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hidePivotFieldList="1" defaultThemeVersion="124226"/>
  <bookViews>
    <workbookView xWindow="696" yWindow="1596" windowWidth="13248" windowHeight="5688" tabRatio="857" activeTab="8"/>
  </bookViews>
  <sheets>
    <sheet name="STAR Query" sheetId="1" r:id="rId1"/>
    <sheet name="Pivot Table" sheetId="2" r:id="rId2"/>
    <sheet name="ALC Transition Plans" sheetId="3" r:id="rId3"/>
    <sheet name="Summary Info" sheetId="4" r:id="rId4"/>
    <sheet name="ALC Detail" sheetId="7" r:id="rId5"/>
    <sheet name="ALC POC" sheetId="6" r:id="rId6"/>
    <sheet name="PAIR" sheetId="9" r:id="rId7"/>
    <sheet name="CFO" sheetId="14" r:id="rId8"/>
    <sheet name="Website View" sheetId="8" r:id="rId9"/>
    <sheet name="CARS MSG Update Chart" sheetId="17" r:id="rId10"/>
    <sheet name="Notes" sheetId="18" r:id="rId11"/>
    <sheet name="Jan 2016" sheetId="21" r:id="rId12"/>
    <sheet name="Feb 2016" sheetId="24" r:id="rId13"/>
  </sheets>
  <externalReferences>
    <externalReference r:id="rId14"/>
  </externalReferences>
  <definedNames>
    <definedName name="_xlnm._FilterDatabase" localSheetId="4" hidden="1">'ALC Detail'!$A$1:$J$3192</definedName>
    <definedName name="_xlnm._FilterDatabase" localSheetId="5" hidden="1">'ALC POC'!$A$1:$F$2382</definedName>
    <definedName name="_xlnm._FilterDatabase" localSheetId="2" hidden="1">'ALC Transition Plans'!$A$1:$BT$2416</definedName>
    <definedName name="_xlnm._FilterDatabase" localSheetId="7" hidden="1">CFO!$A$1:$P$26</definedName>
    <definedName name="_xlnm._FilterDatabase" localSheetId="6" hidden="1">PAIR!$A$1:$V$2403</definedName>
    <definedName name="_xlnm._FilterDatabase" localSheetId="0" hidden="1">'STAR Query'!$A$1:$E$1918</definedName>
    <definedName name="_xlnm._FilterDatabase" localSheetId="3" hidden="1">'Summary Info'!$S$1:$S$69</definedName>
    <definedName name="_xlnm.Print_Area" localSheetId="4">'ALC Detail'!$A$1:$E$13</definedName>
    <definedName name="_xlnm.Print_Area" localSheetId="2">'ALC Transition Plans'!$A$1:$AK$2394</definedName>
    <definedName name="_xlnm.Print_Area" localSheetId="3">'Summary Info'!$A$1:$C$67</definedName>
    <definedName name="_xlnm.Print_Titles" localSheetId="2">'ALC Transition Plans'!$A:$B,'ALC Transition Plans'!$1:$2</definedName>
    <definedName name="_xlnm.Print_Titles" localSheetId="3">'Summary Info'!$A:$B,'Summary Info'!$1:$2</definedName>
    <definedName name="skipnav" localSheetId="5">'ALC POC'!$F$300</definedName>
  </definedNames>
  <calcPr calcId="145621"/>
  <pivotCaches>
    <pivotCache cacheId="1" r:id="rId15"/>
  </pivotCaches>
</workbook>
</file>

<file path=xl/calcChain.xml><?xml version="1.0" encoding="utf-8"?>
<calcChain xmlns="http://schemas.openxmlformats.org/spreadsheetml/2006/main">
  <c r="H8" i="17" l="1"/>
  <c r="H7" i="17"/>
  <c r="H6" i="17"/>
  <c r="G8" i="17"/>
  <c r="G7" i="17"/>
  <c r="G6" i="17"/>
  <c r="X746" i="9" l="1"/>
  <c r="V746" i="9"/>
  <c r="U746" i="9"/>
  <c r="T746" i="9"/>
  <c r="R746" i="9"/>
  <c r="P746" i="9"/>
  <c r="O746" i="9"/>
  <c r="M746" i="9"/>
  <c r="L746" i="9"/>
  <c r="K746" i="9"/>
  <c r="I746" i="9"/>
  <c r="H746" i="9"/>
  <c r="G746" i="9"/>
  <c r="F746" i="9"/>
  <c r="C746" i="9"/>
  <c r="X745" i="9"/>
  <c r="V745" i="9"/>
  <c r="U745" i="9"/>
  <c r="T745" i="9"/>
  <c r="R745" i="9"/>
  <c r="P745" i="9"/>
  <c r="O745" i="9"/>
  <c r="M745" i="9"/>
  <c r="L745" i="9"/>
  <c r="K745" i="9"/>
  <c r="I745" i="9"/>
  <c r="H745" i="9"/>
  <c r="G745" i="9"/>
  <c r="F745" i="9"/>
  <c r="C745" i="9"/>
  <c r="H745" i="7"/>
  <c r="F745" i="7"/>
  <c r="H744" i="7"/>
  <c r="F744" i="7"/>
  <c r="BT747" i="3"/>
  <c r="BQ747" i="3"/>
  <c r="BP747" i="3"/>
  <c r="BO747" i="3"/>
  <c r="BN747" i="3"/>
  <c r="BM747" i="3"/>
  <c r="BK747" i="3"/>
  <c r="BJ747" i="3"/>
  <c r="BI747" i="3"/>
  <c r="BH747" i="3"/>
  <c r="BG747" i="3"/>
  <c r="BF747" i="3"/>
  <c r="BE747" i="3"/>
  <c r="BD747" i="3"/>
  <c r="BC747" i="3"/>
  <c r="BB747" i="3"/>
  <c r="BA747" i="3"/>
  <c r="AV747" i="3"/>
  <c r="AU747" i="3"/>
  <c r="AR747" i="3"/>
  <c r="AQ747" i="3"/>
  <c r="AP747" i="3"/>
  <c r="AI747" i="3"/>
  <c r="AB747" i="3"/>
  <c r="AA747" i="3"/>
  <c r="Z747" i="3"/>
  <c r="E745" i="7" s="1"/>
  <c r="P747" i="3"/>
  <c r="O747" i="3"/>
  <c r="AY747" i="3" s="1"/>
  <c r="L747" i="3"/>
  <c r="D747" i="3"/>
  <c r="C747" i="3"/>
  <c r="AL747" i="3" s="1"/>
  <c r="BT746" i="3"/>
  <c r="BQ746" i="3"/>
  <c r="BP746" i="3"/>
  <c r="BO746" i="3"/>
  <c r="BN746" i="3"/>
  <c r="BM746" i="3"/>
  <c r="BK746" i="3"/>
  <c r="BJ746" i="3"/>
  <c r="BI746" i="3"/>
  <c r="BH746" i="3"/>
  <c r="BG746" i="3"/>
  <c r="BF746" i="3"/>
  <c r="BE746" i="3"/>
  <c r="BD746" i="3"/>
  <c r="BC746" i="3"/>
  <c r="BB746" i="3"/>
  <c r="BA746" i="3"/>
  <c r="AV746" i="3"/>
  <c r="AU746" i="3"/>
  <c r="AR746" i="3"/>
  <c r="AQ746" i="3"/>
  <c r="AP746" i="3"/>
  <c r="AI746" i="3"/>
  <c r="AB746" i="3"/>
  <c r="AA746" i="3"/>
  <c r="Z746" i="3"/>
  <c r="AZ746" i="3" s="1"/>
  <c r="P746" i="3"/>
  <c r="O746" i="3"/>
  <c r="AY746" i="3" s="1"/>
  <c r="L746" i="3"/>
  <c r="D746" i="3"/>
  <c r="C746" i="3"/>
  <c r="AL746" i="3" s="1"/>
  <c r="V753" i="9"/>
  <c r="U753" i="9"/>
  <c r="T753" i="9"/>
  <c r="R753" i="9"/>
  <c r="P753" i="9"/>
  <c r="O753" i="9"/>
  <c r="M753" i="9"/>
  <c r="L753" i="9"/>
  <c r="K753" i="9"/>
  <c r="I753" i="9"/>
  <c r="H753" i="9"/>
  <c r="G753" i="9"/>
  <c r="F753" i="9"/>
  <c r="C753" i="9"/>
  <c r="V751" i="9"/>
  <c r="U751" i="9"/>
  <c r="T751" i="9"/>
  <c r="R751" i="9"/>
  <c r="P751" i="9"/>
  <c r="O751" i="9"/>
  <c r="M751" i="9"/>
  <c r="L751" i="9"/>
  <c r="K751" i="9"/>
  <c r="I751" i="9"/>
  <c r="H751" i="9"/>
  <c r="G751" i="9"/>
  <c r="F751" i="9"/>
  <c r="C751" i="9"/>
  <c r="X737" i="9"/>
  <c r="V737" i="9"/>
  <c r="U737" i="9"/>
  <c r="T737" i="9"/>
  <c r="R737" i="9"/>
  <c r="P737" i="9"/>
  <c r="O737" i="9"/>
  <c r="M737" i="9"/>
  <c r="L737" i="9"/>
  <c r="K737" i="9"/>
  <c r="I737" i="9"/>
  <c r="H737" i="9"/>
  <c r="G737" i="9"/>
  <c r="F737" i="9"/>
  <c r="C737" i="9"/>
  <c r="H752" i="7"/>
  <c r="F752" i="7"/>
  <c r="H750" i="7"/>
  <c r="F750" i="7"/>
  <c r="H736" i="7"/>
  <c r="F736" i="7"/>
  <c r="BT754" i="3"/>
  <c r="BQ754" i="3"/>
  <c r="BP754" i="3"/>
  <c r="BO754" i="3"/>
  <c r="BN754" i="3"/>
  <c r="BM754" i="3"/>
  <c r="BK754" i="3"/>
  <c r="BJ754" i="3"/>
  <c r="BI754" i="3"/>
  <c r="BH754" i="3"/>
  <c r="BG754" i="3"/>
  <c r="BF754" i="3"/>
  <c r="BE754" i="3"/>
  <c r="BD754" i="3"/>
  <c r="BC754" i="3"/>
  <c r="BB754" i="3"/>
  <c r="BA754" i="3"/>
  <c r="AV754" i="3"/>
  <c r="AU754" i="3"/>
  <c r="AR754" i="3"/>
  <c r="AQ754" i="3"/>
  <c r="AP754" i="3"/>
  <c r="AI754" i="3"/>
  <c r="AH754" i="3"/>
  <c r="AB754" i="3"/>
  <c r="AA754" i="3"/>
  <c r="Z754" i="3"/>
  <c r="E752" i="7" s="1"/>
  <c r="W754" i="3"/>
  <c r="V754" i="3"/>
  <c r="P754" i="3"/>
  <c r="O754" i="3"/>
  <c r="AM754" i="3" s="1"/>
  <c r="L754" i="3"/>
  <c r="K754" i="3"/>
  <c r="D754" i="3"/>
  <c r="C754" i="3"/>
  <c r="AL754" i="3" s="1"/>
  <c r="BT752" i="3"/>
  <c r="BQ752" i="3"/>
  <c r="BP752" i="3"/>
  <c r="BO752" i="3"/>
  <c r="BN752" i="3"/>
  <c r="BM752" i="3"/>
  <c r="BK752" i="3"/>
  <c r="BJ752" i="3"/>
  <c r="BI752" i="3"/>
  <c r="BH752" i="3"/>
  <c r="BG752" i="3"/>
  <c r="BF752" i="3"/>
  <c r="BE752" i="3"/>
  <c r="BD752" i="3"/>
  <c r="BC752" i="3"/>
  <c r="BB752" i="3"/>
  <c r="BA752" i="3"/>
  <c r="AV752" i="3"/>
  <c r="AU752" i="3"/>
  <c r="AR752" i="3"/>
  <c r="AQ752" i="3"/>
  <c r="AP752" i="3"/>
  <c r="AI752" i="3"/>
  <c r="AB752" i="3"/>
  <c r="AA752" i="3"/>
  <c r="Z752" i="3"/>
  <c r="AZ752" i="3" s="1"/>
  <c r="P752" i="3"/>
  <c r="O752" i="3"/>
  <c r="AY752" i="3" s="1"/>
  <c r="L752" i="3"/>
  <c r="D752" i="3"/>
  <c r="C752" i="3"/>
  <c r="AL752" i="3" s="1"/>
  <c r="BT738" i="3"/>
  <c r="BQ738" i="3"/>
  <c r="BP738" i="3"/>
  <c r="BO738" i="3"/>
  <c r="BN738" i="3"/>
  <c r="BM738" i="3"/>
  <c r="BK738" i="3"/>
  <c r="BJ738" i="3"/>
  <c r="BI738" i="3"/>
  <c r="BH738" i="3"/>
  <c r="BG738" i="3"/>
  <c r="BF738" i="3"/>
  <c r="BE738" i="3"/>
  <c r="BD738" i="3"/>
  <c r="BC738" i="3"/>
  <c r="BB738" i="3"/>
  <c r="BA738" i="3"/>
  <c r="AV738" i="3"/>
  <c r="AU738" i="3"/>
  <c r="AR738" i="3"/>
  <c r="AQ738" i="3"/>
  <c r="AP738" i="3"/>
  <c r="AI738" i="3"/>
  <c r="AH738" i="3"/>
  <c r="AB738" i="3"/>
  <c r="AA738" i="3"/>
  <c r="Z738" i="3"/>
  <c r="AZ738" i="3" s="1"/>
  <c r="W738" i="3"/>
  <c r="V738" i="3"/>
  <c r="P738" i="3"/>
  <c r="O738" i="3"/>
  <c r="AY738" i="3" s="1"/>
  <c r="L738" i="3"/>
  <c r="K738" i="3"/>
  <c r="D738" i="3"/>
  <c r="C738" i="3"/>
  <c r="AL738" i="3" s="1"/>
  <c r="X349" i="9"/>
  <c r="U349" i="9"/>
  <c r="T349" i="9"/>
  <c r="R349" i="9"/>
  <c r="P349" i="9"/>
  <c r="O349" i="9"/>
  <c r="M349" i="9"/>
  <c r="L349" i="9"/>
  <c r="K349" i="9"/>
  <c r="I349" i="9"/>
  <c r="H349" i="9"/>
  <c r="G349" i="9"/>
  <c r="F349" i="9"/>
  <c r="C349" i="9"/>
  <c r="X339" i="9"/>
  <c r="V339" i="9"/>
  <c r="U339" i="9"/>
  <c r="T339" i="9"/>
  <c r="R339" i="9"/>
  <c r="P339" i="9"/>
  <c r="O339" i="9"/>
  <c r="M339" i="9"/>
  <c r="L339" i="9"/>
  <c r="K339" i="9"/>
  <c r="I339" i="9"/>
  <c r="H339" i="9"/>
  <c r="G339" i="9"/>
  <c r="F339" i="9"/>
  <c r="C339" i="9"/>
  <c r="H349" i="7"/>
  <c r="F349" i="7"/>
  <c r="H339" i="7"/>
  <c r="F339" i="7"/>
  <c r="BT350" i="3"/>
  <c r="BQ350" i="3"/>
  <c r="BP350" i="3"/>
  <c r="BO350" i="3"/>
  <c r="BN350" i="3"/>
  <c r="BM350" i="3"/>
  <c r="BK350" i="3"/>
  <c r="BJ350" i="3"/>
  <c r="BI350" i="3"/>
  <c r="BH350" i="3"/>
  <c r="BG350" i="3"/>
  <c r="BF350" i="3"/>
  <c r="BE350" i="3"/>
  <c r="BD350" i="3"/>
  <c r="BC350" i="3"/>
  <c r="BB350" i="3"/>
  <c r="BA350" i="3"/>
  <c r="AV350" i="3"/>
  <c r="AU350" i="3"/>
  <c r="AR350" i="3"/>
  <c r="AQ350" i="3"/>
  <c r="AP350" i="3"/>
  <c r="AI350" i="3"/>
  <c r="AH350" i="3"/>
  <c r="AB350" i="3"/>
  <c r="AA350" i="3"/>
  <c r="Z350" i="3"/>
  <c r="G349" i="8" s="1"/>
  <c r="W350" i="3"/>
  <c r="V350" i="3"/>
  <c r="P350" i="3"/>
  <c r="O350" i="3"/>
  <c r="AM350" i="3" s="1"/>
  <c r="L350" i="3"/>
  <c r="K350" i="3"/>
  <c r="D350" i="3"/>
  <c r="C350" i="3"/>
  <c r="AL350" i="3" s="1"/>
  <c r="BT340" i="3"/>
  <c r="BQ340" i="3"/>
  <c r="BP340" i="3"/>
  <c r="BO340" i="3"/>
  <c r="BN340" i="3"/>
  <c r="BM340" i="3"/>
  <c r="BK340" i="3"/>
  <c r="BJ340" i="3"/>
  <c r="BI340" i="3"/>
  <c r="BH340" i="3"/>
  <c r="BG340" i="3"/>
  <c r="BF340" i="3"/>
  <c r="BE340" i="3"/>
  <c r="BD340" i="3"/>
  <c r="BC340" i="3"/>
  <c r="BB340" i="3"/>
  <c r="BA340" i="3"/>
  <c r="AV340" i="3"/>
  <c r="AU340" i="3"/>
  <c r="AR340" i="3"/>
  <c r="AQ340" i="3"/>
  <c r="AP340" i="3"/>
  <c r="AI340" i="3"/>
  <c r="AH340" i="3"/>
  <c r="AB340" i="3"/>
  <c r="AA340" i="3"/>
  <c r="Z340" i="3"/>
  <c r="W340" i="3"/>
  <c r="V340" i="3"/>
  <c r="P340" i="3"/>
  <c r="O340" i="3"/>
  <c r="AY340" i="3" s="1"/>
  <c r="L340" i="3"/>
  <c r="D340" i="3"/>
  <c r="C340" i="3"/>
  <c r="AL340" i="3" s="1"/>
  <c r="AS350" i="3" l="1"/>
  <c r="AS746" i="3"/>
  <c r="J746" i="9"/>
  <c r="D745" i="7"/>
  <c r="E745" i="9"/>
  <c r="N746" i="9"/>
  <c r="AS340" i="3"/>
  <c r="AS747" i="3"/>
  <c r="D744" i="7"/>
  <c r="AZ747" i="3"/>
  <c r="E744" i="7"/>
  <c r="J745" i="9"/>
  <c r="Q745" i="9" s="1"/>
  <c r="N745" i="9"/>
  <c r="C744" i="7"/>
  <c r="C745" i="7"/>
  <c r="E746" i="9"/>
  <c r="Q746" i="9" s="1"/>
  <c r="AN747" i="3"/>
  <c r="AM747" i="3"/>
  <c r="AX747" i="3"/>
  <c r="AN746" i="3"/>
  <c r="AM746" i="3"/>
  <c r="AX746" i="3"/>
  <c r="D736" i="7"/>
  <c r="E736" i="8"/>
  <c r="D752" i="7"/>
  <c r="E737" i="9"/>
  <c r="J751" i="9"/>
  <c r="N751" i="9"/>
  <c r="J753" i="9"/>
  <c r="N753" i="9"/>
  <c r="E748" i="8"/>
  <c r="AS754" i="3"/>
  <c r="E750" i="8"/>
  <c r="C736" i="8"/>
  <c r="C750" i="8"/>
  <c r="D750" i="7"/>
  <c r="G736" i="8"/>
  <c r="G750" i="8"/>
  <c r="C748" i="8"/>
  <c r="AS752" i="3"/>
  <c r="E736" i="7"/>
  <c r="E750" i="7"/>
  <c r="J737" i="9"/>
  <c r="N737" i="9"/>
  <c r="E753" i="9"/>
  <c r="F736" i="8"/>
  <c r="D748" i="8"/>
  <c r="F750" i="8"/>
  <c r="AS738" i="3"/>
  <c r="AN754" i="3"/>
  <c r="AO754" i="3" s="1"/>
  <c r="C736" i="7"/>
  <c r="C750" i="7"/>
  <c r="C752" i="7"/>
  <c r="E751" i="9"/>
  <c r="D736" i="8"/>
  <c r="F748" i="8"/>
  <c r="D750" i="8"/>
  <c r="AY754" i="3"/>
  <c r="AZ754" i="3"/>
  <c r="AX754" i="3"/>
  <c r="AN752" i="3"/>
  <c r="AM752" i="3"/>
  <c r="AX752" i="3"/>
  <c r="AN738" i="3"/>
  <c r="AM738" i="3"/>
  <c r="AX738" i="3"/>
  <c r="AN340" i="3"/>
  <c r="E349" i="7"/>
  <c r="D339" i="8"/>
  <c r="E349" i="8"/>
  <c r="E339" i="7"/>
  <c r="E339" i="8"/>
  <c r="F349" i="8"/>
  <c r="D339" i="7"/>
  <c r="J339" i="9"/>
  <c r="N339" i="9"/>
  <c r="C349" i="7"/>
  <c r="E349" i="9"/>
  <c r="F339" i="8"/>
  <c r="C349" i="8"/>
  <c r="AN350" i="3"/>
  <c r="AO350" i="3" s="1"/>
  <c r="BL350" i="3" s="1"/>
  <c r="C339" i="7"/>
  <c r="D349" i="7"/>
  <c r="E339" i="9"/>
  <c r="J349" i="9"/>
  <c r="N349" i="9"/>
  <c r="C339" i="8"/>
  <c r="G339" i="8"/>
  <c r="D349" i="8"/>
  <c r="AY350" i="3"/>
  <c r="AZ350" i="3"/>
  <c r="AX350" i="3"/>
  <c r="AX340" i="3"/>
  <c r="AM340" i="3"/>
  <c r="AZ340" i="3"/>
  <c r="I35" i="24"/>
  <c r="AT754" i="3" l="1"/>
  <c r="G752" i="7" s="1"/>
  <c r="I752" i="7" s="1"/>
  <c r="AO746" i="3"/>
  <c r="AT746" i="3" s="1"/>
  <c r="G744" i="7" s="1"/>
  <c r="I744" i="7" s="1"/>
  <c r="AO747" i="3"/>
  <c r="BL747" i="3" s="1"/>
  <c r="AO340" i="3"/>
  <c r="AO752" i="3"/>
  <c r="AT752" i="3" s="1"/>
  <c r="G750" i="7" s="1"/>
  <c r="I750" i="7" s="1"/>
  <c r="Q751" i="9"/>
  <c r="BL746" i="3"/>
  <c r="Q753" i="9"/>
  <c r="Q339" i="9"/>
  <c r="Q737" i="9"/>
  <c r="H736" i="8"/>
  <c r="H750" i="8"/>
  <c r="BL754" i="3"/>
  <c r="AO738" i="3"/>
  <c r="AT738" i="3" s="1"/>
  <c r="G736" i="7" s="1"/>
  <c r="I736" i="7" s="1"/>
  <c r="H339" i="8"/>
  <c r="BR350" i="3"/>
  <c r="I349" i="8"/>
  <c r="S349" i="9"/>
  <c r="J349" i="7"/>
  <c r="AT350" i="3"/>
  <c r="G349" i="7" s="1"/>
  <c r="I349" i="7" s="1"/>
  <c r="H349" i="8"/>
  <c r="Q349" i="9"/>
  <c r="BL340" i="3"/>
  <c r="AT340" i="3"/>
  <c r="G339" i="7" s="1"/>
  <c r="I339" i="7" s="1"/>
  <c r="C372" i="9"/>
  <c r="BL752" i="3" l="1"/>
  <c r="I750" i="8" s="1"/>
  <c r="AT747" i="3"/>
  <c r="G745" i="7" s="1"/>
  <c r="I745" i="7" s="1"/>
  <c r="BR747" i="3"/>
  <c r="J745" i="7"/>
  <c r="S746" i="9"/>
  <c r="BR746" i="3"/>
  <c r="J744" i="7"/>
  <c r="S745" i="9"/>
  <c r="BL738" i="3"/>
  <c r="I736" i="8" s="1"/>
  <c r="BR752" i="3"/>
  <c r="S751" i="9"/>
  <c r="BR754" i="3"/>
  <c r="S753" i="9"/>
  <c r="J752" i="7"/>
  <c r="BR340" i="3"/>
  <c r="S339" i="9"/>
  <c r="I339" i="8"/>
  <c r="J339" i="7"/>
  <c r="L9" i="21"/>
  <c r="J750" i="7" l="1"/>
  <c r="S737" i="9"/>
  <c r="BR738" i="3"/>
  <c r="J736" i="7"/>
  <c r="S66" i="4"/>
  <c r="S65" i="4"/>
  <c r="S64" i="4"/>
  <c r="S63" i="4"/>
  <c r="S62" i="4"/>
  <c r="S61" i="4"/>
  <c r="S60" i="4"/>
  <c r="S59" i="4"/>
  <c r="S58" i="4"/>
  <c r="S57" i="4"/>
  <c r="S56" i="4"/>
  <c r="S55" i="4"/>
  <c r="S54" i="4"/>
  <c r="S53" i="4"/>
  <c r="S52" i="4"/>
  <c r="S51" i="4"/>
  <c r="S50" i="4"/>
  <c r="S49" i="4"/>
  <c r="S48" i="4"/>
  <c r="S47" i="4"/>
  <c r="S46" i="4"/>
  <c r="S45" i="4"/>
  <c r="S44" i="4"/>
  <c r="S43" i="4"/>
  <c r="S42" i="4"/>
  <c r="S41" i="4"/>
  <c r="S40" i="4"/>
  <c r="S39" i="4"/>
  <c r="S38" i="4"/>
  <c r="S37" i="4"/>
  <c r="S36" i="4"/>
  <c r="S35" i="4"/>
  <c r="S34" i="4"/>
  <c r="S33" i="4"/>
  <c r="S32" i="4"/>
  <c r="S31" i="4"/>
  <c r="S30" i="4"/>
  <c r="S29" i="4"/>
  <c r="S28" i="4"/>
  <c r="S27" i="4"/>
  <c r="S26" i="4"/>
  <c r="S25" i="4"/>
  <c r="S24" i="4"/>
  <c r="S23" i="4"/>
  <c r="S22" i="4"/>
  <c r="S21" i="4"/>
  <c r="S20" i="4"/>
  <c r="S19" i="4"/>
  <c r="S18" i="4"/>
  <c r="S17" i="4"/>
  <c r="S16" i="4"/>
  <c r="S15" i="4"/>
  <c r="S14" i="4"/>
  <c r="S13" i="4"/>
  <c r="S12" i="4"/>
  <c r="S11" i="4"/>
  <c r="S10" i="4"/>
  <c r="S9" i="4"/>
  <c r="S8" i="4"/>
  <c r="S7" i="4"/>
  <c r="S6" i="4"/>
  <c r="S5" i="4"/>
  <c r="S4" i="4"/>
  <c r="S3" i="4"/>
  <c r="BT756" i="3"/>
  <c r="BT755" i="3"/>
  <c r="BT753" i="3"/>
  <c r="BT751" i="3"/>
  <c r="BT750" i="3"/>
  <c r="BT749" i="3"/>
  <c r="BT748" i="3"/>
  <c r="BT745" i="3"/>
  <c r="BT744" i="3"/>
  <c r="BT743" i="3"/>
  <c r="BT742" i="3"/>
  <c r="BT741" i="3"/>
  <c r="BT740" i="3"/>
  <c r="BT739" i="3"/>
  <c r="BT737" i="3"/>
  <c r="BT736" i="3"/>
  <c r="BT735" i="3"/>
  <c r="BT734" i="3"/>
  <c r="BT733" i="3"/>
  <c r="BT732" i="3"/>
  <c r="BT731" i="3"/>
  <c r="BT730" i="3"/>
  <c r="BT729" i="3"/>
  <c r="BT728" i="3"/>
  <c r="BT727" i="3"/>
  <c r="BT726" i="3"/>
  <c r="BT725" i="3"/>
  <c r="BT724" i="3"/>
  <c r="BT723" i="3"/>
  <c r="BT722" i="3"/>
  <c r="BT721" i="3"/>
  <c r="BT720" i="3"/>
  <c r="BT719" i="3"/>
  <c r="BT718" i="3"/>
  <c r="BT717" i="3"/>
  <c r="BT716" i="3"/>
  <c r="BT715" i="3"/>
  <c r="BT714" i="3"/>
  <c r="BT713" i="3"/>
  <c r="BT712" i="3"/>
  <c r="BT711" i="3"/>
  <c r="BT710" i="3"/>
  <c r="BT709" i="3"/>
  <c r="BT708" i="3"/>
  <c r="BT707" i="3"/>
  <c r="BT706" i="3"/>
  <c r="BT705" i="3"/>
  <c r="BT704" i="3"/>
  <c r="BT703" i="3"/>
  <c r="BT702" i="3"/>
  <c r="BT701" i="3"/>
  <c r="BT700" i="3"/>
  <c r="BT699" i="3"/>
  <c r="BT698" i="3"/>
  <c r="BT697" i="3"/>
  <c r="BT696" i="3"/>
  <c r="BT695" i="3"/>
  <c r="BT694" i="3"/>
  <c r="BT693" i="3"/>
  <c r="BT692" i="3"/>
  <c r="BT691" i="3"/>
  <c r="BT690" i="3"/>
  <c r="BT689" i="3"/>
  <c r="BT688" i="3"/>
  <c r="BT687" i="3"/>
  <c r="BT686" i="3"/>
  <c r="BT685" i="3"/>
  <c r="BT684" i="3"/>
  <c r="BT683" i="3"/>
  <c r="BT682" i="3"/>
  <c r="BT681" i="3"/>
  <c r="BT680" i="3"/>
  <c r="BT679" i="3"/>
  <c r="BT678" i="3"/>
  <c r="BT677" i="3"/>
  <c r="BT676" i="3"/>
  <c r="BT675" i="3"/>
  <c r="BT674" i="3"/>
  <c r="BT673" i="3"/>
  <c r="BT672" i="3"/>
  <c r="BT671" i="3"/>
  <c r="BT670" i="3"/>
  <c r="BT669" i="3"/>
  <c r="BT668" i="3"/>
  <c r="BT667" i="3"/>
  <c r="BT666" i="3"/>
  <c r="BT665" i="3"/>
  <c r="BT664" i="3"/>
  <c r="BT663" i="3"/>
  <c r="BT662" i="3"/>
  <c r="BT661" i="3"/>
  <c r="BT660" i="3"/>
  <c r="BT659" i="3"/>
  <c r="BT658" i="3"/>
  <c r="BT657" i="3"/>
  <c r="BT656" i="3"/>
  <c r="BT655" i="3"/>
  <c r="BT654" i="3"/>
  <c r="BT653" i="3"/>
  <c r="BT652" i="3"/>
  <c r="BT651" i="3"/>
  <c r="BT650" i="3"/>
  <c r="BT649" i="3"/>
  <c r="BT648" i="3"/>
  <c r="BT647" i="3"/>
  <c r="BT646" i="3"/>
  <c r="BT645" i="3"/>
  <c r="BT644" i="3"/>
  <c r="BT643" i="3"/>
  <c r="BT642" i="3"/>
  <c r="BT641" i="3"/>
  <c r="BT640" i="3"/>
  <c r="BT639" i="3"/>
  <c r="BT638" i="3"/>
  <c r="BT637" i="3"/>
  <c r="BT636" i="3"/>
  <c r="BT635" i="3"/>
  <c r="BT634" i="3"/>
  <c r="BT633" i="3"/>
  <c r="BT632" i="3"/>
  <c r="BT631" i="3"/>
  <c r="BT630" i="3"/>
  <c r="BT629" i="3"/>
  <c r="BT628" i="3"/>
  <c r="BT627" i="3"/>
  <c r="BT626" i="3"/>
  <c r="BT625" i="3"/>
  <c r="BT624" i="3"/>
  <c r="BT623" i="3"/>
  <c r="BT622" i="3"/>
  <c r="BT621" i="3"/>
  <c r="BT620" i="3"/>
  <c r="BT619" i="3"/>
  <c r="BT618" i="3"/>
  <c r="BT617" i="3"/>
  <c r="BT616" i="3"/>
  <c r="BT615" i="3"/>
  <c r="BT614" i="3"/>
  <c r="BT613" i="3"/>
  <c r="BT612" i="3"/>
  <c r="BT611" i="3"/>
  <c r="BT610" i="3"/>
  <c r="BT609" i="3"/>
  <c r="BT608" i="3"/>
  <c r="BT607" i="3"/>
  <c r="BT606" i="3"/>
  <c r="BT605" i="3"/>
  <c r="BT604" i="3"/>
  <c r="BT603" i="3"/>
  <c r="BT602" i="3"/>
  <c r="BT601" i="3"/>
  <c r="BT600" i="3"/>
  <c r="BT599" i="3"/>
  <c r="BT598" i="3"/>
  <c r="BT597" i="3"/>
  <c r="BT596" i="3"/>
  <c r="BT595" i="3"/>
  <c r="BT594" i="3"/>
  <c r="BT593" i="3"/>
  <c r="BT592" i="3"/>
  <c r="BT591" i="3"/>
  <c r="BT590" i="3"/>
  <c r="BT589" i="3"/>
  <c r="BT588" i="3"/>
  <c r="BT587" i="3"/>
  <c r="BT586" i="3"/>
  <c r="BT585" i="3"/>
  <c r="BT584" i="3"/>
  <c r="BT583" i="3"/>
  <c r="BT582" i="3"/>
  <c r="BT581" i="3"/>
  <c r="BT580" i="3"/>
  <c r="BT579" i="3"/>
  <c r="BT578" i="3"/>
  <c r="BT577" i="3"/>
  <c r="BT576" i="3"/>
  <c r="BT575" i="3"/>
  <c r="BT574" i="3"/>
  <c r="BT573" i="3"/>
  <c r="BT572" i="3"/>
  <c r="BT571" i="3"/>
  <c r="BT570" i="3"/>
  <c r="BT569" i="3"/>
  <c r="BT568" i="3"/>
  <c r="BT567" i="3"/>
  <c r="BT566" i="3"/>
  <c r="BT565" i="3"/>
  <c r="BT564" i="3"/>
  <c r="BT563" i="3"/>
  <c r="BT562" i="3"/>
  <c r="BT561" i="3"/>
  <c r="BT560" i="3"/>
  <c r="BT559" i="3"/>
  <c r="BT558" i="3"/>
  <c r="BT557" i="3"/>
  <c r="BT556" i="3"/>
  <c r="BT555" i="3"/>
  <c r="BT554" i="3"/>
  <c r="BT553" i="3"/>
  <c r="BT552" i="3"/>
  <c r="BT551" i="3"/>
  <c r="BT550" i="3"/>
  <c r="BT549" i="3"/>
  <c r="BT548" i="3"/>
  <c r="BT547" i="3"/>
  <c r="BT546" i="3"/>
  <c r="BT545" i="3"/>
  <c r="BT544" i="3"/>
  <c r="BT543" i="3"/>
  <c r="BT542" i="3"/>
  <c r="BT541" i="3"/>
  <c r="BT540" i="3"/>
  <c r="BT539" i="3"/>
  <c r="BT538" i="3"/>
  <c r="BT537" i="3"/>
  <c r="BT536" i="3"/>
  <c r="BT535" i="3"/>
  <c r="BT534" i="3"/>
  <c r="BT533" i="3"/>
  <c r="BT532" i="3"/>
  <c r="BT531" i="3"/>
  <c r="BT530" i="3"/>
  <c r="BT529" i="3"/>
  <c r="BT528" i="3"/>
  <c r="BT527" i="3"/>
  <c r="BT526" i="3"/>
  <c r="BT525" i="3"/>
  <c r="BT524" i="3"/>
  <c r="BT523" i="3"/>
  <c r="BT522" i="3"/>
  <c r="BT521" i="3"/>
  <c r="BT520" i="3"/>
  <c r="BT519" i="3"/>
  <c r="BT518" i="3"/>
  <c r="BT517" i="3"/>
  <c r="BT516" i="3"/>
  <c r="BT515" i="3"/>
  <c r="BT514" i="3"/>
  <c r="BT513" i="3"/>
  <c r="BT512" i="3"/>
  <c r="BT511" i="3"/>
  <c r="BT510" i="3"/>
  <c r="BT509" i="3"/>
  <c r="BT508" i="3"/>
  <c r="BT507" i="3"/>
  <c r="BT506" i="3"/>
  <c r="BT505" i="3"/>
  <c r="BT504" i="3"/>
  <c r="BT503" i="3"/>
  <c r="BT502" i="3"/>
  <c r="BT501" i="3"/>
  <c r="BT500" i="3"/>
  <c r="BT499" i="3"/>
  <c r="BT498" i="3"/>
  <c r="BT497" i="3"/>
  <c r="BT496" i="3"/>
  <c r="BT495" i="3"/>
  <c r="BT494" i="3"/>
  <c r="BT493" i="3"/>
  <c r="BT492" i="3"/>
  <c r="BT491" i="3"/>
  <c r="BT490" i="3"/>
  <c r="BT489" i="3"/>
  <c r="BT488" i="3"/>
  <c r="BT487" i="3"/>
  <c r="BT486" i="3"/>
  <c r="BT485" i="3"/>
  <c r="BT484" i="3"/>
  <c r="BT483" i="3"/>
  <c r="BT482" i="3"/>
  <c r="BT481" i="3"/>
  <c r="BT480" i="3"/>
  <c r="BT479" i="3"/>
  <c r="BT478" i="3"/>
  <c r="BT477" i="3"/>
  <c r="BT476" i="3"/>
  <c r="BT475" i="3"/>
  <c r="BT474" i="3"/>
  <c r="BT473" i="3"/>
  <c r="BT472" i="3"/>
  <c r="BT471" i="3"/>
  <c r="BT470" i="3"/>
  <c r="BT469" i="3"/>
  <c r="BT468" i="3"/>
  <c r="BT467" i="3"/>
  <c r="BT466" i="3"/>
  <c r="BT465" i="3"/>
  <c r="BT464" i="3"/>
  <c r="BT463" i="3"/>
  <c r="BT462" i="3"/>
  <c r="BT461" i="3"/>
  <c r="BT460" i="3"/>
  <c r="BT459" i="3"/>
  <c r="BT458" i="3"/>
  <c r="BT457" i="3"/>
  <c r="BT456" i="3"/>
  <c r="BT455" i="3"/>
  <c r="BT454" i="3"/>
  <c r="BT453" i="3"/>
  <c r="BT452" i="3"/>
  <c r="BT451" i="3"/>
  <c r="BT450" i="3"/>
  <c r="BT449" i="3"/>
  <c r="BT448" i="3"/>
  <c r="BT447" i="3"/>
  <c r="BT446" i="3"/>
  <c r="BT445" i="3"/>
  <c r="BT444" i="3"/>
  <c r="BT443" i="3"/>
  <c r="BT442" i="3"/>
  <c r="BT441" i="3"/>
  <c r="BT440" i="3"/>
  <c r="BT439" i="3"/>
  <c r="BT438" i="3"/>
  <c r="BT437" i="3"/>
  <c r="BT436" i="3"/>
  <c r="BT435" i="3"/>
  <c r="BT434" i="3"/>
  <c r="BT433" i="3"/>
  <c r="BT432" i="3"/>
  <c r="BT431" i="3"/>
  <c r="BT430" i="3"/>
  <c r="BT429" i="3"/>
  <c r="BT428" i="3"/>
  <c r="BT427" i="3"/>
  <c r="BT426" i="3"/>
  <c r="BT425" i="3"/>
  <c r="BT424" i="3"/>
  <c r="BT423" i="3"/>
  <c r="BT422" i="3"/>
  <c r="BT421" i="3"/>
  <c r="BT420" i="3"/>
  <c r="BT419" i="3"/>
  <c r="BT418" i="3"/>
  <c r="BT417" i="3"/>
  <c r="BT416" i="3"/>
  <c r="BT415" i="3"/>
  <c r="BT414" i="3"/>
  <c r="BT413" i="3"/>
  <c r="BT412" i="3"/>
  <c r="BT411" i="3"/>
  <c r="BT410" i="3"/>
  <c r="BT409" i="3"/>
  <c r="BT408" i="3"/>
  <c r="BT407" i="3"/>
  <c r="BT406" i="3"/>
  <c r="BT405" i="3"/>
  <c r="BT404" i="3"/>
  <c r="BT403" i="3"/>
  <c r="BT402" i="3"/>
  <c r="BT401" i="3"/>
  <c r="BT400" i="3"/>
  <c r="BT399" i="3"/>
  <c r="BT398" i="3"/>
  <c r="BT397" i="3"/>
  <c r="BT396" i="3"/>
  <c r="BT395" i="3"/>
  <c r="BT394" i="3"/>
  <c r="BT393" i="3"/>
  <c r="BT392" i="3"/>
  <c r="BT391" i="3"/>
  <c r="BT390" i="3"/>
  <c r="BT389" i="3"/>
  <c r="BT388" i="3"/>
  <c r="BT387" i="3"/>
  <c r="BT386" i="3"/>
  <c r="BT385" i="3"/>
  <c r="BT384" i="3"/>
  <c r="BT383" i="3"/>
  <c r="BT382" i="3"/>
  <c r="BT381" i="3"/>
  <c r="BT380" i="3"/>
  <c r="BT379" i="3"/>
  <c r="BT378" i="3"/>
  <c r="BT377" i="3"/>
  <c r="BT376" i="3"/>
  <c r="BT375" i="3"/>
  <c r="BT374" i="3"/>
  <c r="BT373" i="3"/>
  <c r="BT372" i="3"/>
  <c r="BT371" i="3"/>
  <c r="BT370" i="3"/>
  <c r="BT369" i="3"/>
  <c r="BT368" i="3"/>
  <c r="BT367" i="3"/>
  <c r="BT366" i="3"/>
  <c r="BT365" i="3"/>
  <c r="BT364" i="3"/>
  <c r="BT363" i="3"/>
  <c r="BT362" i="3"/>
  <c r="BT361" i="3"/>
  <c r="BT360" i="3"/>
  <c r="BT359" i="3"/>
  <c r="BT358" i="3"/>
  <c r="BT357" i="3"/>
  <c r="BT356" i="3"/>
  <c r="BT355" i="3"/>
  <c r="BT354" i="3"/>
  <c r="BT353" i="3"/>
  <c r="BT352" i="3"/>
  <c r="BT351" i="3"/>
  <c r="BT349" i="3"/>
  <c r="BT348" i="3"/>
  <c r="BT347" i="3"/>
  <c r="BT346" i="3"/>
  <c r="BT345" i="3"/>
  <c r="BT344" i="3"/>
  <c r="BT343" i="3"/>
  <c r="BT342" i="3"/>
  <c r="BT341" i="3"/>
  <c r="BT339" i="3"/>
  <c r="BT338" i="3"/>
  <c r="BT337" i="3"/>
  <c r="BT336" i="3"/>
  <c r="BT335" i="3"/>
  <c r="BT334" i="3"/>
  <c r="BT333" i="3"/>
  <c r="BT332" i="3"/>
  <c r="BT331" i="3"/>
  <c r="BT330" i="3"/>
  <c r="BT329" i="3"/>
  <c r="BT328" i="3"/>
  <c r="BT327" i="3"/>
  <c r="BT326" i="3"/>
  <c r="BT325" i="3"/>
  <c r="BT324" i="3"/>
  <c r="BT323" i="3"/>
  <c r="BT322" i="3"/>
  <c r="BT321" i="3"/>
  <c r="BT320" i="3"/>
  <c r="BT319" i="3"/>
  <c r="BT318" i="3"/>
  <c r="BT317" i="3"/>
  <c r="BT316" i="3"/>
  <c r="BT315" i="3"/>
  <c r="BT314" i="3"/>
  <c r="BT313" i="3"/>
  <c r="BT312" i="3"/>
  <c r="BT311" i="3"/>
  <c r="BT310" i="3"/>
  <c r="BT309" i="3"/>
  <c r="BT308" i="3"/>
  <c r="BT307" i="3"/>
  <c r="BT306" i="3"/>
  <c r="BT305" i="3"/>
  <c r="BT304" i="3"/>
  <c r="BT303" i="3"/>
  <c r="BT302" i="3"/>
  <c r="BT301" i="3"/>
  <c r="BT300" i="3"/>
  <c r="BT299" i="3"/>
  <c r="BT298" i="3"/>
  <c r="BT297" i="3"/>
  <c r="BT296" i="3"/>
  <c r="BT295" i="3"/>
  <c r="BT294" i="3"/>
  <c r="BT293" i="3"/>
  <c r="BT292" i="3"/>
  <c r="BT291" i="3"/>
  <c r="BT290" i="3"/>
  <c r="BT289" i="3"/>
  <c r="BT288" i="3"/>
  <c r="BT287" i="3"/>
  <c r="BT286" i="3"/>
  <c r="BT285" i="3"/>
  <c r="BT284" i="3"/>
  <c r="BT283" i="3"/>
  <c r="BT282" i="3"/>
  <c r="BT281" i="3"/>
  <c r="BT280" i="3"/>
  <c r="BT279" i="3"/>
  <c r="BT278" i="3"/>
  <c r="BT277" i="3"/>
  <c r="BT276" i="3"/>
  <c r="BT275" i="3"/>
  <c r="BT274" i="3"/>
  <c r="BT273" i="3"/>
  <c r="BT272" i="3"/>
  <c r="BT271" i="3"/>
  <c r="BT270" i="3"/>
  <c r="BT269" i="3"/>
  <c r="BT268" i="3"/>
  <c r="BT267" i="3"/>
  <c r="BT266" i="3"/>
  <c r="BT265" i="3"/>
  <c r="BT264" i="3"/>
  <c r="BT263" i="3"/>
  <c r="BT262" i="3"/>
  <c r="BT261" i="3"/>
  <c r="BT260" i="3"/>
  <c r="BT259" i="3"/>
  <c r="BT258" i="3"/>
  <c r="BT257" i="3"/>
  <c r="BT256" i="3"/>
  <c r="BT255" i="3"/>
  <c r="BT254" i="3"/>
  <c r="BT253" i="3"/>
  <c r="BT252" i="3"/>
  <c r="BT251" i="3"/>
  <c r="BT250" i="3"/>
  <c r="BT249" i="3"/>
  <c r="BT248" i="3"/>
  <c r="BT247" i="3"/>
  <c r="BT246" i="3"/>
  <c r="BT245" i="3"/>
  <c r="BT244" i="3"/>
  <c r="BT243" i="3"/>
  <c r="BT242" i="3"/>
  <c r="BT241" i="3"/>
  <c r="BT240" i="3"/>
  <c r="BT239" i="3"/>
  <c r="BT238" i="3"/>
  <c r="BT237" i="3"/>
  <c r="BT236" i="3"/>
  <c r="BT235" i="3"/>
  <c r="BT234" i="3"/>
  <c r="BT233" i="3"/>
  <c r="BT232" i="3"/>
  <c r="BT231" i="3"/>
  <c r="BT230" i="3"/>
  <c r="BT229" i="3"/>
  <c r="BT228" i="3"/>
  <c r="BT227" i="3"/>
  <c r="BT226" i="3"/>
  <c r="BT225" i="3"/>
  <c r="BT224" i="3"/>
  <c r="BT223" i="3"/>
  <c r="BT222" i="3"/>
  <c r="BT221" i="3"/>
  <c r="BT220" i="3"/>
  <c r="BT219" i="3"/>
  <c r="BT218" i="3"/>
  <c r="BT217" i="3"/>
  <c r="BT216" i="3"/>
  <c r="BT215" i="3"/>
  <c r="BT214" i="3"/>
  <c r="BT213" i="3"/>
  <c r="BT212" i="3"/>
  <c r="BT211" i="3"/>
  <c r="BT210" i="3"/>
  <c r="BT209" i="3"/>
  <c r="BT208" i="3"/>
  <c r="BT207" i="3"/>
  <c r="BT206" i="3"/>
  <c r="BT205" i="3"/>
  <c r="BT204" i="3"/>
  <c r="BT203" i="3"/>
  <c r="BT202" i="3"/>
  <c r="BT201" i="3"/>
  <c r="BT200" i="3"/>
  <c r="BT199" i="3"/>
  <c r="BT198" i="3"/>
  <c r="BT197" i="3"/>
  <c r="BT196" i="3"/>
  <c r="BT195" i="3"/>
  <c r="BT194" i="3"/>
  <c r="BT193" i="3"/>
  <c r="BT192" i="3"/>
  <c r="BT191" i="3"/>
  <c r="BT190" i="3"/>
  <c r="BT189" i="3"/>
  <c r="BT188" i="3"/>
  <c r="BT187" i="3"/>
  <c r="BT186" i="3"/>
  <c r="BT185" i="3"/>
  <c r="BT184" i="3"/>
  <c r="BT183" i="3"/>
  <c r="BT182" i="3"/>
  <c r="BT181" i="3"/>
  <c r="BT180" i="3"/>
  <c r="BT179" i="3"/>
  <c r="BT178" i="3"/>
  <c r="BT177" i="3"/>
  <c r="BT176" i="3"/>
  <c r="BT175" i="3"/>
  <c r="BT174" i="3"/>
  <c r="BT173" i="3"/>
  <c r="BT172" i="3"/>
  <c r="BT171" i="3"/>
  <c r="BT170" i="3"/>
  <c r="BT169" i="3"/>
  <c r="BT168" i="3"/>
  <c r="BT167" i="3"/>
  <c r="BT166" i="3"/>
  <c r="BT165" i="3"/>
  <c r="BT164" i="3"/>
  <c r="BT163" i="3"/>
  <c r="BT162" i="3"/>
  <c r="BT161" i="3"/>
  <c r="BT160" i="3"/>
  <c r="BT159" i="3"/>
  <c r="BT158" i="3"/>
  <c r="BT157" i="3"/>
  <c r="BT156" i="3"/>
  <c r="BT155" i="3"/>
  <c r="BT154" i="3"/>
  <c r="BT153" i="3"/>
  <c r="BT152" i="3"/>
  <c r="BT151" i="3"/>
  <c r="BT150" i="3"/>
  <c r="BT149" i="3"/>
  <c r="BT148" i="3"/>
  <c r="BT147" i="3"/>
  <c r="BT146" i="3"/>
  <c r="BT145" i="3"/>
  <c r="BT144" i="3"/>
  <c r="BT143" i="3"/>
  <c r="BT142" i="3"/>
  <c r="BT141" i="3"/>
  <c r="BT140" i="3"/>
  <c r="BT139" i="3"/>
  <c r="BT138" i="3"/>
  <c r="BT137" i="3"/>
  <c r="BT136" i="3"/>
  <c r="BT135" i="3"/>
  <c r="BT134" i="3"/>
  <c r="BT133" i="3"/>
  <c r="BT132" i="3"/>
  <c r="BT131" i="3"/>
  <c r="BT130" i="3"/>
  <c r="BT129" i="3"/>
  <c r="BT128" i="3"/>
  <c r="BT127" i="3"/>
  <c r="BT126" i="3"/>
  <c r="BT125" i="3"/>
  <c r="BT124" i="3"/>
  <c r="BT123" i="3"/>
  <c r="BT122" i="3"/>
  <c r="BT121" i="3"/>
  <c r="BT120" i="3"/>
  <c r="BT119" i="3"/>
  <c r="BT118" i="3"/>
  <c r="BT117" i="3"/>
  <c r="BT116" i="3"/>
  <c r="BT115" i="3"/>
  <c r="BT114" i="3"/>
  <c r="BT113" i="3"/>
  <c r="BT112" i="3"/>
  <c r="BT111" i="3"/>
  <c r="BT110" i="3"/>
  <c r="BT109" i="3"/>
  <c r="BT108" i="3"/>
  <c r="BT107" i="3"/>
  <c r="BT106" i="3"/>
  <c r="BT105" i="3"/>
  <c r="BT104" i="3"/>
  <c r="BT103" i="3"/>
  <c r="BT102" i="3"/>
  <c r="BT101" i="3"/>
  <c r="BT100" i="3"/>
  <c r="BT99" i="3"/>
  <c r="BT98" i="3"/>
  <c r="BT97" i="3"/>
  <c r="BT96" i="3"/>
  <c r="BT95" i="3"/>
  <c r="BT94" i="3"/>
  <c r="BT93" i="3"/>
  <c r="BT92" i="3"/>
  <c r="BT91" i="3"/>
  <c r="BT90" i="3"/>
  <c r="BT89" i="3"/>
  <c r="BT88" i="3"/>
  <c r="BT87" i="3"/>
  <c r="BT86" i="3"/>
  <c r="BT85" i="3"/>
  <c r="BT84" i="3"/>
  <c r="BT83" i="3"/>
  <c r="BT82" i="3"/>
  <c r="BT81" i="3"/>
  <c r="BT80" i="3"/>
  <c r="BT79" i="3"/>
  <c r="BT78" i="3"/>
  <c r="BT77" i="3"/>
  <c r="BT76" i="3"/>
  <c r="BT75" i="3"/>
  <c r="BT74" i="3"/>
  <c r="BT73" i="3"/>
  <c r="BT72" i="3"/>
  <c r="BT71" i="3"/>
  <c r="BT70" i="3"/>
  <c r="BT69" i="3"/>
  <c r="BT68" i="3"/>
  <c r="BT67" i="3"/>
  <c r="BT66" i="3"/>
  <c r="BT65" i="3"/>
  <c r="BT64" i="3"/>
  <c r="BT63" i="3"/>
  <c r="BT62" i="3"/>
  <c r="BT61" i="3"/>
  <c r="BT60" i="3"/>
  <c r="BT59" i="3"/>
  <c r="BT58" i="3"/>
  <c r="BT57" i="3"/>
  <c r="BT56" i="3"/>
  <c r="BT55" i="3"/>
  <c r="BT54" i="3"/>
  <c r="BT53" i="3"/>
  <c r="BT52" i="3"/>
  <c r="BT51" i="3"/>
  <c r="BT50" i="3"/>
  <c r="BT49" i="3"/>
  <c r="BT48" i="3"/>
  <c r="BT47" i="3"/>
  <c r="BT46" i="3"/>
  <c r="BT45" i="3"/>
  <c r="BT44" i="3"/>
  <c r="BT43" i="3"/>
  <c r="BT42" i="3"/>
  <c r="BT41" i="3"/>
  <c r="BT40" i="3"/>
  <c r="BT39" i="3"/>
  <c r="BT38" i="3"/>
  <c r="BT37" i="3"/>
  <c r="BT36" i="3"/>
  <c r="BT35" i="3"/>
  <c r="BT34" i="3"/>
  <c r="BT33" i="3"/>
  <c r="BT32" i="3"/>
  <c r="BT31" i="3"/>
  <c r="BT30" i="3"/>
  <c r="BT29" i="3"/>
  <c r="BT28" i="3"/>
  <c r="BT27" i="3"/>
  <c r="BT26" i="3"/>
  <c r="BT25" i="3"/>
  <c r="BT24" i="3"/>
  <c r="BT23" i="3"/>
  <c r="BT22" i="3"/>
  <c r="BT21" i="3"/>
  <c r="BT20" i="3"/>
  <c r="BT19" i="3"/>
  <c r="BT18" i="3"/>
  <c r="BT17" i="3"/>
  <c r="BT16" i="3"/>
  <c r="BT15" i="3"/>
  <c r="BT14" i="3"/>
  <c r="BT13" i="3"/>
  <c r="BT12" i="3"/>
  <c r="BT11" i="3"/>
  <c r="BT10" i="3"/>
  <c r="BT9" i="3"/>
  <c r="BT8" i="3"/>
  <c r="BT7" i="3"/>
  <c r="BT6" i="3"/>
  <c r="BT5" i="3"/>
  <c r="BT4" i="3"/>
  <c r="BT3" i="3"/>
  <c r="BE3" i="3"/>
  <c r="X372" i="9"/>
  <c r="V372" i="9"/>
  <c r="U372" i="9"/>
  <c r="T372" i="9"/>
  <c r="R372" i="9"/>
  <c r="P372" i="9"/>
  <c r="O372" i="9"/>
  <c r="M372" i="9"/>
  <c r="L372" i="9"/>
  <c r="K372" i="9"/>
  <c r="I372" i="9"/>
  <c r="H372" i="9"/>
  <c r="G372" i="9"/>
  <c r="F372" i="9"/>
  <c r="L751" i="3"/>
  <c r="L750" i="3"/>
  <c r="L749" i="3"/>
  <c r="L748" i="3"/>
  <c r="L745" i="3"/>
  <c r="L744" i="3"/>
  <c r="L743" i="3"/>
  <c r="L742" i="3"/>
  <c r="L741" i="3"/>
  <c r="L740" i="3"/>
  <c r="L739" i="3"/>
  <c r="X375" i="9"/>
  <c r="V375" i="9"/>
  <c r="U375" i="9"/>
  <c r="T375" i="9"/>
  <c r="R375" i="9"/>
  <c r="P375" i="9"/>
  <c r="O375" i="9"/>
  <c r="M375" i="9"/>
  <c r="L375" i="9"/>
  <c r="K375" i="9"/>
  <c r="I375" i="9"/>
  <c r="H375" i="9"/>
  <c r="G375" i="9"/>
  <c r="F375" i="9"/>
  <c r="C375" i="9"/>
  <c r="H374" i="7"/>
  <c r="F374" i="7"/>
  <c r="BQ376" i="3"/>
  <c r="BP376" i="3"/>
  <c r="BO376" i="3"/>
  <c r="BN376" i="3"/>
  <c r="BM376" i="3"/>
  <c r="BK376" i="3"/>
  <c r="BJ376" i="3"/>
  <c r="BI376" i="3"/>
  <c r="BH376" i="3"/>
  <c r="BG376" i="3"/>
  <c r="BF376" i="3"/>
  <c r="BE376" i="3"/>
  <c r="BD376" i="3"/>
  <c r="BC376" i="3"/>
  <c r="BB376" i="3"/>
  <c r="BA376" i="3"/>
  <c r="AV376" i="3"/>
  <c r="AU376" i="3"/>
  <c r="AR376" i="3"/>
  <c r="AQ376" i="3"/>
  <c r="AP376" i="3"/>
  <c r="AI376" i="3"/>
  <c r="AH376" i="3"/>
  <c r="AB376" i="3"/>
  <c r="AA376" i="3"/>
  <c r="Z376" i="3"/>
  <c r="AN376" i="3" s="1"/>
  <c r="W376" i="3"/>
  <c r="V376" i="3"/>
  <c r="P376" i="3"/>
  <c r="O376" i="3"/>
  <c r="AM376" i="3" s="1"/>
  <c r="L376" i="3"/>
  <c r="K376" i="3"/>
  <c r="D376" i="3"/>
  <c r="C376" i="3"/>
  <c r="AX376" i="3" s="1"/>
  <c r="BQ373" i="3"/>
  <c r="BP373" i="3"/>
  <c r="BO373" i="3"/>
  <c r="BN373" i="3"/>
  <c r="BM373" i="3"/>
  <c r="BK373" i="3"/>
  <c r="BJ373" i="3"/>
  <c r="BI373" i="3"/>
  <c r="BH373" i="3"/>
  <c r="BG373" i="3"/>
  <c r="BF373" i="3"/>
  <c r="BE373" i="3"/>
  <c r="BD373" i="3"/>
  <c r="BC373" i="3"/>
  <c r="BB373" i="3"/>
  <c r="BA373" i="3"/>
  <c r="AV373" i="3"/>
  <c r="AU373" i="3"/>
  <c r="AR373" i="3"/>
  <c r="AQ373" i="3"/>
  <c r="AP373" i="3"/>
  <c r="AI373" i="3"/>
  <c r="AH373" i="3"/>
  <c r="AB373" i="3"/>
  <c r="AA373" i="3"/>
  <c r="Z373" i="3"/>
  <c r="AZ373" i="3" s="1"/>
  <c r="W373" i="3"/>
  <c r="V373" i="3"/>
  <c r="P373" i="3"/>
  <c r="O373" i="3"/>
  <c r="AY373" i="3" s="1"/>
  <c r="L373" i="3"/>
  <c r="K373" i="3"/>
  <c r="D373" i="3"/>
  <c r="C373" i="3"/>
  <c r="AX373" i="3" s="1"/>
  <c r="X370" i="9"/>
  <c r="V370" i="9"/>
  <c r="U370" i="9"/>
  <c r="T370" i="9"/>
  <c r="R370" i="9"/>
  <c r="P370" i="9"/>
  <c r="O370" i="9"/>
  <c r="M370" i="9"/>
  <c r="L370" i="9"/>
  <c r="K370" i="9"/>
  <c r="I370" i="9"/>
  <c r="H370" i="9"/>
  <c r="G370" i="9"/>
  <c r="F370" i="9"/>
  <c r="C370" i="9"/>
  <c r="H370" i="7"/>
  <c r="F370" i="7"/>
  <c r="BQ371" i="3"/>
  <c r="BP371" i="3"/>
  <c r="BO371" i="3"/>
  <c r="BN371" i="3"/>
  <c r="BM371" i="3"/>
  <c r="BK371" i="3"/>
  <c r="BJ371" i="3"/>
  <c r="BI371" i="3"/>
  <c r="BH371" i="3"/>
  <c r="BG371" i="3"/>
  <c r="BF371" i="3"/>
  <c r="BE371" i="3"/>
  <c r="BD371" i="3"/>
  <c r="BC371" i="3"/>
  <c r="BB371" i="3"/>
  <c r="BA371" i="3"/>
  <c r="AV371" i="3"/>
  <c r="AU371" i="3"/>
  <c r="AR371" i="3"/>
  <c r="AQ371" i="3"/>
  <c r="AP371" i="3"/>
  <c r="AI371" i="3"/>
  <c r="AH371" i="3"/>
  <c r="AB371" i="3"/>
  <c r="AA371" i="3"/>
  <c r="Z371" i="3"/>
  <c r="AN371" i="3" s="1"/>
  <c r="W371" i="3"/>
  <c r="V371" i="3"/>
  <c r="P371" i="3"/>
  <c r="O371" i="3"/>
  <c r="AM371" i="3" s="1"/>
  <c r="L371" i="3"/>
  <c r="K371" i="3"/>
  <c r="D371" i="3"/>
  <c r="C371" i="3"/>
  <c r="AX371" i="3" s="1"/>
  <c r="V356" i="9"/>
  <c r="U356" i="9"/>
  <c r="T356" i="9"/>
  <c r="R356" i="9"/>
  <c r="P356" i="9"/>
  <c r="O356" i="9"/>
  <c r="M356" i="9"/>
  <c r="L356" i="9"/>
  <c r="K356" i="9"/>
  <c r="I356" i="9"/>
  <c r="H356" i="9"/>
  <c r="G356" i="9"/>
  <c r="F356" i="9"/>
  <c r="C356" i="9"/>
  <c r="H356" i="7"/>
  <c r="F356" i="7"/>
  <c r="BQ357" i="3"/>
  <c r="BP357" i="3"/>
  <c r="BO357" i="3"/>
  <c r="BN357" i="3"/>
  <c r="BM357" i="3"/>
  <c r="BK357" i="3"/>
  <c r="BJ357" i="3"/>
  <c r="BI357" i="3"/>
  <c r="BH357" i="3"/>
  <c r="BG357" i="3"/>
  <c r="BF357" i="3"/>
  <c r="BE357" i="3"/>
  <c r="BD357" i="3"/>
  <c r="BC357" i="3"/>
  <c r="BB357" i="3"/>
  <c r="BA357" i="3"/>
  <c r="AV357" i="3"/>
  <c r="AU357" i="3"/>
  <c r="AR357" i="3"/>
  <c r="AQ357" i="3"/>
  <c r="AP357" i="3"/>
  <c r="AI357" i="3"/>
  <c r="AH357" i="3"/>
  <c r="AB357" i="3"/>
  <c r="AA357" i="3"/>
  <c r="Z357" i="3"/>
  <c r="AZ357" i="3" s="1"/>
  <c r="W357" i="3"/>
  <c r="V357" i="3"/>
  <c r="P357" i="3"/>
  <c r="O357" i="3"/>
  <c r="AM357" i="3" s="1"/>
  <c r="L357" i="3"/>
  <c r="K357" i="3"/>
  <c r="D357" i="3"/>
  <c r="C357" i="3"/>
  <c r="AX357" i="3" s="1"/>
  <c r="E372" i="9" l="1"/>
  <c r="J372" i="9"/>
  <c r="N372" i="9"/>
  <c r="F374" i="8"/>
  <c r="D374" i="7"/>
  <c r="J375" i="9"/>
  <c r="N375" i="9"/>
  <c r="E374" i="7"/>
  <c r="C374" i="8"/>
  <c r="G374" i="8"/>
  <c r="AS376" i="3"/>
  <c r="C374" i="7"/>
  <c r="E375" i="9"/>
  <c r="E374" i="8"/>
  <c r="AS373" i="3"/>
  <c r="AS371" i="3"/>
  <c r="D374" i="8"/>
  <c r="AL376" i="3"/>
  <c r="AO376" i="3" s="1"/>
  <c r="AY376" i="3"/>
  <c r="AZ376" i="3"/>
  <c r="D356" i="7"/>
  <c r="AM373" i="3"/>
  <c r="AN373" i="3"/>
  <c r="AL373" i="3"/>
  <c r="D370" i="7"/>
  <c r="J370" i="9"/>
  <c r="N370" i="9"/>
  <c r="F370" i="8"/>
  <c r="E370" i="7"/>
  <c r="C370" i="8"/>
  <c r="G370" i="8"/>
  <c r="C370" i="7"/>
  <c r="E370" i="9"/>
  <c r="E370" i="8"/>
  <c r="D370" i="8"/>
  <c r="AL371" i="3"/>
  <c r="AO371" i="3" s="1"/>
  <c r="AY371" i="3"/>
  <c r="AZ371" i="3"/>
  <c r="E356" i="9"/>
  <c r="E356" i="8"/>
  <c r="C356" i="7"/>
  <c r="F356" i="8"/>
  <c r="E356" i="7"/>
  <c r="J356" i="9"/>
  <c r="N356" i="9"/>
  <c r="C356" i="8"/>
  <c r="G356" i="8"/>
  <c r="D356" i="8"/>
  <c r="AS357" i="3"/>
  <c r="AN357" i="3"/>
  <c r="AL357" i="3"/>
  <c r="AY357" i="3"/>
  <c r="V742" i="9"/>
  <c r="U742" i="9"/>
  <c r="T742" i="9"/>
  <c r="R742" i="9"/>
  <c r="P742" i="9"/>
  <c r="O742" i="9"/>
  <c r="M742" i="9"/>
  <c r="L742" i="9"/>
  <c r="K742" i="9"/>
  <c r="I742" i="9"/>
  <c r="H742" i="9"/>
  <c r="G742" i="9"/>
  <c r="F742" i="9"/>
  <c r="C742" i="9"/>
  <c r="H741" i="7"/>
  <c r="F741" i="7"/>
  <c r="BQ743" i="3"/>
  <c r="BP743" i="3"/>
  <c r="BO743" i="3"/>
  <c r="BN743" i="3"/>
  <c r="BM743" i="3"/>
  <c r="BK743" i="3"/>
  <c r="BJ743" i="3"/>
  <c r="BI743" i="3"/>
  <c r="BH743" i="3"/>
  <c r="BG743" i="3"/>
  <c r="BF743" i="3"/>
  <c r="BE743" i="3"/>
  <c r="BD743" i="3"/>
  <c r="BC743" i="3"/>
  <c r="BB743" i="3"/>
  <c r="BA743" i="3"/>
  <c r="AV743" i="3"/>
  <c r="AU743" i="3"/>
  <c r="AR743" i="3"/>
  <c r="AQ743" i="3"/>
  <c r="AP743" i="3"/>
  <c r="AI743" i="3"/>
  <c r="AB743" i="3"/>
  <c r="AA743" i="3"/>
  <c r="Z743" i="3"/>
  <c r="AZ743" i="3" s="1"/>
  <c r="P743" i="3"/>
  <c r="O743" i="3"/>
  <c r="AM743" i="3" s="1"/>
  <c r="D743" i="3"/>
  <c r="C743" i="3"/>
  <c r="AX743" i="3" s="1"/>
  <c r="V755" i="9"/>
  <c r="U755" i="9"/>
  <c r="T755" i="9"/>
  <c r="R755" i="9"/>
  <c r="P755" i="9"/>
  <c r="O755" i="9"/>
  <c r="M755" i="9"/>
  <c r="L755" i="9"/>
  <c r="K755" i="9"/>
  <c r="I755" i="9"/>
  <c r="H755" i="9"/>
  <c r="G755" i="9"/>
  <c r="F755" i="9"/>
  <c r="V754" i="9"/>
  <c r="U754" i="9"/>
  <c r="T754" i="9"/>
  <c r="R754" i="9"/>
  <c r="P754" i="9"/>
  <c r="O754" i="9"/>
  <c r="M754" i="9"/>
  <c r="L754" i="9"/>
  <c r="K754" i="9"/>
  <c r="I754" i="9"/>
  <c r="H754" i="9"/>
  <c r="G754" i="9"/>
  <c r="F754" i="9"/>
  <c r="V752" i="9"/>
  <c r="U752" i="9"/>
  <c r="T752" i="9"/>
  <c r="R752" i="9"/>
  <c r="P752" i="9"/>
  <c r="O752" i="9"/>
  <c r="M752" i="9"/>
  <c r="L752" i="9"/>
  <c r="K752" i="9"/>
  <c r="I752" i="9"/>
  <c r="H752" i="9"/>
  <c r="G752" i="9"/>
  <c r="F752" i="9"/>
  <c r="V750" i="9"/>
  <c r="U750" i="9"/>
  <c r="T750" i="9"/>
  <c r="R750" i="9"/>
  <c r="P750" i="9"/>
  <c r="O750" i="9"/>
  <c r="M750" i="9"/>
  <c r="L750" i="9"/>
  <c r="K750" i="9"/>
  <c r="I750" i="9"/>
  <c r="H750" i="9"/>
  <c r="G750" i="9"/>
  <c r="F750" i="9"/>
  <c r="V749" i="9"/>
  <c r="U749" i="9"/>
  <c r="T749" i="9"/>
  <c r="R749" i="9"/>
  <c r="P749" i="9"/>
  <c r="O749" i="9"/>
  <c r="M749" i="9"/>
  <c r="L749" i="9"/>
  <c r="K749" i="9"/>
  <c r="I749" i="9"/>
  <c r="H749" i="9"/>
  <c r="G749" i="9"/>
  <c r="F749" i="9"/>
  <c r="V748" i="9"/>
  <c r="U748" i="9"/>
  <c r="T748" i="9"/>
  <c r="R748" i="9"/>
  <c r="P748" i="9"/>
  <c r="O748" i="9"/>
  <c r="M748" i="9"/>
  <c r="L748" i="9"/>
  <c r="K748" i="9"/>
  <c r="I748" i="9"/>
  <c r="H748" i="9"/>
  <c r="G748" i="9"/>
  <c r="F748" i="9"/>
  <c r="V747" i="9"/>
  <c r="U747" i="9"/>
  <c r="T747" i="9"/>
  <c r="R747" i="9"/>
  <c r="P747" i="9"/>
  <c r="O747" i="9"/>
  <c r="M747" i="9"/>
  <c r="L747" i="9"/>
  <c r="K747" i="9"/>
  <c r="I747" i="9"/>
  <c r="H747" i="9"/>
  <c r="G747" i="9"/>
  <c r="F747" i="9"/>
  <c r="V744" i="9"/>
  <c r="U744" i="9"/>
  <c r="T744" i="9"/>
  <c r="R744" i="9"/>
  <c r="P744" i="9"/>
  <c r="O744" i="9"/>
  <c r="M744" i="9"/>
  <c r="L744" i="9"/>
  <c r="K744" i="9"/>
  <c r="I744" i="9"/>
  <c r="H744" i="9"/>
  <c r="G744" i="9"/>
  <c r="F744" i="9"/>
  <c r="V743" i="9"/>
  <c r="U743" i="9"/>
  <c r="T743" i="9"/>
  <c r="R743" i="9"/>
  <c r="P743" i="9"/>
  <c r="O743" i="9"/>
  <c r="M743" i="9"/>
  <c r="L743" i="9"/>
  <c r="K743" i="9"/>
  <c r="I743" i="9"/>
  <c r="H743" i="9"/>
  <c r="G743" i="9"/>
  <c r="F743" i="9"/>
  <c r="V741" i="9"/>
  <c r="U741" i="9"/>
  <c r="T741" i="9"/>
  <c r="R741" i="9"/>
  <c r="P741" i="9"/>
  <c r="O741" i="9"/>
  <c r="M741" i="9"/>
  <c r="L741" i="9"/>
  <c r="K741" i="9"/>
  <c r="I741" i="9"/>
  <c r="H741" i="9"/>
  <c r="G741" i="9"/>
  <c r="F741" i="9"/>
  <c r="V740" i="9"/>
  <c r="U740" i="9"/>
  <c r="T740" i="9"/>
  <c r="R740" i="9"/>
  <c r="P740" i="9"/>
  <c r="O740" i="9"/>
  <c r="M740" i="9"/>
  <c r="L740" i="9"/>
  <c r="K740" i="9"/>
  <c r="I740" i="9"/>
  <c r="H740" i="9"/>
  <c r="G740" i="9"/>
  <c r="F740" i="9"/>
  <c r="V739" i="9"/>
  <c r="U739" i="9"/>
  <c r="T739" i="9"/>
  <c r="R739" i="9"/>
  <c r="P739" i="9"/>
  <c r="O739" i="9"/>
  <c r="M739" i="9"/>
  <c r="L739" i="9"/>
  <c r="K739" i="9"/>
  <c r="I739" i="9"/>
  <c r="H739" i="9"/>
  <c r="G739" i="9"/>
  <c r="F739" i="9"/>
  <c r="V738" i="9"/>
  <c r="U738" i="9"/>
  <c r="T738" i="9"/>
  <c r="R738" i="9"/>
  <c r="P738" i="9"/>
  <c r="O738" i="9"/>
  <c r="M738" i="9"/>
  <c r="L738" i="9"/>
  <c r="K738" i="9"/>
  <c r="I738" i="9"/>
  <c r="H738" i="9"/>
  <c r="G738" i="9"/>
  <c r="F738" i="9"/>
  <c r="C741" i="9"/>
  <c r="H754" i="7"/>
  <c r="F754" i="7"/>
  <c r="H753" i="7"/>
  <c r="F753" i="7"/>
  <c r="H751" i="7"/>
  <c r="F751" i="7"/>
  <c r="H749" i="7"/>
  <c r="F749" i="7"/>
  <c r="H748" i="7"/>
  <c r="F748" i="7"/>
  <c r="H747" i="7"/>
  <c r="F747" i="7"/>
  <c r="H746" i="7"/>
  <c r="F746" i="7"/>
  <c r="H743" i="7"/>
  <c r="F743" i="7"/>
  <c r="H742" i="7"/>
  <c r="F742" i="7"/>
  <c r="H740" i="7"/>
  <c r="F740" i="7"/>
  <c r="H739" i="7"/>
  <c r="F739" i="7"/>
  <c r="H738" i="7"/>
  <c r="F738" i="7"/>
  <c r="H737" i="7"/>
  <c r="F737" i="7"/>
  <c r="BQ742" i="3"/>
  <c r="BP742" i="3"/>
  <c r="BO742" i="3"/>
  <c r="BN742" i="3"/>
  <c r="BM742" i="3"/>
  <c r="BK742" i="3"/>
  <c r="BJ742" i="3"/>
  <c r="BI742" i="3"/>
  <c r="BH742" i="3"/>
  <c r="BG742" i="3"/>
  <c r="BF742" i="3"/>
  <c r="BE742" i="3"/>
  <c r="BD742" i="3"/>
  <c r="BC742" i="3"/>
  <c r="BB742" i="3"/>
  <c r="BA742" i="3"/>
  <c r="AV742" i="3"/>
  <c r="AU742" i="3"/>
  <c r="AR742" i="3"/>
  <c r="AQ742" i="3"/>
  <c r="AP742" i="3"/>
  <c r="AI742" i="3"/>
  <c r="AB742" i="3"/>
  <c r="AA742" i="3"/>
  <c r="Z742" i="3"/>
  <c r="AZ742" i="3" s="1"/>
  <c r="P742" i="3"/>
  <c r="O742" i="3"/>
  <c r="AM742" i="3" s="1"/>
  <c r="D742" i="3"/>
  <c r="C742" i="3"/>
  <c r="AX742" i="3" s="1"/>
  <c r="Q372" i="9" l="1"/>
  <c r="Q375" i="9"/>
  <c r="H374" i="8"/>
  <c r="BL376" i="3"/>
  <c r="AT376" i="3"/>
  <c r="G374" i="7" s="1"/>
  <c r="I374" i="7" s="1"/>
  <c r="AO373" i="3"/>
  <c r="AT373" i="3" s="1"/>
  <c r="Q370" i="9"/>
  <c r="H370" i="8"/>
  <c r="BL371" i="3"/>
  <c r="AT371" i="3"/>
  <c r="G370" i="7" s="1"/>
  <c r="I370" i="7" s="1"/>
  <c r="Q356" i="9"/>
  <c r="AO357" i="3"/>
  <c r="BL357" i="3" s="1"/>
  <c r="H356" i="8"/>
  <c r="E742" i="9"/>
  <c r="C741" i="7"/>
  <c r="F741" i="8"/>
  <c r="AS743" i="3"/>
  <c r="E741" i="8"/>
  <c r="D741" i="7"/>
  <c r="J742" i="9"/>
  <c r="N742" i="9"/>
  <c r="C741" i="8"/>
  <c r="G741" i="8"/>
  <c r="AS742" i="3"/>
  <c r="E741" i="7"/>
  <c r="D741" i="8"/>
  <c r="AY743" i="3"/>
  <c r="AL743" i="3"/>
  <c r="AN743" i="3"/>
  <c r="J741" i="9"/>
  <c r="N741" i="9"/>
  <c r="C740" i="7"/>
  <c r="C740" i="8"/>
  <c r="G740" i="8"/>
  <c r="F740" i="8"/>
  <c r="D740" i="7"/>
  <c r="D740" i="8"/>
  <c r="E740" i="7"/>
  <c r="E741" i="9"/>
  <c r="E740" i="8"/>
  <c r="AY742" i="3"/>
  <c r="AL742" i="3"/>
  <c r="AN742" i="3"/>
  <c r="V736" i="9"/>
  <c r="U736" i="9"/>
  <c r="T736" i="9"/>
  <c r="V735" i="9"/>
  <c r="U735" i="9"/>
  <c r="T735" i="9"/>
  <c r="V734" i="9"/>
  <c r="U734" i="9"/>
  <c r="T734" i="9"/>
  <c r="V733" i="9"/>
  <c r="U733" i="9"/>
  <c r="T733" i="9"/>
  <c r="X740" i="9"/>
  <c r="C740" i="9"/>
  <c r="BQ741" i="3"/>
  <c r="BP741" i="3"/>
  <c r="BO741" i="3"/>
  <c r="BN741" i="3"/>
  <c r="BM741" i="3"/>
  <c r="BK741" i="3"/>
  <c r="BJ741" i="3"/>
  <c r="BI741" i="3"/>
  <c r="BH741" i="3"/>
  <c r="BG741" i="3"/>
  <c r="BF741" i="3"/>
  <c r="BE741" i="3"/>
  <c r="BD741" i="3"/>
  <c r="BC741" i="3"/>
  <c r="BB741" i="3"/>
  <c r="BA741" i="3"/>
  <c r="AV741" i="3"/>
  <c r="AU741" i="3"/>
  <c r="AR741" i="3"/>
  <c r="AQ741" i="3"/>
  <c r="AP741" i="3"/>
  <c r="AI741" i="3"/>
  <c r="AB741" i="3"/>
  <c r="AA741" i="3"/>
  <c r="Z741" i="3"/>
  <c r="P741" i="3"/>
  <c r="O741" i="3"/>
  <c r="D741" i="3"/>
  <c r="C741" i="3"/>
  <c r="BR376" i="3" l="1"/>
  <c r="I374" i="8"/>
  <c r="J374" i="7"/>
  <c r="S375" i="9"/>
  <c r="BL373" i="3"/>
  <c r="BR371" i="3"/>
  <c r="I370" i="8"/>
  <c r="S370" i="9"/>
  <c r="J370" i="7"/>
  <c r="BR357" i="3"/>
  <c r="I356" i="8"/>
  <c r="J356" i="7"/>
  <c r="S356" i="9"/>
  <c r="AT357" i="3"/>
  <c r="G356" i="7" s="1"/>
  <c r="I356" i="7" s="1"/>
  <c r="Q742" i="9"/>
  <c r="AS741" i="3"/>
  <c r="Q741" i="9"/>
  <c r="H741" i="8"/>
  <c r="AO743" i="3"/>
  <c r="H740" i="8"/>
  <c r="AX741" i="3"/>
  <c r="E740" i="9"/>
  <c r="C739" i="7"/>
  <c r="AY741" i="3"/>
  <c r="J740" i="9"/>
  <c r="D739" i="7"/>
  <c r="AN741" i="3"/>
  <c r="N740" i="9"/>
  <c r="E739" i="7"/>
  <c r="AM741" i="3"/>
  <c r="E739" i="8"/>
  <c r="AO742" i="3"/>
  <c r="F739" i="8"/>
  <c r="G742" i="8"/>
  <c r="C739" i="8"/>
  <c r="G739" i="8"/>
  <c r="D739" i="8"/>
  <c r="AZ741" i="3"/>
  <c r="AL741" i="3"/>
  <c r="BR373" i="3" l="1"/>
  <c r="S372" i="9"/>
  <c r="Q740" i="9"/>
  <c r="BL743" i="3"/>
  <c r="AT743" i="3"/>
  <c r="G741" i="7" s="1"/>
  <c r="I741" i="7" s="1"/>
  <c r="AO741" i="3"/>
  <c r="AT741" i="3" s="1"/>
  <c r="G739" i="7" s="1"/>
  <c r="I739" i="7" s="1"/>
  <c r="BL742" i="3"/>
  <c r="AT742" i="3"/>
  <c r="G740" i="7" s="1"/>
  <c r="I740" i="7" s="1"/>
  <c r="H739" i="8"/>
  <c r="R736" i="9"/>
  <c r="R735" i="9"/>
  <c r="R734" i="9"/>
  <c r="R733" i="9"/>
  <c r="R732" i="9"/>
  <c r="R731" i="9"/>
  <c r="R730" i="9"/>
  <c r="R729" i="9"/>
  <c r="R728" i="9"/>
  <c r="R727" i="9"/>
  <c r="R726" i="9"/>
  <c r="R725" i="9"/>
  <c r="R724" i="9"/>
  <c r="R723" i="9"/>
  <c r="R722" i="9"/>
  <c r="R721" i="9"/>
  <c r="R720" i="9"/>
  <c r="R719" i="9"/>
  <c r="R718" i="9"/>
  <c r="R717" i="9"/>
  <c r="R716" i="9"/>
  <c r="R715" i="9"/>
  <c r="R714" i="9"/>
  <c r="R713" i="9"/>
  <c r="R712" i="9"/>
  <c r="R711" i="9"/>
  <c r="R710" i="9"/>
  <c r="R709" i="9"/>
  <c r="R708" i="9"/>
  <c r="R707" i="9"/>
  <c r="R706" i="9"/>
  <c r="R705" i="9"/>
  <c r="R704" i="9"/>
  <c r="R703" i="9"/>
  <c r="R702" i="9"/>
  <c r="R701" i="9"/>
  <c r="R700" i="9"/>
  <c r="R699" i="9"/>
  <c r="R698" i="9"/>
  <c r="R697" i="9"/>
  <c r="R696" i="9"/>
  <c r="R695" i="9"/>
  <c r="R694" i="9"/>
  <c r="R693" i="9"/>
  <c r="R692" i="9"/>
  <c r="R691" i="9"/>
  <c r="R690" i="9"/>
  <c r="R689" i="9"/>
  <c r="R688" i="9"/>
  <c r="R687" i="9"/>
  <c r="R686" i="9"/>
  <c r="R685" i="9"/>
  <c r="R684" i="9"/>
  <c r="R683" i="9"/>
  <c r="R682" i="9"/>
  <c r="R681" i="9"/>
  <c r="R680" i="9"/>
  <c r="R679" i="9"/>
  <c r="R678" i="9"/>
  <c r="R677" i="9"/>
  <c r="R676" i="9"/>
  <c r="R675" i="9"/>
  <c r="R674" i="9"/>
  <c r="R673" i="9"/>
  <c r="R672" i="9"/>
  <c r="R671" i="9"/>
  <c r="R670" i="9"/>
  <c r="R669" i="9"/>
  <c r="R668" i="9"/>
  <c r="R667" i="9"/>
  <c r="R666" i="9"/>
  <c r="R665" i="9"/>
  <c r="R664" i="9"/>
  <c r="R663" i="9"/>
  <c r="R662" i="9"/>
  <c r="R661" i="9"/>
  <c r="R660" i="9"/>
  <c r="R659" i="9"/>
  <c r="R658" i="9"/>
  <c r="R657" i="9"/>
  <c r="R656" i="9"/>
  <c r="R655" i="9"/>
  <c r="R654" i="9"/>
  <c r="R653" i="9"/>
  <c r="R652" i="9"/>
  <c r="R651" i="9"/>
  <c r="R650" i="9"/>
  <c r="R649" i="9"/>
  <c r="R648" i="9"/>
  <c r="R647" i="9"/>
  <c r="R646" i="9"/>
  <c r="R645" i="9"/>
  <c r="R644" i="9"/>
  <c r="R643" i="9"/>
  <c r="R642" i="9"/>
  <c r="R641" i="9"/>
  <c r="R640" i="9"/>
  <c r="R639" i="9"/>
  <c r="R638" i="9"/>
  <c r="R637" i="9"/>
  <c r="R636" i="9"/>
  <c r="R635" i="9"/>
  <c r="R634" i="9"/>
  <c r="R633" i="9"/>
  <c r="R632" i="9"/>
  <c r="R631" i="9"/>
  <c r="R630" i="9"/>
  <c r="R629" i="9"/>
  <c r="R628" i="9"/>
  <c r="R627" i="9"/>
  <c r="R626" i="9"/>
  <c r="R625" i="9"/>
  <c r="R624" i="9"/>
  <c r="R623" i="9"/>
  <c r="R622" i="9"/>
  <c r="R621" i="9"/>
  <c r="R620" i="9"/>
  <c r="R619" i="9"/>
  <c r="R618" i="9"/>
  <c r="R617" i="9"/>
  <c r="R616" i="9"/>
  <c r="R615" i="9"/>
  <c r="R614" i="9"/>
  <c r="R613" i="9"/>
  <c r="R612" i="9"/>
  <c r="R611" i="9"/>
  <c r="R610" i="9"/>
  <c r="R609" i="9"/>
  <c r="R608" i="9"/>
  <c r="R607" i="9"/>
  <c r="R606" i="9"/>
  <c r="R605" i="9"/>
  <c r="R604" i="9"/>
  <c r="R603" i="9"/>
  <c r="R602" i="9"/>
  <c r="R601" i="9"/>
  <c r="R600" i="9"/>
  <c r="R599" i="9"/>
  <c r="R598" i="9"/>
  <c r="R597" i="9"/>
  <c r="R596" i="9"/>
  <c r="R595" i="9"/>
  <c r="R594" i="9"/>
  <c r="R593" i="9"/>
  <c r="R592" i="9"/>
  <c r="R591" i="9"/>
  <c r="R590" i="9"/>
  <c r="R589" i="9"/>
  <c r="R588" i="9"/>
  <c r="R587" i="9"/>
  <c r="R586" i="9"/>
  <c r="R585" i="9"/>
  <c r="R584" i="9"/>
  <c r="R583" i="9"/>
  <c r="R582" i="9"/>
  <c r="R581" i="9"/>
  <c r="R580" i="9"/>
  <c r="R579" i="9"/>
  <c r="R578" i="9"/>
  <c r="R577" i="9"/>
  <c r="R576" i="9"/>
  <c r="R575" i="9"/>
  <c r="R574" i="9"/>
  <c r="R573" i="9"/>
  <c r="R572" i="9"/>
  <c r="R571" i="9"/>
  <c r="R570" i="9"/>
  <c r="R569" i="9"/>
  <c r="R568" i="9"/>
  <c r="R567" i="9"/>
  <c r="R566" i="9"/>
  <c r="R565" i="9"/>
  <c r="R564" i="9"/>
  <c r="R563" i="9"/>
  <c r="R562" i="9"/>
  <c r="R561" i="9"/>
  <c r="R560" i="9"/>
  <c r="R559" i="9"/>
  <c r="R558" i="9"/>
  <c r="R557" i="9"/>
  <c r="R556" i="9"/>
  <c r="R555" i="9"/>
  <c r="R554" i="9"/>
  <c r="R553" i="9"/>
  <c r="R552" i="9"/>
  <c r="R551" i="9"/>
  <c r="R550" i="9"/>
  <c r="R549" i="9"/>
  <c r="R548" i="9"/>
  <c r="R547" i="9"/>
  <c r="R546" i="9"/>
  <c r="R545" i="9"/>
  <c r="R544" i="9"/>
  <c r="R543" i="9"/>
  <c r="R542" i="9"/>
  <c r="R541" i="9"/>
  <c r="R540" i="9"/>
  <c r="R539" i="9"/>
  <c r="R538" i="9"/>
  <c r="R537" i="9"/>
  <c r="R536" i="9"/>
  <c r="R535" i="9"/>
  <c r="R534" i="9"/>
  <c r="R533" i="9"/>
  <c r="R532" i="9"/>
  <c r="R531" i="9"/>
  <c r="R530" i="9"/>
  <c r="R529" i="9"/>
  <c r="R528" i="9"/>
  <c r="R527" i="9"/>
  <c r="R526" i="9"/>
  <c r="R525" i="9"/>
  <c r="R524" i="9"/>
  <c r="R523" i="9"/>
  <c r="R522" i="9"/>
  <c r="R521" i="9"/>
  <c r="R520" i="9"/>
  <c r="R519" i="9"/>
  <c r="R518" i="9"/>
  <c r="R517" i="9"/>
  <c r="R516" i="9"/>
  <c r="R515" i="9"/>
  <c r="R514" i="9"/>
  <c r="R513" i="9"/>
  <c r="R512" i="9"/>
  <c r="R511" i="9"/>
  <c r="R510" i="9"/>
  <c r="R509" i="9"/>
  <c r="R508" i="9"/>
  <c r="R507" i="9"/>
  <c r="R506" i="9"/>
  <c r="R505" i="9"/>
  <c r="R504" i="9"/>
  <c r="R503" i="9"/>
  <c r="R502" i="9"/>
  <c r="R501" i="9"/>
  <c r="R500" i="9"/>
  <c r="R499" i="9"/>
  <c r="R498" i="9"/>
  <c r="R497" i="9"/>
  <c r="R496" i="9"/>
  <c r="R495" i="9"/>
  <c r="R494" i="9"/>
  <c r="R493" i="9"/>
  <c r="R492" i="9"/>
  <c r="R491" i="9"/>
  <c r="R490" i="9"/>
  <c r="R489" i="9"/>
  <c r="R488" i="9"/>
  <c r="R487" i="9"/>
  <c r="R486" i="9"/>
  <c r="R485" i="9"/>
  <c r="R484" i="9"/>
  <c r="R483" i="9"/>
  <c r="R482" i="9"/>
  <c r="R481" i="9"/>
  <c r="R480" i="9"/>
  <c r="R479" i="9"/>
  <c r="R478" i="9"/>
  <c r="R477" i="9"/>
  <c r="R476" i="9"/>
  <c r="R475" i="9"/>
  <c r="R474" i="9"/>
  <c r="R473" i="9"/>
  <c r="R472" i="9"/>
  <c r="R471" i="9"/>
  <c r="R470" i="9"/>
  <c r="R469" i="9"/>
  <c r="R468" i="9"/>
  <c r="R467" i="9"/>
  <c r="R466" i="9"/>
  <c r="R465" i="9"/>
  <c r="R464" i="9"/>
  <c r="R463" i="9"/>
  <c r="R462" i="9"/>
  <c r="R461" i="9"/>
  <c r="R460" i="9"/>
  <c r="R459" i="9"/>
  <c r="R458" i="9"/>
  <c r="R457" i="9"/>
  <c r="R456" i="9"/>
  <c r="R455" i="9"/>
  <c r="R454" i="9"/>
  <c r="R453" i="9"/>
  <c r="R452" i="9"/>
  <c r="R451" i="9"/>
  <c r="R450" i="9"/>
  <c r="R449" i="9"/>
  <c r="R448" i="9"/>
  <c r="R447" i="9"/>
  <c r="R446" i="9"/>
  <c r="R445" i="9"/>
  <c r="R444" i="9"/>
  <c r="R443" i="9"/>
  <c r="R442" i="9"/>
  <c r="R441" i="9"/>
  <c r="R440" i="9"/>
  <c r="R439" i="9"/>
  <c r="R438" i="9"/>
  <c r="R437" i="9"/>
  <c r="R436" i="9"/>
  <c r="R435" i="9"/>
  <c r="R432" i="9"/>
  <c r="R431" i="9"/>
  <c r="R430" i="9"/>
  <c r="R429" i="9"/>
  <c r="R428" i="9"/>
  <c r="R427" i="9"/>
  <c r="R426" i="9"/>
  <c r="R425" i="9"/>
  <c r="R424" i="9"/>
  <c r="R423" i="9"/>
  <c r="R422" i="9"/>
  <c r="R421" i="9"/>
  <c r="R420" i="9"/>
  <c r="R419" i="9"/>
  <c r="R418" i="9"/>
  <c r="R417" i="9"/>
  <c r="R416" i="9"/>
  <c r="R415" i="9"/>
  <c r="R414" i="9"/>
  <c r="R413" i="9"/>
  <c r="R412" i="9"/>
  <c r="R411" i="9"/>
  <c r="R410" i="9"/>
  <c r="R409" i="9"/>
  <c r="R408" i="9"/>
  <c r="R407" i="9"/>
  <c r="R406" i="9"/>
  <c r="R405" i="9"/>
  <c r="R404" i="9"/>
  <c r="R403" i="9"/>
  <c r="R402" i="9"/>
  <c r="R401" i="9"/>
  <c r="R400" i="9"/>
  <c r="R399" i="9"/>
  <c r="R398" i="9"/>
  <c r="R397" i="9"/>
  <c r="R396" i="9"/>
  <c r="R395" i="9"/>
  <c r="R394" i="9"/>
  <c r="R393" i="9"/>
  <c r="R392" i="9"/>
  <c r="R391" i="9"/>
  <c r="R390" i="9"/>
  <c r="R389" i="9"/>
  <c r="R388" i="9"/>
  <c r="R387" i="9"/>
  <c r="R386" i="9"/>
  <c r="R385" i="9"/>
  <c r="R384" i="9"/>
  <c r="R383" i="9"/>
  <c r="R382" i="9"/>
  <c r="R381" i="9"/>
  <c r="R380" i="9"/>
  <c r="R379" i="9"/>
  <c r="R378" i="9"/>
  <c r="R377" i="9"/>
  <c r="R376" i="9"/>
  <c r="R374" i="9"/>
  <c r="R373" i="9"/>
  <c r="R371" i="9"/>
  <c r="R369" i="9"/>
  <c r="R368" i="9"/>
  <c r="R367" i="9"/>
  <c r="R366" i="9"/>
  <c r="R365" i="9"/>
  <c r="R364" i="9"/>
  <c r="R363" i="9"/>
  <c r="R362" i="9"/>
  <c r="R361" i="9"/>
  <c r="R360" i="9"/>
  <c r="R359" i="9"/>
  <c r="R358" i="9"/>
  <c r="R357" i="9"/>
  <c r="R355" i="9"/>
  <c r="R354" i="9"/>
  <c r="R353" i="9"/>
  <c r="R352" i="9"/>
  <c r="R351" i="9"/>
  <c r="R350" i="9"/>
  <c r="R348" i="9"/>
  <c r="R347" i="9"/>
  <c r="R346" i="9"/>
  <c r="R345" i="9"/>
  <c r="R344" i="9"/>
  <c r="R343" i="9"/>
  <c r="R342" i="9"/>
  <c r="R341" i="9"/>
  <c r="R340" i="9"/>
  <c r="R338" i="9"/>
  <c r="R337" i="9"/>
  <c r="R336" i="9"/>
  <c r="R335" i="9"/>
  <c r="R334" i="9"/>
  <c r="R333" i="9"/>
  <c r="R332" i="9"/>
  <c r="R331" i="9"/>
  <c r="R330" i="9"/>
  <c r="R329" i="9"/>
  <c r="R328" i="9"/>
  <c r="R327" i="9"/>
  <c r="R326" i="9"/>
  <c r="R325" i="9"/>
  <c r="R324" i="9"/>
  <c r="R323" i="9"/>
  <c r="R322" i="9"/>
  <c r="R321" i="9"/>
  <c r="R320" i="9"/>
  <c r="R319" i="9"/>
  <c r="R318" i="9"/>
  <c r="R317" i="9"/>
  <c r="R316" i="9"/>
  <c r="R315" i="9"/>
  <c r="R314" i="9"/>
  <c r="R313" i="9"/>
  <c r="R312" i="9"/>
  <c r="R311" i="9"/>
  <c r="R310" i="9"/>
  <c r="R309" i="9"/>
  <c r="R308" i="9"/>
  <c r="R307" i="9"/>
  <c r="R306" i="9"/>
  <c r="R305" i="9"/>
  <c r="R304" i="9"/>
  <c r="R303" i="9"/>
  <c r="R302" i="9"/>
  <c r="R301" i="9"/>
  <c r="R300" i="9"/>
  <c r="R299" i="9"/>
  <c r="R298" i="9"/>
  <c r="R297" i="9"/>
  <c r="R296" i="9"/>
  <c r="R295" i="9"/>
  <c r="R294" i="9"/>
  <c r="R293" i="9"/>
  <c r="R292" i="9"/>
  <c r="R291" i="9"/>
  <c r="R290" i="9"/>
  <c r="R289" i="9"/>
  <c r="R288" i="9"/>
  <c r="R287" i="9"/>
  <c r="R286" i="9"/>
  <c r="R285" i="9"/>
  <c r="R284" i="9"/>
  <c r="R283" i="9"/>
  <c r="R282" i="9"/>
  <c r="R281" i="9"/>
  <c r="R280" i="9"/>
  <c r="R279" i="9"/>
  <c r="R278" i="9"/>
  <c r="R277" i="9"/>
  <c r="R276" i="9"/>
  <c r="R275" i="9"/>
  <c r="R274" i="9"/>
  <c r="R273" i="9"/>
  <c r="R272" i="9"/>
  <c r="R271" i="9"/>
  <c r="R270" i="9"/>
  <c r="R269" i="9"/>
  <c r="R268" i="9"/>
  <c r="R267" i="9"/>
  <c r="R266" i="9"/>
  <c r="R265" i="9"/>
  <c r="R264" i="9"/>
  <c r="R263" i="9"/>
  <c r="R262" i="9"/>
  <c r="R261" i="9"/>
  <c r="R260" i="9"/>
  <c r="R259" i="9"/>
  <c r="R258" i="9"/>
  <c r="R257" i="9"/>
  <c r="R256" i="9"/>
  <c r="R255" i="9"/>
  <c r="R254" i="9"/>
  <c r="R253" i="9"/>
  <c r="R252" i="9"/>
  <c r="R251" i="9"/>
  <c r="R250" i="9"/>
  <c r="R249" i="9"/>
  <c r="R248" i="9"/>
  <c r="R247" i="9"/>
  <c r="R246" i="9"/>
  <c r="R245" i="9"/>
  <c r="R244" i="9"/>
  <c r="R243" i="9"/>
  <c r="R242" i="9"/>
  <c r="R241" i="9"/>
  <c r="R240" i="9"/>
  <c r="R239" i="9"/>
  <c r="R238" i="9"/>
  <c r="R237" i="9"/>
  <c r="R236" i="9"/>
  <c r="R235" i="9"/>
  <c r="R234" i="9"/>
  <c r="R233" i="9"/>
  <c r="R232" i="9"/>
  <c r="R231" i="9"/>
  <c r="R230" i="9"/>
  <c r="R229" i="9"/>
  <c r="R228" i="9"/>
  <c r="R227" i="9"/>
  <c r="R226" i="9"/>
  <c r="R225" i="9"/>
  <c r="R224" i="9"/>
  <c r="R223" i="9"/>
  <c r="R222" i="9"/>
  <c r="R221" i="9"/>
  <c r="R220" i="9"/>
  <c r="R219" i="9"/>
  <c r="R218" i="9"/>
  <c r="R217" i="9"/>
  <c r="R216" i="9"/>
  <c r="R215" i="9"/>
  <c r="R214" i="9"/>
  <c r="R213" i="9"/>
  <c r="R212" i="9"/>
  <c r="R211" i="9"/>
  <c r="R210" i="9"/>
  <c r="R209" i="9"/>
  <c r="R208" i="9"/>
  <c r="R207" i="9"/>
  <c r="R206" i="9"/>
  <c r="R205" i="9"/>
  <c r="R204" i="9"/>
  <c r="R203" i="9"/>
  <c r="R202" i="9"/>
  <c r="R201" i="9"/>
  <c r="R200" i="9"/>
  <c r="R199" i="9"/>
  <c r="R198" i="9"/>
  <c r="R197" i="9"/>
  <c r="R196" i="9"/>
  <c r="R195" i="9"/>
  <c r="R194" i="9"/>
  <c r="R193" i="9"/>
  <c r="R192" i="9"/>
  <c r="R191" i="9"/>
  <c r="R190" i="9"/>
  <c r="R189" i="9"/>
  <c r="R188" i="9"/>
  <c r="R187" i="9"/>
  <c r="R186" i="9"/>
  <c r="R185" i="9"/>
  <c r="R184" i="9"/>
  <c r="R183" i="9"/>
  <c r="R182" i="9"/>
  <c r="R181" i="9"/>
  <c r="R180" i="9"/>
  <c r="R179" i="9"/>
  <c r="R178" i="9"/>
  <c r="R177" i="9"/>
  <c r="R176" i="9"/>
  <c r="R175" i="9"/>
  <c r="R174" i="9"/>
  <c r="R173" i="9"/>
  <c r="R172" i="9"/>
  <c r="R171" i="9"/>
  <c r="R170" i="9"/>
  <c r="R169" i="9"/>
  <c r="R168" i="9"/>
  <c r="R167" i="9"/>
  <c r="R166" i="9"/>
  <c r="R165" i="9"/>
  <c r="R164" i="9"/>
  <c r="R163" i="9"/>
  <c r="R162" i="9"/>
  <c r="R161" i="9"/>
  <c r="R160" i="9"/>
  <c r="R159" i="9"/>
  <c r="R158" i="9"/>
  <c r="R157" i="9"/>
  <c r="R156" i="9"/>
  <c r="R155" i="9"/>
  <c r="R154" i="9"/>
  <c r="R153" i="9"/>
  <c r="R152" i="9"/>
  <c r="R151" i="9"/>
  <c r="R150" i="9"/>
  <c r="R149" i="9"/>
  <c r="R148" i="9"/>
  <c r="R147" i="9"/>
  <c r="R146" i="9"/>
  <c r="R145" i="9"/>
  <c r="R144" i="9"/>
  <c r="R143" i="9"/>
  <c r="R142" i="9"/>
  <c r="R141" i="9"/>
  <c r="R140" i="9"/>
  <c r="R139" i="9"/>
  <c r="R138" i="9"/>
  <c r="R137" i="9"/>
  <c r="R136" i="9"/>
  <c r="R135" i="9"/>
  <c r="R134" i="9"/>
  <c r="R133" i="9"/>
  <c r="R132" i="9"/>
  <c r="R131" i="9"/>
  <c r="R130" i="9"/>
  <c r="R129" i="9"/>
  <c r="R128" i="9"/>
  <c r="R127" i="9"/>
  <c r="R126" i="9"/>
  <c r="R125" i="9"/>
  <c r="R124" i="9"/>
  <c r="R123" i="9"/>
  <c r="R122" i="9"/>
  <c r="R121" i="9"/>
  <c r="R120" i="9"/>
  <c r="R119" i="9"/>
  <c r="R118" i="9"/>
  <c r="R117" i="9"/>
  <c r="R116" i="9"/>
  <c r="R115" i="9"/>
  <c r="R114" i="9"/>
  <c r="R113" i="9"/>
  <c r="R112" i="9"/>
  <c r="R111" i="9"/>
  <c r="R110" i="9"/>
  <c r="R109" i="9"/>
  <c r="R108" i="9"/>
  <c r="R107" i="9"/>
  <c r="R106" i="9"/>
  <c r="R105" i="9"/>
  <c r="R104" i="9"/>
  <c r="R103" i="9"/>
  <c r="R102" i="9"/>
  <c r="R101" i="9"/>
  <c r="R100" i="9"/>
  <c r="R99" i="9"/>
  <c r="R98" i="9"/>
  <c r="R97" i="9"/>
  <c r="R96" i="9"/>
  <c r="R95" i="9"/>
  <c r="R94" i="9"/>
  <c r="R93" i="9"/>
  <c r="R92" i="9"/>
  <c r="R91" i="9"/>
  <c r="R90" i="9"/>
  <c r="R89" i="9"/>
  <c r="R88" i="9"/>
  <c r="R87" i="9"/>
  <c r="R86" i="9"/>
  <c r="R85" i="9"/>
  <c r="R84" i="9"/>
  <c r="R83" i="9"/>
  <c r="R82" i="9"/>
  <c r="R81" i="9"/>
  <c r="R80" i="9"/>
  <c r="R79" i="9"/>
  <c r="R78" i="9"/>
  <c r="R77" i="9"/>
  <c r="R76" i="9"/>
  <c r="R75" i="9"/>
  <c r="R74" i="9"/>
  <c r="R73" i="9"/>
  <c r="R72" i="9"/>
  <c r="R71" i="9"/>
  <c r="R70" i="9"/>
  <c r="R69" i="9"/>
  <c r="R68" i="9"/>
  <c r="R67" i="9"/>
  <c r="R66" i="9"/>
  <c r="R65" i="9"/>
  <c r="R64" i="9"/>
  <c r="R63" i="9"/>
  <c r="R62" i="9"/>
  <c r="R61" i="9"/>
  <c r="R60" i="9"/>
  <c r="R59" i="9"/>
  <c r="R58" i="9"/>
  <c r="R57" i="9"/>
  <c r="R56" i="9"/>
  <c r="R55" i="9"/>
  <c r="R54" i="9"/>
  <c r="R53" i="9"/>
  <c r="R52" i="9"/>
  <c r="R51" i="9"/>
  <c r="R50" i="9"/>
  <c r="R49" i="9"/>
  <c r="R48" i="9"/>
  <c r="R47" i="9"/>
  <c r="R46" i="9"/>
  <c r="R45" i="9"/>
  <c r="R44" i="9"/>
  <c r="R43" i="9"/>
  <c r="R42" i="9"/>
  <c r="R41" i="9"/>
  <c r="R40" i="9"/>
  <c r="R39" i="9"/>
  <c r="R38" i="9"/>
  <c r="R37" i="9"/>
  <c r="R36" i="9"/>
  <c r="R35" i="9"/>
  <c r="R34" i="9"/>
  <c r="R33" i="9"/>
  <c r="R32" i="9"/>
  <c r="R31" i="9"/>
  <c r="R30" i="9"/>
  <c r="R29" i="9"/>
  <c r="R28" i="9"/>
  <c r="R27" i="9"/>
  <c r="R26" i="9"/>
  <c r="R25" i="9"/>
  <c r="R24" i="9"/>
  <c r="R23" i="9"/>
  <c r="R22" i="9"/>
  <c r="R21" i="9"/>
  <c r="R20" i="9"/>
  <c r="R19" i="9"/>
  <c r="R18" i="9"/>
  <c r="R17" i="9"/>
  <c r="R16" i="9"/>
  <c r="R15" i="9"/>
  <c r="R14" i="9"/>
  <c r="R13" i="9"/>
  <c r="R12" i="9"/>
  <c r="R11" i="9"/>
  <c r="R10" i="9"/>
  <c r="R9" i="9"/>
  <c r="R8" i="9"/>
  <c r="R7" i="9"/>
  <c r="R6" i="9"/>
  <c r="R5" i="9"/>
  <c r="R4" i="9"/>
  <c r="R3" i="9"/>
  <c r="BL741" i="3" l="1"/>
  <c r="BR741" i="3" s="1"/>
  <c r="BR743" i="3"/>
  <c r="I741" i="8"/>
  <c r="J741" i="7"/>
  <c r="S742" i="9"/>
  <c r="BR742" i="3"/>
  <c r="I740" i="8"/>
  <c r="J740" i="7"/>
  <c r="S741" i="9"/>
  <c r="S18" i="17"/>
  <c r="U374" i="9"/>
  <c r="X373" i="9"/>
  <c r="V373" i="9"/>
  <c r="U373" i="9"/>
  <c r="T373" i="9"/>
  <c r="P373" i="9"/>
  <c r="O373" i="9"/>
  <c r="M373" i="9"/>
  <c r="L373" i="9"/>
  <c r="K373" i="9"/>
  <c r="I373" i="9"/>
  <c r="H373" i="9"/>
  <c r="G373" i="9"/>
  <c r="F373" i="9"/>
  <c r="C373" i="9"/>
  <c r="H372" i="7"/>
  <c r="F372" i="7"/>
  <c r="BQ374" i="3"/>
  <c r="BP374" i="3"/>
  <c r="BO374" i="3"/>
  <c r="BN374" i="3"/>
  <c r="BM374" i="3"/>
  <c r="BK374" i="3"/>
  <c r="BJ374" i="3"/>
  <c r="BI374" i="3"/>
  <c r="BH374" i="3"/>
  <c r="BG374" i="3"/>
  <c r="BF374" i="3"/>
  <c r="BE374" i="3"/>
  <c r="BD374" i="3"/>
  <c r="BC374" i="3"/>
  <c r="BB374" i="3"/>
  <c r="BA374" i="3"/>
  <c r="AV374" i="3"/>
  <c r="AU374" i="3"/>
  <c r="AR374" i="3"/>
  <c r="AQ374" i="3"/>
  <c r="AP374" i="3"/>
  <c r="AI374" i="3"/>
  <c r="AH374" i="3"/>
  <c r="AB374" i="3"/>
  <c r="AA374" i="3"/>
  <c r="Z374" i="3"/>
  <c r="N373" i="9" s="1"/>
  <c r="W374" i="3"/>
  <c r="V374" i="3"/>
  <c r="P374" i="3"/>
  <c r="O374" i="3"/>
  <c r="AM374" i="3" s="1"/>
  <c r="L374" i="3"/>
  <c r="K374" i="3"/>
  <c r="D374" i="3"/>
  <c r="C374" i="3"/>
  <c r="AX374" i="3" s="1"/>
  <c r="I742" i="8" l="1"/>
  <c r="I739" i="8"/>
  <c r="J739" i="7"/>
  <c r="S740" i="9"/>
  <c r="C372" i="7"/>
  <c r="E373" i="9"/>
  <c r="D372" i="8"/>
  <c r="D372" i="7"/>
  <c r="J373" i="9"/>
  <c r="E372" i="8"/>
  <c r="AN374" i="3"/>
  <c r="E372" i="7"/>
  <c r="F372" i="8"/>
  <c r="C372" i="8"/>
  <c r="G372" i="8"/>
  <c r="AS374" i="3"/>
  <c r="AY374" i="3"/>
  <c r="AZ374" i="3"/>
  <c r="AL374" i="3"/>
  <c r="AO374" i="3" l="1"/>
  <c r="BL374" i="3" s="1"/>
  <c r="H372" i="8"/>
  <c r="Q373" i="9"/>
  <c r="AJ775" i="3"/>
  <c r="AJ774" i="3"/>
  <c r="AJ773" i="3"/>
  <c r="AJ772" i="3"/>
  <c r="AJ771" i="3"/>
  <c r="AJ770" i="3"/>
  <c r="AJ769" i="3"/>
  <c r="AJ768" i="3"/>
  <c r="AJ767" i="3"/>
  <c r="AJ766" i="3"/>
  <c r="AJ765" i="3"/>
  <c r="AJ764" i="3"/>
  <c r="X775" i="3"/>
  <c r="X774" i="3"/>
  <c r="X773" i="3"/>
  <c r="X772" i="3"/>
  <c r="X771" i="3"/>
  <c r="X770" i="3"/>
  <c r="X769" i="3"/>
  <c r="X768" i="3"/>
  <c r="X767" i="3"/>
  <c r="X766" i="3"/>
  <c r="X765" i="3"/>
  <c r="M775" i="3"/>
  <c r="M774" i="3"/>
  <c r="M773" i="3"/>
  <c r="M772" i="3"/>
  <c r="M771" i="3"/>
  <c r="M770" i="3"/>
  <c r="M769" i="3"/>
  <c r="M768" i="3"/>
  <c r="M767" i="3"/>
  <c r="M766" i="3"/>
  <c r="M765" i="3"/>
  <c r="AT374" i="3" l="1"/>
  <c r="G372" i="7" s="1"/>
  <c r="I372" i="7" s="1"/>
  <c r="BR374" i="3"/>
  <c r="J372" i="7"/>
  <c r="I372" i="8"/>
  <c r="S373" i="9"/>
  <c r="AJ776" i="3"/>
  <c r="M348" i="9"/>
  <c r="C2416" i="3" l="1"/>
  <c r="T348" i="9" l="1"/>
  <c r="V329" i="9"/>
  <c r="V328" i="9"/>
  <c r="U329" i="9"/>
  <c r="U328" i="9"/>
  <c r="T329" i="9"/>
  <c r="T328" i="9"/>
  <c r="S67" i="4" l="1"/>
  <c r="BQ756" i="3"/>
  <c r="BQ755" i="3"/>
  <c r="BQ753" i="3"/>
  <c r="BQ751" i="3"/>
  <c r="BQ750" i="3"/>
  <c r="BQ749" i="3"/>
  <c r="BQ748" i="3"/>
  <c r="BQ745" i="3"/>
  <c r="BQ744" i="3"/>
  <c r="BQ740" i="3"/>
  <c r="BQ739" i="3"/>
  <c r="BQ737" i="3"/>
  <c r="BQ736" i="3"/>
  <c r="BQ735" i="3"/>
  <c r="BQ734" i="3"/>
  <c r="BQ733" i="3"/>
  <c r="BQ732" i="3"/>
  <c r="BQ731" i="3"/>
  <c r="BQ730" i="3"/>
  <c r="BQ729" i="3"/>
  <c r="BQ728" i="3"/>
  <c r="BQ727" i="3"/>
  <c r="BQ726" i="3"/>
  <c r="BQ725" i="3"/>
  <c r="BQ724" i="3"/>
  <c r="BQ723" i="3"/>
  <c r="BQ722" i="3"/>
  <c r="BQ721" i="3"/>
  <c r="BQ720" i="3"/>
  <c r="BQ719" i="3"/>
  <c r="BQ718" i="3"/>
  <c r="BQ717" i="3"/>
  <c r="BQ716" i="3"/>
  <c r="BQ715" i="3"/>
  <c r="BQ714" i="3"/>
  <c r="BQ713" i="3"/>
  <c r="BQ712" i="3"/>
  <c r="BQ711" i="3"/>
  <c r="BQ710" i="3"/>
  <c r="BQ709" i="3"/>
  <c r="BQ708" i="3"/>
  <c r="BQ707" i="3"/>
  <c r="BQ706" i="3"/>
  <c r="BQ705" i="3"/>
  <c r="BQ704" i="3"/>
  <c r="BQ703" i="3"/>
  <c r="BQ702" i="3"/>
  <c r="BQ701" i="3"/>
  <c r="BQ700" i="3"/>
  <c r="BQ699" i="3"/>
  <c r="BQ698" i="3"/>
  <c r="BQ697" i="3"/>
  <c r="BQ696" i="3"/>
  <c r="BQ695" i="3"/>
  <c r="BQ694" i="3"/>
  <c r="BQ693" i="3"/>
  <c r="BQ692" i="3"/>
  <c r="BQ691" i="3"/>
  <c r="BQ690" i="3"/>
  <c r="BQ689" i="3"/>
  <c r="BQ688" i="3"/>
  <c r="BQ687" i="3"/>
  <c r="BQ686" i="3"/>
  <c r="BQ685" i="3"/>
  <c r="BQ684" i="3"/>
  <c r="BQ683" i="3"/>
  <c r="BQ682" i="3"/>
  <c r="BQ681" i="3"/>
  <c r="BQ680" i="3"/>
  <c r="BQ679" i="3"/>
  <c r="BQ678" i="3"/>
  <c r="BQ677" i="3"/>
  <c r="BQ676" i="3"/>
  <c r="BQ675" i="3"/>
  <c r="BQ674" i="3"/>
  <c r="BQ673" i="3"/>
  <c r="BQ672" i="3"/>
  <c r="BQ671" i="3"/>
  <c r="BQ670" i="3"/>
  <c r="BQ669" i="3"/>
  <c r="BQ668" i="3"/>
  <c r="BQ667" i="3"/>
  <c r="BQ666" i="3"/>
  <c r="BQ665" i="3"/>
  <c r="BQ664" i="3"/>
  <c r="BQ663" i="3"/>
  <c r="BQ662" i="3"/>
  <c r="BQ661" i="3"/>
  <c r="BQ660" i="3"/>
  <c r="BQ659" i="3"/>
  <c r="BQ658" i="3"/>
  <c r="BQ657" i="3"/>
  <c r="BQ656" i="3"/>
  <c r="BQ655" i="3"/>
  <c r="BQ654" i="3"/>
  <c r="BQ653" i="3"/>
  <c r="BQ652" i="3"/>
  <c r="BQ651" i="3"/>
  <c r="BQ650" i="3"/>
  <c r="BQ649" i="3"/>
  <c r="BQ648" i="3"/>
  <c r="BQ647" i="3"/>
  <c r="BQ646" i="3"/>
  <c r="BQ645" i="3"/>
  <c r="BQ644" i="3"/>
  <c r="BQ643" i="3"/>
  <c r="BQ642" i="3"/>
  <c r="BQ641" i="3"/>
  <c r="BQ640" i="3"/>
  <c r="BQ639" i="3"/>
  <c r="BQ638" i="3"/>
  <c r="BQ637" i="3"/>
  <c r="BQ636" i="3"/>
  <c r="BQ635" i="3"/>
  <c r="BQ634" i="3"/>
  <c r="BQ633" i="3"/>
  <c r="BQ632" i="3"/>
  <c r="BQ631" i="3"/>
  <c r="BQ630" i="3"/>
  <c r="BQ629" i="3"/>
  <c r="BQ628" i="3"/>
  <c r="BQ627" i="3"/>
  <c r="BQ626" i="3"/>
  <c r="BQ625" i="3"/>
  <c r="BQ624" i="3"/>
  <c r="BQ623" i="3"/>
  <c r="BQ622" i="3"/>
  <c r="BQ621" i="3"/>
  <c r="BQ620" i="3"/>
  <c r="BQ619" i="3"/>
  <c r="BQ618" i="3"/>
  <c r="BQ617" i="3"/>
  <c r="BQ616" i="3"/>
  <c r="BQ615" i="3"/>
  <c r="BQ614" i="3"/>
  <c r="BQ613" i="3"/>
  <c r="BQ612" i="3"/>
  <c r="BQ611" i="3"/>
  <c r="BQ610" i="3"/>
  <c r="BQ609" i="3"/>
  <c r="BQ608" i="3"/>
  <c r="BQ607" i="3"/>
  <c r="BQ606" i="3"/>
  <c r="BQ605" i="3"/>
  <c r="BQ604" i="3"/>
  <c r="BQ603" i="3"/>
  <c r="BQ602" i="3"/>
  <c r="BQ601" i="3"/>
  <c r="BQ600" i="3"/>
  <c r="BQ599" i="3"/>
  <c r="BQ598" i="3"/>
  <c r="BQ597" i="3"/>
  <c r="BQ596" i="3"/>
  <c r="BQ595" i="3"/>
  <c r="BQ594" i="3"/>
  <c r="BQ593" i="3"/>
  <c r="BQ592" i="3"/>
  <c r="BQ591" i="3"/>
  <c r="BQ590" i="3"/>
  <c r="BQ589" i="3"/>
  <c r="BQ588" i="3"/>
  <c r="BQ587" i="3"/>
  <c r="BQ586" i="3"/>
  <c r="BQ585" i="3"/>
  <c r="BQ584" i="3"/>
  <c r="BQ583" i="3"/>
  <c r="BQ582" i="3"/>
  <c r="BQ581" i="3"/>
  <c r="BQ580" i="3"/>
  <c r="BQ579" i="3"/>
  <c r="BQ578" i="3"/>
  <c r="BQ577" i="3"/>
  <c r="BQ576" i="3"/>
  <c r="BQ575" i="3"/>
  <c r="BQ574" i="3"/>
  <c r="BQ573" i="3"/>
  <c r="BQ572" i="3"/>
  <c r="BQ571" i="3"/>
  <c r="BQ570" i="3"/>
  <c r="BQ569" i="3"/>
  <c r="BQ568" i="3"/>
  <c r="BQ567" i="3"/>
  <c r="BQ566" i="3"/>
  <c r="BQ565" i="3"/>
  <c r="BQ564" i="3"/>
  <c r="BQ563" i="3"/>
  <c r="BQ562" i="3"/>
  <c r="BQ561" i="3"/>
  <c r="BQ560" i="3"/>
  <c r="BQ559" i="3"/>
  <c r="BQ558" i="3"/>
  <c r="BQ557" i="3"/>
  <c r="BQ556" i="3"/>
  <c r="BQ555" i="3"/>
  <c r="BQ554" i="3"/>
  <c r="BQ553" i="3"/>
  <c r="BQ552" i="3"/>
  <c r="BQ551" i="3"/>
  <c r="BQ550" i="3"/>
  <c r="BQ549" i="3"/>
  <c r="BQ548" i="3"/>
  <c r="BQ547" i="3"/>
  <c r="BQ546" i="3"/>
  <c r="BQ545" i="3"/>
  <c r="BQ544" i="3"/>
  <c r="BQ543" i="3"/>
  <c r="BQ542" i="3"/>
  <c r="BQ541" i="3"/>
  <c r="BQ540" i="3"/>
  <c r="BQ539" i="3"/>
  <c r="BQ538" i="3"/>
  <c r="BQ537" i="3"/>
  <c r="BQ536" i="3"/>
  <c r="BQ535" i="3"/>
  <c r="BQ534" i="3"/>
  <c r="BQ533" i="3"/>
  <c r="BQ532" i="3"/>
  <c r="BQ531" i="3"/>
  <c r="BQ530" i="3"/>
  <c r="BQ529" i="3"/>
  <c r="BQ528" i="3"/>
  <c r="BQ527" i="3"/>
  <c r="BQ526" i="3"/>
  <c r="BQ525" i="3"/>
  <c r="BQ524" i="3"/>
  <c r="BQ523" i="3"/>
  <c r="BQ522" i="3"/>
  <c r="BQ521" i="3"/>
  <c r="BQ520" i="3"/>
  <c r="BQ519" i="3"/>
  <c r="BQ518" i="3"/>
  <c r="BQ517" i="3"/>
  <c r="BQ516" i="3"/>
  <c r="BQ515" i="3"/>
  <c r="BQ514" i="3"/>
  <c r="BQ513" i="3"/>
  <c r="BQ512" i="3"/>
  <c r="BQ511" i="3"/>
  <c r="BQ510" i="3"/>
  <c r="BQ509" i="3"/>
  <c r="BQ508" i="3"/>
  <c r="BQ507" i="3"/>
  <c r="BQ506" i="3"/>
  <c r="BQ505" i="3"/>
  <c r="BQ504" i="3"/>
  <c r="BQ503" i="3"/>
  <c r="BQ502" i="3"/>
  <c r="BQ501" i="3"/>
  <c r="BQ500" i="3"/>
  <c r="BQ499" i="3"/>
  <c r="BQ498" i="3"/>
  <c r="BQ497" i="3"/>
  <c r="BQ496" i="3"/>
  <c r="BQ495" i="3"/>
  <c r="BQ494" i="3"/>
  <c r="BQ493" i="3"/>
  <c r="BQ492" i="3"/>
  <c r="BQ491" i="3"/>
  <c r="BQ490" i="3"/>
  <c r="BQ489" i="3"/>
  <c r="BQ488" i="3"/>
  <c r="BQ487" i="3"/>
  <c r="BQ486" i="3"/>
  <c r="BQ485" i="3"/>
  <c r="BQ484" i="3"/>
  <c r="BQ483" i="3"/>
  <c r="BQ482" i="3"/>
  <c r="BQ481" i="3"/>
  <c r="BQ480" i="3"/>
  <c r="BQ479" i="3"/>
  <c r="BQ478" i="3"/>
  <c r="BQ477" i="3"/>
  <c r="BQ476" i="3"/>
  <c r="BQ475" i="3"/>
  <c r="BQ474" i="3"/>
  <c r="BQ473" i="3"/>
  <c r="BQ472" i="3"/>
  <c r="BQ471" i="3"/>
  <c r="BQ470" i="3"/>
  <c r="BQ469" i="3"/>
  <c r="BQ468" i="3"/>
  <c r="BQ467" i="3"/>
  <c r="BQ466" i="3"/>
  <c r="BQ465" i="3"/>
  <c r="BQ464" i="3"/>
  <c r="BQ463" i="3"/>
  <c r="BQ462" i="3"/>
  <c r="BQ461" i="3"/>
  <c r="BQ460" i="3"/>
  <c r="BQ459" i="3"/>
  <c r="BQ458" i="3"/>
  <c r="BQ457" i="3"/>
  <c r="BQ456" i="3"/>
  <c r="BQ455" i="3"/>
  <c r="BQ454" i="3"/>
  <c r="BQ453" i="3"/>
  <c r="BQ452" i="3"/>
  <c r="BQ451" i="3"/>
  <c r="BQ450" i="3"/>
  <c r="BQ449" i="3"/>
  <c r="BQ448" i="3"/>
  <c r="BQ447" i="3"/>
  <c r="BQ446" i="3"/>
  <c r="BQ445" i="3"/>
  <c r="BQ444" i="3"/>
  <c r="BQ443" i="3"/>
  <c r="BQ442" i="3"/>
  <c r="BQ441" i="3"/>
  <c r="BQ440" i="3"/>
  <c r="BQ439" i="3"/>
  <c r="BQ438" i="3"/>
  <c r="BQ437" i="3"/>
  <c r="BQ436" i="3"/>
  <c r="BQ435" i="3"/>
  <c r="BQ434" i="3"/>
  <c r="BQ433" i="3"/>
  <c r="BQ432" i="3"/>
  <c r="BQ431" i="3"/>
  <c r="BQ430" i="3"/>
  <c r="BQ429" i="3"/>
  <c r="BQ428" i="3"/>
  <c r="BQ427" i="3"/>
  <c r="BQ426" i="3"/>
  <c r="BQ425" i="3"/>
  <c r="BQ424" i="3"/>
  <c r="BQ423" i="3"/>
  <c r="BQ422" i="3"/>
  <c r="BQ421" i="3"/>
  <c r="BQ420" i="3"/>
  <c r="BQ419" i="3"/>
  <c r="BQ418" i="3"/>
  <c r="BQ417" i="3"/>
  <c r="BQ416" i="3"/>
  <c r="BQ415" i="3"/>
  <c r="BQ414" i="3"/>
  <c r="BQ413" i="3"/>
  <c r="BQ412" i="3"/>
  <c r="BQ411" i="3"/>
  <c r="BQ410" i="3"/>
  <c r="BQ409" i="3"/>
  <c r="BQ408" i="3"/>
  <c r="BQ407" i="3"/>
  <c r="BQ406" i="3"/>
  <c r="BQ405" i="3"/>
  <c r="BQ404" i="3"/>
  <c r="BQ403" i="3"/>
  <c r="BQ402" i="3"/>
  <c r="BQ401" i="3"/>
  <c r="BQ400" i="3"/>
  <c r="BQ399" i="3"/>
  <c r="BQ398" i="3"/>
  <c r="BQ397" i="3"/>
  <c r="BQ396" i="3"/>
  <c r="BQ395" i="3"/>
  <c r="BQ394" i="3"/>
  <c r="BQ393" i="3"/>
  <c r="BQ392" i="3"/>
  <c r="BQ391" i="3"/>
  <c r="BQ390" i="3"/>
  <c r="BQ389" i="3"/>
  <c r="BQ388" i="3"/>
  <c r="BQ387" i="3"/>
  <c r="BQ386" i="3"/>
  <c r="BQ385" i="3"/>
  <c r="BQ384" i="3"/>
  <c r="BQ383" i="3"/>
  <c r="BQ382" i="3"/>
  <c r="BQ381" i="3"/>
  <c r="BQ380" i="3"/>
  <c r="BQ379" i="3"/>
  <c r="BQ378" i="3"/>
  <c r="BQ377" i="3"/>
  <c r="BQ375" i="3"/>
  <c r="BQ372" i="3"/>
  <c r="BQ370" i="3"/>
  <c r="BQ369" i="3"/>
  <c r="BQ368" i="3"/>
  <c r="BQ367" i="3"/>
  <c r="BQ366" i="3"/>
  <c r="BQ365" i="3"/>
  <c r="BQ364" i="3"/>
  <c r="BQ363" i="3"/>
  <c r="BQ362" i="3"/>
  <c r="BQ361" i="3"/>
  <c r="BQ360" i="3"/>
  <c r="BQ359" i="3"/>
  <c r="BQ358" i="3"/>
  <c r="BQ356" i="3"/>
  <c r="BQ355" i="3"/>
  <c r="BQ354" i="3"/>
  <c r="BQ353" i="3"/>
  <c r="BQ352" i="3"/>
  <c r="BQ351" i="3"/>
  <c r="BQ349" i="3"/>
  <c r="BQ348" i="3"/>
  <c r="BQ347" i="3"/>
  <c r="BQ346" i="3"/>
  <c r="BQ345" i="3"/>
  <c r="BQ344" i="3"/>
  <c r="BQ343" i="3"/>
  <c r="BQ342" i="3"/>
  <c r="BQ341" i="3"/>
  <c r="BQ339" i="3"/>
  <c r="BQ338" i="3"/>
  <c r="BQ337" i="3"/>
  <c r="BQ336" i="3"/>
  <c r="BQ335" i="3"/>
  <c r="BQ334" i="3"/>
  <c r="BQ333" i="3"/>
  <c r="BQ332" i="3"/>
  <c r="BQ331" i="3"/>
  <c r="BQ330" i="3"/>
  <c r="BQ329" i="3"/>
  <c r="BQ328" i="3"/>
  <c r="BQ327" i="3"/>
  <c r="BQ326" i="3"/>
  <c r="BQ325" i="3"/>
  <c r="BQ324" i="3"/>
  <c r="BQ323" i="3"/>
  <c r="BQ322" i="3"/>
  <c r="BQ321" i="3"/>
  <c r="BQ320" i="3"/>
  <c r="BQ319" i="3"/>
  <c r="BQ318" i="3"/>
  <c r="BQ317" i="3"/>
  <c r="BQ316" i="3"/>
  <c r="BQ315" i="3"/>
  <c r="BQ314" i="3"/>
  <c r="BQ313" i="3"/>
  <c r="BQ312" i="3"/>
  <c r="BQ311" i="3"/>
  <c r="BQ310" i="3"/>
  <c r="BQ309" i="3"/>
  <c r="BQ308" i="3"/>
  <c r="BQ307" i="3"/>
  <c r="BQ306" i="3"/>
  <c r="BQ305" i="3"/>
  <c r="BQ304" i="3"/>
  <c r="BQ303" i="3"/>
  <c r="BQ302" i="3"/>
  <c r="BQ301" i="3"/>
  <c r="BQ300" i="3"/>
  <c r="BQ299" i="3"/>
  <c r="BQ298" i="3"/>
  <c r="BQ297" i="3"/>
  <c r="BQ296" i="3"/>
  <c r="BQ295" i="3"/>
  <c r="BQ294" i="3"/>
  <c r="BQ293" i="3"/>
  <c r="BQ292" i="3"/>
  <c r="BQ291" i="3"/>
  <c r="BQ290" i="3"/>
  <c r="BQ289" i="3"/>
  <c r="BQ288" i="3"/>
  <c r="BQ287" i="3"/>
  <c r="BQ286" i="3"/>
  <c r="BQ285" i="3"/>
  <c r="BQ284" i="3"/>
  <c r="BQ283" i="3"/>
  <c r="BQ282" i="3"/>
  <c r="BQ281" i="3"/>
  <c r="BQ280" i="3"/>
  <c r="BQ279" i="3"/>
  <c r="BQ278" i="3"/>
  <c r="BQ277" i="3"/>
  <c r="BQ276" i="3"/>
  <c r="BQ275" i="3"/>
  <c r="BQ274" i="3"/>
  <c r="BQ273" i="3"/>
  <c r="BQ272" i="3"/>
  <c r="BQ271" i="3"/>
  <c r="BQ270" i="3"/>
  <c r="BQ269" i="3"/>
  <c r="BQ268" i="3"/>
  <c r="BQ267" i="3"/>
  <c r="BQ266" i="3"/>
  <c r="BQ265" i="3"/>
  <c r="BQ264" i="3"/>
  <c r="BQ263" i="3"/>
  <c r="BQ262" i="3"/>
  <c r="BQ261" i="3"/>
  <c r="BQ260" i="3"/>
  <c r="BQ259" i="3"/>
  <c r="BQ258" i="3"/>
  <c r="BQ257" i="3"/>
  <c r="BQ256" i="3"/>
  <c r="BQ255" i="3"/>
  <c r="BQ254" i="3"/>
  <c r="BQ253" i="3"/>
  <c r="BQ252" i="3"/>
  <c r="BQ251" i="3"/>
  <c r="BQ250" i="3"/>
  <c r="BQ249" i="3"/>
  <c r="BQ248" i="3"/>
  <c r="BQ247" i="3"/>
  <c r="BQ246" i="3"/>
  <c r="BQ245" i="3"/>
  <c r="BQ244" i="3"/>
  <c r="BQ243" i="3"/>
  <c r="BQ242" i="3"/>
  <c r="BQ241" i="3"/>
  <c r="BQ240" i="3"/>
  <c r="BQ239" i="3"/>
  <c r="BQ238" i="3"/>
  <c r="BQ237" i="3"/>
  <c r="BQ236" i="3"/>
  <c r="BQ235" i="3"/>
  <c r="BQ234" i="3"/>
  <c r="BQ233" i="3"/>
  <c r="BQ232" i="3"/>
  <c r="BQ231" i="3"/>
  <c r="BQ230" i="3"/>
  <c r="BQ229" i="3"/>
  <c r="BQ228" i="3"/>
  <c r="BQ227" i="3"/>
  <c r="BQ226" i="3"/>
  <c r="BQ225" i="3"/>
  <c r="BQ224" i="3"/>
  <c r="BQ223" i="3"/>
  <c r="BQ222" i="3"/>
  <c r="BQ221" i="3"/>
  <c r="BQ220" i="3"/>
  <c r="BQ219" i="3"/>
  <c r="BQ218" i="3"/>
  <c r="BQ217" i="3"/>
  <c r="BQ216" i="3"/>
  <c r="BQ215" i="3"/>
  <c r="BQ214" i="3"/>
  <c r="BQ213" i="3"/>
  <c r="BQ212" i="3"/>
  <c r="BQ211" i="3"/>
  <c r="BQ210" i="3"/>
  <c r="BQ209" i="3"/>
  <c r="BQ208" i="3"/>
  <c r="BQ207" i="3"/>
  <c r="BQ206" i="3"/>
  <c r="BQ205" i="3"/>
  <c r="BQ204" i="3"/>
  <c r="BQ203" i="3"/>
  <c r="BQ202" i="3"/>
  <c r="BQ201" i="3"/>
  <c r="BQ200" i="3"/>
  <c r="BQ199" i="3"/>
  <c r="BQ198" i="3"/>
  <c r="BQ197" i="3"/>
  <c r="BQ196" i="3"/>
  <c r="BQ195" i="3"/>
  <c r="BQ194" i="3"/>
  <c r="BQ193" i="3"/>
  <c r="BQ192" i="3"/>
  <c r="BQ191" i="3"/>
  <c r="BQ190" i="3"/>
  <c r="BQ189" i="3"/>
  <c r="BQ188" i="3"/>
  <c r="BQ187" i="3"/>
  <c r="BQ186" i="3"/>
  <c r="BQ185" i="3"/>
  <c r="BQ184" i="3"/>
  <c r="BQ183" i="3"/>
  <c r="BQ182" i="3"/>
  <c r="BQ181" i="3"/>
  <c r="BQ180" i="3"/>
  <c r="BQ179" i="3"/>
  <c r="BQ178" i="3"/>
  <c r="BQ177" i="3"/>
  <c r="BQ176" i="3"/>
  <c r="BQ175" i="3"/>
  <c r="BQ174" i="3"/>
  <c r="BQ173" i="3"/>
  <c r="BQ172" i="3"/>
  <c r="BQ171" i="3"/>
  <c r="BQ170" i="3"/>
  <c r="BQ169" i="3"/>
  <c r="BQ168" i="3"/>
  <c r="BQ167" i="3"/>
  <c r="BQ166" i="3"/>
  <c r="BQ165" i="3"/>
  <c r="BQ164" i="3"/>
  <c r="BQ163" i="3"/>
  <c r="BQ162" i="3"/>
  <c r="BQ161" i="3"/>
  <c r="BQ160" i="3"/>
  <c r="BQ159" i="3"/>
  <c r="BQ158" i="3"/>
  <c r="BQ157" i="3"/>
  <c r="BQ156" i="3"/>
  <c r="BQ155" i="3"/>
  <c r="BQ154" i="3"/>
  <c r="BQ153" i="3"/>
  <c r="BQ152" i="3"/>
  <c r="BQ151" i="3"/>
  <c r="BQ150" i="3"/>
  <c r="BQ149" i="3"/>
  <c r="BQ148" i="3"/>
  <c r="BQ147" i="3"/>
  <c r="BQ146" i="3"/>
  <c r="BQ145" i="3"/>
  <c r="BQ144" i="3"/>
  <c r="BQ143" i="3"/>
  <c r="BQ142" i="3"/>
  <c r="BQ141" i="3"/>
  <c r="BQ140" i="3"/>
  <c r="BQ139" i="3"/>
  <c r="BQ138" i="3"/>
  <c r="BQ137" i="3"/>
  <c r="BQ136" i="3"/>
  <c r="BQ135" i="3"/>
  <c r="BQ134" i="3"/>
  <c r="BQ133" i="3"/>
  <c r="BQ132" i="3"/>
  <c r="BQ131" i="3"/>
  <c r="BQ130" i="3"/>
  <c r="BQ129" i="3"/>
  <c r="BQ128" i="3"/>
  <c r="BQ127" i="3"/>
  <c r="BQ126" i="3"/>
  <c r="BQ125" i="3"/>
  <c r="BQ124" i="3"/>
  <c r="BQ123" i="3"/>
  <c r="BQ122" i="3"/>
  <c r="BQ121" i="3"/>
  <c r="BQ120" i="3"/>
  <c r="BQ119" i="3"/>
  <c r="BQ118" i="3"/>
  <c r="BQ117" i="3"/>
  <c r="BQ116" i="3"/>
  <c r="BQ115" i="3"/>
  <c r="BQ114" i="3"/>
  <c r="BQ113" i="3"/>
  <c r="BQ112" i="3"/>
  <c r="BQ111" i="3"/>
  <c r="BQ110" i="3"/>
  <c r="BQ109" i="3"/>
  <c r="BQ108" i="3"/>
  <c r="BQ107" i="3"/>
  <c r="BQ106" i="3"/>
  <c r="BQ105" i="3"/>
  <c r="BQ104" i="3"/>
  <c r="BQ103" i="3"/>
  <c r="BQ102" i="3"/>
  <c r="BQ101" i="3"/>
  <c r="BQ100" i="3"/>
  <c r="BQ99" i="3"/>
  <c r="BQ98" i="3"/>
  <c r="BQ97" i="3"/>
  <c r="BQ96" i="3"/>
  <c r="BQ95" i="3"/>
  <c r="BQ94" i="3"/>
  <c r="BQ93" i="3"/>
  <c r="BQ92" i="3"/>
  <c r="BQ91" i="3"/>
  <c r="BQ90" i="3"/>
  <c r="BQ89" i="3"/>
  <c r="BQ88" i="3"/>
  <c r="BQ87" i="3"/>
  <c r="BQ86" i="3"/>
  <c r="BQ85" i="3"/>
  <c r="BQ84" i="3"/>
  <c r="BQ83" i="3"/>
  <c r="BQ82" i="3"/>
  <c r="BQ81" i="3"/>
  <c r="BQ80" i="3"/>
  <c r="BQ79" i="3"/>
  <c r="BQ78" i="3"/>
  <c r="BQ77" i="3"/>
  <c r="BQ76" i="3"/>
  <c r="BQ75" i="3"/>
  <c r="BQ74" i="3"/>
  <c r="BQ73" i="3"/>
  <c r="BQ72" i="3"/>
  <c r="BQ71" i="3"/>
  <c r="BQ70" i="3"/>
  <c r="BQ69" i="3"/>
  <c r="BQ68" i="3"/>
  <c r="BQ67" i="3"/>
  <c r="BQ66" i="3"/>
  <c r="BQ65" i="3"/>
  <c r="BQ64" i="3"/>
  <c r="BQ63" i="3"/>
  <c r="BQ62" i="3"/>
  <c r="BQ61" i="3"/>
  <c r="BQ60" i="3"/>
  <c r="BQ59" i="3"/>
  <c r="BQ58" i="3"/>
  <c r="BQ57" i="3"/>
  <c r="BQ56" i="3"/>
  <c r="BQ55" i="3"/>
  <c r="BQ54" i="3"/>
  <c r="BQ53" i="3"/>
  <c r="BQ52" i="3"/>
  <c r="BQ51" i="3"/>
  <c r="BQ50" i="3"/>
  <c r="BQ49" i="3"/>
  <c r="BQ48" i="3"/>
  <c r="BQ47" i="3"/>
  <c r="BQ46" i="3"/>
  <c r="BQ45" i="3"/>
  <c r="BQ44" i="3"/>
  <c r="BQ43" i="3"/>
  <c r="BQ42" i="3"/>
  <c r="BQ41" i="3"/>
  <c r="BQ40" i="3"/>
  <c r="BQ39" i="3"/>
  <c r="BQ38" i="3"/>
  <c r="BQ37" i="3"/>
  <c r="BQ36" i="3"/>
  <c r="BQ35" i="3"/>
  <c r="BQ34" i="3"/>
  <c r="BQ33" i="3"/>
  <c r="BQ32" i="3"/>
  <c r="BQ31" i="3"/>
  <c r="BQ30" i="3"/>
  <c r="BQ29" i="3"/>
  <c r="BQ28" i="3"/>
  <c r="BQ27" i="3"/>
  <c r="BQ26" i="3"/>
  <c r="BQ25" i="3"/>
  <c r="BQ24" i="3"/>
  <c r="BQ23" i="3"/>
  <c r="BQ22" i="3"/>
  <c r="BQ21" i="3"/>
  <c r="BQ20" i="3"/>
  <c r="BQ19" i="3"/>
  <c r="BQ18" i="3"/>
  <c r="BQ17" i="3"/>
  <c r="BQ16" i="3"/>
  <c r="BQ15" i="3"/>
  <c r="BQ14" i="3"/>
  <c r="BQ13" i="3"/>
  <c r="BQ12" i="3"/>
  <c r="BQ11" i="3"/>
  <c r="BQ10" i="3"/>
  <c r="BQ9" i="3"/>
  <c r="BQ8" i="3"/>
  <c r="BQ7" i="3"/>
  <c r="BQ6" i="3"/>
  <c r="BQ5" i="3"/>
  <c r="BQ4" i="3"/>
  <c r="BQ3" i="3"/>
  <c r="BP756" i="3"/>
  <c r="BP755" i="3"/>
  <c r="BP753" i="3"/>
  <c r="BP751" i="3"/>
  <c r="BP750" i="3"/>
  <c r="BP749" i="3"/>
  <c r="BP748" i="3"/>
  <c r="BP745" i="3"/>
  <c r="BP744" i="3"/>
  <c r="BP740" i="3"/>
  <c r="BP739" i="3"/>
  <c r="BP737" i="3"/>
  <c r="BP736" i="3"/>
  <c r="BP735" i="3"/>
  <c r="BP734" i="3"/>
  <c r="BP733" i="3"/>
  <c r="BP732" i="3"/>
  <c r="BP731" i="3"/>
  <c r="BP730" i="3"/>
  <c r="BP729" i="3"/>
  <c r="BP728" i="3"/>
  <c r="BP727" i="3"/>
  <c r="BP726" i="3"/>
  <c r="BP725" i="3"/>
  <c r="BP724" i="3"/>
  <c r="BP723" i="3"/>
  <c r="BP722" i="3"/>
  <c r="BP721" i="3"/>
  <c r="BP720" i="3"/>
  <c r="BP719" i="3"/>
  <c r="BP718" i="3"/>
  <c r="BP717" i="3"/>
  <c r="BP716" i="3"/>
  <c r="BP715" i="3"/>
  <c r="BP714" i="3"/>
  <c r="BP713" i="3"/>
  <c r="BP712" i="3"/>
  <c r="BP711" i="3"/>
  <c r="BP710" i="3"/>
  <c r="BP709" i="3"/>
  <c r="BP708" i="3"/>
  <c r="BP707" i="3"/>
  <c r="BP706" i="3"/>
  <c r="BP705" i="3"/>
  <c r="BP704" i="3"/>
  <c r="BP703" i="3"/>
  <c r="BP702" i="3"/>
  <c r="BP701" i="3"/>
  <c r="BP700" i="3"/>
  <c r="BP699" i="3"/>
  <c r="BP698" i="3"/>
  <c r="BP697" i="3"/>
  <c r="BP696" i="3"/>
  <c r="BP695" i="3"/>
  <c r="BP694" i="3"/>
  <c r="BP693" i="3"/>
  <c r="BP692" i="3"/>
  <c r="BP691" i="3"/>
  <c r="BP690" i="3"/>
  <c r="BP689" i="3"/>
  <c r="BP688" i="3"/>
  <c r="BP687" i="3"/>
  <c r="BP686" i="3"/>
  <c r="BP685" i="3"/>
  <c r="BP684" i="3"/>
  <c r="BP683" i="3"/>
  <c r="BP682" i="3"/>
  <c r="BP681" i="3"/>
  <c r="BP680" i="3"/>
  <c r="BP679" i="3"/>
  <c r="BP678" i="3"/>
  <c r="BP677" i="3"/>
  <c r="BP676" i="3"/>
  <c r="BP675" i="3"/>
  <c r="BP674" i="3"/>
  <c r="BP673" i="3"/>
  <c r="BP672" i="3"/>
  <c r="BP671" i="3"/>
  <c r="BP670" i="3"/>
  <c r="BP669" i="3"/>
  <c r="BP668" i="3"/>
  <c r="BP667" i="3"/>
  <c r="BP666" i="3"/>
  <c r="BP665" i="3"/>
  <c r="BP664" i="3"/>
  <c r="BP663" i="3"/>
  <c r="BP662" i="3"/>
  <c r="BP661" i="3"/>
  <c r="BP660" i="3"/>
  <c r="BP659" i="3"/>
  <c r="BP658" i="3"/>
  <c r="BP657" i="3"/>
  <c r="BP656" i="3"/>
  <c r="BP655" i="3"/>
  <c r="BP654" i="3"/>
  <c r="BP653" i="3"/>
  <c r="BP652" i="3"/>
  <c r="BP651" i="3"/>
  <c r="BP650" i="3"/>
  <c r="BP649" i="3"/>
  <c r="BP648" i="3"/>
  <c r="BP647" i="3"/>
  <c r="BP646" i="3"/>
  <c r="BP645" i="3"/>
  <c r="BP644" i="3"/>
  <c r="BP643" i="3"/>
  <c r="BP642" i="3"/>
  <c r="BP641" i="3"/>
  <c r="BP640" i="3"/>
  <c r="BP639" i="3"/>
  <c r="BP638" i="3"/>
  <c r="BP637" i="3"/>
  <c r="BP636" i="3"/>
  <c r="BP635" i="3"/>
  <c r="BP634" i="3"/>
  <c r="BP633" i="3"/>
  <c r="BP632" i="3"/>
  <c r="BP631" i="3"/>
  <c r="BP630" i="3"/>
  <c r="BP629" i="3"/>
  <c r="BP628" i="3"/>
  <c r="BP627" i="3"/>
  <c r="BP626" i="3"/>
  <c r="BP625" i="3"/>
  <c r="BP624" i="3"/>
  <c r="BP623" i="3"/>
  <c r="BP622" i="3"/>
  <c r="BP621" i="3"/>
  <c r="BP620" i="3"/>
  <c r="BP619" i="3"/>
  <c r="BP618" i="3"/>
  <c r="BP617" i="3"/>
  <c r="BP616" i="3"/>
  <c r="BP615" i="3"/>
  <c r="BP614" i="3"/>
  <c r="BP613" i="3"/>
  <c r="BP612" i="3"/>
  <c r="BP611" i="3"/>
  <c r="BP610" i="3"/>
  <c r="BP609" i="3"/>
  <c r="BP608" i="3"/>
  <c r="BP607" i="3"/>
  <c r="BP606" i="3"/>
  <c r="BP605" i="3"/>
  <c r="BP604" i="3"/>
  <c r="BP603" i="3"/>
  <c r="BP602" i="3"/>
  <c r="BP601" i="3"/>
  <c r="BP600" i="3"/>
  <c r="BP599" i="3"/>
  <c r="BP598" i="3"/>
  <c r="BP597" i="3"/>
  <c r="BP596" i="3"/>
  <c r="BP595" i="3"/>
  <c r="BP594" i="3"/>
  <c r="BP593" i="3"/>
  <c r="BP592" i="3"/>
  <c r="BP591" i="3"/>
  <c r="BP590" i="3"/>
  <c r="BP589" i="3"/>
  <c r="BP588" i="3"/>
  <c r="BP587" i="3"/>
  <c r="BP586" i="3"/>
  <c r="BP585" i="3"/>
  <c r="BP584" i="3"/>
  <c r="BP583" i="3"/>
  <c r="BP582" i="3"/>
  <c r="BP581" i="3"/>
  <c r="BP580" i="3"/>
  <c r="BP579" i="3"/>
  <c r="BP578" i="3"/>
  <c r="BP577" i="3"/>
  <c r="BP576" i="3"/>
  <c r="BP575" i="3"/>
  <c r="BP574" i="3"/>
  <c r="BP573" i="3"/>
  <c r="BP572" i="3"/>
  <c r="BP571" i="3"/>
  <c r="BP570" i="3"/>
  <c r="BP569" i="3"/>
  <c r="BP568" i="3"/>
  <c r="BP567" i="3"/>
  <c r="BP566" i="3"/>
  <c r="BP565" i="3"/>
  <c r="BP564" i="3"/>
  <c r="BP563" i="3"/>
  <c r="BP562" i="3"/>
  <c r="BP561" i="3"/>
  <c r="BP560" i="3"/>
  <c r="BP559" i="3"/>
  <c r="BP558" i="3"/>
  <c r="BP557" i="3"/>
  <c r="BP556" i="3"/>
  <c r="BP555" i="3"/>
  <c r="BP554" i="3"/>
  <c r="BP553" i="3"/>
  <c r="BP552" i="3"/>
  <c r="BP551" i="3"/>
  <c r="BP550" i="3"/>
  <c r="BP549" i="3"/>
  <c r="BP548" i="3"/>
  <c r="BP547" i="3"/>
  <c r="BP546" i="3"/>
  <c r="BP545" i="3"/>
  <c r="BP544" i="3"/>
  <c r="BP543" i="3"/>
  <c r="BP542" i="3"/>
  <c r="BP541" i="3"/>
  <c r="BP540" i="3"/>
  <c r="BP539" i="3"/>
  <c r="BP538" i="3"/>
  <c r="BP537" i="3"/>
  <c r="BP536" i="3"/>
  <c r="BP535" i="3"/>
  <c r="BP534" i="3"/>
  <c r="BP533" i="3"/>
  <c r="BP532" i="3"/>
  <c r="BP531" i="3"/>
  <c r="BP530" i="3"/>
  <c r="BP529" i="3"/>
  <c r="BP528" i="3"/>
  <c r="BP527" i="3"/>
  <c r="BP526" i="3"/>
  <c r="BP525" i="3"/>
  <c r="BP524" i="3"/>
  <c r="BP523" i="3"/>
  <c r="BP522" i="3"/>
  <c r="BP521" i="3"/>
  <c r="BP520" i="3"/>
  <c r="BP519" i="3"/>
  <c r="BP518" i="3"/>
  <c r="BP517" i="3"/>
  <c r="BP516" i="3"/>
  <c r="BP515" i="3"/>
  <c r="BP514" i="3"/>
  <c r="BP513" i="3"/>
  <c r="BP512" i="3"/>
  <c r="BP511" i="3"/>
  <c r="BP510" i="3"/>
  <c r="BP509" i="3"/>
  <c r="BP508" i="3"/>
  <c r="BP507" i="3"/>
  <c r="BP506" i="3"/>
  <c r="BP505" i="3"/>
  <c r="BP504" i="3"/>
  <c r="BP503" i="3"/>
  <c r="BP502" i="3"/>
  <c r="BP501" i="3"/>
  <c r="BP500" i="3"/>
  <c r="BP499" i="3"/>
  <c r="BP498" i="3"/>
  <c r="BP497" i="3"/>
  <c r="BP496" i="3"/>
  <c r="BP495" i="3"/>
  <c r="BP494" i="3"/>
  <c r="BP493" i="3"/>
  <c r="BP492" i="3"/>
  <c r="BP491" i="3"/>
  <c r="BP490" i="3"/>
  <c r="BP489" i="3"/>
  <c r="BP488" i="3"/>
  <c r="BP487" i="3"/>
  <c r="BP486" i="3"/>
  <c r="BP485" i="3"/>
  <c r="BP484" i="3"/>
  <c r="BP483" i="3"/>
  <c r="BP482" i="3"/>
  <c r="BP481" i="3"/>
  <c r="BP480" i="3"/>
  <c r="BP479" i="3"/>
  <c r="BP478" i="3"/>
  <c r="BP477" i="3"/>
  <c r="BP476" i="3"/>
  <c r="BP475" i="3"/>
  <c r="BP474" i="3"/>
  <c r="BP473" i="3"/>
  <c r="BP472" i="3"/>
  <c r="BP471" i="3"/>
  <c r="BP470" i="3"/>
  <c r="BP469" i="3"/>
  <c r="BP468" i="3"/>
  <c r="BP467" i="3"/>
  <c r="BP466" i="3"/>
  <c r="BP465" i="3"/>
  <c r="BP464" i="3"/>
  <c r="BP463" i="3"/>
  <c r="BP462" i="3"/>
  <c r="BP461" i="3"/>
  <c r="BP460" i="3"/>
  <c r="BP459" i="3"/>
  <c r="BP458" i="3"/>
  <c r="BP457" i="3"/>
  <c r="BP456" i="3"/>
  <c r="BP455" i="3"/>
  <c r="BP454" i="3"/>
  <c r="BP453" i="3"/>
  <c r="BP452" i="3"/>
  <c r="BP451" i="3"/>
  <c r="BP450" i="3"/>
  <c r="BP449" i="3"/>
  <c r="BP448" i="3"/>
  <c r="BP447" i="3"/>
  <c r="BP446" i="3"/>
  <c r="BP445" i="3"/>
  <c r="BP444" i="3"/>
  <c r="BP443" i="3"/>
  <c r="BP442" i="3"/>
  <c r="BP441" i="3"/>
  <c r="BP440" i="3"/>
  <c r="BP439" i="3"/>
  <c r="BP438" i="3"/>
  <c r="BP437" i="3"/>
  <c r="BP436" i="3"/>
  <c r="BP435" i="3"/>
  <c r="BP434" i="3"/>
  <c r="BP433" i="3"/>
  <c r="BP432" i="3"/>
  <c r="BP431" i="3"/>
  <c r="BP430" i="3"/>
  <c r="BP429" i="3"/>
  <c r="BP428" i="3"/>
  <c r="BP427" i="3"/>
  <c r="BP426" i="3"/>
  <c r="BP425" i="3"/>
  <c r="BP424" i="3"/>
  <c r="BP423" i="3"/>
  <c r="BP422" i="3"/>
  <c r="BP421" i="3"/>
  <c r="BP420" i="3"/>
  <c r="BP419" i="3"/>
  <c r="BP418" i="3"/>
  <c r="BP417" i="3"/>
  <c r="BP416" i="3"/>
  <c r="BP415" i="3"/>
  <c r="BP414" i="3"/>
  <c r="BP413" i="3"/>
  <c r="BP412" i="3"/>
  <c r="BP411" i="3"/>
  <c r="BP410" i="3"/>
  <c r="BP409" i="3"/>
  <c r="BP408" i="3"/>
  <c r="BP407" i="3"/>
  <c r="BP406" i="3"/>
  <c r="BP405" i="3"/>
  <c r="BP404" i="3"/>
  <c r="BP403" i="3"/>
  <c r="BP402" i="3"/>
  <c r="BP401" i="3"/>
  <c r="BP400" i="3"/>
  <c r="BP399" i="3"/>
  <c r="BP398" i="3"/>
  <c r="BP397" i="3"/>
  <c r="BP396" i="3"/>
  <c r="BP395" i="3"/>
  <c r="BP394" i="3"/>
  <c r="BP393" i="3"/>
  <c r="BP392" i="3"/>
  <c r="BP391" i="3"/>
  <c r="BP390" i="3"/>
  <c r="BP389" i="3"/>
  <c r="BP388" i="3"/>
  <c r="BP387" i="3"/>
  <c r="BP386" i="3"/>
  <c r="BP385" i="3"/>
  <c r="BP384" i="3"/>
  <c r="BP383" i="3"/>
  <c r="BP382" i="3"/>
  <c r="BP381" i="3"/>
  <c r="BP380" i="3"/>
  <c r="BP379" i="3"/>
  <c r="BP378" i="3"/>
  <c r="BP377" i="3"/>
  <c r="BP375" i="3"/>
  <c r="BP372" i="3"/>
  <c r="BP370" i="3"/>
  <c r="BP369" i="3"/>
  <c r="BP368" i="3"/>
  <c r="BP367" i="3"/>
  <c r="BP366" i="3"/>
  <c r="BP365" i="3"/>
  <c r="BP364" i="3"/>
  <c r="BP363" i="3"/>
  <c r="BP362" i="3"/>
  <c r="BP361" i="3"/>
  <c r="BP360" i="3"/>
  <c r="BP359" i="3"/>
  <c r="BP358" i="3"/>
  <c r="BP356" i="3"/>
  <c r="BP355" i="3"/>
  <c r="BP354" i="3"/>
  <c r="BP353" i="3"/>
  <c r="BP352" i="3"/>
  <c r="BP351" i="3"/>
  <c r="BP349" i="3"/>
  <c r="BP348" i="3"/>
  <c r="BP347" i="3"/>
  <c r="BP346" i="3"/>
  <c r="BP345" i="3"/>
  <c r="BP344" i="3"/>
  <c r="BP343" i="3"/>
  <c r="BP342" i="3"/>
  <c r="BP341" i="3"/>
  <c r="BP339" i="3"/>
  <c r="BP338" i="3"/>
  <c r="BP337" i="3"/>
  <c r="BP336" i="3"/>
  <c r="BP335" i="3"/>
  <c r="BP334" i="3"/>
  <c r="BP333" i="3"/>
  <c r="BP332" i="3"/>
  <c r="BP331" i="3"/>
  <c r="BP330" i="3"/>
  <c r="BP329" i="3"/>
  <c r="BP328" i="3"/>
  <c r="BP327" i="3"/>
  <c r="BP326" i="3"/>
  <c r="BP325" i="3"/>
  <c r="BP324" i="3"/>
  <c r="BP323" i="3"/>
  <c r="BP322" i="3"/>
  <c r="BP321" i="3"/>
  <c r="BP320" i="3"/>
  <c r="BP319" i="3"/>
  <c r="BP318" i="3"/>
  <c r="BP317" i="3"/>
  <c r="BP316" i="3"/>
  <c r="BP315" i="3"/>
  <c r="BP314" i="3"/>
  <c r="BP313" i="3"/>
  <c r="BP312" i="3"/>
  <c r="BP311" i="3"/>
  <c r="BP310" i="3"/>
  <c r="BP309" i="3"/>
  <c r="BP308" i="3"/>
  <c r="BP307" i="3"/>
  <c r="BP306" i="3"/>
  <c r="BP305" i="3"/>
  <c r="BP304" i="3"/>
  <c r="BP303" i="3"/>
  <c r="BP302" i="3"/>
  <c r="BP301" i="3"/>
  <c r="BP300" i="3"/>
  <c r="BP299" i="3"/>
  <c r="BP298" i="3"/>
  <c r="BP297" i="3"/>
  <c r="BP296" i="3"/>
  <c r="BP295" i="3"/>
  <c r="BP294" i="3"/>
  <c r="BP293" i="3"/>
  <c r="BP292" i="3"/>
  <c r="BP291" i="3"/>
  <c r="BP290" i="3"/>
  <c r="BP289" i="3"/>
  <c r="BP288" i="3"/>
  <c r="BP287" i="3"/>
  <c r="BP286" i="3"/>
  <c r="BP285" i="3"/>
  <c r="BP284" i="3"/>
  <c r="BP283" i="3"/>
  <c r="BP282" i="3"/>
  <c r="BP281" i="3"/>
  <c r="BP280" i="3"/>
  <c r="BP279" i="3"/>
  <c r="BP278" i="3"/>
  <c r="BP277" i="3"/>
  <c r="BP276" i="3"/>
  <c r="BP275" i="3"/>
  <c r="BP274" i="3"/>
  <c r="BP273" i="3"/>
  <c r="BP272" i="3"/>
  <c r="BP271" i="3"/>
  <c r="BP270" i="3"/>
  <c r="BP269" i="3"/>
  <c r="BP268" i="3"/>
  <c r="BP267" i="3"/>
  <c r="BP266" i="3"/>
  <c r="BP265" i="3"/>
  <c r="BP264" i="3"/>
  <c r="BP263" i="3"/>
  <c r="BP262" i="3"/>
  <c r="BP261" i="3"/>
  <c r="BP260" i="3"/>
  <c r="BP259" i="3"/>
  <c r="BP258" i="3"/>
  <c r="BP257" i="3"/>
  <c r="BP256" i="3"/>
  <c r="BP255" i="3"/>
  <c r="BP254" i="3"/>
  <c r="BP253" i="3"/>
  <c r="BP252" i="3"/>
  <c r="BP251" i="3"/>
  <c r="BP250" i="3"/>
  <c r="BP249" i="3"/>
  <c r="BP248" i="3"/>
  <c r="BP247" i="3"/>
  <c r="BP246" i="3"/>
  <c r="BP245" i="3"/>
  <c r="BP244" i="3"/>
  <c r="BP243" i="3"/>
  <c r="BP242" i="3"/>
  <c r="BP241" i="3"/>
  <c r="BP240" i="3"/>
  <c r="BP239" i="3"/>
  <c r="BP238" i="3"/>
  <c r="BP237" i="3"/>
  <c r="BP236" i="3"/>
  <c r="BP235" i="3"/>
  <c r="BP234" i="3"/>
  <c r="BP233" i="3"/>
  <c r="BP232" i="3"/>
  <c r="BP231" i="3"/>
  <c r="BP230" i="3"/>
  <c r="BP229" i="3"/>
  <c r="BP228" i="3"/>
  <c r="BP227" i="3"/>
  <c r="BP226" i="3"/>
  <c r="BP225" i="3"/>
  <c r="BP224" i="3"/>
  <c r="BP223" i="3"/>
  <c r="BP222" i="3"/>
  <c r="BP221" i="3"/>
  <c r="BP220" i="3"/>
  <c r="BP219" i="3"/>
  <c r="BP218" i="3"/>
  <c r="BP217" i="3"/>
  <c r="BP216" i="3"/>
  <c r="BP215" i="3"/>
  <c r="BP214" i="3"/>
  <c r="BP213" i="3"/>
  <c r="BP212" i="3"/>
  <c r="BP211" i="3"/>
  <c r="BP210" i="3"/>
  <c r="BP209" i="3"/>
  <c r="BP208" i="3"/>
  <c r="BP207" i="3"/>
  <c r="BP206" i="3"/>
  <c r="BP205" i="3"/>
  <c r="BP204" i="3"/>
  <c r="BP203" i="3"/>
  <c r="BP202" i="3"/>
  <c r="BP201" i="3"/>
  <c r="BP200" i="3"/>
  <c r="BP199" i="3"/>
  <c r="BP198" i="3"/>
  <c r="BP197" i="3"/>
  <c r="BP196" i="3"/>
  <c r="BP195" i="3"/>
  <c r="BP194" i="3"/>
  <c r="BP193" i="3"/>
  <c r="BP192" i="3"/>
  <c r="BP191" i="3"/>
  <c r="BP190" i="3"/>
  <c r="BP189" i="3"/>
  <c r="BP188" i="3"/>
  <c r="BP187" i="3"/>
  <c r="BP186" i="3"/>
  <c r="BP185" i="3"/>
  <c r="BP184" i="3"/>
  <c r="BP183" i="3"/>
  <c r="BP182" i="3"/>
  <c r="BP181" i="3"/>
  <c r="BP180" i="3"/>
  <c r="BP179" i="3"/>
  <c r="BP178" i="3"/>
  <c r="BP177" i="3"/>
  <c r="BP176" i="3"/>
  <c r="BP175" i="3"/>
  <c r="BP174" i="3"/>
  <c r="BP173" i="3"/>
  <c r="BP172" i="3"/>
  <c r="BP171" i="3"/>
  <c r="BP170" i="3"/>
  <c r="BP169" i="3"/>
  <c r="BP168" i="3"/>
  <c r="BP167" i="3"/>
  <c r="BP166" i="3"/>
  <c r="BP165" i="3"/>
  <c r="BP164" i="3"/>
  <c r="BP163" i="3"/>
  <c r="BP162" i="3"/>
  <c r="BP161" i="3"/>
  <c r="BP160" i="3"/>
  <c r="BP159" i="3"/>
  <c r="BP158" i="3"/>
  <c r="BP157" i="3"/>
  <c r="BP156" i="3"/>
  <c r="BP155" i="3"/>
  <c r="BP154" i="3"/>
  <c r="BP153" i="3"/>
  <c r="BP152" i="3"/>
  <c r="BP151" i="3"/>
  <c r="BP150" i="3"/>
  <c r="BP149" i="3"/>
  <c r="BP148" i="3"/>
  <c r="BP147" i="3"/>
  <c r="BP146" i="3"/>
  <c r="BP145" i="3"/>
  <c r="BP144" i="3"/>
  <c r="BP143" i="3"/>
  <c r="BP142" i="3"/>
  <c r="BP141" i="3"/>
  <c r="BP140" i="3"/>
  <c r="BP139" i="3"/>
  <c r="BP138" i="3"/>
  <c r="BP137" i="3"/>
  <c r="BP136" i="3"/>
  <c r="BP135" i="3"/>
  <c r="BP134" i="3"/>
  <c r="BP133" i="3"/>
  <c r="BP132" i="3"/>
  <c r="BP131" i="3"/>
  <c r="BP130" i="3"/>
  <c r="BP129" i="3"/>
  <c r="BP128" i="3"/>
  <c r="BP127" i="3"/>
  <c r="BP126" i="3"/>
  <c r="BP125" i="3"/>
  <c r="BP124" i="3"/>
  <c r="BP123" i="3"/>
  <c r="BP122" i="3"/>
  <c r="BP121" i="3"/>
  <c r="BP120" i="3"/>
  <c r="BP119" i="3"/>
  <c r="BP118" i="3"/>
  <c r="BP117" i="3"/>
  <c r="BP116" i="3"/>
  <c r="BP115" i="3"/>
  <c r="BP114" i="3"/>
  <c r="BP113" i="3"/>
  <c r="BP112" i="3"/>
  <c r="BP111" i="3"/>
  <c r="BP110" i="3"/>
  <c r="BP109" i="3"/>
  <c r="BP108" i="3"/>
  <c r="BP107" i="3"/>
  <c r="BP106" i="3"/>
  <c r="BP105" i="3"/>
  <c r="BP104" i="3"/>
  <c r="BP103" i="3"/>
  <c r="BP102" i="3"/>
  <c r="BP101" i="3"/>
  <c r="BP100" i="3"/>
  <c r="BP99" i="3"/>
  <c r="BP98" i="3"/>
  <c r="BP97" i="3"/>
  <c r="BP96" i="3"/>
  <c r="BP95" i="3"/>
  <c r="BP94" i="3"/>
  <c r="BP93" i="3"/>
  <c r="BP92" i="3"/>
  <c r="BP91" i="3"/>
  <c r="BP90" i="3"/>
  <c r="BP89" i="3"/>
  <c r="BP88" i="3"/>
  <c r="BP87" i="3"/>
  <c r="BP86" i="3"/>
  <c r="BP85" i="3"/>
  <c r="BP84" i="3"/>
  <c r="BP83" i="3"/>
  <c r="BP82" i="3"/>
  <c r="BP81" i="3"/>
  <c r="BP80" i="3"/>
  <c r="BP79" i="3"/>
  <c r="BP78" i="3"/>
  <c r="BP77" i="3"/>
  <c r="BP76" i="3"/>
  <c r="BP75" i="3"/>
  <c r="BP74" i="3"/>
  <c r="BP73" i="3"/>
  <c r="BP72" i="3"/>
  <c r="BP71" i="3"/>
  <c r="BP70" i="3"/>
  <c r="BP69" i="3"/>
  <c r="BP68" i="3"/>
  <c r="BP67" i="3"/>
  <c r="BP66" i="3"/>
  <c r="BP65" i="3"/>
  <c r="BP64" i="3"/>
  <c r="BP63" i="3"/>
  <c r="BP62" i="3"/>
  <c r="BP61" i="3"/>
  <c r="BP60" i="3"/>
  <c r="BP59" i="3"/>
  <c r="BP58" i="3"/>
  <c r="BP57" i="3"/>
  <c r="BP56" i="3"/>
  <c r="BP55" i="3"/>
  <c r="BP54" i="3"/>
  <c r="BP53" i="3"/>
  <c r="BP52" i="3"/>
  <c r="BP51" i="3"/>
  <c r="BP50" i="3"/>
  <c r="BP49" i="3"/>
  <c r="BP48" i="3"/>
  <c r="BP47" i="3"/>
  <c r="BP46" i="3"/>
  <c r="BP45" i="3"/>
  <c r="BP44" i="3"/>
  <c r="BP43" i="3"/>
  <c r="BP42" i="3"/>
  <c r="BP41" i="3"/>
  <c r="BP40" i="3"/>
  <c r="BP39" i="3"/>
  <c r="BP38" i="3"/>
  <c r="BP37" i="3"/>
  <c r="BP36" i="3"/>
  <c r="BP35" i="3"/>
  <c r="BP34" i="3"/>
  <c r="BP33" i="3"/>
  <c r="BP32" i="3"/>
  <c r="BP31" i="3"/>
  <c r="BP30" i="3"/>
  <c r="BP29" i="3"/>
  <c r="BP28" i="3"/>
  <c r="BP27" i="3"/>
  <c r="BP26" i="3"/>
  <c r="BP25" i="3"/>
  <c r="BP24" i="3"/>
  <c r="BP23" i="3"/>
  <c r="BP22" i="3"/>
  <c r="BP21" i="3"/>
  <c r="BP20" i="3"/>
  <c r="BP19" i="3"/>
  <c r="BP18" i="3"/>
  <c r="BP17" i="3"/>
  <c r="BP16" i="3"/>
  <c r="BP15" i="3"/>
  <c r="BP14" i="3"/>
  <c r="BP13" i="3"/>
  <c r="BP12" i="3"/>
  <c r="BP11" i="3"/>
  <c r="BP10" i="3"/>
  <c r="BP9" i="3"/>
  <c r="BP8" i="3"/>
  <c r="BP7" i="3"/>
  <c r="BP6" i="3"/>
  <c r="BP5" i="3"/>
  <c r="BP4" i="3"/>
  <c r="BP3" i="3"/>
  <c r="BO756" i="3"/>
  <c r="BO755" i="3"/>
  <c r="BO753" i="3"/>
  <c r="BO751" i="3"/>
  <c r="BO750" i="3"/>
  <c r="BO749" i="3"/>
  <c r="BO748" i="3"/>
  <c r="BO745" i="3"/>
  <c r="BO744" i="3"/>
  <c r="BO740" i="3"/>
  <c r="BO739" i="3"/>
  <c r="BO737" i="3"/>
  <c r="BO736" i="3"/>
  <c r="BO735" i="3"/>
  <c r="BO734" i="3"/>
  <c r="BO733" i="3"/>
  <c r="BO732" i="3"/>
  <c r="BO731" i="3"/>
  <c r="BO730" i="3"/>
  <c r="BO729" i="3"/>
  <c r="BO728" i="3"/>
  <c r="BO727" i="3"/>
  <c r="BO726" i="3"/>
  <c r="BO725" i="3"/>
  <c r="BO724" i="3"/>
  <c r="BO723" i="3"/>
  <c r="BO722" i="3"/>
  <c r="BO721" i="3"/>
  <c r="BO720" i="3"/>
  <c r="BO719" i="3"/>
  <c r="BO718" i="3"/>
  <c r="BO717" i="3"/>
  <c r="BO716" i="3"/>
  <c r="BO715" i="3"/>
  <c r="BO714" i="3"/>
  <c r="BO713" i="3"/>
  <c r="BO712" i="3"/>
  <c r="BO711" i="3"/>
  <c r="BO710" i="3"/>
  <c r="BO709" i="3"/>
  <c r="BO708" i="3"/>
  <c r="BO707" i="3"/>
  <c r="BO706" i="3"/>
  <c r="BO705" i="3"/>
  <c r="BO704" i="3"/>
  <c r="BO703" i="3"/>
  <c r="BO702" i="3"/>
  <c r="BO701" i="3"/>
  <c r="BO700" i="3"/>
  <c r="BO699" i="3"/>
  <c r="BO698" i="3"/>
  <c r="BO697" i="3"/>
  <c r="BO696" i="3"/>
  <c r="BO695" i="3"/>
  <c r="BO694" i="3"/>
  <c r="BO693" i="3"/>
  <c r="BO692" i="3"/>
  <c r="BO691" i="3"/>
  <c r="BO690" i="3"/>
  <c r="BO689" i="3"/>
  <c r="BO688" i="3"/>
  <c r="BO687" i="3"/>
  <c r="BO686" i="3"/>
  <c r="BO685" i="3"/>
  <c r="BO684" i="3"/>
  <c r="BO683" i="3"/>
  <c r="BO682" i="3"/>
  <c r="BO681" i="3"/>
  <c r="BO680" i="3"/>
  <c r="BO679" i="3"/>
  <c r="BO678" i="3"/>
  <c r="BO677" i="3"/>
  <c r="BO676" i="3"/>
  <c r="BO675" i="3"/>
  <c r="BO674" i="3"/>
  <c r="BO673" i="3"/>
  <c r="BO672" i="3"/>
  <c r="BO671" i="3"/>
  <c r="BO670" i="3"/>
  <c r="BO669" i="3"/>
  <c r="BO668" i="3"/>
  <c r="BO667" i="3"/>
  <c r="BO666" i="3"/>
  <c r="BO665" i="3"/>
  <c r="BO664" i="3"/>
  <c r="BO663" i="3"/>
  <c r="BO662" i="3"/>
  <c r="BO661" i="3"/>
  <c r="BO660" i="3"/>
  <c r="BO659" i="3"/>
  <c r="BO658" i="3"/>
  <c r="BO657" i="3"/>
  <c r="BO656" i="3"/>
  <c r="BO655" i="3"/>
  <c r="BO654" i="3"/>
  <c r="BO653" i="3"/>
  <c r="BO652" i="3"/>
  <c r="BO651" i="3"/>
  <c r="BO650" i="3"/>
  <c r="BO649" i="3"/>
  <c r="BO648" i="3"/>
  <c r="BO647" i="3"/>
  <c r="BO646" i="3"/>
  <c r="BO645" i="3"/>
  <c r="BO644" i="3"/>
  <c r="BO643" i="3"/>
  <c r="BO642" i="3"/>
  <c r="BO641" i="3"/>
  <c r="BO640" i="3"/>
  <c r="BO639" i="3"/>
  <c r="BO638" i="3"/>
  <c r="BO637" i="3"/>
  <c r="BO636" i="3"/>
  <c r="BO635" i="3"/>
  <c r="BO634" i="3"/>
  <c r="BO633" i="3"/>
  <c r="BO632" i="3"/>
  <c r="BO631" i="3"/>
  <c r="BO630" i="3"/>
  <c r="BO629" i="3"/>
  <c r="BO628" i="3"/>
  <c r="BO627" i="3"/>
  <c r="BO626" i="3"/>
  <c r="BO625" i="3"/>
  <c r="BO624" i="3"/>
  <c r="BO623" i="3"/>
  <c r="BO622" i="3"/>
  <c r="BO621" i="3"/>
  <c r="BO620" i="3"/>
  <c r="BO619" i="3"/>
  <c r="BO618" i="3"/>
  <c r="BO617" i="3"/>
  <c r="BO616" i="3"/>
  <c r="BO615" i="3"/>
  <c r="BO614" i="3"/>
  <c r="BO613" i="3"/>
  <c r="BO612" i="3"/>
  <c r="BO611" i="3"/>
  <c r="BO610" i="3"/>
  <c r="BO609" i="3"/>
  <c r="BO608" i="3"/>
  <c r="BO607" i="3"/>
  <c r="BO606" i="3"/>
  <c r="BO605" i="3"/>
  <c r="BO604" i="3"/>
  <c r="BO603" i="3"/>
  <c r="BO602" i="3"/>
  <c r="BO601" i="3"/>
  <c r="BO600" i="3"/>
  <c r="BO599" i="3"/>
  <c r="BO598" i="3"/>
  <c r="BO597" i="3"/>
  <c r="BO596" i="3"/>
  <c r="BO595" i="3"/>
  <c r="BO594" i="3"/>
  <c r="BO593" i="3"/>
  <c r="BO592" i="3"/>
  <c r="BO591" i="3"/>
  <c r="BO590" i="3"/>
  <c r="BO589" i="3"/>
  <c r="BO588" i="3"/>
  <c r="BO587" i="3"/>
  <c r="BO586" i="3"/>
  <c r="BO585" i="3"/>
  <c r="BO584" i="3"/>
  <c r="BO583" i="3"/>
  <c r="BO582" i="3"/>
  <c r="BO581" i="3"/>
  <c r="BO580" i="3"/>
  <c r="BO579" i="3"/>
  <c r="BO578" i="3"/>
  <c r="BO577" i="3"/>
  <c r="BO576" i="3"/>
  <c r="BO575" i="3"/>
  <c r="BO574" i="3"/>
  <c r="BO573" i="3"/>
  <c r="BO572" i="3"/>
  <c r="BO571" i="3"/>
  <c r="BO570" i="3"/>
  <c r="BO569" i="3"/>
  <c r="BO568" i="3"/>
  <c r="BO567" i="3"/>
  <c r="BO566" i="3"/>
  <c r="BO565" i="3"/>
  <c r="BO564" i="3"/>
  <c r="BO563" i="3"/>
  <c r="BO562" i="3"/>
  <c r="BO561" i="3"/>
  <c r="BO560" i="3"/>
  <c r="BO559" i="3"/>
  <c r="BO558" i="3"/>
  <c r="BO557" i="3"/>
  <c r="BO556" i="3"/>
  <c r="BO555" i="3"/>
  <c r="BO554" i="3"/>
  <c r="BO553" i="3"/>
  <c r="BO552" i="3"/>
  <c r="BO551" i="3"/>
  <c r="BO550" i="3"/>
  <c r="BO549" i="3"/>
  <c r="BO548" i="3"/>
  <c r="BO547" i="3"/>
  <c r="BO546" i="3"/>
  <c r="BO545" i="3"/>
  <c r="BO544" i="3"/>
  <c r="BO543" i="3"/>
  <c r="BO542" i="3"/>
  <c r="BO541" i="3"/>
  <c r="BO540" i="3"/>
  <c r="BO539" i="3"/>
  <c r="BO538" i="3"/>
  <c r="BO537" i="3"/>
  <c r="BO536" i="3"/>
  <c r="BO535" i="3"/>
  <c r="BO534" i="3"/>
  <c r="BO533" i="3"/>
  <c r="BO532" i="3"/>
  <c r="BO531" i="3"/>
  <c r="BO530" i="3"/>
  <c r="BO529" i="3"/>
  <c r="BO528" i="3"/>
  <c r="BO527" i="3"/>
  <c r="BO526" i="3"/>
  <c r="BO525" i="3"/>
  <c r="BO524" i="3"/>
  <c r="BO523" i="3"/>
  <c r="BO522" i="3"/>
  <c r="BO521" i="3"/>
  <c r="BO520" i="3"/>
  <c r="BO519" i="3"/>
  <c r="BO518" i="3"/>
  <c r="BO517" i="3"/>
  <c r="BO516" i="3"/>
  <c r="BO515" i="3"/>
  <c r="BO514" i="3"/>
  <c r="BO513" i="3"/>
  <c r="BO512" i="3"/>
  <c r="BO511" i="3"/>
  <c r="BO510" i="3"/>
  <c r="BO509" i="3"/>
  <c r="BO508" i="3"/>
  <c r="BO507" i="3"/>
  <c r="BO506" i="3"/>
  <c r="BO505" i="3"/>
  <c r="BO504" i="3"/>
  <c r="BO503" i="3"/>
  <c r="BO502" i="3"/>
  <c r="BO501" i="3"/>
  <c r="BO500" i="3"/>
  <c r="BO499" i="3"/>
  <c r="BO498" i="3"/>
  <c r="BO497" i="3"/>
  <c r="BO496" i="3"/>
  <c r="BO495" i="3"/>
  <c r="BO494" i="3"/>
  <c r="BO493" i="3"/>
  <c r="BO492" i="3"/>
  <c r="BO491" i="3"/>
  <c r="BO490" i="3"/>
  <c r="BO489" i="3"/>
  <c r="BO488" i="3"/>
  <c r="BO487" i="3"/>
  <c r="BO486" i="3"/>
  <c r="BO485" i="3"/>
  <c r="BO484" i="3"/>
  <c r="BO483" i="3"/>
  <c r="BO482" i="3"/>
  <c r="BO481" i="3"/>
  <c r="BO480" i="3"/>
  <c r="BO479" i="3"/>
  <c r="BO478" i="3"/>
  <c r="BO477" i="3"/>
  <c r="BO476" i="3"/>
  <c r="BO475" i="3"/>
  <c r="BO474" i="3"/>
  <c r="BO473" i="3"/>
  <c r="BO472" i="3"/>
  <c r="BO471" i="3"/>
  <c r="BO470" i="3"/>
  <c r="BO469" i="3"/>
  <c r="BO468" i="3"/>
  <c r="BO467" i="3"/>
  <c r="BO466" i="3"/>
  <c r="BO465" i="3"/>
  <c r="BO464" i="3"/>
  <c r="BO463" i="3"/>
  <c r="BO462" i="3"/>
  <c r="BO461" i="3"/>
  <c r="BO460" i="3"/>
  <c r="BO459" i="3"/>
  <c r="BO458" i="3"/>
  <c r="BO457" i="3"/>
  <c r="BO456" i="3"/>
  <c r="BO455" i="3"/>
  <c r="BO454" i="3"/>
  <c r="BO453" i="3"/>
  <c r="BO452" i="3"/>
  <c r="BO451" i="3"/>
  <c r="BO450" i="3"/>
  <c r="BO449" i="3"/>
  <c r="BO448" i="3"/>
  <c r="BO447" i="3"/>
  <c r="BO446" i="3"/>
  <c r="BO445" i="3"/>
  <c r="BO444" i="3"/>
  <c r="BO443" i="3"/>
  <c r="BO442" i="3"/>
  <c r="BO441" i="3"/>
  <c r="BO440" i="3"/>
  <c r="BO439" i="3"/>
  <c r="BO438" i="3"/>
  <c r="BO437" i="3"/>
  <c r="BO436" i="3"/>
  <c r="BO435" i="3"/>
  <c r="BO434" i="3"/>
  <c r="BO433" i="3"/>
  <c r="BO432" i="3"/>
  <c r="BO431" i="3"/>
  <c r="BO430" i="3"/>
  <c r="BO429" i="3"/>
  <c r="BO428" i="3"/>
  <c r="BO427" i="3"/>
  <c r="BO426" i="3"/>
  <c r="BO425" i="3"/>
  <c r="BO424" i="3"/>
  <c r="BO423" i="3"/>
  <c r="BO422" i="3"/>
  <c r="BO421" i="3"/>
  <c r="BO420" i="3"/>
  <c r="BO419" i="3"/>
  <c r="BO418" i="3"/>
  <c r="BO417" i="3"/>
  <c r="BO416" i="3"/>
  <c r="BO415" i="3"/>
  <c r="BO414" i="3"/>
  <c r="BO413" i="3"/>
  <c r="BO412" i="3"/>
  <c r="BO411" i="3"/>
  <c r="BO410" i="3"/>
  <c r="BO409" i="3"/>
  <c r="BO408" i="3"/>
  <c r="BO407" i="3"/>
  <c r="BO406" i="3"/>
  <c r="BO405" i="3"/>
  <c r="BO404" i="3"/>
  <c r="BO403" i="3"/>
  <c r="BO402" i="3"/>
  <c r="BO401" i="3"/>
  <c r="BO400" i="3"/>
  <c r="BO399" i="3"/>
  <c r="BO398" i="3"/>
  <c r="BO397" i="3"/>
  <c r="BO396" i="3"/>
  <c r="BO395" i="3"/>
  <c r="BO394" i="3"/>
  <c r="BO393" i="3"/>
  <c r="BO392" i="3"/>
  <c r="BO391" i="3"/>
  <c r="BO390" i="3"/>
  <c r="BO389" i="3"/>
  <c r="BO388" i="3"/>
  <c r="BO387" i="3"/>
  <c r="BO386" i="3"/>
  <c r="BO385" i="3"/>
  <c r="BO384" i="3"/>
  <c r="BO383" i="3"/>
  <c r="BO382" i="3"/>
  <c r="BO381" i="3"/>
  <c r="BO380" i="3"/>
  <c r="BO379" i="3"/>
  <c r="BO378" i="3"/>
  <c r="BO377" i="3"/>
  <c r="BO375" i="3"/>
  <c r="BO372" i="3"/>
  <c r="BO370" i="3"/>
  <c r="BO369" i="3"/>
  <c r="BO368" i="3"/>
  <c r="BO367" i="3"/>
  <c r="BO366" i="3"/>
  <c r="BO365" i="3"/>
  <c r="BO364" i="3"/>
  <c r="BO363" i="3"/>
  <c r="BO362" i="3"/>
  <c r="BO361" i="3"/>
  <c r="BO360" i="3"/>
  <c r="BO359" i="3"/>
  <c r="BO358" i="3"/>
  <c r="BO356" i="3"/>
  <c r="BO355" i="3"/>
  <c r="BO354" i="3"/>
  <c r="BO353" i="3"/>
  <c r="BO352" i="3"/>
  <c r="BO351" i="3"/>
  <c r="BO349" i="3"/>
  <c r="BO348" i="3"/>
  <c r="BO347" i="3"/>
  <c r="BO346" i="3"/>
  <c r="BO345" i="3"/>
  <c r="BO344" i="3"/>
  <c r="BO343" i="3"/>
  <c r="BO342" i="3"/>
  <c r="BO341" i="3"/>
  <c r="BO339" i="3"/>
  <c r="BO338" i="3"/>
  <c r="BO337" i="3"/>
  <c r="BO336" i="3"/>
  <c r="BO335" i="3"/>
  <c r="BO334" i="3"/>
  <c r="BO333" i="3"/>
  <c r="BO332" i="3"/>
  <c r="BO331" i="3"/>
  <c r="BO330" i="3"/>
  <c r="BO329" i="3"/>
  <c r="BO328" i="3"/>
  <c r="BO327" i="3"/>
  <c r="BO326" i="3"/>
  <c r="BO325" i="3"/>
  <c r="BO324" i="3"/>
  <c r="BO323" i="3"/>
  <c r="BO322" i="3"/>
  <c r="BO321" i="3"/>
  <c r="BO320" i="3"/>
  <c r="BO319" i="3"/>
  <c r="BO318" i="3"/>
  <c r="BO317" i="3"/>
  <c r="BO316" i="3"/>
  <c r="BO315" i="3"/>
  <c r="BO314" i="3"/>
  <c r="BO313" i="3"/>
  <c r="BO312" i="3"/>
  <c r="BO311" i="3"/>
  <c r="BO310" i="3"/>
  <c r="BO309" i="3"/>
  <c r="BO308" i="3"/>
  <c r="BO307" i="3"/>
  <c r="BO306" i="3"/>
  <c r="BO305" i="3"/>
  <c r="BO304" i="3"/>
  <c r="BO303" i="3"/>
  <c r="BO302" i="3"/>
  <c r="BO301" i="3"/>
  <c r="BO300" i="3"/>
  <c r="BO299" i="3"/>
  <c r="BO298" i="3"/>
  <c r="BO297" i="3"/>
  <c r="BO296" i="3"/>
  <c r="BO295" i="3"/>
  <c r="BO294" i="3"/>
  <c r="BO293" i="3"/>
  <c r="BO292" i="3"/>
  <c r="BO291" i="3"/>
  <c r="BO290" i="3"/>
  <c r="BO289" i="3"/>
  <c r="BO288" i="3"/>
  <c r="BO287" i="3"/>
  <c r="BO286" i="3"/>
  <c r="BO285" i="3"/>
  <c r="BO284" i="3"/>
  <c r="BO283" i="3"/>
  <c r="BO282" i="3"/>
  <c r="BO281" i="3"/>
  <c r="BO280" i="3"/>
  <c r="BO279" i="3"/>
  <c r="BO278" i="3"/>
  <c r="BO277" i="3"/>
  <c r="BO276" i="3"/>
  <c r="BO275" i="3"/>
  <c r="BO274" i="3"/>
  <c r="BO273" i="3"/>
  <c r="BO272" i="3"/>
  <c r="BO271" i="3"/>
  <c r="BO270" i="3"/>
  <c r="BO269" i="3"/>
  <c r="BO268" i="3"/>
  <c r="BO267" i="3"/>
  <c r="BO266" i="3"/>
  <c r="BO265" i="3"/>
  <c r="BO264" i="3"/>
  <c r="BO263" i="3"/>
  <c r="BO262" i="3"/>
  <c r="BO261" i="3"/>
  <c r="BO260" i="3"/>
  <c r="BO259" i="3"/>
  <c r="BO258" i="3"/>
  <c r="BO257" i="3"/>
  <c r="BO256" i="3"/>
  <c r="BO255" i="3"/>
  <c r="BO254" i="3"/>
  <c r="BO253" i="3"/>
  <c r="BO252" i="3"/>
  <c r="BO251" i="3"/>
  <c r="BO250" i="3"/>
  <c r="BO249" i="3"/>
  <c r="BO248" i="3"/>
  <c r="BO247" i="3"/>
  <c r="BO246" i="3"/>
  <c r="BO245" i="3"/>
  <c r="BO244" i="3"/>
  <c r="BO243" i="3"/>
  <c r="BO242" i="3"/>
  <c r="BO241" i="3"/>
  <c r="BO240" i="3"/>
  <c r="BO239" i="3"/>
  <c r="BO238" i="3"/>
  <c r="BO237" i="3"/>
  <c r="BO236" i="3"/>
  <c r="BO235" i="3"/>
  <c r="BO234" i="3"/>
  <c r="BO233" i="3"/>
  <c r="BO232" i="3"/>
  <c r="BO231" i="3"/>
  <c r="BO230" i="3"/>
  <c r="BO229" i="3"/>
  <c r="BO228" i="3"/>
  <c r="BO227" i="3"/>
  <c r="BO226" i="3"/>
  <c r="BO225" i="3"/>
  <c r="BO224" i="3"/>
  <c r="BO223" i="3"/>
  <c r="BO222" i="3"/>
  <c r="BO221" i="3"/>
  <c r="BO220" i="3"/>
  <c r="BO219" i="3"/>
  <c r="BO218" i="3"/>
  <c r="BO217" i="3"/>
  <c r="BO216" i="3"/>
  <c r="BO215" i="3"/>
  <c r="BO214" i="3"/>
  <c r="BO213" i="3"/>
  <c r="BO212" i="3"/>
  <c r="BO211" i="3"/>
  <c r="BO210" i="3"/>
  <c r="BO209" i="3"/>
  <c r="BO208" i="3"/>
  <c r="BO207" i="3"/>
  <c r="BO206" i="3"/>
  <c r="BO205" i="3"/>
  <c r="BO204" i="3"/>
  <c r="BO203" i="3"/>
  <c r="BO202" i="3"/>
  <c r="BO201" i="3"/>
  <c r="BO200" i="3"/>
  <c r="BO199" i="3"/>
  <c r="BO198" i="3"/>
  <c r="BO197" i="3"/>
  <c r="BO196" i="3"/>
  <c r="BO195" i="3"/>
  <c r="BO194" i="3"/>
  <c r="BO193" i="3"/>
  <c r="BO192" i="3"/>
  <c r="BO191" i="3"/>
  <c r="BO190" i="3"/>
  <c r="BO189" i="3"/>
  <c r="BO188" i="3"/>
  <c r="BO187" i="3"/>
  <c r="BO186" i="3"/>
  <c r="BO185" i="3"/>
  <c r="BO184" i="3"/>
  <c r="BO183" i="3"/>
  <c r="BO182" i="3"/>
  <c r="BO181" i="3"/>
  <c r="BO180" i="3"/>
  <c r="BO179" i="3"/>
  <c r="BO178" i="3"/>
  <c r="BO177" i="3"/>
  <c r="BO176" i="3"/>
  <c r="BO175" i="3"/>
  <c r="BO174" i="3"/>
  <c r="BO173" i="3"/>
  <c r="BO172" i="3"/>
  <c r="BO171" i="3"/>
  <c r="BO170" i="3"/>
  <c r="BO169" i="3"/>
  <c r="BO168" i="3"/>
  <c r="BO167" i="3"/>
  <c r="BO166" i="3"/>
  <c r="BO165" i="3"/>
  <c r="BO164" i="3"/>
  <c r="BO163" i="3"/>
  <c r="BO162" i="3"/>
  <c r="BO161" i="3"/>
  <c r="BO160" i="3"/>
  <c r="BO159" i="3"/>
  <c r="BO158" i="3"/>
  <c r="BO157" i="3"/>
  <c r="BO156" i="3"/>
  <c r="BO155" i="3"/>
  <c r="BO154" i="3"/>
  <c r="BO153" i="3"/>
  <c r="BO152" i="3"/>
  <c r="BO151" i="3"/>
  <c r="BO150" i="3"/>
  <c r="BO149" i="3"/>
  <c r="BO148" i="3"/>
  <c r="BO147" i="3"/>
  <c r="BO146" i="3"/>
  <c r="BO145" i="3"/>
  <c r="BO144" i="3"/>
  <c r="BO143" i="3"/>
  <c r="BO142" i="3"/>
  <c r="BO141" i="3"/>
  <c r="BO140" i="3"/>
  <c r="BO139" i="3"/>
  <c r="BO138" i="3"/>
  <c r="BO137" i="3"/>
  <c r="BO136" i="3"/>
  <c r="BO135" i="3"/>
  <c r="BO134" i="3"/>
  <c r="BO133" i="3"/>
  <c r="BO132" i="3"/>
  <c r="BO131" i="3"/>
  <c r="BO130" i="3"/>
  <c r="BO129" i="3"/>
  <c r="BO128" i="3"/>
  <c r="BO127" i="3"/>
  <c r="BO126" i="3"/>
  <c r="BO125" i="3"/>
  <c r="BO124" i="3"/>
  <c r="BO123" i="3"/>
  <c r="BO122" i="3"/>
  <c r="BO121" i="3"/>
  <c r="BO120" i="3"/>
  <c r="BO119" i="3"/>
  <c r="BO118" i="3"/>
  <c r="BO117" i="3"/>
  <c r="BO116" i="3"/>
  <c r="BO115" i="3"/>
  <c r="BO114" i="3"/>
  <c r="BO113" i="3"/>
  <c r="BO112" i="3"/>
  <c r="BO111" i="3"/>
  <c r="BO110" i="3"/>
  <c r="BO109" i="3"/>
  <c r="BO108" i="3"/>
  <c r="BO107" i="3"/>
  <c r="BO106" i="3"/>
  <c r="BO105" i="3"/>
  <c r="BO104" i="3"/>
  <c r="BO103" i="3"/>
  <c r="BO102" i="3"/>
  <c r="BO101" i="3"/>
  <c r="BO100" i="3"/>
  <c r="BO99" i="3"/>
  <c r="BO98" i="3"/>
  <c r="BO97" i="3"/>
  <c r="BO96" i="3"/>
  <c r="BO95" i="3"/>
  <c r="BO94" i="3"/>
  <c r="BO93" i="3"/>
  <c r="BO92" i="3"/>
  <c r="BO91" i="3"/>
  <c r="BO90" i="3"/>
  <c r="BO89" i="3"/>
  <c r="BO88" i="3"/>
  <c r="BO87" i="3"/>
  <c r="BO86" i="3"/>
  <c r="BO85" i="3"/>
  <c r="BO84" i="3"/>
  <c r="BO83" i="3"/>
  <c r="BO82" i="3"/>
  <c r="BO81" i="3"/>
  <c r="BO80" i="3"/>
  <c r="BO79" i="3"/>
  <c r="BO78" i="3"/>
  <c r="BO77" i="3"/>
  <c r="BO76" i="3"/>
  <c r="BO75" i="3"/>
  <c r="BO74" i="3"/>
  <c r="BO73" i="3"/>
  <c r="BO72" i="3"/>
  <c r="BO71" i="3"/>
  <c r="BO70" i="3"/>
  <c r="BO69" i="3"/>
  <c r="BO68" i="3"/>
  <c r="BO67" i="3"/>
  <c r="BO66" i="3"/>
  <c r="BO65" i="3"/>
  <c r="BO64" i="3"/>
  <c r="BO63" i="3"/>
  <c r="BO62" i="3"/>
  <c r="BO61" i="3"/>
  <c r="BO60" i="3"/>
  <c r="BO59" i="3"/>
  <c r="BO58" i="3"/>
  <c r="BO57" i="3"/>
  <c r="BO56" i="3"/>
  <c r="BO55" i="3"/>
  <c r="BO54" i="3"/>
  <c r="BO53" i="3"/>
  <c r="BO52" i="3"/>
  <c r="BO51" i="3"/>
  <c r="BO50" i="3"/>
  <c r="BO49" i="3"/>
  <c r="BO48" i="3"/>
  <c r="BO47" i="3"/>
  <c r="BO46" i="3"/>
  <c r="BO45" i="3"/>
  <c r="BO44" i="3"/>
  <c r="BO43" i="3"/>
  <c r="BO42" i="3"/>
  <c r="BO41" i="3"/>
  <c r="BO40" i="3"/>
  <c r="BO39" i="3"/>
  <c r="BO38" i="3"/>
  <c r="BO37" i="3"/>
  <c r="BO36" i="3"/>
  <c r="BO35" i="3"/>
  <c r="BO34" i="3"/>
  <c r="BO33" i="3"/>
  <c r="BO32" i="3"/>
  <c r="BO31" i="3"/>
  <c r="BO30" i="3"/>
  <c r="BO29" i="3"/>
  <c r="BO28" i="3"/>
  <c r="BO27" i="3"/>
  <c r="BO26" i="3"/>
  <c r="BO25" i="3"/>
  <c r="BO24" i="3"/>
  <c r="BO23" i="3"/>
  <c r="BO22" i="3"/>
  <c r="BO21" i="3"/>
  <c r="BO20" i="3"/>
  <c r="BO19" i="3"/>
  <c r="BO18" i="3"/>
  <c r="BO17" i="3"/>
  <c r="BO16" i="3"/>
  <c r="BO15" i="3"/>
  <c r="BO14" i="3"/>
  <c r="BO13" i="3"/>
  <c r="BO12" i="3"/>
  <c r="BO11" i="3"/>
  <c r="BO10" i="3"/>
  <c r="BO9" i="3"/>
  <c r="BO8" i="3"/>
  <c r="BO7" i="3"/>
  <c r="BO6" i="3"/>
  <c r="BO5" i="3"/>
  <c r="BO4" i="3"/>
  <c r="BO3" i="3"/>
  <c r="BN756" i="3"/>
  <c r="BN755" i="3"/>
  <c r="BN753" i="3"/>
  <c r="BN751" i="3"/>
  <c r="BN750" i="3"/>
  <c r="BN749" i="3"/>
  <c r="BN748" i="3"/>
  <c r="BN745" i="3"/>
  <c r="BN744" i="3"/>
  <c r="BN740" i="3"/>
  <c r="BN739" i="3"/>
  <c r="BN737" i="3"/>
  <c r="BN736" i="3"/>
  <c r="BN735" i="3"/>
  <c r="BN734" i="3"/>
  <c r="BN733" i="3"/>
  <c r="BN732" i="3"/>
  <c r="BN731" i="3"/>
  <c r="BN730" i="3"/>
  <c r="BN729" i="3"/>
  <c r="BN728" i="3"/>
  <c r="BN727" i="3"/>
  <c r="BN726" i="3"/>
  <c r="BN725" i="3"/>
  <c r="BN724" i="3"/>
  <c r="BN723" i="3"/>
  <c r="BN722" i="3"/>
  <c r="BN721" i="3"/>
  <c r="BN720" i="3"/>
  <c r="BN719" i="3"/>
  <c r="BN718" i="3"/>
  <c r="BN717" i="3"/>
  <c r="BN716" i="3"/>
  <c r="BN715" i="3"/>
  <c r="BN714" i="3"/>
  <c r="BN713" i="3"/>
  <c r="BN712" i="3"/>
  <c r="BN711" i="3"/>
  <c r="BN710" i="3"/>
  <c r="BN709" i="3"/>
  <c r="BN708" i="3"/>
  <c r="BN707" i="3"/>
  <c r="BN706" i="3"/>
  <c r="BN705" i="3"/>
  <c r="BN704" i="3"/>
  <c r="BN703" i="3"/>
  <c r="BN702" i="3"/>
  <c r="BN701" i="3"/>
  <c r="BN700" i="3"/>
  <c r="BN699" i="3"/>
  <c r="BN698" i="3"/>
  <c r="BN697" i="3"/>
  <c r="BN696" i="3"/>
  <c r="BN695" i="3"/>
  <c r="BN694" i="3"/>
  <c r="BN693" i="3"/>
  <c r="BN692" i="3"/>
  <c r="BN691" i="3"/>
  <c r="BN690" i="3"/>
  <c r="BN689" i="3"/>
  <c r="BN688" i="3"/>
  <c r="BN687" i="3"/>
  <c r="BN686" i="3"/>
  <c r="BN685" i="3"/>
  <c r="BN684" i="3"/>
  <c r="BN683" i="3"/>
  <c r="BN682" i="3"/>
  <c r="BN681" i="3"/>
  <c r="BN680" i="3"/>
  <c r="BN679" i="3"/>
  <c r="BN678" i="3"/>
  <c r="BN677" i="3"/>
  <c r="BN676" i="3"/>
  <c r="BN675" i="3"/>
  <c r="BN674" i="3"/>
  <c r="BN673" i="3"/>
  <c r="BN672" i="3"/>
  <c r="BN671" i="3"/>
  <c r="BN670" i="3"/>
  <c r="BN669" i="3"/>
  <c r="BN668" i="3"/>
  <c r="BN667" i="3"/>
  <c r="BN666" i="3"/>
  <c r="BN665" i="3"/>
  <c r="BN664" i="3"/>
  <c r="BN663" i="3"/>
  <c r="BN662" i="3"/>
  <c r="BN661" i="3"/>
  <c r="BN660" i="3"/>
  <c r="BN659" i="3"/>
  <c r="BN658" i="3"/>
  <c r="BN657" i="3"/>
  <c r="BN656" i="3"/>
  <c r="BN655" i="3"/>
  <c r="BN654" i="3"/>
  <c r="BN653" i="3"/>
  <c r="BN652" i="3"/>
  <c r="BN651" i="3"/>
  <c r="BN650" i="3"/>
  <c r="BN649" i="3"/>
  <c r="BN648" i="3"/>
  <c r="BN647" i="3"/>
  <c r="BN646" i="3"/>
  <c r="BN645" i="3"/>
  <c r="BN644" i="3"/>
  <c r="BN643" i="3"/>
  <c r="BN642" i="3"/>
  <c r="BN641" i="3"/>
  <c r="BN640" i="3"/>
  <c r="BN639" i="3"/>
  <c r="BN638" i="3"/>
  <c r="BN637" i="3"/>
  <c r="BN636" i="3"/>
  <c r="BN635" i="3"/>
  <c r="BN634" i="3"/>
  <c r="BN633" i="3"/>
  <c r="BN632" i="3"/>
  <c r="BN631" i="3"/>
  <c r="BN630" i="3"/>
  <c r="BN629" i="3"/>
  <c r="BN628" i="3"/>
  <c r="BN627" i="3"/>
  <c r="BN626" i="3"/>
  <c r="BN625" i="3"/>
  <c r="BN624" i="3"/>
  <c r="BN623" i="3"/>
  <c r="BN622" i="3"/>
  <c r="BN621" i="3"/>
  <c r="BN620" i="3"/>
  <c r="BN619" i="3"/>
  <c r="BN618" i="3"/>
  <c r="BN617" i="3"/>
  <c r="BN616" i="3"/>
  <c r="BN615" i="3"/>
  <c r="BN614" i="3"/>
  <c r="BN613" i="3"/>
  <c r="BN612" i="3"/>
  <c r="BN611" i="3"/>
  <c r="BN610" i="3"/>
  <c r="BN609" i="3"/>
  <c r="BN608" i="3"/>
  <c r="BN607" i="3"/>
  <c r="BN606" i="3"/>
  <c r="BN605" i="3"/>
  <c r="BN604" i="3"/>
  <c r="BN603" i="3"/>
  <c r="BN602" i="3"/>
  <c r="BN601" i="3"/>
  <c r="BN600" i="3"/>
  <c r="BN599" i="3"/>
  <c r="BN598" i="3"/>
  <c r="BN597" i="3"/>
  <c r="BN596" i="3"/>
  <c r="BN595" i="3"/>
  <c r="BN594" i="3"/>
  <c r="BN593" i="3"/>
  <c r="BN592" i="3"/>
  <c r="BN591" i="3"/>
  <c r="BN590" i="3"/>
  <c r="BN589" i="3"/>
  <c r="BN588" i="3"/>
  <c r="BN587" i="3"/>
  <c r="BN586" i="3"/>
  <c r="BN585" i="3"/>
  <c r="BN584" i="3"/>
  <c r="BN583" i="3"/>
  <c r="BN582" i="3"/>
  <c r="BN581" i="3"/>
  <c r="BN580" i="3"/>
  <c r="BN579" i="3"/>
  <c r="BN578" i="3"/>
  <c r="BN577" i="3"/>
  <c r="BN576" i="3"/>
  <c r="BN575" i="3"/>
  <c r="BN574" i="3"/>
  <c r="BN573" i="3"/>
  <c r="BN572" i="3"/>
  <c r="BN571" i="3"/>
  <c r="BN570" i="3"/>
  <c r="BN569" i="3"/>
  <c r="BN568" i="3"/>
  <c r="BN567" i="3"/>
  <c r="BN566" i="3"/>
  <c r="BN565" i="3"/>
  <c r="BN564" i="3"/>
  <c r="BN563" i="3"/>
  <c r="BN562" i="3"/>
  <c r="BN561" i="3"/>
  <c r="BN560" i="3"/>
  <c r="BN559" i="3"/>
  <c r="BN558" i="3"/>
  <c r="BN557" i="3"/>
  <c r="BN556" i="3"/>
  <c r="BN555" i="3"/>
  <c r="BN554" i="3"/>
  <c r="BN553" i="3"/>
  <c r="BN552" i="3"/>
  <c r="BN551" i="3"/>
  <c r="BN550" i="3"/>
  <c r="BN549" i="3"/>
  <c r="BN548" i="3"/>
  <c r="BN547" i="3"/>
  <c r="BN546" i="3"/>
  <c r="BN545" i="3"/>
  <c r="BN544" i="3"/>
  <c r="BN543" i="3"/>
  <c r="BN542" i="3"/>
  <c r="BN541" i="3"/>
  <c r="BN540" i="3"/>
  <c r="BN539" i="3"/>
  <c r="BN538" i="3"/>
  <c r="BN537" i="3"/>
  <c r="BN536" i="3"/>
  <c r="BN535" i="3"/>
  <c r="BN534" i="3"/>
  <c r="BN533" i="3"/>
  <c r="BN532" i="3"/>
  <c r="BN531" i="3"/>
  <c r="BN530" i="3"/>
  <c r="BN529" i="3"/>
  <c r="BN528" i="3"/>
  <c r="BN527" i="3"/>
  <c r="BN526" i="3"/>
  <c r="BN525" i="3"/>
  <c r="BN524" i="3"/>
  <c r="BN523" i="3"/>
  <c r="BN522" i="3"/>
  <c r="BN521" i="3"/>
  <c r="BN520" i="3"/>
  <c r="BN519" i="3"/>
  <c r="BN518" i="3"/>
  <c r="BN517" i="3"/>
  <c r="BN516" i="3"/>
  <c r="BN515" i="3"/>
  <c r="BN514" i="3"/>
  <c r="BN513" i="3"/>
  <c r="BN512" i="3"/>
  <c r="BN511" i="3"/>
  <c r="BN510" i="3"/>
  <c r="BN509" i="3"/>
  <c r="BN508" i="3"/>
  <c r="BN507" i="3"/>
  <c r="BN506" i="3"/>
  <c r="BN505" i="3"/>
  <c r="BN504" i="3"/>
  <c r="BN503" i="3"/>
  <c r="BN502" i="3"/>
  <c r="BN501" i="3"/>
  <c r="BN500" i="3"/>
  <c r="BN499" i="3"/>
  <c r="BN498" i="3"/>
  <c r="BN497" i="3"/>
  <c r="BN496" i="3"/>
  <c r="BN495" i="3"/>
  <c r="BN494" i="3"/>
  <c r="BN493" i="3"/>
  <c r="BN492" i="3"/>
  <c r="BN491" i="3"/>
  <c r="BN490" i="3"/>
  <c r="BN489" i="3"/>
  <c r="BN488" i="3"/>
  <c r="BN487" i="3"/>
  <c r="BN486" i="3"/>
  <c r="BN485" i="3"/>
  <c r="BN484" i="3"/>
  <c r="BN483" i="3"/>
  <c r="BN482" i="3"/>
  <c r="BN481" i="3"/>
  <c r="BN480" i="3"/>
  <c r="BN479" i="3"/>
  <c r="BN478" i="3"/>
  <c r="BN477" i="3"/>
  <c r="BN476" i="3"/>
  <c r="BN475" i="3"/>
  <c r="BN474" i="3"/>
  <c r="BN473" i="3"/>
  <c r="BN472" i="3"/>
  <c r="BN471" i="3"/>
  <c r="BN470" i="3"/>
  <c r="BN469" i="3"/>
  <c r="BN468" i="3"/>
  <c r="BN467" i="3"/>
  <c r="BN466" i="3"/>
  <c r="BN465" i="3"/>
  <c r="BN464" i="3"/>
  <c r="BN463" i="3"/>
  <c r="BN462" i="3"/>
  <c r="BN461" i="3"/>
  <c r="BN460" i="3"/>
  <c r="BN459" i="3"/>
  <c r="BN458" i="3"/>
  <c r="BN457" i="3"/>
  <c r="BN456" i="3"/>
  <c r="BN455" i="3"/>
  <c r="BN454" i="3"/>
  <c r="BN453" i="3"/>
  <c r="BN452" i="3"/>
  <c r="BN451" i="3"/>
  <c r="BN450" i="3"/>
  <c r="BN449" i="3"/>
  <c r="BN448" i="3"/>
  <c r="BN447" i="3"/>
  <c r="BN446" i="3"/>
  <c r="BN445" i="3"/>
  <c r="BN444" i="3"/>
  <c r="BN443" i="3"/>
  <c r="BN442" i="3"/>
  <c r="BN441" i="3"/>
  <c r="BN440" i="3"/>
  <c r="BN439" i="3"/>
  <c r="BN438" i="3"/>
  <c r="BN437" i="3"/>
  <c r="BN436" i="3"/>
  <c r="BN435" i="3"/>
  <c r="BN434" i="3"/>
  <c r="BN433" i="3"/>
  <c r="BN432" i="3"/>
  <c r="BN431" i="3"/>
  <c r="BN430" i="3"/>
  <c r="BN429" i="3"/>
  <c r="BN428" i="3"/>
  <c r="BN427" i="3"/>
  <c r="BN426" i="3"/>
  <c r="BN425" i="3"/>
  <c r="BN424" i="3"/>
  <c r="BN423" i="3"/>
  <c r="BN422" i="3"/>
  <c r="BN421" i="3"/>
  <c r="BN420" i="3"/>
  <c r="BN419" i="3"/>
  <c r="BN418" i="3"/>
  <c r="BN417" i="3"/>
  <c r="BN416" i="3"/>
  <c r="BN415" i="3"/>
  <c r="BN414" i="3"/>
  <c r="BN413" i="3"/>
  <c r="BN412" i="3"/>
  <c r="BN411" i="3"/>
  <c r="BN410" i="3"/>
  <c r="BN409" i="3"/>
  <c r="BN408" i="3"/>
  <c r="BN407" i="3"/>
  <c r="BN406" i="3"/>
  <c r="BN405" i="3"/>
  <c r="BN404" i="3"/>
  <c r="BN403" i="3"/>
  <c r="BN402" i="3"/>
  <c r="BN401" i="3"/>
  <c r="BN400" i="3"/>
  <c r="BN399" i="3"/>
  <c r="BN398" i="3"/>
  <c r="BN397" i="3"/>
  <c r="BN396" i="3"/>
  <c r="BN395" i="3"/>
  <c r="BN394" i="3"/>
  <c r="BN393" i="3"/>
  <c r="BN392" i="3"/>
  <c r="BN391" i="3"/>
  <c r="BN390" i="3"/>
  <c r="BN389" i="3"/>
  <c r="BN388" i="3"/>
  <c r="BN387" i="3"/>
  <c r="BN386" i="3"/>
  <c r="BN385" i="3"/>
  <c r="BN384" i="3"/>
  <c r="BN383" i="3"/>
  <c r="BN382" i="3"/>
  <c r="BN381" i="3"/>
  <c r="BN380" i="3"/>
  <c r="BN379" i="3"/>
  <c r="BN378" i="3"/>
  <c r="BN377" i="3"/>
  <c r="BN375" i="3"/>
  <c r="BN372" i="3"/>
  <c r="BN370" i="3"/>
  <c r="BN369" i="3"/>
  <c r="BN368" i="3"/>
  <c r="BN367" i="3"/>
  <c r="BN366" i="3"/>
  <c r="BN365" i="3"/>
  <c r="BN364" i="3"/>
  <c r="BN363" i="3"/>
  <c r="BN362" i="3"/>
  <c r="BN361" i="3"/>
  <c r="BN360" i="3"/>
  <c r="BN359" i="3"/>
  <c r="BN358" i="3"/>
  <c r="BN356" i="3"/>
  <c r="BN355" i="3"/>
  <c r="BN354" i="3"/>
  <c r="BN353" i="3"/>
  <c r="BN352" i="3"/>
  <c r="BN351" i="3"/>
  <c r="BN349" i="3"/>
  <c r="BN348" i="3"/>
  <c r="BN347" i="3"/>
  <c r="BN346" i="3"/>
  <c r="BN345" i="3"/>
  <c r="BN344" i="3"/>
  <c r="BN343" i="3"/>
  <c r="BN342" i="3"/>
  <c r="BN341" i="3"/>
  <c r="BN339" i="3"/>
  <c r="BN338" i="3"/>
  <c r="BN337" i="3"/>
  <c r="BN336" i="3"/>
  <c r="BN335" i="3"/>
  <c r="BN334" i="3"/>
  <c r="BN333" i="3"/>
  <c r="BN332" i="3"/>
  <c r="BN331" i="3"/>
  <c r="BN330" i="3"/>
  <c r="BN329" i="3"/>
  <c r="BN328" i="3"/>
  <c r="BN327" i="3"/>
  <c r="BN326" i="3"/>
  <c r="BN325" i="3"/>
  <c r="BN324" i="3"/>
  <c r="BN323" i="3"/>
  <c r="BN322" i="3"/>
  <c r="BN321" i="3"/>
  <c r="BN320" i="3"/>
  <c r="BN319" i="3"/>
  <c r="BN318" i="3"/>
  <c r="BN317" i="3"/>
  <c r="BN316" i="3"/>
  <c r="BN315" i="3"/>
  <c r="BN314" i="3"/>
  <c r="BN313" i="3"/>
  <c r="BN312" i="3"/>
  <c r="BN311" i="3"/>
  <c r="BN310" i="3"/>
  <c r="BN309" i="3"/>
  <c r="BN308" i="3"/>
  <c r="BN307" i="3"/>
  <c r="BN306" i="3"/>
  <c r="BN305" i="3"/>
  <c r="BN304" i="3"/>
  <c r="BN303" i="3"/>
  <c r="BN302" i="3"/>
  <c r="BN301" i="3"/>
  <c r="BN300" i="3"/>
  <c r="BN299" i="3"/>
  <c r="BN298" i="3"/>
  <c r="BN297" i="3"/>
  <c r="BN296" i="3"/>
  <c r="BN295" i="3"/>
  <c r="BN294" i="3"/>
  <c r="BN293" i="3"/>
  <c r="BN292" i="3"/>
  <c r="BN291" i="3"/>
  <c r="BN290" i="3"/>
  <c r="BN289" i="3"/>
  <c r="BN288" i="3"/>
  <c r="BN287" i="3"/>
  <c r="BN286" i="3"/>
  <c r="BN285" i="3"/>
  <c r="BN284" i="3"/>
  <c r="BN283" i="3"/>
  <c r="BN282" i="3"/>
  <c r="BN281" i="3"/>
  <c r="BN280" i="3"/>
  <c r="BN279" i="3"/>
  <c r="BN278" i="3"/>
  <c r="BN277" i="3"/>
  <c r="BN276" i="3"/>
  <c r="BN275" i="3"/>
  <c r="BN274" i="3"/>
  <c r="BN273" i="3"/>
  <c r="BN272" i="3"/>
  <c r="BN271" i="3"/>
  <c r="BN270" i="3"/>
  <c r="BN269" i="3"/>
  <c r="BN268" i="3"/>
  <c r="BN267" i="3"/>
  <c r="BN266" i="3"/>
  <c r="BN265" i="3"/>
  <c r="BN264" i="3"/>
  <c r="BN263" i="3"/>
  <c r="BN262" i="3"/>
  <c r="BN261" i="3"/>
  <c r="BN260" i="3"/>
  <c r="BN259" i="3"/>
  <c r="BN258" i="3"/>
  <c r="BN257" i="3"/>
  <c r="BN256" i="3"/>
  <c r="BN255" i="3"/>
  <c r="BN254" i="3"/>
  <c r="BN253" i="3"/>
  <c r="BN252" i="3"/>
  <c r="BN251" i="3"/>
  <c r="BN250" i="3"/>
  <c r="BN249" i="3"/>
  <c r="BN248" i="3"/>
  <c r="BN247" i="3"/>
  <c r="BN246" i="3"/>
  <c r="BN245" i="3"/>
  <c r="BN244" i="3"/>
  <c r="BN243" i="3"/>
  <c r="BN242" i="3"/>
  <c r="BN241" i="3"/>
  <c r="BN240" i="3"/>
  <c r="BN239" i="3"/>
  <c r="BN238" i="3"/>
  <c r="BN237" i="3"/>
  <c r="BN236" i="3"/>
  <c r="BN235" i="3"/>
  <c r="BN234" i="3"/>
  <c r="BN233" i="3"/>
  <c r="BN232" i="3"/>
  <c r="BN231" i="3"/>
  <c r="BN230" i="3"/>
  <c r="BN229" i="3"/>
  <c r="BN228" i="3"/>
  <c r="BN227" i="3"/>
  <c r="BN226" i="3"/>
  <c r="BN225" i="3"/>
  <c r="BN224" i="3"/>
  <c r="BN223" i="3"/>
  <c r="BN222" i="3"/>
  <c r="BN221" i="3"/>
  <c r="BN220" i="3"/>
  <c r="BN219" i="3"/>
  <c r="BN218" i="3"/>
  <c r="BN217" i="3"/>
  <c r="BN216" i="3"/>
  <c r="BN215" i="3"/>
  <c r="BN214" i="3"/>
  <c r="BN213" i="3"/>
  <c r="BN212" i="3"/>
  <c r="BN211" i="3"/>
  <c r="BN210" i="3"/>
  <c r="BN209" i="3"/>
  <c r="BN208" i="3"/>
  <c r="BN207" i="3"/>
  <c r="BN206" i="3"/>
  <c r="BN205" i="3"/>
  <c r="BN204" i="3"/>
  <c r="BN203" i="3"/>
  <c r="BN202" i="3"/>
  <c r="BN201" i="3"/>
  <c r="BN200" i="3"/>
  <c r="BN199" i="3"/>
  <c r="BN198" i="3"/>
  <c r="BN197" i="3"/>
  <c r="BN196" i="3"/>
  <c r="BN195" i="3"/>
  <c r="BN194" i="3"/>
  <c r="BN193" i="3"/>
  <c r="BN192" i="3"/>
  <c r="BN191" i="3"/>
  <c r="BN190" i="3"/>
  <c r="BN189" i="3"/>
  <c r="BN188" i="3"/>
  <c r="BN187" i="3"/>
  <c r="BN186" i="3"/>
  <c r="BN185" i="3"/>
  <c r="BN184" i="3"/>
  <c r="BN183" i="3"/>
  <c r="BN182" i="3"/>
  <c r="BN181" i="3"/>
  <c r="BN180" i="3"/>
  <c r="BN179" i="3"/>
  <c r="BN178" i="3"/>
  <c r="BN177" i="3"/>
  <c r="BN176" i="3"/>
  <c r="BN175" i="3"/>
  <c r="BN174" i="3"/>
  <c r="BN173" i="3"/>
  <c r="BN172" i="3"/>
  <c r="BN171" i="3"/>
  <c r="BN170" i="3"/>
  <c r="BN169" i="3"/>
  <c r="BN168" i="3"/>
  <c r="BN167" i="3"/>
  <c r="BN166" i="3"/>
  <c r="BN165" i="3"/>
  <c r="BN164" i="3"/>
  <c r="BN163" i="3"/>
  <c r="BN162" i="3"/>
  <c r="BN161" i="3"/>
  <c r="BN160" i="3"/>
  <c r="BN159" i="3"/>
  <c r="BN158" i="3"/>
  <c r="BN157" i="3"/>
  <c r="BN156" i="3"/>
  <c r="BN155" i="3"/>
  <c r="BN154" i="3"/>
  <c r="BN153" i="3"/>
  <c r="BN152" i="3"/>
  <c r="BN151" i="3"/>
  <c r="BN150" i="3"/>
  <c r="BN149" i="3"/>
  <c r="BN148" i="3"/>
  <c r="BN147" i="3"/>
  <c r="BN146" i="3"/>
  <c r="BN145" i="3"/>
  <c r="BN144" i="3"/>
  <c r="BN143" i="3"/>
  <c r="BN142" i="3"/>
  <c r="BN141" i="3"/>
  <c r="BN140" i="3"/>
  <c r="BN139" i="3"/>
  <c r="BN138" i="3"/>
  <c r="BN137" i="3"/>
  <c r="BN136" i="3"/>
  <c r="BN135" i="3"/>
  <c r="BN134" i="3"/>
  <c r="BN133" i="3"/>
  <c r="BN132" i="3"/>
  <c r="BN131" i="3"/>
  <c r="BN130" i="3"/>
  <c r="BN129" i="3"/>
  <c r="BN128" i="3"/>
  <c r="BN127" i="3"/>
  <c r="BN126" i="3"/>
  <c r="BN125" i="3"/>
  <c r="BN124" i="3"/>
  <c r="BN123" i="3"/>
  <c r="BN122" i="3"/>
  <c r="BN121" i="3"/>
  <c r="BN120" i="3"/>
  <c r="BN119" i="3"/>
  <c r="BN118" i="3"/>
  <c r="BN117" i="3"/>
  <c r="BN116" i="3"/>
  <c r="BN115" i="3"/>
  <c r="BN114" i="3"/>
  <c r="BN113" i="3"/>
  <c r="BN112" i="3"/>
  <c r="BN111" i="3"/>
  <c r="BN110" i="3"/>
  <c r="BN109" i="3"/>
  <c r="BN108" i="3"/>
  <c r="BN107" i="3"/>
  <c r="BN106" i="3"/>
  <c r="BN105" i="3"/>
  <c r="BN104" i="3"/>
  <c r="BN103" i="3"/>
  <c r="BN102" i="3"/>
  <c r="BN101" i="3"/>
  <c r="BN100" i="3"/>
  <c r="BN99" i="3"/>
  <c r="BN98" i="3"/>
  <c r="BN97" i="3"/>
  <c r="BN96" i="3"/>
  <c r="BN95" i="3"/>
  <c r="BN94" i="3"/>
  <c r="BN93" i="3"/>
  <c r="BN92" i="3"/>
  <c r="BN91" i="3"/>
  <c r="BN90" i="3"/>
  <c r="BN89" i="3"/>
  <c r="BN88" i="3"/>
  <c r="BN87" i="3"/>
  <c r="BN86" i="3"/>
  <c r="BN85" i="3"/>
  <c r="BN84" i="3"/>
  <c r="BN83" i="3"/>
  <c r="BN82" i="3"/>
  <c r="BN81" i="3"/>
  <c r="BN80" i="3"/>
  <c r="BN79" i="3"/>
  <c r="BN78" i="3"/>
  <c r="BN77" i="3"/>
  <c r="BN76" i="3"/>
  <c r="BN75" i="3"/>
  <c r="BN74" i="3"/>
  <c r="BN73" i="3"/>
  <c r="BN72" i="3"/>
  <c r="BN71" i="3"/>
  <c r="BN70" i="3"/>
  <c r="BN69" i="3"/>
  <c r="BN68" i="3"/>
  <c r="BN67" i="3"/>
  <c r="BN66" i="3"/>
  <c r="BN65" i="3"/>
  <c r="BN64" i="3"/>
  <c r="BN63" i="3"/>
  <c r="BN62" i="3"/>
  <c r="BN61" i="3"/>
  <c r="BN60" i="3"/>
  <c r="BN59" i="3"/>
  <c r="BN58" i="3"/>
  <c r="BN57" i="3"/>
  <c r="BN56" i="3"/>
  <c r="BN55" i="3"/>
  <c r="BN54" i="3"/>
  <c r="BN53" i="3"/>
  <c r="BN52" i="3"/>
  <c r="BN51" i="3"/>
  <c r="BN50" i="3"/>
  <c r="BN49" i="3"/>
  <c r="BN48" i="3"/>
  <c r="BN47" i="3"/>
  <c r="BN46" i="3"/>
  <c r="BN45" i="3"/>
  <c r="BN44" i="3"/>
  <c r="BN43" i="3"/>
  <c r="BN42" i="3"/>
  <c r="BN41" i="3"/>
  <c r="BN40" i="3"/>
  <c r="BN39" i="3"/>
  <c r="BN38" i="3"/>
  <c r="BN37" i="3"/>
  <c r="BN36" i="3"/>
  <c r="BN35" i="3"/>
  <c r="BN34" i="3"/>
  <c r="BN33" i="3"/>
  <c r="BN32" i="3"/>
  <c r="BN31" i="3"/>
  <c r="BN30" i="3"/>
  <c r="BN29" i="3"/>
  <c r="BN28" i="3"/>
  <c r="BN27" i="3"/>
  <c r="BN26" i="3"/>
  <c r="BN25" i="3"/>
  <c r="BN24" i="3"/>
  <c r="BN23" i="3"/>
  <c r="BN22" i="3"/>
  <c r="BN21" i="3"/>
  <c r="BN20" i="3"/>
  <c r="BN19" i="3"/>
  <c r="BN18" i="3"/>
  <c r="BN17" i="3"/>
  <c r="BN16" i="3"/>
  <c r="BN15" i="3"/>
  <c r="BN14" i="3"/>
  <c r="BN13" i="3"/>
  <c r="BN12" i="3"/>
  <c r="BN11" i="3"/>
  <c r="BN10" i="3"/>
  <c r="BN9" i="3"/>
  <c r="BN8" i="3"/>
  <c r="BN7" i="3"/>
  <c r="BN6" i="3"/>
  <c r="BN5" i="3"/>
  <c r="BN4" i="3"/>
  <c r="BN3" i="3"/>
  <c r="BM756" i="3"/>
  <c r="BM755" i="3"/>
  <c r="BM753" i="3"/>
  <c r="BM751" i="3"/>
  <c r="BM750" i="3"/>
  <c r="BM749" i="3"/>
  <c r="BM748" i="3"/>
  <c r="BM745" i="3"/>
  <c r="BM744" i="3"/>
  <c r="BM740" i="3"/>
  <c r="BM739" i="3"/>
  <c r="BM737" i="3"/>
  <c r="BM736" i="3"/>
  <c r="BM735" i="3"/>
  <c r="BM734" i="3"/>
  <c r="BM733" i="3"/>
  <c r="BM732" i="3"/>
  <c r="BM731" i="3"/>
  <c r="BM730" i="3"/>
  <c r="BM729" i="3"/>
  <c r="BM728" i="3"/>
  <c r="BM727" i="3"/>
  <c r="BM726" i="3"/>
  <c r="BM725" i="3"/>
  <c r="BM724" i="3"/>
  <c r="BM723" i="3"/>
  <c r="BM722" i="3"/>
  <c r="BM721" i="3"/>
  <c r="BM720" i="3"/>
  <c r="BM719" i="3"/>
  <c r="BM718" i="3"/>
  <c r="BM717" i="3"/>
  <c r="BM716" i="3"/>
  <c r="BM715" i="3"/>
  <c r="BM714" i="3"/>
  <c r="BM713" i="3"/>
  <c r="BM712" i="3"/>
  <c r="BM711" i="3"/>
  <c r="BM710" i="3"/>
  <c r="BM709" i="3"/>
  <c r="BM708" i="3"/>
  <c r="BM707" i="3"/>
  <c r="BM706" i="3"/>
  <c r="BM705" i="3"/>
  <c r="BM704" i="3"/>
  <c r="BM703" i="3"/>
  <c r="BM702" i="3"/>
  <c r="BM701" i="3"/>
  <c r="BM700" i="3"/>
  <c r="BM699" i="3"/>
  <c r="BM698" i="3"/>
  <c r="BM697" i="3"/>
  <c r="BM696" i="3"/>
  <c r="BM695" i="3"/>
  <c r="BM694" i="3"/>
  <c r="BM693" i="3"/>
  <c r="BM692" i="3"/>
  <c r="BM691" i="3"/>
  <c r="BM690" i="3"/>
  <c r="BM689" i="3"/>
  <c r="BM688" i="3"/>
  <c r="BM687" i="3"/>
  <c r="BM686" i="3"/>
  <c r="BM685" i="3"/>
  <c r="BM684" i="3"/>
  <c r="BM683" i="3"/>
  <c r="BM682" i="3"/>
  <c r="BM681" i="3"/>
  <c r="BM680" i="3"/>
  <c r="BM679" i="3"/>
  <c r="BM678" i="3"/>
  <c r="BM677" i="3"/>
  <c r="BM676" i="3"/>
  <c r="BM675" i="3"/>
  <c r="BM674" i="3"/>
  <c r="BM673" i="3"/>
  <c r="BM672" i="3"/>
  <c r="BM671" i="3"/>
  <c r="BM670" i="3"/>
  <c r="BM669" i="3"/>
  <c r="BM668" i="3"/>
  <c r="BM667" i="3"/>
  <c r="BM666" i="3"/>
  <c r="BM665" i="3"/>
  <c r="BM664" i="3"/>
  <c r="BM663" i="3"/>
  <c r="BM662" i="3"/>
  <c r="BM661" i="3"/>
  <c r="BM660" i="3"/>
  <c r="BM659" i="3"/>
  <c r="BM658" i="3"/>
  <c r="BM657" i="3"/>
  <c r="BM656" i="3"/>
  <c r="BM655" i="3"/>
  <c r="BM654" i="3"/>
  <c r="BM653" i="3"/>
  <c r="BM652" i="3"/>
  <c r="BM651" i="3"/>
  <c r="BM650" i="3"/>
  <c r="BM649" i="3"/>
  <c r="BM648" i="3"/>
  <c r="BM647" i="3"/>
  <c r="BM646" i="3"/>
  <c r="BM645" i="3"/>
  <c r="BM644" i="3"/>
  <c r="BM643" i="3"/>
  <c r="BM642" i="3"/>
  <c r="BM641" i="3"/>
  <c r="BM640" i="3"/>
  <c r="BM639" i="3"/>
  <c r="BM638" i="3"/>
  <c r="BM637" i="3"/>
  <c r="BM636" i="3"/>
  <c r="BM635" i="3"/>
  <c r="BM634" i="3"/>
  <c r="BM633" i="3"/>
  <c r="BM632" i="3"/>
  <c r="BM631" i="3"/>
  <c r="BM630" i="3"/>
  <c r="BM629" i="3"/>
  <c r="BM628" i="3"/>
  <c r="BM627" i="3"/>
  <c r="BM626" i="3"/>
  <c r="BM625" i="3"/>
  <c r="BM624" i="3"/>
  <c r="BM623" i="3"/>
  <c r="BM622" i="3"/>
  <c r="BM621" i="3"/>
  <c r="BM620" i="3"/>
  <c r="BM619" i="3"/>
  <c r="BM618" i="3"/>
  <c r="BM617" i="3"/>
  <c r="BM616" i="3"/>
  <c r="BM615" i="3"/>
  <c r="BM614" i="3"/>
  <c r="BM613" i="3"/>
  <c r="BM612" i="3"/>
  <c r="BM611" i="3"/>
  <c r="BM610" i="3"/>
  <c r="BM609" i="3"/>
  <c r="BM608" i="3"/>
  <c r="BM607" i="3"/>
  <c r="BM606" i="3"/>
  <c r="BM605" i="3"/>
  <c r="BM604" i="3"/>
  <c r="BM603" i="3"/>
  <c r="BM602" i="3"/>
  <c r="BM601" i="3"/>
  <c r="BM600" i="3"/>
  <c r="BM599" i="3"/>
  <c r="BM598" i="3"/>
  <c r="BM597" i="3"/>
  <c r="BM596" i="3"/>
  <c r="BM595" i="3"/>
  <c r="BM594" i="3"/>
  <c r="BM593" i="3"/>
  <c r="BM592" i="3"/>
  <c r="BM591" i="3"/>
  <c r="BM590" i="3"/>
  <c r="BM589" i="3"/>
  <c r="BM588" i="3"/>
  <c r="BM587" i="3"/>
  <c r="BM586" i="3"/>
  <c r="BM585" i="3"/>
  <c r="BM584" i="3"/>
  <c r="BM583" i="3"/>
  <c r="BM582" i="3"/>
  <c r="BM581" i="3"/>
  <c r="BM580" i="3"/>
  <c r="BM579" i="3"/>
  <c r="BM578" i="3"/>
  <c r="BM577" i="3"/>
  <c r="BM576" i="3"/>
  <c r="BM575" i="3"/>
  <c r="BM574" i="3"/>
  <c r="BM573" i="3"/>
  <c r="BM572" i="3"/>
  <c r="BM571" i="3"/>
  <c r="BM570" i="3"/>
  <c r="BM569" i="3"/>
  <c r="BM568" i="3"/>
  <c r="BM567" i="3"/>
  <c r="BM566" i="3"/>
  <c r="BM565" i="3"/>
  <c r="BM564" i="3"/>
  <c r="BM563" i="3"/>
  <c r="BM562" i="3"/>
  <c r="BM561" i="3"/>
  <c r="BM560" i="3"/>
  <c r="BM559" i="3"/>
  <c r="BM558" i="3"/>
  <c r="BM557" i="3"/>
  <c r="BM556" i="3"/>
  <c r="BM555" i="3"/>
  <c r="BM554" i="3"/>
  <c r="BM553" i="3"/>
  <c r="BM552" i="3"/>
  <c r="BM551" i="3"/>
  <c r="BM550" i="3"/>
  <c r="BM549" i="3"/>
  <c r="BM548" i="3"/>
  <c r="BM547" i="3"/>
  <c r="BM546" i="3"/>
  <c r="BM545" i="3"/>
  <c r="BM544" i="3"/>
  <c r="BM543" i="3"/>
  <c r="BM542" i="3"/>
  <c r="BM541" i="3"/>
  <c r="BM540" i="3"/>
  <c r="BM539" i="3"/>
  <c r="BM538" i="3"/>
  <c r="BM537" i="3"/>
  <c r="BM536" i="3"/>
  <c r="BM535" i="3"/>
  <c r="BM534" i="3"/>
  <c r="BM533" i="3"/>
  <c r="BM532" i="3"/>
  <c r="BM531" i="3"/>
  <c r="BM530" i="3"/>
  <c r="BM529" i="3"/>
  <c r="BM528" i="3"/>
  <c r="BM527" i="3"/>
  <c r="BM526" i="3"/>
  <c r="BM525" i="3"/>
  <c r="BM524" i="3"/>
  <c r="BM523" i="3"/>
  <c r="BM522" i="3"/>
  <c r="BM521" i="3"/>
  <c r="BM520" i="3"/>
  <c r="BM519" i="3"/>
  <c r="BM518" i="3"/>
  <c r="BM517" i="3"/>
  <c r="BM516" i="3"/>
  <c r="BM515" i="3"/>
  <c r="BM514" i="3"/>
  <c r="BM513" i="3"/>
  <c r="BM512" i="3"/>
  <c r="BM511" i="3"/>
  <c r="BM510" i="3"/>
  <c r="BM509" i="3"/>
  <c r="BM508" i="3"/>
  <c r="BM507" i="3"/>
  <c r="BM506" i="3"/>
  <c r="BM505" i="3"/>
  <c r="BM504" i="3"/>
  <c r="BM503" i="3"/>
  <c r="BM502" i="3"/>
  <c r="BM501" i="3"/>
  <c r="BM500" i="3"/>
  <c r="BM499" i="3"/>
  <c r="BM498" i="3"/>
  <c r="BM497" i="3"/>
  <c r="BM496" i="3"/>
  <c r="BM495" i="3"/>
  <c r="BM494" i="3"/>
  <c r="BM493" i="3"/>
  <c r="BM492" i="3"/>
  <c r="BM491" i="3"/>
  <c r="BM490" i="3"/>
  <c r="BM489" i="3"/>
  <c r="BM488" i="3"/>
  <c r="BM487" i="3"/>
  <c r="BM486" i="3"/>
  <c r="BM485" i="3"/>
  <c r="BM484" i="3"/>
  <c r="BM483" i="3"/>
  <c r="BM482" i="3"/>
  <c r="BM481" i="3"/>
  <c r="BM480" i="3"/>
  <c r="BM479" i="3"/>
  <c r="BM478" i="3"/>
  <c r="BM477" i="3"/>
  <c r="BM476" i="3"/>
  <c r="BM475" i="3"/>
  <c r="BM474" i="3"/>
  <c r="BM473" i="3"/>
  <c r="BM472" i="3"/>
  <c r="BM471" i="3"/>
  <c r="BM470" i="3"/>
  <c r="BM469" i="3"/>
  <c r="BM468" i="3"/>
  <c r="BM467" i="3"/>
  <c r="BM466" i="3"/>
  <c r="BM465" i="3"/>
  <c r="BM464" i="3"/>
  <c r="BM463" i="3"/>
  <c r="BM462" i="3"/>
  <c r="BM461" i="3"/>
  <c r="BM460" i="3"/>
  <c r="BM459" i="3"/>
  <c r="BM458" i="3"/>
  <c r="BM457" i="3"/>
  <c r="BM456" i="3"/>
  <c r="BM455" i="3"/>
  <c r="BM454" i="3"/>
  <c r="BM453" i="3"/>
  <c r="BM452" i="3"/>
  <c r="BM451" i="3"/>
  <c r="BM450" i="3"/>
  <c r="BM449" i="3"/>
  <c r="BM448" i="3"/>
  <c r="BM447" i="3"/>
  <c r="BM446" i="3"/>
  <c r="BM445" i="3"/>
  <c r="BM444" i="3"/>
  <c r="BM443" i="3"/>
  <c r="BM442" i="3"/>
  <c r="BM441" i="3"/>
  <c r="BM440" i="3"/>
  <c r="BM439" i="3"/>
  <c r="BM438" i="3"/>
  <c r="BM437" i="3"/>
  <c r="BM436" i="3"/>
  <c r="BM435" i="3"/>
  <c r="BM434" i="3"/>
  <c r="BM433" i="3"/>
  <c r="BM432" i="3"/>
  <c r="BM431" i="3"/>
  <c r="BM430" i="3"/>
  <c r="BM429" i="3"/>
  <c r="BM428" i="3"/>
  <c r="BM427" i="3"/>
  <c r="BM426" i="3"/>
  <c r="BM425" i="3"/>
  <c r="BM424" i="3"/>
  <c r="BM423" i="3"/>
  <c r="BM422" i="3"/>
  <c r="BM421" i="3"/>
  <c r="BM420" i="3"/>
  <c r="BM419" i="3"/>
  <c r="BM418" i="3"/>
  <c r="BM417" i="3"/>
  <c r="BM416" i="3"/>
  <c r="BM415" i="3"/>
  <c r="BM414" i="3"/>
  <c r="BM413" i="3"/>
  <c r="BM412" i="3"/>
  <c r="BM411" i="3"/>
  <c r="BM410" i="3"/>
  <c r="BM409" i="3"/>
  <c r="BM408" i="3"/>
  <c r="BM407" i="3"/>
  <c r="BM406" i="3"/>
  <c r="BM405" i="3"/>
  <c r="BM404" i="3"/>
  <c r="BM403" i="3"/>
  <c r="BM402" i="3"/>
  <c r="BM401" i="3"/>
  <c r="BM400" i="3"/>
  <c r="BM399" i="3"/>
  <c r="BM398" i="3"/>
  <c r="BM397" i="3"/>
  <c r="BM396" i="3"/>
  <c r="BM395" i="3"/>
  <c r="BM394" i="3"/>
  <c r="BM393" i="3"/>
  <c r="BM392" i="3"/>
  <c r="BM391" i="3"/>
  <c r="BM390" i="3"/>
  <c r="BM389" i="3"/>
  <c r="BM388" i="3"/>
  <c r="BM387" i="3"/>
  <c r="BM386" i="3"/>
  <c r="BM385" i="3"/>
  <c r="BM384" i="3"/>
  <c r="BM383" i="3"/>
  <c r="BM382" i="3"/>
  <c r="BM381" i="3"/>
  <c r="BM380" i="3"/>
  <c r="BM379" i="3"/>
  <c r="BM378" i="3"/>
  <c r="BM377" i="3"/>
  <c r="BM375" i="3"/>
  <c r="BM372" i="3"/>
  <c r="BM370" i="3"/>
  <c r="BM369" i="3"/>
  <c r="BM368" i="3"/>
  <c r="BM367" i="3"/>
  <c r="BM366" i="3"/>
  <c r="BM365" i="3"/>
  <c r="BM364" i="3"/>
  <c r="BM363" i="3"/>
  <c r="BM362" i="3"/>
  <c r="BM361" i="3"/>
  <c r="BM360" i="3"/>
  <c r="BM359" i="3"/>
  <c r="BM358" i="3"/>
  <c r="BM356" i="3"/>
  <c r="BM355" i="3"/>
  <c r="BM354" i="3"/>
  <c r="BM353" i="3"/>
  <c r="BM352" i="3"/>
  <c r="BM351" i="3"/>
  <c r="BM349" i="3"/>
  <c r="BM348" i="3"/>
  <c r="BM347" i="3"/>
  <c r="BM346" i="3"/>
  <c r="BM345" i="3"/>
  <c r="BM344" i="3"/>
  <c r="BM343" i="3"/>
  <c r="BM342" i="3"/>
  <c r="BM341" i="3"/>
  <c r="BM339" i="3"/>
  <c r="BM338" i="3"/>
  <c r="BM337" i="3"/>
  <c r="BM336" i="3"/>
  <c r="BM335" i="3"/>
  <c r="BM334" i="3"/>
  <c r="BM333" i="3"/>
  <c r="BM332" i="3"/>
  <c r="BM331" i="3"/>
  <c r="BM330" i="3"/>
  <c r="BM329" i="3"/>
  <c r="BM328" i="3"/>
  <c r="BM327" i="3"/>
  <c r="BM326" i="3"/>
  <c r="BM325" i="3"/>
  <c r="BM324" i="3"/>
  <c r="BM323" i="3"/>
  <c r="BM322" i="3"/>
  <c r="BM321" i="3"/>
  <c r="BM320" i="3"/>
  <c r="BM319" i="3"/>
  <c r="BM318" i="3"/>
  <c r="BM317" i="3"/>
  <c r="BM316" i="3"/>
  <c r="BM315" i="3"/>
  <c r="BM314" i="3"/>
  <c r="BM313" i="3"/>
  <c r="BM312" i="3"/>
  <c r="BM311" i="3"/>
  <c r="BM310" i="3"/>
  <c r="BM309" i="3"/>
  <c r="BM308" i="3"/>
  <c r="BM307" i="3"/>
  <c r="BM306" i="3"/>
  <c r="BM305" i="3"/>
  <c r="BM304" i="3"/>
  <c r="BM303" i="3"/>
  <c r="BM302" i="3"/>
  <c r="BM301" i="3"/>
  <c r="BM300" i="3"/>
  <c r="BM299" i="3"/>
  <c r="BM298" i="3"/>
  <c r="BM297" i="3"/>
  <c r="BM296" i="3"/>
  <c r="BM295" i="3"/>
  <c r="BM294" i="3"/>
  <c r="BM293" i="3"/>
  <c r="BM292" i="3"/>
  <c r="BM291" i="3"/>
  <c r="BM290" i="3"/>
  <c r="BM289" i="3"/>
  <c r="BM288" i="3"/>
  <c r="BM287" i="3"/>
  <c r="BM286" i="3"/>
  <c r="BM285" i="3"/>
  <c r="BM284" i="3"/>
  <c r="BM283" i="3"/>
  <c r="BM282" i="3"/>
  <c r="BM281" i="3"/>
  <c r="BM280" i="3"/>
  <c r="BM279" i="3"/>
  <c r="BM278" i="3"/>
  <c r="BM277" i="3"/>
  <c r="BM276" i="3"/>
  <c r="BM275" i="3"/>
  <c r="BM274" i="3"/>
  <c r="BM273" i="3"/>
  <c r="BM272" i="3"/>
  <c r="BM271" i="3"/>
  <c r="BM270" i="3"/>
  <c r="BM269" i="3"/>
  <c r="BM268" i="3"/>
  <c r="BM267" i="3"/>
  <c r="BM266" i="3"/>
  <c r="BM265" i="3"/>
  <c r="BM264" i="3"/>
  <c r="BM263" i="3"/>
  <c r="BM262" i="3"/>
  <c r="BM261" i="3"/>
  <c r="BM260" i="3"/>
  <c r="BM259" i="3"/>
  <c r="BM258" i="3"/>
  <c r="BM257" i="3"/>
  <c r="BM256" i="3"/>
  <c r="BM255" i="3"/>
  <c r="BM254" i="3"/>
  <c r="BM253" i="3"/>
  <c r="BM252" i="3"/>
  <c r="BM251" i="3"/>
  <c r="BM250" i="3"/>
  <c r="BM249" i="3"/>
  <c r="BM248" i="3"/>
  <c r="BM247" i="3"/>
  <c r="BM246" i="3"/>
  <c r="BM245" i="3"/>
  <c r="BM244" i="3"/>
  <c r="BM243" i="3"/>
  <c r="BM242" i="3"/>
  <c r="BM241" i="3"/>
  <c r="BM240" i="3"/>
  <c r="BM239" i="3"/>
  <c r="BM238" i="3"/>
  <c r="BM237" i="3"/>
  <c r="BM236" i="3"/>
  <c r="BM235" i="3"/>
  <c r="BM234" i="3"/>
  <c r="BM233" i="3"/>
  <c r="BM232" i="3"/>
  <c r="BM231" i="3"/>
  <c r="BM230" i="3"/>
  <c r="BM229" i="3"/>
  <c r="BM228" i="3"/>
  <c r="BM227" i="3"/>
  <c r="BM226" i="3"/>
  <c r="BM225" i="3"/>
  <c r="BM224" i="3"/>
  <c r="BM223" i="3"/>
  <c r="BM222" i="3"/>
  <c r="BM221" i="3"/>
  <c r="BM220" i="3"/>
  <c r="BM219" i="3"/>
  <c r="BM218" i="3"/>
  <c r="BM217" i="3"/>
  <c r="BM216" i="3"/>
  <c r="BM215" i="3"/>
  <c r="BM214" i="3"/>
  <c r="BM213" i="3"/>
  <c r="BM212" i="3"/>
  <c r="BM211" i="3"/>
  <c r="BM210" i="3"/>
  <c r="BM209" i="3"/>
  <c r="BM208" i="3"/>
  <c r="BM207" i="3"/>
  <c r="BM206" i="3"/>
  <c r="BM205" i="3"/>
  <c r="BM204" i="3"/>
  <c r="BM203" i="3"/>
  <c r="BM202" i="3"/>
  <c r="BM201" i="3"/>
  <c r="BM200" i="3"/>
  <c r="BM199" i="3"/>
  <c r="BM198" i="3"/>
  <c r="BM197" i="3"/>
  <c r="BM196" i="3"/>
  <c r="BM195" i="3"/>
  <c r="BM194" i="3"/>
  <c r="BM193" i="3"/>
  <c r="BM192" i="3"/>
  <c r="BM191" i="3"/>
  <c r="BM190" i="3"/>
  <c r="BM189" i="3"/>
  <c r="BM188" i="3"/>
  <c r="BM187" i="3"/>
  <c r="BM186" i="3"/>
  <c r="BM185" i="3"/>
  <c r="BM184" i="3"/>
  <c r="BM183" i="3"/>
  <c r="BM182" i="3"/>
  <c r="BM181" i="3"/>
  <c r="BM180" i="3"/>
  <c r="BM179" i="3"/>
  <c r="BM178" i="3"/>
  <c r="BM177" i="3"/>
  <c r="BM176" i="3"/>
  <c r="BM175" i="3"/>
  <c r="BM174" i="3"/>
  <c r="BM173" i="3"/>
  <c r="BM172" i="3"/>
  <c r="BM171" i="3"/>
  <c r="BM170" i="3"/>
  <c r="BM169" i="3"/>
  <c r="BM168" i="3"/>
  <c r="BM167" i="3"/>
  <c r="BM166" i="3"/>
  <c r="BM165" i="3"/>
  <c r="BM164" i="3"/>
  <c r="BM163" i="3"/>
  <c r="BM162" i="3"/>
  <c r="BM161" i="3"/>
  <c r="BM160" i="3"/>
  <c r="BM159" i="3"/>
  <c r="BM158" i="3"/>
  <c r="BM157" i="3"/>
  <c r="BM156" i="3"/>
  <c r="BM155" i="3"/>
  <c r="BM154" i="3"/>
  <c r="BM153" i="3"/>
  <c r="BM152" i="3"/>
  <c r="BM151" i="3"/>
  <c r="BM150" i="3"/>
  <c r="BM149" i="3"/>
  <c r="BM148" i="3"/>
  <c r="BM147" i="3"/>
  <c r="BM146" i="3"/>
  <c r="BM145" i="3"/>
  <c r="BM144" i="3"/>
  <c r="BM143" i="3"/>
  <c r="BM142" i="3"/>
  <c r="BM141" i="3"/>
  <c r="BM140" i="3"/>
  <c r="BM139" i="3"/>
  <c r="BM138" i="3"/>
  <c r="BM137" i="3"/>
  <c r="BM136" i="3"/>
  <c r="BM135" i="3"/>
  <c r="BM134" i="3"/>
  <c r="BM133" i="3"/>
  <c r="BM132" i="3"/>
  <c r="BM131" i="3"/>
  <c r="BM130" i="3"/>
  <c r="BM129" i="3"/>
  <c r="BM128" i="3"/>
  <c r="BM127" i="3"/>
  <c r="BM126" i="3"/>
  <c r="BM125" i="3"/>
  <c r="BM124" i="3"/>
  <c r="BM123" i="3"/>
  <c r="BM122" i="3"/>
  <c r="BM121" i="3"/>
  <c r="BM120" i="3"/>
  <c r="BM119" i="3"/>
  <c r="BM118" i="3"/>
  <c r="BM117" i="3"/>
  <c r="BM116" i="3"/>
  <c r="BM115" i="3"/>
  <c r="BM114" i="3"/>
  <c r="BM113" i="3"/>
  <c r="BM112" i="3"/>
  <c r="BM111" i="3"/>
  <c r="BM110" i="3"/>
  <c r="BM109" i="3"/>
  <c r="BM108" i="3"/>
  <c r="BM107" i="3"/>
  <c r="BM106" i="3"/>
  <c r="BM105" i="3"/>
  <c r="BM104" i="3"/>
  <c r="BM103" i="3"/>
  <c r="BM102" i="3"/>
  <c r="BM101" i="3"/>
  <c r="BM100" i="3"/>
  <c r="BM99" i="3"/>
  <c r="BM98" i="3"/>
  <c r="BM97" i="3"/>
  <c r="BM96" i="3"/>
  <c r="BM95" i="3"/>
  <c r="BM94" i="3"/>
  <c r="BM93" i="3"/>
  <c r="BM92" i="3"/>
  <c r="BM91" i="3"/>
  <c r="BM90" i="3"/>
  <c r="BM89" i="3"/>
  <c r="BM88" i="3"/>
  <c r="BM87" i="3"/>
  <c r="BM86" i="3"/>
  <c r="BM85" i="3"/>
  <c r="BM84" i="3"/>
  <c r="BM83" i="3"/>
  <c r="BM82" i="3"/>
  <c r="BM81" i="3"/>
  <c r="BM80" i="3"/>
  <c r="BM79" i="3"/>
  <c r="BM78" i="3"/>
  <c r="BM77" i="3"/>
  <c r="BM76" i="3"/>
  <c r="BM75" i="3"/>
  <c r="BM74" i="3"/>
  <c r="BM73" i="3"/>
  <c r="BM72" i="3"/>
  <c r="BM71" i="3"/>
  <c r="BM70" i="3"/>
  <c r="BM69" i="3"/>
  <c r="BM68" i="3"/>
  <c r="BM67" i="3"/>
  <c r="BM66" i="3"/>
  <c r="BM65" i="3"/>
  <c r="BM64" i="3"/>
  <c r="BM63" i="3"/>
  <c r="BM62" i="3"/>
  <c r="BM61" i="3"/>
  <c r="BM60" i="3"/>
  <c r="BM59" i="3"/>
  <c r="BM58" i="3"/>
  <c r="BM57" i="3"/>
  <c r="BM56" i="3"/>
  <c r="BM55" i="3"/>
  <c r="BM54" i="3"/>
  <c r="BM53" i="3"/>
  <c r="BM52" i="3"/>
  <c r="BM51" i="3"/>
  <c r="BM50" i="3"/>
  <c r="BM49" i="3"/>
  <c r="BM48" i="3"/>
  <c r="BM47" i="3"/>
  <c r="BM46" i="3"/>
  <c r="BM45" i="3"/>
  <c r="BM44" i="3"/>
  <c r="BM43" i="3"/>
  <c r="BM42" i="3"/>
  <c r="BM41" i="3"/>
  <c r="BM40" i="3"/>
  <c r="BM39" i="3"/>
  <c r="BM38" i="3"/>
  <c r="BM37" i="3"/>
  <c r="BM36" i="3"/>
  <c r="BM35" i="3"/>
  <c r="BM34" i="3"/>
  <c r="BM33" i="3"/>
  <c r="BM32" i="3"/>
  <c r="BM31" i="3"/>
  <c r="BM30" i="3"/>
  <c r="BM29" i="3"/>
  <c r="BM28" i="3"/>
  <c r="BM27" i="3"/>
  <c r="BM26" i="3"/>
  <c r="BM25" i="3"/>
  <c r="BM24" i="3"/>
  <c r="BM23" i="3"/>
  <c r="BM22" i="3"/>
  <c r="BM21" i="3"/>
  <c r="BM20" i="3"/>
  <c r="BM19" i="3"/>
  <c r="BM18" i="3"/>
  <c r="BM17" i="3"/>
  <c r="BM16" i="3"/>
  <c r="BM15" i="3"/>
  <c r="BM14" i="3"/>
  <c r="BM13" i="3"/>
  <c r="BM12" i="3"/>
  <c r="BM11" i="3"/>
  <c r="BM10" i="3"/>
  <c r="BM9" i="3"/>
  <c r="BM8" i="3"/>
  <c r="BM7" i="3"/>
  <c r="BM6" i="3"/>
  <c r="BM5" i="3"/>
  <c r="BM4" i="3"/>
  <c r="BM3" i="3"/>
  <c r="BK756" i="3"/>
  <c r="BK755" i="3"/>
  <c r="BK753" i="3"/>
  <c r="BK751" i="3"/>
  <c r="BK750" i="3"/>
  <c r="BK749" i="3"/>
  <c r="BK748" i="3"/>
  <c r="BK745" i="3"/>
  <c r="BK744" i="3"/>
  <c r="BK740" i="3"/>
  <c r="BK739" i="3"/>
  <c r="BK737" i="3"/>
  <c r="BK736" i="3"/>
  <c r="BK735" i="3"/>
  <c r="BK734" i="3"/>
  <c r="BK733" i="3"/>
  <c r="BK732" i="3"/>
  <c r="BK731" i="3"/>
  <c r="BK730" i="3"/>
  <c r="BK729" i="3"/>
  <c r="BK728" i="3"/>
  <c r="BK727" i="3"/>
  <c r="BK726" i="3"/>
  <c r="BK725" i="3"/>
  <c r="BK724" i="3"/>
  <c r="BK723" i="3"/>
  <c r="BK722" i="3"/>
  <c r="BK721" i="3"/>
  <c r="BK720" i="3"/>
  <c r="BK719" i="3"/>
  <c r="BK718" i="3"/>
  <c r="BK717" i="3"/>
  <c r="BK716" i="3"/>
  <c r="BK715" i="3"/>
  <c r="BK714" i="3"/>
  <c r="BK713" i="3"/>
  <c r="BK712" i="3"/>
  <c r="BK711" i="3"/>
  <c r="BK710" i="3"/>
  <c r="BK709" i="3"/>
  <c r="BK708" i="3"/>
  <c r="BK707" i="3"/>
  <c r="BK706" i="3"/>
  <c r="BK705" i="3"/>
  <c r="BK704" i="3"/>
  <c r="BK703" i="3"/>
  <c r="BK702" i="3"/>
  <c r="BK701" i="3"/>
  <c r="BK700" i="3"/>
  <c r="BK699" i="3"/>
  <c r="BK698" i="3"/>
  <c r="BK697" i="3"/>
  <c r="BK696" i="3"/>
  <c r="BK695" i="3"/>
  <c r="BK694" i="3"/>
  <c r="BK693" i="3"/>
  <c r="BK692" i="3"/>
  <c r="BK691" i="3"/>
  <c r="BK690" i="3"/>
  <c r="BK689" i="3"/>
  <c r="BK688" i="3"/>
  <c r="BK687" i="3"/>
  <c r="BK686" i="3"/>
  <c r="BK685" i="3"/>
  <c r="BK684" i="3"/>
  <c r="BK683" i="3"/>
  <c r="BK682" i="3"/>
  <c r="BK681" i="3"/>
  <c r="BK680" i="3"/>
  <c r="BK679" i="3"/>
  <c r="BK678" i="3"/>
  <c r="BK677" i="3"/>
  <c r="BK676" i="3"/>
  <c r="BK675" i="3"/>
  <c r="BK674" i="3"/>
  <c r="BK673" i="3"/>
  <c r="BK672" i="3"/>
  <c r="BK671" i="3"/>
  <c r="BK670" i="3"/>
  <c r="BK669" i="3"/>
  <c r="BK668" i="3"/>
  <c r="BK667" i="3"/>
  <c r="BK666" i="3"/>
  <c r="BK665" i="3"/>
  <c r="BK664" i="3"/>
  <c r="BK663" i="3"/>
  <c r="BK662" i="3"/>
  <c r="BK661" i="3"/>
  <c r="BK660" i="3"/>
  <c r="BK659" i="3"/>
  <c r="BK658" i="3"/>
  <c r="BK657" i="3"/>
  <c r="BK656" i="3"/>
  <c r="BK655" i="3"/>
  <c r="BK654" i="3"/>
  <c r="BK653" i="3"/>
  <c r="BK652" i="3"/>
  <c r="BK651" i="3"/>
  <c r="BK650" i="3"/>
  <c r="BK649" i="3"/>
  <c r="BK648" i="3"/>
  <c r="BK647" i="3"/>
  <c r="BK646" i="3"/>
  <c r="BK645" i="3"/>
  <c r="BK644" i="3"/>
  <c r="BK643" i="3"/>
  <c r="BK642" i="3"/>
  <c r="BK641" i="3"/>
  <c r="BK640" i="3"/>
  <c r="BK639" i="3"/>
  <c r="BK638" i="3"/>
  <c r="BK637" i="3"/>
  <c r="BK636" i="3"/>
  <c r="BK635" i="3"/>
  <c r="BK634" i="3"/>
  <c r="BK633" i="3"/>
  <c r="BK632" i="3"/>
  <c r="BK631" i="3"/>
  <c r="BK630" i="3"/>
  <c r="BK629" i="3"/>
  <c r="BK628" i="3"/>
  <c r="BK627" i="3"/>
  <c r="BK626" i="3"/>
  <c r="BK625" i="3"/>
  <c r="BK624" i="3"/>
  <c r="BK623" i="3"/>
  <c r="BK622" i="3"/>
  <c r="BK621" i="3"/>
  <c r="BK620" i="3"/>
  <c r="BK619" i="3"/>
  <c r="BK618" i="3"/>
  <c r="BK617" i="3"/>
  <c r="BK616" i="3"/>
  <c r="BK615" i="3"/>
  <c r="BK614" i="3"/>
  <c r="BK613" i="3"/>
  <c r="BK612" i="3"/>
  <c r="BK611" i="3"/>
  <c r="BK610" i="3"/>
  <c r="BK609" i="3"/>
  <c r="BK608" i="3"/>
  <c r="BK607" i="3"/>
  <c r="BK606" i="3"/>
  <c r="BK605" i="3"/>
  <c r="BK604" i="3"/>
  <c r="BK603" i="3"/>
  <c r="BK602" i="3"/>
  <c r="BK601" i="3"/>
  <c r="BK600" i="3"/>
  <c r="BK599" i="3"/>
  <c r="BK598" i="3"/>
  <c r="BK597" i="3"/>
  <c r="BK596" i="3"/>
  <c r="BK595" i="3"/>
  <c r="BK594" i="3"/>
  <c r="BK593" i="3"/>
  <c r="BK592" i="3"/>
  <c r="BK591" i="3"/>
  <c r="BK590" i="3"/>
  <c r="BK589" i="3"/>
  <c r="BK588" i="3"/>
  <c r="BK587" i="3"/>
  <c r="BK586" i="3"/>
  <c r="BK585" i="3"/>
  <c r="BK584" i="3"/>
  <c r="BK583" i="3"/>
  <c r="BK582" i="3"/>
  <c r="BK581" i="3"/>
  <c r="BK580" i="3"/>
  <c r="BK579" i="3"/>
  <c r="BK578" i="3"/>
  <c r="BK577" i="3"/>
  <c r="BK576" i="3"/>
  <c r="BK575" i="3"/>
  <c r="BK574" i="3"/>
  <c r="BK573" i="3"/>
  <c r="BK572" i="3"/>
  <c r="BK571" i="3"/>
  <c r="BK570" i="3"/>
  <c r="BK569" i="3"/>
  <c r="BK568" i="3"/>
  <c r="BK567" i="3"/>
  <c r="BK566" i="3"/>
  <c r="BK565" i="3"/>
  <c r="BK564" i="3"/>
  <c r="BK563" i="3"/>
  <c r="BK562" i="3"/>
  <c r="BK561" i="3"/>
  <c r="BK560" i="3"/>
  <c r="BK559" i="3"/>
  <c r="BK558" i="3"/>
  <c r="BK557" i="3"/>
  <c r="BK556" i="3"/>
  <c r="BK555" i="3"/>
  <c r="BK554" i="3"/>
  <c r="BK553" i="3"/>
  <c r="BK552" i="3"/>
  <c r="BK551" i="3"/>
  <c r="BK550" i="3"/>
  <c r="BK549" i="3"/>
  <c r="BK548" i="3"/>
  <c r="BK547" i="3"/>
  <c r="BK546" i="3"/>
  <c r="BK545" i="3"/>
  <c r="BK544" i="3"/>
  <c r="BK543" i="3"/>
  <c r="BK542" i="3"/>
  <c r="BK541" i="3"/>
  <c r="BK540" i="3"/>
  <c r="BK539" i="3"/>
  <c r="BK538" i="3"/>
  <c r="BK537" i="3"/>
  <c r="BK536" i="3"/>
  <c r="BK535" i="3"/>
  <c r="BK534" i="3"/>
  <c r="BK533" i="3"/>
  <c r="BK532" i="3"/>
  <c r="BK531" i="3"/>
  <c r="BK530" i="3"/>
  <c r="BK529" i="3"/>
  <c r="BK528" i="3"/>
  <c r="BK527" i="3"/>
  <c r="BK526" i="3"/>
  <c r="BK525" i="3"/>
  <c r="BK524" i="3"/>
  <c r="BK523" i="3"/>
  <c r="BK522" i="3"/>
  <c r="BK521" i="3"/>
  <c r="BK520" i="3"/>
  <c r="BK519" i="3"/>
  <c r="BK518" i="3"/>
  <c r="BK517" i="3"/>
  <c r="BK516" i="3"/>
  <c r="BK515" i="3"/>
  <c r="BK514" i="3"/>
  <c r="BK513" i="3"/>
  <c r="BK512" i="3"/>
  <c r="BK511" i="3"/>
  <c r="BK510" i="3"/>
  <c r="BK509" i="3"/>
  <c r="BK508" i="3"/>
  <c r="BK507" i="3"/>
  <c r="BK506" i="3"/>
  <c r="BK505" i="3"/>
  <c r="BK504" i="3"/>
  <c r="BK503" i="3"/>
  <c r="BK502" i="3"/>
  <c r="BK501" i="3"/>
  <c r="BK500" i="3"/>
  <c r="BK499" i="3"/>
  <c r="BK498" i="3"/>
  <c r="BK497" i="3"/>
  <c r="BK496" i="3"/>
  <c r="BK495" i="3"/>
  <c r="BK494" i="3"/>
  <c r="BK493" i="3"/>
  <c r="BK492" i="3"/>
  <c r="BK491" i="3"/>
  <c r="BK490" i="3"/>
  <c r="BK489" i="3"/>
  <c r="BK488" i="3"/>
  <c r="BK487" i="3"/>
  <c r="BK486" i="3"/>
  <c r="BK485" i="3"/>
  <c r="BK484" i="3"/>
  <c r="BK483" i="3"/>
  <c r="BK482" i="3"/>
  <c r="BK481" i="3"/>
  <c r="BK480" i="3"/>
  <c r="BK479" i="3"/>
  <c r="BK478" i="3"/>
  <c r="BK477" i="3"/>
  <c r="BK476" i="3"/>
  <c r="BK475" i="3"/>
  <c r="BK474" i="3"/>
  <c r="BK473" i="3"/>
  <c r="BK472" i="3"/>
  <c r="BK471" i="3"/>
  <c r="BK470" i="3"/>
  <c r="BK469" i="3"/>
  <c r="BK468" i="3"/>
  <c r="BK467" i="3"/>
  <c r="BK466" i="3"/>
  <c r="BK465" i="3"/>
  <c r="BK464" i="3"/>
  <c r="BK463" i="3"/>
  <c r="BK462" i="3"/>
  <c r="BK461" i="3"/>
  <c r="BK460" i="3"/>
  <c r="BK459" i="3"/>
  <c r="BK458" i="3"/>
  <c r="BK457" i="3"/>
  <c r="BK456" i="3"/>
  <c r="BK455" i="3"/>
  <c r="BK454" i="3"/>
  <c r="BK453" i="3"/>
  <c r="BK452" i="3"/>
  <c r="BK451" i="3"/>
  <c r="BK450" i="3"/>
  <c r="BK449" i="3"/>
  <c r="BK448" i="3"/>
  <c r="BK447" i="3"/>
  <c r="BK446" i="3"/>
  <c r="BK445" i="3"/>
  <c r="BK444" i="3"/>
  <c r="BK443" i="3"/>
  <c r="BK442" i="3"/>
  <c r="BK441" i="3"/>
  <c r="BK440" i="3"/>
  <c r="BK439" i="3"/>
  <c r="BK438" i="3"/>
  <c r="BK437" i="3"/>
  <c r="BK436" i="3"/>
  <c r="BK435" i="3"/>
  <c r="BK434" i="3"/>
  <c r="BK433" i="3"/>
  <c r="BK432" i="3"/>
  <c r="BK431" i="3"/>
  <c r="BK430" i="3"/>
  <c r="BK429" i="3"/>
  <c r="BK428" i="3"/>
  <c r="BK427" i="3"/>
  <c r="BK426" i="3"/>
  <c r="BK425" i="3"/>
  <c r="BK424" i="3"/>
  <c r="BK423" i="3"/>
  <c r="BK422" i="3"/>
  <c r="BK421" i="3"/>
  <c r="BK420" i="3"/>
  <c r="BK419" i="3"/>
  <c r="BK418" i="3"/>
  <c r="BK417" i="3"/>
  <c r="BK416" i="3"/>
  <c r="BK415" i="3"/>
  <c r="BK414" i="3"/>
  <c r="BK413" i="3"/>
  <c r="BK412" i="3"/>
  <c r="BK411" i="3"/>
  <c r="BK410" i="3"/>
  <c r="BK409" i="3"/>
  <c r="BK408" i="3"/>
  <c r="BK407" i="3"/>
  <c r="BK406" i="3"/>
  <c r="BK405" i="3"/>
  <c r="BK404" i="3"/>
  <c r="BK403" i="3"/>
  <c r="BK402" i="3"/>
  <c r="BK401" i="3"/>
  <c r="BK400" i="3"/>
  <c r="BK399" i="3"/>
  <c r="BK398" i="3"/>
  <c r="BK397" i="3"/>
  <c r="BK396" i="3"/>
  <c r="BK395" i="3"/>
  <c r="BK394" i="3"/>
  <c r="BK393" i="3"/>
  <c r="BK392" i="3"/>
  <c r="BK391" i="3"/>
  <c r="BK390" i="3"/>
  <c r="BK389" i="3"/>
  <c r="BK388" i="3"/>
  <c r="BK387" i="3"/>
  <c r="BK386" i="3"/>
  <c r="BK385" i="3"/>
  <c r="BK384" i="3"/>
  <c r="BK383" i="3"/>
  <c r="BK382" i="3"/>
  <c r="BK381" i="3"/>
  <c r="BK380" i="3"/>
  <c r="BK379" i="3"/>
  <c r="BK378" i="3"/>
  <c r="BK377" i="3"/>
  <c r="BK375" i="3"/>
  <c r="BK372" i="3"/>
  <c r="BK370" i="3"/>
  <c r="BK369" i="3"/>
  <c r="BK368" i="3"/>
  <c r="BK367" i="3"/>
  <c r="BK366" i="3"/>
  <c r="BK365" i="3"/>
  <c r="BK364" i="3"/>
  <c r="BK363" i="3"/>
  <c r="BK362" i="3"/>
  <c r="BK361" i="3"/>
  <c r="BK360" i="3"/>
  <c r="BK359" i="3"/>
  <c r="BK358" i="3"/>
  <c r="BK356" i="3"/>
  <c r="BK355" i="3"/>
  <c r="BK354" i="3"/>
  <c r="BK353" i="3"/>
  <c r="BK352" i="3"/>
  <c r="BK351" i="3"/>
  <c r="BK349" i="3"/>
  <c r="BK348" i="3"/>
  <c r="BK347" i="3"/>
  <c r="BK346" i="3"/>
  <c r="BK345" i="3"/>
  <c r="BK344" i="3"/>
  <c r="BK343" i="3"/>
  <c r="BK342" i="3"/>
  <c r="BK341" i="3"/>
  <c r="BK339" i="3"/>
  <c r="BK338" i="3"/>
  <c r="BK337" i="3"/>
  <c r="BK336" i="3"/>
  <c r="BK335" i="3"/>
  <c r="BK334" i="3"/>
  <c r="BK333" i="3"/>
  <c r="BK332" i="3"/>
  <c r="BK331" i="3"/>
  <c r="BK330" i="3"/>
  <c r="BK329" i="3"/>
  <c r="BK328" i="3"/>
  <c r="BK327" i="3"/>
  <c r="BK326" i="3"/>
  <c r="BK325" i="3"/>
  <c r="BK324" i="3"/>
  <c r="BK323" i="3"/>
  <c r="BK322" i="3"/>
  <c r="BK321" i="3"/>
  <c r="BK320" i="3"/>
  <c r="BK319" i="3"/>
  <c r="BK318" i="3"/>
  <c r="BK317" i="3"/>
  <c r="BK316" i="3"/>
  <c r="BK315" i="3"/>
  <c r="BK314" i="3"/>
  <c r="BK313" i="3"/>
  <c r="BK312" i="3"/>
  <c r="BK311" i="3"/>
  <c r="BK310" i="3"/>
  <c r="BK309" i="3"/>
  <c r="BK308" i="3"/>
  <c r="BK307" i="3"/>
  <c r="BK306" i="3"/>
  <c r="BK305" i="3"/>
  <c r="BK304" i="3"/>
  <c r="BK303" i="3"/>
  <c r="BK302" i="3"/>
  <c r="BK301" i="3"/>
  <c r="BK300" i="3"/>
  <c r="BK299" i="3"/>
  <c r="BK298" i="3"/>
  <c r="BK297" i="3"/>
  <c r="BK296" i="3"/>
  <c r="BK295" i="3"/>
  <c r="BK294" i="3"/>
  <c r="BK293" i="3"/>
  <c r="BK292" i="3"/>
  <c r="BK291" i="3"/>
  <c r="BK290" i="3"/>
  <c r="BK289" i="3"/>
  <c r="BK288" i="3"/>
  <c r="BK287" i="3"/>
  <c r="BK286" i="3"/>
  <c r="BK285" i="3"/>
  <c r="BK284" i="3"/>
  <c r="BK283" i="3"/>
  <c r="BK282" i="3"/>
  <c r="BK281" i="3"/>
  <c r="BK280" i="3"/>
  <c r="BK279" i="3"/>
  <c r="BK278" i="3"/>
  <c r="BK277" i="3"/>
  <c r="BK276" i="3"/>
  <c r="BK275" i="3"/>
  <c r="BK274" i="3"/>
  <c r="BK273" i="3"/>
  <c r="BK272" i="3"/>
  <c r="BK271" i="3"/>
  <c r="BK270" i="3"/>
  <c r="BK269" i="3"/>
  <c r="BK268" i="3"/>
  <c r="BK267" i="3"/>
  <c r="BK266" i="3"/>
  <c r="BK265" i="3"/>
  <c r="BK264" i="3"/>
  <c r="BK263" i="3"/>
  <c r="BK262" i="3"/>
  <c r="BK261" i="3"/>
  <c r="BK260" i="3"/>
  <c r="BK259" i="3"/>
  <c r="BK258" i="3"/>
  <c r="BK257" i="3"/>
  <c r="BK256" i="3"/>
  <c r="BK255" i="3"/>
  <c r="BK254" i="3"/>
  <c r="BK253" i="3"/>
  <c r="BK252" i="3"/>
  <c r="BK251" i="3"/>
  <c r="BK250" i="3"/>
  <c r="BK249" i="3"/>
  <c r="BK248" i="3"/>
  <c r="BK247" i="3"/>
  <c r="BK246" i="3"/>
  <c r="BK245" i="3"/>
  <c r="BK244" i="3"/>
  <c r="BK243" i="3"/>
  <c r="BK242" i="3"/>
  <c r="BK241" i="3"/>
  <c r="BK240" i="3"/>
  <c r="BK239" i="3"/>
  <c r="BK238" i="3"/>
  <c r="BK237" i="3"/>
  <c r="BK236" i="3"/>
  <c r="BK235" i="3"/>
  <c r="BK234" i="3"/>
  <c r="BK233" i="3"/>
  <c r="BK232" i="3"/>
  <c r="BK231" i="3"/>
  <c r="BK230" i="3"/>
  <c r="BK229" i="3"/>
  <c r="BK228" i="3"/>
  <c r="BK227" i="3"/>
  <c r="BK226" i="3"/>
  <c r="BK225" i="3"/>
  <c r="BK224" i="3"/>
  <c r="BK223" i="3"/>
  <c r="BK222" i="3"/>
  <c r="BK221" i="3"/>
  <c r="BK220" i="3"/>
  <c r="BK219" i="3"/>
  <c r="BK218" i="3"/>
  <c r="BK217" i="3"/>
  <c r="BK216" i="3"/>
  <c r="BK215" i="3"/>
  <c r="BK214" i="3"/>
  <c r="BK213" i="3"/>
  <c r="BK212" i="3"/>
  <c r="BK211" i="3"/>
  <c r="BK210" i="3"/>
  <c r="BK209" i="3"/>
  <c r="BK208" i="3"/>
  <c r="BK207" i="3"/>
  <c r="BK206" i="3"/>
  <c r="BK205" i="3"/>
  <c r="BK204" i="3"/>
  <c r="BK203" i="3"/>
  <c r="BK202" i="3"/>
  <c r="BK201" i="3"/>
  <c r="BK200" i="3"/>
  <c r="BK199" i="3"/>
  <c r="BK198" i="3"/>
  <c r="BK197" i="3"/>
  <c r="BK196" i="3"/>
  <c r="BK195" i="3"/>
  <c r="BK194" i="3"/>
  <c r="BK193" i="3"/>
  <c r="BK192" i="3"/>
  <c r="BK191" i="3"/>
  <c r="BK190" i="3"/>
  <c r="BK189" i="3"/>
  <c r="BK188" i="3"/>
  <c r="BK187" i="3"/>
  <c r="BK186" i="3"/>
  <c r="BK185" i="3"/>
  <c r="BK184" i="3"/>
  <c r="BK183" i="3"/>
  <c r="BK182" i="3"/>
  <c r="BK181" i="3"/>
  <c r="BK180" i="3"/>
  <c r="BK179" i="3"/>
  <c r="BK178" i="3"/>
  <c r="BK177" i="3"/>
  <c r="BK176" i="3"/>
  <c r="BK175" i="3"/>
  <c r="BK174" i="3"/>
  <c r="BK173" i="3"/>
  <c r="BK172" i="3"/>
  <c r="BK171" i="3"/>
  <c r="BK170" i="3"/>
  <c r="BK169" i="3"/>
  <c r="BK168" i="3"/>
  <c r="BK167" i="3"/>
  <c r="BK166" i="3"/>
  <c r="BK165" i="3"/>
  <c r="BK164" i="3"/>
  <c r="BK163" i="3"/>
  <c r="BK162" i="3"/>
  <c r="BK161" i="3"/>
  <c r="BK160" i="3"/>
  <c r="BK159" i="3"/>
  <c r="BK158" i="3"/>
  <c r="BK157" i="3"/>
  <c r="BK156" i="3"/>
  <c r="BK155" i="3"/>
  <c r="BK154" i="3"/>
  <c r="BK153" i="3"/>
  <c r="BK152" i="3"/>
  <c r="BK151" i="3"/>
  <c r="BK150" i="3"/>
  <c r="BK149" i="3"/>
  <c r="BK148" i="3"/>
  <c r="BK147" i="3"/>
  <c r="BK146" i="3"/>
  <c r="BK145" i="3"/>
  <c r="BK144" i="3"/>
  <c r="BK143" i="3"/>
  <c r="BK142" i="3"/>
  <c r="BK141" i="3"/>
  <c r="BK140" i="3"/>
  <c r="BK139" i="3"/>
  <c r="BK138" i="3"/>
  <c r="BK137" i="3"/>
  <c r="BK136" i="3"/>
  <c r="BK135" i="3"/>
  <c r="BK134" i="3"/>
  <c r="BK133" i="3"/>
  <c r="BK132" i="3"/>
  <c r="BK131" i="3"/>
  <c r="BK130" i="3"/>
  <c r="BK129" i="3"/>
  <c r="BK128" i="3"/>
  <c r="BK127" i="3"/>
  <c r="BK126" i="3"/>
  <c r="BK125" i="3"/>
  <c r="BK124" i="3"/>
  <c r="BK123" i="3"/>
  <c r="BK122" i="3"/>
  <c r="BK121" i="3"/>
  <c r="BK120" i="3"/>
  <c r="BK119" i="3"/>
  <c r="BK118" i="3"/>
  <c r="BK117" i="3"/>
  <c r="BK116" i="3"/>
  <c r="BK115" i="3"/>
  <c r="BK114" i="3"/>
  <c r="BK113" i="3"/>
  <c r="BK112" i="3"/>
  <c r="BK111" i="3"/>
  <c r="BK110" i="3"/>
  <c r="BK109" i="3"/>
  <c r="BK108" i="3"/>
  <c r="BK107" i="3"/>
  <c r="BK106" i="3"/>
  <c r="BK105" i="3"/>
  <c r="BK104" i="3"/>
  <c r="BK103" i="3"/>
  <c r="BK102" i="3"/>
  <c r="BK101" i="3"/>
  <c r="BK100" i="3"/>
  <c r="BK99" i="3"/>
  <c r="BK98" i="3"/>
  <c r="BK97" i="3"/>
  <c r="BK96" i="3"/>
  <c r="BK95" i="3"/>
  <c r="BK94" i="3"/>
  <c r="BK93" i="3"/>
  <c r="BK92" i="3"/>
  <c r="BK91" i="3"/>
  <c r="BK90" i="3"/>
  <c r="BK89" i="3"/>
  <c r="BK88" i="3"/>
  <c r="BK87" i="3"/>
  <c r="BK86" i="3"/>
  <c r="BK85" i="3"/>
  <c r="BK84" i="3"/>
  <c r="BK83" i="3"/>
  <c r="BK82" i="3"/>
  <c r="BK81" i="3"/>
  <c r="BK80" i="3"/>
  <c r="BK79" i="3"/>
  <c r="BK78" i="3"/>
  <c r="BK77" i="3"/>
  <c r="BK76" i="3"/>
  <c r="BK75" i="3"/>
  <c r="BK74" i="3"/>
  <c r="BK73" i="3"/>
  <c r="BK72" i="3"/>
  <c r="BK71" i="3"/>
  <c r="BK70" i="3"/>
  <c r="BK69" i="3"/>
  <c r="BK68" i="3"/>
  <c r="BK67" i="3"/>
  <c r="BK66" i="3"/>
  <c r="BK65" i="3"/>
  <c r="BK64" i="3"/>
  <c r="BK63" i="3"/>
  <c r="BK62" i="3"/>
  <c r="BK61" i="3"/>
  <c r="BK60" i="3"/>
  <c r="BK59" i="3"/>
  <c r="BK58" i="3"/>
  <c r="BK57" i="3"/>
  <c r="BK56" i="3"/>
  <c r="BK55" i="3"/>
  <c r="BK54" i="3"/>
  <c r="BK53" i="3"/>
  <c r="BK52" i="3"/>
  <c r="BK51" i="3"/>
  <c r="BK50" i="3"/>
  <c r="BK49" i="3"/>
  <c r="BK48" i="3"/>
  <c r="BK47" i="3"/>
  <c r="BK46" i="3"/>
  <c r="BK45" i="3"/>
  <c r="BK44" i="3"/>
  <c r="BK43" i="3"/>
  <c r="BK42" i="3"/>
  <c r="BK41" i="3"/>
  <c r="BK40" i="3"/>
  <c r="BK39" i="3"/>
  <c r="BK38" i="3"/>
  <c r="BK37" i="3"/>
  <c r="BK36" i="3"/>
  <c r="BK35" i="3"/>
  <c r="BK34" i="3"/>
  <c r="BK33" i="3"/>
  <c r="BK32" i="3"/>
  <c r="BK31" i="3"/>
  <c r="BK30" i="3"/>
  <c r="BK29" i="3"/>
  <c r="BK28" i="3"/>
  <c r="BK27" i="3"/>
  <c r="BK26" i="3"/>
  <c r="BK25" i="3"/>
  <c r="BK24" i="3"/>
  <c r="BK23" i="3"/>
  <c r="BK22" i="3"/>
  <c r="BK21" i="3"/>
  <c r="BK20" i="3"/>
  <c r="BK19" i="3"/>
  <c r="BK18" i="3"/>
  <c r="BK17" i="3"/>
  <c r="BK16" i="3"/>
  <c r="BK15" i="3"/>
  <c r="BK14" i="3"/>
  <c r="BK13" i="3"/>
  <c r="BK12" i="3"/>
  <c r="BK11" i="3"/>
  <c r="BK10" i="3"/>
  <c r="BK9" i="3"/>
  <c r="BK8" i="3"/>
  <c r="BK7" i="3"/>
  <c r="BK6" i="3"/>
  <c r="BK5" i="3"/>
  <c r="BK4" i="3"/>
  <c r="BK3" i="3"/>
  <c r="BJ756" i="3"/>
  <c r="BJ755" i="3"/>
  <c r="BJ753" i="3"/>
  <c r="BJ751" i="3"/>
  <c r="BJ750" i="3"/>
  <c r="BJ749" i="3"/>
  <c r="BJ748" i="3"/>
  <c r="BJ745" i="3"/>
  <c r="BJ744" i="3"/>
  <c r="BJ740" i="3"/>
  <c r="BJ739" i="3"/>
  <c r="BJ737" i="3"/>
  <c r="BJ736" i="3"/>
  <c r="BJ735" i="3"/>
  <c r="BJ734" i="3"/>
  <c r="BJ733" i="3"/>
  <c r="BJ732" i="3"/>
  <c r="BJ731" i="3"/>
  <c r="BJ730" i="3"/>
  <c r="BJ729" i="3"/>
  <c r="BJ728" i="3"/>
  <c r="BJ727" i="3"/>
  <c r="BJ726" i="3"/>
  <c r="BJ725" i="3"/>
  <c r="BJ724" i="3"/>
  <c r="BJ723" i="3"/>
  <c r="BJ722" i="3"/>
  <c r="BJ721" i="3"/>
  <c r="BJ720" i="3"/>
  <c r="BJ719" i="3"/>
  <c r="BJ718" i="3"/>
  <c r="BJ717" i="3"/>
  <c r="BJ716" i="3"/>
  <c r="BJ715" i="3"/>
  <c r="BJ714" i="3"/>
  <c r="BJ713" i="3"/>
  <c r="BJ712" i="3"/>
  <c r="BJ711" i="3"/>
  <c r="BJ710" i="3"/>
  <c r="BJ709" i="3"/>
  <c r="BJ708" i="3"/>
  <c r="BJ707" i="3"/>
  <c r="BJ706" i="3"/>
  <c r="BJ705" i="3"/>
  <c r="BJ704" i="3"/>
  <c r="BJ703" i="3"/>
  <c r="BJ702" i="3"/>
  <c r="BJ701" i="3"/>
  <c r="BJ700" i="3"/>
  <c r="BJ699" i="3"/>
  <c r="BJ698" i="3"/>
  <c r="BJ697" i="3"/>
  <c r="BJ696" i="3"/>
  <c r="BJ695" i="3"/>
  <c r="BJ694" i="3"/>
  <c r="BJ693" i="3"/>
  <c r="BJ692" i="3"/>
  <c r="BJ691" i="3"/>
  <c r="BJ690" i="3"/>
  <c r="BJ689" i="3"/>
  <c r="BJ688" i="3"/>
  <c r="BJ687" i="3"/>
  <c r="BJ686" i="3"/>
  <c r="BJ685" i="3"/>
  <c r="BJ684" i="3"/>
  <c r="BJ683" i="3"/>
  <c r="BJ682" i="3"/>
  <c r="BJ681" i="3"/>
  <c r="BJ680" i="3"/>
  <c r="BJ679" i="3"/>
  <c r="BJ678" i="3"/>
  <c r="BJ677" i="3"/>
  <c r="BJ676" i="3"/>
  <c r="BJ675" i="3"/>
  <c r="BJ674" i="3"/>
  <c r="BJ673" i="3"/>
  <c r="BJ672" i="3"/>
  <c r="BJ671" i="3"/>
  <c r="BJ670" i="3"/>
  <c r="BJ669" i="3"/>
  <c r="BJ668" i="3"/>
  <c r="BJ667" i="3"/>
  <c r="BJ666" i="3"/>
  <c r="BJ665" i="3"/>
  <c r="BJ664" i="3"/>
  <c r="BJ663" i="3"/>
  <c r="BJ662" i="3"/>
  <c r="BJ661" i="3"/>
  <c r="BJ660" i="3"/>
  <c r="BJ659" i="3"/>
  <c r="BJ658" i="3"/>
  <c r="BJ657" i="3"/>
  <c r="BJ656" i="3"/>
  <c r="BJ655" i="3"/>
  <c r="BJ654" i="3"/>
  <c r="BJ653" i="3"/>
  <c r="BJ652" i="3"/>
  <c r="BJ651" i="3"/>
  <c r="BJ650" i="3"/>
  <c r="BJ649" i="3"/>
  <c r="BJ648" i="3"/>
  <c r="BJ647" i="3"/>
  <c r="BJ646" i="3"/>
  <c r="BJ645" i="3"/>
  <c r="BJ644" i="3"/>
  <c r="BJ643" i="3"/>
  <c r="BJ642" i="3"/>
  <c r="BJ641" i="3"/>
  <c r="BJ640" i="3"/>
  <c r="BJ639" i="3"/>
  <c r="BJ638" i="3"/>
  <c r="BJ637" i="3"/>
  <c r="BJ636" i="3"/>
  <c r="BJ635" i="3"/>
  <c r="BJ634" i="3"/>
  <c r="BJ633" i="3"/>
  <c r="BJ632" i="3"/>
  <c r="BJ631" i="3"/>
  <c r="BJ630" i="3"/>
  <c r="BJ629" i="3"/>
  <c r="BJ628" i="3"/>
  <c r="BJ627" i="3"/>
  <c r="BJ626" i="3"/>
  <c r="BJ625" i="3"/>
  <c r="BJ624" i="3"/>
  <c r="BJ623" i="3"/>
  <c r="BJ622" i="3"/>
  <c r="BJ621" i="3"/>
  <c r="BJ620" i="3"/>
  <c r="BJ619" i="3"/>
  <c r="BJ618" i="3"/>
  <c r="BJ617" i="3"/>
  <c r="BJ616" i="3"/>
  <c r="BJ615" i="3"/>
  <c r="BJ614" i="3"/>
  <c r="BJ613" i="3"/>
  <c r="BJ612" i="3"/>
  <c r="BJ611" i="3"/>
  <c r="BJ610" i="3"/>
  <c r="BJ609" i="3"/>
  <c r="BJ608" i="3"/>
  <c r="BJ607" i="3"/>
  <c r="BJ606" i="3"/>
  <c r="BJ605" i="3"/>
  <c r="BJ604" i="3"/>
  <c r="BJ603" i="3"/>
  <c r="BJ602" i="3"/>
  <c r="BJ601" i="3"/>
  <c r="BJ600" i="3"/>
  <c r="BJ599" i="3"/>
  <c r="BJ598" i="3"/>
  <c r="BJ597" i="3"/>
  <c r="BJ596" i="3"/>
  <c r="BJ595" i="3"/>
  <c r="BJ594" i="3"/>
  <c r="BJ593" i="3"/>
  <c r="BJ592" i="3"/>
  <c r="BJ591" i="3"/>
  <c r="BJ590" i="3"/>
  <c r="BJ589" i="3"/>
  <c r="BJ588" i="3"/>
  <c r="BJ587" i="3"/>
  <c r="BJ586" i="3"/>
  <c r="BJ585" i="3"/>
  <c r="BJ584" i="3"/>
  <c r="BJ583" i="3"/>
  <c r="BJ582" i="3"/>
  <c r="BJ581" i="3"/>
  <c r="BJ580" i="3"/>
  <c r="BJ579" i="3"/>
  <c r="BJ578" i="3"/>
  <c r="BJ577" i="3"/>
  <c r="BJ576" i="3"/>
  <c r="BJ575" i="3"/>
  <c r="BJ574" i="3"/>
  <c r="BJ573" i="3"/>
  <c r="BJ572" i="3"/>
  <c r="BJ571" i="3"/>
  <c r="BJ570" i="3"/>
  <c r="BJ569" i="3"/>
  <c r="BJ568" i="3"/>
  <c r="BJ567" i="3"/>
  <c r="BJ566" i="3"/>
  <c r="BJ565" i="3"/>
  <c r="BJ564" i="3"/>
  <c r="BJ563" i="3"/>
  <c r="BJ562" i="3"/>
  <c r="BJ561" i="3"/>
  <c r="BJ560" i="3"/>
  <c r="BJ559" i="3"/>
  <c r="BJ558" i="3"/>
  <c r="BJ557" i="3"/>
  <c r="BJ556" i="3"/>
  <c r="BJ555" i="3"/>
  <c r="BJ554" i="3"/>
  <c r="BJ553" i="3"/>
  <c r="BJ552" i="3"/>
  <c r="BJ551" i="3"/>
  <c r="BJ550" i="3"/>
  <c r="BJ549" i="3"/>
  <c r="BJ548" i="3"/>
  <c r="BJ547" i="3"/>
  <c r="BJ546" i="3"/>
  <c r="BJ545" i="3"/>
  <c r="BJ544" i="3"/>
  <c r="BJ543" i="3"/>
  <c r="BJ542" i="3"/>
  <c r="BJ541" i="3"/>
  <c r="BJ540" i="3"/>
  <c r="BJ539" i="3"/>
  <c r="BJ538" i="3"/>
  <c r="BJ537" i="3"/>
  <c r="BJ536" i="3"/>
  <c r="BJ535" i="3"/>
  <c r="BJ534" i="3"/>
  <c r="BJ533" i="3"/>
  <c r="BJ532" i="3"/>
  <c r="BJ531" i="3"/>
  <c r="BJ530" i="3"/>
  <c r="BJ529" i="3"/>
  <c r="BJ528" i="3"/>
  <c r="BJ527" i="3"/>
  <c r="BJ526" i="3"/>
  <c r="BJ525" i="3"/>
  <c r="BJ524" i="3"/>
  <c r="BJ523" i="3"/>
  <c r="BJ522" i="3"/>
  <c r="BJ521" i="3"/>
  <c r="BJ520" i="3"/>
  <c r="BJ519" i="3"/>
  <c r="BJ518" i="3"/>
  <c r="BJ517" i="3"/>
  <c r="BJ516" i="3"/>
  <c r="BJ515" i="3"/>
  <c r="BJ514" i="3"/>
  <c r="BJ513" i="3"/>
  <c r="BJ512" i="3"/>
  <c r="BJ511" i="3"/>
  <c r="BJ510" i="3"/>
  <c r="BJ509" i="3"/>
  <c r="BJ508" i="3"/>
  <c r="BJ507" i="3"/>
  <c r="BJ506" i="3"/>
  <c r="BJ505" i="3"/>
  <c r="BJ504" i="3"/>
  <c r="BJ503" i="3"/>
  <c r="BJ502" i="3"/>
  <c r="BJ501" i="3"/>
  <c r="BJ500" i="3"/>
  <c r="BJ499" i="3"/>
  <c r="BJ498" i="3"/>
  <c r="BJ497" i="3"/>
  <c r="BJ496" i="3"/>
  <c r="BJ495" i="3"/>
  <c r="BJ494" i="3"/>
  <c r="BJ493" i="3"/>
  <c r="BJ492" i="3"/>
  <c r="BJ491" i="3"/>
  <c r="BJ490" i="3"/>
  <c r="BJ489" i="3"/>
  <c r="BJ488" i="3"/>
  <c r="BJ487" i="3"/>
  <c r="BJ486" i="3"/>
  <c r="BJ485" i="3"/>
  <c r="BJ484" i="3"/>
  <c r="BJ483" i="3"/>
  <c r="BJ482" i="3"/>
  <c r="BJ481" i="3"/>
  <c r="BJ480" i="3"/>
  <c r="BJ479" i="3"/>
  <c r="BJ478" i="3"/>
  <c r="BJ477" i="3"/>
  <c r="BJ476" i="3"/>
  <c r="BJ475" i="3"/>
  <c r="BJ474" i="3"/>
  <c r="BJ473" i="3"/>
  <c r="BJ472" i="3"/>
  <c r="BJ471" i="3"/>
  <c r="BJ470" i="3"/>
  <c r="BJ469" i="3"/>
  <c r="BJ468" i="3"/>
  <c r="BJ467" i="3"/>
  <c r="BJ466" i="3"/>
  <c r="BJ465" i="3"/>
  <c r="BJ464" i="3"/>
  <c r="BJ463" i="3"/>
  <c r="BJ462" i="3"/>
  <c r="BJ461" i="3"/>
  <c r="BJ460" i="3"/>
  <c r="BJ459" i="3"/>
  <c r="BJ458" i="3"/>
  <c r="BJ457" i="3"/>
  <c r="BJ456" i="3"/>
  <c r="BJ455" i="3"/>
  <c r="BJ454" i="3"/>
  <c r="BJ453" i="3"/>
  <c r="BJ452" i="3"/>
  <c r="BJ451" i="3"/>
  <c r="BJ450" i="3"/>
  <c r="BJ449" i="3"/>
  <c r="BJ448" i="3"/>
  <c r="BJ447" i="3"/>
  <c r="BJ446" i="3"/>
  <c r="BJ445" i="3"/>
  <c r="BJ444" i="3"/>
  <c r="BJ443" i="3"/>
  <c r="BJ442" i="3"/>
  <c r="BJ441" i="3"/>
  <c r="BJ440" i="3"/>
  <c r="BJ439" i="3"/>
  <c r="BJ438" i="3"/>
  <c r="BJ437" i="3"/>
  <c r="BJ436" i="3"/>
  <c r="BJ435" i="3"/>
  <c r="BJ434" i="3"/>
  <c r="BJ433" i="3"/>
  <c r="BJ432" i="3"/>
  <c r="BJ431" i="3"/>
  <c r="BJ430" i="3"/>
  <c r="BJ429" i="3"/>
  <c r="BJ428" i="3"/>
  <c r="BJ427" i="3"/>
  <c r="BJ426" i="3"/>
  <c r="BJ425" i="3"/>
  <c r="BJ424" i="3"/>
  <c r="BJ423" i="3"/>
  <c r="BJ422" i="3"/>
  <c r="BJ421" i="3"/>
  <c r="BJ420" i="3"/>
  <c r="BJ419" i="3"/>
  <c r="BJ418" i="3"/>
  <c r="BJ417" i="3"/>
  <c r="BJ416" i="3"/>
  <c r="BJ415" i="3"/>
  <c r="BJ414" i="3"/>
  <c r="BJ413" i="3"/>
  <c r="BJ412" i="3"/>
  <c r="BJ411" i="3"/>
  <c r="BJ410" i="3"/>
  <c r="BJ409" i="3"/>
  <c r="BJ408" i="3"/>
  <c r="BJ407" i="3"/>
  <c r="BJ406" i="3"/>
  <c r="BJ405" i="3"/>
  <c r="BJ404" i="3"/>
  <c r="BJ403" i="3"/>
  <c r="BJ402" i="3"/>
  <c r="BJ401" i="3"/>
  <c r="BJ400" i="3"/>
  <c r="BJ399" i="3"/>
  <c r="BJ398" i="3"/>
  <c r="BJ397" i="3"/>
  <c r="BJ396" i="3"/>
  <c r="BJ395" i="3"/>
  <c r="BJ394" i="3"/>
  <c r="BJ393" i="3"/>
  <c r="BJ392" i="3"/>
  <c r="BJ391" i="3"/>
  <c r="BJ390" i="3"/>
  <c r="BJ389" i="3"/>
  <c r="BJ388" i="3"/>
  <c r="BJ387" i="3"/>
  <c r="BJ386" i="3"/>
  <c r="BJ385" i="3"/>
  <c r="BJ384" i="3"/>
  <c r="BJ383" i="3"/>
  <c r="BJ382" i="3"/>
  <c r="BJ381" i="3"/>
  <c r="BJ380" i="3"/>
  <c r="BJ379" i="3"/>
  <c r="BJ378" i="3"/>
  <c r="BJ377" i="3"/>
  <c r="BJ375" i="3"/>
  <c r="BJ372" i="3"/>
  <c r="BJ370" i="3"/>
  <c r="BJ369" i="3"/>
  <c r="BJ368" i="3"/>
  <c r="BJ367" i="3"/>
  <c r="BJ366" i="3"/>
  <c r="BJ365" i="3"/>
  <c r="BJ364" i="3"/>
  <c r="BJ363" i="3"/>
  <c r="BJ362" i="3"/>
  <c r="BJ361" i="3"/>
  <c r="BJ360" i="3"/>
  <c r="BJ359" i="3"/>
  <c r="BJ358" i="3"/>
  <c r="BJ356" i="3"/>
  <c r="BJ355" i="3"/>
  <c r="BJ354" i="3"/>
  <c r="BJ353" i="3"/>
  <c r="BJ352" i="3"/>
  <c r="BJ351" i="3"/>
  <c r="BJ349" i="3"/>
  <c r="BJ348" i="3"/>
  <c r="BJ347" i="3"/>
  <c r="BJ346" i="3"/>
  <c r="BJ345" i="3"/>
  <c r="BJ344" i="3"/>
  <c r="BJ343" i="3"/>
  <c r="BJ342" i="3"/>
  <c r="BJ341" i="3"/>
  <c r="BJ339" i="3"/>
  <c r="BJ338" i="3"/>
  <c r="BJ337" i="3"/>
  <c r="BJ336" i="3"/>
  <c r="BJ335" i="3"/>
  <c r="BJ334" i="3"/>
  <c r="BJ333" i="3"/>
  <c r="BJ332" i="3"/>
  <c r="BJ331" i="3"/>
  <c r="BJ330" i="3"/>
  <c r="BJ329" i="3"/>
  <c r="BJ328" i="3"/>
  <c r="BJ327" i="3"/>
  <c r="BJ326" i="3"/>
  <c r="BJ325" i="3"/>
  <c r="BJ324" i="3"/>
  <c r="BJ323" i="3"/>
  <c r="BJ322" i="3"/>
  <c r="BJ321" i="3"/>
  <c r="BJ320" i="3"/>
  <c r="BJ319" i="3"/>
  <c r="BJ318" i="3"/>
  <c r="BJ317" i="3"/>
  <c r="BJ316" i="3"/>
  <c r="BJ315" i="3"/>
  <c r="BJ314" i="3"/>
  <c r="BJ313" i="3"/>
  <c r="BJ312" i="3"/>
  <c r="BJ311" i="3"/>
  <c r="BJ310" i="3"/>
  <c r="BJ309" i="3"/>
  <c r="BJ308" i="3"/>
  <c r="BJ307" i="3"/>
  <c r="BJ306" i="3"/>
  <c r="BJ305" i="3"/>
  <c r="BJ304" i="3"/>
  <c r="BJ303" i="3"/>
  <c r="BJ302" i="3"/>
  <c r="BJ301" i="3"/>
  <c r="BJ300" i="3"/>
  <c r="BJ299" i="3"/>
  <c r="BJ298" i="3"/>
  <c r="BJ297" i="3"/>
  <c r="BJ296" i="3"/>
  <c r="BJ295" i="3"/>
  <c r="BJ294" i="3"/>
  <c r="BJ293" i="3"/>
  <c r="BJ292" i="3"/>
  <c r="BJ291" i="3"/>
  <c r="BJ290" i="3"/>
  <c r="BJ289" i="3"/>
  <c r="BJ288" i="3"/>
  <c r="BJ287" i="3"/>
  <c r="BJ286" i="3"/>
  <c r="BJ285" i="3"/>
  <c r="BJ284" i="3"/>
  <c r="BJ283" i="3"/>
  <c r="BJ282" i="3"/>
  <c r="BJ281" i="3"/>
  <c r="BJ280" i="3"/>
  <c r="BJ279" i="3"/>
  <c r="BJ278" i="3"/>
  <c r="BJ277" i="3"/>
  <c r="BJ276" i="3"/>
  <c r="BJ275" i="3"/>
  <c r="BJ274" i="3"/>
  <c r="BJ273" i="3"/>
  <c r="BJ272" i="3"/>
  <c r="BJ271" i="3"/>
  <c r="BJ270" i="3"/>
  <c r="BJ269" i="3"/>
  <c r="BJ268" i="3"/>
  <c r="BJ267" i="3"/>
  <c r="BJ266" i="3"/>
  <c r="BJ265" i="3"/>
  <c r="BJ264" i="3"/>
  <c r="BJ263" i="3"/>
  <c r="BJ262" i="3"/>
  <c r="BJ261" i="3"/>
  <c r="BJ260" i="3"/>
  <c r="BJ259" i="3"/>
  <c r="BJ258" i="3"/>
  <c r="BJ257" i="3"/>
  <c r="BJ256" i="3"/>
  <c r="BJ255" i="3"/>
  <c r="BJ254" i="3"/>
  <c r="BJ253" i="3"/>
  <c r="BJ252" i="3"/>
  <c r="BJ251" i="3"/>
  <c r="BJ250" i="3"/>
  <c r="BJ249" i="3"/>
  <c r="BJ248" i="3"/>
  <c r="BJ247" i="3"/>
  <c r="BJ246" i="3"/>
  <c r="BJ245" i="3"/>
  <c r="BJ244" i="3"/>
  <c r="BJ243" i="3"/>
  <c r="BJ242" i="3"/>
  <c r="BJ241" i="3"/>
  <c r="BJ240" i="3"/>
  <c r="BJ239" i="3"/>
  <c r="BJ238" i="3"/>
  <c r="BJ237" i="3"/>
  <c r="BJ236" i="3"/>
  <c r="BJ235" i="3"/>
  <c r="BJ234" i="3"/>
  <c r="BJ233" i="3"/>
  <c r="BJ232" i="3"/>
  <c r="BJ231" i="3"/>
  <c r="BJ230" i="3"/>
  <c r="BJ229" i="3"/>
  <c r="BJ228" i="3"/>
  <c r="BJ227" i="3"/>
  <c r="BJ226" i="3"/>
  <c r="BJ225" i="3"/>
  <c r="BJ224" i="3"/>
  <c r="BJ223" i="3"/>
  <c r="BJ222" i="3"/>
  <c r="BJ221" i="3"/>
  <c r="BJ220" i="3"/>
  <c r="BJ219" i="3"/>
  <c r="BJ218" i="3"/>
  <c r="BJ217" i="3"/>
  <c r="BJ216" i="3"/>
  <c r="BJ215" i="3"/>
  <c r="BJ214" i="3"/>
  <c r="BJ213" i="3"/>
  <c r="BJ212" i="3"/>
  <c r="BJ211" i="3"/>
  <c r="BJ210" i="3"/>
  <c r="BJ209" i="3"/>
  <c r="BJ208" i="3"/>
  <c r="BJ207" i="3"/>
  <c r="BJ206" i="3"/>
  <c r="BJ205" i="3"/>
  <c r="BJ204" i="3"/>
  <c r="BJ203" i="3"/>
  <c r="BJ202" i="3"/>
  <c r="BJ201" i="3"/>
  <c r="BJ200" i="3"/>
  <c r="BJ199" i="3"/>
  <c r="BJ198" i="3"/>
  <c r="BJ197" i="3"/>
  <c r="BJ196" i="3"/>
  <c r="BJ195" i="3"/>
  <c r="BJ194" i="3"/>
  <c r="BJ193" i="3"/>
  <c r="BJ192" i="3"/>
  <c r="BJ191" i="3"/>
  <c r="BJ190" i="3"/>
  <c r="BJ189" i="3"/>
  <c r="BJ188" i="3"/>
  <c r="BJ187" i="3"/>
  <c r="BJ186" i="3"/>
  <c r="BJ185" i="3"/>
  <c r="BJ184" i="3"/>
  <c r="BJ183" i="3"/>
  <c r="BJ182" i="3"/>
  <c r="BJ181" i="3"/>
  <c r="BJ180" i="3"/>
  <c r="BJ179" i="3"/>
  <c r="BJ178" i="3"/>
  <c r="BJ177" i="3"/>
  <c r="BJ176" i="3"/>
  <c r="BJ175" i="3"/>
  <c r="BJ174" i="3"/>
  <c r="BJ173" i="3"/>
  <c r="BJ172" i="3"/>
  <c r="BJ171" i="3"/>
  <c r="BJ170" i="3"/>
  <c r="BJ169" i="3"/>
  <c r="BJ168" i="3"/>
  <c r="BJ167" i="3"/>
  <c r="BJ166" i="3"/>
  <c r="BJ165" i="3"/>
  <c r="BJ164" i="3"/>
  <c r="BJ163" i="3"/>
  <c r="BJ162" i="3"/>
  <c r="BJ161" i="3"/>
  <c r="BJ160" i="3"/>
  <c r="BJ159" i="3"/>
  <c r="BJ158" i="3"/>
  <c r="BJ157" i="3"/>
  <c r="BJ156" i="3"/>
  <c r="BJ155" i="3"/>
  <c r="BJ154" i="3"/>
  <c r="BJ153" i="3"/>
  <c r="BJ152" i="3"/>
  <c r="BJ151" i="3"/>
  <c r="BJ150" i="3"/>
  <c r="BJ149" i="3"/>
  <c r="BJ148" i="3"/>
  <c r="BJ147" i="3"/>
  <c r="BJ146" i="3"/>
  <c r="BJ145" i="3"/>
  <c r="BJ144" i="3"/>
  <c r="BJ143" i="3"/>
  <c r="BJ142" i="3"/>
  <c r="BJ141" i="3"/>
  <c r="BJ140" i="3"/>
  <c r="BJ139" i="3"/>
  <c r="BJ138" i="3"/>
  <c r="BJ137" i="3"/>
  <c r="BJ136" i="3"/>
  <c r="BJ135" i="3"/>
  <c r="BJ134" i="3"/>
  <c r="BJ133" i="3"/>
  <c r="BJ132" i="3"/>
  <c r="BJ131" i="3"/>
  <c r="BJ130" i="3"/>
  <c r="BJ129" i="3"/>
  <c r="BJ128" i="3"/>
  <c r="BJ127" i="3"/>
  <c r="BJ126" i="3"/>
  <c r="BJ125" i="3"/>
  <c r="BJ124" i="3"/>
  <c r="BJ123" i="3"/>
  <c r="BJ122" i="3"/>
  <c r="BJ121" i="3"/>
  <c r="BJ120" i="3"/>
  <c r="BJ119" i="3"/>
  <c r="BJ118" i="3"/>
  <c r="BJ117" i="3"/>
  <c r="BJ116" i="3"/>
  <c r="BJ115" i="3"/>
  <c r="BJ114" i="3"/>
  <c r="BJ113" i="3"/>
  <c r="BJ112" i="3"/>
  <c r="BJ111" i="3"/>
  <c r="BJ110" i="3"/>
  <c r="BJ109" i="3"/>
  <c r="BJ108" i="3"/>
  <c r="BJ107" i="3"/>
  <c r="BJ106" i="3"/>
  <c r="BJ105" i="3"/>
  <c r="BJ104" i="3"/>
  <c r="BJ103" i="3"/>
  <c r="BJ102" i="3"/>
  <c r="BJ101" i="3"/>
  <c r="BJ100" i="3"/>
  <c r="BJ99" i="3"/>
  <c r="BJ98" i="3"/>
  <c r="BJ97" i="3"/>
  <c r="BJ96" i="3"/>
  <c r="BJ95" i="3"/>
  <c r="BJ94" i="3"/>
  <c r="BJ93" i="3"/>
  <c r="BJ92" i="3"/>
  <c r="BJ91" i="3"/>
  <c r="BJ90" i="3"/>
  <c r="BJ89" i="3"/>
  <c r="BJ88" i="3"/>
  <c r="BJ87" i="3"/>
  <c r="BJ86" i="3"/>
  <c r="BJ85" i="3"/>
  <c r="BJ84" i="3"/>
  <c r="BJ83" i="3"/>
  <c r="BJ82" i="3"/>
  <c r="BJ81" i="3"/>
  <c r="BJ80" i="3"/>
  <c r="BJ79" i="3"/>
  <c r="BJ78" i="3"/>
  <c r="BJ77" i="3"/>
  <c r="BJ76" i="3"/>
  <c r="BJ75" i="3"/>
  <c r="BJ74" i="3"/>
  <c r="BJ73" i="3"/>
  <c r="BJ72" i="3"/>
  <c r="BJ71" i="3"/>
  <c r="BJ70" i="3"/>
  <c r="BJ69" i="3"/>
  <c r="BJ68" i="3"/>
  <c r="BJ67" i="3"/>
  <c r="BJ66" i="3"/>
  <c r="BJ65" i="3"/>
  <c r="BJ64" i="3"/>
  <c r="BJ63" i="3"/>
  <c r="BJ62" i="3"/>
  <c r="BJ61" i="3"/>
  <c r="BJ60" i="3"/>
  <c r="BJ59" i="3"/>
  <c r="BJ58" i="3"/>
  <c r="BJ57" i="3"/>
  <c r="BJ56" i="3"/>
  <c r="BJ55" i="3"/>
  <c r="BJ54" i="3"/>
  <c r="BJ53" i="3"/>
  <c r="BJ52" i="3"/>
  <c r="BJ51" i="3"/>
  <c r="BJ50" i="3"/>
  <c r="BJ49" i="3"/>
  <c r="BJ48" i="3"/>
  <c r="BJ47" i="3"/>
  <c r="BJ46" i="3"/>
  <c r="BJ45" i="3"/>
  <c r="BJ44" i="3"/>
  <c r="BJ43" i="3"/>
  <c r="BJ42" i="3"/>
  <c r="BJ41" i="3"/>
  <c r="BJ40" i="3"/>
  <c r="BJ39" i="3"/>
  <c r="BJ38" i="3"/>
  <c r="BJ37" i="3"/>
  <c r="BJ36" i="3"/>
  <c r="BJ35" i="3"/>
  <c r="BJ34" i="3"/>
  <c r="BJ33" i="3"/>
  <c r="BJ32" i="3"/>
  <c r="BJ31" i="3"/>
  <c r="BJ30" i="3"/>
  <c r="BJ29" i="3"/>
  <c r="BJ28" i="3"/>
  <c r="BJ27" i="3"/>
  <c r="BJ26" i="3"/>
  <c r="BJ25" i="3"/>
  <c r="BJ24" i="3"/>
  <c r="BJ23" i="3"/>
  <c r="BJ22" i="3"/>
  <c r="BJ21" i="3"/>
  <c r="BJ20" i="3"/>
  <c r="BJ19" i="3"/>
  <c r="BJ18" i="3"/>
  <c r="BJ17" i="3"/>
  <c r="BJ16" i="3"/>
  <c r="BJ15" i="3"/>
  <c r="BJ14" i="3"/>
  <c r="BJ13" i="3"/>
  <c r="BJ12" i="3"/>
  <c r="BJ11" i="3"/>
  <c r="BJ10" i="3"/>
  <c r="BJ9" i="3"/>
  <c r="BJ8" i="3"/>
  <c r="BJ7" i="3"/>
  <c r="BJ6" i="3"/>
  <c r="BJ5" i="3"/>
  <c r="BJ4" i="3"/>
  <c r="BJ3" i="3"/>
  <c r="BI756" i="3"/>
  <c r="BI755" i="3"/>
  <c r="BI753" i="3"/>
  <c r="BI751" i="3"/>
  <c r="BI750" i="3"/>
  <c r="BI749" i="3"/>
  <c r="BI748" i="3"/>
  <c r="BI745" i="3"/>
  <c r="BI744" i="3"/>
  <c r="BI740" i="3"/>
  <c r="BI739" i="3"/>
  <c r="BI737" i="3"/>
  <c r="BI736" i="3"/>
  <c r="BI735" i="3"/>
  <c r="BI734" i="3"/>
  <c r="BI733" i="3"/>
  <c r="BI732" i="3"/>
  <c r="BI731" i="3"/>
  <c r="BI730" i="3"/>
  <c r="BI729" i="3"/>
  <c r="BI728" i="3"/>
  <c r="BI727" i="3"/>
  <c r="BI726" i="3"/>
  <c r="BI725" i="3"/>
  <c r="BI724" i="3"/>
  <c r="BI723" i="3"/>
  <c r="BI722" i="3"/>
  <c r="BI721" i="3"/>
  <c r="BI720" i="3"/>
  <c r="BI719" i="3"/>
  <c r="BI718" i="3"/>
  <c r="BI717" i="3"/>
  <c r="BI716" i="3"/>
  <c r="BI715" i="3"/>
  <c r="BI714" i="3"/>
  <c r="BI713" i="3"/>
  <c r="BI712" i="3"/>
  <c r="BI711" i="3"/>
  <c r="BI710" i="3"/>
  <c r="BI709" i="3"/>
  <c r="BI708" i="3"/>
  <c r="BI707" i="3"/>
  <c r="BI706" i="3"/>
  <c r="BI705" i="3"/>
  <c r="BI704" i="3"/>
  <c r="BI703" i="3"/>
  <c r="BI702" i="3"/>
  <c r="BI701" i="3"/>
  <c r="BI700" i="3"/>
  <c r="BI699" i="3"/>
  <c r="BI698" i="3"/>
  <c r="BI697" i="3"/>
  <c r="BI696" i="3"/>
  <c r="BI695" i="3"/>
  <c r="BI694" i="3"/>
  <c r="BI693" i="3"/>
  <c r="BI692" i="3"/>
  <c r="BI691" i="3"/>
  <c r="BI690" i="3"/>
  <c r="BI689" i="3"/>
  <c r="BI688" i="3"/>
  <c r="BI687" i="3"/>
  <c r="BI686" i="3"/>
  <c r="BI685" i="3"/>
  <c r="BI684" i="3"/>
  <c r="BI683" i="3"/>
  <c r="BI682" i="3"/>
  <c r="BI681" i="3"/>
  <c r="BI680" i="3"/>
  <c r="BI679" i="3"/>
  <c r="BI678" i="3"/>
  <c r="BI677" i="3"/>
  <c r="BI676" i="3"/>
  <c r="BI675" i="3"/>
  <c r="BI674" i="3"/>
  <c r="BI673" i="3"/>
  <c r="BI672" i="3"/>
  <c r="BI671" i="3"/>
  <c r="BI670" i="3"/>
  <c r="BI669" i="3"/>
  <c r="BI668" i="3"/>
  <c r="BI667" i="3"/>
  <c r="BI666" i="3"/>
  <c r="BI665" i="3"/>
  <c r="BI664" i="3"/>
  <c r="BI663" i="3"/>
  <c r="BI662" i="3"/>
  <c r="BI661" i="3"/>
  <c r="BI660" i="3"/>
  <c r="BI659" i="3"/>
  <c r="BI658" i="3"/>
  <c r="BI657" i="3"/>
  <c r="BI656" i="3"/>
  <c r="BI655" i="3"/>
  <c r="BI654" i="3"/>
  <c r="BI653" i="3"/>
  <c r="BI652" i="3"/>
  <c r="BI651" i="3"/>
  <c r="BI650" i="3"/>
  <c r="BI649" i="3"/>
  <c r="BI648" i="3"/>
  <c r="BI647" i="3"/>
  <c r="BI646" i="3"/>
  <c r="BI645" i="3"/>
  <c r="BI644" i="3"/>
  <c r="BI643" i="3"/>
  <c r="BI642" i="3"/>
  <c r="BI641" i="3"/>
  <c r="BI640" i="3"/>
  <c r="BI639" i="3"/>
  <c r="BI638" i="3"/>
  <c r="BI637" i="3"/>
  <c r="BI636" i="3"/>
  <c r="BI635" i="3"/>
  <c r="BI634" i="3"/>
  <c r="BI633" i="3"/>
  <c r="BI632" i="3"/>
  <c r="BI631" i="3"/>
  <c r="BI630" i="3"/>
  <c r="BI629" i="3"/>
  <c r="BI628" i="3"/>
  <c r="BI627" i="3"/>
  <c r="BI626" i="3"/>
  <c r="BI625" i="3"/>
  <c r="BI624" i="3"/>
  <c r="BI623" i="3"/>
  <c r="BI622" i="3"/>
  <c r="BI621" i="3"/>
  <c r="BI620" i="3"/>
  <c r="BI619" i="3"/>
  <c r="BI618" i="3"/>
  <c r="BI617" i="3"/>
  <c r="BI616" i="3"/>
  <c r="BI615" i="3"/>
  <c r="BI614" i="3"/>
  <c r="BI613" i="3"/>
  <c r="BI612" i="3"/>
  <c r="BI611" i="3"/>
  <c r="BI610" i="3"/>
  <c r="BI609" i="3"/>
  <c r="BI608" i="3"/>
  <c r="BI607" i="3"/>
  <c r="BI606" i="3"/>
  <c r="BI605" i="3"/>
  <c r="BI604" i="3"/>
  <c r="BI603" i="3"/>
  <c r="BI602" i="3"/>
  <c r="BI601" i="3"/>
  <c r="BI600" i="3"/>
  <c r="BI599" i="3"/>
  <c r="BI598" i="3"/>
  <c r="BI597" i="3"/>
  <c r="BI596" i="3"/>
  <c r="BI595" i="3"/>
  <c r="BI594" i="3"/>
  <c r="BI593" i="3"/>
  <c r="BI592" i="3"/>
  <c r="BI591" i="3"/>
  <c r="BI590" i="3"/>
  <c r="BI589" i="3"/>
  <c r="BI588" i="3"/>
  <c r="BI587" i="3"/>
  <c r="BI586" i="3"/>
  <c r="BI585" i="3"/>
  <c r="BI584" i="3"/>
  <c r="BI583" i="3"/>
  <c r="BI582" i="3"/>
  <c r="BI581" i="3"/>
  <c r="BI580" i="3"/>
  <c r="BI579" i="3"/>
  <c r="BI578" i="3"/>
  <c r="BI577" i="3"/>
  <c r="BI576" i="3"/>
  <c r="BI575" i="3"/>
  <c r="BI574" i="3"/>
  <c r="BI573" i="3"/>
  <c r="BI572" i="3"/>
  <c r="BI571" i="3"/>
  <c r="BI570" i="3"/>
  <c r="BI569" i="3"/>
  <c r="BI568" i="3"/>
  <c r="BI567" i="3"/>
  <c r="BI566" i="3"/>
  <c r="BI565" i="3"/>
  <c r="BI564" i="3"/>
  <c r="BI563" i="3"/>
  <c r="BI562" i="3"/>
  <c r="BI561" i="3"/>
  <c r="BI560" i="3"/>
  <c r="BI559" i="3"/>
  <c r="BI558" i="3"/>
  <c r="BI557" i="3"/>
  <c r="BI556" i="3"/>
  <c r="BI555" i="3"/>
  <c r="BI554" i="3"/>
  <c r="BI553" i="3"/>
  <c r="BI552" i="3"/>
  <c r="BI551" i="3"/>
  <c r="BI550" i="3"/>
  <c r="BI549" i="3"/>
  <c r="BI548" i="3"/>
  <c r="BI547" i="3"/>
  <c r="BI546" i="3"/>
  <c r="BI545" i="3"/>
  <c r="BI544" i="3"/>
  <c r="BI543" i="3"/>
  <c r="BI542" i="3"/>
  <c r="BI541" i="3"/>
  <c r="BI540" i="3"/>
  <c r="BI539" i="3"/>
  <c r="BI538" i="3"/>
  <c r="BI537" i="3"/>
  <c r="BI536" i="3"/>
  <c r="BI535" i="3"/>
  <c r="BI534" i="3"/>
  <c r="BI533" i="3"/>
  <c r="BI532" i="3"/>
  <c r="BI531" i="3"/>
  <c r="BI530" i="3"/>
  <c r="BI529" i="3"/>
  <c r="BI528" i="3"/>
  <c r="BI527" i="3"/>
  <c r="BI526" i="3"/>
  <c r="BI525" i="3"/>
  <c r="BI524" i="3"/>
  <c r="BI523" i="3"/>
  <c r="BI522" i="3"/>
  <c r="BI521" i="3"/>
  <c r="BI520" i="3"/>
  <c r="BI519" i="3"/>
  <c r="BI518" i="3"/>
  <c r="BI517" i="3"/>
  <c r="BI516" i="3"/>
  <c r="BI515" i="3"/>
  <c r="BI514" i="3"/>
  <c r="BI513" i="3"/>
  <c r="BI512" i="3"/>
  <c r="BI511" i="3"/>
  <c r="BI510" i="3"/>
  <c r="BI509" i="3"/>
  <c r="BI508" i="3"/>
  <c r="BI507" i="3"/>
  <c r="BI506" i="3"/>
  <c r="BI505" i="3"/>
  <c r="BI504" i="3"/>
  <c r="BI503" i="3"/>
  <c r="BI502" i="3"/>
  <c r="BI501" i="3"/>
  <c r="BI500" i="3"/>
  <c r="BI499" i="3"/>
  <c r="BI498" i="3"/>
  <c r="BI497" i="3"/>
  <c r="BI496" i="3"/>
  <c r="BI495" i="3"/>
  <c r="BI494" i="3"/>
  <c r="BI493" i="3"/>
  <c r="BI492" i="3"/>
  <c r="BI491" i="3"/>
  <c r="BI490" i="3"/>
  <c r="BI489" i="3"/>
  <c r="BI488" i="3"/>
  <c r="BI487" i="3"/>
  <c r="BI486" i="3"/>
  <c r="BI485" i="3"/>
  <c r="BI484" i="3"/>
  <c r="BI483" i="3"/>
  <c r="BI482" i="3"/>
  <c r="BI481" i="3"/>
  <c r="BI480" i="3"/>
  <c r="BI479" i="3"/>
  <c r="BI478" i="3"/>
  <c r="BI477" i="3"/>
  <c r="BI476" i="3"/>
  <c r="BI475" i="3"/>
  <c r="BI474" i="3"/>
  <c r="BI473" i="3"/>
  <c r="BI472" i="3"/>
  <c r="BI471" i="3"/>
  <c r="BI470" i="3"/>
  <c r="BI469" i="3"/>
  <c r="BI468" i="3"/>
  <c r="BI467" i="3"/>
  <c r="BI466" i="3"/>
  <c r="BI465" i="3"/>
  <c r="BI464" i="3"/>
  <c r="BI463" i="3"/>
  <c r="BI462" i="3"/>
  <c r="BI461" i="3"/>
  <c r="BI460" i="3"/>
  <c r="BI459" i="3"/>
  <c r="BI458" i="3"/>
  <c r="BI457" i="3"/>
  <c r="BI456" i="3"/>
  <c r="BI455" i="3"/>
  <c r="BI454" i="3"/>
  <c r="BI453" i="3"/>
  <c r="BI452" i="3"/>
  <c r="BI451" i="3"/>
  <c r="BI450" i="3"/>
  <c r="BI449" i="3"/>
  <c r="BI448" i="3"/>
  <c r="BI447" i="3"/>
  <c r="BI446" i="3"/>
  <c r="BI445" i="3"/>
  <c r="BI444" i="3"/>
  <c r="BI443" i="3"/>
  <c r="BI442" i="3"/>
  <c r="BI441" i="3"/>
  <c r="BI440" i="3"/>
  <c r="BI439" i="3"/>
  <c r="BI438" i="3"/>
  <c r="BI437" i="3"/>
  <c r="BI436" i="3"/>
  <c r="BI435" i="3"/>
  <c r="BI434" i="3"/>
  <c r="BI433" i="3"/>
  <c r="BI432" i="3"/>
  <c r="BI431" i="3"/>
  <c r="BI430" i="3"/>
  <c r="BI429" i="3"/>
  <c r="BI428" i="3"/>
  <c r="BI427" i="3"/>
  <c r="BI426" i="3"/>
  <c r="BI425" i="3"/>
  <c r="BI424" i="3"/>
  <c r="BI423" i="3"/>
  <c r="BI422" i="3"/>
  <c r="BI421" i="3"/>
  <c r="BI420" i="3"/>
  <c r="BI419" i="3"/>
  <c r="BI418" i="3"/>
  <c r="BI417" i="3"/>
  <c r="BI416" i="3"/>
  <c r="BI415" i="3"/>
  <c r="BI414" i="3"/>
  <c r="BI413" i="3"/>
  <c r="BI412" i="3"/>
  <c r="BI411" i="3"/>
  <c r="BI410" i="3"/>
  <c r="BI409" i="3"/>
  <c r="BI408" i="3"/>
  <c r="BI407" i="3"/>
  <c r="BI406" i="3"/>
  <c r="BI405" i="3"/>
  <c r="BI404" i="3"/>
  <c r="BI403" i="3"/>
  <c r="BI402" i="3"/>
  <c r="BI401" i="3"/>
  <c r="BI400" i="3"/>
  <c r="BI399" i="3"/>
  <c r="BI398" i="3"/>
  <c r="BI397" i="3"/>
  <c r="BI396" i="3"/>
  <c r="BI395" i="3"/>
  <c r="BI394" i="3"/>
  <c r="BI393" i="3"/>
  <c r="BI392" i="3"/>
  <c r="BI391" i="3"/>
  <c r="BI390" i="3"/>
  <c r="BI389" i="3"/>
  <c r="BI388" i="3"/>
  <c r="BI387" i="3"/>
  <c r="BI386" i="3"/>
  <c r="BI385" i="3"/>
  <c r="BI384" i="3"/>
  <c r="BI383" i="3"/>
  <c r="BI382" i="3"/>
  <c r="BI381" i="3"/>
  <c r="BI380" i="3"/>
  <c r="BI379" i="3"/>
  <c r="BI378" i="3"/>
  <c r="BI377" i="3"/>
  <c r="BI375" i="3"/>
  <c r="BI372" i="3"/>
  <c r="BI370" i="3"/>
  <c r="BI369" i="3"/>
  <c r="BI368" i="3"/>
  <c r="BI367" i="3"/>
  <c r="BI366" i="3"/>
  <c r="BI365" i="3"/>
  <c r="BI364" i="3"/>
  <c r="BI363" i="3"/>
  <c r="BI362" i="3"/>
  <c r="BI361" i="3"/>
  <c r="BI360" i="3"/>
  <c r="BI359" i="3"/>
  <c r="BI358" i="3"/>
  <c r="BI356" i="3"/>
  <c r="BI355" i="3"/>
  <c r="BI354" i="3"/>
  <c r="BI353" i="3"/>
  <c r="BI352" i="3"/>
  <c r="BI351" i="3"/>
  <c r="BI349" i="3"/>
  <c r="BI348" i="3"/>
  <c r="BI347" i="3"/>
  <c r="BI346" i="3"/>
  <c r="BI345" i="3"/>
  <c r="BI344" i="3"/>
  <c r="BI343" i="3"/>
  <c r="BI342" i="3"/>
  <c r="BI341" i="3"/>
  <c r="BI339" i="3"/>
  <c r="BI338" i="3"/>
  <c r="BI337" i="3"/>
  <c r="BI336" i="3"/>
  <c r="BI335" i="3"/>
  <c r="BI334" i="3"/>
  <c r="BI333" i="3"/>
  <c r="BI332" i="3"/>
  <c r="BI331" i="3"/>
  <c r="BI330" i="3"/>
  <c r="BI329" i="3"/>
  <c r="BI328" i="3"/>
  <c r="BI327" i="3"/>
  <c r="BI326" i="3"/>
  <c r="BI325" i="3"/>
  <c r="BI324" i="3"/>
  <c r="BI323" i="3"/>
  <c r="BI322" i="3"/>
  <c r="BI321" i="3"/>
  <c r="BI320" i="3"/>
  <c r="BI319" i="3"/>
  <c r="BI318" i="3"/>
  <c r="BI317" i="3"/>
  <c r="BI316" i="3"/>
  <c r="BI315" i="3"/>
  <c r="BI314" i="3"/>
  <c r="BI313" i="3"/>
  <c r="BI312" i="3"/>
  <c r="BI311" i="3"/>
  <c r="BI310" i="3"/>
  <c r="BI309" i="3"/>
  <c r="BI308" i="3"/>
  <c r="BI307" i="3"/>
  <c r="BI306" i="3"/>
  <c r="BI305" i="3"/>
  <c r="BI304" i="3"/>
  <c r="BI303" i="3"/>
  <c r="BI302" i="3"/>
  <c r="BI301" i="3"/>
  <c r="BI300" i="3"/>
  <c r="BI299" i="3"/>
  <c r="BI298" i="3"/>
  <c r="BI297" i="3"/>
  <c r="BI296" i="3"/>
  <c r="BI295" i="3"/>
  <c r="BI294" i="3"/>
  <c r="BI293" i="3"/>
  <c r="BI292" i="3"/>
  <c r="BI291" i="3"/>
  <c r="BI290" i="3"/>
  <c r="BI289" i="3"/>
  <c r="BI288" i="3"/>
  <c r="BI287" i="3"/>
  <c r="BI286" i="3"/>
  <c r="BI285" i="3"/>
  <c r="BI284" i="3"/>
  <c r="BI283" i="3"/>
  <c r="BI282" i="3"/>
  <c r="BI281" i="3"/>
  <c r="BI280" i="3"/>
  <c r="BI279" i="3"/>
  <c r="BI278" i="3"/>
  <c r="BI277" i="3"/>
  <c r="BI276" i="3"/>
  <c r="BI275" i="3"/>
  <c r="BI274" i="3"/>
  <c r="BI273" i="3"/>
  <c r="BI272" i="3"/>
  <c r="BI271" i="3"/>
  <c r="BI270" i="3"/>
  <c r="BI269" i="3"/>
  <c r="BI268" i="3"/>
  <c r="BI267" i="3"/>
  <c r="BI266" i="3"/>
  <c r="BI265" i="3"/>
  <c r="BI264" i="3"/>
  <c r="BI263" i="3"/>
  <c r="BI262" i="3"/>
  <c r="BI261" i="3"/>
  <c r="BI260" i="3"/>
  <c r="BI259" i="3"/>
  <c r="BI258" i="3"/>
  <c r="BI257" i="3"/>
  <c r="BI256" i="3"/>
  <c r="BI255" i="3"/>
  <c r="BI254" i="3"/>
  <c r="BI253" i="3"/>
  <c r="BI252" i="3"/>
  <c r="BI251" i="3"/>
  <c r="BI250" i="3"/>
  <c r="BI249" i="3"/>
  <c r="BI248" i="3"/>
  <c r="BI247" i="3"/>
  <c r="BI246" i="3"/>
  <c r="BI245" i="3"/>
  <c r="BI244" i="3"/>
  <c r="BI243" i="3"/>
  <c r="BI242" i="3"/>
  <c r="BI241" i="3"/>
  <c r="BI240" i="3"/>
  <c r="BI239" i="3"/>
  <c r="BI238" i="3"/>
  <c r="BI237" i="3"/>
  <c r="BI236" i="3"/>
  <c r="BI235" i="3"/>
  <c r="BI234" i="3"/>
  <c r="BI233" i="3"/>
  <c r="BI232" i="3"/>
  <c r="BI231" i="3"/>
  <c r="BI230" i="3"/>
  <c r="BI229" i="3"/>
  <c r="BI228" i="3"/>
  <c r="BI227" i="3"/>
  <c r="BI226" i="3"/>
  <c r="BI225" i="3"/>
  <c r="BI224" i="3"/>
  <c r="BI223" i="3"/>
  <c r="BI222" i="3"/>
  <c r="BI221" i="3"/>
  <c r="BI220" i="3"/>
  <c r="BI219" i="3"/>
  <c r="BI218" i="3"/>
  <c r="BI217" i="3"/>
  <c r="BI216" i="3"/>
  <c r="BI215" i="3"/>
  <c r="BI214" i="3"/>
  <c r="BI213" i="3"/>
  <c r="BI212" i="3"/>
  <c r="BI211" i="3"/>
  <c r="BI210" i="3"/>
  <c r="BI209" i="3"/>
  <c r="BI208" i="3"/>
  <c r="BI207" i="3"/>
  <c r="BI206" i="3"/>
  <c r="BI205" i="3"/>
  <c r="BI204" i="3"/>
  <c r="BI203" i="3"/>
  <c r="BI202" i="3"/>
  <c r="BI201" i="3"/>
  <c r="BI200" i="3"/>
  <c r="BI199" i="3"/>
  <c r="BI198" i="3"/>
  <c r="BI197" i="3"/>
  <c r="BI196" i="3"/>
  <c r="BI195" i="3"/>
  <c r="BI194" i="3"/>
  <c r="BI193" i="3"/>
  <c r="BI192" i="3"/>
  <c r="BI191" i="3"/>
  <c r="BI190" i="3"/>
  <c r="BI189" i="3"/>
  <c r="BI188" i="3"/>
  <c r="BI187" i="3"/>
  <c r="BI186" i="3"/>
  <c r="BI185" i="3"/>
  <c r="BI184" i="3"/>
  <c r="BI183" i="3"/>
  <c r="BI182" i="3"/>
  <c r="BI181" i="3"/>
  <c r="BI180" i="3"/>
  <c r="BI179" i="3"/>
  <c r="BI178" i="3"/>
  <c r="BI177" i="3"/>
  <c r="BI176" i="3"/>
  <c r="BI175" i="3"/>
  <c r="BI174" i="3"/>
  <c r="BI173" i="3"/>
  <c r="BI172" i="3"/>
  <c r="BI171" i="3"/>
  <c r="BI170" i="3"/>
  <c r="BI169" i="3"/>
  <c r="BI168" i="3"/>
  <c r="BI167" i="3"/>
  <c r="BI166" i="3"/>
  <c r="BI165" i="3"/>
  <c r="BI164" i="3"/>
  <c r="BI163" i="3"/>
  <c r="BI162" i="3"/>
  <c r="BI161" i="3"/>
  <c r="BI160" i="3"/>
  <c r="BI159" i="3"/>
  <c r="BI158" i="3"/>
  <c r="BI157" i="3"/>
  <c r="BI156" i="3"/>
  <c r="BI155" i="3"/>
  <c r="BI154" i="3"/>
  <c r="BI153" i="3"/>
  <c r="BI152" i="3"/>
  <c r="BI151" i="3"/>
  <c r="BI150" i="3"/>
  <c r="BI149" i="3"/>
  <c r="BI148" i="3"/>
  <c r="BI147" i="3"/>
  <c r="BI146" i="3"/>
  <c r="BI145" i="3"/>
  <c r="BI144" i="3"/>
  <c r="BI143" i="3"/>
  <c r="BI142" i="3"/>
  <c r="BI141" i="3"/>
  <c r="BI140" i="3"/>
  <c r="BI139" i="3"/>
  <c r="BI138" i="3"/>
  <c r="BI137" i="3"/>
  <c r="BI136" i="3"/>
  <c r="BI135" i="3"/>
  <c r="BI134" i="3"/>
  <c r="BI133" i="3"/>
  <c r="BI132" i="3"/>
  <c r="BI131" i="3"/>
  <c r="BI130" i="3"/>
  <c r="BI129" i="3"/>
  <c r="BI128" i="3"/>
  <c r="BI127" i="3"/>
  <c r="BI126" i="3"/>
  <c r="BI125" i="3"/>
  <c r="BI124" i="3"/>
  <c r="BI123" i="3"/>
  <c r="BI122" i="3"/>
  <c r="BI121" i="3"/>
  <c r="BI120" i="3"/>
  <c r="BI119" i="3"/>
  <c r="BI118" i="3"/>
  <c r="BI117" i="3"/>
  <c r="BI116" i="3"/>
  <c r="BI115" i="3"/>
  <c r="BI114" i="3"/>
  <c r="BI113" i="3"/>
  <c r="BI112" i="3"/>
  <c r="BI111" i="3"/>
  <c r="BI110" i="3"/>
  <c r="BI109" i="3"/>
  <c r="BI108" i="3"/>
  <c r="BI107" i="3"/>
  <c r="BI106" i="3"/>
  <c r="BI105" i="3"/>
  <c r="BI104" i="3"/>
  <c r="BI103" i="3"/>
  <c r="BI102" i="3"/>
  <c r="BI101" i="3"/>
  <c r="BI100" i="3"/>
  <c r="BI99" i="3"/>
  <c r="BI98" i="3"/>
  <c r="BI97" i="3"/>
  <c r="BI96" i="3"/>
  <c r="BI95" i="3"/>
  <c r="BI94" i="3"/>
  <c r="BI93" i="3"/>
  <c r="BI92" i="3"/>
  <c r="BI91" i="3"/>
  <c r="BI90" i="3"/>
  <c r="BI89" i="3"/>
  <c r="BI88" i="3"/>
  <c r="BI87" i="3"/>
  <c r="BI86" i="3"/>
  <c r="BI85" i="3"/>
  <c r="BI84" i="3"/>
  <c r="BI83" i="3"/>
  <c r="BI82" i="3"/>
  <c r="BI81" i="3"/>
  <c r="BI80" i="3"/>
  <c r="BI79" i="3"/>
  <c r="BI78" i="3"/>
  <c r="BI77" i="3"/>
  <c r="BI76" i="3"/>
  <c r="BI75" i="3"/>
  <c r="BI74" i="3"/>
  <c r="BI73" i="3"/>
  <c r="BI72" i="3"/>
  <c r="BI71" i="3"/>
  <c r="BI70" i="3"/>
  <c r="BI69" i="3"/>
  <c r="BI68" i="3"/>
  <c r="BI67" i="3"/>
  <c r="BI66" i="3"/>
  <c r="BI65" i="3"/>
  <c r="BI64" i="3"/>
  <c r="BI63" i="3"/>
  <c r="BI62" i="3"/>
  <c r="BI61" i="3"/>
  <c r="BI60" i="3"/>
  <c r="BI59" i="3"/>
  <c r="BI58" i="3"/>
  <c r="BI57" i="3"/>
  <c r="BI56" i="3"/>
  <c r="BI55" i="3"/>
  <c r="BI54" i="3"/>
  <c r="BI53" i="3"/>
  <c r="BI52" i="3"/>
  <c r="BI51" i="3"/>
  <c r="BI50" i="3"/>
  <c r="BI49" i="3"/>
  <c r="BI48" i="3"/>
  <c r="BI47" i="3"/>
  <c r="BI46" i="3"/>
  <c r="BI45" i="3"/>
  <c r="BI44" i="3"/>
  <c r="BI43" i="3"/>
  <c r="BI42" i="3"/>
  <c r="BI41" i="3"/>
  <c r="BI40" i="3"/>
  <c r="BI39" i="3"/>
  <c r="BI38" i="3"/>
  <c r="BI37" i="3"/>
  <c r="BI36" i="3"/>
  <c r="BI35" i="3"/>
  <c r="BI34" i="3"/>
  <c r="BI33" i="3"/>
  <c r="BI32" i="3"/>
  <c r="BI31" i="3"/>
  <c r="BI30" i="3"/>
  <c r="BI29" i="3"/>
  <c r="BI28" i="3"/>
  <c r="BI27" i="3"/>
  <c r="BI26" i="3"/>
  <c r="BI25" i="3"/>
  <c r="BI24" i="3"/>
  <c r="BI23" i="3"/>
  <c r="BI22" i="3"/>
  <c r="BI21" i="3"/>
  <c r="BI20" i="3"/>
  <c r="BI19" i="3"/>
  <c r="BI18" i="3"/>
  <c r="BI17" i="3"/>
  <c r="BI16" i="3"/>
  <c r="BI15" i="3"/>
  <c r="BI14" i="3"/>
  <c r="BI13" i="3"/>
  <c r="BI12" i="3"/>
  <c r="BI11" i="3"/>
  <c r="BI10" i="3"/>
  <c r="BI9" i="3"/>
  <c r="BI8" i="3"/>
  <c r="BI7" i="3"/>
  <c r="BI6" i="3"/>
  <c r="BI5" i="3"/>
  <c r="BI4" i="3"/>
  <c r="BI3" i="3"/>
  <c r="BP758" i="3" l="1"/>
  <c r="O28" i="17" s="1"/>
  <c r="BQ758" i="3"/>
  <c r="O29" i="17" s="1"/>
  <c r="BO758" i="3"/>
  <c r="O27" i="17" s="1"/>
  <c r="BN758" i="3"/>
  <c r="O26" i="17" s="1"/>
  <c r="BI758" i="3"/>
  <c r="BJ758" i="3"/>
  <c r="D23" i="17" s="1"/>
  <c r="BK758" i="3"/>
  <c r="D24" i="17" s="1"/>
  <c r="BM758" i="3"/>
  <c r="D25" i="17" s="1"/>
  <c r="BH756" i="3"/>
  <c r="BH755" i="3"/>
  <c r="BH753" i="3"/>
  <c r="BH751" i="3"/>
  <c r="BH750" i="3"/>
  <c r="BH749" i="3"/>
  <c r="BH748" i="3"/>
  <c r="BH745" i="3"/>
  <c r="BH744" i="3"/>
  <c r="BH740" i="3"/>
  <c r="BH739" i="3"/>
  <c r="BH737" i="3"/>
  <c r="BH736" i="3"/>
  <c r="BH735" i="3"/>
  <c r="BH734" i="3"/>
  <c r="BH733" i="3"/>
  <c r="BH732" i="3"/>
  <c r="BH731" i="3"/>
  <c r="BH730" i="3"/>
  <c r="BH729" i="3"/>
  <c r="BH728" i="3"/>
  <c r="BH727" i="3"/>
  <c r="BH726" i="3"/>
  <c r="BH725" i="3"/>
  <c r="BH724" i="3"/>
  <c r="BH723" i="3"/>
  <c r="BH722" i="3"/>
  <c r="BH721" i="3"/>
  <c r="BH720" i="3"/>
  <c r="BH719" i="3"/>
  <c r="BH718" i="3"/>
  <c r="BH717" i="3"/>
  <c r="BH716" i="3"/>
  <c r="BH715" i="3"/>
  <c r="BH714" i="3"/>
  <c r="BH713" i="3"/>
  <c r="BH712" i="3"/>
  <c r="BH711" i="3"/>
  <c r="BH710" i="3"/>
  <c r="BH709" i="3"/>
  <c r="BH708" i="3"/>
  <c r="BH707" i="3"/>
  <c r="BH706" i="3"/>
  <c r="BH705" i="3"/>
  <c r="BH704" i="3"/>
  <c r="BH703" i="3"/>
  <c r="BH702" i="3"/>
  <c r="BH701" i="3"/>
  <c r="BH700" i="3"/>
  <c r="BH699" i="3"/>
  <c r="BH698" i="3"/>
  <c r="BH697" i="3"/>
  <c r="BH696" i="3"/>
  <c r="BH695" i="3"/>
  <c r="BH694" i="3"/>
  <c r="BH693" i="3"/>
  <c r="BH692" i="3"/>
  <c r="BH691" i="3"/>
  <c r="BH690" i="3"/>
  <c r="BH689" i="3"/>
  <c r="BH688" i="3"/>
  <c r="BH687" i="3"/>
  <c r="BH686" i="3"/>
  <c r="BH685" i="3"/>
  <c r="BH684" i="3"/>
  <c r="BH683" i="3"/>
  <c r="BH682" i="3"/>
  <c r="BH681" i="3"/>
  <c r="BH680" i="3"/>
  <c r="BH679" i="3"/>
  <c r="BH678" i="3"/>
  <c r="BH677" i="3"/>
  <c r="BH676" i="3"/>
  <c r="BH675" i="3"/>
  <c r="BH674" i="3"/>
  <c r="BH673" i="3"/>
  <c r="BH672" i="3"/>
  <c r="BH671" i="3"/>
  <c r="BH670" i="3"/>
  <c r="BH669" i="3"/>
  <c r="BH668" i="3"/>
  <c r="BH667" i="3"/>
  <c r="BH666" i="3"/>
  <c r="BH665" i="3"/>
  <c r="BH664" i="3"/>
  <c r="BH663" i="3"/>
  <c r="BH662" i="3"/>
  <c r="BH661" i="3"/>
  <c r="BH660" i="3"/>
  <c r="BH659" i="3"/>
  <c r="BH658" i="3"/>
  <c r="BH657" i="3"/>
  <c r="BH656" i="3"/>
  <c r="BH655" i="3"/>
  <c r="BH654" i="3"/>
  <c r="BH653" i="3"/>
  <c r="BH652" i="3"/>
  <c r="BH651" i="3"/>
  <c r="BH650" i="3"/>
  <c r="BH649" i="3"/>
  <c r="BH648" i="3"/>
  <c r="BH647" i="3"/>
  <c r="BH646" i="3"/>
  <c r="BH645" i="3"/>
  <c r="BH644" i="3"/>
  <c r="BH643" i="3"/>
  <c r="BH642" i="3"/>
  <c r="BH641" i="3"/>
  <c r="BH640" i="3"/>
  <c r="BH639" i="3"/>
  <c r="BH638" i="3"/>
  <c r="BH637" i="3"/>
  <c r="BH636" i="3"/>
  <c r="BH635" i="3"/>
  <c r="BH634" i="3"/>
  <c r="BH633" i="3"/>
  <c r="BH632" i="3"/>
  <c r="BH631" i="3"/>
  <c r="BH630" i="3"/>
  <c r="BH629" i="3"/>
  <c r="BH628" i="3"/>
  <c r="BH627" i="3"/>
  <c r="BH626" i="3"/>
  <c r="BH625" i="3"/>
  <c r="BH624" i="3"/>
  <c r="BH623" i="3"/>
  <c r="BH622" i="3"/>
  <c r="BH621" i="3"/>
  <c r="BH620" i="3"/>
  <c r="BH619" i="3"/>
  <c r="BH618" i="3"/>
  <c r="BH617" i="3"/>
  <c r="BH616" i="3"/>
  <c r="BH615" i="3"/>
  <c r="BH614" i="3"/>
  <c r="BH613" i="3"/>
  <c r="BH612" i="3"/>
  <c r="BH611" i="3"/>
  <c r="BH610" i="3"/>
  <c r="BH609" i="3"/>
  <c r="BH608" i="3"/>
  <c r="BH607" i="3"/>
  <c r="BH606" i="3"/>
  <c r="BH605" i="3"/>
  <c r="BH604" i="3"/>
  <c r="BH603" i="3"/>
  <c r="BH602" i="3"/>
  <c r="BH601" i="3"/>
  <c r="BH600" i="3"/>
  <c r="BH599" i="3"/>
  <c r="BH598" i="3"/>
  <c r="BH597" i="3"/>
  <c r="BH596" i="3"/>
  <c r="BH595" i="3"/>
  <c r="BH594" i="3"/>
  <c r="BH593" i="3"/>
  <c r="BH592" i="3"/>
  <c r="BH591" i="3"/>
  <c r="BH590" i="3"/>
  <c r="BH589" i="3"/>
  <c r="BH588" i="3"/>
  <c r="BH587" i="3"/>
  <c r="BH586" i="3"/>
  <c r="BH585" i="3"/>
  <c r="BH584" i="3"/>
  <c r="BH583" i="3"/>
  <c r="BH582" i="3"/>
  <c r="BH581" i="3"/>
  <c r="BH580" i="3"/>
  <c r="BH579" i="3"/>
  <c r="BH578" i="3"/>
  <c r="BH577" i="3"/>
  <c r="BH576" i="3"/>
  <c r="BH575" i="3"/>
  <c r="BH574" i="3"/>
  <c r="BH573" i="3"/>
  <c r="BH572" i="3"/>
  <c r="BH571" i="3"/>
  <c r="BH570" i="3"/>
  <c r="BH569" i="3"/>
  <c r="BH568" i="3"/>
  <c r="BH567" i="3"/>
  <c r="BH566" i="3"/>
  <c r="BH565" i="3"/>
  <c r="BH564" i="3"/>
  <c r="BH563" i="3"/>
  <c r="BH562" i="3"/>
  <c r="BH561" i="3"/>
  <c r="BH560" i="3"/>
  <c r="BH559" i="3"/>
  <c r="BH558" i="3"/>
  <c r="BH557" i="3"/>
  <c r="BH556" i="3"/>
  <c r="BH555" i="3"/>
  <c r="BH554" i="3"/>
  <c r="BH553" i="3"/>
  <c r="BH552" i="3"/>
  <c r="BH551" i="3"/>
  <c r="BH550" i="3"/>
  <c r="BH549" i="3"/>
  <c r="BH548" i="3"/>
  <c r="BH547" i="3"/>
  <c r="BH546" i="3"/>
  <c r="BH545" i="3"/>
  <c r="BH544" i="3"/>
  <c r="BH543" i="3"/>
  <c r="BH542" i="3"/>
  <c r="BH541" i="3"/>
  <c r="BH540" i="3"/>
  <c r="BH539" i="3"/>
  <c r="BH538" i="3"/>
  <c r="BH537" i="3"/>
  <c r="BH536" i="3"/>
  <c r="BH535" i="3"/>
  <c r="BH534" i="3"/>
  <c r="BH533" i="3"/>
  <c r="BH532" i="3"/>
  <c r="BH531" i="3"/>
  <c r="BH530" i="3"/>
  <c r="BH529" i="3"/>
  <c r="BH528" i="3"/>
  <c r="BH527" i="3"/>
  <c r="BH526" i="3"/>
  <c r="BH525" i="3"/>
  <c r="BH524" i="3"/>
  <c r="BH523" i="3"/>
  <c r="BH522" i="3"/>
  <c r="BH521" i="3"/>
  <c r="BH520" i="3"/>
  <c r="BH519" i="3"/>
  <c r="BH518" i="3"/>
  <c r="BH517" i="3"/>
  <c r="BH516" i="3"/>
  <c r="BH515" i="3"/>
  <c r="BH514" i="3"/>
  <c r="BH513" i="3"/>
  <c r="BH512" i="3"/>
  <c r="BH511" i="3"/>
  <c r="BH510" i="3"/>
  <c r="BH509" i="3"/>
  <c r="BH508" i="3"/>
  <c r="BH507" i="3"/>
  <c r="BH506" i="3"/>
  <c r="BH505" i="3"/>
  <c r="BH504" i="3"/>
  <c r="BH503" i="3"/>
  <c r="BH502" i="3"/>
  <c r="BH501" i="3"/>
  <c r="BH500" i="3"/>
  <c r="BH499" i="3"/>
  <c r="BH498" i="3"/>
  <c r="BH497" i="3"/>
  <c r="BH496" i="3"/>
  <c r="BH495" i="3"/>
  <c r="BH494" i="3"/>
  <c r="BH493" i="3"/>
  <c r="BH492" i="3"/>
  <c r="BH491" i="3"/>
  <c r="BH490" i="3"/>
  <c r="BH489" i="3"/>
  <c r="BH488" i="3"/>
  <c r="BH487" i="3"/>
  <c r="BH486" i="3"/>
  <c r="BH485" i="3"/>
  <c r="BH484" i="3"/>
  <c r="BH483" i="3"/>
  <c r="BH482" i="3"/>
  <c r="BH481" i="3"/>
  <c r="BH480" i="3"/>
  <c r="BH479" i="3"/>
  <c r="BH478" i="3"/>
  <c r="BH477" i="3"/>
  <c r="BH476" i="3"/>
  <c r="BH475" i="3"/>
  <c r="BH474" i="3"/>
  <c r="BH473" i="3"/>
  <c r="BH472" i="3"/>
  <c r="BH471" i="3"/>
  <c r="BH470" i="3"/>
  <c r="BH469" i="3"/>
  <c r="BH468" i="3"/>
  <c r="BH467" i="3"/>
  <c r="BH466" i="3"/>
  <c r="BH465" i="3"/>
  <c r="BH464" i="3"/>
  <c r="BH463" i="3"/>
  <c r="BH462" i="3"/>
  <c r="BH461" i="3"/>
  <c r="BH460" i="3"/>
  <c r="BH459" i="3"/>
  <c r="BH458" i="3"/>
  <c r="BH457" i="3"/>
  <c r="BH456" i="3"/>
  <c r="BH455" i="3"/>
  <c r="BH454" i="3"/>
  <c r="BH453" i="3"/>
  <c r="BH452" i="3"/>
  <c r="BH451" i="3"/>
  <c r="BH450" i="3"/>
  <c r="BH449" i="3"/>
  <c r="BH448" i="3"/>
  <c r="BH447" i="3"/>
  <c r="BH446" i="3"/>
  <c r="BH445" i="3"/>
  <c r="BH444" i="3"/>
  <c r="BH443" i="3"/>
  <c r="BH442" i="3"/>
  <c r="BH441" i="3"/>
  <c r="BH440" i="3"/>
  <c r="BH439" i="3"/>
  <c r="BH438" i="3"/>
  <c r="BH437" i="3"/>
  <c r="BH436" i="3"/>
  <c r="BH435" i="3"/>
  <c r="BH434" i="3"/>
  <c r="BH433" i="3"/>
  <c r="BH432" i="3"/>
  <c r="BH431" i="3"/>
  <c r="BH430" i="3"/>
  <c r="BH429" i="3"/>
  <c r="BH428" i="3"/>
  <c r="BH427" i="3"/>
  <c r="BH426" i="3"/>
  <c r="BH425" i="3"/>
  <c r="BH424" i="3"/>
  <c r="BH423" i="3"/>
  <c r="BH422" i="3"/>
  <c r="BH421" i="3"/>
  <c r="BH420" i="3"/>
  <c r="BH419" i="3"/>
  <c r="BH418" i="3"/>
  <c r="BH417" i="3"/>
  <c r="BH416" i="3"/>
  <c r="BH415" i="3"/>
  <c r="BH414" i="3"/>
  <c r="BH413" i="3"/>
  <c r="BH412" i="3"/>
  <c r="BH411" i="3"/>
  <c r="BH410" i="3"/>
  <c r="BH409" i="3"/>
  <c r="BH408" i="3"/>
  <c r="BH407" i="3"/>
  <c r="BH406" i="3"/>
  <c r="BH405" i="3"/>
  <c r="BH404" i="3"/>
  <c r="BH403" i="3"/>
  <c r="BH402" i="3"/>
  <c r="BH401" i="3"/>
  <c r="BH400" i="3"/>
  <c r="BH399" i="3"/>
  <c r="BH398" i="3"/>
  <c r="BH397" i="3"/>
  <c r="BH396" i="3"/>
  <c r="BH395" i="3"/>
  <c r="BH394" i="3"/>
  <c r="BH393" i="3"/>
  <c r="BH392" i="3"/>
  <c r="BH391" i="3"/>
  <c r="BH390" i="3"/>
  <c r="BH389" i="3"/>
  <c r="BH388" i="3"/>
  <c r="BH387" i="3"/>
  <c r="BH386" i="3"/>
  <c r="BH385" i="3"/>
  <c r="BH384" i="3"/>
  <c r="BH383" i="3"/>
  <c r="BH382" i="3"/>
  <c r="BH381" i="3"/>
  <c r="BH380" i="3"/>
  <c r="BH379" i="3"/>
  <c r="BH378" i="3"/>
  <c r="BH377" i="3"/>
  <c r="BH375" i="3"/>
  <c r="BH372" i="3"/>
  <c r="BH370" i="3"/>
  <c r="BH369" i="3"/>
  <c r="BH368" i="3"/>
  <c r="BH367" i="3"/>
  <c r="BH366" i="3"/>
  <c r="BH365" i="3"/>
  <c r="BH364" i="3"/>
  <c r="BH363" i="3"/>
  <c r="BH362" i="3"/>
  <c r="BH361" i="3"/>
  <c r="BH360" i="3"/>
  <c r="BH359" i="3"/>
  <c r="BH358" i="3"/>
  <c r="BH356" i="3"/>
  <c r="BH355" i="3"/>
  <c r="BH354" i="3"/>
  <c r="BH353" i="3"/>
  <c r="BH352" i="3"/>
  <c r="BH351" i="3"/>
  <c r="BH349" i="3"/>
  <c r="BH348" i="3"/>
  <c r="BH347" i="3"/>
  <c r="BH346" i="3"/>
  <c r="BH345" i="3"/>
  <c r="BH344" i="3"/>
  <c r="BH343" i="3"/>
  <c r="BH342" i="3"/>
  <c r="BH341" i="3"/>
  <c r="BH339" i="3"/>
  <c r="BH338" i="3"/>
  <c r="BH337" i="3"/>
  <c r="BH336" i="3"/>
  <c r="BH335" i="3"/>
  <c r="BH334" i="3"/>
  <c r="BH333" i="3"/>
  <c r="BH332" i="3"/>
  <c r="BH331" i="3"/>
  <c r="BH330" i="3"/>
  <c r="BH329" i="3"/>
  <c r="BH328" i="3"/>
  <c r="BH327" i="3"/>
  <c r="BH326" i="3"/>
  <c r="BH325" i="3"/>
  <c r="BH324" i="3"/>
  <c r="BH323" i="3"/>
  <c r="BH322" i="3"/>
  <c r="BH321" i="3"/>
  <c r="BH320" i="3"/>
  <c r="BH319" i="3"/>
  <c r="BH318" i="3"/>
  <c r="BH317" i="3"/>
  <c r="BH316" i="3"/>
  <c r="BH315" i="3"/>
  <c r="BH314" i="3"/>
  <c r="BH313" i="3"/>
  <c r="BH312" i="3"/>
  <c r="BH311" i="3"/>
  <c r="BH310" i="3"/>
  <c r="BH309" i="3"/>
  <c r="BH308" i="3"/>
  <c r="BH307" i="3"/>
  <c r="BH306" i="3"/>
  <c r="BH305" i="3"/>
  <c r="BH304" i="3"/>
  <c r="BH303" i="3"/>
  <c r="BH302" i="3"/>
  <c r="BH301" i="3"/>
  <c r="BH300" i="3"/>
  <c r="BH299" i="3"/>
  <c r="BH298" i="3"/>
  <c r="BH297" i="3"/>
  <c r="BH296" i="3"/>
  <c r="BH295" i="3"/>
  <c r="BH294" i="3"/>
  <c r="BH293" i="3"/>
  <c r="BH292" i="3"/>
  <c r="BH291" i="3"/>
  <c r="BH290" i="3"/>
  <c r="BH289" i="3"/>
  <c r="BH288" i="3"/>
  <c r="BH287" i="3"/>
  <c r="BH286" i="3"/>
  <c r="BH285" i="3"/>
  <c r="BH284" i="3"/>
  <c r="BH283" i="3"/>
  <c r="BH282" i="3"/>
  <c r="BH281" i="3"/>
  <c r="BH280" i="3"/>
  <c r="BH279" i="3"/>
  <c r="BH278" i="3"/>
  <c r="BH277" i="3"/>
  <c r="BH276" i="3"/>
  <c r="BH275" i="3"/>
  <c r="BH274" i="3"/>
  <c r="BH273" i="3"/>
  <c r="BH272" i="3"/>
  <c r="BH271" i="3"/>
  <c r="BH270" i="3"/>
  <c r="BH269" i="3"/>
  <c r="BH268" i="3"/>
  <c r="BH267" i="3"/>
  <c r="BH266" i="3"/>
  <c r="BH265" i="3"/>
  <c r="BH264" i="3"/>
  <c r="BH263" i="3"/>
  <c r="BH262" i="3"/>
  <c r="BH261" i="3"/>
  <c r="BH260" i="3"/>
  <c r="BH259" i="3"/>
  <c r="BH258" i="3"/>
  <c r="BH257" i="3"/>
  <c r="BH256" i="3"/>
  <c r="BH255" i="3"/>
  <c r="BH254" i="3"/>
  <c r="BH253" i="3"/>
  <c r="BH252" i="3"/>
  <c r="BH251" i="3"/>
  <c r="BH250" i="3"/>
  <c r="BH249" i="3"/>
  <c r="BH248" i="3"/>
  <c r="BH247" i="3"/>
  <c r="BH246" i="3"/>
  <c r="BH245" i="3"/>
  <c r="BH244" i="3"/>
  <c r="BH243" i="3"/>
  <c r="BH242" i="3"/>
  <c r="BH241" i="3"/>
  <c r="BH240" i="3"/>
  <c r="BH239" i="3"/>
  <c r="BH238" i="3"/>
  <c r="BH237" i="3"/>
  <c r="BH236" i="3"/>
  <c r="BH235" i="3"/>
  <c r="BH234" i="3"/>
  <c r="BH233" i="3"/>
  <c r="BH232" i="3"/>
  <c r="BH231" i="3"/>
  <c r="BH230" i="3"/>
  <c r="BH229" i="3"/>
  <c r="BH228" i="3"/>
  <c r="BH227" i="3"/>
  <c r="BH226" i="3"/>
  <c r="BH225" i="3"/>
  <c r="BH224" i="3"/>
  <c r="BH223" i="3"/>
  <c r="BH222" i="3"/>
  <c r="BH221" i="3"/>
  <c r="BH220" i="3"/>
  <c r="BH219" i="3"/>
  <c r="BH218" i="3"/>
  <c r="BH217" i="3"/>
  <c r="BH216" i="3"/>
  <c r="BH215" i="3"/>
  <c r="BH214" i="3"/>
  <c r="BH213" i="3"/>
  <c r="BH212" i="3"/>
  <c r="BH211" i="3"/>
  <c r="BH210" i="3"/>
  <c r="BH209" i="3"/>
  <c r="BH208" i="3"/>
  <c r="BH207" i="3"/>
  <c r="BH206" i="3"/>
  <c r="BH205" i="3"/>
  <c r="BH204" i="3"/>
  <c r="BH203" i="3"/>
  <c r="BH202" i="3"/>
  <c r="BH201" i="3"/>
  <c r="BH200" i="3"/>
  <c r="BH199" i="3"/>
  <c r="BH198" i="3"/>
  <c r="BH197" i="3"/>
  <c r="BH196" i="3"/>
  <c r="BH195" i="3"/>
  <c r="BH194" i="3"/>
  <c r="BH193" i="3"/>
  <c r="BH192" i="3"/>
  <c r="BH191" i="3"/>
  <c r="BH190" i="3"/>
  <c r="BH189" i="3"/>
  <c r="BH188" i="3"/>
  <c r="BH187" i="3"/>
  <c r="BH186" i="3"/>
  <c r="BH185" i="3"/>
  <c r="BH184" i="3"/>
  <c r="BH183" i="3"/>
  <c r="BH182" i="3"/>
  <c r="BH181" i="3"/>
  <c r="BH180" i="3"/>
  <c r="BH179" i="3"/>
  <c r="BH178" i="3"/>
  <c r="BH177" i="3"/>
  <c r="BH176" i="3"/>
  <c r="BH175" i="3"/>
  <c r="BH174" i="3"/>
  <c r="BH173" i="3"/>
  <c r="BH172" i="3"/>
  <c r="BH171" i="3"/>
  <c r="BH170" i="3"/>
  <c r="BH169" i="3"/>
  <c r="BH168" i="3"/>
  <c r="BH167" i="3"/>
  <c r="BH166" i="3"/>
  <c r="BH165" i="3"/>
  <c r="BH164" i="3"/>
  <c r="BH163" i="3"/>
  <c r="BH162" i="3"/>
  <c r="BH161" i="3"/>
  <c r="BH160" i="3"/>
  <c r="BH159" i="3"/>
  <c r="BH158" i="3"/>
  <c r="BH157" i="3"/>
  <c r="BH156" i="3"/>
  <c r="BH155" i="3"/>
  <c r="BH154" i="3"/>
  <c r="BH153" i="3"/>
  <c r="BH152" i="3"/>
  <c r="BH151" i="3"/>
  <c r="BH150" i="3"/>
  <c r="BH149" i="3"/>
  <c r="BH148" i="3"/>
  <c r="BH147" i="3"/>
  <c r="BH146" i="3"/>
  <c r="BH145" i="3"/>
  <c r="BH144" i="3"/>
  <c r="BH143" i="3"/>
  <c r="BH142" i="3"/>
  <c r="BH141" i="3"/>
  <c r="BH140" i="3"/>
  <c r="BH139" i="3"/>
  <c r="BH138" i="3"/>
  <c r="BH137" i="3"/>
  <c r="BH136" i="3"/>
  <c r="BH135" i="3"/>
  <c r="BH134" i="3"/>
  <c r="BH133" i="3"/>
  <c r="BH132" i="3"/>
  <c r="BH131" i="3"/>
  <c r="BH130" i="3"/>
  <c r="BH129" i="3"/>
  <c r="BH128" i="3"/>
  <c r="BH127" i="3"/>
  <c r="BH126" i="3"/>
  <c r="BH125" i="3"/>
  <c r="BH124" i="3"/>
  <c r="BH123" i="3"/>
  <c r="BH122" i="3"/>
  <c r="BH121" i="3"/>
  <c r="BH120" i="3"/>
  <c r="BH119" i="3"/>
  <c r="BH118" i="3"/>
  <c r="BH117" i="3"/>
  <c r="BH116" i="3"/>
  <c r="BH115" i="3"/>
  <c r="BH114" i="3"/>
  <c r="BH113" i="3"/>
  <c r="BH112" i="3"/>
  <c r="BH111" i="3"/>
  <c r="BH110" i="3"/>
  <c r="BH109" i="3"/>
  <c r="BH108" i="3"/>
  <c r="BH107" i="3"/>
  <c r="BH106" i="3"/>
  <c r="BH105" i="3"/>
  <c r="BH104" i="3"/>
  <c r="BH103" i="3"/>
  <c r="BH102" i="3"/>
  <c r="BH101" i="3"/>
  <c r="BH100" i="3"/>
  <c r="BH99" i="3"/>
  <c r="BH98" i="3"/>
  <c r="BH97" i="3"/>
  <c r="BH96" i="3"/>
  <c r="BH95" i="3"/>
  <c r="BH94" i="3"/>
  <c r="BH93" i="3"/>
  <c r="BH92" i="3"/>
  <c r="BH91" i="3"/>
  <c r="BH90" i="3"/>
  <c r="BH89" i="3"/>
  <c r="BH88" i="3"/>
  <c r="BH87" i="3"/>
  <c r="BH86" i="3"/>
  <c r="BH85" i="3"/>
  <c r="BH84" i="3"/>
  <c r="BH83" i="3"/>
  <c r="BH82" i="3"/>
  <c r="BH81" i="3"/>
  <c r="BH80" i="3"/>
  <c r="BH79" i="3"/>
  <c r="BH78" i="3"/>
  <c r="BH77" i="3"/>
  <c r="BH76" i="3"/>
  <c r="BH75" i="3"/>
  <c r="BH74" i="3"/>
  <c r="BH73" i="3"/>
  <c r="BH72" i="3"/>
  <c r="BH71" i="3"/>
  <c r="BH70" i="3"/>
  <c r="BH69" i="3"/>
  <c r="BH68" i="3"/>
  <c r="BH67" i="3"/>
  <c r="BH66" i="3"/>
  <c r="BH65" i="3"/>
  <c r="BH64" i="3"/>
  <c r="BH63" i="3"/>
  <c r="BH62" i="3"/>
  <c r="BH61" i="3"/>
  <c r="BH60" i="3"/>
  <c r="BH59" i="3"/>
  <c r="BH58" i="3"/>
  <c r="BH57" i="3"/>
  <c r="BH56" i="3"/>
  <c r="BH55" i="3"/>
  <c r="BH54" i="3"/>
  <c r="BH53" i="3"/>
  <c r="BH52" i="3"/>
  <c r="BH51" i="3"/>
  <c r="BH50" i="3"/>
  <c r="BH49" i="3"/>
  <c r="BH48" i="3"/>
  <c r="BH47" i="3"/>
  <c r="BH46" i="3"/>
  <c r="BH45" i="3"/>
  <c r="BH44" i="3"/>
  <c r="BH43" i="3"/>
  <c r="BH42" i="3"/>
  <c r="BH41" i="3"/>
  <c r="BH40" i="3"/>
  <c r="BH39" i="3"/>
  <c r="BH38" i="3"/>
  <c r="BH37" i="3"/>
  <c r="BH36" i="3"/>
  <c r="BH35" i="3"/>
  <c r="BH34" i="3"/>
  <c r="BH33" i="3"/>
  <c r="BH32" i="3"/>
  <c r="BH31" i="3"/>
  <c r="BH30" i="3"/>
  <c r="BH29" i="3"/>
  <c r="BH28" i="3"/>
  <c r="BH27" i="3"/>
  <c r="BH26" i="3"/>
  <c r="BH25" i="3"/>
  <c r="BH24" i="3"/>
  <c r="BH23" i="3"/>
  <c r="BH22" i="3"/>
  <c r="BH21" i="3"/>
  <c r="BH20" i="3"/>
  <c r="BH19" i="3"/>
  <c r="BH18" i="3"/>
  <c r="BH17" i="3"/>
  <c r="BH16" i="3"/>
  <c r="BH15" i="3"/>
  <c r="BH14" i="3"/>
  <c r="BH13" i="3"/>
  <c r="BH12" i="3"/>
  <c r="BH11" i="3"/>
  <c r="BH10" i="3"/>
  <c r="BH9" i="3"/>
  <c r="BH8" i="3"/>
  <c r="BH7" i="3"/>
  <c r="BH6" i="3"/>
  <c r="BH5" i="3"/>
  <c r="BH4" i="3"/>
  <c r="BH3" i="3"/>
  <c r="BG756" i="3"/>
  <c r="BG755" i="3"/>
  <c r="BG753" i="3"/>
  <c r="BG751" i="3"/>
  <c r="BG750" i="3"/>
  <c r="BG749" i="3"/>
  <c r="BG748" i="3"/>
  <c r="BG745" i="3"/>
  <c r="BG744" i="3"/>
  <c r="BG740" i="3"/>
  <c r="BG739" i="3"/>
  <c r="BG737" i="3"/>
  <c r="BG736" i="3"/>
  <c r="BG735" i="3"/>
  <c r="BG734" i="3"/>
  <c r="BG733" i="3"/>
  <c r="BG732" i="3"/>
  <c r="BG731" i="3"/>
  <c r="BG730" i="3"/>
  <c r="BG729" i="3"/>
  <c r="BG728" i="3"/>
  <c r="BG727" i="3"/>
  <c r="BG726" i="3"/>
  <c r="BG725" i="3"/>
  <c r="BG724" i="3"/>
  <c r="BG723" i="3"/>
  <c r="BG722" i="3"/>
  <c r="BG721" i="3"/>
  <c r="BG720" i="3"/>
  <c r="BG719" i="3"/>
  <c r="BG718" i="3"/>
  <c r="BG717" i="3"/>
  <c r="BG716" i="3"/>
  <c r="BG715" i="3"/>
  <c r="BG714" i="3"/>
  <c r="BG713" i="3"/>
  <c r="BG712" i="3"/>
  <c r="BG711" i="3"/>
  <c r="BG710" i="3"/>
  <c r="BG709" i="3"/>
  <c r="BG708" i="3"/>
  <c r="BG707" i="3"/>
  <c r="BG706" i="3"/>
  <c r="BG705" i="3"/>
  <c r="BG704" i="3"/>
  <c r="BG703" i="3"/>
  <c r="BG702" i="3"/>
  <c r="BG701" i="3"/>
  <c r="BG700" i="3"/>
  <c r="BG699" i="3"/>
  <c r="BG698" i="3"/>
  <c r="BG697" i="3"/>
  <c r="BG696" i="3"/>
  <c r="BG695" i="3"/>
  <c r="BG694" i="3"/>
  <c r="BG693" i="3"/>
  <c r="BG692" i="3"/>
  <c r="BG691" i="3"/>
  <c r="BG690" i="3"/>
  <c r="BG689" i="3"/>
  <c r="BG688" i="3"/>
  <c r="BG687" i="3"/>
  <c r="BG686" i="3"/>
  <c r="BG685" i="3"/>
  <c r="BG684" i="3"/>
  <c r="BG683" i="3"/>
  <c r="BG682" i="3"/>
  <c r="BG681" i="3"/>
  <c r="BG680" i="3"/>
  <c r="BG679" i="3"/>
  <c r="BG678" i="3"/>
  <c r="BG677" i="3"/>
  <c r="BG676" i="3"/>
  <c r="BG675" i="3"/>
  <c r="BG674" i="3"/>
  <c r="BG673" i="3"/>
  <c r="BG672" i="3"/>
  <c r="BG671" i="3"/>
  <c r="BG670" i="3"/>
  <c r="BG669" i="3"/>
  <c r="BG668" i="3"/>
  <c r="BG667" i="3"/>
  <c r="BG666" i="3"/>
  <c r="BG665" i="3"/>
  <c r="BG664" i="3"/>
  <c r="BG663" i="3"/>
  <c r="BG662" i="3"/>
  <c r="BG661" i="3"/>
  <c r="BG660" i="3"/>
  <c r="BG659" i="3"/>
  <c r="BG658" i="3"/>
  <c r="BG657" i="3"/>
  <c r="BG656" i="3"/>
  <c r="BG655" i="3"/>
  <c r="BG654" i="3"/>
  <c r="BG653" i="3"/>
  <c r="BG652" i="3"/>
  <c r="BG651" i="3"/>
  <c r="BG650" i="3"/>
  <c r="BG649" i="3"/>
  <c r="BG648" i="3"/>
  <c r="BG647" i="3"/>
  <c r="BG646" i="3"/>
  <c r="BG645" i="3"/>
  <c r="BG644" i="3"/>
  <c r="BG643" i="3"/>
  <c r="BG642" i="3"/>
  <c r="BG641" i="3"/>
  <c r="BG640" i="3"/>
  <c r="BG639" i="3"/>
  <c r="BG638" i="3"/>
  <c r="BG637" i="3"/>
  <c r="BG636" i="3"/>
  <c r="BG635" i="3"/>
  <c r="BG634" i="3"/>
  <c r="BG633" i="3"/>
  <c r="BG632" i="3"/>
  <c r="BG631" i="3"/>
  <c r="BG630" i="3"/>
  <c r="BG629" i="3"/>
  <c r="BG628" i="3"/>
  <c r="BG627" i="3"/>
  <c r="BG626" i="3"/>
  <c r="BG625" i="3"/>
  <c r="BG624" i="3"/>
  <c r="BG623" i="3"/>
  <c r="BG622" i="3"/>
  <c r="BG621" i="3"/>
  <c r="BG620" i="3"/>
  <c r="BG619" i="3"/>
  <c r="BG618" i="3"/>
  <c r="BG617" i="3"/>
  <c r="BG616" i="3"/>
  <c r="BG615" i="3"/>
  <c r="BG614" i="3"/>
  <c r="BG613" i="3"/>
  <c r="BG612" i="3"/>
  <c r="BG611" i="3"/>
  <c r="BG610" i="3"/>
  <c r="BG609" i="3"/>
  <c r="BG608" i="3"/>
  <c r="BG607" i="3"/>
  <c r="BG606" i="3"/>
  <c r="BG605" i="3"/>
  <c r="BG604" i="3"/>
  <c r="BG603" i="3"/>
  <c r="BG602" i="3"/>
  <c r="BG601" i="3"/>
  <c r="BG600" i="3"/>
  <c r="BG599" i="3"/>
  <c r="BG598" i="3"/>
  <c r="BG597" i="3"/>
  <c r="BG596" i="3"/>
  <c r="BG595" i="3"/>
  <c r="BG594" i="3"/>
  <c r="BG593" i="3"/>
  <c r="BG592" i="3"/>
  <c r="BG591" i="3"/>
  <c r="BG590" i="3"/>
  <c r="BG589" i="3"/>
  <c r="BG588" i="3"/>
  <c r="BG587" i="3"/>
  <c r="BG586" i="3"/>
  <c r="BG585" i="3"/>
  <c r="BG584" i="3"/>
  <c r="BG583" i="3"/>
  <c r="BG582" i="3"/>
  <c r="BG581" i="3"/>
  <c r="BG580" i="3"/>
  <c r="BG579" i="3"/>
  <c r="BG578" i="3"/>
  <c r="BG577" i="3"/>
  <c r="BG576" i="3"/>
  <c r="BG575" i="3"/>
  <c r="BG574" i="3"/>
  <c r="BG573" i="3"/>
  <c r="BG572" i="3"/>
  <c r="BG571" i="3"/>
  <c r="BG570" i="3"/>
  <c r="BG569" i="3"/>
  <c r="BG568" i="3"/>
  <c r="BG567" i="3"/>
  <c r="BG566" i="3"/>
  <c r="BG565" i="3"/>
  <c r="BG564" i="3"/>
  <c r="BG563" i="3"/>
  <c r="BG562" i="3"/>
  <c r="BG561" i="3"/>
  <c r="BG560" i="3"/>
  <c r="BG559" i="3"/>
  <c r="BG558" i="3"/>
  <c r="BG557" i="3"/>
  <c r="BG556" i="3"/>
  <c r="BG555" i="3"/>
  <c r="BG554" i="3"/>
  <c r="BG553" i="3"/>
  <c r="BG552" i="3"/>
  <c r="BG551" i="3"/>
  <c r="BG550" i="3"/>
  <c r="BG549" i="3"/>
  <c r="BG548" i="3"/>
  <c r="BG547" i="3"/>
  <c r="BG546" i="3"/>
  <c r="BG545" i="3"/>
  <c r="BG544" i="3"/>
  <c r="BG543" i="3"/>
  <c r="BG542" i="3"/>
  <c r="BG541" i="3"/>
  <c r="BG540" i="3"/>
  <c r="BG539" i="3"/>
  <c r="BG538" i="3"/>
  <c r="BG537" i="3"/>
  <c r="BG536" i="3"/>
  <c r="BG535" i="3"/>
  <c r="BG534" i="3"/>
  <c r="BG533" i="3"/>
  <c r="BG532" i="3"/>
  <c r="BG531" i="3"/>
  <c r="BG530" i="3"/>
  <c r="BG529" i="3"/>
  <c r="BG528" i="3"/>
  <c r="BG527" i="3"/>
  <c r="BG526" i="3"/>
  <c r="BG525" i="3"/>
  <c r="BG524" i="3"/>
  <c r="BG523" i="3"/>
  <c r="BG522" i="3"/>
  <c r="BG521" i="3"/>
  <c r="BG520" i="3"/>
  <c r="BG519" i="3"/>
  <c r="BG518" i="3"/>
  <c r="BG517" i="3"/>
  <c r="BG516" i="3"/>
  <c r="BG515" i="3"/>
  <c r="BG514" i="3"/>
  <c r="BG513" i="3"/>
  <c r="BG512" i="3"/>
  <c r="BG511" i="3"/>
  <c r="BG510" i="3"/>
  <c r="BG509" i="3"/>
  <c r="BG508" i="3"/>
  <c r="BG507" i="3"/>
  <c r="BG506" i="3"/>
  <c r="BG505" i="3"/>
  <c r="BG504" i="3"/>
  <c r="BG503" i="3"/>
  <c r="BG502" i="3"/>
  <c r="BG501" i="3"/>
  <c r="BG500" i="3"/>
  <c r="BG499" i="3"/>
  <c r="BG498" i="3"/>
  <c r="BG497" i="3"/>
  <c r="BG496" i="3"/>
  <c r="BG495" i="3"/>
  <c r="BG494" i="3"/>
  <c r="BG493" i="3"/>
  <c r="BG492" i="3"/>
  <c r="BG491" i="3"/>
  <c r="BG490" i="3"/>
  <c r="BG489" i="3"/>
  <c r="BG488" i="3"/>
  <c r="BG487" i="3"/>
  <c r="BG486" i="3"/>
  <c r="BG485" i="3"/>
  <c r="BG484" i="3"/>
  <c r="BG483" i="3"/>
  <c r="BG482" i="3"/>
  <c r="BG481" i="3"/>
  <c r="BG480" i="3"/>
  <c r="BG479" i="3"/>
  <c r="BG478" i="3"/>
  <c r="BG477" i="3"/>
  <c r="BG476" i="3"/>
  <c r="BG475" i="3"/>
  <c r="BG474" i="3"/>
  <c r="BG473" i="3"/>
  <c r="BG472" i="3"/>
  <c r="BG471" i="3"/>
  <c r="BG470" i="3"/>
  <c r="BG469" i="3"/>
  <c r="BG468" i="3"/>
  <c r="BG467" i="3"/>
  <c r="BG466" i="3"/>
  <c r="BG465" i="3"/>
  <c r="BG464" i="3"/>
  <c r="BG463" i="3"/>
  <c r="BG462" i="3"/>
  <c r="BG461" i="3"/>
  <c r="BG460" i="3"/>
  <c r="BG459" i="3"/>
  <c r="BG458" i="3"/>
  <c r="BG457" i="3"/>
  <c r="BG456" i="3"/>
  <c r="BG455" i="3"/>
  <c r="BG454" i="3"/>
  <c r="BG453" i="3"/>
  <c r="BG452" i="3"/>
  <c r="BG451" i="3"/>
  <c r="BG450" i="3"/>
  <c r="BG449" i="3"/>
  <c r="BG448" i="3"/>
  <c r="BG447" i="3"/>
  <c r="BG446" i="3"/>
  <c r="BG445" i="3"/>
  <c r="BG444" i="3"/>
  <c r="BG443" i="3"/>
  <c r="BG442" i="3"/>
  <c r="BG441" i="3"/>
  <c r="BG440" i="3"/>
  <c r="BG439" i="3"/>
  <c r="BG438" i="3"/>
  <c r="BG437" i="3"/>
  <c r="BG436" i="3"/>
  <c r="BG435" i="3"/>
  <c r="BG434" i="3"/>
  <c r="BG433" i="3"/>
  <c r="BG432" i="3"/>
  <c r="BG431" i="3"/>
  <c r="BG430" i="3"/>
  <c r="BG429" i="3"/>
  <c r="BG428" i="3"/>
  <c r="BG427" i="3"/>
  <c r="BG426" i="3"/>
  <c r="BG425" i="3"/>
  <c r="BG424" i="3"/>
  <c r="BG423" i="3"/>
  <c r="BG422" i="3"/>
  <c r="BG421" i="3"/>
  <c r="BG420" i="3"/>
  <c r="BG419" i="3"/>
  <c r="BG418" i="3"/>
  <c r="BG417" i="3"/>
  <c r="BG416" i="3"/>
  <c r="BG415" i="3"/>
  <c r="BG414" i="3"/>
  <c r="BG413" i="3"/>
  <c r="BG412" i="3"/>
  <c r="BG411" i="3"/>
  <c r="BG410" i="3"/>
  <c r="BG409" i="3"/>
  <c r="BG408" i="3"/>
  <c r="BG407" i="3"/>
  <c r="BG406" i="3"/>
  <c r="BG405" i="3"/>
  <c r="BG404" i="3"/>
  <c r="BG403" i="3"/>
  <c r="BG402" i="3"/>
  <c r="BG401" i="3"/>
  <c r="BG400" i="3"/>
  <c r="BG399" i="3"/>
  <c r="BG398" i="3"/>
  <c r="BG397" i="3"/>
  <c r="BG396" i="3"/>
  <c r="BG395" i="3"/>
  <c r="BG394" i="3"/>
  <c r="BG393" i="3"/>
  <c r="BG392" i="3"/>
  <c r="BG391" i="3"/>
  <c r="BG390" i="3"/>
  <c r="BG389" i="3"/>
  <c r="BG388" i="3"/>
  <c r="BG387" i="3"/>
  <c r="BG386" i="3"/>
  <c r="BG385" i="3"/>
  <c r="BG384" i="3"/>
  <c r="BG383" i="3"/>
  <c r="BG382" i="3"/>
  <c r="BG381" i="3"/>
  <c r="BG380" i="3"/>
  <c r="BG379" i="3"/>
  <c r="BG378" i="3"/>
  <c r="BG377" i="3"/>
  <c r="BG375" i="3"/>
  <c r="BG372" i="3"/>
  <c r="BG370" i="3"/>
  <c r="BG369" i="3"/>
  <c r="BG368" i="3"/>
  <c r="BG367" i="3"/>
  <c r="BG366" i="3"/>
  <c r="BG365" i="3"/>
  <c r="BG364" i="3"/>
  <c r="BG363" i="3"/>
  <c r="BG362" i="3"/>
  <c r="BG361" i="3"/>
  <c r="BG360" i="3"/>
  <c r="BG359" i="3"/>
  <c r="BG358" i="3"/>
  <c r="BG356" i="3"/>
  <c r="BG355" i="3"/>
  <c r="BG354" i="3"/>
  <c r="BG353" i="3"/>
  <c r="BG352" i="3"/>
  <c r="BG351" i="3"/>
  <c r="BG349" i="3"/>
  <c r="BG348" i="3"/>
  <c r="BG347" i="3"/>
  <c r="BG346" i="3"/>
  <c r="BG345" i="3"/>
  <c r="BG344" i="3"/>
  <c r="BG343" i="3"/>
  <c r="BG342" i="3"/>
  <c r="BG341" i="3"/>
  <c r="BG339" i="3"/>
  <c r="BG338" i="3"/>
  <c r="BG337" i="3"/>
  <c r="BG336" i="3"/>
  <c r="BG335" i="3"/>
  <c r="BG334" i="3"/>
  <c r="BG333" i="3"/>
  <c r="BG332" i="3"/>
  <c r="BG331" i="3"/>
  <c r="BG330" i="3"/>
  <c r="BG329" i="3"/>
  <c r="BG328" i="3"/>
  <c r="BG327" i="3"/>
  <c r="BG326" i="3"/>
  <c r="BG325" i="3"/>
  <c r="BG324" i="3"/>
  <c r="BG323" i="3"/>
  <c r="BG322" i="3"/>
  <c r="BG321" i="3"/>
  <c r="BG320" i="3"/>
  <c r="BG319" i="3"/>
  <c r="BG318" i="3"/>
  <c r="BG317" i="3"/>
  <c r="BG316" i="3"/>
  <c r="BG315" i="3"/>
  <c r="BG314" i="3"/>
  <c r="BG313" i="3"/>
  <c r="BG312" i="3"/>
  <c r="BG311" i="3"/>
  <c r="BG310" i="3"/>
  <c r="BG309" i="3"/>
  <c r="BG308" i="3"/>
  <c r="BG307" i="3"/>
  <c r="BG306" i="3"/>
  <c r="BG305" i="3"/>
  <c r="BG304" i="3"/>
  <c r="BG303" i="3"/>
  <c r="BG302" i="3"/>
  <c r="BG301" i="3"/>
  <c r="BG300" i="3"/>
  <c r="BG299" i="3"/>
  <c r="BG298" i="3"/>
  <c r="BG297" i="3"/>
  <c r="BG296" i="3"/>
  <c r="BG295" i="3"/>
  <c r="BG294" i="3"/>
  <c r="BG293" i="3"/>
  <c r="BG292" i="3"/>
  <c r="BG291" i="3"/>
  <c r="BG290" i="3"/>
  <c r="BG289" i="3"/>
  <c r="BG288" i="3"/>
  <c r="BG287" i="3"/>
  <c r="BG286" i="3"/>
  <c r="BG285" i="3"/>
  <c r="BG284" i="3"/>
  <c r="BG283" i="3"/>
  <c r="BG282" i="3"/>
  <c r="BG281" i="3"/>
  <c r="BG280" i="3"/>
  <c r="BG279" i="3"/>
  <c r="BG278" i="3"/>
  <c r="BG277" i="3"/>
  <c r="BG276" i="3"/>
  <c r="BG275" i="3"/>
  <c r="BG274" i="3"/>
  <c r="BG273" i="3"/>
  <c r="BG272" i="3"/>
  <c r="BG271" i="3"/>
  <c r="BG270" i="3"/>
  <c r="BG269" i="3"/>
  <c r="BG268" i="3"/>
  <c r="BG267" i="3"/>
  <c r="BG266" i="3"/>
  <c r="BG265" i="3"/>
  <c r="BG264" i="3"/>
  <c r="BG263" i="3"/>
  <c r="BG262" i="3"/>
  <c r="BG261" i="3"/>
  <c r="BG260" i="3"/>
  <c r="BG259" i="3"/>
  <c r="BG258" i="3"/>
  <c r="BG257" i="3"/>
  <c r="BG256" i="3"/>
  <c r="BG255" i="3"/>
  <c r="BG254" i="3"/>
  <c r="BG253" i="3"/>
  <c r="BG252" i="3"/>
  <c r="BG251" i="3"/>
  <c r="BG250" i="3"/>
  <c r="BG249" i="3"/>
  <c r="BG248" i="3"/>
  <c r="BG247" i="3"/>
  <c r="BG246" i="3"/>
  <c r="BG245" i="3"/>
  <c r="BG244" i="3"/>
  <c r="BG243" i="3"/>
  <c r="BG242" i="3"/>
  <c r="BG241" i="3"/>
  <c r="BG240" i="3"/>
  <c r="BG239" i="3"/>
  <c r="BG238" i="3"/>
  <c r="BG237" i="3"/>
  <c r="BG236" i="3"/>
  <c r="BG235" i="3"/>
  <c r="BG234" i="3"/>
  <c r="BG233" i="3"/>
  <c r="BG232" i="3"/>
  <c r="BG231" i="3"/>
  <c r="BG230" i="3"/>
  <c r="BG229" i="3"/>
  <c r="BG228" i="3"/>
  <c r="BG227" i="3"/>
  <c r="BG226" i="3"/>
  <c r="BG225" i="3"/>
  <c r="BG224" i="3"/>
  <c r="BG223" i="3"/>
  <c r="BG222" i="3"/>
  <c r="BG221" i="3"/>
  <c r="BG220" i="3"/>
  <c r="BG219" i="3"/>
  <c r="BG218" i="3"/>
  <c r="BG217" i="3"/>
  <c r="BG216" i="3"/>
  <c r="BG215" i="3"/>
  <c r="BG214" i="3"/>
  <c r="BG213" i="3"/>
  <c r="BG212" i="3"/>
  <c r="BG211" i="3"/>
  <c r="BG210" i="3"/>
  <c r="BG209" i="3"/>
  <c r="BG208" i="3"/>
  <c r="BG207" i="3"/>
  <c r="BG206" i="3"/>
  <c r="BG205" i="3"/>
  <c r="BG204" i="3"/>
  <c r="BG203" i="3"/>
  <c r="BG202" i="3"/>
  <c r="BG201" i="3"/>
  <c r="BG200" i="3"/>
  <c r="BG199" i="3"/>
  <c r="BG198" i="3"/>
  <c r="BG197" i="3"/>
  <c r="BG196" i="3"/>
  <c r="BG195" i="3"/>
  <c r="BG194" i="3"/>
  <c r="BG193" i="3"/>
  <c r="BG192" i="3"/>
  <c r="BG191" i="3"/>
  <c r="BG190" i="3"/>
  <c r="BG189" i="3"/>
  <c r="BG188" i="3"/>
  <c r="BG187" i="3"/>
  <c r="BG186" i="3"/>
  <c r="BG185" i="3"/>
  <c r="BG184" i="3"/>
  <c r="BG183" i="3"/>
  <c r="BG182" i="3"/>
  <c r="BG181" i="3"/>
  <c r="BG180" i="3"/>
  <c r="BG179" i="3"/>
  <c r="BG178" i="3"/>
  <c r="BG177" i="3"/>
  <c r="BG176" i="3"/>
  <c r="BG175" i="3"/>
  <c r="BG174" i="3"/>
  <c r="BG173" i="3"/>
  <c r="BG172" i="3"/>
  <c r="BG171" i="3"/>
  <c r="BG170" i="3"/>
  <c r="BG169" i="3"/>
  <c r="BG168" i="3"/>
  <c r="BG167" i="3"/>
  <c r="BG166" i="3"/>
  <c r="BG165" i="3"/>
  <c r="BG164" i="3"/>
  <c r="BG163" i="3"/>
  <c r="BG162" i="3"/>
  <c r="BG161" i="3"/>
  <c r="BG160" i="3"/>
  <c r="BG159" i="3"/>
  <c r="BG158" i="3"/>
  <c r="BG157" i="3"/>
  <c r="BG156" i="3"/>
  <c r="BG155" i="3"/>
  <c r="BG154" i="3"/>
  <c r="BG153" i="3"/>
  <c r="BG152" i="3"/>
  <c r="BG151" i="3"/>
  <c r="BG150" i="3"/>
  <c r="BG149" i="3"/>
  <c r="BG148" i="3"/>
  <c r="BG147" i="3"/>
  <c r="BG146" i="3"/>
  <c r="BG145" i="3"/>
  <c r="BG144" i="3"/>
  <c r="BG143" i="3"/>
  <c r="BG142" i="3"/>
  <c r="BG141" i="3"/>
  <c r="BG140" i="3"/>
  <c r="BG139" i="3"/>
  <c r="BG138" i="3"/>
  <c r="BG137" i="3"/>
  <c r="BG136" i="3"/>
  <c r="BG135" i="3"/>
  <c r="BG134" i="3"/>
  <c r="BG133" i="3"/>
  <c r="BG132" i="3"/>
  <c r="BG131" i="3"/>
  <c r="BG130" i="3"/>
  <c r="BG129" i="3"/>
  <c r="BG128" i="3"/>
  <c r="BG127" i="3"/>
  <c r="BG126" i="3"/>
  <c r="BG125" i="3"/>
  <c r="BG124" i="3"/>
  <c r="BG123" i="3"/>
  <c r="BG122" i="3"/>
  <c r="BG121" i="3"/>
  <c r="BG120" i="3"/>
  <c r="BG119" i="3"/>
  <c r="BG118" i="3"/>
  <c r="BG117" i="3"/>
  <c r="BG116" i="3"/>
  <c r="BG115" i="3"/>
  <c r="BG114" i="3"/>
  <c r="BG113" i="3"/>
  <c r="BG112" i="3"/>
  <c r="BG111" i="3"/>
  <c r="BG110" i="3"/>
  <c r="BG109" i="3"/>
  <c r="BG108" i="3"/>
  <c r="BG107" i="3"/>
  <c r="BG106" i="3"/>
  <c r="BG105" i="3"/>
  <c r="BG104" i="3"/>
  <c r="BG103" i="3"/>
  <c r="BG102" i="3"/>
  <c r="BG101" i="3"/>
  <c r="BG100" i="3"/>
  <c r="BG99" i="3"/>
  <c r="BG98" i="3"/>
  <c r="BG97" i="3"/>
  <c r="BG96" i="3"/>
  <c r="BG95" i="3"/>
  <c r="BG94" i="3"/>
  <c r="BG93" i="3"/>
  <c r="BG92" i="3"/>
  <c r="BG91" i="3"/>
  <c r="BG90" i="3"/>
  <c r="BG89" i="3"/>
  <c r="BG88" i="3"/>
  <c r="BG87" i="3"/>
  <c r="BG86" i="3"/>
  <c r="BG85" i="3"/>
  <c r="BG84" i="3"/>
  <c r="BG83" i="3"/>
  <c r="BG82" i="3"/>
  <c r="BG81" i="3"/>
  <c r="BG80" i="3"/>
  <c r="BG79" i="3"/>
  <c r="BG78" i="3"/>
  <c r="BG77" i="3"/>
  <c r="BG76" i="3"/>
  <c r="BG75" i="3"/>
  <c r="BG74" i="3"/>
  <c r="BG73" i="3"/>
  <c r="BG72" i="3"/>
  <c r="BG71" i="3"/>
  <c r="BG70" i="3"/>
  <c r="BG69" i="3"/>
  <c r="BG68" i="3"/>
  <c r="BG67" i="3"/>
  <c r="BG66" i="3"/>
  <c r="BG65" i="3"/>
  <c r="BG64" i="3"/>
  <c r="BG63" i="3"/>
  <c r="BG62" i="3"/>
  <c r="BG61" i="3"/>
  <c r="BG60" i="3"/>
  <c r="BG59" i="3"/>
  <c r="BG58" i="3"/>
  <c r="BG57" i="3"/>
  <c r="BG56" i="3"/>
  <c r="BG55" i="3"/>
  <c r="BG54" i="3"/>
  <c r="BG53" i="3"/>
  <c r="BG52" i="3"/>
  <c r="BG51" i="3"/>
  <c r="BG50" i="3"/>
  <c r="BG49" i="3"/>
  <c r="BG48" i="3"/>
  <c r="BG47" i="3"/>
  <c r="BG46" i="3"/>
  <c r="BG45" i="3"/>
  <c r="BG44" i="3"/>
  <c r="BG43" i="3"/>
  <c r="BG42" i="3"/>
  <c r="BG41" i="3"/>
  <c r="BG40" i="3"/>
  <c r="BG39" i="3"/>
  <c r="BG38" i="3"/>
  <c r="BG37" i="3"/>
  <c r="BG36" i="3"/>
  <c r="BG35" i="3"/>
  <c r="BG34" i="3"/>
  <c r="BG33" i="3"/>
  <c r="BG32" i="3"/>
  <c r="BG31" i="3"/>
  <c r="BG30" i="3"/>
  <c r="BG29" i="3"/>
  <c r="BG28" i="3"/>
  <c r="BG27" i="3"/>
  <c r="BG26" i="3"/>
  <c r="BG25" i="3"/>
  <c r="BG24" i="3"/>
  <c r="BG23" i="3"/>
  <c r="BG22" i="3"/>
  <c r="BG21" i="3"/>
  <c r="BG20" i="3"/>
  <c r="BG19" i="3"/>
  <c r="BG18" i="3"/>
  <c r="BG17" i="3"/>
  <c r="BG16" i="3"/>
  <c r="BG15" i="3"/>
  <c r="BG14" i="3"/>
  <c r="BG13" i="3"/>
  <c r="BG12" i="3"/>
  <c r="BG11" i="3"/>
  <c r="BG10" i="3"/>
  <c r="BG9" i="3"/>
  <c r="BG8" i="3"/>
  <c r="BG7" i="3"/>
  <c r="BG6" i="3"/>
  <c r="BG5" i="3"/>
  <c r="BG4" i="3"/>
  <c r="BG3" i="3"/>
  <c r="BF756" i="3"/>
  <c r="BF755" i="3"/>
  <c r="BF753" i="3"/>
  <c r="BF751" i="3"/>
  <c r="BF750" i="3"/>
  <c r="BF749" i="3"/>
  <c r="BF748" i="3"/>
  <c r="BF745" i="3"/>
  <c r="BF744" i="3"/>
  <c r="BF740" i="3"/>
  <c r="BF739" i="3"/>
  <c r="BF737" i="3"/>
  <c r="BF736" i="3"/>
  <c r="BF735" i="3"/>
  <c r="BF734" i="3"/>
  <c r="BF733" i="3"/>
  <c r="BF732" i="3"/>
  <c r="BF731" i="3"/>
  <c r="BF730" i="3"/>
  <c r="BF729" i="3"/>
  <c r="BF728" i="3"/>
  <c r="BF727" i="3"/>
  <c r="BF726" i="3"/>
  <c r="BF725" i="3"/>
  <c r="BF724" i="3"/>
  <c r="BF723" i="3"/>
  <c r="BF722" i="3"/>
  <c r="BF721" i="3"/>
  <c r="BF720" i="3"/>
  <c r="BF719" i="3"/>
  <c r="BF718" i="3"/>
  <c r="BF717" i="3"/>
  <c r="BF716" i="3"/>
  <c r="BF715" i="3"/>
  <c r="BF714" i="3"/>
  <c r="BF713" i="3"/>
  <c r="BF712" i="3"/>
  <c r="BF711" i="3"/>
  <c r="BF710" i="3"/>
  <c r="BF709" i="3"/>
  <c r="BF708" i="3"/>
  <c r="BF707" i="3"/>
  <c r="BF706" i="3"/>
  <c r="BF705" i="3"/>
  <c r="BF704" i="3"/>
  <c r="BF703" i="3"/>
  <c r="BF702" i="3"/>
  <c r="BF701" i="3"/>
  <c r="BF700" i="3"/>
  <c r="BF699" i="3"/>
  <c r="BF698" i="3"/>
  <c r="BF697" i="3"/>
  <c r="BF696" i="3"/>
  <c r="BF695" i="3"/>
  <c r="BF694" i="3"/>
  <c r="BF693" i="3"/>
  <c r="BF692" i="3"/>
  <c r="BF691" i="3"/>
  <c r="BF690" i="3"/>
  <c r="BF689" i="3"/>
  <c r="BF688" i="3"/>
  <c r="BF687" i="3"/>
  <c r="BF686" i="3"/>
  <c r="BF685" i="3"/>
  <c r="BF684" i="3"/>
  <c r="BF683" i="3"/>
  <c r="BF682" i="3"/>
  <c r="BF681" i="3"/>
  <c r="BF680" i="3"/>
  <c r="BF679" i="3"/>
  <c r="BF678" i="3"/>
  <c r="BF677" i="3"/>
  <c r="BF676" i="3"/>
  <c r="BF675" i="3"/>
  <c r="BF674" i="3"/>
  <c r="BF673" i="3"/>
  <c r="BF672" i="3"/>
  <c r="BF671" i="3"/>
  <c r="BF670" i="3"/>
  <c r="BF669" i="3"/>
  <c r="BF668" i="3"/>
  <c r="BF667" i="3"/>
  <c r="BF666" i="3"/>
  <c r="BF665" i="3"/>
  <c r="BF664" i="3"/>
  <c r="BF663" i="3"/>
  <c r="BF662" i="3"/>
  <c r="BF661" i="3"/>
  <c r="BF660" i="3"/>
  <c r="BF659" i="3"/>
  <c r="BF658" i="3"/>
  <c r="BF657" i="3"/>
  <c r="BF656" i="3"/>
  <c r="BF655" i="3"/>
  <c r="BF654" i="3"/>
  <c r="BF653" i="3"/>
  <c r="BF652" i="3"/>
  <c r="BF651" i="3"/>
  <c r="BF650" i="3"/>
  <c r="BF649" i="3"/>
  <c r="BF648" i="3"/>
  <c r="BF647" i="3"/>
  <c r="BF646" i="3"/>
  <c r="BF645" i="3"/>
  <c r="BF644" i="3"/>
  <c r="BF643" i="3"/>
  <c r="BF642" i="3"/>
  <c r="BF641" i="3"/>
  <c r="BF640" i="3"/>
  <c r="BF639" i="3"/>
  <c r="BF638" i="3"/>
  <c r="BF637" i="3"/>
  <c r="BF636" i="3"/>
  <c r="BF635" i="3"/>
  <c r="BF634" i="3"/>
  <c r="BF633" i="3"/>
  <c r="BF632" i="3"/>
  <c r="BF631" i="3"/>
  <c r="BF630" i="3"/>
  <c r="BF629" i="3"/>
  <c r="BF628" i="3"/>
  <c r="BF627" i="3"/>
  <c r="BF626" i="3"/>
  <c r="BF625" i="3"/>
  <c r="BF624" i="3"/>
  <c r="BF623" i="3"/>
  <c r="BF622" i="3"/>
  <c r="BF621" i="3"/>
  <c r="BF620" i="3"/>
  <c r="BF619" i="3"/>
  <c r="BF618" i="3"/>
  <c r="BF617" i="3"/>
  <c r="BF616" i="3"/>
  <c r="BF615" i="3"/>
  <c r="BF614" i="3"/>
  <c r="BF613" i="3"/>
  <c r="BF612" i="3"/>
  <c r="BF611" i="3"/>
  <c r="BF610" i="3"/>
  <c r="BF609" i="3"/>
  <c r="BF608" i="3"/>
  <c r="BF607" i="3"/>
  <c r="BF606" i="3"/>
  <c r="BF605" i="3"/>
  <c r="BF604" i="3"/>
  <c r="BF603" i="3"/>
  <c r="BF602" i="3"/>
  <c r="BF601" i="3"/>
  <c r="BF600" i="3"/>
  <c r="BF599" i="3"/>
  <c r="BF598" i="3"/>
  <c r="BF597" i="3"/>
  <c r="BF596" i="3"/>
  <c r="BF595" i="3"/>
  <c r="BF594" i="3"/>
  <c r="BF593" i="3"/>
  <c r="BF592" i="3"/>
  <c r="BF591" i="3"/>
  <c r="BF590" i="3"/>
  <c r="BF589" i="3"/>
  <c r="BF588" i="3"/>
  <c r="BF587" i="3"/>
  <c r="BF586" i="3"/>
  <c r="BF585" i="3"/>
  <c r="BF584" i="3"/>
  <c r="BF583" i="3"/>
  <c r="BF582" i="3"/>
  <c r="BF581" i="3"/>
  <c r="BF580" i="3"/>
  <c r="BF579" i="3"/>
  <c r="BF578" i="3"/>
  <c r="BF577" i="3"/>
  <c r="BF576" i="3"/>
  <c r="BF575" i="3"/>
  <c r="BF574" i="3"/>
  <c r="BF573" i="3"/>
  <c r="BF572" i="3"/>
  <c r="BF571" i="3"/>
  <c r="BF570" i="3"/>
  <c r="BF569" i="3"/>
  <c r="BF568" i="3"/>
  <c r="BF567" i="3"/>
  <c r="BF566" i="3"/>
  <c r="BF565" i="3"/>
  <c r="BF564" i="3"/>
  <c r="BF563" i="3"/>
  <c r="BF562" i="3"/>
  <c r="BF561" i="3"/>
  <c r="BF560" i="3"/>
  <c r="BF559" i="3"/>
  <c r="BF558" i="3"/>
  <c r="BF557" i="3"/>
  <c r="BF556" i="3"/>
  <c r="BF555" i="3"/>
  <c r="BF554" i="3"/>
  <c r="BF553" i="3"/>
  <c r="BF552" i="3"/>
  <c r="BF551" i="3"/>
  <c r="BF550" i="3"/>
  <c r="BF549" i="3"/>
  <c r="BF548" i="3"/>
  <c r="BF547" i="3"/>
  <c r="BF546" i="3"/>
  <c r="BF545" i="3"/>
  <c r="BF544" i="3"/>
  <c r="BF543" i="3"/>
  <c r="BF542" i="3"/>
  <c r="BF541" i="3"/>
  <c r="BF540" i="3"/>
  <c r="BF539" i="3"/>
  <c r="BF538" i="3"/>
  <c r="BF537" i="3"/>
  <c r="BF536" i="3"/>
  <c r="BF535" i="3"/>
  <c r="BF534" i="3"/>
  <c r="BF533" i="3"/>
  <c r="BF532" i="3"/>
  <c r="BF531" i="3"/>
  <c r="BF530" i="3"/>
  <c r="BF529" i="3"/>
  <c r="BF528" i="3"/>
  <c r="BF527" i="3"/>
  <c r="BF526" i="3"/>
  <c r="BF525" i="3"/>
  <c r="BF524" i="3"/>
  <c r="BF523" i="3"/>
  <c r="BF522" i="3"/>
  <c r="BF521" i="3"/>
  <c r="BF520" i="3"/>
  <c r="BF519" i="3"/>
  <c r="BF518" i="3"/>
  <c r="BF517" i="3"/>
  <c r="BF516" i="3"/>
  <c r="BF515" i="3"/>
  <c r="BF514" i="3"/>
  <c r="BF513" i="3"/>
  <c r="BF512" i="3"/>
  <c r="BF511" i="3"/>
  <c r="BF510" i="3"/>
  <c r="BF509" i="3"/>
  <c r="BF508" i="3"/>
  <c r="BF507" i="3"/>
  <c r="BF506" i="3"/>
  <c r="BF505" i="3"/>
  <c r="BF504" i="3"/>
  <c r="BF503" i="3"/>
  <c r="BF502" i="3"/>
  <c r="BF501" i="3"/>
  <c r="BF500" i="3"/>
  <c r="BF499" i="3"/>
  <c r="BF498" i="3"/>
  <c r="BF497" i="3"/>
  <c r="BF496" i="3"/>
  <c r="BF495" i="3"/>
  <c r="BF494" i="3"/>
  <c r="BF493" i="3"/>
  <c r="BF492" i="3"/>
  <c r="BF491" i="3"/>
  <c r="BF490" i="3"/>
  <c r="BF489" i="3"/>
  <c r="BF488" i="3"/>
  <c r="BF487" i="3"/>
  <c r="BF486" i="3"/>
  <c r="BF485" i="3"/>
  <c r="BF484" i="3"/>
  <c r="BF483" i="3"/>
  <c r="BF482" i="3"/>
  <c r="BF481" i="3"/>
  <c r="BF480" i="3"/>
  <c r="BF479" i="3"/>
  <c r="BF478" i="3"/>
  <c r="BF477" i="3"/>
  <c r="BF476" i="3"/>
  <c r="BF475" i="3"/>
  <c r="BF474" i="3"/>
  <c r="BF473" i="3"/>
  <c r="BF472" i="3"/>
  <c r="BF471" i="3"/>
  <c r="BF470" i="3"/>
  <c r="BF469" i="3"/>
  <c r="BF468" i="3"/>
  <c r="BF467" i="3"/>
  <c r="BF466" i="3"/>
  <c r="BF465" i="3"/>
  <c r="BF464" i="3"/>
  <c r="BF463" i="3"/>
  <c r="BF462" i="3"/>
  <c r="BF461" i="3"/>
  <c r="BF460" i="3"/>
  <c r="BF459" i="3"/>
  <c r="BF458" i="3"/>
  <c r="BF457" i="3"/>
  <c r="BF456" i="3"/>
  <c r="BF455" i="3"/>
  <c r="BF454" i="3"/>
  <c r="BF453" i="3"/>
  <c r="BF452" i="3"/>
  <c r="BF451" i="3"/>
  <c r="BF450" i="3"/>
  <c r="BF449" i="3"/>
  <c r="BF448" i="3"/>
  <c r="BF447" i="3"/>
  <c r="BF446" i="3"/>
  <c r="BF445" i="3"/>
  <c r="BF444" i="3"/>
  <c r="BF443" i="3"/>
  <c r="BF442" i="3"/>
  <c r="BF441" i="3"/>
  <c r="BF440" i="3"/>
  <c r="BF439" i="3"/>
  <c r="BF438" i="3"/>
  <c r="BF437" i="3"/>
  <c r="BF436" i="3"/>
  <c r="BF435" i="3"/>
  <c r="BF434" i="3"/>
  <c r="BF433" i="3"/>
  <c r="BF432" i="3"/>
  <c r="BF431" i="3"/>
  <c r="BF430" i="3"/>
  <c r="BF429" i="3"/>
  <c r="BF428" i="3"/>
  <c r="BF427" i="3"/>
  <c r="BF426" i="3"/>
  <c r="BF425" i="3"/>
  <c r="BF424" i="3"/>
  <c r="BF423" i="3"/>
  <c r="BF422" i="3"/>
  <c r="BF421" i="3"/>
  <c r="BF420" i="3"/>
  <c r="BF419" i="3"/>
  <c r="BF418" i="3"/>
  <c r="BF417" i="3"/>
  <c r="BF416" i="3"/>
  <c r="BF415" i="3"/>
  <c r="BF414" i="3"/>
  <c r="BF413" i="3"/>
  <c r="BF412" i="3"/>
  <c r="BF411" i="3"/>
  <c r="BF410" i="3"/>
  <c r="BF409" i="3"/>
  <c r="BF408" i="3"/>
  <c r="BF407" i="3"/>
  <c r="BF406" i="3"/>
  <c r="BF405" i="3"/>
  <c r="BF404" i="3"/>
  <c r="BF403" i="3"/>
  <c r="BF402" i="3"/>
  <c r="BF401" i="3"/>
  <c r="BF400" i="3"/>
  <c r="BF399" i="3"/>
  <c r="BF398" i="3"/>
  <c r="BF397" i="3"/>
  <c r="BF396" i="3"/>
  <c r="BF395" i="3"/>
  <c r="BF394" i="3"/>
  <c r="BF393" i="3"/>
  <c r="BF392" i="3"/>
  <c r="BF391" i="3"/>
  <c r="BF390" i="3"/>
  <c r="BF389" i="3"/>
  <c r="BF388" i="3"/>
  <c r="BF387" i="3"/>
  <c r="BF386" i="3"/>
  <c r="BF385" i="3"/>
  <c r="BF384" i="3"/>
  <c r="BF383" i="3"/>
  <c r="BF382" i="3"/>
  <c r="BF381" i="3"/>
  <c r="BF380" i="3"/>
  <c r="BF379" i="3"/>
  <c r="BF378" i="3"/>
  <c r="BF377" i="3"/>
  <c r="BF375" i="3"/>
  <c r="BF372" i="3"/>
  <c r="BF370" i="3"/>
  <c r="BF369" i="3"/>
  <c r="BF368" i="3"/>
  <c r="BF367" i="3"/>
  <c r="BF366" i="3"/>
  <c r="BF365" i="3"/>
  <c r="BF364" i="3"/>
  <c r="BF363" i="3"/>
  <c r="BF362" i="3"/>
  <c r="BF361" i="3"/>
  <c r="BF360" i="3"/>
  <c r="BF359" i="3"/>
  <c r="BF358" i="3"/>
  <c r="BF356" i="3"/>
  <c r="BF355" i="3"/>
  <c r="BF354" i="3"/>
  <c r="BF353" i="3"/>
  <c r="BF352" i="3"/>
  <c r="BF351" i="3"/>
  <c r="BF349" i="3"/>
  <c r="BF348" i="3"/>
  <c r="BF347" i="3"/>
  <c r="BF346" i="3"/>
  <c r="BF345" i="3"/>
  <c r="BF344" i="3"/>
  <c r="BF343" i="3"/>
  <c r="BF342" i="3"/>
  <c r="BF341" i="3"/>
  <c r="BF339" i="3"/>
  <c r="BF338" i="3"/>
  <c r="BF337" i="3"/>
  <c r="BF336" i="3"/>
  <c r="BF335" i="3"/>
  <c r="BF334" i="3"/>
  <c r="BF333" i="3"/>
  <c r="BF332" i="3"/>
  <c r="BF331" i="3"/>
  <c r="BF330" i="3"/>
  <c r="BF329" i="3"/>
  <c r="BF328" i="3"/>
  <c r="BF327" i="3"/>
  <c r="BF326" i="3"/>
  <c r="BF325" i="3"/>
  <c r="BF324" i="3"/>
  <c r="BF323" i="3"/>
  <c r="BF322" i="3"/>
  <c r="BF321" i="3"/>
  <c r="BF320" i="3"/>
  <c r="BF319" i="3"/>
  <c r="BF318" i="3"/>
  <c r="BF317" i="3"/>
  <c r="BF316" i="3"/>
  <c r="BF315" i="3"/>
  <c r="BF314" i="3"/>
  <c r="BF313" i="3"/>
  <c r="BF312" i="3"/>
  <c r="BF311" i="3"/>
  <c r="BF310" i="3"/>
  <c r="BF309" i="3"/>
  <c r="BF308" i="3"/>
  <c r="BF307" i="3"/>
  <c r="BF306" i="3"/>
  <c r="BF305" i="3"/>
  <c r="BF304" i="3"/>
  <c r="BF303" i="3"/>
  <c r="BF302" i="3"/>
  <c r="BF301" i="3"/>
  <c r="BF300" i="3"/>
  <c r="BF299" i="3"/>
  <c r="BF298" i="3"/>
  <c r="BF297" i="3"/>
  <c r="BF296" i="3"/>
  <c r="BF295" i="3"/>
  <c r="BF294" i="3"/>
  <c r="BF293" i="3"/>
  <c r="BF292" i="3"/>
  <c r="BF291" i="3"/>
  <c r="BF290" i="3"/>
  <c r="BF289" i="3"/>
  <c r="BF288" i="3"/>
  <c r="BF287" i="3"/>
  <c r="BF286" i="3"/>
  <c r="BF285" i="3"/>
  <c r="BF284" i="3"/>
  <c r="BF283" i="3"/>
  <c r="BF282" i="3"/>
  <c r="BF281" i="3"/>
  <c r="BF280" i="3"/>
  <c r="BF279" i="3"/>
  <c r="BF278" i="3"/>
  <c r="BF277" i="3"/>
  <c r="BF276" i="3"/>
  <c r="BF275" i="3"/>
  <c r="BF274" i="3"/>
  <c r="BF273" i="3"/>
  <c r="BF272" i="3"/>
  <c r="BF271" i="3"/>
  <c r="BF270" i="3"/>
  <c r="BF269" i="3"/>
  <c r="BF268" i="3"/>
  <c r="BF267" i="3"/>
  <c r="BF266" i="3"/>
  <c r="BF265" i="3"/>
  <c r="BF264" i="3"/>
  <c r="BF263" i="3"/>
  <c r="BF262" i="3"/>
  <c r="BF261" i="3"/>
  <c r="BF260" i="3"/>
  <c r="BF259" i="3"/>
  <c r="BF258" i="3"/>
  <c r="BF257" i="3"/>
  <c r="BF256" i="3"/>
  <c r="BF255" i="3"/>
  <c r="BF254" i="3"/>
  <c r="BF253" i="3"/>
  <c r="BF252" i="3"/>
  <c r="BF251" i="3"/>
  <c r="BF250" i="3"/>
  <c r="BF249" i="3"/>
  <c r="BF248" i="3"/>
  <c r="BF247" i="3"/>
  <c r="BF246" i="3"/>
  <c r="BF245" i="3"/>
  <c r="BF244" i="3"/>
  <c r="BF243" i="3"/>
  <c r="BF242" i="3"/>
  <c r="BF241" i="3"/>
  <c r="BF240" i="3"/>
  <c r="BF239" i="3"/>
  <c r="BF238" i="3"/>
  <c r="BF237" i="3"/>
  <c r="BF236" i="3"/>
  <c r="BF235" i="3"/>
  <c r="BF234" i="3"/>
  <c r="BF233" i="3"/>
  <c r="BF232" i="3"/>
  <c r="BF231" i="3"/>
  <c r="BF230" i="3"/>
  <c r="BF229" i="3"/>
  <c r="BF228" i="3"/>
  <c r="BF227" i="3"/>
  <c r="BF226" i="3"/>
  <c r="BF225" i="3"/>
  <c r="BF224" i="3"/>
  <c r="BF223" i="3"/>
  <c r="BF222" i="3"/>
  <c r="BF221" i="3"/>
  <c r="BF220" i="3"/>
  <c r="BF219" i="3"/>
  <c r="BF218" i="3"/>
  <c r="BF217" i="3"/>
  <c r="BF216" i="3"/>
  <c r="BF215" i="3"/>
  <c r="BF214" i="3"/>
  <c r="BF213" i="3"/>
  <c r="BF212" i="3"/>
  <c r="BF211" i="3"/>
  <c r="BF210" i="3"/>
  <c r="BF209" i="3"/>
  <c r="BF208" i="3"/>
  <c r="BF207" i="3"/>
  <c r="BF206" i="3"/>
  <c r="BF205" i="3"/>
  <c r="BF204" i="3"/>
  <c r="BF203" i="3"/>
  <c r="BF202" i="3"/>
  <c r="BF201" i="3"/>
  <c r="BF200" i="3"/>
  <c r="BF199" i="3"/>
  <c r="BF198" i="3"/>
  <c r="BF197" i="3"/>
  <c r="BF196" i="3"/>
  <c r="BF195" i="3"/>
  <c r="BF194" i="3"/>
  <c r="BF193" i="3"/>
  <c r="BF192" i="3"/>
  <c r="BF191" i="3"/>
  <c r="BF190" i="3"/>
  <c r="BF189" i="3"/>
  <c r="BF188" i="3"/>
  <c r="BF187" i="3"/>
  <c r="BF186" i="3"/>
  <c r="BF185" i="3"/>
  <c r="BF184" i="3"/>
  <c r="BF183" i="3"/>
  <c r="BF182" i="3"/>
  <c r="BF181" i="3"/>
  <c r="BF180" i="3"/>
  <c r="BF179" i="3"/>
  <c r="BF178" i="3"/>
  <c r="BF177" i="3"/>
  <c r="BF176" i="3"/>
  <c r="BF175" i="3"/>
  <c r="BF174" i="3"/>
  <c r="BF173" i="3"/>
  <c r="BF172" i="3"/>
  <c r="BF171" i="3"/>
  <c r="BF170" i="3"/>
  <c r="BF169" i="3"/>
  <c r="BF168" i="3"/>
  <c r="BF167" i="3"/>
  <c r="BF166" i="3"/>
  <c r="BF165" i="3"/>
  <c r="BF164" i="3"/>
  <c r="BF163" i="3"/>
  <c r="BF162" i="3"/>
  <c r="BF161" i="3"/>
  <c r="BF160" i="3"/>
  <c r="BF159" i="3"/>
  <c r="BF158" i="3"/>
  <c r="BF157" i="3"/>
  <c r="BF156" i="3"/>
  <c r="BF155" i="3"/>
  <c r="BF154" i="3"/>
  <c r="BF153" i="3"/>
  <c r="BF152" i="3"/>
  <c r="BF151" i="3"/>
  <c r="BF150" i="3"/>
  <c r="BF149" i="3"/>
  <c r="BF148" i="3"/>
  <c r="BF147" i="3"/>
  <c r="BF146" i="3"/>
  <c r="BF145" i="3"/>
  <c r="BF144" i="3"/>
  <c r="BF143" i="3"/>
  <c r="BF142" i="3"/>
  <c r="BF141" i="3"/>
  <c r="BF140" i="3"/>
  <c r="BF139" i="3"/>
  <c r="BF138" i="3"/>
  <c r="BF137" i="3"/>
  <c r="BF136" i="3"/>
  <c r="BF135" i="3"/>
  <c r="BF134" i="3"/>
  <c r="BF133" i="3"/>
  <c r="BF132" i="3"/>
  <c r="BF131" i="3"/>
  <c r="BF130" i="3"/>
  <c r="BF129" i="3"/>
  <c r="BF128" i="3"/>
  <c r="BF127" i="3"/>
  <c r="BF126" i="3"/>
  <c r="BF125" i="3"/>
  <c r="BF124" i="3"/>
  <c r="BF123" i="3"/>
  <c r="BF122" i="3"/>
  <c r="BF121" i="3"/>
  <c r="BF120" i="3"/>
  <c r="BF119" i="3"/>
  <c r="BF118" i="3"/>
  <c r="BF117" i="3"/>
  <c r="BF116" i="3"/>
  <c r="BF115" i="3"/>
  <c r="BF114" i="3"/>
  <c r="BF113" i="3"/>
  <c r="BF112" i="3"/>
  <c r="BF111" i="3"/>
  <c r="BF110" i="3"/>
  <c r="BF109" i="3"/>
  <c r="BF108" i="3"/>
  <c r="BF107" i="3"/>
  <c r="BF106" i="3"/>
  <c r="BF105" i="3"/>
  <c r="BF104" i="3"/>
  <c r="BF103" i="3"/>
  <c r="BF102" i="3"/>
  <c r="BF101" i="3"/>
  <c r="BF100" i="3"/>
  <c r="BF99" i="3"/>
  <c r="BF98" i="3"/>
  <c r="BF97" i="3"/>
  <c r="BF96" i="3"/>
  <c r="BF95" i="3"/>
  <c r="BF94" i="3"/>
  <c r="BF93" i="3"/>
  <c r="BF92" i="3"/>
  <c r="BF91" i="3"/>
  <c r="BF90" i="3"/>
  <c r="BF89" i="3"/>
  <c r="BF88" i="3"/>
  <c r="BF87" i="3"/>
  <c r="BF86" i="3"/>
  <c r="BF85" i="3"/>
  <c r="BF84" i="3"/>
  <c r="BF83" i="3"/>
  <c r="BF82" i="3"/>
  <c r="BF81" i="3"/>
  <c r="BF80" i="3"/>
  <c r="BF79" i="3"/>
  <c r="BF78" i="3"/>
  <c r="BF77" i="3"/>
  <c r="BF76" i="3"/>
  <c r="BF75" i="3"/>
  <c r="BF74" i="3"/>
  <c r="BF73" i="3"/>
  <c r="BF72" i="3"/>
  <c r="BF71" i="3"/>
  <c r="BF70" i="3"/>
  <c r="BF69" i="3"/>
  <c r="BF68" i="3"/>
  <c r="BF67" i="3"/>
  <c r="BF66" i="3"/>
  <c r="BF65" i="3"/>
  <c r="BF64" i="3"/>
  <c r="BF63" i="3"/>
  <c r="BF62" i="3"/>
  <c r="BF61" i="3"/>
  <c r="BF60" i="3"/>
  <c r="BF59" i="3"/>
  <c r="BF58" i="3"/>
  <c r="BF57" i="3"/>
  <c r="BF56" i="3"/>
  <c r="BF55" i="3"/>
  <c r="BF54" i="3"/>
  <c r="BF53" i="3"/>
  <c r="BF52" i="3"/>
  <c r="BF51" i="3"/>
  <c r="BF50" i="3"/>
  <c r="BF49" i="3"/>
  <c r="BF48" i="3"/>
  <c r="BF47" i="3"/>
  <c r="BF46" i="3"/>
  <c r="BF45" i="3"/>
  <c r="BF44" i="3"/>
  <c r="BF43" i="3"/>
  <c r="BF42" i="3"/>
  <c r="BF41" i="3"/>
  <c r="BF40" i="3"/>
  <c r="BF39" i="3"/>
  <c r="BF38" i="3"/>
  <c r="BF37" i="3"/>
  <c r="BF36" i="3"/>
  <c r="BF35" i="3"/>
  <c r="BF34" i="3"/>
  <c r="BF33" i="3"/>
  <c r="BF32" i="3"/>
  <c r="BF31" i="3"/>
  <c r="BF30" i="3"/>
  <c r="BF29" i="3"/>
  <c r="BF28" i="3"/>
  <c r="BF27" i="3"/>
  <c r="BF26" i="3"/>
  <c r="BF25" i="3"/>
  <c r="BF24" i="3"/>
  <c r="BF23" i="3"/>
  <c r="BF22" i="3"/>
  <c r="BF21" i="3"/>
  <c r="BF20" i="3"/>
  <c r="BF19" i="3"/>
  <c r="BF18" i="3"/>
  <c r="BF17" i="3"/>
  <c r="BF16" i="3"/>
  <c r="BF15" i="3"/>
  <c r="BF14" i="3"/>
  <c r="BF13" i="3"/>
  <c r="BF12" i="3"/>
  <c r="BF11" i="3"/>
  <c r="BF10" i="3"/>
  <c r="BF9" i="3"/>
  <c r="BF8" i="3"/>
  <c r="BF7" i="3"/>
  <c r="BF6" i="3"/>
  <c r="BF5" i="3"/>
  <c r="BF4" i="3"/>
  <c r="BF3" i="3"/>
  <c r="BE756" i="3"/>
  <c r="BE755" i="3"/>
  <c r="BE753" i="3"/>
  <c r="BE751" i="3"/>
  <c r="BE750" i="3"/>
  <c r="BE749" i="3"/>
  <c r="BE748" i="3"/>
  <c r="BE745" i="3"/>
  <c r="BE744" i="3"/>
  <c r="BE740" i="3"/>
  <c r="BE739" i="3"/>
  <c r="BE737" i="3"/>
  <c r="BE736" i="3"/>
  <c r="BE735" i="3"/>
  <c r="BE734" i="3"/>
  <c r="BE733" i="3"/>
  <c r="BE732" i="3"/>
  <c r="BE731" i="3"/>
  <c r="BE730" i="3"/>
  <c r="BE729" i="3"/>
  <c r="BE728" i="3"/>
  <c r="BE727" i="3"/>
  <c r="BE726" i="3"/>
  <c r="BE725" i="3"/>
  <c r="BE724" i="3"/>
  <c r="BE723" i="3"/>
  <c r="BE722" i="3"/>
  <c r="BE721" i="3"/>
  <c r="BE720" i="3"/>
  <c r="BE719" i="3"/>
  <c r="BE718" i="3"/>
  <c r="BE717" i="3"/>
  <c r="BE716" i="3"/>
  <c r="BE715" i="3"/>
  <c r="BE714" i="3"/>
  <c r="BE713" i="3"/>
  <c r="BE712" i="3"/>
  <c r="BE711" i="3"/>
  <c r="BE710" i="3"/>
  <c r="BE709" i="3"/>
  <c r="BE708" i="3"/>
  <c r="BE707" i="3"/>
  <c r="BE706" i="3"/>
  <c r="BE705" i="3"/>
  <c r="BE704" i="3"/>
  <c r="BE703" i="3"/>
  <c r="BE702" i="3"/>
  <c r="BE701" i="3"/>
  <c r="BE700" i="3"/>
  <c r="BE699" i="3"/>
  <c r="BE698" i="3"/>
  <c r="BE697" i="3"/>
  <c r="BE696" i="3"/>
  <c r="BE695" i="3"/>
  <c r="BE694" i="3"/>
  <c r="BE693" i="3"/>
  <c r="BE692" i="3"/>
  <c r="BE691" i="3"/>
  <c r="BE690" i="3"/>
  <c r="BE689" i="3"/>
  <c r="BE688" i="3"/>
  <c r="BE687" i="3"/>
  <c r="BE686" i="3"/>
  <c r="BE685" i="3"/>
  <c r="BE684" i="3"/>
  <c r="BE683" i="3"/>
  <c r="BE682" i="3"/>
  <c r="BE681" i="3"/>
  <c r="BE680" i="3"/>
  <c r="BE679" i="3"/>
  <c r="BE678" i="3"/>
  <c r="BE677" i="3"/>
  <c r="BE676" i="3"/>
  <c r="BE675" i="3"/>
  <c r="BE674" i="3"/>
  <c r="BE673" i="3"/>
  <c r="BE672" i="3"/>
  <c r="BE671" i="3"/>
  <c r="BE670" i="3"/>
  <c r="BE669" i="3"/>
  <c r="BE668" i="3"/>
  <c r="BE667" i="3"/>
  <c r="BE666" i="3"/>
  <c r="BE665" i="3"/>
  <c r="BE664" i="3"/>
  <c r="BE663" i="3"/>
  <c r="BE662" i="3"/>
  <c r="BE661" i="3"/>
  <c r="BE660" i="3"/>
  <c r="BE659" i="3"/>
  <c r="BE658" i="3"/>
  <c r="BE657" i="3"/>
  <c r="BE656" i="3"/>
  <c r="BE655" i="3"/>
  <c r="BE654" i="3"/>
  <c r="BE653" i="3"/>
  <c r="BE652" i="3"/>
  <c r="BE651" i="3"/>
  <c r="BE650" i="3"/>
  <c r="BE649" i="3"/>
  <c r="BE648" i="3"/>
  <c r="BE647" i="3"/>
  <c r="BE646" i="3"/>
  <c r="BE645" i="3"/>
  <c r="BE644" i="3"/>
  <c r="BE643" i="3"/>
  <c r="BE642" i="3"/>
  <c r="BE641" i="3"/>
  <c r="BE640" i="3"/>
  <c r="BE639" i="3"/>
  <c r="BE638" i="3"/>
  <c r="BE637" i="3"/>
  <c r="BE636" i="3"/>
  <c r="BE635" i="3"/>
  <c r="BE634" i="3"/>
  <c r="BE633" i="3"/>
  <c r="BE632" i="3"/>
  <c r="BE631" i="3"/>
  <c r="BE630" i="3"/>
  <c r="BE629" i="3"/>
  <c r="BE628" i="3"/>
  <c r="BE627" i="3"/>
  <c r="BE626" i="3"/>
  <c r="BE625" i="3"/>
  <c r="BE624" i="3"/>
  <c r="BE623" i="3"/>
  <c r="BE622" i="3"/>
  <c r="BE621" i="3"/>
  <c r="BE620" i="3"/>
  <c r="BE619" i="3"/>
  <c r="BE618" i="3"/>
  <c r="BE617" i="3"/>
  <c r="BE616" i="3"/>
  <c r="BE615" i="3"/>
  <c r="BE614" i="3"/>
  <c r="BE613" i="3"/>
  <c r="BE612" i="3"/>
  <c r="BE611" i="3"/>
  <c r="BE610" i="3"/>
  <c r="BE609" i="3"/>
  <c r="BE608" i="3"/>
  <c r="BE607" i="3"/>
  <c r="BE606" i="3"/>
  <c r="BE605" i="3"/>
  <c r="BE604" i="3"/>
  <c r="BE603" i="3"/>
  <c r="BE602" i="3"/>
  <c r="BE601" i="3"/>
  <c r="BE600" i="3"/>
  <c r="BE599" i="3"/>
  <c r="BE598" i="3"/>
  <c r="BE597" i="3"/>
  <c r="BE596" i="3"/>
  <c r="BE595" i="3"/>
  <c r="BE594" i="3"/>
  <c r="BE593" i="3"/>
  <c r="BE592" i="3"/>
  <c r="BE591" i="3"/>
  <c r="BE590" i="3"/>
  <c r="BE589" i="3"/>
  <c r="BE588" i="3"/>
  <c r="BE587" i="3"/>
  <c r="BE586" i="3"/>
  <c r="BE585" i="3"/>
  <c r="BE584" i="3"/>
  <c r="BE583" i="3"/>
  <c r="BE582" i="3"/>
  <c r="BE581" i="3"/>
  <c r="BE580" i="3"/>
  <c r="BE579" i="3"/>
  <c r="BE578" i="3"/>
  <c r="BE577" i="3"/>
  <c r="BE576" i="3"/>
  <c r="BE575" i="3"/>
  <c r="BE574" i="3"/>
  <c r="BE573" i="3"/>
  <c r="BE572" i="3"/>
  <c r="BE571" i="3"/>
  <c r="BE570" i="3"/>
  <c r="BE569" i="3"/>
  <c r="BE568" i="3"/>
  <c r="BE567" i="3"/>
  <c r="BE566" i="3"/>
  <c r="BE565" i="3"/>
  <c r="BE564" i="3"/>
  <c r="BE563" i="3"/>
  <c r="BE562" i="3"/>
  <c r="BE561" i="3"/>
  <c r="BE560" i="3"/>
  <c r="BE559" i="3"/>
  <c r="BE558" i="3"/>
  <c r="BE557" i="3"/>
  <c r="BE556" i="3"/>
  <c r="BE555" i="3"/>
  <c r="BE554" i="3"/>
  <c r="BE553" i="3"/>
  <c r="BE552" i="3"/>
  <c r="BE551" i="3"/>
  <c r="BE550" i="3"/>
  <c r="BE549" i="3"/>
  <c r="BE548" i="3"/>
  <c r="BE547" i="3"/>
  <c r="BE546" i="3"/>
  <c r="BE545" i="3"/>
  <c r="BE544" i="3"/>
  <c r="BE543" i="3"/>
  <c r="BE542" i="3"/>
  <c r="BE541" i="3"/>
  <c r="BE540" i="3"/>
  <c r="BE539" i="3"/>
  <c r="BE538" i="3"/>
  <c r="BE537" i="3"/>
  <c r="BE536" i="3"/>
  <c r="BE535" i="3"/>
  <c r="BE534" i="3"/>
  <c r="BE533" i="3"/>
  <c r="BE532" i="3"/>
  <c r="BE531" i="3"/>
  <c r="BE530" i="3"/>
  <c r="BE529" i="3"/>
  <c r="BE528" i="3"/>
  <c r="BE527" i="3"/>
  <c r="BE526" i="3"/>
  <c r="BE525" i="3"/>
  <c r="BE524" i="3"/>
  <c r="BE523" i="3"/>
  <c r="BE522" i="3"/>
  <c r="BE521" i="3"/>
  <c r="BE520" i="3"/>
  <c r="BE519" i="3"/>
  <c r="BE518" i="3"/>
  <c r="BE517" i="3"/>
  <c r="BE516" i="3"/>
  <c r="BE515" i="3"/>
  <c r="BE514" i="3"/>
  <c r="BE513" i="3"/>
  <c r="BE512" i="3"/>
  <c r="BE511" i="3"/>
  <c r="BE510" i="3"/>
  <c r="BE509" i="3"/>
  <c r="BE508" i="3"/>
  <c r="BE507" i="3"/>
  <c r="BE506" i="3"/>
  <c r="BE505" i="3"/>
  <c r="BE504" i="3"/>
  <c r="BE503" i="3"/>
  <c r="BE502" i="3"/>
  <c r="BE501" i="3"/>
  <c r="BE500" i="3"/>
  <c r="BE499" i="3"/>
  <c r="BE498" i="3"/>
  <c r="BE497" i="3"/>
  <c r="BE496" i="3"/>
  <c r="BE495" i="3"/>
  <c r="BE494" i="3"/>
  <c r="BE493" i="3"/>
  <c r="BE492" i="3"/>
  <c r="BE491" i="3"/>
  <c r="BE490" i="3"/>
  <c r="BE489" i="3"/>
  <c r="BE488" i="3"/>
  <c r="BE487" i="3"/>
  <c r="BE486" i="3"/>
  <c r="BE485" i="3"/>
  <c r="BE484" i="3"/>
  <c r="BE483" i="3"/>
  <c r="BE482" i="3"/>
  <c r="BE481" i="3"/>
  <c r="BE480" i="3"/>
  <c r="BE479" i="3"/>
  <c r="BE478" i="3"/>
  <c r="BE477" i="3"/>
  <c r="BE476" i="3"/>
  <c r="BE475" i="3"/>
  <c r="BE474" i="3"/>
  <c r="BE473" i="3"/>
  <c r="BE472" i="3"/>
  <c r="BE471" i="3"/>
  <c r="BE470" i="3"/>
  <c r="BE469" i="3"/>
  <c r="BE468" i="3"/>
  <c r="BE467" i="3"/>
  <c r="BE466" i="3"/>
  <c r="BE465" i="3"/>
  <c r="BE464" i="3"/>
  <c r="BE463" i="3"/>
  <c r="BE462" i="3"/>
  <c r="BE461" i="3"/>
  <c r="BE460" i="3"/>
  <c r="BE459" i="3"/>
  <c r="BE458" i="3"/>
  <c r="BE457" i="3"/>
  <c r="BE456" i="3"/>
  <c r="BE455" i="3"/>
  <c r="BE454" i="3"/>
  <c r="BE453" i="3"/>
  <c r="BE452" i="3"/>
  <c r="BE451" i="3"/>
  <c r="BE450" i="3"/>
  <c r="BE449" i="3"/>
  <c r="BE448" i="3"/>
  <c r="BE447" i="3"/>
  <c r="BE446" i="3"/>
  <c r="BE445" i="3"/>
  <c r="BE444" i="3"/>
  <c r="BE443" i="3"/>
  <c r="BE442" i="3"/>
  <c r="BE441" i="3"/>
  <c r="BE440" i="3"/>
  <c r="BE439" i="3"/>
  <c r="BE438" i="3"/>
  <c r="BE437" i="3"/>
  <c r="BE436" i="3"/>
  <c r="BE435" i="3"/>
  <c r="BE434" i="3"/>
  <c r="BE433" i="3"/>
  <c r="BE432" i="3"/>
  <c r="BE431" i="3"/>
  <c r="BE430" i="3"/>
  <c r="BE429" i="3"/>
  <c r="BE428" i="3"/>
  <c r="BE427" i="3"/>
  <c r="BE426" i="3"/>
  <c r="BE425" i="3"/>
  <c r="BE424" i="3"/>
  <c r="BE423" i="3"/>
  <c r="BE422" i="3"/>
  <c r="BE421" i="3"/>
  <c r="BE420" i="3"/>
  <c r="BE419" i="3"/>
  <c r="BE418" i="3"/>
  <c r="BE417" i="3"/>
  <c r="BE416" i="3"/>
  <c r="BE415" i="3"/>
  <c r="BE414" i="3"/>
  <c r="BE413" i="3"/>
  <c r="BE412" i="3"/>
  <c r="BE411" i="3"/>
  <c r="BE410" i="3"/>
  <c r="BE409" i="3"/>
  <c r="BE408" i="3"/>
  <c r="BE407" i="3"/>
  <c r="BE406" i="3"/>
  <c r="BE405" i="3"/>
  <c r="BE404" i="3"/>
  <c r="BE403" i="3"/>
  <c r="BE402" i="3"/>
  <c r="BE401" i="3"/>
  <c r="BE400" i="3"/>
  <c r="BE399" i="3"/>
  <c r="BE398" i="3"/>
  <c r="BE397" i="3"/>
  <c r="BE396" i="3"/>
  <c r="BE395" i="3"/>
  <c r="BE394" i="3"/>
  <c r="BE393" i="3"/>
  <c r="BE392" i="3"/>
  <c r="BE391" i="3"/>
  <c r="BE390" i="3"/>
  <c r="BE389" i="3"/>
  <c r="BE388" i="3"/>
  <c r="BE387" i="3"/>
  <c r="BE386" i="3"/>
  <c r="BE385" i="3"/>
  <c r="BE384" i="3"/>
  <c r="BE383" i="3"/>
  <c r="BE382" i="3"/>
  <c r="BE381" i="3"/>
  <c r="BE380" i="3"/>
  <c r="BE379" i="3"/>
  <c r="BE378" i="3"/>
  <c r="BE377" i="3"/>
  <c r="BE375" i="3"/>
  <c r="BE372" i="3"/>
  <c r="BE370" i="3"/>
  <c r="BE369" i="3"/>
  <c r="BE368" i="3"/>
  <c r="BE367" i="3"/>
  <c r="BE366" i="3"/>
  <c r="BE365" i="3"/>
  <c r="BE364" i="3"/>
  <c r="BE363" i="3"/>
  <c r="BE362" i="3"/>
  <c r="BE361" i="3"/>
  <c r="BE360" i="3"/>
  <c r="BE359" i="3"/>
  <c r="BE358" i="3"/>
  <c r="BE356" i="3"/>
  <c r="BE355" i="3"/>
  <c r="BE354" i="3"/>
  <c r="BE353" i="3"/>
  <c r="BE352" i="3"/>
  <c r="BE351" i="3"/>
  <c r="BE349" i="3"/>
  <c r="BE348" i="3"/>
  <c r="BE347" i="3"/>
  <c r="BE346" i="3"/>
  <c r="BE345" i="3"/>
  <c r="BE344" i="3"/>
  <c r="BE343" i="3"/>
  <c r="BE342" i="3"/>
  <c r="BE341" i="3"/>
  <c r="BE339" i="3"/>
  <c r="BE338" i="3"/>
  <c r="BE337" i="3"/>
  <c r="BE336" i="3"/>
  <c r="BE335" i="3"/>
  <c r="BE334" i="3"/>
  <c r="BE333" i="3"/>
  <c r="BE332" i="3"/>
  <c r="BE331" i="3"/>
  <c r="BE330" i="3"/>
  <c r="BE329" i="3"/>
  <c r="BE328" i="3"/>
  <c r="BE327" i="3"/>
  <c r="BE326" i="3"/>
  <c r="BE325" i="3"/>
  <c r="BE324" i="3"/>
  <c r="BE323" i="3"/>
  <c r="BE322" i="3"/>
  <c r="BE321" i="3"/>
  <c r="BE320" i="3"/>
  <c r="BE319" i="3"/>
  <c r="BE318" i="3"/>
  <c r="BE317" i="3"/>
  <c r="BE316" i="3"/>
  <c r="BE315" i="3"/>
  <c r="BE314" i="3"/>
  <c r="BE313" i="3"/>
  <c r="BE312" i="3"/>
  <c r="BE311" i="3"/>
  <c r="BE310" i="3"/>
  <c r="BE309" i="3"/>
  <c r="BE308" i="3"/>
  <c r="BE307" i="3"/>
  <c r="BE306" i="3"/>
  <c r="BE305" i="3"/>
  <c r="BE304" i="3"/>
  <c r="BE303" i="3"/>
  <c r="BE302" i="3"/>
  <c r="BE301" i="3"/>
  <c r="BE300" i="3"/>
  <c r="BE299" i="3"/>
  <c r="BE298" i="3"/>
  <c r="BE297" i="3"/>
  <c r="BE296" i="3"/>
  <c r="BE295" i="3"/>
  <c r="BE294" i="3"/>
  <c r="BE293" i="3"/>
  <c r="BE292" i="3"/>
  <c r="BE291" i="3"/>
  <c r="BE290" i="3"/>
  <c r="BE289" i="3"/>
  <c r="BE288" i="3"/>
  <c r="BE287" i="3"/>
  <c r="BE286" i="3"/>
  <c r="BE285" i="3"/>
  <c r="BE284" i="3"/>
  <c r="BE283" i="3"/>
  <c r="BE282" i="3"/>
  <c r="BE281" i="3"/>
  <c r="BE280" i="3"/>
  <c r="BE279" i="3"/>
  <c r="BE278" i="3"/>
  <c r="BE277" i="3"/>
  <c r="BE276" i="3"/>
  <c r="BE275" i="3"/>
  <c r="BE274" i="3"/>
  <c r="BE273" i="3"/>
  <c r="BE272" i="3"/>
  <c r="BE271" i="3"/>
  <c r="BE270" i="3"/>
  <c r="BE269" i="3"/>
  <c r="BE268" i="3"/>
  <c r="BE267" i="3"/>
  <c r="BE266" i="3"/>
  <c r="BE265" i="3"/>
  <c r="BE264" i="3"/>
  <c r="BE263" i="3"/>
  <c r="BE262" i="3"/>
  <c r="BE261" i="3"/>
  <c r="BE260" i="3"/>
  <c r="BE259" i="3"/>
  <c r="BE258" i="3"/>
  <c r="BE257" i="3"/>
  <c r="BE256" i="3"/>
  <c r="BE255" i="3"/>
  <c r="BE254" i="3"/>
  <c r="BE253" i="3"/>
  <c r="BE252" i="3"/>
  <c r="BE251" i="3"/>
  <c r="BE250" i="3"/>
  <c r="BE249" i="3"/>
  <c r="BE248" i="3"/>
  <c r="BE247" i="3"/>
  <c r="BE246" i="3"/>
  <c r="BE245" i="3"/>
  <c r="BE244" i="3"/>
  <c r="BE243" i="3"/>
  <c r="BE242" i="3"/>
  <c r="BE241" i="3"/>
  <c r="BE240" i="3"/>
  <c r="BE239" i="3"/>
  <c r="BE238" i="3"/>
  <c r="BE237" i="3"/>
  <c r="BE236" i="3"/>
  <c r="BE235" i="3"/>
  <c r="BE234" i="3"/>
  <c r="BE233" i="3"/>
  <c r="BE232" i="3"/>
  <c r="BE231" i="3"/>
  <c r="BE230" i="3"/>
  <c r="BE229" i="3"/>
  <c r="BE228" i="3"/>
  <c r="BE227" i="3"/>
  <c r="BE226" i="3"/>
  <c r="BE225" i="3"/>
  <c r="BE224" i="3"/>
  <c r="BE223" i="3"/>
  <c r="BE222" i="3"/>
  <c r="BE221" i="3"/>
  <c r="BE220" i="3"/>
  <c r="BE219" i="3"/>
  <c r="BE218" i="3"/>
  <c r="BE217" i="3"/>
  <c r="BE216" i="3"/>
  <c r="BE215" i="3"/>
  <c r="BE214" i="3"/>
  <c r="BE213" i="3"/>
  <c r="BE212" i="3"/>
  <c r="BE211" i="3"/>
  <c r="BE210" i="3"/>
  <c r="BE209" i="3"/>
  <c r="BE208" i="3"/>
  <c r="BE207" i="3"/>
  <c r="BE206" i="3"/>
  <c r="BE205" i="3"/>
  <c r="BE204" i="3"/>
  <c r="BE203" i="3"/>
  <c r="BE202" i="3"/>
  <c r="BE201" i="3"/>
  <c r="BE200" i="3"/>
  <c r="BE199" i="3"/>
  <c r="BE198" i="3"/>
  <c r="BE197" i="3"/>
  <c r="BE196" i="3"/>
  <c r="BE195" i="3"/>
  <c r="BE194" i="3"/>
  <c r="BE193" i="3"/>
  <c r="BE192" i="3"/>
  <c r="BE191" i="3"/>
  <c r="BE190" i="3"/>
  <c r="BE189" i="3"/>
  <c r="BE188" i="3"/>
  <c r="BE187" i="3"/>
  <c r="BE186" i="3"/>
  <c r="BE185" i="3"/>
  <c r="BE184" i="3"/>
  <c r="BE183" i="3"/>
  <c r="BE182" i="3"/>
  <c r="BE181" i="3"/>
  <c r="BE180" i="3"/>
  <c r="BE179" i="3"/>
  <c r="BE178" i="3"/>
  <c r="BE177" i="3"/>
  <c r="BE176" i="3"/>
  <c r="BE175" i="3"/>
  <c r="BE174" i="3"/>
  <c r="BE173" i="3"/>
  <c r="BE172" i="3"/>
  <c r="BE171" i="3"/>
  <c r="BE170" i="3"/>
  <c r="BE169" i="3"/>
  <c r="BE168" i="3"/>
  <c r="BE167" i="3"/>
  <c r="BE166" i="3"/>
  <c r="BE165" i="3"/>
  <c r="BE164" i="3"/>
  <c r="BE163" i="3"/>
  <c r="BE162" i="3"/>
  <c r="BE161" i="3"/>
  <c r="BE160" i="3"/>
  <c r="BE159" i="3"/>
  <c r="BE158" i="3"/>
  <c r="BE157" i="3"/>
  <c r="BE156" i="3"/>
  <c r="BE155" i="3"/>
  <c r="BE154" i="3"/>
  <c r="BE153" i="3"/>
  <c r="BE152" i="3"/>
  <c r="BE151" i="3"/>
  <c r="BE150" i="3"/>
  <c r="BE149" i="3"/>
  <c r="BE148" i="3"/>
  <c r="BE147" i="3"/>
  <c r="BE146" i="3"/>
  <c r="BE145" i="3"/>
  <c r="BE144" i="3"/>
  <c r="BE143" i="3"/>
  <c r="BE142" i="3"/>
  <c r="BE141" i="3"/>
  <c r="BE140" i="3"/>
  <c r="BE139" i="3"/>
  <c r="BE138" i="3"/>
  <c r="BE137" i="3"/>
  <c r="BE136" i="3"/>
  <c r="BE135" i="3"/>
  <c r="BE134" i="3"/>
  <c r="BE133" i="3"/>
  <c r="BE132" i="3"/>
  <c r="BE131" i="3"/>
  <c r="BE130" i="3"/>
  <c r="BE129" i="3"/>
  <c r="BE128" i="3"/>
  <c r="BE127" i="3"/>
  <c r="BE126" i="3"/>
  <c r="BE125" i="3"/>
  <c r="BE124" i="3"/>
  <c r="BE123" i="3"/>
  <c r="BE122" i="3"/>
  <c r="BE121" i="3"/>
  <c r="BE120" i="3"/>
  <c r="BE119" i="3"/>
  <c r="BE118" i="3"/>
  <c r="BE117" i="3"/>
  <c r="BE116" i="3"/>
  <c r="BE115" i="3"/>
  <c r="BE114" i="3"/>
  <c r="BE113" i="3"/>
  <c r="BE112" i="3"/>
  <c r="BE111" i="3"/>
  <c r="BE110" i="3"/>
  <c r="BE109" i="3"/>
  <c r="BE108" i="3"/>
  <c r="BE107" i="3"/>
  <c r="BE106" i="3"/>
  <c r="BE105" i="3"/>
  <c r="BE104" i="3"/>
  <c r="BE103" i="3"/>
  <c r="BE102" i="3"/>
  <c r="BE101" i="3"/>
  <c r="BE100" i="3"/>
  <c r="BE99" i="3"/>
  <c r="BE98" i="3"/>
  <c r="BE97" i="3"/>
  <c r="BE96" i="3"/>
  <c r="BE95" i="3"/>
  <c r="BE94" i="3"/>
  <c r="BE93" i="3"/>
  <c r="BE92" i="3"/>
  <c r="BE91" i="3"/>
  <c r="BE90" i="3"/>
  <c r="BE89" i="3"/>
  <c r="BE88" i="3"/>
  <c r="BE87" i="3"/>
  <c r="BE86" i="3"/>
  <c r="BE85" i="3"/>
  <c r="BE84" i="3"/>
  <c r="BE83" i="3"/>
  <c r="BE82" i="3"/>
  <c r="BE81" i="3"/>
  <c r="BE80" i="3"/>
  <c r="BE79" i="3"/>
  <c r="BE78" i="3"/>
  <c r="BE77" i="3"/>
  <c r="BE76" i="3"/>
  <c r="BE75" i="3"/>
  <c r="BE74" i="3"/>
  <c r="BE73" i="3"/>
  <c r="BE72" i="3"/>
  <c r="BE71" i="3"/>
  <c r="BE70" i="3"/>
  <c r="BE69" i="3"/>
  <c r="BE68" i="3"/>
  <c r="BE67" i="3"/>
  <c r="BE66" i="3"/>
  <c r="BE65" i="3"/>
  <c r="BE64" i="3"/>
  <c r="BE63" i="3"/>
  <c r="BE62" i="3"/>
  <c r="BE61" i="3"/>
  <c r="BE60" i="3"/>
  <c r="BE59" i="3"/>
  <c r="BE58" i="3"/>
  <c r="BE57" i="3"/>
  <c r="BE56" i="3"/>
  <c r="BE55" i="3"/>
  <c r="BE54" i="3"/>
  <c r="BE53" i="3"/>
  <c r="BE52" i="3"/>
  <c r="BE51" i="3"/>
  <c r="BE50" i="3"/>
  <c r="BE49" i="3"/>
  <c r="BE48" i="3"/>
  <c r="BE47" i="3"/>
  <c r="BE46" i="3"/>
  <c r="BE45" i="3"/>
  <c r="BE44" i="3"/>
  <c r="BE43" i="3"/>
  <c r="BE42" i="3"/>
  <c r="BE41" i="3"/>
  <c r="BE40" i="3"/>
  <c r="BE39" i="3"/>
  <c r="BE38" i="3"/>
  <c r="BE37" i="3"/>
  <c r="BE36" i="3"/>
  <c r="BE35" i="3"/>
  <c r="BE34" i="3"/>
  <c r="BE33" i="3"/>
  <c r="BE32" i="3"/>
  <c r="BE31" i="3"/>
  <c r="BE30" i="3"/>
  <c r="BE29" i="3"/>
  <c r="BE28" i="3"/>
  <c r="BE27" i="3"/>
  <c r="BE26" i="3"/>
  <c r="BE25" i="3"/>
  <c r="BE24" i="3"/>
  <c r="BE23" i="3"/>
  <c r="BE22" i="3"/>
  <c r="BE21" i="3"/>
  <c r="BE20" i="3"/>
  <c r="BE19" i="3"/>
  <c r="BE18" i="3"/>
  <c r="BE17" i="3"/>
  <c r="BE16" i="3"/>
  <c r="BE15" i="3"/>
  <c r="BE14" i="3"/>
  <c r="BE13" i="3"/>
  <c r="BE12" i="3"/>
  <c r="BE11" i="3"/>
  <c r="BE10" i="3"/>
  <c r="BE9" i="3"/>
  <c r="BE8" i="3"/>
  <c r="BE7" i="3"/>
  <c r="BE6" i="3"/>
  <c r="BE5" i="3"/>
  <c r="BE4" i="3"/>
  <c r="BD756" i="3"/>
  <c r="BD755" i="3"/>
  <c r="BD753" i="3"/>
  <c r="BD751" i="3"/>
  <c r="BD750" i="3"/>
  <c r="BD749" i="3"/>
  <c r="BD748" i="3"/>
  <c r="BD745" i="3"/>
  <c r="BD744" i="3"/>
  <c r="BD740" i="3"/>
  <c r="BD739" i="3"/>
  <c r="BD737" i="3"/>
  <c r="BD736" i="3"/>
  <c r="BD735" i="3"/>
  <c r="BD734" i="3"/>
  <c r="BD733" i="3"/>
  <c r="BD732" i="3"/>
  <c r="BD731" i="3"/>
  <c r="BD730" i="3"/>
  <c r="BD729" i="3"/>
  <c r="BD728" i="3"/>
  <c r="BD727" i="3"/>
  <c r="BD726" i="3"/>
  <c r="BD725" i="3"/>
  <c r="BD724" i="3"/>
  <c r="BD723" i="3"/>
  <c r="BD722" i="3"/>
  <c r="BD721" i="3"/>
  <c r="BD720" i="3"/>
  <c r="BD719" i="3"/>
  <c r="BD718" i="3"/>
  <c r="BD717" i="3"/>
  <c r="BD716" i="3"/>
  <c r="BD715" i="3"/>
  <c r="BD714" i="3"/>
  <c r="BD713" i="3"/>
  <c r="BD712" i="3"/>
  <c r="BD711" i="3"/>
  <c r="BD710" i="3"/>
  <c r="BD709" i="3"/>
  <c r="BD708" i="3"/>
  <c r="BD707" i="3"/>
  <c r="BD706" i="3"/>
  <c r="BD705" i="3"/>
  <c r="BD704" i="3"/>
  <c r="BD703" i="3"/>
  <c r="BD702" i="3"/>
  <c r="BD701" i="3"/>
  <c r="BD700" i="3"/>
  <c r="BD699" i="3"/>
  <c r="BD698" i="3"/>
  <c r="BD697" i="3"/>
  <c r="BD696" i="3"/>
  <c r="BD695" i="3"/>
  <c r="BD694" i="3"/>
  <c r="BD693" i="3"/>
  <c r="BD692" i="3"/>
  <c r="BD691" i="3"/>
  <c r="BD690" i="3"/>
  <c r="BD689" i="3"/>
  <c r="BD688" i="3"/>
  <c r="BD687" i="3"/>
  <c r="BD686" i="3"/>
  <c r="BD685" i="3"/>
  <c r="BD684" i="3"/>
  <c r="BD683" i="3"/>
  <c r="BD682" i="3"/>
  <c r="BD681" i="3"/>
  <c r="BD680" i="3"/>
  <c r="BD679" i="3"/>
  <c r="BD678" i="3"/>
  <c r="BD677" i="3"/>
  <c r="BD676" i="3"/>
  <c r="BD675" i="3"/>
  <c r="BD674" i="3"/>
  <c r="BD673" i="3"/>
  <c r="BD672" i="3"/>
  <c r="BD671" i="3"/>
  <c r="BD670" i="3"/>
  <c r="BD669" i="3"/>
  <c r="BD668" i="3"/>
  <c r="BD667" i="3"/>
  <c r="BD666" i="3"/>
  <c r="BD665" i="3"/>
  <c r="BD664" i="3"/>
  <c r="BD663" i="3"/>
  <c r="BD662" i="3"/>
  <c r="BD661" i="3"/>
  <c r="BD660" i="3"/>
  <c r="BD659" i="3"/>
  <c r="BD658" i="3"/>
  <c r="BD657" i="3"/>
  <c r="BD656" i="3"/>
  <c r="BD655" i="3"/>
  <c r="BD654" i="3"/>
  <c r="BD653" i="3"/>
  <c r="BD652" i="3"/>
  <c r="BD651" i="3"/>
  <c r="BD650" i="3"/>
  <c r="BD649" i="3"/>
  <c r="BD648" i="3"/>
  <c r="BD647" i="3"/>
  <c r="BD646" i="3"/>
  <c r="BD645" i="3"/>
  <c r="BD644" i="3"/>
  <c r="BD643" i="3"/>
  <c r="BD642" i="3"/>
  <c r="BD641" i="3"/>
  <c r="BD640" i="3"/>
  <c r="BD639" i="3"/>
  <c r="BD638" i="3"/>
  <c r="BD637" i="3"/>
  <c r="BD636" i="3"/>
  <c r="BD635" i="3"/>
  <c r="BD634" i="3"/>
  <c r="BD633" i="3"/>
  <c r="BD632" i="3"/>
  <c r="BD631" i="3"/>
  <c r="BD630" i="3"/>
  <c r="BD629" i="3"/>
  <c r="BD628" i="3"/>
  <c r="BD627" i="3"/>
  <c r="BD626" i="3"/>
  <c r="BD625" i="3"/>
  <c r="BD624" i="3"/>
  <c r="BD623" i="3"/>
  <c r="BD622" i="3"/>
  <c r="BD621" i="3"/>
  <c r="BD620" i="3"/>
  <c r="BD619" i="3"/>
  <c r="BD618" i="3"/>
  <c r="BD617" i="3"/>
  <c r="BD616" i="3"/>
  <c r="BD615" i="3"/>
  <c r="BD614" i="3"/>
  <c r="BD613" i="3"/>
  <c r="BD612" i="3"/>
  <c r="BD611" i="3"/>
  <c r="BD610" i="3"/>
  <c r="BD609" i="3"/>
  <c r="BD608" i="3"/>
  <c r="BD607" i="3"/>
  <c r="BD606" i="3"/>
  <c r="BD605" i="3"/>
  <c r="BD604" i="3"/>
  <c r="BD603" i="3"/>
  <c r="BD602" i="3"/>
  <c r="BD601" i="3"/>
  <c r="BD600" i="3"/>
  <c r="BD599" i="3"/>
  <c r="BD598" i="3"/>
  <c r="BD597" i="3"/>
  <c r="BD596" i="3"/>
  <c r="BD595" i="3"/>
  <c r="BD594" i="3"/>
  <c r="BD593" i="3"/>
  <c r="BD592" i="3"/>
  <c r="BD591" i="3"/>
  <c r="BD590" i="3"/>
  <c r="BD589" i="3"/>
  <c r="BD588" i="3"/>
  <c r="BD587" i="3"/>
  <c r="BD586" i="3"/>
  <c r="BD585" i="3"/>
  <c r="BD584" i="3"/>
  <c r="BD583" i="3"/>
  <c r="BD582" i="3"/>
  <c r="BD581" i="3"/>
  <c r="BD580" i="3"/>
  <c r="BD579" i="3"/>
  <c r="BD578" i="3"/>
  <c r="BD577" i="3"/>
  <c r="BD576" i="3"/>
  <c r="BD575" i="3"/>
  <c r="BD574" i="3"/>
  <c r="BD573" i="3"/>
  <c r="BD572" i="3"/>
  <c r="BD571" i="3"/>
  <c r="BD570" i="3"/>
  <c r="BD569" i="3"/>
  <c r="BD568" i="3"/>
  <c r="BD567" i="3"/>
  <c r="BD566" i="3"/>
  <c r="BD565" i="3"/>
  <c r="BD564" i="3"/>
  <c r="BD563" i="3"/>
  <c r="BD562" i="3"/>
  <c r="BD561" i="3"/>
  <c r="BD560" i="3"/>
  <c r="BD559" i="3"/>
  <c r="BD558" i="3"/>
  <c r="BD557" i="3"/>
  <c r="BD556" i="3"/>
  <c r="BD555" i="3"/>
  <c r="BD554" i="3"/>
  <c r="BD553" i="3"/>
  <c r="BD552" i="3"/>
  <c r="BD551" i="3"/>
  <c r="BD550" i="3"/>
  <c r="BD549" i="3"/>
  <c r="BD548" i="3"/>
  <c r="BD547" i="3"/>
  <c r="BD546" i="3"/>
  <c r="BD545" i="3"/>
  <c r="BD544" i="3"/>
  <c r="BD543" i="3"/>
  <c r="BD542" i="3"/>
  <c r="BD541" i="3"/>
  <c r="BD540" i="3"/>
  <c r="BD539" i="3"/>
  <c r="BD538" i="3"/>
  <c r="BD537" i="3"/>
  <c r="BD536" i="3"/>
  <c r="BD535" i="3"/>
  <c r="BD534" i="3"/>
  <c r="BD533" i="3"/>
  <c r="BD532" i="3"/>
  <c r="BD531" i="3"/>
  <c r="BD530" i="3"/>
  <c r="BD529" i="3"/>
  <c r="BD528" i="3"/>
  <c r="BD527" i="3"/>
  <c r="BD526" i="3"/>
  <c r="BD525" i="3"/>
  <c r="BD524" i="3"/>
  <c r="BD523" i="3"/>
  <c r="BD522" i="3"/>
  <c r="BD521" i="3"/>
  <c r="BD520" i="3"/>
  <c r="BD519" i="3"/>
  <c r="BD518" i="3"/>
  <c r="BD517" i="3"/>
  <c r="BD516" i="3"/>
  <c r="BD515" i="3"/>
  <c r="BD514" i="3"/>
  <c r="BD513" i="3"/>
  <c r="BD512" i="3"/>
  <c r="BD511" i="3"/>
  <c r="BD510" i="3"/>
  <c r="BD509" i="3"/>
  <c r="BD508" i="3"/>
  <c r="BD507" i="3"/>
  <c r="BD506" i="3"/>
  <c r="BD505" i="3"/>
  <c r="BD504" i="3"/>
  <c r="BD503" i="3"/>
  <c r="BD502" i="3"/>
  <c r="BD501" i="3"/>
  <c r="BD500" i="3"/>
  <c r="BD499" i="3"/>
  <c r="BD498" i="3"/>
  <c r="BD497" i="3"/>
  <c r="BD496" i="3"/>
  <c r="BD495" i="3"/>
  <c r="BD494" i="3"/>
  <c r="BD493" i="3"/>
  <c r="BD492" i="3"/>
  <c r="BD491" i="3"/>
  <c r="BD490" i="3"/>
  <c r="BD489" i="3"/>
  <c r="BD488" i="3"/>
  <c r="BD487" i="3"/>
  <c r="BD486" i="3"/>
  <c r="BD485" i="3"/>
  <c r="BD484" i="3"/>
  <c r="BD483" i="3"/>
  <c r="BD482" i="3"/>
  <c r="BD481" i="3"/>
  <c r="BD480" i="3"/>
  <c r="BD479" i="3"/>
  <c r="BD478" i="3"/>
  <c r="BD477" i="3"/>
  <c r="BD476" i="3"/>
  <c r="BD475" i="3"/>
  <c r="BD474" i="3"/>
  <c r="BD473" i="3"/>
  <c r="BD472" i="3"/>
  <c r="BD471" i="3"/>
  <c r="BD470" i="3"/>
  <c r="BD469" i="3"/>
  <c r="BD468" i="3"/>
  <c r="BD467" i="3"/>
  <c r="BD466" i="3"/>
  <c r="BD465" i="3"/>
  <c r="BD464" i="3"/>
  <c r="BD463" i="3"/>
  <c r="BD462" i="3"/>
  <c r="BD461" i="3"/>
  <c r="BD460" i="3"/>
  <c r="BD459" i="3"/>
  <c r="BD458" i="3"/>
  <c r="BD457" i="3"/>
  <c r="BD456" i="3"/>
  <c r="BD455" i="3"/>
  <c r="BD454" i="3"/>
  <c r="BD453" i="3"/>
  <c r="BD452" i="3"/>
  <c r="BD451" i="3"/>
  <c r="BD450" i="3"/>
  <c r="BD449" i="3"/>
  <c r="BD448" i="3"/>
  <c r="BD447" i="3"/>
  <c r="BD446" i="3"/>
  <c r="BD445" i="3"/>
  <c r="BD444" i="3"/>
  <c r="BD443" i="3"/>
  <c r="BD442" i="3"/>
  <c r="BD441" i="3"/>
  <c r="BD440" i="3"/>
  <c r="BD439" i="3"/>
  <c r="BD438" i="3"/>
  <c r="BD437" i="3"/>
  <c r="BD436" i="3"/>
  <c r="BD435" i="3"/>
  <c r="BD434" i="3"/>
  <c r="BD433" i="3"/>
  <c r="BD432" i="3"/>
  <c r="BD431" i="3"/>
  <c r="BD430" i="3"/>
  <c r="BD429" i="3"/>
  <c r="BD428" i="3"/>
  <c r="BD427" i="3"/>
  <c r="BD426" i="3"/>
  <c r="BD425" i="3"/>
  <c r="BD424" i="3"/>
  <c r="BD423" i="3"/>
  <c r="BD422" i="3"/>
  <c r="BD421" i="3"/>
  <c r="BD420" i="3"/>
  <c r="BD419" i="3"/>
  <c r="BD418" i="3"/>
  <c r="BD417" i="3"/>
  <c r="BD416" i="3"/>
  <c r="BD415" i="3"/>
  <c r="BD414" i="3"/>
  <c r="BD413" i="3"/>
  <c r="BD412" i="3"/>
  <c r="BD411" i="3"/>
  <c r="BD410" i="3"/>
  <c r="BD409" i="3"/>
  <c r="BD408" i="3"/>
  <c r="BD407" i="3"/>
  <c r="BD406" i="3"/>
  <c r="BD405" i="3"/>
  <c r="BD404" i="3"/>
  <c r="BD403" i="3"/>
  <c r="BD402" i="3"/>
  <c r="BD401" i="3"/>
  <c r="BD400" i="3"/>
  <c r="BD399" i="3"/>
  <c r="BD398" i="3"/>
  <c r="BD397" i="3"/>
  <c r="BD396" i="3"/>
  <c r="BD395" i="3"/>
  <c r="BD394" i="3"/>
  <c r="BD393" i="3"/>
  <c r="BD392" i="3"/>
  <c r="BD391" i="3"/>
  <c r="BD390" i="3"/>
  <c r="BD389" i="3"/>
  <c r="BD388" i="3"/>
  <c r="BD387" i="3"/>
  <c r="BD386" i="3"/>
  <c r="BD385" i="3"/>
  <c r="BD384" i="3"/>
  <c r="BD383" i="3"/>
  <c r="BD382" i="3"/>
  <c r="BD381" i="3"/>
  <c r="BD380" i="3"/>
  <c r="BD379" i="3"/>
  <c r="BD378" i="3"/>
  <c r="BD377" i="3"/>
  <c r="BD375" i="3"/>
  <c r="BD372" i="3"/>
  <c r="BD370" i="3"/>
  <c r="BD369" i="3"/>
  <c r="BD368" i="3"/>
  <c r="BD367" i="3"/>
  <c r="BD366" i="3"/>
  <c r="BD365" i="3"/>
  <c r="BD364" i="3"/>
  <c r="BD363" i="3"/>
  <c r="BD362" i="3"/>
  <c r="BD361" i="3"/>
  <c r="BD360" i="3"/>
  <c r="BD359" i="3"/>
  <c r="BD358" i="3"/>
  <c r="BD356" i="3"/>
  <c r="BD355" i="3"/>
  <c r="BD354" i="3"/>
  <c r="BD353" i="3"/>
  <c r="BD352" i="3"/>
  <c r="BD351" i="3"/>
  <c r="BD349" i="3"/>
  <c r="BD348" i="3"/>
  <c r="BD347" i="3"/>
  <c r="BD346" i="3"/>
  <c r="BD345" i="3"/>
  <c r="BD344" i="3"/>
  <c r="BD343" i="3"/>
  <c r="BD342" i="3"/>
  <c r="BD341" i="3"/>
  <c r="BD339" i="3"/>
  <c r="BD338" i="3"/>
  <c r="BD337" i="3"/>
  <c r="BD336" i="3"/>
  <c r="BD335" i="3"/>
  <c r="BD334" i="3"/>
  <c r="BD333" i="3"/>
  <c r="BD332" i="3"/>
  <c r="BD331" i="3"/>
  <c r="BD330" i="3"/>
  <c r="BD329" i="3"/>
  <c r="BD328" i="3"/>
  <c r="BD327" i="3"/>
  <c r="BD326" i="3"/>
  <c r="BD325" i="3"/>
  <c r="BD324" i="3"/>
  <c r="BD323" i="3"/>
  <c r="BD322" i="3"/>
  <c r="BD321" i="3"/>
  <c r="BD320" i="3"/>
  <c r="BD319" i="3"/>
  <c r="BD318" i="3"/>
  <c r="BD317" i="3"/>
  <c r="BD316" i="3"/>
  <c r="BD315" i="3"/>
  <c r="BD314" i="3"/>
  <c r="BD313" i="3"/>
  <c r="BD312" i="3"/>
  <c r="BD311" i="3"/>
  <c r="BD310" i="3"/>
  <c r="BD309" i="3"/>
  <c r="BD308" i="3"/>
  <c r="BD307" i="3"/>
  <c r="BD306" i="3"/>
  <c r="BD305" i="3"/>
  <c r="BD304" i="3"/>
  <c r="BD303" i="3"/>
  <c r="BD302" i="3"/>
  <c r="BD301" i="3"/>
  <c r="BD300" i="3"/>
  <c r="BD299" i="3"/>
  <c r="BD298" i="3"/>
  <c r="BD297" i="3"/>
  <c r="BD296" i="3"/>
  <c r="BD295" i="3"/>
  <c r="BD294" i="3"/>
  <c r="BD293" i="3"/>
  <c r="BD292" i="3"/>
  <c r="BD291" i="3"/>
  <c r="BD290" i="3"/>
  <c r="BD289" i="3"/>
  <c r="BD288" i="3"/>
  <c r="BD287" i="3"/>
  <c r="BD286" i="3"/>
  <c r="BD285" i="3"/>
  <c r="BD284" i="3"/>
  <c r="BD283" i="3"/>
  <c r="BD282" i="3"/>
  <c r="BD281" i="3"/>
  <c r="BD280" i="3"/>
  <c r="BD279" i="3"/>
  <c r="BD278" i="3"/>
  <c r="BD277" i="3"/>
  <c r="BD276" i="3"/>
  <c r="BD275" i="3"/>
  <c r="BD274" i="3"/>
  <c r="BD273" i="3"/>
  <c r="BD272" i="3"/>
  <c r="BD271" i="3"/>
  <c r="BD270" i="3"/>
  <c r="BD269" i="3"/>
  <c r="BD268" i="3"/>
  <c r="BD267" i="3"/>
  <c r="BD266" i="3"/>
  <c r="BD265" i="3"/>
  <c r="BD264" i="3"/>
  <c r="BD263" i="3"/>
  <c r="BD262" i="3"/>
  <c r="BD261" i="3"/>
  <c r="BD260" i="3"/>
  <c r="BD259" i="3"/>
  <c r="BD258" i="3"/>
  <c r="BD257" i="3"/>
  <c r="BD256" i="3"/>
  <c r="BD255" i="3"/>
  <c r="BD254" i="3"/>
  <c r="BD253" i="3"/>
  <c r="BD252" i="3"/>
  <c r="BD251" i="3"/>
  <c r="BD250" i="3"/>
  <c r="BD249" i="3"/>
  <c r="BD248" i="3"/>
  <c r="BD247" i="3"/>
  <c r="BD246" i="3"/>
  <c r="BD245" i="3"/>
  <c r="BD244" i="3"/>
  <c r="BD243" i="3"/>
  <c r="BD242" i="3"/>
  <c r="BD241" i="3"/>
  <c r="BD240" i="3"/>
  <c r="BD239" i="3"/>
  <c r="BD238" i="3"/>
  <c r="BD237" i="3"/>
  <c r="BD236" i="3"/>
  <c r="BD235" i="3"/>
  <c r="BD234" i="3"/>
  <c r="BD233" i="3"/>
  <c r="BD232" i="3"/>
  <c r="BD231" i="3"/>
  <c r="BD230" i="3"/>
  <c r="BD229" i="3"/>
  <c r="BD228" i="3"/>
  <c r="BD227" i="3"/>
  <c r="BD226" i="3"/>
  <c r="BD225" i="3"/>
  <c r="BD224" i="3"/>
  <c r="BD223" i="3"/>
  <c r="BD222" i="3"/>
  <c r="BD221" i="3"/>
  <c r="BD220" i="3"/>
  <c r="BD219" i="3"/>
  <c r="BD218" i="3"/>
  <c r="BD217" i="3"/>
  <c r="BD216" i="3"/>
  <c r="BD215" i="3"/>
  <c r="BD214" i="3"/>
  <c r="BD213" i="3"/>
  <c r="BD212" i="3"/>
  <c r="BD211" i="3"/>
  <c r="BD210" i="3"/>
  <c r="BD209" i="3"/>
  <c r="BD208" i="3"/>
  <c r="BD207" i="3"/>
  <c r="BD206" i="3"/>
  <c r="BD205" i="3"/>
  <c r="BD204" i="3"/>
  <c r="BD203" i="3"/>
  <c r="BD202" i="3"/>
  <c r="BD201" i="3"/>
  <c r="BD200" i="3"/>
  <c r="BD199" i="3"/>
  <c r="BD198" i="3"/>
  <c r="BD197" i="3"/>
  <c r="BD196" i="3"/>
  <c r="BD195" i="3"/>
  <c r="BD194" i="3"/>
  <c r="BD193" i="3"/>
  <c r="BD192" i="3"/>
  <c r="BD191" i="3"/>
  <c r="BD190" i="3"/>
  <c r="BD189" i="3"/>
  <c r="BD188" i="3"/>
  <c r="BD187" i="3"/>
  <c r="BD186" i="3"/>
  <c r="BD185" i="3"/>
  <c r="BD184" i="3"/>
  <c r="BD183" i="3"/>
  <c r="BD182" i="3"/>
  <c r="BD181" i="3"/>
  <c r="BD180" i="3"/>
  <c r="BD179" i="3"/>
  <c r="BD178" i="3"/>
  <c r="BD177" i="3"/>
  <c r="BD176" i="3"/>
  <c r="BD175" i="3"/>
  <c r="BD174" i="3"/>
  <c r="BD173" i="3"/>
  <c r="BD172" i="3"/>
  <c r="BD171" i="3"/>
  <c r="BD170" i="3"/>
  <c r="BD169" i="3"/>
  <c r="BD168" i="3"/>
  <c r="BD167" i="3"/>
  <c r="BD166" i="3"/>
  <c r="BD165" i="3"/>
  <c r="BD164" i="3"/>
  <c r="BD163" i="3"/>
  <c r="BD162" i="3"/>
  <c r="BD161" i="3"/>
  <c r="BD160" i="3"/>
  <c r="BD159" i="3"/>
  <c r="BD158" i="3"/>
  <c r="BD157" i="3"/>
  <c r="BD156" i="3"/>
  <c r="BD155" i="3"/>
  <c r="BD154" i="3"/>
  <c r="BD153" i="3"/>
  <c r="BD152" i="3"/>
  <c r="BD151" i="3"/>
  <c r="BD150" i="3"/>
  <c r="BD149" i="3"/>
  <c r="BD148" i="3"/>
  <c r="BD147" i="3"/>
  <c r="BD146" i="3"/>
  <c r="BD145" i="3"/>
  <c r="BD144" i="3"/>
  <c r="BD143" i="3"/>
  <c r="BD142" i="3"/>
  <c r="BD141" i="3"/>
  <c r="BD140" i="3"/>
  <c r="BD139" i="3"/>
  <c r="BD138" i="3"/>
  <c r="BD137" i="3"/>
  <c r="BD136" i="3"/>
  <c r="BD135" i="3"/>
  <c r="BD134" i="3"/>
  <c r="BD133" i="3"/>
  <c r="BD132" i="3"/>
  <c r="BD131" i="3"/>
  <c r="BD130" i="3"/>
  <c r="BD129" i="3"/>
  <c r="BD128" i="3"/>
  <c r="BD127" i="3"/>
  <c r="BD126" i="3"/>
  <c r="BD125" i="3"/>
  <c r="BD124" i="3"/>
  <c r="BD123" i="3"/>
  <c r="BD122" i="3"/>
  <c r="BD121" i="3"/>
  <c r="BD120" i="3"/>
  <c r="BD119" i="3"/>
  <c r="BD118" i="3"/>
  <c r="BD117" i="3"/>
  <c r="BD116" i="3"/>
  <c r="BD115" i="3"/>
  <c r="BD114" i="3"/>
  <c r="BD113" i="3"/>
  <c r="BD112" i="3"/>
  <c r="BD111" i="3"/>
  <c r="BD110" i="3"/>
  <c r="BD109" i="3"/>
  <c r="BD108" i="3"/>
  <c r="BD107" i="3"/>
  <c r="BD106" i="3"/>
  <c r="BD105" i="3"/>
  <c r="BD104" i="3"/>
  <c r="BD103" i="3"/>
  <c r="BD102" i="3"/>
  <c r="BD101" i="3"/>
  <c r="BD100" i="3"/>
  <c r="BD99" i="3"/>
  <c r="BD98" i="3"/>
  <c r="BD97" i="3"/>
  <c r="BD96" i="3"/>
  <c r="BD95" i="3"/>
  <c r="BD94" i="3"/>
  <c r="BD93" i="3"/>
  <c r="BD92" i="3"/>
  <c r="BD91" i="3"/>
  <c r="BD90" i="3"/>
  <c r="BD89" i="3"/>
  <c r="BD88" i="3"/>
  <c r="BD87" i="3"/>
  <c r="BD86" i="3"/>
  <c r="BD85" i="3"/>
  <c r="BD84" i="3"/>
  <c r="BD83" i="3"/>
  <c r="BD82" i="3"/>
  <c r="BD81" i="3"/>
  <c r="BD80" i="3"/>
  <c r="BD79" i="3"/>
  <c r="BD78" i="3"/>
  <c r="BD77" i="3"/>
  <c r="BD76" i="3"/>
  <c r="BD75" i="3"/>
  <c r="BD74" i="3"/>
  <c r="BD73" i="3"/>
  <c r="BD72" i="3"/>
  <c r="BD71" i="3"/>
  <c r="BD70" i="3"/>
  <c r="BD69" i="3"/>
  <c r="BD68" i="3"/>
  <c r="BD67" i="3"/>
  <c r="BD66" i="3"/>
  <c r="BD65" i="3"/>
  <c r="BD64" i="3"/>
  <c r="BD63" i="3"/>
  <c r="BD62" i="3"/>
  <c r="BD61" i="3"/>
  <c r="BD60" i="3"/>
  <c r="BD59" i="3"/>
  <c r="BD58" i="3"/>
  <c r="BD57" i="3"/>
  <c r="BD56" i="3"/>
  <c r="BD55" i="3"/>
  <c r="BD54" i="3"/>
  <c r="BD53" i="3"/>
  <c r="BD52" i="3"/>
  <c r="BD51" i="3"/>
  <c r="BD50" i="3"/>
  <c r="BD49" i="3"/>
  <c r="BD48" i="3"/>
  <c r="BD47" i="3"/>
  <c r="BD46" i="3"/>
  <c r="BD45" i="3"/>
  <c r="BD44" i="3"/>
  <c r="BD43" i="3"/>
  <c r="BD42" i="3"/>
  <c r="BD41" i="3"/>
  <c r="BD40" i="3"/>
  <c r="BD39" i="3"/>
  <c r="BD38" i="3"/>
  <c r="BD37" i="3"/>
  <c r="BD36" i="3"/>
  <c r="BD35" i="3"/>
  <c r="BD34" i="3"/>
  <c r="BD33" i="3"/>
  <c r="BD32" i="3"/>
  <c r="BD31" i="3"/>
  <c r="BD30" i="3"/>
  <c r="BD29" i="3"/>
  <c r="BD28" i="3"/>
  <c r="BD27" i="3"/>
  <c r="BD26" i="3"/>
  <c r="BD25" i="3"/>
  <c r="BD24" i="3"/>
  <c r="BD23" i="3"/>
  <c r="BD22" i="3"/>
  <c r="BD21" i="3"/>
  <c r="BD20" i="3"/>
  <c r="BD19" i="3"/>
  <c r="BD18" i="3"/>
  <c r="BD17" i="3"/>
  <c r="BD16" i="3"/>
  <c r="BD15" i="3"/>
  <c r="BD14" i="3"/>
  <c r="BD13" i="3"/>
  <c r="BD12" i="3"/>
  <c r="BD11" i="3"/>
  <c r="BD10" i="3"/>
  <c r="BD9" i="3"/>
  <c r="BD8" i="3"/>
  <c r="BD7" i="3"/>
  <c r="BD6" i="3"/>
  <c r="BD5" i="3"/>
  <c r="BD4" i="3"/>
  <c r="BD3" i="3"/>
  <c r="D29" i="17" l="1"/>
  <c r="D28" i="17"/>
  <c r="D27" i="17"/>
  <c r="D26" i="17"/>
  <c r="O22" i="17"/>
  <c r="D22" i="17"/>
  <c r="O25" i="17"/>
  <c r="O24" i="17"/>
  <c r="O23" i="17"/>
  <c r="BD758" i="3"/>
  <c r="BH758" i="3"/>
  <c r="BE758" i="3"/>
  <c r="D18" i="17" s="1"/>
  <c r="BF758" i="3"/>
  <c r="D19" i="17" s="1"/>
  <c r="BG758" i="3"/>
  <c r="D20" i="17" s="1"/>
  <c r="O21" i="17" l="1"/>
  <c r="D21" i="17"/>
  <c r="E29" i="17" s="1"/>
  <c r="D17" i="17"/>
  <c r="O18" i="17"/>
  <c r="O19" i="17"/>
  <c r="O20" i="17"/>
  <c r="X739" i="9"/>
  <c r="C739" i="9"/>
  <c r="X738" i="9"/>
  <c r="C738" i="9"/>
  <c r="O32" i="17" l="1"/>
  <c r="O30" i="17"/>
  <c r="N13" i="17" s="1"/>
  <c r="AJ761" i="3"/>
  <c r="X764" i="3"/>
  <c r="X776" i="3" s="1"/>
  <c r="X763" i="3"/>
  <c r="X762" i="3"/>
  <c r="X761" i="3"/>
  <c r="X760" i="3"/>
  <c r="M764" i="3"/>
  <c r="M776" i="3" s="1"/>
  <c r="M763" i="3"/>
  <c r="M762" i="3"/>
  <c r="M761" i="3"/>
  <c r="M760" i="3"/>
  <c r="BC740" i="3"/>
  <c r="BB740" i="3"/>
  <c r="BA740" i="3"/>
  <c r="AV740" i="3"/>
  <c r="AU740" i="3"/>
  <c r="AR740" i="3"/>
  <c r="AQ740" i="3"/>
  <c r="AP740" i="3"/>
  <c r="AI740" i="3"/>
  <c r="AB740" i="3"/>
  <c r="AA740" i="3"/>
  <c r="Z740" i="3"/>
  <c r="P740" i="3"/>
  <c r="O740" i="3"/>
  <c r="D740" i="3"/>
  <c r="C740" i="3"/>
  <c r="BC739" i="3"/>
  <c r="BB739" i="3"/>
  <c r="BA739" i="3"/>
  <c r="AV739" i="3"/>
  <c r="AU739" i="3"/>
  <c r="AR739" i="3"/>
  <c r="AQ739" i="3"/>
  <c r="AP739" i="3"/>
  <c r="AI739" i="3"/>
  <c r="AB739" i="3"/>
  <c r="AA739" i="3"/>
  <c r="Z739" i="3"/>
  <c r="P739" i="3"/>
  <c r="O739" i="3"/>
  <c r="D739" i="3"/>
  <c r="C739" i="3"/>
  <c r="J739" i="9" l="1"/>
  <c r="D738" i="7"/>
  <c r="D737" i="7"/>
  <c r="J738" i="9"/>
  <c r="E738" i="9"/>
  <c r="C737" i="7"/>
  <c r="E737" i="7"/>
  <c r="N738" i="9"/>
  <c r="C738" i="7"/>
  <c r="E739" i="9"/>
  <c r="G738" i="8"/>
  <c r="E738" i="7"/>
  <c r="N739" i="9"/>
  <c r="AY739" i="3"/>
  <c r="E737" i="8"/>
  <c r="F737" i="8"/>
  <c r="F738" i="8"/>
  <c r="E738" i="8"/>
  <c r="AL739" i="3"/>
  <c r="C737" i="8"/>
  <c r="D737" i="8"/>
  <c r="AN739" i="3"/>
  <c r="G737" i="8"/>
  <c r="D738" i="8"/>
  <c r="C738" i="8"/>
  <c r="AS740" i="3"/>
  <c r="AS739" i="3"/>
  <c r="AL740" i="3"/>
  <c r="AN740" i="3"/>
  <c r="AY740" i="3"/>
  <c r="AM740" i="3"/>
  <c r="AZ740" i="3"/>
  <c r="AX740" i="3"/>
  <c r="AM739" i="3"/>
  <c r="AZ739" i="3"/>
  <c r="AX739" i="3"/>
  <c r="X755" i="9"/>
  <c r="X754" i="9"/>
  <c r="X752" i="9"/>
  <c r="X750" i="9"/>
  <c r="X749" i="9"/>
  <c r="X748" i="9"/>
  <c r="X747" i="9"/>
  <c r="X744" i="9"/>
  <c r="X743" i="9"/>
  <c r="X736" i="9"/>
  <c r="X735" i="9"/>
  <c r="X734" i="9"/>
  <c r="X733" i="9"/>
  <c r="X732" i="9"/>
  <c r="X731" i="9"/>
  <c r="X730" i="9"/>
  <c r="X729" i="9"/>
  <c r="X728" i="9"/>
  <c r="X727" i="9"/>
  <c r="X726" i="9"/>
  <c r="X725" i="9"/>
  <c r="X724" i="9"/>
  <c r="X723" i="9"/>
  <c r="X722" i="9"/>
  <c r="X721" i="9"/>
  <c r="X720" i="9"/>
  <c r="X719" i="9"/>
  <c r="X718" i="9"/>
  <c r="X717" i="9"/>
  <c r="X716" i="9"/>
  <c r="X715" i="9"/>
  <c r="X714" i="9"/>
  <c r="X713" i="9"/>
  <c r="X712" i="9"/>
  <c r="X711" i="9"/>
  <c r="X710" i="9"/>
  <c r="X709" i="9"/>
  <c r="X708" i="9"/>
  <c r="X707" i="9"/>
  <c r="X706" i="9"/>
  <c r="X705" i="9"/>
  <c r="X704" i="9"/>
  <c r="X703" i="9"/>
  <c r="X702" i="9"/>
  <c r="X701" i="9"/>
  <c r="X700" i="9"/>
  <c r="X699" i="9"/>
  <c r="X698" i="9"/>
  <c r="X697" i="9"/>
  <c r="X696" i="9"/>
  <c r="X695" i="9"/>
  <c r="X694" i="9"/>
  <c r="X693" i="9"/>
  <c r="X692" i="9"/>
  <c r="X691" i="9"/>
  <c r="X690" i="9"/>
  <c r="X689" i="9"/>
  <c r="X688" i="9"/>
  <c r="X687" i="9"/>
  <c r="X686" i="9"/>
  <c r="X685" i="9"/>
  <c r="X684" i="9"/>
  <c r="X683" i="9"/>
  <c r="X682" i="9"/>
  <c r="X681" i="9"/>
  <c r="X680" i="9"/>
  <c r="X679" i="9"/>
  <c r="X678" i="9"/>
  <c r="X677" i="9"/>
  <c r="X676" i="9"/>
  <c r="X675" i="9"/>
  <c r="X674" i="9"/>
  <c r="X673" i="9"/>
  <c r="X672" i="9"/>
  <c r="X671" i="9"/>
  <c r="X670" i="9"/>
  <c r="X669" i="9"/>
  <c r="X668" i="9"/>
  <c r="X667" i="9"/>
  <c r="X666" i="9"/>
  <c r="X665" i="9"/>
  <c r="X664" i="9"/>
  <c r="X663" i="9"/>
  <c r="X662" i="9"/>
  <c r="X661" i="9"/>
  <c r="X660" i="9"/>
  <c r="X659" i="9"/>
  <c r="X658" i="9"/>
  <c r="X657" i="9"/>
  <c r="X656" i="9"/>
  <c r="X655" i="9"/>
  <c r="X654" i="9"/>
  <c r="X653" i="9"/>
  <c r="X652" i="9"/>
  <c r="X651" i="9"/>
  <c r="X650" i="9"/>
  <c r="X649" i="9"/>
  <c r="X648" i="9"/>
  <c r="X647" i="9"/>
  <c r="X646" i="9"/>
  <c r="X645" i="9"/>
  <c r="X644" i="9"/>
  <c r="X643" i="9"/>
  <c r="X642" i="9"/>
  <c r="X641" i="9"/>
  <c r="X640" i="9"/>
  <c r="X639" i="9"/>
  <c r="X638" i="9"/>
  <c r="X637" i="9"/>
  <c r="X636" i="9"/>
  <c r="X635" i="9"/>
  <c r="X634" i="9"/>
  <c r="X633" i="9"/>
  <c r="X632" i="9"/>
  <c r="X631" i="9"/>
  <c r="X630" i="9"/>
  <c r="X629" i="9"/>
  <c r="X628" i="9"/>
  <c r="X627" i="9"/>
  <c r="X626" i="9"/>
  <c r="X625" i="9"/>
  <c r="X624" i="9"/>
  <c r="X623" i="9"/>
  <c r="X622" i="9"/>
  <c r="X621" i="9"/>
  <c r="X620" i="9"/>
  <c r="X619" i="9"/>
  <c r="X618" i="9"/>
  <c r="X617" i="9"/>
  <c r="X616" i="9"/>
  <c r="X615" i="9"/>
  <c r="X614" i="9"/>
  <c r="X613" i="9"/>
  <c r="X612" i="9"/>
  <c r="X611" i="9"/>
  <c r="X610" i="9"/>
  <c r="X609" i="9"/>
  <c r="X608" i="9"/>
  <c r="X607" i="9"/>
  <c r="X606" i="9"/>
  <c r="X605" i="9"/>
  <c r="X604" i="9"/>
  <c r="X603" i="9"/>
  <c r="X602" i="9"/>
  <c r="X601" i="9"/>
  <c r="X600" i="9"/>
  <c r="X599" i="9"/>
  <c r="X598" i="9"/>
  <c r="X597" i="9"/>
  <c r="X596" i="9"/>
  <c r="X595" i="9"/>
  <c r="X594" i="9"/>
  <c r="X593" i="9"/>
  <c r="X592" i="9"/>
  <c r="X591" i="9"/>
  <c r="X590" i="9"/>
  <c r="X589" i="9"/>
  <c r="X588" i="9"/>
  <c r="X587" i="9"/>
  <c r="X586" i="9"/>
  <c r="X585" i="9"/>
  <c r="X584" i="9"/>
  <c r="X583" i="9"/>
  <c r="X582" i="9"/>
  <c r="X581" i="9"/>
  <c r="X580" i="9"/>
  <c r="X579" i="9"/>
  <c r="X578" i="9"/>
  <c r="X577" i="9"/>
  <c r="X576" i="9"/>
  <c r="X575" i="9"/>
  <c r="X574" i="9"/>
  <c r="X573" i="9"/>
  <c r="X572" i="9"/>
  <c r="X571" i="9"/>
  <c r="X570" i="9"/>
  <c r="X569" i="9"/>
  <c r="X568" i="9"/>
  <c r="X567" i="9"/>
  <c r="X566" i="9"/>
  <c r="X565" i="9"/>
  <c r="X564" i="9"/>
  <c r="X563" i="9"/>
  <c r="X562" i="9"/>
  <c r="X561" i="9"/>
  <c r="X560" i="9"/>
  <c r="X559" i="9"/>
  <c r="X558" i="9"/>
  <c r="X557" i="9"/>
  <c r="X556" i="9"/>
  <c r="X555" i="9"/>
  <c r="X554" i="9"/>
  <c r="X553" i="9"/>
  <c r="X552" i="9"/>
  <c r="X551" i="9"/>
  <c r="X550" i="9"/>
  <c r="X549" i="9"/>
  <c r="X548" i="9"/>
  <c r="X547" i="9"/>
  <c r="X546" i="9"/>
  <c r="X545" i="9"/>
  <c r="X544" i="9"/>
  <c r="X543" i="9"/>
  <c r="X542" i="9"/>
  <c r="X541" i="9"/>
  <c r="X540" i="9"/>
  <c r="X539" i="9"/>
  <c r="X538" i="9"/>
  <c r="X537" i="9"/>
  <c r="X536" i="9"/>
  <c r="X535" i="9"/>
  <c r="X534" i="9"/>
  <c r="X533" i="9"/>
  <c r="X532" i="9"/>
  <c r="X531" i="9"/>
  <c r="X530" i="9"/>
  <c r="X529" i="9"/>
  <c r="X528" i="9"/>
  <c r="X527" i="9"/>
  <c r="X526" i="9"/>
  <c r="X525" i="9"/>
  <c r="X524" i="9"/>
  <c r="X523" i="9"/>
  <c r="X522" i="9"/>
  <c r="X521" i="9"/>
  <c r="X520" i="9"/>
  <c r="X519" i="9"/>
  <c r="X518" i="9"/>
  <c r="X517" i="9"/>
  <c r="X516" i="9"/>
  <c r="X515" i="9"/>
  <c r="X514" i="9"/>
  <c r="X513" i="9"/>
  <c r="X512" i="9"/>
  <c r="X511" i="9"/>
  <c r="X510" i="9"/>
  <c r="X509" i="9"/>
  <c r="X508" i="9"/>
  <c r="X507" i="9"/>
  <c r="X506" i="9"/>
  <c r="X505" i="9"/>
  <c r="X504" i="9"/>
  <c r="X503" i="9"/>
  <c r="X502" i="9"/>
  <c r="X501" i="9"/>
  <c r="X500" i="9"/>
  <c r="X499" i="9"/>
  <c r="X498" i="9"/>
  <c r="X497" i="9"/>
  <c r="X496" i="9"/>
  <c r="X495" i="9"/>
  <c r="X494" i="9"/>
  <c r="X493" i="9"/>
  <c r="X492" i="9"/>
  <c r="X491" i="9"/>
  <c r="X490" i="9"/>
  <c r="X489" i="9"/>
  <c r="X488" i="9"/>
  <c r="X487" i="9"/>
  <c r="X486" i="9"/>
  <c r="X485" i="9"/>
  <c r="X484" i="9"/>
  <c r="X483" i="9"/>
  <c r="X482" i="9"/>
  <c r="X481" i="9"/>
  <c r="X480" i="9"/>
  <c r="X479" i="9"/>
  <c r="X478" i="9"/>
  <c r="X477" i="9"/>
  <c r="X476" i="9"/>
  <c r="X475" i="9"/>
  <c r="X474" i="9"/>
  <c r="X473" i="9"/>
  <c r="X472" i="9"/>
  <c r="X471" i="9"/>
  <c r="X470" i="9"/>
  <c r="X469" i="9"/>
  <c r="X468" i="9"/>
  <c r="X467" i="9"/>
  <c r="X466" i="9"/>
  <c r="X465" i="9"/>
  <c r="X464" i="9"/>
  <c r="X463" i="9"/>
  <c r="X462" i="9"/>
  <c r="X461" i="9"/>
  <c r="X460" i="9"/>
  <c r="X459" i="9"/>
  <c r="X458" i="9"/>
  <c r="X457" i="9"/>
  <c r="X456" i="9"/>
  <c r="X455" i="9"/>
  <c r="X454" i="9"/>
  <c r="X453" i="9"/>
  <c r="X452" i="9"/>
  <c r="X451" i="9"/>
  <c r="X450" i="9"/>
  <c r="X449" i="9"/>
  <c r="X448" i="9"/>
  <c r="X447" i="9"/>
  <c r="X446" i="9"/>
  <c r="X445" i="9"/>
  <c r="X444" i="9"/>
  <c r="X443" i="9"/>
  <c r="X442" i="9"/>
  <c r="X441" i="9"/>
  <c r="X440" i="9"/>
  <c r="X439" i="9"/>
  <c r="X438" i="9"/>
  <c r="X437" i="9"/>
  <c r="X436" i="9"/>
  <c r="X435" i="9"/>
  <c r="X434" i="9"/>
  <c r="X433" i="9"/>
  <c r="X432" i="9"/>
  <c r="X431" i="9"/>
  <c r="X430" i="9"/>
  <c r="X429" i="9"/>
  <c r="X428" i="9"/>
  <c r="X427" i="9"/>
  <c r="X426" i="9"/>
  <c r="X425" i="9"/>
  <c r="X424" i="9"/>
  <c r="X423" i="9"/>
  <c r="X422" i="9"/>
  <c r="X421" i="9"/>
  <c r="X420" i="9"/>
  <c r="X419" i="9"/>
  <c r="X418" i="9"/>
  <c r="X417" i="9"/>
  <c r="X416" i="9"/>
  <c r="X415" i="9"/>
  <c r="X414" i="9"/>
  <c r="X413" i="9"/>
  <c r="X412" i="9"/>
  <c r="X411" i="9"/>
  <c r="X410" i="9"/>
  <c r="X409" i="9"/>
  <c r="X408" i="9"/>
  <c r="X407" i="9"/>
  <c r="X406" i="9"/>
  <c r="X405" i="9"/>
  <c r="X404" i="9"/>
  <c r="X403" i="9"/>
  <c r="X402" i="9"/>
  <c r="X401" i="9"/>
  <c r="X400" i="9"/>
  <c r="X399" i="9"/>
  <c r="X398" i="9"/>
  <c r="X397" i="9"/>
  <c r="X396" i="9"/>
  <c r="X395" i="9"/>
  <c r="X394" i="9"/>
  <c r="X393" i="9"/>
  <c r="X392" i="9"/>
  <c r="X391" i="9"/>
  <c r="X390" i="9"/>
  <c r="X389" i="9"/>
  <c r="X388" i="9"/>
  <c r="X387" i="9"/>
  <c r="X386" i="9"/>
  <c r="X385" i="9"/>
  <c r="X384" i="9"/>
  <c r="X383" i="9"/>
  <c r="X382" i="9"/>
  <c r="X381" i="9"/>
  <c r="X380" i="9"/>
  <c r="X379" i="9"/>
  <c r="X378" i="9"/>
  <c r="X377" i="9"/>
  <c r="X376" i="9"/>
  <c r="X374" i="9"/>
  <c r="X371" i="9"/>
  <c r="X369" i="9"/>
  <c r="X368" i="9"/>
  <c r="X367" i="9"/>
  <c r="X366" i="9"/>
  <c r="X365" i="9"/>
  <c r="X364" i="9"/>
  <c r="X363" i="9"/>
  <c r="X362" i="9"/>
  <c r="X361" i="9"/>
  <c r="X360" i="9"/>
  <c r="X359" i="9"/>
  <c r="X358" i="9"/>
  <c r="X357" i="9"/>
  <c r="X355" i="9"/>
  <c r="X354" i="9"/>
  <c r="X353" i="9"/>
  <c r="X352" i="9"/>
  <c r="X351" i="9"/>
  <c r="X350" i="9"/>
  <c r="X348" i="9"/>
  <c r="X347" i="9"/>
  <c r="X346" i="9"/>
  <c r="X345" i="9"/>
  <c r="X344" i="9"/>
  <c r="X343" i="9"/>
  <c r="X342" i="9"/>
  <c r="X341" i="9"/>
  <c r="X340" i="9"/>
  <c r="X338" i="9"/>
  <c r="X337" i="9"/>
  <c r="X336" i="9"/>
  <c r="X335" i="9"/>
  <c r="X334" i="9"/>
  <c r="X333" i="9"/>
  <c r="X332" i="9"/>
  <c r="X331" i="9"/>
  <c r="X330" i="9"/>
  <c r="X329" i="9"/>
  <c r="X328" i="9"/>
  <c r="X327" i="9"/>
  <c r="X326" i="9"/>
  <c r="X325" i="9"/>
  <c r="X324" i="9"/>
  <c r="X323" i="9"/>
  <c r="X322" i="9"/>
  <c r="X321" i="9"/>
  <c r="X320" i="9"/>
  <c r="X319" i="9"/>
  <c r="X318" i="9"/>
  <c r="X317" i="9"/>
  <c r="X316" i="9"/>
  <c r="X315" i="9"/>
  <c r="X314" i="9"/>
  <c r="X313" i="9"/>
  <c r="X312" i="9"/>
  <c r="X311" i="9"/>
  <c r="X310" i="9"/>
  <c r="X309" i="9"/>
  <c r="X308" i="9"/>
  <c r="X307" i="9"/>
  <c r="X306" i="9"/>
  <c r="X305" i="9"/>
  <c r="X304" i="9"/>
  <c r="X303" i="9"/>
  <c r="X302" i="9"/>
  <c r="X301" i="9"/>
  <c r="X300" i="9"/>
  <c r="X299" i="9"/>
  <c r="X298" i="9"/>
  <c r="X297" i="9"/>
  <c r="X296" i="9"/>
  <c r="X295" i="9"/>
  <c r="X294" i="9"/>
  <c r="X293" i="9"/>
  <c r="X292" i="9"/>
  <c r="X291" i="9"/>
  <c r="X290" i="9"/>
  <c r="X289" i="9"/>
  <c r="X288" i="9"/>
  <c r="X287" i="9"/>
  <c r="X286" i="9"/>
  <c r="X285" i="9"/>
  <c r="X284" i="9"/>
  <c r="X283" i="9"/>
  <c r="X282" i="9"/>
  <c r="X281" i="9"/>
  <c r="X280" i="9"/>
  <c r="X279" i="9"/>
  <c r="X278" i="9"/>
  <c r="X277" i="9"/>
  <c r="X276" i="9"/>
  <c r="X275" i="9"/>
  <c r="X274" i="9"/>
  <c r="X273" i="9"/>
  <c r="X272" i="9"/>
  <c r="X271" i="9"/>
  <c r="X270" i="9"/>
  <c r="X269" i="9"/>
  <c r="X268" i="9"/>
  <c r="X267" i="9"/>
  <c r="X266" i="9"/>
  <c r="X265" i="9"/>
  <c r="X264" i="9"/>
  <c r="X263" i="9"/>
  <c r="X262" i="9"/>
  <c r="X261" i="9"/>
  <c r="X260" i="9"/>
  <c r="X259" i="9"/>
  <c r="X258" i="9"/>
  <c r="X257" i="9"/>
  <c r="X256" i="9"/>
  <c r="X255" i="9"/>
  <c r="X254" i="9"/>
  <c r="X253" i="9"/>
  <c r="X252" i="9"/>
  <c r="X251" i="9"/>
  <c r="X250" i="9"/>
  <c r="X249" i="9"/>
  <c r="X248" i="9"/>
  <c r="X247" i="9"/>
  <c r="X246" i="9"/>
  <c r="X245" i="9"/>
  <c r="X244" i="9"/>
  <c r="X243" i="9"/>
  <c r="X242" i="9"/>
  <c r="X241" i="9"/>
  <c r="X240" i="9"/>
  <c r="X239" i="9"/>
  <c r="X238" i="9"/>
  <c r="X237" i="9"/>
  <c r="X236" i="9"/>
  <c r="X235" i="9"/>
  <c r="X234" i="9"/>
  <c r="X233" i="9"/>
  <c r="X232" i="9"/>
  <c r="X231" i="9"/>
  <c r="X230" i="9"/>
  <c r="X229" i="9"/>
  <c r="X228" i="9"/>
  <c r="X227" i="9"/>
  <c r="X226" i="9"/>
  <c r="X225" i="9"/>
  <c r="X224" i="9"/>
  <c r="X223" i="9"/>
  <c r="X222" i="9"/>
  <c r="X221" i="9"/>
  <c r="X220" i="9"/>
  <c r="X219" i="9"/>
  <c r="X218" i="9"/>
  <c r="X217" i="9"/>
  <c r="X216" i="9"/>
  <c r="X215" i="9"/>
  <c r="X214" i="9"/>
  <c r="X213" i="9"/>
  <c r="X212" i="9"/>
  <c r="X211" i="9"/>
  <c r="X210" i="9"/>
  <c r="X209" i="9"/>
  <c r="X208" i="9"/>
  <c r="X207" i="9"/>
  <c r="X206" i="9"/>
  <c r="X205" i="9"/>
  <c r="X204" i="9"/>
  <c r="X203" i="9"/>
  <c r="X202" i="9"/>
  <c r="X201" i="9"/>
  <c r="X200" i="9"/>
  <c r="X199" i="9"/>
  <c r="X198" i="9"/>
  <c r="X197" i="9"/>
  <c r="X196" i="9"/>
  <c r="X195" i="9"/>
  <c r="X194" i="9"/>
  <c r="X193" i="9"/>
  <c r="X192" i="9"/>
  <c r="X191" i="9"/>
  <c r="X190" i="9"/>
  <c r="X189" i="9"/>
  <c r="X188" i="9"/>
  <c r="X187" i="9"/>
  <c r="X186" i="9"/>
  <c r="X185" i="9"/>
  <c r="X184" i="9"/>
  <c r="X183" i="9"/>
  <c r="X182" i="9"/>
  <c r="X181" i="9"/>
  <c r="X180" i="9"/>
  <c r="X179" i="9"/>
  <c r="X178" i="9"/>
  <c r="X177" i="9"/>
  <c r="X176" i="9"/>
  <c r="X175" i="9"/>
  <c r="X174" i="9"/>
  <c r="X173" i="9"/>
  <c r="X172" i="9"/>
  <c r="X171" i="9"/>
  <c r="X170" i="9"/>
  <c r="X169" i="9"/>
  <c r="X168" i="9"/>
  <c r="X167" i="9"/>
  <c r="X166" i="9"/>
  <c r="X165" i="9"/>
  <c r="X164" i="9"/>
  <c r="X163" i="9"/>
  <c r="X162" i="9"/>
  <c r="X161" i="9"/>
  <c r="X160" i="9"/>
  <c r="X159" i="9"/>
  <c r="X158" i="9"/>
  <c r="X157" i="9"/>
  <c r="X156" i="9"/>
  <c r="X155" i="9"/>
  <c r="X154" i="9"/>
  <c r="X153" i="9"/>
  <c r="X152" i="9"/>
  <c r="X151" i="9"/>
  <c r="X150" i="9"/>
  <c r="X149" i="9"/>
  <c r="X148" i="9"/>
  <c r="X147" i="9"/>
  <c r="X146" i="9"/>
  <c r="X145" i="9"/>
  <c r="X144" i="9"/>
  <c r="X143" i="9"/>
  <c r="X142" i="9"/>
  <c r="X141" i="9"/>
  <c r="X140" i="9"/>
  <c r="X139" i="9"/>
  <c r="X138" i="9"/>
  <c r="X137" i="9"/>
  <c r="X136" i="9"/>
  <c r="X135" i="9"/>
  <c r="X134" i="9"/>
  <c r="X133" i="9"/>
  <c r="X132" i="9"/>
  <c r="X131" i="9"/>
  <c r="X130" i="9"/>
  <c r="X129" i="9"/>
  <c r="X128" i="9"/>
  <c r="X127" i="9"/>
  <c r="X126" i="9"/>
  <c r="X125" i="9"/>
  <c r="X124" i="9"/>
  <c r="X123" i="9"/>
  <c r="X122" i="9"/>
  <c r="X121" i="9"/>
  <c r="X120" i="9"/>
  <c r="X119" i="9"/>
  <c r="X118" i="9"/>
  <c r="X117" i="9"/>
  <c r="X116" i="9"/>
  <c r="X115" i="9"/>
  <c r="X114" i="9"/>
  <c r="X113" i="9"/>
  <c r="X112" i="9"/>
  <c r="X111" i="9"/>
  <c r="X110" i="9"/>
  <c r="X109" i="9"/>
  <c r="X108" i="9"/>
  <c r="X107" i="9"/>
  <c r="X106" i="9"/>
  <c r="X105" i="9"/>
  <c r="X104" i="9"/>
  <c r="X103" i="9"/>
  <c r="X102" i="9"/>
  <c r="X101" i="9"/>
  <c r="X100" i="9"/>
  <c r="X99" i="9"/>
  <c r="X98" i="9"/>
  <c r="X97" i="9"/>
  <c r="X96" i="9"/>
  <c r="X95" i="9"/>
  <c r="X94" i="9"/>
  <c r="X93" i="9"/>
  <c r="X92" i="9"/>
  <c r="X91" i="9"/>
  <c r="X90" i="9"/>
  <c r="X89" i="9"/>
  <c r="X88" i="9"/>
  <c r="X87" i="9"/>
  <c r="X86" i="9"/>
  <c r="X85" i="9"/>
  <c r="X84" i="9"/>
  <c r="X83" i="9"/>
  <c r="X82" i="9"/>
  <c r="X81" i="9"/>
  <c r="X80" i="9"/>
  <c r="X79" i="9"/>
  <c r="X78" i="9"/>
  <c r="X77" i="9"/>
  <c r="X76" i="9"/>
  <c r="X75" i="9"/>
  <c r="X74" i="9"/>
  <c r="X73" i="9"/>
  <c r="X72" i="9"/>
  <c r="X71" i="9"/>
  <c r="X70" i="9"/>
  <c r="X69" i="9"/>
  <c r="X68" i="9"/>
  <c r="X67" i="9"/>
  <c r="X66" i="9"/>
  <c r="X65" i="9"/>
  <c r="X64" i="9"/>
  <c r="X63" i="9"/>
  <c r="X62" i="9"/>
  <c r="X61" i="9"/>
  <c r="X60" i="9"/>
  <c r="X59" i="9"/>
  <c r="X58" i="9"/>
  <c r="X57" i="9"/>
  <c r="X56" i="9"/>
  <c r="X55" i="9"/>
  <c r="X54" i="9"/>
  <c r="X53" i="9"/>
  <c r="X52" i="9"/>
  <c r="X51" i="9"/>
  <c r="X50" i="9"/>
  <c r="X49" i="9"/>
  <c r="X48" i="9"/>
  <c r="X47" i="9"/>
  <c r="X46" i="9"/>
  <c r="X45" i="9"/>
  <c r="X44" i="9"/>
  <c r="X43" i="9"/>
  <c r="X42" i="9"/>
  <c r="X41" i="9"/>
  <c r="X40" i="9"/>
  <c r="X39" i="9"/>
  <c r="X38" i="9"/>
  <c r="X37" i="9"/>
  <c r="X36" i="9"/>
  <c r="X35" i="9"/>
  <c r="X34" i="9"/>
  <c r="X33" i="9"/>
  <c r="X32" i="9"/>
  <c r="X31" i="9"/>
  <c r="X30" i="9"/>
  <c r="X29" i="9"/>
  <c r="X28" i="9"/>
  <c r="X27" i="9"/>
  <c r="X26" i="9"/>
  <c r="X25" i="9"/>
  <c r="X24" i="9"/>
  <c r="X23" i="9"/>
  <c r="X22" i="9"/>
  <c r="X21" i="9"/>
  <c r="X20" i="9"/>
  <c r="X19" i="9"/>
  <c r="X18" i="9"/>
  <c r="X17" i="9"/>
  <c r="X16" i="9"/>
  <c r="X15" i="9"/>
  <c r="X14" i="9"/>
  <c r="X13" i="9"/>
  <c r="X12" i="9"/>
  <c r="X11" i="9"/>
  <c r="X10" i="9"/>
  <c r="X9" i="9"/>
  <c r="X8" i="9"/>
  <c r="X7" i="9"/>
  <c r="X6" i="9"/>
  <c r="X5" i="9"/>
  <c r="X4" i="9"/>
  <c r="X3" i="9"/>
  <c r="X2" i="9"/>
  <c r="AO739" i="3" l="1"/>
  <c r="BL739" i="3" s="1"/>
  <c r="Q739" i="9"/>
  <c r="Q738" i="9"/>
  <c r="AO740" i="3"/>
  <c r="BL740" i="3" s="1"/>
  <c r="H737" i="8"/>
  <c r="AT739" i="3" l="1"/>
  <c r="G737" i="7" s="1"/>
  <c r="I737" i="7" s="1"/>
  <c r="I738" i="8"/>
  <c r="J738" i="7"/>
  <c r="S739" i="9"/>
  <c r="I737" i="8"/>
  <c r="J737" i="7"/>
  <c r="S738" i="9"/>
  <c r="BR739" i="3"/>
  <c r="BR740" i="3"/>
  <c r="AT740" i="3"/>
  <c r="G738" i="7" s="1"/>
  <c r="I738" i="7" s="1"/>
  <c r="AI751" i="3" l="1"/>
  <c r="AI750" i="3"/>
  <c r="AI749" i="3"/>
  <c r="AI748" i="3"/>
  <c r="AI745" i="3"/>
  <c r="AI744" i="3"/>
  <c r="C750" i="9" l="1"/>
  <c r="C749" i="9"/>
  <c r="C748" i="9"/>
  <c r="C747" i="9"/>
  <c r="C744" i="9"/>
  <c r="C743" i="9"/>
  <c r="BC751" i="3"/>
  <c r="BB751" i="3"/>
  <c r="BA751" i="3"/>
  <c r="AV751" i="3"/>
  <c r="AU751" i="3"/>
  <c r="AR751" i="3"/>
  <c r="AQ751" i="3"/>
  <c r="AP751" i="3"/>
  <c r="AB751" i="3"/>
  <c r="AA751" i="3"/>
  <c r="Z751" i="3"/>
  <c r="P751" i="3"/>
  <c r="O751" i="3"/>
  <c r="D751" i="3"/>
  <c r="C751" i="3"/>
  <c r="BC750" i="3"/>
  <c r="BB750" i="3"/>
  <c r="BA750" i="3"/>
  <c r="AV750" i="3"/>
  <c r="AU750" i="3"/>
  <c r="AR750" i="3"/>
  <c r="AQ750" i="3"/>
  <c r="AP750" i="3"/>
  <c r="AB750" i="3"/>
  <c r="AA750" i="3"/>
  <c r="Z750" i="3"/>
  <c r="P750" i="3"/>
  <c r="O750" i="3"/>
  <c r="D750" i="3"/>
  <c r="C750" i="3"/>
  <c r="BC749" i="3"/>
  <c r="BB749" i="3"/>
  <c r="BA749" i="3"/>
  <c r="AV749" i="3"/>
  <c r="AU749" i="3"/>
  <c r="AR749" i="3"/>
  <c r="AQ749" i="3"/>
  <c r="AP749" i="3"/>
  <c r="AB749" i="3"/>
  <c r="AA749" i="3"/>
  <c r="Z749" i="3"/>
  <c r="P749" i="3"/>
  <c r="O749" i="3"/>
  <c r="D749" i="3"/>
  <c r="C749" i="3"/>
  <c r="BC748" i="3"/>
  <c r="BB748" i="3"/>
  <c r="BA748" i="3"/>
  <c r="AV748" i="3"/>
  <c r="AU748" i="3"/>
  <c r="AR748" i="3"/>
  <c r="AQ748" i="3"/>
  <c r="AP748" i="3"/>
  <c r="AB748" i="3"/>
  <c r="AA748" i="3"/>
  <c r="Z748" i="3"/>
  <c r="P748" i="3"/>
  <c r="O748" i="3"/>
  <c r="D748" i="3"/>
  <c r="C748" i="3"/>
  <c r="BC745" i="3"/>
  <c r="BB745" i="3"/>
  <c r="BA745" i="3"/>
  <c r="AV745" i="3"/>
  <c r="AU745" i="3"/>
  <c r="AR745" i="3"/>
  <c r="AQ745" i="3"/>
  <c r="AP745" i="3"/>
  <c r="AB745" i="3"/>
  <c r="AA745" i="3"/>
  <c r="Z745" i="3"/>
  <c r="P745" i="3"/>
  <c r="O745" i="3"/>
  <c r="D745" i="3"/>
  <c r="C745" i="3"/>
  <c r="BC744" i="3"/>
  <c r="BB744" i="3"/>
  <c r="BA744" i="3"/>
  <c r="AV744" i="3"/>
  <c r="AU744" i="3"/>
  <c r="AR744" i="3"/>
  <c r="AQ744" i="3"/>
  <c r="AP744" i="3"/>
  <c r="AB744" i="3"/>
  <c r="AA744" i="3"/>
  <c r="Z744" i="3"/>
  <c r="P744" i="3"/>
  <c r="O744" i="3"/>
  <c r="D744" i="3"/>
  <c r="C744" i="3"/>
  <c r="G748" i="8" l="1"/>
  <c r="H748" i="8" s="1"/>
  <c r="E743" i="9"/>
  <c r="C742" i="7"/>
  <c r="J747" i="9"/>
  <c r="D746" i="7"/>
  <c r="D743" i="7"/>
  <c r="J744" i="9"/>
  <c r="E748" i="9"/>
  <c r="C747" i="7"/>
  <c r="E747" i="7"/>
  <c r="N748" i="9"/>
  <c r="J750" i="9"/>
  <c r="D749" i="7"/>
  <c r="E749" i="9"/>
  <c r="C748" i="7"/>
  <c r="E747" i="9"/>
  <c r="C746" i="7"/>
  <c r="N747" i="9"/>
  <c r="E746" i="7"/>
  <c r="J749" i="9"/>
  <c r="D748" i="7"/>
  <c r="G743" i="8"/>
  <c r="E742" i="7"/>
  <c r="N743" i="9"/>
  <c r="E748" i="7"/>
  <c r="N749" i="9"/>
  <c r="J743" i="9"/>
  <c r="D742" i="7"/>
  <c r="C743" i="7"/>
  <c r="E744" i="9"/>
  <c r="N744" i="9"/>
  <c r="E743" i="7"/>
  <c r="J748" i="9"/>
  <c r="D747" i="7"/>
  <c r="C749" i="7"/>
  <c r="E750" i="9"/>
  <c r="N750" i="9"/>
  <c r="E749" i="7"/>
  <c r="C742" i="8"/>
  <c r="D742" i="8"/>
  <c r="AL750" i="3"/>
  <c r="C746" i="8"/>
  <c r="D746" i="8"/>
  <c r="AY745" i="3"/>
  <c r="E743" i="8"/>
  <c r="F743" i="8"/>
  <c r="AZ749" i="3"/>
  <c r="G746" i="8"/>
  <c r="AY751" i="3"/>
  <c r="E747" i="8"/>
  <c r="F747" i="8"/>
  <c r="AL748" i="3"/>
  <c r="C744" i="8"/>
  <c r="D744" i="8"/>
  <c r="AN748" i="3"/>
  <c r="G745" i="8"/>
  <c r="AY750" i="3"/>
  <c r="F746" i="8"/>
  <c r="E746" i="8"/>
  <c r="AY748" i="3"/>
  <c r="E744" i="8"/>
  <c r="F744" i="8"/>
  <c r="AZ750" i="3"/>
  <c r="G747" i="8"/>
  <c r="AL749" i="3"/>
  <c r="C745" i="8"/>
  <c r="D745" i="8"/>
  <c r="E742" i="8"/>
  <c r="F742" i="8"/>
  <c r="AL745" i="3"/>
  <c r="D743" i="8"/>
  <c r="C743" i="8"/>
  <c r="AN745" i="3"/>
  <c r="G744" i="8"/>
  <c r="AY749" i="3"/>
  <c r="F745" i="8"/>
  <c r="E745" i="8"/>
  <c r="AL751" i="3"/>
  <c r="D747" i="8"/>
  <c r="C747" i="8"/>
  <c r="AZ751" i="3"/>
  <c r="G749" i="8"/>
  <c r="AZ744" i="3"/>
  <c r="AX744" i="3"/>
  <c r="AY744" i="3"/>
  <c r="AN744" i="3"/>
  <c r="AS745" i="3"/>
  <c r="AS751" i="3"/>
  <c r="AN750" i="3"/>
  <c r="AS749" i="3"/>
  <c r="AS748" i="3"/>
  <c r="AM748" i="3"/>
  <c r="AS750" i="3"/>
  <c r="AN751" i="3"/>
  <c r="AM751" i="3"/>
  <c r="AX751" i="3"/>
  <c r="AM750" i="3"/>
  <c r="AX750" i="3"/>
  <c r="AN749" i="3"/>
  <c r="AM745" i="3"/>
  <c r="AM749" i="3"/>
  <c r="AX749" i="3"/>
  <c r="AX748" i="3"/>
  <c r="AZ748" i="3"/>
  <c r="AZ745" i="3"/>
  <c r="AX745" i="3"/>
  <c r="AS744" i="3"/>
  <c r="AL744" i="3"/>
  <c r="AM744" i="3"/>
  <c r="AJ762" i="3"/>
  <c r="Q744" i="9" l="1"/>
  <c r="Q747" i="9"/>
  <c r="Q748" i="9"/>
  <c r="AO745" i="3"/>
  <c r="AT745" i="3" s="1"/>
  <c r="G743" i="7" s="1"/>
  <c r="I743" i="7" s="1"/>
  <c r="Q750" i="9"/>
  <c r="Q749" i="9"/>
  <c r="Q743" i="9"/>
  <c r="AO750" i="3"/>
  <c r="BL750" i="3" s="1"/>
  <c r="AO748" i="3"/>
  <c r="AT748" i="3" s="1"/>
  <c r="G746" i="7" s="1"/>
  <c r="I746" i="7" s="1"/>
  <c r="H738" i="8"/>
  <c r="H743" i="8"/>
  <c r="H746" i="8"/>
  <c r="AO751" i="3"/>
  <c r="AT751" i="3" s="1"/>
  <c r="G749" i="7" s="1"/>
  <c r="I749" i="7" s="1"/>
  <c r="H744" i="8"/>
  <c r="H745" i="8"/>
  <c r="H742" i="8"/>
  <c r="AO749" i="3"/>
  <c r="BL749" i="3" s="1"/>
  <c r="H747" i="8"/>
  <c r="AO744" i="3"/>
  <c r="BL744" i="3" s="1"/>
  <c r="V700" i="9"/>
  <c r="U700" i="9"/>
  <c r="T700" i="9"/>
  <c r="P700" i="9"/>
  <c r="O700" i="9"/>
  <c r="M700" i="9"/>
  <c r="L700" i="9"/>
  <c r="K700" i="9"/>
  <c r="I700" i="9"/>
  <c r="H700" i="9"/>
  <c r="G700" i="9"/>
  <c r="F700" i="9"/>
  <c r="C700" i="9"/>
  <c r="H699" i="7"/>
  <c r="F699" i="7"/>
  <c r="K700" i="3"/>
  <c r="L700" i="3"/>
  <c r="BC701" i="3"/>
  <c r="BB701" i="3"/>
  <c r="BA701" i="3"/>
  <c r="AV701" i="3"/>
  <c r="AU701" i="3"/>
  <c r="AR701" i="3"/>
  <c r="AQ701" i="3"/>
  <c r="AP701" i="3"/>
  <c r="AI701" i="3"/>
  <c r="AH701" i="3"/>
  <c r="AB701" i="3"/>
  <c r="AA701" i="3"/>
  <c r="Z701" i="3"/>
  <c r="AN701" i="3" s="1"/>
  <c r="W701" i="3"/>
  <c r="V701" i="3"/>
  <c r="P701" i="3"/>
  <c r="O701" i="3"/>
  <c r="AY701" i="3" s="1"/>
  <c r="L701" i="3"/>
  <c r="K701" i="3"/>
  <c r="D701" i="3"/>
  <c r="C701" i="3"/>
  <c r="AX701" i="3" s="1"/>
  <c r="AT750" i="3" l="1"/>
  <c r="G748" i="7" s="1"/>
  <c r="I748" i="7" s="1"/>
  <c r="BL745" i="3"/>
  <c r="I744" i="8" s="1"/>
  <c r="I747" i="8"/>
  <c r="J748" i="7"/>
  <c r="S749" i="9"/>
  <c r="BL748" i="3"/>
  <c r="I745" i="8" s="1"/>
  <c r="I746" i="8"/>
  <c r="J747" i="7"/>
  <c r="S748" i="9"/>
  <c r="BL751" i="3"/>
  <c r="I743" i="8"/>
  <c r="J742" i="7"/>
  <c r="S743" i="9"/>
  <c r="BR744" i="3"/>
  <c r="BR750" i="3"/>
  <c r="BR749" i="3"/>
  <c r="AT749" i="3"/>
  <c r="G747" i="7" s="1"/>
  <c r="I747" i="7" s="1"/>
  <c r="AT744" i="3"/>
  <c r="G742" i="7" s="1"/>
  <c r="I742" i="7" s="1"/>
  <c r="D699" i="7"/>
  <c r="J700" i="9"/>
  <c r="N700" i="9"/>
  <c r="F699" i="8"/>
  <c r="E699" i="7"/>
  <c r="C699" i="8"/>
  <c r="G699" i="8"/>
  <c r="D699" i="8"/>
  <c r="C699" i="7"/>
  <c r="E700" i="9"/>
  <c r="E699" i="8"/>
  <c r="AS701" i="3"/>
  <c r="AL701" i="3"/>
  <c r="AM701" i="3"/>
  <c r="AZ701" i="3"/>
  <c r="AJ760" i="3"/>
  <c r="BR751" i="3" l="1"/>
  <c r="I748" i="8"/>
  <c r="S744" i="9"/>
  <c r="J743" i="7"/>
  <c r="BR745" i="3"/>
  <c r="I749" i="8"/>
  <c r="S750" i="9"/>
  <c r="J749" i="7"/>
  <c r="S747" i="9"/>
  <c r="J746" i="7"/>
  <c r="BR748" i="3"/>
  <c r="Q700" i="9"/>
  <c r="H699" i="8"/>
  <c r="AO701" i="3"/>
  <c r="BL701" i="3" s="1"/>
  <c r="V305" i="3"/>
  <c r="BR701" i="3" l="1"/>
  <c r="AT701" i="3"/>
  <c r="G699" i="7" s="1"/>
  <c r="I699" i="7" s="1"/>
  <c r="I699" i="8"/>
  <c r="S700" i="9"/>
  <c r="J699" i="7"/>
  <c r="AJ763" i="3"/>
  <c r="AJ759" i="3"/>
  <c r="X759" i="3"/>
  <c r="M759" i="3"/>
  <c r="W29" i="3" l="1"/>
  <c r="V29" i="3"/>
  <c r="P29" i="3"/>
  <c r="Z29" i="3"/>
  <c r="C40" i="4" l="1"/>
  <c r="B40" i="4"/>
  <c r="V389" i="9"/>
  <c r="U389" i="9"/>
  <c r="T389" i="9"/>
  <c r="V67" i="9"/>
  <c r="U67" i="9"/>
  <c r="T67" i="9"/>
  <c r="P67" i="9"/>
  <c r="O67" i="9"/>
  <c r="M67" i="9"/>
  <c r="L67" i="9"/>
  <c r="K67" i="9"/>
  <c r="I67" i="9"/>
  <c r="H67" i="9"/>
  <c r="G67" i="9"/>
  <c r="F67" i="9"/>
  <c r="C67" i="9"/>
  <c r="V66" i="9"/>
  <c r="U66" i="9"/>
  <c r="T66" i="9"/>
  <c r="P66" i="9"/>
  <c r="O66" i="9"/>
  <c r="M66" i="9"/>
  <c r="L66" i="9"/>
  <c r="K66" i="9"/>
  <c r="I66" i="9"/>
  <c r="H66" i="9"/>
  <c r="G66" i="9"/>
  <c r="F66" i="9"/>
  <c r="C66" i="9"/>
  <c r="V65" i="9"/>
  <c r="U65" i="9"/>
  <c r="T65" i="9"/>
  <c r="P65" i="9"/>
  <c r="O65" i="9"/>
  <c r="M65" i="9"/>
  <c r="L65" i="9"/>
  <c r="K65" i="9"/>
  <c r="I65" i="9"/>
  <c r="H65" i="9"/>
  <c r="G65" i="9"/>
  <c r="F65" i="9"/>
  <c r="C65" i="9"/>
  <c r="V64" i="9"/>
  <c r="U64" i="9"/>
  <c r="T64" i="9"/>
  <c r="P64" i="9"/>
  <c r="O64" i="9"/>
  <c r="M64" i="9"/>
  <c r="L64" i="9"/>
  <c r="K64" i="9"/>
  <c r="I64" i="9"/>
  <c r="H64" i="9"/>
  <c r="G64" i="9"/>
  <c r="F64" i="9"/>
  <c r="C64" i="9"/>
  <c r="H67" i="7"/>
  <c r="F67" i="7"/>
  <c r="H66" i="7"/>
  <c r="F66" i="7"/>
  <c r="H65" i="7"/>
  <c r="F65" i="7"/>
  <c r="H64" i="7"/>
  <c r="F64" i="7"/>
  <c r="BC68" i="3"/>
  <c r="BB68" i="3"/>
  <c r="BA68" i="3"/>
  <c r="AV68" i="3"/>
  <c r="AU68" i="3"/>
  <c r="AR68" i="3"/>
  <c r="AQ68" i="3"/>
  <c r="AP68" i="3"/>
  <c r="AI68" i="3"/>
  <c r="AH68" i="3"/>
  <c r="AB68" i="3"/>
  <c r="AA68" i="3"/>
  <c r="Z68" i="3"/>
  <c r="AZ68" i="3" s="1"/>
  <c r="W68" i="3"/>
  <c r="V68" i="3"/>
  <c r="P68" i="3"/>
  <c r="O68" i="3"/>
  <c r="AY68" i="3" s="1"/>
  <c r="L68" i="3"/>
  <c r="K68" i="3"/>
  <c r="D68" i="3"/>
  <c r="C68" i="3"/>
  <c r="AL68" i="3" s="1"/>
  <c r="BC67" i="3"/>
  <c r="BB67" i="3"/>
  <c r="BA67" i="3"/>
  <c r="AV67" i="3"/>
  <c r="AU67" i="3"/>
  <c r="AR67" i="3"/>
  <c r="AQ67" i="3"/>
  <c r="AP67" i="3"/>
  <c r="AI67" i="3"/>
  <c r="AH67" i="3"/>
  <c r="AB67" i="3"/>
  <c r="AA67" i="3"/>
  <c r="Z67" i="3"/>
  <c r="AN67" i="3" s="1"/>
  <c r="W67" i="3"/>
  <c r="V67" i="3"/>
  <c r="P67" i="3"/>
  <c r="O67" i="3"/>
  <c r="L67" i="3"/>
  <c r="K67" i="3"/>
  <c r="D67" i="3"/>
  <c r="C67" i="3"/>
  <c r="AX67" i="3" s="1"/>
  <c r="BC66" i="3"/>
  <c r="BB66" i="3"/>
  <c r="BA66" i="3"/>
  <c r="AV66" i="3"/>
  <c r="AU66" i="3"/>
  <c r="AR66" i="3"/>
  <c r="AQ66" i="3"/>
  <c r="AP66" i="3"/>
  <c r="AI66" i="3"/>
  <c r="AH66" i="3"/>
  <c r="AB66" i="3"/>
  <c r="AA66" i="3"/>
  <c r="Z66" i="3"/>
  <c r="AZ66" i="3" s="1"/>
  <c r="W66" i="3"/>
  <c r="V66" i="3"/>
  <c r="P66" i="3"/>
  <c r="O66" i="3"/>
  <c r="L66" i="3"/>
  <c r="K66" i="3"/>
  <c r="D66" i="3"/>
  <c r="C66" i="3"/>
  <c r="AL66" i="3" s="1"/>
  <c r="BC65" i="3"/>
  <c r="BB65" i="3"/>
  <c r="BA65" i="3"/>
  <c r="AV65" i="3"/>
  <c r="AU65" i="3"/>
  <c r="AR65" i="3"/>
  <c r="AQ65" i="3"/>
  <c r="AP65" i="3"/>
  <c r="AI65" i="3"/>
  <c r="AH65" i="3"/>
  <c r="AB65" i="3"/>
  <c r="AA65" i="3"/>
  <c r="Z65" i="3"/>
  <c r="AN65" i="3" s="1"/>
  <c r="W65" i="3"/>
  <c r="V65" i="3"/>
  <c r="P65" i="3"/>
  <c r="O65" i="3"/>
  <c r="L65" i="3"/>
  <c r="K65" i="3"/>
  <c r="D65" i="3"/>
  <c r="C65" i="3"/>
  <c r="AX65" i="3" s="1"/>
  <c r="AS66" i="3" l="1"/>
  <c r="AS68" i="3"/>
  <c r="E64" i="7"/>
  <c r="E65" i="7"/>
  <c r="E66" i="7"/>
  <c r="E67" i="7"/>
  <c r="E65" i="9"/>
  <c r="E67" i="9"/>
  <c r="F64" i="8"/>
  <c r="D65" i="8"/>
  <c r="F66" i="8"/>
  <c r="E67" i="8"/>
  <c r="J65" i="9"/>
  <c r="N65" i="9"/>
  <c r="J67" i="9"/>
  <c r="N67" i="9"/>
  <c r="C64" i="8"/>
  <c r="G64" i="8"/>
  <c r="E65" i="8"/>
  <c r="C66" i="8"/>
  <c r="G66" i="8"/>
  <c r="F67" i="8"/>
  <c r="C64" i="7"/>
  <c r="C65" i="7"/>
  <c r="C66" i="7"/>
  <c r="C67" i="7"/>
  <c r="E64" i="9"/>
  <c r="E66" i="9"/>
  <c r="D64" i="8"/>
  <c r="F65" i="8"/>
  <c r="D66" i="8"/>
  <c r="C67" i="8"/>
  <c r="G67" i="8"/>
  <c r="AZ67" i="3"/>
  <c r="D64" i="7"/>
  <c r="D65" i="7"/>
  <c r="D66" i="7"/>
  <c r="D67" i="7"/>
  <c r="J64" i="9"/>
  <c r="N64" i="9"/>
  <c r="J66" i="9"/>
  <c r="N66" i="9"/>
  <c r="E64" i="8"/>
  <c r="C65" i="8"/>
  <c r="G65" i="8"/>
  <c r="E66" i="8"/>
  <c r="D67" i="8"/>
  <c r="AN68" i="3"/>
  <c r="AM67" i="3"/>
  <c r="AL67" i="3"/>
  <c r="AY67" i="3"/>
  <c r="AY66" i="3"/>
  <c r="AN66" i="3"/>
  <c r="AL65" i="3"/>
  <c r="AY65" i="3"/>
  <c r="AM65" i="3"/>
  <c r="AZ65" i="3"/>
  <c r="AS65" i="3"/>
  <c r="AM66" i="3"/>
  <c r="AS67" i="3"/>
  <c r="AM68" i="3"/>
  <c r="AX66" i="3"/>
  <c r="AX68" i="3"/>
  <c r="AO68" i="3" l="1"/>
  <c r="AT68" i="3" s="1"/>
  <c r="G67" i="7" s="1"/>
  <c r="I67" i="7" s="1"/>
  <c r="H67" i="8"/>
  <c r="Q65" i="9"/>
  <c r="H66" i="8"/>
  <c r="AO67" i="3"/>
  <c r="AT67" i="3" s="1"/>
  <c r="G66" i="7" s="1"/>
  <c r="I66" i="7" s="1"/>
  <c r="H64" i="8"/>
  <c r="AO66" i="3"/>
  <c r="AT66" i="3" s="1"/>
  <c r="G65" i="7" s="1"/>
  <c r="I65" i="7" s="1"/>
  <c r="H65" i="8"/>
  <c r="Q66" i="9"/>
  <c r="Q67" i="9"/>
  <c r="Q64" i="9"/>
  <c r="AO65" i="3"/>
  <c r="BL65" i="3" s="1"/>
  <c r="V722" i="9"/>
  <c r="U722" i="9"/>
  <c r="T722" i="9"/>
  <c r="P722" i="9"/>
  <c r="O722" i="9"/>
  <c r="M722" i="9"/>
  <c r="L722" i="9"/>
  <c r="K722" i="9"/>
  <c r="I722" i="9"/>
  <c r="H722" i="9"/>
  <c r="G722" i="9"/>
  <c r="F722" i="9"/>
  <c r="C722" i="9"/>
  <c r="H721" i="7"/>
  <c r="F721" i="7"/>
  <c r="BC723" i="3"/>
  <c r="BB723" i="3"/>
  <c r="BA723" i="3"/>
  <c r="AV723" i="3"/>
  <c r="AU723" i="3"/>
  <c r="AR723" i="3"/>
  <c r="AQ723" i="3"/>
  <c r="AP723" i="3"/>
  <c r="AI723" i="3"/>
  <c r="AH723" i="3"/>
  <c r="AB723" i="3"/>
  <c r="AA723" i="3"/>
  <c r="Z723" i="3"/>
  <c r="AZ723" i="3" s="1"/>
  <c r="W723" i="3"/>
  <c r="V723" i="3"/>
  <c r="P723" i="3"/>
  <c r="O723" i="3"/>
  <c r="AY723" i="3" s="1"/>
  <c r="L723" i="3"/>
  <c r="K723" i="3"/>
  <c r="D723" i="3"/>
  <c r="C723" i="3"/>
  <c r="AL723" i="3" s="1"/>
  <c r="BR65" i="3" l="1"/>
  <c r="BL68" i="3"/>
  <c r="BL67" i="3"/>
  <c r="BL66" i="3"/>
  <c r="BR66" i="3" s="1"/>
  <c r="S64" i="9"/>
  <c r="J64" i="7"/>
  <c r="AT65" i="3"/>
  <c r="G64" i="7" s="1"/>
  <c r="I64" i="7" s="1"/>
  <c r="AN723" i="3"/>
  <c r="E721" i="7"/>
  <c r="J722" i="9"/>
  <c r="N722" i="9"/>
  <c r="C721" i="7"/>
  <c r="D721" i="7"/>
  <c r="E722" i="9"/>
  <c r="AS723" i="3"/>
  <c r="AX723" i="3"/>
  <c r="AM723" i="3"/>
  <c r="C550" i="9"/>
  <c r="C551" i="9"/>
  <c r="BR67" i="3" l="1"/>
  <c r="BR68" i="3"/>
  <c r="S65" i="9"/>
  <c r="J67" i="7"/>
  <c r="S67" i="9"/>
  <c r="J66" i="7"/>
  <c r="S66" i="9"/>
  <c r="AO723" i="3"/>
  <c r="BL723" i="3" s="1"/>
  <c r="J65" i="7"/>
  <c r="Q722" i="9"/>
  <c r="U17" i="9"/>
  <c r="BR723" i="3" l="1"/>
  <c r="AT723" i="3"/>
  <c r="G721" i="7" s="1"/>
  <c r="I721" i="7" s="1"/>
  <c r="J721" i="7"/>
  <c r="S722" i="9"/>
  <c r="P343" i="9"/>
  <c r="O343" i="9"/>
  <c r="AB344" i="3"/>
  <c r="M343" i="9"/>
  <c r="O736" i="9" l="1"/>
  <c r="O735" i="9"/>
  <c r="O734" i="9"/>
  <c r="O733" i="9"/>
  <c r="O732" i="9"/>
  <c r="O731" i="9"/>
  <c r="O730" i="9"/>
  <c r="O729" i="9"/>
  <c r="O728" i="9"/>
  <c r="O727" i="9"/>
  <c r="O726" i="9"/>
  <c r="O725" i="9"/>
  <c r="O724" i="9"/>
  <c r="O723" i="9"/>
  <c r="O721" i="9"/>
  <c r="O720" i="9"/>
  <c r="O719" i="9"/>
  <c r="O718" i="9"/>
  <c r="O717" i="9"/>
  <c r="O716" i="9"/>
  <c r="O715" i="9"/>
  <c r="O714" i="9"/>
  <c r="O713" i="9"/>
  <c r="O712" i="9"/>
  <c r="O711" i="9"/>
  <c r="O710" i="9"/>
  <c r="O709" i="9"/>
  <c r="O708" i="9"/>
  <c r="O707" i="9"/>
  <c r="O706" i="9"/>
  <c r="O705" i="9"/>
  <c r="O704" i="9"/>
  <c r="O703" i="9"/>
  <c r="O702" i="9"/>
  <c r="O701" i="9"/>
  <c r="O699" i="9"/>
  <c r="O698" i="9"/>
  <c r="O697" i="9"/>
  <c r="O696" i="9"/>
  <c r="O695" i="9"/>
  <c r="O694" i="9"/>
  <c r="O693" i="9"/>
  <c r="O692" i="9"/>
  <c r="O691" i="9"/>
  <c r="O690" i="9"/>
  <c r="O689" i="9"/>
  <c r="O688" i="9"/>
  <c r="O687" i="9"/>
  <c r="O686" i="9"/>
  <c r="O685" i="9"/>
  <c r="O684" i="9"/>
  <c r="O683" i="9"/>
  <c r="O682" i="9"/>
  <c r="O681" i="9"/>
  <c r="O680" i="9"/>
  <c r="O679" i="9"/>
  <c r="O678" i="9"/>
  <c r="O677" i="9"/>
  <c r="O676" i="9"/>
  <c r="O675" i="9"/>
  <c r="O674" i="9"/>
  <c r="O673" i="9"/>
  <c r="O672" i="9"/>
  <c r="O671" i="9"/>
  <c r="O670" i="9"/>
  <c r="O669" i="9"/>
  <c r="O668" i="9"/>
  <c r="O667" i="9"/>
  <c r="O666" i="9"/>
  <c r="O665" i="9"/>
  <c r="O664" i="9"/>
  <c r="O663" i="9"/>
  <c r="O662" i="9"/>
  <c r="O661" i="9"/>
  <c r="O660" i="9"/>
  <c r="O659" i="9"/>
  <c r="O658" i="9"/>
  <c r="O657" i="9"/>
  <c r="O656" i="9"/>
  <c r="O655" i="9"/>
  <c r="O654" i="9"/>
  <c r="O653" i="9"/>
  <c r="O652" i="9"/>
  <c r="O651" i="9"/>
  <c r="O650" i="9"/>
  <c r="O649" i="9"/>
  <c r="O648" i="9"/>
  <c r="O647" i="9"/>
  <c r="O646" i="9"/>
  <c r="O645" i="9"/>
  <c r="O644" i="9"/>
  <c r="O643" i="9"/>
  <c r="O642" i="9"/>
  <c r="O641" i="9"/>
  <c r="O640" i="9"/>
  <c r="O639" i="9"/>
  <c r="O638" i="9"/>
  <c r="O637" i="9"/>
  <c r="O636" i="9"/>
  <c r="O635" i="9"/>
  <c r="O634" i="9"/>
  <c r="O633" i="9"/>
  <c r="O632" i="9"/>
  <c r="O631" i="9"/>
  <c r="O630" i="9"/>
  <c r="O629" i="9"/>
  <c r="O628" i="9"/>
  <c r="O627" i="9"/>
  <c r="O626" i="9"/>
  <c r="O625" i="9"/>
  <c r="O624" i="9"/>
  <c r="O623" i="9"/>
  <c r="O622" i="9"/>
  <c r="O621" i="9"/>
  <c r="O620" i="9"/>
  <c r="O619" i="9"/>
  <c r="O618" i="9"/>
  <c r="O617" i="9"/>
  <c r="O616" i="9"/>
  <c r="O615" i="9"/>
  <c r="O614" i="9"/>
  <c r="O613" i="9"/>
  <c r="O612" i="9"/>
  <c r="O611" i="9"/>
  <c r="O610" i="9"/>
  <c r="O609" i="9"/>
  <c r="O608" i="9"/>
  <c r="O607" i="9"/>
  <c r="O606" i="9"/>
  <c r="O605" i="9"/>
  <c r="O604" i="9"/>
  <c r="O603" i="9"/>
  <c r="O602" i="9"/>
  <c r="O601" i="9"/>
  <c r="O600" i="9"/>
  <c r="O599" i="9"/>
  <c r="O598" i="9"/>
  <c r="O597" i="9"/>
  <c r="O596" i="9"/>
  <c r="O595" i="9"/>
  <c r="O594" i="9"/>
  <c r="O593" i="9"/>
  <c r="O592" i="9"/>
  <c r="O591" i="9"/>
  <c r="O590" i="9"/>
  <c r="O589" i="9"/>
  <c r="O588" i="9"/>
  <c r="O587" i="9"/>
  <c r="O586" i="9"/>
  <c r="O585" i="9"/>
  <c r="O584" i="9"/>
  <c r="O583" i="9"/>
  <c r="O582" i="9"/>
  <c r="O581" i="9"/>
  <c r="O580" i="9"/>
  <c r="O579" i="9"/>
  <c r="O578" i="9"/>
  <c r="O577" i="9"/>
  <c r="O576" i="9"/>
  <c r="O575" i="9"/>
  <c r="O574" i="9"/>
  <c r="O573" i="9"/>
  <c r="O572" i="9"/>
  <c r="O571" i="9"/>
  <c r="O570" i="9"/>
  <c r="O569" i="9"/>
  <c r="O568" i="9"/>
  <c r="O567" i="9"/>
  <c r="O566" i="9"/>
  <c r="O565" i="9"/>
  <c r="O564" i="9"/>
  <c r="O563" i="9"/>
  <c r="O562" i="9"/>
  <c r="O561" i="9"/>
  <c r="O560" i="9"/>
  <c r="O559" i="9"/>
  <c r="O558" i="9"/>
  <c r="O557" i="9"/>
  <c r="O556" i="9"/>
  <c r="O555" i="9"/>
  <c r="O554" i="9"/>
  <c r="O553" i="9"/>
  <c r="O552" i="9"/>
  <c r="O551" i="9"/>
  <c r="O550" i="9"/>
  <c r="O549" i="9"/>
  <c r="O548" i="9"/>
  <c r="O547" i="9"/>
  <c r="O546" i="9"/>
  <c r="O545" i="9"/>
  <c r="O544" i="9"/>
  <c r="O543" i="9"/>
  <c r="O542" i="9"/>
  <c r="O541" i="9"/>
  <c r="O540" i="9"/>
  <c r="O539" i="9"/>
  <c r="O538" i="9"/>
  <c r="O537" i="9"/>
  <c r="O536" i="9"/>
  <c r="O535" i="9"/>
  <c r="O534" i="9"/>
  <c r="O533" i="9"/>
  <c r="O532" i="9"/>
  <c r="O531" i="9"/>
  <c r="O530" i="9"/>
  <c r="O529" i="9"/>
  <c r="O528" i="9"/>
  <c r="O527" i="9"/>
  <c r="O526" i="9"/>
  <c r="O525" i="9"/>
  <c r="O524" i="9"/>
  <c r="O523" i="9"/>
  <c r="O522" i="9"/>
  <c r="O521" i="9"/>
  <c r="O520" i="9"/>
  <c r="O519" i="9"/>
  <c r="O518" i="9"/>
  <c r="O517" i="9"/>
  <c r="O516" i="9"/>
  <c r="O515" i="9"/>
  <c r="O514" i="9"/>
  <c r="O513" i="9"/>
  <c r="O512" i="9"/>
  <c r="O511" i="9"/>
  <c r="O510" i="9"/>
  <c r="O509" i="9"/>
  <c r="O508" i="9"/>
  <c r="O507" i="9"/>
  <c r="O506" i="9"/>
  <c r="O505" i="9"/>
  <c r="O504" i="9"/>
  <c r="O503" i="9"/>
  <c r="O502" i="9"/>
  <c r="O501" i="9"/>
  <c r="O500" i="9"/>
  <c r="O499" i="9"/>
  <c r="O498" i="9"/>
  <c r="O497" i="9"/>
  <c r="O496" i="9"/>
  <c r="O495" i="9"/>
  <c r="O494" i="9"/>
  <c r="O493" i="9"/>
  <c r="O492" i="9"/>
  <c r="O491" i="9"/>
  <c r="O490" i="9"/>
  <c r="O489" i="9"/>
  <c r="O488" i="9"/>
  <c r="O487" i="9"/>
  <c r="O486" i="9"/>
  <c r="O485" i="9"/>
  <c r="O484" i="9"/>
  <c r="O483" i="9"/>
  <c r="O482" i="9"/>
  <c r="O481" i="9"/>
  <c r="O480" i="9"/>
  <c r="O479" i="9"/>
  <c r="O478" i="9"/>
  <c r="O477" i="9"/>
  <c r="O476" i="9"/>
  <c r="O475" i="9"/>
  <c r="O474" i="9"/>
  <c r="O473" i="9"/>
  <c r="O472" i="9"/>
  <c r="O471" i="9"/>
  <c r="O470" i="9"/>
  <c r="O469" i="9"/>
  <c r="O468" i="9"/>
  <c r="O467" i="9"/>
  <c r="O466" i="9"/>
  <c r="O465" i="9"/>
  <c r="O464" i="9"/>
  <c r="O463" i="9"/>
  <c r="O462" i="9"/>
  <c r="O461" i="9"/>
  <c r="O460" i="9"/>
  <c r="O459" i="9"/>
  <c r="O458" i="9"/>
  <c r="O457" i="9"/>
  <c r="O456" i="9"/>
  <c r="O455" i="9"/>
  <c r="O454" i="9"/>
  <c r="O453" i="9"/>
  <c r="O452" i="9"/>
  <c r="O451" i="9"/>
  <c r="O450" i="9"/>
  <c r="O449" i="9"/>
  <c r="O448" i="9"/>
  <c r="O447" i="9"/>
  <c r="O446" i="9"/>
  <c r="O445" i="9"/>
  <c r="O444" i="9"/>
  <c r="O443" i="9"/>
  <c r="O442" i="9"/>
  <c r="O441" i="9"/>
  <c r="O440" i="9"/>
  <c r="O439" i="9"/>
  <c r="O438" i="9"/>
  <c r="O437" i="9"/>
  <c r="O436" i="9"/>
  <c r="O435" i="9"/>
  <c r="O434" i="9"/>
  <c r="O433" i="9"/>
  <c r="O432" i="9"/>
  <c r="O431" i="9"/>
  <c r="O430" i="9"/>
  <c r="O429" i="9"/>
  <c r="O428" i="9"/>
  <c r="O427" i="9"/>
  <c r="O426" i="9"/>
  <c r="O425" i="9"/>
  <c r="O424" i="9"/>
  <c r="O423" i="9"/>
  <c r="O422" i="9"/>
  <c r="O421" i="9"/>
  <c r="O420" i="9"/>
  <c r="O419" i="9"/>
  <c r="O418" i="9"/>
  <c r="O417" i="9"/>
  <c r="O416" i="9"/>
  <c r="O415" i="9"/>
  <c r="O414" i="9"/>
  <c r="O413" i="9"/>
  <c r="O412" i="9"/>
  <c r="O411" i="9"/>
  <c r="O410" i="9"/>
  <c r="O409" i="9"/>
  <c r="O408" i="9"/>
  <c r="O407" i="9"/>
  <c r="O406" i="9"/>
  <c r="O405" i="9"/>
  <c r="O404" i="9"/>
  <c r="O403" i="9"/>
  <c r="O402" i="9"/>
  <c r="O401" i="9"/>
  <c r="O400" i="9"/>
  <c r="O399" i="9"/>
  <c r="O398" i="9"/>
  <c r="O397" i="9"/>
  <c r="O396" i="9"/>
  <c r="O395" i="9"/>
  <c r="O394" i="9"/>
  <c r="O393" i="9"/>
  <c r="O392" i="9"/>
  <c r="O391" i="9"/>
  <c r="O390" i="9"/>
  <c r="O389" i="9"/>
  <c r="O388" i="9"/>
  <c r="O387" i="9"/>
  <c r="O386" i="9"/>
  <c r="O385" i="9"/>
  <c r="O384" i="9"/>
  <c r="O383" i="9"/>
  <c r="O382" i="9"/>
  <c r="O381" i="9"/>
  <c r="O380" i="9"/>
  <c r="O379" i="9"/>
  <c r="O378" i="9"/>
  <c r="O377" i="9"/>
  <c r="O376" i="9"/>
  <c r="O374" i="9"/>
  <c r="O371" i="9"/>
  <c r="O369" i="9"/>
  <c r="O368" i="9"/>
  <c r="O367" i="9"/>
  <c r="O366" i="9"/>
  <c r="O365" i="9"/>
  <c r="O364" i="9"/>
  <c r="O363" i="9"/>
  <c r="O362" i="9"/>
  <c r="O361" i="9"/>
  <c r="O360" i="9"/>
  <c r="O359" i="9"/>
  <c r="O358" i="9"/>
  <c r="O357" i="9"/>
  <c r="O355" i="9"/>
  <c r="O354" i="9"/>
  <c r="O353" i="9"/>
  <c r="O352" i="9"/>
  <c r="O351" i="9"/>
  <c r="O350" i="9"/>
  <c r="O348" i="9"/>
  <c r="O347" i="9"/>
  <c r="O346" i="9"/>
  <c r="O345" i="9"/>
  <c r="O344" i="9"/>
  <c r="O342" i="9"/>
  <c r="O341" i="9"/>
  <c r="O340" i="9"/>
  <c r="O338" i="9"/>
  <c r="O337" i="9"/>
  <c r="O336" i="9"/>
  <c r="O335" i="9"/>
  <c r="O334" i="9"/>
  <c r="O333" i="9"/>
  <c r="O332" i="9"/>
  <c r="O331" i="9"/>
  <c r="O330" i="9"/>
  <c r="O329" i="9"/>
  <c r="O328" i="9"/>
  <c r="O327" i="9"/>
  <c r="O326" i="9"/>
  <c r="O325" i="9"/>
  <c r="O324" i="9"/>
  <c r="O323" i="9"/>
  <c r="O322" i="9"/>
  <c r="O321" i="9"/>
  <c r="O320" i="9"/>
  <c r="O319" i="9"/>
  <c r="O318" i="9"/>
  <c r="O317" i="9"/>
  <c r="O316" i="9"/>
  <c r="O315" i="9"/>
  <c r="O314" i="9"/>
  <c r="O313" i="9"/>
  <c r="O312" i="9"/>
  <c r="O311" i="9"/>
  <c r="O310" i="9"/>
  <c r="O309" i="9"/>
  <c r="O308" i="9"/>
  <c r="O307" i="9"/>
  <c r="O306" i="9"/>
  <c r="O305" i="9"/>
  <c r="O304" i="9"/>
  <c r="O303" i="9"/>
  <c r="O302" i="9"/>
  <c r="O301" i="9"/>
  <c r="O300" i="9"/>
  <c r="O299" i="9"/>
  <c r="O298" i="9"/>
  <c r="O297" i="9"/>
  <c r="O296" i="9"/>
  <c r="O295" i="9"/>
  <c r="O294" i="9"/>
  <c r="O293" i="9"/>
  <c r="O292" i="9"/>
  <c r="O291" i="9"/>
  <c r="O290" i="9"/>
  <c r="O289" i="9"/>
  <c r="O288" i="9"/>
  <c r="O287" i="9"/>
  <c r="O286" i="9"/>
  <c r="O285" i="9"/>
  <c r="O284" i="9"/>
  <c r="O283" i="9"/>
  <c r="O282" i="9"/>
  <c r="O281" i="9"/>
  <c r="O280" i="9"/>
  <c r="O279" i="9"/>
  <c r="O278" i="9"/>
  <c r="O277" i="9"/>
  <c r="O276" i="9"/>
  <c r="O275" i="9"/>
  <c r="O274" i="9"/>
  <c r="O273" i="9"/>
  <c r="O272" i="9"/>
  <c r="O271" i="9"/>
  <c r="O270" i="9"/>
  <c r="O269" i="9"/>
  <c r="O268" i="9"/>
  <c r="O267" i="9"/>
  <c r="O266" i="9"/>
  <c r="O265" i="9"/>
  <c r="O264" i="9"/>
  <c r="O263" i="9"/>
  <c r="O262" i="9"/>
  <c r="O261" i="9"/>
  <c r="O260" i="9"/>
  <c r="O259" i="9"/>
  <c r="O258" i="9"/>
  <c r="O257" i="9"/>
  <c r="O256" i="9"/>
  <c r="O255" i="9"/>
  <c r="O254" i="9"/>
  <c r="O253" i="9"/>
  <c r="O252" i="9"/>
  <c r="O251" i="9"/>
  <c r="O250" i="9"/>
  <c r="O249" i="9"/>
  <c r="O248" i="9"/>
  <c r="O247" i="9"/>
  <c r="O246" i="9"/>
  <c r="O245" i="9"/>
  <c r="O244" i="9"/>
  <c r="O243" i="9"/>
  <c r="O242" i="9"/>
  <c r="O241" i="9"/>
  <c r="O240" i="9"/>
  <c r="O239" i="9"/>
  <c r="O238" i="9"/>
  <c r="O237" i="9"/>
  <c r="O236" i="9"/>
  <c r="O235" i="9"/>
  <c r="O234" i="9"/>
  <c r="O233" i="9"/>
  <c r="O232" i="9"/>
  <c r="O231" i="9"/>
  <c r="O230" i="9"/>
  <c r="O229" i="9"/>
  <c r="O228" i="9"/>
  <c r="O227" i="9"/>
  <c r="O226" i="9"/>
  <c r="O225" i="9"/>
  <c r="O224" i="9"/>
  <c r="O223" i="9"/>
  <c r="O222" i="9"/>
  <c r="O221" i="9"/>
  <c r="O220" i="9"/>
  <c r="O219" i="9"/>
  <c r="O218" i="9"/>
  <c r="O217" i="9"/>
  <c r="O216" i="9"/>
  <c r="O215" i="9"/>
  <c r="O214" i="9"/>
  <c r="O213" i="9"/>
  <c r="O212" i="9"/>
  <c r="O211" i="9"/>
  <c r="O210" i="9"/>
  <c r="O209" i="9"/>
  <c r="O208" i="9"/>
  <c r="O207" i="9"/>
  <c r="O206" i="9"/>
  <c r="O205" i="9"/>
  <c r="O204" i="9"/>
  <c r="O203" i="9"/>
  <c r="O202" i="9"/>
  <c r="O201" i="9"/>
  <c r="O200" i="9"/>
  <c r="O199" i="9"/>
  <c r="O198" i="9"/>
  <c r="O197" i="9"/>
  <c r="O196" i="9"/>
  <c r="O195" i="9"/>
  <c r="O194" i="9"/>
  <c r="O193" i="9"/>
  <c r="O192" i="9"/>
  <c r="O191" i="9"/>
  <c r="O190" i="9"/>
  <c r="O189" i="9"/>
  <c r="O188" i="9"/>
  <c r="O187" i="9"/>
  <c r="O186" i="9"/>
  <c r="O185" i="9"/>
  <c r="O184" i="9"/>
  <c r="O183" i="9"/>
  <c r="O182" i="9"/>
  <c r="O181" i="9"/>
  <c r="O180" i="9"/>
  <c r="O179" i="9"/>
  <c r="O178" i="9"/>
  <c r="O177" i="9"/>
  <c r="O176" i="9"/>
  <c r="O175" i="9"/>
  <c r="O174" i="9"/>
  <c r="O173" i="9"/>
  <c r="O172" i="9"/>
  <c r="O171" i="9"/>
  <c r="O170" i="9"/>
  <c r="O169" i="9"/>
  <c r="O168" i="9"/>
  <c r="O167" i="9"/>
  <c r="O166" i="9"/>
  <c r="O165" i="9"/>
  <c r="O164" i="9"/>
  <c r="O163" i="9"/>
  <c r="O162" i="9"/>
  <c r="O161" i="9"/>
  <c r="O160" i="9"/>
  <c r="O159" i="9"/>
  <c r="O158" i="9"/>
  <c r="O157" i="9"/>
  <c r="O156" i="9"/>
  <c r="O155" i="9"/>
  <c r="O154" i="9"/>
  <c r="O153" i="9"/>
  <c r="O152" i="9"/>
  <c r="O151" i="9"/>
  <c r="O150" i="9"/>
  <c r="O149" i="9"/>
  <c r="O148" i="9"/>
  <c r="O147" i="9"/>
  <c r="O146" i="9"/>
  <c r="O145" i="9"/>
  <c r="O144" i="9"/>
  <c r="O143" i="9"/>
  <c r="O142" i="9"/>
  <c r="O141" i="9"/>
  <c r="O140" i="9"/>
  <c r="O139" i="9"/>
  <c r="O138" i="9"/>
  <c r="O137" i="9"/>
  <c r="O136" i="9"/>
  <c r="O135" i="9"/>
  <c r="O134" i="9"/>
  <c r="O133" i="9"/>
  <c r="O132" i="9"/>
  <c r="O131" i="9"/>
  <c r="O130" i="9"/>
  <c r="O129" i="9"/>
  <c r="O128" i="9"/>
  <c r="O127" i="9"/>
  <c r="O126" i="9"/>
  <c r="O125" i="9"/>
  <c r="O124" i="9"/>
  <c r="O123" i="9"/>
  <c r="O122" i="9"/>
  <c r="O121" i="9"/>
  <c r="O120" i="9"/>
  <c r="O119" i="9"/>
  <c r="O118" i="9"/>
  <c r="O117" i="9"/>
  <c r="O116" i="9"/>
  <c r="O115" i="9"/>
  <c r="O114" i="9"/>
  <c r="O113" i="9"/>
  <c r="O112" i="9"/>
  <c r="O111" i="9"/>
  <c r="O110" i="9"/>
  <c r="O109" i="9"/>
  <c r="O108" i="9"/>
  <c r="O107" i="9"/>
  <c r="O106" i="9"/>
  <c r="O105" i="9"/>
  <c r="O104" i="9"/>
  <c r="O103" i="9"/>
  <c r="O102" i="9"/>
  <c r="O101" i="9"/>
  <c r="O100" i="9"/>
  <c r="O99" i="9"/>
  <c r="O98" i="9"/>
  <c r="O97" i="9"/>
  <c r="O96" i="9"/>
  <c r="O95" i="9"/>
  <c r="O94" i="9"/>
  <c r="O93" i="9"/>
  <c r="O92" i="9"/>
  <c r="O91" i="9"/>
  <c r="O90" i="9"/>
  <c r="O89" i="9"/>
  <c r="O88" i="9"/>
  <c r="O87" i="9"/>
  <c r="O86" i="9"/>
  <c r="O85" i="9"/>
  <c r="O84" i="9"/>
  <c r="O83" i="9"/>
  <c r="O82" i="9"/>
  <c r="O81" i="9"/>
  <c r="O80" i="9"/>
  <c r="O79" i="9"/>
  <c r="O78" i="9"/>
  <c r="O77" i="9"/>
  <c r="O76" i="9"/>
  <c r="O75" i="9"/>
  <c r="O74" i="9"/>
  <c r="O73" i="9"/>
  <c r="O72" i="9"/>
  <c r="O71" i="9"/>
  <c r="O70" i="9"/>
  <c r="O69" i="9"/>
  <c r="O68" i="9"/>
  <c r="O63" i="9"/>
  <c r="O62" i="9"/>
  <c r="O61" i="9"/>
  <c r="O60" i="9"/>
  <c r="O59" i="9"/>
  <c r="O58" i="9"/>
  <c r="O57" i="9"/>
  <c r="O56" i="9"/>
  <c r="O55" i="9"/>
  <c r="O54" i="9"/>
  <c r="O53" i="9"/>
  <c r="O52" i="9"/>
  <c r="O51" i="9"/>
  <c r="O50" i="9"/>
  <c r="O49" i="9"/>
  <c r="O48" i="9"/>
  <c r="O47" i="9"/>
  <c r="O46" i="9"/>
  <c r="O45" i="9"/>
  <c r="O44" i="9"/>
  <c r="O43" i="9"/>
  <c r="O42" i="9"/>
  <c r="O41" i="9"/>
  <c r="O40" i="9"/>
  <c r="O39" i="9"/>
  <c r="O38" i="9"/>
  <c r="O37" i="9"/>
  <c r="O36" i="9"/>
  <c r="O35" i="9"/>
  <c r="O34" i="9"/>
  <c r="O33" i="9"/>
  <c r="O32" i="9"/>
  <c r="O31" i="9"/>
  <c r="O30" i="9"/>
  <c r="O29" i="9"/>
  <c r="O28" i="9"/>
  <c r="O27" i="9"/>
  <c r="O26" i="9"/>
  <c r="O25" i="9"/>
  <c r="O24" i="9"/>
  <c r="O23" i="9"/>
  <c r="O22" i="9"/>
  <c r="O21" i="9"/>
  <c r="O20" i="9"/>
  <c r="O19" i="9"/>
  <c r="O18" i="9"/>
  <c r="O17" i="9"/>
  <c r="O16" i="9"/>
  <c r="O15" i="9"/>
  <c r="O14" i="9"/>
  <c r="O13" i="9"/>
  <c r="O12" i="9"/>
  <c r="O11" i="9"/>
  <c r="O10" i="9"/>
  <c r="O9" i="9"/>
  <c r="O8" i="9"/>
  <c r="O7" i="9"/>
  <c r="O6" i="9"/>
  <c r="O5" i="9"/>
  <c r="O4" i="9"/>
  <c r="O3" i="9"/>
  <c r="O2" i="9"/>
  <c r="P736" i="9" l="1"/>
  <c r="P735" i="9"/>
  <c r="P734" i="9"/>
  <c r="P733" i="9"/>
  <c r="P732" i="9"/>
  <c r="P731" i="9"/>
  <c r="P730" i="9"/>
  <c r="P729" i="9"/>
  <c r="P728" i="9"/>
  <c r="P727" i="9"/>
  <c r="P726" i="9"/>
  <c r="P725" i="9"/>
  <c r="P724" i="9"/>
  <c r="P723" i="9"/>
  <c r="P721" i="9"/>
  <c r="P720" i="9"/>
  <c r="P719" i="9"/>
  <c r="P718" i="9"/>
  <c r="P717" i="9"/>
  <c r="P716" i="9"/>
  <c r="P715" i="9"/>
  <c r="P714" i="9"/>
  <c r="P713" i="9"/>
  <c r="P712" i="9"/>
  <c r="P711" i="9"/>
  <c r="P710" i="9"/>
  <c r="P709" i="9"/>
  <c r="P708" i="9"/>
  <c r="P707" i="9"/>
  <c r="P706" i="9"/>
  <c r="P705" i="9"/>
  <c r="P704" i="9"/>
  <c r="P703" i="9"/>
  <c r="P702" i="9"/>
  <c r="P701" i="9"/>
  <c r="P699" i="9"/>
  <c r="P698" i="9"/>
  <c r="P697" i="9"/>
  <c r="P696" i="9"/>
  <c r="P695" i="9"/>
  <c r="P694" i="9"/>
  <c r="P693" i="9"/>
  <c r="P692" i="9"/>
  <c r="P691" i="9"/>
  <c r="P690" i="9"/>
  <c r="P689" i="9"/>
  <c r="P688" i="9"/>
  <c r="P687" i="9"/>
  <c r="P686" i="9"/>
  <c r="P685" i="9"/>
  <c r="P684" i="9"/>
  <c r="P683" i="9"/>
  <c r="P682" i="9"/>
  <c r="P681" i="9"/>
  <c r="P680" i="9"/>
  <c r="P679" i="9"/>
  <c r="P678" i="9"/>
  <c r="P677" i="9"/>
  <c r="P676" i="9"/>
  <c r="P675" i="9"/>
  <c r="P674" i="9"/>
  <c r="P673" i="9"/>
  <c r="P672" i="9"/>
  <c r="P671" i="9"/>
  <c r="P670" i="9"/>
  <c r="P669" i="9"/>
  <c r="P668" i="9"/>
  <c r="P667" i="9"/>
  <c r="P666" i="9"/>
  <c r="P665" i="9"/>
  <c r="P664" i="9"/>
  <c r="P663" i="9"/>
  <c r="P662" i="9"/>
  <c r="P661" i="9"/>
  <c r="P660" i="9"/>
  <c r="P659" i="9"/>
  <c r="P658" i="9"/>
  <c r="P657" i="9"/>
  <c r="P656" i="9"/>
  <c r="P655" i="9"/>
  <c r="P654" i="9"/>
  <c r="P653" i="9"/>
  <c r="P652" i="9"/>
  <c r="P651" i="9"/>
  <c r="P650" i="9"/>
  <c r="P649" i="9"/>
  <c r="P648" i="9"/>
  <c r="P647" i="9"/>
  <c r="P646" i="9"/>
  <c r="P645" i="9"/>
  <c r="P644" i="9"/>
  <c r="P643" i="9"/>
  <c r="P642" i="9"/>
  <c r="P641" i="9"/>
  <c r="P640" i="9"/>
  <c r="P639" i="9"/>
  <c r="P638" i="9"/>
  <c r="P637" i="9"/>
  <c r="P636" i="9"/>
  <c r="P635" i="9"/>
  <c r="P634" i="9"/>
  <c r="P633" i="9"/>
  <c r="P632" i="9"/>
  <c r="P631" i="9"/>
  <c r="P630" i="9"/>
  <c r="P629" i="9"/>
  <c r="P628" i="9"/>
  <c r="P627" i="9"/>
  <c r="P626" i="9"/>
  <c r="P625" i="9"/>
  <c r="P624" i="9"/>
  <c r="P623" i="9"/>
  <c r="P622" i="9"/>
  <c r="P621" i="9"/>
  <c r="P620" i="9"/>
  <c r="P619" i="9"/>
  <c r="P618" i="9"/>
  <c r="P617" i="9"/>
  <c r="P616" i="9"/>
  <c r="P615" i="9"/>
  <c r="P614" i="9"/>
  <c r="P613" i="9"/>
  <c r="P612" i="9"/>
  <c r="P611" i="9"/>
  <c r="P610" i="9"/>
  <c r="P609" i="9"/>
  <c r="P608" i="9"/>
  <c r="P607" i="9"/>
  <c r="P606" i="9"/>
  <c r="P605" i="9"/>
  <c r="P604" i="9"/>
  <c r="P603" i="9"/>
  <c r="P602" i="9"/>
  <c r="P601" i="9"/>
  <c r="P600" i="9"/>
  <c r="P599" i="9"/>
  <c r="P598" i="9"/>
  <c r="P597" i="9"/>
  <c r="P596" i="9"/>
  <c r="P595" i="9"/>
  <c r="P594" i="9"/>
  <c r="P593" i="9"/>
  <c r="P592" i="9"/>
  <c r="P591" i="9"/>
  <c r="P590" i="9"/>
  <c r="P589" i="9"/>
  <c r="P588" i="9"/>
  <c r="P587" i="9"/>
  <c r="P586" i="9"/>
  <c r="P585" i="9"/>
  <c r="P584" i="9"/>
  <c r="P583" i="9"/>
  <c r="P582" i="9"/>
  <c r="P581" i="9"/>
  <c r="P580" i="9"/>
  <c r="P579" i="9"/>
  <c r="P578" i="9"/>
  <c r="P577" i="9"/>
  <c r="P576" i="9"/>
  <c r="P575" i="9"/>
  <c r="P574" i="9"/>
  <c r="P573" i="9"/>
  <c r="P572" i="9"/>
  <c r="P571" i="9"/>
  <c r="P570" i="9"/>
  <c r="P569" i="9"/>
  <c r="P568" i="9"/>
  <c r="P567" i="9"/>
  <c r="P566" i="9"/>
  <c r="P565" i="9"/>
  <c r="P564" i="9"/>
  <c r="P563" i="9"/>
  <c r="P562" i="9"/>
  <c r="P561" i="9"/>
  <c r="P560" i="9"/>
  <c r="P559" i="9"/>
  <c r="P558" i="9"/>
  <c r="P557" i="9"/>
  <c r="P556" i="9"/>
  <c r="P555" i="9"/>
  <c r="P554" i="9"/>
  <c r="P553" i="9"/>
  <c r="P552" i="9"/>
  <c r="P551" i="9"/>
  <c r="P550" i="9"/>
  <c r="P549" i="9"/>
  <c r="P548" i="9"/>
  <c r="P547" i="9"/>
  <c r="P546" i="9"/>
  <c r="P545" i="9"/>
  <c r="P544" i="9"/>
  <c r="P543" i="9"/>
  <c r="P542" i="9"/>
  <c r="P541" i="9"/>
  <c r="P540" i="9"/>
  <c r="P539" i="9"/>
  <c r="P538" i="9"/>
  <c r="P537" i="9"/>
  <c r="P536" i="9"/>
  <c r="P535" i="9"/>
  <c r="P534" i="9"/>
  <c r="P533" i="9"/>
  <c r="P532" i="9"/>
  <c r="P531" i="9"/>
  <c r="P530" i="9"/>
  <c r="P529" i="9"/>
  <c r="P528" i="9"/>
  <c r="P527" i="9"/>
  <c r="P526" i="9"/>
  <c r="P525" i="9"/>
  <c r="P524" i="9"/>
  <c r="P523" i="9"/>
  <c r="P522" i="9"/>
  <c r="P521" i="9"/>
  <c r="P520" i="9"/>
  <c r="P519" i="9"/>
  <c r="P518" i="9"/>
  <c r="P517" i="9"/>
  <c r="P516" i="9"/>
  <c r="P515" i="9"/>
  <c r="P514" i="9"/>
  <c r="P513" i="9"/>
  <c r="P512" i="9"/>
  <c r="P511" i="9"/>
  <c r="P510" i="9"/>
  <c r="P509" i="9"/>
  <c r="P508" i="9"/>
  <c r="P507" i="9"/>
  <c r="P506" i="9"/>
  <c r="P505" i="9"/>
  <c r="P504" i="9"/>
  <c r="P503" i="9"/>
  <c r="P502" i="9"/>
  <c r="P501" i="9"/>
  <c r="P500" i="9"/>
  <c r="P499" i="9"/>
  <c r="P498" i="9"/>
  <c r="P497" i="9"/>
  <c r="P496" i="9"/>
  <c r="P495" i="9"/>
  <c r="P494" i="9"/>
  <c r="P493" i="9"/>
  <c r="P492" i="9"/>
  <c r="P491" i="9"/>
  <c r="P490" i="9"/>
  <c r="P489" i="9"/>
  <c r="P488" i="9"/>
  <c r="P487" i="9"/>
  <c r="P486" i="9"/>
  <c r="P485" i="9"/>
  <c r="P484" i="9"/>
  <c r="P483" i="9"/>
  <c r="P482" i="9"/>
  <c r="P481" i="9"/>
  <c r="P480" i="9"/>
  <c r="P479" i="9"/>
  <c r="P478" i="9"/>
  <c r="P477" i="9"/>
  <c r="P476" i="9"/>
  <c r="P475" i="9"/>
  <c r="P474" i="9"/>
  <c r="P473" i="9"/>
  <c r="P472" i="9"/>
  <c r="P471" i="9"/>
  <c r="P470" i="9"/>
  <c r="P469" i="9"/>
  <c r="P468" i="9"/>
  <c r="P467" i="9"/>
  <c r="P466" i="9"/>
  <c r="P465" i="9"/>
  <c r="P464" i="9"/>
  <c r="P463" i="9"/>
  <c r="P462" i="9"/>
  <c r="P461" i="9"/>
  <c r="P460" i="9"/>
  <c r="P459" i="9"/>
  <c r="P458" i="9"/>
  <c r="P457" i="9"/>
  <c r="P456" i="9"/>
  <c r="P455" i="9"/>
  <c r="P454" i="9"/>
  <c r="P453" i="9"/>
  <c r="P452" i="9"/>
  <c r="P451" i="9"/>
  <c r="P450" i="9"/>
  <c r="P449" i="9"/>
  <c r="P448" i="9"/>
  <c r="P447" i="9"/>
  <c r="P446" i="9"/>
  <c r="P445" i="9"/>
  <c r="P444" i="9"/>
  <c r="P443" i="9"/>
  <c r="P442" i="9"/>
  <c r="P441" i="9"/>
  <c r="P440" i="9"/>
  <c r="P439" i="9"/>
  <c r="P438" i="9"/>
  <c r="P437" i="9"/>
  <c r="P436" i="9"/>
  <c r="P435" i="9"/>
  <c r="P434" i="9"/>
  <c r="P433" i="9"/>
  <c r="P432" i="9"/>
  <c r="P431" i="9"/>
  <c r="P430" i="9"/>
  <c r="P429" i="9"/>
  <c r="P428" i="9"/>
  <c r="P427" i="9"/>
  <c r="P426" i="9"/>
  <c r="P425" i="9"/>
  <c r="P424" i="9"/>
  <c r="P423" i="9"/>
  <c r="P422" i="9"/>
  <c r="P421" i="9"/>
  <c r="P420" i="9"/>
  <c r="P419" i="9"/>
  <c r="P418" i="9"/>
  <c r="P417" i="9"/>
  <c r="P416" i="9"/>
  <c r="P415" i="9"/>
  <c r="P414" i="9"/>
  <c r="P413" i="9"/>
  <c r="P412" i="9"/>
  <c r="P411" i="9"/>
  <c r="P410" i="9"/>
  <c r="P409" i="9"/>
  <c r="P408" i="9"/>
  <c r="P407" i="9"/>
  <c r="P406" i="9"/>
  <c r="P405" i="9"/>
  <c r="P404" i="9"/>
  <c r="P403" i="9"/>
  <c r="P402" i="9"/>
  <c r="P401" i="9"/>
  <c r="P400" i="9"/>
  <c r="P399" i="9"/>
  <c r="P398" i="9"/>
  <c r="P397" i="9"/>
  <c r="P396" i="9"/>
  <c r="P395" i="9"/>
  <c r="P394" i="9"/>
  <c r="P393" i="9"/>
  <c r="P392" i="9"/>
  <c r="P391" i="9"/>
  <c r="P390" i="9"/>
  <c r="P389" i="9"/>
  <c r="P388" i="9"/>
  <c r="P387" i="9"/>
  <c r="P386" i="9"/>
  <c r="P385" i="9"/>
  <c r="P384" i="9"/>
  <c r="P383" i="9"/>
  <c r="P382" i="9"/>
  <c r="P381" i="9"/>
  <c r="P380" i="9"/>
  <c r="P379" i="9"/>
  <c r="P378" i="9"/>
  <c r="P377" i="9"/>
  <c r="P376" i="9"/>
  <c r="P374" i="9"/>
  <c r="P371" i="9"/>
  <c r="P369" i="9"/>
  <c r="P368" i="9"/>
  <c r="P367" i="9"/>
  <c r="P366" i="9"/>
  <c r="P365" i="9"/>
  <c r="P364" i="9"/>
  <c r="P363" i="9"/>
  <c r="P362" i="9"/>
  <c r="P361" i="9"/>
  <c r="P360" i="9"/>
  <c r="P359" i="9"/>
  <c r="P358" i="9"/>
  <c r="P357" i="9"/>
  <c r="P355" i="9"/>
  <c r="P354" i="9"/>
  <c r="P353" i="9"/>
  <c r="P352" i="9"/>
  <c r="P351" i="9"/>
  <c r="P350" i="9"/>
  <c r="P348" i="9"/>
  <c r="P347" i="9"/>
  <c r="P346" i="9"/>
  <c r="P345" i="9"/>
  <c r="P344" i="9"/>
  <c r="P342" i="9"/>
  <c r="P341" i="9"/>
  <c r="P340" i="9"/>
  <c r="P338" i="9"/>
  <c r="P337" i="9"/>
  <c r="P336" i="9"/>
  <c r="P335" i="9"/>
  <c r="P334" i="9"/>
  <c r="P333" i="9"/>
  <c r="P332" i="9"/>
  <c r="P331" i="9"/>
  <c r="P330" i="9"/>
  <c r="P329" i="9"/>
  <c r="P328" i="9"/>
  <c r="P327" i="9"/>
  <c r="P326" i="9"/>
  <c r="P325" i="9"/>
  <c r="P324" i="9"/>
  <c r="P323" i="9"/>
  <c r="P322" i="9"/>
  <c r="P321" i="9"/>
  <c r="P320" i="9"/>
  <c r="P319" i="9"/>
  <c r="P318" i="9"/>
  <c r="P317" i="9"/>
  <c r="P316" i="9"/>
  <c r="P315" i="9"/>
  <c r="P314" i="9"/>
  <c r="P313" i="9"/>
  <c r="P312" i="9"/>
  <c r="P311" i="9"/>
  <c r="P310" i="9"/>
  <c r="P309" i="9"/>
  <c r="P308" i="9"/>
  <c r="P307" i="9"/>
  <c r="P306" i="9"/>
  <c r="P305" i="9"/>
  <c r="P304" i="9"/>
  <c r="P303" i="9"/>
  <c r="P302" i="9"/>
  <c r="P301" i="9"/>
  <c r="P300" i="9"/>
  <c r="P299" i="9"/>
  <c r="P298" i="9"/>
  <c r="P297" i="9"/>
  <c r="P296" i="9"/>
  <c r="P295" i="9"/>
  <c r="P294" i="9"/>
  <c r="P293" i="9"/>
  <c r="P292" i="9"/>
  <c r="P291" i="9"/>
  <c r="P290" i="9"/>
  <c r="P289" i="9"/>
  <c r="P288" i="9"/>
  <c r="P287" i="9"/>
  <c r="P286" i="9"/>
  <c r="P285" i="9"/>
  <c r="P284" i="9"/>
  <c r="P283" i="9"/>
  <c r="P282" i="9"/>
  <c r="P281" i="9"/>
  <c r="P280" i="9"/>
  <c r="P279" i="9"/>
  <c r="P278" i="9"/>
  <c r="P277" i="9"/>
  <c r="P276" i="9"/>
  <c r="P275" i="9"/>
  <c r="P274" i="9"/>
  <c r="P273" i="9"/>
  <c r="P272" i="9"/>
  <c r="P271" i="9"/>
  <c r="P270" i="9"/>
  <c r="P269" i="9"/>
  <c r="P268" i="9"/>
  <c r="P267" i="9"/>
  <c r="P266" i="9"/>
  <c r="P265" i="9"/>
  <c r="P264" i="9"/>
  <c r="P263" i="9"/>
  <c r="P262" i="9"/>
  <c r="P261" i="9"/>
  <c r="P260" i="9"/>
  <c r="P259" i="9"/>
  <c r="P258" i="9"/>
  <c r="P257" i="9"/>
  <c r="P256" i="9"/>
  <c r="P255" i="9"/>
  <c r="P254" i="9"/>
  <c r="P253" i="9"/>
  <c r="P252" i="9"/>
  <c r="P251" i="9"/>
  <c r="P250" i="9"/>
  <c r="P249" i="9"/>
  <c r="P248" i="9"/>
  <c r="P247" i="9"/>
  <c r="P246" i="9"/>
  <c r="P245" i="9"/>
  <c r="P244" i="9"/>
  <c r="P243" i="9"/>
  <c r="P242" i="9"/>
  <c r="P241" i="9"/>
  <c r="P240" i="9"/>
  <c r="P239" i="9"/>
  <c r="P238" i="9"/>
  <c r="P237" i="9"/>
  <c r="P236" i="9"/>
  <c r="P235" i="9"/>
  <c r="P234" i="9"/>
  <c r="P233" i="9"/>
  <c r="P232" i="9"/>
  <c r="P231" i="9"/>
  <c r="P230" i="9"/>
  <c r="P229" i="9"/>
  <c r="P228" i="9"/>
  <c r="P227" i="9"/>
  <c r="P226" i="9"/>
  <c r="P225" i="9"/>
  <c r="P224" i="9"/>
  <c r="P223" i="9"/>
  <c r="P222" i="9"/>
  <c r="P221" i="9"/>
  <c r="P220" i="9"/>
  <c r="P219" i="9"/>
  <c r="P218" i="9"/>
  <c r="P217" i="9"/>
  <c r="P216" i="9"/>
  <c r="P215" i="9"/>
  <c r="P214" i="9"/>
  <c r="P213" i="9"/>
  <c r="P212" i="9"/>
  <c r="P211" i="9"/>
  <c r="P210" i="9"/>
  <c r="P209" i="9"/>
  <c r="P208" i="9"/>
  <c r="P207" i="9"/>
  <c r="P206" i="9"/>
  <c r="P205" i="9"/>
  <c r="P204" i="9"/>
  <c r="P203" i="9"/>
  <c r="P202" i="9"/>
  <c r="P201" i="9"/>
  <c r="P200" i="9"/>
  <c r="P199" i="9"/>
  <c r="P198" i="9"/>
  <c r="P197" i="9"/>
  <c r="P196" i="9"/>
  <c r="P195" i="9"/>
  <c r="P194" i="9"/>
  <c r="P193" i="9"/>
  <c r="P192" i="9"/>
  <c r="P191" i="9"/>
  <c r="P190" i="9"/>
  <c r="P189" i="9"/>
  <c r="P188" i="9"/>
  <c r="P187" i="9"/>
  <c r="P186" i="9"/>
  <c r="P185" i="9"/>
  <c r="P184" i="9"/>
  <c r="P183" i="9"/>
  <c r="P182" i="9"/>
  <c r="P181" i="9"/>
  <c r="P180" i="9"/>
  <c r="P179" i="9"/>
  <c r="P178" i="9"/>
  <c r="P177" i="9"/>
  <c r="P176" i="9"/>
  <c r="P175" i="9"/>
  <c r="P174" i="9"/>
  <c r="P173" i="9"/>
  <c r="P172" i="9"/>
  <c r="P171" i="9"/>
  <c r="P170" i="9"/>
  <c r="P169" i="9"/>
  <c r="P168" i="9"/>
  <c r="P167" i="9"/>
  <c r="P166" i="9"/>
  <c r="P165" i="9"/>
  <c r="P164" i="9"/>
  <c r="P163" i="9"/>
  <c r="P162" i="9"/>
  <c r="P161" i="9"/>
  <c r="P160" i="9"/>
  <c r="P159" i="9"/>
  <c r="P158" i="9"/>
  <c r="P157" i="9"/>
  <c r="P156" i="9"/>
  <c r="P155" i="9"/>
  <c r="P154" i="9"/>
  <c r="P153" i="9"/>
  <c r="P152" i="9"/>
  <c r="P151" i="9"/>
  <c r="P150" i="9"/>
  <c r="P149" i="9"/>
  <c r="P148" i="9"/>
  <c r="P147" i="9"/>
  <c r="P146" i="9"/>
  <c r="P145" i="9"/>
  <c r="P144" i="9"/>
  <c r="P143" i="9"/>
  <c r="P142" i="9"/>
  <c r="P141" i="9"/>
  <c r="P140" i="9"/>
  <c r="P139" i="9"/>
  <c r="P138" i="9"/>
  <c r="P137" i="9"/>
  <c r="P136" i="9"/>
  <c r="P135" i="9"/>
  <c r="P134" i="9"/>
  <c r="P133" i="9"/>
  <c r="P132" i="9"/>
  <c r="P131" i="9"/>
  <c r="P130" i="9"/>
  <c r="P129" i="9"/>
  <c r="P128" i="9"/>
  <c r="P127" i="9"/>
  <c r="P126" i="9"/>
  <c r="P125" i="9"/>
  <c r="P124" i="9"/>
  <c r="P123" i="9"/>
  <c r="P122" i="9"/>
  <c r="P121" i="9"/>
  <c r="P120" i="9"/>
  <c r="P119" i="9"/>
  <c r="P118" i="9"/>
  <c r="P117" i="9"/>
  <c r="P116" i="9"/>
  <c r="P115" i="9"/>
  <c r="P114" i="9"/>
  <c r="P113" i="9"/>
  <c r="P112" i="9"/>
  <c r="P111" i="9"/>
  <c r="P110" i="9"/>
  <c r="P109" i="9"/>
  <c r="P108" i="9"/>
  <c r="P107" i="9"/>
  <c r="P106" i="9"/>
  <c r="P105" i="9"/>
  <c r="P104" i="9"/>
  <c r="P103" i="9"/>
  <c r="P102" i="9"/>
  <c r="P101" i="9"/>
  <c r="P100" i="9"/>
  <c r="P99" i="9"/>
  <c r="P98" i="9"/>
  <c r="P97" i="9"/>
  <c r="P96" i="9"/>
  <c r="P95" i="9"/>
  <c r="P94" i="9"/>
  <c r="P93" i="9"/>
  <c r="P92" i="9"/>
  <c r="P91" i="9"/>
  <c r="P90" i="9"/>
  <c r="P89" i="9"/>
  <c r="P88" i="9"/>
  <c r="P87" i="9"/>
  <c r="P86" i="9"/>
  <c r="P85" i="9"/>
  <c r="P84" i="9"/>
  <c r="P83" i="9"/>
  <c r="P82" i="9"/>
  <c r="P81" i="9"/>
  <c r="P80" i="9"/>
  <c r="P79" i="9"/>
  <c r="P78" i="9"/>
  <c r="P77" i="9"/>
  <c r="P76" i="9"/>
  <c r="P75" i="9"/>
  <c r="P74" i="9"/>
  <c r="P73" i="9"/>
  <c r="P72" i="9"/>
  <c r="P71" i="9"/>
  <c r="P70" i="9"/>
  <c r="P69" i="9"/>
  <c r="P68" i="9"/>
  <c r="P63" i="9"/>
  <c r="P62" i="9"/>
  <c r="P61" i="9"/>
  <c r="P60" i="9"/>
  <c r="P59" i="9"/>
  <c r="P58" i="9"/>
  <c r="P57" i="9"/>
  <c r="P56" i="9"/>
  <c r="P55" i="9"/>
  <c r="P54" i="9"/>
  <c r="P53" i="9"/>
  <c r="P52" i="9"/>
  <c r="P51" i="9"/>
  <c r="P50" i="9"/>
  <c r="P49" i="9"/>
  <c r="P48" i="9"/>
  <c r="P47" i="9"/>
  <c r="P46" i="9"/>
  <c r="P45" i="9"/>
  <c r="P44" i="9"/>
  <c r="P43" i="9"/>
  <c r="P42" i="9"/>
  <c r="P41" i="9"/>
  <c r="P40" i="9"/>
  <c r="P39" i="9"/>
  <c r="P38" i="9"/>
  <c r="P37" i="9"/>
  <c r="P36" i="9"/>
  <c r="P35" i="9"/>
  <c r="P34" i="9"/>
  <c r="P33" i="9"/>
  <c r="P32" i="9"/>
  <c r="P31" i="9"/>
  <c r="P30" i="9"/>
  <c r="P29" i="9"/>
  <c r="P28" i="9"/>
  <c r="P27" i="9"/>
  <c r="P26" i="9"/>
  <c r="P25" i="9"/>
  <c r="P24" i="9"/>
  <c r="P23" i="9"/>
  <c r="P22" i="9"/>
  <c r="P21" i="9"/>
  <c r="P20" i="9"/>
  <c r="P19" i="9"/>
  <c r="P18" i="9"/>
  <c r="P17" i="9"/>
  <c r="P16" i="9"/>
  <c r="P15" i="9"/>
  <c r="P14" i="9"/>
  <c r="P13" i="9"/>
  <c r="P12" i="9"/>
  <c r="P11" i="9"/>
  <c r="P10" i="9"/>
  <c r="P9" i="9"/>
  <c r="P8" i="9"/>
  <c r="P7" i="9"/>
  <c r="P6" i="9"/>
  <c r="P5" i="9"/>
  <c r="P4" i="9"/>
  <c r="P3" i="9"/>
  <c r="M736" i="9"/>
  <c r="L736" i="9"/>
  <c r="K736" i="9"/>
  <c r="M735" i="9"/>
  <c r="L735" i="9"/>
  <c r="K735" i="9"/>
  <c r="M734" i="9"/>
  <c r="L734" i="9"/>
  <c r="K734" i="9"/>
  <c r="M733" i="9"/>
  <c r="L733" i="9"/>
  <c r="K733" i="9"/>
  <c r="M732" i="9"/>
  <c r="L732" i="9"/>
  <c r="K732" i="9"/>
  <c r="M731" i="9"/>
  <c r="L731" i="9"/>
  <c r="K731" i="9"/>
  <c r="M730" i="9"/>
  <c r="L730" i="9"/>
  <c r="K730" i="9"/>
  <c r="M729" i="9"/>
  <c r="L729" i="9"/>
  <c r="K729" i="9"/>
  <c r="M728" i="9"/>
  <c r="L728" i="9"/>
  <c r="K728" i="9"/>
  <c r="M727" i="9"/>
  <c r="L727" i="9"/>
  <c r="K727" i="9"/>
  <c r="M726" i="9"/>
  <c r="L726" i="9"/>
  <c r="K726" i="9"/>
  <c r="M725" i="9"/>
  <c r="L725" i="9"/>
  <c r="K725" i="9"/>
  <c r="M724" i="9"/>
  <c r="L724" i="9"/>
  <c r="K724" i="9"/>
  <c r="M723" i="9"/>
  <c r="L723" i="9"/>
  <c r="K723" i="9"/>
  <c r="M721" i="9"/>
  <c r="L721" i="9"/>
  <c r="K721" i="9"/>
  <c r="M720" i="9"/>
  <c r="L720" i="9"/>
  <c r="K720" i="9"/>
  <c r="M719" i="9"/>
  <c r="L719" i="9"/>
  <c r="K719" i="9"/>
  <c r="M718" i="9"/>
  <c r="L718" i="9"/>
  <c r="K718" i="9"/>
  <c r="M717" i="9"/>
  <c r="L717" i="9"/>
  <c r="K717" i="9"/>
  <c r="M716" i="9"/>
  <c r="L716" i="9"/>
  <c r="K716" i="9"/>
  <c r="M715" i="9"/>
  <c r="L715" i="9"/>
  <c r="K715" i="9"/>
  <c r="M714" i="9"/>
  <c r="L714" i="9"/>
  <c r="K714" i="9"/>
  <c r="M713" i="9"/>
  <c r="L713" i="9"/>
  <c r="K713" i="9"/>
  <c r="M712" i="9"/>
  <c r="L712" i="9"/>
  <c r="K712" i="9"/>
  <c r="M711" i="9"/>
  <c r="L711" i="9"/>
  <c r="K711" i="9"/>
  <c r="M710" i="9"/>
  <c r="L710" i="9"/>
  <c r="K710" i="9"/>
  <c r="M709" i="9"/>
  <c r="L709" i="9"/>
  <c r="K709" i="9"/>
  <c r="M708" i="9"/>
  <c r="L708" i="9"/>
  <c r="K708" i="9"/>
  <c r="M707" i="9"/>
  <c r="L707" i="9"/>
  <c r="K707" i="9"/>
  <c r="M706" i="9"/>
  <c r="L706" i="9"/>
  <c r="K706" i="9"/>
  <c r="M705" i="9"/>
  <c r="L705" i="9"/>
  <c r="K705" i="9"/>
  <c r="M704" i="9"/>
  <c r="L704" i="9"/>
  <c r="K704" i="9"/>
  <c r="M703" i="9"/>
  <c r="L703" i="9"/>
  <c r="K703" i="9"/>
  <c r="M702" i="9"/>
  <c r="L702" i="9"/>
  <c r="K702" i="9"/>
  <c r="M701" i="9"/>
  <c r="L701" i="9"/>
  <c r="K701" i="9"/>
  <c r="M699" i="9"/>
  <c r="L699" i="9"/>
  <c r="K699" i="9"/>
  <c r="M698" i="9"/>
  <c r="L698" i="9"/>
  <c r="K698" i="9"/>
  <c r="M697" i="9"/>
  <c r="L697" i="9"/>
  <c r="K697" i="9"/>
  <c r="M696" i="9"/>
  <c r="L696" i="9"/>
  <c r="K696" i="9"/>
  <c r="M695" i="9"/>
  <c r="L695" i="9"/>
  <c r="K695" i="9"/>
  <c r="M694" i="9"/>
  <c r="L694" i="9"/>
  <c r="K694" i="9"/>
  <c r="M693" i="9"/>
  <c r="L693" i="9"/>
  <c r="K693" i="9"/>
  <c r="M692" i="9"/>
  <c r="L692" i="9"/>
  <c r="K692" i="9"/>
  <c r="M691" i="9"/>
  <c r="L691" i="9"/>
  <c r="K691" i="9"/>
  <c r="M690" i="9"/>
  <c r="L690" i="9"/>
  <c r="K690" i="9"/>
  <c r="M689" i="9"/>
  <c r="L689" i="9"/>
  <c r="K689" i="9"/>
  <c r="M688" i="9"/>
  <c r="L688" i="9"/>
  <c r="K688" i="9"/>
  <c r="M687" i="9"/>
  <c r="L687" i="9"/>
  <c r="K687" i="9"/>
  <c r="M686" i="9"/>
  <c r="L686" i="9"/>
  <c r="K686" i="9"/>
  <c r="M685" i="9"/>
  <c r="L685" i="9"/>
  <c r="K685" i="9"/>
  <c r="M684" i="9"/>
  <c r="L684" i="9"/>
  <c r="K684" i="9"/>
  <c r="M683" i="9"/>
  <c r="L683" i="9"/>
  <c r="K683" i="9"/>
  <c r="M682" i="9"/>
  <c r="L682" i="9"/>
  <c r="K682" i="9"/>
  <c r="M681" i="9"/>
  <c r="L681" i="9"/>
  <c r="K681" i="9"/>
  <c r="M680" i="9"/>
  <c r="L680" i="9"/>
  <c r="K680" i="9"/>
  <c r="M679" i="9"/>
  <c r="L679" i="9"/>
  <c r="K679" i="9"/>
  <c r="M678" i="9"/>
  <c r="L678" i="9"/>
  <c r="K678" i="9"/>
  <c r="M677" i="9"/>
  <c r="L677" i="9"/>
  <c r="K677" i="9"/>
  <c r="M676" i="9"/>
  <c r="L676" i="9"/>
  <c r="K676" i="9"/>
  <c r="M675" i="9"/>
  <c r="L675" i="9"/>
  <c r="K675" i="9"/>
  <c r="M674" i="9"/>
  <c r="L674" i="9"/>
  <c r="K674" i="9"/>
  <c r="M673" i="9"/>
  <c r="L673" i="9"/>
  <c r="K673" i="9"/>
  <c r="M672" i="9"/>
  <c r="L672" i="9"/>
  <c r="K672" i="9"/>
  <c r="M671" i="9"/>
  <c r="L671" i="9"/>
  <c r="K671" i="9"/>
  <c r="M670" i="9"/>
  <c r="L670" i="9"/>
  <c r="K670" i="9"/>
  <c r="M669" i="9"/>
  <c r="L669" i="9"/>
  <c r="K669" i="9"/>
  <c r="M668" i="9"/>
  <c r="L668" i="9"/>
  <c r="K668" i="9"/>
  <c r="M667" i="9"/>
  <c r="L667" i="9"/>
  <c r="K667" i="9"/>
  <c r="M666" i="9"/>
  <c r="L666" i="9"/>
  <c r="K666" i="9"/>
  <c r="M665" i="9"/>
  <c r="L665" i="9"/>
  <c r="K665" i="9"/>
  <c r="M664" i="9"/>
  <c r="L664" i="9"/>
  <c r="K664" i="9"/>
  <c r="M663" i="9"/>
  <c r="L663" i="9"/>
  <c r="K663" i="9"/>
  <c r="M662" i="9"/>
  <c r="L662" i="9"/>
  <c r="K662" i="9"/>
  <c r="M661" i="9"/>
  <c r="L661" i="9"/>
  <c r="K661" i="9"/>
  <c r="M660" i="9"/>
  <c r="L660" i="9"/>
  <c r="K660" i="9"/>
  <c r="M659" i="9"/>
  <c r="L659" i="9"/>
  <c r="K659" i="9"/>
  <c r="M658" i="9"/>
  <c r="L658" i="9"/>
  <c r="K658" i="9"/>
  <c r="M657" i="9"/>
  <c r="L657" i="9"/>
  <c r="K657" i="9"/>
  <c r="M656" i="9"/>
  <c r="L656" i="9"/>
  <c r="K656" i="9"/>
  <c r="M655" i="9"/>
  <c r="L655" i="9"/>
  <c r="K655" i="9"/>
  <c r="M654" i="9"/>
  <c r="L654" i="9"/>
  <c r="K654" i="9"/>
  <c r="M653" i="9"/>
  <c r="L653" i="9"/>
  <c r="K653" i="9"/>
  <c r="M652" i="9"/>
  <c r="L652" i="9"/>
  <c r="K652" i="9"/>
  <c r="M651" i="9"/>
  <c r="L651" i="9"/>
  <c r="K651" i="9"/>
  <c r="M650" i="9"/>
  <c r="L650" i="9"/>
  <c r="K650" i="9"/>
  <c r="M649" i="9"/>
  <c r="L649" i="9"/>
  <c r="K649" i="9"/>
  <c r="M648" i="9"/>
  <c r="L648" i="9"/>
  <c r="K648" i="9"/>
  <c r="M647" i="9"/>
  <c r="L647" i="9"/>
  <c r="K647" i="9"/>
  <c r="M646" i="9"/>
  <c r="L646" i="9"/>
  <c r="K646" i="9"/>
  <c r="M645" i="9"/>
  <c r="L645" i="9"/>
  <c r="K645" i="9"/>
  <c r="M644" i="9"/>
  <c r="L644" i="9"/>
  <c r="K644" i="9"/>
  <c r="M643" i="9"/>
  <c r="L643" i="9"/>
  <c r="K643" i="9"/>
  <c r="M642" i="9"/>
  <c r="L642" i="9"/>
  <c r="K642" i="9"/>
  <c r="M641" i="9"/>
  <c r="L641" i="9"/>
  <c r="K641" i="9"/>
  <c r="M640" i="9"/>
  <c r="L640" i="9"/>
  <c r="K640" i="9"/>
  <c r="M639" i="9"/>
  <c r="L639" i="9"/>
  <c r="K639" i="9"/>
  <c r="M638" i="9"/>
  <c r="L638" i="9"/>
  <c r="K638" i="9"/>
  <c r="M637" i="9"/>
  <c r="L637" i="9"/>
  <c r="K637" i="9"/>
  <c r="M636" i="9"/>
  <c r="L636" i="9"/>
  <c r="K636" i="9"/>
  <c r="M635" i="9"/>
  <c r="L635" i="9"/>
  <c r="K635" i="9"/>
  <c r="M634" i="9"/>
  <c r="L634" i="9"/>
  <c r="K634" i="9"/>
  <c r="M633" i="9"/>
  <c r="L633" i="9"/>
  <c r="K633" i="9"/>
  <c r="M632" i="9"/>
  <c r="L632" i="9"/>
  <c r="K632" i="9"/>
  <c r="M631" i="9"/>
  <c r="L631" i="9"/>
  <c r="K631" i="9"/>
  <c r="M630" i="9"/>
  <c r="L630" i="9"/>
  <c r="K630" i="9"/>
  <c r="M629" i="9"/>
  <c r="L629" i="9"/>
  <c r="K629" i="9"/>
  <c r="M628" i="9"/>
  <c r="L628" i="9"/>
  <c r="K628" i="9"/>
  <c r="M627" i="9"/>
  <c r="L627" i="9"/>
  <c r="K627" i="9"/>
  <c r="M626" i="9"/>
  <c r="L626" i="9"/>
  <c r="K626" i="9"/>
  <c r="M625" i="9"/>
  <c r="L625" i="9"/>
  <c r="K625" i="9"/>
  <c r="M624" i="9"/>
  <c r="L624" i="9"/>
  <c r="K624" i="9"/>
  <c r="M623" i="9"/>
  <c r="L623" i="9"/>
  <c r="K623" i="9"/>
  <c r="M622" i="9"/>
  <c r="L622" i="9"/>
  <c r="K622" i="9"/>
  <c r="M621" i="9"/>
  <c r="L621" i="9"/>
  <c r="K621" i="9"/>
  <c r="M620" i="9"/>
  <c r="L620" i="9"/>
  <c r="K620" i="9"/>
  <c r="M619" i="9"/>
  <c r="L619" i="9"/>
  <c r="K619" i="9"/>
  <c r="M618" i="9"/>
  <c r="L618" i="9"/>
  <c r="K618" i="9"/>
  <c r="M617" i="9"/>
  <c r="L617" i="9"/>
  <c r="K617" i="9"/>
  <c r="M616" i="9"/>
  <c r="L616" i="9"/>
  <c r="K616" i="9"/>
  <c r="M615" i="9"/>
  <c r="L615" i="9"/>
  <c r="K615" i="9"/>
  <c r="M614" i="9"/>
  <c r="L614" i="9"/>
  <c r="K614" i="9"/>
  <c r="M613" i="9"/>
  <c r="L613" i="9"/>
  <c r="K613" i="9"/>
  <c r="M612" i="9"/>
  <c r="L612" i="9"/>
  <c r="K612" i="9"/>
  <c r="M611" i="9"/>
  <c r="L611" i="9"/>
  <c r="K611" i="9"/>
  <c r="M610" i="9"/>
  <c r="L610" i="9"/>
  <c r="K610" i="9"/>
  <c r="M609" i="9"/>
  <c r="L609" i="9"/>
  <c r="K609" i="9"/>
  <c r="M608" i="9"/>
  <c r="L608" i="9"/>
  <c r="K608" i="9"/>
  <c r="M607" i="9"/>
  <c r="L607" i="9"/>
  <c r="K607" i="9"/>
  <c r="M606" i="9"/>
  <c r="L606" i="9"/>
  <c r="K606" i="9"/>
  <c r="M605" i="9"/>
  <c r="L605" i="9"/>
  <c r="K605" i="9"/>
  <c r="M604" i="9"/>
  <c r="L604" i="9"/>
  <c r="K604" i="9"/>
  <c r="M603" i="9"/>
  <c r="L603" i="9"/>
  <c r="K603" i="9"/>
  <c r="M602" i="9"/>
  <c r="L602" i="9"/>
  <c r="K602" i="9"/>
  <c r="M601" i="9"/>
  <c r="L601" i="9"/>
  <c r="K601" i="9"/>
  <c r="M600" i="9"/>
  <c r="L600" i="9"/>
  <c r="K600" i="9"/>
  <c r="M599" i="9"/>
  <c r="L599" i="9"/>
  <c r="K599" i="9"/>
  <c r="M598" i="9"/>
  <c r="L598" i="9"/>
  <c r="K598" i="9"/>
  <c r="M597" i="9"/>
  <c r="L597" i="9"/>
  <c r="K597" i="9"/>
  <c r="M596" i="9"/>
  <c r="L596" i="9"/>
  <c r="K596" i="9"/>
  <c r="M595" i="9"/>
  <c r="L595" i="9"/>
  <c r="K595" i="9"/>
  <c r="M594" i="9"/>
  <c r="L594" i="9"/>
  <c r="K594" i="9"/>
  <c r="M593" i="9"/>
  <c r="L593" i="9"/>
  <c r="K593" i="9"/>
  <c r="M592" i="9"/>
  <c r="L592" i="9"/>
  <c r="K592" i="9"/>
  <c r="M591" i="9"/>
  <c r="L591" i="9"/>
  <c r="K591" i="9"/>
  <c r="M590" i="9"/>
  <c r="L590" i="9"/>
  <c r="K590" i="9"/>
  <c r="M589" i="9"/>
  <c r="L589" i="9"/>
  <c r="K589" i="9"/>
  <c r="M588" i="9"/>
  <c r="L588" i="9"/>
  <c r="K588" i="9"/>
  <c r="M587" i="9"/>
  <c r="L587" i="9"/>
  <c r="K587" i="9"/>
  <c r="M586" i="9"/>
  <c r="L586" i="9"/>
  <c r="K586" i="9"/>
  <c r="M585" i="9"/>
  <c r="L585" i="9"/>
  <c r="K585" i="9"/>
  <c r="M584" i="9"/>
  <c r="L584" i="9"/>
  <c r="K584" i="9"/>
  <c r="M583" i="9"/>
  <c r="L583" i="9"/>
  <c r="K583" i="9"/>
  <c r="M582" i="9"/>
  <c r="L582" i="9"/>
  <c r="K582" i="9"/>
  <c r="M581" i="9"/>
  <c r="L581" i="9"/>
  <c r="K581" i="9"/>
  <c r="M580" i="9"/>
  <c r="L580" i="9"/>
  <c r="K580" i="9"/>
  <c r="M579" i="9"/>
  <c r="L579" i="9"/>
  <c r="K579" i="9"/>
  <c r="M578" i="9"/>
  <c r="L578" i="9"/>
  <c r="K578" i="9"/>
  <c r="M577" i="9"/>
  <c r="L577" i="9"/>
  <c r="K577" i="9"/>
  <c r="M576" i="9"/>
  <c r="L576" i="9"/>
  <c r="K576" i="9"/>
  <c r="M575" i="9"/>
  <c r="L575" i="9"/>
  <c r="K575" i="9"/>
  <c r="M574" i="9"/>
  <c r="L574" i="9"/>
  <c r="K574" i="9"/>
  <c r="M573" i="9"/>
  <c r="L573" i="9"/>
  <c r="K573" i="9"/>
  <c r="M572" i="9"/>
  <c r="L572" i="9"/>
  <c r="K572" i="9"/>
  <c r="M571" i="9"/>
  <c r="L571" i="9"/>
  <c r="K571" i="9"/>
  <c r="M570" i="9"/>
  <c r="L570" i="9"/>
  <c r="K570" i="9"/>
  <c r="M569" i="9"/>
  <c r="L569" i="9"/>
  <c r="K569" i="9"/>
  <c r="M568" i="9"/>
  <c r="L568" i="9"/>
  <c r="K568" i="9"/>
  <c r="M567" i="9"/>
  <c r="L567" i="9"/>
  <c r="K567" i="9"/>
  <c r="M566" i="9"/>
  <c r="L566" i="9"/>
  <c r="K566" i="9"/>
  <c r="M565" i="9"/>
  <c r="L565" i="9"/>
  <c r="K565" i="9"/>
  <c r="M564" i="9"/>
  <c r="L564" i="9"/>
  <c r="K564" i="9"/>
  <c r="M563" i="9"/>
  <c r="L563" i="9"/>
  <c r="K563" i="9"/>
  <c r="M562" i="9"/>
  <c r="L562" i="9"/>
  <c r="K562" i="9"/>
  <c r="M561" i="9"/>
  <c r="L561" i="9"/>
  <c r="K561" i="9"/>
  <c r="M560" i="9"/>
  <c r="L560" i="9"/>
  <c r="K560" i="9"/>
  <c r="M559" i="9"/>
  <c r="L559" i="9"/>
  <c r="K559" i="9"/>
  <c r="M558" i="9"/>
  <c r="L558" i="9"/>
  <c r="K558" i="9"/>
  <c r="M557" i="9"/>
  <c r="L557" i="9"/>
  <c r="K557" i="9"/>
  <c r="M556" i="9"/>
  <c r="L556" i="9"/>
  <c r="K556" i="9"/>
  <c r="M555" i="9"/>
  <c r="L555" i="9"/>
  <c r="K555" i="9"/>
  <c r="M554" i="9"/>
  <c r="L554" i="9"/>
  <c r="K554" i="9"/>
  <c r="M553" i="9"/>
  <c r="L553" i="9"/>
  <c r="K553" i="9"/>
  <c r="M552" i="9"/>
  <c r="L552" i="9"/>
  <c r="K552" i="9"/>
  <c r="M551" i="9"/>
  <c r="L551" i="9"/>
  <c r="K551" i="9"/>
  <c r="M550" i="9"/>
  <c r="L550" i="9"/>
  <c r="K550" i="9"/>
  <c r="M549" i="9"/>
  <c r="L549" i="9"/>
  <c r="K549" i="9"/>
  <c r="M548" i="9"/>
  <c r="L548" i="9"/>
  <c r="K548" i="9"/>
  <c r="M547" i="9"/>
  <c r="L547" i="9"/>
  <c r="K547" i="9"/>
  <c r="M546" i="9"/>
  <c r="L546" i="9"/>
  <c r="K546" i="9"/>
  <c r="M545" i="9"/>
  <c r="L545" i="9"/>
  <c r="K545" i="9"/>
  <c r="M544" i="9"/>
  <c r="L544" i="9"/>
  <c r="K544" i="9"/>
  <c r="M543" i="9"/>
  <c r="L543" i="9"/>
  <c r="K543" i="9"/>
  <c r="M542" i="9"/>
  <c r="L542" i="9"/>
  <c r="K542" i="9"/>
  <c r="M541" i="9"/>
  <c r="L541" i="9"/>
  <c r="K541" i="9"/>
  <c r="M540" i="9"/>
  <c r="L540" i="9"/>
  <c r="K540" i="9"/>
  <c r="M539" i="9"/>
  <c r="L539" i="9"/>
  <c r="K539" i="9"/>
  <c r="M538" i="9"/>
  <c r="L538" i="9"/>
  <c r="K538" i="9"/>
  <c r="M537" i="9"/>
  <c r="L537" i="9"/>
  <c r="K537" i="9"/>
  <c r="M536" i="9"/>
  <c r="L536" i="9"/>
  <c r="K536" i="9"/>
  <c r="M535" i="9"/>
  <c r="L535" i="9"/>
  <c r="K535" i="9"/>
  <c r="M534" i="9"/>
  <c r="L534" i="9"/>
  <c r="K534" i="9"/>
  <c r="M533" i="9"/>
  <c r="L533" i="9"/>
  <c r="K533" i="9"/>
  <c r="M532" i="9"/>
  <c r="L532" i="9"/>
  <c r="K532" i="9"/>
  <c r="M531" i="9"/>
  <c r="L531" i="9"/>
  <c r="K531" i="9"/>
  <c r="M530" i="9"/>
  <c r="L530" i="9"/>
  <c r="K530" i="9"/>
  <c r="M529" i="9"/>
  <c r="L529" i="9"/>
  <c r="K529" i="9"/>
  <c r="M528" i="9"/>
  <c r="L528" i="9"/>
  <c r="K528" i="9"/>
  <c r="M527" i="9"/>
  <c r="L527" i="9"/>
  <c r="K527" i="9"/>
  <c r="M526" i="9"/>
  <c r="L526" i="9"/>
  <c r="K526" i="9"/>
  <c r="M525" i="9"/>
  <c r="L525" i="9"/>
  <c r="K525" i="9"/>
  <c r="M524" i="9"/>
  <c r="L524" i="9"/>
  <c r="K524" i="9"/>
  <c r="M523" i="9"/>
  <c r="L523" i="9"/>
  <c r="K523" i="9"/>
  <c r="M522" i="9"/>
  <c r="L522" i="9"/>
  <c r="K522" i="9"/>
  <c r="M521" i="9"/>
  <c r="L521" i="9"/>
  <c r="K521" i="9"/>
  <c r="M520" i="9"/>
  <c r="L520" i="9"/>
  <c r="K520" i="9"/>
  <c r="M519" i="9"/>
  <c r="L519" i="9"/>
  <c r="K519" i="9"/>
  <c r="M518" i="9"/>
  <c r="L518" i="9"/>
  <c r="K518" i="9"/>
  <c r="M517" i="9"/>
  <c r="L517" i="9"/>
  <c r="K517" i="9"/>
  <c r="M516" i="9"/>
  <c r="L516" i="9"/>
  <c r="K516" i="9"/>
  <c r="M515" i="9"/>
  <c r="L515" i="9"/>
  <c r="K515" i="9"/>
  <c r="M514" i="9"/>
  <c r="L514" i="9"/>
  <c r="K514" i="9"/>
  <c r="M513" i="9"/>
  <c r="L513" i="9"/>
  <c r="K513" i="9"/>
  <c r="M512" i="9"/>
  <c r="L512" i="9"/>
  <c r="K512" i="9"/>
  <c r="M511" i="9"/>
  <c r="L511" i="9"/>
  <c r="K511" i="9"/>
  <c r="M510" i="9"/>
  <c r="L510" i="9"/>
  <c r="K510" i="9"/>
  <c r="M509" i="9"/>
  <c r="L509" i="9"/>
  <c r="K509" i="9"/>
  <c r="M508" i="9"/>
  <c r="L508" i="9"/>
  <c r="K508" i="9"/>
  <c r="M507" i="9"/>
  <c r="L507" i="9"/>
  <c r="K507" i="9"/>
  <c r="M506" i="9"/>
  <c r="L506" i="9"/>
  <c r="K506" i="9"/>
  <c r="M505" i="9"/>
  <c r="L505" i="9"/>
  <c r="K505" i="9"/>
  <c r="M504" i="9"/>
  <c r="L504" i="9"/>
  <c r="K504" i="9"/>
  <c r="M503" i="9"/>
  <c r="L503" i="9"/>
  <c r="K503" i="9"/>
  <c r="M502" i="9"/>
  <c r="L502" i="9"/>
  <c r="K502" i="9"/>
  <c r="M501" i="9"/>
  <c r="L501" i="9"/>
  <c r="K501" i="9"/>
  <c r="M500" i="9"/>
  <c r="L500" i="9"/>
  <c r="K500" i="9"/>
  <c r="M499" i="9"/>
  <c r="L499" i="9"/>
  <c r="K499" i="9"/>
  <c r="M498" i="9"/>
  <c r="L498" i="9"/>
  <c r="K498" i="9"/>
  <c r="M497" i="9"/>
  <c r="L497" i="9"/>
  <c r="K497" i="9"/>
  <c r="M496" i="9"/>
  <c r="L496" i="9"/>
  <c r="K496" i="9"/>
  <c r="M495" i="9"/>
  <c r="L495" i="9"/>
  <c r="K495" i="9"/>
  <c r="M494" i="9"/>
  <c r="L494" i="9"/>
  <c r="K494" i="9"/>
  <c r="M493" i="9"/>
  <c r="L493" i="9"/>
  <c r="K493" i="9"/>
  <c r="M492" i="9"/>
  <c r="L492" i="9"/>
  <c r="K492" i="9"/>
  <c r="M491" i="9"/>
  <c r="L491" i="9"/>
  <c r="K491" i="9"/>
  <c r="M490" i="9"/>
  <c r="L490" i="9"/>
  <c r="K490" i="9"/>
  <c r="M489" i="9"/>
  <c r="L489" i="9"/>
  <c r="K489" i="9"/>
  <c r="M488" i="9"/>
  <c r="L488" i="9"/>
  <c r="K488" i="9"/>
  <c r="M487" i="9"/>
  <c r="L487" i="9"/>
  <c r="K487" i="9"/>
  <c r="M486" i="9"/>
  <c r="L486" i="9"/>
  <c r="K486" i="9"/>
  <c r="M485" i="9"/>
  <c r="L485" i="9"/>
  <c r="K485" i="9"/>
  <c r="M484" i="9"/>
  <c r="L484" i="9"/>
  <c r="K484" i="9"/>
  <c r="M483" i="9"/>
  <c r="L483" i="9"/>
  <c r="K483" i="9"/>
  <c r="M482" i="9"/>
  <c r="L482" i="9"/>
  <c r="K482" i="9"/>
  <c r="M481" i="9"/>
  <c r="L481" i="9"/>
  <c r="K481" i="9"/>
  <c r="M480" i="9"/>
  <c r="L480" i="9"/>
  <c r="K480" i="9"/>
  <c r="M479" i="9"/>
  <c r="L479" i="9"/>
  <c r="K479" i="9"/>
  <c r="M478" i="9"/>
  <c r="L478" i="9"/>
  <c r="K478" i="9"/>
  <c r="M477" i="9"/>
  <c r="L477" i="9"/>
  <c r="K477" i="9"/>
  <c r="M476" i="9"/>
  <c r="L476" i="9"/>
  <c r="K476" i="9"/>
  <c r="M475" i="9"/>
  <c r="L475" i="9"/>
  <c r="K475" i="9"/>
  <c r="M474" i="9"/>
  <c r="L474" i="9"/>
  <c r="K474" i="9"/>
  <c r="M473" i="9"/>
  <c r="L473" i="9"/>
  <c r="K473" i="9"/>
  <c r="M472" i="9"/>
  <c r="L472" i="9"/>
  <c r="K472" i="9"/>
  <c r="M471" i="9"/>
  <c r="L471" i="9"/>
  <c r="K471" i="9"/>
  <c r="M470" i="9"/>
  <c r="L470" i="9"/>
  <c r="K470" i="9"/>
  <c r="M469" i="9"/>
  <c r="L469" i="9"/>
  <c r="K469" i="9"/>
  <c r="M468" i="9"/>
  <c r="L468" i="9"/>
  <c r="K468" i="9"/>
  <c r="M467" i="9"/>
  <c r="L467" i="9"/>
  <c r="K467" i="9"/>
  <c r="M466" i="9"/>
  <c r="L466" i="9"/>
  <c r="K466" i="9"/>
  <c r="M465" i="9"/>
  <c r="L465" i="9"/>
  <c r="K465" i="9"/>
  <c r="M464" i="9"/>
  <c r="L464" i="9"/>
  <c r="K464" i="9"/>
  <c r="M463" i="9"/>
  <c r="L463" i="9"/>
  <c r="K463" i="9"/>
  <c r="M462" i="9"/>
  <c r="L462" i="9"/>
  <c r="K462" i="9"/>
  <c r="M461" i="9"/>
  <c r="L461" i="9"/>
  <c r="K461" i="9"/>
  <c r="M460" i="9"/>
  <c r="L460" i="9"/>
  <c r="K460" i="9"/>
  <c r="M459" i="9"/>
  <c r="L459" i="9"/>
  <c r="K459" i="9"/>
  <c r="M458" i="9"/>
  <c r="L458" i="9"/>
  <c r="K458" i="9"/>
  <c r="M457" i="9"/>
  <c r="L457" i="9"/>
  <c r="K457" i="9"/>
  <c r="M456" i="9"/>
  <c r="L456" i="9"/>
  <c r="K456" i="9"/>
  <c r="M455" i="9"/>
  <c r="L455" i="9"/>
  <c r="K455" i="9"/>
  <c r="M454" i="9"/>
  <c r="L454" i="9"/>
  <c r="K454" i="9"/>
  <c r="M453" i="9"/>
  <c r="L453" i="9"/>
  <c r="K453" i="9"/>
  <c r="M452" i="9"/>
  <c r="L452" i="9"/>
  <c r="K452" i="9"/>
  <c r="M451" i="9"/>
  <c r="L451" i="9"/>
  <c r="K451" i="9"/>
  <c r="M450" i="9"/>
  <c r="L450" i="9"/>
  <c r="K450" i="9"/>
  <c r="M449" i="9"/>
  <c r="L449" i="9"/>
  <c r="K449" i="9"/>
  <c r="M448" i="9"/>
  <c r="L448" i="9"/>
  <c r="K448" i="9"/>
  <c r="M447" i="9"/>
  <c r="L447" i="9"/>
  <c r="K447" i="9"/>
  <c r="M446" i="9"/>
  <c r="L446" i="9"/>
  <c r="K446" i="9"/>
  <c r="M445" i="9"/>
  <c r="L445" i="9"/>
  <c r="K445" i="9"/>
  <c r="M444" i="9"/>
  <c r="L444" i="9"/>
  <c r="K444" i="9"/>
  <c r="M443" i="9"/>
  <c r="L443" i="9"/>
  <c r="K443" i="9"/>
  <c r="M442" i="9"/>
  <c r="L442" i="9"/>
  <c r="K442" i="9"/>
  <c r="M441" i="9"/>
  <c r="L441" i="9"/>
  <c r="K441" i="9"/>
  <c r="M440" i="9"/>
  <c r="L440" i="9"/>
  <c r="K440" i="9"/>
  <c r="M439" i="9"/>
  <c r="L439" i="9"/>
  <c r="K439" i="9"/>
  <c r="M438" i="9"/>
  <c r="L438" i="9"/>
  <c r="K438" i="9"/>
  <c r="M437" i="9"/>
  <c r="L437" i="9"/>
  <c r="K437" i="9"/>
  <c r="M436" i="9"/>
  <c r="L436" i="9"/>
  <c r="K436" i="9"/>
  <c r="M435" i="9"/>
  <c r="L435" i="9"/>
  <c r="K435" i="9"/>
  <c r="M434" i="9"/>
  <c r="L434" i="9"/>
  <c r="K434" i="9"/>
  <c r="M433" i="9"/>
  <c r="L433" i="9"/>
  <c r="K433" i="9"/>
  <c r="M432" i="9"/>
  <c r="L432" i="9"/>
  <c r="K432" i="9"/>
  <c r="M431" i="9"/>
  <c r="L431" i="9"/>
  <c r="K431" i="9"/>
  <c r="M430" i="9"/>
  <c r="L430" i="9"/>
  <c r="K430" i="9"/>
  <c r="M429" i="9"/>
  <c r="L429" i="9"/>
  <c r="K429" i="9"/>
  <c r="M428" i="9"/>
  <c r="L428" i="9"/>
  <c r="K428" i="9"/>
  <c r="M427" i="9"/>
  <c r="L427" i="9"/>
  <c r="K427" i="9"/>
  <c r="M426" i="9"/>
  <c r="L426" i="9"/>
  <c r="K426" i="9"/>
  <c r="M425" i="9"/>
  <c r="L425" i="9"/>
  <c r="K425" i="9"/>
  <c r="M424" i="9"/>
  <c r="L424" i="9"/>
  <c r="K424" i="9"/>
  <c r="M423" i="9"/>
  <c r="L423" i="9"/>
  <c r="K423" i="9"/>
  <c r="M422" i="9"/>
  <c r="L422" i="9"/>
  <c r="K422" i="9"/>
  <c r="M421" i="9"/>
  <c r="L421" i="9"/>
  <c r="K421" i="9"/>
  <c r="M420" i="9"/>
  <c r="L420" i="9"/>
  <c r="K420" i="9"/>
  <c r="M419" i="9"/>
  <c r="L419" i="9"/>
  <c r="K419" i="9"/>
  <c r="M418" i="9"/>
  <c r="L418" i="9"/>
  <c r="K418" i="9"/>
  <c r="M417" i="9"/>
  <c r="L417" i="9"/>
  <c r="K417" i="9"/>
  <c r="M416" i="9"/>
  <c r="L416" i="9"/>
  <c r="K416" i="9"/>
  <c r="M415" i="9"/>
  <c r="L415" i="9"/>
  <c r="K415" i="9"/>
  <c r="M414" i="9"/>
  <c r="L414" i="9"/>
  <c r="K414" i="9"/>
  <c r="M413" i="9"/>
  <c r="L413" i="9"/>
  <c r="K413" i="9"/>
  <c r="M412" i="9"/>
  <c r="L412" i="9"/>
  <c r="K412" i="9"/>
  <c r="M411" i="9"/>
  <c r="L411" i="9"/>
  <c r="K411" i="9"/>
  <c r="M410" i="9"/>
  <c r="L410" i="9"/>
  <c r="K410" i="9"/>
  <c r="M409" i="9"/>
  <c r="L409" i="9"/>
  <c r="K409" i="9"/>
  <c r="M408" i="9"/>
  <c r="L408" i="9"/>
  <c r="K408" i="9"/>
  <c r="M407" i="9"/>
  <c r="L407" i="9"/>
  <c r="K407" i="9"/>
  <c r="M406" i="9"/>
  <c r="L406" i="9"/>
  <c r="K406" i="9"/>
  <c r="M405" i="9"/>
  <c r="L405" i="9"/>
  <c r="K405" i="9"/>
  <c r="M404" i="9"/>
  <c r="L404" i="9"/>
  <c r="K404" i="9"/>
  <c r="M403" i="9"/>
  <c r="L403" i="9"/>
  <c r="K403" i="9"/>
  <c r="M402" i="9"/>
  <c r="L402" i="9"/>
  <c r="K402" i="9"/>
  <c r="M401" i="9"/>
  <c r="L401" i="9"/>
  <c r="K401" i="9"/>
  <c r="M400" i="9"/>
  <c r="L400" i="9"/>
  <c r="K400" i="9"/>
  <c r="M399" i="9"/>
  <c r="L399" i="9"/>
  <c r="K399" i="9"/>
  <c r="M398" i="9"/>
  <c r="L398" i="9"/>
  <c r="K398" i="9"/>
  <c r="M397" i="9"/>
  <c r="L397" i="9"/>
  <c r="K397" i="9"/>
  <c r="M396" i="9"/>
  <c r="L396" i="9"/>
  <c r="K396" i="9"/>
  <c r="M395" i="9"/>
  <c r="L395" i="9"/>
  <c r="K395" i="9"/>
  <c r="M394" i="9"/>
  <c r="L394" i="9"/>
  <c r="K394" i="9"/>
  <c r="M393" i="9"/>
  <c r="L393" i="9"/>
  <c r="K393" i="9"/>
  <c r="M392" i="9"/>
  <c r="L392" i="9"/>
  <c r="K392" i="9"/>
  <c r="M391" i="9"/>
  <c r="L391" i="9"/>
  <c r="K391" i="9"/>
  <c r="M390" i="9"/>
  <c r="L390" i="9"/>
  <c r="K390" i="9"/>
  <c r="M389" i="9"/>
  <c r="L389" i="9"/>
  <c r="K389" i="9"/>
  <c r="M388" i="9"/>
  <c r="L388" i="9"/>
  <c r="K388" i="9"/>
  <c r="M387" i="9"/>
  <c r="L387" i="9"/>
  <c r="K387" i="9"/>
  <c r="M386" i="9"/>
  <c r="L386" i="9"/>
  <c r="K386" i="9"/>
  <c r="M385" i="9"/>
  <c r="L385" i="9"/>
  <c r="K385" i="9"/>
  <c r="M384" i="9"/>
  <c r="L384" i="9"/>
  <c r="K384" i="9"/>
  <c r="M383" i="9"/>
  <c r="L383" i="9"/>
  <c r="K383" i="9"/>
  <c r="M382" i="9"/>
  <c r="L382" i="9"/>
  <c r="K382" i="9"/>
  <c r="M381" i="9"/>
  <c r="L381" i="9"/>
  <c r="K381" i="9"/>
  <c r="M380" i="9"/>
  <c r="L380" i="9"/>
  <c r="K380" i="9"/>
  <c r="M379" i="9"/>
  <c r="L379" i="9"/>
  <c r="K379" i="9"/>
  <c r="M378" i="9"/>
  <c r="L378" i="9"/>
  <c r="K378" i="9"/>
  <c r="M377" i="9"/>
  <c r="L377" i="9"/>
  <c r="K377" i="9"/>
  <c r="M376" i="9"/>
  <c r="L376" i="9"/>
  <c r="K376" i="9"/>
  <c r="M374" i="9"/>
  <c r="L374" i="9"/>
  <c r="K374" i="9"/>
  <c r="M371" i="9"/>
  <c r="L371" i="9"/>
  <c r="K371" i="9"/>
  <c r="M369" i="9"/>
  <c r="L369" i="9"/>
  <c r="K369" i="9"/>
  <c r="M368" i="9"/>
  <c r="L368" i="9"/>
  <c r="K368" i="9"/>
  <c r="M367" i="9"/>
  <c r="L367" i="9"/>
  <c r="K367" i="9"/>
  <c r="M366" i="9"/>
  <c r="L366" i="9"/>
  <c r="K366" i="9"/>
  <c r="M365" i="9"/>
  <c r="L365" i="9"/>
  <c r="K365" i="9"/>
  <c r="M364" i="9"/>
  <c r="L364" i="9"/>
  <c r="K364" i="9"/>
  <c r="M363" i="9"/>
  <c r="L363" i="9"/>
  <c r="K363" i="9"/>
  <c r="M362" i="9"/>
  <c r="L362" i="9"/>
  <c r="K362" i="9"/>
  <c r="M361" i="9"/>
  <c r="L361" i="9"/>
  <c r="K361" i="9"/>
  <c r="M360" i="9"/>
  <c r="L360" i="9"/>
  <c r="K360" i="9"/>
  <c r="M359" i="9"/>
  <c r="L359" i="9"/>
  <c r="K359" i="9"/>
  <c r="M358" i="9"/>
  <c r="L358" i="9"/>
  <c r="K358" i="9"/>
  <c r="M357" i="9"/>
  <c r="L357" i="9"/>
  <c r="K357" i="9"/>
  <c r="M355" i="9"/>
  <c r="L355" i="9"/>
  <c r="K355" i="9"/>
  <c r="M354" i="9"/>
  <c r="L354" i="9"/>
  <c r="K354" i="9"/>
  <c r="M353" i="9"/>
  <c r="L353" i="9"/>
  <c r="K353" i="9"/>
  <c r="M352" i="9"/>
  <c r="L352" i="9"/>
  <c r="K352" i="9"/>
  <c r="M351" i="9"/>
  <c r="L351" i="9"/>
  <c r="K351" i="9"/>
  <c r="M350" i="9"/>
  <c r="L350" i="9"/>
  <c r="K350" i="9"/>
  <c r="L348" i="9"/>
  <c r="K348" i="9"/>
  <c r="M347" i="9"/>
  <c r="L347" i="9"/>
  <c r="K347" i="9"/>
  <c r="M346" i="9"/>
  <c r="L346" i="9"/>
  <c r="K346" i="9"/>
  <c r="M345" i="9"/>
  <c r="L345" i="9"/>
  <c r="K345" i="9"/>
  <c r="M344" i="9"/>
  <c r="L344" i="9"/>
  <c r="K344" i="9"/>
  <c r="L343" i="9"/>
  <c r="K343" i="9"/>
  <c r="M342" i="9"/>
  <c r="L342" i="9"/>
  <c r="K342" i="9"/>
  <c r="M341" i="9"/>
  <c r="L341" i="9"/>
  <c r="K341" i="9"/>
  <c r="M340" i="9"/>
  <c r="L340" i="9"/>
  <c r="K340" i="9"/>
  <c r="M338" i="9"/>
  <c r="L338" i="9"/>
  <c r="K338" i="9"/>
  <c r="M337" i="9"/>
  <c r="L337" i="9"/>
  <c r="K337" i="9"/>
  <c r="M336" i="9"/>
  <c r="L336" i="9"/>
  <c r="K336" i="9"/>
  <c r="M335" i="9"/>
  <c r="L335" i="9"/>
  <c r="K335" i="9"/>
  <c r="M334" i="9"/>
  <c r="L334" i="9"/>
  <c r="K334" i="9"/>
  <c r="M333" i="9"/>
  <c r="L333" i="9"/>
  <c r="K333" i="9"/>
  <c r="M332" i="9"/>
  <c r="L332" i="9"/>
  <c r="K332" i="9"/>
  <c r="M331" i="9"/>
  <c r="L331" i="9"/>
  <c r="K331" i="9"/>
  <c r="M330" i="9"/>
  <c r="L330" i="9"/>
  <c r="K330" i="9"/>
  <c r="M329" i="9"/>
  <c r="L329" i="9"/>
  <c r="K329" i="9"/>
  <c r="M328" i="9"/>
  <c r="L328" i="9"/>
  <c r="K328" i="9"/>
  <c r="M327" i="9"/>
  <c r="L327" i="9"/>
  <c r="K327" i="9"/>
  <c r="M326" i="9"/>
  <c r="L326" i="9"/>
  <c r="K326" i="9"/>
  <c r="M325" i="9"/>
  <c r="L325" i="9"/>
  <c r="K325" i="9"/>
  <c r="M324" i="9"/>
  <c r="L324" i="9"/>
  <c r="K324" i="9"/>
  <c r="M323" i="9"/>
  <c r="L323" i="9"/>
  <c r="K323" i="9"/>
  <c r="M322" i="9"/>
  <c r="L322" i="9"/>
  <c r="K322" i="9"/>
  <c r="M321" i="9"/>
  <c r="L321" i="9"/>
  <c r="K321" i="9"/>
  <c r="M320" i="9"/>
  <c r="L320" i="9"/>
  <c r="K320" i="9"/>
  <c r="M319" i="9"/>
  <c r="L319" i="9"/>
  <c r="K319" i="9"/>
  <c r="M318" i="9"/>
  <c r="L318" i="9"/>
  <c r="K318" i="9"/>
  <c r="M317" i="9"/>
  <c r="L317" i="9"/>
  <c r="K317" i="9"/>
  <c r="M316" i="9"/>
  <c r="L316" i="9"/>
  <c r="K316" i="9"/>
  <c r="M315" i="9"/>
  <c r="L315" i="9"/>
  <c r="K315" i="9"/>
  <c r="M314" i="9"/>
  <c r="L314" i="9"/>
  <c r="K314" i="9"/>
  <c r="M313" i="9"/>
  <c r="L313" i="9"/>
  <c r="K313" i="9"/>
  <c r="M312" i="9"/>
  <c r="L312" i="9"/>
  <c r="K312" i="9"/>
  <c r="M311" i="9"/>
  <c r="L311" i="9"/>
  <c r="K311" i="9"/>
  <c r="M310" i="9"/>
  <c r="L310" i="9"/>
  <c r="K310" i="9"/>
  <c r="M309" i="9"/>
  <c r="L309" i="9"/>
  <c r="K309" i="9"/>
  <c r="M308" i="9"/>
  <c r="L308" i="9"/>
  <c r="K308" i="9"/>
  <c r="M307" i="9"/>
  <c r="L307" i="9"/>
  <c r="K307" i="9"/>
  <c r="M306" i="9"/>
  <c r="L306" i="9"/>
  <c r="K306" i="9"/>
  <c r="M305" i="9"/>
  <c r="L305" i="9"/>
  <c r="K305" i="9"/>
  <c r="M304" i="9"/>
  <c r="L304" i="9"/>
  <c r="K304" i="9"/>
  <c r="M303" i="9"/>
  <c r="L303" i="9"/>
  <c r="K303" i="9"/>
  <c r="M302" i="9"/>
  <c r="L302" i="9"/>
  <c r="K302" i="9"/>
  <c r="M301" i="9"/>
  <c r="L301" i="9"/>
  <c r="K301" i="9"/>
  <c r="M300" i="9"/>
  <c r="L300" i="9"/>
  <c r="K300" i="9"/>
  <c r="M299" i="9"/>
  <c r="L299" i="9"/>
  <c r="K299" i="9"/>
  <c r="M298" i="9"/>
  <c r="L298" i="9"/>
  <c r="K298" i="9"/>
  <c r="M297" i="9"/>
  <c r="L297" i="9"/>
  <c r="K297" i="9"/>
  <c r="M296" i="9"/>
  <c r="L296" i="9"/>
  <c r="K296" i="9"/>
  <c r="M295" i="9"/>
  <c r="L295" i="9"/>
  <c r="K295" i="9"/>
  <c r="M294" i="9"/>
  <c r="L294" i="9"/>
  <c r="K294" i="9"/>
  <c r="M293" i="9"/>
  <c r="L293" i="9"/>
  <c r="K293" i="9"/>
  <c r="M292" i="9"/>
  <c r="L292" i="9"/>
  <c r="K292" i="9"/>
  <c r="M291" i="9"/>
  <c r="L291" i="9"/>
  <c r="K291" i="9"/>
  <c r="M290" i="9"/>
  <c r="L290" i="9"/>
  <c r="K290" i="9"/>
  <c r="M289" i="9"/>
  <c r="L289" i="9"/>
  <c r="K289" i="9"/>
  <c r="M288" i="9"/>
  <c r="L288" i="9"/>
  <c r="K288" i="9"/>
  <c r="M287" i="9"/>
  <c r="L287" i="9"/>
  <c r="K287" i="9"/>
  <c r="M286" i="9"/>
  <c r="L286" i="9"/>
  <c r="K286" i="9"/>
  <c r="M285" i="9"/>
  <c r="L285" i="9"/>
  <c r="K285" i="9"/>
  <c r="M284" i="9"/>
  <c r="L284" i="9"/>
  <c r="K284" i="9"/>
  <c r="M283" i="9"/>
  <c r="L283" i="9"/>
  <c r="K283" i="9"/>
  <c r="M282" i="9"/>
  <c r="L282" i="9"/>
  <c r="K282" i="9"/>
  <c r="M281" i="9"/>
  <c r="L281" i="9"/>
  <c r="K281" i="9"/>
  <c r="M280" i="9"/>
  <c r="L280" i="9"/>
  <c r="K280" i="9"/>
  <c r="M279" i="9"/>
  <c r="L279" i="9"/>
  <c r="K279" i="9"/>
  <c r="M278" i="9"/>
  <c r="L278" i="9"/>
  <c r="K278" i="9"/>
  <c r="M277" i="9"/>
  <c r="L277" i="9"/>
  <c r="K277" i="9"/>
  <c r="M276" i="9"/>
  <c r="L276" i="9"/>
  <c r="K276" i="9"/>
  <c r="M275" i="9"/>
  <c r="L275" i="9"/>
  <c r="K275" i="9"/>
  <c r="M274" i="9"/>
  <c r="L274" i="9"/>
  <c r="K274" i="9"/>
  <c r="M273" i="9"/>
  <c r="L273" i="9"/>
  <c r="K273" i="9"/>
  <c r="M272" i="9"/>
  <c r="L272" i="9"/>
  <c r="K272" i="9"/>
  <c r="M271" i="9"/>
  <c r="L271" i="9"/>
  <c r="K271" i="9"/>
  <c r="M270" i="9"/>
  <c r="L270" i="9"/>
  <c r="K270" i="9"/>
  <c r="M269" i="9"/>
  <c r="L269" i="9"/>
  <c r="K269" i="9"/>
  <c r="M268" i="9"/>
  <c r="L268" i="9"/>
  <c r="K268" i="9"/>
  <c r="M267" i="9"/>
  <c r="L267" i="9"/>
  <c r="K267" i="9"/>
  <c r="M266" i="9"/>
  <c r="L266" i="9"/>
  <c r="K266" i="9"/>
  <c r="M265" i="9"/>
  <c r="L265" i="9"/>
  <c r="K265" i="9"/>
  <c r="M264" i="9"/>
  <c r="L264" i="9"/>
  <c r="K264" i="9"/>
  <c r="M263" i="9"/>
  <c r="L263" i="9"/>
  <c r="K263" i="9"/>
  <c r="M262" i="9"/>
  <c r="L262" i="9"/>
  <c r="K262" i="9"/>
  <c r="M261" i="9"/>
  <c r="L261" i="9"/>
  <c r="K261" i="9"/>
  <c r="M260" i="9"/>
  <c r="L260" i="9"/>
  <c r="K260" i="9"/>
  <c r="M259" i="9"/>
  <c r="L259" i="9"/>
  <c r="K259" i="9"/>
  <c r="M258" i="9"/>
  <c r="L258" i="9"/>
  <c r="K258" i="9"/>
  <c r="M257" i="9"/>
  <c r="L257" i="9"/>
  <c r="K257" i="9"/>
  <c r="M256" i="9"/>
  <c r="L256" i="9"/>
  <c r="K256" i="9"/>
  <c r="M255" i="9"/>
  <c r="L255" i="9"/>
  <c r="K255" i="9"/>
  <c r="M254" i="9"/>
  <c r="L254" i="9"/>
  <c r="K254" i="9"/>
  <c r="M253" i="9"/>
  <c r="L253" i="9"/>
  <c r="K253" i="9"/>
  <c r="M252" i="9"/>
  <c r="L252" i="9"/>
  <c r="K252" i="9"/>
  <c r="M251" i="9"/>
  <c r="L251" i="9"/>
  <c r="K251" i="9"/>
  <c r="M250" i="9"/>
  <c r="L250" i="9"/>
  <c r="K250" i="9"/>
  <c r="M249" i="9"/>
  <c r="L249" i="9"/>
  <c r="K249" i="9"/>
  <c r="M248" i="9"/>
  <c r="L248" i="9"/>
  <c r="K248" i="9"/>
  <c r="M247" i="9"/>
  <c r="L247" i="9"/>
  <c r="K247" i="9"/>
  <c r="M246" i="9"/>
  <c r="L246" i="9"/>
  <c r="K246" i="9"/>
  <c r="M245" i="9"/>
  <c r="L245" i="9"/>
  <c r="K245" i="9"/>
  <c r="M244" i="9"/>
  <c r="L244" i="9"/>
  <c r="K244" i="9"/>
  <c r="M243" i="9"/>
  <c r="L243" i="9"/>
  <c r="K243" i="9"/>
  <c r="M242" i="9"/>
  <c r="L242" i="9"/>
  <c r="K242" i="9"/>
  <c r="M241" i="9"/>
  <c r="L241" i="9"/>
  <c r="K241" i="9"/>
  <c r="M240" i="9"/>
  <c r="L240" i="9"/>
  <c r="K240" i="9"/>
  <c r="M239" i="9"/>
  <c r="L239" i="9"/>
  <c r="K239" i="9"/>
  <c r="M238" i="9"/>
  <c r="L238" i="9"/>
  <c r="K238" i="9"/>
  <c r="M237" i="9"/>
  <c r="L237" i="9"/>
  <c r="K237" i="9"/>
  <c r="M236" i="9"/>
  <c r="L236" i="9"/>
  <c r="K236" i="9"/>
  <c r="M235" i="9"/>
  <c r="L235" i="9"/>
  <c r="K235" i="9"/>
  <c r="M234" i="9"/>
  <c r="L234" i="9"/>
  <c r="K234" i="9"/>
  <c r="M233" i="9"/>
  <c r="L233" i="9"/>
  <c r="K233" i="9"/>
  <c r="M232" i="9"/>
  <c r="L232" i="9"/>
  <c r="K232" i="9"/>
  <c r="M231" i="9"/>
  <c r="L231" i="9"/>
  <c r="K231" i="9"/>
  <c r="M230" i="9"/>
  <c r="L230" i="9"/>
  <c r="K230" i="9"/>
  <c r="M229" i="9"/>
  <c r="L229" i="9"/>
  <c r="K229" i="9"/>
  <c r="M228" i="9"/>
  <c r="L228" i="9"/>
  <c r="K228" i="9"/>
  <c r="M227" i="9"/>
  <c r="L227" i="9"/>
  <c r="K227" i="9"/>
  <c r="M226" i="9"/>
  <c r="L226" i="9"/>
  <c r="K226" i="9"/>
  <c r="M225" i="9"/>
  <c r="L225" i="9"/>
  <c r="K225" i="9"/>
  <c r="M224" i="9"/>
  <c r="L224" i="9"/>
  <c r="K224" i="9"/>
  <c r="M223" i="9"/>
  <c r="L223" i="9"/>
  <c r="K223" i="9"/>
  <c r="M222" i="9"/>
  <c r="L222" i="9"/>
  <c r="K222" i="9"/>
  <c r="M221" i="9"/>
  <c r="L221" i="9"/>
  <c r="K221" i="9"/>
  <c r="M220" i="9"/>
  <c r="L220" i="9"/>
  <c r="K220" i="9"/>
  <c r="M219" i="9"/>
  <c r="L219" i="9"/>
  <c r="K219" i="9"/>
  <c r="M218" i="9"/>
  <c r="L218" i="9"/>
  <c r="K218" i="9"/>
  <c r="M217" i="9"/>
  <c r="L217" i="9"/>
  <c r="K217" i="9"/>
  <c r="M216" i="9"/>
  <c r="L216" i="9"/>
  <c r="K216" i="9"/>
  <c r="M215" i="9"/>
  <c r="L215" i="9"/>
  <c r="K215" i="9"/>
  <c r="M214" i="9"/>
  <c r="L214" i="9"/>
  <c r="K214" i="9"/>
  <c r="M213" i="9"/>
  <c r="L213" i="9"/>
  <c r="K213" i="9"/>
  <c r="M212" i="9"/>
  <c r="L212" i="9"/>
  <c r="K212" i="9"/>
  <c r="M211" i="9"/>
  <c r="L211" i="9"/>
  <c r="K211" i="9"/>
  <c r="M210" i="9"/>
  <c r="L210" i="9"/>
  <c r="K210" i="9"/>
  <c r="M209" i="9"/>
  <c r="L209" i="9"/>
  <c r="K209" i="9"/>
  <c r="M208" i="9"/>
  <c r="L208" i="9"/>
  <c r="K208" i="9"/>
  <c r="M207" i="9"/>
  <c r="L207" i="9"/>
  <c r="K207" i="9"/>
  <c r="M206" i="9"/>
  <c r="L206" i="9"/>
  <c r="K206" i="9"/>
  <c r="M205" i="9"/>
  <c r="L205" i="9"/>
  <c r="K205" i="9"/>
  <c r="M204" i="9"/>
  <c r="L204" i="9"/>
  <c r="K204" i="9"/>
  <c r="M203" i="9"/>
  <c r="L203" i="9"/>
  <c r="K203" i="9"/>
  <c r="M202" i="9"/>
  <c r="L202" i="9"/>
  <c r="K202" i="9"/>
  <c r="M201" i="9"/>
  <c r="L201" i="9"/>
  <c r="K201" i="9"/>
  <c r="M200" i="9"/>
  <c r="L200" i="9"/>
  <c r="K200" i="9"/>
  <c r="M199" i="9"/>
  <c r="L199" i="9"/>
  <c r="K199" i="9"/>
  <c r="M198" i="9"/>
  <c r="L198" i="9"/>
  <c r="K198" i="9"/>
  <c r="M197" i="9"/>
  <c r="L197" i="9"/>
  <c r="K197" i="9"/>
  <c r="M196" i="9"/>
  <c r="L196" i="9"/>
  <c r="K196" i="9"/>
  <c r="M195" i="9"/>
  <c r="L195" i="9"/>
  <c r="K195" i="9"/>
  <c r="M194" i="9"/>
  <c r="L194" i="9"/>
  <c r="K194" i="9"/>
  <c r="M193" i="9"/>
  <c r="L193" i="9"/>
  <c r="K193" i="9"/>
  <c r="M192" i="9"/>
  <c r="L192" i="9"/>
  <c r="K192" i="9"/>
  <c r="M191" i="9"/>
  <c r="L191" i="9"/>
  <c r="K191" i="9"/>
  <c r="M190" i="9"/>
  <c r="L190" i="9"/>
  <c r="K190" i="9"/>
  <c r="M189" i="9"/>
  <c r="L189" i="9"/>
  <c r="K189" i="9"/>
  <c r="M188" i="9"/>
  <c r="L188" i="9"/>
  <c r="K188" i="9"/>
  <c r="M187" i="9"/>
  <c r="L187" i="9"/>
  <c r="K187" i="9"/>
  <c r="M186" i="9"/>
  <c r="L186" i="9"/>
  <c r="K186" i="9"/>
  <c r="M185" i="9"/>
  <c r="L185" i="9"/>
  <c r="K185" i="9"/>
  <c r="M184" i="9"/>
  <c r="L184" i="9"/>
  <c r="K184" i="9"/>
  <c r="M183" i="9"/>
  <c r="L183" i="9"/>
  <c r="K183" i="9"/>
  <c r="M182" i="9"/>
  <c r="L182" i="9"/>
  <c r="K182" i="9"/>
  <c r="M181" i="9"/>
  <c r="L181" i="9"/>
  <c r="K181" i="9"/>
  <c r="M180" i="9"/>
  <c r="L180" i="9"/>
  <c r="K180" i="9"/>
  <c r="M179" i="9"/>
  <c r="L179" i="9"/>
  <c r="K179" i="9"/>
  <c r="M178" i="9"/>
  <c r="L178" i="9"/>
  <c r="K178" i="9"/>
  <c r="M177" i="9"/>
  <c r="L177" i="9"/>
  <c r="K177" i="9"/>
  <c r="M176" i="9"/>
  <c r="L176" i="9"/>
  <c r="K176" i="9"/>
  <c r="M175" i="9"/>
  <c r="L175" i="9"/>
  <c r="K175" i="9"/>
  <c r="M174" i="9"/>
  <c r="L174" i="9"/>
  <c r="K174" i="9"/>
  <c r="M173" i="9"/>
  <c r="L173" i="9"/>
  <c r="K173" i="9"/>
  <c r="M172" i="9"/>
  <c r="L172" i="9"/>
  <c r="K172" i="9"/>
  <c r="M171" i="9"/>
  <c r="L171" i="9"/>
  <c r="K171" i="9"/>
  <c r="M170" i="9"/>
  <c r="L170" i="9"/>
  <c r="K170" i="9"/>
  <c r="M169" i="9"/>
  <c r="L169" i="9"/>
  <c r="K169" i="9"/>
  <c r="M168" i="9"/>
  <c r="L168" i="9"/>
  <c r="K168" i="9"/>
  <c r="M167" i="9"/>
  <c r="L167" i="9"/>
  <c r="K167" i="9"/>
  <c r="M166" i="9"/>
  <c r="L166" i="9"/>
  <c r="K166" i="9"/>
  <c r="M165" i="9"/>
  <c r="L165" i="9"/>
  <c r="K165" i="9"/>
  <c r="M164" i="9"/>
  <c r="L164" i="9"/>
  <c r="K164" i="9"/>
  <c r="M163" i="9"/>
  <c r="L163" i="9"/>
  <c r="K163" i="9"/>
  <c r="M162" i="9"/>
  <c r="L162" i="9"/>
  <c r="K162" i="9"/>
  <c r="M161" i="9"/>
  <c r="L161" i="9"/>
  <c r="K161" i="9"/>
  <c r="M160" i="9"/>
  <c r="L160" i="9"/>
  <c r="K160" i="9"/>
  <c r="M159" i="9"/>
  <c r="L159" i="9"/>
  <c r="K159" i="9"/>
  <c r="M158" i="9"/>
  <c r="L158" i="9"/>
  <c r="K158" i="9"/>
  <c r="M157" i="9"/>
  <c r="L157" i="9"/>
  <c r="K157" i="9"/>
  <c r="M156" i="9"/>
  <c r="L156" i="9"/>
  <c r="K156" i="9"/>
  <c r="M155" i="9"/>
  <c r="L155" i="9"/>
  <c r="K155" i="9"/>
  <c r="M154" i="9"/>
  <c r="L154" i="9"/>
  <c r="K154" i="9"/>
  <c r="M153" i="9"/>
  <c r="L153" i="9"/>
  <c r="K153" i="9"/>
  <c r="M152" i="9"/>
  <c r="L152" i="9"/>
  <c r="K152" i="9"/>
  <c r="M151" i="9"/>
  <c r="L151" i="9"/>
  <c r="K151" i="9"/>
  <c r="M150" i="9"/>
  <c r="L150" i="9"/>
  <c r="K150" i="9"/>
  <c r="M149" i="9"/>
  <c r="L149" i="9"/>
  <c r="K149" i="9"/>
  <c r="M148" i="9"/>
  <c r="L148" i="9"/>
  <c r="K148" i="9"/>
  <c r="M147" i="9"/>
  <c r="L147" i="9"/>
  <c r="K147" i="9"/>
  <c r="M146" i="9"/>
  <c r="L146" i="9"/>
  <c r="K146" i="9"/>
  <c r="M145" i="9"/>
  <c r="L145" i="9"/>
  <c r="K145" i="9"/>
  <c r="M144" i="9"/>
  <c r="L144" i="9"/>
  <c r="K144" i="9"/>
  <c r="M143" i="9"/>
  <c r="L143" i="9"/>
  <c r="K143" i="9"/>
  <c r="M142" i="9"/>
  <c r="L142" i="9"/>
  <c r="K142" i="9"/>
  <c r="M141" i="9"/>
  <c r="L141" i="9"/>
  <c r="K141" i="9"/>
  <c r="M140" i="9"/>
  <c r="L140" i="9"/>
  <c r="K140" i="9"/>
  <c r="M139" i="9"/>
  <c r="L139" i="9"/>
  <c r="K139" i="9"/>
  <c r="M138" i="9"/>
  <c r="L138" i="9"/>
  <c r="K138" i="9"/>
  <c r="M137" i="9"/>
  <c r="L137" i="9"/>
  <c r="K137" i="9"/>
  <c r="M136" i="9"/>
  <c r="L136" i="9"/>
  <c r="K136" i="9"/>
  <c r="M135" i="9"/>
  <c r="L135" i="9"/>
  <c r="K135" i="9"/>
  <c r="M134" i="9"/>
  <c r="L134" i="9"/>
  <c r="K134" i="9"/>
  <c r="M133" i="9"/>
  <c r="L133" i="9"/>
  <c r="K133" i="9"/>
  <c r="M132" i="9"/>
  <c r="L132" i="9"/>
  <c r="K132" i="9"/>
  <c r="M131" i="9"/>
  <c r="L131" i="9"/>
  <c r="K131" i="9"/>
  <c r="M130" i="9"/>
  <c r="L130" i="9"/>
  <c r="K130" i="9"/>
  <c r="M129" i="9"/>
  <c r="L129" i="9"/>
  <c r="K129" i="9"/>
  <c r="M128" i="9"/>
  <c r="L128" i="9"/>
  <c r="K128" i="9"/>
  <c r="M127" i="9"/>
  <c r="L127" i="9"/>
  <c r="K127" i="9"/>
  <c r="M126" i="9"/>
  <c r="L126" i="9"/>
  <c r="K126" i="9"/>
  <c r="M125" i="9"/>
  <c r="L125" i="9"/>
  <c r="K125" i="9"/>
  <c r="M124" i="9"/>
  <c r="L124" i="9"/>
  <c r="K124" i="9"/>
  <c r="M123" i="9"/>
  <c r="L123" i="9"/>
  <c r="K123" i="9"/>
  <c r="M122" i="9"/>
  <c r="L122" i="9"/>
  <c r="K122" i="9"/>
  <c r="M121" i="9"/>
  <c r="L121" i="9"/>
  <c r="K121" i="9"/>
  <c r="M120" i="9"/>
  <c r="L120" i="9"/>
  <c r="K120" i="9"/>
  <c r="M119" i="9"/>
  <c r="L119" i="9"/>
  <c r="K119" i="9"/>
  <c r="M118" i="9"/>
  <c r="L118" i="9"/>
  <c r="K118" i="9"/>
  <c r="M117" i="9"/>
  <c r="L117" i="9"/>
  <c r="K117" i="9"/>
  <c r="M116" i="9"/>
  <c r="L116" i="9"/>
  <c r="K116" i="9"/>
  <c r="M115" i="9"/>
  <c r="L115" i="9"/>
  <c r="K115" i="9"/>
  <c r="M114" i="9"/>
  <c r="L114" i="9"/>
  <c r="K114" i="9"/>
  <c r="M113" i="9"/>
  <c r="L113" i="9"/>
  <c r="K113" i="9"/>
  <c r="M112" i="9"/>
  <c r="L112" i="9"/>
  <c r="K112" i="9"/>
  <c r="M111" i="9"/>
  <c r="L111" i="9"/>
  <c r="K111" i="9"/>
  <c r="M110" i="9"/>
  <c r="L110" i="9"/>
  <c r="K110" i="9"/>
  <c r="M109" i="9"/>
  <c r="L109" i="9"/>
  <c r="K109" i="9"/>
  <c r="M108" i="9"/>
  <c r="L108" i="9"/>
  <c r="K108" i="9"/>
  <c r="M107" i="9"/>
  <c r="L107" i="9"/>
  <c r="K107" i="9"/>
  <c r="M106" i="9"/>
  <c r="L106" i="9"/>
  <c r="K106" i="9"/>
  <c r="M105" i="9"/>
  <c r="L105" i="9"/>
  <c r="K105" i="9"/>
  <c r="M104" i="9"/>
  <c r="L104" i="9"/>
  <c r="K104" i="9"/>
  <c r="M103" i="9"/>
  <c r="L103" i="9"/>
  <c r="K103" i="9"/>
  <c r="M102" i="9"/>
  <c r="L102" i="9"/>
  <c r="K102" i="9"/>
  <c r="M101" i="9"/>
  <c r="L101" i="9"/>
  <c r="K101" i="9"/>
  <c r="M100" i="9"/>
  <c r="L100" i="9"/>
  <c r="K100" i="9"/>
  <c r="M99" i="9"/>
  <c r="L99" i="9"/>
  <c r="K99" i="9"/>
  <c r="M98" i="9"/>
  <c r="L98" i="9"/>
  <c r="K98" i="9"/>
  <c r="M97" i="9"/>
  <c r="L97" i="9"/>
  <c r="K97" i="9"/>
  <c r="M96" i="9"/>
  <c r="L96" i="9"/>
  <c r="K96" i="9"/>
  <c r="M95" i="9"/>
  <c r="L95" i="9"/>
  <c r="K95" i="9"/>
  <c r="M94" i="9"/>
  <c r="L94" i="9"/>
  <c r="K94" i="9"/>
  <c r="M93" i="9"/>
  <c r="L93" i="9"/>
  <c r="K93" i="9"/>
  <c r="M92" i="9"/>
  <c r="L92" i="9"/>
  <c r="K92" i="9"/>
  <c r="M91" i="9"/>
  <c r="L91" i="9"/>
  <c r="K91" i="9"/>
  <c r="M90" i="9"/>
  <c r="L90" i="9"/>
  <c r="K90" i="9"/>
  <c r="M89" i="9"/>
  <c r="L89" i="9"/>
  <c r="K89" i="9"/>
  <c r="M88" i="9"/>
  <c r="L88" i="9"/>
  <c r="K88" i="9"/>
  <c r="M87" i="9"/>
  <c r="L87" i="9"/>
  <c r="K87" i="9"/>
  <c r="M86" i="9"/>
  <c r="L86" i="9"/>
  <c r="K86" i="9"/>
  <c r="M85" i="9"/>
  <c r="L85" i="9"/>
  <c r="K85" i="9"/>
  <c r="M84" i="9"/>
  <c r="L84" i="9"/>
  <c r="K84" i="9"/>
  <c r="M83" i="9"/>
  <c r="L83" i="9"/>
  <c r="K83" i="9"/>
  <c r="M82" i="9"/>
  <c r="L82" i="9"/>
  <c r="K82" i="9"/>
  <c r="M81" i="9"/>
  <c r="L81" i="9"/>
  <c r="K81" i="9"/>
  <c r="M80" i="9"/>
  <c r="L80" i="9"/>
  <c r="K80" i="9"/>
  <c r="M79" i="9"/>
  <c r="L79" i="9"/>
  <c r="K79" i="9"/>
  <c r="M78" i="9"/>
  <c r="L78" i="9"/>
  <c r="K78" i="9"/>
  <c r="M77" i="9"/>
  <c r="L77" i="9"/>
  <c r="K77" i="9"/>
  <c r="M76" i="9"/>
  <c r="L76" i="9"/>
  <c r="K76" i="9"/>
  <c r="M75" i="9"/>
  <c r="L75" i="9"/>
  <c r="K75" i="9"/>
  <c r="M74" i="9"/>
  <c r="L74" i="9"/>
  <c r="K74" i="9"/>
  <c r="M73" i="9"/>
  <c r="L73" i="9"/>
  <c r="K73" i="9"/>
  <c r="M72" i="9"/>
  <c r="L72" i="9"/>
  <c r="K72" i="9"/>
  <c r="M71" i="9"/>
  <c r="L71" i="9"/>
  <c r="K71" i="9"/>
  <c r="M70" i="9"/>
  <c r="L70" i="9"/>
  <c r="K70" i="9"/>
  <c r="M69" i="9"/>
  <c r="L69" i="9"/>
  <c r="K69" i="9"/>
  <c r="M68" i="9"/>
  <c r="L68" i="9"/>
  <c r="K68" i="9"/>
  <c r="M63" i="9"/>
  <c r="L63" i="9"/>
  <c r="K63" i="9"/>
  <c r="M62" i="9"/>
  <c r="L62" i="9"/>
  <c r="K62" i="9"/>
  <c r="M61" i="9"/>
  <c r="L61" i="9"/>
  <c r="K61" i="9"/>
  <c r="M60" i="9"/>
  <c r="L60" i="9"/>
  <c r="K60" i="9"/>
  <c r="M59" i="9"/>
  <c r="L59" i="9"/>
  <c r="K59" i="9"/>
  <c r="M58" i="9"/>
  <c r="L58" i="9"/>
  <c r="K58" i="9"/>
  <c r="M57" i="9"/>
  <c r="L57" i="9"/>
  <c r="K57" i="9"/>
  <c r="M56" i="9"/>
  <c r="L56" i="9"/>
  <c r="K56" i="9"/>
  <c r="M55" i="9"/>
  <c r="L55" i="9"/>
  <c r="K55" i="9"/>
  <c r="M54" i="9"/>
  <c r="L54" i="9"/>
  <c r="K54" i="9"/>
  <c r="M53" i="9"/>
  <c r="L53" i="9"/>
  <c r="K53" i="9"/>
  <c r="M52" i="9"/>
  <c r="L52" i="9"/>
  <c r="K52" i="9"/>
  <c r="M51" i="9"/>
  <c r="L51" i="9"/>
  <c r="K51" i="9"/>
  <c r="M50" i="9"/>
  <c r="L50" i="9"/>
  <c r="K50" i="9"/>
  <c r="M49" i="9"/>
  <c r="L49" i="9"/>
  <c r="K49" i="9"/>
  <c r="M48" i="9"/>
  <c r="L48" i="9"/>
  <c r="K48" i="9"/>
  <c r="M47" i="9"/>
  <c r="L47" i="9"/>
  <c r="K47" i="9"/>
  <c r="M46" i="9"/>
  <c r="L46" i="9"/>
  <c r="K46" i="9"/>
  <c r="M45" i="9"/>
  <c r="L45" i="9"/>
  <c r="K45" i="9"/>
  <c r="M44" i="9"/>
  <c r="L44" i="9"/>
  <c r="K44" i="9"/>
  <c r="M43" i="9"/>
  <c r="L43" i="9"/>
  <c r="K43" i="9"/>
  <c r="M42" i="9"/>
  <c r="L42" i="9"/>
  <c r="K42" i="9"/>
  <c r="M41" i="9"/>
  <c r="L41" i="9"/>
  <c r="K41" i="9"/>
  <c r="M40" i="9"/>
  <c r="L40" i="9"/>
  <c r="K40" i="9"/>
  <c r="M39" i="9"/>
  <c r="L39" i="9"/>
  <c r="K39" i="9"/>
  <c r="M38" i="9"/>
  <c r="L38" i="9"/>
  <c r="K38" i="9"/>
  <c r="M37" i="9"/>
  <c r="L37" i="9"/>
  <c r="K37" i="9"/>
  <c r="M36" i="9"/>
  <c r="L36" i="9"/>
  <c r="K36" i="9"/>
  <c r="M35" i="9"/>
  <c r="L35" i="9"/>
  <c r="K35" i="9"/>
  <c r="M34" i="9"/>
  <c r="L34" i="9"/>
  <c r="K34" i="9"/>
  <c r="M33" i="9"/>
  <c r="L33" i="9"/>
  <c r="K33" i="9"/>
  <c r="M32" i="9"/>
  <c r="L32" i="9"/>
  <c r="K32" i="9"/>
  <c r="M31" i="9"/>
  <c r="L31" i="9"/>
  <c r="K31" i="9"/>
  <c r="M30" i="9"/>
  <c r="L30" i="9"/>
  <c r="K30" i="9"/>
  <c r="M29" i="9"/>
  <c r="L29" i="9"/>
  <c r="K29" i="9"/>
  <c r="M28" i="9"/>
  <c r="L28" i="9"/>
  <c r="K28" i="9"/>
  <c r="M27" i="9"/>
  <c r="L27" i="9"/>
  <c r="K27" i="9"/>
  <c r="M26" i="9"/>
  <c r="L26" i="9"/>
  <c r="K26" i="9"/>
  <c r="M25" i="9"/>
  <c r="L25" i="9"/>
  <c r="K25" i="9"/>
  <c r="M24" i="9"/>
  <c r="L24" i="9"/>
  <c r="K24" i="9"/>
  <c r="M23" i="9"/>
  <c r="L23" i="9"/>
  <c r="K23" i="9"/>
  <c r="M22" i="9"/>
  <c r="L22" i="9"/>
  <c r="K22" i="9"/>
  <c r="M21" i="9"/>
  <c r="L21" i="9"/>
  <c r="K21" i="9"/>
  <c r="M20" i="9"/>
  <c r="L20" i="9"/>
  <c r="K20" i="9"/>
  <c r="M19" i="9"/>
  <c r="L19" i="9"/>
  <c r="K19" i="9"/>
  <c r="M18" i="9"/>
  <c r="L18" i="9"/>
  <c r="K18" i="9"/>
  <c r="M17" i="9"/>
  <c r="L17" i="9"/>
  <c r="K17" i="9"/>
  <c r="M16" i="9"/>
  <c r="L16" i="9"/>
  <c r="K16" i="9"/>
  <c r="M15" i="9"/>
  <c r="L15" i="9"/>
  <c r="K15" i="9"/>
  <c r="M14" i="9"/>
  <c r="L14" i="9"/>
  <c r="K14" i="9"/>
  <c r="M13" i="9"/>
  <c r="L13" i="9"/>
  <c r="K13" i="9"/>
  <c r="M12" i="9"/>
  <c r="L12" i="9"/>
  <c r="K12" i="9"/>
  <c r="M11" i="9"/>
  <c r="L11" i="9"/>
  <c r="K11" i="9"/>
  <c r="M10" i="9"/>
  <c r="L10" i="9"/>
  <c r="K10" i="9"/>
  <c r="M9" i="9"/>
  <c r="L9" i="9"/>
  <c r="K9" i="9"/>
  <c r="M8" i="9"/>
  <c r="L8" i="9"/>
  <c r="K8" i="9"/>
  <c r="M7" i="9"/>
  <c r="L7" i="9"/>
  <c r="K7" i="9"/>
  <c r="M6" i="9"/>
  <c r="L6" i="9"/>
  <c r="K6" i="9"/>
  <c r="M5" i="9"/>
  <c r="L5" i="9"/>
  <c r="K5" i="9"/>
  <c r="M4" i="9"/>
  <c r="L4" i="9"/>
  <c r="K4" i="9"/>
  <c r="M3" i="9"/>
  <c r="L3" i="9"/>
  <c r="K3" i="9"/>
  <c r="I736" i="9"/>
  <c r="H736" i="9"/>
  <c r="G736" i="9"/>
  <c r="F736" i="9"/>
  <c r="I735" i="9"/>
  <c r="H735" i="9"/>
  <c r="G735" i="9"/>
  <c r="F735" i="9"/>
  <c r="I734" i="9"/>
  <c r="H734" i="9"/>
  <c r="G734" i="9"/>
  <c r="F734" i="9"/>
  <c r="I733" i="9"/>
  <c r="H733" i="9"/>
  <c r="G733" i="9"/>
  <c r="F733" i="9"/>
  <c r="I732" i="9"/>
  <c r="H732" i="9"/>
  <c r="G732" i="9"/>
  <c r="F732" i="9"/>
  <c r="I731" i="9"/>
  <c r="H731" i="9"/>
  <c r="G731" i="9"/>
  <c r="F731" i="9"/>
  <c r="I730" i="9"/>
  <c r="H730" i="9"/>
  <c r="G730" i="9"/>
  <c r="F730" i="9"/>
  <c r="I729" i="9"/>
  <c r="H729" i="9"/>
  <c r="G729" i="9"/>
  <c r="F729" i="9"/>
  <c r="I728" i="9"/>
  <c r="H728" i="9"/>
  <c r="G728" i="9"/>
  <c r="F728" i="9"/>
  <c r="I727" i="9"/>
  <c r="H727" i="9"/>
  <c r="G727" i="9"/>
  <c r="F727" i="9"/>
  <c r="I726" i="9"/>
  <c r="H726" i="9"/>
  <c r="G726" i="9"/>
  <c r="F726" i="9"/>
  <c r="I725" i="9"/>
  <c r="H725" i="9"/>
  <c r="G725" i="9"/>
  <c r="F725" i="9"/>
  <c r="I724" i="9"/>
  <c r="H724" i="9"/>
  <c r="G724" i="9"/>
  <c r="F724" i="9"/>
  <c r="I723" i="9"/>
  <c r="H723" i="9"/>
  <c r="G723" i="9"/>
  <c r="F723" i="9"/>
  <c r="I721" i="9"/>
  <c r="H721" i="9"/>
  <c r="G721" i="9"/>
  <c r="F721" i="9"/>
  <c r="I720" i="9"/>
  <c r="H720" i="9"/>
  <c r="G720" i="9"/>
  <c r="F720" i="9"/>
  <c r="I719" i="9"/>
  <c r="H719" i="9"/>
  <c r="G719" i="9"/>
  <c r="F719" i="9"/>
  <c r="I718" i="9"/>
  <c r="H718" i="9"/>
  <c r="G718" i="9"/>
  <c r="F718" i="9"/>
  <c r="I717" i="9"/>
  <c r="H717" i="9"/>
  <c r="G717" i="9"/>
  <c r="F717" i="9"/>
  <c r="I716" i="9"/>
  <c r="H716" i="9"/>
  <c r="G716" i="9"/>
  <c r="F716" i="9"/>
  <c r="I715" i="9"/>
  <c r="H715" i="9"/>
  <c r="G715" i="9"/>
  <c r="F715" i="9"/>
  <c r="I714" i="9"/>
  <c r="H714" i="9"/>
  <c r="G714" i="9"/>
  <c r="F714" i="9"/>
  <c r="I713" i="9"/>
  <c r="H713" i="9"/>
  <c r="G713" i="9"/>
  <c r="F713" i="9"/>
  <c r="I712" i="9"/>
  <c r="H712" i="9"/>
  <c r="G712" i="9"/>
  <c r="F712" i="9"/>
  <c r="I711" i="9"/>
  <c r="H711" i="9"/>
  <c r="G711" i="9"/>
  <c r="F711" i="9"/>
  <c r="I710" i="9"/>
  <c r="H710" i="9"/>
  <c r="G710" i="9"/>
  <c r="F710" i="9"/>
  <c r="I709" i="9"/>
  <c r="H709" i="9"/>
  <c r="G709" i="9"/>
  <c r="F709" i="9"/>
  <c r="I708" i="9"/>
  <c r="H708" i="9"/>
  <c r="G708" i="9"/>
  <c r="F708" i="9"/>
  <c r="I707" i="9"/>
  <c r="H707" i="9"/>
  <c r="G707" i="9"/>
  <c r="F707" i="9"/>
  <c r="I706" i="9"/>
  <c r="H706" i="9"/>
  <c r="G706" i="9"/>
  <c r="F706" i="9"/>
  <c r="I705" i="9"/>
  <c r="H705" i="9"/>
  <c r="G705" i="9"/>
  <c r="F705" i="9"/>
  <c r="I704" i="9"/>
  <c r="H704" i="9"/>
  <c r="G704" i="9"/>
  <c r="F704" i="9"/>
  <c r="I703" i="9"/>
  <c r="H703" i="9"/>
  <c r="G703" i="9"/>
  <c r="F703" i="9"/>
  <c r="I702" i="9"/>
  <c r="H702" i="9"/>
  <c r="G702" i="9"/>
  <c r="F702" i="9"/>
  <c r="I701" i="9"/>
  <c r="H701" i="9"/>
  <c r="G701" i="9"/>
  <c r="F701" i="9"/>
  <c r="I699" i="9"/>
  <c r="H699" i="9"/>
  <c r="G699" i="9"/>
  <c r="F699" i="9"/>
  <c r="I698" i="9"/>
  <c r="H698" i="9"/>
  <c r="G698" i="9"/>
  <c r="F698" i="9"/>
  <c r="I697" i="9"/>
  <c r="H697" i="9"/>
  <c r="G697" i="9"/>
  <c r="F697" i="9"/>
  <c r="I696" i="9"/>
  <c r="H696" i="9"/>
  <c r="G696" i="9"/>
  <c r="F696" i="9"/>
  <c r="I695" i="9"/>
  <c r="H695" i="9"/>
  <c r="G695" i="9"/>
  <c r="F695" i="9"/>
  <c r="I694" i="9"/>
  <c r="H694" i="9"/>
  <c r="G694" i="9"/>
  <c r="F694" i="9"/>
  <c r="I693" i="9"/>
  <c r="H693" i="9"/>
  <c r="G693" i="9"/>
  <c r="F693" i="9"/>
  <c r="I692" i="9"/>
  <c r="H692" i="9"/>
  <c r="G692" i="9"/>
  <c r="F692" i="9"/>
  <c r="I691" i="9"/>
  <c r="H691" i="9"/>
  <c r="G691" i="9"/>
  <c r="F691" i="9"/>
  <c r="I690" i="9"/>
  <c r="H690" i="9"/>
  <c r="G690" i="9"/>
  <c r="F690" i="9"/>
  <c r="I689" i="9"/>
  <c r="H689" i="9"/>
  <c r="G689" i="9"/>
  <c r="F689" i="9"/>
  <c r="I688" i="9"/>
  <c r="H688" i="9"/>
  <c r="G688" i="9"/>
  <c r="F688" i="9"/>
  <c r="I687" i="9"/>
  <c r="H687" i="9"/>
  <c r="G687" i="9"/>
  <c r="F687" i="9"/>
  <c r="I686" i="9"/>
  <c r="H686" i="9"/>
  <c r="G686" i="9"/>
  <c r="F686" i="9"/>
  <c r="I685" i="9"/>
  <c r="H685" i="9"/>
  <c r="G685" i="9"/>
  <c r="F685" i="9"/>
  <c r="I684" i="9"/>
  <c r="H684" i="9"/>
  <c r="G684" i="9"/>
  <c r="F684" i="9"/>
  <c r="I683" i="9"/>
  <c r="H683" i="9"/>
  <c r="G683" i="9"/>
  <c r="F683" i="9"/>
  <c r="I682" i="9"/>
  <c r="H682" i="9"/>
  <c r="G682" i="9"/>
  <c r="F682" i="9"/>
  <c r="I681" i="9"/>
  <c r="H681" i="9"/>
  <c r="G681" i="9"/>
  <c r="F681" i="9"/>
  <c r="I680" i="9"/>
  <c r="H680" i="9"/>
  <c r="G680" i="9"/>
  <c r="F680" i="9"/>
  <c r="I679" i="9"/>
  <c r="H679" i="9"/>
  <c r="G679" i="9"/>
  <c r="F679" i="9"/>
  <c r="I678" i="9"/>
  <c r="H678" i="9"/>
  <c r="G678" i="9"/>
  <c r="F678" i="9"/>
  <c r="I677" i="9"/>
  <c r="H677" i="9"/>
  <c r="G677" i="9"/>
  <c r="F677" i="9"/>
  <c r="I676" i="9"/>
  <c r="H676" i="9"/>
  <c r="G676" i="9"/>
  <c r="F676" i="9"/>
  <c r="I675" i="9"/>
  <c r="H675" i="9"/>
  <c r="G675" i="9"/>
  <c r="F675" i="9"/>
  <c r="I674" i="9"/>
  <c r="H674" i="9"/>
  <c r="G674" i="9"/>
  <c r="F674" i="9"/>
  <c r="I673" i="9"/>
  <c r="H673" i="9"/>
  <c r="G673" i="9"/>
  <c r="F673" i="9"/>
  <c r="I672" i="9"/>
  <c r="H672" i="9"/>
  <c r="G672" i="9"/>
  <c r="F672" i="9"/>
  <c r="I671" i="9"/>
  <c r="H671" i="9"/>
  <c r="G671" i="9"/>
  <c r="F671" i="9"/>
  <c r="I670" i="9"/>
  <c r="H670" i="9"/>
  <c r="G670" i="9"/>
  <c r="F670" i="9"/>
  <c r="I669" i="9"/>
  <c r="H669" i="9"/>
  <c r="G669" i="9"/>
  <c r="F669" i="9"/>
  <c r="I668" i="9"/>
  <c r="H668" i="9"/>
  <c r="G668" i="9"/>
  <c r="F668" i="9"/>
  <c r="I667" i="9"/>
  <c r="H667" i="9"/>
  <c r="G667" i="9"/>
  <c r="F667" i="9"/>
  <c r="I666" i="9"/>
  <c r="H666" i="9"/>
  <c r="G666" i="9"/>
  <c r="F666" i="9"/>
  <c r="I665" i="9"/>
  <c r="H665" i="9"/>
  <c r="G665" i="9"/>
  <c r="F665" i="9"/>
  <c r="I664" i="9"/>
  <c r="H664" i="9"/>
  <c r="G664" i="9"/>
  <c r="F664" i="9"/>
  <c r="I663" i="9"/>
  <c r="H663" i="9"/>
  <c r="G663" i="9"/>
  <c r="F663" i="9"/>
  <c r="I662" i="9"/>
  <c r="H662" i="9"/>
  <c r="G662" i="9"/>
  <c r="F662" i="9"/>
  <c r="I661" i="9"/>
  <c r="H661" i="9"/>
  <c r="G661" i="9"/>
  <c r="F661" i="9"/>
  <c r="I660" i="9"/>
  <c r="H660" i="9"/>
  <c r="G660" i="9"/>
  <c r="F660" i="9"/>
  <c r="I659" i="9"/>
  <c r="H659" i="9"/>
  <c r="G659" i="9"/>
  <c r="F659" i="9"/>
  <c r="I658" i="9"/>
  <c r="H658" i="9"/>
  <c r="G658" i="9"/>
  <c r="F658" i="9"/>
  <c r="I657" i="9"/>
  <c r="H657" i="9"/>
  <c r="G657" i="9"/>
  <c r="F657" i="9"/>
  <c r="I656" i="9"/>
  <c r="H656" i="9"/>
  <c r="G656" i="9"/>
  <c r="F656" i="9"/>
  <c r="I655" i="9"/>
  <c r="H655" i="9"/>
  <c r="G655" i="9"/>
  <c r="F655" i="9"/>
  <c r="I654" i="9"/>
  <c r="H654" i="9"/>
  <c r="G654" i="9"/>
  <c r="F654" i="9"/>
  <c r="I653" i="9"/>
  <c r="H653" i="9"/>
  <c r="G653" i="9"/>
  <c r="F653" i="9"/>
  <c r="I652" i="9"/>
  <c r="H652" i="9"/>
  <c r="G652" i="9"/>
  <c r="F652" i="9"/>
  <c r="I651" i="9"/>
  <c r="H651" i="9"/>
  <c r="G651" i="9"/>
  <c r="F651" i="9"/>
  <c r="I650" i="9"/>
  <c r="H650" i="9"/>
  <c r="G650" i="9"/>
  <c r="F650" i="9"/>
  <c r="I649" i="9"/>
  <c r="H649" i="9"/>
  <c r="G649" i="9"/>
  <c r="F649" i="9"/>
  <c r="I648" i="9"/>
  <c r="H648" i="9"/>
  <c r="G648" i="9"/>
  <c r="F648" i="9"/>
  <c r="I647" i="9"/>
  <c r="H647" i="9"/>
  <c r="G647" i="9"/>
  <c r="F647" i="9"/>
  <c r="I646" i="9"/>
  <c r="H646" i="9"/>
  <c r="G646" i="9"/>
  <c r="F646" i="9"/>
  <c r="I645" i="9"/>
  <c r="H645" i="9"/>
  <c r="G645" i="9"/>
  <c r="F645" i="9"/>
  <c r="I644" i="9"/>
  <c r="H644" i="9"/>
  <c r="G644" i="9"/>
  <c r="F644" i="9"/>
  <c r="I643" i="9"/>
  <c r="H643" i="9"/>
  <c r="G643" i="9"/>
  <c r="F643" i="9"/>
  <c r="I642" i="9"/>
  <c r="H642" i="9"/>
  <c r="G642" i="9"/>
  <c r="F642" i="9"/>
  <c r="I641" i="9"/>
  <c r="H641" i="9"/>
  <c r="G641" i="9"/>
  <c r="F641" i="9"/>
  <c r="I640" i="9"/>
  <c r="H640" i="9"/>
  <c r="G640" i="9"/>
  <c r="F640" i="9"/>
  <c r="I639" i="9"/>
  <c r="H639" i="9"/>
  <c r="G639" i="9"/>
  <c r="F639" i="9"/>
  <c r="I638" i="9"/>
  <c r="H638" i="9"/>
  <c r="G638" i="9"/>
  <c r="F638" i="9"/>
  <c r="I637" i="9"/>
  <c r="H637" i="9"/>
  <c r="G637" i="9"/>
  <c r="F637" i="9"/>
  <c r="I636" i="9"/>
  <c r="H636" i="9"/>
  <c r="G636" i="9"/>
  <c r="F636" i="9"/>
  <c r="I635" i="9"/>
  <c r="H635" i="9"/>
  <c r="G635" i="9"/>
  <c r="F635" i="9"/>
  <c r="I634" i="9"/>
  <c r="H634" i="9"/>
  <c r="G634" i="9"/>
  <c r="F634" i="9"/>
  <c r="I633" i="9"/>
  <c r="H633" i="9"/>
  <c r="G633" i="9"/>
  <c r="F633" i="9"/>
  <c r="I632" i="9"/>
  <c r="H632" i="9"/>
  <c r="G632" i="9"/>
  <c r="F632" i="9"/>
  <c r="I631" i="9"/>
  <c r="H631" i="9"/>
  <c r="G631" i="9"/>
  <c r="F631" i="9"/>
  <c r="I630" i="9"/>
  <c r="H630" i="9"/>
  <c r="G630" i="9"/>
  <c r="F630" i="9"/>
  <c r="I629" i="9"/>
  <c r="H629" i="9"/>
  <c r="G629" i="9"/>
  <c r="F629" i="9"/>
  <c r="I628" i="9"/>
  <c r="H628" i="9"/>
  <c r="G628" i="9"/>
  <c r="F628" i="9"/>
  <c r="I627" i="9"/>
  <c r="H627" i="9"/>
  <c r="G627" i="9"/>
  <c r="F627" i="9"/>
  <c r="I626" i="9"/>
  <c r="H626" i="9"/>
  <c r="G626" i="9"/>
  <c r="F626" i="9"/>
  <c r="I625" i="9"/>
  <c r="H625" i="9"/>
  <c r="G625" i="9"/>
  <c r="F625" i="9"/>
  <c r="I624" i="9"/>
  <c r="H624" i="9"/>
  <c r="G624" i="9"/>
  <c r="F624" i="9"/>
  <c r="I623" i="9"/>
  <c r="H623" i="9"/>
  <c r="G623" i="9"/>
  <c r="F623" i="9"/>
  <c r="I622" i="9"/>
  <c r="H622" i="9"/>
  <c r="G622" i="9"/>
  <c r="F622" i="9"/>
  <c r="I621" i="9"/>
  <c r="H621" i="9"/>
  <c r="G621" i="9"/>
  <c r="F621" i="9"/>
  <c r="I620" i="9"/>
  <c r="H620" i="9"/>
  <c r="G620" i="9"/>
  <c r="F620" i="9"/>
  <c r="I619" i="9"/>
  <c r="H619" i="9"/>
  <c r="G619" i="9"/>
  <c r="F619" i="9"/>
  <c r="I618" i="9"/>
  <c r="H618" i="9"/>
  <c r="G618" i="9"/>
  <c r="F618" i="9"/>
  <c r="I617" i="9"/>
  <c r="H617" i="9"/>
  <c r="G617" i="9"/>
  <c r="F617" i="9"/>
  <c r="I616" i="9"/>
  <c r="H616" i="9"/>
  <c r="G616" i="9"/>
  <c r="F616" i="9"/>
  <c r="I615" i="9"/>
  <c r="H615" i="9"/>
  <c r="G615" i="9"/>
  <c r="F615" i="9"/>
  <c r="I614" i="9"/>
  <c r="H614" i="9"/>
  <c r="G614" i="9"/>
  <c r="F614" i="9"/>
  <c r="I613" i="9"/>
  <c r="H613" i="9"/>
  <c r="G613" i="9"/>
  <c r="F613" i="9"/>
  <c r="I612" i="9"/>
  <c r="H612" i="9"/>
  <c r="G612" i="9"/>
  <c r="F612" i="9"/>
  <c r="I611" i="9"/>
  <c r="H611" i="9"/>
  <c r="G611" i="9"/>
  <c r="F611" i="9"/>
  <c r="I610" i="9"/>
  <c r="H610" i="9"/>
  <c r="G610" i="9"/>
  <c r="F610" i="9"/>
  <c r="I609" i="9"/>
  <c r="H609" i="9"/>
  <c r="G609" i="9"/>
  <c r="F609" i="9"/>
  <c r="I608" i="9"/>
  <c r="H608" i="9"/>
  <c r="G608" i="9"/>
  <c r="F608" i="9"/>
  <c r="I607" i="9"/>
  <c r="H607" i="9"/>
  <c r="G607" i="9"/>
  <c r="F607" i="9"/>
  <c r="I606" i="9"/>
  <c r="H606" i="9"/>
  <c r="G606" i="9"/>
  <c r="F606" i="9"/>
  <c r="I605" i="9"/>
  <c r="H605" i="9"/>
  <c r="G605" i="9"/>
  <c r="F605" i="9"/>
  <c r="I604" i="9"/>
  <c r="H604" i="9"/>
  <c r="G604" i="9"/>
  <c r="F604" i="9"/>
  <c r="I603" i="9"/>
  <c r="H603" i="9"/>
  <c r="G603" i="9"/>
  <c r="F603" i="9"/>
  <c r="I602" i="9"/>
  <c r="H602" i="9"/>
  <c r="G602" i="9"/>
  <c r="F602" i="9"/>
  <c r="I601" i="9"/>
  <c r="H601" i="9"/>
  <c r="G601" i="9"/>
  <c r="F601" i="9"/>
  <c r="I600" i="9"/>
  <c r="H600" i="9"/>
  <c r="G600" i="9"/>
  <c r="F600" i="9"/>
  <c r="I599" i="9"/>
  <c r="H599" i="9"/>
  <c r="G599" i="9"/>
  <c r="F599" i="9"/>
  <c r="I598" i="9"/>
  <c r="H598" i="9"/>
  <c r="G598" i="9"/>
  <c r="F598" i="9"/>
  <c r="I597" i="9"/>
  <c r="H597" i="9"/>
  <c r="G597" i="9"/>
  <c r="F597" i="9"/>
  <c r="I596" i="9"/>
  <c r="H596" i="9"/>
  <c r="G596" i="9"/>
  <c r="F596" i="9"/>
  <c r="I595" i="9"/>
  <c r="H595" i="9"/>
  <c r="G595" i="9"/>
  <c r="F595" i="9"/>
  <c r="I594" i="9"/>
  <c r="H594" i="9"/>
  <c r="G594" i="9"/>
  <c r="F594" i="9"/>
  <c r="I593" i="9"/>
  <c r="H593" i="9"/>
  <c r="G593" i="9"/>
  <c r="F593" i="9"/>
  <c r="I592" i="9"/>
  <c r="H592" i="9"/>
  <c r="G592" i="9"/>
  <c r="F592" i="9"/>
  <c r="I591" i="9"/>
  <c r="H591" i="9"/>
  <c r="G591" i="9"/>
  <c r="F591" i="9"/>
  <c r="I590" i="9"/>
  <c r="H590" i="9"/>
  <c r="G590" i="9"/>
  <c r="F590" i="9"/>
  <c r="I589" i="9"/>
  <c r="H589" i="9"/>
  <c r="G589" i="9"/>
  <c r="F589" i="9"/>
  <c r="I588" i="9"/>
  <c r="H588" i="9"/>
  <c r="G588" i="9"/>
  <c r="F588" i="9"/>
  <c r="I587" i="9"/>
  <c r="H587" i="9"/>
  <c r="G587" i="9"/>
  <c r="F587" i="9"/>
  <c r="I586" i="9"/>
  <c r="H586" i="9"/>
  <c r="G586" i="9"/>
  <c r="F586" i="9"/>
  <c r="I585" i="9"/>
  <c r="H585" i="9"/>
  <c r="G585" i="9"/>
  <c r="F585" i="9"/>
  <c r="I584" i="9"/>
  <c r="H584" i="9"/>
  <c r="G584" i="9"/>
  <c r="F584" i="9"/>
  <c r="I583" i="9"/>
  <c r="H583" i="9"/>
  <c r="G583" i="9"/>
  <c r="F583" i="9"/>
  <c r="I582" i="9"/>
  <c r="H582" i="9"/>
  <c r="G582" i="9"/>
  <c r="F582" i="9"/>
  <c r="I581" i="9"/>
  <c r="H581" i="9"/>
  <c r="G581" i="9"/>
  <c r="F581" i="9"/>
  <c r="I580" i="9"/>
  <c r="H580" i="9"/>
  <c r="G580" i="9"/>
  <c r="F580" i="9"/>
  <c r="I579" i="9"/>
  <c r="H579" i="9"/>
  <c r="G579" i="9"/>
  <c r="F579" i="9"/>
  <c r="I578" i="9"/>
  <c r="H578" i="9"/>
  <c r="G578" i="9"/>
  <c r="F578" i="9"/>
  <c r="I577" i="9"/>
  <c r="H577" i="9"/>
  <c r="G577" i="9"/>
  <c r="F577" i="9"/>
  <c r="I576" i="9"/>
  <c r="H576" i="9"/>
  <c r="G576" i="9"/>
  <c r="F576" i="9"/>
  <c r="I575" i="9"/>
  <c r="H575" i="9"/>
  <c r="G575" i="9"/>
  <c r="F575" i="9"/>
  <c r="I574" i="9"/>
  <c r="H574" i="9"/>
  <c r="G574" i="9"/>
  <c r="F574" i="9"/>
  <c r="I573" i="9"/>
  <c r="H573" i="9"/>
  <c r="G573" i="9"/>
  <c r="F573" i="9"/>
  <c r="I572" i="9"/>
  <c r="H572" i="9"/>
  <c r="G572" i="9"/>
  <c r="F572" i="9"/>
  <c r="I571" i="9"/>
  <c r="H571" i="9"/>
  <c r="G571" i="9"/>
  <c r="F571" i="9"/>
  <c r="I570" i="9"/>
  <c r="H570" i="9"/>
  <c r="G570" i="9"/>
  <c r="F570" i="9"/>
  <c r="I569" i="9"/>
  <c r="H569" i="9"/>
  <c r="G569" i="9"/>
  <c r="F569" i="9"/>
  <c r="I568" i="9"/>
  <c r="H568" i="9"/>
  <c r="G568" i="9"/>
  <c r="F568" i="9"/>
  <c r="I567" i="9"/>
  <c r="H567" i="9"/>
  <c r="G567" i="9"/>
  <c r="F567" i="9"/>
  <c r="I566" i="9"/>
  <c r="H566" i="9"/>
  <c r="G566" i="9"/>
  <c r="F566" i="9"/>
  <c r="I565" i="9"/>
  <c r="H565" i="9"/>
  <c r="G565" i="9"/>
  <c r="F565" i="9"/>
  <c r="I564" i="9"/>
  <c r="H564" i="9"/>
  <c r="G564" i="9"/>
  <c r="F564" i="9"/>
  <c r="I563" i="9"/>
  <c r="H563" i="9"/>
  <c r="G563" i="9"/>
  <c r="F563" i="9"/>
  <c r="I562" i="9"/>
  <c r="H562" i="9"/>
  <c r="G562" i="9"/>
  <c r="F562" i="9"/>
  <c r="I561" i="9"/>
  <c r="H561" i="9"/>
  <c r="G561" i="9"/>
  <c r="F561" i="9"/>
  <c r="I560" i="9"/>
  <c r="H560" i="9"/>
  <c r="G560" i="9"/>
  <c r="F560" i="9"/>
  <c r="I559" i="9"/>
  <c r="H559" i="9"/>
  <c r="G559" i="9"/>
  <c r="F559" i="9"/>
  <c r="I558" i="9"/>
  <c r="H558" i="9"/>
  <c r="G558" i="9"/>
  <c r="F558" i="9"/>
  <c r="I557" i="9"/>
  <c r="H557" i="9"/>
  <c r="G557" i="9"/>
  <c r="F557" i="9"/>
  <c r="I556" i="9"/>
  <c r="H556" i="9"/>
  <c r="G556" i="9"/>
  <c r="F556" i="9"/>
  <c r="I555" i="9"/>
  <c r="H555" i="9"/>
  <c r="G555" i="9"/>
  <c r="F555" i="9"/>
  <c r="I554" i="9"/>
  <c r="H554" i="9"/>
  <c r="G554" i="9"/>
  <c r="F554" i="9"/>
  <c r="I553" i="9"/>
  <c r="H553" i="9"/>
  <c r="G553" i="9"/>
  <c r="F553" i="9"/>
  <c r="I552" i="9"/>
  <c r="H552" i="9"/>
  <c r="G552" i="9"/>
  <c r="F552" i="9"/>
  <c r="I551" i="9"/>
  <c r="H551" i="9"/>
  <c r="G551" i="9"/>
  <c r="F551" i="9"/>
  <c r="I550" i="9"/>
  <c r="H550" i="9"/>
  <c r="G550" i="9"/>
  <c r="F550" i="9"/>
  <c r="I549" i="9"/>
  <c r="H549" i="9"/>
  <c r="G549" i="9"/>
  <c r="F549" i="9"/>
  <c r="I548" i="9"/>
  <c r="H548" i="9"/>
  <c r="G548" i="9"/>
  <c r="F548" i="9"/>
  <c r="I547" i="9"/>
  <c r="H547" i="9"/>
  <c r="G547" i="9"/>
  <c r="F547" i="9"/>
  <c r="I546" i="9"/>
  <c r="H546" i="9"/>
  <c r="G546" i="9"/>
  <c r="F546" i="9"/>
  <c r="I545" i="9"/>
  <c r="H545" i="9"/>
  <c r="G545" i="9"/>
  <c r="F545" i="9"/>
  <c r="I544" i="9"/>
  <c r="H544" i="9"/>
  <c r="G544" i="9"/>
  <c r="F544" i="9"/>
  <c r="I543" i="9"/>
  <c r="H543" i="9"/>
  <c r="G543" i="9"/>
  <c r="F543" i="9"/>
  <c r="I542" i="9"/>
  <c r="H542" i="9"/>
  <c r="G542" i="9"/>
  <c r="F542" i="9"/>
  <c r="I541" i="9"/>
  <c r="H541" i="9"/>
  <c r="G541" i="9"/>
  <c r="F541" i="9"/>
  <c r="I540" i="9"/>
  <c r="H540" i="9"/>
  <c r="G540" i="9"/>
  <c r="F540" i="9"/>
  <c r="I539" i="9"/>
  <c r="H539" i="9"/>
  <c r="G539" i="9"/>
  <c r="F539" i="9"/>
  <c r="I538" i="9"/>
  <c r="H538" i="9"/>
  <c r="G538" i="9"/>
  <c r="F538" i="9"/>
  <c r="I537" i="9"/>
  <c r="H537" i="9"/>
  <c r="G537" i="9"/>
  <c r="F537" i="9"/>
  <c r="I536" i="9"/>
  <c r="H536" i="9"/>
  <c r="G536" i="9"/>
  <c r="F536" i="9"/>
  <c r="I535" i="9"/>
  <c r="H535" i="9"/>
  <c r="G535" i="9"/>
  <c r="F535" i="9"/>
  <c r="I534" i="9"/>
  <c r="H534" i="9"/>
  <c r="G534" i="9"/>
  <c r="F534" i="9"/>
  <c r="I533" i="9"/>
  <c r="H533" i="9"/>
  <c r="G533" i="9"/>
  <c r="F533" i="9"/>
  <c r="I532" i="9"/>
  <c r="H532" i="9"/>
  <c r="G532" i="9"/>
  <c r="F532" i="9"/>
  <c r="I531" i="9"/>
  <c r="H531" i="9"/>
  <c r="G531" i="9"/>
  <c r="F531" i="9"/>
  <c r="I530" i="9"/>
  <c r="H530" i="9"/>
  <c r="G530" i="9"/>
  <c r="F530" i="9"/>
  <c r="I529" i="9"/>
  <c r="H529" i="9"/>
  <c r="G529" i="9"/>
  <c r="F529" i="9"/>
  <c r="I528" i="9"/>
  <c r="H528" i="9"/>
  <c r="G528" i="9"/>
  <c r="F528" i="9"/>
  <c r="I527" i="9"/>
  <c r="H527" i="9"/>
  <c r="G527" i="9"/>
  <c r="F527" i="9"/>
  <c r="I526" i="9"/>
  <c r="H526" i="9"/>
  <c r="G526" i="9"/>
  <c r="F526" i="9"/>
  <c r="I525" i="9"/>
  <c r="H525" i="9"/>
  <c r="G525" i="9"/>
  <c r="F525" i="9"/>
  <c r="I524" i="9"/>
  <c r="H524" i="9"/>
  <c r="G524" i="9"/>
  <c r="F524" i="9"/>
  <c r="I523" i="9"/>
  <c r="H523" i="9"/>
  <c r="G523" i="9"/>
  <c r="F523" i="9"/>
  <c r="I522" i="9"/>
  <c r="H522" i="9"/>
  <c r="G522" i="9"/>
  <c r="F522" i="9"/>
  <c r="I521" i="9"/>
  <c r="H521" i="9"/>
  <c r="G521" i="9"/>
  <c r="F521" i="9"/>
  <c r="I520" i="9"/>
  <c r="H520" i="9"/>
  <c r="G520" i="9"/>
  <c r="F520" i="9"/>
  <c r="I519" i="9"/>
  <c r="H519" i="9"/>
  <c r="G519" i="9"/>
  <c r="F519" i="9"/>
  <c r="I518" i="9"/>
  <c r="H518" i="9"/>
  <c r="G518" i="9"/>
  <c r="F518" i="9"/>
  <c r="I517" i="9"/>
  <c r="H517" i="9"/>
  <c r="G517" i="9"/>
  <c r="F517" i="9"/>
  <c r="I516" i="9"/>
  <c r="H516" i="9"/>
  <c r="G516" i="9"/>
  <c r="F516" i="9"/>
  <c r="I515" i="9"/>
  <c r="H515" i="9"/>
  <c r="G515" i="9"/>
  <c r="F515" i="9"/>
  <c r="I514" i="9"/>
  <c r="H514" i="9"/>
  <c r="G514" i="9"/>
  <c r="F514" i="9"/>
  <c r="I513" i="9"/>
  <c r="H513" i="9"/>
  <c r="G513" i="9"/>
  <c r="F513" i="9"/>
  <c r="I512" i="9"/>
  <c r="H512" i="9"/>
  <c r="G512" i="9"/>
  <c r="F512" i="9"/>
  <c r="I511" i="9"/>
  <c r="H511" i="9"/>
  <c r="G511" i="9"/>
  <c r="F511" i="9"/>
  <c r="I510" i="9"/>
  <c r="H510" i="9"/>
  <c r="G510" i="9"/>
  <c r="F510" i="9"/>
  <c r="I509" i="9"/>
  <c r="H509" i="9"/>
  <c r="G509" i="9"/>
  <c r="F509" i="9"/>
  <c r="I508" i="9"/>
  <c r="H508" i="9"/>
  <c r="G508" i="9"/>
  <c r="F508" i="9"/>
  <c r="I507" i="9"/>
  <c r="H507" i="9"/>
  <c r="G507" i="9"/>
  <c r="F507" i="9"/>
  <c r="I506" i="9"/>
  <c r="H506" i="9"/>
  <c r="G506" i="9"/>
  <c r="F506" i="9"/>
  <c r="I505" i="9"/>
  <c r="H505" i="9"/>
  <c r="G505" i="9"/>
  <c r="F505" i="9"/>
  <c r="I504" i="9"/>
  <c r="H504" i="9"/>
  <c r="G504" i="9"/>
  <c r="F504" i="9"/>
  <c r="I503" i="9"/>
  <c r="H503" i="9"/>
  <c r="G503" i="9"/>
  <c r="F503" i="9"/>
  <c r="I502" i="9"/>
  <c r="H502" i="9"/>
  <c r="G502" i="9"/>
  <c r="F502" i="9"/>
  <c r="I501" i="9"/>
  <c r="H501" i="9"/>
  <c r="G501" i="9"/>
  <c r="F501" i="9"/>
  <c r="I500" i="9"/>
  <c r="H500" i="9"/>
  <c r="G500" i="9"/>
  <c r="F500" i="9"/>
  <c r="I499" i="9"/>
  <c r="H499" i="9"/>
  <c r="G499" i="9"/>
  <c r="F499" i="9"/>
  <c r="I498" i="9"/>
  <c r="H498" i="9"/>
  <c r="G498" i="9"/>
  <c r="F498" i="9"/>
  <c r="I497" i="9"/>
  <c r="H497" i="9"/>
  <c r="G497" i="9"/>
  <c r="F497" i="9"/>
  <c r="I496" i="9"/>
  <c r="H496" i="9"/>
  <c r="G496" i="9"/>
  <c r="F496" i="9"/>
  <c r="I495" i="9"/>
  <c r="H495" i="9"/>
  <c r="G495" i="9"/>
  <c r="F495" i="9"/>
  <c r="I494" i="9"/>
  <c r="H494" i="9"/>
  <c r="G494" i="9"/>
  <c r="F494" i="9"/>
  <c r="I493" i="9"/>
  <c r="H493" i="9"/>
  <c r="G493" i="9"/>
  <c r="F493" i="9"/>
  <c r="I492" i="9"/>
  <c r="H492" i="9"/>
  <c r="G492" i="9"/>
  <c r="F492" i="9"/>
  <c r="I491" i="9"/>
  <c r="H491" i="9"/>
  <c r="G491" i="9"/>
  <c r="F491" i="9"/>
  <c r="I490" i="9"/>
  <c r="H490" i="9"/>
  <c r="G490" i="9"/>
  <c r="F490" i="9"/>
  <c r="I489" i="9"/>
  <c r="H489" i="9"/>
  <c r="G489" i="9"/>
  <c r="F489" i="9"/>
  <c r="I488" i="9"/>
  <c r="H488" i="9"/>
  <c r="G488" i="9"/>
  <c r="F488" i="9"/>
  <c r="I487" i="9"/>
  <c r="H487" i="9"/>
  <c r="G487" i="9"/>
  <c r="F487" i="9"/>
  <c r="I486" i="9"/>
  <c r="H486" i="9"/>
  <c r="G486" i="9"/>
  <c r="F486" i="9"/>
  <c r="I485" i="9"/>
  <c r="H485" i="9"/>
  <c r="G485" i="9"/>
  <c r="F485" i="9"/>
  <c r="I484" i="9"/>
  <c r="H484" i="9"/>
  <c r="G484" i="9"/>
  <c r="F484" i="9"/>
  <c r="I483" i="9"/>
  <c r="H483" i="9"/>
  <c r="G483" i="9"/>
  <c r="F483" i="9"/>
  <c r="I482" i="9"/>
  <c r="H482" i="9"/>
  <c r="G482" i="9"/>
  <c r="F482" i="9"/>
  <c r="I481" i="9"/>
  <c r="H481" i="9"/>
  <c r="G481" i="9"/>
  <c r="F481" i="9"/>
  <c r="I480" i="9"/>
  <c r="H480" i="9"/>
  <c r="G480" i="9"/>
  <c r="F480" i="9"/>
  <c r="I479" i="9"/>
  <c r="H479" i="9"/>
  <c r="G479" i="9"/>
  <c r="F479" i="9"/>
  <c r="I478" i="9"/>
  <c r="H478" i="9"/>
  <c r="G478" i="9"/>
  <c r="F478" i="9"/>
  <c r="I477" i="9"/>
  <c r="H477" i="9"/>
  <c r="G477" i="9"/>
  <c r="F477" i="9"/>
  <c r="I476" i="9"/>
  <c r="H476" i="9"/>
  <c r="G476" i="9"/>
  <c r="F476" i="9"/>
  <c r="I475" i="9"/>
  <c r="H475" i="9"/>
  <c r="G475" i="9"/>
  <c r="F475" i="9"/>
  <c r="I474" i="9"/>
  <c r="H474" i="9"/>
  <c r="G474" i="9"/>
  <c r="F474" i="9"/>
  <c r="I473" i="9"/>
  <c r="H473" i="9"/>
  <c r="G473" i="9"/>
  <c r="F473" i="9"/>
  <c r="I472" i="9"/>
  <c r="H472" i="9"/>
  <c r="G472" i="9"/>
  <c r="F472" i="9"/>
  <c r="I471" i="9"/>
  <c r="H471" i="9"/>
  <c r="G471" i="9"/>
  <c r="F471" i="9"/>
  <c r="I470" i="9"/>
  <c r="H470" i="9"/>
  <c r="G470" i="9"/>
  <c r="F470" i="9"/>
  <c r="I469" i="9"/>
  <c r="H469" i="9"/>
  <c r="G469" i="9"/>
  <c r="F469" i="9"/>
  <c r="I468" i="9"/>
  <c r="H468" i="9"/>
  <c r="G468" i="9"/>
  <c r="F468" i="9"/>
  <c r="I467" i="9"/>
  <c r="H467" i="9"/>
  <c r="G467" i="9"/>
  <c r="F467" i="9"/>
  <c r="I466" i="9"/>
  <c r="H466" i="9"/>
  <c r="G466" i="9"/>
  <c r="F466" i="9"/>
  <c r="I465" i="9"/>
  <c r="H465" i="9"/>
  <c r="G465" i="9"/>
  <c r="F465" i="9"/>
  <c r="I464" i="9"/>
  <c r="H464" i="9"/>
  <c r="G464" i="9"/>
  <c r="F464" i="9"/>
  <c r="I463" i="9"/>
  <c r="H463" i="9"/>
  <c r="G463" i="9"/>
  <c r="F463" i="9"/>
  <c r="I462" i="9"/>
  <c r="H462" i="9"/>
  <c r="G462" i="9"/>
  <c r="F462" i="9"/>
  <c r="I461" i="9"/>
  <c r="H461" i="9"/>
  <c r="G461" i="9"/>
  <c r="F461" i="9"/>
  <c r="I460" i="9"/>
  <c r="H460" i="9"/>
  <c r="G460" i="9"/>
  <c r="F460" i="9"/>
  <c r="I459" i="9"/>
  <c r="H459" i="9"/>
  <c r="G459" i="9"/>
  <c r="F459" i="9"/>
  <c r="I458" i="9"/>
  <c r="H458" i="9"/>
  <c r="G458" i="9"/>
  <c r="F458" i="9"/>
  <c r="I457" i="9"/>
  <c r="H457" i="9"/>
  <c r="G457" i="9"/>
  <c r="F457" i="9"/>
  <c r="I456" i="9"/>
  <c r="H456" i="9"/>
  <c r="G456" i="9"/>
  <c r="F456" i="9"/>
  <c r="I455" i="9"/>
  <c r="H455" i="9"/>
  <c r="G455" i="9"/>
  <c r="F455" i="9"/>
  <c r="I454" i="9"/>
  <c r="H454" i="9"/>
  <c r="G454" i="9"/>
  <c r="F454" i="9"/>
  <c r="I453" i="9"/>
  <c r="H453" i="9"/>
  <c r="G453" i="9"/>
  <c r="F453" i="9"/>
  <c r="I452" i="9"/>
  <c r="H452" i="9"/>
  <c r="G452" i="9"/>
  <c r="F452" i="9"/>
  <c r="I451" i="9"/>
  <c r="H451" i="9"/>
  <c r="G451" i="9"/>
  <c r="F451" i="9"/>
  <c r="I450" i="9"/>
  <c r="H450" i="9"/>
  <c r="G450" i="9"/>
  <c r="F450" i="9"/>
  <c r="I449" i="9"/>
  <c r="H449" i="9"/>
  <c r="G449" i="9"/>
  <c r="F449" i="9"/>
  <c r="I448" i="9"/>
  <c r="H448" i="9"/>
  <c r="G448" i="9"/>
  <c r="F448" i="9"/>
  <c r="I447" i="9"/>
  <c r="H447" i="9"/>
  <c r="G447" i="9"/>
  <c r="F447" i="9"/>
  <c r="I446" i="9"/>
  <c r="H446" i="9"/>
  <c r="G446" i="9"/>
  <c r="F446" i="9"/>
  <c r="I445" i="9"/>
  <c r="H445" i="9"/>
  <c r="G445" i="9"/>
  <c r="F445" i="9"/>
  <c r="I444" i="9"/>
  <c r="H444" i="9"/>
  <c r="G444" i="9"/>
  <c r="F444" i="9"/>
  <c r="I443" i="9"/>
  <c r="H443" i="9"/>
  <c r="G443" i="9"/>
  <c r="F443" i="9"/>
  <c r="I442" i="9"/>
  <c r="H442" i="9"/>
  <c r="G442" i="9"/>
  <c r="F442" i="9"/>
  <c r="I441" i="9"/>
  <c r="H441" i="9"/>
  <c r="G441" i="9"/>
  <c r="F441" i="9"/>
  <c r="I440" i="9"/>
  <c r="H440" i="9"/>
  <c r="G440" i="9"/>
  <c r="F440" i="9"/>
  <c r="I439" i="9"/>
  <c r="H439" i="9"/>
  <c r="G439" i="9"/>
  <c r="F439" i="9"/>
  <c r="I438" i="9"/>
  <c r="H438" i="9"/>
  <c r="G438" i="9"/>
  <c r="F438" i="9"/>
  <c r="I437" i="9"/>
  <c r="H437" i="9"/>
  <c r="G437" i="9"/>
  <c r="F437" i="9"/>
  <c r="I436" i="9"/>
  <c r="H436" i="9"/>
  <c r="G436" i="9"/>
  <c r="F436" i="9"/>
  <c r="I435" i="9"/>
  <c r="H435" i="9"/>
  <c r="G435" i="9"/>
  <c r="F435" i="9"/>
  <c r="I434" i="9"/>
  <c r="H434" i="9"/>
  <c r="G434" i="9"/>
  <c r="F434" i="9"/>
  <c r="I433" i="9"/>
  <c r="H433" i="9"/>
  <c r="G433" i="9"/>
  <c r="F433" i="9"/>
  <c r="I432" i="9"/>
  <c r="H432" i="9"/>
  <c r="G432" i="9"/>
  <c r="F432" i="9"/>
  <c r="I431" i="9"/>
  <c r="H431" i="9"/>
  <c r="G431" i="9"/>
  <c r="F431" i="9"/>
  <c r="I430" i="9"/>
  <c r="H430" i="9"/>
  <c r="G430" i="9"/>
  <c r="F430" i="9"/>
  <c r="I429" i="9"/>
  <c r="H429" i="9"/>
  <c r="G429" i="9"/>
  <c r="F429" i="9"/>
  <c r="I428" i="9"/>
  <c r="H428" i="9"/>
  <c r="G428" i="9"/>
  <c r="F428" i="9"/>
  <c r="I427" i="9"/>
  <c r="H427" i="9"/>
  <c r="G427" i="9"/>
  <c r="F427" i="9"/>
  <c r="I426" i="9"/>
  <c r="H426" i="9"/>
  <c r="G426" i="9"/>
  <c r="F426" i="9"/>
  <c r="I425" i="9"/>
  <c r="H425" i="9"/>
  <c r="G425" i="9"/>
  <c r="F425" i="9"/>
  <c r="I424" i="9"/>
  <c r="H424" i="9"/>
  <c r="G424" i="9"/>
  <c r="F424" i="9"/>
  <c r="I423" i="9"/>
  <c r="H423" i="9"/>
  <c r="G423" i="9"/>
  <c r="F423" i="9"/>
  <c r="I422" i="9"/>
  <c r="H422" i="9"/>
  <c r="G422" i="9"/>
  <c r="F422" i="9"/>
  <c r="I421" i="9"/>
  <c r="H421" i="9"/>
  <c r="G421" i="9"/>
  <c r="F421" i="9"/>
  <c r="I420" i="9"/>
  <c r="H420" i="9"/>
  <c r="G420" i="9"/>
  <c r="F420" i="9"/>
  <c r="I419" i="9"/>
  <c r="H419" i="9"/>
  <c r="G419" i="9"/>
  <c r="F419" i="9"/>
  <c r="I418" i="9"/>
  <c r="H418" i="9"/>
  <c r="G418" i="9"/>
  <c r="F418" i="9"/>
  <c r="I417" i="9"/>
  <c r="H417" i="9"/>
  <c r="G417" i="9"/>
  <c r="F417" i="9"/>
  <c r="I416" i="9"/>
  <c r="H416" i="9"/>
  <c r="G416" i="9"/>
  <c r="F416" i="9"/>
  <c r="I415" i="9"/>
  <c r="H415" i="9"/>
  <c r="G415" i="9"/>
  <c r="F415" i="9"/>
  <c r="I414" i="9"/>
  <c r="H414" i="9"/>
  <c r="G414" i="9"/>
  <c r="F414" i="9"/>
  <c r="I413" i="9"/>
  <c r="H413" i="9"/>
  <c r="G413" i="9"/>
  <c r="F413" i="9"/>
  <c r="I412" i="9"/>
  <c r="H412" i="9"/>
  <c r="G412" i="9"/>
  <c r="F412" i="9"/>
  <c r="I411" i="9"/>
  <c r="H411" i="9"/>
  <c r="G411" i="9"/>
  <c r="F411" i="9"/>
  <c r="I410" i="9"/>
  <c r="H410" i="9"/>
  <c r="G410" i="9"/>
  <c r="F410" i="9"/>
  <c r="I409" i="9"/>
  <c r="H409" i="9"/>
  <c r="G409" i="9"/>
  <c r="F409" i="9"/>
  <c r="I408" i="9"/>
  <c r="H408" i="9"/>
  <c r="G408" i="9"/>
  <c r="F408" i="9"/>
  <c r="I407" i="9"/>
  <c r="H407" i="9"/>
  <c r="G407" i="9"/>
  <c r="F407" i="9"/>
  <c r="I406" i="9"/>
  <c r="H406" i="9"/>
  <c r="G406" i="9"/>
  <c r="F406" i="9"/>
  <c r="I405" i="9"/>
  <c r="H405" i="9"/>
  <c r="G405" i="9"/>
  <c r="F405" i="9"/>
  <c r="I404" i="9"/>
  <c r="H404" i="9"/>
  <c r="G404" i="9"/>
  <c r="F404" i="9"/>
  <c r="I403" i="9"/>
  <c r="H403" i="9"/>
  <c r="G403" i="9"/>
  <c r="F403" i="9"/>
  <c r="I402" i="9"/>
  <c r="H402" i="9"/>
  <c r="G402" i="9"/>
  <c r="F402" i="9"/>
  <c r="I401" i="9"/>
  <c r="H401" i="9"/>
  <c r="G401" i="9"/>
  <c r="F401" i="9"/>
  <c r="I400" i="9"/>
  <c r="H400" i="9"/>
  <c r="G400" i="9"/>
  <c r="F400" i="9"/>
  <c r="I399" i="9"/>
  <c r="H399" i="9"/>
  <c r="G399" i="9"/>
  <c r="F399" i="9"/>
  <c r="I398" i="9"/>
  <c r="H398" i="9"/>
  <c r="G398" i="9"/>
  <c r="F398" i="9"/>
  <c r="I397" i="9"/>
  <c r="H397" i="9"/>
  <c r="G397" i="9"/>
  <c r="F397" i="9"/>
  <c r="I396" i="9"/>
  <c r="H396" i="9"/>
  <c r="G396" i="9"/>
  <c r="F396" i="9"/>
  <c r="I395" i="9"/>
  <c r="H395" i="9"/>
  <c r="G395" i="9"/>
  <c r="F395" i="9"/>
  <c r="I394" i="9"/>
  <c r="H394" i="9"/>
  <c r="G394" i="9"/>
  <c r="F394" i="9"/>
  <c r="I393" i="9"/>
  <c r="H393" i="9"/>
  <c r="G393" i="9"/>
  <c r="F393" i="9"/>
  <c r="I392" i="9"/>
  <c r="H392" i="9"/>
  <c r="G392" i="9"/>
  <c r="F392" i="9"/>
  <c r="I391" i="9"/>
  <c r="H391" i="9"/>
  <c r="G391" i="9"/>
  <c r="F391" i="9"/>
  <c r="I390" i="9"/>
  <c r="H390" i="9"/>
  <c r="G390" i="9"/>
  <c r="F390" i="9"/>
  <c r="I389" i="9"/>
  <c r="H389" i="9"/>
  <c r="G389" i="9"/>
  <c r="F389" i="9"/>
  <c r="I388" i="9"/>
  <c r="H388" i="9"/>
  <c r="G388" i="9"/>
  <c r="F388" i="9"/>
  <c r="I387" i="9"/>
  <c r="H387" i="9"/>
  <c r="G387" i="9"/>
  <c r="F387" i="9"/>
  <c r="I386" i="9"/>
  <c r="H386" i="9"/>
  <c r="G386" i="9"/>
  <c r="F386" i="9"/>
  <c r="I385" i="9"/>
  <c r="H385" i="9"/>
  <c r="G385" i="9"/>
  <c r="F385" i="9"/>
  <c r="I384" i="9"/>
  <c r="H384" i="9"/>
  <c r="G384" i="9"/>
  <c r="F384" i="9"/>
  <c r="I383" i="9"/>
  <c r="H383" i="9"/>
  <c r="G383" i="9"/>
  <c r="F383" i="9"/>
  <c r="I382" i="9"/>
  <c r="H382" i="9"/>
  <c r="G382" i="9"/>
  <c r="F382" i="9"/>
  <c r="I381" i="9"/>
  <c r="H381" i="9"/>
  <c r="G381" i="9"/>
  <c r="F381" i="9"/>
  <c r="I380" i="9"/>
  <c r="H380" i="9"/>
  <c r="G380" i="9"/>
  <c r="F380" i="9"/>
  <c r="I379" i="9"/>
  <c r="H379" i="9"/>
  <c r="G379" i="9"/>
  <c r="F379" i="9"/>
  <c r="I378" i="9"/>
  <c r="H378" i="9"/>
  <c r="G378" i="9"/>
  <c r="F378" i="9"/>
  <c r="I377" i="9"/>
  <c r="H377" i="9"/>
  <c r="G377" i="9"/>
  <c r="F377" i="9"/>
  <c r="I376" i="9"/>
  <c r="H376" i="9"/>
  <c r="G376" i="9"/>
  <c r="F376" i="9"/>
  <c r="I374" i="9"/>
  <c r="H374" i="9"/>
  <c r="G374" i="9"/>
  <c r="F374" i="9"/>
  <c r="I371" i="9"/>
  <c r="H371" i="9"/>
  <c r="G371" i="9"/>
  <c r="F371" i="9"/>
  <c r="I369" i="9"/>
  <c r="H369" i="9"/>
  <c r="G369" i="9"/>
  <c r="F369" i="9"/>
  <c r="I368" i="9"/>
  <c r="H368" i="9"/>
  <c r="G368" i="9"/>
  <c r="F368" i="9"/>
  <c r="I367" i="9"/>
  <c r="H367" i="9"/>
  <c r="G367" i="9"/>
  <c r="F367" i="9"/>
  <c r="I366" i="9"/>
  <c r="H366" i="9"/>
  <c r="G366" i="9"/>
  <c r="F366" i="9"/>
  <c r="I365" i="9"/>
  <c r="H365" i="9"/>
  <c r="G365" i="9"/>
  <c r="F365" i="9"/>
  <c r="I364" i="9"/>
  <c r="H364" i="9"/>
  <c r="G364" i="9"/>
  <c r="F364" i="9"/>
  <c r="I363" i="9"/>
  <c r="H363" i="9"/>
  <c r="G363" i="9"/>
  <c r="F363" i="9"/>
  <c r="I362" i="9"/>
  <c r="H362" i="9"/>
  <c r="G362" i="9"/>
  <c r="F362" i="9"/>
  <c r="I361" i="9"/>
  <c r="H361" i="9"/>
  <c r="G361" i="9"/>
  <c r="F361" i="9"/>
  <c r="I360" i="9"/>
  <c r="H360" i="9"/>
  <c r="G360" i="9"/>
  <c r="F360" i="9"/>
  <c r="I359" i="9"/>
  <c r="H359" i="9"/>
  <c r="G359" i="9"/>
  <c r="F359" i="9"/>
  <c r="I358" i="9"/>
  <c r="H358" i="9"/>
  <c r="G358" i="9"/>
  <c r="F358" i="9"/>
  <c r="I357" i="9"/>
  <c r="H357" i="9"/>
  <c r="G357" i="9"/>
  <c r="F357" i="9"/>
  <c r="I355" i="9"/>
  <c r="H355" i="9"/>
  <c r="G355" i="9"/>
  <c r="F355" i="9"/>
  <c r="I354" i="9"/>
  <c r="H354" i="9"/>
  <c r="G354" i="9"/>
  <c r="F354" i="9"/>
  <c r="I353" i="9"/>
  <c r="H353" i="9"/>
  <c r="G353" i="9"/>
  <c r="F353" i="9"/>
  <c r="I352" i="9"/>
  <c r="H352" i="9"/>
  <c r="G352" i="9"/>
  <c r="F352" i="9"/>
  <c r="I351" i="9"/>
  <c r="H351" i="9"/>
  <c r="G351" i="9"/>
  <c r="F351" i="9"/>
  <c r="I350" i="9"/>
  <c r="H350" i="9"/>
  <c r="G350" i="9"/>
  <c r="F350" i="9"/>
  <c r="I348" i="9"/>
  <c r="H348" i="9"/>
  <c r="G348" i="9"/>
  <c r="F348" i="9"/>
  <c r="I347" i="9"/>
  <c r="H347" i="9"/>
  <c r="G347" i="9"/>
  <c r="F347" i="9"/>
  <c r="I346" i="9"/>
  <c r="H346" i="9"/>
  <c r="G346" i="9"/>
  <c r="F346" i="9"/>
  <c r="I345" i="9"/>
  <c r="H345" i="9"/>
  <c r="G345" i="9"/>
  <c r="F345" i="9"/>
  <c r="I344" i="9"/>
  <c r="H344" i="9"/>
  <c r="G344" i="9"/>
  <c r="F344" i="9"/>
  <c r="I343" i="9"/>
  <c r="H343" i="9"/>
  <c r="G343" i="9"/>
  <c r="F343" i="9"/>
  <c r="I342" i="9"/>
  <c r="H342" i="9"/>
  <c r="G342" i="9"/>
  <c r="F342" i="9"/>
  <c r="I341" i="9"/>
  <c r="H341" i="9"/>
  <c r="G341" i="9"/>
  <c r="F341" i="9"/>
  <c r="I340" i="9"/>
  <c r="H340" i="9"/>
  <c r="G340" i="9"/>
  <c r="F340" i="9"/>
  <c r="I338" i="9"/>
  <c r="H338" i="9"/>
  <c r="G338" i="9"/>
  <c r="F338" i="9"/>
  <c r="I337" i="9"/>
  <c r="H337" i="9"/>
  <c r="G337" i="9"/>
  <c r="F337" i="9"/>
  <c r="I336" i="9"/>
  <c r="H336" i="9"/>
  <c r="G336" i="9"/>
  <c r="F336" i="9"/>
  <c r="I335" i="9"/>
  <c r="H335" i="9"/>
  <c r="G335" i="9"/>
  <c r="F335" i="9"/>
  <c r="I334" i="9"/>
  <c r="H334" i="9"/>
  <c r="G334" i="9"/>
  <c r="F334" i="9"/>
  <c r="I333" i="9"/>
  <c r="H333" i="9"/>
  <c r="G333" i="9"/>
  <c r="F333" i="9"/>
  <c r="I332" i="9"/>
  <c r="H332" i="9"/>
  <c r="G332" i="9"/>
  <c r="F332" i="9"/>
  <c r="I331" i="9"/>
  <c r="H331" i="9"/>
  <c r="G331" i="9"/>
  <c r="F331" i="9"/>
  <c r="I330" i="9"/>
  <c r="H330" i="9"/>
  <c r="G330" i="9"/>
  <c r="F330" i="9"/>
  <c r="I329" i="9"/>
  <c r="H329" i="9"/>
  <c r="G329" i="9"/>
  <c r="F329" i="9"/>
  <c r="I328" i="9"/>
  <c r="H328" i="9"/>
  <c r="G328" i="9"/>
  <c r="F328" i="9"/>
  <c r="I327" i="9"/>
  <c r="H327" i="9"/>
  <c r="G327" i="9"/>
  <c r="F327" i="9"/>
  <c r="I326" i="9"/>
  <c r="H326" i="9"/>
  <c r="G326" i="9"/>
  <c r="F326" i="9"/>
  <c r="I325" i="9"/>
  <c r="H325" i="9"/>
  <c r="G325" i="9"/>
  <c r="F325" i="9"/>
  <c r="I324" i="9"/>
  <c r="H324" i="9"/>
  <c r="G324" i="9"/>
  <c r="F324" i="9"/>
  <c r="I323" i="9"/>
  <c r="H323" i="9"/>
  <c r="G323" i="9"/>
  <c r="F323" i="9"/>
  <c r="I322" i="9"/>
  <c r="H322" i="9"/>
  <c r="G322" i="9"/>
  <c r="F322" i="9"/>
  <c r="I321" i="9"/>
  <c r="H321" i="9"/>
  <c r="G321" i="9"/>
  <c r="F321" i="9"/>
  <c r="I320" i="9"/>
  <c r="H320" i="9"/>
  <c r="G320" i="9"/>
  <c r="F320" i="9"/>
  <c r="I319" i="9"/>
  <c r="H319" i="9"/>
  <c r="G319" i="9"/>
  <c r="F319" i="9"/>
  <c r="I318" i="9"/>
  <c r="H318" i="9"/>
  <c r="G318" i="9"/>
  <c r="F318" i="9"/>
  <c r="I317" i="9"/>
  <c r="H317" i="9"/>
  <c r="G317" i="9"/>
  <c r="F317" i="9"/>
  <c r="I316" i="9"/>
  <c r="H316" i="9"/>
  <c r="G316" i="9"/>
  <c r="F316" i="9"/>
  <c r="I315" i="9"/>
  <c r="H315" i="9"/>
  <c r="G315" i="9"/>
  <c r="F315" i="9"/>
  <c r="I314" i="9"/>
  <c r="H314" i="9"/>
  <c r="G314" i="9"/>
  <c r="F314" i="9"/>
  <c r="I313" i="9"/>
  <c r="H313" i="9"/>
  <c r="G313" i="9"/>
  <c r="F313" i="9"/>
  <c r="I312" i="9"/>
  <c r="H312" i="9"/>
  <c r="G312" i="9"/>
  <c r="F312" i="9"/>
  <c r="I311" i="9"/>
  <c r="H311" i="9"/>
  <c r="G311" i="9"/>
  <c r="F311" i="9"/>
  <c r="I310" i="9"/>
  <c r="H310" i="9"/>
  <c r="G310" i="9"/>
  <c r="F310" i="9"/>
  <c r="I309" i="9"/>
  <c r="H309" i="9"/>
  <c r="G309" i="9"/>
  <c r="F309" i="9"/>
  <c r="I308" i="9"/>
  <c r="H308" i="9"/>
  <c r="G308" i="9"/>
  <c r="F308" i="9"/>
  <c r="I307" i="9"/>
  <c r="H307" i="9"/>
  <c r="G307" i="9"/>
  <c r="F307" i="9"/>
  <c r="I306" i="9"/>
  <c r="H306" i="9"/>
  <c r="G306" i="9"/>
  <c r="F306" i="9"/>
  <c r="I305" i="9"/>
  <c r="H305" i="9"/>
  <c r="G305" i="9"/>
  <c r="F305" i="9"/>
  <c r="I304" i="9"/>
  <c r="H304" i="9"/>
  <c r="G304" i="9"/>
  <c r="F304" i="9"/>
  <c r="I303" i="9"/>
  <c r="H303" i="9"/>
  <c r="G303" i="9"/>
  <c r="F303" i="9"/>
  <c r="I302" i="9"/>
  <c r="H302" i="9"/>
  <c r="G302" i="9"/>
  <c r="F302" i="9"/>
  <c r="I301" i="9"/>
  <c r="H301" i="9"/>
  <c r="G301" i="9"/>
  <c r="F301" i="9"/>
  <c r="I300" i="9"/>
  <c r="H300" i="9"/>
  <c r="G300" i="9"/>
  <c r="F300" i="9"/>
  <c r="I299" i="9"/>
  <c r="H299" i="9"/>
  <c r="G299" i="9"/>
  <c r="F299" i="9"/>
  <c r="I298" i="9"/>
  <c r="H298" i="9"/>
  <c r="G298" i="9"/>
  <c r="F298" i="9"/>
  <c r="I297" i="9"/>
  <c r="H297" i="9"/>
  <c r="G297" i="9"/>
  <c r="F297" i="9"/>
  <c r="I296" i="9"/>
  <c r="H296" i="9"/>
  <c r="G296" i="9"/>
  <c r="F296" i="9"/>
  <c r="I295" i="9"/>
  <c r="H295" i="9"/>
  <c r="G295" i="9"/>
  <c r="F295" i="9"/>
  <c r="I294" i="9"/>
  <c r="H294" i="9"/>
  <c r="G294" i="9"/>
  <c r="F294" i="9"/>
  <c r="I293" i="9"/>
  <c r="H293" i="9"/>
  <c r="G293" i="9"/>
  <c r="F293" i="9"/>
  <c r="I292" i="9"/>
  <c r="H292" i="9"/>
  <c r="G292" i="9"/>
  <c r="F292" i="9"/>
  <c r="I291" i="9"/>
  <c r="H291" i="9"/>
  <c r="G291" i="9"/>
  <c r="F291" i="9"/>
  <c r="I290" i="9"/>
  <c r="H290" i="9"/>
  <c r="G290" i="9"/>
  <c r="F290" i="9"/>
  <c r="I289" i="9"/>
  <c r="H289" i="9"/>
  <c r="G289" i="9"/>
  <c r="F289" i="9"/>
  <c r="I288" i="9"/>
  <c r="H288" i="9"/>
  <c r="G288" i="9"/>
  <c r="F288" i="9"/>
  <c r="I287" i="9"/>
  <c r="H287" i="9"/>
  <c r="G287" i="9"/>
  <c r="F287" i="9"/>
  <c r="I286" i="9"/>
  <c r="H286" i="9"/>
  <c r="G286" i="9"/>
  <c r="F286" i="9"/>
  <c r="I285" i="9"/>
  <c r="H285" i="9"/>
  <c r="G285" i="9"/>
  <c r="F285" i="9"/>
  <c r="I284" i="9"/>
  <c r="H284" i="9"/>
  <c r="G284" i="9"/>
  <c r="F284" i="9"/>
  <c r="I283" i="9"/>
  <c r="H283" i="9"/>
  <c r="G283" i="9"/>
  <c r="F283" i="9"/>
  <c r="I282" i="9"/>
  <c r="H282" i="9"/>
  <c r="G282" i="9"/>
  <c r="F282" i="9"/>
  <c r="I281" i="9"/>
  <c r="H281" i="9"/>
  <c r="G281" i="9"/>
  <c r="F281" i="9"/>
  <c r="I280" i="9"/>
  <c r="H280" i="9"/>
  <c r="G280" i="9"/>
  <c r="F280" i="9"/>
  <c r="I279" i="9"/>
  <c r="H279" i="9"/>
  <c r="G279" i="9"/>
  <c r="F279" i="9"/>
  <c r="I278" i="9"/>
  <c r="H278" i="9"/>
  <c r="G278" i="9"/>
  <c r="F278" i="9"/>
  <c r="I277" i="9"/>
  <c r="H277" i="9"/>
  <c r="G277" i="9"/>
  <c r="F277" i="9"/>
  <c r="I276" i="9"/>
  <c r="H276" i="9"/>
  <c r="G276" i="9"/>
  <c r="F276" i="9"/>
  <c r="I275" i="9"/>
  <c r="H275" i="9"/>
  <c r="G275" i="9"/>
  <c r="F275" i="9"/>
  <c r="I274" i="9"/>
  <c r="H274" i="9"/>
  <c r="G274" i="9"/>
  <c r="F274" i="9"/>
  <c r="I273" i="9"/>
  <c r="H273" i="9"/>
  <c r="G273" i="9"/>
  <c r="F273" i="9"/>
  <c r="I272" i="9"/>
  <c r="H272" i="9"/>
  <c r="G272" i="9"/>
  <c r="F272" i="9"/>
  <c r="I271" i="9"/>
  <c r="H271" i="9"/>
  <c r="G271" i="9"/>
  <c r="F271" i="9"/>
  <c r="I270" i="9"/>
  <c r="H270" i="9"/>
  <c r="G270" i="9"/>
  <c r="F270" i="9"/>
  <c r="I269" i="9"/>
  <c r="H269" i="9"/>
  <c r="G269" i="9"/>
  <c r="F269" i="9"/>
  <c r="I268" i="9"/>
  <c r="H268" i="9"/>
  <c r="G268" i="9"/>
  <c r="F268" i="9"/>
  <c r="I267" i="9"/>
  <c r="H267" i="9"/>
  <c r="G267" i="9"/>
  <c r="F267" i="9"/>
  <c r="I266" i="9"/>
  <c r="H266" i="9"/>
  <c r="G266" i="9"/>
  <c r="F266" i="9"/>
  <c r="I265" i="9"/>
  <c r="H265" i="9"/>
  <c r="G265" i="9"/>
  <c r="F265" i="9"/>
  <c r="I264" i="9"/>
  <c r="H264" i="9"/>
  <c r="G264" i="9"/>
  <c r="F264" i="9"/>
  <c r="I263" i="9"/>
  <c r="H263" i="9"/>
  <c r="G263" i="9"/>
  <c r="F263" i="9"/>
  <c r="I262" i="9"/>
  <c r="H262" i="9"/>
  <c r="G262" i="9"/>
  <c r="F262" i="9"/>
  <c r="I261" i="9"/>
  <c r="H261" i="9"/>
  <c r="G261" i="9"/>
  <c r="F261" i="9"/>
  <c r="I260" i="9"/>
  <c r="H260" i="9"/>
  <c r="G260" i="9"/>
  <c r="F260" i="9"/>
  <c r="I259" i="9"/>
  <c r="H259" i="9"/>
  <c r="G259" i="9"/>
  <c r="F259" i="9"/>
  <c r="I258" i="9"/>
  <c r="H258" i="9"/>
  <c r="G258" i="9"/>
  <c r="F258" i="9"/>
  <c r="I257" i="9"/>
  <c r="H257" i="9"/>
  <c r="G257" i="9"/>
  <c r="F257" i="9"/>
  <c r="I256" i="9"/>
  <c r="H256" i="9"/>
  <c r="G256" i="9"/>
  <c r="F256" i="9"/>
  <c r="I255" i="9"/>
  <c r="H255" i="9"/>
  <c r="G255" i="9"/>
  <c r="F255" i="9"/>
  <c r="I254" i="9"/>
  <c r="H254" i="9"/>
  <c r="G254" i="9"/>
  <c r="F254" i="9"/>
  <c r="I253" i="9"/>
  <c r="H253" i="9"/>
  <c r="G253" i="9"/>
  <c r="F253" i="9"/>
  <c r="I252" i="9"/>
  <c r="H252" i="9"/>
  <c r="G252" i="9"/>
  <c r="F252" i="9"/>
  <c r="I251" i="9"/>
  <c r="H251" i="9"/>
  <c r="G251" i="9"/>
  <c r="F251" i="9"/>
  <c r="I250" i="9"/>
  <c r="H250" i="9"/>
  <c r="G250" i="9"/>
  <c r="F250" i="9"/>
  <c r="I249" i="9"/>
  <c r="H249" i="9"/>
  <c r="G249" i="9"/>
  <c r="F249" i="9"/>
  <c r="I248" i="9"/>
  <c r="H248" i="9"/>
  <c r="G248" i="9"/>
  <c r="F248" i="9"/>
  <c r="I247" i="9"/>
  <c r="H247" i="9"/>
  <c r="G247" i="9"/>
  <c r="F247" i="9"/>
  <c r="I246" i="9"/>
  <c r="H246" i="9"/>
  <c r="G246" i="9"/>
  <c r="F246" i="9"/>
  <c r="I245" i="9"/>
  <c r="H245" i="9"/>
  <c r="G245" i="9"/>
  <c r="F245" i="9"/>
  <c r="I244" i="9"/>
  <c r="H244" i="9"/>
  <c r="G244" i="9"/>
  <c r="F244" i="9"/>
  <c r="I243" i="9"/>
  <c r="H243" i="9"/>
  <c r="G243" i="9"/>
  <c r="F243" i="9"/>
  <c r="I242" i="9"/>
  <c r="H242" i="9"/>
  <c r="G242" i="9"/>
  <c r="F242" i="9"/>
  <c r="I241" i="9"/>
  <c r="H241" i="9"/>
  <c r="G241" i="9"/>
  <c r="F241" i="9"/>
  <c r="I240" i="9"/>
  <c r="H240" i="9"/>
  <c r="G240" i="9"/>
  <c r="F240" i="9"/>
  <c r="I239" i="9"/>
  <c r="H239" i="9"/>
  <c r="G239" i="9"/>
  <c r="F239" i="9"/>
  <c r="I238" i="9"/>
  <c r="H238" i="9"/>
  <c r="G238" i="9"/>
  <c r="F238" i="9"/>
  <c r="I237" i="9"/>
  <c r="H237" i="9"/>
  <c r="G237" i="9"/>
  <c r="F237" i="9"/>
  <c r="I236" i="9"/>
  <c r="H236" i="9"/>
  <c r="G236" i="9"/>
  <c r="F236" i="9"/>
  <c r="I235" i="9"/>
  <c r="H235" i="9"/>
  <c r="G235" i="9"/>
  <c r="F235" i="9"/>
  <c r="I234" i="9"/>
  <c r="H234" i="9"/>
  <c r="G234" i="9"/>
  <c r="F234" i="9"/>
  <c r="I233" i="9"/>
  <c r="H233" i="9"/>
  <c r="G233" i="9"/>
  <c r="F233" i="9"/>
  <c r="I232" i="9"/>
  <c r="H232" i="9"/>
  <c r="G232" i="9"/>
  <c r="F232" i="9"/>
  <c r="I231" i="9"/>
  <c r="H231" i="9"/>
  <c r="G231" i="9"/>
  <c r="F231" i="9"/>
  <c r="I230" i="9"/>
  <c r="H230" i="9"/>
  <c r="G230" i="9"/>
  <c r="F230" i="9"/>
  <c r="I229" i="9"/>
  <c r="H229" i="9"/>
  <c r="G229" i="9"/>
  <c r="F229" i="9"/>
  <c r="I228" i="9"/>
  <c r="H228" i="9"/>
  <c r="G228" i="9"/>
  <c r="F228" i="9"/>
  <c r="I227" i="9"/>
  <c r="H227" i="9"/>
  <c r="G227" i="9"/>
  <c r="F227" i="9"/>
  <c r="I226" i="9"/>
  <c r="H226" i="9"/>
  <c r="G226" i="9"/>
  <c r="F226" i="9"/>
  <c r="I225" i="9"/>
  <c r="H225" i="9"/>
  <c r="G225" i="9"/>
  <c r="F225" i="9"/>
  <c r="I224" i="9"/>
  <c r="H224" i="9"/>
  <c r="G224" i="9"/>
  <c r="F224" i="9"/>
  <c r="I223" i="9"/>
  <c r="H223" i="9"/>
  <c r="G223" i="9"/>
  <c r="F223" i="9"/>
  <c r="I222" i="9"/>
  <c r="H222" i="9"/>
  <c r="G222" i="9"/>
  <c r="F222" i="9"/>
  <c r="I221" i="9"/>
  <c r="H221" i="9"/>
  <c r="G221" i="9"/>
  <c r="F221" i="9"/>
  <c r="I220" i="9"/>
  <c r="H220" i="9"/>
  <c r="G220" i="9"/>
  <c r="F220" i="9"/>
  <c r="I219" i="9"/>
  <c r="H219" i="9"/>
  <c r="G219" i="9"/>
  <c r="F219" i="9"/>
  <c r="I218" i="9"/>
  <c r="H218" i="9"/>
  <c r="G218" i="9"/>
  <c r="F218" i="9"/>
  <c r="I217" i="9"/>
  <c r="H217" i="9"/>
  <c r="G217" i="9"/>
  <c r="F217" i="9"/>
  <c r="I216" i="9"/>
  <c r="H216" i="9"/>
  <c r="G216" i="9"/>
  <c r="F216" i="9"/>
  <c r="I215" i="9"/>
  <c r="H215" i="9"/>
  <c r="G215" i="9"/>
  <c r="F215" i="9"/>
  <c r="I214" i="9"/>
  <c r="H214" i="9"/>
  <c r="G214" i="9"/>
  <c r="F214" i="9"/>
  <c r="I213" i="9"/>
  <c r="H213" i="9"/>
  <c r="G213" i="9"/>
  <c r="F213" i="9"/>
  <c r="I212" i="9"/>
  <c r="H212" i="9"/>
  <c r="G212" i="9"/>
  <c r="F212" i="9"/>
  <c r="I211" i="9"/>
  <c r="H211" i="9"/>
  <c r="G211" i="9"/>
  <c r="F211" i="9"/>
  <c r="I210" i="9"/>
  <c r="H210" i="9"/>
  <c r="G210" i="9"/>
  <c r="F210" i="9"/>
  <c r="I209" i="9"/>
  <c r="H209" i="9"/>
  <c r="G209" i="9"/>
  <c r="F209" i="9"/>
  <c r="I208" i="9"/>
  <c r="H208" i="9"/>
  <c r="G208" i="9"/>
  <c r="F208" i="9"/>
  <c r="I207" i="9"/>
  <c r="H207" i="9"/>
  <c r="G207" i="9"/>
  <c r="F207" i="9"/>
  <c r="I206" i="9"/>
  <c r="H206" i="9"/>
  <c r="G206" i="9"/>
  <c r="F206" i="9"/>
  <c r="I205" i="9"/>
  <c r="H205" i="9"/>
  <c r="G205" i="9"/>
  <c r="F205" i="9"/>
  <c r="I204" i="9"/>
  <c r="H204" i="9"/>
  <c r="G204" i="9"/>
  <c r="F204" i="9"/>
  <c r="I203" i="9"/>
  <c r="H203" i="9"/>
  <c r="G203" i="9"/>
  <c r="F203" i="9"/>
  <c r="I202" i="9"/>
  <c r="H202" i="9"/>
  <c r="G202" i="9"/>
  <c r="F202" i="9"/>
  <c r="I201" i="9"/>
  <c r="H201" i="9"/>
  <c r="G201" i="9"/>
  <c r="F201" i="9"/>
  <c r="I200" i="9"/>
  <c r="H200" i="9"/>
  <c r="G200" i="9"/>
  <c r="F200" i="9"/>
  <c r="I199" i="9"/>
  <c r="H199" i="9"/>
  <c r="G199" i="9"/>
  <c r="F199" i="9"/>
  <c r="I198" i="9"/>
  <c r="H198" i="9"/>
  <c r="G198" i="9"/>
  <c r="F198" i="9"/>
  <c r="I197" i="9"/>
  <c r="H197" i="9"/>
  <c r="G197" i="9"/>
  <c r="F197" i="9"/>
  <c r="I196" i="9"/>
  <c r="H196" i="9"/>
  <c r="G196" i="9"/>
  <c r="F196" i="9"/>
  <c r="I195" i="9"/>
  <c r="H195" i="9"/>
  <c r="G195" i="9"/>
  <c r="F195" i="9"/>
  <c r="I194" i="9"/>
  <c r="H194" i="9"/>
  <c r="G194" i="9"/>
  <c r="F194" i="9"/>
  <c r="I193" i="9"/>
  <c r="H193" i="9"/>
  <c r="G193" i="9"/>
  <c r="F193" i="9"/>
  <c r="I192" i="9"/>
  <c r="H192" i="9"/>
  <c r="G192" i="9"/>
  <c r="F192" i="9"/>
  <c r="I191" i="9"/>
  <c r="H191" i="9"/>
  <c r="G191" i="9"/>
  <c r="F191" i="9"/>
  <c r="I190" i="9"/>
  <c r="H190" i="9"/>
  <c r="G190" i="9"/>
  <c r="F190" i="9"/>
  <c r="I189" i="9"/>
  <c r="H189" i="9"/>
  <c r="G189" i="9"/>
  <c r="F189" i="9"/>
  <c r="I188" i="9"/>
  <c r="H188" i="9"/>
  <c r="G188" i="9"/>
  <c r="F188" i="9"/>
  <c r="I187" i="9"/>
  <c r="H187" i="9"/>
  <c r="G187" i="9"/>
  <c r="F187" i="9"/>
  <c r="I186" i="9"/>
  <c r="H186" i="9"/>
  <c r="G186" i="9"/>
  <c r="F186" i="9"/>
  <c r="I185" i="9"/>
  <c r="H185" i="9"/>
  <c r="G185" i="9"/>
  <c r="F185" i="9"/>
  <c r="I184" i="9"/>
  <c r="H184" i="9"/>
  <c r="G184" i="9"/>
  <c r="F184" i="9"/>
  <c r="I183" i="9"/>
  <c r="H183" i="9"/>
  <c r="G183" i="9"/>
  <c r="F183" i="9"/>
  <c r="I182" i="9"/>
  <c r="H182" i="9"/>
  <c r="G182" i="9"/>
  <c r="F182" i="9"/>
  <c r="I181" i="9"/>
  <c r="H181" i="9"/>
  <c r="G181" i="9"/>
  <c r="F181" i="9"/>
  <c r="I180" i="9"/>
  <c r="H180" i="9"/>
  <c r="G180" i="9"/>
  <c r="F180" i="9"/>
  <c r="I179" i="9"/>
  <c r="H179" i="9"/>
  <c r="G179" i="9"/>
  <c r="F179" i="9"/>
  <c r="I178" i="9"/>
  <c r="H178" i="9"/>
  <c r="G178" i="9"/>
  <c r="F178" i="9"/>
  <c r="I177" i="9"/>
  <c r="H177" i="9"/>
  <c r="G177" i="9"/>
  <c r="F177" i="9"/>
  <c r="I176" i="9"/>
  <c r="H176" i="9"/>
  <c r="G176" i="9"/>
  <c r="F176" i="9"/>
  <c r="I175" i="9"/>
  <c r="H175" i="9"/>
  <c r="G175" i="9"/>
  <c r="F175" i="9"/>
  <c r="I174" i="9"/>
  <c r="H174" i="9"/>
  <c r="G174" i="9"/>
  <c r="F174" i="9"/>
  <c r="I173" i="9"/>
  <c r="H173" i="9"/>
  <c r="G173" i="9"/>
  <c r="F173" i="9"/>
  <c r="I172" i="9"/>
  <c r="H172" i="9"/>
  <c r="G172" i="9"/>
  <c r="F172" i="9"/>
  <c r="I171" i="9"/>
  <c r="H171" i="9"/>
  <c r="G171" i="9"/>
  <c r="F171" i="9"/>
  <c r="I170" i="9"/>
  <c r="H170" i="9"/>
  <c r="G170" i="9"/>
  <c r="F170" i="9"/>
  <c r="I169" i="9"/>
  <c r="H169" i="9"/>
  <c r="G169" i="9"/>
  <c r="F169" i="9"/>
  <c r="I168" i="9"/>
  <c r="H168" i="9"/>
  <c r="G168" i="9"/>
  <c r="F168" i="9"/>
  <c r="I167" i="9"/>
  <c r="H167" i="9"/>
  <c r="G167" i="9"/>
  <c r="F167" i="9"/>
  <c r="I166" i="9"/>
  <c r="H166" i="9"/>
  <c r="G166" i="9"/>
  <c r="F166" i="9"/>
  <c r="I165" i="9"/>
  <c r="H165" i="9"/>
  <c r="G165" i="9"/>
  <c r="F165" i="9"/>
  <c r="I164" i="9"/>
  <c r="H164" i="9"/>
  <c r="G164" i="9"/>
  <c r="F164" i="9"/>
  <c r="I163" i="9"/>
  <c r="H163" i="9"/>
  <c r="G163" i="9"/>
  <c r="F163" i="9"/>
  <c r="I162" i="9"/>
  <c r="H162" i="9"/>
  <c r="G162" i="9"/>
  <c r="F162" i="9"/>
  <c r="I161" i="9"/>
  <c r="H161" i="9"/>
  <c r="G161" i="9"/>
  <c r="F161" i="9"/>
  <c r="I160" i="9"/>
  <c r="H160" i="9"/>
  <c r="G160" i="9"/>
  <c r="F160" i="9"/>
  <c r="I159" i="9"/>
  <c r="H159" i="9"/>
  <c r="G159" i="9"/>
  <c r="F159" i="9"/>
  <c r="I158" i="9"/>
  <c r="H158" i="9"/>
  <c r="G158" i="9"/>
  <c r="F158" i="9"/>
  <c r="I157" i="9"/>
  <c r="H157" i="9"/>
  <c r="G157" i="9"/>
  <c r="F157" i="9"/>
  <c r="I156" i="9"/>
  <c r="H156" i="9"/>
  <c r="G156" i="9"/>
  <c r="F156" i="9"/>
  <c r="I155" i="9"/>
  <c r="H155" i="9"/>
  <c r="G155" i="9"/>
  <c r="F155" i="9"/>
  <c r="I154" i="9"/>
  <c r="H154" i="9"/>
  <c r="G154" i="9"/>
  <c r="F154" i="9"/>
  <c r="I153" i="9"/>
  <c r="H153" i="9"/>
  <c r="G153" i="9"/>
  <c r="F153" i="9"/>
  <c r="I152" i="9"/>
  <c r="H152" i="9"/>
  <c r="G152" i="9"/>
  <c r="F152" i="9"/>
  <c r="I151" i="9"/>
  <c r="H151" i="9"/>
  <c r="G151" i="9"/>
  <c r="F151" i="9"/>
  <c r="I150" i="9"/>
  <c r="H150" i="9"/>
  <c r="G150" i="9"/>
  <c r="F150" i="9"/>
  <c r="I149" i="9"/>
  <c r="H149" i="9"/>
  <c r="G149" i="9"/>
  <c r="F149" i="9"/>
  <c r="I148" i="9"/>
  <c r="H148" i="9"/>
  <c r="G148" i="9"/>
  <c r="F148" i="9"/>
  <c r="I147" i="9"/>
  <c r="H147" i="9"/>
  <c r="G147" i="9"/>
  <c r="F147" i="9"/>
  <c r="I146" i="9"/>
  <c r="H146" i="9"/>
  <c r="G146" i="9"/>
  <c r="F146" i="9"/>
  <c r="I145" i="9"/>
  <c r="H145" i="9"/>
  <c r="G145" i="9"/>
  <c r="F145" i="9"/>
  <c r="I144" i="9"/>
  <c r="H144" i="9"/>
  <c r="G144" i="9"/>
  <c r="F144" i="9"/>
  <c r="I143" i="9"/>
  <c r="H143" i="9"/>
  <c r="G143" i="9"/>
  <c r="F143" i="9"/>
  <c r="I142" i="9"/>
  <c r="H142" i="9"/>
  <c r="G142" i="9"/>
  <c r="F142" i="9"/>
  <c r="I141" i="9"/>
  <c r="H141" i="9"/>
  <c r="G141" i="9"/>
  <c r="F141" i="9"/>
  <c r="I140" i="9"/>
  <c r="H140" i="9"/>
  <c r="G140" i="9"/>
  <c r="F140" i="9"/>
  <c r="I139" i="9"/>
  <c r="H139" i="9"/>
  <c r="G139" i="9"/>
  <c r="F139" i="9"/>
  <c r="I138" i="9"/>
  <c r="H138" i="9"/>
  <c r="G138" i="9"/>
  <c r="F138" i="9"/>
  <c r="I137" i="9"/>
  <c r="H137" i="9"/>
  <c r="G137" i="9"/>
  <c r="F137" i="9"/>
  <c r="I136" i="9"/>
  <c r="H136" i="9"/>
  <c r="G136" i="9"/>
  <c r="F136" i="9"/>
  <c r="I135" i="9"/>
  <c r="H135" i="9"/>
  <c r="G135" i="9"/>
  <c r="F135" i="9"/>
  <c r="I134" i="9"/>
  <c r="H134" i="9"/>
  <c r="G134" i="9"/>
  <c r="F134" i="9"/>
  <c r="I133" i="9"/>
  <c r="H133" i="9"/>
  <c r="G133" i="9"/>
  <c r="F133" i="9"/>
  <c r="I132" i="9"/>
  <c r="H132" i="9"/>
  <c r="G132" i="9"/>
  <c r="F132" i="9"/>
  <c r="I131" i="9"/>
  <c r="H131" i="9"/>
  <c r="G131" i="9"/>
  <c r="F131" i="9"/>
  <c r="I130" i="9"/>
  <c r="H130" i="9"/>
  <c r="G130" i="9"/>
  <c r="F130" i="9"/>
  <c r="I129" i="9"/>
  <c r="H129" i="9"/>
  <c r="G129" i="9"/>
  <c r="F129" i="9"/>
  <c r="I128" i="9"/>
  <c r="H128" i="9"/>
  <c r="G128" i="9"/>
  <c r="F128" i="9"/>
  <c r="I127" i="9"/>
  <c r="H127" i="9"/>
  <c r="G127" i="9"/>
  <c r="F127" i="9"/>
  <c r="I126" i="9"/>
  <c r="H126" i="9"/>
  <c r="G126" i="9"/>
  <c r="F126" i="9"/>
  <c r="I125" i="9"/>
  <c r="H125" i="9"/>
  <c r="G125" i="9"/>
  <c r="F125" i="9"/>
  <c r="I124" i="9"/>
  <c r="H124" i="9"/>
  <c r="G124" i="9"/>
  <c r="F124" i="9"/>
  <c r="I123" i="9"/>
  <c r="H123" i="9"/>
  <c r="G123" i="9"/>
  <c r="F123" i="9"/>
  <c r="I122" i="9"/>
  <c r="H122" i="9"/>
  <c r="G122" i="9"/>
  <c r="F122" i="9"/>
  <c r="I121" i="9"/>
  <c r="H121" i="9"/>
  <c r="G121" i="9"/>
  <c r="F121" i="9"/>
  <c r="I120" i="9"/>
  <c r="H120" i="9"/>
  <c r="G120" i="9"/>
  <c r="F120" i="9"/>
  <c r="I119" i="9"/>
  <c r="H119" i="9"/>
  <c r="G119" i="9"/>
  <c r="F119" i="9"/>
  <c r="I118" i="9"/>
  <c r="H118" i="9"/>
  <c r="G118" i="9"/>
  <c r="F118" i="9"/>
  <c r="I117" i="9"/>
  <c r="H117" i="9"/>
  <c r="G117" i="9"/>
  <c r="F117" i="9"/>
  <c r="I116" i="9"/>
  <c r="H116" i="9"/>
  <c r="G116" i="9"/>
  <c r="F116" i="9"/>
  <c r="I115" i="9"/>
  <c r="H115" i="9"/>
  <c r="G115" i="9"/>
  <c r="F115" i="9"/>
  <c r="I114" i="9"/>
  <c r="H114" i="9"/>
  <c r="G114" i="9"/>
  <c r="F114" i="9"/>
  <c r="I113" i="9"/>
  <c r="H113" i="9"/>
  <c r="G113" i="9"/>
  <c r="F113" i="9"/>
  <c r="I112" i="9"/>
  <c r="H112" i="9"/>
  <c r="G112" i="9"/>
  <c r="F112" i="9"/>
  <c r="I111" i="9"/>
  <c r="H111" i="9"/>
  <c r="G111" i="9"/>
  <c r="F111" i="9"/>
  <c r="I110" i="9"/>
  <c r="H110" i="9"/>
  <c r="G110" i="9"/>
  <c r="F110" i="9"/>
  <c r="I109" i="9"/>
  <c r="H109" i="9"/>
  <c r="G109" i="9"/>
  <c r="F109" i="9"/>
  <c r="I108" i="9"/>
  <c r="H108" i="9"/>
  <c r="G108" i="9"/>
  <c r="F108" i="9"/>
  <c r="I107" i="9"/>
  <c r="H107" i="9"/>
  <c r="G107" i="9"/>
  <c r="F107" i="9"/>
  <c r="I106" i="9"/>
  <c r="H106" i="9"/>
  <c r="G106" i="9"/>
  <c r="F106" i="9"/>
  <c r="I105" i="9"/>
  <c r="H105" i="9"/>
  <c r="G105" i="9"/>
  <c r="F105" i="9"/>
  <c r="I104" i="9"/>
  <c r="H104" i="9"/>
  <c r="G104" i="9"/>
  <c r="F104" i="9"/>
  <c r="I103" i="9"/>
  <c r="H103" i="9"/>
  <c r="G103" i="9"/>
  <c r="F103" i="9"/>
  <c r="I102" i="9"/>
  <c r="H102" i="9"/>
  <c r="G102" i="9"/>
  <c r="F102" i="9"/>
  <c r="I101" i="9"/>
  <c r="H101" i="9"/>
  <c r="G101" i="9"/>
  <c r="F101" i="9"/>
  <c r="I100" i="9"/>
  <c r="H100" i="9"/>
  <c r="G100" i="9"/>
  <c r="F100" i="9"/>
  <c r="I99" i="9"/>
  <c r="H99" i="9"/>
  <c r="G99" i="9"/>
  <c r="F99" i="9"/>
  <c r="I98" i="9"/>
  <c r="H98" i="9"/>
  <c r="G98" i="9"/>
  <c r="F98" i="9"/>
  <c r="I97" i="9"/>
  <c r="H97" i="9"/>
  <c r="G97" i="9"/>
  <c r="F97" i="9"/>
  <c r="I96" i="9"/>
  <c r="H96" i="9"/>
  <c r="G96" i="9"/>
  <c r="F96" i="9"/>
  <c r="I95" i="9"/>
  <c r="H95" i="9"/>
  <c r="G95" i="9"/>
  <c r="F95" i="9"/>
  <c r="I94" i="9"/>
  <c r="H94" i="9"/>
  <c r="G94" i="9"/>
  <c r="F94" i="9"/>
  <c r="I93" i="9"/>
  <c r="H93" i="9"/>
  <c r="G93" i="9"/>
  <c r="F93" i="9"/>
  <c r="I92" i="9"/>
  <c r="H92" i="9"/>
  <c r="G92" i="9"/>
  <c r="F92" i="9"/>
  <c r="I91" i="9"/>
  <c r="H91" i="9"/>
  <c r="G91" i="9"/>
  <c r="F91" i="9"/>
  <c r="I90" i="9"/>
  <c r="H90" i="9"/>
  <c r="G90" i="9"/>
  <c r="F90" i="9"/>
  <c r="I89" i="9"/>
  <c r="H89" i="9"/>
  <c r="G89" i="9"/>
  <c r="F89" i="9"/>
  <c r="I88" i="9"/>
  <c r="H88" i="9"/>
  <c r="G88" i="9"/>
  <c r="F88" i="9"/>
  <c r="I87" i="9"/>
  <c r="H87" i="9"/>
  <c r="G87" i="9"/>
  <c r="F87" i="9"/>
  <c r="I86" i="9"/>
  <c r="H86" i="9"/>
  <c r="G86" i="9"/>
  <c r="F86" i="9"/>
  <c r="I85" i="9"/>
  <c r="H85" i="9"/>
  <c r="G85" i="9"/>
  <c r="F85" i="9"/>
  <c r="I84" i="9"/>
  <c r="H84" i="9"/>
  <c r="G84" i="9"/>
  <c r="F84" i="9"/>
  <c r="I83" i="9"/>
  <c r="H83" i="9"/>
  <c r="G83" i="9"/>
  <c r="F83" i="9"/>
  <c r="I82" i="9"/>
  <c r="H82" i="9"/>
  <c r="G82" i="9"/>
  <c r="F82" i="9"/>
  <c r="I81" i="9"/>
  <c r="H81" i="9"/>
  <c r="G81" i="9"/>
  <c r="F81" i="9"/>
  <c r="I80" i="9"/>
  <c r="H80" i="9"/>
  <c r="G80" i="9"/>
  <c r="F80" i="9"/>
  <c r="I79" i="9"/>
  <c r="H79" i="9"/>
  <c r="G79" i="9"/>
  <c r="F79" i="9"/>
  <c r="I78" i="9"/>
  <c r="H78" i="9"/>
  <c r="G78" i="9"/>
  <c r="F78" i="9"/>
  <c r="I77" i="9"/>
  <c r="H77" i="9"/>
  <c r="G77" i="9"/>
  <c r="F77" i="9"/>
  <c r="I76" i="9"/>
  <c r="H76" i="9"/>
  <c r="G76" i="9"/>
  <c r="F76" i="9"/>
  <c r="I75" i="9"/>
  <c r="H75" i="9"/>
  <c r="G75" i="9"/>
  <c r="F75" i="9"/>
  <c r="I74" i="9"/>
  <c r="H74" i="9"/>
  <c r="G74" i="9"/>
  <c r="F74" i="9"/>
  <c r="I73" i="9"/>
  <c r="H73" i="9"/>
  <c r="G73" i="9"/>
  <c r="F73" i="9"/>
  <c r="I72" i="9"/>
  <c r="H72" i="9"/>
  <c r="G72" i="9"/>
  <c r="F72" i="9"/>
  <c r="I71" i="9"/>
  <c r="H71" i="9"/>
  <c r="G71" i="9"/>
  <c r="F71" i="9"/>
  <c r="I70" i="9"/>
  <c r="H70" i="9"/>
  <c r="G70" i="9"/>
  <c r="F70" i="9"/>
  <c r="I69" i="9"/>
  <c r="H69" i="9"/>
  <c r="G69" i="9"/>
  <c r="F69" i="9"/>
  <c r="I68" i="9"/>
  <c r="H68" i="9"/>
  <c r="G68" i="9"/>
  <c r="F68" i="9"/>
  <c r="I63" i="9"/>
  <c r="H63" i="9"/>
  <c r="G63" i="9"/>
  <c r="F63" i="9"/>
  <c r="I62" i="9"/>
  <c r="H62" i="9"/>
  <c r="G62" i="9"/>
  <c r="F62" i="9"/>
  <c r="I61" i="9"/>
  <c r="H61" i="9"/>
  <c r="G61" i="9"/>
  <c r="F61" i="9"/>
  <c r="I60" i="9"/>
  <c r="H60" i="9"/>
  <c r="G60" i="9"/>
  <c r="F60" i="9"/>
  <c r="I59" i="9"/>
  <c r="H59" i="9"/>
  <c r="G59" i="9"/>
  <c r="F59" i="9"/>
  <c r="I58" i="9"/>
  <c r="H58" i="9"/>
  <c r="G58" i="9"/>
  <c r="F58" i="9"/>
  <c r="I57" i="9"/>
  <c r="H57" i="9"/>
  <c r="G57" i="9"/>
  <c r="F57" i="9"/>
  <c r="I56" i="9"/>
  <c r="H56" i="9"/>
  <c r="G56" i="9"/>
  <c r="F56" i="9"/>
  <c r="I55" i="9"/>
  <c r="H55" i="9"/>
  <c r="G55" i="9"/>
  <c r="F55" i="9"/>
  <c r="I54" i="9"/>
  <c r="H54" i="9"/>
  <c r="G54" i="9"/>
  <c r="F54" i="9"/>
  <c r="I53" i="9"/>
  <c r="H53" i="9"/>
  <c r="G53" i="9"/>
  <c r="F53" i="9"/>
  <c r="I52" i="9"/>
  <c r="H52" i="9"/>
  <c r="G52" i="9"/>
  <c r="F52" i="9"/>
  <c r="I51" i="9"/>
  <c r="H51" i="9"/>
  <c r="G51" i="9"/>
  <c r="F51" i="9"/>
  <c r="I50" i="9"/>
  <c r="H50" i="9"/>
  <c r="G50" i="9"/>
  <c r="F50" i="9"/>
  <c r="I49" i="9"/>
  <c r="H49" i="9"/>
  <c r="G49" i="9"/>
  <c r="F49" i="9"/>
  <c r="I48" i="9"/>
  <c r="H48" i="9"/>
  <c r="G48" i="9"/>
  <c r="F48" i="9"/>
  <c r="I47" i="9"/>
  <c r="H47" i="9"/>
  <c r="G47" i="9"/>
  <c r="F47" i="9"/>
  <c r="I46" i="9"/>
  <c r="H46" i="9"/>
  <c r="G46" i="9"/>
  <c r="F46" i="9"/>
  <c r="I45" i="9"/>
  <c r="H45" i="9"/>
  <c r="G45" i="9"/>
  <c r="F45" i="9"/>
  <c r="I44" i="9"/>
  <c r="H44" i="9"/>
  <c r="G44" i="9"/>
  <c r="F44" i="9"/>
  <c r="I43" i="9"/>
  <c r="H43" i="9"/>
  <c r="G43" i="9"/>
  <c r="F43" i="9"/>
  <c r="I42" i="9"/>
  <c r="H42" i="9"/>
  <c r="G42" i="9"/>
  <c r="F42" i="9"/>
  <c r="I41" i="9"/>
  <c r="H41" i="9"/>
  <c r="G41" i="9"/>
  <c r="F41" i="9"/>
  <c r="I40" i="9"/>
  <c r="H40" i="9"/>
  <c r="G40" i="9"/>
  <c r="F40" i="9"/>
  <c r="I39" i="9"/>
  <c r="H39" i="9"/>
  <c r="G39" i="9"/>
  <c r="F39" i="9"/>
  <c r="I38" i="9"/>
  <c r="H38" i="9"/>
  <c r="G38" i="9"/>
  <c r="F38" i="9"/>
  <c r="I37" i="9"/>
  <c r="H37" i="9"/>
  <c r="G37" i="9"/>
  <c r="F37" i="9"/>
  <c r="I36" i="9"/>
  <c r="H36" i="9"/>
  <c r="G36" i="9"/>
  <c r="F36" i="9"/>
  <c r="I35" i="9"/>
  <c r="H35" i="9"/>
  <c r="G35" i="9"/>
  <c r="F35" i="9"/>
  <c r="I34" i="9"/>
  <c r="H34" i="9"/>
  <c r="G34" i="9"/>
  <c r="F34" i="9"/>
  <c r="I33" i="9"/>
  <c r="H33" i="9"/>
  <c r="G33" i="9"/>
  <c r="F33" i="9"/>
  <c r="I32" i="9"/>
  <c r="H32" i="9"/>
  <c r="G32" i="9"/>
  <c r="F32" i="9"/>
  <c r="I31" i="9"/>
  <c r="H31" i="9"/>
  <c r="G31" i="9"/>
  <c r="F31" i="9"/>
  <c r="I30" i="9"/>
  <c r="H30" i="9"/>
  <c r="G30" i="9"/>
  <c r="F30" i="9"/>
  <c r="I29" i="9"/>
  <c r="H29" i="9"/>
  <c r="G29" i="9"/>
  <c r="F29" i="9"/>
  <c r="I28" i="9"/>
  <c r="H28" i="9"/>
  <c r="G28" i="9"/>
  <c r="F28" i="9"/>
  <c r="I27" i="9"/>
  <c r="H27" i="9"/>
  <c r="G27" i="9"/>
  <c r="F27" i="9"/>
  <c r="I26" i="9"/>
  <c r="H26" i="9"/>
  <c r="G26" i="9"/>
  <c r="F26" i="9"/>
  <c r="I25" i="9"/>
  <c r="H25" i="9"/>
  <c r="G25" i="9"/>
  <c r="F25" i="9"/>
  <c r="I24" i="9"/>
  <c r="H24" i="9"/>
  <c r="G24" i="9"/>
  <c r="F24" i="9"/>
  <c r="I23" i="9"/>
  <c r="H23" i="9"/>
  <c r="G23" i="9"/>
  <c r="F23" i="9"/>
  <c r="I22" i="9"/>
  <c r="H22" i="9"/>
  <c r="G22" i="9"/>
  <c r="F22" i="9"/>
  <c r="I21" i="9"/>
  <c r="H21" i="9"/>
  <c r="G21" i="9"/>
  <c r="F21" i="9"/>
  <c r="I20" i="9"/>
  <c r="H20" i="9"/>
  <c r="G20" i="9"/>
  <c r="F20" i="9"/>
  <c r="I19" i="9"/>
  <c r="H19" i="9"/>
  <c r="G19" i="9"/>
  <c r="F19" i="9"/>
  <c r="I18" i="9"/>
  <c r="H18" i="9"/>
  <c r="G18" i="9"/>
  <c r="F18" i="9"/>
  <c r="I17" i="9"/>
  <c r="H17" i="9"/>
  <c r="G17" i="9"/>
  <c r="F17" i="9"/>
  <c r="I16" i="9"/>
  <c r="H16" i="9"/>
  <c r="G16" i="9"/>
  <c r="F16" i="9"/>
  <c r="I15" i="9"/>
  <c r="H15" i="9"/>
  <c r="G15" i="9"/>
  <c r="F15" i="9"/>
  <c r="I14" i="9"/>
  <c r="H14" i="9"/>
  <c r="G14" i="9"/>
  <c r="F14" i="9"/>
  <c r="I13" i="9"/>
  <c r="H13" i="9"/>
  <c r="G13" i="9"/>
  <c r="F13" i="9"/>
  <c r="I12" i="9"/>
  <c r="H12" i="9"/>
  <c r="G12" i="9"/>
  <c r="F12" i="9"/>
  <c r="I11" i="9"/>
  <c r="H11" i="9"/>
  <c r="G11" i="9"/>
  <c r="F11" i="9"/>
  <c r="I10" i="9"/>
  <c r="H10" i="9"/>
  <c r="G10" i="9"/>
  <c r="F10" i="9"/>
  <c r="I9" i="9"/>
  <c r="H9" i="9"/>
  <c r="G9" i="9"/>
  <c r="F9" i="9"/>
  <c r="I8" i="9"/>
  <c r="H8" i="9"/>
  <c r="G8" i="9"/>
  <c r="F8" i="9"/>
  <c r="I7" i="9"/>
  <c r="H7" i="9"/>
  <c r="G7" i="9"/>
  <c r="F7" i="9"/>
  <c r="I6" i="9"/>
  <c r="H6" i="9"/>
  <c r="G6" i="9"/>
  <c r="F6" i="9"/>
  <c r="I5" i="9"/>
  <c r="H5" i="9"/>
  <c r="G5" i="9"/>
  <c r="F5" i="9"/>
  <c r="I4" i="9"/>
  <c r="H4" i="9"/>
  <c r="G4" i="9"/>
  <c r="F4" i="9"/>
  <c r="I3" i="9"/>
  <c r="H3" i="9"/>
  <c r="G3" i="9"/>
  <c r="F3" i="9"/>
  <c r="C692" i="3"/>
  <c r="E691" i="9" s="1"/>
  <c r="C693" i="3"/>
  <c r="E692" i="9" s="1"/>
  <c r="C694" i="3"/>
  <c r="E693" i="9" s="1"/>
  <c r="C695" i="3"/>
  <c r="E694" i="9" s="1"/>
  <c r="C696" i="3"/>
  <c r="E695" i="9" s="1"/>
  <c r="C697" i="3"/>
  <c r="E696" i="9" s="1"/>
  <c r="C698" i="3"/>
  <c r="E697" i="9" s="1"/>
  <c r="C699" i="3"/>
  <c r="E698" i="9" s="1"/>
  <c r="C700" i="3"/>
  <c r="E699" i="9" s="1"/>
  <c r="C702" i="3"/>
  <c r="E701" i="9" s="1"/>
  <c r="C703" i="3"/>
  <c r="E702" i="9" s="1"/>
  <c r="C704" i="3"/>
  <c r="E703" i="9" s="1"/>
  <c r="C705" i="3"/>
  <c r="E704" i="9" s="1"/>
  <c r="C706" i="3"/>
  <c r="E705" i="9" s="1"/>
  <c r="C707" i="3"/>
  <c r="E706" i="9" s="1"/>
  <c r="C708" i="3"/>
  <c r="E707" i="9" s="1"/>
  <c r="C709" i="3"/>
  <c r="E708" i="9" s="1"/>
  <c r="C710" i="3"/>
  <c r="E709" i="9" s="1"/>
  <c r="C711" i="3"/>
  <c r="E710" i="9" s="1"/>
  <c r="C712" i="3"/>
  <c r="E711" i="9" s="1"/>
  <c r="C713" i="3"/>
  <c r="E712" i="9" s="1"/>
  <c r="C714" i="3"/>
  <c r="E713" i="9" s="1"/>
  <c r="C715" i="3"/>
  <c r="E714" i="9" s="1"/>
  <c r="C716" i="3"/>
  <c r="E715" i="9" s="1"/>
  <c r="C717" i="3"/>
  <c r="E716" i="9" s="1"/>
  <c r="C718" i="3"/>
  <c r="E717" i="9" s="1"/>
  <c r="C719" i="3"/>
  <c r="E718" i="9" s="1"/>
  <c r="C720" i="3"/>
  <c r="E719" i="9" s="1"/>
  <c r="C721" i="3"/>
  <c r="E720" i="9" s="1"/>
  <c r="C722" i="3"/>
  <c r="E721" i="9" s="1"/>
  <c r="C727" i="9"/>
  <c r="C728" i="9"/>
  <c r="C729" i="9"/>
  <c r="C730" i="9"/>
  <c r="C731" i="9"/>
  <c r="C732" i="9"/>
  <c r="C733" i="9"/>
  <c r="C734" i="9"/>
  <c r="C735" i="9"/>
  <c r="C736" i="9"/>
  <c r="C752" i="9"/>
  <c r="C754" i="9"/>
  <c r="C755" i="9"/>
  <c r="C329" i="9"/>
  <c r="C308" i="9"/>
  <c r="C309" i="9"/>
  <c r="C310" i="9"/>
  <c r="C311" i="9"/>
  <c r="C312" i="9"/>
  <c r="C313" i="9"/>
  <c r="C314" i="9"/>
  <c r="C315" i="9"/>
  <c r="C316" i="9"/>
  <c r="C317" i="9"/>
  <c r="C318" i="9"/>
  <c r="C319" i="9"/>
  <c r="C320" i="9"/>
  <c r="C321" i="9"/>
  <c r="C322" i="9"/>
  <c r="C323" i="9"/>
  <c r="C324" i="9"/>
  <c r="C325" i="9"/>
  <c r="C326" i="9"/>
  <c r="C327" i="9"/>
  <c r="C328" i="9"/>
  <c r="C330" i="9"/>
  <c r="C331" i="9"/>
  <c r="C332" i="9"/>
  <c r="C333" i="9"/>
  <c r="C334" i="9"/>
  <c r="C335" i="9"/>
  <c r="C336" i="9"/>
  <c r="C337" i="9"/>
  <c r="C338" i="9"/>
  <c r="C340" i="9"/>
  <c r="C341" i="9"/>
  <c r="C342" i="9"/>
  <c r="C343" i="9"/>
  <c r="C344" i="9"/>
  <c r="C345" i="9"/>
  <c r="C346" i="9"/>
  <c r="T730" i="9" l="1"/>
  <c r="V727" i="9"/>
  <c r="V592" i="9" l="1"/>
  <c r="U592" i="9"/>
  <c r="T592" i="9"/>
  <c r="C592" i="9"/>
  <c r="H591" i="7"/>
  <c r="F591" i="7"/>
  <c r="BC593" i="3"/>
  <c r="BB593" i="3"/>
  <c r="BA593" i="3"/>
  <c r="AV593" i="3"/>
  <c r="AU593" i="3"/>
  <c r="AR593" i="3"/>
  <c r="AQ593" i="3"/>
  <c r="AP593" i="3"/>
  <c r="AI593" i="3"/>
  <c r="AH593" i="3"/>
  <c r="AB593" i="3"/>
  <c r="AA593" i="3"/>
  <c r="Z593" i="3"/>
  <c r="W593" i="3"/>
  <c r="V593" i="3"/>
  <c r="P593" i="3"/>
  <c r="O593" i="3"/>
  <c r="L593" i="3"/>
  <c r="K593" i="3"/>
  <c r="D593" i="3"/>
  <c r="C593" i="3"/>
  <c r="AY593" i="3" l="1"/>
  <c r="J592" i="9"/>
  <c r="AL593" i="3"/>
  <c r="E592" i="9"/>
  <c r="AN593" i="3"/>
  <c r="N592" i="9"/>
  <c r="C591" i="7"/>
  <c r="E591" i="8"/>
  <c r="F591" i="8"/>
  <c r="D591" i="7"/>
  <c r="AS593" i="3"/>
  <c r="E591" i="7"/>
  <c r="C591" i="8"/>
  <c r="G591" i="8"/>
  <c r="D591" i="8"/>
  <c r="AZ593" i="3"/>
  <c r="AM593" i="3"/>
  <c r="AX593" i="3"/>
  <c r="AO593" i="3" l="1"/>
  <c r="BL593" i="3" s="1"/>
  <c r="H591" i="8"/>
  <c r="Q592" i="9"/>
  <c r="H683" i="7"/>
  <c r="F683" i="7"/>
  <c r="BR593" i="3" l="1"/>
  <c r="AT593" i="3"/>
  <c r="G591" i="7" s="1"/>
  <c r="I591" i="7" s="1"/>
  <c r="I591" i="8"/>
  <c r="J591" i="7"/>
  <c r="S592" i="9"/>
  <c r="V352" i="9"/>
  <c r="U352" i="9"/>
  <c r="T352" i="9"/>
  <c r="C352" i="9"/>
  <c r="C434" i="9"/>
  <c r="V434" i="9"/>
  <c r="U434" i="9"/>
  <c r="T434" i="9"/>
  <c r="V390" i="9"/>
  <c r="U390" i="9"/>
  <c r="T390" i="9"/>
  <c r="C390" i="9"/>
  <c r="V284" i="9"/>
  <c r="U284" i="9"/>
  <c r="T284" i="9"/>
  <c r="C284" i="9"/>
  <c r="H352" i="7"/>
  <c r="F352" i="7"/>
  <c r="H433" i="7"/>
  <c r="F433" i="7"/>
  <c r="H284" i="7"/>
  <c r="F284" i="7"/>
  <c r="H389" i="7"/>
  <c r="F389" i="7"/>
  <c r="BC353" i="3"/>
  <c r="BB353" i="3"/>
  <c r="BA353" i="3"/>
  <c r="AV353" i="3"/>
  <c r="AU353" i="3"/>
  <c r="AR353" i="3"/>
  <c r="AQ353" i="3"/>
  <c r="AP353" i="3"/>
  <c r="AI353" i="3"/>
  <c r="AH353" i="3"/>
  <c r="AB353" i="3"/>
  <c r="AA353" i="3"/>
  <c r="Z353" i="3"/>
  <c r="W353" i="3"/>
  <c r="V353" i="3"/>
  <c r="P353" i="3"/>
  <c r="O353" i="3"/>
  <c r="L353" i="3"/>
  <c r="K353" i="3"/>
  <c r="D353" i="3"/>
  <c r="C353" i="3"/>
  <c r="BC391" i="3"/>
  <c r="BB391" i="3"/>
  <c r="BA391" i="3"/>
  <c r="AV391" i="3"/>
  <c r="AU391" i="3"/>
  <c r="AR391" i="3"/>
  <c r="AQ391" i="3"/>
  <c r="AP391" i="3"/>
  <c r="AI391" i="3"/>
  <c r="AH391" i="3"/>
  <c r="AB391" i="3"/>
  <c r="AA391" i="3"/>
  <c r="Z391" i="3"/>
  <c r="W391" i="3"/>
  <c r="V391" i="3"/>
  <c r="P391" i="3"/>
  <c r="O391" i="3"/>
  <c r="L391" i="3"/>
  <c r="K391" i="3"/>
  <c r="D391" i="3"/>
  <c r="C391" i="3"/>
  <c r="BC435" i="3"/>
  <c r="BB435" i="3"/>
  <c r="BA435" i="3"/>
  <c r="AV435" i="3"/>
  <c r="AU435" i="3"/>
  <c r="AR435" i="3"/>
  <c r="AQ435" i="3"/>
  <c r="AP435" i="3"/>
  <c r="AI435" i="3"/>
  <c r="AH435" i="3"/>
  <c r="AB435" i="3"/>
  <c r="AA435" i="3"/>
  <c r="Z435" i="3"/>
  <c r="W435" i="3"/>
  <c r="V435" i="3"/>
  <c r="P435" i="3"/>
  <c r="O435" i="3"/>
  <c r="L435" i="3"/>
  <c r="K435" i="3"/>
  <c r="D435" i="3"/>
  <c r="C435" i="3"/>
  <c r="BC285" i="3"/>
  <c r="BB285" i="3"/>
  <c r="BA285" i="3"/>
  <c r="AV285" i="3"/>
  <c r="AU285" i="3"/>
  <c r="AR285" i="3"/>
  <c r="AQ285" i="3"/>
  <c r="AP285" i="3"/>
  <c r="AI285" i="3"/>
  <c r="AH285" i="3"/>
  <c r="AB285" i="3"/>
  <c r="AA285" i="3"/>
  <c r="Z285" i="3"/>
  <c r="N284" i="9" s="1"/>
  <c r="W285" i="3"/>
  <c r="V285" i="3"/>
  <c r="P285" i="3"/>
  <c r="O285" i="3"/>
  <c r="L285" i="3"/>
  <c r="K285" i="3"/>
  <c r="D285" i="3"/>
  <c r="C285" i="3"/>
  <c r="J434" i="9" l="1"/>
  <c r="AX391" i="3"/>
  <c r="E390" i="9"/>
  <c r="J390" i="9"/>
  <c r="N390" i="9"/>
  <c r="AX353" i="3"/>
  <c r="E352" i="9"/>
  <c r="AM353" i="3"/>
  <c r="J352" i="9"/>
  <c r="AN353" i="3"/>
  <c r="N352" i="9"/>
  <c r="AX285" i="3"/>
  <c r="E284" i="9"/>
  <c r="J284" i="9"/>
  <c r="AX435" i="3"/>
  <c r="E434" i="9"/>
  <c r="N434" i="9"/>
  <c r="E352" i="7"/>
  <c r="G433" i="8"/>
  <c r="E284" i="8"/>
  <c r="F284" i="8"/>
  <c r="G284" i="8"/>
  <c r="C389" i="8"/>
  <c r="E433" i="8"/>
  <c r="D352" i="8"/>
  <c r="D389" i="7"/>
  <c r="E352" i="8"/>
  <c r="D389" i="8"/>
  <c r="C352" i="7"/>
  <c r="C284" i="7"/>
  <c r="E389" i="8"/>
  <c r="F433" i="8"/>
  <c r="C389" i="7"/>
  <c r="E389" i="7"/>
  <c r="F352" i="8"/>
  <c r="C284" i="8"/>
  <c r="D284" i="7"/>
  <c r="E284" i="7"/>
  <c r="F389" i="8"/>
  <c r="G389" i="8"/>
  <c r="D352" i="7"/>
  <c r="C433" i="7"/>
  <c r="D433" i="7"/>
  <c r="E433" i="7"/>
  <c r="C433" i="8"/>
  <c r="D433" i="8"/>
  <c r="C352" i="8"/>
  <c r="G352" i="8"/>
  <c r="D284" i="8"/>
  <c r="AL353" i="3"/>
  <c r="AY353" i="3"/>
  <c r="AZ353" i="3"/>
  <c r="AS353" i="3"/>
  <c r="AL391" i="3"/>
  <c r="AY391" i="3"/>
  <c r="AM391" i="3"/>
  <c r="AZ391" i="3"/>
  <c r="AN391" i="3"/>
  <c r="AS391" i="3"/>
  <c r="AN285" i="3"/>
  <c r="AL435" i="3"/>
  <c r="AY435" i="3"/>
  <c r="AM435" i="3"/>
  <c r="AZ435" i="3"/>
  <c r="AN435" i="3"/>
  <c r="AS435" i="3"/>
  <c r="AL285" i="3"/>
  <c r="AY285" i="3"/>
  <c r="AM285" i="3"/>
  <c r="AZ285" i="3"/>
  <c r="AS285" i="3"/>
  <c r="V379" i="9"/>
  <c r="U379" i="9"/>
  <c r="T379" i="9"/>
  <c r="C379" i="9"/>
  <c r="V378" i="9"/>
  <c r="U378" i="9"/>
  <c r="T378" i="9"/>
  <c r="C378" i="9"/>
  <c r="H378" i="7"/>
  <c r="F378" i="7"/>
  <c r="H377" i="7"/>
  <c r="F377" i="7"/>
  <c r="BC380" i="3"/>
  <c r="BB380" i="3"/>
  <c r="BA380" i="3"/>
  <c r="AV380" i="3"/>
  <c r="AU380" i="3"/>
  <c r="AR380" i="3"/>
  <c r="AQ380" i="3"/>
  <c r="AP380" i="3"/>
  <c r="AI380" i="3"/>
  <c r="AH380" i="3"/>
  <c r="AB380" i="3"/>
  <c r="AA380" i="3"/>
  <c r="Z380" i="3"/>
  <c r="W380" i="3"/>
  <c r="V380" i="3"/>
  <c r="P380" i="3"/>
  <c r="O380" i="3"/>
  <c r="L380" i="3"/>
  <c r="K380" i="3"/>
  <c r="D380" i="3"/>
  <c r="C380" i="3"/>
  <c r="BC379" i="3"/>
  <c r="BB379" i="3"/>
  <c r="BA379" i="3"/>
  <c r="AV379" i="3"/>
  <c r="AU379" i="3"/>
  <c r="AR379" i="3"/>
  <c r="AQ379" i="3"/>
  <c r="AP379" i="3"/>
  <c r="AI379" i="3"/>
  <c r="AH379" i="3"/>
  <c r="AB379" i="3"/>
  <c r="AA379" i="3"/>
  <c r="Z379" i="3"/>
  <c r="W379" i="3"/>
  <c r="V379" i="3"/>
  <c r="P379" i="3"/>
  <c r="O379" i="3"/>
  <c r="L379" i="3"/>
  <c r="K379" i="3"/>
  <c r="D379" i="3"/>
  <c r="C379" i="3"/>
  <c r="AO353" i="3" l="1"/>
  <c r="AT353" i="3" s="1"/>
  <c r="G352" i="7" s="1"/>
  <c r="I352" i="7" s="1"/>
  <c r="Q284" i="9"/>
  <c r="AL379" i="3"/>
  <c r="E378" i="9"/>
  <c r="AY380" i="3"/>
  <c r="J379" i="9"/>
  <c r="AX380" i="3"/>
  <c r="E379" i="9"/>
  <c r="N379" i="9"/>
  <c r="AY379" i="3"/>
  <c r="J378" i="9"/>
  <c r="AZ379" i="3"/>
  <c r="N378" i="9"/>
  <c r="Q352" i="9"/>
  <c r="H284" i="8"/>
  <c r="Q434" i="9"/>
  <c r="H389" i="8"/>
  <c r="H352" i="8"/>
  <c r="H433" i="8"/>
  <c r="Q390" i="9"/>
  <c r="AS380" i="3"/>
  <c r="AO391" i="3"/>
  <c r="AO435" i="3"/>
  <c r="AO285" i="3"/>
  <c r="BL285" i="3" s="1"/>
  <c r="E377" i="7"/>
  <c r="E377" i="8"/>
  <c r="F378" i="8"/>
  <c r="C378" i="7"/>
  <c r="F377" i="8"/>
  <c r="C378" i="8"/>
  <c r="G378" i="8"/>
  <c r="C377" i="8"/>
  <c r="G377" i="8"/>
  <c r="D378" i="8"/>
  <c r="C377" i="7"/>
  <c r="D378" i="7"/>
  <c r="D377" i="7"/>
  <c r="E378" i="7"/>
  <c r="D377" i="8"/>
  <c r="E378" i="8"/>
  <c r="AL380" i="3"/>
  <c r="AM380" i="3"/>
  <c r="AZ380" i="3"/>
  <c r="AN380" i="3"/>
  <c r="AN379" i="3"/>
  <c r="AM379" i="3"/>
  <c r="AS379" i="3"/>
  <c r="AX379" i="3"/>
  <c r="W734" i="3"/>
  <c r="L734" i="3"/>
  <c r="BR285" i="3" l="1"/>
  <c r="BL353" i="3"/>
  <c r="BR353" i="3" s="1"/>
  <c r="J284" i="7"/>
  <c r="S284" i="9"/>
  <c r="I284" i="8"/>
  <c r="Q379" i="9"/>
  <c r="BL391" i="3"/>
  <c r="AT391" i="3"/>
  <c r="G389" i="7" s="1"/>
  <c r="I389" i="7" s="1"/>
  <c r="BL435" i="3"/>
  <c r="AT435" i="3"/>
  <c r="G433" i="7" s="1"/>
  <c r="I433" i="7" s="1"/>
  <c r="AT285" i="3"/>
  <c r="G284" i="7" s="1"/>
  <c r="I284" i="7" s="1"/>
  <c r="AO379" i="3"/>
  <c r="AT379" i="3" s="1"/>
  <c r="G377" i="7" s="1"/>
  <c r="I377" i="7" s="1"/>
  <c r="H377" i="8"/>
  <c r="H378" i="8"/>
  <c r="Q378" i="9"/>
  <c r="AO380" i="3"/>
  <c r="AT380" i="3" s="1"/>
  <c r="G378" i="7" s="1"/>
  <c r="I378" i="7" s="1"/>
  <c r="V288" i="9"/>
  <c r="U288" i="9"/>
  <c r="T288" i="9"/>
  <c r="C288" i="9"/>
  <c r="H288" i="7"/>
  <c r="F288" i="7"/>
  <c r="BC289" i="3"/>
  <c r="BB289" i="3"/>
  <c r="BA289" i="3"/>
  <c r="AV289" i="3"/>
  <c r="AU289" i="3"/>
  <c r="AR289" i="3"/>
  <c r="AQ289" i="3"/>
  <c r="AP289" i="3"/>
  <c r="AI289" i="3"/>
  <c r="AH289" i="3"/>
  <c r="AB289" i="3"/>
  <c r="AA289" i="3"/>
  <c r="Z289" i="3"/>
  <c r="W289" i="3"/>
  <c r="V289" i="3"/>
  <c r="P289" i="3"/>
  <c r="O289" i="3"/>
  <c r="L289" i="3"/>
  <c r="K289" i="3"/>
  <c r="D289" i="3"/>
  <c r="C289" i="3"/>
  <c r="BR391" i="3" l="1"/>
  <c r="BR435" i="3"/>
  <c r="I352" i="8"/>
  <c r="S352" i="9"/>
  <c r="J352" i="7"/>
  <c r="AY289" i="3"/>
  <c r="J288" i="9"/>
  <c r="AX289" i="3"/>
  <c r="E288" i="9"/>
  <c r="N288" i="9"/>
  <c r="BL379" i="3"/>
  <c r="BR379" i="3" s="1"/>
  <c r="S434" i="9"/>
  <c r="I433" i="8"/>
  <c r="J433" i="7"/>
  <c r="I389" i="8"/>
  <c r="S390" i="9"/>
  <c r="J389" i="7"/>
  <c r="BL380" i="3"/>
  <c r="BR380" i="3" s="1"/>
  <c r="AS289" i="3"/>
  <c r="E288" i="8"/>
  <c r="F288" i="8"/>
  <c r="D288" i="7"/>
  <c r="C288" i="8"/>
  <c r="G288" i="8"/>
  <c r="C288" i="7"/>
  <c r="E288" i="7"/>
  <c r="D288" i="8"/>
  <c r="AZ289" i="3"/>
  <c r="AL289" i="3"/>
  <c r="AM289" i="3"/>
  <c r="AN289" i="3"/>
  <c r="V338" i="9"/>
  <c r="U338" i="9"/>
  <c r="T338" i="9"/>
  <c r="H338" i="7"/>
  <c r="F338" i="7"/>
  <c r="BC339" i="3"/>
  <c r="BB339" i="3"/>
  <c r="BA339" i="3"/>
  <c r="AV339" i="3"/>
  <c r="AU339" i="3"/>
  <c r="AR339" i="3"/>
  <c r="AQ339" i="3"/>
  <c r="AP339" i="3"/>
  <c r="AI339" i="3"/>
  <c r="AH339" i="3"/>
  <c r="AB339" i="3"/>
  <c r="AA339" i="3"/>
  <c r="Z339" i="3"/>
  <c r="W339" i="3"/>
  <c r="V339" i="3"/>
  <c r="P339" i="3"/>
  <c r="O339" i="3"/>
  <c r="L339" i="3"/>
  <c r="D339" i="3"/>
  <c r="C339" i="3"/>
  <c r="S378" i="9" l="1"/>
  <c r="J378" i="7"/>
  <c r="AX339" i="3"/>
  <c r="E338" i="9"/>
  <c r="AN339" i="3"/>
  <c r="N338" i="9"/>
  <c r="AM339" i="3"/>
  <c r="J338" i="9"/>
  <c r="J377" i="7"/>
  <c r="I377" i="8"/>
  <c r="Q288" i="9"/>
  <c r="I378" i="8"/>
  <c r="S379" i="9"/>
  <c r="H288" i="8"/>
  <c r="AO289" i="3"/>
  <c r="BL289" i="3" s="1"/>
  <c r="AZ339" i="3"/>
  <c r="C338" i="7"/>
  <c r="D338" i="7"/>
  <c r="C338" i="8"/>
  <c r="E338" i="7"/>
  <c r="D338" i="8"/>
  <c r="E338" i="8"/>
  <c r="F338" i="8"/>
  <c r="G338" i="8"/>
  <c r="AS339" i="3"/>
  <c r="AL339" i="3"/>
  <c r="AY339" i="3"/>
  <c r="V655" i="9"/>
  <c r="U655" i="9"/>
  <c r="T655" i="9"/>
  <c r="C655" i="9"/>
  <c r="H654" i="7"/>
  <c r="F654" i="7"/>
  <c r="BC656" i="3"/>
  <c r="BB656" i="3"/>
  <c r="BA656" i="3"/>
  <c r="AV656" i="3"/>
  <c r="AU656" i="3"/>
  <c r="AR656" i="3"/>
  <c r="AQ656" i="3"/>
  <c r="AP656" i="3"/>
  <c r="AI656" i="3"/>
  <c r="AH656" i="3"/>
  <c r="AB656" i="3"/>
  <c r="AA656" i="3"/>
  <c r="Z656" i="3"/>
  <c r="W656" i="3"/>
  <c r="V656" i="3"/>
  <c r="P656" i="3"/>
  <c r="O656" i="3"/>
  <c r="L656" i="3"/>
  <c r="K656" i="3"/>
  <c r="D656" i="3"/>
  <c r="C656" i="3"/>
  <c r="BR289" i="3" l="1"/>
  <c r="AO339" i="3"/>
  <c r="BL339" i="3" s="1"/>
  <c r="AN656" i="3"/>
  <c r="N655" i="9"/>
  <c r="AL656" i="3"/>
  <c r="E655" i="9"/>
  <c r="AM656" i="3"/>
  <c r="J655" i="9"/>
  <c r="AT289" i="3"/>
  <c r="G288" i="7" s="1"/>
  <c r="I288" i="7" s="1"/>
  <c r="I288" i="8"/>
  <c r="J288" i="7"/>
  <c r="S288" i="9"/>
  <c r="H338" i="8"/>
  <c r="Q338" i="9"/>
  <c r="AS656" i="3"/>
  <c r="AY656" i="3"/>
  <c r="AZ656" i="3"/>
  <c r="C654" i="7"/>
  <c r="C654" i="8"/>
  <c r="D654" i="7"/>
  <c r="E654" i="7"/>
  <c r="D654" i="8"/>
  <c r="E654" i="8"/>
  <c r="F654" i="8"/>
  <c r="G654" i="8"/>
  <c r="AX656" i="3"/>
  <c r="H732" i="7"/>
  <c r="F732" i="7"/>
  <c r="BC734" i="3"/>
  <c r="BB734" i="3"/>
  <c r="BA734" i="3"/>
  <c r="AV734" i="3"/>
  <c r="AU734" i="3"/>
  <c r="AR734" i="3"/>
  <c r="AQ734" i="3"/>
  <c r="AP734" i="3"/>
  <c r="AB734" i="3"/>
  <c r="AA734" i="3"/>
  <c r="Z734" i="3"/>
  <c r="P734" i="3"/>
  <c r="O734" i="3"/>
  <c r="D734" i="3"/>
  <c r="C734" i="3"/>
  <c r="V8" i="9"/>
  <c r="U8" i="9"/>
  <c r="T8" i="9"/>
  <c r="C8" i="9"/>
  <c r="H8" i="7"/>
  <c r="F8" i="7"/>
  <c r="BC9" i="3"/>
  <c r="BB9" i="3"/>
  <c r="BA9" i="3"/>
  <c r="AV9" i="3"/>
  <c r="AU9" i="3"/>
  <c r="AR9" i="3"/>
  <c r="AQ9" i="3"/>
  <c r="AP9" i="3"/>
  <c r="AI9" i="3"/>
  <c r="AH9" i="3"/>
  <c r="AB9" i="3"/>
  <c r="AA9" i="3"/>
  <c r="Z9" i="3"/>
  <c r="W9" i="3"/>
  <c r="V9" i="3"/>
  <c r="P9" i="3"/>
  <c r="O9" i="3"/>
  <c r="D9" i="3"/>
  <c r="C9" i="3"/>
  <c r="BR339" i="3" l="1"/>
  <c r="AT339" i="3"/>
  <c r="G338" i="7" s="1"/>
  <c r="I338" i="7" s="1"/>
  <c r="AO656" i="3"/>
  <c r="AT656" i="3" s="1"/>
  <c r="G654" i="7" s="1"/>
  <c r="I654" i="7" s="1"/>
  <c r="J8" i="9"/>
  <c r="AZ9" i="3"/>
  <c r="N8" i="9"/>
  <c r="AX734" i="3"/>
  <c r="E733" i="9"/>
  <c r="AN734" i="3"/>
  <c r="N733" i="9"/>
  <c r="AX9" i="3"/>
  <c r="E8" i="9"/>
  <c r="AM734" i="3"/>
  <c r="J733" i="9"/>
  <c r="Q655" i="9"/>
  <c r="I338" i="8"/>
  <c r="J338" i="7"/>
  <c r="S338" i="9"/>
  <c r="H654" i="8"/>
  <c r="C732" i="7"/>
  <c r="E732" i="8"/>
  <c r="D732" i="7"/>
  <c r="F732" i="8"/>
  <c r="E732" i="7"/>
  <c r="C732" i="8"/>
  <c r="G732" i="8"/>
  <c r="D732" i="8"/>
  <c r="AS734" i="3"/>
  <c r="AL734" i="3"/>
  <c r="AY734" i="3"/>
  <c r="AZ734" i="3"/>
  <c r="AN9" i="3"/>
  <c r="C8" i="7"/>
  <c r="F8" i="8"/>
  <c r="D8" i="7"/>
  <c r="C8" i="8"/>
  <c r="G8" i="8"/>
  <c r="E8" i="7"/>
  <c r="D8" i="8"/>
  <c r="E8" i="8"/>
  <c r="AS9" i="3"/>
  <c r="AM9" i="3"/>
  <c r="AL9" i="3"/>
  <c r="AY9" i="3"/>
  <c r="BL656" i="3" l="1"/>
  <c r="BR656" i="3" s="1"/>
  <c r="AO734" i="3"/>
  <c r="AT734" i="3" s="1"/>
  <c r="G732" i="7" s="1"/>
  <c r="I732" i="7" s="1"/>
  <c r="Q8" i="9"/>
  <c r="H732" i="8"/>
  <c r="H8" i="8"/>
  <c r="Q733" i="9"/>
  <c r="AO9" i="3"/>
  <c r="AT9" i="3" s="1"/>
  <c r="G8" i="7" s="1"/>
  <c r="I8" i="7" s="1"/>
  <c r="J654" i="7" l="1"/>
  <c r="S655" i="9"/>
  <c r="I654" i="8"/>
  <c r="BL734" i="3"/>
  <c r="BR734" i="3" s="1"/>
  <c r="BL9" i="3"/>
  <c r="BR9" i="3" l="1"/>
  <c r="I732" i="8"/>
  <c r="J732" i="7"/>
  <c r="S733" i="9"/>
  <c r="S8" i="9"/>
  <c r="J8" i="7"/>
  <c r="I8" i="8"/>
  <c r="H735" i="7" l="1"/>
  <c r="F735" i="7"/>
  <c r="BC737" i="3"/>
  <c r="BB737" i="3"/>
  <c r="BA737" i="3"/>
  <c r="AV737" i="3"/>
  <c r="AU737" i="3"/>
  <c r="AR737" i="3"/>
  <c r="AQ737" i="3"/>
  <c r="AP737" i="3"/>
  <c r="AI737" i="3"/>
  <c r="AH737" i="3"/>
  <c r="AB737" i="3"/>
  <c r="AA737" i="3"/>
  <c r="Z737" i="3"/>
  <c r="N736" i="9" s="1"/>
  <c r="W737" i="3"/>
  <c r="V737" i="3"/>
  <c r="P737" i="3"/>
  <c r="O737" i="3"/>
  <c r="J736" i="9" s="1"/>
  <c r="L737" i="3"/>
  <c r="K737" i="3"/>
  <c r="D737" i="3"/>
  <c r="C737" i="3"/>
  <c r="E736" i="9" s="1"/>
  <c r="E735" i="7" l="1"/>
  <c r="AS737" i="3"/>
  <c r="E735" i="8"/>
  <c r="F735" i="8"/>
  <c r="AX737" i="3"/>
  <c r="D735" i="8"/>
  <c r="C735" i="8"/>
  <c r="C735" i="7"/>
  <c r="AN737" i="3"/>
  <c r="G735" i="8"/>
  <c r="D735" i="7"/>
  <c r="AL737" i="3"/>
  <c r="AY737" i="3"/>
  <c r="AM737" i="3"/>
  <c r="AZ737" i="3"/>
  <c r="W712" i="3"/>
  <c r="Q736" i="9" l="1"/>
  <c r="H735" i="8"/>
  <c r="AO737" i="3"/>
  <c r="AT737" i="3" s="1"/>
  <c r="G735" i="7" s="1"/>
  <c r="I735" i="7" s="1"/>
  <c r="BL737" i="3" l="1"/>
  <c r="BR737" i="3" s="1"/>
  <c r="J735" i="7" l="1"/>
  <c r="S736" i="9"/>
  <c r="I735" i="8"/>
  <c r="C16" i="14"/>
  <c r="C21" i="14"/>
  <c r="C15" i="14"/>
  <c r="C17" i="14"/>
  <c r="C18" i="14"/>
  <c r="C22" i="14"/>
  <c r="C2" i="14"/>
  <c r="C19" i="14"/>
  <c r="C9" i="14"/>
  <c r="C3" i="14"/>
  <c r="C10" i="14"/>
  <c r="C13" i="14"/>
  <c r="C5" i="14"/>
  <c r="C14" i="14"/>
  <c r="C11" i="14"/>
  <c r="C23" i="14"/>
  <c r="C6" i="14"/>
  <c r="C4" i="14"/>
  <c r="C24" i="14"/>
  <c r="C25" i="14"/>
  <c r="C8" i="14"/>
  <c r="C12" i="14"/>
  <c r="C7" i="14"/>
  <c r="C20" i="14"/>
  <c r="C64" i="4" l="1"/>
  <c r="C63" i="4"/>
  <c r="C62" i="4"/>
  <c r="C61" i="4"/>
  <c r="C60" i="4"/>
  <c r="C59" i="4"/>
  <c r="C58" i="4"/>
  <c r="C57" i="4"/>
  <c r="C56" i="4"/>
  <c r="C55" i="4"/>
  <c r="C54" i="4"/>
  <c r="C53" i="4"/>
  <c r="C52" i="4"/>
  <c r="C51" i="4"/>
  <c r="C50" i="4"/>
  <c r="C49" i="4"/>
  <c r="C48" i="4"/>
  <c r="C47" i="4"/>
  <c r="C46" i="4"/>
  <c r="C45" i="4"/>
  <c r="C44" i="4"/>
  <c r="C43" i="4"/>
  <c r="C42" i="4"/>
  <c r="C41"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7" i="4"/>
  <c r="C6" i="4"/>
  <c r="C5" i="4"/>
  <c r="C4" i="4"/>
  <c r="C3" i="4"/>
  <c r="C65" i="4"/>
  <c r="C66" i="4"/>
  <c r="AG758" i="3" l="1"/>
  <c r="AC758" i="3"/>
  <c r="U758" i="3"/>
  <c r="Q758" i="3"/>
  <c r="J758" i="3"/>
  <c r="E758" i="3"/>
  <c r="B758" i="3"/>
  <c r="AI757" i="3"/>
  <c r="W757" i="3"/>
  <c r="K757" i="3"/>
  <c r="D267" i="3" l="1"/>
  <c r="AI329" i="3" l="1"/>
  <c r="AH329" i="3"/>
  <c r="AI328" i="3"/>
  <c r="AH328" i="3"/>
  <c r="AI312" i="3"/>
  <c r="AH312" i="3"/>
  <c r="AI311" i="3"/>
  <c r="AH311" i="3"/>
  <c r="AI310" i="3"/>
  <c r="AH310" i="3"/>
  <c r="AI305" i="3"/>
  <c r="AH305" i="3"/>
  <c r="AI304" i="3"/>
  <c r="AH304" i="3"/>
  <c r="AI432" i="3"/>
  <c r="V63" i="9"/>
  <c r="U63" i="9"/>
  <c r="T63" i="9"/>
  <c r="C63" i="9"/>
  <c r="V62" i="9"/>
  <c r="U62" i="9"/>
  <c r="T62" i="9"/>
  <c r="C62" i="9"/>
  <c r="H63" i="7"/>
  <c r="F63" i="7"/>
  <c r="H62" i="7"/>
  <c r="F62" i="7"/>
  <c r="BC64" i="3"/>
  <c r="BB64" i="3"/>
  <c r="BA64" i="3"/>
  <c r="AV64" i="3"/>
  <c r="AU64" i="3"/>
  <c r="AR64" i="3"/>
  <c r="AQ64" i="3"/>
  <c r="AP64" i="3"/>
  <c r="AI64" i="3"/>
  <c r="AH64" i="3"/>
  <c r="AB64" i="3"/>
  <c r="AA64" i="3"/>
  <c r="Z64" i="3"/>
  <c r="W64" i="3"/>
  <c r="V64" i="3"/>
  <c r="P64" i="3"/>
  <c r="O64" i="3"/>
  <c r="J63" i="9" s="1"/>
  <c r="L64" i="3"/>
  <c r="K64" i="3"/>
  <c r="D64" i="3"/>
  <c r="C64" i="3"/>
  <c r="L62" i="3"/>
  <c r="AX64" i="3" l="1"/>
  <c r="E63" i="9"/>
  <c r="AZ64" i="3"/>
  <c r="N63" i="9"/>
  <c r="AM64" i="3"/>
  <c r="AS64" i="3"/>
  <c r="E63" i="7"/>
  <c r="D63" i="8"/>
  <c r="D63" i="7"/>
  <c r="C63" i="8"/>
  <c r="G63" i="8"/>
  <c r="C63" i="7"/>
  <c r="F63" i="8"/>
  <c r="E63" i="8"/>
  <c r="AL64" i="3"/>
  <c r="AY64" i="3"/>
  <c r="AN64" i="3"/>
  <c r="BC63" i="3"/>
  <c r="BB63" i="3"/>
  <c r="BA63" i="3"/>
  <c r="AV63" i="3"/>
  <c r="AU63" i="3"/>
  <c r="AR63" i="3"/>
  <c r="AQ63" i="3"/>
  <c r="AP63" i="3"/>
  <c r="AI63" i="3"/>
  <c r="AH63" i="3"/>
  <c r="AB63" i="3"/>
  <c r="AA63" i="3"/>
  <c r="Z63" i="3"/>
  <c r="N62" i="9" s="1"/>
  <c r="W63" i="3"/>
  <c r="V63" i="3"/>
  <c r="P63" i="3"/>
  <c r="O63" i="3"/>
  <c r="L63" i="3"/>
  <c r="K63" i="3"/>
  <c r="D63" i="3"/>
  <c r="C63" i="3"/>
  <c r="E62" i="9" s="1"/>
  <c r="C384" i="3"/>
  <c r="E383" i="9" s="1"/>
  <c r="H733" i="7"/>
  <c r="F733" i="7"/>
  <c r="BC735" i="3"/>
  <c r="BB735" i="3"/>
  <c r="BA735" i="3"/>
  <c r="AV735" i="3"/>
  <c r="AU735" i="3"/>
  <c r="AR735" i="3"/>
  <c r="AQ735" i="3"/>
  <c r="AP735" i="3"/>
  <c r="AI735" i="3"/>
  <c r="AH735" i="3"/>
  <c r="AB735" i="3"/>
  <c r="AA735" i="3"/>
  <c r="Z735" i="3"/>
  <c r="W735" i="3"/>
  <c r="V735" i="3"/>
  <c r="P735" i="3"/>
  <c r="O735" i="3"/>
  <c r="J734" i="9" s="1"/>
  <c r="L735" i="3"/>
  <c r="K735" i="3"/>
  <c r="D735" i="3"/>
  <c r="C735" i="3"/>
  <c r="E734" i="9" s="1"/>
  <c r="H549" i="7"/>
  <c r="F549" i="7"/>
  <c r="BC551" i="3"/>
  <c r="BB551" i="3"/>
  <c r="BA551" i="3"/>
  <c r="AV551" i="3"/>
  <c r="AU551" i="3"/>
  <c r="AR551" i="3"/>
  <c r="AQ551" i="3"/>
  <c r="AP551" i="3"/>
  <c r="AI551" i="3"/>
  <c r="AH551" i="3"/>
  <c r="AB551" i="3"/>
  <c r="AA551" i="3"/>
  <c r="Z551" i="3"/>
  <c r="W551" i="3"/>
  <c r="V551" i="3"/>
  <c r="P551" i="3"/>
  <c r="O551" i="3"/>
  <c r="D551" i="3"/>
  <c r="C551" i="3"/>
  <c r="AY551" i="3" l="1"/>
  <c r="J550" i="9"/>
  <c r="J62" i="9"/>
  <c r="AZ735" i="3"/>
  <c r="N734" i="9"/>
  <c r="AZ551" i="3"/>
  <c r="N550" i="9"/>
  <c r="AX551" i="3"/>
  <c r="E550" i="9"/>
  <c r="AY735" i="3"/>
  <c r="AX735" i="3"/>
  <c r="AS551" i="3"/>
  <c r="H63" i="8"/>
  <c r="AX63" i="3"/>
  <c r="C62" i="8"/>
  <c r="D62" i="8"/>
  <c r="C62" i="7"/>
  <c r="AM63" i="3"/>
  <c r="E62" i="8"/>
  <c r="F62" i="8"/>
  <c r="D62" i="7"/>
  <c r="AZ63" i="3"/>
  <c r="G62" i="8"/>
  <c r="E62" i="7"/>
  <c r="Q63" i="9"/>
  <c r="AO64" i="3"/>
  <c r="AT64" i="3" s="1"/>
  <c r="G63" i="7" s="1"/>
  <c r="I63" i="7" s="1"/>
  <c r="AS63" i="3"/>
  <c r="AL63" i="3"/>
  <c r="AY63" i="3"/>
  <c r="AN63" i="3"/>
  <c r="AS735" i="3"/>
  <c r="D733" i="7"/>
  <c r="C733" i="8"/>
  <c r="D733" i="8"/>
  <c r="E733" i="8"/>
  <c r="F733" i="8"/>
  <c r="C733" i="7"/>
  <c r="G733" i="8"/>
  <c r="E733" i="7"/>
  <c r="AL735" i="3"/>
  <c r="AM735" i="3"/>
  <c r="AN735" i="3"/>
  <c r="D549" i="7"/>
  <c r="E549" i="8"/>
  <c r="F549" i="8"/>
  <c r="D549" i="8"/>
  <c r="G549" i="8"/>
  <c r="C549" i="7"/>
  <c r="E549" i="7"/>
  <c r="C549" i="8"/>
  <c r="AM551" i="3"/>
  <c r="AN551" i="3"/>
  <c r="AL551" i="3"/>
  <c r="H329" i="7"/>
  <c r="F329" i="7"/>
  <c r="BC330" i="3"/>
  <c r="BB330" i="3"/>
  <c r="BA330" i="3"/>
  <c r="AV330" i="3"/>
  <c r="AU330" i="3"/>
  <c r="AR330" i="3"/>
  <c r="AQ330" i="3"/>
  <c r="AP330" i="3"/>
  <c r="AI330" i="3"/>
  <c r="AH330" i="3"/>
  <c r="AB330" i="3"/>
  <c r="AA330" i="3"/>
  <c r="Z330" i="3"/>
  <c r="N329" i="9" s="1"/>
  <c r="W330" i="3"/>
  <c r="V330" i="3"/>
  <c r="P330" i="3"/>
  <c r="O330" i="3"/>
  <c r="J329" i="9" s="1"/>
  <c r="L330" i="3"/>
  <c r="K330" i="3"/>
  <c r="D330" i="3"/>
  <c r="C330" i="3"/>
  <c r="V717" i="9"/>
  <c r="U717" i="9"/>
  <c r="T717" i="9"/>
  <c r="C717" i="9"/>
  <c r="H716" i="7"/>
  <c r="F716" i="7"/>
  <c r="AI718" i="3"/>
  <c r="AH718" i="3"/>
  <c r="W718" i="3"/>
  <c r="V718" i="3"/>
  <c r="L718" i="3"/>
  <c r="K718" i="3"/>
  <c r="BC718" i="3"/>
  <c r="BB718" i="3"/>
  <c r="BA718" i="3"/>
  <c r="AV718" i="3"/>
  <c r="AU718" i="3"/>
  <c r="AR718" i="3"/>
  <c r="AQ718" i="3"/>
  <c r="AP718" i="3"/>
  <c r="AB718" i="3"/>
  <c r="AA718" i="3"/>
  <c r="Z718" i="3"/>
  <c r="P718" i="3"/>
  <c r="O718" i="3"/>
  <c r="D718" i="3"/>
  <c r="AL718" i="3"/>
  <c r="AX330" i="3" l="1"/>
  <c r="E329" i="9"/>
  <c r="Q329" i="9" s="1"/>
  <c r="AZ718" i="3"/>
  <c r="N717" i="9"/>
  <c r="AY718" i="3"/>
  <c r="J717" i="9"/>
  <c r="AY330" i="3"/>
  <c r="AZ330" i="3"/>
  <c r="AO63" i="3"/>
  <c r="BL63" i="3" s="1"/>
  <c r="Q62" i="9"/>
  <c r="BL64" i="3"/>
  <c r="H62" i="8"/>
  <c r="AO551" i="3"/>
  <c r="AT551" i="3" s="1"/>
  <c r="G549" i="7" s="1"/>
  <c r="I549" i="7" s="1"/>
  <c r="AS718" i="3"/>
  <c r="H733" i="8"/>
  <c r="AS330" i="3"/>
  <c r="H549" i="8"/>
  <c r="AO735" i="3"/>
  <c r="BL735" i="3" s="1"/>
  <c r="Q734" i="9"/>
  <c r="Q550" i="9"/>
  <c r="C329" i="7"/>
  <c r="D329" i="7"/>
  <c r="E329" i="7"/>
  <c r="C329" i="8"/>
  <c r="E329" i="8"/>
  <c r="F329" i="8"/>
  <c r="D329" i="8"/>
  <c r="G329" i="8"/>
  <c r="AL330" i="3"/>
  <c r="AM330" i="3"/>
  <c r="AN330" i="3"/>
  <c r="E716" i="7"/>
  <c r="G716" i="8"/>
  <c r="D716" i="8"/>
  <c r="F716" i="8"/>
  <c r="E716" i="8"/>
  <c r="C716" i="7"/>
  <c r="D716" i="7"/>
  <c r="C716" i="8"/>
  <c r="AM718" i="3"/>
  <c r="AN718" i="3"/>
  <c r="AX718" i="3"/>
  <c r="BR64" i="3" l="1"/>
  <c r="BR735" i="3"/>
  <c r="BR63" i="3"/>
  <c r="BL551" i="3"/>
  <c r="AT63" i="3"/>
  <c r="G62" i="7" s="1"/>
  <c r="I62" i="7" s="1"/>
  <c r="S63" i="9"/>
  <c r="I63" i="8"/>
  <c r="J63" i="7"/>
  <c r="J62" i="7"/>
  <c r="I62" i="8"/>
  <c r="S62" i="9"/>
  <c r="AT735" i="3"/>
  <c r="G733" i="7" s="1"/>
  <c r="I733" i="7" s="1"/>
  <c r="J733" i="7"/>
  <c r="S734" i="9"/>
  <c r="I733" i="8"/>
  <c r="H716" i="8"/>
  <c r="H329" i="8"/>
  <c r="AO330" i="3"/>
  <c r="AO718" i="3"/>
  <c r="BL718" i="3" s="1"/>
  <c r="Q717" i="9"/>
  <c r="BR551" i="3" l="1"/>
  <c r="BR718" i="3"/>
  <c r="I549" i="8"/>
  <c r="S550" i="9"/>
  <c r="J549" i="7"/>
  <c r="J716" i="7"/>
  <c r="AT718" i="3"/>
  <c r="G716" i="7" s="1"/>
  <c r="I716" i="7" s="1"/>
  <c r="I716" i="8"/>
  <c r="S717" i="9"/>
  <c r="BL330" i="3"/>
  <c r="BR330" i="3" s="1"/>
  <c r="AT330" i="3"/>
  <c r="G329" i="7" s="1"/>
  <c r="I329" i="7" s="1"/>
  <c r="S329" i="9" l="1"/>
  <c r="I329" i="8"/>
  <c r="J329" i="7"/>
  <c r="V358" i="3"/>
  <c r="K707" i="3" l="1"/>
  <c r="W258" i="3"/>
  <c r="V258" i="3"/>
  <c r="L258" i="3"/>
  <c r="K258" i="3"/>
  <c r="AI62" i="3"/>
  <c r="AH62" i="3"/>
  <c r="AI61" i="3"/>
  <c r="AH61" i="3"/>
  <c r="AI60" i="3"/>
  <c r="AH60" i="3"/>
  <c r="AI59" i="3"/>
  <c r="AH59" i="3"/>
  <c r="AI58" i="3"/>
  <c r="AH58" i="3"/>
  <c r="V699" i="9" l="1"/>
  <c r="U699" i="9"/>
  <c r="T699" i="9"/>
  <c r="C699" i="9"/>
  <c r="V698" i="9"/>
  <c r="U698" i="9"/>
  <c r="T698" i="9"/>
  <c r="C698" i="9"/>
  <c r="H698" i="7"/>
  <c r="F698" i="7"/>
  <c r="H697" i="7"/>
  <c r="F697" i="7"/>
  <c r="BC700" i="3"/>
  <c r="BB700" i="3"/>
  <c r="BA700" i="3"/>
  <c r="AV700" i="3"/>
  <c r="AU700" i="3"/>
  <c r="AR700" i="3"/>
  <c r="AQ700" i="3"/>
  <c r="AP700" i="3"/>
  <c r="AI700" i="3"/>
  <c r="AH700" i="3"/>
  <c r="AB700" i="3"/>
  <c r="AA700" i="3"/>
  <c r="Z700" i="3"/>
  <c r="W700" i="3"/>
  <c r="V700" i="3"/>
  <c r="P700" i="3"/>
  <c r="O700" i="3"/>
  <c r="D700" i="3"/>
  <c r="AX700" i="3"/>
  <c r="BC699" i="3"/>
  <c r="BB699" i="3"/>
  <c r="BA699" i="3"/>
  <c r="AV699" i="3"/>
  <c r="AU699" i="3"/>
  <c r="AR699" i="3"/>
  <c r="AQ699" i="3"/>
  <c r="AP699" i="3"/>
  <c r="AI699" i="3"/>
  <c r="AH699" i="3"/>
  <c r="AB699" i="3"/>
  <c r="AA699" i="3"/>
  <c r="Z699" i="3"/>
  <c r="W699" i="3"/>
  <c r="V699" i="3"/>
  <c r="P699" i="3"/>
  <c r="O699" i="3"/>
  <c r="L699" i="3"/>
  <c r="K699" i="3"/>
  <c r="D699" i="3"/>
  <c r="AX699" i="3"/>
  <c r="AZ699" i="3" l="1"/>
  <c r="N698" i="9"/>
  <c r="AZ700" i="3"/>
  <c r="N699" i="9"/>
  <c r="AY699" i="3"/>
  <c r="J698" i="9"/>
  <c r="AY700" i="3"/>
  <c r="J699" i="9"/>
  <c r="AS700" i="3"/>
  <c r="AS699" i="3"/>
  <c r="C697" i="7"/>
  <c r="D698" i="8"/>
  <c r="D697" i="7"/>
  <c r="E698" i="8"/>
  <c r="E697" i="7"/>
  <c r="F698" i="8"/>
  <c r="C698" i="7"/>
  <c r="F697" i="8"/>
  <c r="G698" i="8"/>
  <c r="G697" i="8"/>
  <c r="C698" i="8"/>
  <c r="D698" i="7"/>
  <c r="E698" i="7"/>
  <c r="C697" i="8"/>
  <c r="D697" i="8"/>
  <c r="E697" i="8"/>
  <c r="AL700" i="3"/>
  <c r="AM700" i="3"/>
  <c r="AN700" i="3"/>
  <c r="AL699" i="3"/>
  <c r="AM699" i="3"/>
  <c r="AN699" i="3"/>
  <c r="AI721" i="3"/>
  <c r="AH721" i="3"/>
  <c r="AI719" i="3"/>
  <c r="AH719" i="3"/>
  <c r="AI692" i="3"/>
  <c r="AH692" i="3"/>
  <c r="AI652" i="3"/>
  <c r="AH652" i="3"/>
  <c r="AI559" i="3"/>
  <c r="AH559" i="3"/>
  <c r="AI443" i="3"/>
  <c r="AH443" i="3"/>
  <c r="AI442" i="3"/>
  <c r="AH442" i="3"/>
  <c r="H698" i="8" l="1"/>
  <c r="H697" i="8"/>
  <c r="Q698" i="9"/>
  <c r="Q699" i="9"/>
  <c r="AO700" i="3"/>
  <c r="AT700" i="3" s="1"/>
  <c r="G698" i="7" s="1"/>
  <c r="I698" i="7" s="1"/>
  <c r="AO699" i="3"/>
  <c r="AI425" i="3"/>
  <c r="AH425" i="3"/>
  <c r="AI634" i="3"/>
  <c r="AH634" i="3"/>
  <c r="BL700" i="3" l="1"/>
  <c r="BL699" i="3"/>
  <c r="AT699" i="3"/>
  <c r="G697" i="7" s="1"/>
  <c r="I697" i="7" s="1"/>
  <c r="W558" i="3"/>
  <c r="V558" i="3"/>
  <c r="L558" i="3"/>
  <c r="K558" i="3"/>
  <c r="W553" i="3"/>
  <c r="V553" i="3"/>
  <c r="L553" i="3"/>
  <c r="K553" i="3"/>
  <c r="AI717" i="3"/>
  <c r="AH717" i="3"/>
  <c r="AI666" i="3"/>
  <c r="AH666" i="3"/>
  <c r="AI661" i="3"/>
  <c r="AH661" i="3"/>
  <c r="AI426" i="3"/>
  <c r="AH426" i="3"/>
  <c r="AI651" i="3"/>
  <c r="AH651" i="3"/>
  <c r="AI650" i="3"/>
  <c r="AH650" i="3"/>
  <c r="AI648" i="3"/>
  <c r="AH648" i="3"/>
  <c r="AI647" i="3"/>
  <c r="AH647" i="3"/>
  <c r="AI643" i="3"/>
  <c r="AH643" i="3"/>
  <c r="W559" i="3"/>
  <c r="V559" i="3"/>
  <c r="L559" i="3"/>
  <c r="K559" i="3"/>
  <c r="AI542" i="3"/>
  <c r="AH542" i="3"/>
  <c r="AI541" i="3"/>
  <c r="AH541" i="3"/>
  <c r="AI540" i="3"/>
  <c r="AH540" i="3"/>
  <c r="L542" i="3"/>
  <c r="K542" i="3"/>
  <c r="L541" i="3"/>
  <c r="K541" i="3"/>
  <c r="L540" i="3"/>
  <c r="K540" i="3"/>
  <c r="AI537" i="3"/>
  <c r="AH537" i="3"/>
  <c r="W537" i="3"/>
  <c r="V537" i="3"/>
  <c r="L537" i="3"/>
  <c r="K537" i="3"/>
  <c r="L536" i="3"/>
  <c r="K536" i="3"/>
  <c r="L369" i="3"/>
  <c r="L368" i="3"/>
  <c r="W326" i="3"/>
  <c r="V326" i="3"/>
  <c r="W324" i="3"/>
  <c r="V324" i="3"/>
  <c r="W323" i="3"/>
  <c r="V323" i="3"/>
  <c r="W321" i="3"/>
  <c r="V321" i="3"/>
  <c r="W320" i="3"/>
  <c r="V320" i="3"/>
  <c r="W319" i="3"/>
  <c r="V319" i="3"/>
  <c r="W318" i="3"/>
  <c r="V318" i="3"/>
  <c r="BR699" i="3" l="1"/>
  <c r="BR700" i="3"/>
  <c r="S699" i="9"/>
  <c r="I698" i="8"/>
  <c r="J698" i="7"/>
  <c r="S698" i="9"/>
  <c r="I697" i="8"/>
  <c r="J697" i="7"/>
  <c r="AI346" i="3"/>
  <c r="AH346" i="3"/>
  <c r="AI345" i="3"/>
  <c r="AH345" i="3"/>
  <c r="AI341" i="3"/>
  <c r="AH341" i="3"/>
  <c r="AI326" i="3"/>
  <c r="AH326" i="3"/>
  <c r="AI324" i="3"/>
  <c r="AH324" i="3"/>
  <c r="AI323" i="3"/>
  <c r="AH323" i="3"/>
  <c r="AI322" i="3"/>
  <c r="AH322" i="3"/>
  <c r="AI321" i="3"/>
  <c r="AH321" i="3"/>
  <c r="AI320" i="3"/>
  <c r="AH320" i="3"/>
  <c r="AI319" i="3"/>
  <c r="AH319" i="3"/>
  <c r="AI318" i="3"/>
  <c r="AH318" i="3"/>
  <c r="AI317" i="3"/>
  <c r="AH317" i="3"/>
  <c r="AI316" i="3"/>
  <c r="AH316" i="3"/>
  <c r="AI283" i="3"/>
  <c r="AH283" i="3"/>
  <c r="AI282" i="3"/>
  <c r="AH282" i="3"/>
  <c r="AI281" i="3"/>
  <c r="AH281" i="3"/>
  <c r="AI280" i="3"/>
  <c r="AH280" i="3"/>
  <c r="W283" i="3"/>
  <c r="V283" i="3"/>
  <c r="W282" i="3"/>
  <c r="V282" i="3"/>
  <c r="W281" i="3"/>
  <c r="V281" i="3"/>
  <c r="W280" i="3"/>
  <c r="V280" i="3"/>
  <c r="L283" i="3"/>
  <c r="K283" i="3"/>
  <c r="L282" i="3"/>
  <c r="K282" i="3"/>
  <c r="L281" i="3"/>
  <c r="K281" i="3"/>
  <c r="L280" i="3"/>
  <c r="K280" i="3"/>
  <c r="AI279" i="3"/>
  <c r="AH279" i="3"/>
  <c r="AI278" i="3"/>
  <c r="AH278" i="3"/>
  <c r="AI277" i="3"/>
  <c r="AH277" i="3"/>
  <c r="AI276" i="3"/>
  <c r="AH276" i="3"/>
  <c r="AI275" i="3"/>
  <c r="AH275" i="3"/>
  <c r="AI274" i="3"/>
  <c r="AH274" i="3"/>
  <c r="AI273" i="3"/>
  <c r="AH273" i="3"/>
  <c r="W279" i="3"/>
  <c r="V279" i="3"/>
  <c r="W278" i="3"/>
  <c r="V278" i="3"/>
  <c r="W277" i="3"/>
  <c r="V277" i="3"/>
  <c r="W276" i="3"/>
  <c r="V276" i="3"/>
  <c r="W275" i="3"/>
  <c r="V275" i="3"/>
  <c r="W274" i="3"/>
  <c r="V274" i="3"/>
  <c r="W273" i="3"/>
  <c r="V273" i="3"/>
  <c r="L279" i="3"/>
  <c r="K279" i="3"/>
  <c r="L278" i="3"/>
  <c r="K278" i="3"/>
  <c r="L277" i="3"/>
  <c r="K277" i="3"/>
  <c r="L276" i="3"/>
  <c r="K276" i="3"/>
  <c r="L275" i="3"/>
  <c r="K275" i="3"/>
  <c r="L274" i="3"/>
  <c r="K274" i="3"/>
  <c r="L273" i="3"/>
  <c r="K273" i="3"/>
  <c r="AI271" i="3"/>
  <c r="AH271" i="3"/>
  <c r="AI270" i="3"/>
  <c r="AH270" i="3"/>
  <c r="AI269" i="3"/>
  <c r="AH269" i="3"/>
  <c r="AI268" i="3"/>
  <c r="AH268" i="3"/>
  <c r="W271" i="3"/>
  <c r="V271" i="3"/>
  <c r="W270" i="3"/>
  <c r="V270" i="3"/>
  <c r="W269" i="3"/>
  <c r="V269" i="3"/>
  <c r="L271" i="3"/>
  <c r="K271" i="3"/>
  <c r="L270" i="3"/>
  <c r="K270" i="3"/>
  <c r="L269" i="3"/>
  <c r="K269" i="3"/>
  <c r="AI250" i="3"/>
  <c r="AH250" i="3"/>
  <c r="AI249" i="3"/>
  <c r="AH249" i="3"/>
  <c r="AI248" i="3"/>
  <c r="AH248" i="3"/>
  <c r="W250" i="3"/>
  <c r="V250" i="3"/>
  <c r="W249" i="3"/>
  <c r="V249" i="3"/>
  <c r="W248" i="3"/>
  <c r="V248" i="3"/>
  <c r="L249" i="3"/>
  <c r="K249" i="3"/>
  <c r="L248" i="3"/>
  <c r="K248" i="3"/>
  <c r="AI129" i="3"/>
  <c r="AH129" i="3"/>
  <c r="W129" i="3"/>
  <c r="V129" i="3"/>
  <c r="L129" i="3"/>
  <c r="K129" i="3"/>
  <c r="AI126" i="3"/>
  <c r="AH126" i="3"/>
  <c r="AI125" i="3"/>
  <c r="AH125" i="3"/>
  <c r="AI124" i="3"/>
  <c r="AH124" i="3"/>
  <c r="AI123" i="3"/>
  <c r="AH123" i="3"/>
  <c r="W126" i="3"/>
  <c r="V126" i="3"/>
  <c r="W125" i="3"/>
  <c r="V125" i="3"/>
  <c r="W124" i="3"/>
  <c r="V124" i="3"/>
  <c r="W123" i="3"/>
  <c r="V123" i="3"/>
  <c r="L126" i="3"/>
  <c r="K126" i="3"/>
  <c r="L125" i="3"/>
  <c r="K125" i="3"/>
  <c r="L124" i="3"/>
  <c r="K124" i="3"/>
  <c r="L123" i="3"/>
  <c r="K123" i="3"/>
  <c r="L121" i="3"/>
  <c r="K121" i="3"/>
  <c r="W121" i="3"/>
  <c r="V121" i="3"/>
  <c r="AI121" i="3"/>
  <c r="AH121" i="3"/>
  <c r="AI120" i="3"/>
  <c r="AH120" i="3"/>
  <c r="AI119" i="3"/>
  <c r="AH119" i="3"/>
  <c r="W120" i="3"/>
  <c r="V120" i="3"/>
  <c r="W119" i="3"/>
  <c r="V119" i="3"/>
  <c r="L120" i="3"/>
  <c r="K120" i="3"/>
  <c r="L119" i="3"/>
  <c r="K119" i="3"/>
  <c r="AI118" i="3"/>
  <c r="AH118" i="3"/>
  <c r="W118" i="3"/>
  <c r="V118" i="3"/>
  <c r="L118" i="3"/>
  <c r="K118" i="3"/>
  <c r="AI117" i="3"/>
  <c r="AH117" i="3"/>
  <c r="W117" i="3"/>
  <c r="V117" i="3"/>
  <c r="L117" i="3"/>
  <c r="K117" i="3"/>
  <c r="AI116" i="3"/>
  <c r="AH116" i="3"/>
  <c r="W116" i="3"/>
  <c r="V116" i="3"/>
  <c r="L116" i="3"/>
  <c r="K116" i="3"/>
  <c r="AI115" i="3"/>
  <c r="AH115" i="3"/>
  <c r="W115" i="3"/>
  <c r="V115" i="3"/>
  <c r="L115" i="3"/>
  <c r="K115" i="3"/>
  <c r="AI113" i="3"/>
  <c r="AH113" i="3"/>
  <c r="W113" i="3"/>
  <c r="V113" i="3"/>
  <c r="L113" i="3"/>
  <c r="K113" i="3"/>
  <c r="AI112" i="3"/>
  <c r="AH112" i="3"/>
  <c r="W112" i="3"/>
  <c r="V112" i="3"/>
  <c r="L112" i="3"/>
  <c r="K112" i="3"/>
  <c r="AI111" i="3"/>
  <c r="AH111" i="3"/>
  <c r="AB720" i="3" l="1"/>
  <c r="AI539" i="3" l="1"/>
  <c r="AH539" i="3"/>
  <c r="W539" i="3"/>
  <c r="V539" i="3"/>
  <c r="L539" i="3"/>
  <c r="K539" i="3"/>
  <c r="V684" i="9" l="1"/>
  <c r="U684" i="9"/>
  <c r="T684" i="9"/>
  <c r="C684" i="9"/>
  <c r="BC685" i="3"/>
  <c r="BB685" i="3"/>
  <c r="BA685" i="3"/>
  <c r="AV685" i="3"/>
  <c r="AU685" i="3"/>
  <c r="AR685" i="3"/>
  <c r="AQ685" i="3"/>
  <c r="AP685" i="3"/>
  <c r="AI685" i="3"/>
  <c r="AH685" i="3"/>
  <c r="AB685" i="3"/>
  <c r="AA685" i="3"/>
  <c r="Z685" i="3"/>
  <c r="N684" i="9" s="1"/>
  <c r="W685" i="3"/>
  <c r="V685" i="3"/>
  <c r="P685" i="3"/>
  <c r="O685" i="3"/>
  <c r="L685" i="3"/>
  <c r="K685" i="3"/>
  <c r="D685" i="3"/>
  <c r="C685" i="3"/>
  <c r="C683" i="7" l="1"/>
  <c r="E684" i="9"/>
  <c r="D683" i="7"/>
  <c r="J684" i="9"/>
  <c r="AZ685" i="3"/>
  <c r="E683" i="7"/>
  <c r="AX685" i="3"/>
  <c r="AY685" i="3"/>
  <c r="AS685" i="3"/>
  <c r="G683" i="8"/>
  <c r="C683" i="8"/>
  <c r="D683" i="8"/>
  <c r="E683" i="8"/>
  <c r="F683" i="8"/>
  <c r="AL685" i="3"/>
  <c r="AM685" i="3"/>
  <c r="AN685" i="3"/>
  <c r="Q684" i="9" l="1"/>
  <c r="H683" i="8"/>
  <c r="AO685" i="3"/>
  <c r="BL685" i="3" l="1"/>
  <c r="BR685" i="3" s="1"/>
  <c r="AT685" i="3"/>
  <c r="G683" i="7" s="1"/>
  <c r="I683" i="7" s="1"/>
  <c r="J683" i="7" l="1"/>
  <c r="I683" i="8"/>
  <c r="S684" i="9"/>
  <c r="V688" i="9" l="1"/>
  <c r="U688" i="9"/>
  <c r="T688" i="9"/>
  <c r="C688" i="9"/>
  <c r="V687" i="9"/>
  <c r="U687" i="9"/>
  <c r="T687" i="9"/>
  <c r="C687" i="9"/>
  <c r="V686" i="9"/>
  <c r="U686" i="9"/>
  <c r="T686" i="9"/>
  <c r="C686" i="9"/>
  <c r="H687" i="7"/>
  <c r="F687" i="7"/>
  <c r="H686" i="7"/>
  <c r="F686" i="7"/>
  <c r="H685" i="7"/>
  <c r="F685" i="7"/>
  <c r="BC689" i="3"/>
  <c r="BB689" i="3"/>
  <c r="BA689" i="3"/>
  <c r="AV689" i="3"/>
  <c r="AU689" i="3"/>
  <c r="AR689" i="3"/>
  <c r="AQ689" i="3"/>
  <c r="AP689" i="3"/>
  <c r="AI689" i="3"/>
  <c r="AH689" i="3"/>
  <c r="AB689" i="3"/>
  <c r="AA689" i="3"/>
  <c r="Z689" i="3"/>
  <c r="W689" i="3"/>
  <c r="V689" i="3"/>
  <c r="P689" i="3"/>
  <c r="O689" i="3"/>
  <c r="L689" i="3"/>
  <c r="K689" i="3"/>
  <c r="D689" i="3"/>
  <c r="C689" i="3"/>
  <c r="BC688" i="3"/>
  <c r="BB688" i="3"/>
  <c r="BA688" i="3"/>
  <c r="AV688" i="3"/>
  <c r="AU688" i="3"/>
  <c r="AR688" i="3"/>
  <c r="AQ688" i="3"/>
  <c r="AP688" i="3"/>
  <c r="AI688" i="3"/>
  <c r="AH688" i="3"/>
  <c r="AB688" i="3"/>
  <c r="AA688" i="3"/>
  <c r="Z688" i="3"/>
  <c r="W688" i="3"/>
  <c r="V688" i="3"/>
  <c r="P688" i="3"/>
  <c r="O688" i="3"/>
  <c r="L688" i="3"/>
  <c r="K688" i="3"/>
  <c r="D688" i="3"/>
  <c r="C688" i="3"/>
  <c r="BC687" i="3"/>
  <c r="BB687" i="3"/>
  <c r="BA687" i="3"/>
  <c r="AV687" i="3"/>
  <c r="AU687" i="3"/>
  <c r="AR687" i="3"/>
  <c r="AQ687" i="3"/>
  <c r="AP687" i="3"/>
  <c r="AI687" i="3"/>
  <c r="AH687" i="3"/>
  <c r="AB687" i="3"/>
  <c r="AA687" i="3"/>
  <c r="Z687" i="3"/>
  <c r="W687" i="3"/>
  <c r="V687" i="3"/>
  <c r="P687" i="3"/>
  <c r="O687" i="3"/>
  <c r="L687" i="3"/>
  <c r="K687" i="3"/>
  <c r="D687" i="3"/>
  <c r="C687" i="3"/>
  <c r="AZ687" i="3" l="1"/>
  <c r="N686" i="9"/>
  <c r="AX689" i="3"/>
  <c r="E688" i="9"/>
  <c r="AX687" i="3"/>
  <c r="E686" i="9"/>
  <c r="AY688" i="3"/>
  <c r="J687" i="9"/>
  <c r="AZ689" i="3"/>
  <c r="N688" i="9"/>
  <c r="AY687" i="3"/>
  <c r="J686" i="9"/>
  <c r="AN688" i="3"/>
  <c r="N687" i="9"/>
  <c r="AX688" i="3"/>
  <c r="E687" i="9"/>
  <c r="AY689" i="3"/>
  <c r="J688" i="9"/>
  <c r="AS687" i="3"/>
  <c r="AS689" i="3"/>
  <c r="AS688" i="3"/>
  <c r="E685" i="8"/>
  <c r="G685" i="8"/>
  <c r="E685" i="7"/>
  <c r="C686" i="8"/>
  <c r="D686" i="8"/>
  <c r="E686" i="8"/>
  <c r="C686" i="7"/>
  <c r="D685" i="8"/>
  <c r="C685" i="7"/>
  <c r="F685" i="8"/>
  <c r="D685" i="7"/>
  <c r="G686" i="8"/>
  <c r="E686" i="7"/>
  <c r="F686" i="8"/>
  <c r="D686" i="7"/>
  <c r="C687" i="8"/>
  <c r="E687" i="8"/>
  <c r="F687" i="8"/>
  <c r="C687" i="7"/>
  <c r="G687" i="8"/>
  <c r="D687" i="7"/>
  <c r="E687" i="7"/>
  <c r="D687" i="8"/>
  <c r="C685" i="8"/>
  <c r="AL689" i="3"/>
  <c r="AM689" i="3"/>
  <c r="AN689" i="3"/>
  <c r="AZ688" i="3"/>
  <c r="AL688" i="3"/>
  <c r="AM688" i="3"/>
  <c r="AL687" i="3"/>
  <c r="AM687" i="3"/>
  <c r="AN687" i="3"/>
  <c r="V61" i="9"/>
  <c r="U61" i="9"/>
  <c r="T61" i="9"/>
  <c r="C61" i="9"/>
  <c r="V60" i="9"/>
  <c r="U60" i="9"/>
  <c r="T60" i="9"/>
  <c r="C60" i="9"/>
  <c r="V59" i="9"/>
  <c r="U59" i="9"/>
  <c r="T59" i="9"/>
  <c r="C59" i="9"/>
  <c r="V58" i="9"/>
  <c r="U58" i="9"/>
  <c r="T58" i="9"/>
  <c r="C58" i="9"/>
  <c r="V57" i="9"/>
  <c r="U57" i="9"/>
  <c r="T57" i="9"/>
  <c r="C57" i="9"/>
  <c r="V56" i="9"/>
  <c r="U56" i="9"/>
  <c r="T56" i="9"/>
  <c r="C56" i="9"/>
  <c r="V55" i="9"/>
  <c r="U55" i="9"/>
  <c r="T55" i="9"/>
  <c r="C55" i="9"/>
  <c r="H61" i="7"/>
  <c r="F61" i="7"/>
  <c r="H60" i="7"/>
  <c r="F60" i="7"/>
  <c r="H59" i="7"/>
  <c r="F59" i="7"/>
  <c r="H58" i="7"/>
  <c r="F58" i="7"/>
  <c r="H57" i="7"/>
  <c r="F57" i="7"/>
  <c r="H56" i="7"/>
  <c r="F56" i="7"/>
  <c r="H55" i="7"/>
  <c r="F55" i="7"/>
  <c r="BC62" i="3"/>
  <c r="BB62" i="3"/>
  <c r="BA62" i="3"/>
  <c r="AV62" i="3"/>
  <c r="AU62" i="3"/>
  <c r="AR62" i="3"/>
  <c r="AQ62" i="3"/>
  <c r="AP62" i="3"/>
  <c r="AB62" i="3"/>
  <c r="AA62" i="3"/>
  <c r="Z62" i="3"/>
  <c r="W62" i="3"/>
  <c r="V62" i="3"/>
  <c r="P62" i="3"/>
  <c r="O62" i="3"/>
  <c r="J61" i="9" s="1"/>
  <c r="D62" i="3"/>
  <c r="C62" i="3"/>
  <c r="BC61" i="3"/>
  <c r="BB61" i="3"/>
  <c r="BA61" i="3"/>
  <c r="AV61" i="3"/>
  <c r="AU61" i="3"/>
  <c r="AR61" i="3"/>
  <c r="AQ61" i="3"/>
  <c r="AP61" i="3"/>
  <c r="AB61" i="3"/>
  <c r="AA61" i="3"/>
  <c r="Z61" i="3"/>
  <c r="W61" i="3"/>
  <c r="V61" i="3"/>
  <c r="P61" i="3"/>
  <c r="O61" i="3"/>
  <c r="J60" i="9" s="1"/>
  <c r="L61" i="3"/>
  <c r="K61" i="3"/>
  <c r="D61" i="3"/>
  <c r="C61" i="3"/>
  <c r="BC60" i="3"/>
  <c r="BB60" i="3"/>
  <c r="BA60" i="3"/>
  <c r="AV60" i="3"/>
  <c r="AU60" i="3"/>
  <c r="AR60" i="3"/>
  <c r="AQ60" i="3"/>
  <c r="AP60" i="3"/>
  <c r="AB60" i="3"/>
  <c r="AA60" i="3"/>
  <c r="Z60" i="3"/>
  <c r="W60" i="3"/>
  <c r="V60" i="3"/>
  <c r="P60" i="3"/>
  <c r="O60" i="3"/>
  <c r="J59" i="9" s="1"/>
  <c r="L60" i="3"/>
  <c r="K60" i="3"/>
  <c r="D60" i="3"/>
  <c r="C60" i="3"/>
  <c r="BC59" i="3"/>
  <c r="BB59" i="3"/>
  <c r="BA59" i="3"/>
  <c r="AV59" i="3"/>
  <c r="AU59" i="3"/>
  <c r="AR59" i="3"/>
  <c r="AQ59" i="3"/>
  <c r="AP59" i="3"/>
  <c r="AB59" i="3"/>
  <c r="AA59" i="3"/>
  <c r="Z59" i="3"/>
  <c r="W59" i="3"/>
  <c r="V59" i="3"/>
  <c r="P59" i="3"/>
  <c r="O59" i="3"/>
  <c r="J58" i="9" s="1"/>
  <c r="L59" i="3"/>
  <c r="K59" i="3"/>
  <c r="D59" i="3"/>
  <c r="C59" i="3"/>
  <c r="BC58" i="3"/>
  <c r="BB58" i="3"/>
  <c r="BA58" i="3"/>
  <c r="AV58" i="3"/>
  <c r="AU58" i="3"/>
  <c r="AR58" i="3"/>
  <c r="AQ58" i="3"/>
  <c r="AP58" i="3"/>
  <c r="AB58" i="3"/>
  <c r="AA58" i="3"/>
  <c r="Z58" i="3"/>
  <c r="W58" i="3"/>
  <c r="V58" i="3"/>
  <c r="P58" i="3"/>
  <c r="O58" i="3"/>
  <c r="J57" i="9" s="1"/>
  <c r="L58" i="3"/>
  <c r="K58" i="3"/>
  <c r="D58" i="3"/>
  <c r="C58" i="3"/>
  <c r="BC57" i="3"/>
  <c r="BB57" i="3"/>
  <c r="BA57" i="3"/>
  <c r="AV57" i="3"/>
  <c r="AU57" i="3"/>
  <c r="AR57" i="3"/>
  <c r="AQ57" i="3"/>
  <c r="AP57" i="3"/>
  <c r="AI57" i="3"/>
  <c r="AH57" i="3"/>
  <c r="AB57" i="3"/>
  <c r="AA57" i="3"/>
  <c r="Z57" i="3"/>
  <c r="W57" i="3"/>
  <c r="V57" i="3"/>
  <c r="P57" i="3"/>
  <c r="O57" i="3"/>
  <c r="J56" i="9" s="1"/>
  <c r="L57" i="3"/>
  <c r="K57" i="3"/>
  <c r="D57" i="3"/>
  <c r="C57" i="3"/>
  <c r="BC56" i="3"/>
  <c r="BB56" i="3"/>
  <c r="BA56" i="3"/>
  <c r="AV56" i="3"/>
  <c r="AU56" i="3"/>
  <c r="AR56" i="3"/>
  <c r="AQ56" i="3"/>
  <c r="AP56" i="3"/>
  <c r="AI56" i="3"/>
  <c r="AH56" i="3"/>
  <c r="AB56" i="3"/>
  <c r="AA56" i="3"/>
  <c r="Z56" i="3"/>
  <c r="N55" i="9" s="1"/>
  <c r="W56" i="3"/>
  <c r="V56" i="3"/>
  <c r="P56" i="3"/>
  <c r="O56" i="3"/>
  <c r="J55" i="9" s="1"/>
  <c r="L56" i="3"/>
  <c r="K56" i="3"/>
  <c r="D56" i="3"/>
  <c r="C56" i="3"/>
  <c r="E55" i="9" s="1"/>
  <c r="AZ57" i="3" l="1"/>
  <c r="N56" i="9"/>
  <c r="AX62" i="3"/>
  <c r="E61" i="9"/>
  <c r="AX58" i="3"/>
  <c r="E57" i="9"/>
  <c r="AN58" i="3"/>
  <c r="N57" i="9"/>
  <c r="AX60" i="3"/>
  <c r="E59" i="9"/>
  <c r="AZ60" i="3"/>
  <c r="N59" i="9"/>
  <c r="AX57" i="3"/>
  <c r="E56" i="9"/>
  <c r="AL59" i="3"/>
  <c r="E58" i="9"/>
  <c r="AN59" i="3"/>
  <c r="N58" i="9"/>
  <c r="AL61" i="3"/>
  <c r="E60" i="9"/>
  <c r="AN61" i="3"/>
  <c r="N60" i="9"/>
  <c r="AZ62" i="3"/>
  <c r="N61" i="9"/>
  <c r="AN56" i="3"/>
  <c r="AY60" i="3"/>
  <c r="AM61" i="3"/>
  <c r="AM59" i="3"/>
  <c r="AY62" i="3"/>
  <c r="AX56" i="3"/>
  <c r="AM56" i="3"/>
  <c r="AY57" i="3"/>
  <c r="AY58" i="3"/>
  <c r="AS56" i="3"/>
  <c r="AS58" i="3"/>
  <c r="AS59" i="3"/>
  <c r="AS61" i="3"/>
  <c r="AS62" i="3"/>
  <c r="AS57" i="3"/>
  <c r="Q688" i="9"/>
  <c r="AS60" i="3"/>
  <c r="F59" i="8"/>
  <c r="E59" i="8"/>
  <c r="D59" i="8"/>
  <c r="Q687" i="9"/>
  <c r="H685" i="8"/>
  <c r="H687" i="8"/>
  <c r="C60" i="7"/>
  <c r="D60" i="7"/>
  <c r="C61" i="7"/>
  <c r="Q686" i="9"/>
  <c r="H686" i="8"/>
  <c r="AO689" i="3"/>
  <c r="AO688" i="3"/>
  <c r="BL688" i="3" s="1"/>
  <c r="AO687" i="3"/>
  <c r="E60" i="8"/>
  <c r="D55" i="8"/>
  <c r="F60" i="8"/>
  <c r="F55" i="8"/>
  <c r="C60" i="8"/>
  <c r="D60" i="8"/>
  <c r="E55" i="8"/>
  <c r="C56" i="7"/>
  <c r="D56" i="7"/>
  <c r="C56" i="8"/>
  <c r="D56" i="8"/>
  <c r="C57" i="7"/>
  <c r="E56" i="8"/>
  <c r="C61" i="8"/>
  <c r="D61" i="8"/>
  <c r="D57" i="7"/>
  <c r="D58" i="7"/>
  <c r="D57" i="8"/>
  <c r="E57" i="8"/>
  <c r="AL62" i="3"/>
  <c r="C59" i="7"/>
  <c r="F56" i="8"/>
  <c r="C57" i="8"/>
  <c r="F57" i="8"/>
  <c r="D59" i="7"/>
  <c r="E58" i="8"/>
  <c r="F58" i="8"/>
  <c r="AY61" i="3"/>
  <c r="E55" i="7"/>
  <c r="E59" i="7"/>
  <c r="AZ59" i="3"/>
  <c r="G61" i="8"/>
  <c r="D61" i="7"/>
  <c r="C58" i="7"/>
  <c r="G59" i="8"/>
  <c r="G60" i="8"/>
  <c r="E56" i="7"/>
  <c r="AZ58" i="3"/>
  <c r="E60" i="7"/>
  <c r="E61" i="8"/>
  <c r="E57" i="7"/>
  <c r="F61" i="8"/>
  <c r="G57" i="8"/>
  <c r="C58" i="8"/>
  <c r="E58" i="7"/>
  <c r="C55" i="7"/>
  <c r="G55" i="8"/>
  <c r="G56" i="8"/>
  <c r="E61" i="7"/>
  <c r="D58" i="8"/>
  <c r="G58" i="8"/>
  <c r="D55" i="7"/>
  <c r="C55" i="8"/>
  <c r="C59" i="8"/>
  <c r="AM62" i="3"/>
  <c r="AN62" i="3"/>
  <c r="AZ61" i="3"/>
  <c r="AL60" i="3"/>
  <c r="AM60" i="3"/>
  <c r="AY59" i="3"/>
  <c r="AL58" i="3"/>
  <c r="AX61" i="3"/>
  <c r="AX59" i="3"/>
  <c r="AN60" i="3"/>
  <c r="AM58" i="3"/>
  <c r="AL57" i="3"/>
  <c r="AM57" i="3"/>
  <c r="AN57" i="3"/>
  <c r="AZ56" i="3"/>
  <c r="AY56" i="3"/>
  <c r="AL56" i="3"/>
  <c r="H734" i="7"/>
  <c r="F734" i="7"/>
  <c r="BC736" i="3"/>
  <c r="BB736" i="3"/>
  <c r="BA736" i="3"/>
  <c r="AV736" i="3"/>
  <c r="AU736" i="3"/>
  <c r="AR736" i="3"/>
  <c r="AQ736" i="3"/>
  <c r="AP736" i="3"/>
  <c r="AI736" i="3"/>
  <c r="AH736" i="3"/>
  <c r="AB736" i="3"/>
  <c r="AA736" i="3"/>
  <c r="Z736" i="3"/>
  <c r="W736" i="3"/>
  <c r="V736" i="3"/>
  <c r="P736" i="3"/>
  <c r="O736" i="3"/>
  <c r="J735" i="9" s="1"/>
  <c r="L736" i="3"/>
  <c r="K736" i="3"/>
  <c r="D736" i="3"/>
  <c r="C736" i="3"/>
  <c r="E735" i="9" s="1"/>
  <c r="BR688" i="3" l="1"/>
  <c r="AO61" i="3"/>
  <c r="BL61" i="3" s="1"/>
  <c r="AO59" i="3"/>
  <c r="AT59" i="3" s="1"/>
  <c r="G58" i="7" s="1"/>
  <c r="I58" i="7" s="1"/>
  <c r="AN736" i="3"/>
  <c r="N735" i="9"/>
  <c r="AM736" i="3"/>
  <c r="I686" i="8"/>
  <c r="AX736" i="3"/>
  <c r="AO56" i="3"/>
  <c r="BL56" i="3" s="1"/>
  <c r="AS736" i="3"/>
  <c r="Q60" i="9"/>
  <c r="H59" i="8"/>
  <c r="Q57" i="9"/>
  <c r="Q56" i="9"/>
  <c r="AT688" i="3"/>
  <c r="G686" i="7" s="1"/>
  <c r="I686" i="7" s="1"/>
  <c r="H56" i="8"/>
  <c r="J686" i="7"/>
  <c r="S687" i="9"/>
  <c r="H61" i="8"/>
  <c r="BL689" i="3"/>
  <c r="AT689" i="3"/>
  <c r="G687" i="7" s="1"/>
  <c r="I687" i="7" s="1"/>
  <c r="Q58" i="9"/>
  <c r="H57" i="8"/>
  <c r="BL687" i="3"/>
  <c r="AT687" i="3"/>
  <c r="G685" i="7" s="1"/>
  <c r="I685" i="7" s="1"/>
  <c r="Q61" i="9"/>
  <c r="H55" i="8"/>
  <c r="H60" i="8"/>
  <c r="Q59" i="9"/>
  <c r="H58" i="8"/>
  <c r="Q55" i="9"/>
  <c r="AO62" i="3"/>
  <c r="BL62" i="3" s="1"/>
  <c r="AO60" i="3"/>
  <c r="AT60" i="3" s="1"/>
  <c r="G59" i="7" s="1"/>
  <c r="I59" i="7" s="1"/>
  <c r="AO58" i="3"/>
  <c r="BL58" i="3" s="1"/>
  <c r="AO57" i="3"/>
  <c r="F734" i="8"/>
  <c r="E734" i="8"/>
  <c r="D734" i="7"/>
  <c r="C734" i="8"/>
  <c r="C734" i="7"/>
  <c r="E734" i="7"/>
  <c r="D734" i="8"/>
  <c r="G734" i="8"/>
  <c r="AY736" i="3"/>
  <c r="AZ736" i="3"/>
  <c r="AL736" i="3"/>
  <c r="BR62" i="3" l="1"/>
  <c r="BR687" i="3"/>
  <c r="BR689" i="3"/>
  <c r="BR58" i="3"/>
  <c r="BR61" i="3"/>
  <c r="BR56" i="3"/>
  <c r="AT61" i="3"/>
  <c r="G60" i="7" s="1"/>
  <c r="I60" i="7" s="1"/>
  <c r="BL59" i="3"/>
  <c r="AT56" i="3"/>
  <c r="G55" i="7" s="1"/>
  <c r="I55" i="7" s="1"/>
  <c r="AO736" i="3"/>
  <c r="BL736" i="3" s="1"/>
  <c r="I685" i="8"/>
  <c r="I55" i="8"/>
  <c r="I61" i="8"/>
  <c r="I57" i="8"/>
  <c r="I60" i="8"/>
  <c r="I687" i="8"/>
  <c r="J685" i="7"/>
  <c r="S686" i="9"/>
  <c r="S688" i="9"/>
  <c r="J687" i="7"/>
  <c r="AT62" i="3"/>
  <c r="G61" i="7" s="1"/>
  <c r="I61" i="7" s="1"/>
  <c r="AT58" i="3"/>
  <c r="G57" i="7" s="1"/>
  <c r="I57" i="7" s="1"/>
  <c r="S55" i="9"/>
  <c r="J55" i="7"/>
  <c r="S57" i="9"/>
  <c r="J57" i="7"/>
  <c r="S60" i="9"/>
  <c r="J60" i="7"/>
  <c r="S61" i="9"/>
  <c r="J61" i="7"/>
  <c r="BL60" i="3"/>
  <c r="BL57" i="3"/>
  <c r="AT57" i="3"/>
  <c r="G56" i="7" s="1"/>
  <c r="I56" i="7" s="1"/>
  <c r="Q735" i="9"/>
  <c r="H734" i="8"/>
  <c r="V549" i="9"/>
  <c r="U549" i="9"/>
  <c r="T549" i="9"/>
  <c r="C549" i="9"/>
  <c r="H548" i="7"/>
  <c r="F548" i="7"/>
  <c r="BC550" i="3"/>
  <c r="BB550" i="3"/>
  <c r="BA550" i="3"/>
  <c r="AV550" i="3"/>
  <c r="AU550" i="3"/>
  <c r="AR550" i="3"/>
  <c r="AQ550" i="3"/>
  <c r="AP550" i="3"/>
  <c r="AI550" i="3"/>
  <c r="AH550" i="3"/>
  <c r="AB550" i="3"/>
  <c r="AA550" i="3"/>
  <c r="Z550" i="3"/>
  <c r="W550" i="3"/>
  <c r="V550" i="3"/>
  <c r="P550" i="3"/>
  <c r="O550" i="3"/>
  <c r="D550" i="3"/>
  <c r="C550" i="3"/>
  <c r="BR57" i="3" l="1"/>
  <c r="BR59" i="3"/>
  <c r="BR60" i="3"/>
  <c r="BR736" i="3"/>
  <c r="S58" i="9"/>
  <c r="J58" i="7"/>
  <c r="I58" i="8"/>
  <c r="AZ550" i="3"/>
  <c r="N549" i="9"/>
  <c r="AY550" i="3"/>
  <c r="J549" i="9"/>
  <c r="AL550" i="3"/>
  <c r="E549" i="9"/>
  <c r="AT736" i="3"/>
  <c r="G734" i="7" s="1"/>
  <c r="I734" i="7" s="1"/>
  <c r="I56" i="8"/>
  <c r="I59" i="8"/>
  <c r="I734" i="8"/>
  <c r="S56" i="9"/>
  <c r="J56" i="7"/>
  <c r="S59" i="9"/>
  <c r="J59" i="7"/>
  <c r="J734" i="7"/>
  <c r="S735" i="9"/>
  <c r="AS550" i="3"/>
  <c r="C548" i="8"/>
  <c r="E548" i="8"/>
  <c r="D548" i="8"/>
  <c r="F548" i="8"/>
  <c r="G548" i="8"/>
  <c r="D548" i="7"/>
  <c r="E548" i="7"/>
  <c r="C548" i="7"/>
  <c r="AM550" i="3"/>
  <c r="AN550" i="3"/>
  <c r="AX550" i="3"/>
  <c r="V336" i="9"/>
  <c r="U336" i="9"/>
  <c r="T336" i="9"/>
  <c r="H336" i="7"/>
  <c r="F336" i="7"/>
  <c r="BC337" i="3"/>
  <c r="BB337" i="3"/>
  <c r="BA337" i="3"/>
  <c r="AV337" i="3"/>
  <c r="AU337" i="3"/>
  <c r="AR337" i="3"/>
  <c r="AQ337" i="3"/>
  <c r="AP337" i="3"/>
  <c r="AI337" i="3"/>
  <c r="AH337" i="3"/>
  <c r="AB337" i="3"/>
  <c r="AA337" i="3"/>
  <c r="Z337" i="3"/>
  <c r="N336" i="9" s="1"/>
  <c r="W337" i="3"/>
  <c r="V337" i="3"/>
  <c r="P337" i="3"/>
  <c r="O337" i="3"/>
  <c r="L337" i="3"/>
  <c r="K337" i="3"/>
  <c r="C337" i="3"/>
  <c r="V368" i="9"/>
  <c r="U368" i="9"/>
  <c r="T368" i="9"/>
  <c r="C368" i="9"/>
  <c r="V367" i="9"/>
  <c r="U367" i="9"/>
  <c r="T367" i="9"/>
  <c r="C367" i="9"/>
  <c r="H368" i="7"/>
  <c r="F368" i="7"/>
  <c r="H367" i="7"/>
  <c r="F367" i="7"/>
  <c r="BC369" i="3"/>
  <c r="BB369" i="3"/>
  <c r="BA369" i="3"/>
  <c r="AV369" i="3"/>
  <c r="AU369" i="3"/>
  <c r="AR369" i="3"/>
  <c r="AQ369" i="3"/>
  <c r="AP369" i="3"/>
  <c r="AI369" i="3"/>
  <c r="AH369" i="3"/>
  <c r="AB369" i="3"/>
  <c r="AA369" i="3"/>
  <c r="Z369" i="3"/>
  <c r="W369" i="3"/>
  <c r="V369" i="3"/>
  <c r="P369" i="3"/>
  <c r="O369" i="3"/>
  <c r="D369" i="3"/>
  <c r="C369" i="3"/>
  <c r="BC368" i="3"/>
  <c r="BB368" i="3"/>
  <c r="BA368" i="3"/>
  <c r="AV368" i="3"/>
  <c r="AU368" i="3"/>
  <c r="AR368" i="3"/>
  <c r="AQ368" i="3"/>
  <c r="AP368" i="3"/>
  <c r="AI368" i="3"/>
  <c r="AH368" i="3"/>
  <c r="AB368" i="3"/>
  <c r="AA368" i="3"/>
  <c r="Z368" i="3"/>
  <c r="W368" i="3"/>
  <c r="V368" i="3"/>
  <c r="P368" i="3"/>
  <c r="O368" i="3"/>
  <c r="D368" i="3"/>
  <c r="C368" i="3"/>
  <c r="V358" i="9"/>
  <c r="U358" i="9"/>
  <c r="T358" i="9"/>
  <c r="C358" i="9"/>
  <c r="V357" i="9"/>
  <c r="U357" i="9"/>
  <c r="T357" i="9"/>
  <c r="C357" i="9"/>
  <c r="H358" i="7"/>
  <c r="F358" i="7"/>
  <c r="H357" i="7"/>
  <c r="F357" i="7"/>
  <c r="BC359" i="3"/>
  <c r="BB359" i="3"/>
  <c r="BA359" i="3"/>
  <c r="AV359" i="3"/>
  <c r="AU359" i="3"/>
  <c r="AR359" i="3"/>
  <c r="AQ359" i="3"/>
  <c r="AP359" i="3"/>
  <c r="AI359" i="3"/>
  <c r="AH359" i="3"/>
  <c r="AB359" i="3"/>
  <c r="AA359" i="3"/>
  <c r="Z359" i="3"/>
  <c r="W359" i="3"/>
  <c r="V359" i="3"/>
  <c r="P359" i="3"/>
  <c r="O359" i="3"/>
  <c r="D359" i="3"/>
  <c r="C359" i="3"/>
  <c r="BC358" i="3"/>
  <c r="BB358" i="3"/>
  <c r="BA358" i="3"/>
  <c r="AV358" i="3"/>
  <c r="AU358" i="3"/>
  <c r="AR358" i="3"/>
  <c r="AQ358" i="3"/>
  <c r="AP358" i="3"/>
  <c r="AI358" i="3"/>
  <c r="AH358" i="3"/>
  <c r="AB358" i="3"/>
  <c r="AA358" i="3"/>
  <c r="Z358" i="3"/>
  <c r="W358" i="3"/>
  <c r="P358" i="3"/>
  <c r="O358" i="3"/>
  <c r="D358" i="3"/>
  <c r="C358" i="3"/>
  <c r="V351" i="9"/>
  <c r="U351" i="9"/>
  <c r="T351" i="9"/>
  <c r="C351" i="9"/>
  <c r="V350" i="9"/>
  <c r="U350" i="9"/>
  <c r="T350" i="9"/>
  <c r="C350" i="9"/>
  <c r="H351" i="7"/>
  <c r="F351" i="7"/>
  <c r="H350" i="7"/>
  <c r="F350" i="7"/>
  <c r="BC352" i="3"/>
  <c r="BB352" i="3"/>
  <c r="BA352" i="3"/>
  <c r="AV352" i="3"/>
  <c r="AU352" i="3"/>
  <c r="AR352" i="3"/>
  <c r="AQ352" i="3"/>
  <c r="AP352" i="3"/>
  <c r="AI352" i="3"/>
  <c r="AH352" i="3"/>
  <c r="AB352" i="3"/>
  <c r="AA352" i="3"/>
  <c r="Z352" i="3"/>
  <c r="W352" i="3"/>
  <c r="V352" i="3"/>
  <c r="P352" i="3"/>
  <c r="O352" i="3"/>
  <c r="L352" i="3"/>
  <c r="K352" i="3"/>
  <c r="D352" i="3"/>
  <c r="C352" i="3"/>
  <c r="BC351" i="3"/>
  <c r="BB351" i="3"/>
  <c r="BA351" i="3"/>
  <c r="AV351" i="3"/>
  <c r="AU351" i="3"/>
  <c r="AR351" i="3"/>
  <c r="AQ351" i="3"/>
  <c r="AP351" i="3"/>
  <c r="AI351" i="3"/>
  <c r="AH351" i="3"/>
  <c r="AB351" i="3"/>
  <c r="AA351" i="3"/>
  <c r="Z351" i="3"/>
  <c r="W351" i="3"/>
  <c r="V351" i="3"/>
  <c r="P351" i="3"/>
  <c r="O351" i="3"/>
  <c r="L351" i="3"/>
  <c r="K351" i="3"/>
  <c r="D351" i="3"/>
  <c r="C351" i="3"/>
  <c r="BC756" i="3"/>
  <c r="BB756" i="3"/>
  <c r="BA756" i="3"/>
  <c r="AV756" i="3"/>
  <c r="AU756" i="3"/>
  <c r="AR756" i="3"/>
  <c r="AQ756" i="3"/>
  <c r="AP756" i="3"/>
  <c r="AI756" i="3"/>
  <c r="AH756" i="3"/>
  <c r="AB756" i="3"/>
  <c r="AA756" i="3"/>
  <c r="Z756" i="3"/>
  <c r="W756" i="3"/>
  <c r="V756" i="3"/>
  <c r="P756" i="3"/>
  <c r="O756" i="3"/>
  <c r="L756" i="3"/>
  <c r="K756" i="3"/>
  <c r="D756" i="3"/>
  <c r="C756" i="3"/>
  <c r="BC755" i="3"/>
  <c r="BB755" i="3"/>
  <c r="BA755" i="3"/>
  <c r="AV755" i="3"/>
  <c r="AU755" i="3"/>
  <c r="AR755" i="3"/>
  <c r="AQ755" i="3"/>
  <c r="AP755" i="3"/>
  <c r="AI755" i="3"/>
  <c r="AH755" i="3"/>
  <c r="AB755" i="3"/>
  <c r="AA755" i="3"/>
  <c r="Z755" i="3"/>
  <c r="W755" i="3"/>
  <c r="V755" i="3"/>
  <c r="P755" i="3"/>
  <c r="O755" i="3"/>
  <c r="L755" i="3"/>
  <c r="K755" i="3"/>
  <c r="D755" i="3"/>
  <c r="C755" i="3"/>
  <c r="AB616" i="3"/>
  <c r="V689" i="9"/>
  <c r="U689" i="9"/>
  <c r="T689" i="9"/>
  <c r="C689" i="9"/>
  <c r="H688" i="7"/>
  <c r="F688" i="7"/>
  <c r="BC690" i="3"/>
  <c r="BB690" i="3"/>
  <c r="BA690" i="3"/>
  <c r="AV690" i="3"/>
  <c r="AU690" i="3"/>
  <c r="AR690" i="3"/>
  <c r="AQ690" i="3"/>
  <c r="AP690" i="3"/>
  <c r="AI690" i="3"/>
  <c r="AH690" i="3"/>
  <c r="AB690" i="3"/>
  <c r="AA690" i="3"/>
  <c r="Z690" i="3"/>
  <c r="W690" i="3"/>
  <c r="V690" i="3"/>
  <c r="P690" i="3"/>
  <c r="O690" i="3"/>
  <c r="L690" i="3"/>
  <c r="K690" i="3"/>
  <c r="D690" i="3"/>
  <c r="C690" i="3"/>
  <c r="K128" i="3"/>
  <c r="W346" i="3"/>
  <c r="V346" i="3"/>
  <c r="D365" i="3"/>
  <c r="E753" i="7" l="1"/>
  <c r="N754" i="9"/>
  <c r="C754" i="7"/>
  <c r="E755" i="9"/>
  <c r="E754" i="7"/>
  <c r="N755" i="9"/>
  <c r="D753" i="7"/>
  <c r="J754" i="9"/>
  <c r="E754" i="9"/>
  <c r="C753" i="7"/>
  <c r="J755" i="9"/>
  <c r="D754" i="7"/>
  <c r="F751" i="8"/>
  <c r="E751" i="8"/>
  <c r="C752" i="8"/>
  <c r="D752" i="8"/>
  <c r="E752" i="8"/>
  <c r="F752" i="8"/>
  <c r="D751" i="8"/>
  <c r="C751" i="8"/>
  <c r="G752" i="8"/>
  <c r="AX755" i="3"/>
  <c r="AM755" i="3"/>
  <c r="AX351" i="3"/>
  <c r="E350" i="9"/>
  <c r="AM351" i="3"/>
  <c r="J350" i="9"/>
  <c r="AZ351" i="3"/>
  <c r="N350" i="9"/>
  <c r="AM358" i="3"/>
  <c r="J357" i="9"/>
  <c r="AX359" i="3"/>
  <c r="E358" i="9"/>
  <c r="AM368" i="3"/>
  <c r="J367" i="9"/>
  <c r="AZ368" i="3"/>
  <c r="N367" i="9"/>
  <c r="AM369" i="3"/>
  <c r="J368" i="9"/>
  <c r="AZ369" i="3"/>
  <c r="N368" i="9"/>
  <c r="AX337" i="3"/>
  <c r="E336" i="9"/>
  <c r="AM337" i="3"/>
  <c r="J336" i="9"/>
  <c r="AX690" i="3"/>
  <c r="E689" i="9"/>
  <c r="AM690" i="3"/>
  <c r="J689" i="9"/>
  <c r="AZ690" i="3"/>
  <c r="N689" i="9"/>
  <c r="AX756" i="3"/>
  <c r="AM756" i="3"/>
  <c r="AZ756" i="3"/>
  <c r="AX352" i="3"/>
  <c r="E351" i="9"/>
  <c r="AM352" i="3"/>
  <c r="J351" i="9"/>
  <c r="AZ352" i="3"/>
  <c r="N351" i="9"/>
  <c r="AX358" i="3"/>
  <c r="E357" i="9"/>
  <c r="AZ358" i="3"/>
  <c r="N357" i="9"/>
  <c r="AM359" i="3"/>
  <c r="J358" i="9"/>
  <c r="AZ359" i="3"/>
  <c r="N358" i="9"/>
  <c r="AX368" i="3"/>
  <c r="E367" i="9"/>
  <c r="AX369" i="3"/>
  <c r="E368" i="9"/>
  <c r="AZ337" i="3"/>
  <c r="AZ755" i="3"/>
  <c r="H548" i="8"/>
  <c r="AO550" i="3"/>
  <c r="BL550" i="3" s="1"/>
  <c r="Q549" i="9"/>
  <c r="AS352" i="3"/>
  <c r="AS359" i="3"/>
  <c r="E336" i="7"/>
  <c r="F336" i="8"/>
  <c r="D336" i="7"/>
  <c r="E336" i="8"/>
  <c r="C336" i="7"/>
  <c r="D336" i="8"/>
  <c r="C336" i="8"/>
  <c r="G336" i="8"/>
  <c r="AS337" i="3"/>
  <c r="AL337" i="3"/>
  <c r="AY337" i="3"/>
  <c r="AN337" i="3"/>
  <c r="AS351" i="3"/>
  <c r="E368" i="7"/>
  <c r="AS369" i="3"/>
  <c r="AS755" i="3"/>
  <c r="C367" i="7"/>
  <c r="D368" i="7"/>
  <c r="E367" i="8"/>
  <c r="C368" i="8"/>
  <c r="G368" i="8"/>
  <c r="C368" i="7"/>
  <c r="D367" i="8"/>
  <c r="F368" i="8"/>
  <c r="E367" i="7"/>
  <c r="C367" i="8"/>
  <c r="G367" i="8"/>
  <c r="E368" i="8"/>
  <c r="D367" i="7"/>
  <c r="F367" i="8"/>
  <c r="D368" i="8"/>
  <c r="AL369" i="3"/>
  <c r="AY369" i="3"/>
  <c r="AN369" i="3"/>
  <c r="AS368" i="3"/>
  <c r="AL368" i="3"/>
  <c r="AY368" i="3"/>
  <c r="AN368" i="3"/>
  <c r="E358" i="7"/>
  <c r="D357" i="7"/>
  <c r="F357" i="8"/>
  <c r="D358" i="8"/>
  <c r="C357" i="7"/>
  <c r="D358" i="7"/>
  <c r="E357" i="8"/>
  <c r="C358" i="8"/>
  <c r="G358" i="8"/>
  <c r="C358" i="7"/>
  <c r="D357" i="8"/>
  <c r="F358" i="8"/>
  <c r="E357" i="7"/>
  <c r="C357" i="8"/>
  <c r="G357" i="8"/>
  <c r="E358" i="8"/>
  <c r="AL359" i="3"/>
  <c r="AY359" i="3"/>
  <c r="AN359" i="3"/>
  <c r="AS358" i="3"/>
  <c r="AL358" i="3"/>
  <c r="AY358" i="3"/>
  <c r="AN358" i="3"/>
  <c r="E351" i="7"/>
  <c r="D350" i="7"/>
  <c r="F350" i="8"/>
  <c r="D351" i="8"/>
  <c r="C350" i="7"/>
  <c r="D351" i="7"/>
  <c r="E350" i="8"/>
  <c r="C351" i="8"/>
  <c r="G351" i="8"/>
  <c r="C351" i="7"/>
  <c r="D350" i="8"/>
  <c r="F351" i="8"/>
  <c r="E350" i="7"/>
  <c r="C350" i="8"/>
  <c r="G350" i="8"/>
  <c r="E351" i="8"/>
  <c r="AL352" i="3"/>
  <c r="AY352" i="3"/>
  <c r="AN352" i="3"/>
  <c r="AL351" i="3"/>
  <c r="AY351" i="3"/>
  <c r="AN351" i="3"/>
  <c r="AS756" i="3"/>
  <c r="AL756" i="3"/>
  <c r="AY756" i="3"/>
  <c r="AN756" i="3"/>
  <c r="AL755" i="3"/>
  <c r="AY755" i="3"/>
  <c r="AN755" i="3"/>
  <c r="AS690" i="3"/>
  <c r="C688" i="8"/>
  <c r="G688" i="8"/>
  <c r="E688" i="7"/>
  <c r="F688" i="8"/>
  <c r="D688" i="7"/>
  <c r="E688" i="8"/>
  <c r="C688" i="7"/>
  <c r="D688" i="8"/>
  <c r="AL690" i="3"/>
  <c r="AY690" i="3"/>
  <c r="AN690" i="3"/>
  <c r="H432" i="7"/>
  <c r="F432" i="7"/>
  <c r="V718" i="9"/>
  <c r="U718" i="9"/>
  <c r="T718" i="9"/>
  <c r="C718" i="9"/>
  <c r="H717" i="7"/>
  <c r="F717" i="7"/>
  <c r="BC719" i="3"/>
  <c r="BB719" i="3"/>
  <c r="BA719" i="3"/>
  <c r="AV719" i="3"/>
  <c r="AU719" i="3"/>
  <c r="AR719" i="3"/>
  <c r="AQ719" i="3"/>
  <c r="AP719" i="3"/>
  <c r="AB719" i="3"/>
  <c r="AA719" i="3"/>
  <c r="Z719" i="3"/>
  <c r="W719" i="3"/>
  <c r="V719" i="3"/>
  <c r="P719" i="3"/>
  <c r="O719" i="3"/>
  <c r="L719" i="3"/>
  <c r="K719" i="3"/>
  <c r="D719" i="3"/>
  <c r="AX719" i="3"/>
  <c r="Q754" i="9" l="1"/>
  <c r="Q755" i="9"/>
  <c r="BR550" i="3"/>
  <c r="AM719" i="3"/>
  <c r="J718" i="9"/>
  <c r="AZ719" i="3"/>
  <c r="N718" i="9"/>
  <c r="I548" i="8"/>
  <c r="AT550" i="3"/>
  <c r="G548" i="7" s="1"/>
  <c r="I548" i="7" s="1"/>
  <c r="J548" i="7"/>
  <c r="S549" i="9"/>
  <c r="Q367" i="9"/>
  <c r="H336" i="8"/>
  <c r="Q336" i="9"/>
  <c r="Q368" i="9"/>
  <c r="AO337" i="3"/>
  <c r="BL337" i="3" s="1"/>
  <c r="H357" i="8"/>
  <c r="H367" i="8"/>
  <c r="AO368" i="3"/>
  <c r="AT368" i="3" s="1"/>
  <c r="G367" i="7" s="1"/>
  <c r="I367" i="7" s="1"/>
  <c r="AO369" i="3"/>
  <c r="AT369" i="3" s="1"/>
  <c r="G368" i="7" s="1"/>
  <c r="I368" i="7" s="1"/>
  <c r="H368" i="8"/>
  <c r="Q357" i="9"/>
  <c r="H358" i="8"/>
  <c r="H350" i="8"/>
  <c r="AO358" i="3"/>
  <c r="AT358" i="3" s="1"/>
  <c r="G357" i="7" s="1"/>
  <c r="I357" i="7" s="1"/>
  <c r="AO359" i="3"/>
  <c r="BL359" i="3" s="1"/>
  <c r="Q358" i="9"/>
  <c r="Q350" i="9"/>
  <c r="AO351" i="3"/>
  <c r="BL351" i="3" s="1"/>
  <c r="AO352" i="3"/>
  <c r="BL352" i="3" s="1"/>
  <c r="H351" i="8"/>
  <c r="Q351" i="9"/>
  <c r="H688" i="8"/>
  <c r="Q689" i="9"/>
  <c r="H752" i="8"/>
  <c r="AO755" i="3"/>
  <c r="BL755" i="3" s="1"/>
  <c r="AO756" i="3"/>
  <c r="BL756" i="3" s="1"/>
  <c r="AO690" i="3"/>
  <c r="AT690" i="3" s="1"/>
  <c r="G688" i="7" s="1"/>
  <c r="I688" i="7" s="1"/>
  <c r="AS719" i="3"/>
  <c r="C717" i="7"/>
  <c r="F717" i="8"/>
  <c r="E717" i="7"/>
  <c r="D717" i="8"/>
  <c r="D717" i="7"/>
  <c r="C717" i="8"/>
  <c r="G717" i="8"/>
  <c r="E717" i="8"/>
  <c r="AL719" i="3"/>
  <c r="AY719" i="3"/>
  <c r="AN719" i="3"/>
  <c r="R2" i="9"/>
  <c r="J754" i="7" l="1"/>
  <c r="S755" i="9"/>
  <c r="I752" i="8"/>
  <c r="J753" i="7"/>
  <c r="S754" i="9"/>
  <c r="BR755" i="3"/>
  <c r="BR351" i="3"/>
  <c r="BR352" i="3"/>
  <c r="BR337" i="3"/>
  <c r="BR756" i="3"/>
  <c r="BR359" i="3"/>
  <c r="I358" i="8"/>
  <c r="I350" i="8"/>
  <c r="I351" i="8"/>
  <c r="I336" i="8"/>
  <c r="BL358" i="3"/>
  <c r="BL369" i="3"/>
  <c r="BL368" i="3"/>
  <c r="AT337" i="3"/>
  <c r="G336" i="7" s="1"/>
  <c r="I336" i="7" s="1"/>
  <c r="S336" i="9"/>
  <c r="J336" i="7"/>
  <c r="AT351" i="3"/>
  <c r="G350" i="7" s="1"/>
  <c r="I350" i="7" s="1"/>
  <c r="AT359" i="3"/>
  <c r="G358" i="7" s="1"/>
  <c r="I358" i="7" s="1"/>
  <c r="AT352" i="3"/>
  <c r="G351" i="7" s="1"/>
  <c r="I351" i="7" s="1"/>
  <c r="S358" i="9"/>
  <c r="J358" i="7"/>
  <c r="S351" i="9"/>
  <c r="J351" i="7"/>
  <c r="J350" i="7"/>
  <c r="S350" i="9"/>
  <c r="AT755" i="3"/>
  <c r="G753" i="7" s="1"/>
  <c r="I753" i="7" s="1"/>
  <c r="AT756" i="3"/>
  <c r="G754" i="7" s="1"/>
  <c r="I754" i="7" s="1"/>
  <c r="BL690" i="3"/>
  <c r="H717" i="8"/>
  <c r="AO719" i="3"/>
  <c r="BL719" i="3" s="1"/>
  <c r="Q718" i="9"/>
  <c r="AB35" i="3"/>
  <c r="AB36" i="3"/>
  <c r="AB37" i="3"/>
  <c r="AB38" i="3"/>
  <c r="AB39" i="3"/>
  <c r="AB40" i="3"/>
  <c r="AB41" i="3"/>
  <c r="AB42" i="3"/>
  <c r="AB43" i="3"/>
  <c r="AB44" i="3"/>
  <c r="AB45" i="3"/>
  <c r="AB46" i="3"/>
  <c r="AB47" i="3"/>
  <c r="AB48" i="3"/>
  <c r="AB49" i="3"/>
  <c r="AB50" i="3"/>
  <c r="AB51" i="3"/>
  <c r="AB52" i="3"/>
  <c r="AB53" i="3"/>
  <c r="AB54" i="3"/>
  <c r="BR719" i="3" l="1"/>
  <c r="BR368" i="3"/>
  <c r="BR690" i="3"/>
  <c r="BR369" i="3"/>
  <c r="BR358" i="3"/>
  <c r="I717" i="8"/>
  <c r="I688" i="8"/>
  <c r="J368" i="7"/>
  <c r="I368" i="8"/>
  <c r="S367" i="9"/>
  <c r="I367" i="8"/>
  <c r="S357" i="9"/>
  <c r="I357" i="8"/>
  <c r="J357" i="7"/>
  <c r="S368" i="9"/>
  <c r="J367" i="7"/>
  <c r="J688" i="7"/>
  <c r="S689" i="9"/>
  <c r="AT719" i="3"/>
  <c r="G717" i="7" s="1"/>
  <c r="I717" i="7" s="1"/>
  <c r="S718" i="9"/>
  <c r="J717" i="7"/>
  <c r="V287" i="9"/>
  <c r="U287" i="9"/>
  <c r="T287" i="9"/>
  <c r="C287" i="9"/>
  <c r="H287" i="7"/>
  <c r="F287" i="7"/>
  <c r="BC288" i="3"/>
  <c r="BB288" i="3"/>
  <c r="BA288" i="3"/>
  <c r="AV288" i="3"/>
  <c r="AU288" i="3"/>
  <c r="AR288" i="3"/>
  <c r="AQ288" i="3"/>
  <c r="AP288" i="3"/>
  <c r="AI288" i="3"/>
  <c r="AH288" i="3"/>
  <c r="AB288" i="3"/>
  <c r="AA288" i="3"/>
  <c r="Z288" i="3"/>
  <c r="N287" i="9" s="1"/>
  <c r="W288" i="3"/>
  <c r="V288" i="3"/>
  <c r="P288" i="3"/>
  <c r="O288" i="3"/>
  <c r="J287" i="9" s="1"/>
  <c r="L288" i="3"/>
  <c r="K288" i="3"/>
  <c r="D288" i="3"/>
  <c r="C288" i="3"/>
  <c r="AX288" i="3" l="1"/>
  <c r="E287" i="9"/>
  <c r="AZ288" i="3"/>
  <c r="AM288" i="3"/>
  <c r="AS288" i="3"/>
  <c r="D287" i="7"/>
  <c r="E287" i="8"/>
  <c r="C287" i="7"/>
  <c r="D287" i="8"/>
  <c r="C287" i="8"/>
  <c r="G287" i="8"/>
  <c r="E287" i="7"/>
  <c r="F287" i="8"/>
  <c r="AL288" i="3"/>
  <c r="AY288" i="3"/>
  <c r="AN288" i="3"/>
  <c r="H287" i="8" l="1"/>
  <c r="AO288" i="3"/>
  <c r="BL288" i="3" s="1"/>
  <c r="Q287" i="9"/>
  <c r="BR288" i="3" l="1"/>
  <c r="I287" i="8"/>
  <c r="AT288" i="3"/>
  <c r="G287" i="7" s="1"/>
  <c r="I287" i="7" s="1"/>
  <c r="S287" i="9"/>
  <c r="J287" i="7"/>
  <c r="V561" i="9" l="1"/>
  <c r="U561" i="9"/>
  <c r="T561" i="9"/>
  <c r="C561" i="9"/>
  <c r="H560" i="7"/>
  <c r="F560" i="7"/>
  <c r="BC562" i="3"/>
  <c r="BB562" i="3"/>
  <c r="BA562" i="3"/>
  <c r="AV562" i="3"/>
  <c r="AU562" i="3"/>
  <c r="AR562" i="3"/>
  <c r="AQ562" i="3"/>
  <c r="AP562" i="3"/>
  <c r="AI562" i="3"/>
  <c r="AH562" i="3"/>
  <c r="AB562" i="3"/>
  <c r="AA562" i="3"/>
  <c r="Z562" i="3"/>
  <c r="W562" i="3"/>
  <c r="V562" i="3"/>
  <c r="P562" i="3"/>
  <c r="O562" i="3"/>
  <c r="J561" i="9" s="1"/>
  <c r="L562" i="3"/>
  <c r="K562" i="3"/>
  <c r="D562" i="3"/>
  <c r="C562" i="3"/>
  <c r="E561" i="9" s="1"/>
  <c r="V637" i="9"/>
  <c r="U637" i="9"/>
  <c r="T637" i="9"/>
  <c r="C637" i="9"/>
  <c r="H636" i="7"/>
  <c r="F636" i="7"/>
  <c r="BC638" i="3"/>
  <c r="BB638" i="3"/>
  <c r="BA638" i="3"/>
  <c r="AV638" i="3"/>
  <c r="AU638" i="3"/>
  <c r="AR638" i="3"/>
  <c r="AQ638" i="3"/>
  <c r="AP638" i="3"/>
  <c r="AI638" i="3"/>
  <c r="AH638" i="3"/>
  <c r="AB638" i="3"/>
  <c r="AA638" i="3"/>
  <c r="Z638" i="3"/>
  <c r="W638" i="3"/>
  <c r="V638" i="3"/>
  <c r="P638" i="3"/>
  <c r="O638" i="3"/>
  <c r="L638" i="3"/>
  <c r="K638" i="3"/>
  <c r="D638" i="3"/>
  <c r="C638" i="3"/>
  <c r="V433" i="9"/>
  <c r="U433" i="9"/>
  <c r="T433" i="9"/>
  <c r="C433" i="9"/>
  <c r="BC434" i="3"/>
  <c r="BB434" i="3"/>
  <c r="BA434" i="3"/>
  <c r="AV434" i="3"/>
  <c r="AU434" i="3"/>
  <c r="AR434" i="3"/>
  <c r="AQ434" i="3"/>
  <c r="AP434" i="3"/>
  <c r="AI434" i="3"/>
  <c r="AH434" i="3"/>
  <c r="AB434" i="3"/>
  <c r="AA434" i="3"/>
  <c r="Z434" i="3"/>
  <c r="W434" i="3"/>
  <c r="V434" i="3"/>
  <c r="P434" i="3"/>
  <c r="O434" i="3"/>
  <c r="L434" i="3"/>
  <c r="K434" i="3"/>
  <c r="D434" i="3"/>
  <c r="C434" i="3"/>
  <c r="K2" i="9"/>
  <c r="AX638" i="3" l="1"/>
  <c r="E637" i="9"/>
  <c r="AZ562" i="3"/>
  <c r="N561" i="9"/>
  <c r="AZ638" i="3"/>
  <c r="N637" i="9"/>
  <c r="AM638" i="3"/>
  <c r="J637" i="9"/>
  <c r="J433" i="9"/>
  <c r="E433" i="9"/>
  <c r="N433" i="9"/>
  <c r="AM562" i="3"/>
  <c r="AX562" i="3"/>
  <c r="AX434" i="3"/>
  <c r="C432" i="7"/>
  <c r="AZ434" i="3"/>
  <c r="E432" i="7"/>
  <c r="AM434" i="3"/>
  <c r="D432" i="7"/>
  <c r="E560" i="7"/>
  <c r="F560" i="8"/>
  <c r="D560" i="7"/>
  <c r="E560" i="8"/>
  <c r="C560" i="7"/>
  <c r="D560" i="8"/>
  <c r="C560" i="8"/>
  <c r="G560" i="8"/>
  <c r="AS562" i="3"/>
  <c r="AL562" i="3"/>
  <c r="AY562" i="3"/>
  <c r="AN562" i="3"/>
  <c r="C636" i="7"/>
  <c r="D636" i="8"/>
  <c r="C636" i="8"/>
  <c r="G636" i="8"/>
  <c r="AS638" i="3"/>
  <c r="E636" i="7"/>
  <c r="F636" i="8"/>
  <c r="D636" i="7"/>
  <c r="E636" i="8"/>
  <c r="AL638" i="3"/>
  <c r="AY638" i="3"/>
  <c r="AN638" i="3"/>
  <c r="AS434" i="3"/>
  <c r="D432" i="8"/>
  <c r="C432" i="8"/>
  <c r="G432" i="8"/>
  <c r="F432" i="8"/>
  <c r="E432" i="8"/>
  <c r="AL434" i="3"/>
  <c r="AY434" i="3"/>
  <c r="AN434" i="3"/>
  <c r="H474" i="7"/>
  <c r="F474" i="7"/>
  <c r="V475" i="9"/>
  <c r="U475" i="9"/>
  <c r="T475" i="9"/>
  <c r="C475" i="9"/>
  <c r="BC476" i="3"/>
  <c r="BB476" i="3"/>
  <c r="BA476" i="3"/>
  <c r="AV476" i="3"/>
  <c r="AU476" i="3"/>
  <c r="AR476" i="3"/>
  <c r="AQ476" i="3"/>
  <c r="AP476" i="3"/>
  <c r="AI476" i="3"/>
  <c r="AH476" i="3"/>
  <c r="AB476" i="3"/>
  <c r="AA476" i="3"/>
  <c r="Z476" i="3"/>
  <c r="N475" i="9" s="1"/>
  <c r="W476" i="3"/>
  <c r="V476" i="3"/>
  <c r="P476" i="3"/>
  <c r="O476" i="3"/>
  <c r="L476" i="3"/>
  <c r="K476" i="3"/>
  <c r="D476" i="3"/>
  <c r="C476" i="3"/>
  <c r="E475" i="9" s="1"/>
  <c r="V54" i="9"/>
  <c r="U54" i="9"/>
  <c r="T54" i="9"/>
  <c r="C54" i="9"/>
  <c r="C558" i="9"/>
  <c r="C557" i="9"/>
  <c r="C555" i="9"/>
  <c r="C554" i="9"/>
  <c r="C553" i="9"/>
  <c r="C552" i="9"/>
  <c r="C548" i="9"/>
  <c r="C547" i="9"/>
  <c r="C546" i="9"/>
  <c r="C545" i="9"/>
  <c r="C544" i="9"/>
  <c r="C543" i="9"/>
  <c r="C542" i="9"/>
  <c r="C541" i="9"/>
  <c r="C540" i="9"/>
  <c r="C539" i="9"/>
  <c r="C538" i="9"/>
  <c r="C537" i="9"/>
  <c r="C536" i="9"/>
  <c r="C535" i="9"/>
  <c r="C534" i="9"/>
  <c r="C533" i="9"/>
  <c r="C532" i="9"/>
  <c r="C531" i="9"/>
  <c r="C530" i="9"/>
  <c r="C529" i="9"/>
  <c r="C528" i="9"/>
  <c r="C527" i="9"/>
  <c r="C526" i="9"/>
  <c r="C525" i="9"/>
  <c r="C524" i="9"/>
  <c r="C523" i="9"/>
  <c r="C522" i="9"/>
  <c r="C521" i="9"/>
  <c r="C520" i="9"/>
  <c r="C519" i="9"/>
  <c r="C518" i="9"/>
  <c r="C517" i="9"/>
  <c r="C516" i="9"/>
  <c r="C515" i="9"/>
  <c r="C514" i="9"/>
  <c r="C513" i="9"/>
  <c r="C512" i="9"/>
  <c r="C511" i="9"/>
  <c r="C510" i="9"/>
  <c r="C509" i="9"/>
  <c r="C508" i="9"/>
  <c r="C507" i="9"/>
  <c r="C506" i="9"/>
  <c r="C505" i="9"/>
  <c r="C504" i="9"/>
  <c r="C503" i="9"/>
  <c r="C502" i="9"/>
  <c r="C501"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89" i="9"/>
  <c r="C388" i="9"/>
  <c r="C387" i="9"/>
  <c r="C386" i="9"/>
  <c r="C385" i="9"/>
  <c r="C384" i="9"/>
  <c r="C383" i="9"/>
  <c r="C382" i="9"/>
  <c r="C381" i="9"/>
  <c r="C380" i="9"/>
  <c r="C377" i="9"/>
  <c r="C376" i="9"/>
  <c r="C374" i="9"/>
  <c r="C371" i="9"/>
  <c r="C369" i="9"/>
  <c r="C366" i="9"/>
  <c r="C365" i="9"/>
  <c r="C364" i="9"/>
  <c r="C363" i="9"/>
  <c r="C362" i="9"/>
  <c r="C361" i="9"/>
  <c r="C360" i="9"/>
  <c r="C359" i="9"/>
  <c r="C355" i="9"/>
  <c r="C354" i="9"/>
  <c r="C353" i="9"/>
  <c r="C348" i="9"/>
  <c r="C347" i="9"/>
  <c r="C307" i="9"/>
  <c r="C306" i="9"/>
  <c r="C305" i="9"/>
  <c r="C304" i="9"/>
  <c r="C303" i="9"/>
  <c r="C302" i="9"/>
  <c r="C301" i="9"/>
  <c r="C300" i="9"/>
  <c r="C299" i="9"/>
  <c r="C298" i="9"/>
  <c r="C297" i="9"/>
  <c r="C296" i="9"/>
  <c r="C295" i="9"/>
  <c r="C294" i="9"/>
  <c r="C293" i="9"/>
  <c r="C292" i="9"/>
  <c r="C291" i="9"/>
  <c r="C290" i="9"/>
  <c r="C289" i="9"/>
  <c r="C286" i="9"/>
  <c r="C285"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7" i="9"/>
  <c r="C6" i="9"/>
  <c r="C5" i="9"/>
  <c r="C4" i="9"/>
  <c r="C3" i="9"/>
  <c r="C2" i="9"/>
  <c r="BC753" i="3"/>
  <c r="BC733" i="3"/>
  <c r="BC732" i="3"/>
  <c r="BC731" i="3"/>
  <c r="BC730" i="3"/>
  <c r="BC729" i="3"/>
  <c r="BC728" i="3"/>
  <c r="BC727" i="3"/>
  <c r="BC726" i="3"/>
  <c r="BC725" i="3"/>
  <c r="BC724" i="3"/>
  <c r="BC722" i="3"/>
  <c r="BC721" i="3"/>
  <c r="BC720" i="3"/>
  <c r="BC717" i="3"/>
  <c r="BC716" i="3"/>
  <c r="BC715" i="3"/>
  <c r="BC714" i="3"/>
  <c r="BC713" i="3"/>
  <c r="BC712" i="3"/>
  <c r="BC711" i="3"/>
  <c r="BC710" i="3"/>
  <c r="BC709" i="3"/>
  <c r="BC708" i="3"/>
  <c r="BC707" i="3"/>
  <c r="BC706" i="3"/>
  <c r="BC705" i="3"/>
  <c r="BC704" i="3"/>
  <c r="BC703" i="3"/>
  <c r="BC702" i="3"/>
  <c r="BC698" i="3"/>
  <c r="BC697" i="3"/>
  <c r="BC696" i="3"/>
  <c r="BC695" i="3"/>
  <c r="BC694" i="3"/>
  <c r="BC693" i="3"/>
  <c r="BC692" i="3"/>
  <c r="BC691" i="3"/>
  <c r="BC686" i="3"/>
  <c r="BC684" i="3"/>
  <c r="BC683" i="3"/>
  <c r="BC682" i="3"/>
  <c r="BC681" i="3"/>
  <c r="BC680" i="3"/>
  <c r="BC679" i="3"/>
  <c r="BC678" i="3"/>
  <c r="BC677" i="3"/>
  <c r="BC676" i="3"/>
  <c r="BC675" i="3"/>
  <c r="BC674" i="3"/>
  <c r="BC673" i="3"/>
  <c r="BC672" i="3"/>
  <c r="BC671" i="3"/>
  <c r="BC670" i="3"/>
  <c r="BC669" i="3"/>
  <c r="BC668" i="3"/>
  <c r="BC667" i="3"/>
  <c r="BC666" i="3"/>
  <c r="BC665" i="3"/>
  <c r="BC664" i="3"/>
  <c r="BC663" i="3"/>
  <c r="BC662" i="3"/>
  <c r="BC661" i="3"/>
  <c r="BC660" i="3"/>
  <c r="BC659" i="3"/>
  <c r="BC658" i="3"/>
  <c r="BC657" i="3"/>
  <c r="BC655" i="3"/>
  <c r="BC654" i="3"/>
  <c r="BC653" i="3"/>
  <c r="BC652" i="3"/>
  <c r="BC651" i="3"/>
  <c r="BC650" i="3"/>
  <c r="BC649" i="3"/>
  <c r="BC648" i="3"/>
  <c r="BC647" i="3"/>
  <c r="BC646" i="3"/>
  <c r="BC645" i="3"/>
  <c r="BC644" i="3"/>
  <c r="BC643" i="3"/>
  <c r="BC642" i="3"/>
  <c r="BC641" i="3"/>
  <c r="BC640" i="3"/>
  <c r="BC639" i="3"/>
  <c r="BC637" i="3"/>
  <c r="BC636" i="3"/>
  <c r="BC635" i="3"/>
  <c r="BC634" i="3"/>
  <c r="BC633" i="3"/>
  <c r="BC632" i="3"/>
  <c r="BC631" i="3"/>
  <c r="BC630" i="3"/>
  <c r="BC629" i="3"/>
  <c r="BC628" i="3"/>
  <c r="BC627" i="3"/>
  <c r="BC626" i="3"/>
  <c r="BC625" i="3"/>
  <c r="BC624" i="3"/>
  <c r="BC623" i="3"/>
  <c r="BC622" i="3"/>
  <c r="BC621" i="3"/>
  <c r="BC620" i="3"/>
  <c r="BC619" i="3"/>
  <c r="BC618" i="3"/>
  <c r="BC617" i="3"/>
  <c r="BC616" i="3"/>
  <c r="BC615" i="3"/>
  <c r="BC614" i="3"/>
  <c r="BC613" i="3"/>
  <c r="BC612" i="3"/>
  <c r="BC611" i="3"/>
  <c r="BC610" i="3"/>
  <c r="BC609" i="3"/>
  <c r="BC608" i="3"/>
  <c r="BC607" i="3"/>
  <c r="BC606" i="3"/>
  <c r="BC605" i="3"/>
  <c r="BC604" i="3"/>
  <c r="BC603" i="3"/>
  <c r="BC602" i="3"/>
  <c r="BC601" i="3"/>
  <c r="BC600" i="3"/>
  <c r="BC599" i="3"/>
  <c r="BC598" i="3"/>
  <c r="BC597" i="3"/>
  <c r="BC596" i="3"/>
  <c r="BC595" i="3"/>
  <c r="BC594" i="3"/>
  <c r="BC592" i="3"/>
  <c r="BC591" i="3"/>
  <c r="BC590" i="3"/>
  <c r="BC589" i="3"/>
  <c r="BC588" i="3"/>
  <c r="BC587" i="3"/>
  <c r="BC586" i="3"/>
  <c r="BC585" i="3"/>
  <c r="BC584" i="3"/>
  <c r="BC583" i="3"/>
  <c r="BC582" i="3"/>
  <c r="BC581" i="3"/>
  <c r="BC580" i="3"/>
  <c r="BC579" i="3"/>
  <c r="BC578" i="3"/>
  <c r="BC577" i="3"/>
  <c r="BC576" i="3"/>
  <c r="BC575" i="3"/>
  <c r="BC574" i="3"/>
  <c r="BC573" i="3"/>
  <c r="BC572" i="3"/>
  <c r="BC571" i="3"/>
  <c r="BC570" i="3"/>
  <c r="BC569" i="3"/>
  <c r="BC568" i="3"/>
  <c r="BC567" i="3"/>
  <c r="BC566" i="3"/>
  <c r="BC565" i="3"/>
  <c r="BC564" i="3"/>
  <c r="BC563" i="3"/>
  <c r="BC561" i="3"/>
  <c r="BC560" i="3"/>
  <c r="BC559" i="3"/>
  <c r="BC558" i="3"/>
  <c r="BC557" i="3"/>
  <c r="BC556" i="3"/>
  <c r="BC555" i="3"/>
  <c r="BC554" i="3"/>
  <c r="BC553" i="3"/>
  <c r="BC552" i="3"/>
  <c r="BC549" i="3"/>
  <c r="BC548" i="3"/>
  <c r="BC547" i="3"/>
  <c r="BC546" i="3"/>
  <c r="BC545" i="3"/>
  <c r="BC544" i="3"/>
  <c r="BC543" i="3"/>
  <c r="BC542" i="3"/>
  <c r="BC541" i="3"/>
  <c r="BC540" i="3"/>
  <c r="BC539" i="3"/>
  <c r="BC538" i="3"/>
  <c r="BC537" i="3"/>
  <c r="BC536" i="3"/>
  <c r="BC535" i="3"/>
  <c r="BC534" i="3"/>
  <c r="BC533" i="3"/>
  <c r="BC532" i="3"/>
  <c r="BC531" i="3"/>
  <c r="BC530" i="3"/>
  <c r="BC529" i="3"/>
  <c r="BC528" i="3"/>
  <c r="BC527" i="3"/>
  <c r="BC526" i="3"/>
  <c r="BC525" i="3"/>
  <c r="BC524" i="3"/>
  <c r="BC523" i="3"/>
  <c r="BC522" i="3"/>
  <c r="BC521" i="3"/>
  <c r="BC520" i="3"/>
  <c r="BC519" i="3"/>
  <c r="BC518" i="3"/>
  <c r="BC517" i="3"/>
  <c r="BC516" i="3"/>
  <c r="BC515" i="3"/>
  <c r="BC514" i="3"/>
  <c r="BC513" i="3"/>
  <c r="BC512" i="3"/>
  <c r="BC511" i="3"/>
  <c r="BC510" i="3"/>
  <c r="BC509" i="3"/>
  <c r="BC508" i="3"/>
  <c r="BC507" i="3"/>
  <c r="BC506" i="3"/>
  <c r="BC505" i="3"/>
  <c r="BC504" i="3"/>
  <c r="BC503" i="3"/>
  <c r="BC502" i="3"/>
  <c r="BC501" i="3"/>
  <c r="BC500" i="3"/>
  <c r="BC499" i="3"/>
  <c r="BC498" i="3"/>
  <c r="BC497" i="3"/>
  <c r="BC496" i="3"/>
  <c r="BC495" i="3"/>
  <c r="BC494" i="3"/>
  <c r="BC493" i="3"/>
  <c r="BC492" i="3"/>
  <c r="BC491" i="3"/>
  <c r="BC490" i="3"/>
  <c r="BC489" i="3"/>
  <c r="BC488" i="3"/>
  <c r="BC487" i="3"/>
  <c r="BC486" i="3"/>
  <c r="BC485" i="3"/>
  <c r="BC484" i="3"/>
  <c r="BC483" i="3"/>
  <c r="BC482" i="3"/>
  <c r="BC481" i="3"/>
  <c r="BC480" i="3"/>
  <c r="BC479" i="3"/>
  <c r="BC478" i="3"/>
  <c r="BC477" i="3"/>
  <c r="BC475" i="3"/>
  <c r="BC474" i="3"/>
  <c r="BC473" i="3"/>
  <c r="BC472" i="3"/>
  <c r="BC471" i="3"/>
  <c r="BC470" i="3"/>
  <c r="BC469" i="3"/>
  <c r="BC468" i="3"/>
  <c r="BC467" i="3"/>
  <c r="BC466" i="3"/>
  <c r="BC465" i="3"/>
  <c r="BC464" i="3"/>
  <c r="BC463" i="3"/>
  <c r="BC462" i="3"/>
  <c r="BC461" i="3"/>
  <c r="BC460" i="3"/>
  <c r="BC459" i="3"/>
  <c r="BC458" i="3"/>
  <c r="BC457" i="3"/>
  <c r="BC456" i="3"/>
  <c r="BC455" i="3"/>
  <c r="BC454" i="3"/>
  <c r="BC453" i="3"/>
  <c r="BC452" i="3"/>
  <c r="BC451" i="3"/>
  <c r="BC450" i="3"/>
  <c r="BC449" i="3"/>
  <c r="BC448" i="3"/>
  <c r="BC447" i="3"/>
  <c r="BC446" i="3"/>
  <c r="BC445" i="3"/>
  <c r="BC444" i="3"/>
  <c r="BC443" i="3"/>
  <c r="BC442" i="3"/>
  <c r="BC441" i="3"/>
  <c r="BC440" i="3"/>
  <c r="BC439" i="3"/>
  <c r="BC438" i="3"/>
  <c r="BC437" i="3"/>
  <c r="BC436" i="3"/>
  <c r="BC433" i="3"/>
  <c r="BC432" i="3"/>
  <c r="BC431" i="3"/>
  <c r="BC430" i="3"/>
  <c r="BC429" i="3"/>
  <c r="BC428" i="3"/>
  <c r="BC427" i="3"/>
  <c r="BC426" i="3"/>
  <c r="BC425" i="3"/>
  <c r="BC424" i="3"/>
  <c r="BC423" i="3"/>
  <c r="BC422" i="3"/>
  <c r="BC421" i="3"/>
  <c r="BC420" i="3"/>
  <c r="BC419" i="3"/>
  <c r="BC418" i="3"/>
  <c r="BC417" i="3"/>
  <c r="BC416" i="3"/>
  <c r="BC415" i="3"/>
  <c r="BC414" i="3"/>
  <c r="BC413" i="3"/>
  <c r="BC412" i="3"/>
  <c r="BC411" i="3"/>
  <c r="BC410" i="3"/>
  <c r="BC409" i="3"/>
  <c r="BC408" i="3"/>
  <c r="BC407" i="3"/>
  <c r="BC406" i="3"/>
  <c r="BC405" i="3"/>
  <c r="BC404" i="3"/>
  <c r="BC403" i="3"/>
  <c r="BC402" i="3"/>
  <c r="BC401" i="3"/>
  <c r="BC400" i="3"/>
  <c r="BC399" i="3"/>
  <c r="BC398" i="3"/>
  <c r="BC397" i="3"/>
  <c r="BC396" i="3"/>
  <c r="BC395" i="3"/>
  <c r="BC394" i="3"/>
  <c r="BC393" i="3"/>
  <c r="BC392" i="3"/>
  <c r="BC390" i="3"/>
  <c r="BC389" i="3"/>
  <c r="BC388" i="3"/>
  <c r="BC387" i="3"/>
  <c r="BC386" i="3"/>
  <c r="BC385" i="3"/>
  <c r="BC384" i="3"/>
  <c r="BC383" i="3"/>
  <c r="BC382" i="3"/>
  <c r="BC381" i="3"/>
  <c r="BC378" i="3"/>
  <c r="BC377" i="3"/>
  <c r="BC375" i="3"/>
  <c r="BC372" i="3"/>
  <c r="BC370" i="3"/>
  <c r="BC367" i="3"/>
  <c r="BC366" i="3"/>
  <c r="BC365" i="3"/>
  <c r="BC364" i="3"/>
  <c r="BC363" i="3"/>
  <c r="BC362" i="3"/>
  <c r="BC361" i="3"/>
  <c r="BC360" i="3"/>
  <c r="BC356" i="3"/>
  <c r="BC355" i="3"/>
  <c r="BC354" i="3"/>
  <c r="BC349" i="3"/>
  <c r="BC348" i="3"/>
  <c r="BC347" i="3"/>
  <c r="BC346" i="3"/>
  <c r="BC345" i="3"/>
  <c r="BC344" i="3"/>
  <c r="BC343" i="3"/>
  <c r="BC342" i="3"/>
  <c r="BC341" i="3"/>
  <c r="BC338" i="3"/>
  <c r="BC336" i="3"/>
  <c r="BC335" i="3"/>
  <c r="BC334" i="3"/>
  <c r="BC333" i="3"/>
  <c r="BC332" i="3"/>
  <c r="BC331" i="3"/>
  <c r="BC329" i="3"/>
  <c r="BC328" i="3"/>
  <c r="BC327" i="3"/>
  <c r="BC326" i="3"/>
  <c r="BC325" i="3"/>
  <c r="BC324" i="3"/>
  <c r="BC323" i="3"/>
  <c r="BC322" i="3"/>
  <c r="BC321" i="3"/>
  <c r="BC320" i="3"/>
  <c r="BC319" i="3"/>
  <c r="BC318" i="3"/>
  <c r="BC317" i="3"/>
  <c r="BC316" i="3"/>
  <c r="BC315" i="3"/>
  <c r="BC314" i="3"/>
  <c r="BC313" i="3"/>
  <c r="BC312" i="3"/>
  <c r="BC311" i="3"/>
  <c r="BC310" i="3"/>
  <c r="BC309" i="3"/>
  <c r="BC308" i="3"/>
  <c r="BC307" i="3"/>
  <c r="BC306" i="3"/>
  <c r="BC305" i="3"/>
  <c r="BC304" i="3"/>
  <c r="BC303" i="3"/>
  <c r="BC302" i="3"/>
  <c r="BC301" i="3"/>
  <c r="BC300" i="3"/>
  <c r="BC299" i="3"/>
  <c r="BC298" i="3"/>
  <c r="BC297" i="3"/>
  <c r="BC296" i="3"/>
  <c r="BC295" i="3"/>
  <c r="BC294" i="3"/>
  <c r="BC293" i="3"/>
  <c r="BC292" i="3"/>
  <c r="BC291" i="3"/>
  <c r="BC290" i="3"/>
  <c r="BC287" i="3"/>
  <c r="BC286" i="3"/>
  <c r="BC284" i="3"/>
  <c r="BC283" i="3"/>
  <c r="BC282" i="3"/>
  <c r="BC281" i="3"/>
  <c r="BC280" i="3"/>
  <c r="BC279" i="3"/>
  <c r="BC278" i="3"/>
  <c r="BC277" i="3"/>
  <c r="BC276" i="3"/>
  <c r="BC275" i="3"/>
  <c r="BC274" i="3"/>
  <c r="BC273" i="3"/>
  <c r="BC272" i="3"/>
  <c r="BC271" i="3"/>
  <c r="BC270" i="3"/>
  <c r="BC269" i="3"/>
  <c r="BC268" i="3"/>
  <c r="BC267" i="3"/>
  <c r="BC266" i="3"/>
  <c r="BC265" i="3"/>
  <c r="BC264" i="3"/>
  <c r="BC263" i="3"/>
  <c r="BC262" i="3"/>
  <c r="BC261" i="3"/>
  <c r="BC260" i="3"/>
  <c r="BC259" i="3"/>
  <c r="BC258" i="3"/>
  <c r="BC257" i="3"/>
  <c r="BC256" i="3"/>
  <c r="BC255" i="3"/>
  <c r="BC254" i="3"/>
  <c r="BC253" i="3"/>
  <c r="BC252" i="3"/>
  <c r="BC251" i="3"/>
  <c r="BC250" i="3"/>
  <c r="BC249" i="3"/>
  <c r="BC248" i="3"/>
  <c r="BC247" i="3"/>
  <c r="BC246" i="3"/>
  <c r="BC245" i="3"/>
  <c r="BC244" i="3"/>
  <c r="BC243" i="3"/>
  <c r="BC242" i="3"/>
  <c r="BC241" i="3"/>
  <c r="BC240" i="3"/>
  <c r="BC239" i="3"/>
  <c r="BC238" i="3"/>
  <c r="BC237" i="3"/>
  <c r="BC236" i="3"/>
  <c r="BC235" i="3"/>
  <c r="BC234" i="3"/>
  <c r="BC233" i="3"/>
  <c r="BC232" i="3"/>
  <c r="BC231" i="3"/>
  <c r="BC230" i="3"/>
  <c r="BC229" i="3"/>
  <c r="BC228" i="3"/>
  <c r="BC227" i="3"/>
  <c r="BC226" i="3"/>
  <c r="BC225" i="3"/>
  <c r="BC224" i="3"/>
  <c r="BC223" i="3"/>
  <c r="BC222" i="3"/>
  <c r="BC221" i="3"/>
  <c r="BC220" i="3"/>
  <c r="BC219" i="3"/>
  <c r="BC218" i="3"/>
  <c r="BC217" i="3"/>
  <c r="BC216" i="3"/>
  <c r="BC215" i="3"/>
  <c r="BC214" i="3"/>
  <c r="BC213" i="3"/>
  <c r="BC212" i="3"/>
  <c r="BC211" i="3"/>
  <c r="BC210" i="3"/>
  <c r="BC209" i="3"/>
  <c r="BC208" i="3"/>
  <c r="BC207" i="3"/>
  <c r="BC206" i="3"/>
  <c r="BC205" i="3"/>
  <c r="BC204" i="3"/>
  <c r="BC203" i="3"/>
  <c r="BC202" i="3"/>
  <c r="BC201" i="3"/>
  <c r="BC200" i="3"/>
  <c r="BC199" i="3"/>
  <c r="BC198" i="3"/>
  <c r="BC197" i="3"/>
  <c r="BC196" i="3"/>
  <c r="BC195" i="3"/>
  <c r="BC194" i="3"/>
  <c r="BC193" i="3"/>
  <c r="BC192" i="3"/>
  <c r="BC191" i="3"/>
  <c r="BC190" i="3"/>
  <c r="BC189" i="3"/>
  <c r="BC188" i="3"/>
  <c r="BC187" i="3"/>
  <c r="BC186" i="3"/>
  <c r="BC185" i="3"/>
  <c r="BC184" i="3"/>
  <c r="BC183" i="3"/>
  <c r="BC182" i="3"/>
  <c r="BC181" i="3"/>
  <c r="BC180" i="3"/>
  <c r="BC179" i="3"/>
  <c r="BC178" i="3"/>
  <c r="BC177" i="3"/>
  <c r="BC176" i="3"/>
  <c r="BC175" i="3"/>
  <c r="BC174" i="3"/>
  <c r="BC173" i="3"/>
  <c r="BC172" i="3"/>
  <c r="BC171" i="3"/>
  <c r="BC170" i="3"/>
  <c r="BC169" i="3"/>
  <c r="BC168" i="3"/>
  <c r="BC167" i="3"/>
  <c r="BC166" i="3"/>
  <c r="BC165" i="3"/>
  <c r="BC164" i="3"/>
  <c r="BC163" i="3"/>
  <c r="BC162" i="3"/>
  <c r="BC161" i="3"/>
  <c r="BC160" i="3"/>
  <c r="BC159" i="3"/>
  <c r="BC158" i="3"/>
  <c r="BC157" i="3"/>
  <c r="BC156" i="3"/>
  <c r="BC155" i="3"/>
  <c r="BC154" i="3"/>
  <c r="BC153" i="3"/>
  <c r="BC152" i="3"/>
  <c r="BC151" i="3"/>
  <c r="BC150" i="3"/>
  <c r="BC149" i="3"/>
  <c r="BC148" i="3"/>
  <c r="BC147" i="3"/>
  <c r="BC146" i="3"/>
  <c r="BC145" i="3"/>
  <c r="BC144" i="3"/>
  <c r="BC143" i="3"/>
  <c r="BC142" i="3"/>
  <c r="BC141" i="3"/>
  <c r="BC140" i="3"/>
  <c r="BC139" i="3"/>
  <c r="BC138" i="3"/>
  <c r="BC137" i="3"/>
  <c r="BC136" i="3"/>
  <c r="BC135" i="3"/>
  <c r="BC134" i="3"/>
  <c r="BC133" i="3"/>
  <c r="BC132" i="3"/>
  <c r="BC131" i="3"/>
  <c r="BC130" i="3"/>
  <c r="BC129" i="3"/>
  <c r="BC128" i="3"/>
  <c r="BC127" i="3"/>
  <c r="BC126" i="3"/>
  <c r="BC125" i="3"/>
  <c r="BC124" i="3"/>
  <c r="BC123" i="3"/>
  <c r="BC122" i="3"/>
  <c r="BC121" i="3"/>
  <c r="BC120" i="3"/>
  <c r="BC119" i="3"/>
  <c r="BC118" i="3"/>
  <c r="BC117" i="3"/>
  <c r="BC116" i="3"/>
  <c r="BC115" i="3"/>
  <c r="BC114" i="3"/>
  <c r="BC113" i="3"/>
  <c r="BC112" i="3"/>
  <c r="BC111" i="3"/>
  <c r="BC110" i="3"/>
  <c r="BC109" i="3"/>
  <c r="BC108" i="3"/>
  <c r="BC107" i="3"/>
  <c r="BC106" i="3"/>
  <c r="BC105" i="3"/>
  <c r="BC104" i="3"/>
  <c r="BC103" i="3"/>
  <c r="BC102" i="3"/>
  <c r="BC101" i="3"/>
  <c r="BC100" i="3"/>
  <c r="BC99" i="3"/>
  <c r="BC98" i="3"/>
  <c r="BC97" i="3"/>
  <c r="BC96" i="3"/>
  <c r="BC95" i="3"/>
  <c r="BC94" i="3"/>
  <c r="BC93" i="3"/>
  <c r="BC92" i="3"/>
  <c r="BC91" i="3"/>
  <c r="BC90" i="3"/>
  <c r="BC89" i="3"/>
  <c r="BC88" i="3"/>
  <c r="BC87" i="3"/>
  <c r="BC86" i="3"/>
  <c r="BC85" i="3"/>
  <c r="BC84" i="3"/>
  <c r="BC83" i="3"/>
  <c r="BC82" i="3"/>
  <c r="BC81" i="3"/>
  <c r="BC80" i="3"/>
  <c r="BC79" i="3"/>
  <c r="BC78" i="3"/>
  <c r="BC77" i="3"/>
  <c r="BC76" i="3"/>
  <c r="BC75" i="3"/>
  <c r="BC74" i="3"/>
  <c r="BC73" i="3"/>
  <c r="BC72" i="3"/>
  <c r="BC71" i="3"/>
  <c r="BC70" i="3"/>
  <c r="BC69" i="3"/>
  <c r="BC55" i="3"/>
  <c r="BC54" i="3"/>
  <c r="BC53" i="3"/>
  <c r="BC52" i="3"/>
  <c r="BC51" i="3"/>
  <c r="BC50" i="3"/>
  <c r="BC49" i="3"/>
  <c r="BC48" i="3"/>
  <c r="BC47" i="3"/>
  <c r="BC46" i="3"/>
  <c r="BC45" i="3"/>
  <c r="BC44" i="3"/>
  <c r="BC43" i="3"/>
  <c r="BC42" i="3"/>
  <c r="BC41" i="3"/>
  <c r="BC40" i="3"/>
  <c r="BC39" i="3"/>
  <c r="BC38" i="3"/>
  <c r="BC37" i="3"/>
  <c r="BC36" i="3"/>
  <c r="BC35" i="3"/>
  <c r="BC34" i="3"/>
  <c r="BC33" i="3"/>
  <c r="BC32" i="3"/>
  <c r="BC31" i="3"/>
  <c r="BC30" i="3"/>
  <c r="BC29" i="3"/>
  <c r="BC28" i="3"/>
  <c r="BC27" i="3"/>
  <c r="BC26" i="3"/>
  <c r="BC25" i="3"/>
  <c r="BC24" i="3"/>
  <c r="BC23" i="3"/>
  <c r="BC22" i="3"/>
  <c r="BC21" i="3"/>
  <c r="BC20" i="3"/>
  <c r="BC19" i="3"/>
  <c r="BC18" i="3"/>
  <c r="BC17" i="3"/>
  <c r="BC16" i="3"/>
  <c r="BC15" i="3"/>
  <c r="BC14" i="3"/>
  <c r="BC13" i="3"/>
  <c r="BC12" i="3"/>
  <c r="BC11" i="3"/>
  <c r="BC10" i="3"/>
  <c r="BC8" i="3"/>
  <c r="BC7" i="3"/>
  <c r="BC6" i="3"/>
  <c r="BC5" i="3"/>
  <c r="BC4" i="3"/>
  <c r="BC3" i="3"/>
  <c r="BB753" i="3"/>
  <c r="BB733" i="3"/>
  <c r="BB732" i="3"/>
  <c r="BB731" i="3"/>
  <c r="BB730" i="3"/>
  <c r="BB729" i="3"/>
  <c r="BB728" i="3"/>
  <c r="BB727" i="3"/>
  <c r="BB726" i="3"/>
  <c r="BB725" i="3"/>
  <c r="BB724" i="3"/>
  <c r="BB722" i="3"/>
  <c r="BB721" i="3"/>
  <c r="BB720" i="3"/>
  <c r="BB717" i="3"/>
  <c r="BB716" i="3"/>
  <c r="BB715" i="3"/>
  <c r="BB714" i="3"/>
  <c r="BB713" i="3"/>
  <c r="BB712" i="3"/>
  <c r="BB711" i="3"/>
  <c r="BB710" i="3"/>
  <c r="BB709" i="3"/>
  <c r="BB708" i="3"/>
  <c r="BB707" i="3"/>
  <c r="BB706" i="3"/>
  <c r="BB705" i="3"/>
  <c r="BB704" i="3"/>
  <c r="BB703" i="3"/>
  <c r="BB702" i="3"/>
  <c r="BB698" i="3"/>
  <c r="BB697" i="3"/>
  <c r="BB696" i="3"/>
  <c r="BB695" i="3"/>
  <c r="BB694" i="3"/>
  <c r="BB693" i="3"/>
  <c r="BB692" i="3"/>
  <c r="BB691" i="3"/>
  <c r="BB686" i="3"/>
  <c r="BB684" i="3"/>
  <c r="BB683" i="3"/>
  <c r="BB682" i="3"/>
  <c r="BB681" i="3"/>
  <c r="BB680" i="3"/>
  <c r="BB679" i="3"/>
  <c r="BB678" i="3"/>
  <c r="BB677" i="3"/>
  <c r="BB676" i="3"/>
  <c r="BB675" i="3"/>
  <c r="BB674" i="3"/>
  <c r="BB673" i="3"/>
  <c r="BB672" i="3"/>
  <c r="BB671" i="3"/>
  <c r="BB670" i="3"/>
  <c r="BB669" i="3"/>
  <c r="BB668" i="3"/>
  <c r="BB667" i="3"/>
  <c r="BB666" i="3"/>
  <c r="BB665" i="3"/>
  <c r="BB664" i="3"/>
  <c r="BB663" i="3"/>
  <c r="BB662" i="3"/>
  <c r="BB661" i="3"/>
  <c r="BB660" i="3"/>
  <c r="BB659" i="3"/>
  <c r="BB658" i="3"/>
  <c r="BB657" i="3"/>
  <c r="BB655" i="3"/>
  <c r="BB654" i="3"/>
  <c r="BB653" i="3"/>
  <c r="BB652" i="3"/>
  <c r="BB651" i="3"/>
  <c r="BB650" i="3"/>
  <c r="BB649" i="3"/>
  <c r="BB648" i="3"/>
  <c r="BB647" i="3"/>
  <c r="BB646" i="3"/>
  <c r="BB645" i="3"/>
  <c r="BB644" i="3"/>
  <c r="BB643" i="3"/>
  <c r="BB642" i="3"/>
  <c r="BB641" i="3"/>
  <c r="BB640" i="3"/>
  <c r="BB639" i="3"/>
  <c r="BB637" i="3"/>
  <c r="BB636" i="3"/>
  <c r="BB635" i="3"/>
  <c r="BB634" i="3"/>
  <c r="BB633" i="3"/>
  <c r="BB632" i="3"/>
  <c r="BB631" i="3"/>
  <c r="BB630" i="3"/>
  <c r="BB629" i="3"/>
  <c r="BB628" i="3"/>
  <c r="BB627" i="3"/>
  <c r="BB626" i="3"/>
  <c r="BB625" i="3"/>
  <c r="BB624" i="3"/>
  <c r="BB623" i="3"/>
  <c r="BB622" i="3"/>
  <c r="BB621" i="3"/>
  <c r="BB620" i="3"/>
  <c r="BB619" i="3"/>
  <c r="BB618" i="3"/>
  <c r="BB617" i="3"/>
  <c r="BB616" i="3"/>
  <c r="BB615" i="3"/>
  <c r="BB614" i="3"/>
  <c r="BB613" i="3"/>
  <c r="BB612" i="3"/>
  <c r="BB611" i="3"/>
  <c r="BB610" i="3"/>
  <c r="BB609" i="3"/>
  <c r="BB608" i="3"/>
  <c r="BB607" i="3"/>
  <c r="BB606" i="3"/>
  <c r="BB605" i="3"/>
  <c r="BB604" i="3"/>
  <c r="BB603" i="3"/>
  <c r="BB602" i="3"/>
  <c r="BB601" i="3"/>
  <c r="BB600" i="3"/>
  <c r="BB599" i="3"/>
  <c r="BB598" i="3"/>
  <c r="BB597" i="3"/>
  <c r="BB596" i="3"/>
  <c r="BB595" i="3"/>
  <c r="BB594" i="3"/>
  <c r="BB592" i="3"/>
  <c r="BB591" i="3"/>
  <c r="BB590" i="3"/>
  <c r="BB589" i="3"/>
  <c r="BB588" i="3"/>
  <c r="BB587" i="3"/>
  <c r="BB586" i="3"/>
  <c r="BB585" i="3"/>
  <c r="BB584" i="3"/>
  <c r="BB583" i="3"/>
  <c r="BB582" i="3"/>
  <c r="BB581" i="3"/>
  <c r="BB580" i="3"/>
  <c r="BB579" i="3"/>
  <c r="BB578" i="3"/>
  <c r="BB577" i="3"/>
  <c r="BB576" i="3"/>
  <c r="BB575" i="3"/>
  <c r="BB574" i="3"/>
  <c r="BB573" i="3"/>
  <c r="BB572" i="3"/>
  <c r="BB571" i="3"/>
  <c r="BB570" i="3"/>
  <c r="BB569" i="3"/>
  <c r="BB568" i="3"/>
  <c r="BB567" i="3"/>
  <c r="BB566" i="3"/>
  <c r="BB565" i="3"/>
  <c r="BB564" i="3"/>
  <c r="BB563" i="3"/>
  <c r="BB561" i="3"/>
  <c r="BB560" i="3"/>
  <c r="BB559" i="3"/>
  <c r="BB558" i="3"/>
  <c r="BB557" i="3"/>
  <c r="BB556" i="3"/>
  <c r="BB555" i="3"/>
  <c r="BB554" i="3"/>
  <c r="BB553" i="3"/>
  <c r="BB552" i="3"/>
  <c r="BB549" i="3"/>
  <c r="BB548" i="3"/>
  <c r="BB547" i="3"/>
  <c r="BB546" i="3"/>
  <c r="BB545" i="3"/>
  <c r="BB544" i="3"/>
  <c r="BB543" i="3"/>
  <c r="BB542" i="3"/>
  <c r="BB541" i="3"/>
  <c r="BB540" i="3"/>
  <c r="BB539" i="3"/>
  <c r="BB538" i="3"/>
  <c r="BB537" i="3"/>
  <c r="BB536" i="3"/>
  <c r="BB535" i="3"/>
  <c r="BB534" i="3"/>
  <c r="BB533" i="3"/>
  <c r="BB532" i="3"/>
  <c r="BB531" i="3"/>
  <c r="BB530" i="3"/>
  <c r="BB529" i="3"/>
  <c r="BB528" i="3"/>
  <c r="BB527" i="3"/>
  <c r="BB526" i="3"/>
  <c r="BB525" i="3"/>
  <c r="BB524" i="3"/>
  <c r="BB523" i="3"/>
  <c r="BB522" i="3"/>
  <c r="BB521" i="3"/>
  <c r="BB520" i="3"/>
  <c r="BB519" i="3"/>
  <c r="BB518" i="3"/>
  <c r="BB517" i="3"/>
  <c r="BB516" i="3"/>
  <c r="BB515" i="3"/>
  <c r="BB514" i="3"/>
  <c r="BB513" i="3"/>
  <c r="BB512" i="3"/>
  <c r="BB511" i="3"/>
  <c r="BB510" i="3"/>
  <c r="BB509" i="3"/>
  <c r="BB508" i="3"/>
  <c r="BB507" i="3"/>
  <c r="BB506" i="3"/>
  <c r="BB505" i="3"/>
  <c r="BB504" i="3"/>
  <c r="BB503" i="3"/>
  <c r="BB502" i="3"/>
  <c r="BB501" i="3"/>
  <c r="BB500" i="3"/>
  <c r="BB499" i="3"/>
  <c r="BB498" i="3"/>
  <c r="BB497" i="3"/>
  <c r="BB496" i="3"/>
  <c r="BB495" i="3"/>
  <c r="BB494" i="3"/>
  <c r="BB493" i="3"/>
  <c r="BB492" i="3"/>
  <c r="BB491" i="3"/>
  <c r="BB490" i="3"/>
  <c r="BB489" i="3"/>
  <c r="BB488" i="3"/>
  <c r="BB487" i="3"/>
  <c r="BB486" i="3"/>
  <c r="BB485" i="3"/>
  <c r="BB484" i="3"/>
  <c r="BB483" i="3"/>
  <c r="BB482" i="3"/>
  <c r="BB481" i="3"/>
  <c r="BB480" i="3"/>
  <c r="BB479" i="3"/>
  <c r="BB478" i="3"/>
  <c r="BB477" i="3"/>
  <c r="BB475" i="3"/>
  <c r="BB474" i="3"/>
  <c r="BB473" i="3"/>
  <c r="BB472" i="3"/>
  <c r="BB471" i="3"/>
  <c r="BB470" i="3"/>
  <c r="BB469" i="3"/>
  <c r="BB468" i="3"/>
  <c r="BB467" i="3"/>
  <c r="BB466" i="3"/>
  <c r="BB465" i="3"/>
  <c r="BB464" i="3"/>
  <c r="BB463" i="3"/>
  <c r="BB462" i="3"/>
  <c r="BB461" i="3"/>
  <c r="BB460" i="3"/>
  <c r="BB459" i="3"/>
  <c r="BB458" i="3"/>
  <c r="BB457" i="3"/>
  <c r="BB456" i="3"/>
  <c r="BB455" i="3"/>
  <c r="BB454" i="3"/>
  <c r="BB453" i="3"/>
  <c r="BB452" i="3"/>
  <c r="BB451" i="3"/>
  <c r="BB450" i="3"/>
  <c r="BB449" i="3"/>
  <c r="BB448" i="3"/>
  <c r="BB447" i="3"/>
  <c r="BB446" i="3"/>
  <c r="BB445" i="3"/>
  <c r="BB444" i="3"/>
  <c r="BB443" i="3"/>
  <c r="BB442" i="3"/>
  <c r="BB441" i="3"/>
  <c r="BB440" i="3"/>
  <c r="BB439" i="3"/>
  <c r="BB438" i="3"/>
  <c r="BB437" i="3"/>
  <c r="BB436" i="3"/>
  <c r="BB433" i="3"/>
  <c r="BB432" i="3"/>
  <c r="BB431" i="3"/>
  <c r="BB430" i="3"/>
  <c r="BB429" i="3"/>
  <c r="BB428" i="3"/>
  <c r="BB427" i="3"/>
  <c r="BB426" i="3"/>
  <c r="BB425" i="3"/>
  <c r="BB424" i="3"/>
  <c r="BB423" i="3"/>
  <c r="BB422" i="3"/>
  <c r="BB421" i="3"/>
  <c r="BB420" i="3"/>
  <c r="BB419" i="3"/>
  <c r="BB418" i="3"/>
  <c r="BB417" i="3"/>
  <c r="BB416" i="3"/>
  <c r="BB415" i="3"/>
  <c r="BB414" i="3"/>
  <c r="BB413" i="3"/>
  <c r="BB412" i="3"/>
  <c r="BB411" i="3"/>
  <c r="BB410" i="3"/>
  <c r="BB409" i="3"/>
  <c r="BB408" i="3"/>
  <c r="BB407" i="3"/>
  <c r="BB406" i="3"/>
  <c r="BB405" i="3"/>
  <c r="BB404" i="3"/>
  <c r="BB403" i="3"/>
  <c r="BB402" i="3"/>
  <c r="BB401" i="3"/>
  <c r="BB400" i="3"/>
  <c r="BB399" i="3"/>
  <c r="BB398" i="3"/>
  <c r="BB397" i="3"/>
  <c r="BB396" i="3"/>
  <c r="BB395" i="3"/>
  <c r="BB394" i="3"/>
  <c r="BB393" i="3"/>
  <c r="BB392" i="3"/>
  <c r="BB390" i="3"/>
  <c r="BB389" i="3"/>
  <c r="BB388" i="3"/>
  <c r="BB387" i="3"/>
  <c r="BB386" i="3"/>
  <c r="BB385" i="3"/>
  <c r="BB384" i="3"/>
  <c r="BB383" i="3"/>
  <c r="BB382" i="3"/>
  <c r="BB381" i="3"/>
  <c r="BB378" i="3"/>
  <c r="BB377" i="3"/>
  <c r="BB375" i="3"/>
  <c r="BB372" i="3"/>
  <c r="BB370" i="3"/>
  <c r="BB367" i="3"/>
  <c r="BB366" i="3"/>
  <c r="BB365" i="3"/>
  <c r="BB364" i="3"/>
  <c r="BB363" i="3"/>
  <c r="BB362" i="3"/>
  <c r="BB361" i="3"/>
  <c r="BB360" i="3"/>
  <c r="BB356" i="3"/>
  <c r="BB355" i="3"/>
  <c r="BB354" i="3"/>
  <c r="BB349" i="3"/>
  <c r="BB348" i="3"/>
  <c r="BB347" i="3"/>
  <c r="BB346" i="3"/>
  <c r="BB345" i="3"/>
  <c r="BB344" i="3"/>
  <c r="BB343" i="3"/>
  <c r="BB342" i="3"/>
  <c r="BB341" i="3"/>
  <c r="BB338" i="3"/>
  <c r="BB336" i="3"/>
  <c r="BB335" i="3"/>
  <c r="BB334" i="3"/>
  <c r="BB333" i="3"/>
  <c r="BB332" i="3"/>
  <c r="BB331" i="3"/>
  <c r="BB329" i="3"/>
  <c r="BB328" i="3"/>
  <c r="BB327" i="3"/>
  <c r="BB326" i="3"/>
  <c r="BB325" i="3"/>
  <c r="BB324" i="3"/>
  <c r="BB323" i="3"/>
  <c r="BB322" i="3"/>
  <c r="BB321" i="3"/>
  <c r="BB320" i="3"/>
  <c r="BB319" i="3"/>
  <c r="BB318" i="3"/>
  <c r="BB317" i="3"/>
  <c r="BB316" i="3"/>
  <c r="BB315" i="3"/>
  <c r="BB314" i="3"/>
  <c r="BB313" i="3"/>
  <c r="BB312" i="3"/>
  <c r="BB311" i="3"/>
  <c r="BB310" i="3"/>
  <c r="BB309" i="3"/>
  <c r="BB308" i="3"/>
  <c r="BB307" i="3"/>
  <c r="BB306" i="3"/>
  <c r="BB305" i="3"/>
  <c r="BB304" i="3"/>
  <c r="BB303" i="3"/>
  <c r="BB302" i="3"/>
  <c r="BB301" i="3"/>
  <c r="BB300" i="3"/>
  <c r="BB299" i="3"/>
  <c r="BB298" i="3"/>
  <c r="BB297" i="3"/>
  <c r="BB296" i="3"/>
  <c r="BB295" i="3"/>
  <c r="BB294" i="3"/>
  <c r="BB293" i="3"/>
  <c r="BB292" i="3"/>
  <c r="BB291" i="3"/>
  <c r="BB290" i="3"/>
  <c r="BB287" i="3"/>
  <c r="BB286" i="3"/>
  <c r="BB284" i="3"/>
  <c r="BB283" i="3"/>
  <c r="BB282" i="3"/>
  <c r="BB281" i="3"/>
  <c r="BB280" i="3"/>
  <c r="BB279" i="3"/>
  <c r="BB278" i="3"/>
  <c r="BB277" i="3"/>
  <c r="BB276" i="3"/>
  <c r="BB275" i="3"/>
  <c r="BB274" i="3"/>
  <c r="BB273" i="3"/>
  <c r="BB272" i="3"/>
  <c r="BB271" i="3"/>
  <c r="BB270" i="3"/>
  <c r="BB269" i="3"/>
  <c r="BB268" i="3"/>
  <c r="BB267" i="3"/>
  <c r="BB266" i="3"/>
  <c r="BB265" i="3"/>
  <c r="BB264" i="3"/>
  <c r="BB263" i="3"/>
  <c r="BB262" i="3"/>
  <c r="BB261" i="3"/>
  <c r="BB260" i="3"/>
  <c r="BB259" i="3"/>
  <c r="BB258" i="3"/>
  <c r="BB257" i="3"/>
  <c r="BB256" i="3"/>
  <c r="BB255" i="3"/>
  <c r="BB254" i="3"/>
  <c r="BB253" i="3"/>
  <c r="BB252" i="3"/>
  <c r="BB251" i="3"/>
  <c r="BB250" i="3"/>
  <c r="BB249" i="3"/>
  <c r="BB248" i="3"/>
  <c r="BB247" i="3"/>
  <c r="BB246" i="3"/>
  <c r="BB245" i="3"/>
  <c r="BB244" i="3"/>
  <c r="BB243" i="3"/>
  <c r="BB242" i="3"/>
  <c r="BB241" i="3"/>
  <c r="BB240" i="3"/>
  <c r="BB239" i="3"/>
  <c r="BB238" i="3"/>
  <c r="BB237" i="3"/>
  <c r="BB236" i="3"/>
  <c r="BB235" i="3"/>
  <c r="BB234" i="3"/>
  <c r="BB233" i="3"/>
  <c r="BB232" i="3"/>
  <c r="BB231" i="3"/>
  <c r="BB230" i="3"/>
  <c r="BB229" i="3"/>
  <c r="BB228" i="3"/>
  <c r="BB227" i="3"/>
  <c r="BB226" i="3"/>
  <c r="BB225" i="3"/>
  <c r="BB224" i="3"/>
  <c r="BB223" i="3"/>
  <c r="BB222" i="3"/>
  <c r="BB221" i="3"/>
  <c r="BB220" i="3"/>
  <c r="BB219" i="3"/>
  <c r="BB218" i="3"/>
  <c r="BB217" i="3"/>
  <c r="BB216" i="3"/>
  <c r="BB215" i="3"/>
  <c r="BB214" i="3"/>
  <c r="BB213" i="3"/>
  <c r="BB212" i="3"/>
  <c r="BB211" i="3"/>
  <c r="BB210" i="3"/>
  <c r="BB209" i="3"/>
  <c r="BB208" i="3"/>
  <c r="BB207" i="3"/>
  <c r="BB206" i="3"/>
  <c r="BB205" i="3"/>
  <c r="BB204" i="3"/>
  <c r="BB203" i="3"/>
  <c r="BB202" i="3"/>
  <c r="BB201" i="3"/>
  <c r="BB200" i="3"/>
  <c r="BB199" i="3"/>
  <c r="BB198" i="3"/>
  <c r="BB197" i="3"/>
  <c r="BB196" i="3"/>
  <c r="BB195" i="3"/>
  <c r="BB194" i="3"/>
  <c r="BB193" i="3"/>
  <c r="BB192" i="3"/>
  <c r="BB191" i="3"/>
  <c r="BB190" i="3"/>
  <c r="BB189" i="3"/>
  <c r="BB188" i="3"/>
  <c r="BB187" i="3"/>
  <c r="BB186" i="3"/>
  <c r="BB185" i="3"/>
  <c r="BB184" i="3"/>
  <c r="BB183" i="3"/>
  <c r="BB182" i="3"/>
  <c r="BB181" i="3"/>
  <c r="BB180" i="3"/>
  <c r="BB179" i="3"/>
  <c r="BB178" i="3"/>
  <c r="BB177" i="3"/>
  <c r="BB176" i="3"/>
  <c r="BB175" i="3"/>
  <c r="BB174" i="3"/>
  <c r="BB173" i="3"/>
  <c r="BB172" i="3"/>
  <c r="BB171" i="3"/>
  <c r="BB170" i="3"/>
  <c r="BB169" i="3"/>
  <c r="BB168" i="3"/>
  <c r="BB167" i="3"/>
  <c r="BB166" i="3"/>
  <c r="BB165" i="3"/>
  <c r="BB164" i="3"/>
  <c r="BB163" i="3"/>
  <c r="BB162" i="3"/>
  <c r="BB161" i="3"/>
  <c r="BB160" i="3"/>
  <c r="BB159" i="3"/>
  <c r="BB158" i="3"/>
  <c r="BB157" i="3"/>
  <c r="BB156" i="3"/>
  <c r="BB155" i="3"/>
  <c r="BB154" i="3"/>
  <c r="BB153" i="3"/>
  <c r="BB152" i="3"/>
  <c r="BB151" i="3"/>
  <c r="BB150" i="3"/>
  <c r="BB149" i="3"/>
  <c r="BB148" i="3"/>
  <c r="BB147" i="3"/>
  <c r="BB146" i="3"/>
  <c r="BB145" i="3"/>
  <c r="BB144" i="3"/>
  <c r="BB143" i="3"/>
  <c r="BB142" i="3"/>
  <c r="BB141" i="3"/>
  <c r="BB140" i="3"/>
  <c r="BB139" i="3"/>
  <c r="BB138" i="3"/>
  <c r="BB137" i="3"/>
  <c r="BB136" i="3"/>
  <c r="BB135" i="3"/>
  <c r="BB134" i="3"/>
  <c r="BB133" i="3"/>
  <c r="BB132" i="3"/>
  <c r="BB131" i="3"/>
  <c r="BB130" i="3"/>
  <c r="BB129" i="3"/>
  <c r="BB128" i="3"/>
  <c r="BB127" i="3"/>
  <c r="BB126" i="3"/>
  <c r="BB125" i="3"/>
  <c r="BB124" i="3"/>
  <c r="BB123" i="3"/>
  <c r="BB122" i="3"/>
  <c r="BB121" i="3"/>
  <c r="BB120" i="3"/>
  <c r="BB119" i="3"/>
  <c r="BB118" i="3"/>
  <c r="BB117" i="3"/>
  <c r="BB116" i="3"/>
  <c r="BB115" i="3"/>
  <c r="BB114" i="3"/>
  <c r="BB113" i="3"/>
  <c r="BB112" i="3"/>
  <c r="BB111" i="3"/>
  <c r="BB110" i="3"/>
  <c r="BB109" i="3"/>
  <c r="BB108" i="3"/>
  <c r="BB107" i="3"/>
  <c r="BB106" i="3"/>
  <c r="BB105" i="3"/>
  <c r="BB104" i="3"/>
  <c r="BB103" i="3"/>
  <c r="BB102" i="3"/>
  <c r="BB101" i="3"/>
  <c r="BB100" i="3"/>
  <c r="BB99" i="3"/>
  <c r="BB98" i="3"/>
  <c r="BB97" i="3"/>
  <c r="BB96" i="3"/>
  <c r="BB95" i="3"/>
  <c r="BB94" i="3"/>
  <c r="BB93" i="3"/>
  <c r="BB92" i="3"/>
  <c r="BB91" i="3"/>
  <c r="BB90" i="3"/>
  <c r="BB89" i="3"/>
  <c r="BB88" i="3"/>
  <c r="BB87" i="3"/>
  <c r="BB86" i="3"/>
  <c r="BB85" i="3"/>
  <c r="BB84" i="3"/>
  <c r="BB83" i="3"/>
  <c r="BB82" i="3"/>
  <c r="BB81" i="3"/>
  <c r="BB80" i="3"/>
  <c r="BB79" i="3"/>
  <c r="BB78" i="3"/>
  <c r="BB77" i="3"/>
  <c r="BB76" i="3"/>
  <c r="BB75" i="3"/>
  <c r="BB74" i="3"/>
  <c r="BB73" i="3"/>
  <c r="BB72" i="3"/>
  <c r="BB71" i="3"/>
  <c r="BB70" i="3"/>
  <c r="BB69" i="3"/>
  <c r="BB55" i="3"/>
  <c r="BB54" i="3"/>
  <c r="BB53" i="3"/>
  <c r="BB52" i="3"/>
  <c r="BB51" i="3"/>
  <c r="BB50" i="3"/>
  <c r="BB49" i="3"/>
  <c r="BB48" i="3"/>
  <c r="BB47" i="3"/>
  <c r="BB46" i="3"/>
  <c r="BB45" i="3"/>
  <c r="BB44" i="3"/>
  <c r="BB43" i="3"/>
  <c r="BB42" i="3"/>
  <c r="BB41" i="3"/>
  <c r="BB40" i="3"/>
  <c r="BB39" i="3"/>
  <c r="BB38" i="3"/>
  <c r="BB37" i="3"/>
  <c r="BB36" i="3"/>
  <c r="BB35" i="3"/>
  <c r="BB34" i="3"/>
  <c r="BB33" i="3"/>
  <c r="BB32" i="3"/>
  <c r="BB31" i="3"/>
  <c r="BB30" i="3"/>
  <c r="BB29" i="3"/>
  <c r="BB28" i="3"/>
  <c r="BB27" i="3"/>
  <c r="BB26" i="3"/>
  <c r="BB25" i="3"/>
  <c r="BB24" i="3"/>
  <c r="BB23" i="3"/>
  <c r="BB22" i="3"/>
  <c r="BB21" i="3"/>
  <c r="BB20" i="3"/>
  <c r="BB19" i="3"/>
  <c r="BB18" i="3"/>
  <c r="BB17" i="3"/>
  <c r="BB16" i="3"/>
  <c r="BB15" i="3"/>
  <c r="BB14" i="3"/>
  <c r="BB13" i="3"/>
  <c r="BB12" i="3"/>
  <c r="BB11" i="3"/>
  <c r="BB10" i="3"/>
  <c r="BB8" i="3"/>
  <c r="BB7" i="3"/>
  <c r="BB6" i="3"/>
  <c r="BB5" i="3"/>
  <c r="BB4" i="3"/>
  <c r="BB3" i="3"/>
  <c r="BA753" i="3"/>
  <c r="BA733" i="3"/>
  <c r="BA732" i="3"/>
  <c r="BA731" i="3"/>
  <c r="BA730" i="3"/>
  <c r="BA729" i="3"/>
  <c r="BA728" i="3"/>
  <c r="BA727" i="3"/>
  <c r="BA726" i="3"/>
  <c r="BA725" i="3"/>
  <c r="BA724" i="3"/>
  <c r="BA722" i="3"/>
  <c r="BA721" i="3"/>
  <c r="BA720" i="3"/>
  <c r="BA717" i="3"/>
  <c r="BA716" i="3"/>
  <c r="BA715" i="3"/>
  <c r="BA714" i="3"/>
  <c r="BA713" i="3"/>
  <c r="BA712" i="3"/>
  <c r="BA711" i="3"/>
  <c r="BA710" i="3"/>
  <c r="BA709" i="3"/>
  <c r="BA708" i="3"/>
  <c r="BA707" i="3"/>
  <c r="BA706" i="3"/>
  <c r="BA705" i="3"/>
  <c r="BA704" i="3"/>
  <c r="BA703" i="3"/>
  <c r="BA702" i="3"/>
  <c r="BA698" i="3"/>
  <c r="BA697" i="3"/>
  <c r="BA696" i="3"/>
  <c r="BA695" i="3"/>
  <c r="BA694" i="3"/>
  <c r="BA693" i="3"/>
  <c r="BA692" i="3"/>
  <c r="BA691" i="3"/>
  <c r="BA686" i="3"/>
  <c r="BA684" i="3"/>
  <c r="BA683" i="3"/>
  <c r="BA682" i="3"/>
  <c r="BA681" i="3"/>
  <c r="BA680" i="3"/>
  <c r="BA679" i="3"/>
  <c r="BA678" i="3"/>
  <c r="BA677" i="3"/>
  <c r="BA676" i="3"/>
  <c r="BA675" i="3"/>
  <c r="BA674" i="3"/>
  <c r="BA673" i="3"/>
  <c r="BA672" i="3"/>
  <c r="BA671" i="3"/>
  <c r="BA670" i="3"/>
  <c r="BA669" i="3"/>
  <c r="BA668" i="3"/>
  <c r="BA667" i="3"/>
  <c r="BA666" i="3"/>
  <c r="BA665" i="3"/>
  <c r="BA664" i="3"/>
  <c r="BA663" i="3"/>
  <c r="BA662" i="3"/>
  <c r="BA661" i="3"/>
  <c r="BA660" i="3"/>
  <c r="BA659" i="3"/>
  <c r="BA658" i="3"/>
  <c r="BA657" i="3"/>
  <c r="BA655" i="3"/>
  <c r="BA654" i="3"/>
  <c r="BA653" i="3"/>
  <c r="BA652" i="3"/>
  <c r="BA651" i="3"/>
  <c r="BA650" i="3"/>
  <c r="BA649" i="3"/>
  <c r="BA648" i="3"/>
  <c r="BA647" i="3"/>
  <c r="BA646" i="3"/>
  <c r="BA645" i="3"/>
  <c r="BA644" i="3"/>
  <c r="BA643" i="3"/>
  <c r="BA642" i="3"/>
  <c r="BA641" i="3"/>
  <c r="BA640" i="3"/>
  <c r="BA639" i="3"/>
  <c r="BA637" i="3"/>
  <c r="BA636" i="3"/>
  <c r="BA635" i="3"/>
  <c r="BA634" i="3"/>
  <c r="BA633" i="3"/>
  <c r="BA632" i="3"/>
  <c r="BA631" i="3"/>
  <c r="BA630" i="3"/>
  <c r="BA629" i="3"/>
  <c r="BA628" i="3"/>
  <c r="BA627" i="3"/>
  <c r="BA626" i="3"/>
  <c r="BA625" i="3"/>
  <c r="BA624" i="3"/>
  <c r="BA623" i="3"/>
  <c r="BA622" i="3"/>
  <c r="BA621" i="3"/>
  <c r="BA620" i="3"/>
  <c r="BA619" i="3"/>
  <c r="BA618" i="3"/>
  <c r="BA617" i="3"/>
  <c r="BA616" i="3"/>
  <c r="BA615" i="3"/>
  <c r="BA614" i="3"/>
  <c r="BA613" i="3"/>
  <c r="BA612" i="3"/>
  <c r="BA611" i="3"/>
  <c r="BA610" i="3"/>
  <c r="BA609" i="3"/>
  <c r="BA608" i="3"/>
  <c r="BA607" i="3"/>
  <c r="BA606" i="3"/>
  <c r="BA605" i="3"/>
  <c r="BA604" i="3"/>
  <c r="BA603" i="3"/>
  <c r="BA602" i="3"/>
  <c r="BA601" i="3"/>
  <c r="BA600" i="3"/>
  <c r="BA599" i="3"/>
  <c r="BA598" i="3"/>
  <c r="BA597" i="3"/>
  <c r="BA596" i="3"/>
  <c r="BA595" i="3"/>
  <c r="BA594" i="3"/>
  <c r="BA592" i="3"/>
  <c r="BA591" i="3"/>
  <c r="BA590" i="3"/>
  <c r="BA589" i="3"/>
  <c r="BA588" i="3"/>
  <c r="BA587" i="3"/>
  <c r="BA586" i="3"/>
  <c r="BA585" i="3"/>
  <c r="BA584" i="3"/>
  <c r="BA583" i="3"/>
  <c r="BA582" i="3"/>
  <c r="BA581" i="3"/>
  <c r="BA580" i="3"/>
  <c r="BA579" i="3"/>
  <c r="BA578" i="3"/>
  <c r="BA577" i="3"/>
  <c r="BA576" i="3"/>
  <c r="BA575" i="3"/>
  <c r="BA574" i="3"/>
  <c r="BA573" i="3"/>
  <c r="BA572" i="3"/>
  <c r="BA571" i="3"/>
  <c r="BA570" i="3"/>
  <c r="BA569" i="3"/>
  <c r="BA568" i="3"/>
  <c r="BA567" i="3"/>
  <c r="BA566" i="3"/>
  <c r="BA565" i="3"/>
  <c r="BA564" i="3"/>
  <c r="BA563" i="3"/>
  <c r="BA561" i="3"/>
  <c r="BA560" i="3"/>
  <c r="BA559" i="3"/>
  <c r="BA558" i="3"/>
  <c r="BA557" i="3"/>
  <c r="BA556" i="3"/>
  <c r="BA555" i="3"/>
  <c r="BA554" i="3"/>
  <c r="BA553" i="3"/>
  <c r="BA552" i="3"/>
  <c r="BA549" i="3"/>
  <c r="BA548" i="3"/>
  <c r="BA547" i="3"/>
  <c r="BA546" i="3"/>
  <c r="BA545" i="3"/>
  <c r="BA544" i="3"/>
  <c r="BA543" i="3"/>
  <c r="BA542" i="3"/>
  <c r="BA541" i="3"/>
  <c r="BA540" i="3"/>
  <c r="BA539" i="3"/>
  <c r="BA538" i="3"/>
  <c r="BA537" i="3"/>
  <c r="BA536" i="3"/>
  <c r="BA535" i="3"/>
  <c r="BA534" i="3"/>
  <c r="BA533" i="3"/>
  <c r="BA532" i="3"/>
  <c r="BA531" i="3"/>
  <c r="BA530" i="3"/>
  <c r="BA529" i="3"/>
  <c r="BA528" i="3"/>
  <c r="BA527" i="3"/>
  <c r="BA526" i="3"/>
  <c r="BA525" i="3"/>
  <c r="BA524" i="3"/>
  <c r="BA523" i="3"/>
  <c r="BA522" i="3"/>
  <c r="BA521" i="3"/>
  <c r="BA520" i="3"/>
  <c r="BA519" i="3"/>
  <c r="BA518" i="3"/>
  <c r="BA517" i="3"/>
  <c r="BA516" i="3"/>
  <c r="BA515" i="3"/>
  <c r="BA514" i="3"/>
  <c r="BA513" i="3"/>
  <c r="BA512" i="3"/>
  <c r="BA511" i="3"/>
  <c r="BA510" i="3"/>
  <c r="BA509" i="3"/>
  <c r="BA508" i="3"/>
  <c r="BA507" i="3"/>
  <c r="BA506" i="3"/>
  <c r="BA505" i="3"/>
  <c r="BA504" i="3"/>
  <c r="BA503" i="3"/>
  <c r="BA502" i="3"/>
  <c r="BA501" i="3"/>
  <c r="BA500" i="3"/>
  <c r="BA499" i="3"/>
  <c r="BA498" i="3"/>
  <c r="BA497" i="3"/>
  <c r="BA496" i="3"/>
  <c r="BA495" i="3"/>
  <c r="BA494" i="3"/>
  <c r="BA493" i="3"/>
  <c r="BA492" i="3"/>
  <c r="BA491" i="3"/>
  <c r="BA490" i="3"/>
  <c r="BA489" i="3"/>
  <c r="BA488" i="3"/>
  <c r="BA487" i="3"/>
  <c r="BA486" i="3"/>
  <c r="BA485" i="3"/>
  <c r="BA484" i="3"/>
  <c r="BA483" i="3"/>
  <c r="BA482" i="3"/>
  <c r="BA481" i="3"/>
  <c r="BA480" i="3"/>
  <c r="BA479" i="3"/>
  <c r="BA478" i="3"/>
  <c r="BA477" i="3"/>
  <c r="BA475" i="3"/>
  <c r="BA474" i="3"/>
  <c r="BA473" i="3"/>
  <c r="BA472" i="3"/>
  <c r="BA471" i="3"/>
  <c r="BA470" i="3"/>
  <c r="BA469" i="3"/>
  <c r="BA468" i="3"/>
  <c r="BA467" i="3"/>
  <c r="BA466" i="3"/>
  <c r="BA465" i="3"/>
  <c r="BA464" i="3"/>
  <c r="BA463" i="3"/>
  <c r="BA462" i="3"/>
  <c r="BA461" i="3"/>
  <c r="BA460" i="3"/>
  <c r="BA459" i="3"/>
  <c r="BA458" i="3"/>
  <c r="BA457" i="3"/>
  <c r="BA456" i="3"/>
  <c r="BA455" i="3"/>
  <c r="BA454" i="3"/>
  <c r="BA453" i="3"/>
  <c r="BA452" i="3"/>
  <c r="BA451" i="3"/>
  <c r="BA450" i="3"/>
  <c r="BA449" i="3"/>
  <c r="BA448" i="3"/>
  <c r="BA447" i="3"/>
  <c r="BA446" i="3"/>
  <c r="BA445" i="3"/>
  <c r="BA444" i="3"/>
  <c r="BA443" i="3"/>
  <c r="BA442" i="3"/>
  <c r="BA441" i="3"/>
  <c r="BA440" i="3"/>
  <c r="BA439" i="3"/>
  <c r="BA438" i="3"/>
  <c r="BA437" i="3"/>
  <c r="BA436" i="3"/>
  <c r="BA433" i="3"/>
  <c r="BA432" i="3"/>
  <c r="BA431" i="3"/>
  <c r="BA430" i="3"/>
  <c r="BA429" i="3"/>
  <c r="BA428" i="3"/>
  <c r="BA427" i="3"/>
  <c r="BA426" i="3"/>
  <c r="BA425" i="3"/>
  <c r="BA424" i="3"/>
  <c r="BA423" i="3"/>
  <c r="BA422" i="3"/>
  <c r="BA421" i="3"/>
  <c r="BA420" i="3"/>
  <c r="BA419" i="3"/>
  <c r="BA418" i="3"/>
  <c r="BA417" i="3"/>
  <c r="BA416" i="3"/>
  <c r="BA415" i="3"/>
  <c r="BA414" i="3"/>
  <c r="BA413" i="3"/>
  <c r="BA412" i="3"/>
  <c r="BA411" i="3"/>
  <c r="BA410" i="3"/>
  <c r="BA409" i="3"/>
  <c r="BA408" i="3"/>
  <c r="BA407" i="3"/>
  <c r="BA406" i="3"/>
  <c r="BA405" i="3"/>
  <c r="BA404" i="3"/>
  <c r="BA403" i="3"/>
  <c r="BA402" i="3"/>
  <c r="BA401" i="3"/>
  <c r="BA400" i="3"/>
  <c r="BA399" i="3"/>
  <c r="BA398" i="3"/>
  <c r="BA397" i="3"/>
  <c r="BA396" i="3"/>
  <c r="BA395" i="3"/>
  <c r="BA394" i="3"/>
  <c r="BA393" i="3"/>
  <c r="BA392" i="3"/>
  <c r="BA390" i="3"/>
  <c r="BA389" i="3"/>
  <c r="BA388" i="3"/>
  <c r="BA387" i="3"/>
  <c r="BA386" i="3"/>
  <c r="BA385" i="3"/>
  <c r="BA384" i="3"/>
  <c r="BA383" i="3"/>
  <c r="BA382" i="3"/>
  <c r="BA381" i="3"/>
  <c r="BA378" i="3"/>
  <c r="BA377" i="3"/>
  <c r="BA375" i="3"/>
  <c r="BA372" i="3"/>
  <c r="BA370" i="3"/>
  <c r="BA367" i="3"/>
  <c r="BA366" i="3"/>
  <c r="BA365" i="3"/>
  <c r="BA364" i="3"/>
  <c r="BA363" i="3"/>
  <c r="BA362" i="3"/>
  <c r="BA361" i="3"/>
  <c r="BA360" i="3"/>
  <c r="BA356" i="3"/>
  <c r="BA355" i="3"/>
  <c r="BA354" i="3"/>
  <c r="BA349" i="3"/>
  <c r="BA348" i="3"/>
  <c r="BA347" i="3"/>
  <c r="BA346" i="3"/>
  <c r="BA345" i="3"/>
  <c r="BA344" i="3"/>
  <c r="BA343" i="3"/>
  <c r="BA342" i="3"/>
  <c r="BA341" i="3"/>
  <c r="BA338" i="3"/>
  <c r="BA336" i="3"/>
  <c r="BA335" i="3"/>
  <c r="BA334" i="3"/>
  <c r="BA333" i="3"/>
  <c r="BA332" i="3"/>
  <c r="BA331" i="3"/>
  <c r="BA329" i="3"/>
  <c r="BA328" i="3"/>
  <c r="BA327" i="3"/>
  <c r="BA326" i="3"/>
  <c r="BA325" i="3"/>
  <c r="BA324" i="3"/>
  <c r="BA323" i="3"/>
  <c r="BA322" i="3"/>
  <c r="BA321" i="3"/>
  <c r="BA320" i="3"/>
  <c r="BA319" i="3"/>
  <c r="BA318" i="3"/>
  <c r="BA317" i="3"/>
  <c r="BA316" i="3"/>
  <c r="BA315" i="3"/>
  <c r="BA314" i="3"/>
  <c r="BA313" i="3"/>
  <c r="BA312" i="3"/>
  <c r="BA311" i="3"/>
  <c r="BA310" i="3"/>
  <c r="BA309" i="3"/>
  <c r="BA308" i="3"/>
  <c r="BA307" i="3"/>
  <c r="BA306" i="3"/>
  <c r="BA305" i="3"/>
  <c r="BA304" i="3"/>
  <c r="BA303" i="3"/>
  <c r="BA302" i="3"/>
  <c r="BA301" i="3"/>
  <c r="BA300" i="3"/>
  <c r="BA299" i="3"/>
  <c r="BA298" i="3"/>
  <c r="BA297" i="3"/>
  <c r="BA296" i="3"/>
  <c r="BA295" i="3"/>
  <c r="BA294" i="3"/>
  <c r="BA293" i="3"/>
  <c r="BA292" i="3"/>
  <c r="BA291" i="3"/>
  <c r="BA290" i="3"/>
  <c r="BA287" i="3"/>
  <c r="BA286" i="3"/>
  <c r="BA284" i="3"/>
  <c r="BA283" i="3"/>
  <c r="BA282" i="3"/>
  <c r="BA281" i="3"/>
  <c r="BA280" i="3"/>
  <c r="BA279" i="3"/>
  <c r="BA278" i="3"/>
  <c r="BA277" i="3"/>
  <c r="BA276" i="3"/>
  <c r="BA275" i="3"/>
  <c r="BA274" i="3"/>
  <c r="BA273" i="3"/>
  <c r="BA272" i="3"/>
  <c r="BA271" i="3"/>
  <c r="BA270" i="3"/>
  <c r="BA269" i="3"/>
  <c r="BA268" i="3"/>
  <c r="BA267" i="3"/>
  <c r="BA266" i="3"/>
  <c r="BA265" i="3"/>
  <c r="BA264" i="3"/>
  <c r="BA263" i="3"/>
  <c r="BA262" i="3"/>
  <c r="BA261" i="3"/>
  <c r="BA260" i="3"/>
  <c r="BA259" i="3"/>
  <c r="BA258" i="3"/>
  <c r="BA257" i="3"/>
  <c r="BA256" i="3"/>
  <c r="BA255" i="3"/>
  <c r="BA254" i="3"/>
  <c r="BA253" i="3"/>
  <c r="BA252" i="3"/>
  <c r="BA251" i="3"/>
  <c r="BA250" i="3"/>
  <c r="BA249" i="3"/>
  <c r="BA248" i="3"/>
  <c r="BA247" i="3"/>
  <c r="BA246" i="3"/>
  <c r="BA245" i="3"/>
  <c r="BA244" i="3"/>
  <c r="BA243" i="3"/>
  <c r="BA242" i="3"/>
  <c r="BA241" i="3"/>
  <c r="BA240" i="3"/>
  <c r="BA239" i="3"/>
  <c r="BA238" i="3"/>
  <c r="BA237" i="3"/>
  <c r="BA236" i="3"/>
  <c r="BA235" i="3"/>
  <c r="BA234" i="3"/>
  <c r="BA233" i="3"/>
  <c r="BA232" i="3"/>
  <c r="BA231" i="3"/>
  <c r="BA230" i="3"/>
  <c r="BA229" i="3"/>
  <c r="BA228" i="3"/>
  <c r="BA227" i="3"/>
  <c r="BA226" i="3"/>
  <c r="BA225" i="3"/>
  <c r="BA224" i="3"/>
  <c r="BA223" i="3"/>
  <c r="BA222" i="3"/>
  <c r="BA221" i="3"/>
  <c r="BA220" i="3"/>
  <c r="BA219" i="3"/>
  <c r="BA218" i="3"/>
  <c r="BA217" i="3"/>
  <c r="BA216" i="3"/>
  <c r="BA215" i="3"/>
  <c r="BA214" i="3"/>
  <c r="BA213" i="3"/>
  <c r="BA212" i="3"/>
  <c r="BA211" i="3"/>
  <c r="BA210" i="3"/>
  <c r="BA209" i="3"/>
  <c r="BA208" i="3"/>
  <c r="BA207" i="3"/>
  <c r="BA206" i="3"/>
  <c r="BA205" i="3"/>
  <c r="BA204" i="3"/>
  <c r="BA203" i="3"/>
  <c r="BA202" i="3"/>
  <c r="BA201" i="3"/>
  <c r="BA200" i="3"/>
  <c r="BA199" i="3"/>
  <c r="BA198" i="3"/>
  <c r="BA197" i="3"/>
  <c r="BA196" i="3"/>
  <c r="BA195" i="3"/>
  <c r="BA194" i="3"/>
  <c r="BA193" i="3"/>
  <c r="BA192" i="3"/>
  <c r="BA191" i="3"/>
  <c r="BA190" i="3"/>
  <c r="BA189" i="3"/>
  <c r="BA188" i="3"/>
  <c r="BA187" i="3"/>
  <c r="BA186" i="3"/>
  <c r="BA185" i="3"/>
  <c r="BA184" i="3"/>
  <c r="BA183" i="3"/>
  <c r="BA182" i="3"/>
  <c r="BA181" i="3"/>
  <c r="BA180" i="3"/>
  <c r="BA179" i="3"/>
  <c r="BA178" i="3"/>
  <c r="BA177" i="3"/>
  <c r="BA176" i="3"/>
  <c r="BA175" i="3"/>
  <c r="BA174" i="3"/>
  <c r="BA173" i="3"/>
  <c r="BA172" i="3"/>
  <c r="BA171" i="3"/>
  <c r="BA170" i="3"/>
  <c r="BA169" i="3"/>
  <c r="BA168" i="3"/>
  <c r="BA167" i="3"/>
  <c r="BA166" i="3"/>
  <c r="BA165" i="3"/>
  <c r="BA164" i="3"/>
  <c r="BA163" i="3"/>
  <c r="BA162" i="3"/>
  <c r="BA161" i="3"/>
  <c r="BA160" i="3"/>
  <c r="BA159" i="3"/>
  <c r="BA158" i="3"/>
  <c r="BA157" i="3"/>
  <c r="BA156" i="3"/>
  <c r="BA155" i="3"/>
  <c r="BA154" i="3"/>
  <c r="BA153" i="3"/>
  <c r="BA152" i="3"/>
  <c r="BA151" i="3"/>
  <c r="BA150" i="3"/>
  <c r="BA149" i="3"/>
  <c r="BA148" i="3"/>
  <c r="BA147" i="3"/>
  <c r="BA146" i="3"/>
  <c r="BA145" i="3"/>
  <c r="BA144" i="3"/>
  <c r="BA143" i="3"/>
  <c r="BA142" i="3"/>
  <c r="BA141" i="3"/>
  <c r="BA140" i="3"/>
  <c r="BA139" i="3"/>
  <c r="BA138" i="3"/>
  <c r="BA137" i="3"/>
  <c r="BA136" i="3"/>
  <c r="BA135" i="3"/>
  <c r="BA134" i="3"/>
  <c r="BA133" i="3"/>
  <c r="BA132" i="3"/>
  <c r="BA131" i="3"/>
  <c r="BA130" i="3"/>
  <c r="BA129" i="3"/>
  <c r="BA128" i="3"/>
  <c r="BA127" i="3"/>
  <c r="BA126" i="3"/>
  <c r="BA125" i="3"/>
  <c r="BA124" i="3"/>
  <c r="BA123" i="3"/>
  <c r="BA122" i="3"/>
  <c r="BA121" i="3"/>
  <c r="BA120" i="3"/>
  <c r="BA119" i="3"/>
  <c r="BA118" i="3"/>
  <c r="BA117" i="3"/>
  <c r="BA116" i="3"/>
  <c r="BA115" i="3"/>
  <c r="BA114" i="3"/>
  <c r="BA113" i="3"/>
  <c r="BA112" i="3"/>
  <c r="BA111" i="3"/>
  <c r="BA110" i="3"/>
  <c r="BA109" i="3"/>
  <c r="BA108" i="3"/>
  <c r="BA107" i="3"/>
  <c r="BA106" i="3"/>
  <c r="BA105" i="3"/>
  <c r="BA104" i="3"/>
  <c r="BA103" i="3"/>
  <c r="BA102" i="3"/>
  <c r="BA101" i="3"/>
  <c r="BA100" i="3"/>
  <c r="BA99" i="3"/>
  <c r="BA98" i="3"/>
  <c r="BA97" i="3"/>
  <c r="BA96" i="3"/>
  <c r="BA95" i="3"/>
  <c r="BA94" i="3"/>
  <c r="BA93" i="3"/>
  <c r="BA92" i="3"/>
  <c r="BA91" i="3"/>
  <c r="BA90" i="3"/>
  <c r="BA89" i="3"/>
  <c r="BA88" i="3"/>
  <c r="BA87" i="3"/>
  <c r="BA86" i="3"/>
  <c r="BA85" i="3"/>
  <c r="BA84" i="3"/>
  <c r="BA83" i="3"/>
  <c r="BA82" i="3"/>
  <c r="BA81" i="3"/>
  <c r="BA80" i="3"/>
  <c r="BA79" i="3"/>
  <c r="BA78" i="3"/>
  <c r="BA77" i="3"/>
  <c r="BA76" i="3"/>
  <c r="BA75" i="3"/>
  <c r="BA74" i="3"/>
  <c r="BA73" i="3"/>
  <c r="BA72" i="3"/>
  <c r="BA71" i="3"/>
  <c r="BA70" i="3"/>
  <c r="BA69" i="3"/>
  <c r="BA55" i="3"/>
  <c r="BA54" i="3"/>
  <c r="BA53" i="3"/>
  <c r="BA52" i="3"/>
  <c r="BA51" i="3"/>
  <c r="BA50" i="3"/>
  <c r="BA49" i="3"/>
  <c r="BA48" i="3"/>
  <c r="BA47" i="3"/>
  <c r="BA46" i="3"/>
  <c r="BA45" i="3"/>
  <c r="BA44" i="3"/>
  <c r="BA43" i="3"/>
  <c r="BA42" i="3"/>
  <c r="BA41" i="3"/>
  <c r="BA40" i="3"/>
  <c r="BA39" i="3"/>
  <c r="BA38" i="3"/>
  <c r="BA37" i="3"/>
  <c r="BA36" i="3"/>
  <c r="BA35" i="3"/>
  <c r="BA34" i="3"/>
  <c r="BA33" i="3"/>
  <c r="BA32" i="3"/>
  <c r="BA31" i="3"/>
  <c r="BA30" i="3"/>
  <c r="BA29" i="3"/>
  <c r="BA28" i="3"/>
  <c r="BA27" i="3"/>
  <c r="BA26" i="3"/>
  <c r="BA25" i="3"/>
  <c r="BA24" i="3"/>
  <c r="BA23" i="3"/>
  <c r="BA22" i="3"/>
  <c r="BA21" i="3"/>
  <c r="BA20" i="3"/>
  <c r="BA19" i="3"/>
  <c r="BA18" i="3"/>
  <c r="BA17" i="3"/>
  <c r="BA16" i="3"/>
  <c r="BA15" i="3"/>
  <c r="BA14" i="3"/>
  <c r="BA13" i="3"/>
  <c r="BA12" i="3"/>
  <c r="BA11" i="3"/>
  <c r="BA10" i="3"/>
  <c r="BA8" i="3"/>
  <c r="BA7" i="3"/>
  <c r="BA6" i="3"/>
  <c r="BA5" i="3"/>
  <c r="BA4" i="3"/>
  <c r="BA3" i="3"/>
  <c r="H731" i="7"/>
  <c r="H730" i="7"/>
  <c r="H729" i="7"/>
  <c r="H728" i="7"/>
  <c r="H727" i="7"/>
  <c r="H726" i="7"/>
  <c r="H725" i="7"/>
  <c r="H724" i="7"/>
  <c r="H723" i="7"/>
  <c r="H722" i="7"/>
  <c r="H720" i="7"/>
  <c r="H719" i="7"/>
  <c r="H718" i="7"/>
  <c r="H715" i="7"/>
  <c r="H714" i="7"/>
  <c r="H713" i="7"/>
  <c r="H712" i="7"/>
  <c r="H711" i="7"/>
  <c r="H710" i="7"/>
  <c r="H709" i="7"/>
  <c r="H708" i="7"/>
  <c r="H707" i="7"/>
  <c r="H706" i="7"/>
  <c r="H705" i="7"/>
  <c r="H704" i="7"/>
  <c r="H703" i="7"/>
  <c r="H702" i="7"/>
  <c r="H701" i="7"/>
  <c r="H700" i="7"/>
  <c r="H696" i="7"/>
  <c r="H695" i="7"/>
  <c r="H694" i="7"/>
  <c r="H693" i="7"/>
  <c r="H692" i="7"/>
  <c r="H691" i="7"/>
  <c r="H690" i="7"/>
  <c r="H689" i="7"/>
  <c r="H684" i="7"/>
  <c r="H682" i="7"/>
  <c r="H681" i="7"/>
  <c r="H680" i="7"/>
  <c r="H679" i="7"/>
  <c r="H678" i="7"/>
  <c r="H677" i="7"/>
  <c r="H676" i="7"/>
  <c r="H675" i="7"/>
  <c r="H674" i="7"/>
  <c r="H673" i="7"/>
  <c r="H672" i="7"/>
  <c r="H671" i="7"/>
  <c r="H670" i="7"/>
  <c r="H669" i="7"/>
  <c r="H668" i="7"/>
  <c r="H667" i="7"/>
  <c r="H666" i="7"/>
  <c r="H665" i="7"/>
  <c r="H664" i="7"/>
  <c r="H663" i="7"/>
  <c r="H662" i="7"/>
  <c r="H661" i="7"/>
  <c r="H660" i="7"/>
  <c r="H659" i="7"/>
  <c r="H658" i="7"/>
  <c r="H657" i="7"/>
  <c r="H656" i="7"/>
  <c r="H655" i="7"/>
  <c r="H653" i="7"/>
  <c r="H652" i="7"/>
  <c r="H651" i="7"/>
  <c r="H650" i="7"/>
  <c r="H649" i="7"/>
  <c r="H648" i="7"/>
  <c r="H647" i="7"/>
  <c r="H646" i="7"/>
  <c r="H645" i="7"/>
  <c r="H644" i="7"/>
  <c r="H643" i="7"/>
  <c r="H642" i="7"/>
  <c r="H641" i="7"/>
  <c r="H640" i="7"/>
  <c r="H639" i="7"/>
  <c r="H638" i="7"/>
  <c r="H637" i="7"/>
  <c r="H635" i="7"/>
  <c r="H634" i="7"/>
  <c r="H633" i="7"/>
  <c r="H632" i="7"/>
  <c r="H631" i="7"/>
  <c r="H630" i="7"/>
  <c r="H629" i="7"/>
  <c r="H628" i="7"/>
  <c r="H627" i="7"/>
  <c r="H626" i="7"/>
  <c r="H625" i="7"/>
  <c r="H624" i="7"/>
  <c r="H623" i="7"/>
  <c r="H622" i="7"/>
  <c r="H621" i="7"/>
  <c r="H620" i="7"/>
  <c r="H619" i="7"/>
  <c r="H618" i="7"/>
  <c r="H617" i="7"/>
  <c r="H616" i="7"/>
  <c r="H615" i="7"/>
  <c r="H614" i="7"/>
  <c r="H613" i="7"/>
  <c r="H612" i="7"/>
  <c r="H611" i="7"/>
  <c r="H610" i="7"/>
  <c r="H609" i="7"/>
  <c r="H608" i="7"/>
  <c r="H607" i="7"/>
  <c r="H606" i="7"/>
  <c r="H605" i="7"/>
  <c r="H604" i="7"/>
  <c r="H603" i="7"/>
  <c r="H602" i="7"/>
  <c r="H601" i="7"/>
  <c r="H600" i="7"/>
  <c r="H599" i="7"/>
  <c r="H598" i="7"/>
  <c r="H597" i="7"/>
  <c r="H596" i="7"/>
  <c r="H595" i="7"/>
  <c r="H594" i="7"/>
  <c r="H593" i="7"/>
  <c r="H592" i="7"/>
  <c r="H590" i="7"/>
  <c r="H589" i="7"/>
  <c r="H588" i="7"/>
  <c r="H587" i="7"/>
  <c r="H586" i="7"/>
  <c r="H585" i="7"/>
  <c r="H584" i="7"/>
  <c r="H583" i="7"/>
  <c r="H582" i="7"/>
  <c r="H581" i="7"/>
  <c r="H580" i="7"/>
  <c r="H579" i="7"/>
  <c r="H578" i="7"/>
  <c r="H577" i="7"/>
  <c r="H576" i="7"/>
  <c r="H575" i="7"/>
  <c r="H574" i="7"/>
  <c r="H573" i="7"/>
  <c r="H572" i="7"/>
  <c r="H571" i="7"/>
  <c r="H570" i="7"/>
  <c r="H569" i="7"/>
  <c r="H568" i="7"/>
  <c r="H567" i="7"/>
  <c r="H566" i="7"/>
  <c r="H565" i="7"/>
  <c r="H564" i="7"/>
  <c r="H563" i="7"/>
  <c r="H562" i="7"/>
  <c r="H561" i="7"/>
  <c r="H559" i="7"/>
  <c r="H558" i="7"/>
  <c r="H557" i="7"/>
  <c r="H556" i="7"/>
  <c r="H555" i="7"/>
  <c r="H554" i="7"/>
  <c r="H553" i="7"/>
  <c r="H552" i="7"/>
  <c r="H551" i="7"/>
  <c r="H550" i="7"/>
  <c r="H547" i="7"/>
  <c r="H546" i="7"/>
  <c r="H545" i="7"/>
  <c r="H544" i="7"/>
  <c r="H543" i="7"/>
  <c r="H542" i="7"/>
  <c r="H541" i="7"/>
  <c r="H540" i="7"/>
  <c r="H539" i="7"/>
  <c r="H538" i="7"/>
  <c r="H537" i="7"/>
  <c r="H536" i="7"/>
  <c r="H535" i="7"/>
  <c r="H534" i="7"/>
  <c r="H533" i="7"/>
  <c r="H532" i="7"/>
  <c r="H531" i="7"/>
  <c r="H530" i="7"/>
  <c r="H529" i="7"/>
  <c r="H528" i="7"/>
  <c r="H527" i="7"/>
  <c r="H526" i="7"/>
  <c r="H525" i="7"/>
  <c r="H524" i="7"/>
  <c r="H523" i="7"/>
  <c r="H522" i="7"/>
  <c r="H521" i="7"/>
  <c r="H520" i="7"/>
  <c r="H519" i="7"/>
  <c r="H518" i="7"/>
  <c r="H517" i="7"/>
  <c r="H516" i="7"/>
  <c r="H515" i="7"/>
  <c r="H514" i="7"/>
  <c r="H513" i="7"/>
  <c r="H512" i="7"/>
  <c r="H511" i="7"/>
  <c r="H510" i="7"/>
  <c r="H509" i="7"/>
  <c r="H508" i="7"/>
  <c r="H507" i="7"/>
  <c r="H506" i="7"/>
  <c r="H505" i="7"/>
  <c r="H504" i="7"/>
  <c r="H503" i="7"/>
  <c r="H502" i="7"/>
  <c r="H501" i="7"/>
  <c r="H500" i="7"/>
  <c r="H499" i="7"/>
  <c r="H498" i="7"/>
  <c r="H497" i="7"/>
  <c r="H496" i="7"/>
  <c r="H495" i="7"/>
  <c r="H494" i="7"/>
  <c r="H493" i="7"/>
  <c r="H492" i="7"/>
  <c r="H491" i="7"/>
  <c r="H490" i="7"/>
  <c r="H489" i="7"/>
  <c r="H488" i="7"/>
  <c r="H487" i="7"/>
  <c r="H486" i="7"/>
  <c r="H485" i="7"/>
  <c r="H484" i="7"/>
  <c r="H483" i="7"/>
  <c r="H482" i="7"/>
  <c r="H481" i="7"/>
  <c r="H480" i="7"/>
  <c r="H479" i="7"/>
  <c r="H478" i="7"/>
  <c r="H477" i="7"/>
  <c r="H476" i="7"/>
  <c r="H475" i="7"/>
  <c r="H473" i="7"/>
  <c r="H472" i="7"/>
  <c r="H471" i="7"/>
  <c r="H470" i="7"/>
  <c r="H469" i="7"/>
  <c r="H468" i="7"/>
  <c r="H467" i="7"/>
  <c r="H466" i="7"/>
  <c r="H465" i="7"/>
  <c r="H464" i="7"/>
  <c r="H463" i="7"/>
  <c r="H462" i="7"/>
  <c r="H461" i="7"/>
  <c r="H460" i="7"/>
  <c r="H459" i="7"/>
  <c r="H458" i="7"/>
  <c r="H457" i="7"/>
  <c r="H456" i="7"/>
  <c r="H455" i="7"/>
  <c r="H454" i="7"/>
  <c r="H453" i="7"/>
  <c r="H452" i="7"/>
  <c r="H451" i="7"/>
  <c r="H450" i="7"/>
  <c r="H449" i="7"/>
  <c r="H448" i="7"/>
  <c r="H447" i="7"/>
  <c r="H446" i="7"/>
  <c r="H445" i="7"/>
  <c r="H444" i="7"/>
  <c r="H443" i="7"/>
  <c r="H442" i="7"/>
  <c r="H441" i="7"/>
  <c r="H440" i="7"/>
  <c r="H439" i="7"/>
  <c r="H438" i="7"/>
  <c r="H437" i="7"/>
  <c r="H436" i="7"/>
  <c r="H435" i="7"/>
  <c r="H434" i="7"/>
  <c r="H431" i="7"/>
  <c r="H430" i="7"/>
  <c r="H429" i="7"/>
  <c r="H428" i="7"/>
  <c r="H427" i="7"/>
  <c r="H426" i="7"/>
  <c r="H425" i="7"/>
  <c r="H424" i="7"/>
  <c r="H423" i="7"/>
  <c r="H422" i="7"/>
  <c r="H421" i="7"/>
  <c r="H420" i="7"/>
  <c r="H419" i="7"/>
  <c r="H418" i="7"/>
  <c r="H417" i="7"/>
  <c r="H416" i="7"/>
  <c r="H415" i="7"/>
  <c r="H414" i="7"/>
  <c r="H413" i="7"/>
  <c r="H412" i="7"/>
  <c r="H411" i="7"/>
  <c r="H410" i="7"/>
  <c r="H409" i="7"/>
  <c r="H408" i="7"/>
  <c r="H407" i="7"/>
  <c r="H406" i="7"/>
  <c r="H405" i="7"/>
  <c r="H404" i="7"/>
  <c r="H403" i="7"/>
  <c r="H402" i="7"/>
  <c r="H401" i="7"/>
  <c r="H400" i="7"/>
  <c r="H399" i="7"/>
  <c r="H398" i="7"/>
  <c r="H397" i="7"/>
  <c r="H396" i="7"/>
  <c r="H395" i="7"/>
  <c r="H394" i="7"/>
  <c r="H393" i="7"/>
  <c r="H392" i="7"/>
  <c r="H391" i="7"/>
  <c r="H390" i="7"/>
  <c r="H388" i="7"/>
  <c r="H387" i="7"/>
  <c r="H386" i="7"/>
  <c r="H385" i="7"/>
  <c r="H384" i="7"/>
  <c r="H383" i="7"/>
  <c r="H382" i="7"/>
  <c r="H381" i="7"/>
  <c r="H380" i="7"/>
  <c r="H379" i="7"/>
  <c r="H376" i="7"/>
  <c r="H375" i="7"/>
  <c r="H373" i="7"/>
  <c r="H371" i="7"/>
  <c r="H369" i="7"/>
  <c r="H366" i="7"/>
  <c r="H365" i="7"/>
  <c r="H364" i="7"/>
  <c r="H363" i="7"/>
  <c r="H362" i="7"/>
  <c r="H361" i="7"/>
  <c r="H360" i="7"/>
  <c r="H359" i="7"/>
  <c r="H355" i="7"/>
  <c r="H354" i="7"/>
  <c r="H353" i="7"/>
  <c r="H348" i="7"/>
  <c r="H347" i="7"/>
  <c r="H346" i="7"/>
  <c r="H345" i="7"/>
  <c r="H344" i="7"/>
  <c r="H343" i="7"/>
  <c r="H342" i="7"/>
  <c r="H341" i="7"/>
  <c r="H340" i="7"/>
  <c r="H337" i="7"/>
  <c r="H335" i="7"/>
  <c r="H334" i="7"/>
  <c r="H333" i="7"/>
  <c r="H332" i="7"/>
  <c r="H331" i="7"/>
  <c r="H330" i="7"/>
  <c r="H328" i="7"/>
  <c r="H327" i="7"/>
  <c r="H326" i="7"/>
  <c r="H325" i="7"/>
  <c r="H324" i="7"/>
  <c r="H323" i="7"/>
  <c r="H322" i="7"/>
  <c r="H321" i="7"/>
  <c r="H320" i="7"/>
  <c r="H319" i="7"/>
  <c r="H318" i="7"/>
  <c r="H317" i="7"/>
  <c r="H316" i="7"/>
  <c r="H315" i="7"/>
  <c r="H314" i="7"/>
  <c r="H313" i="7"/>
  <c r="H312" i="7"/>
  <c r="H311" i="7"/>
  <c r="H310" i="7"/>
  <c r="H309" i="7"/>
  <c r="H308" i="7"/>
  <c r="H307" i="7"/>
  <c r="H306" i="7"/>
  <c r="H305" i="7"/>
  <c r="H304" i="7"/>
  <c r="H303" i="7"/>
  <c r="H302" i="7"/>
  <c r="H301" i="7"/>
  <c r="H300" i="7"/>
  <c r="H299" i="7"/>
  <c r="H298" i="7"/>
  <c r="H297" i="7"/>
  <c r="H296" i="7"/>
  <c r="H295" i="7"/>
  <c r="H294" i="7"/>
  <c r="H293" i="7"/>
  <c r="H292" i="7"/>
  <c r="H291" i="7"/>
  <c r="H290" i="7"/>
  <c r="H289" i="7"/>
  <c r="H286" i="7"/>
  <c r="H285" i="7"/>
  <c r="H283" i="7"/>
  <c r="H282" i="7"/>
  <c r="H281" i="7"/>
  <c r="H280" i="7"/>
  <c r="H279" i="7"/>
  <c r="H278" i="7"/>
  <c r="H277" i="7"/>
  <c r="H276" i="7"/>
  <c r="H275" i="7"/>
  <c r="H274" i="7"/>
  <c r="H273" i="7"/>
  <c r="H272" i="7"/>
  <c r="H271" i="7"/>
  <c r="H270" i="7"/>
  <c r="H269" i="7"/>
  <c r="H268" i="7"/>
  <c r="H267" i="7"/>
  <c r="H266" i="7"/>
  <c r="H265" i="7"/>
  <c r="H264" i="7"/>
  <c r="H263" i="7"/>
  <c r="H262" i="7"/>
  <c r="H261" i="7"/>
  <c r="H260" i="7"/>
  <c r="H259" i="7"/>
  <c r="H258" i="7"/>
  <c r="H257" i="7"/>
  <c r="H256" i="7"/>
  <c r="H255" i="7"/>
  <c r="H254" i="7"/>
  <c r="H253" i="7"/>
  <c r="H252" i="7"/>
  <c r="H251" i="7"/>
  <c r="H250" i="7"/>
  <c r="H249" i="7"/>
  <c r="H248" i="7"/>
  <c r="H247" i="7"/>
  <c r="H246" i="7"/>
  <c r="H245" i="7"/>
  <c r="H244" i="7"/>
  <c r="H243" i="7"/>
  <c r="H242" i="7"/>
  <c r="H241" i="7"/>
  <c r="H240" i="7"/>
  <c r="H239" i="7"/>
  <c r="H238" i="7"/>
  <c r="H237" i="7"/>
  <c r="H236" i="7"/>
  <c r="H235" i="7"/>
  <c r="H234" i="7"/>
  <c r="H233" i="7"/>
  <c r="H232" i="7"/>
  <c r="H231" i="7"/>
  <c r="H230" i="7"/>
  <c r="H229" i="7"/>
  <c r="H228" i="7"/>
  <c r="H227" i="7"/>
  <c r="H226" i="7"/>
  <c r="H225" i="7"/>
  <c r="H224" i="7"/>
  <c r="H223" i="7"/>
  <c r="H222" i="7"/>
  <c r="H221" i="7"/>
  <c r="H220" i="7"/>
  <c r="H219" i="7"/>
  <c r="H218" i="7"/>
  <c r="H217" i="7"/>
  <c r="H216" i="7"/>
  <c r="H215" i="7"/>
  <c r="H214" i="7"/>
  <c r="H213" i="7"/>
  <c r="H212" i="7"/>
  <c r="H211" i="7"/>
  <c r="H210" i="7"/>
  <c r="H209" i="7"/>
  <c r="H208" i="7"/>
  <c r="H207" i="7"/>
  <c r="H206" i="7"/>
  <c r="H205" i="7"/>
  <c r="H204" i="7"/>
  <c r="H203" i="7"/>
  <c r="H202" i="7"/>
  <c r="H201" i="7"/>
  <c r="H200" i="7"/>
  <c r="H199" i="7"/>
  <c r="H198" i="7"/>
  <c r="H197" i="7"/>
  <c r="H196" i="7"/>
  <c r="H195" i="7"/>
  <c r="H194" i="7"/>
  <c r="H193" i="7"/>
  <c r="H192" i="7"/>
  <c r="H191" i="7"/>
  <c r="H190" i="7"/>
  <c r="H189" i="7"/>
  <c r="H188" i="7"/>
  <c r="H187" i="7"/>
  <c r="H186" i="7"/>
  <c r="H185" i="7"/>
  <c r="H184" i="7"/>
  <c r="H183" i="7"/>
  <c r="H182" i="7"/>
  <c r="H181" i="7"/>
  <c r="H180" i="7"/>
  <c r="H179" i="7"/>
  <c r="H178" i="7"/>
  <c r="H177" i="7"/>
  <c r="H176" i="7"/>
  <c r="H175" i="7"/>
  <c r="H174" i="7"/>
  <c r="H173" i="7"/>
  <c r="H172" i="7"/>
  <c r="H171" i="7"/>
  <c r="H170" i="7"/>
  <c r="H169" i="7"/>
  <c r="H168" i="7"/>
  <c r="H167" i="7"/>
  <c r="H166" i="7"/>
  <c r="H165" i="7"/>
  <c r="H164" i="7"/>
  <c r="H163" i="7"/>
  <c r="H162" i="7"/>
  <c r="H161" i="7"/>
  <c r="H160" i="7"/>
  <c r="H159" i="7"/>
  <c r="H158" i="7"/>
  <c r="H157" i="7"/>
  <c r="H156" i="7"/>
  <c r="H155" i="7"/>
  <c r="H154" i="7"/>
  <c r="H153" i="7"/>
  <c r="H152" i="7"/>
  <c r="H151" i="7"/>
  <c r="H150" i="7"/>
  <c r="H149" i="7"/>
  <c r="H148" i="7"/>
  <c r="H147" i="7"/>
  <c r="H146" i="7"/>
  <c r="H145" i="7"/>
  <c r="H144" i="7"/>
  <c r="H143" i="7"/>
  <c r="H142" i="7"/>
  <c r="H141" i="7"/>
  <c r="H140" i="7"/>
  <c r="H139" i="7"/>
  <c r="H138" i="7"/>
  <c r="H137" i="7"/>
  <c r="H136" i="7"/>
  <c r="H135" i="7"/>
  <c r="H134" i="7"/>
  <c r="H133" i="7"/>
  <c r="H132" i="7"/>
  <c r="H131" i="7"/>
  <c r="H130" i="7"/>
  <c r="H129" i="7"/>
  <c r="H128" i="7"/>
  <c r="H127" i="7"/>
  <c r="H126" i="7"/>
  <c r="H125" i="7"/>
  <c r="H124" i="7"/>
  <c r="H123" i="7"/>
  <c r="H122" i="7"/>
  <c r="H121" i="7"/>
  <c r="H120" i="7"/>
  <c r="H119" i="7"/>
  <c r="H118" i="7"/>
  <c r="H117" i="7"/>
  <c r="H116" i="7"/>
  <c r="H115" i="7"/>
  <c r="H114" i="7"/>
  <c r="H113" i="7"/>
  <c r="H112" i="7"/>
  <c r="H111" i="7"/>
  <c r="H110" i="7"/>
  <c r="H109" i="7"/>
  <c r="H108" i="7"/>
  <c r="H107" i="7"/>
  <c r="H106" i="7"/>
  <c r="H105" i="7"/>
  <c r="H104" i="7"/>
  <c r="H103" i="7"/>
  <c r="H102" i="7"/>
  <c r="H101" i="7"/>
  <c r="H100" i="7"/>
  <c r="H99" i="7"/>
  <c r="H98" i="7"/>
  <c r="H97" i="7"/>
  <c r="H96" i="7"/>
  <c r="H95" i="7"/>
  <c r="H94" i="7"/>
  <c r="H93" i="7"/>
  <c r="H92" i="7"/>
  <c r="H91" i="7"/>
  <c r="H90" i="7"/>
  <c r="H89" i="7"/>
  <c r="H88" i="7"/>
  <c r="H87" i="7"/>
  <c r="H86" i="7"/>
  <c r="H85" i="7"/>
  <c r="H84" i="7"/>
  <c r="H83" i="7"/>
  <c r="H82" i="7"/>
  <c r="H81" i="7"/>
  <c r="H80" i="7"/>
  <c r="H79" i="7"/>
  <c r="H78" i="7"/>
  <c r="H77" i="7"/>
  <c r="H76" i="7"/>
  <c r="H75" i="7"/>
  <c r="H74" i="7"/>
  <c r="H73" i="7"/>
  <c r="H72" i="7"/>
  <c r="H71" i="7"/>
  <c r="H70" i="7"/>
  <c r="H69" i="7"/>
  <c r="H68" i="7"/>
  <c r="H54" i="7"/>
  <c r="H53" i="7"/>
  <c r="H52" i="7"/>
  <c r="H51" i="7"/>
  <c r="H50" i="7"/>
  <c r="H49" i="7"/>
  <c r="H48" i="7"/>
  <c r="H47" i="7"/>
  <c r="H46" i="7"/>
  <c r="H45" i="7"/>
  <c r="H44" i="7"/>
  <c r="H43" i="7"/>
  <c r="H42" i="7"/>
  <c r="H41" i="7"/>
  <c r="H40" i="7"/>
  <c r="H39" i="7"/>
  <c r="H38" i="7"/>
  <c r="H37" i="7"/>
  <c r="H36" i="7"/>
  <c r="H35" i="7"/>
  <c r="H34" i="7"/>
  <c r="H33" i="7"/>
  <c r="H32" i="7"/>
  <c r="H31" i="7"/>
  <c r="H30" i="7"/>
  <c r="H29" i="7"/>
  <c r="H28" i="7"/>
  <c r="H27" i="7"/>
  <c r="H26" i="7"/>
  <c r="H25" i="7"/>
  <c r="H24" i="7"/>
  <c r="H23" i="7"/>
  <c r="H22" i="7"/>
  <c r="H21" i="7"/>
  <c r="H20" i="7"/>
  <c r="H19" i="7"/>
  <c r="H18" i="7"/>
  <c r="H17" i="7"/>
  <c r="H16" i="7"/>
  <c r="H15" i="7"/>
  <c r="H14" i="7"/>
  <c r="H13" i="7"/>
  <c r="H12" i="7"/>
  <c r="H11" i="7"/>
  <c r="H10" i="7"/>
  <c r="H9" i="7"/>
  <c r="H7" i="7"/>
  <c r="H6" i="7"/>
  <c r="H5" i="7"/>
  <c r="H4" i="7"/>
  <c r="H3" i="7"/>
  <c r="H2" i="7"/>
  <c r="D354" i="3"/>
  <c r="D349" i="3"/>
  <c r="D348" i="3"/>
  <c r="V341" i="9"/>
  <c r="U341" i="9"/>
  <c r="T341" i="9"/>
  <c r="AI55" i="3"/>
  <c r="AH55" i="3"/>
  <c r="AB55" i="3"/>
  <c r="AA55" i="3"/>
  <c r="Z55" i="3"/>
  <c r="N54" i="9" s="1"/>
  <c r="W55" i="3"/>
  <c r="V55" i="3"/>
  <c r="P55" i="3"/>
  <c r="O55" i="3"/>
  <c r="J54" i="9" s="1"/>
  <c r="AB618" i="3"/>
  <c r="K475" i="3"/>
  <c r="F341" i="7"/>
  <c r="AV342" i="3"/>
  <c r="AU342" i="3"/>
  <c r="AR342" i="3"/>
  <c r="AQ342" i="3"/>
  <c r="AP342" i="3"/>
  <c r="AI342" i="3"/>
  <c r="AH342" i="3"/>
  <c r="AB342" i="3"/>
  <c r="AA342" i="3"/>
  <c r="Z342" i="3"/>
  <c r="N341" i="9" s="1"/>
  <c r="W342" i="3"/>
  <c r="V342" i="3"/>
  <c r="P342" i="3"/>
  <c r="O342" i="3"/>
  <c r="L342" i="3"/>
  <c r="K342" i="3"/>
  <c r="D342" i="3"/>
  <c r="C342" i="3"/>
  <c r="E341" i="9" s="1"/>
  <c r="AV753" i="3"/>
  <c r="AV733" i="3"/>
  <c r="AV732" i="3"/>
  <c r="AV731" i="3"/>
  <c r="AV730" i="3"/>
  <c r="AV729" i="3"/>
  <c r="AV728" i="3"/>
  <c r="AV727" i="3"/>
  <c r="AV726" i="3"/>
  <c r="AV725" i="3"/>
  <c r="AV724" i="3"/>
  <c r="AV722" i="3"/>
  <c r="AV721" i="3"/>
  <c r="AV720" i="3"/>
  <c r="AV717" i="3"/>
  <c r="AV716" i="3"/>
  <c r="AV715" i="3"/>
  <c r="AV714" i="3"/>
  <c r="AV713" i="3"/>
  <c r="AV712" i="3"/>
  <c r="AV711" i="3"/>
  <c r="AV710" i="3"/>
  <c r="AV709" i="3"/>
  <c r="AV708" i="3"/>
  <c r="AV707" i="3"/>
  <c r="AV706" i="3"/>
  <c r="AV705" i="3"/>
  <c r="AV704" i="3"/>
  <c r="AV703" i="3"/>
  <c r="AV702" i="3"/>
  <c r="AV698" i="3"/>
  <c r="AV697" i="3"/>
  <c r="AV696" i="3"/>
  <c r="AV695" i="3"/>
  <c r="AV694" i="3"/>
  <c r="AV693" i="3"/>
  <c r="AV692" i="3"/>
  <c r="AV691" i="3"/>
  <c r="AV686" i="3"/>
  <c r="AV684" i="3"/>
  <c r="AV683" i="3"/>
  <c r="AV682" i="3"/>
  <c r="AV681" i="3"/>
  <c r="AV680" i="3"/>
  <c r="AV679" i="3"/>
  <c r="AV678" i="3"/>
  <c r="AV677" i="3"/>
  <c r="AV676" i="3"/>
  <c r="AV675" i="3"/>
  <c r="AV674" i="3"/>
  <c r="AV673" i="3"/>
  <c r="AV672" i="3"/>
  <c r="AV671" i="3"/>
  <c r="AV670" i="3"/>
  <c r="AV669" i="3"/>
  <c r="AV668" i="3"/>
  <c r="AV667" i="3"/>
  <c r="AV666" i="3"/>
  <c r="AV665" i="3"/>
  <c r="AV664" i="3"/>
  <c r="AV663" i="3"/>
  <c r="AV662" i="3"/>
  <c r="AV661" i="3"/>
  <c r="AV660" i="3"/>
  <c r="AV659" i="3"/>
  <c r="AV658" i="3"/>
  <c r="AV657" i="3"/>
  <c r="AV655" i="3"/>
  <c r="AV654" i="3"/>
  <c r="AV653" i="3"/>
  <c r="AV652" i="3"/>
  <c r="AV651" i="3"/>
  <c r="AV650" i="3"/>
  <c r="AV649" i="3"/>
  <c r="AV648" i="3"/>
  <c r="AV647" i="3"/>
  <c r="AV646" i="3"/>
  <c r="AV645" i="3"/>
  <c r="AV644" i="3"/>
  <c r="AV643" i="3"/>
  <c r="AV642" i="3"/>
  <c r="AV641" i="3"/>
  <c r="AV640" i="3"/>
  <c r="AV639" i="3"/>
  <c r="AV637" i="3"/>
  <c r="AV636" i="3"/>
  <c r="AV635" i="3"/>
  <c r="AV634" i="3"/>
  <c r="AV633" i="3"/>
  <c r="AV632" i="3"/>
  <c r="AV631" i="3"/>
  <c r="AV630" i="3"/>
  <c r="AV629" i="3"/>
  <c r="AV628" i="3"/>
  <c r="AV627" i="3"/>
  <c r="AV626" i="3"/>
  <c r="AV625" i="3"/>
  <c r="AV624" i="3"/>
  <c r="AV623" i="3"/>
  <c r="AV622" i="3"/>
  <c r="AV621" i="3"/>
  <c r="AV620" i="3"/>
  <c r="AV619" i="3"/>
  <c r="AV618" i="3"/>
  <c r="AV617" i="3"/>
  <c r="AV616" i="3"/>
  <c r="AV615" i="3"/>
  <c r="AV614" i="3"/>
  <c r="AV613" i="3"/>
  <c r="AV612" i="3"/>
  <c r="AV611" i="3"/>
  <c r="AV610" i="3"/>
  <c r="AV609" i="3"/>
  <c r="AV608" i="3"/>
  <c r="AV607" i="3"/>
  <c r="AV606" i="3"/>
  <c r="AV605" i="3"/>
  <c r="AV604" i="3"/>
  <c r="AV603" i="3"/>
  <c r="AV602" i="3"/>
  <c r="AV601" i="3"/>
  <c r="AV600" i="3"/>
  <c r="AV599" i="3"/>
  <c r="AV598" i="3"/>
  <c r="AV597" i="3"/>
  <c r="AV596" i="3"/>
  <c r="AV595" i="3"/>
  <c r="AV594" i="3"/>
  <c r="AV592" i="3"/>
  <c r="AV591" i="3"/>
  <c r="AV590" i="3"/>
  <c r="AV589" i="3"/>
  <c r="AV588" i="3"/>
  <c r="AV587" i="3"/>
  <c r="AV586" i="3"/>
  <c r="AV585" i="3"/>
  <c r="AV584" i="3"/>
  <c r="AV583" i="3"/>
  <c r="AV582" i="3"/>
  <c r="AV581" i="3"/>
  <c r="AV580" i="3"/>
  <c r="AV579" i="3"/>
  <c r="AV578" i="3"/>
  <c r="AV577" i="3"/>
  <c r="AV576" i="3"/>
  <c r="AV575" i="3"/>
  <c r="AV574" i="3"/>
  <c r="AV573" i="3"/>
  <c r="AV572" i="3"/>
  <c r="AV571" i="3"/>
  <c r="AV570" i="3"/>
  <c r="AV569" i="3"/>
  <c r="AV568" i="3"/>
  <c r="AV567" i="3"/>
  <c r="AV566" i="3"/>
  <c r="AV565" i="3"/>
  <c r="AV564" i="3"/>
  <c r="AV563" i="3"/>
  <c r="AV561" i="3"/>
  <c r="AV560" i="3"/>
  <c r="AV559" i="3"/>
  <c r="AV558" i="3"/>
  <c r="AV557" i="3"/>
  <c r="AV556" i="3"/>
  <c r="AV555" i="3"/>
  <c r="AV554" i="3"/>
  <c r="AV553" i="3"/>
  <c r="AV552" i="3"/>
  <c r="AV549" i="3"/>
  <c r="AV548" i="3"/>
  <c r="AV547" i="3"/>
  <c r="AV546" i="3"/>
  <c r="AV545" i="3"/>
  <c r="AV544" i="3"/>
  <c r="AV543" i="3"/>
  <c r="AV542" i="3"/>
  <c r="AV541" i="3"/>
  <c r="AV540" i="3"/>
  <c r="AV539" i="3"/>
  <c r="AV538" i="3"/>
  <c r="AV537" i="3"/>
  <c r="AV536" i="3"/>
  <c r="AV535" i="3"/>
  <c r="AV534" i="3"/>
  <c r="AV533" i="3"/>
  <c r="AV532" i="3"/>
  <c r="AV531" i="3"/>
  <c r="AV530" i="3"/>
  <c r="AV529" i="3"/>
  <c r="AV528" i="3"/>
  <c r="AV527" i="3"/>
  <c r="AV526" i="3"/>
  <c r="AV525" i="3"/>
  <c r="AV524" i="3"/>
  <c r="AV523" i="3"/>
  <c r="AV522" i="3"/>
  <c r="AV521" i="3"/>
  <c r="AV520" i="3"/>
  <c r="AV519" i="3"/>
  <c r="AV518" i="3"/>
  <c r="AV517" i="3"/>
  <c r="AV516" i="3"/>
  <c r="AV515" i="3"/>
  <c r="AV514" i="3"/>
  <c r="AV513" i="3"/>
  <c r="AV512" i="3"/>
  <c r="AV511" i="3"/>
  <c r="AV510" i="3"/>
  <c r="AV509" i="3"/>
  <c r="AV508" i="3"/>
  <c r="AV507" i="3"/>
  <c r="AV506" i="3"/>
  <c r="AV505" i="3"/>
  <c r="AV504" i="3"/>
  <c r="AV503" i="3"/>
  <c r="AV502" i="3"/>
  <c r="AV501" i="3"/>
  <c r="AV500" i="3"/>
  <c r="AV499" i="3"/>
  <c r="AV498" i="3"/>
  <c r="AV497" i="3"/>
  <c r="AV496" i="3"/>
  <c r="AV495" i="3"/>
  <c r="AV494" i="3"/>
  <c r="AV493" i="3"/>
  <c r="AV492" i="3"/>
  <c r="AV491" i="3"/>
  <c r="AV490" i="3"/>
  <c r="AV489" i="3"/>
  <c r="AV488" i="3"/>
  <c r="AV487" i="3"/>
  <c r="AV486" i="3"/>
  <c r="AV485" i="3"/>
  <c r="AV484" i="3"/>
  <c r="AV483" i="3"/>
  <c r="AV482" i="3"/>
  <c r="AV481" i="3"/>
  <c r="AV480" i="3"/>
  <c r="AV479" i="3"/>
  <c r="AV478" i="3"/>
  <c r="AV477" i="3"/>
  <c r="AV475" i="3"/>
  <c r="AV474" i="3"/>
  <c r="AV473" i="3"/>
  <c r="AV472" i="3"/>
  <c r="AV471" i="3"/>
  <c r="AV470" i="3"/>
  <c r="AV469" i="3"/>
  <c r="AV468" i="3"/>
  <c r="AV467" i="3"/>
  <c r="AV466" i="3"/>
  <c r="AV465" i="3"/>
  <c r="AV464" i="3"/>
  <c r="AV463" i="3"/>
  <c r="AV462" i="3"/>
  <c r="AV461" i="3"/>
  <c r="AV460" i="3"/>
  <c r="AV459" i="3"/>
  <c r="AV458" i="3"/>
  <c r="AV457" i="3"/>
  <c r="AV456" i="3"/>
  <c r="AV455" i="3"/>
  <c r="AV454" i="3"/>
  <c r="AV453" i="3"/>
  <c r="AV452" i="3"/>
  <c r="AV451" i="3"/>
  <c r="AV450" i="3"/>
  <c r="AV449" i="3"/>
  <c r="AV448" i="3"/>
  <c r="AV447" i="3"/>
  <c r="AV446" i="3"/>
  <c r="AV445" i="3"/>
  <c r="AV444" i="3"/>
  <c r="AV443" i="3"/>
  <c r="AV442" i="3"/>
  <c r="AV441" i="3"/>
  <c r="AV440" i="3"/>
  <c r="AV439" i="3"/>
  <c r="AV438" i="3"/>
  <c r="AV437" i="3"/>
  <c r="AV436" i="3"/>
  <c r="AV433" i="3"/>
  <c r="AV432" i="3"/>
  <c r="AV431" i="3"/>
  <c r="AV430" i="3"/>
  <c r="AV429" i="3"/>
  <c r="AV428" i="3"/>
  <c r="AV427" i="3"/>
  <c r="AV426" i="3"/>
  <c r="AV425" i="3"/>
  <c r="AV424" i="3"/>
  <c r="AV423" i="3"/>
  <c r="AV422" i="3"/>
  <c r="AV421" i="3"/>
  <c r="AV420" i="3"/>
  <c r="AV419" i="3"/>
  <c r="AV418" i="3"/>
  <c r="AV417" i="3"/>
  <c r="AV416" i="3"/>
  <c r="AV415" i="3"/>
  <c r="AV414" i="3"/>
  <c r="AV413" i="3"/>
  <c r="AV412" i="3"/>
  <c r="AV411" i="3"/>
  <c r="AV410" i="3"/>
  <c r="AV409" i="3"/>
  <c r="AV408" i="3"/>
  <c r="AV407" i="3"/>
  <c r="AV406" i="3"/>
  <c r="AV405" i="3"/>
  <c r="AV404" i="3"/>
  <c r="AV403" i="3"/>
  <c r="AV402" i="3"/>
  <c r="AV401" i="3"/>
  <c r="AV400" i="3"/>
  <c r="AV399" i="3"/>
  <c r="AV398" i="3"/>
  <c r="AV397" i="3"/>
  <c r="AV396" i="3"/>
  <c r="AV395" i="3"/>
  <c r="AV394" i="3"/>
  <c r="AV393" i="3"/>
  <c r="AV392" i="3"/>
  <c r="AV390" i="3"/>
  <c r="AV389" i="3"/>
  <c r="AV388" i="3"/>
  <c r="AV387" i="3"/>
  <c r="AV386" i="3"/>
  <c r="AV385" i="3"/>
  <c r="AV384" i="3"/>
  <c r="AV383" i="3"/>
  <c r="AV382" i="3"/>
  <c r="AV381" i="3"/>
  <c r="AV378" i="3"/>
  <c r="AV377" i="3"/>
  <c r="AV375" i="3"/>
  <c r="AV372" i="3"/>
  <c r="AV370" i="3"/>
  <c r="AV367" i="3"/>
  <c r="AV366" i="3"/>
  <c r="AV365" i="3"/>
  <c r="AV364" i="3"/>
  <c r="AV363" i="3"/>
  <c r="AV362" i="3"/>
  <c r="AV361" i="3"/>
  <c r="AV360" i="3"/>
  <c r="AV356" i="3"/>
  <c r="AV355" i="3"/>
  <c r="AV354" i="3"/>
  <c r="AV349" i="3"/>
  <c r="AV348" i="3"/>
  <c r="AV347" i="3"/>
  <c r="AV346" i="3"/>
  <c r="AV345" i="3"/>
  <c r="AV344" i="3"/>
  <c r="AV343" i="3"/>
  <c r="AV341" i="3"/>
  <c r="AV338" i="3"/>
  <c r="AV336" i="3"/>
  <c r="AV335" i="3"/>
  <c r="AV334" i="3"/>
  <c r="AV333" i="3"/>
  <c r="AV332" i="3"/>
  <c r="AV331" i="3"/>
  <c r="AV329" i="3"/>
  <c r="AV328" i="3"/>
  <c r="AV327" i="3"/>
  <c r="AV326" i="3"/>
  <c r="AV325" i="3"/>
  <c r="AV324" i="3"/>
  <c r="AV323" i="3"/>
  <c r="AV322" i="3"/>
  <c r="AV321" i="3"/>
  <c r="AV320" i="3"/>
  <c r="AV319" i="3"/>
  <c r="AV318" i="3"/>
  <c r="AV317" i="3"/>
  <c r="AV316" i="3"/>
  <c r="AV315" i="3"/>
  <c r="AV314" i="3"/>
  <c r="AV313" i="3"/>
  <c r="AV312" i="3"/>
  <c r="AV311" i="3"/>
  <c r="AV310" i="3"/>
  <c r="AV309" i="3"/>
  <c r="AV308" i="3"/>
  <c r="AV307" i="3"/>
  <c r="AV306" i="3"/>
  <c r="AV305" i="3"/>
  <c r="AV304" i="3"/>
  <c r="AV303" i="3"/>
  <c r="AV302" i="3"/>
  <c r="AV301" i="3"/>
  <c r="AV300" i="3"/>
  <c r="AV299" i="3"/>
  <c r="AV298" i="3"/>
  <c r="AV297" i="3"/>
  <c r="AV296" i="3"/>
  <c r="AV295" i="3"/>
  <c r="AV294" i="3"/>
  <c r="AV293" i="3"/>
  <c r="AV292" i="3"/>
  <c r="AV291" i="3"/>
  <c r="AV290" i="3"/>
  <c r="AV287" i="3"/>
  <c r="AV286" i="3"/>
  <c r="AV284" i="3"/>
  <c r="AV283" i="3"/>
  <c r="AV282" i="3"/>
  <c r="AV281" i="3"/>
  <c r="AV280" i="3"/>
  <c r="AV279" i="3"/>
  <c r="AV278" i="3"/>
  <c r="AV277" i="3"/>
  <c r="AV276" i="3"/>
  <c r="AV275" i="3"/>
  <c r="AV274" i="3"/>
  <c r="AV273" i="3"/>
  <c r="AV272" i="3"/>
  <c r="AV271" i="3"/>
  <c r="AV270" i="3"/>
  <c r="AV269" i="3"/>
  <c r="AV268" i="3"/>
  <c r="AV267" i="3"/>
  <c r="AV266" i="3"/>
  <c r="AV265" i="3"/>
  <c r="AV264" i="3"/>
  <c r="AV263" i="3"/>
  <c r="AV262" i="3"/>
  <c r="AV261" i="3"/>
  <c r="AV260" i="3"/>
  <c r="AV259" i="3"/>
  <c r="AV258" i="3"/>
  <c r="AV257" i="3"/>
  <c r="AV256" i="3"/>
  <c r="AV255" i="3"/>
  <c r="AV254" i="3"/>
  <c r="AV253" i="3"/>
  <c r="AV252" i="3"/>
  <c r="AV251" i="3"/>
  <c r="AV250" i="3"/>
  <c r="AV249" i="3"/>
  <c r="AV248" i="3"/>
  <c r="AV247" i="3"/>
  <c r="AV246" i="3"/>
  <c r="AV245" i="3"/>
  <c r="AV244" i="3"/>
  <c r="AV243" i="3"/>
  <c r="AV242" i="3"/>
  <c r="AV241" i="3"/>
  <c r="AV240" i="3"/>
  <c r="AV239" i="3"/>
  <c r="AV238" i="3"/>
  <c r="AV237" i="3"/>
  <c r="AV236" i="3"/>
  <c r="AV235" i="3"/>
  <c r="AV234" i="3"/>
  <c r="AV233" i="3"/>
  <c r="AV232" i="3"/>
  <c r="AV231" i="3"/>
  <c r="AV230" i="3"/>
  <c r="AV229" i="3"/>
  <c r="AV228" i="3"/>
  <c r="AV227" i="3"/>
  <c r="AV226" i="3"/>
  <c r="AV225" i="3"/>
  <c r="AV224" i="3"/>
  <c r="AV223" i="3"/>
  <c r="AV222" i="3"/>
  <c r="AV221" i="3"/>
  <c r="AV220" i="3"/>
  <c r="AV219" i="3"/>
  <c r="AV218" i="3"/>
  <c r="AV217" i="3"/>
  <c r="AV216" i="3"/>
  <c r="AV215" i="3"/>
  <c r="AV214" i="3"/>
  <c r="AV213" i="3"/>
  <c r="AV212" i="3"/>
  <c r="AV211" i="3"/>
  <c r="AV210" i="3"/>
  <c r="AV209" i="3"/>
  <c r="AV208" i="3"/>
  <c r="AV207" i="3"/>
  <c r="AV206" i="3"/>
  <c r="AV205" i="3"/>
  <c r="AV204" i="3"/>
  <c r="AV203" i="3"/>
  <c r="AV202" i="3"/>
  <c r="AV201" i="3"/>
  <c r="AV200" i="3"/>
  <c r="AV199" i="3"/>
  <c r="AV198" i="3"/>
  <c r="AV197" i="3"/>
  <c r="AV196" i="3"/>
  <c r="AV195" i="3"/>
  <c r="AV194" i="3"/>
  <c r="AV193" i="3"/>
  <c r="AV192" i="3"/>
  <c r="AV191" i="3"/>
  <c r="AV190" i="3"/>
  <c r="AV189" i="3"/>
  <c r="AV188" i="3"/>
  <c r="AV187" i="3"/>
  <c r="AV186" i="3"/>
  <c r="AV185" i="3"/>
  <c r="AV184" i="3"/>
  <c r="AV183" i="3"/>
  <c r="AV182" i="3"/>
  <c r="AV181" i="3"/>
  <c r="AV180" i="3"/>
  <c r="AV179" i="3"/>
  <c r="AV178" i="3"/>
  <c r="AV177" i="3"/>
  <c r="AV176" i="3"/>
  <c r="AV175" i="3"/>
  <c r="AV174" i="3"/>
  <c r="AV173" i="3"/>
  <c r="AV172" i="3"/>
  <c r="AV171" i="3"/>
  <c r="AV170" i="3"/>
  <c r="AV169" i="3"/>
  <c r="AV168" i="3"/>
  <c r="AV167" i="3"/>
  <c r="AV166" i="3"/>
  <c r="AV165" i="3"/>
  <c r="AV164" i="3"/>
  <c r="AV163" i="3"/>
  <c r="AV162" i="3"/>
  <c r="AV161" i="3"/>
  <c r="AV160" i="3"/>
  <c r="AV159" i="3"/>
  <c r="AV158" i="3"/>
  <c r="AV157" i="3"/>
  <c r="AV156" i="3"/>
  <c r="AV155" i="3"/>
  <c r="AV154" i="3"/>
  <c r="AV153" i="3"/>
  <c r="AV152" i="3"/>
  <c r="AV151" i="3"/>
  <c r="AV150" i="3"/>
  <c r="AV149" i="3"/>
  <c r="AV148" i="3"/>
  <c r="AV147" i="3"/>
  <c r="AV146" i="3"/>
  <c r="AV145" i="3"/>
  <c r="AV144" i="3"/>
  <c r="AV143" i="3"/>
  <c r="AV142" i="3"/>
  <c r="AV141" i="3"/>
  <c r="AV140" i="3"/>
  <c r="AV139" i="3"/>
  <c r="AV138" i="3"/>
  <c r="AV137" i="3"/>
  <c r="AV136" i="3"/>
  <c r="AV135" i="3"/>
  <c r="AV134" i="3"/>
  <c r="AV133" i="3"/>
  <c r="AV132" i="3"/>
  <c r="AV131" i="3"/>
  <c r="AV130" i="3"/>
  <c r="AV129" i="3"/>
  <c r="AV128" i="3"/>
  <c r="AV127" i="3"/>
  <c r="AV126" i="3"/>
  <c r="AV125" i="3"/>
  <c r="AV124" i="3"/>
  <c r="AV123" i="3"/>
  <c r="AV122" i="3"/>
  <c r="AV121" i="3"/>
  <c r="AV120" i="3"/>
  <c r="AV119" i="3"/>
  <c r="AV118" i="3"/>
  <c r="AV117" i="3"/>
  <c r="AV116" i="3"/>
  <c r="AV115" i="3"/>
  <c r="AV114" i="3"/>
  <c r="AV113" i="3"/>
  <c r="AV112" i="3"/>
  <c r="AV111" i="3"/>
  <c r="AV110" i="3"/>
  <c r="AV109" i="3"/>
  <c r="AV108" i="3"/>
  <c r="AV107" i="3"/>
  <c r="AV106" i="3"/>
  <c r="AV105" i="3"/>
  <c r="AV104" i="3"/>
  <c r="AV103" i="3"/>
  <c r="AV102" i="3"/>
  <c r="AV101" i="3"/>
  <c r="AV100" i="3"/>
  <c r="AV99" i="3"/>
  <c r="AV98" i="3"/>
  <c r="AV97" i="3"/>
  <c r="AV96" i="3"/>
  <c r="AV95" i="3"/>
  <c r="AV94" i="3"/>
  <c r="AV93" i="3"/>
  <c r="AV92" i="3"/>
  <c r="AV91" i="3"/>
  <c r="AV90" i="3"/>
  <c r="AV89" i="3"/>
  <c r="AV88" i="3"/>
  <c r="AV87" i="3"/>
  <c r="AV86" i="3"/>
  <c r="AV85" i="3"/>
  <c r="AV84" i="3"/>
  <c r="AV83" i="3"/>
  <c r="AV82" i="3"/>
  <c r="AV81" i="3"/>
  <c r="AV80" i="3"/>
  <c r="AV79" i="3"/>
  <c r="AV78" i="3"/>
  <c r="AV77" i="3"/>
  <c r="AV76" i="3"/>
  <c r="AV75" i="3"/>
  <c r="AV74" i="3"/>
  <c r="AV73" i="3"/>
  <c r="AV72" i="3"/>
  <c r="AV71" i="3"/>
  <c r="AV70" i="3"/>
  <c r="AV69" i="3"/>
  <c r="AV55" i="3"/>
  <c r="AV54" i="3"/>
  <c r="AV53" i="3"/>
  <c r="AV52" i="3"/>
  <c r="AV51" i="3"/>
  <c r="AV50" i="3"/>
  <c r="AV49" i="3"/>
  <c r="AV48" i="3"/>
  <c r="AV47" i="3"/>
  <c r="AV46" i="3"/>
  <c r="AV45" i="3"/>
  <c r="AV44" i="3"/>
  <c r="AV43" i="3"/>
  <c r="AV42" i="3"/>
  <c r="AV41" i="3"/>
  <c r="AV40" i="3"/>
  <c r="AV39" i="3"/>
  <c r="AV38" i="3"/>
  <c r="AV37" i="3"/>
  <c r="AV36" i="3"/>
  <c r="AV35" i="3"/>
  <c r="AV34" i="3"/>
  <c r="AV33" i="3"/>
  <c r="AV32" i="3"/>
  <c r="AV31" i="3"/>
  <c r="AV30" i="3"/>
  <c r="AV29" i="3"/>
  <c r="AV28" i="3"/>
  <c r="AV27" i="3"/>
  <c r="AV26" i="3"/>
  <c r="AV25" i="3"/>
  <c r="AV24" i="3"/>
  <c r="AV23" i="3"/>
  <c r="AV22" i="3"/>
  <c r="AV21" i="3"/>
  <c r="AV20" i="3"/>
  <c r="AV19" i="3"/>
  <c r="AV18" i="3"/>
  <c r="AV17" i="3"/>
  <c r="AV16" i="3"/>
  <c r="AV15" i="3"/>
  <c r="AV14" i="3"/>
  <c r="AV13" i="3"/>
  <c r="AV12" i="3"/>
  <c r="AV11" i="3"/>
  <c r="AV10" i="3"/>
  <c r="AV8" i="3"/>
  <c r="AV7" i="3"/>
  <c r="AV6" i="3"/>
  <c r="AV5" i="3"/>
  <c r="AV4" i="3"/>
  <c r="AV3" i="3"/>
  <c r="F54" i="7"/>
  <c r="AU55" i="3"/>
  <c r="AR55" i="3"/>
  <c r="AQ55" i="3"/>
  <c r="AP55" i="3"/>
  <c r="L55" i="3"/>
  <c r="K55" i="3"/>
  <c r="D55" i="3"/>
  <c r="C55" i="3"/>
  <c r="W366" i="3"/>
  <c r="V366" i="3"/>
  <c r="V619" i="9"/>
  <c r="U619" i="9"/>
  <c r="T619" i="9"/>
  <c r="V618" i="9"/>
  <c r="U618" i="9"/>
  <c r="T618" i="9"/>
  <c r="V617" i="9"/>
  <c r="U617" i="9"/>
  <c r="T617" i="9"/>
  <c r="C619" i="9"/>
  <c r="F618" i="7"/>
  <c r="AU620" i="3"/>
  <c r="AR620" i="3"/>
  <c r="AQ620" i="3"/>
  <c r="AP620" i="3"/>
  <c r="AI620" i="3"/>
  <c r="AH620" i="3"/>
  <c r="AB620" i="3"/>
  <c r="AA620" i="3"/>
  <c r="Z620" i="3"/>
  <c r="N619" i="9" s="1"/>
  <c r="W620" i="3"/>
  <c r="V620" i="3"/>
  <c r="P620" i="3"/>
  <c r="O620" i="3"/>
  <c r="L620" i="3"/>
  <c r="K620" i="3"/>
  <c r="D620" i="3"/>
  <c r="C620" i="3"/>
  <c r="E619" i="9" s="1"/>
  <c r="C726" i="9"/>
  <c r="C725" i="9"/>
  <c r="C724" i="9"/>
  <c r="C723" i="9"/>
  <c r="C721" i="9"/>
  <c r="C720" i="9"/>
  <c r="C719" i="9"/>
  <c r="C716" i="9"/>
  <c r="C715" i="9"/>
  <c r="C714" i="9"/>
  <c r="C713" i="9"/>
  <c r="C712" i="9"/>
  <c r="C711" i="9"/>
  <c r="C710" i="9"/>
  <c r="C709" i="9"/>
  <c r="C708" i="9"/>
  <c r="C707" i="9"/>
  <c r="C706" i="9"/>
  <c r="C705" i="9"/>
  <c r="C704" i="9"/>
  <c r="C703" i="9"/>
  <c r="C702" i="9"/>
  <c r="C701" i="9"/>
  <c r="C697" i="9"/>
  <c r="C696" i="9"/>
  <c r="C695" i="9"/>
  <c r="C694" i="9"/>
  <c r="C693" i="9"/>
  <c r="C692" i="9"/>
  <c r="C691" i="9"/>
  <c r="C690" i="9"/>
  <c r="C685"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4" i="9"/>
  <c r="C653" i="9"/>
  <c r="C652" i="9"/>
  <c r="C651" i="9"/>
  <c r="C650" i="9"/>
  <c r="C649" i="9"/>
  <c r="C648" i="9"/>
  <c r="C647" i="9"/>
  <c r="C646" i="9"/>
  <c r="C645" i="9"/>
  <c r="C644" i="9"/>
  <c r="C643" i="9"/>
  <c r="C642" i="9"/>
  <c r="C641" i="9"/>
  <c r="C640" i="9"/>
  <c r="C639" i="9"/>
  <c r="C638" i="9"/>
  <c r="C636" i="9"/>
  <c r="C635" i="9"/>
  <c r="C634" i="9"/>
  <c r="C633" i="9"/>
  <c r="C632" i="9"/>
  <c r="C631" i="9"/>
  <c r="C630" i="9"/>
  <c r="C629" i="9"/>
  <c r="C628" i="9"/>
  <c r="C627" i="9"/>
  <c r="C626" i="9"/>
  <c r="C625" i="9"/>
  <c r="C624" i="9"/>
  <c r="C623" i="9"/>
  <c r="C622" i="9"/>
  <c r="C621" i="9"/>
  <c r="C620" i="9"/>
  <c r="C618" i="9"/>
  <c r="C617" i="9"/>
  <c r="C616" i="9"/>
  <c r="C615" i="9"/>
  <c r="C614" i="9"/>
  <c r="C613" i="9"/>
  <c r="C612" i="9"/>
  <c r="C611" i="9"/>
  <c r="C610" i="9"/>
  <c r="C609" i="9"/>
  <c r="C608" i="9"/>
  <c r="C607" i="9"/>
  <c r="C606" i="9"/>
  <c r="C605" i="9"/>
  <c r="C604" i="9"/>
  <c r="C603" i="9"/>
  <c r="C602" i="9"/>
  <c r="C601" i="9"/>
  <c r="C600" i="9"/>
  <c r="C599" i="9"/>
  <c r="C598" i="9"/>
  <c r="C597" i="9"/>
  <c r="C596" i="9"/>
  <c r="C595" i="9"/>
  <c r="C594" i="9"/>
  <c r="C593" i="9"/>
  <c r="C591" i="9"/>
  <c r="C590" i="9"/>
  <c r="C589" i="9"/>
  <c r="C588" i="9"/>
  <c r="C587" i="9"/>
  <c r="C586" i="9"/>
  <c r="C585" i="9"/>
  <c r="C584" i="9"/>
  <c r="C583" i="9"/>
  <c r="C582" i="9"/>
  <c r="C581" i="9"/>
  <c r="C580" i="9"/>
  <c r="C579" i="9"/>
  <c r="C578" i="9"/>
  <c r="C577" i="9"/>
  <c r="C576" i="9"/>
  <c r="C575" i="9"/>
  <c r="C574" i="9"/>
  <c r="C573" i="9"/>
  <c r="C572" i="9"/>
  <c r="C571" i="9"/>
  <c r="C570" i="9"/>
  <c r="C569" i="9"/>
  <c r="C568" i="9"/>
  <c r="C567" i="9"/>
  <c r="C566" i="9"/>
  <c r="C565" i="9"/>
  <c r="C564" i="9"/>
  <c r="C563" i="9"/>
  <c r="C562" i="9"/>
  <c r="C560" i="9"/>
  <c r="C559" i="9"/>
  <c r="V11" i="9"/>
  <c r="U11" i="9"/>
  <c r="T11" i="9"/>
  <c r="V10" i="9"/>
  <c r="U10" i="9"/>
  <c r="T10" i="9"/>
  <c r="U9" i="9"/>
  <c r="T9" i="9"/>
  <c r="V732" i="9"/>
  <c r="U732" i="9"/>
  <c r="T732" i="9"/>
  <c r="V731" i="9"/>
  <c r="U731" i="9"/>
  <c r="T731" i="9"/>
  <c r="V730" i="9"/>
  <c r="U730" i="9"/>
  <c r="V729" i="9"/>
  <c r="U729" i="9"/>
  <c r="T729" i="9"/>
  <c r="V728" i="9"/>
  <c r="U728" i="9"/>
  <c r="T728" i="9"/>
  <c r="U727" i="9"/>
  <c r="T727" i="9"/>
  <c r="V726" i="9"/>
  <c r="U726" i="9"/>
  <c r="T726" i="9"/>
  <c r="V725" i="9"/>
  <c r="U725" i="9"/>
  <c r="T725" i="9"/>
  <c r="V724" i="9"/>
  <c r="U724" i="9"/>
  <c r="T724" i="9"/>
  <c r="V723" i="9"/>
  <c r="U723" i="9"/>
  <c r="T723" i="9"/>
  <c r="V721" i="9"/>
  <c r="U721" i="9"/>
  <c r="T721" i="9"/>
  <c r="V720" i="9"/>
  <c r="U720" i="9"/>
  <c r="T720" i="9"/>
  <c r="V719" i="9"/>
  <c r="U719" i="9"/>
  <c r="T719" i="9"/>
  <c r="V716" i="9"/>
  <c r="U716" i="9"/>
  <c r="T716" i="9"/>
  <c r="V715" i="9"/>
  <c r="U715" i="9"/>
  <c r="T715" i="9"/>
  <c r="V714" i="9"/>
  <c r="U714" i="9"/>
  <c r="T714" i="9"/>
  <c r="V713" i="9"/>
  <c r="U713" i="9"/>
  <c r="T713" i="9"/>
  <c r="V712" i="9"/>
  <c r="U712" i="9"/>
  <c r="T712" i="9"/>
  <c r="V711" i="9"/>
  <c r="U711" i="9"/>
  <c r="T711" i="9"/>
  <c r="V710" i="9"/>
  <c r="U710" i="9"/>
  <c r="T710" i="9"/>
  <c r="V709" i="9"/>
  <c r="U709" i="9"/>
  <c r="T709" i="9"/>
  <c r="V708" i="9"/>
  <c r="U708" i="9"/>
  <c r="T708" i="9"/>
  <c r="V707" i="9"/>
  <c r="U707" i="9"/>
  <c r="T707" i="9"/>
  <c r="V706" i="9"/>
  <c r="U706" i="9"/>
  <c r="T706" i="9"/>
  <c r="V705" i="9"/>
  <c r="U705" i="9"/>
  <c r="T705" i="9"/>
  <c r="V704" i="9"/>
  <c r="U704" i="9"/>
  <c r="T704" i="9"/>
  <c r="V703" i="9"/>
  <c r="U703" i="9"/>
  <c r="T703" i="9"/>
  <c r="V702" i="9"/>
  <c r="U702" i="9"/>
  <c r="T702" i="9"/>
  <c r="V701" i="9"/>
  <c r="U701" i="9"/>
  <c r="T701" i="9"/>
  <c r="V697" i="9"/>
  <c r="U697" i="9"/>
  <c r="T697" i="9"/>
  <c r="V696" i="9"/>
  <c r="U696" i="9"/>
  <c r="T696" i="9"/>
  <c r="V695" i="9"/>
  <c r="U695" i="9"/>
  <c r="T695" i="9"/>
  <c r="V694" i="9"/>
  <c r="U694" i="9"/>
  <c r="T694" i="9"/>
  <c r="V693" i="9"/>
  <c r="U693" i="9"/>
  <c r="T693" i="9"/>
  <c r="V692" i="9"/>
  <c r="U692" i="9"/>
  <c r="T692" i="9"/>
  <c r="V691" i="9"/>
  <c r="U691" i="9"/>
  <c r="T691" i="9"/>
  <c r="V690" i="9"/>
  <c r="U690" i="9"/>
  <c r="T690" i="9"/>
  <c r="V685" i="9"/>
  <c r="U685" i="9"/>
  <c r="T685" i="9"/>
  <c r="V683" i="9"/>
  <c r="U683" i="9"/>
  <c r="T683" i="9"/>
  <c r="V682" i="9"/>
  <c r="U682" i="9"/>
  <c r="T682" i="9"/>
  <c r="V681" i="9"/>
  <c r="U681" i="9"/>
  <c r="T681" i="9"/>
  <c r="V680" i="9"/>
  <c r="U680" i="9"/>
  <c r="T680" i="9"/>
  <c r="V679" i="9"/>
  <c r="U679" i="9"/>
  <c r="T679" i="9"/>
  <c r="V678" i="9"/>
  <c r="U678" i="9"/>
  <c r="T678" i="9"/>
  <c r="V677" i="9"/>
  <c r="U677" i="9"/>
  <c r="T677" i="9"/>
  <c r="V676" i="9"/>
  <c r="U676" i="9"/>
  <c r="T676" i="9"/>
  <c r="V675" i="9"/>
  <c r="U675" i="9"/>
  <c r="T675" i="9"/>
  <c r="V674" i="9"/>
  <c r="U674" i="9"/>
  <c r="T674" i="9"/>
  <c r="V673" i="9"/>
  <c r="U673" i="9"/>
  <c r="T673" i="9"/>
  <c r="V672" i="9"/>
  <c r="U672" i="9"/>
  <c r="T672" i="9"/>
  <c r="V671" i="9"/>
  <c r="U671" i="9"/>
  <c r="T671" i="9"/>
  <c r="V670" i="9"/>
  <c r="U670" i="9"/>
  <c r="T670" i="9"/>
  <c r="V669" i="9"/>
  <c r="U669" i="9"/>
  <c r="T669" i="9"/>
  <c r="V668" i="9"/>
  <c r="U668" i="9"/>
  <c r="T668" i="9"/>
  <c r="V667" i="9"/>
  <c r="U667" i="9"/>
  <c r="T667" i="9"/>
  <c r="V666" i="9"/>
  <c r="U666" i="9"/>
  <c r="T666" i="9"/>
  <c r="V665" i="9"/>
  <c r="U665" i="9"/>
  <c r="T665" i="9"/>
  <c r="V663" i="9"/>
  <c r="U663" i="9"/>
  <c r="T663" i="9"/>
  <c r="V662" i="9"/>
  <c r="U662" i="9"/>
  <c r="T662" i="9"/>
  <c r="V661" i="9"/>
  <c r="U661" i="9"/>
  <c r="T661" i="9"/>
  <c r="V660" i="9"/>
  <c r="U660" i="9"/>
  <c r="T660" i="9"/>
  <c r="V659" i="9"/>
  <c r="U659" i="9"/>
  <c r="T659" i="9"/>
  <c r="V658" i="9"/>
  <c r="U658" i="9"/>
  <c r="T658" i="9"/>
  <c r="V657" i="9"/>
  <c r="U657" i="9"/>
  <c r="T657" i="9"/>
  <c r="V656" i="9"/>
  <c r="U656" i="9"/>
  <c r="T656" i="9"/>
  <c r="V654" i="9"/>
  <c r="U654" i="9"/>
  <c r="T654" i="9"/>
  <c r="V653" i="9"/>
  <c r="U653" i="9"/>
  <c r="T653" i="9"/>
  <c r="V652" i="9"/>
  <c r="U652" i="9"/>
  <c r="T652" i="9"/>
  <c r="V651" i="9"/>
  <c r="U651" i="9"/>
  <c r="T651" i="9"/>
  <c r="V650" i="9"/>
  <c r="U650" i="9"/>
  <c r="T650" i="9"/>
  <c r="V649" i="9"/>
  <c r="U649" i="9"/>
  <c r="T649" i="9"/>
  <c r="V648" i="9"/>
  <c r="U648" i="9"/>
  <c r="T648" i="9"/>
  <c r="V647" i="9"/>
  <c r="U647" i="9"/>
  <c r="T647" i="9"/>
  <c r="V646" i="9"/>
  <c r="U646" i="9"/>
  <c r="T646" i="9"/>
  <c r="V645" i="9"/>
  <c r="U645" i="9"/>
  <c r="T645" i="9"/>
  <c r="V644" i="9"/>
  <c r="U644" i="9"/>
  <c r="T644" i="9"/>
  <c r="V643" i="9"/>
  <c r="U643" i="9"/>
  <c r="T643" i="9"/>
  <c r="V642" i="9"/>
  <c r="U642" i="9"/>
  <c r="T642" i="9"/>
  <c r="V641" i="9"/>
  <c r="U641" i="9"/>
  <c r="T641" i="9"/>
  <c r="V640" i="9"/>
  <c r="U640" i="9"/>
  <c r="T640" i="9"/>
  <c r="V639" i="9"/>
  <c r="U639" i="9"/>
  <c r="T639" i="9"/>
  <c r="V638" i="9"/>
  <c r="U638" i="9"/>
  <c r="T638" i="9"/>
  <c r="V636" i="9"/>
  <c r="U636" i="9"/>
  <c r="T636" i="9"/>
  <c r="V635" i="9"/>
  <c r="U635" i="9"/>
  <c r="T635" i="9"/>
  <c r="V634" i="9"/>
  <c r="U634" i="9"/>
  <c r="T634" i="9"/>
  <c r="V633" i="9"/>
  <c r="U633" i="9"/>
  <c r="T633" i="9"/>
  <c r="V632" i="9"/>
  <c r="U632" i="9"/>
  <c r="T632" i="9"/>
  <c r="V631" i="9"/>
  <c r="U631" i="9"/>
  <c r="T631" i="9"/>
  <c r="V630" i="9"/>
  <c r="U630" i="9"/>
  <c r="T630" i="9"/>
  <c r="V629" i="9"/>
  <c r="U629" i="9"/>
  <c r="T629" i="9"/>
  <c r="V628" i="9"/>
  <c r="U628" i="9"/>
  <c r="T628" i="9"/>
  <c r="V627" i="9"/>
  <c r="U627" i="9"/>
  <c r="T627" i="9"/>
  <c r="V626" i="9"/>
  <c r="U626" i="9"/>
  <c r="T626" i="9"/>
  <c r="V625" i="9"/>
  <c r="U625" i="9"/>
  <c r="T625" i="9"/>
  <c r="V624" i="9"/>
  <c r="U624" i="9"/>
  <c r="T624" i="9"/>
  <c r="V623" i="9"/>
  <c r="U623" i="9"/>
  <c r="T623" i="9"/>
  <c r="V622" i="9"/>
  <c r="U622" i="9"/>
  <c r="T622" i="9"/>
  <c r="V621" i="9"/>
  <c r="U621" i="9"/>
  <c r="T621" i="9"/>
  <c r="V620" i="9"/>
  <c r="U620" i="9"/>
  <c r="T620" i="9"/>
  <c r="V616" i="9"/>
  <c r="U616" i="9"/>
  <c r="T616" i="9"/>
  <c r="V615" i="9"/>
  <c r="U615" i="9"/>
  <c r="T615" i="9"/>
  <c r="V614" i="9"/>
  <c r="U614" i="9"/>
  <c r="T614" i="9"/>
  <c r="V613" i="9"/>
  <c r="U613" i="9"/>
  <c r="T613" i="9"/>
  <c r="V612" i="9"/>
  <c r="U612" i="9"/>
  <c r="T612" i="9"/>
  <c r="V611" i="9"/>
  <c r="U611" i="9"/>
  <c r="T611" i="9"/>
  <c r="V610" i="9"/>
  <c r="U610" i="9"/>
  <c r="T610" i="9"/>
  <c r="V609" i="9"/>
  <c r="U609" i="9"/>
  <c r="T609" i="9"/>
  <c r="V608" i="9"/>
  <c r="U608" i="9"/>
  <c r="T608" i="9"/>
  <c r="V607" i="9"/>
  <c r="U607" i="9"/>
  <c r="T607" i="9"/>
  <c r="V606" i="9"/>
  <c r="U606" i="9"/>
  <c r="T606" i="9"/>
  <c r="V605" i="9"/>
  <c r="U605" i="9"/>
  <c r="T605" i="9"/>
  <c r="V604" i="9"/>
  <c r="U604" i="9"/>
  <c r="T604" i="9"/>
  <c r="V603" i="9"/>
  <c r="U603" i="9"/>
  <c r="T603" i="9"/>
  <c r="V602" i="9"/>
  <c r="U602" i="9"/>
  <c r="T602" i="9"/>
  <c r="V601" i="9"/>
  <c r="U601" i="9"/>
  <c r="T601" i="9"/>
  <c r="V600" i="9"/>
  <c r="U600" i="9"/>
  <c r="T600" i="9"/>
  <c r="V599" i="9"/>
  <c r="U599" i="9"/>
  <c r="T599" i="9"/>
  <c r="V598" i="9"/>
  <c r="U598" i="9"/>
  <c r="T598" i="9"/>
  <c r="V597" i="9"/>
  <c r="U597" i="9"/>
  <c r="T597" i="9"/>
  <c r="V596" i="9"/>
  <c r="U596" i="9"/>
  <c r="T596" i="9"/>
  <c r="V595" i="9"/>
  <c r="U595" i="9"/>
  <c r="T595" i="9"/>
  <c r="V594" i="9"/>
  <c r="U594" i="9"/>
  <c r="T594" i="9"/>
  <c r="V593" i="9"/>
  <c r="U593" i="9"/>
  <c r="T593" i="9"/>
  <c r="V591" i="9"/>
  <c r="U591" i="9"/>
  <c r="T591" i="9"/>
  <c r="V590" i="9"/>
  <c r="U590" i="9"/>
  <c r="T590" i="9"/>
  <c r="V589" i="9"/>
  <c r="U589" i="9"/>
  <c r="T589" i="9"/>
  <c r="V588" i="9"/>
  <c r="U588" i="9"/>
  <c r="T588" i="9"/>
  <c r="V587" i="9"/>
  <c r="U587" i="9"/>
  <c r="T587" i="9"/>
  <c r="V586" i="9"/>
  <c r="U586" i="9"/>
  <c r="T586" i="9"/>
  <c r="V585" i="9"/>
  <c r="U585" i="9"/>
  <c r="T585" i="9"/>
  <c r="V584" i="9"/>
  <c r="U584" i="9"/>
  <c r="T584" i="9"/>
  <c r="V583" i="9"/>
  <c r="U583" i="9"/>
  <c r="T583" i="9"/>
  <c r="V582" i="9"/>
  <c r="U582" i="9"/>
  <c r="T582" i="9"/>
  <c r="V581" i="9"/>
  <c r="U581" i="9"/>
  <c r="T581" i="9"/>
  <c r="V580" i="9"/>
  <c r="U580" i="9"/>
  <c r="T580" i="9"/>
  <c r="V579" i="9"/>
  <c r="U579" i="9"/>
  <c r="T579" i="9"/>
  <c r="V578" i="9"/>
  <c r="U578" i="9"/>
  <c r="T578" i="9"/>
  <c r="V577" i="9"/>
  <c r="U577" i="9"/>
  <c r="T577" i="9"/>
  <c r="V576" i="9"/>
  <c r="U576" i="9"/>
  <c r="T576" i="9"/>
  <c r="V575" i="9"/>
  <c r="U575" i="9"/>
  <c r="T575" i="9"/>
  <c r="V574" i="9"/>
  <c r="U574" i="9"/>
  <c r="T574" i="9"/>
  <c r="V573" i="9"/>
  <c r="U573" i="9"/>
  <c r="T573" i="9"/>
  <c r="V572" i="9"/>
  <c r="U572" i="9"/>
  <c r="T572" i="9"/>
  <c r="V571" i="9"/>
  <c r="U571" i="9"/>
  <c r="T571" i="9"/>
  <c r="V570" i="9"/>
  <c r="U570" i="9"/>
  <c r="T570" i="9"/>
  <c r="V569" i="9"/>
  <c r="U569" i="9"/>
  <c r="T569" i="9"/>
  <c r="V568" i="9"/>
  <c r="U568" i="9"/>
  <c r="T568" i="9"/>
  <c r="V567" i="9"/>
  <c r="U567" i="9"/>
  <c r="T567" i="9"/>
  <c r="V566" i="9"/>
  <c r="U566" i="9"/>
  <c r="T566" i="9"/>
  <c r="V565" i="9"/>
  <c r="U565" i="9"/>
  <c r="T565" i="9"/>
  <c r="V564" i="9"/>
  <c r="U564" i="9"/>
  <c r="T564" i="9"/>
  <c r="V563" i="9"/>
  <c r="U563" i="9"/>
  <c r="T563" i="9"/>
  <c r="V562" i="9"/>
  <c r="U562" i="9"/>
  <c r="T562" i="9"/>
  <c r="V560" i="9"/>
  <c r="U560" i="9"/>
  <c r="T560" i="9"/>
  <c r="V559" i="9"/>
  <c r="U559" i="9"/>
  <c r="T559" i="9"/>
  <c r="V558" i="9"/>
  <c r="U558" i="9"/>
  <c r="T558" i="9"/>
  <c r="V557" i="9"/>
  <c r="U557" i="9"/>
  <c r="T557" i="9"/>
  <c r="V556" i="9"/>
  <c r="V555" i="9"/>
  <c r="U555" i="9"/>
  <c r="T555" i="9"/>
  <c r="V554" i="9"/>
  <c r="U554" i="9"/>
  <c r="T554" i="9"/>
  <c r="V553" i="9"/>
  <c r="V552" i="9"/>
  <c r="U552" i="9"/>
  <c r="T552" i="9"/>
  <c r="V551" i="9"/>
  <c r="U551" i="9"/>
  <c r="T551" i="9"/>
  <c r="V548" i="9"/>
  <c r="U548" i="9"/>
  <c r="T548" i="9"/>
  <c r="V547" i="9"/>
  <c r="U547" i="9"/>
  <c r="T547" i="9"/>
  <c r="V546" i="9"/>
  <c r="U546" i="9"/>
  <c r="T546" i="9"/>
  <c r="V545" i="9"/>
  <c r="U545" i="9"/>
  <c r="T545" i="9"/>
  <c r="V544" i="9"/>
  <c r="U544" i="9"/>
  <c r="T544" i="9"/>
  <c r="V543" i="9"/>
  <c r="U543" i="9"/>
  <c r="T543" i="9"/>
  <c r="V542" i="9"/>
  <c r="U542" i="9"/>
  <c r="T542" i="9"/>
  <c r="V541" i="9"/>
  <c r="U541" i="9"/>
  <c r="T541" i="9"/>
  <c r="V540" i="9"/>
  <c r="U540" i="9"/>
  <c r="T540" i="9"/>
  <c r="V539" i="9"/>
  <c r="U539" i="9"/>
  <c r="T539" i="9"/>
  <c r="V538" i="9"/>
  <c r="U538" i="9"/>
  <c r="T538" i="9"/>
  <c r="V537" i="9"/>
  <c r="U537" i="9"/>
  <c r="T537" i="9"/>
  <c r="V536" i="9"/>
  <c r="U536" i="9"/>
  <c r="T536" i="9"/>
  <c r="V535" i="9"/>
  <c r="U535" i="9"/>
  <c r="T535" i="9"/>
  <c r="V534" i="9"/>
  <c r="U534" i="9"/>
  <c r="T534" i="9"/>
  <c r="V533" i="9"/>
  <c r="U533" i="9"/>
  <c r="T533" i="9"/>
  <c r="V532" i="9"/>
  <c r="U532" i="9"/>
  <c r="T532" i="9"/>
  <c r="V531" i="9"/>
  <c r="U531" i="9"/>
  <c r="T531" i="9"/>
  <c r="V530" i="9"/>
  <c r="U530" i="9"/>
  <c r="T530" i="9"/>
  <c r="V529" i="9"/>
  <c r="U529" i="9"/>
  <c r="T529" i="9"/>
  <c r="V528" i="9"/>
  <c r="U528" i="9"/>
  <c r="T528" i="9"/>
  <c r="V527" i="9"/>
  <c r="U527" i="9"/>
  <c r="T527" i="9"/>
  <c r="V526" i="9"/>
  <c r="U526" i="9"/>
  <c r="T526" i="9"/>
  <c r="V525" i="9"/>
  <c r="U525" i="9"/>
  <c r="T525" i="9"/>
  <c r="V524" i="9"/>
  <c r="U524" i="9"/>
  <c r="T524" i="9"/>
  <c r="V523" i="9"/>
  <c r="U523" i="9"/>
  <c r="T523" i="9"/>
  <c r="V522" i="9"/>
  <c r="U522" i="9"/>
  <c r="T522" i="9"/>
  <c r="V521" i="9"/>
  <c r="U521" i="9"/>
  <c r="T521" i="9"/>
  <c r="V520" i="9"/>
  <c r="U520" i="9"/>
  <c r="T520" i="9"/>
  <c r="V519" i="9"/>
  <c r="U519" i="9"/>
  <c r="T519" i="9"/>
  <c r="V518" i="9"/>
  <c r="U518" i="9"/>
  <c r="T518" i="9"/>
  <c r="V517" i="9"/>
  <c r="U517" i="9"/>
  <c r="T517" i="9"/>
  <c r="V516" i="9"/>
  <c r="U516" i="9"/>
  <c r="T516" i="9"/>
  <c r="V515" i="9"/>
  <c r="U515" i="9"/>
  <c r="T515" i="9"/>
  <c r="V514" i="9"/>
  <c r="U514" i="9"/>
  <c r="T514" i="9"/>
  <c r="V513" i="9"/>
  <c r="U513" i="9"/>
  <c r="T513" i="9"/>
  <c r="V512" i="9"/>
  <c r="U512" i="9"/>
  <c r="T512" i="9"/>
  <c r="V511" i="9"/>
  <c r="U511" i="9"/>
  <c r="T511" i="9"/>
  <c r="V510" i="9"/>
  <c r="U510" i="9"/>
  <c r="T510" i="9"/>
  <c r="V509" i="9"/>
  <c r="U509" i="9"/>
  <c r="T509" i="9"/>
  <c r="V508" i="9"/>
  <c r="U508" i="9"/>
  <c r="T508" i="9"/>
  <c r="V507" i="9"/>
  <c r="U507" i="9"/>
  <c r="T507" i="9"/>
  <c r="V506" i="9"/>
  <c r="U506" i="9"/>
  <c r="T506" i="9"/>
  <c r="V505" i="9"/>
  <c r="U505" i="9"/>
  <c r="T505" i="9"/>
  <c r="V504" i="9"/>
  <c r="U504" i="9"/>
  <c r="T504" i="9"/>
  <c r="V503" i="9"/>
  <c r="U503" i="9"/>
  <c r="T503" i="9"/>
  <c r="V502" i="9"/>
  <c r="U502" i="9"/>
  <c r="T502" i="9"/>
  <c r="V501" i="9"/>
  <c r="U501" i="9"/>
  <c r="T501" i="9"/>
  <c r="V500" i="9"/>
  <c r="U500" i="9"/>
  <c r="T500" i="9"/>
  <c r="V499" i="9"/>
  <c r="U499" i="9"/>
  <c r="T499" i="9"/>
  <c r="V498" i="9"/>
  <c r="U498" i="9"/>
  <c r="T498" i="9"/>
  <c r="V497" i="9"/>
  <c r="U497" i="9"/>
  <c r="T497" i="9"/>
  <c r="V496" i="9"/>
  <c r="U496" i="9"/>
  <c r="T496" i="9"/>
  <c r="V495" i="9"/>
  <c r="U495" i="9"/>
  <c r="T495" i="9"/>
  <c r="V494" i="9"/>
  <c r="U494" i="9"/>
  <c r="T494" i="9"/>
  <c r="V493" i="9"/>
  <c r="U493" i="9"/>
  <c r="T493" i="9"/>
  <c r="V492" i="9"/>
  <c r="U492" i="9"/>
  <c r="T492" i="9"/>
  <c r="V491" i="9"/>
  <c r="U491" i="9"/>
  <c r="T491" i="9"/>
  <c r="V490" i="9"/>
  <c r="U490" i="9"/>
  <c r="T490" i="9"/>
  <c r="V489" i="9"/>
  <c r="U489" i="9"/>
  <c r="T489" i="9"/>
  <c r="V488" i="9"/>
  <c r="U488" i="9"/>
  <c r="T488" i="9"/>
  <c r="V487" i="9"/>
  <c r="U487" i="9"/>
  <c r="T487" i="9"/>
  <c r="V486" i="9"/>
  <c r="U486" i="9"/>
  <c r="T486" i="9"/>
  <c r="V485" i="9"/>
  <c r="U485" i="9"/>
  <c r="T485" i="9"/>
  <c r="V484" i="9"/>
  <c r="U484" i="9"/>
  <c r="T484" i="9"/>
  <c r="V483" i="9"/>
  <c r="U483" i="9"/>
  <c r="T483" i="9"/>
  <c r="V482" i="9"/>
  <c r="U482" i="9"/>
  <c r="T482" i="9"/>
  <c r="V481" i="9"/>
  <c r="U481" i="9"/>
  <c r="T481" i="9"/>
  <c r="V480" i="9"/>
  <c r="U480" i="9"/>
  <c r="T480" i="9"/>
  <c r="V479" i="9"/>
  <c r="U479" i="9"/>
  <c r="T479" i="9"/>
  <c r="V478" i="9"/>
  <c r="U478" i="9"/>
  <c r="T478" i="9"/>
  <c r="V477" i="9"/>
  <c r="U477" i="9"/>
  <c r="T477" i="9"/>
  <c r="V476" i="9"/>
  <c r="U476" i="9"/>
  <c r="T476" i="9"/>
  <c r="V474" i="9"/>
  <c r="U474" i="9"/>
  <c r="T474" i="9"/>
  <c r="V473" i="9"/>
  <c r="U473" i="9"/>
  <c r="T473" i="9"/>
  <c r="V472" i="9"/>
  <c r="U472" i="9"/>
  <c r="T472" i="9"/>
  <c r="V471" i="9"/>
  <c r="U471" i="9"/>
  <c r="T471" i="9"/>
  <c r="V470" i="9"/>
  <c r="U470" i="9"/>
  <c r="T470" i="9"/>
  <c r="V469" i="9"/>
  <c r="U469" i="9"/>
  <c r="T469" i="9"/>
  <c r="V468" i="9"/>
  <c r="U468" i="9"/>
  <c r="T468" i="9"/>
  <c r="V467" i="9"/>
  <c r="U467" i="9"/>
  <c r="T467" i="9"/>
  <c r="V466" i="9"/>
  <c r="U466" i="9"/>
  <c r="T466" i="9"/>
  <c r="V465" i="9"/>
  <c r="U465" i="9"/>
  <c r="T465" i="9"/>
  <c r="V464" i="9"/>
  <c r="U464" i="9"/>
  <c r="T464" i="9"/>
  <c r="V463" i="9"/>
  <c r="U463" i="9"/>
  <c r="T463" i="9"/>
  <c r="V462" i="9"/>
  <c r="U462" i="9"/>
  <c r="T462" i="9"/>
  <c r="V461" i="9"/>
  <c r="U461" i="9"/>
  <c r="T461" i="9"/>
  <c r="V460" i="9"/>
  <c r="U460" i="9"/>
  <c r="T460" i="9"/>
  <c r="V459" i="9"/>
  <c r="U459" i="9"/>
  <c r="T459" i="9"/>
  <c r="V458" i="9"/>
  <c r="U458" i="9"/>
  <c r="T458" i="9"/>
  <c r="V457" i="9"/>
  <c r="U457" i="9"/>
  <c r="T457" i="9"/>
  <c r="V456" i="9"/>
  <c r="U456" i="9"/>
  <c r="T456" i="9"/>
  <c r="V455" i="9"/>
  <c r="U455" i="9"/>
  <c r="T455" i="9"/>
  <c r="V454" i="9"/>
  <c r="U454" i="9"/>
  <c r="T454" i="9"/>
  <c r="V453" i="9"/>
  <c r="U453" i="9"/>
  <c r="T453" i="9"/>
  <c r="V452" i="9"/>
  <c r="U452" i="9"/>
  <c r="T452" i="9"/>
  <c r="V451" i="9"/>
  <c r="U451" i="9"/>
  <c r="T451" i="9"/>
  <c r="V450" i="9"/>
  <c r="U450" i="9"/>
  <c r="T450" i="9"/>
  <c r="V449" i="9"/>
  <c r="U449" i="9"/>
  <c r="T449" i="9"/>
  <c r="V448" i="9"/>
  <c r="U448" i="9"/>
  <c r="T448" i="9"/>
  <c r="V447" i="9"/>
  <c r="U447" i="9"/>
  <c r="T447" i="9"/>
  <c r="V446" i="9"/>
  <c r="U446" i="9"/>
  <c r="T446" i="9"/>
  <c r="V445" i="9"/>
  <c r="U445" i="9"/>
  <c r="T445" i="9"/>
  <c r="V444" i="9"/>
  <c r="U444" i="9"/>
  <c r="T444" i="9"/>
  <c r="V443" i="9"/>
  <c r="U443" i="9"/>
  <c r="T443" i="9"/>
  <c r="V442" i="9"/>
  <c r="U442" i="9"/>
  <c r="T442" i="9"/>
  <c r="V441" i="9"/>
  <c r="U441" i="9"/>
  <c r="T441" i="9"/>
  <c r="V440" i="9"/>
  <c r="U440" i="9"/>
  <c r="T440" i="9"/>
  <c r="V439" i="9"/>
  <c r="U439" i="9"/>
  <c r="T439" i="9"/>
  <c r="V438" i="9"/>
  <c r="U438" i="9"/>
  <c r="T438" i="9"/>
  <c r="V437" i="9"/>
  <c r="U437" i="9"/>
  <c r="T437" i="9"/>
  <c r="V436" i="9"/>
  <c r="U436" i="9"/>
  <c r="T436" i="9"/>
  <c r="V435" i="9"/>
  <c r="U435" i="9"/>
  <c r="T435" i="9"/>
  <c r="V432" i="9"/>
  <c r="U432" i="9"/>
  <c r="T432" i="9"/>
  <c r="V431" i="9"/>
  <c r="U431" i="9"/>
  <c r="T431" i="9"/>
  <c r="V430" i="9"/>
  <c r="U430" i="9"/>
  <c r="T430" i="9"/>
  <c r="V429" i="9"/>
  <c r="U429" i="9"/>
  <c r="T429" i="9"/>
  <c r="V428" i="9"/>
  <c r="U428" i="9"/>
  <c r="T428" i="9"/>
  <c r="V427" i="9"/>
  <c r="U427" i="9"/>
  <c r="T427" i="9"/>
  <c r="V426" i="9"/>
  <c r="U426" i="9"/>
  <c r="T426" i="9"/>
  <c r="V425" i="9"/>
  <c r="U425" i="9"/>
  <c r="T425" i="9"/>
  <c r="V424" i="9"/>
  <c r="U424" i="9"/>
  <c r="T424" i="9"/>
  <c r="V423" i="9"/>
  <c r="U423" i="9"/>
  <c r="T423" i="9"/>
  <c r="V422" i="9"/>
  <c r="U422" i="9"/>
  <c r="T422" i="9"/>
  <c r="V421" i="9"/>
  <c r="U421" i="9"/>
  <c r="T421" i="9"/>
  <c r="V420" i="9"/>
  <c r="U420" i="9"/>
  <c r="T420" i="9"/>
  <c r="V419" i="9"/>
  <c r="U419" i="9"/>
  <c r="T419" i="9"/>
  <c r="V418" i="9"/>
  <c r="U418" i="9"/>
  <c r="T418" i="9"/>
  <c r="V417" i="9"/>
  <c r="U417" i="9"/>
  <c r="T417" i="9"/>
  <c r="V416" i="9"/>
  <c r="U416" i="9"/>
  <c r="T416" i="9"/>
  <c r="V415" i="9"/>
  <c r="U415" i="9"/>
  <c r="T415" i="9"/>
  <c r="V414" i="9"/>
  <c r="U414" i="9"/>
  <c r="T414" i="9"/>
  <c r="V413" i="9"/>
  <c r="U413" i="9"/>
  <c r="T413" i="9"/>
  <c r="V412" i="9"/>
  <c r="U412" i="9"/>
  <c r="T412" i="9"/>
  <c r="V411" i="9"/>
  <c r="U411" i="9"/>
  <c r="T411" i="9"/>
  <c r="V410" i="9"/>
  <c r="U410" i="9"/>
  <c r="T410" i="9"/>
  <c r="V409" i="9"/>
  <c r="U409" i="9"/>
  <c r="T409" i="9"/>
  <c r="V408" i="9"/>
  <c r="U408" i="9"/>
  <c r="T408" i="9"/>
  <c r="V407" i="9"/>
  <c r="U407" i="9"/>
  <c r="T407" i="9"/>
  <c r="V406" i="9"/>
  <c r="U406" i="9"/>
  <c r="T406" i="9"/>
  <c r="V405" i="9"/>
  <c r="U405" i="9"/>
  <c r="T405" i="9"/>
  <c r="V404" i="9"/>
  <c r="U404" i="9"/>
  <c r="T404" i="9"/>
  <c r="V403" i="9"/>
  <c r="U403" i="9"/>
  <c r="T403" i="9"/>
  <c r="V402" i="9"/>
  <c r="U402" i="9"/>
  <c r="T402" i="9"/>
  <c r="V401" i="9"/>
  <c r="U401" i="9"/>
  <c r="T401" i="9"/>
  <c r="V400" i="9"/>
  <c r="U400" i="9"/>
  <c r="T400" i="9"/>
  <c r="V399" i="9"/>
  <c r="U399" i="9"/>
  <c r="T399" i="9"/>
  <c r="V398" i="9"/>
  <c r="U398" i="9"/>
  <c r="T398" i="9"/>
  <c r="V397" i="9"/>
  <c r="U397" i="9"/>
  <c r="T397" i="9"/>
  <c r="V396" i="9"/>
  <c r="U396" i="9"/>
  <c r="T396" i="9"/>
  <c r="V395" i="9"/>
  <c r="U395" i="9"/>
  <c r="T395" i="9"/>
  <c r="V394" i="9"/>
  <c r="U394" i="9"/>
  <c r="T394" i="9"/>
  <c r="V393" i="9"/>
  <c r="U393" i="9"/>
  <c r="T393" i="9"/>
  <c r="V392" i="9"/>
  <c r="U392" i="9"/>
  <c r="T392" i="9"/>
  <c r="V391" i="9"/>
  <c r="U391" i="9"/>
  <c r="T391" i="9"/>
  <c r="V388" i="9"/>
  <c r="U388" i="9"/>
  <c r="T388" i="9"/>
  <c r="V387" i="9"/>
  <c r="U387" i="9"/>
  <c r="T387" i="9"/>
  <c r="V386" i="9"/>
  <c r="U386" i="9"/>
  <c r="T386" i="9"/>
  <c r="V385" i="9"/>
  <c r="U385" i="9"/>
  <c r="T385" i="9"/>
  <c r="V384" i="9"/>
  <c r="U384" i="9"/>
  <c r="T384" i="9"/>
  <c r="V383" i="9"/>
  <c r="U383" i="9"/>
  <c r="T383" i="9"/>
  <c r="V382" i="9"/>
  <c r="U382" i="9"/>
  <c r="T382" i="9"/>
  <c r="V381" i="9"/>
  <c r="U381" i="9"/>
  <c r="T381" i="9"/>
  <c r="V380" i="9"/>
  <c r="U380" i="9"/>
  <c r="T380" i="9"/>
  <c r="V377" i="9"/>
  <c r="U377" i="9"/>
  <c r="T377" i="9"/>
  <c r="V376" i="9"/>
  <c r="U376" i="9"/>
  <c r="T376" i="9"/>
  <c r="V374" i="9"/>
  <c r="T374" i="9"/>
  <c r="V371" i="9"/>
  <c r="U371" i="9"/>
  <c r="T371" i="9"/>
  <c r="V369" i="9"/>
  <c r="U369" i="9"/>
  <c r="T369" i="9"/>
  <c r="V366" i="9"/>
  <c r="U366" i="9"/>
  <c r="T366" i="9"/>
  <c r="V365" i="9"/>
  <c r="U365" i="9"/>
  <c r="T365" i="9"/>
  <c r="V364" i="9"/>
  <c r="U364" i="9"/>
  <c r="T364" i="9"/>
  <c r="V363" i="9"/>
  <c r="U363" i="9"/>
  <c r="T363" i="9"/>
  <c r="V362" i="9"/>
  <c r="U362" i="9"/>
  <c r="T362" i="9"/>
  <c r="V361" i="9"/>
  <c r="U361" i="9"/>
  <c r="T361" i="9"/>
  <c r="V360" i="9"/>
  <c r="U360" i="9"/>
  <c r="T360" i="9"/>
  <c r="V359" i="9"/>
  <c r="U359" i="9"/>
  <c r="T359" i="9"/>
  <c r="V355" i="9"/>
  <c r="U355" i="9"/>
  <c r="T355" i="9"/>
  <c r="V354" i="9"/>
  <c r="U354" i="9"/>
  <c r="T354" i="9"/>
  <c r="V353" i="9"/>
  <c r="U353" i="9"/>
  <c r="T353" i="9"/>
  <c r="U348" i="9"/>
  <c r="V347" i="9"/>
  <c r="U347" i="9"/>
  <c r="T347" i="9"/>
  <c r="V346" i="9"/>
  <c r="U346" i="9"/>
  <c r="T346" i="9"/>
  <c r="V345" i="9"/>
  <c r="U345" i="9"/>
  <c r="T345" i="9"/>
  <c r="V344" i="9"/>
  <c r="U344" i="9"/>
  <c r="T344" i="9"/>
  <c r="V343" i="9"/>
  <c r="U343" i="9"/>
  <c r="T343" i="9"/>
  <c r="V342" i="9"/>
  <c r="U342" i="9"/>
  <c r="T342" i="9"/>
  <c r="V340" i="9"/>
  <c r="U340" i="9"/>
  <c r="T340" i="9"/>
  <c r="V337" i="9"/>
  <c r="U337" i="9"/>
  <c r="T337" i="9"/>
  <c r="V335" i="9"/>
  <c r="U335" i="9"/>
  <c r="T335" i="9"/>
  <c r="V334" i="9"/>
  <c r="U334" i="9"/>
  <c r="T334" i="9"/>
  <c r="V333" i="9"/>
  <c r="U333" i="9"/>
  <c r="T333" i="9"/>
  <c r="V332" i="9"/>
  <c r="U332" i="9"/>
  <c r="T332" i="9"/>
  <c r="V331" i="9"/>
  <c r="U331" i="9"/>
  <c r="T331" i="9"/>
  <c r="V330" i="9"/>
  <c r="U330" i="9"/>
  <c r="T330" i="9"/>
  <c r="V327" i="9"/>
  <c r="U327" i="9"/>
  <c r="T327" i="9"/>
  <c r="V326" i="9"/>
  <c r="U326" i="9"/>
  <c r="T326" i="9"/>
  <c r="V325" i="9"/>
  <c r="U325" i="9"/>
  <c r="T325" i="9"/>
  <c r="V324" i="9"/>
  <c r="U324" i="9"/>
  <c r="T324" i="9"/>
  <c r="V323" i="9"/>
  <c r="U323" i="9"/>
  <c r="T323" i="9"/>
  <c r="V322" i="9"/>
  <c r="U322" i="9"/>
  <c r="T322" i="9"/>
  <c r="V321" i="9"/>
  <c r="U321" i="9"/>
  <c r="T321" i="9"/>
  <c r="V320" i="9"/>
  <c r="U320" i="9"/>
  <c r="T320" i="9"/>
  <c r="V319" i="9"/>
  <c r="U319" i="9"/>
  <c r="T319" i="9"/>
  <c r="V318" i="9"/>
  <c r="U318" i="9"/>
  <c r="T318" i="9"/>
  <c r="V317" i="9"/>
  <c r="U317" i="9"/>
  <c r="T317" i="9"/>
  <c r="V316" i="9"/>
  <c r="U316" i="9"/>
  <c r="T316" i="9"/>
  <c r="V315" i="9"/>
  <c r="U315" i="9"/>
  <c r="T315" i="9"/>
  <c r="V314" i="9"/>
  <c r="U314" i="9"/>
  <c r="T314" i="9"/>
  <c r="V313" i="9"/>
  <c r="U313" i="9"/>
  <c r="T313" i="9"/>
  <c r="V312" i="9"/>
  <c r="U312" i="9"/>
  <c r="T312" i="9"/>
  <c r="V311" i="9"/>
  <c r="U311" i="9"/>
  <c r="T311" i="9"/>
  <c r="V310" i="9"/>
  <c r="U310" i="9"/>
  <c r="T310" i="9"/>
  <c r="V309" i="9"/>
  <c r="U309" i="9"/>
  <c r="T309" i="9"/>
  <c r="V308" i="9"/>
  <c r="U308" i="9"/>
  <c r="T308" i="9"/>
  <c r="V307" i="9"/>
  <c r="U307" i="9"/>
  <c r="T307" i="9"/>
  <c r="V306" i="9"/>
  <c r="U306" i="9"/>
  <c r="T306" i="9"/>
  <c r="V305" i="9"/>
  <c r="U305" i="9"/>
  <c r="T305" i="9"/>
  <c r="V304" i="9"/>
  <c r="U304" i="9"/>
  <c r="T304" i="9"/>
  <c r="V303" i="9"/>
  <c r="U303" i="9"/>
  <c r="T303" i="9"/>
  <c r="V302" i="9"/>
  <c r="U302" i="9"/>
  <c r="T302" i="9"/>
  <c r="V301" i="9"/>
  <c r="U301" i="9"/>
  <c r="T301" i="9"/>
  <c r="V300" i="9"/>
  <c r="U300" i="9"/>
  <c r="T300" i="9"/>
  <c r="V299" i="9"/>
  <c r="U299" i="9"/>
  <c r="T299" i="9"/>
  <c r="V298" i="9"/>
  <c r="U298" i="9"/>
  <c r="T298" i="9"/>
  <c r="V297" i="9"/>
  <c r="U297" i="9"/>
  <c r="T297" i="9"/>
  <c r="V296" i="9"/>
  <c r="U296" i="9"/>
  <c r="T296" i="9"/>
  <c r="V295" i="9"/>
  <c r="U295" i="9"/>
  <c r="T295" i="9"/>
  <c r="U294" i="9"/>
  <c r="V293" i="9"/>
  <c r="U293" i="9"/>
  <c r="T293" i="9"/>
  <c r="V292" i="9"/>
  <c r="U292" i="9"/>
  <c r="T292" i="9"/>
  <c r="V291" i="9"/>
  <c r="U291" i="9"/>
  <c r="T291" i="9"/>
  <c r="V290" i="9"/>
  <c r="U290" i="9"/>
  <c r="T290" i="9"/>
  <c r="V289" i="9"/>
  <c r="U289" i="9"/>
  <c r="T289" i="9"/>
  <c r="V286" i="9"/>
  <c r="U286" i="9"/>
  <c r="T286" i="9"/>
  <c r="V285" i="9"/>
  <c r="U285" i="9"/>
  <c r="T285" i="9"/>
  <c r="V283" i="9"/>
  <c r="U283" i="9"/>
  <c r="V282" i="9"/>
  <c r="U282" i="9"/>
  <c r="T282" i="9"/>
  <c r="V281" i="9"/>
  <c r="U281" i="9"/>
  <c r="T281" i="9"/>
  <c r="V280" i="9"/>
  <c r="U280" i="9"/>
  <c r="T280" i="9"/>
  <c r="V279" i="9"/>
  <c r="U279" i="9"/>
  <c r="T279" i="9"/>
  <c r="V278" i="9"/>
  <c r="U278" i="9"/>
  <c r="T278" i="9"/>
  <c r="V277" i="9"/>
  <c r="U277" i="9"/>
  <c r="T277" i="9"/>
  <c r="V276" i="9"/>
  <c r="U276" i="9"/>
  <c r="T276" i="9"/>
  <c r="V275" i="9"/>
  <c r="U275" i="9"/>
  <c r="T275" i="9"/>
  <c r="V274" i="9"/>
  <c r="U274" i="9"/>
  <c r="T274" i="9"/>
  <c r="V273" i="9"/>
  <c r="U273" i="9"/>
  <c r="T273" i="9"/>
  <c r="V272" i="9"/>
  <c r="U272" i="9"/>
  <c r="T272" i="9"/>
  <c r="V271" i="9"/>
  <c r="U271" i="9"/>
  <c r="T271" i="9"/>
  <c r="V270" i="9"/>
  <c r="U270" i="9"/>
  <c r="T270" i="9"/>
  <c r="V269" i="9"/>
  <c r="U269" i="9"/>
  <c r="T269" i="9"/>
  <c r="V268" i="9"/>
  <c r="U268" i="9"/>
  <c r="T268" i="9"/>
  <c r="V267" i="9"/>
  <c r="U267" i="9"/>
  <c r="T267" i="9"/>
  <c r="V266" i="9"/>
  <c r="U266" i="9"/>
  <c r="T266" i="9"/>
  <c r="V265" i="9"/>
  <c r="U265" i="9"/>
  <c r="T265" i="9"/>
  <c r="V264" i="9"/>
  <c r="U264" i="9"/>
  <c r="T264" i="9"/>
  <c r="V263" i="9"/>
  <c r="U263" i="9"/>
  <c r="T263" i="9"/>
  <c r="V262" i="9"/>
  <c r="U262" i="9"/>
  <c r="T262" i="9"/>
  <c r="V261" i="9"/>
  <c r="U261" i="9"/>
  <c r="T261" i="9"/>
  <c r="V260" i="9"/>
  <c r="U260" i="9"/>
  <c r="T260" i="9"/>
  <c r="V259" i="9"/>
  <c r="U259" i="9"/>
  <c r="T259" i="9"/>
  <c r="V258" i="9"/>
  <c r="U258" i="9"/>
  <c r="T258" i="9"/>
  <c r="V257" i="9"/>
  <c r="U257" i="9"/>
  <c r="T257" i="9"/>
  <c r="V256" i="9"/>
  <c r="U256" i="9"/>
  <c r="T256" i="9"/>
  <c r="V255" i="9"/>
  <c r="U255" i="9"/>
  <c r="T255" i="9"/>
  <c r="V254" i="9"/>
  <c r="U254" i="9"/>
  <c r="T254" i="9"/>
  <c r="V253" i="9"/>
  <c r="U253" i="9"/>
  <c r="T253" i="9"/>
  <c r="V252" i="9"/>
  <c r="U252" i="9"/>
  <c r="T252" i="9"/>
  <c r="V251" i="9"/>
  <c r="U251" i="9"/>
  <c r="T251" i="9"/>
  <c r="V250" i="9"/>
  <c r="U250" i="9"/>
  <c r="T250" i="9"/>
  <c r="V249" i="9"/>
  <c r="U249" i="9"/>
  <c r="T249" i="9"/>
  <c r="V248" i="9"/>
  <c r="U248" i="9"/>
  <c r="T248" i="9"/>
  <c r="V247" i="9"/>
  <c r="U247" i="9"/>
  <c r="T247" i="9"/>
  <c r="V246" i="9"/>
  <c r="U246" i="9"/>
  <c r="T246" i="9"/>
  <c r="V245" i="9"/>
  <c r="U245" i="9"/>
  <c r="T245" i="9"/>
  <c r="V244" i="9"/>
  <c r="U244" i="9"/>
  <c r="T244" i="9"/>
  <c r="V243" i="9"/>
  <c r="U243" i="9"/>
  <c r="T243" i="9"/>
  <c r="V242" i="9"/>
  <c r="U242" i="9"/>
  <c r="T242" i="9"/>
  <c r="V241" i="9"/>
  <c r="U241" i="9"/>
  <c r="T241" i="9"/>
  <c r="V240" i="9"/>
  <c r="U240" i="9"/>
  <c r="T240" i="9"/>
  <c r="V239" i="9"/>
  <c r="U239" i="9"/>
  <c r="T239" i="9"/>
  <c r="V238" i="9"/>
  <c r="U238" i="9"/>
  <c r="T238" i="9"/>
  <c r="V237" i="9"/>
  <c r="U237" i="9"/>
  <c r="T237" i="9"/>
  <c r="V236" i="9"/>
  <c r="U236" i="9"/>
  <c r="T236" i="9"/>
  <c r="V235" i="9"/>
  <c r="U235" i="9"/>
  <c r="T235" i="9"/>
  <c r="V234" i="9"/>
  <c r="U234" i="9"/>
  <c r="T234" i="9"/>
  <c r="V233" i="9"/>
  <c r="U233" i="9"/>
  <c r="T233" i="9"/>
  <c r="V232" i="9"/>
  <c r="U232" i="9"/>
  <c r="T232" i="9"/>
  <c r="V231" i="9"/>
  <c r="U231" i="9"/>
  <c r="T231" i="9"/>
  <c r="V230" i="9"/>
  <c r="U230" i="9"/>
  <c r="T230" i="9"/>
  <c r="V229" i="9"/>
  <c r="U229" i="9"/>
  <c r="T229" i="9"/>
  <c r="V228" i="9"/>
  <c r="U228" i="9"/>
  <c r="T228" i="9"/>
  <c r="V227" i="9"/>
  <c r="U227" i="9"/>
  <c r="T227" i="9"/>
  <c r="V226" i="9"/>
  <c r="U226" i="9"/>
  <c r="T226" i="9"/>
  <c r="V225" i="9"/>
  <c r="U225" i="9"/>
  <c r="T225" i="9"/>
  <c r="V224" i="9"/>
  <c r="U224" i="9"/>
  <c r="T224" i="9"/>
  <c r="V223" i="9"/>
  <c r="U223" i="9"/>
  <c r="T223" i="9"/>
  <c r="V222" i="9"/>
  <c r="U222" i="9"/>
  <c r="T222" i="9"/>
  <c r="V221" i="9"/>
  <c r="U221" i="9"/>
  <c r="T221" i="9"/>
  <c r="V220" i="9"/>
  <c r="U220" i="9"/>
  <c r="T220" i="9"/>
  <c r="V219" i="9"/>
  <c r="U219" i="9"/>
  <c r="T219" i="9"/>
  <c r="V218" i="9"/>
  <c r="U218" i="9"/>
  <c r="T218" i="9"/>
  <c r="V217" i="9"/>
  <c r="U217" i="9"/>
  <c r="T217" i="9"/>
  <c r="V216" i="9"/>
  <c r="U216" i="9"/>
  <c r="T216" i="9"/>
  <c r="V215" i="9"/>
  <c r="U215" i="9"/>
  <c r="T215" i="9"/>
  <c r="V214" i="9"/>
  <c r="U214" i="9"/>
  <c r="T214" i="9"/>
  <c r="V213" i="9"/>
  <c r="U213" i="9"/>
  <c r="T213" i="9"/>
  <c r="V212" i="9"/>
  <c r="U212" i="9"/>
  <c r="T212" i="9"/>
  <c r="V211" i="9"/>
  <c r="U211" i="9"/>
  <c r="T211" i="9"/>
  <c r="V210" i="9"/>
  <c r="U210" i="9"/>
  <c r="T210" i="9"/>
  <c r="V209" i="9"/>
  <c r="U209" i="9"/>
  <c r="T209" i="9"/>
  <c r="V208" i="9"/>
  <c r="U208" i="9"/>
  <c r="T208" i="9"/>
  <c r="V207" i="9"/>
  <c r="U207" i="9"/>
  <c r="T207" i="9"/>
  <c r="V206" i="9"/>
  <c r="U206" i="9"/>
  <c r="T206" i="9"/>
  <c r="V205" i="9"/>
  <c r="U205" i="9"/>
  <c r="T205" i="9"/>
  <c r="V204" i="9"/>
  <c r="U204" i="9"/>
  <c r="T204" i="9"/>
  <c r="V203" i="9"/>
  <c r="U203" i="9"/>
  <c r="T203" i="9"/>
  <c r="V202" i="9"/>
  <c r="U202" i="9"/>
  <c r="T202" i="9"/>
  <c r="V201" i="9"/>
  <c r="U201" i="9"/>
  <c r="T201" i="9"/>
  <c r="V200" i="9"/>
  <c r="U200" i="9"/>
  <c r="T200" i="9"/>
  <c r="V199" i="9"/>
  <c r="U199" i="9"/>
  <c r="T199" i="9"/>
  <c r="V198" i="9"/>
  <c r="U198" i="9"/>
  <c r="T198" i="9"/>
  <c r="V197" i="9"/>
  <c r="U197" i="9"/>
  <c r="T197" i="9"/>
  <c r="V196" i="9"/>
  <c r="U196" i="9"/>
  <c r="T196" i="9"/>
  <c r="V195" i="9"/>
  <c r="U195" i="9"/>
  <c r="T195" i="9"/>
  <c r="V194" i="9"/>
  <c r="U194" i="9"/>
  <c r="T194" i="9"/>
  <c r="V193" i="9"/>
  <c r="U193" i="9"/>
  <c r="T193" i="9"/>
  <c r="V192" i="9"/>
  <c r="U192" i="9"/>
  <c r="T192" i="9"/>
  <c r="V191" i="9"/>
  <c r="U191" i="9"/>
  <c r="T191" i="9"/>
  <c r="V190" i="9"/>
  <c r="U190" i="9"/>
  <c r="T190" i="9"/>
  <c r="V189" i="9"/>
  <c r="U189" i="9"/>
  <c r="T189" i="9"/>
  <c r="V188" i="9"/>
  <c r="U188" i="9"/>
  <c r="T188" i="9"/>
  <c r="V187" i="9"/>
  <c r="U187" i="9"/>
  <c r="T187" i="9"/>
  <c r="V186" i="9"/>
  <c r="U186" i="9"/>
  <c r="T186" i="9"/>
  <c r="V185" i="9"/>
  <c r="U185" i="9"/>
  <c r="T185" i="9"/>
  <c r="V184" i="9"/>
  <c r="U184" i="9"/>
  <c r="T184" i="9"/>
  <c r="V183" i="9"/>
  <c r="U183" i="9"/>
  <c r="T183" i="9"/>
  <c r="V182" i="9"/>
  <c r="U182" i="9"/>
  <c r="T182" i="9"/>
  <c r="V181" i="9"/>
  <c r="U181" i="9"/>
  <c r="T181" i="9"/>
  <c r="V180" i="9"/>
  <c r="U180" i="9"/>
  <c r="T180" i="9"/>
  <c r="V179" i="9"/>
  <c r="U179" i="9"/>
  <c r="T179" i="9"/>
  <c r="V178" i="9"/>
  <c r="U178" i="9"/>
  <c r="T178" i="9"/>
  <c r="V177" i="9"/>
  <c r="U177" i="9"/>
  <c r="T177" i="9"/>
  <c r="V176" i="9"/>
  <c r="U176" i="9"/>
  <c r="T176" i="9"/>
  <c r="V175" i="9"/>
  <c r="U175" i="9"/>
  <c r="T175" i="9"/>
  <c r="V174" i="9"/>
  <c r="U174" i="9"/>
  <c r="T174" i="9"/>
  <c r="V173" i="9"/>
  <c r="U173" i="9"/>
  <c r="T173" i="9"/>
  <c r="V172" i="9"/>
  <c r="U172" i="9"/>
  <c r="T172" i="9"/>
  <c r="V171" i="9"/>
  <c r="U171" i="9"/>
  <c r="T171" i="9"/>
  <c r="V170" i="9"/>
  <c r="U170" i="9"/>
  <c r="T170" i="9"/>
  <c r="V169" i="9"/>
  <c r="U169" i="9"/>
  <c r="T169" i="9"/>
  <c r="V168" i="9"/>
  <c r="U168" i="9"/>
  <c r="T168" i="9"/>
  <c r="V167" i="9"/>
  <c r="U167" i="9"/>
  <c r="T167" i="9"/>
  <c r="V166" i="9"/>
  <c r="U166" i="9"/>
  <c r="T166" i="9"/>
  <c r="V165" i="9"/>
  <c r="U165" i="9"/>
  <c r="T165" i="9"/>
  <c r="V164" i="9"/>
  <c r="U164" i="9"/>
  <c r="T164" i="9"/>
  <c r="V163" i="9"/>
  <c r="U163" i="9"/>
  <c r="T163" i="9"/>
  <c r="V162" i="9"/>
  <c r="U162" i="9"/>
  <c r="T162" i="9"/>
  <c r="V161" i="9"/>
  <c r="U161" i="9"/>
  <c r="T161" i="9"/>
  <c r="V160" i="9"/>
  <c r="U160" i="9"/>
  <c r="T160" i="9"/>
  <c r="V159" i="9"/>
  <c r="U159" i="9"/>
  <c r="T159" i="9"/>
  <c r="V158" i="9"/>
  <c r="U158" i="9"/>
  <c r="T158" i="9"/>
  <c r="V157" i="9"/>
  <c r="U157" i="9"/>
  <c r="T157" i="9"/>
  <c r="V156" i="9"/>
  <c r="U156" i="9"/>
  <c r="T156" i="9"/>
  <c r="V155" i="9"/>
  <c r="U155" i="9"/>
  <c r="T155" i="9"/>
  <c r="V154" i="9"/>
  <c r="U154" i="9"/>
  <c r="T154" i="9"/>
  <c r="V153" i="9"/>
  <c r="U153" i="9"/>
  <c r="T153" i="9"/>
  <c r="V152" i="9"/>
  <c r="U152" i="9"/>
  <c r="T152" i="9"/>
  <c r="V151" i="9"/>
  <c r="U151" i="9"/>
  <c r="T151" i="9"/>
  <c r="V150" i="9"/>
  <c r="U150" i="9"/>
  <c r="T150" i="9"/>
  <c r="V149" i="9"/>
  <c r="U149" i="9"/>
  <c r="T149" i="9"/>
  <c r="V148" i="9"/>
  <c r="U148" i="9"/>
  <c r="T148" i="9"/>
  <c r="V147" i="9"/>
  <c r="U147" i="9"/>
  <c r="T147" i="9"/>
  <c r="V146" i="9"/>
  <c r="U146" i="9"/>
  <c r="T146" i="9"/>
  <c r="V145" i="9"/>
  <c r="U145" i="9"/>
  <c r="T145" i="9"/>
  <c r="V144" i="9"/>
  <c r="U144" i="9"/>
  <c r="T144" i="9"/>
  <c r="V143" i="9"/>
  <c r="U143" i="9"/>
  <c r="T143" i="9"/>
  <c r="V142" i="9"/>
  <c r="U142" i="9"/>
  <c r="T142" i="9"/>
  <c r="V141" i="9"/>
  <c r="U141" i="9"/>
  <c r="T141" i="9"/>
  <c r="V140" i="9"/>
  <c r="U140" i="9"/>
  <c r="T140" i="9"/>
  <c r="V139" i="9"/>
  <c r="U139" i="9"/>
  <c r="T139" i="9"/>
  <c r="V138" i="9"/>
  <c r="U138" i="9"/>
  <c r="T138" i="9"/>
  <c r="V137" i="9"/>
  <c r="U137" i="9"/>
  <c r="T137" i="9"/>
  <c r="V136" i="9"/>
  <c r="U136" i="9"/>
  <c r="T136" i="9"/>
  <c r="V135" i="9"/>
  <c r="U135" i="9"/>
  <c r="T135" i="9"/>
  <c r="V134" i="9"/>
  <c r="U134" i="9"/>
  <c r="T134" i="9"/>
  <c r="V133" i="9"/>
  <c r="U133" i="9"/>
  <c r="T133" i="9"/>
  <c r="V132" i="9"/>
  <c r="U132" i="9"/>
  <c r="T132" i="9"/>
  <c r="V131" i="9"/>
  <c r="U131" i="9"/>
  <c r="T131" i="9"/>
  <c r="V130" i="9"/>
  <c r="U130" i="9"/>
  <c r="T130" i="9"/>
  <c r="V129" i="9"/>
  <c r="U129" i="9"/>
  <c r="T129" i="9"/>
  <c r="V128" i="9"/>
  <c r="U128" i="9"/>
  <c r="T128" i="9"/>
  <c r="V127" i="9"/>
  <c r="U127" i="9"/>
  <c r="T127" i="9"/>
  <c r="V126" i="9"/>
  <c r="U126" i="9"/>
  <c r="T126" i="9"/>
  <c r="V125" i="9"/>
  <c r="U125" i="9"/>
  <c r="T125" i="9"/>
  <c r="V124" i="9"/>
  <c r="U124" i="9"/>
  <c r="T124" i="9"/>
  <c r="V123" i="9"/>
  <c r="U123" i="9"/>
  <c r="T123" i="9"/>
  <c r="V122" i="9"/>
  <c r="U122" i="9"/>
  <c r="T122" i="9"/>
  <c r="V121" i="9"/>
  <c r="U121" i="9"/>
  <c r="T121" i="9"/>
  <c r="V120" i="9"/>
  <c r="U120" i="9"/>
  <c r="T120" i="9"/>
  <c r="V119" i="9"/>
  <c r="U119" i="9"/>
  <c r="T119" i="9"/>
  <c r="V118" i="9"/>
  <c r="U118" i="9"/>
  <c r="T118" i="9"/>
  <c r="V117" i="9"/>
  <c r="U117" i="9"/>
  <c r="T117" i="9"/>
  <c r="V116" i="9"/>
  <c r="U116" i="9"/>
  <c r="T116" i="9"/>
  <c r="V115" i="9"/>
  <c r="U115" i="9"/>
  <c r="T115" i="9"/>
  <c r="V114" i="9"/>
  <c r="U114" i="9"/>
  <c r="T114" i="9"/>
  <c r="V113" i="9"/>
  <c r="U113" i="9"/>
  <c r="T113" i="9"/>
  <c r="V112" i="9"/>
  <c r="U112" i="9"/>
  <c r="T112" i="9"/>
  <c r="V111" i="9"/>
  <c r="U111" i="9"/>
  <c r="T111" i="9"/>
  <c r="V110" i="9"/>
  <c r="U110" i="9"/>
  <c r="T110" i="9"/>
  <c r="V109" i="9"/>
  <c r="U109" i="9"/>
  <c r="T109" i="9"/>
  <c r="V108" i="9"/>
  <c r="U108" i="9"/>
  <c r="T108" i="9"/>
  <c r="V107" i="9"/>
  <c r="U107" i="9"/>
  <c r="T107" i="9"/>
  <c r="V106" i="9"/>
  <c r="U106" i="9"/>
  <c r="T106" i="9"/>
  <c r="V105" i="9"/>
  <c r="U105" i="9"/>
  <c r="T105" i="9"/>
  <c r="V104" i="9"/>
  <c r="U104" i="9"/>
  <c r="T104" i="9"/>
  <c r="V103" i="9"/>
  <c r="U103" i="9"/>
  <c r="T103" i="9"/>
  <c r="V102" i="9"/>
  <c r="U102" i="9"/>
  <c r="T102" i="9"/>
  <c r="V101" i="9"/>
  <c r="U101" i="9"/>
  <c r="T101" i="9"/>
  <c r="V100" i="9"/>
  <c r="U100" i="9"/>
  <c r="T100" i="9"/>
  <c r="V99" i="9"/>
  <c r="U99" i="9"/>
  <c r="T99" i="9"/>
  <c r="V98" i="9"/>
  <c r="U98" i="9"/>
  <c r="T98" i="9"/>
  <c r="V97" i="9"/>
  <c r="U97" i="9"/>
  <c r="T97" i="9"/>
  <c r="V96" i="9"/>
  <c r="U96" i="9"/>
  <c r="T96" i="9"/>
  <c r="V95" i="9"/>
  <c r="U95" i="9"/>
  <c r="T95" i="9"/>
  <c r="V94" i="9"/>
  <c r="U94" i="9"/>
  <c r="T94" i="9"/>
  <c r="V93" i="9"/>
  <c r="U93" i="9"/>
  <c r="T93" i="9"/>
  <c r="V92" i="9"/>
  <c r="U92" i="9"/>
  <c r="T92" i="9"/>
  <c r="V91" i="9"/>
  <c r="U91" i="9"/>
  <c r="T91" i="9"/>
  <c r="V90" i="9"/>
  <c r="U90" i="9"/>
  <c r="T90" i="9"/>
  <c r="V89" i="9"/>
  <c r="U89" i="9"/>
  <c r="T89" i="9"/>
  <c r="V88" i="9"/>
  <c r="U88" i="9"/>
  <c r="T88" i="9"/>
  <c r="V87" i="9"/>
  <c r="U87" i="9"/>
  <c r="T87" i="9"/>
  <c r="V86" i="9"/>
  <c r="U86" i="9"/>
  <c r="T86" i="9"/>
  <c r="V85" i="9"/>
  <c r="U85" i="9"/>
  <c r="T85" i="9"/>
  <c r="V84" i="9"/>
  <c r="U84" i="9"/>
  <c r="T84" i="9"/>
  <c r="V83" i="9"/>
  <c r="U83" i="9"/>
  <c r="T83" i="9"/>
  <c r="V82" i="9"/>
  <c r="U82" i="9"/>
  <c r="T82" i="9"/>
  <c r="V81" i="9"/>
  <c r="U81" i="9"/>
  <c r="T81" i="9"/>
  <c r="V80" i="9"/>
  <c r="U80" i="9"/>
  <c r="T80" i="9"/>
  <c r="V79" i="9"/>
  <c r="U79" i="9"/>
  <c r="T79" i="9"/>
  <c r="V78" i="9"/>
  <c r="U78" i="9"/>
  <c r="T78" i="9"/>
  <c r="V77" i="9"/>
  <c r="U77" i="9"/>
  <c r="T77" i="9"/>
  <c r="V76" i="9"/>
  <c r="U76" i="9"/>
  <c r="T76" i="9"/>
  <c r="V75" i="9"/>
  <c r="U75" i="9"/>
  <c r="T75" i="9"/>
  <c r="V74" i="9"/>
  <c r="U74" i="9"/>
  <c r="T74" i="9"/>
  <c r="V73" i="9"/>
  <c r="U73" i="9"/>
  <c r="T73" i="9"/>
  <c r="V72" i="9"/>
  <c r="U72" i="9"/>
  <c r="T72" i="9"/>
  <c r="V71" i="9"/>
  <c r="U71" i="9"/>
  <c r="T71" i="9"/>
  <c r="V70" i="9"/>
  <c r="U70" i="9"/>
  <c r="T70" i="9"/>
  <c r="V69" i="9"/>
  <c r="U69" i="9"/>
  <c r="T69" i="9"/>
  <c r="V68" i="9"/>
  <c r="U68" i="9"/>
  <c r="T68" i="9"/>
  <c r="V53" i="9"/>
  <c r="U53" i="9"/>
  <c r="T53" i="9"/>
  <c r="V52" i="9"/>
  <c r="U52" i="9"/>
  <c r="T52" i="9"/>
  <c r="V51" i="9"/>
  <c r="U51" i="9"/>
  <c r="T51" i="9"/>
  <c r="V50" i="9"/>
  <c r="U50" i="9"/>
  <c r="T50" i="9"/>
  <c r="V49" i="9"/>
  <c r="U49" i="9"/>
  <c r="T49" i="9"/>
  <c r="V48" i="9"/>
  <c r="U48" i="9"/>
  <c r="T48" i="9"/>
  <c r="V47" i="9"/>
  <c r="U47" i="9"/>
  <c r="T47" i="9"/>
  <c r="V46" i="9"/>
  <c r="U46" i="9"/>
  <c r="T46" i="9"/>
  <c r="V45" i="9"/>
  <c r="U45" i="9"/>
  <c r="T45" i="9"/>
  <c r="V44" i="9"/>
  <c r="U44" i="9"/>
  <c r="T44" i="9"/>
  <c r="V43" i="9"/>
  <c r="U43" i="9"/>
  <c r="T43" i="9"/>
  <c r="V42" i="9"/>
  <c r="U42" i="9"/>
  <c r="T42" i="9"/>
  <c r="V41" i="9"/>
  <c r="U41" i="9"/>
  <c r="T41" i="9"/>
  <c r="V40" i="9"/>
  <c r="U40" i="9"/>
  <c r="T40" i="9"/>
  <c r="V39" i="9"/>
  <c r="U39" i="9"/>
  <c r="T39" i="9"/>
  <c r="V38" i="9"/>
  <c r="U38" i="9"/>
  <c r="T38" i="9"/>
  <c r="V37" i="9"/>
  <c r="U37" i="9"/>
  <c r="T37" i="9"/>
  <c r="V36" i="9"/>
  <c r="U36" i="9"/>
  <c r="T36" i="9"/>
  <c r="V35" i="9"/>
  <c r="U35" i="9"/>
  <c r="T35" i="9"/>
  <c r="V34" i="9"/>
  <c r="U34" i="9"/>
  <c r="T34" i="9"/>
  <c r="V33" i="9"/>
  <c r="U33" i="9"/>
  <c r="T33" i="9"/>
  <c r="V32" i="9"/>
  <c r="U32" i="9"/>
  <c r="T32" i="9"/>
  <c r="V31" i="9"/>
  <c r="U31" i="9"/>
  <c r="T31" i="9"/>
  <c r="V30" i="9"/>
  <c r="U30" i="9"/>
  <c r="T30" i="9"/>
  <c r="V29" i="9"/>
  <c r="U29" i="9"/>
  <c r="T29" i="9"/>
  <c r="V28" i="9"/>
  <c r="U28" i="9"/>
  <c r="T28" i="9"/>
  <c r="V27" i="9"/>
  <c r="U27" i="9"/>
  <c r="T27" i="9"/>
  <c r="V26" i="9"/>
  <c r="U26" i="9"/>
  <c r="T26" i="9"/>
  <c r="V25" i="9"/>
  <c r="U25" i="9"/>
  <c r="T25" i="9"/>
  <c r="V24" i="9"/>
  <c r="U24" i="9"/>
  <c r="T24" i="9"/>
  <c r="V23" i="9"/>
  <c r="U23" i="9"/>
  <c r="T23" i="9"/>
  <c r="V22" i="9"/>
  <c r="U22" i="9"/>
  <c r="T22" i="9"/>
  <c r="V21" i="9"/>
  <c r="U21" i="9"/>
  <c r="T21" i="9"/>
  <c r="V20" i="9"/>
  <c r="U20" i="9"/>
  <c r="T20" i="9"/>
  <c r="U19" i="9"/>
  <c r="T19" i="9"/>
  <c r="V18" i="9"/>
  <c r="U18" i="9"/>
  <c r="T18" i="9"/>
  <c r="V17" i="9"/>
  <c r="T17" i="9"/>
  <c r="V16" i="9"/>
  <c r="U16" i="9"/>
  <c r="T16" i="9"/>
  <c r="V15" i="9"/>
  <c r="U15" i="9"/>
  <c r="T15" i="9"/>
  <c r="V14" i="9"/>
  <c r="U14" i="9"/>
  <c r="T14" i="9"/>
  <c r="V13" i="9"/>
  <c r="U13" i="9"/>
  <c r="T13" i="9"/>
  <c r="V12" i="9"/>
  <c r="U12" i="9"/>
  <c r="T12" i="9"/>
  <c r="V7" i="9"/>
  <c r="U7" i="9"/>
  <c r="T7" i="9"/>
  <c r="V6" i="9"/>
  <c r="U6" i="9"/>
  <c r="T6" i="9"/>
  <c r="V5" i="9"/>
  <c r="U5" i="9"/>
  <c r="T5" i="9"/>
  <c r="V4" i="9"/>
  <c r="U4" i="9"/>
  <c r="T4" i="9"/>
  <c r="V3" i="9"/>
  <c r="U3" i="9"/>
  <c r="T3" i="9"/>
  <c r="V2" i="9"/>
  <c r="U2" i="9"/>
  <c r="T2" i="9"/>
  <c r="L2" i="9"/>
  <c r="H2" i="9"/>
  <c r="G2" i="9"/>
  <c r="I2" i="9"/>
  <c r="D3" i="3"/>
  <c r="L612" i="3"/>
  <c r="M2" i="9"/>
  <c r="F2" i="9"/>
  <c r="P2" i="9"/>
  <c r="F610" i="7"/>
  <c r="AU612" i="3"/>
  <c r="AR612" i="3"/>
  <c r="AQ612" i="3"/>
  <c r="AP612" i="3"/>
  <c r="AI612" i="3"/>
  <c r="AH612" i="3"/>
  <c r="AB612" i="3"/>
  <c r="AA612" i="3"/>
  <c r="Z612" i="3"/>
  <c r="W612" i="3"/>
  <c r="V612" i="3"/>
  <c r="P612" i="3"/>
  <c r="O612" i="3"/>
  <c r="J611" i="9" s="1"/>
  <c r="D612" i="3"/>
  <c r="C612" i="3"/>
  <c r="E611" i="9" s="1"/>
  <c r="AU753" i="3"/>
  <c r="AU733" i="3"/>
  <c r="AU732" i="3"/>
  <c r="AU731" i="3"/>
  <c r="AU730" i="3"/>
  <c r="AU729" i="3"/>
  <c r="AU728" i="3"/>
  <c r="AU727" i="3"/>
  <c r="AU726" i="3"/>
  <c r="AU725" i="3"/>
  <c r="AU724" i="3"/>
  <c r="AU722" i="3"/>
  <c r="AU721" i="3"/>
  <c r="AU720" i="3"/>
  <c r="AU717" i="3"/>
  <c r="AU716" i="3"/>
  <c r="AU715" i="3"/>
  <c r="AU714" i="3"/>
  <c r="AU713" i="3"/>
  <c r="AU712" i="3"/>
  <c r="AU711" i="3"/>
  <c r="AU710" i="3"/>
  <c r="AU709" i="3"/>
  <c r="AU708" i="3"/>
  <c r="AU707" i="3"/>
  <c r="AU706" i="3"/>
  <c r="AU705" i="3"/>
  <c r="AU704" i="3"/>
  <c r="AU703" i="3"/>
  <c r="AU702" i="3"/>
  <c r="AU698" i="3"/>
  <c r="AU697" i="3"/>
  <c r="AU696" i="3"/>
  <c r="AU695" i="3"/>
  <c r="AU694" i="3"/>
  <c r="AU693" i="3"/>
  <c r="AU692" i="3"/>
  <c r="AU691" i="3"/>
  <c r="AU686" i="3"/>
  <c r="AU684" i="3"/>
  <c r="AU683" i="3"/>
  <c r="AU682" i="3"/>
  <c r="AU681" i="3"/>
  <c r="AU680" i="3"/>
  <c r="AU679" i="3"/>
  <c r="AU678" i="3"/>
  <c r="AU677" i="3"/>
  <c r="AU676" i="3"/>
  <c r="AU675" i="3"/>
  <c r="AU674" i="3"/>
  <c r="AU673" i="3"/>
  <c r="AU672" i="3"/>
  <c r="AU671" i="3"/>
  <c r="AU670" i="3"/>
  <c r="AU669" i="3"/>
  <c r="AU668" i="3"/>
  <c r="AU667" i="3"/>
  <c r="AU666" i="3"/>
  <c r="AU665" i="3"/>
  <c r="AU664" i="3"/>
  <c r="AU663" i="3"/>
  <c r="AU662" i="3"/>
  <c r="AU661" i="3"/>
  <c r="AU660" i="3"/>
  <c r="AU659" i="3"/>
  <c r="AU658" i="3"/>
  <c r="AU657" i="3"/>
  <c r="AU655" i="3"/>
  <c r="AU654" i="3"/>
  <c r="AU653" i="3"/>
  <c r="AU652" i="3"/>
  <c r="AU651" i="3"/>
  <c r="AU650" i="3"/>
  <c r="AU649" i="3"/>
  <c r="AU648" i="3"/>
  <c r="AU647" i="3"/>
  <c r="AU646" i="3"/>
  <c r="AU645" i="3"/>
  <c r="AU644" i="3"/>
  <c r="AU643" i="3"/>
  <c r="AU642" i="3"/>
  <c r="AU641" i="3"/>
  <c r="AU640" i="3"/>
  <c r="AU639" i="3"/>
  <c r="AU637" i="3"/>
  <c r="AU636" i="3"/>
  <c r="AU635" i="3"/>
  <c r="AU634" i="3"/>
  <c r="AU633" i="3"/>
  <c r="AU632" i="3"/>
  <c r="AU631" i="3"/>
  <c r="AU630" i="3"/>
  <c r="AU629" i="3"/>
  <c r="AU628" i="3"/>
  <c r="AU627" i="3"/>
  <c r="AU626" i="3"/>
  <c r="AU625" i="3"/>
  <c r="AU624" i="3"/>
  <c r="AU623" i="3"/>
  <c r="AU622" i="3"/>
  <c r="AU621" i="3"/>
  <c r="AU619" i="3"/>
  <c r="AU618" i="3"/>
  <c r="AU617" i="3"/>
  <c r="AU616" i="3"/>
  <c r="AU615" i="3"/>
  <c r="AU614" i="3"/>
  <c r="AU613" i="3"/>
  <c r="AU611" i="3"/>
  <c r="AU610" i="3"/>
  <c r="AU609" i="3"/>
  <c r="AU608" i="3"/>
  <c r="AU607" i="3"/>
  <c r="AU606" i="3"/>
  <c r="AU605" i="3"/>
  <c r="AU604" i="3"/>
  <c r="AU603" i="3"/>
  <c r="AU602" i="3"/>
  <c r="AU601" i="3"/>
  <c r="AU600" i="3"/>
  <c r="AU599" i="3"/>
  <c r="AU598" i="3"/>
  <c r="AU597" i="3"/>
  <c r="AU596" i="3"/>
  <c r="AU595" i="3"/>
  <c r="AU594" i="3"/>
  <c r="AU592" i="3"/>
  <c r="AU591" i="3"/>
  <c r="AU590" i="3"/>
  <c r="AU589" i="3"/>
  <c r="AU588" i="3"/>
  <c r="AU587" i="3"/>
  <c r="AU586" i="3"/>
  <c r="AU585" i="3"/>
  <c r="AU584" i="3"/>
  <c r="AU583" i="3"/>
  <c r="AU582" i="3"/>
  <c r="AU581" i="3"/>
  <c r="AU580" i="3"/>
  <c r="AU579" i="3"/>
  <c r="AU578" i="3"/>
  <c r="AU577" i="3"/>
  <c r="AU576" i="3"/>
  <c r="AU575" i="3"/>
  <c r="AU574" i="3"/>
  <c r="AU573" i="3"/>
  <c r="AU572" i="3"/>
  <c r="AU571" i="3"/>
  <c r="AU570" i="3"/>
  <c r="AU569" i="3"/>
  <c r="AU568" i="3"/>
  <c r="AU567" i="3"/>
  <c r="AU566" i="3"/>
  <c r="AU565" i="3"/>
  <c r="AU564" i="3"/>
  <c r="AU563" i="3"/>
  <c r="AU561" i="3"/>
  <c r="AU560" i="3"/>
  <c r="AU559" i="3"/>
  <c r="AU558" i="3"/>
  <c r="AU557" i="3"/>
  <c r="AU556" i="3"/>
  <c r="AU555" i="3"/>
  <c r="AU554" i="3"/>
  <c r="AU553" i="3"/>
  <c r="AU552" i="3"/>
  <c r="AU549" i="3"/>
  <c r="AU548" i="3"/>
  <c r="AU547" i="3"/>
  <c r="AU546" i="3"/>
  <c r="AU545" i="3"/>
  <c r="AU544" i="3"/>
  <c r="AU543" i="3"/>
  <c r="AU542" i="3"/>
  <c r="AU541" i="3"/>
  <c r="AU540" i="3"/>
  <c r="AU539" i="3"/>
  <c r="AU538" i="3"/>
  <c r="AU537" i="3"/>
  <c r="AU536" i="3"/>
  <c r="AU535" i="3"/>
  <c r="AU534" i="3"/>
  <c r="AU533" i="3"/>
  <c r="AU532" i="3"/>
  <c r="AU531" i="3"/>
  <c r="AU530" i="3"/>
  <c r="AU529" i="3"/>
  <c r="AU528" i="3"/>
  <c r="AU527" i="3"/>
  <c r="AU526" i="3"/>
  <c r="AU525" i="3"/>
  <c r="AU524" i="3"/>
  <c r="AU523" i="3"/>
  <c r="AU522" i="3"/>
  <c r="AU521" i="3"/>
  <c r="AU520" i="3"/>
  <c r="AU519" i="3"/>
  <c r="AU518" i="3"/>
  <c r="AU517" i="3"/>
  <c r="AU516" i="3"/>
  <c r="AU515" i="3"/>
  <c r="AU514" i="3"/>
  <c r="AU513" i="3"/>
  <c r="AU512" i="3"/>
  <c r="AU511" i="3"/>
  <c r="AU510" i="3"/>
  <c r="AU509" i="3"/>
  <c r="AU508" i="3"/>
  <c r="AU507" i="3"/>
  <c r="AU506" i="3"/>
  <c r="AU505" i="3"/>
  <c r="AU504" i="3"/>
  <c r="AU503" i="3"/>
  <c r="AU502" i="3"/>
  <c r="AU501" i="3"/>
  <c r="AU500" i="3"/>
  <c r="AU499" i="3"/>
  <c r="AU498" i="3"/>
  <c r="AU497" i="3"/>
  <c r="AU496" i="3"/>
  <c r="AU495" i="3"/>
  <c r="AU494" i="3"/>
  <c r="AU493" i="3"/>
  <c r="AU492" i="3"/>
  <c r="AU491" i="3"/>
  <c r="AU490" i="3"/>
  <c r="AU489" i="3"/>
  <c r="AU488" i="3"/>
  <c r="AU487" i="3"/>
  <c r="AU486" i="3"/>
  <c r="AU485" i="3"/>
  <c r="AU484" i="3"/>
  <c r="AU483" i="3"/>
  <c r="AU482" i="3"/>
  <c r="AU481" i="3"/>
  <c r="AU480" i="3"/>
  <c r="AU479" i="3"/>
  <c r="AU478" i="3"/>
  <c r="AU477" i="3"/>
  <c r="AU475" i="3"/>
  <c r="AU474" i="3"/>
  <c r="AU473" i="3"/>
  <c r="AU472" i="3"/>
  <c r="AU471" i="3"/>
  <c r="AU470" i="3"/>
  <c r="AU469" i="3"/>
  <c r="AU468" i="3"/>
  <c r="AU467" i="3"/>
  <c r="AU466" i="3"/>
  <c r="AU465" i="3"/>
  <c r="AU464" i="3"/>
  <c r="AU463" i="3"/>
  <c r="AU462" i="3"/>
  <c r="AU461" i="3"/>
  <c r="AU460" i="3"/>
  <c r="AU459" i="3"/>
  <c r="AU458" i="3"/>
  <c r="AU457" i="3"/>
  <c r="AU456" i="3"/>
  <c r="AU455" i="3"/>
  <c r="AU454" i="3"/>
  <c r="AU453" i="3"/>
  <c r="AU452" i="3"/>
  <c r="AU451" i="3"/>
  <c r="AU450" i="3"/>
  <c r="AU449" i="3"/>
  <c r="AU448" i="3"/>
  <c r="AU447" i="3"/>
  <c r="AU446" i="3"/>
  <c r="AU445" i="3"/>
  <c r="AU444" i="3"/>
  <c r="AU443" i="3"/>
  <c r="AU442" i="3"/>
  <c r="AU441" i="3"/>
  <c r="AU440" i="3"/>
  <c r="AU439" i="3"/>
  <c r="AU438" i="3"/>
  <c r="AU437" i="3"/>
  <c r="AU436" i="3"/>
  <c r="AU433" i="3"/>
  <c r="AU432" i="3"/>
  <c r="AU431" i="3"/>
  <c r="AU430" i="3"/>
  <c r="AU429" i="3"/>
  <c r="AU428" i="3"/>
  <c r="AU427" i="3"/>
  <c r="AU426" i="3"/>
  <c r="AU425" i="3"/>
  <c r="AU424" i="3"/>
  <c r="AU423" i="3"/>
  <c r="AU422" i="3"/>
  <c r="AU421" i="3"/>
  <c r="AU420" i="3"/>
  <c r="AU419" i="3"/>
  <c r="AU418" i="3"/>
  <c r="AU417" i="3"/>
  <c r="AU416" i="3"/>
  <c r="AU415" i="3"/>
  <c r="AU414" i="3"/>
  <c r="AU413" i="3"/>
  <c r="AU412" i="3"/>
  <c r="AU411" i="3"/>
  <c r="AU410" i="3"/>
  <c r="AU409" i="3"/>
  <c r="AU408" i="3"/>
  <c r="AU407" i="3"/>
  <c r="AU406" i="3"/>
  <c r="AU405" i="3"/>
  <c r="AU404" i="3"/>
  <c r="AU403" i="3"/>
  <c r="AU402" i="3"/>
  <c r="AU401" i="3"/>
  <c r="AU400" i="3"/>
  <c r="AU399" i="3"/>
  <c r="AU398" i="3"/>
  <c r="AU397" i="3"/>
  <c r="AU396" i="3"/>
  <c r="AU395" i="3"/>
  <c r="AU394" i="3"/>
  <c r="AU393" i="3"/>
  <c r="AU392" i="3"/>
  <c r="AU390" i="3"/>
  <c r="AU389" i="3"/>
  <c r="AU388" i="3"/>
  <c r="AU387" i="3"/>
  <c r="AU386" i="3"/>
  <c r="AU385" i="3"/>
  <c r="AU384" i="3"/>
  <c r="AU383" i="3"/>
  <c r="AU382" i="3"/>
  <c r="AU381" i="3"/>
  <c r="AU378" i="3"/>
  <c r="AU377" i="3"/>
  <c r="AU375" i="3"/>
  <c r="AU372" i="3"/>
  <c r="AU370" i="3"/>
  <c r="AU367" i="3"/>
  <c r="AU366" i="3"/>
  <c r="AU365" i="3"/>
  <c r="AU364" i="3"/>
  <c r="AU363" i="3"/>
  <c r="AU362" i="3"/>
  <c r="AU361" i="3"/>
  <c r="AU360" i="3"/>
  <c r="AU356" i="3"/>
  <c r="AU355" i="3"/>
  <c r="AU354" i="3"/>
  <c r="AU349" i="3"/>
  <c r="AU348" i="3"/>
  <c r="AU347" i="3"/>
  <c r="AU346" i="3"/>
  <c r="AU345" i="3"/>
  <c r="AU344" i="3"/>
  <c r="AU343" i="3"/>
  <c r="AU341" i="3"/>
  <c r="AU338" i="3"/>
  <c r="AU336" i="3"/>
  <c r="AU335" i="3"/>
  <c r="AU334" i="3"/>
  <c r="AU333" i="3"/>
  <c r="AU332" i="3"/>
  <c r="AU331" i="3"/>
  <c r="AU329" i="3"/>
  <c r="AU328" i="3"/>
  <c r="AU327" i="3"/>
  <c r="AU326" i="3"/>
  <c r="AU325" i="3"/>
  <c r="AU324" i="3"/>
  <c r="AU323" i="3"/>
  <c r="AU322" i="3"/>
  <c r="AU321" i="3"/>
  <c r="AU320" i="3"/>
  <c r="AU319" i="3"/>
  <c r="AU318" i="3"/>
  <c r="AU317" i="3"/>
  <c r="AU316" i="3"/>
  <c r="AU315" i="3"/>
  <c r="AU314" i="3"/>
  <c r="AU313" i="3"/>
  <c r="AU312" i="3"/>
  <c r="AU311" i="3"/>
  <c r="AU310" i="3"/>
  <c r="AU309" i="3"/>
  <c r="AU308" i="3"/>
  <c r="AU307" i="3"/>
  <c r="AU306" i="3"/>
  <c r="AU305" i="3"/>
  <c r="AU304" i="3"/>
  <c r="AU303" i="3"/>
  <c r="AU302" i="3"/>
  <c r="AU301" i="3"/>
  <c r="AU300" i="3"/>
  <c r="AU299" i="3"/>
  <c r="AU298" i="3"/>
  <c r="AU297" i="3"/>
  <c r="AU296" i="3"/>
  <c r="AU295" i="3"/>
  <c r="AU294" i="3"/>
  <c r="AU293" i="3"/>
  <c r="AU292" i="3"/>
  <c r="AU291" i="3"/>
  <c r="AU290" i="3"/>
  <c r="AU287" i="3"/>
  <c r="AU286" i="3"/>
  <c r="AU284" i="3"/>
  <c r="AU283" i="3"/>
  <c r="AU282" i="3"/>
  <c r="AU281" i="3"/>
  <c r="AU280" i="3"/>
  <c r="AU279" i="3"/>
  <c r="AU278" i="3"/>
  <c r="AU277" i="3"/>
  <c r="AU276" i="3"/>
  <c r="AU275" i="3"/>
  <c r="AU274" i="3"/>
  <c r="AU273" i="3"/>
  <c r="AU272" i="3"/>
  <c r="AU271" i="3"/>
  <c r="AU270" i="3"/>
  <c r="AU269" i="3"/>
  <c r="AU268" i="3"/>
  <c r="AU267" i="3"/>
  <c r="AU266" i="3"/>
  <c r="AU265" i="3"/>
  <c r="AU264" i="3"/>
  <c r="AU263" i="3"/>
  <c r="AU262" i="3"/>
  <c r="AU261" i="3"/>
  <c r="AU260" i="3"/>
  <c r="AU259" i="3"/>
  <c r="AU258" i="3"/>
  <c r="AU257" i="3"/>
  <c r="AU256" i="3"/>
  <c r="AU255" i="3"/>
  <c r="AU254" i="3"/>
  <c r="AU253" i="3"/>
  <c r="AU252" i="3"/>
  <c r="AU251" i="3"/>
  <c r="AU250" i="3"/>
  <c r="AU249" i="3"/>
  <c r="AU248" i="3"/>
  <c r="AU247" i="3"/>
  <c r="AU246" i="3"/>
  <c r="AU245" i="3"/>
  <c r="AU244" i="3"/>
  <c r="AU243" i="3"/>
  <c r="AU242" i="3"/>
  <c r="AU241" i="3"/>
  <c r="AU240" i="3"/>
  <c r="AU239" i="3"/>
  <c r="AU238" i="3"/>
  <c r="AU237" i="3"/>
  <c r="AU236" i="3"/>
  <c r="AU235" i="3"/>
  <c r="AU234" i="3"/>
  <c r="AU233" i="3"/>
  <c r="AU232" i="3"/>
  <c r="AU231" i="3"/>
  <c r="AU230" i="3"/>
  <c r="AU229" i="3"/>
  <c r="AU228" i="3"/>
  <c r="AU227" i="3"/>
  <c r="AU226" i="3"/>
  <c r="AU225" i="3"/>
  <c r="AU224" i="3"/>
  <c r="AU223" i="3"/>
  <c r="AU222" i="3"/>
  <c r="AU221" i="3"/>
  <c r="AU220" i="3"/>
  <c r="AU219" i="3"/>
  <c r="AU218" i="3"/>
  <c r="AU217" i="3"/>
  <c r="AU216" i="3"/>
  <c r="AU215" i="3"/>
  <c r="AU214" i="3"/>
  <c r="AU213" i="3"/>
  <c r="AU212" i="3"/>
  <c r="AU211" i="3"/>
  <c r="AU210" i="3"/>
  <c r="AU209" i="3"/>
  <c r="AU208" i="3"/>
  <c r="AU207" i="3"/>
  <c r="AU206" i="3"/>
  <c r="AU205" i="3"/>
  <c r="AU204" i="3"/>
  <c r="AU203" i="3"/>
  <c r="AU202" i="3"/>
  <c r="AU201" i="3"/>
  <c r="AU200" i="3"/>
  <c r="AU199" i="3"/>
  <c r="AU198" i="3"/>
  <c r="AU197" i="3"/>
  <c r="AU196" i="3"/>
  <c r="AU195" i="3"/>
  <c r="AU194" i="3"/>
  <c r="AU193" i="3"/>
  <c r="AU192" i="3"/>
  <c r="AU191" i="3"/>
  <c r="AU190" i="3"/>
  <c r="AU189" i="3"/>
  <c r="AU188" i="3"/>
  <c r="AU187" i="3"/>
  <c r="AU186" i="3"/>
  <c r="AU185" i="3"/>
  <c r="AU184" i="3"/>
  <c r="AU183" i="3"/>
  <c r="AU182" i="3"/>
  <c r="AU181" i="3"/>
  <c r="AU180" i="3"/>
  <c r="AU179" i="3"/>
  <c r="AU178" i="3"/>
  <c r="AU177" i="3"/>
  <c r="AU176" i="3"/>
  <c r="AU175" i="3"/>
  <c r="AU174" i="3"/>
  <c r="AU173" i="3"/>
  <c r="AU172" i="3"/>
  <c r="AU171" i="3"/>
  <c r="AU170" i="3"/>
  <c r="AU169" i="3"/>
  <c r="AU168" i="3"/>
  <c r="AU167" i="3"/>
  <c r="AU166" i="3"/>
  <c r="AU165" i="3"/>
  <c r="AU164" i="3"/>
  <c r="AU163" i="3"/>
  <c r="AU162" i="3"/>
  <c r="AU161" i="3"/>
  <c r="AU160" i="3"/>
  <c r="AU159" i="3"/>
  <c r="AU158" i="3"/>
  <c r="AU157" i="3"/>
  <c r="AU156" i="3"/>
  <c r="AU155" i="3"/>
  <c r="AU154" i="3"/>
  <c r="AU153" i="3"/>
  <c r="AU152" i="3"/>
  <c r="AU151" i="3"/>
  <c r="AU150" i="3"/>
  <c r="AU149" i="3"/>
  <c r="AU148" i="3"/>
  <c r="AU147" i="3"/>
  <c r="AU146" i="3"/>
  <c r="AU145" i="3"/>
  <c r="AU144" i="3"/>
  <c r="AU143" i="3"/>
  <c r="AU142" i="3"/>
  <c r="AU141" i="3"/>
  <c r="AU140" i="3"/>
  <c r="AU139" i="3"/>
  <c r="AU138" i="3"/>
  <c r="AU137" i="3"/>
  <c r="AU136" i="3"/>
  <c r="AU135" i="3"/>
  <c r="AU134" i="3"/>
  <c r="AU133" i="3"/>
  <c r="AU132" i="3"/>
  <c r="AU131" i="3"/>
  <c r="AU130" i="3"/>
  <c r="AU129" i="3"/>
  <c r="AU128" i="3"/>
  <c r="AU127" i="3"/>
  <c r="AU126" i="3"/>
  <c r="AU125" i="3"/>
  <c r="AU124" i="3"/>
  <c r="AU123" i="3"/>
  <c r="AU122" i="3"/>
  <c r="AU121" i="3"/>
  <c r="AU120" i="3"/>
  <c r="AU119" i="3"/>
  <c r="AU118" i="3"/>
  <c r="AU117" i="3"/>
  <c r="AU116" i="3"/>
  <c r="AU115" i="3"/>
  <c r="AU114" i="3"/>
  <c r="AU113" i="3"/>
  <c r="AU112" i="3"/>
  <c r="AU111" i="3"/>
  <c r="AU110" i="3"/>
  <c r="AU109" i="3"/>
  <c r="AU108" i="3"/>
  <c r="AU107" i="3"/>
  <c r="AU106" i="3"/>
  <c r="AU105" i="3"/>
  <c r="AU104" i="3"/>
  <c r="AU103" i="3"/>
  <c r="AU102" i="3"/>
  <c r="AU101" i="3"/>
  <c r="AU100" i="3"/>
  <c r="AU99" i="3"/>
  <c r="AU98" i="3"/>
  <c r="AU97" i="3"/>
  <c r="AU96" i="3"/>
  <c r="AU95" i="3"/>
  <c r="AU94" i="3"/>
  <c r="AU93" i="3"/>
  <c r="AU92" i="3"/>
  <c r="AU91" i="3"/>
  <c r="AU90" i="3"/>
  <c r="AU89" i="3"/>
  <c r="AU88" i="3"/>
  <c r="AU87" i="3"/>
  <c r="AU86" i="3"/>
  <c r="AU85" i="3"/>
  <c r="AU84" i="3"/>
  <c r="AU83" i="3"/>
  <c r="AU82" i="3"/>
  <c r="AU81" i="3"/>
  <c r="AU80" i="3"/>
  <c r="AU79" i="3"/>
  <c r="AU78" i="3"/>
  <c r="AU77" i="3"/>
  <c r="AU76" i="3"/>
  <c r="AU75" i="3"/>
  <c r="AU74" i="3"/>
  <c r="AU73" i="3"/>
  <c r="AU72" i="3"/>
  <c r="AU71" i="3"/>
  <c r="AU70" i="3"/>
  <c r="AU69" i="3"/>
  <c r="AU54" i="3"/>
  <c r="AU53" i="3"/>
  <c r="AU52" i="3"/>
  <c r="AU51" i="3"/>
  <c r="AU50" i="3"/>
  <c r="AU49" i="3"/>
  <c r="AU48" i="3"/>
  <c r="AU47" i="3"/>
  <c r="AU46" i="3"/>
  <c r="AU45" i="3"/>
  <c r="AU44" i="3"/>
  <c r="AU43" i="3"/>
  <c r="AU42" i="3"/>
  <c r="AU41" i="3"/>
  <c r="AU40" i="3"/>
  <c r="AU39" i="3"/>
  <c r="AU38" i="3"/>
  <c r="AU37" i="3"/>
  <c r="AU36" i="3"/>
  <c r="AU35" i="3"/>
  <c r="AU34" i="3"/>
  <c r="AU33" i="3"/>
  <c r="AU32" i="3"/>
  <c r="AU31" i="3"/>
  <c r="AU30" i="3"/>
  <c r="AU29" i="3"/>
  <c r="AU28" i="3"/>
  <c r="AU27" i="3"/>
  <c r="AU26" i="3"/>
  <c r="AU25" i="3"/>
  <c r="AU24" i="3"/>
  <c r="AU23" i="3"/>
  <c r="AU22" i="3"/>
  <c r="AU21" i="3"/>
  <c r="AU20" i="3"/>
  <c r="AU19" i="3"/>
  <c r="AU18" i="3"/>
  <c r="AU17" i="3"/>
  <c r="AU16" i="3"/>
  <c r="AU15" i="3"/>
  <c r="AU14" i="3"/>
  <c r="AU13" i="3"/>
  <c r="AU12" i="3"/>
  <c r="AU11" i="3"/>
  <c r="AU10" i="3"/>
  <c r="AU8" i="3"/>
  <c r="AU7" i="3"/>
  <c r="AU6" i="3"/>
  <c r="AU5" i="3"/>
  <c r="AU4" i="3"/>
  <c r="AU3" i="3"/>
  <c r="AA3" i="3"/>
  <c r="AA4" i="3"/>
  <c r="AA5" i="3"/>
  <c r="AA6" i="3"/>
  <c r="AA7" i="3"/>
  <c r="AA8" i="3"/>
  <c r="AA10" i="3"/>
  <c r="AA11" i="3"/>
  <c r="AA12" i="3"/>
  <c r="AA13" i="3"/>
  <c r="AA14" i="3"/>
  <c r="AA15" i="3"/>
  <c r="AA16" i="3"/>
  <c r="AA17" i="3"/>
  <c r="AA18" i="3"/>
  <c r="AA19" i="3"/>
  <c r="AA20" i="3"/>
  <c r="AA21" i="3"/>
  <c r="AA22" i="3"/>
  <c r="AA23" i="3"/>
  <c r="AA24" i="3"/>
  <c r="AA25" i="3"/>
  <c r="AA26" i="3"/>
  <c r="AA27" i="3"/>
  <c r="AA28" i="3"/>
  <c r="AA29" i="3"/>
  <c r="AA30" i="3"/>
  <c r="AA31" i="3"/>
  <c r="AA32" i="3"/>
  <c r="AA33" i="3"/>
  <c r="AA34" i="3"/>
  <c r="AA35" i="3"/>
  <c r="AA36" i="3"/>
  <c r="AA37" i="3"/>
  <c r="AA38" i="3"/>
  <c r="AA39" i="3"/>
  <c r="AA40" i="3"/>
  <c r="AA41" i="3"/>
  <c r="AA42" i="3"/>
  <c r="AA43" i="3"/>
  <c r="AA44" i="3"/>
  <c r="AA45" i="3"/>
  <c r="AA46" i="3"/>
  <c r="AA47" i="3"/>
  <c r="AA48" i="3"/>
  <c r="AA49" i="3"/>
  <c r="AA50" i="3"/>
  <c r="AA51" i="3"/>
  <c r="AA52" i="3"/>
  <c r="AA53" i="3"/>
  <c r="AA54" i="3"/>
  <c r="AA69" i="3"/>
  <c r="AA70" i="3"/>
  <c r="AA71" i="3"/>
  <c r="AA72" i="3"/>
  <c r="AA73" i="3"/>
  <c r="AA74" i="3"/>
  <c r="AA75" i="3"/>
  <c r="AA76" i="3"/>
  <c r="AA77" i="3"/>
  <c r="AA78" i="3"/>
  <c r="AA79" i="3"/>
  <c r="AA80" i="3"/>
  <c r="AA81" i="3"/>
  <c r="AA82" i="3"/>
  <c r="AA83" i="3"/>
  <c r="AA84" i="3"/>
  <c r="AA85" i="3"/>
  <c r="AA86" i="3"/>
  <c r="AA87" i="3"/>
  <c r="AA88" i="3"/>
  <c r="AA89" i="3"/>
  <c r="AA90" i="3"/>
  <c r="AA91" i="3"/>
  <c r="AA92" i="3"/>
  <c r="AA93" i="3"/>
  <c r="AA94" i="3"/>
  <c r="AA95" i="3"/>
  <c r="AA96" i="3"/>
  <c r="AA97" i="3"/>
  <c r="AA98" i="3"/>
  <c r="AA99" i="3"/>
  <c r="AA100" i="3"/>
  <c r="AA101" i="3"/>
  <c r="AA102" i="3"/>
  <c r="AA103" i="3"/>
  <c r="AA104" i="3"/>
  <c r="AA105" i="3"/>
  <c r="AA106" i="3"/>
  <c r="AA107" i="3"/>
  <c r="AA108" i="3"/>
  <c r="AA109" i="3"/>
  <c r="AA110" i="3"/>
  <c r="AA111" i="3"/>
  <c r="AA112" i="3"/>
  <c r="AA113" i="3"/>
  <c r="AA114" i="3"/>
  <c r="AA115" i="3"/>
  <c r="AA116" i="3"/>
  <c r="AA117" i="3"/>
  <c r="AA118" i="3"/>
  <c r="AA119" i="3"/>
  <c r="AA120" i="3"/>
  <c r="AA121" i="3"/>
  <c r="AA122" i="3"/>
  <c r="AA123" i="3"/>
  <c r="AA124" i="3"/>
  <c r="AA125" i="3"/>
  <c r="AA126" i="3"/>
  <c r="AA127" i="3"/>
  <c r="AA128" i="3"/>
  <c r="AA129" i="3"/>
  <c r="AA130" i="3"/>
  <c r="AA131" i="3"/>
  <c r="AA132" i="3"/>
  <c r="AA133" i="3"/>
  <c r="AA134" i="3"/>
  <c r="AA135" i="3"/>
  <c r="AA136" i="3"/>
  <c r="AA137" i="3"/>
  <c r="AA138" i="3"/>
  <c r="AA139" i="3"/>
  <c r="AA140" i="3"/>
  <c r="AA141" i="3"/>
  <c r="AA142" i="3"/>
  <c r="AA143" i="3"/>
  <c r="AA144" i="3"/>
  <c r="AA145" i="3"/>
  <c r="AA146" i="3"/>
  <c r="AA147" i="3"/>
  <c r="AA148" i="3"/>
  <c r="AA149" i="3"/>
  <c r="AA150" i="3"/>
  <c r="AA151" i="3"/>
  <c r="AA152" i="3"/>
  <c r="AA153" i="3"/>
  <c r="AA154" i="3"/>
  <c r="AA155" i="3"/>
  <c r="AA156" i="3"/>
  <c r="AA157" i="3"/>
  <c r="AA158" i="3"/>
  <c r="AA159" i="3"/>
  <c r="AA160" i="3"/>
  <c r="AA161" i="3"/>
  <c r="AA162" i="3"/>
  <c r="AA163" i="3"/>
  <c r="AA164" i="3"/>
  <c r="AA165" i="3"/>
  <c r="AA166" i="3"/>
  <c r="AA167" i="3"/>
  <c r="AA168" i="3"/>
  <c r="AA169" i="3"/>
  <c r="AA170" i="3"/>
  <c r="AA171" i="3"/>
  <c r="AA172" i="3"/>
  <c r="AA173" i="3"/>
  <c r="AA174" i="3"/>
  <c r="AA175" i="3"/>
  <c r="AA176" i="3"/>
  <c r="AA177" i="3"/>
  <c r="AA178" i="3"/>
  <c r="AA179" i="3"/>
  <c r="AA180" i="3"/>
  <c r="AA181" i="3"/>
  <c r="AA182" i="3"/>
  <c r="AA183" i="3"/>
  <c r="AA184" i="3"/>
  <c r="AA185" i="3"/>
  <c r="AA186" i="3"/>
  <c r="AA187" i="3"/>
  <c r="AA188" i="3"/>
  <c r="AA189" i="3"/>
  <c r="AA190" i="3"/>
  <c r="AA191" i="3"/>
  <c r="AA192" i="3"/>
  <c r="AA193" i="3"/>
  <c r="AA194" i="3"/>
  <c r="AA195" i="3"/>
  <c r="AA196" i="3"/>
  <c r="AA197" i="3"/>
  <c r="AA198" i="3"/>
  <c r="AA199" i="3"/>
  <c r="AA200" i="3"/>
  <c r="AA201" i="3"/>
  <c r="AA202" i="3"/>
  <c r="AA203" i="3"/>
  <c r="AA204" i="3"/>
  <c r="AA205" i="3"/>
  <c r="AA206" i="3"/>
  <c r="AA207" i="3"/>
  <c r="AA208" i="3"/>
  <c r="AA209" i="3"/>
  <c r="AA210" i="3"/>
  <c r="AA211" i="3"/>
  <c r="AA212" i="3"/>
  <c r="AA213" i="3"/>
  <c r="AA214" i="3"/>
  <c r="AA215" i="3"/>
  <c r="AA216" i="3"/>
  <c r="AA217" i="3"/>
  <c r="AA218" i="3"/>
  <c r="AA219" i="3"/>
  <c r="AA220" i="3"/>
  <c r="AA221" i="3"/>
  <c r="AA222" i="3"/>
  <c r="AA223" i="3"/>
  <c r="AA224" i="3"/>
  <c r="AA225" i="3"/>
  <c r="AA226" i="3"/>
  <c r="AA227" i="3"/>
  <c r="AA228" i="3"/>
  <c r="AA229" i="3"/>
  <c r="AA230" i="3"/>
  <c r="AA231" i="3"/>
  <c r="AA232" i="3"/>
  <c r="AA233" i="3"/>
  <c r="AA234" i="3"/>
  <c r="AA235" i="3"/>
  <c r="AA236" i="3"/>
  <c r="AA237" i="3"/>
  <c r="AA238" i="3"/>
  <c r="AA239" i="3"/>
  <c r="AA240" i="3"/>
  <c r="AA241" i="3"/>
  <c r="AA242" i="3"/>
  <c r="AA243" i="3"/>
  <c r="AA244" i="3"/>
  <c r="AA245" i="3"/>
  <c r="AA246" i="3"/>
  <c r="AA247" i="3"/>
  <c r="AA248" i="3"/>
  <c r="AA249" i="3"/>
  <c r="AA250" i="3"/>
  <c r="AA251" i="3"/>
  <c r="AA252" i="3"/>
  <c r="AA253" i="3"/>
  <c r="AA254" i="3"/>
  <c r="AA255" i="3"/>
  <c r="AA256" i="3"/>
  <c r="AA257" i="3"/>
  <c r="AA258" i="3"/>
  <c r="AA259" i="3"/>
  <c r="AA260" i="3"/>
  <c r="AA261" i="3"/>
  <c r="AA262" i="3"/>
  <c r="AA263" i="3"/>
  <c r="AA264" i="3"/>
  <c r="AA265" i="3"/>
  <c r="AA266" i="3"/>
  <c r="AA267" i="3"/>
  <c r="AA268" i="3"/>
  <c r="AA269" i="3"/>
  <c r="AA270" i="3"/>
  <c r="AA271" i="3"/>
  <c r="AA272" i="3"/>
  <c r="AA273" i="3"/>
  <c r="AA274" i="3"/>
  <c r="AA275" i="3"/>
  <c r="AA276" i="3"/>
  <c r="AA277" i="3"/>
  <c r="AA278" i="3"/>
  <c r="AA279" i="3"/>
  <c r="AA280" i="3"/>
  <c r="AA281" i="3"/>
  <c r="AA282" i="3"/>
  <c r="AA283" i="3"/>
  <c r="AA284" i="3"/>
  <c r="AA286" i="3"/>
  <c r="AA287" i="3"/>
  <c r="AA290" i="3"/>
  <c r="AA291" i="3"/>
  <c r="AA292" i="3"/>
  <c r="AA293" i="3"/>
  <c r="AA294" i="3"/>
  <c r="AA295" i="3"/>
  <c r="AA296" i="3"/>
  <c r="AA297" i="3"/>
  <c r="AA298" i="3"/>
  <c r="AA299" i="3"/>
  <c r="AA300" i="3"/>
  <c r="AA301" i="3"/>
  <c r="AA302" i="3"/>
  <c r="AA303" i="3"/>
  <c r="AA304" i="3"/>
  <c r="AA305" i="3"/>
  <c r="AA306" i="3"/>
  <c r="AA307" i="3"/>
  <c r="AA308" i="3"/>
  <c r="AA309" i="3"/>
  <c r="AA310" i="3"/>
  <c r="AA311" i="3"/>
  <c r="AA312" i="3"/>
  <c r="AA313" i="3"/>
  <c r="AA314" i="3"/>
  <c r="AA315" i="3"/>
  <c r="AA316" i="3"/>
  <c r="AA317" i="3"/>
  <c r="AA318" i="3"/>
  <c r="AA319" i="3"/>
  <c r="AA320" i="3"/>
  <c r="AA321" i="3"/>
  <c r="AA322" i="3"/>
  <c r="AA323" i="3"/>
  <c r="AA324" i="3"/>
  <c r="AA325" i="3"/>
  <c r="AA326" i="3"/>
  <c r="AA327" i="3"/>
  <c r="AA328" i="3"/>
  <c r="AA329" i="3"/>
  <c r="AA331" i="3"/>
  <c r="AA332" i="3"/>
  <c r="AA333" i="3"/>
  <c r="AA334" i="3"/>
  <c r="AA335" i="3"/>
  <c r="AA336" i="3"/>
  <c r="AA338" i="3"/>
  <c r="AA341" i="3"/>
  <c r="AA343" i="3"/>
  <c r="AA344" i="3"/>
  <c r="AA345" i="3"/>
  <c r="AA346" i="3"/>
  <c r="AA347" i="3"/>
  <c r="AA348" i="3"/>
  <c r="AA349" i="3"/>
  <c r="AA354" i="3"/>
  <c r="AA355" i="3"/>
  <c r="AA356" i="3"/>
  <c r="AA360" i="3"/>
  <c r="AA361" i="3"/>
  <c r="AA362" i="3"/>
  <c r="AA363" i="3"/>
  <c r="AA364" i="3"/>
  <c r="AA365" i="3"/>
  <c r="AA366" i="3"/>
  <c r="AA367" i="3"/>
  <c r="AA370" i="3"/>
  <c r="AA372" i="3"/>
  <c r="AA375" i="3"/>
  <c r="AA377" i="3"/>
  <c r="AA378" i="3"/>
  <c r="AA381" i="3"/>
  <c r="AA382" i="3"/>
  <c r="AA383" i="3"/>
  <c r="AA384" i="3"/>
  <c r="AA385" i="3"/>
  <c r="AA386" i="3"/>
  <c r="AA387" i="3"/>
  <c r="AA388" i="3"/>
  <c r="AA389" i="3"/>
  <c r="AA390" i="3"/>
  <c r="AA392" i="3"/>
  <c r="AA393" i="3"/>
  <c r="AA394" i="3"/>
  <c r="AA395" i="3"/>
  <c r="AA396" i="3"/>
  <c r="AA397" i="3"/>
  <c r="AA398" i="3"/>
  <c r="AA399" i="3"/>
  <c r="AA400" i="3"/>
  <c r="AA401" i="3"/>
  <c r="AA402" i="3"/>
  <c r="AA403" i="3"/>
  <c r="AA404" i="3"/>
  <c r="AA405" i="3"/>
  <c r="AA406" i="3"/>
  <c r="AA407" i="3"/>
  <c r="AA408" i="3"/>
  <c r="AA409" i="3"/>
  <c r="AA410" i="3"/>
  <c r="AA411" i="3"/>
  <c r="AA412" i="3"/>
  <c r="AA413" i="3"/>
  <c r="AA414" i="3"/>
  <c r="AA415" i="3"/>
  <c r="AA416" i="3"/>
  <c r="AA417" i="3"/>
  <c r="AA418" i="3"/>
  <c r="AA419" i="3"/>
  <c r="AA420" i="3"/>
  <c r="AA421" i="3"/>
  <c r="AA422" i="3"/>
  <c r="AA423" i="3"/>
  <c r="AA424" i="3"/>
  <c r="AA425" i="3"/>
  <c r="AA426" i="3"/>
  <c r="AA427" i="3"/>
  <c r="AA428" i="3"/>
  <c r="AA429" i="3"/>
  <c r="AA430" i="3"/>
  <c r="AA431" i="3"/>
  <c r="AA432" i="3"/>
  <c r="AA433" i="3"/>
  <c r="AA436" i="3"/>
  <c r="AA437" i="3"/>
  <c r="AA438" i="3"/>
  <c r="AA439" i="3"/>
  <c r="AA440" i="3"/>
  <c r="AA441" i="3"/>
  <c r="AA442" i="3"/>
  <c r="AA443" i="3"/>
  <c r="AA444" i="3"/>
  <c r="AA445" i="3"/>
  <c r="AA446" i="3"/>
  <c r="AA447" i="3"/>
  <c r="AA448" i="3"/>
  <c r="AA449" i="3"/>
  <c r="AA450" i="3"/>
  <c r="AA451" i="3"/>
  <c r="AA452" i="3"/>
  <c r="AA453" i="3"/>
  <c r="AA454" i="3"/>
  <c r="AA455" i="3"/>
  <c r="AA456" i="3"/>
  <c r="AA457" i="3"/>
  <c r="AA458" i="3"/>
  <c r="AA459" i="3"/>
  <c r="AA460" i="3"/>
  <c r="AA461" i="3"/>
  <c r="AA462" i="3"/>
  <c r="AA463" i="3"/>
  <c r="AA464" i="3"/>
  <c r="AA465" i="3"/>
  <c r="AA466" i="3"/>
  <c r="AA467" i="3"/>
  <c r="AA468" i="3"/>
  <c r="AA469" i="3"/>
  <c r="AA470" i="3"/>
  <c r="AA471" i="3"/>
  <c r="AA472" i="3"/>
  <c r="AA473" i="3"/>
  <c r="AA474" i="3"/>
  <c r="AA475" i="3"/>
  <c r="AA477" i="3"/>
  <c r="AA478" i="3"/>
  <c r="AA479" i="3"/>
  <c r="AA480" i="3"/>
  <c r="AA481" i="3"/>
  <c r="AA482" i="3"/>
  <c r="AA483" i="3"/>
  <c r="AA484" i="3"/>
  <c r="AA485" i="3"/>
  <c r="AA486" i="3"/>
  <c r="AA487" i="3"/>
  <c r="AA488" i="3"/>
  <c r="AA489" i="3"/>
  <c r="AA490" i="3"/>
  <c r="AA491" i="3"/>
  <c r="AA492" i="3"/>
  <c r="AA493" i="3"/>
  <c r="AA494" i="3"/>
  <c r="AA495" i="3"/>
  <c r="AA496" i="3"/>
  <c r="AA497" i="3"/>
  <c r="AA498" i="3"/>
  <c r="AA499" i="3"/>
  <c r="AA500" i="3"/>
  <c r="AA501" i="3"/>
  <c r="AA502" i="3"/>
  <c r="AA503" i="3"/>
  <c r="AA504" i="3"/>
  <c r="AA505" i="3"/>
  <c r="AA506" i="3"/>
  <c r="AA507" i="3"/>
  <c r="AA508" i="3"/>
  <c r="AA509" i="3"/>
  <c r="AA510" i="3"/>
  <c r="AA511" i="3"/>
  <c r="AA512" i="3"/>
  <c r="AA513" i="3"/>
  <c r="AA514" i="3"/>
  <c r="AA515" i="3"/>
  <c r="AA516" i="3"/>
  <c r="AA517" i="3"/>
  <c r="AA518" i="3"/>
  <c r="AA519" i="3"/>
  <c r="AA520" i="3"/>
  <c r="AA521" i="3"/>
  <c r="AA522" i="3"/>
  <c r="AA523" i="3"/>
  <c r="AA524" i="3"/>
  <c r="AA525" i="3"/>
  <c r="AA526" i="3"/>
  <c r="AA527" i="3"/>
  <c r="AA528" i="3"/>
  <c r="AA529" i="3"/>
  <c r="AA530" i="3"/>
  <c r="AA531" i="3"/>
  <c r="AA532" i="3"/>
  <c r="AA533" i="3"/>
  <c r="AA534" i="3"/>
  <c r="AA535" i="3"/>
  <c r="AA536" i="3"/>
  <c r="AA537" i="3"/>
  <c r="AA538" i="3"/>
  <c r="AA539" i="3"/>
  <c r="AA540" i="3"/>
  <c r="AA541" i="3"/>
  <c r="AA542" i="3"/>
  <c r="AA543" i="3"/>
  <c r="AA544" i="3"/>
  <c r="AA545" i="3"/>
  <c r="AA546" i="3"/>
  <c r="AA547" i="3"/>
  <c r="AA548" i="3"/>
  <c r="AA549" i="3"/>
  <c r="AA552" i="3"/>
  <c r="AA553" i="3"/>
  <c r="AA554" i="3"/>
  <c r="AA555" i="3"/>
  <c r="AA556" i="3"/>
  <c r="AA557" i="3"/>
  <c r="AA558" i="3"/>
  <c r="AA559" i="3"/>
  <c r="AA560" i="3"/>
  <c r="AA561" i="3"/>
  <c r="AA563" i="3"/>
  <c r="AA564" i="3"/>
  <c r="AA565" i="3"/>
  <c r="AA566" i="3"/>
  <c r="AA567" i="3"/>
  <c r="AA568" i="3"/>
  <c r="AA569" i="3"/>
  <c r="AA570" i="3"/>
  <c r="AA571" i="3"/>
  <c r="AA572" i="3"/>
  <c r="AA573" i="3"/>
  <c r="AA574" i="3"/>
  <c r="AA575" i="3"/>
  <c r="AA576" i="3"/>
  <c r="AA577" i="3"/>
  <c r="AA578" i="3"/>
  <c r="AA579" i="3"/>
  <c r="AA580" i="3"/>
  <c r="AA581" i="3"/>
  <c r="AA582" i="3"/>
  <c r="AA583" i="3"/>
  <c r="AA584" i="3"/>
  <c r="AA585" i="3"/>
  <c r="AA586" i="3"/>
  <c r="AA587" i="3"/>
  <c r="AA588" i="3"/>
  <c r="AA589" i="3"/>
  <c r="AA590" i="3"/>
  <c r="AA591" i="3"/>
  <c r="AA592" i="3"/>
  <c r="AA594" i="3"/>
  <c r="AA595" i="3"/>
  <c r="AA596" i="3"/>
  <c r="AA597" i="3"/>
  <c r="AA598" i="3"/>
  <c r="AA599" i="3"/>
  <c r="AA600" i="3"/>
  <c r="AA601" i="3"/>
  <c r="AA602" i="3"/>
  <c r="AA603" i="3"/>
  <c r="AA604" i="3"/>
  <c r="AA605" i="3"/>
  <c r="AA606" i="3"/>
  <c r="AA607" i="3"/>
  <c r="AA608" i="3"/>
  <c r="AA609" i="3"/>
  <c r="AA610" i="3"/>
  <c r="AA611" i="3"/>
  <c r="AA613" i="3"/>
  <c r="AA614" i="3"/>
  <c r="AA615" i="3"/>
  <c r="AA616" i="3"/>
  <c r="AA617" i="3"/>
  <c r="AA618" i="3"/>
  <c r="AA619" i="3"/>
  <c r="AA621" i="3"/>
  <c r="AA622" i="3"/>
  <c r="AA623" i="3"/>
  <c r="AA624" i="3"/>
  <c r="AA625" i="3"/>
  <c r="AA626" i="3"/>
  <c r="AA627" i="3"/>
  <c r="AA628" i="3"/>
  <c r="AA629" i="3"/>
  <c r="AA630" i="3"/>
  <c r="AA631" i="3"/>
  <c r="AA632" i="3"/>
  <c r="AA633" i="3"/>
  <c r="AA634" i="3"/>
  <c r="AA635" i="3"/>
  <c r="AA636" i="3"/>
  <c r="AA637" i="3"/>
  <c r="AA639" i="3"/>
  <c r="AA640" i="3"/>
  <c r="AA641" i="3"/>
  <c r="AA642" i="3"/>
  <c r="AA643" i="3"/>
  <c r="AA644" i="3"/>
  <c r="AA645" i="3"/>
  <c r="AA646" i="3"/>
  <c r="AA647" i="3"/>
  <c r="AA648" i="3"/>
  <c r="AA649" i="3"/>
  <c r="AA650" i="3"/>
  <c r="AA651" i="3"/>
  <c r="AA652" i="3"/>
  <c r="AA653" i="3"/>
  <c r="AA654" i="3"/>
  <c r="AA655" i="3"/>
  <c r="AA657" i="3"/>
  <c r="AA658" i="3"/>
  <c r="AA659" i="3"/>
  <c r="AA660" i="3"/>
  <c r="AA661" i="3"/>
  <c r="AA662" i="3"/>
  <c r="AA663" i="3"/>
  <c r="AA664" i="3"/>
  <c r="AA665" i="3"/>
  <c r="AA666" i="3"/>
  <c r="AA667" i="3"/>
  <c r="AA668" i="3"/>
  <c r="AA669" i="3"/>
  <c r="AA670" i="3"/>
  <c r="AA671" i="3"/>
  <c r="AA672" i="3"/>
  <c r="AA673" i="3"/>
  <c r="AA674" i="3"/>
  <c r="AA675" i="3"/>
  <c r="AA676" i="3"/>
  <c r="AA677" i="3"/>
  <c r="AA678" i="3"/>
  <c r="AA679" i="3"/>
  <c r="AA680" i="3"/>
  <c r="AA681" i="3"/>
  <c r="AA682" i="3"/>
  <c r="AA683" i="3"/>
  <c r="AA684" i="3"/>
  <c r="AA686" i="3"/>
  <c r="AA691" i="3"/>
  <c r="AA692" i="3"/>
  <c r="AA693" i="3"/>
  <c r="AA694" i="3"/>
  <c r="AA695" i="3"/>
  <c r="AA696" i="3"/>
  <c r="AA697" i="3"/>
  <c r="AA698" i="3"/>
  <c r="AA702" i="3"/>
  <c r="AA703" i="3"/>
  <c r="AA704" i="3"/>
  <c r="AA705" i="3"/>
  <c r="AA706" i="3"/>
  <c r="AA707" i="3"/>
  <c r="AA708" i="3"/>
  <c r="AA709" i="3"/>
  <c r="AA710" i="3"/>
  <c r="AA711" i="3"/>
  <c r="AA712" i="3"/>
  <c r="AA713" i="3"/>
  <c r="AA714" i="3"/>
  <c r="AA715" i="3"/>
  <c r="AA716" i="3"/>
  <c r="AA717" i="3"/>
  <c r="AA720" i="3"/>
  <c r="AA721" i="3"/>
  <c r="AA722" i="3"/>
  <c r="AA724" i="3"/>
  <c r="AA725" i="3"/>
  <c r="AA726" i="3"/>
  <c r="AA727" i="3"/>
  <c r="AA728" i="3"/>
  <c r="AA729" i="3"/>
  <c r="AA730" i="3"/>
  <c r="AA731" i="3"/>
  <c r="AA732" i="3"/>
  <c r="AA733" i="3"/>
  <c r="AA753" i="3"/>
  <c r="AR753" i="3"/>
  <c r="AQ753" i="3"/>
  <c r="AP753" i="3"/>
  <c r="AR733" i="3"/>
  <c r="AQ733" i="3"/>
  <c r="AP733" i="3"/>
  <c r="AR732" i="3"/>
  <c r="AQ732" i="3"/>
  <c r="AP732" i="3"/>
  <c r="AR731" i="3"/>
  <c r="AQ731" i="3"/>
  <c r="AP731" i="3"/>
  <c r="AR730" i="3"/>
  <c r="AQ730" i="3"/>
  <c r="AP730" i="3"/>
  <c r="AR729" i="3"/>
  <c r="AQ729" i="3"/>
  <c r="AP729" i="3"/>
  <c r="AR728" i="3"/>
  <c r="AQ728" i="3"/>
  <c r="AP728" i="3"/>
  <c r="AR727" i="3"/>
  <c r="AQ727" i="3"/>
  <c r="AP727" i="3"/>
  <c r="AR726" i="3"/>
  <c r="AQ726" i="3"/>
  <c r="AP726" i="3"/>
  <c r="AR725" i="3"/>
  <c r="AQ725" i="3"/>
  <c r="AP725" i="3"/>
  <c r="AR724" i="3"/>
  <c r="AQ724" i="3"/>
  <c r="AP724" i="3"/>
  <c r="AR722" i="3"/>
  <c r="AQ722" i="3"/>
  <c r="AP722" i="3"/>
  <c r="AR721" i="3"/>
  <c r="AQ721" i="3"/>
  <c r="AP721" i="3"/>
  <c r="AR720" i="3"/>
  <c r="AQ720" i="3"/>
  <c r="AP720" i="3"/>
  <c r="AR717" i="3"/>
  <c r="AQ717" i="3"/>
  <c r="AP717" i="3"/>
  <c r="AR716" i="3"/>
  <c r="AQ716" i="3"/>
  <c r="AP716" i="3"/>
  <c r="AR715" i="3"/>
  <c r="AQ715" i="3"/>
  <c r="AP715" i="3"/>
  <c r="AR714" i="3"/>
  <c r="AQ714" i="3"/>
  <c r="AP714" i="3"/>
  <c r="AR713" i="3"/>
  <c r="AQ713" i="3"/>
  <c r="AP713" i="3"/>
  <c r="AR712" i="3"/>
  <c r="AQ712" i="3"/>
  <c r="AP712" i="3"/>
  <c r="AR711" i="3"/>
  <c r="AQ711" i="3"/>
  <c r="AP711" i="3"/>
  <c r="AR710" i="3"/>
  <c r="AQ710" i="3"/>
  <c r="AP710" i="3"/>
  <c r="AR709" i="3"/>
  <c r="AQ709" i="3"/>
  <c r="AP709" i="3"/>
  <c r="AR708" i="3"/>
  <c r="AQ708" i="3"/>
  <c r="AP708" i="3"/>
  <c r="AR707" i="3"/>
  <c r="AQ707" i="3"/>
  <c r="AP707" i="3"/>
  <c r="AR706" i="3"/>
  <c r="AQ706" i="3"/>
  <c r="AP706" i="3"/>
  <c r="AR705" i="3"/>
  <c r="AQ705" i="3"/>
  <c r="AP705" i="3"/>
  <c r="AR704" i="3"/>
  <c r="AQ704" i="3"/>
  <c r="AP704" i="3"/>
  <c r="AR703" i="3"/>
  <c r="AQ703" i="3"/>
  <c r="AP703" i="3"/>
  <c r="AR702" i="3"/>
  <c r="AQ702" i="3"/>
  <c r="AP702" i="3"/>
  <c r="AR698" i="3"/>
  <c r="AQ698" i="3"/>
  <c r="AP698" i="3"/>
  <c r="AR697" i="3"/>
  <c r="AQ697" i="3"/>
  <c r="AP697" i="3"/>
  <c r="AR696" i="3"/>
  <c r="AQ696" i="3"/>
  <c r="AP696" i="3"/>
  <c r="AR695" i="3"/>
  <c r="AQ695" i="3"/>
  <c r="AP695" i="3"/>
  <c r="AR694" i="3"/>
  <c r="AQ694" i="3"/>
  <c r="AP694" i="3"/>
  <c r="AR693" i="3"/>
  <c r="AQ693" i="3"/>
  <c r="AP693" i="3"/>
  <c r="AR692" i="3"/>
  <c r="AQ692" i="3"/>
  <c r="AP692" i="3"/>
  <c r="AR691" i="3"/>
  <c r="AQ691" i="3"/>
  <c r="AP691" i="3"/>
  <c r="AR686" i="3"/>
  <c r="AQ686" i="3"/>
  <c r="AP686" i="3"/>
  <c r="AR684" i="3"/>
  <c r="AQ684" i="3"/>
  <c r="AP684" i="3"/>
  <c r="AR683" i="3"/>
  <c r="AQ683" i="3"/>
  <c r="AP683" i="3"/>
  <c r="AR682" i="3"/>
  <c r="AQ682" i="3"/>
  <c r="AP682" i="3"/>
  <c r="AR681" i="3"/>
  <c r="AQ681" i="3"/>
  <c r="AP681" i="3"/>
  <c r="AR680" i="3"/>
  <c r="AQ680" i="3"/>
  <c r="AP680" i="3"/>
  <c r="AR679" i="3"/>
  <c r="AQ679" i="3"/>
  <c r="AP679" i="3"/>
  <c r="AR678" i="3"/>
  <c r="AQ678" i="3"/>
  <c r="AP678" i="3"/>
  <c r="AR677" i="3"/>
  <c r="AQ677" i="3"/>
  <c r="AP677" i="3"/>
  <c r="AR676" i="3"/>
  <c r="AQ676" i="3"/>
  <c r="AP676" i="3"/>
  <c r="AR675" i="3"/>
  <c r="AQ675" i="3"/>
  <c r="AP675" i="3"/>
  <c r="AR674" i="3"/>
  <c r="AQ674" i="3"/>
  <c r="AP674" i="3"/>
  <c r="AR673" i="3"/>
  <c r="AQ673" i="3"/>
  <c r="AP673" i="3"/>
  <c r="AR672" i="3"/>
  <c r="AQ672" i="3"/>
  <c r="AP672" i="3"/>
  <c r="AR671" i="3"/>
  <c r="AQ671" i="3"/>
  <c r="AP671" i="3"/>
  <c r="AR670" i="3"/>
  <c r="AQ670" i="3"/>
  <c r="AP670" i="3"/>
  <c r="AR669" i="3"/>
  <c r="AQ669" i="3"/>
  <c r="AP669" i="3"/>
  <c r="AR668" i="3"/>
  <c r="AQ668" i="3"/>
  <c r="AP668" i="3"/>
  <c r="AR667" i="3"/>
  <c r="AQ667" i="3"/>
  <c r="AP667" i="3"/>
  <c r="AR666" i="3"/>
  <c r="AQ666" i="3"/>
  <c r="AP666" i="3"/>
  <c r="AR665" i="3"/>
  <c r="AQ665" i="3"/>
  <c r="AP665" i="3"/>
  <c r="AR664" i="3"/>
  <c r="AQ664" i="3"/>
  <c r="AP664" i="3"/>
  <c r="AR663" i="3"/>
  <c r="AQ663" i="3"/>
  <c r="AP663" i="3"/>
  <c r="AR662" i="3"/>
  <c r="AQ662" i="3"/>
  <c r="AP662" i="3"/>
  <c r="AR661" i="3"/>
  <c r="AQ661" i="3"/>
  <c r="AP661" i="3"/>
  <c r="AR660" i="3"/>
  <c r="AQ660" i="3"/>
  <c r="AP660" i="3"/>
  <c r="AR659" i="3"/>
  <c r="AQ659" i="3"/>
  <c r="AP659" i="3"/>
  <c r="AR658" i="3"/>
  <c r="AQ658" i="3"/>
  <c r="AP658" i="3"/>
  <c r="AR657" i="3"/>
  <c r="AQ657" i="3"/>
  <c r="AP657" i="3"/>
  <c r="AR655" i="3"/>
  <c r="AQ655" i="3"/>
  <c r="AP655" i="3"/>
  <c r="AR654" i="3"/>
  <c r="AQ654" i="3"/>
  <c r="AP654" i="3"/>
  <c r="AR653" i="3"/>
  <c r="AQ653" i="3"/>
  <c r="AP653" i="3"/>
  <c r="AR652" i="3"/>
  <c r="AQ652" i="3"/>
  <c r="AP652" i="3"/>
  <c r="AR651" i="3"/>
  <c r="AQ651" i="3"/>
  <c r="AP651" i="3"/>
  <c r="AR650" i="3"/>
  <c r="AQ650" i="3"/>
  <c r="AP650" i="3"/>
  <c r="AR649" i="3"/>
  <c r="AQ649" i="3"/>
  <c r="AP649" i="3"/>
  <c r="AR648" i="3"/>
  <c r="AQ648" i="3"/>
  <c r="AP648" i="3"/>
  <c r="AR647" i="3"/>
  <c r="AQ647" i="3"/>
  <c r="AP647" i="3"/>
  <c r="AR646" i="3"/>
  <c r="AQ646" i="3"/>
  <c r="AP646" i="3"/>
  <c r="AR645" i="3"/>
  <c r="AQ645" i="3"/>
  <c r="AP645" i="3"/>
  <c r="AR644" i="3"/>
  <c r="AQ644" i="3"/>
  <c r="AP644" i="3"/>
  <c r="AR643" i="3"/>
  <c r="AQ643" i="3"/>
  <c r="AP643" i="3"/>
  <c r="AR642" i="3"/>
  <c r="AQ642" i="3"/>
  <c r="AP642" i="3"/>
  <c r="AR641" i="3"/>
  <c r="AQ641" i="3"/>
  <c r="AP641" i="3"/>
  <c r="AR640" i="3"/>
  <c r="AQ640" i="3"/>
  <c r="AP640" i="3"/>
  <c r="AR639" i="3"/>
  <c r="AQ639" i="3"/>
  <c r="AP639" i="3"/>
  <c r="AR637" i="3"/>
  <c r="AQ637" i="3"/>
  <c r="AP637" i="3"/>
  <c r="AR636" i="3"/>
  <c r="AQ636" i="3"/>
  <c r="AP636" i="3"/>
  <c r="AR635" i="3"/>
  <c r="AQ635" i="3"/>
  <c r="AP635" i="3"/>
  <c r="AR634" i="3"/>
  <c r="AQ634" i="3"/>
  <c r="AP634" i="3"/>
  <c r="AR633" i="3"/>
  <c r="AQ633" i="3"/>
  <c r="AP633" i="3"/>
  <c r="AR632" i="3"/>
  <c r="AQ632" i="3"/>
  <c r="AP632" i="3"/>
  <c r="AR631" i="3"/>
  <c r="AQ631" i="3"/>
  <c r="AP631" i="3"/>
  <c r="AR630" i="3"/>
  <c r="AQ630" i="3"/>
  <c r="AP630" i="3"/>
  <c r="AR629" i="3"/>
  <c r="AQ629" i="3"/>
  <c r="AP629" i="3"/>
  <c r="AR628" i="3"/>
  <c r="AQ628" i="3"/>
  <c r="AP628" i="3"/>
  <c r="AR627" i="3"/>
  <c r="AQ627" i="3"/>
  <c r="AP627" i="3"/>
  <c r="AR626" i="3"/>
  <c r="AQ626" i="3"/>
  <c r="AP626" i="3"/>
  <c r="AR625" i="3"/>
  <c r="AQ625" i="3"/>
  <c r="AP625" i="3"/>
  <c r="AR624" i="3"/>
  <c r="AQ624" i="3"/>
  <c r="AP624" i="3"/>
  <c r="AR623" i="3"/>
  <c r="AQ623" i="3"/>
  <c r="AP623" i="3"/>
  <c r="AR622" i="3"/>
  <c r="AQ622" i="3"/>
  <c r="AP622" i="3"/>
  <c r="AR621" i="3"/>
  <c r="AQ621" i="3"/>
  <c r="AP621" i="3"/>
  <c r="AR619" i="3"/>
  <c r="AQ619" i="3"/>
  <c r="AP619" i="3"/>
  <c r="AR618" i="3"/>
  <c r="AQ618" i="3"/>
  <c r="AP618" i="3"/>
  <c r="AR617" i="3"/>
  <c r="AQ617" i="3"/>
  <c r="AP617" i="3"/>
  <c r="AR616" i="3"/>
  <c r="AQ616" i="3"/>
  <c r="AP616" i="3"/>
  <c r="AR615" i="3"/>
  <c r="AQ615" i="3"/>
  <c r="AP615" i="3"/>
  <c r="AR614" i="3"/>
  <c r="AQ614" i="3"/>
  <c r="AP614" i="3"/>
  <c r="AR613" i="3"/>
  <c r="AQ613" i="3"/>
  <c r="AP613" i="3"/>
  <c r="AR611" i="3"/>
  <c r="AQ611" i="3"/>
  <c r="AP611" i="3"/>
  <c r="AR610" i="3"/>
  <c r="AQ610" i="3"/>
  <c r="AP610" i="3"/>
  <c r="AR609" i="3"/>
  <c r="AQ609" i="3"/>
  <c r="AP609" i="3"/>
  <c r="AR608" i="3"/>
  <c r="AQ608" i="3"/>
  <c r="AP608" i="3"/>
  <c r="AR607" i="3"/>
  <c r="AQ607" i="3"/>
  <c r="AP607" i="3"/>
  <c r="AR606" i="3"/>
  <c r="AQ606" i="3"/>
  <c r="AP606" i="3"/>
  <c r="AR605" i="3"/>
  <c r="AQ605" i="3"/>
  <c r="AP605" i="3"/>
  <c r="AR604" i="3"/>
  <c r="AQ604" i="3"/>
  <c r="AP604" i="3"/>
  <c r="AR603" i="3"/>
  <c r="AQ603" i="3"/>
  <c r="AP603" i="3"/>
  <c r="AR602" i="3"/>
  <c r="AQ602" i="3"/>
  <c r="AP602" i="3"/>
  <c r="AR601" i="3"/>
  <c r="AQ601" i="3"/>
  <c r="AP601" i="3"/>
  <c r="AR600" i="3"/>
  <c r="AQ600" i="3"/>
  <c r="AP600" i="3"/>
  <c r="AR599" i="3"/>
  <c r="AQ599" i="3"/>
  <c r="AP599" i="3"/>
  <c r="AR598" i="3"/>
  <c r="AQ598" i="3"/>
  <c r="AP598" i="3"/>
  <c r="AR597" i="3"/>
  <c r="AQ597" i="3"/>
  <c r="AP597" i="3"/>
  <c r="AR596" i="3"/>
  <c r="AQ596" i="3"/>
  <c r="AP596" i="3"/>
  <c r="AR595" i="3"/>
  <c r="AQ595" i="3"/>
  <c r="AP595" i="3"/>
  <c r="AR594" i="3"/>
  <c r="AQ594" i="3"/>
  <c r="AP594" i="3"/>
  <c r="AR592" i="3"/>
  <c r="AQ592" i="3"/>
  <c r="AP592" i="3"/>
  <c r="AR591" i="3"/>
  <c r="AQ591" i="3"/>
  <c r="AP591" i="3"/>
  <c r="AR590" i="3"/>
  <c r="AQ590" i="3"/>
  <c r="AP590" i="3"/>
  <c r="AR589" i="3"/>
  <c r="AQ589" i="3"/>
  <c r="AP589" i="3"/>
  <c r="AR588" i="3"/>
  <c r="AQ588" i="3"/>
  <c r="AP588" i="3"/>
  <c r="AR587" i="3"/>
  <c r="AQ587" i="3"/>
  <c r="AP587" i="3"/>
  <c r="AR586" i="3"/>
  <c r="AQ586" i="3"/>
  <c r="AP586" i="3"/>
  <c r="AR585" i="3"/>
  <c r="AQ585" i="3"/>
  <c r="AP585" i="3"/>
  <c r="AR584" i="3"/>
  <c r="AQ584" i="3"/>
  <c r="AP584" i="3"/>
  <c r="AR583" i="3"/>
  <c r="AQ583" i="3"/>
  <c r="AP583" i="3"/>
  <c r="AR582" i="3"/>
  <c r="AQ582" i="3"/>
  <c r="AP582" i="3"/>
  <c r="AR581" i="3"/>
  <c r="AQ581" i="3"/>
  <c r="AP581" i="3"/>
  <c r="AR580" i="3"/>
  <c r="AQ580" i="3"/>
  <c r="AP580" i="3"/>
  <c r="AR579" i="3"/>
  <c r="AQ579" i="3"/>
  <c r="AP579" i="3"/>
  <c r="AR578" i="3"/>
  <c r="AQ578" i="3"/>
  <c r="AP578" i="3"/>
  <c r="AR577" i="3"/>
  <c r="AQ577" i="3"/>
  <c r="AP577" i="3"/>
  <c r="AR576" i="3"/>
  <c r="AQ576" i="3"/>
  <c r="AP576" i="3"/>
  <c r="AR575" i="3"/>
  <c r="AQ575" i="3"/>
  <c r="AP575" i="3"/>
  <c r="AR574" i="3"/>
  <c r="AQ574" i="3"/>
  <c r="AP574" i="3"/>
  <c r="AR573" i="3"/>
  <c r="AQ573" i="3"/>
  <c r="AP573" i="3"/>
  <c r="AR572" i="3"/>
  <c r="AQ572" i="3"/>
  <c r="AP572" i="3"/>
  <c r="AR571" i="3"/>
  <c r="AQ571" i="3"/>
  <c r="AP571" i="3"/>
  <c r="AR570" i="3"/>
  <c r="AQ570" i="3"/>
  <c r="AP570" i="3"/>
  <c r="AR569" i="3"/>
  <c r="AQ569" i="3"/>
  <c r="AP569" i="3"/>
  <c r="AR568" i="3"/>
  <c r="AQ568" i="3"/>
  <c r="AP568" i="3"/>
  <c r="AR567" i="3"/>
  <c r="AQ567" i="3"/>
  <c r="AP567" i="3"/>
  <c r="AR566" i="3"/>
  <c r="AQ566" i="3"/>
  <c r="AP566" i="3"/>
  <c r="AR565" i="3"/>
  <c r="AQ565" i="3"/>
  <c r="AP565" i="3"/>
  <c r="AR564" i="3"/>
  <c r="AQ564" i="3"/>
  <c r="AP564" i="3"/>
  <c r="AR563" i="3"/>
  <c r="AQ563" i="3"/>
  <c r="AP563" i="3"/>
  <c r="AR561" i="3"/>
  <c r="AQ561" i="3"/>
  <c r="AP561" i="3"/>
  <c r="AR560" i="3"/>
  <c r="AQ560" i="3"/>
  <c r="AP560" i="3"/>
  <c r="AR559" i="3"/>
  <c r="AQ559" i="3"/>
  <c r="AP559" i="3"/>
  <c r="AR558" i="3"/>
  <c r="AQ558" i="3"/>
  <c r="AP558" i="3"/>
  <c r="AR557" i="3"/>
  <c r="AQ557" i="3"/>
  <c r="AP557" i="3"/>
  <c r="AR556" i="3"/>
  <c r="AQ556" i="3"/>
  <c r="AP556" i="3"/>
  <c r="AR555" i="3"/>
  <c r="AQ555" i="3"/>
  <c r="AP555" i="3"/>
  <c r="AR554" i="3"/>
  <c r="AQ554" i="3"/>
  <c r="AP554" i="3"/>
  <c r="AR553" i="3"/>
  <c r="AQ553" i="3"/>
  <c r="AP553" i="3"/>
  <c r="AR552" i="3"/>
  <c r="AQ552" i="3"/>
  <c r="AP552" i="3"/>
  <c r="AR549" i="3"/>
  <c r="AQ549" i="3"/>
  <c r="AP549" i="3"/>
  <c r="AR548" i="3"/>
  <c r="AQ548" i="3"/>
  <c r="AP548" i="3"/>
  <c r="AR547" i="3"/>
  <c r="AQ547" i="3"/>
  <c r="AP547" i="3"/>
  <c r="AR546" i="3"/>
  <c r="AQ546" i="3"/>
  <c r="AP546" i="3"/>
  <c r="AR545" i="3"/>
  <c r="AQ545" i="3"/>
  <c r="AP545" i="3"/>
  <c r="AR544" i="3"/>
  <c r="AQ544" i="3"/>
  <c r="AP544" i="3"/>
  <c r="AR543" i="3"/>
  <c r="AQ543" i="3"/>
  <c r="AP543" i="3"/>
  <c r="AR542" i="3"/>
  <c r="AQ542" i="3"/>
  <c r="AP542" i="3"/>
  <c r="AR541" i="3"/>
  <c r="AQ541" i="3"/>
  <c r="AP541" i="3"/>
  <c r="AR540" i="3"/>
  <c r="AQ540" i="3"/>
  <c r="AP540" i="3"/>
  <c r="AR539" i="3"/>
  <c r="AQ539" i="3"/>
  <c r="AP539" i="3"/>
  <c r="AR538" i="3"/>
  <c r="AQ538" i="3"/>
  <c r="AP538" i="3"/>
  <c r="AR537" i="3"/>
  <c r="AQ537" i="3"/>
  <c r="AP537" i="3"/>
  <c r="AR536" i="3"/>
  <c r="AQ536" i="3"/>
  <c r="AP536" i="3"/>
  <c r="AR535" i="3"/>
  <c r="AQ535" i="3"/>
  <c r="AP535" i="3"/>
  <c r="AR534" i="3"/>
  <c r="AQ534" i="3"/>
  <c r="AP534" i="3"/>
  <c r="AR533" i="3"/>
  <c r="AQ533" i="3"/>
  <c r="AP533" i="3"/>
  <c r="AR532" i="3"/>
  <c r="AQ532" i="3"/>
  <c r="AP532" i="3"/>
  <c r="AR531" i="3"/>
  <c r="AQ531" i="3"/>
  <c r="AP531" i="3"/>
  <c r="AR530" i="3"/>
  <c r="AQ530" i="3"/>
  <c r="AP530" i="3"/>
  <c r="AR529" i="3"/>
  <c r="AQ529" i="3"/>
  <c r="AP529" i="3"/>
  <c r="AR528" i="3"/>
  <c r="AQ528" i="3"/>
  <c r="AP528" i="3"/>
  <c r="AR527" i="3"/>
  <c r="AQ527" i="3"/>
  <c r="AP527" i="3"/>
  <c r="AR526" i="3"/>
  <c r="AQ526" i="3"/>
  <c r="AP526" i="3"/>
  <c r="AR525" i="3"/>
  <c r="AQ525" i="3"/>
  <c r="AP525" i="3"/>
  <c r="AR524" i="3"/>
  <c r="AQ524" i="3"/>
  <c r="AP524" i="3"/>
  <c r="AR523" i="3"/>
  <c r="AQ523" i="3"/>
  <c r="AP523" i="3"/>
  <c r="AR522" i="3"/>
  <c r="AQ522" i="3"/>
  <c r="AP522" i="3"/>
  <c r="AR521" i="3"/>
  <c r="AQ521" i="3"/>
  <c r="AP521" i="3"/>
  <c r="AR520" i="3"/>
  <c r="AQ520" i="3"/>
  <c r="AP520" i="3"/>
  <c r="AR519" i="3"/>
  <c r="AQ519" i="3"/>
  <c r="AP519" i="3"/>
  <c r="AR518" i="3"/>
  <c r="AQ518" i="3"/>
  <c r="AP518" i="3"/>
  <c r="AR517" i="3"/>
  <c r="AQ517" i="3"/>
  <c r="AP517" i="3"/>
  <c r="AR516" i="3"/>
  <c r="AQ516" i="3"/>
  <c r="AP516" i="3"/>
  <c r="AR515" i="3"/>
  <c r="AQ515" i="3"/>
  <c r="AP515" i="3"/>
  <c r="AR514" i="3"/>
  <c r="AQ514" i="3"/>
  <c r="AP514" i="3"/>
  <c r="AR513" i="3"/>
  <c r="AQ513" i="3"/>
  <c r="AP513" i="3"/>
  <c r="AR512" i="3"/>
  <c r="AQ512" i="3"/>
  <c r="AP512" i="3"/>
  <c r="AR511" i="3"/>
  <c r="AQ511" i="3"/>
  <c r="AP511" i="3"/>
  <c r="AR510" i="3"/>
  <c r="AQ510" i="3"/>
  <c r="AP510" i="3"/>
  <c r="AR509" i="3"/>
  <c r="AQ509" i="3"/>
  <c r="AP509" i="3"/>
  <c r="AR508" i="3"/>
  <c r="AQ508" i="3"/>
  <c r="AP508" i="3"/>
  <c r="AR507" i="3"/>
  <c r="AQ507" i="3"/>
  <c r="AP507" i="3"/>
  <c r="AR506" i="3"/>
  <c r="AQ506" i="3"/>
  <c r="AP506" i="3"/>
  <c r="AR505" i="3"/>
  <c r="AQ505" i="3"/>
  <c r="AP505" i="3"/>
  <c r="AR504" i="3"/>
  <c r="AQ504" i="3"/>
  <c r="AP504" i="3"/>
  <c r="AR503" i="3"/>
  <c r="AQ503" i="3"/>
  <c r="AP503" i="3"/>
  <c r="AR502" i="3"/>
  <c r="AQ502" i="3"/>
  <c r="AP502" i="3"/>
  <c r="AR501" i="3"/>
  <c r="AQ501" i="3"/>
  <c r="AP501" i="3"/>
  <c r="AR500" i="3"/>
  <c r="AQ500" i="3"/>
  <c r="AP500" i="3"/>
  <c r="AR499" i="3"/>
  <c r="AQ499" i="3"/>
  <c r="AP499" i="3"/>
  <c r="AR498" i="3"/>
  <c r="AQ498" i="3"/>
  <c r="AP498" i="3"/>
  <c r="AR497" i="3"/>
  <c r="AQ497" i="3"/>
  <c r="AP497" i="3"/>
  <c r="AR496" i="3"/>
  <c r="AQ496" i="3"/>
  <c r="AP496" i="3"/>
  <c r="AR495" i="3"/>
  <c r="AQ495" i="3"/>
  <c r="AP495" i="3"/>
  <c r="AR494" i="3"/>
  <c r="AQ494" i="3"/>
  <c r="AP494" i="3"/>
  <c r="AR493" i="3"/>
  <c r="AQ493" i="3"/>
  <c r="AP493" i="3"/>
  <c r="AR492" i="3"/>
  <c r="AQ492" i="3"/>
  <c r="AP492" i="3"/>
  <c r="AR491" i="3"/>
  <c r="AQ491" i="3"/>
  <c r="AP491" i="3"/>
  <c r="AR490" i="3"/>
  <c r="AQ490" i="3"/>
  <c r="AP490" i="3"/>
  <c r="AR489" i="3"/>
  <c r="AQ489" i="3"/>
  <c r="AP489" i="3"/>
  <c r="AR488" i="3"/>
  <c r="AQ488" i="3"/>
  <c r="AP488" i="3"/>
  <c r="AR487" i="3"/>
  <c r="AQ487" i="3"/>
  <c r="AP487" i="3"/>
  <c r="AR486" i="3"/>
  <c r="AQ486" i="3"/>
  <c r="AP486" i="3"/>
  <c r="AR485" i="3"/>
  <c r="AQ485" i="3"/>
  <c r="AP485" i="3"/>
  <c r="AR484" i="3"/>
  <c r="AQ484" i="3"/>
  <c r="AP484" i="3"/>
  <c r="AR483" i="3"/>
  <c r="AQ483" i="3"/>
  <c r="AP483" i="3"/>
  <c r="AR482" i="3"/>
  <c r="AQ482" i="3"/>
  <c r="AP482" i="3"/>
  <c r="AR481" i="3"/>
  <c r="AQ481" i="3"/>
  <c r="AP481" i="3"/>
  <c r="AR480" i="3"/>
  <c r="AQ480" i="3"/>
  <c r="AP480" i="3"/>
  <c r="AR479" i="3"/>
  <c r="AQ479" i="3"/>
  <c r="AP479" i="3"/>
  <c r="AR478" i="3"/>
  <c r="AQ478" i="3"/>
  <c r="AP478" i="3"/>
  <c r="AR477" i="3"/>
  <c r="AQ477" i="3"/>
  <c r="AP477" i="3"/>
  <c r="AR475" i="3"/>
  <c r="AQ475" i="3"/>
  <c r="AP475" i="3"/>
  <c r="AR474" i="3"/>
  <c r="AQ474" i="3"/>
  <c r="AP474" i="3"/>
  <c r="AR473" i="3"/>
  <c r="AQ473" i="3"/>
  <c r="AP473" i="3"/>
  <c r="AR472" i="3"/>
  <c r="AQ472" i="3"/>
  <c r="AP472" i="3"/>
  <c r="AR471" i="3"/>
  <c r="AQ471" i="3"/>
  <c r="AP471" i="3"/>
  <c r="AR470" i="3"/>
  <c r="AQ470" i="3"/>
  <c r="AP470" i="3"/>
  <c r="AR469" i="3"/>
  <c r="AQ469" i="3"/>
  <c r="AP469" i="3"/>
  <c r="AR468" i="3"/>
  <c r="AQ468" i="3"/>
  <c r="AP468" i="3"/>
  <c r="AR467" i="3"/>
  <c r="AQ467" i="3"/>
  <c r="AP467" i="3"/>
  <c r="AR466" i="3"/>
  <c r="AQ466" i="3"/>
  <c r="AP466" i="3"/>
  <c r="AR465" i="3"/>
  <c r="AQ465" i="3"/>
  <c r="AP465" i="3"/>
  <c r="AR464" i="3"/>
  <c r="AQ464" i="3"/>
  <c r="AP464" i="3"/>
  <c r="AR463" i="3"/>
  <c r="AQ463" i="3"/>
  <c r="AP463" i="3"/>
  <c r="AR462" i="3"/>
  <c r="AQ462" i="3"/>
  <c r="AP462" i="3"/>
  <c r="AR461" i="3"/>
  <c r="AQ461" i="3"/>
  <c r="AP461" i="3"/>
  <c r="AR460" i="3"/>
  <c r="AQ460" i="3"/>
  <c r="AP460" i="3"/>
  <c r="AR459" i="3"/>
  <c r="AQ459" i="3"/>
  <c r="AP459" i="3"/>
  <c r="AR458" i="3"/>
  <c r="AQ458" i="3"/>
  <c r="AP458" i="3"/>
  <c r="AR457" i="3"/>
  <c r="AQ457" i="3"/>
  <c r="AP457" i="3"/>
  <c r="AR456" i="3"/>
  <c r="AQ456" i="3"/>
  <c r="AP456" i="3"/>
  <c r="AR455" i="3"/>
  <c r="AQ455" i="3"/>
  <c r="AP455" i="3"/>
  <c r="AR454" i="3"/>
  <c r="AQ454" i="3"/>
  <c r="AP454" i="3"/>
  <c r="AR453" i="3"/>
  <c r="AQ453" i="3"/>
  <c r="AP453" i="3"/>
  <c r="AR452" i="3"/>
  <c r="AQ452" i="3"/>
  <c r="AP452" i="3"/>
  <c r="AR451" i="3"/>
  <c r="AQ451" i="3"/>
  <c r="AP451" i="3"/>
  <c r="AR450" i="3"/>
  <c r="AQ450" i="3"/>
  <c r="AP450" i="3"/>
  <c r="AR449" i="3"/>
  <c r="AQ449" i="3"/>
  <c r="AP449" i="3"/>
  <c r="AR448" i="3"/>
  <c r="AQ448" i="3"/>
  <c r="AP448" i="3"/>
  <c r="AR447" i="3"/>
  <c r="AQ447" i="3"/>
  <c r="AP447" i="3"/>
  <c r="AR446" i="3"/>
  <c r="AQ446" i="3"/>
  <c r="AP446" i="3"/>
  <c r="AR445" i="3"/>
  <c r="AQ445" i="3"/>
  <c r="AP445" i="3"/>
  <c r="AR444" i="3"/>
  <c r="AQ444" i="3"/>
  <c r="AP444" i="3"/>
  <c r="AR443" i="3"/>
  <c r="AQ443" i="3"/>
  <c r="AP443" i="3"/>
  <c r="AR442" i="3"/>
  <c r="AQ442" i="3"/>
  <c r="AP442" i="3"/>
  <c r="AR441" i="3"/>
  <c r="AQ441" i="3"/>
  <c r="AP441" i="3"/>
  <c r="AR440" i="3"/>
  <c r="AQ440" i="3"/>
  <c r="AP440" i="3"/>
  <c r="AR439" i="3"/>
  <c r="AQ439" i="3"/>
  <c r="AP439" i="3"/>
  <c r="AR438" i="3"/>
  <c r="AQ438" i="3"/>
  <c r="AP438" i="3"/>
  <c r="AR437" i="3"/>
  <c r="AQ437" i="3"/>
  <c r="AP437" i="3"/>
  <c r="AR436" i="3"/>
  <c r="AQ436" i="3"/>
  <c r="AP436" i="3"/>
  <c r="AR433" i="3"/>
  <c r="AQ433" i="3"/>
  <c r="AP433" i="3"/>
  <c r="AR432" i="3"/>
  <c r="AQ432" i="3"/>
  <c r="AP432" i="3"/>
  <c r="AR431" i="3"/>
  <c r="AQ431" i="3"/>
  <c r="AP431" i="3"/>
  <c r="AR430" i="3"/>
  <c r="AQ430" i="3"/>
  <c r="AP430" i="3"/>
  <c r="AR429" i="3"/>
  <c r="AQ429" i="3"/>
  <c r="AP429" i="3"/>
  <c r="AR428" i="3"/>
  <c r="AQ428" i="3"/>
  <c r="AP428" i="3"/>
  <c r="AR427" i="3"/>
  <c r="AQ427" i="3"/>
  <c r="AP427" i="3"/>
  <c r="AR426" i="3"/>
  <c r="AQ426" i="3"/>
  <c r="AP426" i="3"/>
  <c r="AR425" i="3"/>
  <c r="AQ425" i="3"/>
  <c r="AP425" i="3"/>
  <c r="AR424" i="3"/>
  <c r="AQ424" i="3"/>
  <c r="AP424" i="3"/>
  <c r="AR423" i="3"/>
  <c r="AQ423" i="3"/>
  <c r="AP423" i="3"/>
  <c r="AR422" i="3"/>
  <c r="AQ422" i="3"/>
  <c r="AP422" i="3"/>
  <c r="AR421" i="3"/>
  <c r="AQ421" i="3"/>
  <c r="AP421" i="3"/>
  <c r="AR420" i="3"/>
  <c r="AQ420" i="3"/>
  <c r="AP420" i="3"/>
  <c r="AR419" i="3"/>
  <c r="AQ419" i="3"/>
  <c r="AP419" i="3"/>
  <c r="AR418" i="3"/>
  <c r="AQ418" i="3"/>
  <c r="AP418" i="3"/>
  <c r="AR417" i="3"/>
  <c r="AQ417" i="3"/>
  <c r="AP417" i="3"/>
  <c r="AR416" i="3"/>
  <c r="AQ416" i="3"/>
  <c r="AP416" i="3"/>
  <c r="AR415" i="3"/>
  <c r="AQ415" i="3"/>
  <c r="AP415" i="3"/>
  <c r="AR414" i="3"/>
  <c r="AQ414" i="3"/>
  <c r="AP414" i="3"/>
  <c r="AR413" i="3"/>
  <c r="AQ413" i="3"/>
  <c r="AP413" i="3"/>
  <c r="AR412" i="3"/>
  <c r="AQ412" i="3"/>
  <c r="AP412" i="3"/>
  <c r="AR411" i="3"/>
  <c r="AQ411" i="3"/>
  <c r="AP411" i="3"/>
  <c r="AR410" i="3"/>
  <c r="AQ410" i="3"/>
  <c r="AP410" i="3"/>
  <c r="AR409" i="3"/>
  <c r="AQ409" i="3"/>
  <c r="AP409" i="3"/>
  <c r="AR408" i="3"/>
  <c r="AQ408" i="3"/>
  <c r="AP408" i="3"/>
  <c r="AR407" i="3"/>
  <c r="AQ407" i="3"/>
  <c r="AP407" i="3"/>
  <c r="AR406" i="3"/>
  <c r="AQ406" i="3"/>
  <c r="AP406" i="3"/>
  <c r="AR405" i="3"/>
  <c r="AQ405" i="3"/>
  <c r="AP405" i="3"/>
  <c r="AR404" i="3"/>
  <c r="AQ404" i="3"/>
  <c r="AP404" i="3"/>
  <c r="AR403" i="3"/>
  <c r="AQ403" i="3"/>
  <c r="AP403" i="3"/>
  <c r="AR402" i="3"/>
  <c r="AQ402" i="3"/>
  <c r="AP402" i="3"/>
  <c r="AR401" i="3"/>
  <c r="AQ401" i="3"/>
  <c r="AP401" i="3"/>
  <c r="AR400" i="3"/>
  <c r="AQ400" i="3"/>
  <c r="AP400" i="3"/>
  <c r="AR399" i="3"/>
  <c r="AQ399" i="3"/>
  <c r="AP399" i="3"/>
  <c r="AR398" i="3"/>
  <c r="AQ398" i="3"/>
  <c r="AP398" i="3"/>
  <c r="AR397" i="3"/>
  <c r="AQ397" i="3"/>
  <c r="AP397" i="3"/>
  <c r="AR396" i="3"/>
  <c r="AQ396" i="3"/>
  <c r="AP396" i="3"/>
  <c r="AR395" i="3"/>
  <c r="AQ395" i="3"/>
  <c r="AP395" i="3"/>
  <c r="AR394" i="3"/>
  <c r="AQ394" i="3"/>
  <c r="AP394" i="3"/>
  <c r="AR393" i="3"/>
  <c r="AQ393" i="3"/>
  <c r="AP393" i="3"/>
  <c r="AR392" i="3"/>
  <c r="AQ392" i="3"/>
  <c r="AP392" i="3"/>
  <c r="AR390" i="3"/>
  <c r="AQ390" i="3"/>
  <c r="AP390" i="3"/>
  <c r="AR389" i="3"/>
  <c r="AQ389" i="3"/>
  <c r="AP389" i="3"/>
  <c r="AR388" i="3"/>
  <c r="AQ388" i="3"/>
  <c r="AP388" i="3"/>
  <c r="AR387" i="3"/>
  <c r="AQ387" i="3"/>
  <c r="AP387" i="3"/>
  <c r="AR386" i="3"/>
  <c r="AQ386" i="3"/>
  <c r="AP386" i="3"/>
  <c r="AR385" i="3"/>
  <c r="AQ385" i="3"/>
  <c r="AP385" i="3"/>
  <c r="AR384" i="3"/>
  <c r="AQ384" i="3"/>
  <c r="AP384" i="3"/>
  <c r="AR383" i="3"/>
  <c r="AQ383" i="3"/>
  <c r="AP383" i="3"/>
  <c r="AR382" i="3"/>
  <c r="AQ382" i="3"/>
  <c r="AP382" i="3"/>
  <c r="AR381" i="3"/>
  <c r="AQ381" i="3"/>
  <c r="AP381" i="3"/>
  <c r="AR378" i="3"/>
  <c r="AQ378" i="3"/>
  <c r="AP378" i="3"/>
  <c r="AR377" i="3"/>
  <c r="AQ377" i="3"/>
  <c r="AP377" i="3"/>
  <c r="AR375" i="3"/>
  <c r="AQ375" i="3"/>
  <c r="AP375" i="3"/>
  <c r="AR372" i="3"/>
  <c r="AQ372" i="3"/>
  <c r="AP372" i="3"/>
  <c r="AR370" i="3"/>
  <c r="AQ370" i="3"/>
  <c r="AP370" i="3"/>
  <c r="AR367" i="3"/>
  <c r="AQ367" i="3"/>
  <c r="AP367" i="3"/>
  <c r="AR366" i="3"/>
  <c r="AQ366" i="3"/>
  <c r="AP366" i="3"/>
  <c r="AR365" i="3"/>
  <c r="AQ365" i="3"/>
  <c r="AP365" i="3"/>
  <c r="AR364" i="3"/>
  <c r="AQ364" i="3"/>
  <c r="AP364" i="3"/>
  <c r="AR363" i="3"/>
  <c r="AQ363" i="3"/>
  <c r="AP363" i="3"/>
  <c r="AR362" i="3"/>
  <c r="AQ362" i="3"/>
  <c r="AP362" i="3"/>
  <c r="AR361" i="3"/>
  <c r="AQ361" i="3"/>
  <c r="AP361" i="3"/>
  <c r="AR360" i="3"/>
  <c r="AQ360" i="3"/>
  <c r="AP360" i="3"/>
  <c r="AR356" i="3"/>
  <c r="AQ356" i="3"/>
  <c r="AP356" i="3"/>
  <c r="AR355" i="3"/>
  <c r="AQ355" i="3"/>
  <c r="AP355" i="3"/>
  <c r="AR354" i="3"/>
  <c r="AQ354" i="3"/>
  <c r="AP354" i="3"/>
  <c r="AR349" i="3"/>
  <c r="AQ349" i="3"/>
  <c r="AP349" i="3"/>
  <c r="AR348" i="3"/>
  <c r="AQ348" i="3"/>
  <c r="AP348" i="3"/>
  <c r="AR347" i="3"/>
  <c r="AQ347" i="3"/>
  <c r="AP347" i="3"/>
  <c r="AR346" i="3"/>
  <c r="AQ346" i="3"/>
  <c r="AP346" i="3"/>
  <c r="AR345" i="3"/>
  <c r="AQ345" i="3"/>
  <c r="AP345" i="3"/>
  <c r="AR344" i="3"/>
  <c r="AQ344" i="3"/>
  <c r="AP344" i="3"/>
  <c r="AR343" i="3"/>
  <c r="AQ343" i="3"/>
  <c r="AP343" i="3"/>
  <c r="AR341" i="3"/>
  <c r="AQ341" i="3"/>
  <c r="AP341" i="3"/>
  <c r="AR338" i="3"/>
  <c r="AQ338" i="3"/>
  <c r="AP338" i="3"/>
  <c r="AR336" i="3"/>
  <c r="AQ336" i="3"/>
  <c r="AP336" i="3"/>
  <c r="AR335" i="3"/>
  <c r="AQ335" i="3"/>
  <c r="AP335" i="3"/>
  <c r="AR334" i="3"/>
  <c r="AQ334" i="3"/>
  <c r="AP334" i="3"/>
  <c r="AR333" i="3"/>
  <c r="AQ333" i="3"/>
  <c r="AP333" i="3"/>
  <c r="AR332" i="3"/>
  <c r="AQ332" i="3"/>
  <c r="AP332" i="3"/>
  <c r="AR331" i="3"/>
  <c r="AQ331" i="3"/>
  <c r="AP331" i="3"/>
  <c r="AR329" i="3"/>
  <c r="AQ329" i="3"/>
  <c r="AP329" i="3"/>
  <c r="AR328" i="3"/>
  <c r="AQ328" i="3"/>
  <c r="AP328" i="3"/>
  <c r="AR327" i="3"/>
  <c r="AQ327" i="3"/>
  <c r="AP327" i="3"/>
  <c r="AR326" i="3"/>
  <c r="AQ326" i="3"/>
  <c r="AP326" i="3"/>
  <c r="AR325" i="3"/>
  <c r="AQ325" i="3"/>
  <c r="AP325" i="3"/>
  <c r="AR324" i="3"/>
  <c r="AQ324" i="3"/>
  <c r="AP324" i="3"/>
  <c r="AR323" i="3"/>
  <c r="AQ323" i="3"/>
  <c r="AP323" i="3"/>
  <c r="AR322" i="3"/>
  <c r="AQ322" i="3"/>
  <c r="AP322" i="3"/>
  <c r="AR321" i="3"/>
  <c r="AQ321" i="3"/>
  <c r="AP321" i="3"/>
  <c r="AR320" i="3"/>
  <c r="AQ320" i="3"/>
  <c r="AP320" i="3"/>
  <c r="AR319" i="3"/>
  <c r="AQ319" i="3"/>
  <c r="AP319" i="3"/>
  <c r="AR318" i="3"/>
  <c r="AQ318" i="3"/>
  <c r="AP318" i="3"/>
  <c r="AR317" i="3"/>
  <c r="AQ317" i="3"/>
  <c r="AP317" i="3"/>
  <c r="AR316" i="3"/>
  <c r="AQ316" i="3"/>
  <c r="AP316" i="3"/>
  <c r="AR315" i="3"/>
  <c r="AQ315" i="3"/>
  <c r="AP315" i="3"/>
  <c r="AR314" i="3"/>
  <c r="AQ314" i="3"/>
  <c r="AP314" i="3"/>
  <c r="AR313" i="3"/>
  <c r="AQ313" i="3"/>
  <c r="AP313" i="3"/>
  <c r="AR312" i="3"/>
  <c r="AQ312" i="3"/>
  <c r="AP312" i="3"/>
  <c r="AR311" i="3"/>
  <c r="AQ311" i="3"/>
  <c r="AP311" i="3"/>
  <c r="AR310" i="3"/>
  <c r="AQ310" i="3"/>
  <c r="AP310" i="3"/>
  <c r="AR309" i="3"/>
  <c r="AQ309" i="3"/>
  <c r="AP309" i="3"/>
  <c r="AR308" i="3"/>
  <c r="AQ308" i="3"/>
  <c r="AP308" i="3"/>
  <c r="AR307" i="3"/>
  <c r="AQ307" i="3"/>
  <c r="AP307" i="3"/>
  <c r="AR306" i="3"/>
  <c r="AQ306" i="3"/>
  <c r="AP306" i="3"/>
  <c r="AR305" i="3"/>
  <c r="AQ305" i="3"/>
  <c r="AP305" i="3"/>
  <c r="AR304" i="3"/>
  <c r="AQ304" i="3"/>
  <c r="AP304" i="3"/>
  <c r="AR303" i="3"/>
  <c r="AQ303" i="3"/>
  <c r="AP303" i="3"/>
  <c r="AR302" i="3"/>
  <c r="AQ302" i="3"/>
  <c r="AP302" i="3"/>
  <c r="AR301" i="3"/>
  <c r="AQ301" i="3"/>
  <c r="AP301" i="3"/>
  <c r="AR300" i="3"/>
  <c r="AQ300" i="3"/>
  <c r="AP300" i="3"/>
  <c r="AR299" i="3"/>
  <c r="AQ299" i="3"/>
  <c r="AP299" i="3"/>
  <c r="AR298" i="3"/>
  <c r="AQ298" i="3"/>
  <c r="AP298" i="3"/>
  <c r="AR297" i="3"/>
  <c r="AQ297" i="3"/>
  <c r="AP297" i="3"/>
  <c r="AR296" i="3"/>
  <c r="AQ296" i="3"/>
  <c r="AP296" i="3"/>
  <c r="AR295" i="3"/>
  <c r="AQ295" i="3"/>
  <c r="AP295" i="3"/>
  <c r="AR294" i="3"/>
  <c r="AQ294" i="3"/>
  <c r="AP294" i="3"/>
  <c r="AR293" i="3"/>
  <c r="AQ293" i="3"/>
  <c r="AP293" i="3"/>
  <c r="AR292" i="3"/>
  <c r="AQ292" i="3"/>
  <c r="AP292" i="3"/>
  <c r="AR291" i="3"/>
  <c r="AQ291" i="3"/>
  <c r="AP291" i="3"/>
  <c r="AR290" i="3"/>
  <c r="AQ290" i="3"/>
  <c r="AP290" i="3"/>
  <c r="AR287" i="3"/>
  <c r="AQ287" i="3"/>
  <c r="AP287" i="3"/>
  <c r="AR286" i="3"/>
  <c r="AQ286" i="3"/>
  <c r="AP286" i="3"/>
  <c r="AR284" i="3"/>
  <c r="AQ284" i="3"/>
  <c r="AP284" i="3"/>
  <c r="AR283" i="3"/>
  <c r="AQ283" i="3"/>
  <c r="AP283" i="3"/>
  <c r="AR282" i="3"/>
  <c r="AQ282" i="3"/>
  <c r="AP282" i="3"/>
  <c r="AR281" i="3"/>
  <c r="AQ281" i="3"/>
  <c r="AP281" i="3"/>
  <c r="AR280" i="3"/>
  <c r="AQ280" i="3"/>
  <c r="AP280" i="3"/>
  <c r="AR279" i="3"/>
  <c r="AQ279" i="3"/>
  <c r="AP279" i="3"/>
  <c r="AR278" i="3"/>
  <c r="AQ278" i="3"/>
  <c r="AP278" i="3"/>
  <c r="AR277" i="3"/>
  <c r="AQ277" i="3"/>
  <c r="AP277" i="3"/>
  <c r="AR276" i="3"/>
  <c r="AQ276" i="3"/>
  <c r="AP276" i="3"/>
  <c r="AR275" i="3"/>
  <c r="AQ275" i="3"/>
  <c r="AP275" i="3"/>
  <c r="AR274" i="3"/>
  <c r="AQ274" i="3"/>
  <c r="AP274" i="3"/>
  <c r="AR273" i="3"/>
  <c r="AQ273" i="3"/>
  <c r="AP273" i="3"/>
  <c r="AR272" i="3"/>
  <c r="AQ272" i="3"/>
  <c r="AP272" i="3"/>
  <c r="AR271" i="3"/>
  <c r="AQ271" i="3"/>
  <c r="AP271" i="3"/>
  <c r="AR270" i="3"/>
  <c r="AQ270" i="3"/>
  <c r="AP270" i="3"/>
  <c r="AR269" i="3"/>
  <c r="AQ269" i="3"/>
  <c r="AP269" i="3"/>
  <c r="AR268" i="3"/>
  <c r="AQ268" i="3"/>
  <c r="AP268" i="3"/>
  <c r="AR267" i="3"/>
  <c r="AQ267" i="3"/>
  <c r="AP267" i="3"/>
  <c r="AR266" i="3"/>
  <c r="AQ266" i="3"/>
  <c r="AP266" i="3"/>
  <c r="AR265" i="3"/>
  <c r="AQ265" i="3"/>
  <c r="AP265" i="3"/>
  <c r="AR264" i="3"/>
  <c r="AQ264" i="3"/>
  <c r="AP264" i="3"/>
  <c r="AR263" i="3"/>
  <c r="AQ263" i="3"/>
  <c r="AP263" i="3"/>
  <c r="AR262" i="3"/>
  <c r="AQ262" i="3"/>
  <c r="AP262" i="3"/>
  <c r="AR261" i="3"/>
  <c r="AQ261" i="3"/>
  <c r="AP261" i="3"/>
  <c r="AR260" i="3"/>
  <c r="AQ260" i="3"/>
  <c r="AP260" i="3"/>
  <c r="AR259" i="3"/>
  <c r="AQ259" i="3"/>
  <c r="AP259" i="3"/>
  <c r="AR258" i="3"/>
  <c r="AQ258" i="3"/>
  <c r="AP258" i="3"/>
  <c r="AR257" i="3"/>
  <c r="AQ257" i="3"/>
  <c r="AP257" i="3"/>
  <c r="AR256" i="3"/>
  <c r="AQ256" i="3"/>
  <c r="AP256" i="3"/>
  <c r="AR255" i="3"/>
  <c r="AQ255" i="3"/>
  <c r="AP255" i="3"/>
  <c r="AR254" i="3"/>
  <c r="AQ254" i="3"/>
  <c r="AP254" i="3"/>
  <c r="AR253" i="3"/>
  <c r="AQ253" i="3"/>
  <c r="AP253" i="3"/>
  <c r="AR252" i="3"/>
  <c r="AQ252" i="3"/>
  <c r="AP252" i="3"/>
  <c r="AR251" i="3"/>
  <c r="AQ251" i="3"/>
  <c r="AP251" i="3"/>
  <c r="AR250" i="3"/>
  <c r="AQ250" i="3"/>
  <c r="AP250" i="3"/>
  <c r="AR249" i="3"/>
  <c r="AQ249" i="3"/>
  <c r="AP249" i="3"/>
  <c r="AR248" i="3"/>
  <c r="AQ248" i="3"/>
  <c r="AP248" i="3"/>
  <c r="AR247" i="3"/>
  <c r="AQ247" i="3"/>
  <c r="AP247" i="3"/>
  <c r="AR246" i="3"/>
  <c r="AQ246" i="3"/>
  <c r="AP246" i="3"/>
  <c r="AR245" i="3"/>
  <c r="AQ245" i="3"/>
  <c r="AP245" i="3"/>
  <c r="AR244" i="3"/>
  <c r="AQ244" i="3"/>
  <c r="AP244" i="3"/>
  <c r="AR243" i="3"/>
  <c r="AQ243" i="3"/>
  <c r="AP243" i="3"/>
  <c r="AR242" i="3"/>
  <c r="AQ242" i="3"/>
  <c r="AP242" i="3"/>
  <c r="AR241" i="3"/>
  <c r="AQ241" i="3"/>
  <c r="AP241" i="3"/>
  <c r="AR240" i="3"/>
  <c r="AQ240" i="3"/>
  <c r="AP240" i="3"/>
  <c r="AR239" i="3"/>
  <c r="AQ239" i="3"/>
  <c r="AP239" i="3"/>
  <c r="AR238" i="3"/>
  <c r="AQ238" i="3"/>
  <c r="AP238" i="3"/>
  <c r="AR237" i="3"/>
  <c r="AQ237" i="3"/>
  <c r="AP237" i="3"/>
  <c r="AR236" i="3"/>
  <c r="AQ236" i="3"/>
  <c r="AP236" i="3"/>
  <c r="AR235" i="3"/>
  <c r="AQ235" i="3"/>
  <c r="AP235" i="3"/>
  <c r="AR234" i="3"/>
  <c r="AQ234" i="3"/>
  <c r="AP234" i="3"/>
  <c r="AR233" i="3"/>
  <c r="AQ233" i="3"/>
  <c r="AP233" i="3"/>
  <c r="AR232" i="3"/>
  <c r="AQ232" i="3"/>
  <c r="AP232" i="3"/>
  <c r="AR231" i="3"/>
  <c r="AQ231" i="3"/>
  <c r="AP231" i="3"/>
  <c r="AR230" i="3"/>
  <c r="AQ230" i="3"/>
  <c r="AP230" i="3"/>
  <c r="AR229" i="3"/>
  <c r="AQ229" i="3"/>
  <c r="AP229" i="3"/>
  <c r="AR228" i="3"/>
  <c r="AQ228" i="3"/>
  <c r="AP228" i="3"/>
  <c r="AR227" i="3"/>
  <c r="AQ227" i="3"/>
  <c r="AP227" i="3"/>
  <c r="AR226" i="3"/>
  <c r="AQ226" i="3"/>
  <c r="AP226" i="3"/>
  <c r="AR225" i="3"/>
  <c r="AQ225" i="3"/>
  <c r="AP225" i="3"/>
  <c r="AR224" i="3"/>
  <c r="AQ224" i="3"/>
  <c r="AP224" i="3"/>
  <c r="AR223" i="3"/>
  <c r="AQ223" i="3"/>
  <c r="AP223" i="3"/>
  <c r="AR222" i="3"/>
  <c r="AQ222" i="3"/>
  <c r="AP222" i="3"/>
  <c r="AR221" i="3"/>
  <c r="AQ221" i="3"/>
  <c r="AP221" i="3"/>
  <c r="AR220" i="3"/>
  <c r="AQ220" i="3"/>
  <c r="AP220" i="3"/>
  <c r="AR219" i="3"/>
  <c r="AQ219" i="3"/>
  <c r="AP219" i="3"/>
  <c r="AR218" i="3"/>
  <c r="AQ218" i="3"/>
  <c r="AP218" i="3"/>
  <c r="AR217" i="3"/>
  <c r="AQ217" i="3"/>
  <c r="AP217" i="3"/>
  <c r="AR216" i="3"/>
  <c r="AQ216" i="3"/>
  <c r="AP216" i="3"/>
  <c r="AR215" i="3"/>
  <c r="AQ215" i="3"/>
  <c r="AP215" i="3"/>
  <c r="AR214" i="3"/>
  <c r="AQ214" i="3"/>
  <c r="AP214" i="3"/>
  <c r="AR213" i="3"/>
  <c r="AQ213" i="3"/>
  <c r="AP213" i="3"/>
  <c r="AR212" i="3"/>
  <c r="AQ212" i="3"/>
  <c r="AP212" i="3"/>
  <c r="AR211" i="3"/>
  <c r="AQ211" i="3"/>
  <c r="AP211" i="3"/>
  <c r="AR210" i="3"/>
  <c r="AQ210" i="3"/>
  <c r="AP210" i="3"/>
  <c r="AR209" i="3"/>
  <c r="AQ209" i="3"/>
  <c r="AP209" i="3"/>
  <c r="AR208" i="3"/>
  <c r="AQ208" i="3"/>
  <c r="AP208" i="3"/>
  <c r="AR207" i="3"/>
  <c r="AQ207" i="3"/>
  <c r="AP207" i="3"/>
  <c r="AR206" i="3"/>
  <c r="AQ206" i="3"/>
  <c r="AP206" i="3"/>
  <c r="AR205" i="3"/>
  <c r="AQ205" i="3"/>
  <c r="AP205" i="3"/>
  <c r="AR204" i="3"/>
  <c r="AQ204" i="3"/>
  <c r="AP204" i="3"/>
  <c r="AR203" i="3"/>
  <c r="AQ203" i="3"/>
  <c r="AP203" i="3"/>
  <c r="AR202" i="3"/>
  <c r="AQ202" i="3"/>
  <c r="AP202" i="3"/>
  <c r="AR201" i="3"/>
  <c r="AQ201" i="3"/>
  <c r="AP201" i="3"/>
  <c r="AR200" i="3"/>
  <c r="AQ200" i="3"/>
  <c r="AP200" i="3"/>
  <c r="AR199" i="3"/>
  <c r="AQ199" i="3"/>
  <c r="AP199" i="3"/>
  <c r="AR198" i="3"/>
  <c r="AQ198" i="3"/>
  <c r="AP198" i="3"/>
  <c r="AR197" i="3"/>
  <c r="AQ197" i="3"/>
  <c r="AP197" i="3"/>
  <c r="AR196" i="3"/>
  <c r="AQ196" i="3"/>
  <c r="AP196" i="3"/>
  <c r="AR195" i="3"/>
  <c r="AQ195" i="3"/>
  <c r="AP195" i="3"/>
  <c r="AR194" i="3"/>
  <c r="AQ194" i="3"/>
  <c r="AP194" i="3"/>
  <c r="AR193" i="3"/>
  <c r="AQ193" i="3"/>
  <c r="AP193" i="3"/>
  <c r="AR192" i="3"/>
  <c r="AQ192" i="3"/>
  <c r="AP192" i="3"/>
  <c r="AR191" i="3"/>
  <c r="AQ191" i="3"/>
  <c r="AP191" i="3"/>
  <c r="AR190" i="3"/>
  <c r="AQ190" i="3"/>
  <c r="AP190" i="3"/>
  <c r="AR189" i="3"/>
  <c r="AQ189" i="3"/>
  <c r="AP189" i="3"/>
  <c r="AR188" i="3"/>
  <c r="AQ188" i="3"/>
  <c r="AP188" i="3"/>
  <c r="AR187" i="3"/>
  <c r="AQ187" i="3"/>
  <c r="AP187" i="3"/>
  <c r="AR186" i="3"/>
  <c r="AQ186" i="3"/>
  <c r="AP186" i="3"/>
  <c r="AR185" i="3"/>
  <c r="AQ185" i="3"/>
  <c r="AP185" i="3"/>
  <c r="AR184" i="3"/>
  <c r="AQ184" i="3"/>
  <c r="AP184" i="3"/>
  <c r="AR183" i="3"/>
  <c r="AQ183" i="3"/>
  <c r="AP183" i="3"/>
  <c r="AR182" i="3"/>
  <c r="AQ182" i="3"/>
  <c r="AP182" i="3"/>
  <c r="AR181" i="3"/>
  <c r="AQ181" i="3"/>
  <c r="AP181" i="3"/>
  <c r="AR180" i="3"/>
  <c r="AQ180" i="3"/>
  <c r="AP180" i="3"/>
  <c r="AR179" i="3"/>
  <c r="AQ179" i="3"/>
  <c r="AP179" i="3"/>
  <c r="AR178" i="3"/>
  <c r="AQ178" i="3"/>
  <c r="AP178" i="3"/>
  <c r="AR177" i="3"/>
  <c r="AQ177" i="3"/>
  <c r="AP177" i="3"/>
  <c r="AR176" i="3"/>
  <c r="AQ176" i="3"/>
  <c r="AP176" i="3"/>
  <c r="AR175" i="3"/>
  <c r="AQ175" i="3"/>
  <c r="AP175" i="3"/>
  <c r="AR174" i="3"/>
  <c r="AQ174" i="3"/>
  <c r="AP174" i="3"/>
  <c r="AR173" i="3"/>
  <c r="AQ173" i="3"/>
  <c r="AP173" i="3"/>
  <c r="AR172" i="3"/>
  <c r="AQ172" i="3"/>
  <c r="AP172" i="3"/>
  <c r="AR171" i="3"/>
  <c r="AQ171" i="3"/>
  <c r="AP171" i="3"/>
  <c r="AR170" i="3"/>
  <c r="AQ170" i="3"/>
  <c r="AP170" i="3"/>
  <c r="AR169" i="3"/>
  <c r="AQ169" i="3"/>
  <c r="AP169" i="3"/>
  <c r="AR168" i="3"/>
  <c r="AQ168" i="3"/>
  <c r="AP168" i="3"/>
  <c r="AR167" i="3"/>
  <c r="AQ167" i="3"/>
  <c r="AP167" i="3"/>
  <c r="AR166" i="3"/>
  <c r="AQ166" i="3"/>
  <c r="AP166" i="3"/>
  <c r="AR165" i="3"/>
  <c r="AQ165" i="3"/>
  <c r="AP165" i="3"/>
  <c r="AR164" i="3"/>
  <c r="AQ164" i="3"/>
  <c r="AP164" i="3"/>
  <c r="AR163" i="3"/>
  <c r="AQ163" i="3"/>
  <c r="AP163" i="3"/>
  <c r="AR162" i="3"/>
  <c r="AQ162" i="3"/>
  <c r="AP162" i="3"/>
  <c r="AR161" i="3"/>
  <c r="AQ161" i="3"/>
  <c r="AP161" i="3"/>
  <c r="AR160" i="3"/>
  <c r="AQ160" i="3"/>
  <c r="AP160" i="3"/>
  <c r="AR159" i="3"/>
  <c r="AQ159" i="3"/>
  <c r="AP159" i="3"/>
  <c r="AR158" i="3"/>
  <c r="AQ158" i="3"/>
  <c r="AP158" i="3"/>
  <c r="AR157" i="3"/>
  <c r="AQ157" i="3"/>
  <c r="AP157" i="3"/>
  <c r="AR156" i="3"/>
  <c r="AQ156" i="3"/>
  <c r="AP156" i="3"/>
  <c r="AR155" i="3"/>
  <c r="AQ155" i="3"/>
  <c r="AP155" i="3"/>
  <c r="AR154" i="3"/>
  <c r="AQ154" i="3"/>
  <c r="AP154" i="3"/>
  <c r="AR153" i="3"/>
  <c r="AQ153" i="3"/>
  <c r="AP153" i="3"/>
  <c r="AR152" i="3"/>
  <c r="AQ152" i="3"/>
  <c r="AP152" i="3"/>
  <c r="AR151" i="3"/>
  <c r="AQ151" i="3"/>
  <c r="AP151" i="3"/>
  <c r="AR150" i="3"/>
  <c r="AQ150" i="3"/>
  <c r="AP150" i="3"/>
  <c r="AR149" i="3"/>
  <c r="AQ149" i="3"/>
  <c r="AP149" i="3"/>
  <c r="AR148" i="3"/>
  <c r="AQ148" i="3"/>
  <c r="AP148" i="3"/>
  <c r="AR147" i="3"/>
  <c r="AQ147" i="3"/>
  <c r="AP147" i="3"/>
  <c r="AR146" i="3"/>
  <c r="AQ146" i="3"/>
  <c r="AP146" i="3"/>
  <c r="AR145" i="3"/>
  <c r="AQ145" i="3"/>
  <c r="AP145" i="3"/>
  <c r="AR144" i="3"/>
  <c r="AQ144" i="3"/>
  <c r="AP144" i="3"/>
  <c r="AR143" i="3"/>
  <c r="AQ143" i="3"/>
  <c r="AP143" i="3"/>
  <c r="AR142" i="3"/>
  <c r="AQ142" i="3"/>
  <c r="AP142" i="3"/>
  <c r="AR141" i="3"/>
  <c r="AQ141" i="3"/>
  <c r="AP141" i="3"/>
  <c r="AR140" i="3"/>
  <c r="AQ140" i="3"/>
  <c r="AP140" i="3"/>
  <c r="AR139" i="3"/>
  <c r="AQ139" i="3"/>
  <c r="AP139" i="3"/>
  <c r="AR138" i="3"/>
  <c r="AQ138" i="3"/>
  <c r="AP138" i="3"/>
  <c r="AR137" i="3"/>
  <c r="AQ137" i="3"/>
  <c r="AP137" i="3"/>
  <c r="AR136" i="3"/>
  <c r="AQ136" i="3"/>
  <c r="AP136" i="3"/>
  <c r="AR135" i="3"/>
  <c r="AQ135" i="3"/>
  <c r="AP135" i="3"/>
  <c r="AR134" i="3"/>
  <c r="AQ134" i="3"/>
  <c r="AP134" i="3"/>
  <c r="AR133" i="3"/>
  <c r="AQ133" i="3"/>
  <c r="AP133" i="3"/>
  <c r="AR132" i="3"/>
  <c r="AQ132" i="3"/>
  <c r="AP132" i="3"/>
  <c r="AR131" i="3"/>
  <c r="AQ131" i="3"/>
  <c r="AP131" i="3"/>
  <c r="AR130" i="3"/>
  <c r="AQ130" i="3"/>
  <c r="AP130" i="3"/>
  <c r="AR129" i="3"/>
  <c r="AQ129" i="3"/>
  <c r="AP129" i="3"/>
  <c r="AR128" i="3"/>
  <c r="AQ128" i="3"/>
  <c r="AP128" i="3"/>
  <c r="AR127" i="3"/>
  <c r="AQ127" i="3"/>
  <c r="AP127" i="3"/>
  <c r="AR126" i="3"/>
  <c r="AQ126" i="3"/>
  <c r="AP126" i="3"/>
  <c r="AR125" i="3"/>
  <c r="AQ125" i="3"/>
  <c r="AP125" i="3"/>
  <c r="AR124" i="3"/>
  <c r="AQ124" i="3"/>
  <c r="AP124" i="3"/>
  <c r="AR123" i="3"/>
  <c r="AQ123" i="3"/>
  <c r="AP123" i="3"/>
  <c r="AR122" i="3"/>
  <c r="AQ122" i="3"/>
  <c r="AP122" i="3"/>
  <c r="AR121" i="3"/>
  <c r="AQ121" i="3"/>
  <c r="AP121" i="3"/>
  <c r="AR120" i="3"/>
  <c r="AQ120" i="3"/>
  <c r="AP120" i="3"/>
  <c r="AR119" i="3"/>
  <c r="AQ119" i="3"/>
  <c r="AP119" i="3"/>
  <c r="AR118" i="3"/>
  <c r="AQ118" i="3"/>
  <c r="AP118" i="3"/>
  <c r="AR117" i="3"/>
  <c r="AQ117" i="3"/>
  <c r="AP117" i="3"/>
  <c r="AR116" i="3"/>
  <c r="AQ116" i="3"/>
  <c r="AP116" i="3"/>
  <c r="AR115" i="3"/>
  <c r="AQ115" i="3"/>
  <c r="AP115" i="3"/>
  <c r="AR114" i="3"/>
  <c r="AQ114" i="3"/>
  <c r="AP114" i="3"/>
  <c r="AR113" i="3"/>
  <c r="AQ113" i="3"/>
  <c r="AP113" i="3"/>
  <c r="AR112" i="3"/>
  <c r="AQ112" i="3"/>
  <c r="AP112" i="3"/>
  <c r="AR111" i="3"/>
  <c r="AQ111" i="3"/>
  <c r="AP111" i="3"/>
  <c r="AR110" i="3"/>
  <c r="AQ110" i="3"/>
  <c r="AP110" i="3"/>
  <c r="AR109" i="3"/>
  <c r="AQ109" i="3"/>
  <c r="AP109" i="3"/>
  <c r="AR108" i="3"/>
  <c r="AQ108" i="3"/>
  <c r="AP108" i="3"/>
  <c r="AR107" i="3"/>
  <c r="AQ107" i="3"/>
  <c r="AP107" i="3"/>
  <c r="AR106" i="3"/>
  <c r="AQ106" i="3"/>
  <c r="AP106" i="3"/>
  <c r="AR105" i="3"/>
  <c r="AQ105" i="3"/>
  <c r="AP105" i="3"/>
  <c r="AR104" i="3"/>
  <c r="AQ104" i="3"/>
  <c r="AP104" i="3"/>
  <c r="AR103" i="3"/>
  <c r="AQ103" i="3"/>
  <c r="AP103" i="3"/>
  <c r="AR102" i="3"/>
  <c r="AQ102" i="3"/>
  <c r="AP102" i="3"/>
  <c r="AR101" i="3"/>
  <c r="AQ101" i="3"/>
  <c r="AP101" i="3"/>
  <c r="AR100" i="3"/>
  <c r="AQ100" i="3"/>
  <c r="AP100" i="3"/>
  <c r="AR99" i="3"/>
  <c r="AQ99" i="3"/>
  <c r="AP99" i="3"/>
  <c r="AR98" i="3"/>
  <c r="AQ98" i="3"/>
  <c r="AP98" i="3"/>
  <c r="AR97" i="3"/>
  <c r="AQ97" i="3"/>
  <c r="AP97" i="3"/>
  <c r="AR96" i="3"/>
  <c r="AQ96" i="3"/>
  <c r="AP96" i="3"/>
  <c r="AR95" i="3"/>
  <c r="AQ95" i="3"/>
  <c r="AP95" i="3"/>
  <c r="AR94" i="3"/>
  <c r="AQ94" i="3"/>
  <c r="AP94" i="3"/>
  <c r="AR93" i="3"/>
  <c r="AQ93" i="3"/>
  <c r="AP93" i="3"/>
  <c r="AR92" i="3"/>
  <c r="AQ92" i="3"/>
  <c r="AP92" i="3"/>
  <c r="AR91" i="3"/>
  <c r="AQ91" i="3"/>
  <c r="AP91" i="3"/>
  <c r="AR90" i="3"/>
  <c r="AQ90" i="3"/>
  <c r="AP90" i="3"/>
  <c r="AR89" i="3"/>
  <c r="AQ89" i="3"/>
  <c r="AP89" i="3"/>
  <c r="AR88" i="3"/>
  <c r="AQ88" i="3"/>
  <c r="AP88" i="3"/>
  <c r="AR87" i="3"/>
  <c r="AQ87" i="3"/>
  <c r="AP87" i="3"/>
  <c r="AR86" i="3"/>
  <c r="AQ86" i="3"/>
  <c r="AP86" i="3"/>
  <c r="AR85" i="3"/>
  <c r="AQ85" i="3"/>
  <c r="AP85" i="3"/>
  <c r="AR84" i="3"/>
  <c r="AQ84" i="3"/>
  <c r="AP84" i="3"/>
  <c r="AR83" i="3"/>
  <c r="AQ83" i="3"/>
  <c r="AP83" i="3"/>
  <c r="AR82" i="3"/>
  <c r="AQ82" i="3"/>
  <c r="AP82" i="3"/>
  <c r="AR81" i="3"/>
  <c r="AQ81" i="3"/>
  <c r="AP81" i="3"/>
  <c r="AR80" i="3"/>
  <c r="AQ80" i="3"/>
  <c r="AP80" i="3"/>
  <c r="AR79" i="3"/>
  <c r="AQ79" i="3"/>
  <c r="AP79" i="3"/>
  <c r="AR78" i="3"/>
  <c r="AQ78" i="3"/>
  <c r="AP78" i="3"/>
  <c r="AR77" i="3"/>
  <c r="AQ77" i="3"/>
  <c r="AP77" i="3"/>
  <c r="AR76" i="3"/>
  <c r="AQ76" i="3"/>
  <c r="AP76" i="3"/>
  <c r="AR75" i="3"/>
  <c r="AQ75" i="3"/>
  <c r="AP75" i="3"/>
  <c r="AR74" i="3"/>
  <c r="AQ74" i="3"/>
  <c r="AP74" i="3"/>
  <c r="AR73" i="3"/>
  <c r="AQ73" i="3"/>
  <c r="AP73" i="3"/>
  <c r="AR72" i="3"/>
  <c r="AQ72" i="3"/>
  <c r="AP72" i="3"/>
  <c r="AR71" i="3"/>
  <c r="AQ71" i="3"/>
  <c r="AP71" i="3"/>
  <c r="AR70" i="3"/>
  <c r="AQ70" i="3"/>
  <c r="AP70" i="3"/>
  <c r="AR69" i="3"/>
  <c r="AQ69" i="3"/>
  <c r="AP69" i="3"/>
  <c r="AR54" i="3"/>
  <c r="AQ54" i="3"/>
  <c r="AP54" i="3"/>
  <c r="AR53" i="3"/>
  <c r="AQ53" i="3"/>
  <c r="AP53" i="3"/>
  <c r="AR52" i="3"/>
  <c r="AQ52" i="3"/>
  <c r="AP52" i="3"/>
  <c r="AR51" i="3"/>
  <c r="AQ51" i="3"/>
  <c r="AP51" i="3"/>
  <c r="AR50" i="3"/>
  <c r="AQ50" i="3"/>
  <c r="AP50" i="3"/>
  <c r="AR49" i="3"/>
  <c r="AQ49" i="3"/>
  <c r="AP49" i="3"/>
  <c r="AR48" i="3"/>
  <c r="AQ48" i="3"/>
  <c r="AP48" i="3"/>
  <c r="AR47" i="3"/>
  <c r="AQ47" i="3"/>
  <c r="AP47" i="3"/>
  <c r="AR46" i="3"/>
  <c r="AQ46" i="3"/>
  <c r="AP46" i="3"/>
  <c r="AR45" i="3"/>
  <c r="AQ45" i="3"/>
  <c r="AP45" i="3"/>
  <c r="AR44" i="3"/>
  <c r="AQ44" i="3"/>
  <c r="AP44" i="3"/>
  <c r="AR43" i="3"/>
  <c r="AQ43" i="3"/>
  <c r="AP43" i="3"/>
  <c r="AR42" i="3"/>
  <c r="AQ42" i="3"/>
  <c r="AP42" i="3"/>
  <c r="AR41" i="3"/>
  <c r="AQ41" i="3"/>
  <c r="AP41" i="3"/>
  <c r="AR40" i="3"/>
  <c r="AQ40" i="3"/>
  <c r="AP40" i="3"/>
  <c r="AR39" i="3"/>
  <c r="AQ39" i="3"/>
  <c r="AP39" i="3"/>
  <c r="AR38" i="3"/>
  <c r="AQ38" i="3"/>
  <c r="AP38" i="3"/>
  <c r="AR37" i="3"/>
  <c r="AQ37" i="3"/>
  <c r="AP37" i="3"/>
  <c r="AR36" i="3"/>
  <c r="AQ36" i="3"/>
  <c r="AP36" i="3"/>
  <c r="AR35" i="3"/>
  <c r="AQ35" i="3"/>
  <c r="AP35" i="3"/>
  <c r="AR34" i="3"/>
  <c r="AQ34" i="3"/>
  <c r="AP34" i="3"/>
  <c r="AR33" i="3"/>
  <c r="AQ33" i="3"/>
  <c r="AP33" i="3"/>
  <c r="AR32" i="3"/>
  <c r="AQ32" i="3"/>
  <c r="AP32" i="3"/>
  <c r="AR31" i="3"/>
  <c r="AQ31" i="3"/>
  <c r="AP31" i="3"/>
  <c r="AR30" i="3"/>
  <c r="AQ30" i="3"/>
  <c r="AP30" i="3"/>
  <c r="AR29" i="3"/>
  <c r="AQ29" i="3"/>
  <c r="AP29" i="3"/>
  <c r="AR28" i="3"/>
  <c r="AQ28" i="3"/>
  <c r="AP28" i="3"/>
  <c r="AR27" i="3"/>
  <c r="AQ27" i="3"/>
  <c r="AP27" i="3"/>
  <c r="AR26" i="3"/>
  <c r="AQ26" i="3"/>
  <c r="AP26" i="3"/>
  <c r="AR25" i="3"/>
  <c r="AQ25" i="3"/>
  <c r="AP25" i="3"/>
  <c r="AR24" i="3"/>
  <c r="AQ24" i="3"/>
  <c r="AP24" i="3"/>
  <c r="AR23" i="3"/>
  <c r="AQ23" i="3"/>
  <c r="AP23" i="3"/>
  <c r="AR22" i="3"/>
  <c r="AQ22" i="3"/>
  <c r="AP22" i="3"/>
  <c r="AR21" i="3"/>
  <c r="AQ21" i="3"/>
  <c r="AP21" i="3"/>
  <c r="AR20" i="3"/>
  <c r="AQ20" i="3"/>
  <c r="AP20" i="3"/>
  <c r="AR19" i="3"/>
  <c r="AQ19" i="3"/>
  <c r="AP19" i="3"/>
  <c r="AR18" i="3"/>
  <c r="AQ18" i="3"/>
  <c r="AP18" i="3"/>
  <c r="AR17" i="3"/>
  <c r="AQ17" i="3"/>
  <c r="AP17" i="3"/>
  <c r="AR16" i="3"/>
  <c r="AQ16" i="3"/>
  <c r="AP16" i="3"/>
  <c r="AR15" i="3"/>
  <c r="AQ15" i="3"/>
  <c r="AP15" i="3"/>
  <c r="AR14" i="3"/>
  <c r="AQ14" i="3"/>
  <c r="AP14" i="3"/>
  <c r="AR13" i="3"/>
  <c r="AQ13" i="3"/>
  <c r="AP13" i="3"/>
  <c r="AR12" i="3"/>
  <c r="AQ12" i="3"/>
  <c r="AP12" i="3"/>
  <c r="AR11" i="3"/>
  <c r="AQ11" i="3"/>
  <c r="AP11" i="3"/>
  <c r="AR10" i="3"/>
  <c r="AQ10" i="3"/>
  <c r="AP10" i="3"/>
  <c r="AR8" i="3"/>
  <c r="AQ8" i="3"/>
  <c r="AP8" i="3"/>
  <c r="AR7" i="3"/>
  <c r="AQ7" i="3"/>
  <c r="AP7" i="3"/>
  <c r="AR6" i="3"/>
  <c r="AQ6" i="3"/>
  <c r="AP6" i="3"/>
  <c r="AR5" i="3"/>
  <c r="AQ5" i="3"/>
  <c r="AP5" i="3"/>
  <c r="AR4" i="3"/>
  <c r="AQ4" i="3"/>
  <c r="AP4" i="3"/>
  <c r="AP3" i="3"/>
  <c r="AR3" i="3"/>
  <c r="AQ3" i="3"/>
  <c r="F106" i="7"/>
  <c r="AI107" i="3"/>
  <c r="AH107" i="3"/>
  <c r="AB107" i="3"/>
  <c r="Z107" i="3"/>
  <c r="N106" i="9" s="1"/>
  <c r="W107" i="3"/>
  <c r="V107" i="3"/>
  <c r="P107" i="3"/>
  <c r="O107" i="3"/>
  <c r="L107" i="3"/>
  <c r="K107" i="3"/>
  <c r="D107" i="3"/>
  <c r="C107" i="3"/>
  <c r="E106" i="9" s="1"/>
  <c r="F340" i="7"/>
  <c r="F353" i="7"/>
  <c r="O356" i="3"/>
  <c r="J355" i="9" s="1"/>
  <c r="P356" i="3"/>
  <c r="V356" i="3"/>
  <c r="W356" i="3"/>
  <c r="D355" i="3"/>
  <c r="D366" i="3"/>
  <c r="F542" i="7"/>
  <c r="AI544" i="3"/>
  <c r="AH544" i="3"/>
  <c r="AB544" i="3"/>
  <c r="Z544" i="3"/>
  <c r="N543" i="9" s="1"/>
  <c r="W544" i="3"/>
  <c r="V544" i="3"/>
  <c r="P544" i="3"/>
  <c r="O544" i="3"/>
  <c r="L544" i="3"/>
  <c r="K544" i="3"/>
  <c r="D544" i="3"/>
  <c r="C544" i="3"/>
  <c r="E543" i="9" s="1"/>
  <c r="F328" i="7"/>
  <c r="F327" i="7"/>
  <c r="AB329" i="3"/>
  <c r="Z329" i="3"/>
  <c r="W329" i="3"/>
  <c r="V329" i="3"/>
  <c r="P329" i="3"/>
  <c r="O329" i="3"/>
  <c r="J328" i="9" s="1"/>
  <c r="L329" i="3"/>
  <c r="K329" i="3"/>
  <c r="D329" i="3"/>
  <c r="C329" i="3"/>
  <c r="E328" i="9" s="1"/>
  <c r="F307" i="7"/>
  <c r="F306" i="7"/>
  <c r="AI308" i="3"/>
  <c r="AH308" i="3"/>
  <c r="AB308" i="3"/>
  <c r="Z308" i="3"/>
  <c r="N307" i="9" s="1"/>
  <c r="W308" i="3"/>
  <c r="V308" i="3"/>
  <c r="P308" i="3"/>
  <c r="O308" i="3"/>
  <c r="J307" i="9" s="1"/>
  <c r="L308" i="3"/>
  <c r="K308" i="3"/>
  <c r="D308" i="3"/>
  <c r="C308" i="3"/>
  <c r="AI307" i="3"/>
  <c r="AH307" i="3"/>
  <c r="AB307" i="3"/>
  <c r="Z307" i="3"/>
  <c r="W307" i="3"/>
  <c r="V307" i="3"/>
  <c r="P307" i="3"/>
  <c r="O307" i="3"/>
  <c r="J306" i="9" s="1"/>
  <c r="L307" i="3"/>
  <c r="K307" i="3"/>
  <c r="D307" i="3"/>
  <c r="C307" i="3"/>
  <c r="E306" i="9" s="1"/>
  <c r="F53" i="7"/>
  <c r="F52" i="7"/>
  <c r="F51" i="7"/>
  <c r="F50" i="7"/>
  <c r="F49" i="7"/>
  <c r="AI54" i="3"/>
  <c r="AH54" i="3"/>
  <c r="Z54" i="3"/>
  <c r="W54" i="3"/>
  <c r="V54" i="3"/>
  <c r="P54" i="3"/>
  <c r="O54" i="3"/>
  <c r="L54" i="3"/>
  <c r="K54" i="3"/>
  <c r="D54" i="3"/>
  <c r="C54" i="3"/>
  <c r="AI53" i="3"/>
  <c r="AH53" i="3"/>
  <c r="Z53" i="3"/>
  <c r="N52" i="9" s="1"/>
  <c r="W53" i="3"/>
  <c r="V53" i="3"/>
  <c r="P53" i="3"/>
  <c r="O53" i="3"/>
  <c r="L53" i="3"/>
  <c r="K53" i="3"/>
  <c r="D53" i="3"/>
  <c r="C53" i="3"/>
  <c r="AI52" i="3"/>
  <c r="AH52" i="3"/>
  <c r="Z52" i="3"/>
  <c r="W52" i="3"/>
  <c r="V52" i="3"/>
  <c r="P52" i="3"/>
  <c r="O52" i="3"/>
  <c r="J51" i="9" s="1"/>
  <c r="L52" i="3"/>
  <c r="K52" i="3"/>
  <c r="D52" i="3"/>
  <c r="C52" i="3"/>
  <c r="E51" i="9" s="1"/>
  <c r="AI51" i="3"/>
  <c r="AH51" i="3"/>
  <c r="Z51" i="3"/>
  <c r="N50" i="9" s="1"/>
  <c r="W51" i="3"/>
  <c r="V51" i="3"/>
  <c r="P51" i="3"/>
  <c r="O51" i="3"/>
  <c r="L51" i="3"/>
  <c r="K51" i="3"/>
  <c r="D51" i="3"/>
  <c r="C51" i="3"/>
  <c r="AI50" i="3"/>
  <c r="AH50" i="3"/>
  <c r="Z50" i="3"/>
  <c r="W50" i="3"/>
  <c r="V50" i="3"/>
  <c r="P50" i="3"/>
  <c r="O50" i="3"/>
  <c r="L50" i="3"/>
  <c r="K50" i="3"/>
  <c r="D50" i="3"/>
  <c r="C50" i="3"/>
  <c r="F48" i="7"/>
  <c r="AI49" i="3"/>
  <c r="AH49" i="3"/>
  <c r="Z49" i="3"/>
  <c r="W49" i="3"/>
  <c r="V49" i="3"/>
  <c r="P49" i="3"/>
  <c r="O49" i="3"/>
  <c r="L49" i="3"/>
  <c r="K49" i="3"/>
  <c r="D49" i="3"/>
  <c r="C49" i="3"/>
  <c r="F731" i="7"/>
  <c r="F730" i="7"/>
  <c r="F729" i="7"/>
  <c r="F728" i="7"/>
  <c r="F727" i="7"/>
  <c r="F726" i="7"/>
  <c r="F725" i="7"/>
  <c r="F724" i="7"/>
  <c r="F723" i="7"/>
  <c r="F722" i="7"/>
  <c r="F720" i="7"/>
  <c r="F719" i="7"/>
  <c r="F718" i="7"/>
  <c r="F715" i="7"/>
  <c r="F714" i="7"/>
  <c r="F713" i="7"/>
  <c r="F712" i="7"/>
  <c r="F711" i="7"/>
  <c r="F710" i="7"/>
  <c r="F709" i="7"/>
  <c r="F708" i="7"/>
  <c r="F707" i="7"/>
  <c r="F706" i="7"/>
  <c r="F705" i="7"/>
  <c r="F704" i="7"/>
  <c r="F703" i="7"/>
  <c r="F702" i="7"/>
  <c r="F701" i="7"/>
  <c r="F700" i="7"/>
  <c r="F696" i="7"/>
  <c r="F695" i="7"/>
  <c r="F694" i="7"/>
  <c r="F693" i="7"/>
  <c r="F692" i="7"/>
  <c r="F691" i="7"/>
  <c r="F690" i="7"/>
  <c r="F689" i="7"/>
  <c r="F684"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3" i="7"/>
  <c r="F652" i="7"/>
  <c r="F651" i="7"/>
  <c r="F650" i="7"/>
  <c r="F649" i="7"/>
  <c r="F648" i="7"/>
  <c r="F647" i="7"/>
  <c r="F646" i="7"/>
  <c r="F645" i="7"/>
  <c r="F644" i="7"/>
  <c r="F643" i="7"/>
  <c r="F642" i="7"/>
  <c r="F641" i="7"/>
  <c r="F640" i="7"/>
  <c r="F639" i="7"/>
  <c r="F638" i="7"/>
  <c r="F637" i="7"/>
  <c r="F635" i="7"/>
  <c r="F634" i="7"/>
  <c r="F633" i="7"/>
  <c r="F632" i="7"/>
  <c r="F631" i="7"/>
  <c r="F630" i="7"/>
  <c r="F629" i="7"/>
  <c r="F628" i="7"/>
  <c r="F627" i="7"/>
  <c r="F626" i="7"/>
  <c r="F625" i="7"/>
  <c r="F624" i="7"/>
  <c r="F623" i="7"/>
  <c r="F622" i="7"/>
  <c r="F621" i="7"/>
  <c r="F620" i="7"/>
  <c r="F619" i="7"/>
  <c r="F617" i="7"/>
  <c r="F616" i="7"/>
  <c r="F615" i="7"/>
  <c r="F614" i="7"/>
  <c r="F613" i="7"/>
  <c r="F612" i="7"/>
  <c r="F611" i="7"/>
  <c r="F609" i="7"/>
  <c r="F608" i="7"/>
  <c r="F607" i="7"/>
  <c r="F606" i="7"/>
  <c r="F605" i="7"/>
  <c r="F604" i="7"/>
  <c r="F603" i="7"/>
  <c r="F602" i="7"/>
  <c r="F601" i="7"/>
  <c r="F600" i="7"/>
  <c r="F599" i="7"/>
  <c r="F598" i="7"/>
  <c r="F597" i="7"/>
  <c r="F596" i="7"/>
  <c r="F595" i="7"/>
  <c r="F594" i="7"/>
  <c r="F593" i="7"/>
  <c r="F592"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59" i="7"/>
  <c r="F558" i="7"/>
  <c r="F557" i="7"/>
  <c r="F556" i="7"/>
  <c r="F555" i="7"/>
  <c r="F554" i="7"/>
  <c r="F553" i="7"/>
  <c r="F552" i="7"/>
  <c r="F551" i="7"/>
  <c r="F550" i="7"/>
  <c r="F547" i="7"/>
  <c r="F546" i="7"/>
  <c r="F545" i="7"/>
  <c r="F544" i="7"/>
  <c r="F543"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8" i="7"/>
  <c r="F387" i="7"/>
  <c r="F386" i="7"/>
  <c r="F385" i="7"/>
  <c r="F384" i="7"/>
  <c r="F383" i="7"/>
  <c r="F382" i="7"/>
  <c r="F381" i="7"/>
  <c r="F380" i="7"/>
  <c r="F379" i="7"/>
  <c r="F376" i="7"/>
  <c r="F375" i="7"/>
  <c r="F373" i="7"/>
  <c r="F371" i="7"/>
  <c r="F369" i="7"/>
  <c r="F366" i="7"/>
  <c r="F365" i="7"/>
  <c r="F364" i="7"/>
  <c r="F363" i="7"/>
  <c r="F362" i="7"/>
  <c r="F361" i="7"/>
  <c r="F360" i="7"/>
  <c r="F359" i="7"/>
  <c r="F355" i="7"/>
  <c r="F354" i="7"/>
  <c r="F348" i="7"/>
  <c r="F347" i="7"/>
  <c r="F346" i="7"/>
  <c r="F345" i="7"/>
  <c r="F344" i="7"/>
  <c r="F343" i="7"/>
  <c r="F342" i="7"/>
  <c r="F337" i="7"/>
  <c r="F335" i="7"/>
  <c r="F334" i="7"/>
  <c r="F333" i="7"/>
  <c r="F332" i="7"/>
  <c r="F331" i="7"/>
  <c r="F330" i="7"/>
  <c r="F326" i="7"/>
  <c r="F325" i="7"/>
  <c r="F324" i="7"/>
  <c r="F323" i="7"/>
  <c r="F322" i="7"/>
  <c r="F321" i="7"/>
  <c r="F320" i="7"/>
  <c r="F319" i="7"/>
  <c r="F318" i="7"/>
  <c r="F317" i="7"/>
  <c r="F316" i="7"/>
  <c r="F315" i="7"/>
  <c r="F314" i="7"/>
  <c r="F313" i="7"/>
  <c r="F312" i="7"/>
  <c r="F311" i="7"/>
  <c r="F310" i="7"/>
  <c r="F309" i="7"/>
  <c r="F308" i="7"/>
  <c r="F305" i="7"/>
  <c r="F304" i="7"/>
  <c r="F303" i="7"/>
  <c r="F302" i="7"/>
  <c r="F301" i="7"/>
  <c r="F300" i="7"/>
  <c r="F299" i="7"/>
  <c r="F298" i="7"/>
  <c r="F297" i="7"/>
  <c r="F296" i="7"/>
  <c r="F295" i="7"/>
  <c r="F294" i="7"/>
  <c r="F293" i="7"/>
  <c r="F292" i="7"/>
  <c r="F291" i="7"/>
  <c r="F290" i="7"/>
  <c r="F289" i="7"/>
  <c r="F286" i="7"/>
  <c r="F285"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7" i="7"/>
  <c r="F6" i="7"/>
  <c r="F5" i="7"/>
  <c r="F4" i="7"/>
  <c r="F3" i="7"/>
  <c r="F2" i="7"/>
  <c r="AB753" i="3"/>
  <c r="AB733" i="3"/>
  <c r="AB732" i="3"/>
  <c r="AB731" i="3"/>
  <c r="AB730" i="3"/>
  <c r="AB729" i="3"/>
  <c r="AB728" i="3"/>
  <c r="AB727" i="3"/>
  <c r="AB726" i="3"/>
  <c r="AB725" i="3"/>
  <c r="AB724" i="3"/>
  <c r="AB722" i="3"/>
  <c r="AB721" i="3"/>
  <c r="AB717" i="3"/>
  <c r="AB716" i="3"/>
  <c r="AB715" i="3"/>
  <c r="AB714" i="3"/>
  <c r="AB713" i="3"/>
  <c r="AB712" i="3"/>
  <c r="AB711" i="3"/>
  <c r="AB710" i="3"/>
  <c r="AB709" i="3"/>
  <c r="AB708" i="3"/>
  <c r="AB707" i="3"/>
  <c r="AB706" i="3"/>
  <c r="AB705" i="3"/>
  <c r="AB704" i="3"/>
  <c r="AB703" i="3"/>
  <c r="AB702" i="3"/>
  <c r="AB698" i="3"/>
  <c r="AB697" i="3"/>
  <c r="AB696" i="3"/>
  <c r="AB695" i="3"/>
  <c r="AB694" i="3"/>
  <c r="AB693" i="3"/>
  <c r="AB692" i="3"/>
  <c r="AB691" i="3"/>
  <c r="AB686" i="3"/>
  <c r="AB684" i="3"/>
  <c r="AB683" i="3"/>
  <c r="AB682" i="3"/>
  <c r="AB681" i="3"/>
  <c r="AB680" i="3"/>
  <c r="AB679" i="3"/>
  <c r="AB678" i="3"/>
  <c r="AB677" i="3"/>
  <c r="AB676" i="3"/>
  <c r="AB675" i="3"/>
  <c r="AB674" i="3"/>
  <c r="AB673" i="3"/>
  <c r="AB672" i="3"/>
  <c r="AB671" i="3"/>
  <c r="AB670" i="3"/>
  <c r="AB669" i="3"/>
  <c r="AB668" i="3"/>
  <c r="AB667" i="3"/>
  <c r="AB666" i="3"/>
  <c r="AB665" i="3"/>
  <c r="AB664" i="3"/>
  <c r="AB663" i="3"/>
  <c r="AB662" i="3"/>
  <c r="AB661" i="3"/>
  <c r="AB660" i="3"/>
  <c r="AB659" i="3"/>
  <c r="AB658" i="3"/>
  <c r="AB657" i="3"/>
  <c r="AB655" i="3"/>
  <c r="AB654" i="3"/>
  <c r="AB653" i="3"/>
  <c r="AB652" i="3"/>
  <c r="AB651" i="3"/>
  <c r="AB650" i="3"/>
  <c r="AB649" i="3"/>
  <c r="AB648" i="3"/>
  <c r="AB647" i="3"/>
  <c r="AB646" i="3"/>
  <c r="AB645" i="3"/>
  <c r="AB644" i="3"/>
  <c r="AB643" i="3"/>
  <c r="AB642" i="3"/>
  <c r="AB641" i="3"/>
  <c r="AB640" i="3"/>
  <c r="AB639" i="3"/>
  <c r="AB637" i="3"/>
  <c r="AB636" i="3"/>
  <c r="AB635" i="3"/>
  <c r="AB634" i="3"/>
  <c r="AB633" i="3"/>
  <c r="AB632" i="3"/>
  <c r="AB631" i="3"/>
  <c r="AB630" i="3"/>
  <c r="AB629" i="3"/>
  <c r="AB628" i="3"/>
  <c r="AB627" i="3"/>
  <c r="AB626" i="3"/>
  <c r="AB625" i="3"/>
  <c r="AB624" i="3"/>
  <c r="AB623" i="3"/>
  <c r="AB622" i="3"/>
  <c r="AB621" i="3"/>
  <c r="AB619" i="3"/>
  <c r="AB617" i="3"/>
  <c r="AB615" i="3"/>
  <c r="AB614" i="3"/>
  <c r="AB613" i="3"/>
  <c r="AB611" i="3"/>
  <c r="AB610" i="3"/>
  <c r="AB609" i="3"/>
  <c r="AB608" i="3"/>
  <c r="AB607" i="3"/>
  <c r="AB606" i="3"/>
  <c r="AB605" i="3"/>
  <c r="AB604" i="3"/>
  <c r="AB603" i="3"/>
  <c r="AB602" i="3"/>
  <c r="AB601" i="3"/>
  <c r="AB600" i="3"/>
  <c r="AB599" i="3"/>
  <c r="AB598" i="3"/>
  <c r="AB597" i="3"/>
  <c r="AB596" i="3"/>
  <c r="AB595" i="3"/>
  <c r="AB594" i="3"/>
  <c r="AB592" i="3"/>
  <c r="AB591" i="3"/>
  <c r="AB590" i="3"/>
  <c r="AB589" i="3"/>
  <c r="AB588" i="3"/>
  <c r="AB587" i="3"/>
  <c r="AB586" i="3"/>
  <c r="AB585" i="3"/>
  <c r="AB584" i="3"/>
  <c r="AB583" i="3"/>
  <c r="AB582" i="3"/>
  <c r="AB581" i="3"/>
  <c r="AB580" i="3"/>
  <c r="AB579" i="3"/>
  <c r="AB578" i="3"/>
  <c r="AB577" i="3"/>
  <c r="AB576" i="3"/>
  <c r="AB575" i="3"/>
  <c r="AB574" i="3"/>
  <c r="AB573" i="3"/>
  <c r="AB572" i="3"/>
  <c r="AB571" i="3"/>
  <c r="AB570" i="3"/>
  <c r="AB569" i="3"/>
  <c r="AB568" i="3"/>
  <c r="AB567" i="3"/>
  <c r="AB566" i="3"/>
  <c r="AB565" i="3"/>
  <c r="AB564" i="3"/>
  <c r="AB563" i="3"/>
  <c r="AB561" i="3"/>
  <c r="AB560" i="3"/>
  <c r="AB559" i="3"/>
  <c r="AB558" i="3"/>
  <c r="AB557" i="3"/>
  <c r="AB556" i="3"/>
  <c r="AB555" i="3"/>
  <c r="AB554" i="3"/>
  <c r="AB553" i="3"/>
  <c r="AB552" i="3"/>
  <c r="AB549" i="3"/>
  <c r="AB548" i="3"/>
  <c r="AB547" i="3"/>
  <c r="AB546" i="3"/>
  <c r="AB545" i="3"/>
  <c r="AB543" i="3"/>
  <c r="AB542" i="3"/>
  <c r="AB541" i="3"/>
  <c r="AB540" i="3"/>
  <c r="AB539" i="3"/>
  <c r="AB538" i="3"/>
  <c r="AB537" i="3"/>
  <c r="AB536" i="3"/>
  <c r="AB535" i="3"/>
  <c r="AB534" i="3"/>
  <c r="AB533" i="3"/>
  <c r="AB532" i="3"/>
  <c r="AB531" i="3"/>
  <c r="AB530" i="3"/>
  <c r="AB529" i="3"/>
  <c r="AB528" i="3"/>
  <c r="AB527" i="3"/>
  <c r="AB526" i="3"/>
  <c r="AB525" i="3"/>
  <c r="AB524" i="3"/>
  <c r="AB523" i="3"/>
  <c r="AB522" i="3"/>
  <c r="AB521" i="3"/>
  <c r="AB520" i="3"/>
  <c r="AB519" i="3"/>
  <c r="AB518" i="3"/>
  <c r="AB517" i="3"/>
  <c r="AB516" i="3"/>
  <c r="AB515" i="3"/>
  <c r="AB514" i="3"/>
  <c r="AB513" i="3"/>
  <c r="AB512" i="3"/>
  <c r="AB511" i="3"/>
  <c r="AB510" i="3"/>
  <c r="AB509" i="3"/>
  <c r="AB508" i="3"/>
  <c r="AB507" i="3"/>
  <c r="AB506" i="3"/>
  <c r="AB505" i="3"/>
  <c r="AB504" i="3"/>
  <c r="AB503" i="3"/>
  <c r="AB502" i="3"/>
  <c r="AB501" i="3"/>
  <c r="AB500" i="3"/>
  <c r="AB499" i="3"/>
  <c r="AB498" i="3"/>
  <c r="AB497" i="3"/>
  <c r="AB496" i="3"/>
  <c r="AB495" i="3"/>
  <c r="AB494" i="3"/>
  <c r="AB493" i="3"/>
  <c r="AB492" i="3"/>
  <c r="AB491" i="3"/>
  <c r="AB490" i="3"/>
  <c r="AB489" i="3"/>
  <c r="AB488" i="3"/>
  <c r="AB487" i="3"/>
  <c r="AB486" i="3"/>
  <c r="AB485" i="3"/>
  <c r="AB484" i="3"/>
  <c r="AB483" i="3"/>
  <c r="AB482" i="3"/>
  <c r="AB481" i="3"/>
  <c r="AB480" i="3"/>
  <c r="AB479" i="3"/>
  <c r="AB478" i="3"/>
  <c r="AB477" i="3"/>
  <c r="AB475" i="3"/>
  <c r="AB474" i="3"/>
  <c r="AB473" i="3"/>
  <c r="AB472" i="3"/>
  <c r="AB471" i="3"/>
  <c r="AB470" i="3"/>
  <c r="AB469" i="3"/>
  <c r="AB468" i="3"/>
  <c r="AB467" i="3"/>
  <c r="AB466" i="3"/>
  <c r="AB465" i="3"/>
  <c r="AB464" i="3"/>
  <c r="AB463" i="3"/>
  <c r="AB462" i="3"/>
  <c r="AB461" i="3"/>
  <c r="AB460" i="3"/>
  <c r="AB459" i="3"/>
  <c r="AB458" i="3"/>
  <c r="AB457" i="3"/>
  <c r="AB456" i="3"/>
  <c r="AB455" i="3"/>
  <c r="AB454" i="3"/>
  <c r="AB453" i="3"/>
  <c r="AB452" i="3"/>
  <c r="AB451" i="3"/>
  <c r="AB450" i="3"/>
  <c r="AB449" i="3"/>
  <c r="AB448" i="3"/>
  <c r="AB447" i="3"/>
  <c r="AB446" i="3"/>
  <c r="AB445" i="3"/>
  <c r="AB444" i="3"/>
  <c r="AB443" i="3"/>
  <c r="AB442" i="3"/>
  <c r="AB441" i="3"/>
  <c r="AB440" i="3"/>
  <c r="AB439" i="3"/>
  <c r="AB438" i="3"/>
  <c r="AB437" i="3"/>
  <c r="AB436" i="3"/>
  <c r="AB433" i="3"/>
  <c r="AB432" i="3"/>
  <c r="AB431" i="3"/>
  <c r="AB430" i="3"/>
  <c r="AB429" i="3"/>
  <c r="AB428" i="3"/>
  <c r="AB427" i="3"/>
  <c r="AB426" i="3"/>
  <c r="AB425" i="3"/>
  <c r="AB424" i="3"/>
  <c r="AB423" i="3"/>
  <c r="AB422" i="3"/>
  <c r="AB421" i="3"/>
  <c r="AB420" i="3"/>
  <c r="AB419" i="3"/>
  <c r="AB418" i="3"/>
  <c r="AB417" i="3"/>
  <c r="AB416" i="3"/>
  <c r="AB415" i="3"/>
  <c r="AB414" i="3"/>
  <c r="AB413" i="3"/>
  <c r="AB412" i="3"/>
  <c r="AB411" i="3"/>
  <c r="AB410" i="3"/>
  <c r="AB409" i="3"/>
  <c r="AB408" i="3"/>
  <c r="AB407" i="3"/>
  <c r="AB406" i="3"/>
  <c r="AB405" i="3"/>
  <c r="AB404" i="3"/>
  <c r="AB403" i="3"/>
  <c r="AB402" i="3"/>
  <c r="AB401" i="3"/>
  <c r="AB400" i="3"/>
  <c r="AB399" i="3"/>
  <c r="AB398" i="3"/>
  <c r="AB397" i="3"/>
  <c r="AB396" i="3"/>
  <c r="AB395" i="3"/>
  <c r="AB394" i="3"/>
  <c r="AB393" i="3"/>
  <c r="AB392" i="3"/>
  <c r="AB390" i="3"/>
  <c r="AB389" i="3"/>
  <c r="AB388" i="3"/>
  <c r="AB387" i="3"/>
  <c r="AB386" i="3"/>
  <c r="AB385" i="3"/>
  <c r="AB384" i="3"/>
  <c r="AB383" i="3"/>
  <c r="AB382" i="3"/>
  <c r="AB381" i="3"/>
  <c r="AB378" i="3"/>
  <c r="AB377" i="3"/>
  <c r="AB375" i="3"/>
  <c r="AB372" i="3"/>
  <c r="AB370" i="3"/>
  <c r="AB367" i="3"/>
  <c r="AB366" i="3"/>
  <c r="AB365" i="3"/>
  <c r="AB364" i="3"/>
  <c r="AB363" i="3"/>
  <c r="AB362" i="3"/>
  <c r="AB361" i="3"/>
  <c r="AB360" i="3"/>
  <c r="AB356" i="3"/>
  <c r="AB355" i="3"/>
  <c r="AB354" i="3"/>
  <c r="AB349" i="3"/>
  <c r="AB348" i="3"/>
  <c r="AB347" i="3"/>
  <c r="AB346" i="3"/>
  <c r="AB345" i="3"/>
  <c r="AB343" i="3"/>
  <c r="AB341" i="3"/>
  <c r="AB338" i="3"/>
  <c r="AB336" i="3"/>
  <c r="AB335" i="3"/>
  <c r="AB334" i="3"/>
  <c r="AB333" i="3"/>
  <c r="AB332" i="3"/>
  <c r="AB331" i="3"/>
  <c r="AB328" i="3"/>
  <c r="AB327" i="3"/>
  <c r="AB326" i="3"/>
  <c r="AB325" i="3"/>
  <c r="AB324" i="3"/>
  <c r="AB323" i="3"/>
  <c r="AB322" i="3"/>
  <c r="AB321" i="3"/>
  <c r="AB320" i="3"/>
  <c r="AB319" i="3"/>
  <c r="AB318" i="3"/>
  <c r="AB317" i="3"/>
  <c r="AB316" i="3"/>
  <c r="AB315" i="3"/>
  <c r="AB314" i="3"/>
  <c r="AB313" i="3"/>
  <c r="AB312" i="3"/>
  <c r="AB311" i="3"/>
  <c r="AB310" i="3"/>
  <c r="AB309" i="3"/>
  <c r="AB306" i="3"/>
  <c r="AB305" i="3"/>
  <c r="AB304" i="3"/>
  <c r="AB303" i="3"/>
  <c r="AB302" i="3"/>
  <c r="AB301" i="3"/>
  <c r="AB300" i="3"/>
  <c r="AB299" i="3"/>
  <c r="AB298" i="3"/>
  <c r="AB297" i="3"/>
  <c r="AB296" i="3"/>
  <c r="AB295" i="3"/>
  <c r="AB294" i="3"/>
  <c r="AB293" i="3"/>
  <c r="AB292" i="3"/>
  <c r="AB291" i="3"/>
  <c r="AB290" i="3"/>
  <c r="AB287" i="3"/>
  <c r="AB286" i="3"/>
  <c r="AB284" i="3"/>
  <c r="AB283" i="3"/>
  <c r="AB282" i="3"/>
  <c r="AB281" i="3"/>
  <c r="AB280" i="3"/>
  <c r="AB279" i="3"/>
  <c r="AB278" i="3"/>
  <c r="AB277" i="3"/>
  <c r="AB276" i="3"/>
  <c r="AB275" i="3"/>
  <c r="AB274" i="3"/>
  <c r="AB273" i="3"/>
  <c r="AB272" i="3"/>
  <c r="AB271" i="3"/>
  <c r="AB270" i="3"/>
  <c r="AB269" i="3"/>
  <c r="AB268" i="3"/>
  <c r="AB267" i="3"/>
  <c r="AB266" i="3"/>
  <c r="AB265" i="3"/>
  <c r="AB264" i="3"/>
  <c r="AB263" i="3"/>
  <c r="AB262" i="3"/>
  <c r="AB261" i="3"/>
  <c r="AB260" i="3"/>
  <c r="AB259" i="3"/>
  <c r="AB258" i="3"/>
  <c r="AB257" i="3"/>
  <c r="AB256" i="3"/>
  <c r="AB255" i="3"/>
  <c r="AB254" i="3"/>
  <c r="AB253" i="3"/>
  <c r="AB252" i="3"/>
  <c r="AB251" i="3"/>
  <c r="AB250" i="3"/>
  <c r="AB249" i="3"/>
  <c r="AB248" i="3"/>
  <c r="AB247" i="3"/>
  <c r="AB246" i="3"/>
  <c r="AB245" i="3"/>
  <c r="AB244" i="3"/>
  <c r="AB243" i="3"/>
  <c r="AB242" i="3"/>
  <c r="AB241" i="3"/>
  <c r="AB240" i="3"/>
  <c r="AB239" i="3"/>
  <c r="AB238" i="3"/>
  <c r="AB237" i="3"/>
  <c r="AB236" i="3"/>
  <c r="AB235" i="3"/>
  <c r="AB234" i="3"/>
  <c r="AB233" i="3"/>
  <c r="AB232" i="3"/>
  <c r="AB231" i="3"/>
  <c r="AB230" i="3"/>
  <c r="AB229" i="3"/>
  <c r="AB228" i="3"/>
  <c r="AB227" i="3"/>
  <c r="AB226" i="3"/>
  <c r="AB225" i="3"/>
  <c r="AB224" i="3"/>
  <c r="AB223" i="3"/>
  <c r="AB222" i="3"/>
  <c r="AB221" i="3"/>
  <c r="AB220" i="3"/>
  <c r="AB219" i="3"/>
  <c r="AB218" i="3"/>
  <c r="AB217" i="3"/>
  <c r="AB216" i="3"/>
  <c r="AB215" i="3"/>
  <c r="AB214" i="3"/>
  <c r="AB213" i="3"/>
  <c r="AB212" i="3"/>
  <c r="AB211" i="3"/>
  <c r="AB210" i="3"/>
  <c r="AB209" i="3"/>
  <c r="AB208" i="3"/>
  <c r="AB207" i="3"/>
  <c r="AB206" i="3"/>
  <c r="AB205" i="3"/>
  <c r="AB204" i="3"/>
  <c r="AB203" i="3"/>
  <c r="AB202" i="3"/>
  <c r="AB201" i="3"/>
  <c r="AB200" i="3"/>
  <c r="AB199" i="3"/>
  <c r="AB198" i="3"/>
  <c r="AB197" i="3"/>
  <c r="AB196" i="3"/>
  <c r="AB195" i="3"/>
  <c r="AB194" i="3"/>
  <c r="AB193" i="3"/>
  <c r="AB192" i="3"/>
  <c r="AB191" i="3"/>
  <c r="AB190" i="3"/>
  <c r="AB189" i="3"/>
  <c r="AB188" i="3"/>
  <c r="AB187" i="3"/>
  <c r="AB186" i="3"/>
  <c r="AB185" i="3"/>
  <c r="AB184" i="3"/>
  <c r="AB183" i="3"/>
  <c r="AB182" i="3"/>
  <c r="AB181" i="3"/>
  <c r="AB180" i="3"/>
  <c r="AB179" i="3"/>
  <c r="AB178" i="3"/>
  <c r="AB177" i="3"/>
  <c r="AB176" i="3"/>
  <c r="AB175" i="3"/>
  <c r="AB174" i="3"/>
  <c r="AB173" i="3"/>
  <c r="AB172" i="3"/>
  <c r="AB171" i="3"/>
  <c r="AB170" i="3"/>
  <c r="AB169" i="3"/>
  <c r="AB168" i="3"/>
  <c r="AB167" i="3"/>
  <c r="AB166" i="3"/>
  <c r="AB165" i="3"/>
  <c r="AB164" i="3"/>
  <c r="AB163" i="3"/>
  <c r="AB162" i="3"/>
  <c r="AB161" i="3"/>
  <c r="AB160" i="3"/>
  <c r="AB159" i="3"/>
  <c r="AB158" i="3"/>
  <c r="AB157" i="3"/>
  <c r="AB156" i="3"/>
  <c r="AB155" i="3"/>
  <c r="AB154" i="3"/>
  <c r="AB153" i="3"/>
  <c r="AB152" i="3"/>
  <c r="AB151" i="3"/>
  <c r="AB150" i="3"/>
  <c r="AB149" i="3"/>
  <c r="AB148" i="3"/>
  <c r="AB147" i="3"/>
  <c r="AB146" i="3"/>
  <c r="AB145" i="3"/>
  <c r="AB144" i="3"/>
  <c r="AB143" i="3"/>
  <c r="AB142" i="3"/>
  <c r="AB141" i="3"/>
  <c r="AB140" i="3"/>
  <c r="AB139" i="3"/>
  <c r="AB138" i="3"/>
  <c r="AB137" i="3"/>
  <c r="AB136" i="3"/>
  <c r="AB135" i="3"/>
  <c r="AB134" i="3"/>
  <c r="AB133" i="3"/>
  <c r="AB132" i="3"/>
  <c r="AB131" i="3"/>
  <c r="AB130" i="3"/>
  <c r="AB129" i="3"/>
  <c r="AB128" i="3"/>
  <c r="AB127" i="3"/>
  <c r="AB126" i="3"/>
  <c r="AB125" i="3"/>
  <c r="AB124" i="3"/>
  <c r="AB123" i="3"/>
  <c r="AB122" i="3"/>
  <c r="AB121" i="3"/>
  <c r="AB120" i="3"/>
  <c r="AB119" i="3"/>
  <c r="AB118" i="3"/>
  <c r="AB117" i="3"/>
  <c r="AB116" i="3"/>
  <c r="AB115" i="3"/>
  <c r="AB114" i="3"/>
  <c r="AB113" i="3"/>
  <c r="AB112" i="3"/>
  <c r="AB111" i="3"/>
  <c r="AB110" i="3"/>
  <c r="AB109" i="3"/>
  <c r="AB108" i="3"/>
  <c r="AB106" i="3"/>
  <c r="AB105" i="3"/>
  <c r="AB104" i="3"/>
  <c r="AB103" i="3"/>
  <c r="AB102" i="3"/>
  <c r="AB101" i="3"/>
  <c r="AB100" i="3"/>
  <c r="AB99" i="3"/>
  <c r="AB98" i="3"/>
  <c r="AB97" i="3"/>
  <c r="AB96" i="3"/>
  <c r="AB95" i="3"/>
  <c r="AB94" i="3"/>
  <c r="AB93" i="3"/>
  <c r="AB92" i="3"/>
  <c r="AB91" i="3"/>
  <c r="AB90" i="3"/>
  <c r="AB89" i="3"/>
  <c r="AB88" i="3"/>
  <c r="AB87" i="3"/>
  <c r="AB86" i="3"/>
  <c r="AB85" i="3"/>
  <c r="AB84" i="3"/>
  <c r="AB83" i="3"/>
  <c r="AB82" i="3"/>
  <c r="AB81" i="3"/>
  <c r="AB80" i="3"/>
  <c r="AB79" i="3"/>
  <c r="AB78" i="3"/>
  <c r="AB77" i="3"/>
  <c r="AB76" i="3"/>
  <c r="AB75" i="3"/>
  <c r="AB74" i="3"/>
  <c r="AB73" i="3"/>
  <c r="AB72" i="3"/>
  <c r="AB71" i="3"/>
  <c r="AB70" i="3"/>
  <c r="AB69" i="3"/>
  <c r="AB34" i="3"/>
  <c r="AB33" i="3"/>
  <c r="AB32" i="3"/>
  <c r="AB31" i="3"/>
  <c r="AB30" i="3"/>
  <c r="AB29" i="3"/>
  <c r="AB28" i="3"/>
  <c r="AB27" i="3"/>
  <c r="AB26" i="3"/>
  <c r="AB25" i="3"/>
  <c r="AB24" i="3"/>
  <c r="AB23" i="3"/>
  <c r="AB22" i="3"/>
  <c r="AB21" i="3"/>
  <c r="AB20" i="3"/>
  <c r="AB19" i="3"/>
  <c r="AB18" i="3"/>
  <c r="AB17" i="3"/>
  <c r="AB16" i="3"/>
  <c r="AB15" i="3"/>
  <c r="AB14" i="3"/>
  <c r="AB13" i="3"/>
  <c r="AB12" i="3"/>
  <c r="AB11" i="3"/>
  <c r="AB10" i="3"/>
  <c r="AB8" i="3"/>
  <c r="AB7" i="3"/>
  <c r="AB6" i="3"/>
  <c r="AB5" i="3"/>
  <c r="AB4" i="3"/>
  <c r="AB3" i="3"/>
  <c r="P753" i="3"/>
  <c r="P733" i="3"/>
  <c r="P732" i="3"/>
  <c r="P731" i="3"/>
  <c r="P730" i="3"/>
  <c r="P729" i="3"/>
  <c r="P728" i="3"/>
  <c r="P727" i="3"/>
  <c r="P726" i="3"/>
  <c r="P725" i="3"/>
  <c r="P724" i="3"/>
  <c r="P722" i="3"/>
  <c r="P721" i="3"/>
  <c r="P720" i="3"/>
  <c r="P717" i="3"/>
  <c r="P716" i="3"/>
  <c r="P715" i="3"/>
  <c r="P714" i="3"/>
  <c r="P713" i="3"/>
  <c r="P712" i="3"/>
  <c r="P711" i="3"/>
  <c r="P710" i="3"/>
  <c r="P709" i="3"/>
  <c r="P708" i="3"/>
  <c r="P707" i="3"/>
  <c r="P706" i="3"/>
  <c r="P705" i="3"/>
  <c r="P704" i="3"/>
  <c r="P703" i="3"/>
  <c r="P702" i="3"/>
  <c r="P698" i="3"/>
  <c r="P697" i="3"/>
  <c r="P696" i="3"/>
  <c r="P695" i="3"/>
  <c r="P694" i="3"/>
  <c r="P693" i="3"/>
  <c r="P692" i="3"/>
  <c r="P691" i="3"/>
  <c r="P686" i="3"/>
  <c r="P684" i="3"/>
  <c r="P683" i="3"/>
  <c r="P682" i="3"/>
  <c r="P681" i="3"/>
  <c r="P680" i="3"/>
  <c r="P679" i="3"/>
  <c r="P678" i="3"/>
  <c r="P677" i="3"/>
  <c r="P676" i="3"/>
  <c r="P675" i="3"/>
  <c r="P674" i="3"/>
  <c r="P673" i="3"/>
  <c r="P672" i="3"/>
  <c r="P671" i="3"/>
  <c r="P670" i="3"/>
  <c r="P669" i="3"/>
  <c r="P668" i="3"/>
  <c r="P667" i="3"/>
  <c r="P666" i="3"/>
  <c r="P665" i="3"/>
  <c r="P664" i="3"/>
  <c r="P663" i="3"/>
  <c r="P662" i="3"/>
  <c r="P661" i="3"/>
  <c r="P660" i="3"/>
  <c r="P659" i="3"/>
  <c r="P658" i="3"/>
  <c r="P657" i="3"/>
  <c r="P655" i="3"/>
  <c r="P654" i="3"/>
  <c r="P653" i="3"/>
  <c r="P652" i="3"/>
  <c r="P651" i="3"/>
  <c r="P650" i="3"/>
  <c r="P649" i="3"/>
  <c r="P648" i="3"/>
  <c r="P647" i="3"/>
  <c r="P646" i="3"/>
  <c r="P645" i="3"/>
  <c r="P644" i="3"/>
  <c r="P643" i="3"/>
  <c r="P642" i="3"/>
  <c r="P641" i="3"/>
  <c r="P640" i="3"/>
  <c r="P639" i="3"/>
  <c r="P637" i="3"/>
  <c r="P636" i="3"/>
  <c r="P635" i="3"/>
  <c r="P634" i="3"/>
  <c r="P633" i="3"/>
  <c r="P632" i="3"/>
  <c r="P631" i="3"/>
  <c r="P630" i="3"/>
  <c r="P629" i="3"/>
  <c r="P628" i="3"/>
  <c r="P627" i="3"/>
  <c r="P626" i="3"/>
  <c r="P625" i="3"/>
  <c r="P624" i="3"/>
  <c r="P623" i="3"/>
  <c r="P622" i="3"/>
  <c r="P621" i="3"/>
  <c r="P619" i="3"/>
  <c r="P618" i="3"/>
  <c r="P617" i="3"/>
  <c r="P616" i="3"/>
  <c r="P615" i="3"/>
  <c r="P614" i="3"/>
  <c r="P613" i="3"/>
  <c r="P611" i="3"/>
  <c r="P610" i="3"/>
  <c r="P609" i="3"/>
  <c r="P608" i="3"/>
  <c r="P607" i="3"/>
  <c r="P606" i="3"/>
  <c r="P605" i="3"/>
  <c r="P604" i="3"/>
  <c r="P603" i="3"/>
  <c r="P602" i="3"/>
  <c r="P601" i="3"/>
  <c r="P600" i="3"/>
  <c r="P599" i="3"/>
  <c r="P598" i="3"/>
  <c r="P597" i="3"/>
  <c r="P596" i="3"/>
  <c r="P595" i="3"/>
  <c r="P594" i="3"/>
  <c r="P592" i="3"/>
  <c r="P591" i="3"/>
  <c r="P590" i="3"/>
  <c r="P589" i="3"/>
  <c r="P588" i="3"/>
  <c r="P587" i="3"/>
  <c r="P586" i="3"/>
  <c r="P585" i="3"/>
  <c r="P584" i="3"/>
  <c r="P583" i="3"/>
  <c r="P582" i="3"/>
  <c r="P581" i="3"/>
  <c r="P580" i="3"/>
  <c r="P579" i="3"/>
  <c r="P578" i="3"/>
  <c r="P577" i="3"/>
  <c r="P576" i="3"/>
  <c r="P575" i="3"/>
  <c r="P574" i="3"/>
  <c r="P573" i="3"/>
  <c r="P572" i="3"/>
  <c r="P571" i="3"/>
  <c r="P570" i="3"/>
  <c r="P569" i="3"/>
  <c r="P568" i="3"/>
  <c r="P567" i="3"/>
  <c r="P566" i="3"/>
  <c r="P565" i="3"/>
  <c r="P564" i="3"/>
  <c r="P563" i="3"/>
  <c r="P561" i="3"/>
  <c r="P560" i="3"/>
  <c r="P559" i="3"/>
  <c r="P558" i="3"/>
  <c r="P557" i="3"/>
  <c r="P556" i="3"/>
  <c r="P555" i="3"/>
  <c r="P554" i="3"/>
  <c r="P553" i="3"/>
  <c r="P552" i="3"/>
  <c r="P549" i="3"/>
  <c r="P548" i="3"/>
  <c r="P547" i="3"/>
  <c r="P546" i="3"/>
  <c r="P545" i="3"/>
  <c r="P543" i="3"/>
  <c r="P542" i="3"/>
  <c r="P541" i="3"/>
  <c r="P540" i="3"/>
  <c r="P539" i="3"/>
  <c r="P538" i="3"/>
  <c r="P537" i="3"/>
  <c r="P536" i="3"/>
  <c r="P535" i="3"/>
  <c r="P534" i="3"/>
  <c r="P533" i="3"/>
  <c r="P532" i="3"/>
  <c r="P531" i="3"/>
  <c r="P530" i="3"/>
  <c r="P529" i="3"/>
  <c r="P528" i="3"/>
  <c r="P527" i="3"/>
  <c r="P526" i="3"/>
  <c r="P525" i="3"/>
  <c r="P524" i="3"/>
  <c r="P523" i="3"/>
  <c r="P522" i="3"/>
  <c r="P521" i="3"/>
  <c r="P520" i="3"/>
  <c r="P519" i="3"/>
  <c r="P518" i="3"/>
  <c r="P517" i="3"/>
  <c r="P516" i="3"/>
  <c r="P515" i="3"/>
  <c r="P514" i="3"/>
  <c r="P513" i="3"/>
  <c r="P512" i="3"/>
  <c r="P511" i="3"/>
  <c r="P510" i="3"/>
  <c r="P509" i="3"/>
  <c r="P508" i="3"/>
  <c r="P507" i="3"/>
  <c r="P506" i="3"/>
  <c r="P505" i="3"/>
  <c r="P504" i="3"/>
  <c r="P503" i="3"/>
  <c r="P502" i="3"/>
  <c r="P501" i="3"/>
  <c r="P500" i="3"/>
  <c r="P499" i="3"/>
  <c r="P498" i="3"/>
  <c r="P497" i="3"/>
  <c r="P496" i="3"/>
  <c r="P495" i="3"/>
  <c r="P494" i="3"/>
  <c r="P493" i="3"/>
  <c r="P492" i="3"/>
  <c r="P491" i="3"/>
  <c r="P490" i="3"/>
  <c r="P489" i="3"/>
  <c r="P488" i="3"/>
  <c r="P487" i="3"/>
  <c r="P486" i="3"/>
  <c r="P485" i="3"/>
  <c r="P484" i="3"/>
  <c r="P483" i="3"/>
  <c r="P482" i="3"/>
  <c r="P481" i="3"/>
  <c r="P480" i="3"/>
  <c r="P479" i="3"/>
  <c r="P478" i="3"/>
  <c r="P477" i="3"/>
  <c r="P475" i="3"/>
  <c r="P474" i="3"/>
  <c r="P473" i="3"/>
  <c r="P472" i="3"/>
  <c r="P471" i="3"/>
  <c r="P470" i="3"/>
  <c r="P469" i="3"/>
  <c r="P468" i="3"/>
  <c r="P467" i="3"/>
  <c r="P466" i="3"/>
  <c r="P465" i="3"/>
  <c r="P464" i="3"/>
  <c r="P463" i="3"/>
  <c r="P462" i="3"/>
  <c r="P461" i="3"/>
  <c r="P460" i="3"/>
  <c r="P459" i="3"/>
  <c r="P458" i="3"/>
  <c r="P457" i="3"/>
  <c r="P456" i="3"/>
  <c r="P455" i="3"/>
  <c r="P454" i="3"/>
  <c r="P453" i="3"/>
  <c r="P452" i="3"/>
  <c r="P451" i="3"/>
  <c r="P450" i="3"/>
  <c r="P449" i="3"/>
  <c r="P448" i="3"/>
  <c r="P447" i="3"/>
  <c r="P446" i="3"/>
  <c r="P445" i="3"/>
  <c r="P444" i="3"/>
  <c r="P443" i="3"/>
  <c r="P442" i="3"/>
  <c r="P441" i="3"/>
  <c r="P440" i="3"/>
  <c r="P439" i="3"/>
  <c r="P438" i="3"/>
  <c r="P437" i="3"/>
  <c r="P436" i="3"/>
  <c r="P433" i="3"/>
  <c r="P432" i="3"/>
  <c r="P431" i="3"/>
  <c r="P430" i="3"/>
  <c r="P429" i="3"/>
  <c r="P428" i="3"/>
  <c r="P427" i="3"/>
  <c r="P426" i="3"/>
  <c r="P425" i="3"/>
  <c r="P424" i="3"/>
  <c r="P423" i="3"/>
  <c r="P422" i="3"/>
  <c r="P421" i="3"/>
  <c r="P420" i="3"/>
  <c r="P419" i="3"/>
  <c r="P418" i="3"/>
  <c r="P417" i="3"/>
  <c r="P416" i="3"/>
  <c r="P415" i="3"/>
  <c r="P414" i="3"/>
  <c r="P413" i="3"/>
  <c r="P412" i="3"/>
  <c r="P411" i="3"/>
  <c r="P410" i="3"/>
  <c r="P409" i="3"/>
  <c r="P408" i="3"/>
  <c r="P407" i="3"/>
  <c r="P406" i="3"/>
  <c r="P405" i="3"/>
  <c r="P404" i="3"/>
  <c r="P403" i="3"/>
  <c r="P402" i="3"/>
  <c r="P401" i="3"/>
  <c r="P400" i="3"/>
  <c r="P399" i="3"/>
  <c r="P398" i="3"/>
  <c r="P397" i="3"/>
  <c r="P396" i="3"/>
  <c r="P395" i="3"/>
  <c r="P394" i="3"/>
  <c r="P393" i="3"/>
  <c r="P392" i="3"/>
  <c r="P390" i="3"/>
  <c r="P389" i="3"/>
  <c r="P388" i="3"/>
  <c r="P387" i="3"/>
  <c r="P386" i="3"/>
  <c r="P385" i="3"/>
  <c r="P384" i="3"/>
  <c r="P383" i="3"/>
  <c r="P382" i="3"/>
  <c r="P381" i="3"/>
  <c r="P378" i="3"/>
  <c r="P377" i="3"/>
  <c r="P375" i="3"/>
  <c r="P372" i="3"/>
  <c r="P370" i="3"/>
  <c r="P367" i="3"/>
  <c r="P366" i="3"/>
  <c r="P365" i="3"/>
  <c r="P364" i="3"/>
  <c r="P363" i="3"/>
  <c r="P362" i="3"/>
  <c r="P361" i="3"/>
  <c r="P360" i="3"/>
  <c r="P355" i="3"/>
  <c r="P354" i="3"/>
  <c r="P349" i="3"/>
  <c r="P348" i="3"/>
  <c r="P347" i="3"/>
  <c r="P346" i="3"/>
  <c r="P345" i="3"/>
  <c r="P344" i="3"/>
  <c r="P343" i="3"/>
  <c r="P341" i="3"/>
  <c r="P338" i="3"/>
  <c r="P336" i="3"/>
  <c r="P335" i="3"/>
  <c r="P334" i="3"/>
  <c r="P333" i="3"/>
  <c r="P332" i="3"/>
  <c r="P331" i="3"/>
  <c r="P328" i="3"/>
  <c r="P327" i="3"/>
  <c r="P326" i="3"/>
  <c r="P325" i="3"/>
  <c r="P324" i="3"/>
  <c r="P323" i="3"/>
  <c r="P322" i="3"/>
  <c r="P321" i="3"/>
  <c r="P320" i="3"/>
  <c r="P319" i="3"/>
  <c r="P318" i="3"/>
  <c r="P317" i="3"/>
  <c r="P316" i="3"/>
  <c r="P315" i="3"/>
  <c r="P314" i="3"/>
  <c r="P313" i="3"/>
  <c r="P312" i="3"/>
  <c r="P311" i="3"/>
  <c r="P310" i="3"/>
  <c r="P309" i="3"/>
  <c r="P306" i="3"/>
  <c r="P305" i="3"/>
  <c r="P304" i="3"/>
  <c r="P303" i="3"/>
  <c r="P302" i="3"/>
  <c r="P301" i="3"/>
  <c r="P300" i="3"/>
  <c r="P299" i="3"/>
  <c r="P298" i="3"/>
  <c r="P297" i="3"/>
  <c r="P296" i="3"/>
  <c r="P295" i="3"/>
  <c r="P294" i="3"/>
  <c r="P293" i="3"/>
  <c r="P292" i="3"/>
  <c r="P291" i="3"/>
  <c r="P290" i="3"/>
  <c r="P287" i="3"/>
  <c r="P286" i="3"/>
  <c r="P284" i="3"/>
  <c r="P283" i="3"/>
  <c r="P282" i="3"/>
  <c r="P281" i="3"/>
  <c r="P280" i="3"/>
  <c r="P279" i="3"/>
  <c r="P278" i="3"/>
  <c r="P277" i="3"/>
  <c r="P276" i="3"/>
  <c r="P275" i="3"/>
  <c r="P274" i="3"/>
  <c r="P273" i="3"/>
  <c r="P272" i="3"/>
  <c r="P271" i="3"/>
  <c r="P270" i="3"/>
  <c r="P269" i="3"/>
  <c r="P268" i="3"/>
  <c r="P267" i="3"/>
  <c r="P266" i="3"/>
  <c r="P265" i="3"/>
  <c r="P264" i="3"/>
  <c r="P263" i="3"/>
  <c r="P262" i="3"/>
  <c r="P261" i="3"/>
  <c r="P260" i="3"/>
  <c r="P259" i="3"/>
  <c r="P258" i="3"/>
  <c r="P257" i="3"/>
  <c r="P256" i="3"/>
  <c r="P255" i="3"/>
  <c r="P254" i="3"/>
  <c r="P253" i="3"/>
  <c r="P252" i="3"/>
  <c r="P251" i="3"/>
  <c r="P250" i="3"/>
  <c r="P249" i="3"/>
  <c r="P248" i="3"/>
  <c r="P247" i="3"/>
  <c r="P246" i="3"/>
  <c r="P245" i="3"/>
  <c r="P244" i="3"/>
  <c r="P243"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9" i="3"/>
  <c r="P208" i="3"/>
  <c r="P207" i="3"/>
  <c r="P206" i="3"/>
  <c r="P205" i="3"/>
  <c r="P204" i="3"/>
  <c r="P203" i="3"/>
  <c r="P202" i="3"/>
  <c r="P201" i="3"/>
  <c r="P200" i="3"/>
  <c r="P199" i="3"/>
  <c r="P198" i="3"/>
  <c r="P197" i="3"/>
  <c r="P196" i="3"/>
  <c r="P195" i="3"/>
  <c r="P194" i="3"/>
  <c r="P193" i="3"/>
  <c r="P192" i="3"/>
  <c r="P191" i="3"/>
  <c r="P190" i="3"/>
  <c r="P189" i="3"/>
  <c r="P188" i="3"/>
  <c r="P187" i="3"/>
  <c r="P186" i="3"/>
  <c r="P185"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48" i="3"/>
  <c r="P47" i="3"/>
  <c r="P46" i="3"/>
  <c r="P45" i="3"/>
  <c r="P44" i="3"/>
  <c r="P43" i="3"/>
  <c r="P42" i="3"/>
  <c r="P41" i="3"/>
  <c r="P40" i="3"/>
  <c r="P39" i="3"/>
  <c r="P38" i="3"/>
  <c r="P37" i="3"/>
  <c r="P36" i="3"/>
  <c r="P35" i="3"/>
  <c r="P34" i="3"/>
  <c r="P33" i="3"/>
  <c r="P32" i="3"/>
  <c r="P31" i="3"/>
  <c r="P30" i="3"/>
  <c r="P28" i="3"/>
  <c r="P27" i="3"/>
  <c r="P26" i="3"/>
  <c r="P25" i="3"/>
  <c r="P24" i="3"/>
  <c r="P23" i="3"/>
  <c r="P22" i="3"/>
  <c r="P21" i="3"/>
  <c r="P20" i="3"/>
  <c r="P19" i="3"/>
  <c r="P18" i="3"/>
  <c r="P17" i="3"/>
  <c r="P16" i="3"/>
  <c r="P15" i="3"/>
  <c r="P14" i="3"/>
  <c r="P13" i="3"/>
  <c r="P12" i="3"/>
  <c r="P11" i="3"/>
  <c r="P10" i="3"/>
  <c r="P8" i="3"/>
  <c r="P7" i="3"/>
  <c r="P6" i="3"/>
  <c r="P5" i="3"/>
  <c r="P4" i="3"/>
  <c r="P3" i="3"/>
  <c r="D753" i="3"/>
  <c r="D733" i="3"/>
  <c r="D732" i="3"/>
  <c r="D731" i="3"/>
  <c r="D730" i="3"/>
  <c r="D729" i="3"/>
  <c r="D728" i="3"/>
  <c r="D727" i="3"/>
  <c r="D726" i="3"/>
  <c r="D725" i="3"/>
  <c r="D724" i="3"/>
  <c r="D722" i="3"/>
  <c r="D721" i="3"/>
  <c r="D720" i="3"/>
  <c r="D717" i="3"/>
  <c r="D716" i="3"/>
  <c r="D715" i="3"/>
  <c r="D714" i="3"/>
  <c r="D713" i="3"/>
  <c r="D712" i="3"/>
  <c r="D711" i="3"/>
  <c r="D710" i="3"/>
  <c r="D709" i="3"/>
  <c r="D708" i="3"/>
  <c r="D707" i="3"/>
  <c r="D706" i="3"/>
  <c r="D705" i="3"/>
  <c r="D704" i="3"/>
  <c r="D703" i="3"/>
  <c r="D702" i="3"/>
  <c r="D698" i="3"/>
  <c r="D697" i="3"/>
  <c r="D696" i="3"/>
  <c r="D695" i="3"/>
  <c r="D694" i="3"/>
  <c r="D693" i="3"/>
  <c r="D692" i="3"/>
  <c r="D691" i="3"/>
  <c r="D686"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5" i="3"/>
  <c r="D654" i="3"/>
  <c r="D653" i="3"/>
  <c r="D652" i="3"/>
  <c r="D651" i="3"/>
  <c r="D650" i="3"/>
  <c r="D649" i="3"/>
  <c r="D648" i="3"/>
  <c r="D647" i="3"/>
  <c r="D646" i="3"/>
  <c r="D645" i="3"/>
  <c r="D644" i="3"/>
  <c r="D643" i="3"/>
  <c r="D642" i="3"/>
  <c r="D641" i="3"/>
  <c r="D640" i="3"/>
  <c r="D639" i="3"/>
  <c r="D637" i="3"/>
  <c r="D636" i="3"/>
  <c r="D635" i="3"/>
  <c r="D634" i="3"/>
  <c r="D633" i="3"/>
  <c r="D632" i="3"/>
  <c r="D631" i="3"/>
  <c r="D630" i="3"/>
  <c r="D629" i="3"/>
  <c r="D628" i="3"/>
  <c r="D627" i="3"/>
  <c r="D626" i="3"/>
  <c r="D625" i="3"/>
  <c r="D624" i="3"/>
  <c r="D623" i="3"/>
  <c r="D622" i="3"/>
  <c r="D621" i="3"/>
  <c r="D619" i="3"/>
  <c r="D618" i="3"/>
  <c r="D617" i="3"/>
  <c r="D616" i="3"/>
  <c r="D615" i="3"/>
  <c r="D614" i="3"/>
  <c r="D613" i="3"/>
  <c r="D611" i="3"/>
  <c r="D610" i="3"/>
  <c r="D609" i="3"/>
  <c r="D608" i="3"/>
  <c r="D607" i="3"/>
  <c r="D606" i="3"/>
  <c r="D605" i="3"/>
  <c r="D604" i="3"/>
  <c r="D603" i="3"/>
  <c r="D602" i="3"/>
  <c r="D601" i="3"/>
  <c r="D600" i="3"/>
  <c r="D599" i="3"/>
  <c r="D598" i="3"/>
  <c r="D597" i="3"/>
  <c r="D596" i="3"/>
  <c r="D595" i="3"/>
  <c r="D594"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1" i="3"/>
  <c r="D560" i="3"/>
  <c r="D559" i="3"/>
  <c r="D558" i="3"/>
  <c r="D557" i="3"/>
  <c r="D556" i="3"/>
  <c r="D555" i="3"/>
  <c r="D554" i="3"/>
  <c r="D553" i="3"/>
  <c r="D552" i="3"/>
  <c r="D549" i="3"/>
  <c r="D548" i="3"/>
  <c r="D547" i="3"/>
  <c r="D546" i="3"/>
  <c r="D545"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0" i="3"/>
  <c r="D389" i="3"/>
  <c r="D388" i="3"/>
  <c r="D387" i="3"/>
  <c r="D386" i="3"/>
  <c r="D385" i="3"/>
  <c r="D384" i="3"/>
  <c r="D383" i="3"/>
  <c r="D382" i="3"/>
  <c r="D381" i="3"/>
  <c r="D378" i="3"/>
  <c r="D377" i="3"/>
  <c r="D375" i="3"/>
  <c r="D372" i="3"/>
  <c r="D370" i="3"/>
  <c r="D367" i="3"/>
  <c r="D364" i="3"/>
  <c r="D363" i="3"/>
  <c r="D362" i="3"/>
  <c r="D361" i="3"/>
  <c r="D360" i="3"/>
  <c r="D356" i="3"/>
  <c r="D347" i="3"/>
  <c r="D346" i="3"/>
  <c r="D345" i="3"/>
  <c r="D344" i="3"/>
  <c r="D343" i="3"/>
  <c r="D341" i="3"/>
  <c r="D338" i="3"/>
  <c r="D336" i="3"/>
  <c r="D335" i="3"/>
  <c r="D334" i="3"/>
  <c r="D333" i="3"/>
  <c r="D332" i="3"/>
  <c r="D331" i="3"/>
  <c r="D328" i="3"/>
  <c r="D327" i="3"/>
  <c r="D326" i="3"/>
  <c r="D325" i="3"/>
  <c r="D324" i="3"/>
  <c r="D323" i="3"/>
  <c r="D322" i="3"/>
  <c r="D321" i="3"/>
  <c r="D320" i="3"/>
  <c r="D319" i="3"/>
  <c r="D318" i="3"/>
  <c r="D317" i="3"/>
  <c r="D316" i="3"/>
  <c r="D315" i="3"/>
  <c r="D314" i="3"/>
  <c r="D313" i="3"/>
  <c r="D312" i="3"/>
  <c r="D311" i="3"/>
  <c r="D310" i="3"/>
  <c r="D309" i="3"/>
  <c r="D306" i="3"/>
  <c r="D305" i="3"/>
  <c r="D304" i="3"/>
  <c r="D303" i="3"/>
  <c r="D302" i="3"/>
  <c r="D301" i="3"/>
  <c r="D300" i="3"/>
  <c r="D299" i="3"/>
  <c r="D298" i="3"/>
  <c r="D297" i="3"/>
  <c r="D296" i="3"/>
  <c r="D295" i="3"/>
  <c r="D294" i="3"/>
  <c r="D293" i="3"/>
  <c r="D292" i="3"/>
  <c r="D291" i="3"/>
  <c r="D290" i="3"/>
  <c r="D287" i="3"/>
  <c r="D286" i="3"/>
  <c r="D284" i="3"/>
  <c r="D283" i="3"/>
  <c r="D282" i="3"/>
  <c r="D281" i="3"/>
  <c r="D280" i="3"/>
  <c r="D279" i="3"/>
  <c r="D278" i="3"/>
  <c r="D277" i="3"/>
  <c r="D276" i="3"/>
  <c r="D275" i="3"/>
  <c r="D274" i="3"/>
  <c r="D273" i="3"/>
  <c r="D272" i="3"/>
  <c r="D271" i="3"/>
  <c r="D270" i="3"/>
  <c r="D269" i="3"/>
  <c r="D268"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8" i="3"/>
  <c r="D7" i="3"/>
  <c r="D6" i="3"/>
  <c r="D5" i="3"/>
  <c r="D4" i="3"/>
  <c r="AI753" i="3"/>
  <c r="AH753" i="3"/>
  <c r="AI733" i="3"/>
  <c r="AH733" i="3"/>
  <c r="AI732" i="3"/>
  <c r="AH732" i="3"/>
  <c r="AI731" i="3"/>
  <c r="AH731" i="3"/>
  <c r="AI730" i="3"/>
  <c r="AH730" i="3"/>
  <c r="AI729" i="3"/>
  <c r="AH729" i="3"/>
  <c r="AI728" i="3"/>
  <c r="AH728" i="3"/>
  <c r="AI727" i="3"/>
  <c r="AH727" i="3"/>
  <c r="AI726" i="3"/>
  <c r="AH726" i="3"/>
  <c r="AI725" i="3"/>
  <c r="AH725" i="3"/>
  <c r="AI724" i="3"/>
  <c r="AH724" i="3"/>
  <c r="AI722" i="3"/>
  <c r="AH722" i="3"/>
  <c r="AI720" i="3"/>
  <c r="AH720" i="3"/>
  <c r="AI716" i="3"/>
  <c r="AH716" i="3"/>
  <c r="AI715" i="3"/>
  <c r="AH715" i="3"/>
  <c r="AI714" i="3"/>
  <c r="AH714" i="3"/>
  <c r="AI713" i="3"/>
  <c r="AH713" i="3"/>
  <c r="AI712" i="3"/>
  <c r="AH712" i="3"/>
  <c r="AI711" i="3"/>
  <c r="AH711" i="3"/>
  <c r="AI710" i="3"/>
  <c r="AH710" i="3"/>
  <c r="AI709" i="3"/>
  <c r="AH709" i="3"/>
  <c r="AI708" i="3"/>
  <c r="AH708" i="3"/>
  <c r="AI707" i="3"/>
  <c r="AH707" i="3"/>
  <c r="AI706" i="3"/>
  <c r="AH706" i="3"/>
  <c r="AI705" i="3"/>
  <c r="AH705" i="3"/>
  <c r="AI704" i="3"/>
  <c r="AH704" i="3"/>
  <c r="AI703" i="3"/>
  <c r="AH703" i="3"/>
  <c r="AI702" i="3"/>
  <c r="AH702" i="3"/>
  <c r="AI698" i="3"/>
  <c r="AH698" i="3"/>
  <c r="AI697" i="3"/>
  <c r="AH697" i="3"/>
  <c r="AI696" i="3"/>
  <c r="AH696" i="3"/>
  <c r="AI695" i="3"/>
  <c r="AH695" i="3"/>
  <c r="AI694" i="3"/>
  <c r="AH694" i="3"/>
  <c r="AI693" i="3"/>
  <c r="AH693" i="3"/>
  <c r="AI691" i="3"/>
  <c r="AH691" i="3"/>
  <c r="AI686" i="3"/>
  <c r="AH686" i="3"/>
  <c r="AI684" i="3"/>
  <c r="AH684" i="3"/>
  <c r="AI683" i="3"/>
  <c r="AH683" i="3"/>
  <c r="AI682" i="3"/>
  <c r="AH682" i="3"/>
  <c r="AI681" i="3"/>
  <c r="AH681" i="3"/>
  <c r="AI680" i="3"/>
  <c r="AH680" i="3"/>
  <c r="AI679" i="3"/>
  <c r="AH679" i="3"/>
  <c r="AI678" i="3"/>
  <c r="AH678" i="3"/>
  <c r="AI677" i="3"/>
  <c r="AH677" i="3"/>
  <c r="AI676" i="3"/>
  <c r="AH676" i="3"/>
  <c r="AI675" i="3"/>
  <c r="AH675" i="3"/>
  <c r="AI674" i="3"/>
  <c r="AH674" i="3"/>
  <c r="AI673" i="3"/>
  <c r="AH673" i="3"/>
  <c r="AI672" i="3"/>
  <c r="AH672" i="3"/>
  <c r="AI671" i="3"/>
  <c r="AI670" i="3"/>
  <c r="AH670" i="3"/>
  <c r="AI669" i="3"/>
  <c r="AH669" i="3"/>
  <c r="AI668" i="3"/>
  <c r="AH668" i="3"/>
  <c r="AI667" i="3"/>
  <c r="AH667" i="3"/>
  <c r="AI665" i="3"/>
  <c r="AH665" i="3"/>
  <c r="AI664" i="3"/>
  <c r="AH664" i="3"/>
  <c r="AI663" i="3"/>
  <c r="AH663" i="3"/>
  <c r="AI662" i="3"/>
  <c r="AH662" i="3"/>
  <c r="AI660" i="3"/>
  <c r="AH660" i="3"/>
  <c r="AI659" i="3"/>
  <c r="AH659" i="3"/>
  <c r="AI658" i="3"/>
  <c r="AH658" i="3"/>
  <c r="AI657" i="3"/>
  <c r="AH657" i="3"/>
  <c r="AI655" i="3"/>
  <c r="AH655" i="3"/>
  <c r="AI654" i="3"/>
  <c r="AH654" i="3"/>
  <c r="AI653" i="3"/>
  <c r="AH653" i="3"/>
  <c r="AI649" i="3"/>
  <c r="AH649" i="3"/>
  <c r="AI646" i="3"/>
  <c r="AH646" i="3"/>
  <c r="AI645" i="3"/>
  <c r="AH645" i="3"/>
  <c r="AI644" i="3"/>
  <c r="AH644" i="3"/>
  <c r="AI642" i="3"/>
  <c r="AH642" i="3"/>
  <c r="AI641" i="3"/>
  <c r="AH641" i="3"/>
  <c r="AI640" i="3"/>
  <c r="AH640" i="3"/>
  <c r="AI639" i="3"/>
  <c r="AH639" i="3"/>
  <c r="AI637" i="3"/>
  <c r="AH637" i="3"/>
  <c r="AI636" i="3"/>
  <c r="AH636" i="3"/>
  <c r="AI635" i="3"/>
  <c r="AH635" i="3"/>
  <c r="AI633" i="3"/>
  <c r="AH633" i="3"/>
  <c r="AI632" i="3"/>
  <c r="AH632" i="3"/>
  <c r="AI631" i="3"/>
  <c r="AH631" i="3"/>
  <c r="AI630" i="3"/>
  <c r="AH630" i="3"/>
  <c r="AI629" i="3"/>
  <c r="AH629" i="3"/>
  <c r="AI628" i="3"/>
  <c r="AH628" i="3"/>
  <c r="AI627" i="3"/>
  <c r="AH627" i="3"/>
  <c r="AI626" i="3"/>
  <c r="AH626" i="3"/>
  <c r="AI625" i="3"/>
  <c r="AH625" i="3"/>
  <c r="AI624" i="3"/>
  <c r="AH624" i="3"/>
  <c r="AI623" i="3"/>
  <c r="AH623" i="3"/>
  <c r="AI622" i="3"/>
  <c r="AH622" i="3"/>
  <c r="AI621" i="3"/>
  <c r="AH621" i="3"/>
  <c r="AI619" i="3"/>
  <c r="AH619" i="3"/>
  <c r="AI618" i="3"/>
  <c r="AH618" i="3"/>
  <c r="AI617" i="3"/>
  <c r="AH617" i="3"/>
  <c r="AI616" i="3"/>
  <c r="AH616" i="3"/>
  <c r="AI615" i="3"/>
  <c r="AH615" i="3"/>
  <c r="AI614" i="3"/>
  <c r="AH614" i="3"/>
  <c r="AI613" i="3"/>
  <c r="AH613" i="3"/>
  <c r="AI611" i="3"/>
  <c r="AH611" i="3"/>
  <c r="AI610" i="3"/>
  <c r="AH610" i="3"/>
  <c r="AI609" i="3"/>
  <c r="AH609" i="3"/>
  <c r="AI608" i="3"/>
  <c r="AH608" i="3"/>
  <c r="AI607" i="3"/>
  <c r="AH607" i="3"/>
  <c r="AI606" i="3"/>
  <c r="AH606" i="3"/>
  <c r="AI605" i="3"/>
  <c r="AH605" i="3"/>
  <c r="AI604" i="3"/>
  <c r="AH604" i="3"/>
  <c r="AI603" i="3"/>
  <c r="AH603" i="3"/>
  <c r="AI602" i="3"/>
  <c r="AH602" i="3"/>
  <c r="AI601" i="3"/>
  <c r="AH601" i="3"/>
  <c r="AI600" i="3"/>
  <c r="AH600" i="3"/>
  <c r="AI599" i="3"/>
  <c r="AH599" i="3"/>
  <c r="AI598" i="3"/>
  <c r="AH598" i="3"/>
  <c r="AI597" i="3"/>
  <c r="AH597" i="3"/>
  <c r="AI596" i="3"/>
  <c r="AH596" i="3"/>
  <c r="AI595" i="3"/>
  <c r="AH595" i="3"/>
  <c r="AI594" i="3"/>
  <c r="AH594" i="3"/>
  <c r="AI592" i="3"/>
  <c r="AH592" i="3"/>
  <c r="AI591" i="3"/>
  <c r="AH591" i="3"/>
  <c r="AI590" i="3"/>
  <c r="AH590" i="3"/>
  <c r="AI589" i="3"/>
  <c r="AH589" i="3"/>
  <c r="AI588" i="3"/>
  <c r="AH588" i="3"/>
  <c r="AI587" i="3"/>
  <c r="AH587" i="3"/>
  <c r="AI586" i="3"/>
  <c r="AH586" i="3"/>
  <c r="AI585" i="3"/>
  <c r="AH585" i="3"/>
  <c r="AI584" i="3"/>
  <c r="AH584" i="3"/>
  <c r="AI583" i="3"/>
  <c r="AH583" i="3"/>
  <c r="AI582" i="3"/>
  <c r="AH582" i="3"/>
  <c r="AI581" i="3"/>
  <c r="AH581" i="3"/>
  <c r="AI580" i="3"/>
  <c r="AH580" i="3"/>
  <c r="AI579" i="3"/>
  <c r="AH579" i="3"/>
  <c r="AI578" i="3"/>
  <c r="AH578" i="3"/>
  <c r="AI577" i="3"/>
  <c r="AH577" i="3"/>
  <c r="AI576" i="3"/>
  <c r="AH576" i="3"/>
  <c r="AI575" i="3"/>
  <c r="AH575" i="3"/>
  <c r="AI574" i="3"/>
  <c r="AH574" i="3"/>
  <c r="AI573" i="3"/>
  <c r="AH573" i="3"/>
  <c r="AI572" i="3"/>
  <c r="AH572" i="3"/>
  <c r="AI571" i="3"/>
  <c r="AH571" i="3"/>
  <c r="AI570" i="3"/>
  <c r="AH570" i="3"/>
  <c r="AI569" i="3"/>
  <c r="AH569" i="3"/>
  <c r="AI568" i="3"/>
  <c r="AH568" i="3"/>
  <c r="AI567" i="3"/>
  <c r="AH567" i="3"/>
  <c r="AI566" i="3"/>
  <c r="AH566" i="3"/>
  <c r="AI565" i="3"/>
  <c r="AH565" i="3"/>
  <c r="AI564" i="3"/>
  <c r="AH564" i="3"/>
  <c r="AI563" i="3"/>
  <c r="AH563" i="3"/>
  <c r="AI561" i="3"/>
  <c r="AH561" i="3"/>
  <c r="AI560" i="3"/>
  <c r="AH560" i="3"/>
  <c r="AI558" i="3"/>
  <c r="AH558" i="3"/>
  <c r="AI557" i="3"/>
  <c r="AH557" i="3"/>
  <c r="AI556" i="3"/>
  <c r="AH556" i="3"/>
  <c r="AI555" i="3"/>
  <c r="AH555" i="3"/>
  <c r="AI554" i="3"/>
  <c r="AH554" i="3"/>
  <c r="AI553" i="3"/>
  <c r="AH553" i="3"/>
  <c r="AI552" i="3"/>
  <c r="AH552" i="3"/>
  <c r="AI549" i="3"/>
  <c r="AH549" i="3"/>
  <c r="AI548" i="3"/>
  <c r="AH548" i="3"/>
  <c r="AI547" i="3"/>
  <c r="AH547" i="3"/>
  <c r="AI546" i="3"/>
  <c r="AH546" i="3"/>
  <c r="AI545" i="3"/>
  <c r="AH545" i="3"/>
  <c r="AI543" i="3"/>
  <c r="AH543" i="3"/>
  <c r="AI538" i="3"/>
  <c r="AH538" i="3"/>
  <c r="AI536" i="3"/>
  <c r="AH536" i="3"/>
  <c r="AI535" i="3"/>
  <c r="AH535" i="3"/>
  <c r="AI534" i="3"/>
  <c r="AH534" i="3"/>
  <c r="AI533" i="3"/>
  <c r="AH533" i="3"/>
  <c r="AI532" i="3"/>
  <c r="AH532" i="3"/>
  <c r="AI531" i="3"/>
  <c r="AH531" i="3"/>
  <c r="AI530" i="3"/>
  <c r="AH530" i="3"/>
  <c r="AI529" i="3"/>
  <c r="AH529" i="3"/>
  <c r="AI528" i="3"/>
  <c r="AH528" i="3"/>
  <c r="AI527" i="3"/>
  <c r="AH527" i="3"/>
  <c r="AI526" i="3"/>
  <c r="AH526" i="3"/>
  <c r="AI525" i="3"/>
  <c r="AH525" i="3"/>
  <c r="AI524" i="3"/>
  <c r="AH524" i="3"/>
  <c r="AI523" i="3"/>
  <c r="AH523" i="3"/>
  <c r="AI522" i="3"/>
  <c r="AH522" i="3"/>
  <c r="AI521" i="3"/>
  <c r="AH521" i="3"/>
  <c r="AI520" i="3"/>
  <c r="AH520" i="3"/>
  <c r="AI519" i="3"/>
  <c r="AH519" i="3"/>
  <c r="AI518" i="3"/>
  <c r="AH518" i="3"/>
  <c r="AI517" i="3"/>
  <c r="AH517" i="3"/>
  <c r="AI516" i="3"/>
  <c r="AH516" i="3"/>
  <c r="AI515" i="3"/>
  <c r="AH515" i="3"/>
  <c r="AI514" i="3"/>
  <c r="AH514" i="3"/>
  <c r="AI513" i="3"/>
  <c r="AH513" i="3"/>
  <c r="AI512" i="3"/>
  <c r="AH512" i="3"/>
  <c r="AI511" i="3"/>
  <c r="AH511" i="3"/>
  <c r="AI510" i="3"/>
  <c r="AH510" i="3"/>
  <c r="AI509" i="3"/>
  <c r="AH509" i="3"/>
  <c r="AI508" i="3"/>
  <c r="AH508" i="3"/>
  <c r="AI507" i="3"/>
  <c r="AH507" i="3"/>
  <c r="AI506" i="3"/>
  <c r="AH506" i="3"/>
  <c r="AI505" i="3"/>
  <c r="AH505" i="3"/>
  <c r="AI504" i="3"/>
  <c r="AH504" i="3"/>
  <c r="AI503" i="3"/>
  <c r="AH503" i="3"/>
  <c r="AI502" i="3"/>
  <c r="AH502" i="3"/>
  <c r="AI501" i="3"/>
  <c r="AH501" i="3"/>
  <c r="AI500" i="3"/>
  <c r="AH500" i="3"/>
  <c r="AI499" i="3"/>
  <c r="AH499" i="3"/>
  <c r="AI498" i="3"/>
  <c r="AH498" i="3"/>
  <c r="AI497" i="3"/>
  <c r="AH497" i="3"/>
  <c r="AI496" i="3"/>
  <c r="AH496" i="3"/>
  <c r="AI495" i="3"/>
  <c r="AH495" i="3"/>
  <c r="AI494" i="3"/>
  <c r="AH494" i="3"/>
  <c r="AI493" i="3"/>
  <c r="AH493" i="3"/>
  <c r="AI492" i="3"/>
  <c r="AH492" i="3"/>
  <c r="AI491" i="3"/>
  <c r="AH491" i="3"/>
  <c r="AI490" i="3"/>
  <c r="AH490" i="3"/>
  <c r="AI489" i="3"/>
  <c r="AH489" i="3"/>
  <c r="AI488" i="3"/>
  <c r="AH488" i="3"/>
  <c r="AI487" i="3"/>
  <c r="AH487" i="3"/>
  <c r="AI486" i="3"/>
  <c r="AH486" i="3"/>
  <c r="AI485" i="3"/>
  <c r="AH485" i="3"/>
  <c r="AI484" i="3"/>
  <c r="AH484" i="3"/>
  <c r="AI483" i="3"/>
  <c r="AH483" i="3"/>
  <c r="AI482" i="3"/>
  <c r="AH482" i="3"/>
  <c r="AI481" i="3"/>
  <c r="AH481" i="3"/>
  <c r="AI480" i="3"/>
  <c r="AH480" i="3"/>
  <c r="AI479" i="3"/>
  <c r="AH479" i="3"/>
  <c r="AI478" i="3"/>
  <c r="AH478" i="3"/>
  <c r="AI477" i="3"/>
  <c r="AH477" i="3"/>
  <c r="AI475" i="3"/>
  <c r="AH475" i="3"/>
  <c r="AI474" i="3"/>
  <c r="AH474" i="3"/>
  <c r="AI473" i="3"/>
  <c r="AH473" i="3"/>
  <c r="AI472" i="3"/>
  <c r="AH472" i="3"/>
  <c r="AI471" i="3"/>
  <c r="AH471" i="3"/>
  <c r="AI470" i="3"/>
  <c r="AH470" i="3"/>
  <c r="AI469" i="3"/>
  <c r="AH469" i="3"/>
  <c r="AI468" i="3"/>
  <c r="AH468" i="3"/>
  <c r="AI467" i="3"/>
  <c r="AH467" i="3"/>
  <c r="AI466" i="3"/>
  <c r="AH466" i="3"/>
  <c r="AI465" i="3"/>
  <c r="AH465" i="3"/>
  <c r="AI464" i="3"/>
  <c r="AH464" i="3"/>
  <c r="AI463" i="3"/>
  <c r="AH463" i="3"/>
  <c r="AI462" i="3"/>
  <c r="AH462" i="3"/>
  <c r="AI461" i="3"/>
  <c r="AH461" i="3"/>
  <c r="AI460" i="3"/>
  <c r="AH460" i="3"/>
  <c r="AI459" i="3"/>
  <c r="AH459" i="3"/>
  <c r="AI458" i="3"/>
  <c r="AH458" i="3"/>
  <c r="AI457" i="3"/>
  <c r="AH457" i="3"/>
  <c r="AI456" i="3"/>
  <c r="AH456" i="3"/>
  <c r="AI455" i="3"/>
  <c r="AH455" i="3"/>
  <c r="AI454" i="3"/>
  <c r="AH454" i="3"/>
  <c r="AI453" i="3"/>
  <c r="AH453" i="3"/>
  <c r="AI452" i="3"/>
  <c r="AH452" i="3"/>
  <c r="AI451" i="3"/>
  <c r="AH451" i="3"/>
  <c r="AI450" i="3"/>
  <c r="AH450" i="3"/>
  <c r="AI449" i="3"/>
  <c r="AH449" i="3"/>
  <c r="AI448" i="3"/>
  <c r="AH448" i="3"/>
  <c r="AI447" i="3"/>
  <c r="AH447" i="3"/>
  <c r="AI446" i="3"/>
  <c r="AH446" i="3"/>
  <c r="AI445" i="3"/>
  <c r="AH445" i="3"/>
  <c r="AI444" i="3"/>
  <c r="AH444" i="3"/>
  <c r="AI441" i="3"/>
  <c r="AH441" i="3"/>
  <c r="AI440" i="3"/>
  <c r="AH440" i="3"/>
  <c r="AI439" i="3"/>
  <c r="AH439" i="3"/>
  <c r="AI438" i="3"/>
  <c r="AH438" i="3"/>
  <c r="AI437" i="3"/>
  <c r="AH437" i="3"/>
  <c r="AI436" i="3"/>
  <c r="AH436" i="3"/>
  <c r="AI433" i="3"/>
  <c r="AH433" i="3"/>
  <c r="AI431" i="3"/>
  <c r="AH431" i="3"/>
  <c r="AI430" i="3"/>
  <c r="AH430" i="3"/>
  <c r="AI429" i="3"/>
  <c r="AH429" i="3"/>
  <c r="AI428" i="3"/>
  <c r="AH428" i="3"/>
  <c r="AI427" i="3"/>
  <c r="AH427" i="3"/>
  <c r="AI424" i="3"/>
  <c r="AH424" i="3"/>
  <c r="AI423" i="3"/>
  <c r="AH423" i="3"/>
  <c r="AI422" i="3"/>
  <c r="AH422" i="3"/>
  <c r="AI421" i="3"/>
  <c r="AH421" i="3"/>
  <c r="AI420" i="3"/>
  <c r="AH420" i="3"/>
  <c r="AI419" i="3"/>
  <c r="AH419" i="3"/>
  <c r="AI418" i="3"/>
  <c r="AH418" i="3"/>
  <c r="AI417" i="3"/>
  <c r="AH417" i="3"/>
  <c r="AI416" i="3"/>
  <c r="AH416" i="3"/>
  <c r="AI415" i="3"/>
  <c r="AH415" i="3"/>
  <c r="AI414" i="3"/>
  <c r="AH414" i="3"/>
  <c r="AI413" i="3"/>
  <c r="AH413" i="3"/>
  <c r="AI412" i="3"/>
  <c r="AH412" i="3"/>
  <c r="AI411" i="3"/>
  <c r="AH411" i="3"/>
  <c r="AI410" i="3"/>
  <c r="AH410" i="3"/>
  <c r="AI409" i="3"/>
  <c r="AH409" i="3"/>
  <c r="AI408" i="3"/>
  <c r="AH408" i="3"/>
  <c r="AI407" i="3"/>
  <c r="AH407" i="3"/>
  <c r="AI406" i="3"/>
  <c r="AH406" i="3"/>
  <c r="AI405" i="3"/>
  <c r="AH405" i="3"/>
  <c r="AI404" i="3"/>
  <c r="AH404" i="3"/>
  <c r="AI403" i="3"/>
  <c r="AH403" i="3"/>
  <c r="AI402" i="3"/>
  <c r="AH402" i="3"/>
  <c r="AI401" i="3"/>
  <c r="AH401" i="3"/>
  <c r="AI400" i="3"/>
  <c r="AH400" i="3"/>
  <c r="AI399" i="3"/>
  <c r="AH399" i="3"/>
  <c r="AI398" i="3"/>
  <c r="AH398" i="3"/>
  <c r="AI397" i="3"/>
  <c r="AH397" i="3"/>
  <c r="AI396" i="3"/>
  <c r="AH396" i="3"/>
  <c r="AI395" i="3"/>
  <c r="AH395" i="3"/>
  <c r="AI394" i="3"/>
  <c r="AH394" i="3"/>
  <c r="AI393" i="3"/>
  <c r="AH393" i="3"/>
  <c r="AI392" i="3"/>
  <c r="AH392" i="3"/>
  <c r="AI390" i="3"/>
  <c r="AH390" i="3"/>
  <c r="AI389" i="3"/>
  <c r="AH389" i="3"/>
  <c r="AI388" i="3"/>
  <c r="AH388" i="3"/>
  <c r="AI387" i="3"/>
  <c r="AH387" i="3"/>
  <c r="AI386" i="3"/>
  <c r="AH386" i="3"/>
  <c r="AI385" i="3"/>
  <c r="AH385" i="3"/>
  <c r="AI384" i="3"/>
  <c r="AH384" i="3"/>
  <c r="AI383" i="3"/>
  <c r="AH383" i="3"/>
  <c r="AI382" i="3"/>
  <c r="AH382" i="3"/>
  <c r="AI381" i="3"/>
  <c r="AH381" i="3"/>
  <c r="AI378" i="3"/>
  <c r="AH378" i="3"/>
  <c r="AI377" i="3"/>
  <c r="AH377" i="3"/>
  <c r="AI375" i="3"/>
  <c r="AH375" i="3"/>
  <c r="AI372" i="3"/>
  <c r="AH372" i="3"/>
  <c r="AI370" i="3"/>
  <c r="AH370" i="3"/>
  <c r="AI367" i="3"/>
  <c r="AH367" i="3"/>
  <c r="AI366" i="3"/>
  <c r="AH366" i="3"/>
  <c r="AI365" i="3"/>
  <c r="AH365" i="3"/>
  <c r="AI364" i="3"/>
  <c r="AH364" i="3"/>
  <c r="AI363" i="3"/>
  <c r="AH363" i="3"/>
  <c r="AI362" i="3"/>
  <c r="AH362" i="3"/>
  <c r="AI361" i="3"/>
  <c r="AH361" i="3"/>
  <c r="AI360" i="3"/>
  <c r="AH360" i="3"/>
  <c r="AI356" i="3"/>
  <c r="AH356" i="3"/>
  <c r="AI355" i="3"/>
  <c r="AH355" i="3"/>
  <c r="AI354" i="3"/>
  <c r="AH354" i="3"/>
  <c r="AI349" i="3"/>
  <c r="AH349" i="3"/>
  <c r="AI348" i="3"/>
  <c r="AH348" i="3"/>
  <c r="AI347" i="3"/>
  <c r="AH347" i="3"/>
  <c r="AI344" i="3"/>
  <c r="AH344" i="3"/>
  <c r="AI343" i="3"/>
  <c r="AH343" i="3"/>
  <c r="AI338" i="3"/>
  <c r="AH338" i="3"/>
  <c r="AI336" i="3"/>
  <c r="AH336" i="3"/>
  <c r="AI335" i="3"/>
  <c r="AH335" i="3"/>
  <c r="AI334" i="3"/>
  <c r="AH334" i="3"/>
  <c r="AI333" i="3"/>
  <c r="AH333" i="3"/>
  <c r="AI332" i="3"/>
  <c r="AH332" i="3"/>
  <c r="AI331" i="3"/>
  <c r="AH331" i="3"/>
  <c r="AI327" i="3"/>
  <c r="AH327" i="3"/>
  <c r="AI325" i="3"/>
  <c r="AH325" i="3"/>
  <c r="AI315" i="3"/>
  <c r="AH315" i="3"/>
  <c r="AI314" i="3"/>
  <c r="AH314" i="3"/>
  <c r="AI313" i="3"/>
  <c r="AH313" i="3"/>
  <c r="AI309" i="3"/>
  <c r="AH309" i="3"/>
  <c r="AI306" i="3"/>
  <c r="AH306" i="3"/>
  <c r="AI303" i="3"/>
  <c r="AH303" i="3"/>
  <c r="AI302" i="3"/>
  <c r="AH302" i="3"/>
  <c r="AI301" i="3"/>
  <c r="AH301" i="3"/>
  <c r="AI300" i="3"/>
  <c r="AH300" i="3"/>
  <c r="AI299" i="3"/>
  <c r="AH299" i="3"/>
  <c r="AI298" i="3"/>
  <c r="AH298" i="3"/>
  <c r="AI297" i="3"/>
  <c r="AH297" i="3"/>
  <c r="AI296" i="3"/>
  <c r="AH296" i="3"/>
  <c r="AI295" i="3"/>
  <c r="AH295" i="3"/>
  <c r="AI294" i="3"/>
  <c r="AH294" i="3"/>
  <c r="AI293" i="3"/>
  <c r="AH293" i="3"/>
  <c r="AI292" i="3"/>
  <c r="AH292" i="3"/>
  <c r="AI291" i="3"/>
  <c r="AH291" i="3"/>
  <c r="AI290" i="3"/>
  <c r="AH290" i="3"/>
  <c r="AI287" i="3"/>
  <c r="AH287" i="3"/>
  <c r="AI286" i="3"/>
  <c r="AH286" i="3"/>
  <c r="AI284" i="3"/>
  <c r="AH284" i="3"/>
  <c r="AI272" i="3"/>
  <c r="AH272" i="3"/>
  <c r="AI267" i="3"/>
  <c r="AH267" i="3"/>
  <c r="AI266" i="3"/>
  <c r="AH266" i="3"/>
  <c r="AI265" i="3"/>
  <c r="AH265" i="3"/>
  <c r="AI264" i="3"/>
  <c r="AH264" i="3"/>
  <c r="AI263" i="3"/>
  <c r="AH263" i="3"/>
  <c r="AI261" i="3"/>
  <c r="AH261" i="3"/>
  <c r="AI260" i="3"/>
  <c r="AH260" i="3"/>
  <c r="AI259" i="3"/>
  <c r="AH259" i="3"/>
  <c r="AI258" i="3"/>
  <c r="AH258" i="3"/>
  <c r="AI257" i="3"/>
  <c r="AH257" i="3"/>
  <c r="AI256" i="3"/>
  <c r="AH256" i="3"/>
  <c r="AI255" i="3"/>
  <c r="AH255" i="3"/>
  <c r="AI254" i="3"/>
  <c r="AH254" i="3"/>
  <c r="AI253" i="3"/>
  <c r="AH253" i="3"/>
  <c r="AI252" i="3"/>
  <c r="AH252" i="3"/>
  <c r="AI251" i="3"/>
  <c r="AH251" i="3"/>
  <c r="AI247" i="3"/>
  <c r="AH247" i="3"/>
  <c r="AI246" i="3"/>
  <c r="AH246" i="3"/>
  <c r="AI245" i="3"/>
  <c r="AH245" i="3"/>
  <c r="AI244" i="3"/>
  <c r="AH244" i="3"/>
  <c r="AI243" i="3"/>
  <c r="AH243" i="3"/>
  <c r="AI242" i="3"/>
  <c r="AH242" i="3"/>
  <c r="AI241" i="3"/>
  <c r="AH241" i="3"/>
  <c r="AI240" i="3"/>
  <c r="AH240" i="3"/>
  <c r="AI239" i="3"/>
  <c r="AH239" i="3"/>
  <c r="AI238" i="3"/>
  <c r="AH238" i="3"/>
  <c r="AI237" i="3"/>
  <c r="AH237" i="3"/>
  <c r="AI236" i="3"/>
  <c r="AH236" i="3"/>
  <c r="AI235" i="3"/>
  <c r="AH235" i="3"/>
  <c r="AI234" i="3"/>
  <c r="AH234" i="3"/>
  <c r="AI233" i="3"/>
  <c r="AH233" i="3"/>
  <c r="AI232" i="3"/>
  <c r="AH232" i="3"/>
  <c r="AI231" i="3"/>
  <c r="AH231" i="3"/>
  <c r="AI230" i="3"/>
  <c r="AH230" i="3"/>
  <c r="AI229" i="3"/>
  <c r="AH229" i="3"/>
  <c r="AI228" i="3"/>
  <c r="AH228" i="3"/>
  <c r="AI227" i="3"/>
  <c r="AH227" i="3"/>
  <c r="AI226" i="3"/>
  <c r="AH226" i="3"/>
  <c r="AI225" i="3"/>
  <c r="AH225" i="3"/>
  <c r="AI224" i="3"/>
  <c r="AH224" i="3"/>
  <c r="AI223" i="3"/>
  <c r="AH223" i="3"/>
  <c r="AI222" i="3"/>
  <c r="AH222" i="3"/>
  <c r="AI221" i="3"/>
  <c r="AH221" i="3"/>
  <c r="AI220" i="3"/>
  <c r="AH220" i="3"/>
  <c r="AI219" i="3"/>
  <c r="AH219" i="3"/>
  <c r="AI218" i="3"/>
  <c r="AH218" i="3"/>
  <c r="AI217" i="3"/>
  <c r="AH217" i="3"/>
  <c r="AI216" i="3"/>
  <c r="AH216" i="3"/>
  <c r="AI215" i="3"/>
  <c r="AH215" i="3"/>
  <c r="AI214" i="3"/>
  <c r="AH214" i="3"/>
  <c r="AI213" i="3"/>
  <c r="AH213" i="3"/>
  <c r="AI212" i="3"/>
  <c r="AH212" i="3"/>
  <c r="AI211" i="3"/>
  <c r="AH211" i="3"/>
  <c r="AI210" i="3"/>
  <c r="AH210" i="3"/>
  <c r="AI209" i="3"/>
  <c r="AH209" i="3"/>
  <c r="AI208" i="3"/>
  <c r="AH208" i="3"/>
  <c r="AI207" i="3"/>
  <c r="AH207" i="3"/>
  <c r="AI206" i="3"/>
  <c r="AH206" i="3"/>
  <c r="AI205" i="3"/>
  <c r="AH205" i="3"/>
  <c r="AI204" i="3"/>
  <c r="AH204" i="3"/>
  <c r="AI203" i="3"/>
  <c r="AH203" i="3"/>
  <c r="AI202" i="3"/>
  <c r="AH202" i="3"/>
  <c r="AI201" i="3"/>
  <c r="AH201" i="3"/>
  <c r="AI200" i="3"/>
  <c r="AH200" i="3"/>
  <c r="AI199" i="3"/>
  <c r="AH199" i="3"/>
  <c r="AI198" i="3"/>
  <c r="AH198" i="3"/>
  <c r="AI197" i="3"/>
  <c r="AH197" i="3"/>
  <c r="AI196" i="3"/>
  <c r="AH196" i="3"/>
  <c r="AI195" i="3"/>
  <c r="AH195" i="3"/>
  <c r="AI194" i="3"/>
  <c r="AH194" i="3"/>
  <c r="AI193" i="3"/>
  <c r="AH193" i="3"/>
  <c r="AI192" i="3"/>
  <c r="AH192" i="3"/>
  <c r="AI191" i="3"/>
  <c r="AH191" i="3"/>
  <c r="AI190" i="3"/>
  <c r="AH190" i="3"/>
  <c r="AI189" i="3"/>
  <c r="AH189" i="3"/>
  <c r="AI188" i="3"/>
  <c r="AH188" i="3"/>
  <c r="AI187" i="3"/>
  <c r="AH187" i="3"/>
  <c r="AI186" i="3"/>
  <c r="AH186" i="3"/>
  <c r="AI185" i="3"/>
  <c r="AH185" i="3"/>
  <c r="AI184" i="3"/>
  <c r="AH184" i="3"/>
  <c r="AI183" i="3"/>
  <c r="AH183" i="3"/>
  <c r="AI182" i="3"/>
  <c r="AH182" i="3"/>
  <c r="AI181" i="3"/>
  <c r="AH181" i="3"/>
  <c r="AI180" i="3"/>
  <c r="AH180" i="3"/>
  <c r="AI179" i="3"/>
  <c r="AH179" i="3"/>
  <c r="AI178" i="3"/>
  <c r="AH178" i="3"/>
  <c r="AI177" i="3"/>
  <c r="AH177" i="3"/>
  <c r="AI176" i="3"/>
  <c r="AH176" i="3"/>
  <c r="AI175" i="3"/>
  <c r="AH175" i="3"/>
  <c r="AI174" i="3"/>
  <c r="AH174" i="3"/>
  <c r="AI173" i="3"/>
  <c r="AH173" i="3"/>
  <c r="AI172" i="3"/>
  <c r="AH172" i="3"/>
  <c r="AI171" i="3"/>
  <c r="AH171" i="3"/>
  <c r="AI170" i="3"/>
  <c r="AH170" i="3"/>
  <c r="AI169" i="3"/>
  <c r="AH169" i="3"/>
  <c r="AI168" i="3"/>
  <c r="AH168" i="3"/>
  <c r="AI167" i="3"/>
  <c r="AH167" i="3"/>
  <c r="AI166" i="3"/>
  <c r="AH166" i="3"/>
  <c r="AI165" i="3"/>
  <c r="AH165" i="3"/>
  <c r="AI164" i="3"/>
  <c r="AH164" i="3"/>
  <c r="AI163" i="3"/>
  <c r="AH163" i="3"/>
  <c r="AI162" i="3"/>
  <c r="AH162" i="3"/>
  <c r="AI161" i="3"/>
  <c r="AH161" i="3"/>
  <c r="AI160" i="3"/>
  <c r="AH160" i="3"/>
  <c r="AI159" i="3"/>
  <c r="AH159" i="3"/>
  <c r="AI158" i="3"/>
  <c r="AH158" i="3"/>
  <c r="AI157" i="3"/>
  <c r="AH157" i="3"/>
  <c r="AI156" i="3"/>
  <c r="AH156" i="3"/>
  <c r="AI155" i="3"/>
  <c r="AH155" i="3"/>
  <c r="AI154" i="3"/>
  <c r="AH154" i="3"/>
  <c r="AI153" i="3"/>
  <c r="AH153" i="3"/>
  <c r="AI152" i="3"/>
  <c r="AH152" i="3"/>
  <c r="AI151" i="3"/>
  <c r="AH151" i="3"/>
  <c r="AI150" i="3"/>
  <c r="AH150" i="3"/>
  <c r="AI149" i="3"/>
  <c r="AH149" i="3"/>
  <c r="AI148" i="3"/>
  <c r="AH148" i="3"/>
  <c r="AI147" i="3"/>
  <c r="AH147" i="3"/>
  <c r="AI146" i="3"/>
  <c r="AH146" i="3"/>
  <c r="AI145" i="3"/>
  <c r="AH145" i="3"/>
  <c r="AI144" i="3"/>
  <c r="AH144" i="3"/>
  <c r="AI143" i="3"/>
  <c r="AH143" i="3"/>
  <c r="AI142" i="3"/>
  <c r="AH142" i="3"/>
  <c r="AI141" i="3"/>
  <c r="AH141" i="3"/>
  <c r="AI140" i="3"/>
  <c r="AH140" i="3"/>
  <c r="AI139" i="3"/>
  <c r="AH139" i="3"/>
  <c r="AI138" i="3"/>
  <c r="AH138" i="3"/>
  <c r="AI137" i="3"/>
  <c r="AH137" i="3"/>
  <c r="AI136" i="3"/>
  <c r="AH136" i="3"/>
  <c r="AI135" i="3"/>
  <c r="AH135" i="3"/>
  <c r="AI134" i="3"/>
  <c r="AH134" i="3"/>
  <c r="AI133" i="3"/>
  <c r="AH133" i="3"/>
  <c r="AI132" i="3"/>
  <c r="AH132" i="3"/>
  <c r="AI131" i="3"/>
  <c r="AH131" i="3"/>
  <c r="AI130" i="3"/>
  <c r="AH130" i="3"/>
  <c r="AI128" i="3"/>
  <c r="AH128" i="3"/>
  <c r="AI127" i="3"/>
  <c r="AH127" i="3"/>
  <c r="AI122" i="3"/>
  <c r="AH122" i="3"/>
  <c r="AI114" i="3"/>
  <c r="AH114" i="3"/>
  <c r="AI110" i="3"/>
  <c r="AH110" i="3"/>
  <c r="AI109" i="3"/>
  <c r="AH109" i="3"/>
  <c r="AI108" i="3"/>
  <c r="AH108" i="3"/>
  <c r="AI106" i="3"/>
  <c r="AH106" i="3"/>
  <c r="AI105" i="3"/>
  <c r="AH105" i="3"/>
  <c r="AI104" i="3"/>
  <c r="AH104" i="3"/>
  <c r="AI103" i="3"/>
  <c r="AH103" i="3"/>
  <c r="AI102" i="3"/>
  <c r="AH102" i="3"/>
  <c r="AI101" i="3"/>
  <c r="AH101" i="3"/>
  <c r="AI100" i="3"/>
  <c r="AH100" i="3"/>
  <c r="AI99" i="3"/>
  <c r="AH99" i="3"/>
  <c r="AI98" i="3"/>
  <c r="AH98" i="3"/>
  <c r="AI97" i="3"/>
  <c r="AH97" i="3"/>
  <c r="AI96" i="3"/>
  <c r="AH96" i="3"/>
  <c r="AI95" i="3"/>
  <c r="AH95" i="3"/>
  <c r="AI94" i="3"/>
  <c r="AH94" i="3"/>
  <c r="AI93" i="3"/>
  <c r="AH93" i="3"/>
  <c r="AI92" i="3"/>
  <c r="AH92" i="3"/>
  <c r="AI91" i="3"/>
  <c r="AH91" i="3"/>
  <c r="AI90" i="3"/>
  <c r="AH90" i="3"/>
  <c r="AI89" i="3"/>
  <c r="AH89" i="3"/>
  <c r="AI88" i="3"/>
  <c r="AH88" i="3"/>
  <c r="AI87" i="3"/>
  <c r="AH87" i="3"/>
  <c r="AI86" i="3"/>
  <c r="AH86" i="3"/>
  <c r="AI85" i="3"/>
  <c r="AH85" i="3"/>
  <c r="AI84" i="3"/>
  <c r="AH84" i="3"/>
  <c r="AI83" i="3"/>
  <c r="AH83" i="3"/>
  <c r="AI82" i="3"/>
  <c r="AH82" i="3"/>
  <c r="AI81" i="3"/>
  <c r="AH81" i="3"/>
  <c r="AI80" i="3"/>
  <c r="AH80" i="3"/>
  <c r="AI79" i="3"/>
  <c r="AH79" i="3"/>
  <c r="AI78" i="3"/>
  <c r="AH78" i="3"/>
  <c r="AI77" i="3"/>
  <c r="AH77" i="3"/>
  <c r="AI76" i="3"/>
  <c r="AH76" i="3"/>
  <c r="AI75" i="3"/>
  <c r="AH75" i="3"/>
  <c r="AI74" i="3"/>
  <c r="AH74" i="3"/>
  <c r="AI73" i="3"/>
  <c r="AH73" i="3"/>
  <c r="AI72" i="3"/>
  <c r="AH72" i="3"/>
  <c r="AI71" i="3"/>
  <c r="AH71" i="3"/>
  <c r="AI70" i="3"/>
  <c r="AH70" i="3"/>
  <c r="AI69" i="3"/>
  <c r="AH69" i="3"/>
  <c r="AI48" i="3"/>
  <c r="AH48" i="3"/>
  <c r="AI47" i="3"/>
  <c r="AH47" i="3"/>
  <c r="AI46" i="3"/>
  <c r="AH46" i="3"/>
  <c r="AI45" i="3"/>
  <c r="AH45" i="3"/>
  <c r="AI44" i="3"/>
  <c r="AH44" i="3"/>
  <c r="AI43" i="3"/>
  <c r="AH43" i="3"/>
  <c r="AI42" i="3"/>
  <c r="AH42" i="3"/>
  <c r="AI41" i="3"/>
  <c r="AH41" i="3"/>
  <c r="AI40" i="3"/>
  <c r="AH40" i="3"/>
  <c r="AI39" i="3"/>
  <c r="AH39" i="3"/>
  <c r="AI38" i="3"/>
  <c r="AH38" i="3"/>
  <c r="AI37" i="3"/>
  <c r="AH37" i="3"/>
  <c r="AI36" i="3"/>
  <c r="AH36" i="3"/>
  <c r="AI35" i="3"/>
  <c r="AH35" i="3"/>
  <c r="AI34" i="3"/>
  <c r="AH34" i="3"/>
  <c r="AI33" i="3"/>
  <c r="AH33" i="3"/>
  <c r="AI32" i="3"/>
  <c r="AH32" i="3"/>
  <c r="AI31" i="3"/>
  <c r="AH31" i="3"/>
  <c r="AI30" i="3"/>
  <c r="AH30" i="3"/>
  <c r="AI29" i="3"/>
  <c r="AH29" i="3"/>
  <c r="AI28" i="3"/>
  <c r="AH28" i="3"/>
  <c r="AI27" i="3"/>
  <c r="AH27" i="3"/>
  <c r="AI26" i="3"/>
  <c r="AH26" i="3"/>
  <c r="AI25" i="3"/>
  <c r="AH25" i="3"/>
  <c r="AI24" i="3"/>
  <c r="AH24" i="3"/>
  <c r="AI23" i="3"/>
  <c r="AH23" i="3"/>
  <c r="AI22" i="3"/>
  <c r="AH22" i="3"/>
  <c r="AI21" i="3"/>
  <c r="AH21" i="3"/>
  <c r="AI20" i="3"/>
  <c r="AH20" i="3"/>
  <c r="AI19" i="3"/>
  <c r="AH19" i="3"/>
  <c r="AI18" i="3"/>
  <c r="AH18" i="3"/>
  <c r="AI17" i="3"/>
  <c r="AH17" i="3"/>
  <c r="AI16" i="3"/>
  <c r="AH16" i="3"/>
  <c r="AI15" i="3"/>
  <c r="AH15" i="3"/>
  <c r="AI14" i="3"/>
  <c r="AH14" i="3"/>
  <c r="AI13" i="3"/>
  <c r="AH13" i="3"/>
  <c r="AI12" i="3"/>
  <c r="AH12" i="3"/>
  <c r="AI11" i="3"/>
  <c r="AH11" i="3"/>
  <c r="AI10" i="3"/>
  <c r="AH10" i="3"/>
  <c r="AI8" i="3"/>
  <c r="AH8" i="3"/>
  <c r="AI7" i="3"/>
  <c r="AH7" i="3"/>
  <c r="AI6" i="3"/>
  <c r="AH6" i="3"/>
  <c r="AI5" i="3"/>
  <c r="AH5" i="3"/>
  <c r="AI4" i="3"/>
  <c r="AH4" i="3"/>
  <c r="AI3" i="3"/>
  <c r="AH3" i="3"/>
  <c r="W753" i="3"/>
  <c r="W733" i="3"/>
  <c r="W732" i="3"/>
  <c r="W731" i="3"/>
  <c r="W730" i="3"/>
  <c r="W729" i="3"/>
  <c r="W728" i="3"/>
  <c r="W727" i="3"/>
  <c r="W726" i="3"/>
  <c r="W725" i="3"/>
  <c r="W724" i="3"/>
  <c r="W722" i="3"/>
  <c r="W721" i="3"/>
  <c r="W720" i="3"/>
  <c r="W717" i="3"/>
  <c r="W716" i="3"/>
  <c r="W715" i="3"/>
  <c r="W714" i="3"/>
  <c r="W713" i="3"/>
  <c r="W711" i="3"/>
  <c r="W710" i="3"/>
  <c r="W709" i="3"/>
  <c r="W708" i="3"/>
  <c r="W707" i="3"/>
  <c r="W706" i="3"/>
  <c r="W705" i="3"/>
  <c r="W704" i="3"/>
  <c r="W703" i="3"/>
  <c r="W702" i="3"/>
  <c r="W698" i="3"/>
  <c r="W697" i="3"/>
  <c r="W696" i="3"/>
  <c r="W695" i="3"/>
  <c r="W694" i="3"/>
  <c r="W693" i="3"/>
  <c r="W692" i="3"/>
  <c r="W691" i="3"/>
  <c r="W686" i="3"/>
  <c r="W684" i="3"/>
  <c r="W683" i="3"/>
  <c r="W682" i="3"/>
  <c r="W681" i="3"/>
  <c r="W680" i="3"/>
  <c r="W679" i="3"/>
  <c r="W678" i="3"/>
  <c r="W677" i="3"/>
  <c r="W676" i="3"/>
  <c r="W675" i="3"/>
  <c r="W674" i="3"/>
  <c r="W673" i="3"/>
  <c r="W672" i="3"/>
  <c r="W671" i="3"/>
  <c r="W670" i="3"/>
  <c r="W669" i="3"/>
  <c r="W668" i="3"/>
  <c r="W667" i="3"/>
  <c r="W666" i="3"/>
  <c r="W665" i="3"/>
  <c r="W664" i="3"/>
  <c r="W663" i="3"/>
  <c r="W662" i="3"/>
  <c r="W661" i="3"/>
  <c r="W660" i="3"/>
  <c r="W659" i="3"/>
  <c r="W658" i="3"/>
  <c r="W657" i="3"/>
  <c r="W655" i="3"/>
  <c r="W654" i="3"/>
  <c r="W653" i="3"/>
  <c r="W652" i="3"/>
  <c r="W651" i="3"/>
  <c r="W650" i="3"/>
  <c r="W649" i="3"/>
  <c r="W648" i="3"/>
  <c r="W647" i="3"/>
  <c r="W646" i="3"/>
  <c r="W645" i="3"/>
  <c r="W644" i="3"/>
  <c r="W643" i="3"/>
  <c r="W642" i="3"/>
  <c r="W641" i="3"/>
  <c r="W640" i="3"/>
  <c r="W639" i="3"/>
  <c r="W637" i="3"/>
  <c r="W636" i="3"/>
  <c r="W635" i="3"/>
  <c r="W634" i="3"/>
  <c r="W633" i="3"/>
  <c r="W632" i="3"/>
  <c r="W631" i="3"/>
  <c r="W630" i="3"/>
  <c r="W629" i="3"/>
  <c r="W628" i="3"/>
  <c r="W627" i="3"/>
  <c r="W626" i="3"/>
  <c r="W625" i="3"/>
  <c r="W624" i="3"/>
  <c r="W623" i="3"/>
  <c r="W622" i="3"/>
  <c r="W621" i="3"/>
  <c r="W619" i="3"/>
  <c r="W618" i="3"/>
  <c r="W617" i="3"/>
  <c r="W616" i="3"/>
  <c r="W615" i="3"/>
  <c r="W614" i="3"/>
  <c r="W613" i="3"/>
  <c r="W611" i="3"/>
  <c r="W610" i="3"/>
  <c r="W609" i="3"/>
  <c r="W608" i="3"/>
  <c r="W607" i="3"/>
  <c r="W606" i="3"/>
  <c r="W605" i="3"/>
  <c r="W604" i="3"/>
  <c r="W603" i="3"/>
  <c r="W602" i="3"/>
  <c r="W601" i="3"/>
  <c r="W600" i="3"/>
  <c r="W599" i="3"/>
  <c r="W598" i="3"/>
  <c r="W597" i="3"/>
  <c r="W596" i="3"/>
  <c r="W595" i="3"/>
  <c r="W594" i="3"/>
  <c r="W592" i="3"/>
  <c r="W591" i="3"/>
  <c r="W590" i="3"/>
  <c r="W589" i="3"/>
  <c r="W588" i="3"/>
  <c r="W587" i="3"/>
  <c r="W586" i="3"/>
  <c r="W585" i="3"/>
  <c r="W584" i="3"/>
  <c r="W583" i="3"/>
  <c r="W582" i="3"/>
  <c r="W581" i="3"/>
  <c r="W580" i="3"/>
  <c r="W579" i="3"/>
  <c r="W578" i="3"/>
  <c r="W577" i="3"/>
  <c r="W576" i="3"/>
  <c r="W575" i="3"/>
  <c r="W574" i="3"/>
  <c r="W573" i="3"/>
  <c r="W572" i="3"/>
  <c r="W571" i="3"/>
  <c r="W570" i="3"/>
  <c r="W569" i="3"/>
  <c r="W568" i="3"/>
  <c r="W567" i="3"/>
  <c r="W566" i="3"/>
  <c r="W565" i="3"/>
  <c r="W564" i="3"/>
  <c r="W563" i="3"/>
  <c r="W561" i="3"/>
  <c r="W560" i="3"/>
  <c r="W557" i="3"/>
  <c r="W556" i="3"/>
  <c r="W555" i="3"/>
  <c r="W554" i="3"/>
  <c r="W552" i="3"/>
  <c r="W549" i="3"/>
  <c r="W548" i="3"/>
  <c r="W547" i="3"/>
  <c r="W546" i="3"/>
  <c r="W545" i="3"/>
  <c r="W543" i="3"/>
  <c r="W542" i="3"/>
  <c r="W541" i="3"/>
  <c r="W540" i="3"/>
  <c r="W538" i="3"/>
  <c r="W536" i="3"/>
  <c r="W535" i="3"/>
  <c r="W534" i="3"/>
  <c r="W533" i="3"/>
  <c r="W532" i="3"/>
  <c r="W531" i="3"/>
  <c r="W530" i="3"/>
  <c r="W529" i="3"/>
  <c r="W528" i="3"/>
  <c r="W527" i="3"/>
  <c r="W526" i="3"/>
  <c r="W525" i="3"/>
  <c r="W524" i="3"/>
  <c r="W523" i="3"/>
  <c r="W522" i="3"/>
  <c r="W521" i="3"/>
  <c r="W520" i="3"/>
  <c r="W519" i="3"/>
  <c r="W518" i="3"/>
  <c r="W517" i="3"/>
  <c r="W516" i="3"/>
  <c r="W515" i="3"/>
  <c r="W514" i="3"/>
  <c r="W513" i="3"/>
  <c r="W512" i="3"/>
  <c r="W511" i="3"/>
  <c r="W510" i="3"/>
  <c r="W509" i="3"/>
  <c r="W508" i="3"/>
  <c r="W507" i="3"/>
  <c r="W506" i="3"/>
  <c r="W505" i="3"/>
  <c r="W504" i="3"/>
  <c r="W503" i="3"/>
  <c r="W502" i="3"/>
  <c r="W501" i="3"/>
  <c r="W500" i="3"/>
  <c r="W499" i="3"/>
  <c r="W498" i="3"/>
  <c r="W497" i="3"/>
  <c r="W496" i="3"/>
  <c r="W495" i="3"/>
  <c r="W494" i="3"/>
  <c r="W493" i="3"/>
  <c r="W492" i="3"/>
  <c r="W491" i="3"/>
  <c r="W490" i="3"/>
  <c r="W489" i="3"/>
  <c r="W488" i="3"/>
  <c r="W487" i="3"/>
  <c r="W486" i="3"/>
  <c r="W485" i="3"/>
  <c r="W484" i="3"/>
  <c r="W483" i="3"/>
  <c r="W482" i="3"/>
  <c r="W481" i="3"/>
  <c r="W480" i="3"/>
  <c r="W479" i="3"/>
  <c r="W478" i="3"/>
  <c r="W477" i="3"/>
  <c r="W475" i="3"/>
  <c r="W474" i="3"/>
  <c r="W473" i="3"/>
  <c r="W472" i="3"/>
  <c r="W471" i="3"/>
  <c r="W470" i="3"/>
  <c r="W469" i="3"/>
  <c r="W468" i="3"/>
  <c r="W467" i="3"/>
  <c r="W466" i="3"/>
  <c r="W465" i="3"/>
  <c r="W464" i="3"/>
  <c r="W463" i="3"/>
  <c r="W462" i="3"/>
  <c r="W461" i="3"/>
  <c r="W460" i="3"/>
  <c r="W459" i="3"/>
  <c r="W458" i="3"/>
  <c r="W457" i="3"/>
  <c r="W456" i="3"/>
  <c r="W455" i="3"/>
  <c r="W454" i="3"/>
  <c r="W453" i="3"/>
  <c r="W452" i="3"/>
  <c r="W451" i="3"/>
  <c r="W450" i="3"/>
  <c r="W449" i="3"/>
  <c r="W448" i="3"/>
  <c r="W447" i="3"/>
  <c r="W446" i="3"/>
  <c r="W445" i="3"/>
  <c r="W444" i="3"/>
  <c r="W443" i="3"/>
  <c r="W442" i="3"/>
  <c r="W441" i="3"/>
  <c r="W440" i="3"/>
  <c r="W439" i="3"/>
  <c r="W438" i="3"/>
  <c r="W437" i="3"/>
  <c r="W436" i="3"/>
  <c r="W433" i="3"/>
  <c r="W432" i="3"/>
  <c r="W431" i="3"/>
  <c r="W430" i="3"/>
  <c r="W429" i="3"/>
  <c r="W428" i="3"/>
  <c r="W427" i="3"/>
  <c r="W426" i="3"/>
  <c r="W425" i="3"/>
  <c r="W424" i="3"/>
  <c r="W423" i="3"/>
  <c r="W422" i="3"/>
  <c r="W421" i="3"/>
  <c r="W420" i="3"/>
  <c r="W419" i="3"/>
  <c r="W418" i="3"/>
  <c r="W417" i="3"/>
  <c r="W416" i="3"/>
  <c r="W415" i="3"/>
  <c r="W414" i="3"/>
  <c r="W413" i="3"/>
  <c r="W412" i="3"/>
  <c r="W411" i="3"/>
  <c r="W410" i="3"/>
  <c r="W409" i="3"/>
  <c r="W408" i="3"/>
  <c r="W407" i="3"/>
  <c r="W406" i="3"/>
  <c r="W405" i="3"/>
  <c r="W404" i="3"/>
  <c r="W403" i="3"/>
  <c r="W402" i="3"/>
  <c r="W401" i="3"/>
  <c r="W400" i="3"/>
  <c r="W399" i="3"/>
  <c r="W398" i="3"/>
  <c r="W397" i="3"/>
  <c r="W396" i="3"/>
  <c r="W395" i="3"/>
  <c r="W394" i="3"/>
  <c r="W393" i="3"/>
  <c r="W392" i="3"/>
  <c r="W390" i="3"/>
  <c r="W389" i="3"/>
  <c r="W388" i="3"/>
  <c r="W387" i="3"/>
  <c r="W386" i="3"/>
  <c r="W385" i="3"/>
  <c r="W384" i="3"/>
  <c r="W383" i="3"/>
  <c r="W382" i="3"/>
  <c r="W381" i="3"/>
  <c r="W378" i="3"/>
  <c r="W377" i="3"/>
  <c r="W375" i="3"/>
  <c r="W372" i="3"/>
  <c r="W370" i="3"/>
  <c r="W367" i="3"/>
  <c r="W365" i="3"/>
  <c r="W364" i="3"/>
  <c r="W363" i="3"/>
  <c r="W362" i="3"/>
  <c r="W361" i="3"/>
  <c r="W360" i="3"/>
  <c r="W355" i="3"/>
  <c r="W354" i="3"/>
  <c r="W349" i="3"/>
  <c r="W348" i="3"/>
  <c r="W347" i="3"/>
  <c r="W345" i="3"/>
  <c r="W344" i="3"/>
  <c r="W343" i="3"/>
  <c r="W341" i="3"/>
  <c r="W338" i="3"/>
  <c r="W336" i="3"/>
  <c r="W335" i="3"/>
  <c r="W334" i="3"/>
  <c r="W333" i="3"/>
  <c r="W332" i="3"/>
  <c r="W331" i="3"/>
  <c r="W328" i="3"/>
  <c r="W327" i="3"/>
  <c r="W325" i="3"/>
  <c r="W322" i="3"/>
  <c r="W317" i="3"/>
  <c r="W316" i="3"/>
  <c r="W315" i="3"/>
  <c r="W314" i="3"/>
  <c r="W313" i="3"/>
  <c r="W312" i="3"/>
  <c r="W311" i="3"/>
  <c r="W310" i="3"/>
  <c r="W309" i="3"/>
  <c r="W306" i="3"/>
  <c r="W305" i="3"/>
  <c r="W304" i="3"/>
  <c r="W303" i="3"/>
  <c r="W302" i="3"/>
  <c r="W301" i="3"/>
  <c r="W300" i="3"/>
  <c r="W299" i="3"/>
  <c r="W298" i="3"/>
  <c r="W297" i="3"/>
  <c r="W296" i="3"/>
  <c r="W295" i="3"/>
  <c r="W294" i="3"/>
  <c r="W293" i="3"/>
  <c r="W292" i="3"/>
  <c r="W291" i="3"/>
  <c r="W290" i="3"/>
  <c r="W287" i="3"/>
  <c r="W286" i="3"/>
  <c r="W284" i="3"/>
  <c r="W272" i="3"/>
  <c r="W268" i="3"/>
  <c r="W267" i="3"/>
  <c r="W266" i="3"/>
  <c r="W265" i="3"/>
  <c r="W264" i="3"/>
  <c r="W263" i="3"/>
  <c r="W262" i="3"/>
  <c r="W261" i="3"/>
  <c r="W260" i="3"/>
  <c r="W259" i="3"/>
  <c r="W257" i="3"/>
  <c r="W256" i="3"/>
  <c r="W255" i="3"/>
  <c r="W254" i="3"/>
  <c r="W253" i="3"/>
  <c r="W252" i="3"/>
  <c r="W251" i="3"/>
  <c r="W247" i="3"/>
  <c r="W246" i="3"/>
  <c r="W245" i="3"/>
  <c r="W244" i="3"/>
  <c r="W243" i="3"/>
  <c r="W242" i="3"/>
  <c r="W241" i="3"/>
  <c r="W240" i="3"/>
  <c r="W239" i="3"/>
  <c r="W238" i="3"/>
  <c r="W237" i="3"/>
  <c r="W236" i="3"/>
  <c r="W235" i="3"/>
  <c r="W234" i="3"/>
  <c r="W233" i="3"/>
  <c r="W232" i="3"/>
  <c r="W231" i="3"/>
  <c r="W230" i="3"/>
  <c r="W229" i="3"/>
  <c r="W228" i="3"/>
  <c r="W227" i="3"/>
  <c r="W226" i="3"/>
  <c r="W225" i="3"/>
  <c r="W224" i="3"/>
  <c r="W223" i="3"/>
  <c r="W222" i="3"/>
  <c r="W221" i="3"/>
  <c r="W220" i="3"/>
  <c r="W219" i="3"/>
  <c r="W218" i="3"/>
  <c r="W217" i="3"/>
  <c r="W216" i="3"/>
  <c r="W215" i="3"/>
  <c r="W214" i="3"/>
  <c r="W213" i="3"/>
  <c r="W212" i="3"/>
  <c r="W211" i="3"/>
  <c r="W210" i="3"/>
  <c r="W209" i="3"/>
  <c r="W208" i="3"/>
  <c r="W207" i="3"/>
  <c r="W206" i="3"/>
  <c r="W205" i="3"/>
  <c r="W204" i="3"/>
  <c r="W203" i="3"/>
  <c r="W202" i="3"/>
  <c r="W201" i="3"/>
  <c r="W200" i="3"/>
  <c r="W199" i="3"/>
  <c r="W198" i="3"/>
  <c r="W197" i="3"/>
  <c r="W196" i="3"/>
  <c r="W195" i="3"/>
  <c r="W194" i="3"/>
  <c r="W193" i="3"/>
  <c r="W192" i="3"/>
  <c r="W191" i="3"/>
  <c r="W190" i="3"/>
  <c r="W188" i="3"/>
  <c r="W187" i="3"/>
  <c r="W186" i="3"/>
  <c r="W185" i="3"/>
  <c r="W184" i="3"/>
  <c r="W183" i="3"/>
  <c r="W182" i="3"/>
  <c r="W181" i="3"/>
  <c r="W180" i="3"/>
  <c r="W179" i="3"/>
  <c r="W178" i="3"/>
  <c r="W177" i="3"/>
  <c r="W176" i="3"/>
  <c r="W175" i="3"/>
  <c r="W174" i="3"/>
  <c r="W173" i="3"/>
  <c r="W172" i="3"/>
  <c r="W171" i="3"/>
  <c r="W170" i="3"/>
  <c r="W169" i="3"/>
  <c r="W168" i="3"/>
  <c r="W167" i="3"/>
  <c r="W166" i="3"/>
  <c r="W165" i="3"/>
  <c r="W164" i="3"/>
  <c r="W163" i="3"/>
  <c r="W162" i="3"/>
  <c r="W161" i="3"/>
  <c r="W160" i="3"/>
  <c r="W159" i="3"/>
  <c r="W158" i="3"/>
  <c r="W157" i="3"/>
  <c r="W156" i="3"/>
  <c r="W155" i="3"/>
  <c r="W154" i="3"/>
  <c r="W153" i="3"/>
  <c r="W152" i="3"/>
  <c r="W151" i="3"/>
  <c r="W150" i="3"/>
  <c r="W149" i="3"/>
  <c r="W148" i="3"/>
  <c r="W147" i="3"/>
  <c r="W146" i="3"/>
  <c r="W145" i="3"/>
  <c r="W144" i="3"/>
  <c r="W143" i="3"/>
  <c r="W142" i="3"/>
  <c r="W141" i="3"/>
  <c r="W140" i="3"/>
  <c r="W139" i="3"/>
  <c r="W138" i="3"/>
  <c r="W137" i="3"/>
  <c r="W136" i="3"/>
  <c r="W135" i="3"/>
  <c r="W134" i="3"/>
  <c r="W133" i="3"/>
  <c r="W132" i="3"/>
  <c r="W131" i="3"/>
  <c r="W130" i="3"/>
  <c r="W128" i="3"/>
  <c r="W127" i="3"/>
  <c r="W122" i="3"/>
  <c r="W114" i="3"/>
  <c r="W111" i="3"/>
  <c r="W110" i="3"/>
  <c r="W109" i="3"/>
  <c r="W108" i="3"/>
  <c r="W106" i="3"/>
  <c r="W105" i="3"/>
  <c r="W104" i="3"/>
  <c r="W103" i="3"/>
  <c r="W102" i="3"/>
  <c r="W101" i="3"/>
  <c r="W100" i="3"/>
  <c r="W99" i="3"/>
  <c r="W98" i="3"/>
  <c r="W97" i="3"/>
  <c r="W96" i="3"/>
  <c r="W95" i="3"/>
  <c r="W94" i="3"/>
  <c r="W93" i="3"/>
  <c r="W92" i="3"/>
  <c r="W91" i="3"/>
  <c r="W90" i="3"/>
  <c r="W89" i="3"/>
  <c r="W88" i="3"/>
  <c r="W87" i="3"/>
  <c r="W86" i="3"/>
  <c r="W85" i="3"/>
  <c r="W84" i="3"/>
  <c r="W83" i="3"/>
  <c r="W82" i="3"/>
  <c r="W81" i="3"/>
  <c r="W80" i="3"/>
  <c r="W79" i="3"/>
  <c r="W78" i="3"/>
  <c r="W77" i="3"/>
  <c r="W76" i="3"/>
  <c r="W75" i="3"/>
  <c r="W74" i="3"/>
  <c r="W73" i="3"/>
  <c r="W72" i="3"/>
  <c r="W71" i="3"/>
  <c r="W70" i="3"/>
  <c r="W69" i="3"/>
  <c r="W48" i="3"/>
  <c r="W47" i="3"/>
  <c r="W46" i="3"/>
  <c r="W45" i="3"/>
  <c r="W44" i="3"/>
  <c r="W43" i="3"/>
  <c r="W42" i="3"/>
  <c r="W41" i="3"/>
  <c r="W40" i="3"/>
  <c r="W39" i="3"/>
  <c r="W38" i="3"/>
  <c r="W37" i="3"/>
  <c r="W36" i="3"/>
  <c r="W35" i="3"/>
  <c r="W34" i="3"/>
  <c r="W33" i="3"/>
  <c r="W32" i="3"/>
  <c r="W31" i="3"/>
  <c r="W30" i="3"/>
  <c r="W28" i="3"/>
  <c r="W27" i="3"/>
  <c r="W26" i="3"/>
  <c r="W25" i="3"/>
  <c r="W24" i="3"/>
  <c r="W23" i="3"/>
  <c r="W22" i="3"/>
  <c r="W21" i="3"/>
  <c r="W20" i="3"/>
  <c r="W19" i="3"/>
  <c r="W18" i="3"/>
  <c r="W17" i="3"/>
  <c r="W16" i="3"/>
  <c r="W15" i="3"/>
  <c r="W14" i="3"/>
  <c r="W13" i="3"/>
  <c r="W12" i="3"/>
  <c r="W11" i="3"/>
  <c r="W10" i="3"/>
  <c r="W8" i="3"/>
  <c r="W7" i="3"/>
  <c r="W6" i="3"/>
  <c r="W5" i="3"/>
  <c r="W4" i="3"/>
  <c r="W3" i="3"/>
  <c r="V753" i="3"/>
  <c r="V733" i="3"/>
  <c r="V732" i="3"/>
  <c r="V731" i="3"/>
  <c r="V730" i="3"/>
  <c r="V729" i="3"/>
  <c r="V728" i="3"/>
  <c r="V727" i="3"/>
  <c r="V726" i="3"/>
  <c r="V725" i="3"/>
  <c r="V724" i="3"/>
  <c r="V722" i="3"/>
  <c r="V721" i="3"/>
  <c r="V720" i="3"/>
  <c r="V717" i="3"/>
  <c r="V716" i="3"/>
  <c r="V715" i="3"/>
  <c r="V714" i="3"/>
  <c r="V713" i="3"/>
  <c r="V711" i="3"/>
  <c r="V710" i="3"/>
  <c r="V709" i="3"/>
  <c r="V708" i="3"/>
  <c r="V707" i="3"/>
  <c r="V706" i="3"/>
  <c r="V705" i="3"/>
  <c r="V704" i="3"/>
  <c r="V703" i="3"/>
  <c r="V702" i="3"/>
  <c r="V698" i="3"/>
  <c r="V697" i="3"/>
  <c r="V696" i="3"/>
  <c r="V695" i="3"/>
  <c r="V694" i="3"/>
  <c r="V693" i="3"/>
  <c r="V692" i="3"/>
  <c r="V691" i="3"/>
  <c r="V686" i="3"/>
  <c r="V684" i="3"/>
  <c r="V683" i="3"/>
  <c r="V682" i="3"/>
  <c r="V681" i="3"/>
  <c r="V680" i="3"/>
  <c r="V679" i="3"/>
  <c r="V678" i="3"/>
  <c r="V677" i="3"/>
  <c r="V676" i="3"/>
  <c r="V675" i="3"/>
  <c r="V674" i="3"/>
  <c r="V673" i="3"/>
  <c r="V672" i="3"/>
  <c r="V671" i="3"/>
  <c r="V670" i="3"/>
  <c r="V669" i="3"/>
  <c r="V668" i="3"/>
  <c r="V667" i="3"/>
  <c r="V666" i="3"/>
  <c r="V665" i="3"/>
  <c r="V664" i="3"/>
  <c r="V663" i="3"/>
  <c r="V662" i="3"/>
  <c r="V661" i="3"/>
  <c r="V660" i="3"/>
  <c r="V659" i="3"/>
  <c r="V658" i="3"/>
  <c r="V657" i="3"/>
  <c r="V655" i="3"/>
  <c r="V654" i="3"/>
  <c r="V653" i="3"/>
  <c r="V652" i="3"/>
  <c r="V651" i="3"/>
  <c r="V650" i="3"/>
  <c r="V649" i="3"/>
  <c r="V648" i="3"/>
  <c r="V647" i="3"/>
  <c r="V646" i="3"/>
  <c r="V645" i="3"/>
  <c r="V644" i="3"/>
  <c r="V643" i="3"/>
  <c r="V642" i="3"/>
  <c r="V641" i="3"/>
  <c r="V640" i="3"/>
  <c r="V639" i="3"/>
  <c r="V637" i="3"/>
  <c r="V636" i="3"/>
  <c r="V635" i="3"/>
  <c r="V634" i="3"/>
  <c r="V633" i="3"/>
  <c r="V632" i="3"/>
  <c r="V631" i="3"/>
  <c r="V630" i="3"/>
  <c r="V629" i="3"/>
  <c r="V628" i="3"/>
  <c r="V627" i="3"/>
  <c r="V626" i="3"/>
  <c r="V625" i="3"/>
  <c r="V624" i="3"/>
  <c r="V623" i="3"/>
  <c r="V622" i="3"/>
  <c r="V621" i="3"/>
  <c r="V619" i="3"/>
  <c r="V618" i="3"/>
  <c r="V617" i="3"/>
  <c r="V616" i="3"/>
  <c r="V615" i="3"/>
  <c r="V614" i="3"/>
  <c r="V613" i="3"/>
  <c r="V611" i="3"/>
  <c r="V610" i="3"/>
  <c r="V609" i="3"/>
  <c r="V608" i="3"/>
  <c r="V607" i="3"/>
  <c r="V606" i="3"/>
  <c r="V605" i="3"/>
  <c r="V604" i="3"/>
  <c r="V603" i="3"/>
  <c r="V602" i="3"/>
  <c r="V601" i="3"/>
  <c r="V600" i="3"/>
  <c r="V599" i="3"/>
  <c r="V598" i="3"/>
  <c r="V597" i="3"/>
  <c r="V596" i="3"/>
  <c r="V595" i="3"/>
  <c r="V594" i="3"/>
  <c r="V592" i="3"/>
  <c r="V591" i="3"/>
  <c r="V590" i="3"/>
  <c r="V589" i="3"/>
  <c r="V588" i="3"/>
  <c r="V587" i="3"/>
  <c r="V586" i="3"/>
  <c r="V585" i="3"/>
  <c r="V584" i="3"/>
  <c r="V583" i="3"/>
  <c r="V582" i="3"/>
  <c r="V581" i="3"/>
  <c r="V580" i="3"/>
  <c r="V579" i="3"/>
  <c r="V578" i="3"/>
  <c r="V577" i="3"/>
  <c r="V576" i="3"/>
  <c r="V575" i="3"/>
  <c r="V574" i="3"/>
  <c r="V573" i="3"/>
  <c r="V572" i="3"/>
  <c r="V571" i="3"/>
  <c r="V570" i="3"/>
  <c r="V569" i="3"/>
  <c r="V568" i="3"/>
  <c r="V567" i="3"/>
  <c r="V566" i="3"/>
  <c r="V565" i="3"/>
  <c r="V564" i="3"/>
  <c r="V563" i="3"/>
  <c r="V561" i="3"/>
  <c r="V560" i="3"/>
  <c r="V557" i="3"/>
  <c r="V556" i="3"/>
  <c r="V555" i="3"/>
  <c r="V554" i="3"/>
  <c r="V552" i="3"/>
  <c r="V549" i="3"/>
  <c r="V548" i="3"/>
  <c r="V547" i="3"/>
  <c r="V546" i="3"/>
  <c r="V545" i="3"/>
  <c r="V543" i="3"/>
  <c r="V542" i="3"/>
  <c r="V541" i="3"/>
  <c r="V540" i="3"/>
  <c r="V538" i="3"/>
  <c r="V536" i="3"/>
  <c r="V535" i="3"/>
  <c r="V534" i="3"/>
  <c r="V533" i="3"/>
  <c r="V532" i="3"/>
  <c r="V531" i="3"/>
  <c r="V530" i="3"/>
  <c r="V529" i="3"/>
  <c r="V528" i="3"/>
  <c r="V527" i="3"/>
  <c r="V526" i="3"/>
  <c r="V525" i="3"/>
  <c r="V524" i="3"/>
  <c r="V523" i="3"/>
  <c r="V522" i="3"/>
  <c r="V521" i="3"/>
  <c r="V520" i="3"/>
  <c r="V519" i="3"/>
  <c r="V518" i="3"/>
  <c r="V517" i="3"/>
  <c r="V516" i="3"/>
  <c r="V515" i="3"/>
  <c r="V514" i="3"/>
  <c r="V513" i="3"/>
  <c r="V512" i="3"/>
  <c r="V511" i="3"/>
  <c r="V510" i="3"/>
  <c r="V509" i="3"/>
  <c r="V508" i="3"/>
  <c r="V507" i="3"/>
  <c r="V506" i="3"/>
  <c r="V505" i="3"/>
  <c r="V504" i="3"/>
  <c r="V503" i="3"/>
  <c r="V502" i="3"/>
  <c r="V501" i="3"/>
  <c r="V500" i="3"/>
  <c r="V499" i="3"/>
  <c r="V498" i="3"/>
  <c r="V497" i="3"/>
  <c r="V496" i="3"/>
  <c r="V495" i="3"/>
  <c r="V494" i="3"/>
  <c r="V493" i="3"/>
  <c r="V492" i="3"/>
  <c r="V491" i="3"/>
  <c r="V490" i="3"/>
  <c r="V489" i="3"/>
  <c r="V488" i="3"/>
  <c r="V487" i="3"/>
  <c r="V486" i="3"/>
  <c r="V485" i="3"/>
  <c r="V484" i="3"/>
  <c r="V483" i="3"/>
  <c r="V482" i="3"/>
  <c r="V481" i="3"/>
  <c r="V480" i="3"/>
  <c r="V479" i="3"/>
  <c r="V478" i="3"/>
  <c r="V477" i="3"/>
  <c r="V475" i="3"/>
  <c r="V474" i="3"/>
  <c r="V473" i="3"/>
  <c r="V472" i="3"/>
  <c r="V471" i="3"/>
  <c r="V470" i="3"/>
  <c r="V469" i="3"/>
  <c r="V468" i="3"/>
  <c r="V467" i="3"/>
  <c r="V466" i="3"/>
  <c r="V465" i="3"/>
  <c r="V464" i="3"/>
  <c r="V463" i="3"/>
  <c r="V462" i="3"/>
  <c r="V461" i="3"/>
  <c r="V460" i="3"/>
  <c r="V459" i="3"/>
  <c r="V458" i="3"/>
  <c r="V457" i="3"/>
  <c r="V456" i="3"/>
  <c r="V455" i="3"/>
  <c r="V454" i="3"/>
  <c r="V453" i="3"/>
  <c r="V452" i="3"/>
  <c r="V451" i="3"/>
  <c r="V450" i="3"/>
  <c r="V449" i="3"/>
  <c r="V448" i="3"/>
  <c r="V447" i="3"/>
  <c r="V446" i="3"/>
  <c r="V445" i="3"/>
  <c r="V444" i="3"/>
  <c r="V443" i="3"/>
  <c r="V442" i="3"/>
  <c r="V441" i="3"/>
  <c r="V440" i="3"/>
  <c r="V439" i="3"/>
  <c r="V438" i="3"/>
  <c r="V437" i="3"/>
  <c r="V436" i="3"/>
  <c r="V433" i="3"/>
  <c r="V432" i="3"/>
  <c r="V431" i="3"/>
  <c r="V430" i="3"/>
  <c r="V429" i="3"/>
  <c r="V428" i="3"/>
  <c r="V427" i="3"/>
  <c r="V426" i="3"/>
  <c r="V425" i="3"/>
  <c r="V424" i="3"/>
  <c r="V423" i="3"/>
  <c r="V422" i="3"/>
  <c r="V421" i="3"/>
  <c r="V420" i="3"/>
  <c r="V419" i="3"/>
  <c r="V418" i="3"/>
  <c r="V417" i="3"/>
  <c r="V416" i="3"/>
  <c r="V415" i="3"/>
  <c r="V414" i="3"/>
  <c r="V413" i="3"/>
  <c r="V412" i="3"/>
  <c r="V411" i="3"/>
  <c r="V410" i="3"/>
  <c r="V409" i="3"/>
  <c r="V408" i="3"/>
  <c r="V407" i="3"/>
  <c r="V406" i="3"/>
  <c r="V405" i="3"/>
  <c r="V404" i="3"/>
  <c r="V403" i="3"/>
  <c r="V402" i="3"/>
  <c r="V401" i="3"/>
  <c r="V400" i="3"/>
  <c r="V399" i="3"/>
  <c r="V398" i="3"/>
  <c r="V397" i="3"/>
  <c r="V396" i="3"/>
  <c r="V395" i="3"/>
  <c r="V394" i="3"/>
  <c r="V393" i="3"/>
  <c r="V392" i="3"/>
  <c r="V390" i="3"/>
  <c r="V389" i="3"/>
  <c r="V388" i="3"/>
  <c r="V387" i="3"/>
  <c r="V386" i="3"/>
  <c r="V385" i="3"/>
  <c r="V384" i="3"/>
  <c r="V383" i="3"/>
  <c r="V382" i="3"/>
  <c r="V381" i="3"/>
  <c r="V378" i="3"/>
  <c r="V377" i="3"/>
  <c r="V375" i="3"/>
  <c r="V372" i="3"/>
  <c r="V370" i="3"/>
  <c r="V367" i="3"/>
  <c r="V365" i="3"/>
  <c r="V364" i="3"/>
  <c r="V363" i="3"/>
  <c r="V362" i="3"/>
  <c r="V361" i="3"/>
  <c r="V360" i="3"/>
  <c r="V355" i="3"/>
  <c r="V354" i="3"/>
  <c r="V349" i="3"/>
  <c r="V348" i="3"/>
  <c r="V347" i="3"/>
  <c r="V345" i="3"/>
  <c r="V344" i="3"/>
  <c r="V343" i="3"/>
  <c r="V341" i="3"/>
  <c r="V338" i="3"/>
  <c r="V336" i="3"/>
  <c r="V335" i="3"/>
  <c r="V334" i="3"/>
  <c r="V333" i="3"/>
  <c r="V332" i="3"/>
  <c r="V331" i="3"/>
  <c r="V328" i="3"/>
  <c r="V327" i="3"/>
  <c r="V325" i="3"/>
  <c r="V322" i="3"/>
  <c r="V317" i="3"/>
  <c r="V316" i="3"/>
  <c r="V315" i="3"/>
  <c r="V314" i="3"/>
  <c r="V313" i="3"/>
  <c r="V312" i="3"/>
  <c r="V311" i="3"/>
  <c r="V310" i="3"/>
  <c r="V309" i="3"/>
  <c r="V306" i="3"/>
  <c r="V304" i="3"/>
  <c r="V303" i="3"/>
  <c r="V302" i="3"/>
  <c r="V301" i="3"/>
  <c r="V300" i="3"/>
  <c r="V299" i="3"/>
  <c r="V298" i="3"/>
  <c r="V297" i="3"/>
  <c r="V296" i="3"/>
  <c r="V295" i="3"/>
  <c r="V294" i="3"/>
  <c r="V293" i="3"/>
  <c r="V292" i="3"/>
  <c r="V291" i="3"/>
  <c r="V290" i="3"/>
  <c r="V287" i="3"/>
  <c r="V286" i="3"/>
  <c r="V284" i="3"/>
  <c r="V272" i="3"/>
  <c r="V268" i="3"/>
  <c r="V267" i="3"/>
  <c r="V266" i="3"/>
  <c r="V265" i="3"/>
  <c r="V264" i="3"/>
  <c r="V263" i="3"/>
  <c r="V262" i="3"/>
  <c r="V261" i="3"/>
  <c r="V260" i="3"/>
  <c r="V259" i="3"/>
  <c r="V257" i="3"/>
  <c r="V256" i="3"/>
  <c r="V255" i="3"/>
  <c r="V254" i="3"/>
  <c r="V253" i="3"/>
  <c r="V252" i="3"/>
  <c r="V251" i="3"/>
  <c r="V247" i="3"/>
  <c r="V246" i="3"/>
  <c r="V245" i="3"/>
  <c r="V244" i="3"/>
  <c r="V243" i="3"/>
  <c r="V242" i="3"/>
  <c r="V241" i="3"/>
  <c r="V240" i="3"/>
  <c r="V239" i="3"/>
  <c r="V238" i="3"/>
  <c r="V237" i="3"/>
  <c r="V236" i="3"/>
  <c r="V235" i="3"/>
  <c r="V234" i="3"/>
  <c r="V233" i="3"/>
  <c r="V232" i="3"/>
  <c r="V231" i="3"/>
  <c r="V230" i="3"/>
  <c r="V229" i="3"/>
  <c r="V228" i="3"/>
  <c r="V227" i="3"/>
  <c r="V226" i="3"/>
  <c r="V225" i="3"/>
  <c r="V224" i="3"/>
  <c r="V223" i="3"/>
  <c r="V222" i="3"/>
  <c r="V221" i="3"/>
  <c r="V220" i="3"/>
  <c r="V219" i="3"/>
  <c r="V218" i="3"/>
  <c r="V217" i="3"/>
  <c r="V216" i="3"/>
  <c r="V215" i="3"/>
  <c r="V214" i="3"/>
  <c r="V213" i="3"/>
  <c r="V212" i="3"/>
  <c r="V211" i="3"/>
  <c r="V210" i="3"/>
  <c r="V209" i="3"/>
  <c r="V208" i="3"/>
  <c r="V207" i="3"/>
  <c r="V206" i="3"/>
  <c r="V205" i="3"/>
  <c r="V204" i="3"/>
  <c r="V203" i="3"/>
  <c r="V202" i="3"/>
  <c r="V201" i="3"/>
  <c r="V200" i="3"/>
  <c r="V199" i="3"/>
  <c r="V198" i="3"/>
  <c r="V197" i="3"/>
  <c r="V196" i="3"/>
  <c r="V195" i="3"/>
  <c r="V194" i="3"/>
  <c r="V193" i="3"/>
  <c r="V192" i="3"/>
  <c r="V191" i="3"/>
  <c r="V190" i="3"/>
  <c r="V188" i="3"/>
  <c r="V187" i="3"/>
  <c r="V186" i="3"/>
  <c r="V185" i="3"/>
  <c r="V184" i="3"/>
  <c r="V183" i="3"/>
  <c r="V182" i="3"/>
  <c r="V181" i="3"/>
  <c r="V180" i="3"/>
  <c r="V179" i="3"/>
  <c r="V178" i="3"/>
  <c r="V177" i="3"/>
  <c r="V176" i="3"/>
  <c r="V175" i="3"/>
  <c r="V174" i="3"/>
  <c r="V173" i="3"/>
  <c r="V172" i="3"/>
  <c r="V171" i="3"/>
  <c r="V170" i="3"/>
  <c r="V169" i="3"/>
  <c r="V168" i="3"/>
  <c r="V167" i="3"/>
  <c r="V166" i="3"/>
  <c r="V165" i="3"/>
  <c r="V164" i="3"/>
  <c r="V163" i="3"/>
  <c r="V162" i="3"/>
  <c r="V161" i="3"/>
  <c r="V160" i="3"/>
  <c r="V159" i="3"/>
  <c r="V158" i="3"/>
  <c r="V157" i="3"/>
  <c r="V156" i="3"/>
  <c r="V155" i="3"/>
  <c r="V154" i="3"/>
  <c r="V153" i="3"/>
  <c r="V152" i="3"/>
  <c r="V151" i="3"/>
  <c r="V150" i="3"/>
  <c r="V149" i="3"/>
  <c r="V148" i="3"/>
  <c r="V147" i="3"/>
  <c r="V146" i="3"/>
  <c r="V145" i="3"/>
  <c r="V144" i="3"/>
  <c r="V143" i="3"/>
  <c r="V142" i="3"/>
  <c r="V141" i="3"/>
  <c r="V140" i="3"/>
  <c r="V139" i="3"/>
  <c r="V138" i="3"/>
  <c r="V137" i="3"/>
  <c r="V136" i="3"/>
  <c r="V135" i="3"/>
  <c r="V134" i="3"/>
  <c r="V133" i="3"/>
  <c r="V132" i="3"/>
  <c r="V131" i="3"/>
  <c r="V130" i="3"/>
  <c r="V128" i="3"/>
  <c r="V127" i="3"/>
  <c r="V122" i="3"/>
  <c r="V114" i="3"/>
  <c r="V111" i="3"/>
  <c r="V110" i="3"/>
  <c r="V109" i="3"/>
  <c r="V108" i="3"/>
  <c r="V106" i="3"/>
  <c r="V105" i="3"/>
  <c r="V104" i="3"/>
  <c r="V103" i="3"/>
  <c r="V102" i="3"/>
  <c r="V101" i="3"/>
  <c r="V100" i="3"/>
  <c r="V99" i="3"/>
  <c r="V98" i="3"/>
  <c r="V97" i="3"/>
  <c r="V96" i="3"/>
  <c r="V95" i="3"/>
  <c r="V94" i="3"/>
  <c r="V93" i="3"/>
  <c r="V92" i="3"/>
  <c r="V91" i="3"/>
  <c r="V90" i="3"/>
  <c r="V89" i="3"/>
  <c r="V88" i="3"/>
  <c r="V87" i="3"/>
  <c r="V86" i="3"/>
  <c r="V85" i="3"/>
  <c r="V84" i="3"/>
  <c r="V83" i="3"/>
  <c r="V82" i="3"/>
  <c r="V81" i="3"/>
  <c r="V80" i="3"/>
  <c r="V79" i="3"/>
  <c r="V78" i="3"/>
  <c r="V77" i="3"/>
  <c r="V76" i="3"/>
  <c r="V75" i="3"/>
  <c r="V74" i="3"/>
  <c r="V73" i="3"/>
  <c r="V72" i="3"/>
  <c r="V71" i="3"/>
  <c r="V70" i="3"/>
  <c r="V69" i="3"/>
  <c r="V48" i="3"/>
  <c r="V47" i="3"/>
  <c r="V46" i="3"/>
  <c r="V45" i="3"/>
  <c r="V44" i="3"/>
  <c r="V43" i="3"/>
  <c r="V42" i="3"/>
  <c r="V41" i="3"/>
  <c r="V40" i="3"/>
  <c r="V39" i="3"/>
  <c r="V38" i="3"/>
  <c r="V37" i="3"/>
  <c r="V36" i="3"/>
  <c r="V35" i="3"/>
  <c r="V34" i="3"/>
  <c r="V33" i="3"/>
  <c r="V32" i="3"/>
  <c r="V31" i="3"/>
  <c r="V30" i="3"/>
  <c r="V28" i="3"/>
  <c r="V27" i="3"/>
  <c r="V26" i="3"/>
  <c r="V25" i="3"/>
  <c r="V24" i="3"/>
  <c r="V23" i="3"/>
  <c r="V22" i="3"/>
  <c r="V21" i="3"/>
  <c r="V20" i="3"/>
  <c r="V19" i="3"/>
  <c r="V18" i="3"/>
  <c r="V17" i="3"/>
  <c r="V16" i="3"/>
  <c r="V15" i="3"/>
  <c r="V14" i="3"/>
  <c r="V13" i="3"/>
  <c r="V12" i="3"/>
  <c r="V11" i="3"/>
  <c r="V10" i="3"/>
  <c r="V8" i="3"/>
  <c r="V7" i="3"/>
  <c r="V5" i="3"/>
  <c r="V4" i="3"/>
  <c r="V3" i="3"/>
  <c r="V6" i="3"/>
  <c r="L753" i="3"/>
  <c r="L733" i="3"/>
  <c r="L732" i="3"/>
  <c r="L731" i="3"/>
  <c r="L730" i="3"/>
  <c r="L729" i="3"/>
  <c r="L728" i="3"/>
  <c r="L727" i="3"/>
  <c r="L726" i="3"/>
  <c r="L725" i="3"/>
  <c r="L724" i="3"/>
  <c r="L722" i="3"/>
  <c r="L721" i="3"/>
  <c r="L720" i="3"/>
  <c r="L717" i="3"/>
  <c r="L716" i="3"/>
  <c r="L715" i="3"/>
  <c r="L714" i="3"/>
  <c r="L713" i="3"/>
  <c r="L712" i="3"/>
  <c r="L711" i="3"/>
  <c r="L710" i="3"/>
  <c r="L709" i="3"/>
  <c r="L708" i="3"/>
  <c r="L707" i="3"/>
  <c r="L706" i="3"/>
  <c r="L705" i="3"/>
  <c r="L704" i="3"/>
  <c r="L703" i="3"/>
  <c r="L702" i="3"/>
  <c r="L698" i="3"/>
  <c r="L697" i="3"/>
  <c r="L696" i="3"/>
  <c r="L695" i="3"/>
  <c r="L694" i="3"/>
  <c r="L693" i="3"/>
  <c r="L692" i="3"/>
  <c r="L691" i="3"/>
  <c r="L686" i="3"/>
  <c r="L684" i="3"/>
  <c r="L683" i="3"/>
  <c r="L682" i="3"/>
  <c r="L681" i="3"/>
  <c r="L680" i="3"/>
  <c r="L679" i="3"/>
  <c r="L678" i="3"/>
  <c r="L677" i="3"/>
  <c r="L676" i="3"/>
  <c r="L675" i="3"/>
  <c r="L674" i="3"/>
  <c r="L673" i="3"/>
  <c r="L672" i="3"/>
  <c r="L671" i="3"/>
  <c r="L670" i="3"/>
  <c r="L669" i="3"/>
  <c r="L668" i="3"/>
  <c r="L667" i="3"/>
  <c r="L666" i="3"/>
  <c r="L665" i="3"/>
  <c r="L664" i="3"/>
  <c r="L663" i="3"/>
  <c r="L662" i="3"/>
  <c r="L661" i="3"/>
  <c r="L660" i="3"/>
  <c r="L659" i="3"/>
  <c r="L658" i="3"/>
  <c r="L657" i="3"/>
  <c r="L655" i="3"/>
  <c r="L654" i="3"/>
  <c r="L653" i="3"/>
  <c r="L652" i="3"/>
  <c r="L651" i="3"/>
  <c r="L650" i="3"/>
  <c r="L649" i="3"/>
  <c r="L648" i="3"/>
  <c r="L647" i="3"/>
  <c r="L646" i="3"/>
  <c r="L645" i="3"/>
  <c r="L644" i="3"/>
  <c r="L643" i="3"/>
  <c r="L642" i="3"/>
  <c r="L641" i="3"/>
  <c r="L640" i="3"/>
  <c r="L639" i="3"/>
  <c r="L637" i="3"/>
  <c r="L636" i="3"/>
  <c r="L635" i="3"/>
  <c r="L634" i="3"/>
  <c r="L633" i="3"/>
  <c r="L632" i="3"/>
  <c r="L631" i="3"/>
  <c r="L630" i="3"/>
  <c r="L629" i="3"/>
  <c r="L628" i="3"/>
  <c r="L627" i="3"/>
  <c r="L626" i="3"/>
  <c r="L625" i="3"/>
  <c r="L624" i="3"/>
  <c r="L623" i="3"/>
  <c r="L622" i="3"/>
  <c r="L621" i="3"/>
  <c r="L619" i="3"/>
  <c r="L618" i="3"/>
  <c r="L617" i="3"/>
  <c r="L616" i="3"/>
  <c r="L615" i="3"/>
  <c r="L614" i="3"/>
  <c r="L613" i="3"/>
  <c r="L611" i="3"/>
  <c r="L610" i="3"/>
  <c r="L609" i="3"/>
  <c r="L608" i="3"/>
  <c r="L607" i="3"/>
  <c r="L606" i="3"/>
  <c r="L605" i="3"/>
  <c r="L604" i="3"/>
  <c r="L603" i="3"/>
  <c r="L602" i="3"/>
  <c r="L601" i="3"/>
  <c r="L600" i="3"/>
  <c r="L599" i="3"/>
  <c r="L598" i="3"/>
  <c r="L597" i="3"/>
  <c r="L596" i="3"/>
  <c r="L595" i="3"/>
  <c r="L594"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1" i="3"/>
  <c r="L560" i="3"/>
  <c r="L557" i="3"/>
  <c r="L556" i="3"/>
  <c r="L555" i="3"/>
  <c r="L554" i="3"/>
  <c r="L552" i="3"/>
  <c r="L549" i="3"/>
  <c r="L548" i="3"/>
  <c r="L547" i="3"/>
  <c r="L546" i="3"/>
  <c r="L545" i="3"/>
  <c r="L538"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0" i="3"/>
  <c r="L389" i="3"/>
  <c r="L388" i="3"/>
  <c r="L387" i="3"/>
  <c r="L386" i="3"/>
  <c r="L385" i="3"/>
  <c r="L384" i="3"/>
  <c r="L383" i="3"/>
  <c r="L382" i="3"/>
  <c r="L381" i="3"/>
  <c r="L378" i="3"/>
  <c r="L377" i="3"/>
  <c r="L375" i="3"/>
  <c r="L372" i="3"/>
  <c r="L370" i="3"/>
  <c r="L367" i="3"/>
  <c r="L366" i="3"/>
  <c r="L365" i="3"/>
  <c r="L364" i="3"/>
  <c r="L363" i="3"/>
  <c r="L362" i="3"/>
  <c r="L361" i="3"/>
  <c r="L360" i="3"/>
  <c r="L356" i="3"/>
  <c r="L355" i="3"/>
  <c r="L354" i="3"/>
  <c r="L349" i="3"/>
  <c r="L348" i="3"/>
  <c r="L347" i="3"/>
  <c r="L346" i="3"/>
  <c r="L345" i="3"/>
  <c r="L344" i="3"/>
  <c r="L343" i="3"/>
  <c r="L341" i="3"/>
  <c r="L338" i="3"/>
  <c r="L336" i="3"/>
  <c r="L335" i="3"/>
  <c r="L334" i="3"/>
  <c r="L333" i="3"/>
  <c r="L332" i="3"/>
  <c r="L331" i="3"/>
  <c r="L328" i="3"/>
  <c r="L327" i="3"/>
  <c r="L326" i="3"/>
  <c r="L325" i="3"/>
  <c r="L324" i="3"/>
  <c r="L323" i="3"/>
  <c r="L322" i="3"/>
  <c r="L321" i="3"/>
  <c r="L320" i="3"/>
  <c r="L319" i="3"/>
  <c r="L318" i="3"/>
  <c r="L317" i="3"/>
  <c r="L316" i="3"/>
  <c r="L315" i="3"/>
  <c r="L314" i="3"/>
  <c r="L313" i="3"/>
  <c r="L312" i="3"/>
  <c r="L311" i="3"/>
  <c r="L310" i="3"/>
  <c r="L309" i="3"/>
  <c r="L306" i="3"/>
  <c r="L305" i="3"/>
  <c r="L304" i="3"/>
  <c r="L303" i="3"/>
  <c r="L302" i="3"/>
  <c r="L301" i="3"/>
  <c r="L300" i="3"/>
  <c r="L299" i="3"/>
  <c r="L298" i="3"/>
  <c r="L297" i="3"/>
  <c r="L296" i="3"/>
  <c r="L295" i="3"/>
  <c r="L294" i="3"/>
  <c r="L293" i="3"/>
  <c r="L292" i="3"/>
  <c r="L291" i="3"/>
  <c r="L290" i="3"/>
  <c r="L287" i="3"/>
  <c r="L286" i="3"/>
  <c r="L284" i="3"/>
  <c r="L272" i="3"/>
  <c r="L268" i="3"/>
  <c r="L267" i="3"/>
  <c r="L266" i="3"/>
  <c r="L265" i="3"/>
  <c r="L264" i="3"/>
  <c r="L263" i="3"/>
  <c r="L262" i="3"/>
  <c r="L261" i="3"/>
  <c r="L260" i="3"/>
  <c r="L259" i="3"/>
  <c r="L257" i="3"/>
  <c r="L256" i="3"/>
  <c r="L255" i="3"/>
  <c r="L254" i="3"/>
  <c r="L253" i="3"/>
  <c r="L252" i="3"/>
  <c r="L251" i="3"/>
  <c r="L250" i="3"/>
  <c r="L247" i="3"/>
  <c r="L246" i="3"/>
  <c r="L245" i="3"/>
  <c r="L244"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8" i="3"/>
  <c r="L127" i="3"/>
  <c r="L122" i="3"/>
  <c r="L114" i="3"/>
  <c r="L111" i="3"/>
  <c r="L110" i="3"/>
  <c r="L109" i="3"/>
  <c r="L108"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19" i="3"/>
  <c r="L18" i="3"/>
  <c r="L17" i="3"/>
  <c r="L16" i="3"/>
  <c r="L15" i="3"/>
  <c r="L14" i="3"/>
  <c r="L13" i="3"/>
  <c r="L12" i="3"/>
  <c r="L11" i="3"/>
  <c r="L10" i="3"/>
  <c r="L8" i="3"/>
  <c r="L7" i="3"/>
  <c r="L6" i="3"/>
  <c r="L5" i="3"/>
  <c r="L4" i="3"/>
  <c r="L3" i="3"/>
  <c r="K753" i="3"/>
  <c r="K733" i="3"/>
  <c r="K732" i="3"/>
  <c r="K731" i="3"/>
  <c r="K730" i="3"/>
  <c r="K729" i="3"/>
  <c r="K728" i="3"/>
  <c r="K727" i="3"/>
  <c r="K726" i="3"/>
  <c r="K725" i="3"/>
  <c r="K724" i="3"/>
  <c r="K722" i="3"/>
  <c r="K721" i="3"/>
  <c r="K720" i="3"/>
  <c r="K717" i="3"/>
  <c r="K716" i="3"/>
  <c r="K715" i="3"/>
  <c r="K714" i="3"/>
  <c r="K713" i="3"/>
  <c r="K712" i="3"/>
  <c r="K711" i="3"/>
  <c r="K710" i="3"/>
  <c r="K709" i="3"/>
  <c r="K708" i="3"/>
  <c r="K706" i="3"/>
  <c r="K705" i="3"/>
  <c r="K704" i="3"/>
  <c r="K703" i="3"/>
  <c r="K702" i="3"/>
  <c r="K698" i="3"/>
  <c r="K697" i="3"/>
  <c r="K696" i="3"/>
  <c r="K695" i="3"/>
  <c r="K694" i="3"/>
  <c r="K693" i="3"/>
  <c r="K692" i="3"/>
  <c r="K691" i="3"/>
  <c r="K686" i="3"/>
  <c r="K684" i="3"/>
  <c r="K683" i="3"/>
  <c r="K682" i="3"/>
  <c r="K681" i="3"/>
  <c r="K680" i="3"/>
  <c r="K679" i="3"/>
  <c r="K678" i="3"/>
  <c r="K677" i="3"/>
  <c r="K676" i="3"/>
  <c r="K675" i="3"/>
  <c r="K674" i="3"/>
  <c r="K673" i="3"/>
  <c r="K672" i="3"/>
  <c r="K671" i="3"/>
  <c r="K670" i="3"/>
  <c r="K669" i="3"/>
  <c r="K668" i="3"/>
  <c r="K667" i="3"/>
  <c r="K666" i="3"/>
  <c r="K665" i="3"/>
  <c r="K664" i="3"/>
  <c r="K663" i="3"/>
  <c r="K662" i="3"/>
  <c r="K661" i="3"/>
  <c r="K660" i="3"/>
  <c r="K659" i="3"/>
  <c r="K658" i="3"/>
  <c r="K657" i="3"/>
  <c r="K655" i="3"/>
  <c r="K654" i="3"/>
  <c r="K653" i="3"/>
  <c r="K652" i="3"/>
  <c r="K651" i="3"/>
  <c r="K650" i="3"/>
  <c r="K649" i="3"/>
  <c r="K648" i="3"/>
  <c r="K647" i="3"/>
  <c r="K646" i="3"/>
  <c r="K645" i="3"/>
  <c r="K644" i="3"/>
  <c r="K643" i="3"/>
  <c r="K642" i="3"/>
  <c r="K641" i="3"/>
  <c r="K640" i="3"/>
  <c r="K639" i="3"/>
  <c r="K637" i="3"/>
  <c r="K636" i="3"/>
  <c r="K635" i="3"/>
  <c r="K634" i="3"/>
  <c r="K633" i="3"/>
  <c r="K632" i="3"/>
  <c r="K631" i="3"/>
  <c r="K630" i="3"/>
  <c r="K629" i="3"/>
  <c r="K628" i="3"/>
  <c r="K627" i="3"/>
  <c r="K626" i="3"/>
  <c r="K625" i="3"/>
  <c r="K624" i="3"/>
  <c r="K623" i="3"/>
  <c r="K622" i="3"/>
  <c r="K621" i="3"/>
  <c r="K619" i="3"/>
  <c r="K618" i="3"/>
  <c r="K617" i="3"/>
  <c r="K616" i="3"/>
  <c r="K615" i="3"/>
  <c r="K614" i="3"/>
  <c r="K613" i="3"/>
  <c r="K611" i="3"/>
  <c r="K610" i="3"/>
  <c r="K609" i="3"/>
  <c r="K608" i="3"/>
  <c r="K607" i="3"/>
  <c r="K606" i="3"/>
  <c r="K605" i="3"/>
  <c r="K604" i="3"/>
  <c r="K603" i="3"/>
  <c r="K602" i="3"/>
  <c r="K601" i="3"/>
  <c r="K600" i="3"/>
  <c r="K599" i="3"/>
  <c r="K598" i="3"/>
  <c r="K597" i="3"/>
  <c r="K596" i="3"/>
  <c r="K595" i="3"/>
  <c r="K594" i="3"/>
  <c r="K592" i="3"/>
  <c r="K591" i="3"/>
  <c r="K590" i="3"/>
  <c r="K589" i="3"/>
  <c r="K588" i="3"/>
  <c r="K587" i="3"/>
  <c r="K586" i="3"/>
  <c r="K585" i="3"/>
  <c r="K584" i="3"/>
  <c r="K583" i="3"/>
  <c r="K582" i="3"/>
  <c r="K581" i="3"/>
  <c r="K580" i="3"/>
  <c r="K579" i="3"/>
  <c r="K578" i="3"/>
  <c r="K577" i="3"/>
  <c r="K576" i="3"/>
  <c r="K575" i="3"/>
  <c r="K574" i="3"/>
  <c r="K573" i="3"/>
  <c r="K572" i="3"/>
  <c r="K571" i="3"/>
  <c r="K570" i="3"/>
  <c r="K569" i="3"/>
  <c r="K568" i="3"/>
  <c r="K567" i="3"/>
  <c r="K566" i="3"/>
  <c r="K565" i="3"/>
  <c r="K564" i="3"/>
  <c r="K563" i="3"/>
  <c r="K561" i="3"/>
  <c r="K560" i="3"/>
  <c r="K557" i="3"/>
  <c r="K556" i="3"/>
  <c r="K555" i="3"/>
  <c r="K554" i="3"/>
  <c r="K552" i="3"/>
  <c r="K549" i="3"/>
  <c r="K548" i="3"/>
  <c r="K547" i="3"/>
  <c r="K546" i="3"/>
  <c r="K545" i="3"/>
  <c r="K538" i="3"/>
  <c r="K535" i="3"/>
  <c r="K534" i="3"/>
  <c r="K533" i="3"/>
  <c r="K532" i="3"/>
  <c r="K531" i="3"/>
  <c r="K530" i="3"/>
  <c r="K529" i="3"/>
  <c r="K528" i="3"/>
  <c r="K527" i="3"/>
  <c r="K526" i="3"/>
  <c r="K525" i="3"/>
  <c r="K524" i="3"/>
  <c r="K523" i="3"/>
  <c r="K522" i="3"/>
  <c r="K521" i="3"/>
  <c r="K520" i="3"/>
  <c r="K519" i="3"/>
  <c r="K518" i="3"/>
  <c r="K517" i="3"/>
  <c r="K516" i="3"/>
  <c r="K515" i="3"/>
  <c r="K514" i="3"/>
  <c r="K513" i="3"/>
  <c r="K512" i="3"/>
  <c r="K511" i="3"/>
  <c r="K510" i="3"/>
  <c r="K509" i="3"/>
  <c r="K508" i="3"/>
  <c r="K507" i="3"/>
  <c r="K506" i="3"/>
  <c r="K505" i="3"/>
  <c r="K504" i="3"/>
  <c r="K503" i="3"/>
  <c r="K502" i="3"/>
  <c r="K501" i="3"/>
  <c r="K500" i="3"/>
  <c r="K499" i="3"/>
  <c r="K498" i="3"/>
  <c r="K497" i="3"/>
  <c r="K496" i="3"/>
  <c r="K495" i="3"/>
  <c r="K494" i="3"/>
  <c r="K493" i="3"/>
  <c r="K492" i="3"/>
  <c r="K491" i="3"/>
  <c r="K490" i="3"/>
  <c r="K489" i="3"/>
  <c r="K488" i="3"/>
  <c r="K487" i="3"/>
  <c r="K486" i="3"/>
  <c r="K485" i="3"/>
  <c r="K484" i="3"/>
  <c r="K483" i="3"/>
  <c r="K482" i="3"/>
  <c r="K481" i="3"/>
  <c r="K480" i="3"/>
  <c r="K479" i="3"/>
  <c r="K478" i="3"/>
  <c r="K477" i="3"/>
  <c r="K474" i="3"/>
  <c r="K473" i="3"/>
  <c r="K472" i="3"/>
  <c r="K471" i="3"/>
  <c r="K470" i="3"/>
  <c r="K469" i="3"/>
  <c r="K468" i="3"/>
  <c r="K467" i="3"/>
  <c r="K466" i="3"/>
  <c r="K465" i="3"/>
  <c r="K464" i="3"/>
  <c r="K463" i="3"/>
  <c r="K462" i="3"/>
  <c r="K461" i="3"/>
  <c r="K460" i="3"/>
  <c r="K459" i="3"/>
  <c r="K458" i="3"/>
  <c r="K457" i="3"/>
  <c r="K456" i="3"/>
  <c r="K455" i="3"/>
  <c r="K454" i="3"/>
  <c r="K453" i="3"/>
  <c r="K452" i="3"/>
  <c r="K451" i="3"/>
  <c r="K450" i="3"/>
  <c r="K449" i="3"/>
  <c r="K448" i="3"/>
  <c r="K447" i="3"/>
  <c r="K446" i="3"/>
  <c r="K445" i="3"/>
  <c r="K444" i="3"/>
  <c r="K443" i="3"/>
  <c r="K442" i="3"/>
  <c r="K441" i="3"/>
  <c r="K440" i="3"/>
  <c r="K439" i="3"/>
  <c r="K438" i="3"/>
  <c r="K437" i="3"/>
  <c r="K436" i="3"/>
  <c r="K433" i="3"/>
  <c r="K432" i="3"/>
  <c r="K431" i="3"/>
  <c r="K430" i="3"/>
  <c r="K429" i="3"/>
  <c r="K428" i="3"/>
  <c r="K427" i="3"/>
  <c r="K426" i="3"/>
  <c r="K425" i="3"/>
  <c r="K424" i="3"/>
  <c r="K423" i="3"/>
  <c r="K422" i="3"/>
  <c r="K421" i="3"/>
  <c r="K420" i="3"/>
  <c r="K419" i="3"/>
  <c r="K418" i="3"/>
  <c r="K417" i="3"/>
  <c r="K416" i="3"/>
  <c r="K415" i="3"/>
  <c r="K414" i="3"/>
  <c r="K413" i="3"/>
  <c r="K412" i="3"/>
  <c r="K411" i="3"/>
  <c r="K410" i="3"/>
  <c r="K409" i="3"/>
  <c r="K408" i="3"/>
  <c r="K407" i="3"/>
  <c r="K406" i="3"/>
  <c r="K405" i="3"/>
  <c r="K404" i="3"/>
  <c r="K403" i="3"/>
  <c r="K402" i="3"/>
  <c r="K401" i="3"/>
  <c r="K400" i="3"/>
  <c r="K399" i="3"/>
  <c r="K398" i="3"/>
  <c r="K397" i="3"/>
  <c r="K396" i="3"/>
  <c r="K395" i="3"/>
  <c r="K394" i="3"/>
  <c r="K393" i="3"/>
  <c r="K392" i="3"/>
  <c r="K390" i="3"/>
  <c r="K389" i="3"/>
  <c r="K388" i="3"/>
  <c r="K387" i="3"/>
  <c r="K386" i="3"/>
  <c r="K385" i="3"/>
  <c r="K384" i="3"/>
  <c r="K383" i="3"/>
  <c r="K382" i="3"/>
  <c r="K381" i="3"/>
  <c r="K378" i="3"/>
  <c r="K377" i="3"/>
  <c r="K375" i="3"/>
  <c r="K372" i="3"/>
  <c r="K370" i="3"/>
  <c r="K367" i="3"/>
  <c r="K366" i="3"/>
  <c r="K365" i="3"/>
  <c r="K364" i="3"/>
  <c r="K363" i="3"/>
  <c r="K362" i="3"/>
  <c r="K361" i="3"/>
  <c r="K360" i="3"/>
  <c r="K356" i="3"/>
  <c r="K355" i="3"/>
  <c r="K354" i="3"/>
  <c r="K349" i="3"/>
  <c r="K348" i="3"/>
  <c r="K347" i="3"/>
  <c r="K346" i="3"/>
  <c r="K344" i="3"/>
  <c r="K343" i="3"/>
  <c r="K341" i="3"/>
  <c r="K338" i="3"/>
  <c r="K336" i="3"/>
  <c r="K335" i="3"/>
  <c r="K334" i="3"/>
  <c r="K333" i="3"/>
  <c r="K332" i="3"/>
  <c r="K331" i="3"/>
  <c r="K328" i="3"/>
  <c r="K327" i="3"/>
  <c r="K326" i="3"/>
  <c r="K325" i="3"/>
  <c r="K324" i="3"/>
  <c r="K323" i="3"/>
  <c r="K322" i="3"/>
  <c r="K321" i="3"/>
  <c r="K320" i="3"/>
  <c r="K319" i="3"/>
  <c r="K318" i="3"/>
  <c r="K317" i="3"/>
  <c r="K316" i="3"/>
  <c r="K315" i="3"/>
  <c r="K314" i="3"/>
  <c r="K313" i="3"/>
  <c r="K312" i="3"/>
  <c r="K311" i="3"/>
  <c r="K310" i="3"/>
  <c r="K309" i="3"/>
  <c r="K306" i="3"/>
  <c r="K305" i="3"/>
  <c r="K304" i="3"/>
  <c r="K303" i="3"/>
  <c r="K302" i="3"/>
  <c r="K301" i="3"/>
  <c r="K300" i="3"/>
  <c r="K299" i="3"/>
  <c r="K298" i="3"/>
  <c r="K297" i="3"/>
  <c r="K296" i="3"/>
  <c r="K295" i="3"/>
  <c r="K294" i="3"/>
  <c r="K293" i="3"/>
  <c r="K292" i="3"/>
  <c r="K291" i="3"/>
  <c r="K290" i="3"/>
  <c r="K287" i="3"/>
  <c r="K286" i="3"/>
  <c r="K284" i="3"/>
  <c r="K272" i="3"/>
  <c r="K268" i="3"/>
  <c r="K267" i="3"/>
  <c r="K266" i="3"/>
  <c r="K265" i="3"/>
  <c r="K264" i="3"/>
  <c r="K263" i="3"/>
  <c r="K262" i="3"/>
  <c r="K261" i="3"/>
  <c r="K260" i="3"/>
  <c r="K259" i="3"/>
  <c r="K257" i="3"/>
  <c r="K256" i="3"/>
  <c r="K255" i="3"/>
  <c r="K254" i="3"/>
  <c r="K253" i="3"/>
  <c r="K252" i="3"/>
  <c r="K251" i="3"/>
  <c r="K250" i="3"/>
  <c r="K247" i="3"/>
  <c r="K246" i="3"/>
  <c r="K245" i="3"/>
  <c r="K244" i="3"/>
  <c r="K242" i="3"/>
  <c r="K241" i="3"/>
  <c r="K240" i="3"/>
  <c r="K239" i="3"/>
  <c r="K238" i="3"/>
  <c r="K237" i="3"/>
  <c r="K236" i="3"/>
  <c r="K235" i="3"/>
  <c r="K234" i="3"/>
  <c r="K233" i="3"/>
  <c r="K232" i="3"/>
  <c r="K231" i="3"/>
  <c r="K230" i="3"/>
  <c r="K229" i="3"/>
  <c r="K228" i="3"/>
  <c r="K227" i="3"/>
  <c r="K226" i="3"/>
  <c r="K225" i="3"/>
  <c r="K224" i="3"/>
  <c r="K223" i="3"/>
  <c r="K222" i="3"/>
  <c r="K221" i="3"/>
  <c r="K220" i="3"/>
  <c r="K219" i="3"/>
  <c r="K218" i="3"/>
  <c r="K217" i="3"/>
  <c r="K216" i="3"/>
  <c r="K215" i="3"/>
  <c r="K214" i="3"/>
  <c r="K213" i="3"/>
  <c r="K212" i="3"/>
  <c r="K211" i="3"/>
  <c r="K210" i="3"/>
  <c r="K209" i="3"/>
  <c r="K208" i="3"/>
  <c r="K207" i="3"/>
  <c r="K206" i="3"/>
  <c r="K205" i="3"/>
  <c r="K204" i="3"/>
  <c r="K203" i="3"/>
  <c r="K202" i="3"/>
  <c r="K201" i="3"/>
  <c r="K200" i="3"/>
  <c r="K199" i="3"/>
  <c r="K198" i="3"/>
  <c r="K197" i="3"/>
  <c r="K196" i="3"/>
  <c r="K195" i="3"/>
  <c r="K194" i="3"/>
  <c r="K193" i="3"/>
  <c r="K192" i="3"/>
  <c r="K191" i="3"/>
  <c r="K190" i="3"/>
  <c r="K189" i="3"/>
  <c r="K188" i="3"/>
  <c r="K187" i="3"/>
  <c r="K186" i="3"/>
  <c r="K185" i="3"/>
  <c r="K184" i="3"/>
  <c r="K183" i="3"/>
  <c r="K182" i="3"/>
  <c r="K181" i="3"/>
  <c r="K180" i="3"/>
  <c r="K179" i="3"/>
  <c r="K178" i="3"/>
  <c r="K177" i="3"/>
  <c r="K176" i="3"/>
  <c r="K175" i="3"/>
  <c r="K174" i="3"/>
  <c r="K173" i="3"/>
  <c r="K172" i="3"/>
  <c r="K171" i="3"/>
  <c r="K170" i="3"/>
  <c r="K169" i="3"/>
  <c r="K168" i="3"/>
  <c r="K167" i="3"/>
  <c r="K166" i="3"/>
  <c r="K165" i="3"/>
  <c r="K164" i="3"/>
  <c r="K163" i="3"/>
  <c r="K162" i="3"/>
  <c r="K161" i="3"/>
  <c r="K160" i="3"/>
  <c r="K159" i="3"/>
  <c r="K158" i="3"/>
  <c r="K157" i="3"/>
  <c r="K156" i="3"/>
  <c r="K155" i="3"/>
  <c r="K154" i="3"/>
  <c r="K153" i="3"/>
  <c r="K152" i="3"/>
  <c r="K151" i="3"/>
  <c r="K150" i="3"/>
  <c r="K149" i="3"/>
  <c r="K148" i="3"/>
  <c r="K147" i="3"/>
  <c r="K146" i="3"/>
  <c r="K145" i="3"/>
  <c r="K144" i="3"/>
  <c r="K143" i="3"/>
  <c r="K142" i="3"/>
  <c r="K141" i="3"/>
  <c r="K140" i="3"/>
  <c r="K139" i="3"/>
  <c r="K138" i="3"/>
  <c r="K137" i="3"/>
  <c r="K136" i="3"/>
  <c r="K135" i="3"/>
  <c r="K134" i="3"/>
  <c r="K133" i="3"/>
  <c r="K132" i="3"/>
  <c r="K131" i="3"/>
  <c r="K130" i="3"/>
  <c r="K127" i="3"/>
  <c r="K122" i="3"/>
  <c r="K114" i="3"/>
  <c r="K111" i="3"/>
  <c r="K110" i="3"/>
  <c r="K109" i="3"/>
  <c r="K108" i="3"/>
  <c r="K106" i="3"/>
  <c r="K105" i="3"/>
  <c r="K104" i="3"/>
  <c r="K103" i="3"/>
  <c r="K102" i="3"/>
  <c r="K101" i="3"/>
  <c r="K100" i="3"/>
  <c r="K99" i="3"/>
  <c r="K98" i="3"/>
  <c r="K97" i="3"/>
  <c r="K96" i="3"/>
  <c r="K95" i="3"/>
  <c r="K94" i="3"/>
  <c r="K93" i="3"/>
  <c r="K92" i="3"/>
  <c r="K91" i="3"/>
  <c r="K90" i="3"/>
  <c r="K89" i="3"/>
  <c r="K88" i="3"/>
  <c r="K87" i="3"/>
  <c r="K86" i="3"/>
  <c r="K85" i="3"/>
  <c r="K84" i="3"/>
  <c r="K83" i="3"/>
  <c r="K82" i="3"/>
  <c r="K81" i="3"/>
  <c r="K80" i="3"/>
  <c r="K79" i="3"/>
  <c r="K78" i="3"/>
  <c r="K77" i="3"/>
  <c r="K76" i="3"/>
  <c r="K75" i="3"/>
  <c r="K74" i="3"/>
  <c r="K73" i="3"/>
  <c r="K72" i="3"/>
  <c r="K71" i="3"/>
  <c r="K70" i="3"/>
  <c r="K69" i="3"/>
  <c r="K48" i="3"/>
  <c r="K47" i="3"/>
  <c r="K46" i="3"/>
  <c r="K45" i="3"/>
  <c r="K44" i="3"/>
  <c r="K43" i="3"/>
  <c r="K42" i="3"/>
  <c r="K41" i="3"/>
  <c r="K40" i="3"/>
  <c r="K39" i="3"/>
  <c r="K38" i="3"/>
  <c r="K37" i="3"/>
  <c r="K36" i="3"/>
  <c r="K35" i="3"/>
  <c r="K34" i="3"/>
  <c r="K33" i="3"/>
  <c r="K32" i="3"/>
  <c r="K31" i="3"/>
  <c r="K30" i="3"/>
  <c r="K29" i="3"/>
  <c r="K28" i="3"/>
  <c r="K27" i="3"/>
  <c r="K26" i="3"/>
  <c r="K25" i="3"/>
  <c r="K24" i="3"/>
  <c r="K23" i="3"/>
  <c r="K22" i="3"/>
  <c r="K21" i="3"/>
  <c r="K20" i="3"/>
  <c r="K19" i="3"/>
  <c r="K18" i="3"/>
  <c r="K17" i="3"/>
  <c r="K16" i="3"/>
  <c r="K15" i="3"/>
  <c r="K14" i="3"/>
  <c r="K13" i="3"/>
  <c r="K12" i="3"/>
  <c r="K11" i="3"/>
  <c r="K10" i="3"/>
  <c r="K8" i="3"/>
  <c r="K7" i="3"/>
  <c r="K6" i="3"/>
  <c r="K5" i="3"/>
  <c r="K4" i="3"/>
  <c r="K3" i="3"/>
  <c r="Z727" i="3"/>
  <c r="N726" i="9" s="1"/>
  <c r="O727" i="3"/>
  <c r="J726" i="9" s="1"/>
  <c r="C727" i="3"/>
  <c r="E726" i="9" s="1"/>
  <c r="Z608" i="3"/>
  <c r="N607" i="9" s="1"/>
  <c r="O608" i="3"/>
  <c r="C608" i="3"/>
  <c r="E607" i="9" s="1"/>
  <c r="Z454" i="3"/>
  <c r="O454" i="3"/>
  <c r="J453" i="9" s="1"/>
  <c r="C454" i="3"/>
  <c r="Z10" i="3"/>
  <c r="Z426" i="3"/>
  <c r="O426" i="3"/>
  <c r="J425" i="9" s="1"/>
  <c r="C426" i="3"/>
  <c r="Z284" i="3"/>
  <c r="N283" i="9" s="1"/>
  <c r="O284" i="3"/>
  <c r="J283" i="9" s="1"/>
  <c r="C284" i="3"/>
  <c r="E283" i="9" s="1"/>
  <c r="Z753" i="3"/>
  <c r="Z733" i="3"/>
  <c r="N732" i="9" s="1"/>
  <c r="Z732" i="3"/>
  <c r="N731" i="9" s="1"/>
  <c r="Z731" i="3"/>
  <c r="Z730" i="3"/>
  <c r="Z729" i="3"/>
  <c r="Z728" i="3"/>
  <c r="Z726" i="3"/>
  <c r="N725" i="9" s="1"/>
  <c r="Z725" i="3"/>
  <c r="N724" i="9" s="1"/>
  <c r="Z724" i="3"/>
  <c r="Z722" i="3"/>
  <c r="Z721" i="3"/>
  <c r="N720" i="9" s="1"/>
  <c r="Z720" i="3"/>
  <c r="N719" i="9" s="1"/>
  <c r="Z717" i="3"/>
  <c r="N716" i="9" s="1"/>
  <c r="Z716" i="3"/>
  <c r="Z715" i="3"/>
  <c r="Z714" i="3"/>
  <c r="Z713" i="3"/>
  <c r="Z712" i="3"/>
  <c r="Z711" i="3"/>
  <c r="Z710" i="3"/>
  <c r="Z709" i="3"/>
  <c r="Z708" i="3"/>
  <c r="Z707" i="3"/>
  <c r="Z706" i="3"/>
  <c r="N705" i="9" s="1"/>
  <c r="Z705" i="3"/>
  <c r="Z704" i="3"/>
  <c r="N703" i="9" s="1"/>
  <c r="Z703" i="3"/>
  <c r="N702" i="9" s="1"/>
  <c r="Z702" i="3"/>
  <c r="N701" i="9" s="1"/>
  <c r="Z698" i="3"/>
  <c r="Z697" i="3"/>
  <c r="N696" i="9" s="1"/>
  <c r="Z696" i="3"/>
  <c r="N695" i="9" s="1"/>
  <c r="Z695" i="3"/>
  <c r="N694" i="9" s="1"/>
  <c r="Z694" i="3"/>
  <c r="N693" i="9" s="1"/>
  <c r="Z693" i="3"/>
  <c r="N692" i="9" s="1"/>
  <c r="Z692" i="3"/>
  <c r="N691" i="9" s="1"/>
  <c r="Z691" i="3"/>
  <c r="N690" i="9" s="1"/>
  <c r="Z686" i="3"/>
  <c r="N685" i="9" s="1"/>
  <c r="Z684" i="3"/>
  <c r="N683" i="9" s="1"/>
  <c r="Z683" i="3"/>
  <c r="Z682" i="3"/>
  <c r="Z681" i="3"/>
  <c r="N680" i="9" s="1"/>
  <c r="Z680" i="3"/>
  <c r="N679" i="9" s="1"/>
  <c r="Z679" i="3"/>
  <c r="N678" i="9" s="1"/>
  <c r="Z678" i="3"/>
  <c r="Z677" i="3"/>
  <c r="N676" i="9" s="1"/>
  <c r="Z676" i="3"/>
  <c r="Z675" i="3"/>
  <c r="N674" i="9" s="1"/>
  <c r="Z674" i="3"/>
  <c r="N673" i="9" s="1"/>
  <c r="Z673" i="3"/>
  <c r="N672" i="9" s="1"/>
  <c r="Z672" i="3"/>
  <c r="Z671" i="3"/>
  <c r="N670" i="9" s="1"/>
  <c r="Z670" i="3"/>
  <c r="N669" i="9" s="1"/>
  <c r="Z669" i="3"/>
  <c r="N668" i="9" s="1"/>
  <c r="Z668" i="3"/>
  <c r="N667" i="9" s="1"/>
  <c r="Z667" i="3"/>
  <c r="Z666" i="3"/>
  <c r="N665" i="9" s="1"/>
  <c r="Z665" i="3"/>
  <c r="N664" i="9" s="1"/>
  <c r="Z664" i="3"/>
  <c r="N663" i="9" s="1"/>
  <c r="Z663" i="3"/>
  <c r="Z662" i="3"/>
  <c r="N661" i="9" s="1"/>
  <c r="Z661" i="3"/>
  <c r="N660" i="9" s="1"/>
  <c r="Z660" i="3"/>
  <c r="N659" i="9" s="1"/>
  <c r="Z659" i="3"/>
  <c r="N658" i="9" s="1"/>
  <c r="Z658" i="3"/>
  <c r="N657" i="9" s="1"/>
  <c r="Z657" i="3"/>
  <c r="N656" i="9" s="1"/>
  <c r="Z655" i="3"/>
  <c r="N654" i="9" s="1"/>
  <c r="Z654" i="3"/>
  <c r="N653" i="9" s="1"/>
  <c r="Z653" i="3"/>
  <c r="Z652" i="3"/>
  <c r="N651" i="9" s="1"/>
  <c r="Z651" i="3"/>
  <c r="N650" i="9" s="1"/>
  <c r="Z650" i="3"/>
  <c r="Z649" i="3"/>
  <c r="Z648" i="3"/>
  <c r="N647" i="9" s="1"/>
  <c r="Z647" i="3"/>
  <c r="Z646" i="3"/>
  <c r="N645" i="9" s="1"/>
  <c r="Z645" i="3"/>
  <c r="N644" i="9" s="1"/>
  <c r="Z644" i="3"/>
  <c r="N643" i="9" s="1"/>
  <c r="Z643" i="3"/>
  <c r="N642" i="9" s="1"/>
  <c r="Z642" i="3"/>
  <c r="Z641" i="3"/>
  <c r="N640" i="9" s="1"/>
  <c r="Z640" i="3"/>
  <c r="N639" i="9" s="1"/>
  <c r="Z639" i="3"/>
  <c r="N638" i="9" s="1"/>
  <c r="Z637" i="3"/>
  <c r="Z636" i="3"/>
  <c r="N635" i="9" s="1"/>
  <c r="Z635" i="3"/>
  <c r="Z634" i="3"/>
  <c r="Z633" i="3"/>
  <c r="N632" i="9" s="1"/>
  <c r="Z632" i="3"/>
  <c r="Z631" i="3"/>
  <c r="N630" i="9" s="1"/>
  <c r="Z630" i="3"/>
  <c r="Z629" i="3"/>
  <c r="N628" i="9" s="1"/>
  <c r="Z628" i="3"/>
  <c r="N627" i="9" s="1"/>
  <c r="Z627" i="3"/>
  <c r="Z626" i="3"/>
  <c r="N625" i="9" s="1"/>
  <c r="Z625" i="3"/>
  <c r="Z624" i="3"/>
  <c r="N623" i="9" s="1"/>
  <c r="Z623" i="3"/>
  <c r="N622" i="9" s="1"/>
  <c r="Z622" i="3"/>
  <c r="Z621" i="3"/>
  <c r="N620" i="9" s="1"/>
  <c r="Z619" i="3"/>
  <c r="N618" i="9" s="1"/>
  <c r="Z618" i="3"/>
  <c r="Z617" i="3"/>
  <c r="N616" i="9" s="1"/>
  <c r="Z616" i="3"/>
  <c r="N615" i="9" s="1"/>
  <c r="Z615" i="3"/>
  <c r="N614" i="9" s="1"/>
  <c r="Z614" i="3"/>
  <c r="N613" i="9" s="1"/>
  <c r="Z613" i="3"/>
  <c r="N612" i="9" s="1"/>
  <c r="Z611" i="3"/>
  <c r="Z610" i="3"/>
  <c r="N609" i="9" s="1"/>
  <c r="Z609" i="3"/>
  <c r="Z607" i="3"/>
  <c r="N606" i="9" s="1"/>
  <c r="Z606" i="3"/>
  <c r="N605" i="9" s="1"/>
  <c r="Z605" i="3"/>
  <c r="Z604" i="3"/>
  <c r="Z603" i="3"/>
  <c r="N602" i="9" s="1"/>
  <c r="Z602" i="3"/>
  <c r="N601" i="9" s="1"/>
  <c r="Z601" i="3"/>
  <c r="N600" i="9" s="1"/>
  <c r="Z600" i="3"/>
  <c r="N599" i="9" s="1"/>
  <c r="Z599" i="3"/>
  <c r="N598" i="9" s="1"/>
  <c r="Z598" i="3"/>
  <c r="Z597" i="3"/>
  <c r="Z596" i="3"/>
  <c r="N595" i="9" s="1"/>
  <c r="Z595" i="3"/>
  <c r="N594" i="9" s="1"/>
  <c r="Z594" i="3"/>
  <c r="Z592" i="3"/>
  <c r="N591" i="9" s="1"/>
  <c r="Z591" i="3"/>
  <c r="N590" i="9" s="1"/>
  <c r="Z590" i="3"/>
  <c r="N589" i="9" s="1"/>
  <c r="Z589" i="3"/>
  <c r="N588" i="9" s="1"/>
  <c r="Z588" i="3"/>
  <c r="N587" i="9" s="1"/>
  <c r="Z587" i="3"/>
  <c r="N586" i="9" s="1"/>
  <c r="Z586" i="3"/>
  <c r="Z585" i="3"/>
  <c r="N584" i="9" s="1"/>
  <c r="Z584" i="3"/>
  <c r="N583" i="9" s="1"/>
  <c r="Z583" i="3"/>
  <c r="N582" i="9" s="1"/>
  <c r="Z582" i="3"/>
  <c r="Z581" i="3"/>
  <c r="Z580" i="3"/>
  <c r="N579" i="9" s="1"/>
  <c r="Z579" i="3"/>
  <c r="N578" i="9" s="1"/>
  <c r="Z578" i="3"/>
  <c r="Z577" i="3"/>
  <c r="N576" i="9" s="1"/>
  <c r="Z576" i="3"/>
  <c r="Z575" i="3"/>
  <c r="N574" i="9" s="1"/>
  <c r="Z574" i="3"/>
  <c r="Z573" i="3"/>
  <c r="N572" i="9" s="1"/>
  <c r="Z572" i="3"/>
  <c r="N571" i="9" s="1"/>
  <c r="Z571" i="3"/>
  <c r="N570" i="9" s="1"/>
  <c r="Z570" i="3"/>
  <c r="N569" i="9" s="1"/>
  <c r="Z569" i="3"/>
  <c r="N568" i="9" s="1"/>
  <c r="Z568" i="3"/>
  <c r="N567" i="9" s="1"/>
  <c r="Z567" i="3"/>
  <c r="N566" i="9" s="1"/>
  <c r="Z566" i="3"/>
  <c r="N565" i="9" s="1"/>
  <c r="Z565" i="3"/>
  <c r="N564" i="9" s="1"/>
  <c r="Z564" i="3"/>
  <c r="Z563" i="3"/>
  <c r="N562" i="9" s="1"/>
  <c r="Z561" i="3"/>
  <c r="Z560" i="3"/>
  <c r="Z559" i="3"/>
  <c r="Z558" i="3"/>
  <c r="Z557" i="3"/>
  <c r="Z556" i="3"/>
  <c r="N555" i="9" s="1"/>
  <c r="Z555" i="3"/>
  <c r="N554" i="9" s="1"/>
  <c r="Z554" i="3"/>
  <c r="Z553" i="3"/>
  <c r="N552" i="9" s="1"/>
  <c r="Z552" i="3"/>
  <c r="N551" i="9" s="1"/>
  <c r="Z549" i="3"/>
  <c r="N548" i="9" s="1"/>
  <c r="Z548" i="3"/>
  <c r="Z547" i="3"/>
  <c r="Z546" i="3"/>
  <c r="Z545" i="3"/>
  <c r="N544" i="9" s="1"/>
  <c r="Z543" i="3"/>
  <c r="N542" i="9" s="1"/>
  <c r="Z542" i="3"/>
  <c r="N541" i="9" s="1"/>
  <c r="Z541" i="3"/>
  <c r="N540" i="9" s="1"/>
  <c r="Z540" i="3"/>
  <c r="N539" i="9" s="1"/>
  <c r="Z539" i="3"/>
  <c r="N538" i="9" s="1"/>
  <c r="Z538" i="3"/>
  <c r="N537" i="9" s="1"/>
  <c r="Z537" i="3"/>
  <c r="N536" i="9" s="1"/>
  <c r="Z536" i="3"/>
  <c r="N535" i="9" s="1"/>
  <c r="Z535" i="3"/>
  <c r="N534" i="9" s="1"/>
  <c r="Z534" i="3"/>
  <c r="Z533" i="3"/>
  <c r="Z532" i="3"/>
  <c r="Z531" i="3"/>
  <c r="N530" i="9" s="1"/>
  <c r="Z530" i="3"/>
  <c r="Z529" i="3"/>
  <c r="N528" i="9" s="1"/>
  <c r="Z528" i="3"/>
  <c r="N527" i="9" s="1"/>
  <c r="Z527" i="3"/>
  <c r="N526" i="9" s="1"/>
  <c r="Z526" i="3"/>
  <c r="Z525" i="3"/>
  <c r="N524" i="9" s="1"/>
  <c r="Z524" i="3"/>
  <c r="N523" i="9" s="1"/>
  <c r="Z523" i="3"/>
  <c r="N522" i="9" s="1"/>
  <c r="Z522" i="3"/>
  <c r="N521" i="9" s="1"/>
  <c r="Z521" i="3"/>
  <c r="Z520" i="3"/>
  <c r="Z519" i="3"/>
  <c r="Z518" i="3"/>
  <c r="Z517" i="3"/>
  <c r="Z516" i="3"/>
  <c r="N515" i="9" s="1"/>
  <c r="Z515" i="3"/>
  <c r="Z514" i="3"/>
  <c r="Z513" i="3"/>
  <c r="Z512" i="3"/>
  <c r="Z511" i="3"/>
  <c r="Z510" i="3"/>
  <c r="N509" i="9" s="1"/>
  <c r="Z509" i="3"/>
  <c r="N508" i="9" s="1"/>
  <c r="Z508" i="3"/>
  <c r="N507" i="9" s="1"/>
  <c r="Z507" i="3"/>
  <c r="N506" i="9" s="1"/>
  <c r="Z506" i="3"/>
  <c r="Z505" i="3"/>
  <c r="N504" i="9" s="1"/>
  <c r="Z504" i="3"/>
  <c r="N503" i="9" s="1"/>
  <c r="Z503" i="3"/>
  <c r="N502" i="9" s="1"/>
  <c r="Z502" i="3"/>
  <c r="Z501" i="3"/>
  <c r="N500" i="9" s="1"/>
  <c r="Z500" i="3"/>
  <c r="Z499" i="3"/>
  <c r="N498" i="9" s="1"/>
  <c r="Z498" i="3"/>
  <c r="Z497" i="3"/>
  <c r="Z496" i="3"/>
  <c r="Z495" i="3"/>
  <c r="Z494" i="3"/>
  <c r="Z493" i="3"/>
  <c r="Z492" i="3"/>
  <c r="N491" i="9" s="1"/>
  <c r="Z491" i="3"/>
  <c r="Z490" i="3"/>
  <c r="Z489" i="3"/>
  <c r="Z488" i="3"/>
  <c r="Z487" i="3"/>
  <c r="Z486" i="3"/>
  <c r="N485" i="9" s="1"/>
  <c r="Z485" i="3"/>
  <c r="N484" i="9" s="1"/>
  <c r="Z484" i="3"/>
  <c r="Z483" i="3"/>
  <c r="N482" i="9" s="1"/>
  <c r="Z482" i="3"/>
  <c r="N481" i="9" s="1"/>
  <c r="Z481" i="3"/>
  <c r="N480" i="9" s="1"/>
  <c r="Z480" i="3"/>
  <c r="N479" i="9" s="1"/>
  <c r="Z479" i="3"/>
  <c r="Z478" i="3"/>
  <c r="Z477" i="3"/>
  <c r="N476" i="9" s="1"/>
  <c r="Z475" i="3"/>
  <c r="N474" i="9" s="1"/>
  <c r="Z474" i="3"/>
  <c r="Z473" i="3"/>
  <c r="Z472" i="3"/>
  <c r="N471" i="9" s="1"/>
  <c r="Z471" i="3"/>
  <c r="N470" i="9" s="1"/>
  <c r="Z470" i="3"/>
  <c r="Z469" i="3"/>
  <c r="N468" i="9" s="1"/>
  <c r="Z468" i="3"/>
  <c r="N467" i="9" s="1"/>
  <c r="Z467" i="3"/>
  <c r="N466" i="9" s="1"/>
  <c r="Z466" i="3"/>
  <c r="Z465" i="3"/>
  <c r="N464" i="9" s="1"/>
  <c r="Z464" i="3"/>
  <c r="N463" i="9" s="1"/>
  <c r="Z463" i="3"/>
  <c r="N462" i="9" s="1"/>
  <c r="Z462" i="3"/>
  <c r="N461" i="9" s="1"/>
  <c r="Z461" i="3"/>
  <c r="Z460" i="3"/>
  <c r="Z459" i="3"/>
  <c r="Z458" i="3"/>
  <c r="Z457" i="3"/>
  <c r="Z456" i="3"/>
  <c r="N455" i="9" s="1"/>
  <c r="Z455" i="3"/>
  <c r="Z453" i="3"/>
  <c r="N452" i="9" s="1"/>
  <c r="Z452" i="3"/>
  <c r="Z451" i="3"/>
  <c r="N450" i="9" s="1"/>
  <c r="Z450" i="3"/>
  <c r="N449" i="9" s="1"/>
  <c r="Z449" i="3"/>
  <c r="N448" i="9" s="1"/>
  <c r="Z448" i="3"/>
  <c r="N447" i="9" s="1"/>
  <c r="Z447" i="3"/>
  <c r="Z446" i="3"/>
  <c r="N445" i="9" s="1"/>
  <c r="Z445" i="3"/>
  <c r="N444" i="9" s="1"/>
  <c r="Z444" i="3"/>
  <c r="N443" i="9" s="1"/>
  <c r="Z443" i="3"/>
  <c r="N442" i="9" s="1"/>
  <c r="Z442" i="3"/>
  <c r="N441" i="9" s="1"/>
  <c r="Z441" i="3"/>
  <c r="N440" i="9" s="1"/>
  <c r="Z440" i="3"/>
  <c r="Z439" i="3"/>
  <c r="N438" i="9" s="1"/>
  <c r="Z438" i="3"/>
  <c r="N437" i="9" s="1"/>
  <c r="Z437" i="3"/>
  <c r="N436" i="9" s="1"/>
  <c r="Z436" i="3"/>
  <c r="Z433" i="3"/>
  <c r="N432" i="9" s="1"/>
  <c r="Z432" i="3"/>
  <c r="Z431" i="3"/>
  <c r="Z430" i="3"/>
  <c r="N429" i="9" s="1"/>
  <c r="Z429" i="3"/>
  <c r="N428" i="9" s="1"/>
  <c r="Z428" i="3"/>
  <c r="N427" i="9" s="1"/>
  <c r="Z427" i="3"/>
  <c r="Z425" i="3"/>
  <c r="Z424" i="3"/>
  <c r="Z423" i="3"/>
  <c r="N422" i="9" s="1"/>
  <c r="Z422" i="3"/>
  <c r="N421" i="9" s="1"/>
  <c r="Z421" i="3"/>
  <c r="Z420" i="3"/>
  <c r="N419" i="9" s="1"/>
  <c r="Z419" i="3"/>
  <c r="N418" i="9" s="1"/>
  <c r="Z418" i="3"/>
  <c r="N417" i="9" s="1"/>
  <c r="Z417" i="3"/>
  <c r="N416" i="9" s="1"/>
  <c r="Z416" i="3"/>
  <c r="Z415" i="3"/>
  <c r="N414" i="9" s="1"/>
  <c r="Z414" i="3"/>
  <c r="N413" i="9" s="1"/>
  <c r="Z413" i="3"/>
  <c r="N412" i="9" s="1"/>
  <c r="Z412" i="3"/>
  <c r="Z411" i="3"/>
  <c r="Z410" i="3"/>
  <c r="Z409" i="3"/>
  <c r="N408" i="9" s="1"/>
  <c r="Z408" i="3"/>
  <c r="Z407" i="3"/>
  <c r="N406" i="9" s="1"/>
  <c r="Z406" i="3"/>
  <c r="Z405" i="3"/>
  <c r="Z404" i="3"/>
  <c r="N403" i="9" s="1"/>
  <c r="Z403" i="3"/>
  <c r="N402" i="9" s="1"/>
  <c r="Z402" i="3"/>
  <c r="N401" i="9" s="1"/>
  <c r="Z401" i="3"/>
  <c r="N400" i="9" s="1"/>
  <c r="Z400" i="3"/>
  <c r="N399" i="9" s="1"/>
  <c r="Z399" i="3"/>
  <c r="N398" i="9" s="1"/>
  <c r="Z398" i="3"/>
  <c r="Z397" i="3"/>
  <c r="Z396" i="3"/>
  <c r="N395" i="9" s="1"/>
  <c r="Z395" i="3"/>
  <c r="N394" i="9" s="1"/>
  <c r="Z394" i="3"/>
  <c r="N393" i="9" s="1"/>
  <c r="Z393" i="3"/>
  <c r="N392" i="9" s="1"/>
  <c r="Z392" i="3"/>
  <c r="N391" i="9" s="1"/>
  <c r="Z390" i="3"/>
  <c r="Z389" i="3"/>
  <c r="N388" i="9" s="1"/>
  <c r="Z388" i="3"/>
  <c r="Z387" i="3"/>
  <c r="N386" i="9" s="1"/>
  <c r="Z386" i="3"/>
  <c r="N385" i="9" s="1"/>
  <c r="Z385" i="3"/>
  <c r="N384" i="9" s="1"/>
  <c r="Z384" i="3"/>
  <c r="N383" i="9" s="1"/>
  <c r="Z383" i="3"/>
  <c r="N382" i="9" s="1"/>
  <c r="Z382" i="3"/>
  <c r="N381" i="9" s="1"/>
  <c r="Z381" i="3"/>
  <c r="Z378" i="3"/>
  <c r="Z377" i="3"/>
  <c r="N376" i="9" s="1"/>
  <c r="Z375" i="3"/>
  <c r="N374" i="9" s="1"/>
  <c r="Z372" i="3"/>
  <c r="N371" i="9" s="1"/>
  <c r="Z370" i="3"/>
  <c r="Z367" i="3"/>
  <c r="N366" i="9" s="1"/>
  <c r="Z366" i="3"/>
  <c r="Z365" i="3"/>
  <c r="N364" i="9" s="1"/>
  <c r="Z364" i="3"/>
  <c r="N363" i="9" s="1"/>
  <c r="Z363" i="3"/>
  <c r="N362" i="9" s="1"/>
  <c r="Z362" i="3"/>
  <c r="N361" i="9" s="1"/>
  <c r="Z361" i="3"/>
  <c r="N360" i="9" s="1"/>
  <c r="Z360" i="3"/>
  <c r="N359" i="9" s="1"/>
  <c r="Z356" i="3"/>
  <c r="N355" i="9" s="1"/>
  <c r="Z355" i="3"/>
  <c r="N354" i="9" s="1"/>
  <c r="Z354" i="3"/>
  <c r="N353" i="9" s="1"/>
  <c r="Z349" i="3"/>
  <c r="Z348" i="3"/>
  <c r="N347" i="9" s="1"/>
  <c r="Z347" i="3"/>
  <c r="N346" i="9" s="1"/>
  <c r="Z346" i="3"/>
  <c r="Z345" i="3"/>
  <c r="N344" i="9" s="1"/>
  <c r="Z344" i="3"/>
  <c r="N343" i="9" s="1"/>
  <c r="Z343" i="3"/>
  <c r="N342" i="9" s="1"/>
  <c r="Z341" i="3"/>
  <c r="N340" i="9" s="1"/>
  <c r="Z338" i="3"/>
  <c r="N337" i="9" s="1"/>
  <c r="Z336" i="3"/>
  <c r="Z335" i="3"/>
  <c r="N334" i="9" s="1"/>
  <c r="Z334" i="3"/>
  <c r="N333" i="9" s="1"/>
  <c r="Z333" i="3"/>
  <c r="N332" i="9" s="1"/>
  <c r="Z332" i="3"/>
  <c r="Z331" i="3"/>
  <c r="N330" i="9" s="1"/>
  <c r="Z328" i="3"/>
  <c r="N327" i="9" s="1"/>
  <c r="Z327" i="3"/>
  <c r="N326" i="9" s="1"/>
  <c r="Z326" i="3"/>
  <c r="N325" i="9" s="1"/>
  <c r="Z325" i="3"/>
  <c r="N324" i="9" s="1"/>
  <c r="Z324" i="3"/>
  <c r="Z323" i="3"/>
  <c r="N322" i="9" s="1"/>
  <c r="Z322" i="3"/>
  <c r="N321" i="9" s="1"/>
  <c r="Z321" i="3"/>
  <c r="N320" i="9" s="1"/>
  <c r="Z320" i="3"/>
  <c r="N319" i="9" s="1"/>
  <c r="Z319" i="3"/>
  <c r="N318" i="9" s="1"/>
  <c r="Z318" i="3"/>
  <c r="Z317" i="3"/>
  <c r="Z316" i="3"/>
  <c r="N315" i="9" s="1"/>
  <c r="Z315" i="3"/>
  <c r="N314" i="9" s="1"/>
  <c r="Z314" i="3"/>
  <c r="N313" i="9" s="1"/>
  <c r="Z313" i="3"/>
  <c r="N312" i="9" s="1"/>
  <c r="Z312" i="3"/>
  <c r="Z311" i="3"/>
  <c r="N310" i="9" s="1"/>
  <c r="Z310" i="3"/>
  <c r="N309" i="9" s="1"/>
  <c r="Z309" i="3"/>
  <c r="Z306" i="3"/>
  <c r="Z305" i="3"/>
  <c r="N304" i="9" s="1"/>
  <c r="Z304" i="3"/>
  <c r="N303" i="9" s="1"/>
  <c r="Z303" i="3"/>
  <c r="N302" i="9" s="1"/>
  <c r="Z302" i="3"/>
  <c r="Z301" i="3"/>
  <c r="N300" i="9" s="1"/>
  <c r="Z300" i="3"/>
  <c r="N299" i="9" s="1"/>
  <c r="Z299" i="3"/>
  <c r="N298" i="9" s="1"/>
  <c r="Z298" i="3"/>
  <c r="Z297" i="3"/>
  <c r="N296" i="9" s="1"/>
  <c r="Z296" i="3"/>
  <c r="Z295" i="3"/>
  <c r="Z294" i="3"/>
  <c r="N293" i="9" s="1"/>
  <c r="Z293" i="3"/>
  <c r="N292" i="9" s="1"/>
  <c r="Z292" i="3"/>
  <c r="Z291" i="3"/>
  <c r="Z290" i="3"/>
  <c r="N289" i="9" s="1"/>
  <c r="Z287" i="3"/>
  <c r="N286" i="9" s="1"/>
  <c r="Z286" i="3"/>
  <c r="Z283" i="3"/>
  <c r="Z282" i="3"/>
  <c r="Z281" i="3"/>
  <c r="Z280" i="3"/>
  <c r="Z279" i="3"/>
  <c r="Z278" i="3"/>
  <c r="N277" i="9" s="1"/>
  <c r="Z277" i="3"/>
  <c r="N276" i="9" s="1"/>
  <c r="Z276" i="3"/>
  <c r="N275" i="9" s="1"/>
  <c r="Z275" i="3"/>
  <c r="N274" i="9" s="1"/>
  <c r="Z274" i="3"/>
  <c r="N273" i="9" s="1"/>
  <c r="Z273" i="3"/>
  <c r="N272" i="9" s="1"/>
  <c r="Z272" i="3"/>
  <c r="N271" i="9" s="1"/>
  <c r="Z271" i="3"/>
  <c r="N270" i="9" s="1"/>
  <c r="Z270" i="3"/>
  <c r="N269" i="9" s="1"/>
  <c r="Z269" i="3"/>
  <c r="N268" i="9" s="1"/>
  <c r="Z268" i="3"/>
  <c r="Z267" i="3"/>
  <c r="N266" i="9" s="1"/>
  <c r="Z266" i="3"/>
  <c r="N265" i="9" s="1"/>
  <c r="Z265" i="3"/>
  <c r="N264" i="9" s="1"/>
  <c r="Z264" i="3"/>
  <c r="Z263" i="3"/>
  <c r="N262" i="9" s="1"/>
  <c r="Z262" i="3"/>
  <c r="Z261" i="3"/>
  <c r="Z260" i="3"/>
  <c r="N259" i="9" s="1"/>
  <c r="Z259" i="3"/>
  <c r="N258" i="9" s="1"/>
  <c r="Z258" i="3"/>
  <c r="Z257" i="3"/>
  <c r="N256" i="9" s="1"/>
  <c r="Z256" i="3"/>
  <c r="Z255" i="3"/>
  <c r="N254" i="9" s="1"/>
  <c r="Z254" i="3"/>
  <c r="Z253" i="3"/>
  <c r="Z252" i="3"/>
  <c r="Z251" i="3"/>
  <c r="Z250" i="3"/>
  <c r="N249" i="9" s="1"/>
  <c r="Z249" i="3"/>
  <c r="Z248" i="3"/>
  <c r="Z247" i="3"/>
  <c r="Z246" i="3"/>
  <c r="Z245" i="3"/>
  <c r="N244" i="9" s="1"/>
  <c r="Z244" i="3"/>
  <c r="N243" i="9" s="1"/>
  <c r="Z243" i="3"/>
  <c r="N242" i="9" s="1"/>
  <c r="Z242" i="3"/>
  <c r="Z241" i="3"/>
  <c r="N240" i="9" s="1"/>
  <c r="Z240" i="3"/>
  <c r="N239" i="9" s="1"/>
  <c r="Z239" i="3"/>
  <c r="N238" i="9" s="1"/>
  <c r="Z238" i="3"/>
  <c r="Z237" i="3"/>
  <c r="N236" i="9" s="1"/>
  <c r="Z236" i="3"/>
  <c r="N235" i="9" s="1"/>
  <c r="Z235" i="3"/>
  <c r="Z234" i="3"/>
  <c r="Z233" i="3"/>
  <c r="N232" i="9" s="1"/>
  <c r="Z232" i="3"/>
  <c r="Z231" i="3"/>
  <c r="Z230" i="3"/>
  <c r="N229" i="9" s="1"/>
  <c r="Z229" i="3"/>
  <c r="Z228" i="3"/>
  <c r="N227" i="9" s="1"/>
  <c r="Z227" i="3"/>
  <c r="N226" i="9" s="1"/>
  <c r="Z226" i="3"/>
  <c r="Z225" i="3"/>
  <c r="Z224" i="3"/>
  <c r="Z223" i="3"/>
  <c r="Z222" i="3"/>
  <c r="Z221" i="3"/>
  <c r="Z220" i="3"/>
  <c r="Z219" i="3"/>
  <c r="Z218" i="3"/>
  <c r="N217" i="9" s="1"/>
  <c r="Z217" i="3"/>
  <c r="N216" i="9" s="1"/>
  <c r="Z216" i="3"/>
  <c r="N215" i="9" s="1"/>
  <c r="Z215" i="3"/>
  <c r="Z214" i="3"/>
  <c r="Z213" i="3"/>
  <c r="N212" i="9" s="1"/>
  <c r="Z212" i="3"/>
  <c r="N211" i="9" s="1"/>
  <c r="Z211" i="3"/>
  <c r="Z210" i="3"/>
  <c r="Z209" i="3"/>
  <c r="N208" i="9" s="1"/>
  <c r="Z208" i="3"/>
  <c r="Z207" i="3"/>
  <c r="N206" i="9" s="1"/>
  <c r="Z206" i="3"/>
  <c r="Z205" i="3"/>
  <c r="Z204" i="3"/>
  <c r="N203" i="9" s="1"/>
  <c r="Z203" i="3"/>
  <c r="N202" i="9" s="1"/>
  <c r="Z202" i="3"/>
  <c r="Z201" i="3"/>
  <c r="Z200" i="3"/>
  <c r="Z199" i="3"/>
  <c r="Z198" i="3"/>
  <c r="Z197" i="3"/>
  <c r="Z196" i="3"/>
  <c r="Z195" i="3"/>
  <c r="N194" i="9" s="1"/>
  <c r="Z194" i="3"/>
  <c r="Z193" i="3"/>
  <c r="N192" i="9" s="1"/>
  <c r="Z192" i="3"/>
  <c r="Z191" i="3"/>
  <c r="N190" i="9" s="1"/>
  <c r="Z190" i="3"/>
  <c r="N189" i="9" s="1"/>
  <c r="Z189" i="3"/>
  <c r="Z188" i="3"/>
  <c r="Z187" i="3"/>
  <c r="N186" i="9" s="1"/>
  <c r="Z186" i="3"/>
  <c r="N185" i="9" s="1"/>
  <c r="Z185" i="3"/>
  <c r="N184" i="9" s="1"/>
  <c r="Z184" i="3"/>
  <c r="N183" i="9" s="1"/>
  <c r="Z183" i="3"/>
  <c r="N182" i="9" s="1"/>
  <c r="Z182" i="3"/>
  <c r="N181" i="9" s="1"/>
  <c r="Z181" i="3"/>
  <c r="Z180" i="3"/>
  <c r="Z179" i="3"/>
  <c r="Z178" i="3"/>
  <c r="Z177" i="3"/>
  <c r="Z176" i="3"/>
  <c r="N175" i="9" s="1"/>
  <c r="Z175" i="3"/>
  <c r="Z174" i="3"/>
  <c r="Z173" i="3"/>
  <c r="N172" i="9" s="1"/>
  <c r="Z172" i="3"/>
  <c r="N171" i="9" s="1"/>
  <c r="Z171" i="3"/>
  <c r="N170" i="9" s="1"/>
  <c r="Z170" i="3"/>
  <c r="Z169" i="3"/>
  <c r="N168" i="9" s="1"/>
  <c r="Z168" i="3"/>
  <c r="N167" i="9" s="1"/>
  <c r="Z167" i="3"/>
  <c r="N166" i="9" s="1"/>
  <c r="Z166" i="3"/>
  <c r="N165" i="9" s="1"/>
  <c r="Z165" i="3"/>
  <c r="N164" i="9" s="1"/>
  <c r="Z164" i="3"/>
  <c r="N163" i="9" s="1"/>
  <c r="Z163" i="3"/>
  <c r="N162" i="9" s="1"/>
  <c r="Z162" i="3"/>
  <c r="N161" i="9" s="1"/>
  <c r="Z161" i="3"/>
  <c r="N160" i="9" s="1"/>
  <c r="Z160" i="3"/>
  <c r="Z159" i="3"/>
  <c r="Z158" i="3"/>
  <c r="N157" i="9" s="1"/>
  <c r="Z157" i="3"/>
  <c r="Z156" i="3"/>
  <c r="Z155" i="3"/>
  <c r="Z154" i="3"/>
  <c r="Z153" i="3"/>
  <c r="Z152" i="3"/>
  <c r="Z151" i="3"/>
  <c r="Z150" i="3"/>
  <c r="Z149" i="3"/>
  <c r="Z148" i="3"/>
  <c r="Z147" i="3"/>
  <c r="Z146" i="3"/>
  <c r="N145" i="9" s="1"/>
  <c r="Z145" i="3"/>
  <c r="N144" i="9" s="1"/>
  <c r="Z144" i="3"/>
  <c r="N143" i="9" s="1"/>
  <c r="Z143" i="3"/>
  <c r="Z142" i="3"/>
  <c r="N141" i="9" s="1"/>
  <c r="Z141" i="3"/>
  <c r="N140" i="9" s="1"/>
  <c r="Z140" i="3"/>
  <c r="N139" i="9" s="1"/>
  <c r="Z139" i="3"/>
  <c r="N138" i="9" s="1"/>
  <c r="Z138" i="3"/>
  <c r="N137" i="9" s="1"/>
  <c r="Z137" i="3"/>
  <c r="N136" i="9" s="1"/>
  <c r="Z136" i="3"/>
  <c r="N135" i="9" s="1"/>
  <c r="Z135" i="3"/>
  <c r="N134" i="9" s="1"/>
  <c r="Z134" i="3"/>
  <c r="N133" i="9" s="1"/>
  <c r="Z133" i="3"/>
  <c r="Z132" i="3"/>
  <c r="Z131" i="3"/>
  <c r="Z130" i="3"/>
  <c r="Z129" i="3"/>
  <c r="N128" i="9" s="1"/>
  <c r="Z128" i="3"/>
  <c r="N127" i="9" s="1"/>
  <c r="Z127" i="3"/>
  <c r="Z126" i="3"/>
  <c r="N125" i="9" s="1"/>
  <c r="Z125" i="3"/>
  <c r="N124" i="9" s="1"/>
  <c r="Z124" i="3"/>
  <c r="Z123" i="3"/>
  <c r="N122" i="9" s="1"/>
  <c r="Z122" i="3"/>
  <c r="Z121" i="3"/>
  <c r="Z120" i="3"/>
  <c r="Z119" i="3"/>
  <c r="N118" i="9" s="1"/>
  <c r="Z118" i="3"/>
  <c r="N117" i="9" s="1"/>
  <c r="Z117" i="3"/>
  <c r="N116" i="9" s="1"/>
  <c r="Z116" i="3"/>
  <c r="N115" i="9" s="1"/>
  <c r="Z115" i="3"/>
  <c r="N114" i="9" s="1"/>
  <c r="Z114" i="3"/>
  <c r="N113" i="9" s="1"/>
  <c r="Z113" i="3"/>
  <c r="N112" i="9" s="1"/>
  <c r="Z112" i="3"/>
  <c r="Z111" i="3"/>
  <c r="Z110" i="3"/>
  <c r="N109" i="9" s="1"/>
  <c r="Z109" i="3"/>
  <c r="N108" i="9" s="1"/>
  <c r="Z108" i="3"/>
  <c r="Z106" i="3"/>
  <c r="N105" i="9" s="1"/>
  <c r="Z105" i="3"/>
  <c r="N104" i="9" s="1"/>
  <c r="Z104" i="3"/>
  <c r="Z103" i="3"/>
  <c r="N102" i="9" s="1"/>
  <c r="Z102" i="3"/>
  <c r="N101" i="9" s="1"/>
  <c r="Z101" i="3"/>
  <c r="Z100" i="3"/>
  <c r="Z99" i="3"/>
  <c r="N98" i="9" s="1"/>
  <c r="Z98" i="3"/>
  <c r="N97" i="9" s="1"/>
  <c r="Z97" i="3"/>
  <c r="N96" i="9" s="1"/>
  <c r="Z96" i="3"/>
  <c r="N95" i="9" s="1"/>
  <c r="Z95" i="3"/>
  <c r="N94" i="9" s="1"/>
  <c r="Z94" i="3"/>
  <c r="N93" i="9" s="1"/>
  <c r="Z93" i="3"/>
  <c r="N92" i="9" s="1"/>
  <c r="Z92" i="3"/>
  <c r="Z91" i="3"/>
  <c r="N90" i="9" s="1"/>
  <c r="Z90" i="3"/>
  <c r="N89" i="9" s="1"/>
  <c r="Z89" i="3"/>
  <c r="N88" i="9" s="1"/>
  <c r="Z88" i="3"/>
  <c r="Z87" i="3"/>
  <c r="Z86" i="3"/>
  <c r="Z85" i="3"/>
  <c r="N84" i="9" s="1"/>
  <c r="Z84" i="3"/>
  <c r="N83" i="9" s="1"/>
  <c r="Z83" i="3"/>
  <c r="Z82" i="3"/>
  <c r="N81" i="9" s="1"/>
  <c r="Z81" i="3"/>
  <c r="Z80" i="3"/>
  <c r="N79" i="9" s="1"/>
  <c r="Z79" i="3"/>
  <c r="Z78" i="3"/>
  <c r="Z77" i="3"/>
  <c r="Z76" i="3"/>
  <c r="Z75" i="3"/>
  <c r="Z74" i="3"/>
  <c r="N73" i="9" s="1"/>
  <c r="Z73" i="3"/>
  <c r="N72" i="9" s="1"/>
  <c r="Z72" i="3"/>
  <c r="N71" i="9" s="1"/>
  <c r="Z71" i="3"/>
  <c r="N70" i="9" s="1"/>
  <c r="Z70" i="3"/>
  <c r="Z69" i="3"/>
  <c r="N68" i="9" s="1"/>
  <c r="Z48" i="3"/>
  <c r="Z47" i="3"/>
  <c r="N46" i="9" s="1"/>
  <c r="Z46" i="3"/>
  <c r="Z45" i="3"/>
  <c r="N44" i="9" s="1"/>
  <c r="Z44" i="3"/>
  <c r="N43" i="9" s="1"/>
  <c r="Z43" i="3"/>
  <c r="N42" i="9" s="1"/>
  <c r="Z42" i="3"/>
  <c r="N41" i="9" s="1"/>
  <c r="Z41" i="3"/>
  <c r="N40" i="9" s="1"/>
  <c r="Z40" i="3"/>
  <c r="Z39" i="3"/>
  <c r="N38" i="9" s="1"/>
  <c r="Z38" i="3"/>
  <c r="N37" i="9" s="1"/>
  <c r="Z37" i="3"/>
  <c r="N36" i="9" s="1"/>
  <c r="Z36" i="3"/>
  <c r="N35" i="9" s="1"/>
  <c r="Z35" i="3"/>
  <c r="N34" i="9" s="1"/>
  <c r="Z34" i="3"/>
  <c r="N33" i="9" s="1"/>
  <c r="Z33" i="3"/>
  <c r="N32" i="9" s="1"/>
  <c r="Z32" i="3"/>
  <c r="N31" i="9" s="1"/>
  <c r="Z31" i="3"/>
  <c r="Z30" i="3"/>
  <c r="Z28" i="3"/>
  <c r="N27" i="9" s="1"/>
  <c r="Z27" i="3"/>
  <c r="N26" i="9" s="1"/>
  <c r="Z26" i="3"/>
  <c r="N25" i="9" s="1"/>
  <c r="Z25" i="3"/>
  <c r="N24" i="9" s="1"/>
  <c r="Z24" i="3"/>
  <c r="N23" i="9" s="1"/>
  <c r="Z23" i="3"/>
  <c r="Z22" i="3"/>
  <c r="N21" i="9" s="1"/>
  <c r="Z21" i="3"/>
  <c r="N20" i="9" s="1"/>
  <c r="Z20" i="3"/>
  <c r="N19" i="9" s="1"/>
  <c r="Z19" i="3"/>
  <c r="Z18" i="3"/>
  <c r="N17" i="9" s="1"/>
  <c r="Z17" i="3"/>
  <c r="N16" i="9" s="1"/>
  <c r="Z16" i="3"/>
  <c r="N15" i="9" s="1"/>
  <c r="Z15" i="3"/>
  <c r="N14" i="9" s="1"/>
  <c r="Z14" i="3"/>
  <c r="N13" i="9" s="1"/>
  <c r="Z13" i="3"/>
  <c r="N12" i="9" s="1"/>
  <c r="Z12" i="3"/>
  <c r="N11" i="9" s="1"/>
  <c r="Z11" i="3"/>
  <c r="Z8" i="3"/>
  <c r="N7" i="9" s="1"/>
  <c r="Z7" i="3"/>
  <c r="Z6" i="3"/>
  <c r="N5" i="9" s="1"/>
  <c r="Z5" i="3"/>
  <c r="N4" i="9" s="1"/>
  <c r="Z4" i="3"/>
  <c r="N3" i="9" s="1"/>
  <c r="Z3" i="3"/>
  <c r="O753" i="3"/>
  <c r="O733" i="3"/>
  <c r="O732" i="3"/>
  <c r="O731" i="3"/>
  <c r="J730" i="9" s="1"/>
  <c r="O730" i="3"/>
  <c r="J729" i="9" s="1"/>
  <c r="O729" i="3"/>
  <c r="O728" i="3"/>
  <c r="O726" i="3"/>
  <c r="O725" i="3"/>
  <c r="J724" i="9" s="1"/>
  <c r="O724" i="3"/>
  <c r="J723" i="9" s="1"/>
  <c r="O722" i="3"/>
  <c r="J721" i="9" s="1"/>
  <c r="O721" i="3"/>
  <c r="J720" i="9" s="1"/>
  <c r="O720" i="3"/>
  <c r="J719" i="9" s="1"/>
  <c r="O717" i="3"/>
  <c r="J716" i="9" s="1"/>
  <c r="O716" i="3"/>
  <c r="J715" i="9" s="1"/>
  <c r="O715" i="3"/>
  <c r="J714" i="9" s="1"/>
  <c r="O714" i="3"/>
  <c r="J713" i="9" s="1"/>
  <c r="O713" i="3"/>
  <c r="O712" i="3"/>
  <c r="O711" i="3"/>
  <c r="O710" i="3"/>
  <c r="O709" i="3"/>
  <c r="J708" i="9" s="1"/>
  <c r="O708" i="3"/>
  <c r="J707" i="9" s="1"/>
  <c r="O707" i="3"/>
  <c r="J706" i="9" s="1"/>
  <c r="O706" i="3"/>
  <c r="O705" i="3"/>
  <c r="J704" i="9" s="1"/>
  <c r="O704" i="3"/>
  <c r="J703" i="9" s="1"/>
  <c r="O703" i="3"/>
  <c r="J702" i="9" s="1"/>
  <c r="O702" i="3"/>
  <c r="J701" i="9" s="1"/>
  <c r="O698" i="3"/>
  <c r="O697" i="3"/>
  <c r="J696" i="9" s="1"/>
  <c r="O696" i="3"/>
  <c r="J695" i="9" s="1"/>
  <c r="O695" i="3"/>
  <c r="J694" i="9" s="1"/>
  <c r="O694" i="3"/>
  <c r="J693" i="9" s="1"/>
  <c r="O693" i="3"/>
  <c r="J692" i="9" s="1"/>
  <c r="O692" i="3"/>
  <c r="J691" i="9" s="1"/>
  <c r="O691" i="3"/>
  <c r="J690" i="9" s="1"/>
  <c r="O686" i="3"/>
  <c r="J685" i="9" s="1"/>
  <c r="O684" i="3"/>
  <c r="J683" i="9" s="1"/>
  <c r="O683" i="3"/>
  <c r="O682" i="3"/>
  <c r="J681" i="9" s="1"/>
  <c r="O681" i="3"/>
  <c r="J680" i="9" s="1"/>
  <c r="O680" i="3"/>
  <c r="O679" i="3"/>
  <c r="J678" i="9" s="1"/>
  <c r="O678" i="3"/>
  <c r="J677" i="9" s="1"/>
  <c r="O677" i="3"/>
  <c r="O676" i="3"/>
  <c r="O675" i="3"/>
  <c r="O674" i="3"/>
  <c r="O673" i="3"/>
  <c r="J672" i="9" s="1"/>
  <c r="O672" i="3"/>
  <c r="J671" i="9" s="1"/>
  <c r="O671" i="3"/>
  <c r="J670" i="9" s="1"/>
  <c r="O670" i="3"/>
  <c r="O669" i="3"/>
  <c r="J668" i="9" s="1"/>
  <c r="O668" i="3"/>
  <c r="J667" i="9" s="1"/>
  <c r="O667" i="3"/>
  <c r="O666" i="3"/>
  <c r="O665" i="3"/>
  <c r="J664" i="9" s="1"/>
  <c r="O664" i="3"/>
  <c r="J663" i="9" s="1"/>
  <c r="O663" i="3"/>
  <c r="J662" i="9" s="1"/>
  <c r="O662" i="3"/>
  <c r="J661" i="9" s="1"/>
  <c r="O661" i="3"/>
  <c r="O660" i="3"/>
  <c r="O659" i="3"/>
  <c r="O658" i="3"/>
  <c r="O657" i="3"/>
  <c r="O655" i="3"/>
  <c r="J654" i="9" s="1"/>
  <c r="O654" i="3"/>
  <c r="O653" i="3"/>
  <c r="O652" i="3"/>
  <c r="O651" i="3"/>
  <c r="J650" i="9" s="1"/>
  <c r="O650" i="3"/>
  <c r="O649" i="3"/>
  <c r="J648" i="9" s="1"/>
  <c r="O648" i="3"/>
  <c r="O647" i="3"/>
  <c r="J646" i="9" s="1"/>
  <c r="O646" i="3"/>
  <c r="J645" i="9" s="1"/>
  <c r="O645" i="3"/>
  <c r="J644" i="9" s="1"/>
  <c r="O644" i="3"/>
  <c r="J643" i="9" s="1"/>
  <c r="O643" i="3"/>
  <c r="J642" i="9" s="1"/>
  <c r="O642" i="3"/>
  <c r="J641" i="9" s="1"/>
  <c r="O641" i="3"/>
  <c r="J640" i="9" s="1"/>
  <c r="O640" i="3"/>
  <c r="J639" i="9" s="1"/>
  <c r="O639" i="3"/>
  <c r="J638" i="9" s="1"/>
  <c r="O637" i="3"/>
  <c r="O636" i="3"/>
  <c r="J635" i="9" s="1"/>
  <c r="O635" i="3"/>
  <c r="O634" i="3"/>
  <c r="O633" i="3"/>
  <c r="J632" i="9" s="1"/>
  <c r="O632" i="3"/>
  <c r="J631" i="9" s="1"/>
  <c r="O631" i="3"/>
  <c r="J630" i="9" s="1"/>
  <c r="O630" i="3"/>
  <c r="O629" i="3"/>
  <c r="O628" i="3"/>
  <c r="J627" i="9" s="1"/>
  <c r="O627" i="3"/>
  <c r="O626" i="3"/>
  <c r="J625" i="9" s="1"/>
  <c r="O625" i="3"/>
  <c r="J624" i="9" s="1"/>
  <c r="O624" i="3"/>
  <c r="J623" i="9" s="1"/>
  <c r="O623" i="3"/>
  <c r="J622" i="9" s="1"/>
  <c r="O622" i="3"/>
  <c r="O621" i="3"/>
  <c r="J620" i="9" s="1"/>
  <c r="O619" i="3"/>
  <c r="J618" i="9" s="1"/>
  <c r="O618" i="3"/>
  <c r="O617" i="3"/>
  <c r="J616" i="9" s="1"/>
  <c r="O616" i="3"/>
  <c r="J615" i="9" s="1"/>
  <c r="O615" i="3"/>
  <c r="J614" i="9" s="1"/>
  <c r="O614" i="3"/>
  <c r="O613" i="3"/>
  <c r="O611" i="3"/>
  <c r="O610" i="3"/>
  <c r="O609" i="3"/>
  <c r="J608" i="9" s="1"/>
  <c r="O607" i="3"/>
  <c r="J606" i="9" s="1"/>
  <c r="O606" i="3"/>
  <c r="J605" i="9" s="1"/>
  <c r="O605" i="3"/>
  <c r="J604" i="9" s="1"/>
  <c r="O604" i="3"/>
  <c r="O603" i="3"/>
  <c r="J602" i="9" s="1"/>
  <c r="O602" i="3"/>
  <c r="J601" i="9" s="1"/>
  <c r="O601" i="3"/>
  <c r="O600" i="3"/>
  <c r="O599" i="3"/>
  <c r="J598" i="9" s="1"/>
  <c r="O598" i="3"/>
  <c r="O597" i="3"/>
  <c r="J596" i="9" s="1"/>
  <c r="O596" i="3"/>
  <c r="O595" i="3"/>
  <c r="J594" i="9" s="1"/>
  <c r="O594" i="3"/>
  <c r="O592" i="3"/>
  <c r="O591" i="3"/>
  <c r="O590" i="3"/>
  <c r="O589" i="3"/>
  <c r="O588" i="3"/>
  <c r="J587" i="9" s="1"/>
  <c r="O587" i="3"/>
  <c r="J586" i="9" s="1"/>
  <c r="O586" i="3"/>
  <c r="O585" i="3"/>
  <c r="O584" i="3"/>
  <c r="O583" i="3"/>
  <c r="J582" i="9" s="1"/>
  <c r="O582" i="3"/>
  <c r="J581" i="9" s="1"/>
  <c r="O581" i="3"/>
  <c r="J580" i="9" s="1"/>
  <c r="O580" i="3"/>
  <c r="J579" i="9" s="1"/>
  <c r="O579" i="3"/>
  <c r="O578" i="3"/>
  <c r="J577" i="9" s="1"/>
  <c r="O577" i="3"/>
  <c r="J576" i="9" s="1"/>
  <c r="O576" i="3"/>
  <c r="O575" i="3"/>
  <c r="O574" i="3"/>
  <c r="J573" i="9" s="1"/>
  <c r="O573" i="3"/>
  <c r="J572" i="9" s="1"/>
  <c r="O572" i="3"/>
  <c r="O571" i="3"/>
  <c r="O570" i="3"/>
  <c r="O569" i="3"/>
  <c r="J568" i="9" s="1"/>
  <c r="O568" i="3"/>
  <c r="J567" i="9" s="1"/>
  <c r="O567" i="3"/>
  <c r="J566" i="9" s="1"/>
  <c r="O566" i="3"/>
  <c r="J565" i="9" s="1"/>
  <c r="O565" i="3"/>
  <c r="O564" i="3"/>
  <c r="O563" i="3"/>
  <c r="O561" i="3"/>
  <c r="J560" i="9" s="1"/>
  <c r="O560" i="3"/>
  <c r="J559" i="9" s="1"/>
  <c r="O559" i="3"/>
  <c r="J558" i="9" s="1"/>
  <c r="O558" i="3"/>
  <c r="J557" i="9" s="1"/>
  <c r="O557" i="3"/>
  <c r="J556" i="9" s="1"/>
  <c r="O556" i="3"/>
  <c r="J555" i="9" s="1"/>
  <c r="O555" i="3"/>
  <c r="J554" i="9" s="1"/>
  <c r="O554" i="3"/>
  <c r="J553" i="9" s="1"/>
  <c r="O553" i="3"/>
  <c r="O552" i="3"/>
  <c r="O549" i="3"/>
  <c r="J548" i="9" s="1"/>
  <c r="O548" i="3"/>
  <c r="J547" i="9" s="1"/>
  <c r="O547" i="3"/>
  <c r="O546" i="3"/>
  <c r="J545" i="9" s="1"/>
  <c r="O545" i="3"/>
  <c r="J544" i="9" s="1"/>
  <c r="O543" i="3"/>
  <c r="O542" i="3"/>
  <c r="J541" i="9" s="1"/>
  <c r="O541" i="3"/>
  <c r="O540" i="3"/>
  <c r="J539" i="9" s="1"/>
  <c r="O539" i="3"/>
  <c r="J538" i="9" s="1"/>
  <c r="O538" i="3"/>
  <c r="O537" i="3"/>
  <c r="J536" i="9" s="1"/>
  <c r="O536" i="3"/>
  <c r="J535" i="9" s="1"/>
  <c r="O535" i="3"/>
  <c r="J534" i="9" s="1"/>
  <c r="O534" i="3"/>
  <c r="J533" i="9" s="1"/>
  <c r="O533" i="3"/>
  <c r="J532" i="9" s="1"/>
  <c r="O532" i="3"/>
  <c r="O531" i="3"/>
  <c r="O530" i="3"/>
  <c r="O529" i="3"/>
  <c r="J528" i="9" s="1"/>
  <c r="O528" i="3"/>
  <c r="J527" i="9" s="1"/>
  <c r="O527" i="3"/>
  <c r="J526" i="9" s="1"/>
  <c r="O526" i="3"/>
  <c r="O525" i="3"/>
  <c r="O524" i="3"/>
  <c r="J523" i="9" s="1"/>
  <c r="O523" i="3"/>
  <c r="J522" i="9" s="1"/>
  <c r="O522" i="3"/>
  <c r="J521" i="9" s="1"/>
  <c r="O521" i="3"/>
  <c r="O520" i="3"/>
  <c r="O519" i="3"/>
  <c r="J518" i="9" s="1"/>
  <c r="O518" i="3"/>
  <c r="J517" i="9" s="1"/>
  <c r="O517" i="3"/>
  <c r="J516" i="9" s="1"/>
  <c r="O516" i="3"/>
  <c r="J515" i="9" s="1"/>
  <c r="O515" i="3"/>
  <c r="J514" i="9" s="1"/>
  <c r="O514" i="3"/>
  <c r="J513" i="9" s="1"/>
  <c r="O513" i="3"/>
  <c r="J512" i="9" s="1"/>
  <c r="O512" i="3"/>
  <c r="J511" i="9" s="1"/>
  <c r="O511" i="3"/>
  <c r="J510" i="9" s="1"/>
  <c r="O510" i="3"/>
  <c r="J509" i="9" s="1"/>
  <c r="O509" i="3"/>
  <c r="J508" i="9" s="1"/>
  <c r="O508" i="3"/>
  <c r="J507" i="9" s="1"/>
  <c r="O507" i="3"/>
  <c r="J506" i="9" s="1"/>
  <c r="O506" i="3"/>
  <c r="O505" i="3"/>
  <c r="O504" i="3"/>
  <c r="O503" i="3"/>
  <c r="J502" i="9" s="1"/>
  <c r="O502" i="3"/>
  <c r="J501" i="9" s="1"/>
  <c r="O501" i="3"/>
  <c r="O500" i="3"/>
  <c r="J499" i="9" s="1"/>
  <c r="O499" i="3"/>
  <c r="J498" i="9" s="1"/>
  <c r="O498" i="3"/>
  <c r="J497" i="9" s="1"/>
  <c r="O497" i="3"/>
  <c r="J496" i="9" s="1"/>
  <c r="O496" i="3"/>
  <c r="O495" i="3"/>
  <c r="J494" i="9" s="1"/>
  <c r="O494" i="3"/>
  <c r="J493" i="9" s="1"/>
  <c r="O493" i="3"/>
  <c r="J492" i="9" s="1"/>
  <c r="O492" i="3"/>
  <c r="J491" i="9" s="1"/>
  <c r="O491" i="3"/>
  <c r="J490" i="9" s="1"/>
  <c r="O490" i="3"/>
  <c r="J489" i="9" s="1"/>
  <c r="O489" i="3"/>
  <c r="J488" i="9" s="1"/>
  <c r="O488" i="3"/>
  <c r="J487" i="9" s="1"/>
  <c r="O487" i="3"/>
  <c r="J486" i="9" s="1"/>
  <c r="O486" i="3"/>
  <c r="J485" i="9" s="1"/>
  <c r="O485" i="3"/>
  <c r="J484" i="9" s="1"/>
  <c r="O484" i="3"/>
  <c r="J483" i="9" s="1"/>
  <c r="O483" i="3"/>
  <c r="O482" i="3"/>
  <c r="O481" i="3"/>
  <c r="O480" i="3"/>
  <c r="O479" i="3"/>
  <c r="O478" i="3"/>
  <c r="J477" i="9" s="1"/>
  <c r="O477" i="3"/>
  <c r="O475" i="3"/>
  <c r="J474" i="9" s="1"/>
  <c r="O474" i="3"/>
  <c r="O473" i="3"/>
  <c r="J472" i="9" s="1"/>
  <c r="O472" i="3"/>
  <c r="J471" i="9" s="1"/>
  <c r="O471" i="3"/>
  <c r="J470" i="9" s="1"/>
  <c r="O470" i="3"/>
  <c r="J469" i="9" s="1"/>
  <c r="O469" i="3"/>
  <c r="J468" i="9" s="1"/>
  <c r="O468" i="3"/>
  <c r="J467" i="9" s="1"/>
  <c r="O467" i="3"/>
  <c r="J466" i="9" s="1"/>
  <c r="O466" i="3"/>
  <c r="O465" i="3"/>
  <c r="O464" i="3"/>
  <c r="J463" i="9" s="1"/>
  <c r="O463" i="3"/>
  <c r="J462" i="9" s="1"/>
  <c r="O462" i="3"/>
  <c r="J461" i="9" s="1"/>
  <c r="O461" i="3"/>
  <c r="J460" i="9" s="1"/>
  <c r="O460" i="3"/>
  <c r="J459" i="9" s="1"/>
  <c r="O459" i="3"/>
  <c r="O458" i="3"/>
  <c r="J457" i="9" s="1"/>
  <c r="O457" i="3"/>
  <c r="J456" i="9" s="1"/>
  <c r="O456" i="3"/>
  <c r="O455" i="3"/>
  <c r="O453" i="3"/>
  <c r="J452" i="9" s="1"/>
  <c r="O452" i="3"/>
  <c r="J451" i="9" s="1"/>
  <c r="O451" i="3"/>
  <c r="O450" i="3"/>
  <c r="O449" i="3"/>
  <c r="O448" i="3"/>
  <c r="O447" i="3"/>
  <c r="J446" i="9" s="1"/>
  <c r="O446" i="3"/>
  <c r="J445" i="9" s="1"/>
  <c r="O445" i="3"/>
  <c r="J444" i="9" s="1"/>
  <c r="O444" i="3"/>
  <c r="J443" i="9" s="1"/>
  <c r="O443" i="3"/>
  <c r="J442" i="9" s="1"/>
  <c r="O442" i="3"/>
  <c r="J441" i="9" s="1"/>
  <c r="O441" i="3"/>
  <c r="J440" i="9" s="1"/>
  <c r="O440" i="3"/>
  <c r="O439" i="3"/>
  <c r="J438" i="9" s="1"/>
  <c r="O438" i="3"/>
  <c r="J437" i="9" s="1"/>
  <c r="O437" i="3"/>
  <c r="J436" i="9" s="1"/>
  <c r="O436" i="3"/>
  <c r="J435" i="9" s="1"/>
  <c r="O433" i="3"/>
  <c r="O432" i="3"/>
  <c r="J431" i="9" s="1"/>
  <c r="O431" i="3"/>
  <c r="O430" i="3"/>
  <c r="O429" i="3"/>
  <c r="O428" i="3"/>
  <c r="J427" i="9" s="1"/>
  <c r="O427" i="3"/>
  <c r="O425" i="3"/>
  <c r="J424" i="9" s="1"/>
  <c r="O424" i="3"/>
  <c r="J423" i="9" s="1"/>
  <c r="O423" i="3"/>
  <c r="J422" i="9" s="1"/>
  <c r="O422" i="3"/>
  <c r="J421" i="9" s="1"/>
  <c r="O421" i="3"/>
  <c r="J420" i="9" s="1"/>
  <c r="O420" i="3"/>
  <c r="O419" i="3"/>
  <c r="O418" i="3"/>
  <c r="J417" i="9" s="1"/>
  <c r="O417" i="3"/>
  <c r="J416" i="9" s="1"/>
  <c r="O416" i="3"/>
  <c r="J415" i="9" s="1"/>
  <c r="O415" i="3"/>
  <c r="J414" i="9" s="1"/>
  <c r="O414" i="3"/>
  <c r="J413" i="9" s="1"/>
  <c r="O413" i="3"/>
  <c r="J412" i="9" s="1"/>
  <c r="O412" i="3"/>
  <c r="J411" i="9" s="1"/>
  <c r="O411" i="3"/>
  <c r="O410" i="3"/>
  <c r="J409" i="9" s="1"/>
  <c r="O409" i="3"/>
  <c r="O408" i="3"/>
  <c r="J407" i="9" s="1"/>
  <c r="O407" i="3"/>
  <c r="O406" i="3"/>
  <c r="J405" i="9" s="1"/>
  <c r="O405" i="3"/>
  <c r="J404" i="9" s="1"/>
  <c r="O404" i="3"/>
  <c r="J403" i="9" s="1"/>
  <c r="O403" i="3"/>
  <c r="J402" i="9" s="1"/>
  <c r="O402" i="3"/>
  <c r="J401" i="9" s="1"/>
  <c r="O401" i="3"/>
  <c r="J400" i="9" s="1"/>
  <c r="O400" i="3"/>
  <c r="J399" i="9" s="1"/>
  <c r="O399" i="3"/>
  <c r="J398" i="9" s="1"/>
  <c r="O398" i="3"/>
  <c r="O397" i="3"/>
  <c r="O396" i="3"/>
  <c r="J395" i="9" s="1"/>
  <c r="O395" i="3"/>
  <c r="O394" i="3"/>
  <c r="J393" i="9" s="1"/>
  <c r="O393" i="3"/>
  <c r="J392" i="9" s="1"/>
  <c r="O392" i="3"/>
  <c r="O390" i="3"/>
  <c r="O389" i="3"/>
  <c r="J388" i="9" s="1"/>
  <c r="O388" i="3"/>
  <c r="J387" i="9" s="1"/>
  <c r="O387" i="3"/>
  <c r="O386" i="3"/>
  <c r="O385" i="3"/>
  <c r="J384" i="9" s="1"/>
  <c r="O384" i="3"/>
  <c r="O383" i="3"/>
  <c r="J382" i="9" s="1"/>
  <c r="O382" i="3"/>
  <c r="J381" i="9" s="1"/>
  <c r="O381" i="3"/>
  <c r="O378" i="3"/>
  <c r="J377" i="9" s="1"/>
  <c r="O377" i="3"/>
  <c r="J376" i="9" s="1"/>
  <c r="O375" i="3"/>
  <c r="O372" i="3"/>
  <c r="O370" i="3"/>
  <c r="J369" i="9" s="1"/>
  <c r="O367" i="3"/>
  <c r="O366" i="3"/>
  <c r="O365" i="3"/>
  <c r="J364" i="9" s="1"/>
  <c r="O364" i="3"/>
  <c r="J363" i="9" s="1"/>
  <c r="O363" i="3"/>
  <c r="J362" i="9" s="1"/>
  <c r="O362" i="3"/>
  <c r="J361" i="9" s="1"/>
  <c r="O361" i="3"/>
  <c r="J360" i="9" s="1"/>
  <c r="O360" i="3"/>
  <c r="J359" i="9" s="1"/>
  <c r="O355" i="3"/>
  <c r="O354" i="3"/>
  <c r="J353" i="9" s="1"/>
  <c r="O349" i="3"/>
  <c r="O348" i="3"/>
  <c r="O347" i="3"/>
  <c r="J346" i="9" s="1"/>
  <c r="O346" i="3"/>
  <c r="J345" i="9" s="1"/>
  <c r="O345" i="3"/>
  <c r="J344" i="9" s="1"/>
  <c r="O344" i="3"/>
  <c r="J343" i="9" s="1"/>
  <c r="O343" i="3"/>
  <c r="O341" i="3"/>
  <c r="O338" i="3"/>
  <c r="O336" i="3"/>
  <c r="J335" i="9" s="1"/>
  <c r="O335" i="3"/>
  <c r="O334" i="3"/>
  <c r="O333" i="3"/>
  <c r="J332" i="9" s="1"/>
  <c r="O332" i="3"/>
  <c r="J331" i="9" s="1"/>
  <c r="O331" i="3"/>
  <c r="J330" i="9" s="1"/>
  <c r="O328" i="3"/>
  <c r="J327" i="9" s="1"/>
  <c r="O327" i="3"/>
  <c r="J326" i="9" s="1"/>
  <c r="O326" i="3"/>
  <c r="J325" i="9" s="1"/>
  <c r="O325" i="3"/>
  <c r="O324" i="3"/>
  <c r="J323" i="9" s="1"/>
  <c r="O323" i="3"/>
  <c r="J322" i="9" s="1"/>
  <c r="O322" i="3"/>
  <c r="O321" i="3"/>
  <c r="J320" i="9" s="1"/>
  <c r="O320" i="3"/>
  <c r="O319" i="3"/>
  <c r="J318" i="9" s="1"/>
  <c r="O318" i="3"/>
  <c r="J317" i="9" s="1"/>
  <c r="O317" i="3"/>
  <c r="O316" i="3"/>
  <c r="J315" i="9" s="1"/>
  <c r="O315" i="3"/>
  <c r="O314" i="3"/>
  <c r="O313" i="3"/>
  <c r="J312" i="9" s="1"/>
  <c r="O312" i="3"/>
  <c r="O311" i="3"/>
  <c r="O310" i="3"/>
  <c r="J309" i="9" s="1"/>
  <c r="O309" i="3"/>
  <c r="O306" i="3"/>
  <c r="J305" i="9" s="1"/>
  <c r="O305" i="3"/>
  <c r="J304" i="9" s="1"/>
  <c r="O304" i="3"/>
  <c r="O303" i="3"/>
  <c r="J302" i="9" s="1"/>
  <c r="O302" i="3"/>
  <c r="J301" i="9" s="1"/>
  <c r="O301" i="3"/>
  <c r="J300" i="9" s="1"/>
  <c r="O300" i="3"/>
  <c r="J299" i="9" s="1"/>
  <c r="O299" i="3"/>
  <c r="J298" i="9" s="1"/>
  <c r="O298" i="3"/>
  <c r="O297" i="3"/>
  <c r="J296" i="9" s="1"/>
  <c r="O296" i="3"/>
  <c r="O295" i="3"/>
  <c r="O294" i="3"/>
  <c r="J293" i="9" s="1"/>
  <c r="O293" i="3"/>
  <c r="O292" i="3"/>
  <c r="J291" i="9" s="1"/>
  <c r="O291" i="3"/>
  <c r="O290" i="3"/>
  <c r="J289" i="9" s="1"/>
  <c r="O287" i="3"/>
  <c r="J286" i="9" s="1"/>
  <c r="O286" i="3"/>
  <c r="J285" i="9" s="1"/>
  <c r="O283" i="3"/>
  <c r="O282" i="3"/>
  <c r="O281" i="3"/>
  <c r="J280" i="9" s="1"/>
  <c r="O280" i="3"/>
  <c r="O279" i="3"/>
  <c r="O278" i="3"/>
  <c r="O277" i="3"/>
  <c r="J276" i="9" s="1"/>
  <c r="O276" i="3"/>
  <c r="J275" i="9" s="1"/>
  <c r="O275" i="3"/>
  <c r="O274" i="3"/>
  <c r="J273" i="9" s="1"/>
  <c r="O273" i="3"/>
  <c r="J272" i="9" s="1"/>
  <c r="O272" i="3"/>
  <c r="O271" i="3"/>
  <c r="J270" i="9" s="1"/>
  <c r="O270" i="3"/>
  <c r="J269" i="9" s="1"/>
  <c r="O269" i="3"/>
  <c r="O268" i="3"/>
  <c r="J267" i="9" s="1"/>
  <c r="O267" i="3"/>
  <c r="O266" i="3"/>
  <c r="O265" i="3"/>
  <c r="J264" i="9" s="1"/>
  <c r="O264" i="3"/>
  <c r="O263" i="3"/>
  <c r="O262" i="3"/>
  <c r="O261" i="3"/>
  <c r="J260" i="9" s="1"/>
  <c r="O260" i="3"/>
  <c r="J259" i="9" s="1"/>
  <c r="O259" i="3"/>
  <c r="J258" i="9" s="1"/>
  <c r="O258" i="3"/>
  <c r="J257" i="9" s="1"/>
  <c r="O257" i="3"/>
  <c r="J256" i="9" s="1"/>
  <c r="O256" i="3"/>
  <c r="O255" i="3"/>
  <c r="J254" i="9" s="1"/>
  <c r="O254" i="3"/>
  <c r="J253" i="9" s="1"/>
  <c r="O253" i="3"/>
  <c r="O252" i="3"/>
  <c r="J251" i="9" s="1"/>
  <c r="O251" i="3"/>
  <c r="J250" i="9" s="1"/>
  <c r="O250" i="3"/>
  <c r="J249" i="9" s="1"/>
  <c r="O249" i="3"/>
  <c r="J248" i="9" s="1"/>
  <c r="O248" i="3"/>
  <c r="J247" i="9" s="1"/>
  <c r="O247" i="3"/>
  <c r="J246" i="9" s="1"/>
  <c r="O246" i="3"/>
  <c r="J245" i="9" s="1"/>
  <c r="O245" i="3"/>
  <c r="J244" i="9" s="1"/>
  <c r="O244" i="3"/>
  <c r="J243" i="9" s="1"/>
  <c r="O243" i="3"/>
  <c r="J242" i="9" s="1"/>
  <c r="O242" i="3"/>
  <c r="J241" i="9" s="1"/>
  <c r="O241" i="3"/>
  <c r="J240" i="9" s="1"/>
  <c r="O240" i="3"/>
  <c r="J239" i="9" s="1"/>
  <c r="O239" i="3"/>
  <c r="J238" i="9" s="1"/>
  <c r="O238" i="3"/>
  <c r="J237" i="9" s="1"/>
  <c r="O237" i="3"/>
  <c r="O236" i="3"/>
  <c r="O235" i="3"/>
  <c r="J234" i="9" s="1"/>
  <c r="O234" i="3"/>
  <c r="J233" i="9" s="1"/>
  <c r="O233" i="3"/>
  <c r="J232" i="9" s="1"/>
  <c r="O232" i="3"/>
  <c r="O231" i="3"/>
  <c r="J230" i="9" s="1"/>
  <c r="O230" i="3"/>
  <c r="O229" i="3"/>
  <c r="J228" i="9" s="1"/>
  <c r="O228" i="3"/>
  <c r="J227" i="9" s="1"/>
  <c r="O227" i="3"/>
  <c r="O226" i="3"/>
  <c r="J225" i="9" s="1"/>
  <c r="O225" i="3"/>
  <c r="J224" i="9" s="1"/>
  <c r="O224" i="3"/>
  <c r="J223" i="9" s="1"/>
  <c r="O223" i="3"/>
  <c r="J222" i="9" s="1"/>
  <c r="O222" i="3"/>
  <c r="J221" i="9" s="1"/>
  <c r="O221" i="3"/>
  <c r="J220" i="9" s="1"/>
  <c r="O220" i="3"/>
  <c r="J219" i="9" s="1"/>
  <c r="O219" i="3"/>
  <c r="J218" i="9" s="1"/>
  <c r="O218" i="3"/>
  <c r="J217" i="9" s="1"/>
  <c r="O217" i="3"/>
  <c r="J216" i="9" s="1"/>
  <c r="O216" i="3"/>
  <c r="J215" i="9" s="1"/>
  <c r="O215" i="3"/>
  <c r="J214" i="9" s="1"/>
  <c r="O214" i="3"/>
  <c r="O213" i="3"/>
  <c r="J212" i="9" s="1"/>
  <c r="O212" i="3"/>
  <c r="J211" i="9" s="1"/>
  <c r="O211" i="3"/>
  <c r="J210" i="9" s="1"/>
  <c r="O210" i="3"/>
  <c r="O209" i="3"/>
  <c r="O208" i="3"/>
  <c r="J207" i="9" s="1"/>
  <c r="O207" i="3"/>
  <c r="O206" i="3"/>
  <c r="J205" i="9" s="1"/>
  <c r="O205" i="3"/>
  <c r="J204" i="9" s="1"/>
  <c r="O204" i="3"/>
  <c r="J203" i="9" s="1"/>
  <c r="O203" i="3"/>
  <c r="J202" i="9" s="1"/>
  <c r="O202" i="3"/>
  <c r="J201" i="9" s="1"/>
  <c r="O201" i="3"/>
  <c r="J200" i="9" s="1"/>
  <c r="O200" i="3"/>
  <c r="J199" i="9" s="1"/>
  <c r="O199" i="3"/>
  <c r="J198" i="9" s="1"/>
  <c r="O198" i="3"/>
  <c r="J197" i="9" s="1"/>
  <c r="O197" i="3"/>
  <c r="O196" i="3"/>
  <c r="J195" i="9" s="1"/>
  <c r="O195" i="3"/>
  <c r="J194" i="9" s="1"/>
  <c r="O194" i="3"/>
  <c r="O193" i="3"/>
  <c r="J192" i="9" s="1"/>
  <c r="O192" i="3"/>
  <c r="O191" i="3"/>
  <c r="J190" i="9" s="1"/>
  <c r="O190" i="3"/>
  <c r="J189" i="9" s="1"/>
  <c r="O189" i="3"/>
  <c r="O188" i="3"/>
  <c r="J187" i="9" s="1"/>
  <c r="O187" i="3"/>
  <c r="O186" i="3"/>
  <c r="J185" i="9" s="1"/>
  <c r="O185" i="3"/>
  <c r="O184" i="3"/>
  <c r="O183" i="3"/>
  <c r="O182" i="3"/>
  <c r="O181" i="3"/>
  <c r="J180" i="9" s="1"/>
  <c r="O180" i="3"/>
  <c r="O179" i="3"/>
  <c r="O178" i="3"/>
  <c r="J177" i="9" s="1"/>
  <c r="O177" i="3"/>
  <c r="J176" i="9" s="1"/>
  <c r="O176" i="3"/>
  <c r="O175" i="3"/>
  <c r="J174" i="9" s="1"/>
  <c r="O174" i="3"/>
  <c r="J173" i="9" s="1"/>
  <c r="O173" i="3"/>
  <c r="J172" i="9" s="1"/>
  <c r="O172" i="3"/>
  <c r="O171" i="3"/>
  <c r="J170" i="9" s="1"/>
  <c r="O170" i="3"/>
  <c r="J169" i="9" s="1"/>
  <c r="O169" i="3"/>
  <c r="J168" i="9" s="1"/>
  <c r="O168" i="3"/>
  <c r="J167" i="9" s="1"/>
  <c r="O167" i="3"/>
  <c r="J166" i="9" s="1"/>
  <c r="O166" i="3"/>
  <c r="J165" i="9" s="1"/>
  <c r="O165" i="3"/>
  <c r="O164" i="3"/>
  <c r="O163" i="3"/>
  <c r="J162" i="9" s="1"/>
  <c r="O162" i="3"/>
  <c r="O161" i="3"/>
  <c r="J160" i="9" s="1"/>
  <c r="O160" i="3"/>
  <c r="J159" i="9" s="1"/>
  <c r="O159" i="3"/>
  <c r="O158" i="3"/>
  <c r="J157" i="9" s="1"/>
  <c r="O157" i="3"/>
  <c r="J156" i="9" s="1"/>
  <c r="O156" i="3"/>
  <c r="J155" i="9" s="1"/>
  <c r="O155" i="3"/>
  <c r="O154" i="3"/>
  <c r="J153" i="9" s="1"/>
  <c r="O153" i="3"/>
  <c r="J152" i="9" s="1"/>
  <c r="O152" i="3"/>
  <c r="O151" i="3"/>
  <c r="O150" i="3"/>
  <c r="J149" i="9" s="1"/>
  <c r="O149" i="3"/>
  <c r="J148" i="9" s="1"/>
  <c r="O148" i="3"/>
  <c r="J147" i="9" s="1"/>
  <c r="O147" i="3"/>
  <c r="J146" i="9" s="1"/>
  <c r="O146" i="3"/>
  <c r="J145" i="9" s="1"/>
  <c r="O145" i="3"/>
  <c r="J144" i="9" s="1"/>
  <c r="O144" i="3"/>
  <c r="J143" i="9" s="1"/>
  <c r="O143" i="3"/>
  <c r="J142" i="9" s="1"/>
  <c r="O142" i="3"/>
  <c r="O141" i="3"/>
  <c r="J140" i="9" s="1"/>
  <c r="O140" i="3"/>
  <c r="O139" i="3"/>
  <c r="O138" i="3"/>
  <c r="J137" i="9" s="1"/>
  <c r="O137" i="3"/>
  <c r="O136" i="3"/>
  <c r="J135" i="9" s="1"/>
  <c r="O135" i="3"/>
  <c r="O134" i="3"/>
  <c r="J133" i="9" s="1"/>
  <c r="O133" i="3"/>
  <c r="J132" i="9" s="1"/>
  <c r="O132" i="3"/>
  <c r="O131" i="3"/>
  <c r="J130" i="9" s="1"/>
  <c r="O130" i="3"/>
  <c r="J129" i="9" s="1"/>
  <c r="O129" i="3"/>
  <c r="O128" i="3"/>
  <c r="J127" i="9" s="1"/>
  <c r="O127" i="3"/>
  <c r="O126" i="3"/>
  <c r="J125" i="9" s="1"/>
  <c r="O125" i="3"/>
  <c r="J124" i="9" s="1"/>
  <c r="O124" i="3"/>
  <c r="O123" i="3"/>
  <c r="J122" i="9" s="1"/>
  <c r="O122" i="3"/>
  <c r="O121" i="3"/>
  <c r="J120" i="9" s="1"/>
  <c r="O120" i="3"/>
  <c r="J119" i="9" s="1"/>
  <c r="O119" i="3"/>
  <c r="J118" i="9" s="1"/>
  <c r="O118" i="3"/>
  <c r="O117" i="3"/>
  <c r="O116" i="3"/>
  <c r="O115" i="3"/>
  <c r="O114" i="3"/>
  <c r="O113" i="3"/>
  <c r="J112" i="9" s="1"/>
  <c r="O112" i="3"/>
  <c r="J111" i="9" s="1"/>
  <c r="O111" i="3"/>
  <c r="J110" i="9" s="1"/>
  <c r="O110" i="3"/>
  <c r="J109" i="9" s="1"/>
  <c r="O109" i="3"/>
  <c r="J108" i="9" s="1"/>
  <c r="O108" i="3"/>
  <c r="O106" i="3"/>
  <c r="O105" i="3"/>
  <c r="J104" i="9" s="1"/>
  <c r="O104" i="3"/>
  <c r="O103" i="3"/>
  <c r="J102" i="9" s="1"/>
  <c r="O102" i="3"/>
  <c r="J101" i="9" s="1"/>
  <c r="O101" i="3"/>
  <c r="J100" i="9" s="1"/>
  <c r="O100" i="3"/>
  <c r="J99" i="9" s="1"/>
  <c r="O99" i="3"/>
  <c r="J98" i="9" s="1"/>
  <c r="O98" i="3"/>
  <c r="J97" i="9" s="1"/>
  <c r="O97" i="3"/>
  <c r="O96" i="3"/>
  <c r="O95" i="3"/>
  <c r="J94" i="9" s="1"/>
  <c r="O94" i="3"/>
  <c r="J93" i="9" s="1"/>
  <c r="O93" i="3"/>
  <c r="J92" i="9" s="1"/>
  <c r="O92" i="3"/>
  <c r="O91" i="3"/>
  <c r="J90" i="9" s="1"/>
  <c r="O90" i="3"/>
  <c r="J89" i="9" s="1"/>
  <c r="O89" i="3"/>
  <c r="J88" i="9" s="1"/>
  <c r="O88" i="3"/>
  <c r="J87" i="9" s="1"/>
  <c r="O87" i="3"/>
  <c r="O86" i="3"/>
  <c r="O85" i="3"/>
  <c r="O84" i="3"/>
  <c r="J83" i="9" s="1"/>
  <c r="O83" i="3"/>
  <c r="J82" i="9" s="1"/>
  <c r="O82" i="3"/>
  <c r="J81" i="9" s="1"/>
  <c r="O81" i="3"/>
  <c r="O80" i="3"/>
  <c r="O79" i="3"/>
  <c r="O78" i="3"/>
  <c r="O77" i="3"/>
  <c r="J76" i="9" s="1"/>
  <c r="O76" i="3"/>
  <c r="J75" i="9" s="1"/>
  <c r="O75" i="3"/>
  <c r="O74" i="3"/>
  <c r="O73" i="3"/>
  <c r="O72" i="3"/>
  <c r="O71" i="3"/>
  <c r="J70" i="9" s="1"/>
  <c r="O70" i="3"/>
  <c r="O69" i="3"/>
  <c r="O48" i="3"/>
  <c r="O47" i="3"/>
  <c r="J46" i="9" s="1"/>
  <c r="O46" i="3"/>
  <c r="J45" i="9" s="1"/>
  <c r="O45" i="3"/>
  <c r="J44" i="9" s="1"/>
  <c r="O44" i="3"/>
  <c r="J43" i="9" s="1"/>
  <c r="O43" i="3"/>
  <c r="O42" i="3"/>
  <c r="J41" i="9" s="1"/>
  <c r="O41" i="3"/>
  <c r="O40" i="3"/>
  <c r="O39" i="3"/>
  <c r="O38" i="3"/>
  <c r="J37" i="9" s="1"/>
  <c r="O37" i="3"/>
  <c r="J36" i="9" s="1"/>
  <c r="O36" i="3"/>
  <c r="O35" i="3"/>
  <c r="O34" i="3"/>
  <c r="O33" i="3"/>
  <c r="J32" i="9" s="1"/>
  <c r="O32" i="3"/>
  <c r="O31" i="3"/>
  <c r="O30" i="3"/>
  <c r="O29" i="3"/>
  <c r="O28" i="3"/>
  <c r="O27" i="3"/>
  <c r="J26" i="9" s="1"/>
  <c r="O26" i="3"/>
  <c r="J25" i="9" s="1"/>
  <c r="O25" i="3"/>
  <c r="J24" i="9" s="1"/>
  <c r="O24" i="3"/>
  <c r="J23" i="9" s="1"/>
  <c r="O23" i="3"/>
  <c r="O22" i="3"/>
  <c r="O21" i="3"/>
  <c r="O20" i="3"/>
  <c r="J19" i="9" s="1"/>
  <c r="O19" i="3"/>
  <c r="J18" i="9" s="1"/>
  <c r="O18" i="3"/>
  <c r="J17" i="9" s="1"/>
  <c r="O17" i="3"/>
  <c r="O16" i="3"/>
  <c r="O15" i="3"/>
  <c r="O14" i="3"/>
  <c r="J13" i="9" s="1"/>
  <c r="O13" i="3"/>
  <c r="J12" i="9" s="1"/>
  <c r="O12" i="3"/>
  <c r="J11" i="9" s="1"/>
  <c r="O11" i="3"/>
  <c r="O10" i="3"/>
  <c r="J9" i="9" s="1"/>
  <c r="O8" i="3"/>
  <c r="O7" i="3"/>
  <c r="O6" i="3"/>
  <c r="J5" i="9" s="1"/>
  <c r="O5" i="3"/>
  <c r="J4" i="9" s="1"/>
  <c r="O4" i="3"/>
  <c r="J3" i="9" s="1"/>
  <c r="O3" i="3"/>
  <c r="C753" i="3"/>
  <c r="C733" i="3"/>
  <c r="C732" i="3"/>
  <c r="C731" i="3"/>
  <c r="C730" i="3"/>
  <c r="E729" i="9" s="1"/>
  <c r="C729" i="3"/>
  <c r="C728" i="3"/>
  <c r="E727" i="9" s="1"/>
  <c r="C726" i="3"/>
  <c r="E725" i="9" s="1"/>
  <c r="C725" i="3"/>
  <c r="E724" i="9" s="1"/>
  <c r="C724" i="3"/>
  <c r="AL722" i="3"/>
  <c r="AL715" i="3"/>
  <c r="C707" i="8"/>
  <c r="C706" i="8"/>
  <c r="C705" i="8"/>
  <c r="C704" i="8"/>
  <c r="AX705" i="3"/>
  <c r="C701" i="8"/>
  <c r="C700" i="8"/>
  <c r="C696" i="8"/>
  <c r="C691" i="8"/>
  <c r="C691" i="3"/>
  <c r="E690" i="9" s="1"/>
  <c r="C686" i="3"/>
  <c r="E685" i="9" s="1"/>
  <c r="C684" i="3"/>
  <c r="E683" i="9" s="1"/>
  <c r="C683" i="3"/>
  <c r="E682" i="9" s="1"/>
  <c r="C682" i="3"/>
  <c r="E681" i="9" s="1"/>
  <c r="C681" i="3"/>
  <c r="C680" i="3"/>
  <c r="E679" i="9" s="1"/>
  <c r="C679" i="3"/>
  <c r="E678" i="9" s="1"/>
  <c r="C678" i="3"/>
  <c r="C677" i="3"/>
  <c r="C676" i="3"/>
  <c r="C675" i="3"/>
  <c r="C674" i="3"/>
  <c r="C673" i="3"/>
  <c r="C672" i="3"/>
  <c r="C671" i="3"/>
  <c r="C670" i="3"/>
  <c r="E669" i="9" s="1"/>
  <c r="C669" i="3"/>
  <c r="C668" i="3"/>
  <c r="C667" i="3"/>
  <c r="E666" i="9" s="1"/>
  <c r="C666" i="3"/>
  <c r="E665" i="9" s="1"/>
  <c r="C665" i="3"/>
  <c r="E664" i="9" s="1"/>
  <c r="C664" i="3"/>
  <c r="E663" i="9" s="1"/>
  <c r="C663" i="3"/>
  <c r="E662" i="9" s="1"/>
  <c r="C662" i="3"/>
  <c r="E661" i="9" s="1"/>
  <c r="C661" i="3"/>
  <c r="E660" i="9" s="1"/>
  <c r="C660" i="3"/>
  <c r="E659" i="9" s="1"/>
  <c r="C659" i="3"/>
  <c r="E658" i="9" s="1"/>
  <c r="C658" i="3"/>
  <c r="E657" i="9" s="1"/>
  <c r="C657" i="3"/>
  <c r="C655" i="3"/>
  <c r="C654" i="3"/>
  <c r="C653" i="3"/>
  <c r="C652" i="3"/>
  <c r="E651" i="9" s="1"/>
  <c r="C651" i="3"/>
  <c r="C650" i="3"/>
  <c r="C649" i="3"/>
  <c r="E648" i="9" s="1"/>
  <c r="C648" i="3"/>
  <c r="E647" i="9" s="1"/>
  <c r="C647" i="3"/>
  <c r="E646" i="9" s="1"/>
  <c r="C646" i="3"/>
  <c r="C645" i="3"/>
  <c r="C644" i="3"/>
  <c r="C643" i="3"/>
  <c r="E642" i="9" s="1"/>
  <c r="C642" i="3"/>
  <c r="E641" i="9" s="1"/>
  <c r="C641" i="3"/>
  <c r="E640" i="9" s="1"/>
  <c r="C640" i="3"/>
  <c r="C639" i="3"/>
  <c r="E638" i="9" s="1"/>
  <c r="C637" i="3"/>
  <c r="E636" i="9" s="1"/>
  <c r="C636" i="3"/>
  <c r="E635" i="9" s="1"/>
  <c r="C635" i="3"/>
  <c r="E634" i="9" s="1"/>
  <c r="C634" i="3"/>
  <c r="E633" i="9" s="1"/>
  <c r="C633" i="3"/>
  <c r="C632" i="3"/>
  <c r="E631" i="9" s="1"/>
  <c r="C631" i="3"/>
  <c r="E630" i="9" s="1"/>
  <c r="C630" i="3"/>
  <c r="C629" i="3"/>
  <c r="C628" i="3"/>
  <c r="C627" i="3"/>
  <c r="E626" i="9" s="1"/>
  <c r="C626" i="3"/>
  <c r="C625" i="3"/>
  <c r="C624" i="3"/>
  <c r="E623" i="9" s="1"/>
  <c r="C623" i="3"/>
  <c r="C622" i="3"/>
  <c r="E621" i="9" s="1"/>
  <c r="C621" i="3"/>
  <c r="C619" i="3"/>
  <c r="C618" i="3"/>
  <c r="E617" i="9" s="1"/>
  <c r="C617" i="3"/>
  <c r="E616" i="9" s="1"/>
  <c r="C616" i="3"/>
  <c r="E615" i="9" s="1"/>
  <c r="C615" i="3"/>
  <c r="E614" i="9" s="1"/>
  <c r="C614" i="3"/>
  <c r="E613" i="9" s="1"/>
  <c r="C613" i="3"/>
  <c r="E612" i="9" s="1"/>
  <c r="C611" i="3"/>
  <c r="E610" i="9" s="1"/>
  <c r="C610" i="3"/>
  <c r="E609" i="9" s="1"/>
  <c r="C609" i="3"/>
  <c r="E608" i="9" s="1"/>
  <c r="C607" i="3"/>
  <c r="E606" i="9" s="1"/>
  <c r="C606" i="3"/>
  <c r="E605" i="9" s="1"/>
  <c r="C605" i="3"/>
  <c r="C604" i="3"/>
  <c r="C603" i="3"/>
  <c r="C602" i="3"/>
  <c r="C601" i="3"/>
  <c r="C600" i="3"/>
  <c r="C599" i="3"/>
  <c r="C598" i="3"/>
  <c r="E597" i="9" s="1"/>
  <c r="C597" i="3"/>
  <c r="E596" i="9" s="1"/>
  <c r="C596" i="3"/>
  <c r="E595" i="9" s="1"/>
  <c r="C595" i="3"/>
  <c r="E594" i="9" s="1"/>
  <c r="C594" i="3"/>
  <c r="C592" i="3"/>
  <c r="E591" i="9" s="1"/>
  <c r="C591" i="3"/>
  <c r="E590" i="9" s="1"/>
  <c r="C590" i="3"/>
  <c r="C589" i="3"/>
  <c r="E588" i="9" s="1"/>
  <c r="C588" i="3"/>
  <c r="C587" i="3"/>
  <c r="E586" i="9" s="1"/>
  <c r="C586" i="3"/>
  <c r="E585" i="9" s="1"/>
  <c r="C585" i="3"/>
  <c r="E584" i="9" s="1"/>
  <c r="C584" i="3"/>
  <c r="C583" i="3"/>
  <c r="E582" i="9" s="1"/>
  <c r="C582" i="3"/>
  <c r="E581" i="9" s="1"/>
  <c r="C581" i="3"/>
  <c r="E580" i="9" s="1"/>
  <c r="C580" i="3"/>
  <c r="E579" i="9" s="1"/>
  <c r="C579" i="3"/>
  <c r="C578" i="3"/>
  <c r="C577" i="3"/>
  <c r="C576" i="3"/>
  <c r="C575" i="3"/>
  <c r="E574" i="9" s="1"/>
  <c r="C574" i="3"/>
  <c r="C573" i="3"/>
  <c r="E572" i="9" s="1"/>
  <c r="C572" i="3"/>
  <c r="C571" i="3"/>
  <c r="E570" i="9" s="1"/>
  <c r="C570" i="3"/>
  <c r="C569" i="3"/>
  <c r="C568" i="3"/>
  <c r="E567" i="9" s="1"/>
  <c r="C567" i="3"/>
  <c r="C566" i="3"/>
  <c r="E565" i="9" s="1"/>
  <c r="C565" i="3"/>
  <c r="E564" i="9" s="1"/>
  <c r="C564" i="3"/>
  <c r="E563" i="9" s="1"/>
  <c r="C563" i="3"/>
  <c r="E562" i="9" s="1"/>
  <c r="C561" i="3"/>
  <c r="E560" i="9" s="1"/>
  <c r="C560" i="3"/>
  <c r="E559" i="9" s="1"/>
  <c r="C559" i="3"/>
  <c r="E558" i="9" s="1"/>
  <c r="C558" i="3"/>
  <c r="E557" i="9" s="1"/>
  <c r="C557" i="3"/>
  <c r="E556" i="9" s="1"/>
  <c r="C556" i="3"/>
  <c r="E555" i="9" s="1"/>
  <c r="C555" i="3"/>
  <c r="C554" i="3"/>
  <c r="C553" i="3"/>
  <c r="E552" i="9" s="1"/>
  <c r="C552" i="3"/>
  <c r="C549" i="3"/>
  <c r="C548" i="3"/>
  <c r="C547" i="3"/>
  <c r="C546" i="3"/>
  <c r="C545" i="3"/>
  <c r="E544" i="9" s="1"/>
  <c r="C543" i="3"/>
  <c r="E542" i="9" s="1"/>
  <c r="C542" i="3"/>
  <c r="E541" i="9" s="1"/>
  <c r="C541" i="3"/>
  <c r="C540" i="3"/>
  <c r="C539" i="3"/>
  <c r="E538" i="9" s="1"/>
  <c r="C538" i="3"/>
  <c r="E537" i="9" s="1"/>
  <c r="C537" i="3"/>
  <c r="E536" i="9" s="1"/>
  <c r="C536" i="3"/>
  <c r="E535" i="9" s="1"/>
  <c r="C535" i="3"/>
  <c r="E534" i="9" s="1"/>
  <c r="C534" i="3"/>
  <c r="E533" i="9" s="1"/>
  <c r="C533" i="3"/>
  <c r="E532" i="9" s="1"/>
  <c r="C532" i="3"/>
  <c r="E531" i="9" s="1"/>
  <c r="C531" i="3"/>
  <c r="E530" i="9" s="1"/>
  <c r="C530" i="3"/>
  <c r="C529" i="3"/>
  <c r="C528" i="3"/>
  <c r="E527" i="9" s="1"/>
  <c r="C527" i="3"/>
  <c r="E526" i="9" s="1"/>
  <c r="C526" i="3"/>
  <c r="E525" i="9" s="1"/>
  <c r="C525" i="3"/>
  <c r="E524" i="9" s="1"/>
  <c r="C524" i="3"/>
  <c r="E523" i="9" s="1"/>
  <c r="C523" i="3"/>
  <c r="E522" i="9" s="1"/>
  <c r="C522" i="3"/>
  <c r="E521" i="9" s="1"/>
  <c r="C521" i="3"/>
  <c r="E520" i="9" s="1"/>
  <c r="C520" i="3"/>
  <c r="C519" i="3"/>
  <c r="E518" i="9" s="1"/>
  <c r="C518" i="3"/>
  <c r="E517" i="9" s="1"/>
  <c r="C517" i="3"/>
  <c r="C516" i="3"/>
  <c r="E515" i="9" s="1"/>
  <c r="C515" i="3"/>
  <c r="C514" i="3"/>
  <c r="C513" i="3"/>
  <c r="E512" i="9" s="1"/>
  <c r="C512" i="3"/>
  <c r="C511" i="3"/>
  <c r="C510" i="3"/>
  <c r="E509" i="9" s="1"/>
  <c r="C509" i="3"/>
  <c r="C508" i="3"/>
  <c r="C507" i="3"/>
  <c r="E506" i="9" s="1"/>
  <c r="C506" i="3"/>
  <c r="C505" i="3"/>
  <c r="E504" i="9" s="1"/>
  <c r="C504" i="3"/>
  <c r="E503" i="9" s="1"/>
  <c r="C503" i="3"/>
  <c r="E502" i="9" s="1"/>
  <c r="C502" i="3"/>
  <c r="E501" i="9" s="1"/>
  <c r="C501" i="3"/>
  <c r="E500" i="9" s="1"/>
  <c r="C500" i="3"/>
  <c r="C499" i="3"/>
  <c r="E498" i="9" s="1"/>
  <c r="C498" i="3"/>
  <c r="E497" i="9" s="1"/>
  <c r="C497" i="3"/>
  <c r="E496" i="9" s="1"/>
  <c r="C496" i="3"/>
  <c r="C495" i="3"/>
  <c r="E494" i="9" s="1"/>
  <c r="C494" i="3"/>
  <c r="E493" i="9" s="1"/>
  <c r="C493" i="3"/>
  <c r="C492" i="3"/>
  <c r="E491" i="9" s="1"/>
  <c r="C491" i="3"/>
  <c r="C490" i="3"/>
  <c r="C489" i="3"/>
  <c r="C488" i="3"/>
  <c r="C487" i="3"/>
  <c r="C486" i="3"/>
  <c r="E485" i="9" s="1"/>
  <c r="C485" i="3"/>
  <c r="C484" i="3"/>
  <c r="C483" i="3"/>
  <c r="C482" i="3"/>
  <c r="C481" i="3"/>
  <c r="C480" i="3"/>
  <c r="E479" i="9" s="1"/>
  <c r="C479" i="3"/>
  <c r="C478" i="3"/>
  <c r="C477" i="3"/>
  <c r="E476" i="9" s="1"/>
  <c r="C475" i="3"/>
  <c r="C474" i="3"/>
  <c r="E473" i="9" s="1"/>
  <c r="C473" i="3"/>
  <c r="E472" i="9" s="1"/>
  <c r="C472" i="3"/>
  <c r="C471" i="3"/>
  <c r="E470" i="9" s="1"/>
  <c r="C470" i="3"/>
  <c r="E469" i="9" s="1"/>
  <c r="C469" i="3"/>
  <c r="C468" i="3"/>
  <c r="E467" i="9" s="1"/>
  <c r="C467" i="3"/>
  <c r="E466" i="9" s="1"/>
  <c r="C466" i="3"/>
  <c r="C465" i="3"/>
  <c r="C464" i="3"/>
  <c r="E463" i="9" s="1"/>
  <c r="C463" i="3"/>
  <c r="C462" i="3"/>
  <c r="E461" i="9" s="1"/>
  <c r="C461" i="3"/>
  <c r="E460" i="9" s="1"/>
  <c r="C460" i="3"/>
  <c r="E459" i="9" s="1"/>
  <c r="C459" i="3"/>
  <c r="C458" i="3"/>
  <c r="E457" i="9" s="1"/>
  <c r="C457" i="3"/>
  <c r="E456" i="9" s="1"/>
  <c r="C456" i="3"/>
  <c r="E455" i="9" s="1"/>
  <c r="C455" i="3"/>
  <c r="C453" i="3"/>
  <c r="E452" i="9" s="1"/>
  <c r="C452" i="3"/>
  <c r="C451" i="3"/>
  <c r="C450" i="3"/>
  <c r="C449" i="3"/>
  <c r="E448" i="9" s="1"/>
  <c r="C448" i="3"/>
  <c r="C447" i="3"/>
  <c r="C446" i="3"/>
  <c r="E445" i="9" s="1"/>
  <c r="C445" i="3"/>
  <c r="C444" i="3"/>
  <c r="E443" i="9" s="1"/>
  <c r="C443" i="3"/>
  <c r="E442" i="9" s="1"/>
  <c r="C442" i="3"/>
  <c r="E441" i="9" s="1"/>
  <c r="C441" i="3"/>
  <c r="C440" i="3"/>
  <c r="E439" i="9" s="1"/>
  <c r="C439" i="3"/>
  <c r="E438" i="9" s="1"/>
  <c r="C438" i="3"/>
  <c r="E437" i="9" s="1"/>
  <c r="C437" i="3"/>
  <c r="E436" i="9" s="1"/>
  <c r="C436" i="3"/>
  <c r="C433" i="3"/>
  <c r="E432" i="9" s="1"/>
  <c r="C432" i="3"/>
  <c r="E431" i="9" s="1"/>
  <c r="C431" i="3"/>
  <c r="E430" i="9" s="1"/>
  <c r="C430" i="3"/>
  <c r="E429" i="9" s="1"/>
  <c r="C429" i="3"/>
  <c r="C428" i="3"/>
  <c r="C427" i="3"/>
  <c r="E426" i="9" s="1"/>
  <c r="C425" i="3"/>
  <c r="C424" i="3"/>
  <c r="E423" i="9" s="1"/>
  <c r="C423" i="3"/>
  <c r="E422" i="9" s="1"/>
  <c r="C422" i="3"/>
  <c r="C421" i="3"/>
  <c r="E420" i="9" s="1"/>
  <c r="C420" i="3"/>
  <c r="E419" i="9" s="1"/>
  <c r="C419" i="3"/>
  <c r="C418" i="3"/>
  <c r="E417" i="9" s="1"/>
  <c r="C417" i="3"/>
  <c r="E416" i="9" s="1"/>
  <c r="C416" i="3"/>
  <c r="C415" i="3"/>
  <c r="C414" i="3"/>
  <c r="E413" i="9" s="1"/>
  <c r="C413" i="3"/>
  <c r="E412" i="9" s="1"/>
  <c r="C412" i="3"/>
  <c r="E411" i="9" s="1"/>
  <c r="C411" i="3"/>
  <c r="E410" i="9" s="1"/>
  <c r="C410" i="3"/>
  <c r="E409" i="9" s="1"/>
  <c r="C409" i="3"/>
  <c r="E408" i="9" s="1"/>
  <c r="C408" i="3"/>
  <c r="E407" i="9" s="1"/>
  <c r="C407" i="3"/>
  <c r="E406" i="9" s="1"/>
  <c r="C406" i="3"/>
  <c r="E405" i="9" s="1"/>
  <c r="C405" i="3"/>
  <c r="C404" i="3"/>
  <c r="E403" i="9" s="1"/>
  <c r="C403" i="3"/>
  <c r="E402" i="9" s="1"/>
  <c r="C402" i="3"/>
  <c r="E401" i="9" s="1"/>
  <c r="C401" i="3"/>
  <c r="C400" i="3"/>
  <c r="C399" i="3"/>
  <c r="E398" i="9" s="1"/>
  <c r="C398" i="3"/>
  <c r="E397" i="9" s="1"/>
  <c r="C397" i="3"/>
  <c r="E396" i="9" s="1"/>
  <c r="C396" i="3"/>
  <c r="C395" i="3"/>
  <c r="E394" i="9" s="1"/>
  <c r="C394" i="3"/>
  <c r="E393" i="9" s="1"/>
  <c r="C393" i="3"/>
  <c r="E392" i="9" s="1"/>
  <c r="C392" i="3"/>
  <c r="C390" i="3"/>
  <c r="C389" i="3"/>
  <c r="E388" i="9" s="1"/>
  <c r="C388" i="3"/>
  <c r="E387" i="9" s="1"/>
  <c r="C387" i="3"/>
  <c r="E386" i="9" s="1"/>
  <c r="C386" i="3"/>
  <c r="E385" i="9" s="1"/>
  <c r="C385" i="3"/>
  <c r="E384" i="9" s="1"/>
  <c r="C383" i="3"/>
  <c r="E382" i="9" s="1"/>
  <c r="C382" i="3"/>
  <c r="E381" i="9" s="1"/>
  <c r="C381" i="3"/>
  <c r="C378" i="3"/>
  <c r="C377" i="3"/>
  <c r="C375" i="3"/>
  <c r="C372" i="3"/>
  <c r="C370" i="3"/>
  <c r="C367" i="3"/>
  <c r="E366" i="9" s="1"/>
  <c r="C366" i="3"/>
  <c r="E365" i="9" s="1"/>
  <c r="C365" i="3"/>
  <c r="C364" i="3"/>
  <c r="E363" i="9" s="1"/>
  <c r="C363" i="3"/>
  <c r="C362" i="3"/>
  <c r="E361" i="9" s="1"/>
  <c r="C361" i="3"/>
  <c r="E360" i="9" s="1"/>
  <c r="C360" i="3"/>
  <c r="E359" i="9" s="1"/>
  <c r="C356" i="3"/>
  <c r="E355" i="9" s="1"/>
  <c r="C355" i="3"/>
  <c r="E354" i="9" s="1"/>
  <c r="C354" i="3"/>
  <c r="E353" i="9" s="1"/>
  <c r="C349" i="3"/>
  <c r="C348" i="3"/>
  <c r="C347" i="3"/>
  <c r="E346" i="9" s="1"/>
  <c r="C346" i="3"/>
  <c r="E345" i="9" s="1"/>
  <c r="C345" i="3"/>
  <c r="E344" i="9" s="1"/>
  <c r="C344" i="3"/>
  <c r="E343" i="9" s="1"/>
  <c r="C343" i="3"/>
  <c r="E342" i="9" s="1"/>
  <c r="C341" i="3"/>
  <c r="C338" i="3"/>
  <c r="C336" i="3"/>
  <c r="C335" i="3"/>
  <c r="E334" i="9" s="1"/>
  <c r="C334" i="3"/>
  <c r="C333" i="3"/>
  <c r="E332" i="9" s="1"/>
  <c r="C332" i="3"/>
  <c r="C331" i="3"/>
  <c r="E330" i="9" s="1"/>
  <c r="C328" i="3"/>
  <c r="E327" i="9" s="1"/>
  <c r="C327" i="3"/>
  <c r="E326" i="9" s="1"/>
  <c r="C326" i="3"/>
  <c r="E325" i="9" s="1"/>
  <c r="C325" i="3"/>
  <c r="C324" i="3"/>
  <c r="C323" i="3"/>
  <c r="E322" i="9" s="1"/>
  <c r="C322" i="3"/>
  <c r="E321" i="9" s="1"/>
  <c r="C321" i="3"/>
  <c r="E320" i="9" s="1"/>
  <c r="C320" i="3"/>
  <c r="E319" i="9" s="1"/>
  <c r="C319" i="3"/>
  <c r="E318" i="9" s="1"/>
  <c r="C318" i="3"/>
  <c r="E317" i="9" s="1"/>
  <c r="C317" i="3"/>
  <c r="E316" i="9" s="1"/>
  <c r="C316" i="3"/>
  <c r="E315" i="9" s="1"/>
  <c r="C315" i="3"/>
  <c r="E314" i="9" s="1"/>
  <c r="C314" i="3"/>
  <c r="E313" i="9" s="1"/>
  <c r="C313" i="3"/>
  <c r="C312" i="3"/>
  <c r="C311" i="3"/>
  <c r="C310" i="3"/>
  <c r="E309" i="9" s="1"/>
  <c r="C309" i="3"/>
  <c r="C306" i="3"/>
  <c r="E305" i="9" s="1"/>
  <c r="C305" i="3"/>
  <c r="E304" i="9" s="1"/>
  <c r="C304" i="3"/>
  <c r="E303" i="9" s="1"/>
  <c r="C303" i="3"/>
  <c r="E302" i="9" s="1"/>
  <c r="C302" i="3"/>
  <c r="C301" i="3"/>
  <c r="E300" i="9" s="1"/>
  <c r="C300" i="3"/>
  <c r="E299" i="9" s="1"/>
  <c r="C299" i="3"/>
  <c r="E298" i="9" s="1"/>
  <c r="C298" i="3"/>
  <c r="C297" i="3"/>
  <c r="E296" i="9" s="1"/>
  <c r="C296" i="3"/>
  <c r="E295" i="9" s="1"/>
  <c r="C295" i="3"/>
  <c r="E294" i="9" s="1"/>
  <c r="C294" i="3"/>
  <c r="E293" i="9" s="1"/>
  <c r="C293" i="3"/>
  <c r="E292" i="9" s="1"/>
  <c r="C292" i="3"/>
  <c r="E291" i="9" s="1"/>
  <c r="C291" i="3"/>
  <c r="E290" i="9" s="1"/>
  <c r="C290" i="3"/>
  <c r="C287" i="3"/>
  <c r="E286" i="9" s="1"/>
  <c r="C286" i="3"/>
  <c r="E285" i="9" s="1"/>
  <c r="C283" i="3"/>
  <c r="E282" i="9" s="1"/>
  <c r="C282" i="3"/>
  <c r="C281" i="3"/>
  <c r="E280" i="9" s="1"/>
  <c r="C280" i="3"/>
  <c r="C279" i="3"/>
  <c r="E278" i="9" s="1"/>
  <c r="C278" i="3"/>
  <c r="E277" i="9" s="1"/>
  <c r="C277" i="3"/>
  <c r="E276" i="9" s="1"/>
  <c r="C276" i="3"/>
  <c r="E275" i="9" s="1"/>
  <c r="C275" i="3"/>
  <c r="E274" i="9" s="1"/>
  <c r="C274" i="3"/>
  <c r="C273" i="3"/>
  <c r="E272" i="9" s="1"/>
  <c r="C272" i="3"/>
  <c r="C271" i="3"/>
  <c r="C270" i="3"/>
  <c r="E269" i="9" s="1"/>
  <c r="C269" i="3"/>
  <c r="E268" i="9" s="1"/>
  <c r="C268" i="3"/>
  <c r="E267" i="9" s="1"/>
  <c r="C267" i="3"/>
  <c r="E266" i="9" s="1"/>
  <c r="C266" i="3"/>
  <c r="E265" i="9" s="1"/>
  <c r="C265" i="3"/>
  <c r="E264" i="9" s="1"/>
  <c r="C264" i="3"/>
  <c r="E263" i="9" s="1"/>
  <c r="C263" i="3"/>
  <c r="E262" i="9" s="1"/>
  <c r="C262" i="3"/>
  <c r="E261" i="9" s="1"/>
  <c r="C261" i="3"/>
  <c r="C260" i="3"/>
  <c r="E259" i="9" s="1"/>
  <c r="C259" i="3"/>
  <c r="E258" i="9" s="1"/>
  <c r="C258" i="3"/>
  <c r="C257" i="3"/>
  <c r="C256" i="3"/>
  <c r="E255" i="9" s="1"/>
  <c r="C255" i="3"/>
  <c r="C254" i="3"/>
  <c r="C253" i="3"/>
  <c r="E252" i="9" s="1"/>
  <c r="C252" i="3"/>
  <c r="E251" i="9" s="1"/>
  <c r="C251" i="3"/>
  <c r="E250" i="9" s="1"/>
  <c r="C250" i="3"/>
  <c r="E249" i="9" s="1"/>
  <c r="C249" i="3"/>
  <c r="E248" i="9" s="1"/>
  <c r="C248" i="3"/>
  <c r="C247" i="3"/>
  <c r="E246" i="9" s="1"/>
  <c r="C246" i="3"/>
  <c r="E245" i="9" s="1"/>
  <c r="C245" i="3"/>
  <c r="E244" i="9" s="1"/>
  <c r="C244" i="3"/>
  <c r="E243" i="9" s="1"/>
  <c r="C243" i="3"/>
  <c r="C242" i="3"/>
  <c r="E241" i="9" s="1"/>
  <c r="C241" i="3"/>
  <c r="E240" i="9" s="1"/>
  <c r="C240" i="3"/>
  <c r="E239" i="9" s="1"/>
  <c r="C239" i="3"/>
  <c r="E238" i="9" s="1"/>
  <c r="C238" i="3"/>
  <c r="E237" i="9" s="1"/>
  <c r="C237" i="3"/>
  <c r="E236" i="9" s="1"/>
  <c r="C236" i="3"/>
  <c r="E235" i="9" s="1"/>
  <c r="C235" i="3"/>
  <c r="E234" i="9" s="1"/>
  <c r="C234" i="3"/>
  <c r="C233" i="3"/>
  <c r="C232" i="3"/>
  <c r="E231" i="9" s="1"/>
  <c r="C231" i="3"/>
  <c r="E230" i="9" s="1"/>
  <c r="C230" i="3"/>
  <c r="C229" i="3"/>
  <c r="E228" i="9" s="1"/>
  <c r="C228" i="3"/>
  <c r="C227" i="3"/>
  <c r="E226" i="9" s="1"/>
  <c r="C226" i="3"/>
  <c r="E225" i="9" s="1"/>
  <c r="C225" i="3"/>
  <c r="E224" i="9" s="1"/>
  <c r="C224" i="3"/>
  <c r="C223" i="3"/>
  <c r="E222" i="9" s="1"/>
  <c r="C222" i="3"/>
  <c r="E221" i="9" s="1"/>
  <c r="C221" i="3"/>
  <c r="E220" i="9" s="1"/>
  <c r="C220" i="3"/>
  <c r="E219" i="9" s="1"/>
  <c r="C219" i="3"/>
  <c r="E218" i="9" s="1"/>
  <c r="C218" i="3"/>
  <c r="E217" i="9" s="1"/>
  <c r="C217" i="3"/>
  <c r="E216" i="9" s="1"/>
  <c r="C216" i="3"/>
  <c r="E215" i="9" s="1"/>
  <c r="C215" i="3"/>
  <c r="E214" i="9" s="1"/>
  <c r="C214" i="3"/>
  <c r="E213" i="9" s="1"/>
  <c r="C213" i="3"/>
  <c r="E212" i="9" s="1"/>
  <c r="C212" i="3"/>
  <c r="E211" i="9" s="1"/>
  <c r="C211" i="3"/>
  <c r="E210" i="9" s="1"/>
  <c r="C210" i="3"/>
  <c r="E209" i="9" s="1"/>
  <c r="C209" i="3"/>
  <c r="C208" i="3"/>
  <c r="E207" i="9" s="1"/>
  <c r="C207" i="3"/>
  <c r="C206" i="3"/>
  <c r="C205" i="3"/>
  <c r="E204" i="9" s="1"/>
  <c r="C204" i="3"/>
  <c r="E203" i="9" s="1"/>
  <c r="C203" i="3"/>
  <c r="E202" i="9" s="1"/>
  <c r="C202" i="3"/>
  <c r="E201" i="9" s="1"/>
  <c r="C201" i="3"/>
  <c r="E200" i="9" s="1"/>
  <c r="C200" i="3"/>
  <c r="E199" i="9" s="1"/>
  <c r="C199" i="3"/>
  <c r="C198" i="3"/>
  <c r="E197" i="9" s="1"/>
  <c r="C197" i="3"/>
  <c r="E196" i="9" s="1"/>
  <c r="C196" i="3"/>
  <c r="E195" i="9" s="1"/>
  <c r="C195" i="3"/>
  <c r="E194" i="9" s="1"/>
  <c r="C194" i="3"/>
  <c r="E193" i="9" s="1"/>
  <c r="C193" i="3"/>
  <c r="E192" i="9" s="1"/>
  <c r="C192" i="3"/>
  <c r="C191" i="3"/>
  <c r="E190" i="9" s="1"/>
  <c r="C190" i="3"/>
  <c r="E189" i="9" s="1"/>
  <c r="C189" i="3"/>
  <c r="E188" i="9" s="1"/>
  <c r="C188" i="3"/>
  <c r="C187" i="3"/>
  <c r="C186" i="3"/>
  <c r="E185" i="9" s="1"/>
  <c r="C185" i="3"/>
  <c r="E184" i="9" s="1"/>
  <c r="C184" i="3"/>
  <c r="E183" i="9" s="1"/>
  <c r="C183" i="3"/>
  <c r="E182" i="9" s="1"/>
  <c r="C182" i="3"/>
  <c r="E181" i="9" s="1"/>
  <c r="C181" i="3"/>
  <c r="E180" i="9" s="1"/>
  <c r="C180" i="3"/>
  <c r="E179" i="9" s="1"/>
  <c r="C179" i="3"/>
  <c r="E178" i="9" s="1"/>
  <c r="C178" i="3"/>
  <c r="E177" i="9" s="1"/>
  <c r="C177" i="3"/>
  <c r="C176" i="3"/>
  <c r="E175" i="9" s="1"/>
  <c r="C175" i="3"/>
  <c r="E174" i="9" s="1"/>
  <c r="C174" i="3"/>
  <c r="E173" i="9" s="1"/>
  <c r="C173" i="3"/>
  <c r="C172" i="3"/>
  <c r="E171" i="9" s="1"/>
  <c r="C171" i="3"/>
  <c r="E170" i="9" s="1"/>
  <c r="C170" i="3"/>
  <c r="E169" i="9" s="1"/>
  <c r="C169" i="3"/>
  <c r="C168" i="3"/>
  <c r="E167" i="9" s="1"/>
  <c r="C167" i="3"/>
  <c r="E166" i="9" s="1"/>
  <c r="C166" i="3"/>
  <c r="E165" i="9" s="1"/>
  <c r="C165" i="3"/>
  <c r="E164" i="9" s="1"/>
  <c r="C164" i="3"/>
  <c r="C163" i="3"/>
  <c r="E162" i="9" s="1"/>
  <c r="C162" i="3"/>
  <c r="C161" i="3"/>
  <c r="E160" i="9" s="1"/>
  <c r="C160" i="3"/>
  <c r="C159" i="3"/>
  <c r="C158" i="3"/>
  <c r="E157" i="9" s="1"/>
  <c r="C157" i="3"/>
  <c r="C156" i="3"/>
  <c r="E155" i="9" s="1"/>
  <c r="C155" i="3"/>
  <c r="E154" i="9" s="1"/>
  <c r="C154" i="3"/>
  <c r="E153" i="9" s="1"/>
  <c r="C153" i="3"/>
  <c r="C152" i="3"/>
  <c r="C151" i="3"/>
  <c r="E150" i="9" s="1"/>
  <c r="C150" i="3"/>
  <c r="E149" i="9" s="1"/>
  <c r="C149" i="3"/>
  <c r="C148" i="3"/>
  <c r="E147" i="9" s="1"/>
  <c r="C147" i="3"/>
  <c r="E146" i="9" s="1"/>
  <c r="C146" i="3"/>
  <c r="E145" i="9" s="1"/>
  <c r="C145" i="3"/>
  <c r="E144" i="9" s="1"/>
  <c r="C144" i="3"/>
  <c r="E143" i="9" s="1"/>
  <c r="C143" i="3"/>
  <c r="E142" i="9" s="1"/>
  <c r="C142" i="3"/>
  <c r="E141" i="9" s="1"/>
  <c r="C141" i="3"/>
  <c r="E140" i="9" s="1"/>
  <c r="C140" i="3"/>
  <c r="E139" i="9" s="1"/>
  <c r="C139" i="3"/>
  <c r="C138" i="3"/>
  <c r="E137" i="9" s="1"/>
  <c r="C137" i="3"/>
  <c r="E136" i="9" s="1"/>
  <c r="C136" i="3"/>
  <c r="C135" i="3"/>
  <c r="C134" i="3"/>
  <c r="C133" i="3"/>
  <c r="E132" i="9" s="1"/>
  <c r="C132" i="3"/>
  <c r="E131" i="9" s="1"/>
  <c r="C131" i="3"/>
  <c r="E130" i="9" s="1"/>
  <c r="C130" i="3"/>
  <c r="E129" i="9" s="1"/>
  <c r="C129" i="3"/>
  <c r="E128" i="9" s="1"/>
  <c r="C128" i="3"/>
  <c r="C127" i="3"/>
  <c r="E126" i="9" s="1"/>
  <c r="C126" i="3"/>
  <c r="E125" i="9" s="1"/>
  <c r="C125" i="3"/>
  <c r="E124" i="9" s="1"/>
  <c r="C124" i="3"/>
  <c r="E123" i="9" s="1"/>
  <c r="C123" i="3"/>
  <c r="E122" i="9" s="1"/>
  <c r="C122" i="3"/>
  <c r="E121" i="9" s="1"/>
  <c r="C121" i="3"/>
  <c r="E120" i="9" s="1"/>
  <c r="C120" i="3"/>
  <c r="E119" i="9" s="1"/>
  <c r="C119" i="3"/>
  <c r="E118" i="9" s="1"/>
  <c r="C118" i="3"/>
  <c r="E117" i="9" s="1"/>
  <c r="C117" i="3"/>
  <c r="C116" i="3"/>
  <c r="C115" i="3"/>
  <c r="C114" i="3"/>
  <c r="C113" i="3"/>
  <c r="C112" i="3"/>
  <c r="E111" i="9" s="1"/>
  <c r="C111" i="3"/>
  <c r="C110" i="3"/>
  <c r="C109" i="3"/>
  <c r="E108" i="9" s="1"/>
  <c r="C108" i="3"/>
  <c r="E107" i="9" s="1"/>
  <c r="C106" i="3"/>
  <c r="E105" i="9" s="1"/>
  <c r="C105" i="3"/>
  <c r="C104" i="3"/>
  <c r="C103" i="3"/>
  <c r="E102" i="9" s="1"/>
  <c r="C102" i="3"/>
  <c r="E101" i="9" s="1"/>
  <c r="C101" i="3"/>
  <c r="E100" i="9" s="1"/>
  <c r="C100" i="3"/>
  <c r="E99" i="9" s="1"/>
  <c r="C99" i="3"/>
  <c r="E98" i="9" s="1"/>
  <c r="C98" i="3"/>
  <c r="E97" i="9" s="1"/>
  <c r="C97" i="3"/>
  <c r="E96" i="9" s="1"/>
  <c r="C96" i="3"/>
  <c r="E95" i="9" s="1"/>
  <c r="C95" i="3"/>
  <c r="E94" i="9" s="1"/>
  <c r="C94" i="3"/>
  <c r="E93" i="9" s="1"/>
  <c r="C93" i="3"/>
  <c r="E92" i="9" s="1"/>
  <c r="C92" i="3"/>
  <c r="E91" i="9" s="1"/>
  <c r="C91" i="3"/>
  <c r="C90" i="3"/>
  <c r="E89" i="9" s="1"/>
  <c r="C89" i="3"/>
  <c r="E88" i="9" s="1"/>
  <c r="C88" i="3"/>
  <c r="E87" i="9" s="1"/>
  <c r="C87" i="3"/>
  <c r="C86" i="3"/>
  <c r="C85" i="3"/>
  <c r="E84" i="9" s="1"/>
  <c r="C84" i="3"/>
  <c r="E83" i="9" s="1"/>
  <c r="C83" i="3"/>
  <c r="E82" i="9" s="1"/>
  <c r="C82" i="3"/>
  <c r="E81" i="9" s="1"/>
  <c r="C81" i="3"/>
  <c r="E80" i="9" s="1"/>
  <c r="C80" i="3"/>
  <c r="C79" i="3"/>
  <c r="E78" i="9" s="1"/>
  <c r="C78" i="3"/>
  <c r="E77" i="9" s="1"/>
  <c r="C77" i="3"/>
  <c r="E76" i="9" s="1"/>
  <c r="C76" i="3"/>
  <c r="E75" i="9" s="1"/>
  <c r="C75" i="3"/>
  <c r="E74" i="9" s="1"/>
  <c r="C74" i="3"/>
  <c r="E73" i="9" s="1"/>
  <c r="C73" i="3"/>
  <c r="E72" i="9" s="1"/>
  <c r="C72" i="3"/>
  <c r="E71" i="9" s="1"/>
  <c r="C71" i="3"/>
  <c r="E70" i="9" s="1"/>
  <c r="C70" i="3"/>
  <c r="E69" i="9" s="1"/>
  <c r="C69" i="3"/>
  <c r="C48" i="3"/>
  <c r="C47" i="3"/>
  <c r="E46" i="9" s="1"/>
  <c r="C46" i="3"/>
  <c r="E45" i="9" s="1"/>
  <c r="C45" i="3"/>
  <c r="E44" i="9" s="1"/>
  <c r="C44" i="3"/>
  <c r="E43" i="9" s="1"/>
  <c r="C43" i="3"/>
  <c r="E42" i="9" s="1"/>
  <c r="C42" i="3"/>
  <c r="E41" i="9" s="1"/>
  <c r="C41" i="3"/>
  <c r="E40" i="9" s="1"/>
  <c r="C40" i="3"/>
  <c r="E39" i="9" s="1"/>
  <c r="C39" i="3"/>
  <c r="E38" i="9" s="1"/>
  <c r="C38" i="3"/>
  <c r="C37" i="3"/>
  <c r="E36" i="9" s="1"/>
  <c r="C36" i="3"/>
  <c r="C35" i="3"/>
  <c r="E34" i="9" s="1"/>
  <c r="C34" i="3"/>
  <c r="C33" i="3"/>
  <c r="E32" i="9" s="1"/>
  <c r="C32" i="3"/>
  <c r="E31" i="9" s="1"/>
  <c r="C31" i="3"/>
  <c r="E30" i="9" s="1"/>
  <c r="C30" i="3"/>
  <c r="E29" i="9" s="1"/>
  <c r="C29" i="3"/>
  <c r="E28" i="9" s="1"/>
  <c r="C28" i="3"/>
  <c r="E27" i="9" s="1"/>
  <c r="C27" i="3"/>
  <c r="E26" i="9" s="1"/>
  <c r="C26" i="3"/>
  <c r="E25" i="9" s="1"/>
  <c r="C25" i="3"/>
  <c r="E24" i="9" s="1"/>
  <c r="C24" i="3"/>
  <c r="E23" i="9" s="1"/>
  <c r="C23" i="3"/>
  <c r="C22" i="3"/>
  <c r="E21" i="9" s="1"/>
  <c r="C21" i="3"/>
  <c r="E20" i="9" s="1"/>
  <c r="C20" i="3"/>
  <c r="E19" i="9" s="1"/>
  <c r="C19" i="3"/>
  <c r="C18" i="3"/>
  <c r="C17" i="3"/>
  <c r="E16" i="9" s="1"/>
  <c r="C16" i="3"/>
  <c r="E15" i="9" s="1"/>
  <c r="C15" i="3"/>
  <c r="E14" i="9" s="1"/>
  <c r="C14" i="3"/>
  <c r="E13" i="9" s="1"/>
  <c r="C13" i="3"/>
  <c r="E12" i="9" s="1"/>
  <c r="C12" i="3"/>
  <c r="C11" i="3"/>
  <c r="E10" i="9" s="1"/>
  <c r="C10" i="3"/>
  <c r="C8" i="3"/>
  <c r="E7" i="9" s="1"/>
  <c r="C7" i="3"/>
  <c r="C6" i="3"/>
  <c r="E5" i="9" s="1"/>
  <c r="C5" i="3"/>
  <c r="E4" i="9" s="1"/>
  <c r="C4" i="3"/>
  <c r="E3" i="9" s="1"/>
  <c r="C3" i="3"/>
  <c r="B66" i="4"/>
  <c r="B64" i="4"/>
  <c r="B63" i="4"/>
  <c r="B62" i="4"/>
  <c r="B61" i="4"/>
  <c r="B60" i="4"/>
  <c r="B59" i="4"/>
  <c r="B58" i="4"/>
  <c r="B57" i="4"/>
  <c r="B56" i="4"/>
  <c r="B55" i="4"/>
  <c r="B54" i="4"/>
  <c r="B53" i="4"/>
  <c r="B52" i="4"/>
  <c r="B51" i="4"/>
  <c r="B50" i="4"/>
  <c r="B49" i="4"/>
  <c r="B48" i="4"/>
  <c r="B47" i="4"/>
  <c r="B46" i="4"/>
  <c r="B45" i="4"/>
  <c r="B44" i="4"/>
  <c r="B43" i="4"/>
  <c r="B42" i="4"/>
  <c r="B41" i="4"/>
  <c r="B39" i="4"/>
  <c r="B38" i="4"/>
  <c r="B37" i="4"/>
  <c r="B36" i="4"/>
  <c r="B35" i="4"/>
  <c r="B33" i="4"/>
  <c r="B32" i="4"/>
  <c r="B31" i="4"/>
  <c r="B30" i="4"/>
  <c r="B29" i="4"/>
  <c r="B28" i="4"/>
  <c r="B27" i="4"/>
  <c r="B26" i="4"/>
  <c r="B25" i="4"/>
  <c r="B24" i="4"/>
  <c r="B23" i="4"/>
  <c r="B22" i="4"/>
  <c r="B21" i="4"/>
  <c r="B20" i="4"/>
  <c r="B19" i="4"/>
  <c r="B18" i="4"/>
  <c r="B17" i="4"/>
  <c r="B16" i="4"/>
  <c r="B15" i="4"/>
  <c r="B14" i="4"/>
  <c r="B13" i="4"/>
  <c r="B12" i="4"/>
  <c r="B11" i="4"/>
  <c r="B10" i="4"/>
  <c r="B9" i="4"/>
  <c r="B8" i="4"/>
  <c r="B7" i="4"/>
  <c r="B6" i="4"/>
  <c r="B5" i="4"/>
  <c r="B4" i="4"/>
  <c r="B3" i="4"/>
  <c r="E752" i="9" l="1"/>
  <c r="C751" i="7"/>
  <c r="J752" i="9"/>
  <c r="D751" i="7"/>
  <c r="G751" i="8"/>
  <c r="H751" i="8" s="1"/>
  <c r="N752" i="9"/>
  <c r="E751" i="7"/>
  <c r="D749" i="8"/>
  <c r="C749" i="8"/>
  <c r="E749" i="8"/>
  <c r="F749" i="8"/>
  <c r="E47" i="9"/>
  <c r="J47" i="9"/>
  <c r="N47" i="9"/>
  <c r="N48" i="9"/>
  <c r="P769" i="9"/>
  <c r="N29" i="17" s="1"/>
  <c r="P765" i="9"/>
  <c r="N25" i="17" s="1"/>
  <c r="P761" i="9"/>
  <c r="N21" i="17" s="1"/>
  <c r="P768" i="9"/>
  <c r="N28" i="17" s="1"/>
  <c r="P764" i="9"/>
  <c r="N24" i="17" s="1"/>
  <c r="P760" i="9"/>
  <c r="P767" i="9"/>
  <c r="N27" i="17" s="1"/>
  <c r="P763" i="9"/>
  <c r="N23" i="17" s="1"/>
  <c r="P759" i="9"/>
  <c r="P766" i="9"/>
  <c r="N26" i="17" s="1"/>
  <c r="P762" i="9"/>
  <c r="N22" i="17" s="1"/>
  <c r="P758" i="9"/>
  <c r="P757" i="9"/>
  <c r="I769" i="9"/>
  <c r="L29" i="17" s="1"/>
  <c r="I765" i="9"/>
  <c r="L25" i="17" s="1"/>
  <c r="I761" i="9"/>
  <c r="L21" i="17" s="1"/>
  <c r="I768" i="9"/>
  <c r="L28" i="17" s="1"/>
  <c r="I764" i="9"/>
  <c r="L24" i="17" s="1"/>
  <c r="I760" i="9"/>
  <c r="I758" i="9"/>
  <c r="I767" i="9"/>
  <c r="L27" i="17" s="1"/>
  <c r="I763" i="9"/>
  <c r="L23" i="17" s="1"/>
  <c r="I759" i="9"/>
  <c r="I757" i="9"/>
  <c r="I766" i="9"/>
  <c r="L26" i="17" s="1"/>
  <c r="I762" i="9"/>
  <c r="L22" i="17" s="1"/>
  <c r="M769" i="9"/>
  <c r="M29" i="17" s="1"/>
  <c r="M765" i="9"/>
  <c r="M25" i="17" s="1"/>
  <c r="M761" i="9"/>
  <c r="M21" i="17" s="1"/>
  <c r="M757" i="9"/>
  <c r="M768" i="9"/>
  <c r="M28" i="17" s="1"/>
  <c r="M764" i="9"/>
  <c r="M24" i="17" s="1"/>
  <c r="M760" i="9"/>
  <c r="M767" i="9"/>
  <c r="M27" i="17" s="1"/>
  <c r="M763" i="9"/>
  <c r="M23" i="17" s="1"/>
  <c r="M759" i="9"/>
  <c r="M766" i="9"/>
  <c r="M26" i="17" s="1"/>
  <c r="M762" i="9"/>
  <c r="M22" i="17" s="1"/>
  <c r="M758" i="9"/>
  <c r="P40" i="4"/>
  <c r="Q40" i="4" s="1"/>
  <c r="D40" i="4"/>
  <c r="E40" i="4" s="1"/>
  <c r="K40" i="4"/>
  <c r="L40" i="4" s="1"/>
  <c r="C6" i="8"/>
  <c r="E6" i="9"/>
  <c r="C11" i="8"/>
  <c r="E11" i="9"/>
  <c r="C35" i="8"/>
  <c r="E35" i="9"/>
  <c r="C86" i="8"/>
  <c r="E86" i="9"/>
  <c r="C90" i="8"/>
  <c r="E90" i="9"/>
  <c r="AX116" i="3"/>
  <c r="E115" i="9"/>
  <c r="C127" i="8"/>
  <c r="E127" i="9"/>
  <c r="C135" i="8"/>
  <c r="E135" i="9"/>
  <c r="AL152" i="3"/>
  <c r="E151" i="9"/>
  <c r="C159" i="8"/>
  <c r="E159" i="9"/>
  <c r="C163" i="8"/>
  <c r="E163" i="9"/>
  <c r="AL188" i="3"/>
  <c r="E187" i="9"/>
  <c r="C191" i="8"/>
  <c r="E191" i="9"/>
  <c r="AL224" i="3"/>
  <c r="E223" i="9"/>
  <c r="AX228" i="3"/>
  <c r="E227" i="9"/>
  <c r="AL248" i="3"/>
  <c r="E247" i="9"/>
  <c r="AL272" i="3"/>
  <c r="E271" i="9"/>
  <c r="C279" i="8"/>
  <c r="E279" i="9"/>
  <c r="C331" i="8"/>
  <c r="E331" i="9"/>
  <c r="C335" i="8"/>
  <c r="E335" i="9"/>
  <c r="E347" i="9"/>
  <c r="AL363" i="3"/>
  <c r="E362" i="9"/>
  <c r="AX377" i="3"/>
  <c r="E376" i="9"/>
  <c r="AL401" i="3"/>
  <c r="E400" i="9"/>
  <c r="C403" i="8"/>
  <c r="E404" i="9"/>
  <c r="AL425" i="3"/>
  <c r="E424" i="9"/>
  <c r="C434" i="8"/>
  <c r="E435" i="9"/>
  <c r="AL448" i="3"/>
  <c r="E447" i="9"/>
  <c r="AL452" i="3"/>
  <c r="E451" i="9"/>
  <c r="AX465" i="3"/>
  <c r="E464" i="9"/>
  <c r="C467" i="8"/>
  <c r="E468" i="9"/>
  <c r="AL478" i="3"/>
  <c r="E477" i="9"/>
  <c r="E481" i="9"/>
  <c r="E489" i="9"/>
  <c r="E505" i="9"/>
  <c r="E513" i="9"/>
  <c r="E529" i="9"/>
  <c r="AL547" i="3"/>
  <c r="E546" i="9"/>
  <c r="AX570" i="3"/>
  <c r="E569" i="9"/>
  <c r="C572" i="8"/>
  <c r="E573" i="9"/>
  <c r="AL578" i="3"/>
  <c r="E577" i="9"/>
  <c r="C588" i="8"/>
  <c r="E589" i="9"/>
  <c r="C597" i="8"/>
  <c r="E598" i="9"/>
  <c r="AL603" i="3"/>
  <c r="E602" i="9"/>
  <c r="C624" i="8"/>
  <c r="E625" i="9"/>
  <c r="AL630" i="3"/>
  <c r="E629" i="9"/>
  <c r="AL651" i="3"/>
  <c r="E650" i="9"/>
  <c r="AL655" i="3"/>
  <c r="E654" i="9"/>
  <c r="AL668" i="3"/>
  <c r="E667" i="9"/>
  <c r="AL672" i="3"/>
  <c r="E671" i="9"/>
  <c r="C674" i="8"/>
  <c r="E675" i="9"/>
  <c r="C731" i="8"/>
  <c r="E732" i="9"/>
  <c r="E21" i="8"/>
  <c r="J21" i="9"/>
  <c r="J29" i="9"/>
  <c r="J33" i="9"/>
  <c r="AM70" i="3"/>
  <c r="J69" i="9"/>
  <c r="J72" i="9"/>
  <c r="J80" i="9"/>
  <c r="E84" i="8"/>
  <c r="J84" i="9"/>
  <c r="J96" i="9"/>
  <c r="AM114" i="3"/>
  <c r="J113" i="9"/>
  <c r="AM118" i="3"/>
  <c r="J117" i="9"/>
  <c r="AM122" i="3"/>
  <c r="J121" i="9"/>
  <c r="E141" i="8"/>
  <c r="J141" i="9"/>
  <c r="AM162" i="3"/>
  <c r="J161" i="9"/>
  <c r="AY182" i="3"/>
  <c r="J181" i="9"/>
  <c r="J193" i="9"/>
  <c r="AM210" i="3"/>
  <c r="J209" i="9"/>
  <c r="E213" i="8"/>
  <c r="J213" i="9"/>
  <c r="AM230" i="3"/>
  <c r="J229" i="9"/>
  <c r="AM262" i="3"/>
  <c r="J261" i="9"/>
  <c r="J265" i="9"/>
  <c r="AM278" i="3"/>
  <c r="J277" i="9"/>
  <c r="E281" i="8"/>
  <c r="J281" i="9"/>
  <c r="J297" i="9"/>
  <c r="AM312" i="3"/>
  <c r="J311" i="9"/>
  <c r="AY320" i="3"/>
  <c r="J319" i="9"/>
  <c r="E333" i="8"/>
  <c r="J333" i="9"/>
  <c r="AM341" i="3"/>
  <c r="J340" i="9"/>
  <c r="E365" i="8"/>
  <c r="J365" i="9"/>
  <c r="AM375" i="3"/>
  <c r="J374" i="9"/>
  <c r="J385" i="9"/>
  <c r="J389" i="9"/>
  <c r="E393" i="8"/>
  <c r="J394" i="9"/>
  <c r="AY407" i="3"/>
  <c r="J406" i="9"/>
  <c r="AM411" i="3"/>
  <c r="J410" i="9"/>
  <c r="AM419" i="3"/>
  <c r="J418" i="9"/>
  <c r="E448" i="8"/>
  <c r="J449" i="9"/>
  <c r="AM455" i="3"/>
  <c r="J454" i="9"/>
  <c r="AM459" i="3"/>
  <c r="J458" i="9"/>
  <c r="E478" i="8"/>
  <c r="J479" i="9"/>
  <c r="E494" i="8"/>
  <c r="J495" i="9"/>
  <c r="AM504" i="3"/>
  <c r="J503" i="9"/>
  <c r="E518" i="8"/>
  <c r="J519" i="9"/>
  <c r="E530" i="8"/>
  <c r="J531" i="9"/>
  <c r="J563" i="9"/>
  <c r="E570" i="8"/>
  <c r="J571" i="9"/>
  <c r="J575" i="9"/>
  <c r="J583" i="9"/>
  <c r="J591" i="9"/>
  <c r="J600" i="9"/>
  <c r="J609" i="9"/>
  <c r="AM653" i="3"/>
  <c r="J652" i="9"/>
  <c r="AM658" i="3"/>
  <c r="J657" i="9"/>
  <c r="E664" i="8"/>
  <c r="J665" i="9"/>
  <c r="AM670" i="3"/>
  <c r="J669" i="9"/>
  <c r="E672" i="8"/>
  <c r="J673" i="9"/>
  <c r="E696" i="8"/>
  <c r="J697" i="9"/>
  <c r="AY713" i="3"/>
  <c r="J712" i="9"/>
  <c r="J728" i="9"/>
  <c r="AM732" i="3"/>
  <c r="J731" i="9"/>
  <c r="AN30" i="3"/>
  <c r="N29" i="9"/>
  <c r="AN46" i="3"/>
  <c r="N45" i="9"/>
  <c r="AN70" i="3"/>
  <c r="N69" i="9"/>
  <c r="N76" i="9"/>
  <c r="N80" i="9"/>
  <c r="AN101" i="3"/>
  <c r="N100" i="9"/>
  <c r="AN122" i="3"/>
  <c r="N121" i="9"/>
  <c r="N129" i="9"/>
  <c r="N149" i="9"/>
  <c r="N153" i="9"/>
  <c r="N169" i="9"/>
  <c r="N173" i="9"/>
  <c r="N177" i="9"/>
  <c r="AN194" i="3"/>
  <c r="N193" i="9"/>
  <c r="N197" i="9"/>
  <c r="N201" i="9"/>
  <c r="N205" i="9"/>
  <c r="N209" i="9"/>
  <c r="N213" i="9"/>
  <c r="N221" i="9"/>
  <c r="N225" i="9"/>
  <c r="N233" i="9"/>
  <c r="N237" i="9"/>
  <c r="N241" i="9"/>
  <c r="N245" i="9"/>
  <c r="N253" i="9"/>
  <c r="N257" i="9"/>
  <c r="N261" i="9"/>
  <c r="AN282" i="3"/>
  <c r="N281" i="9"/>
  <c r="AN298" i="3"/>
  <c r="N297" i="9"/>
  <c r="N301" i="9"/>
  <c r="AN306" i="3"/>
  <c r="N305" i="9"/>
  <c r="AN312" i="3"/>
  <c r="N311" i="9"/>
  <c r="AN324" i="3"/>
  <c r="N323" i="9"/>
  <c r="AN346" i="3"/>
  <c r="N345" i="9"/>
  <c r="AN381" i="3"/>
  <c r="N380" i="9"/>
  <c r="AN398" i="3"/>
  <c r="N397" i="9"/>
  <c r="AN406" i="3"/>
  <c r="N405" i="9"/>
  <c r="AN410" i="3"/>
  <c r="N409" i="9"/>
  <c r="AN427" i="3"/>
  <c r="N426" i="9"/>
  <c r="AN431" i="3"/>
  <c r="N430" i="9"/>
  <c r="AN458" i="3"/>
  <c r="N457" i="9"/>
  <c r="AZ466" i="3"/>
  <c r="N465" i="9"/>
  <c r="N469" i="9"/>
  <c r="N473" i="9"/>
  <c r="N478" i="9"/>
  <c r="N486" i="9"/>
  <c r="N490" i="9"/>
  <c r="N494" i="9"/>
  <c r="N510" i="9"/>
  <c r="N514" i="9"/>
  <c r="N518" i="9"/>
  <c r="AN548" i="3"/>
  <c r="N547" i="9"/>
  <c r="AN554" i="3"/>
  <c r="N553" i="9"/>
  <c r="AN558" i="3"/>
  <c r="N557" i="9"/>
  <c r="AN604" i="3"/>
  <c r="N603" i="9"/>
  <c r="AN609" i="3"/>
  <c r="N608" i="9"/>
  <c r="N617" i="9"/>
  <c r="AN627" i="3"/>
  <c r="N626" i="9"/>
  <c r="AN635" i="3"/>
  <c r="N634" i="9"/>
  <c r="AZ708" i="3"/>
  <c r="N707" i="9"/>
  <c r="AN712" i="3"/>
  <c r="N711" i="9"/>
  <c r="AZ716" i="3"/>
  <c r="N715" i="9"/>
  <c r="N721" i="9"/>
  <c r="N727" i="9"/>
  <c r="N730" i="9"/>
  <c r="AX51" i="3"/>
  <c r="E50" i="9"/>
  <c r="J50" i="9"/>
  <c r="AM107" i="3"/>
  <c r="J106" i="9"/>
  <c r="AX69" i="3"/>
  <c r="E68" i="9"/>
  <c r="AL80" i="3"/>
  <c r="E79" i="9"/>
  <c r="C103" i="8"/>
  <c r="E103" i="9"/>
  <c r="AL113" i="3"/>
  <c r="E112" i="9"/>
  <c r="AX117" i="3"/>
  <c r="E116" i="9"/>
  <c r="C148" i="8"/>
  <c r="E148" i="9"/>
  <c r="AL153" i="3"/>
  <c r="E152" i="9"/>
  <c r="AL157" i="3"/>
  <c r="E156" i="9"/>
  <c r="C168" i="8"/>
  <c r="E168" i="9"/>
  <c r="AL173" i="3"/>
  <c r="E172" i="9"/>
  <c r="AL177" i="3"/>
  <c r="E176" i="9"/>
  <c r="C208" i="8"/>
  <c r="E208" i="9"/>
  <c r="C232" i="8"/>
  <c r="E232" i="9"/>
  <c r="AL257" i="3"/>
  <c r="E256" i="9"/>
  <c r="AL261" i="3"/>
  <c r="E260" i="9"/>
  <c r="C310" i="8"/>
  <c r="E310" i="9"/>
  <c r="AL338" i="3"/>
  <c r="E337" i="9"/>
  <c r="E348" i="9"/>
  <c r="C369" i="8"/>
  <c r="E369" i="9"/>
  <c r="AL378" i="3"/>
  <c r="E377" i="9"/>
  <c r="AL422" i="3"/>
  <c r="E421" i="9"/>
  <c r="C439" i="8"/>
  <c r="E440" i="9"/>
  <c r="AL445" i="3"/>
  <c r="E444" i="9"/>
  <c r="C464" i="8"/>
  <c r="E465" i="9"/>
  <c r="C477" i="8"/>
  <c r="E478" i="9"/>
  <c r="E482" i="9"/>
  <c r="E486" i="9"/>
  <c r="E490" i="9"/>
  <c r="E510" i="9"/>
  <c r="E514" i="9"/>
  <c r="C546" i="8"/>
  <c r="E547" i="9"/>
  <c r="C552" i="8"/>
  <c r="E553" i="9"/>
  <c r="C565" i="8"/>
  <c r="E566" i="9"/>
  <c r="AX579" i="3"/>
  <c r="E578" i="9"/>
  <c r="AL600" i="3"/>
  <c r="E599" i="9"/>
  <c r="AL604" i="3"/>
  <c r="E603" i="9"/>
  <c r="AL623" i="3"/>
  <c r="E622" i="9"/>
  <c r="AL640" i="3"/>
  <c r="E639" i="9"/>
  <c r="C642" i="8"/>
  <c r="E643" i="9"/>
  <c r="AL657" i="3"/>
  <c r="E656" i="9"/>
  <c r="AL669" i="3"/>
  <c r="E668" i="9"/>
  <c r="AL673" i="3"/>
  <c r="E672" i="9"/>
  <c r="C675" i="8"/>
  <c r="E676" i="9"/>
  <c r="C679" i="8"/>
  <c r="E680" i="9"/>
  <c r="J10" i="9"/>
  <c r="AM15" i="3"/>
  <c r="J14" i="9"/>
  <c r="AM23" i="3"/>
  <c r="J22" i="9"/>
  <c r="J30" i="9"/>
  <c r="J34" i="9"/>
  <c r="J38" i="9"/>
  <c r="J42" i="9"/>
  <c r="J73" i="9"/>
  <c r="J77" i="9"/>
  <c r="J85" i="9"/>
  <c r="E105" i="8"/>
  <c r="J105" i="9"/>
  <c r="AM115" i="3"/>
  <c r="J114" i="9"/>
  <c r="E126" i="8"/>
  <c r="J126" i="9"/>
  <c r="E134" i="8"/>
  <c r="J134" i="9"/>
  <c r="AM139" i="3"/>
  <c r="J138" i="9"/>
  <c r="E150" i="8"/>
  <c r="J150" i="9"/>
  <c r="AM155" i="3"/>
  <c r="J154" i="9"/>
  <c r="AM159" i="3"/>
  <c r="J158" i="9"/>
  <c r="E178" i="8"/>
  <c r="J178" i="9"/>
  <c r="AM183" i="3"/>
  <c r="J182" i="9"/>
  <c r="AM187" i="3"/>
  <c r="J186" i="9"/>
  <c r="AM207" i="3"/>
  <c r="J206" i="9"/>
  <c r="AY227" i="3"/>
  <c r="J226" i="9"/>
  <c r="J262" i="9"/>
  <c r="J266" i="9"/>
  <c r="E274" i="8"/>
  <c r="J274" i="9"/>
  <c r="AM279" i="3"/>
  <c r="J278" i="9"/>
  <c r="AY283" i="3"/>
  <c r="J282" i="9"/>
  <c r="J290" i="9"/>
  <c r="J294" i="9"/>
  <c r="E308" i="8"/>
  <c r="J308" i="9"/>
  <c r="J316" i="9"/>
  <c r="J324" i="9"/>
  <c r="E334" i="8"/>
  <c r="J334" i="9"/>
  <c r="E342" i="8"/>
  <c r="J342" i="9"/>
  <c r="J354" i="9"/>
  <c r="J366" i="9"/>
  <c r="J386" i="9"/>
  <c r="J391" i="9"/>
  <c r="AM420" i="3"/>
  <c r="J419" i="9"/>
  <c r="E427" i="8"/>
  <c r="J428" i="9"/>
  <c r="J432" i="9"/>
  <c r="AY451" i="3"/>
  <c r="J450" i="9"/>
  <c r="AM456" i="3"/>
  <c r="J455" i="9"/>
  <c r="AY477" i="3"/>
  <c r="J476" i="9"/>
  <c r="E479" i="8"/>
  <c r="J480" i="9"/>
  <c r="AM501" i="3"/>
  <c r="J500" i="9"/>
  <c r="AM505" i="3"/>
  <c r="J504" i="9"/>
  <c r="AM521" i="3"/>
  <c r="J520" i="9"/>
  <c r="E523" i="8"/>
  <c r="J524" i="9"/>
  <c r="E539" i="8"/>
  <c r="J540" i="9"/>
  <c r="E550" i="8"/>
  <c r="J551" i="9"/>
  <c r="J564" i="9"/>
  <c r="J584" i="9"/>
  <c r="J588" i="9"/>
  <c r="J593" i="9"/>
  <c r="J597" i="9"/>
  <c r="J610" i="9"/>
  <c r="E627" i="8"/>
  <c r="J628" i="9"/>
  <c r="E635" i="8"/>
  <c r="J636" i="9"/>
  <c r="AY650" i="3"/>
  <c r="J649" i="9"/>
  <c r="AY654" i="3"/>
  <c r="J653" i="9"/>
  <c r="E657" i="8"/>
  <c r="J658" i="9"/>
  <c r="J666" i="9"/>
  <c r="E673" i="8"/>
  <c r="J674" i="9"/>
  <c r="AM683" i="3"/>
  <c r="J682" i="9"/>
  <c r="AM706" i="3"/>
  <c r="J705" i="9"/>
  <c r="E708" i="8"/>
  <c r="J709" i="9"/>
  <c r="AM733" i="3"/>
  <c r="J732" i="9"/>
  <c r="N10" i="9"/>
  <c r="AN19" i="3"/>
  <c r="N18" i="9"/>
  <c r="AN23" i="3"/>
  <c r="N22" i="9"/>
  <c r="AN31" i="3"/>
  <c r="N30" i="9"/>
  <c r="N77" i="9"/>
  <c r="N85" i="9"/>
  <c r="AN111" i="3"/>
  <c r="N110" i="9"/>
  <c r="AN127" i="3"/>
  <c r="N126" i="9"/>
  <c r="N130" i="9"/>
  <c r="N142" i="9"/>
  <c r="N146" i="9"/>
  <c r="N150" i="9"/>
  <c r="N154" i="9"/>
  <c r="N158" i="9"/>
  <c r="N174" i="9"/>
  <c r="N178" i="9"/>
  <c r="N198" i="9"/>
  <c r="N210" i="9"/>
  <c r="N214" i="9"/>
  <c r="N218" i="9"/>
  <c r="N222" i="9"/>
  <c r="N230" i="9"/>
  <c r="N234" i="9"/>
  <c r="Q234" i="9" s="1"/>
  <c r="N246" i="9"/>
  <c r="N250" i="9"/>
  <c r="AN279" i="3"/>
  <c r="N278" i="9"/>
  <c r="AN283" i="3"/>
  <c r="N282" i="9"/>
  <c r="N290" i="9"/>
  <c r="N294" i="9"/>
  <c r="AN309" i="3"/>
  <c r="N308" i="9"/>
  <c r="AN317" i="3"/>
  <c r="N316" i="9"/>
  <c r="N365" i="9"/>
  <c r="N389" i="9"/>
  <c r="AN411" i="3"/>
  <c r="N410" i="9"/>
  <c r="AN432" i="3"/>
  <c r="N431" i="9"/>
  <c r="AN455" i="3"/>
  <c r="N454" i="9"/>
  <c r="AN459" i="3"/>
  <c r="N458" i="9"/>
  <c r="N483" i="9"/>
  <c r="N487" i="9"/>
  <c r="N495" i="9"/>
  <c r="N499" i="9"/>
  <c r="N511" i="9"/>
  <c r="N519" i="9"/>
  <c r="AN532" i="3"/>
  <c r="N531" i="9"/>
  <c r="AN559" i="3"/>
  <c r="N558" i="9"/>
  <c r="AN564" i="3"/>
  <c r="N563" i="9"/>
  <c r="AN576" i="3"/>
  <c r="N575" i="9"/>
  <c r="AN597" i="3"/>
  <c r="N596" i="9"/>
  <c r="AN605" i="3"/>
  <c r="N604" i="9"/>
  <c r="AN632" i="3"/>
  <c r="N631" i="9"/>
  <c r="AN649" i="3"/>
  <c r="N648" i="9"/>
  <c r="N652" i="9"/>
  <c r="AN678" i="3"/>
  <c r="N677" i="9"/>
  <c r="AN682" i="3"/>
  <c r="N681" i="9"/>
  <c r="AN698" i="3"/>
  <c r="N697" i="9"/>
  <c r="AN705" i="3"/>
  <c r="N704" i="9"/>
  <c r="AN709" i="3"/>
  <c r="N708" i="9"/>
  <c r="AN713" i="3"/>
  <c r="N712" i="9"/>
  <c r="AZ724" i="3"/>
  <c r="N723" i="9"/>
  <c r="N728" i="9"/>
  <c r="AN426" i="3"/>
  <c r="N425" i="9"/>
  <c r="N453" i="9"/>
  <c r="AX49" i="3"/>
  <c r="E48" i="9"/>
  <c r="J48" i="9"/>
  <c r="C49" i="8"/>
  <c r="E49" i="9"/>
  <c r="J49" i="9"/>
  <c r="AN50" i="3"/>
  <c r="N49" i="9"/>
  <c r="AL54" i="3"/>
  <c r="E53" i="9"/>
  <c r="J53" i="9"/>
  <c r="AN54" i="3"/>
  <c r="N53" i="9"/>
  <c r="N306" i="9"/>
  <c r="C307" i="8"/>
  <c r="E307" i="9"/>
  <c r="AN612" i="3"/>
  <c r="N611" i="9"/>
  <c r="E54" i="9"/>
  <c r="E9" i="9"/>
  <c r="AX18" i="3"/>
  <c r="E17" i="9"/>
  <c r="AX34" i="3"/>
  <c r="E33" i="9"/>
  <c r="AL38" i="3"/>
  <c r="E37" i="9"/>
  <c r="C104" i="8"/>
  <c r="E104" i="9"/>
  <c r="C109" i="8"/>
  <c r="E109" i="9"/>
  <c r="AL114" i="3"/>
  <c r="E113" i="9"/>
  <c r="AL134" i="3"/>
  <c r="E133" i="9"/>
  <c r="C161" i="8"/>
  <c r="E161" i="9"/>
  <c r="AL206" i="3"/>
  <c r="E205" i="9"/>
  <c r="C229" i="8"/>
  <c r="E229" i="9"/>
  <c r="AL234" i="3"/>
  <c r="E233" i="9"/>
  <c r="AL254" i="3"/>
  <c r="E253" i="9"/>
  <c r="C257" i="8"/>
  <c r="E257" i="9"/>
  <c r="AL274" i="3"/>
  <c r="E273" i="9"/>
  <c r="C281" i="8"/>
  <c r="E281" i="9"/>
  <c r="C289" i="8"/>
  <c r="E289" i="9"/>
  <c r="AX298" i="3"/>
  <c r="E297" i="9"/>
  <c r="E301" i="9"/>
  <c r="AL312" i="3"/>
  <c r="E311" i="9"/>
  <c r="C323" i="8"/>
  <c r="E323" i="9"/>
  <c r="C333" i="8"/>
  <c r="E333" i="9"/>
  <c r="C340" i="8"/>
  <c r="E340" i="9"/>
  <c r="AX365" i="3"/>
  <c r="E364" i="9"/>
  <c r="C371" i="8"/>
  <c r="E371" i="9"/>
  <c r="AX381" i="3"/>
  <c r="E380" i="9"/>
  <c r="E389" i="9"/>
  <c r="AL415" i="3"/>
  <c r="E414" i="9"/>
  <c r="AX419" i="3"/>
  <c r="E418" i="9"/>
  <c r="AL428" i="3"/>
  <c r="E427" i="9"/>
  <c r="C448" i="8"/>
  <c r="E449" i="9"/>
  <c r="AL455" i="3"/>
  <c r="E454" i="9"/>
  <c r="AL459" i="3"/>
  <c r="E458" i="9"/>
  <c r="C461" i="8"/>
  <c r="E462" i="9"/>
  <c r="C473" i="8"/>
  <c r="E474" i="9"/>
  <c r="E483" i="9"/>
  <c r="E487" i="9"/>
  <c r="E495" i="9"/>
  <c r="E499" i="9"/>
  <c r="E507" i="9"/>
  <c r="E511" i="9"/>
  <c r="E519" i="9"/>
  <c r="C538" i="8"/>
  <c r="E539" i="9"/>
  <c r="C547" i="8"/>
  <c r="E548" i="9"/>
  <c r="C553" i="8"/>
  <c r="E554" i="9"/>
  <c r="C570" i="8"/>
  <c r="E571" i="9"/>
  <c r="C574" i="8"/>
  <c r="E575" i="9"/>
  <c r="C582" i="8"/>
  <c r="E583" i="9"/>
  <c r="C586" i="8"/>
  <c r="E587" i="9"/>
  <c r="AL601" i="3"/>
  <c r="E600" i="9"/>
  <c r="AX605" i="3"/>
  <c r="E604" i="9"/>
  <c r="C617" i="8"/>
  <c r="E618" i="9"/>
  <c r="AL628" i="3"/>
  <c r="E627" i="9"/>
  <c r="C643" i="8"/>
  <c r="E644" i="9"/>
  <c r="AL653" i="3"/>
  <c r="E652" i="9"/>
  <c r="AX674" i="3"/>
  <c r="E673" i="9"/>
  <c r="C676" i="8"/>
  <c r="E677" i="9"/>
  <c r="E730" i="9"/>
  <c r="J6" i="9"/>
  <c r="AY16" i="3"/>
  <c r="J15" i="9"/>
  <c r="J27" i="9"/>
  <c r="J31" i="9"/>
  <c r="J35" i="9"/>
  <c r="J39" i="9"/>
  <c r="J74" i="9"/>
  <c r="J78" i="9"/>
  <c r="E86" i="8"/>
  <c r="J86" i="9"/>
  <c r="AM108" i="3"/>
  <c r="J107" i="9"/>
  <c r="E115" i="8"/>
  <c r="J115" i="9"/>
  <c r="E123" i="8"/>
  <c r="J123" i="9"/>
  <c r="E131" i="8"/>
  <c r="J131" i="9"/>
  <c r="AM140" i="3"/>
  <c r="J139" i="9"/>
  <c r="AY152" i="3"/>
  <c r="J151" i="9"/>
  <c r="AM164" i="3"/>
  <c r="J163" i="9"/>
  <c r="E171" i="8"/>
  <c r="J171" i="9"/>
  <c r="AY176" i="3"/>
  <c r="J175" i="9"/>
  <c r="AM180" i="3"/>
  <c r="J179" i="9"/>
  <c r="E183" i="8"/>
  <c r="J183" i="9"/>
  <c r="E191" i="8"/>
  <c r="J191" i="9"/>
  <c r="AM232" i="3"/>
  <c r="J231" i="9"/>
  <c r="AM236" i="3"/>
  <c r="J235" i="9"/>
  <c r="AY256" i="3"/>
  <c r="J255" i="9"/>
  <c r="J263" i="9"/>
  <c r="AM272" i="3"/>
  <c r="J271" i="9"/>
  <c r="E279" i="8"/>
  <c r="J279" i="9"/>
  <c r="J295" i="9"/>
  <c r="E303" i="8"/>
  <c r="J303" i="9"/>
  <c r="AM314" i="3"/>
  <c r="J313" i="9"/>
  <c r="J321" i="9"/>
  <c r="J347" i="9"/>
  <c r="E382" i="8"/>
  <c r="J383" i="9"/>
  <c r="E395" i="8"/>
  <c r="J396" i="9"/>
  <c r="J408" i="9"/>
  <c r="AM430" i="3"/>
  <c r="J429" i="9"/>
  <c r="J439" i="9"/>
  <c r="E446" i="8"/>
  <c r="J447" i="9"/>
  <c r="AM465" i="3"/>
  <c r="J464" i="9"/>
  <c r="E480" i="8"/>
  <c r="J481" i="9"/>
  <c r="AM506" i="3"/>
  <c r="J505" i="9"/>
  <c r="AM526" i="3"/>
  <c r="J525" i="9"/>
  <c r="AM530" i="3"/>
  <c r="J529" i="9"/>
  <c r="AY538" i="3"/>
  <c r="J537" i="9"/>
  <c r="E545" i="8"/>
  <c r="J546" i="9"/>
  <c r="AM553" i="3"/>
  <c r="J552" i="9"/>
  <c r="J569" i="9"/>
  <c r="J585" i="9"/>
  <c r="J589" i="9"/>
  <c r="J612" i="9"/>
  <c r="E620" i="8"/>
  <c r="J621" i="9"/>
  <c r="AM630" i="3"/>
  <c r="J629" i="9"/>
  <c r="AY634" i="3"/>
  <c r="J633" i="9"/>
  <c r="E658" i="8"/>
  <c r="J659" i="9"/>
  <c r="AY676" i="3"/>
  <c r="J675" i="9"/>
  <c r="E678" i="8"/>
  <c r="J679" i="9"/>
  <c r="AM711" i="3"/>
  <c r="J710" i="9"/>
  <c r="AM726" i="3"/>
  <c r="J725" i="9"/>
  <c r="AN40" i="3"/>
  <c r="N39" i="9"/>
  <c r="N74" i="9"/>
  <c r="N78" i="9"/>
  <c r="N82" i="9"/>
  <c r="AN87" i="3"/>
  <c r="N86" i="9"/>
  <c r="AN108" i="3"/>
  <c r="N107" i="9"/>
  <c r="AN112" i="3"/>
  <c r="N111" i="9"/>
  <c r="AN120" i="3"/>
  <c r="N119" i="9"/>
  <c r="AN124" i="3"/>
  <c r="N123" i="9"/>
  <c r="N131" i="9"/>
  <c r="N147" i="9"/>
  <c r="N151" i="9"/>
  <c r="N155" i="9"/>
  <c r="N159" i="9"/>
  <c r="N179" i="9"/>
  <c r="N187" i="9"/>
  <c r="N191" i="9"/>
  <c r="N195" i="9"/>
  <c r="N199" i="9"/>
  <c r="N207" i="9"/>
  <c r="N219" i="9"/>
  <c r="N223" i="9"/>
  <c r="N231" i="9"/>
  <c r="AN248" i="3"/>
  <c r="N247" i="9"/>
  <c r="N251" i="9"/>
  <c r="N255" i="9"/>
  <c r="N263" i="9"/>
  <c r="N267" i="9"/>
  <c r="AN280" i="3"/>
  <c r="N279" i="9"/>
  <c r="N285" i="9"/>
  <c r="AZ292" i="3"/>
  <c r="N291" i="9"/>
  <c r="N295" i="9"/>
  <c r="AN318" i="3"/>
  <c r="N317" i="9"/>
  <c r="AN332" i="3"/>
  <c r="N331" i="9"/>
  <c r="AN336" i="3"/>
  <c r="N335" i="9"/>
  <c r="AN408" i="3"/>
  <c r="N407" i="9"/>
  <c r="AN412" i="3"/>
  <c r="N411" i="9"/>
  <c r="N415" i="9"/>
  <c r="AZ424" i="3"/>
  <c r="N423" i="9"/>
  <c r="N446" i="9"/>
  <c r="AN460" i="3"/>
  <c r="N459" i="9"/>
  <c r="N488" i="9"/>
  <c r="N492" i="9"/>
  <c r="N496" i="9"/>
  <c r="N512" i="9"/>
  <c r="N516" i="9"/>
  <c r="N520" i="9"/>
  <c r="AZ533" i="3"/>
  <c r="N532" i="9"/>
  <c r="N545" i="9"/>
  <c r="AN560" i="3"/>
  <c r="N559" i="9"/>
  <c r="AN581" i="3"/>
  <c r="N580" i="9"/>
  <c r="AN594" i="3"/>
  <c r="N593" i="9"/>
  <c r="AN598" i="3"/>
  <c r="N597" i="9"/>
  <c r="AN611" i="3"/>
  <c r="N610" i="9"/>
  <c r="AN625" i="3"/>
  <c r="N624" i="9"/>
  <c r="AN637" i="3"/>
  <c r="N636" i="9"/>
  <c r="AN642" i="3"/>
  <c r="N641" i="9"/>
  <c r="AN650" i="3"/>
  <c r="N649" i="9"/>
  <c r="AN663" i="3"/>
  <c r="N662" i="9"/>
  <c r="N666" i="9"/>
  <c r="AN683" i="3"/>
  <c r="N682" i="9"/>
  <c r="AN710" i="3"/>
  <c r="N709" i="9"/>
  <c r="AN714" i="3"/>
  <c r="N713" i="9"/>
  <c r="N729" i="9"/>
  <c r="AN10" i="3"/>
  <c r="N9" i="9"/>
  <c r="AX53" i="3"/>
  <c r="E52" i="9"/>
  <c r="J52" i="9"/>
  <c r="AM476" i="3"/>
  <c r="J475" i="9"/>
  <c r="C18" i="8"/>
  <c r="E18" i="9"/>
  <c r="AL23" i="3"/>
  <c r="E22" i="9"/>
  <c r="C85" i="8"/>
  <c r="E85" i="9"/>
  <c r="AX111" i="3"/>
  <c r="E110" i="9"/>
  <c r="AL115" i="3"/>
  <c r="E114" i="9"/>
  <c r="AX135" i="3"/>
  <c r="E134" i="9"/>
  <c r="AX139" i="3"/>
  <c r="E138" i="9"/>
  <c r="AL159" i="3"/>
  <c r="E158" i="9"/>
  <c r="C186" i="8"/>
  <c r="E186" i="9"/>
  <c r="C198" i="8"/>
  <c r="E198" i="9"/>
  <c r="AL207" i="3"/>
  <c r="E206" i="9"/>
  <c r="C242" i="8"/>
  <c r="E242" i="9"/>
  <c r="AL255" i="3"/>
  <c r="E254" i="9"/>
  <c r="AL271" i="3"/>
  <c r="E270" i="9"/>
  <c r="C308" i="8"/>
  <c r="E308" i="9"/>
  <c r="C312" i="8"/>
  <c r="E312" i="9"/>
  <c r="Q312" i="9" s="1"/>
  <c r="AL325" i="3"/>
  <c r="E324" i="9"/>
  <c r="AL375" i="3"/>
  <c r="E374" i="9"/>
  <c r="E391" i="9"/>
  <c r="AL396" i="3"/>
  <c r="E395" i="9"/>
  <c r="C398" i="8"/>
  <c r="E399" i="9"/>
  <c r="C414" i="8"/>
  <c r="E415" i="9"/>
  <c r="C427" i="8"/>
  <c r="E428" i="9"/>
  <c r="C445" i="8"/>
  <c r="E446" i="9"/>
  <c r="C449" i="8"/>
  <c r="E450" i="9"/>
  <c r="AL472" i="3"/>
  <c r="E471" i="9"/>
  <c r="E480" i="9"/>
  <c r="E484" i="9"/>
  <c r="E488" i="9"/>
  <c r="E492" i="9"/>
  <c r="E508" i="9"/>
  <c r="E516" i="9"/>
  <c r="E528" i="9"/>
  <c r="C539" i="8"/>
  <c r="E540" i="9"/>
  <c r="C544" i="8"/>
  <c r="E545" i="9"/>
  <c r="C550" i="8"/>
  <c r="E551" i="9"/>
  <c r="C567" i="8"/>
  <c r="E568" i="9"/>
  <c r="C575" i="8"/>
  <c r="E576" i="9"/>
  <c r="AL594" i="3"/>
  <c r="E593" i="9"/>
  <c r="C600" i="8"/>
  <c r="E601" i="9"/>
  <c r="AL621" i="3"/>
  <c r="E620" i="9"/>
  <c r="AX625" i="3"/>
  <c r="E624" i="9"/>
  <c r="AL629" i="3"/>
  <c r="E628" i="9"/>
  <c r="C631" i="8"/>
  <c r="E632" i="9"/>
  <c r="AX646" i="3"/>
  <c r="E645" i="9"/>
  <c r="C648" i="8"/>
  <c r="E649" i="9"/>
  <c r="C652" i="8"/>
  <c r="E653" i="9"/>
  <c r="AL671" i="3"/>
  <c r="E670" i="9"/>
  <c r="AX675" i="3"/>
  <c r="E674" i="9"/>
  <c r="AL724" i="3"/>
  <c r="E723" i="9"/>
  <c r="C727" i="8"/>
  <c r="E728" i="9"/>
  <c r="AL732" i="3"/>
  <c r="E731" i="9"/>
  <c r="J7" i="9"/>
  <c r="AM17" i="3"/>
  <c r="J16" i="9"/>
  <c r="AM21" i="3"/>
  <c r="J20" i="9"/>
  <c r="J28" i="9"/>
  <c r="J40" i="9"/>
  <c r="AY69" i="3"/>
  <c r="J68" i="9"/>
  <c r="J71" i="9"/>
  <c r="J79" i="9"/>
  <c r="E91" i="8"/>
  <c r="J91" i="9"/>
  <c r="AM96" i="3"/>
  <c r="J95" i="9"/>
  <c r="J103" i="9"/>
  <c r="AM117" i="3"/>
  <c r="J116" i="9"/>
  <c r="AM129" i="3"/>
  <c r="J128" i="9"/>
  <c r="AM137" i="3"/>
  <c r="J136" i="9"/>
  <c r="E164" i="8"/>
  <c r="J164" i="9"/>
  <c r="AM185" i="3"/>
  <c r="J184" i="9"/>
  <c r="AM189" i="3"/>
  <c r="J188" i="9"/>
  <c r="AY197" i="3"/>
  <c r="J196" i="9"/>
  <c r="AM209" i="3"/>
  <c r="J208" i="9"/>
  <c r="AM237" i="3"/>
  <c r="J236" i="9"/>
  <c r="J252" i="9"/>
  <c r="E268" i="8"/>
  <c r="J268" i="9"/>
  <c r="J292" i="9"/>
  <c r="E310" i="8"/>
  <c r="J310" i="9"/>
  <c r="E314" i="8"/>
  <c r="J314" i="9"/>
  <c r="AM338" i="3"/>
  <c r="J337" i="9"/>
  <c r="J348" i="9"/>
  <c r="J371" i="9"/>
  <c r="AM381" i="3"/>
  <c r="J380" i="9"/>
  <c r="E396" i="8"/>
  <c r="J397" i="9"/>
  <c r="E425" i="8"/>
  <c r="J426" i="9"/>
  <c r="E429" i="8"/>
  <c r="J430" i="9"/>
  <c r="J448" i="9"/>
  <c r="AM466" i="3"/>
  <c r="J465" i="9"/>
  <c r="J473" i="9"/>
  <c r="E477" i="8"/>
  <c r="J478" i="9"/>
  <c r="E481" i="8"/>
  <c r="J482" i="9"/>
  <c r="AM531" i="3"/>
  <c r="J530" i="9"/>
  <c r="AM543" i="3"/>
  <c r="J542" i="9"/>
  <c r="J562" i="9"/>
  <c r="E569" i="8"/>
  <c r="J570" i="9"/>
  <c r="J574" i="9"/>
  <c r="J578" i="9"/>
  <c r="J590" i="9"/>
  <c r="J595" i="9"/>
  <c r="J599" i="9"/>
  <c r="AM604" i="3"/>
  <c r="J603" i="9"/>
  <c r="J613" i="9"/>
  <c r="J617" i="9"/>
  <c r="AM627" i="3"/>
  <c r="J626" i="9"/>
  <c r="E633" i="8"/>
  <c r="J634" i="9"/>
  <c r="AM648" i="3"/>
  <c r="J647" i="9"/>
  <c r="E650" i="8"/>
  <c r="J651" i="9"/>
  <c r="AM657" i="3"/>
  <c r="J656" i="9"/>
  <c r="AY661" i="3"/>
  <c r="J660" i="9"/>
  <c r="AM677" i="3"/>
  <c r="J676" i="9"/>
  <c r="AM712" i="3"/>
  <c r="J711" i="9"/>
  <c r="J727" i="9"/>
  <c r="AZ7" i="3"/>
  <c r="N6" i="9"/>
  <c r="AN29" i="3"/>
  <c r="N28" i="9"/>
  <c r="N75" i="9"/>
  <c r="AN88" i="3"/>
  <c r="N87" i="9"/>
  <c r="AN92" i="3"/>
  <c r="N91" i="9"/>
  <c r="AN100" i="3"/>
  <c r="N99" i="9"/>
  <c r="N103" i="9"/>
  <c r="AN121" i="3"/>
  <c r="N120" i="9"/>
  <c r="N132" i="9"/>
  <c r="N148" i="9"/>
  <c r="N152" i="9"/>
  <c r="N156" i="9"/>
  <c r="N176" i="9"/>
  <c r="N180" i="9"/>
  <c r="AN189" i="3"/>
  <c r="N188" i="9"/>
  <c r="N196" i="9"/>
  <c r="N200" i="9"/>
  <c r="N204" i="9"/>
  <c r="N220" i="9"/>
  <c r="N224" i="9"/>
  <c r="N228" i="9"/>
  <c r="AZ249" i="3"/>
  <c r="N248" i="9"/>
  <c r="N252" i="9"/>
  <c r="N260" i="9"/>
  <c r="AN281" i="3"/>
  <c r="N280" i="9"/>
  <c r="N348" i="9"/>
  <c r="AN370" i="3"/>
  <c r="N369" i="9"/>
  <c r="AN378" i="3"/>
  <c r="N377" i="9"/>
  <c r="AN388" i="3"/>
  <c r="N387" i="9"/>
  <c r="AN397" i="3"/>
  <c r="N396" i="9"/>
  <c r="AZ405" i="3"/>
  <c r="N404" i="9"/>
  <c r="AN421" i="3"/>
  <c r="N420" i="9"/>
  <c r="AN425" i="3"/>
  <c r="N424" i="9"/>
  <c r="AN436" i="3"/>
  <c r="N435" i="9"/>
  <c r="N439" i="9"/>
  <c r="AN452" i="3"/>
  <c r="N451" i="9"/>
  <c r="AN457" i="3"/>
  <c r="N456" i="9"/>
  <c r="AN461" i="3"/>
  <c r="N460" i="9"/>
  <c r="AN473" i="3"/>
  <c r="N472" i="9"/>
  <c r="N477" i="9"/>
  <c r="N489" i="9"/>
  <c r="N493" i="9"/>
  <c r="N497" i="9"/>
  <c r="N501" i="9"/>
  <c r="N505" i="9"/>
  <c r="N513" i="9"/>
  <c r="N517" i="9"/>
  <c r="N525" i="9"/>
  <c r="N529" i="9"/>
  <c r="AN534" i="3"/>
  <c r="N533" i="9"/>
  <c r="AN547" i="3"/>
  <c r="N546" i="9"/>
  <c r="N556" i="9"/>
  <c r="AN561" i="3"/>
  <c r="N560" i="9"/>
  <c r="AN574" i="3"/>
  <c r="N573" i="9"/>
  <c r="AN578" i="3"/>
  <c r="N577" i="9"/>
  <c r="AN582" i="3"/>
  <c r="N581" i="9"/>
  <c r="AN586" i="3"/>
  <c r="N585" i="9"/>
  <c r="AZ622" i="3"/>
  <c r="N621" i="9"/>
  <c r="AN630" i="3"/>
  <c r="N629" i="9"/>
  <c r="AN634" i="3"/>
  <c r="N633" i="9"/>
  <c r="AN647" i="3"/>
  <c r="N646" i="9"/>
  <c r="AZ672" i="3"/>
  <c r="N671" i="9"/>
  <c r="AN676" i="3"/>
  <c r="N675" i="9"/>
  <c r="AN707" i="3"/>
  <c r="N706" i="9"/>
  <c r="AN711" i="3"/>
  <c r="N710" i="9"/>
  <c r="AN715" i="3"/>
  <c r="N714" i="9"/>
  <c r="C424" i="8"/>
  <c r="E425" i="9"/>
  <c r="AL454" i="3"/>
  <c r="E453" i="9"/>
  <c r="J607" i="9"/>
  <c r="AN52" i="3"/>
  <c r="N51" i="9"/>
  <c r="AN329" i="3"/>
  <c r="N328" i="9"/>
  <c r="AM544" i="3"/>
  <c r="J543" i="9"/>
  <c r="J619" i="9"/>
  <c r="E341" i="8"/>
  <c r="J341" i="9"/>
  <c r="M16" i="14"/>
  <c r="M21" i="14"/>
  <c r="M15" i="14"/>
  <c r="M17" i="14"/>
  <c r="M18" i="14"/>
  <c r="M22" i="14"/>
  <c r="M2" i="14"/>
  <c r="M19" i="14"/>
  <c r="M9" i="14"/>
  <c r="M3" i="14"/>
  <c r="M10" i="14"/>
  <c r="M13" i="14"/>
  <c r="M5" i="14"/>
  <c r="M14" i="14"/>
  <c r="M11" i="14"/>
  <c r="M23" i="14"/>
  <c r="M6" i="14"/>
  <c r="M4" i="14"/>
  <c r="M24" i="14"/>
  <c r="M25" i="14"/>
  <c r="M8" i="14"/>
  <c r="M12" i="14"/>
  <c r="M7" i="14"/>
  <c r="M20" i="14"/>
  <c r="K24" i="14"/>
  <c r="K25" i="14"/>
  <c r="K8" i="14"/>
  <c r="K12" i="14"/>
  <c r="K7" i="14"/>
  <c r="K20" i="14"/>
  <c r="K16" i="14"/>
  <c r="K21" i="14"/>
  <c r="K15" i="14"/>
  <c r="K17" i="14"/>
  <c r="K18" i="14"/>
  <c r="K22" i="14"/>
  <c r="K2" i="14"/>
  <c r="K19" i="14"/>
  <c r="K9" i="14"/>
  <c r="K3" i="14"/>
  <c r="K10" i="14"/>
  <c r="K13" i="14"/>
  <c r="K5" i="14"/>
  <c r="K14" i="14"/>
  <c r="K11" i="14"/>
  <c r="K23" i="14"/>
  <c r="K6" i="14"/>
  <c r="K4" i="14"/>
  <c r="I6" i="14"/>
  <c r="I4" i="14"/>
  <c r="I24" i="14"/>
  <c r="I25" i="14"/>
  <c r="I8" i="14"/>
  <c r="I12" i="14"/>
  <c r="I7" i="14"/>
  <c r="I20" i="14"/>
  <c r="I16" i="14"/>
  <c r="I21" i="14"/>
  <c r="I15" i="14"/>
  <c r="I17" i="14"/>
  <c r="I18" i="14"/>
  <c r="I22" i="14"/>
  <c r="I2" i="14"/>
  <c r="I19" i="14"/>
  <c r="I9" i="14"/>
  <c r="I3" i="14"/>
  <c r="I10" i="14"/>
  <c r="I13" i="14"/>
  <c r="I5" i="14"/>
  <c r="I14" i="14"/>
  <c r="I11" i="14"/>
  <c r="I23" i="14"/>
  <c r="Z758" i="3"/>
  <c r="D593" i="7"/>
  <c r="E167" i="7"/>
  <c r="AZ481" i="3"/>
  <c r="D24" i="7"/>
  <c r="F585" i="8"/>
  <c r="AM26" i="3"/>
  <c r="Q579" i="9"/>
  <c r="C508" i="7"/>
  <c r="F93" i="8"/>
  <c r="D604" i="7"/>
  <c r="E701" i="8"/>
  <c r="E73" i="7"/>
  <c r="G138" i="8"/>
  <c r="AZ163" i="3"/>
  <c r="G170" i="8"/>
  <c r="G186" i="8"/>
  <c r="G194" i="8"/>
  <c r="E202" i="7"/>
  <c r="E258" i="7"/>
  <c r="E490" i="7"/>
  <c r="E514" i="7"/>
  <c r="G522" i="8"/>
  <c r="E547" i="7"/>
  <c r="D66" i="4"/>
  <c r="E66" i="4" s="1"/>
  <c r="D58" i="4"/>
  <c r="E58" i="4" s="1"/>
  <c r="D50" i="4"/>
  <c r="E50" i="4" s="1"/>
  <c r="D42" i="4"/>
  <c r="E42" i="4" s="1"/>
  <c r="D33" i="4"/>
  <c r="E33" i="4" s="1"/>
  <c r="D25" i="4"/>
  <c r="E25" i="4" s="1"/>
  <c r="D17" i="4"/>
  <c r="E17" i="4" s="1"/>
  <c r="D9" i="4"/>
  <c r="E9" i="4" s="1"/>
  <c r="D65" i="4"/>
  <c r="E65" i="4" s="1"/>
  <c r="D57" i="4"/>
  <c r="E57" i="4" s="1"/>
  <c r="D49" i="4"/>
  <c r="E49" i="4" s="1"/>
  <c r="D41" i="4"/>
  <c r="E41" i="4" s="1"/>
  <c r="D32" i="4"/>
  <c r="E32" i="4" s="1"/>
  <c r="D24" i="4"/>
  <c r="E24" i="4" s="1"/>
  <c r="D16" i="4"/>
  <c r="E16" i="4" s="1"/>
  <c r="D8" i="4"/>
  <c r="E8" i="4" s="1"/>
  <c r="D64" i="4"/>
  <c r="E64" i="4" s="1"/>
  <c r="D56" i="4"/>
  <c r="E56" i="4" s="1"/>
  <c r="D48" i="4"/>
  <c r="E48" i="4" s="1"/>
  <c r="D39" i="4"/>
  <c r="E39" i="4" s="1"/>
  <c r="D31" i="4"/>
  <c r="E31" i="4" s="1"/>
  <c r="D23" i="4"/>
  <c r="E23" i="4" s="1"/>
  <c r="D15" i="4"/>
  <c r="E15" i="4" s="1"/>
  <c r="D7" i="4"/>
  <c r="E7" i="4" s="1"/>
  <c r="D63" i="4"/>
  <c r="E63" i="4" s="1"/>
  <c r="D61" i="4"/>
  <c r="E61" i="4" s="1"/>
  <c r="D53" i="4"/>
  <c r="E53" i="4" s="1"/>
  <c r="D45" i="4"/>
  <c r="E45" i="4" s="1"/>
  <c r="D36" i="4"/>
  <c r="E36" i="4" s="1"/>
  <c r="D28" i="4"/>
  <c r="E28" i="4" s="1"/>
  <c r="D20" i="4"/>
  <c r="E20" i="4" s="1"/>
  <c r="D12" i="4"/>
  <c r="E12" i="4" s="1"/>
  <c r="D4" i="4"/>
  <c r="E4" i="4" s="1"/>
  <c r="D55" i="4"/>
  <c r="E55" i="4" s="1"/>
  <c r="D38" i="4"/>
  <c r="E38" i="4" s="1"/>
  <c r="D22" i="4"/>
  <c r="E22" i="4" s="1"/>
  <c r="D6" i="4"/>
  <c r="E6" i="4" s="1"/>
  <c r="D54" i="4"/>
  <c r="E54" i="4" s="1"/>
  <c r="D37" i="4"/>
  <c r="E37" i="4" s="1"/>
  <c r="D21" i="4"/>
  <c r="E21" i="4" s="1"/>
  <c r="D5" i="4"/>
  <c r="E5" i="4" s="1"/>
  <c r="D51" i="4"/>
  <c r="E51" i="4" s="1"/>
  <c r="D34" i="4"/>
  <c r="E34" i="4" s="1"/>
  <c r="D18" i="4"/>
  <c r="E18" i="4" s="1"/>
  <c r="D52" i="4"/>
  <c r="E52" i="4" s="1"/>
  <c r="D35" i="4"/>
  <c r="E35" i="4" s="1"/>
  <c r="D19" i="4"/>
  <c r="E19" i="4" s="1"/>
  <c r="D3" i="4"/>
  <c r="E3" i="4" s="1"/>
  <c r="D47" i="4"/>
  <c r="E47" i="4" s="1"/>
  <c r="D30" i="4"/>
  <c r="E30" i="4" s="1"/>
  <c r="D14" i="4"/>
  <c r="E14" i="4" s="1"/>
  <c r="D62" i="4"/>
  <c r="E62" i="4" s="1"/>
  <c r="D46" i="4"/>
  <c r="E46" i="4" s="1"/>
  <c r="D29" i="4"/>
  <c r="E29" i="4" s="1"/>
  <c r="D13" i="4"/>
  <c r="E13" i="4" s="1"/>
  <c r="D60" i="4"/>
  <c r="E60" i="4" s="1"/>
  <c r="D44" i="4"/>
  <c r="E44" i="4" s="1"/>
  <c r="D27" i="4"/>
  <c r="E27" i="4" s="1"/>
  <c r="D11" i="4"/>
  <c r="E11" i="4" s="1"/>
  <c r="D59" i="4"/>
  <c r="E59" i="4" s="1"/>
  <c r="D43" i="4"/>
  <c r="E43" i="4" s="1"/>
  <c r="D26" i="4"/>
  <c r="E26" i="4" s="1"/>
  <c r="D10" i="4"/>
  <c r="E10" i="4" s="1"/>
  <c r="F355" i="8"/>
  <c r="AQ758" i="3"/>
  <c r="AU758" i="3"/>
  <c r="D610" i="7"/>
  <c r="AY286" i="3"/>
  <c r="AM470" i="3"/>
  <c r="AZ80" i="3"/>
  <c r="E136" i="7"/>
  <c r="G184" i="8"/>
  <c r="G240" i="8"/>
  <c r="E292" i="7"/>
  <c r="D475" i="8"/>
  <c r="E185" i="7"/>
  <c r="G293" i="8"/>
  <c r="G481" i="8"/>
  <c r="D516" i="8"/>
  <c r="E579" i="8"/>
  <c r="C501" i="7"/>
  <c r="C541" i="8"/>
  <c r="F564" i="8"/>
  <c r="D605" i="7"/>
  <c r="E171" i="7"/>
  <c r="AZ212" i="3"/>
  <c r="G259" i="8"/>
  <c r="E475" i="7"/>
  <c r="AR758" i="3"/>
  <c r="AX476" i="3"/>
  <c r="AZ476" i="3"/>
  <c r="D497" i="8"/>
  <c r="E82" i="8"/>
  <c r="D259" i="7"/>
  <c r="G19" i="8"/>
  <c r="G385" i="8"/>
  <c r="G701" i="8"/>
  <c r="P62" i="4"/>
  <c r="Q62" i="4" s="1"/>
  <c r="P54" i="4"/>
  <c r="Q54" i="4" s="1"/>
  <c r="P46" i="4"/>
  <c r="Q46" i="4" s="1"/>
  <c r="P37" i="4"/>
  <c r="Q37" i="4" s="1"/>
  <c r="P29" i="4"/>
  <c r="Q29" i="4" s="1"/>
  <c r="P21" i="4"/>
  <c r="Q21" i="4" s="1"/>
  <c r="P13" i="4"/>
  <c r="Q13" i="4" s="1"/>
  <c r="P5" i="4"/>
  <c r="Q5" i="4" s="1"/>
  <c r="P61" i="4"/>
  <c r="Q61" i="4" s="1"/>
  <c r="P53" i="4"/>
  <c r="Q53" i="4" s="1"/>
  <c r="P45" i="4"/>
  <c r="Q45" i="4" s="1"/>
  <c r="P36" i="4"/>
  <c r="Q36" i="4" s="1"/>
  <c r="P28" i="4"/>
  <c r="Q28" i="4" s="1"/>
  <c r="P20" i="4"/>
  <c r="Q20" i="4" s="1"/>
  <c r="P12" i="4"/>
  <c r="Q12" i="4" s="1"/>
  <c r="P4" i="4"/>
  <c r="Q4" i="4" s="1"/>
  <c r="P60" i="4"/>
  <c r="Q60" i="4" s="1"/>
  <c r="P52" i="4"/>
  <c r="Q52" i="4" s="1"/>
  <c r="P44" i="4"/>
  <c r="Q44" i="4" s="1"/>
  <c r="P35" i="4"/>
  <c r="Q35" i="4" s="1"/>
  <c r="P27" i="4"/>
  <c r="Q27" i="4" s="1"/>
  <c r="P19" i="4"/>
  <c r="Q19" i="4" s="1"/>
  <c r="P11" i="4"/>
  <c r="Q11" i="4" s="1"/>
  <c r="P3" i="4"/>
  <c r="Q3" i="4" s="1"/>
  <c r="P65" i="4"/>
  <c r="Q65" i="4" s="1"/>
  <c r="P57" i="4"/>
  <c r="Q57" i="4" s="1"/>
  <c r="P49" i="4"/>
  <c r="Q49" i="4" s="1"/>
  <c r="P41" i="4"/>
  <c r="Q41" i="4" s="1"/>
  <c r="P32" i="4"/>
  <c r="Q32" i="4" s="1"/>
  <c r="P24" i="4"/>
  <c r="Q24" i="4" s="1"/>
  <c r="P16" i="4"/>
  <c r="Q16" i="4" s="1"/>
  <c r="P8" i="4"/>
  <c r="Q8" i="4" s="1"/>
  <c r="P51" i="4"/>
  <c r="Q51" i="4" s="1"/>
  <c r="P34" i="4"/>
  <c r="Q34" i="4" s="1"/>
  <c r="P18" i="4"/>
  <c r="Q18" i="4" s="1"/>
  <c r="P66" i="4"/>
  <c r="Q66" i="4" s="1"/>
  <c r="P50" i="4"/>
  <c r="Q50" i="4" s="1"/>
  <c r="P33" i="4"/>
  <c r="Q33" i="4" s="1"/>
  <c r="P17" i="4"/>
  <c r="Q17" i="4" s="1"/>
  <c r="P47" i="4"/>
  <c r="Q47" i="4" s="1"/>
  <c r="P14" i="4"/>
  <c r="Q14" i="4" s="1"/>
  <c r="P64" i="4"/>
  <c r="Q64" i="4" s="1"/>
  <c r="P48" i="4"/>
  <c r="Q48" i="4" s="1"/>
  <c r="P31" i="4"/>
  <c r="Q31" i="4" s="1"/>
  <c r="P15" i="4"/>
  <c r="Q15" i="4" s="1"/>
  <c r="P63" i="4"/>
  <c r="Q63" i="4" s="1"/>
  <c r="P30" i="4"/>
  <c r="Q30" i="4" s="1"/>
  <c r="P58" i="4"/>
  <c r="Q58" i="4" s="1"/>
  <c r="P42" i="4"/>
  <c r="Q42" i="4" s="1"/>
  <c r="P25" i="4"/>
  <c r="Q25" i="4" s="1"/>
  <c r="P9" i="4"/>
  <c r="Q9" i="4" s="1"/>
  <c r="P43" i="4"/>
  <c r="Q43" i="4" s="1"/>
  <c r="P6" i="4"/>
  <c r="Q6" i="4" s="1"/>
  <c r="P39" i="4"/>
  <c r="Q39" i="4" s="1"/>
  <c r="P26" i="4"/>
  <c r="Q26" i="4" s="1"/>
  <c r="P38" i="4"/>
  <c r="Q38" i="4" s="1"/>
  <c r="P23" i="4"/>
  <c r="Q23" i="4" s="1"/>
  <c r="P59" i="4"/>
  <c r="Q59" i="4" s="1"/>
  <c r="P22" i="4"/>
  <c r="Q22" i="4" s="1"/>
  <c r="P56" i="4"/>
  <c r="Q56" i="4" s="1"/>
  <c r="P10" i="4"/>
  <c r="Q10" i="4" s="1"/>
  <c r="P55" i="4"/>
  <c r="Q55" i="4" s="1"/>
  <c r="P7" i="4"/>
  <c r="Q7" i="4" s="1"/>
  <c r="AM287" i="3"/>
  <c r="G3" i="8"/>
  <c r="G208" i="8"/>
  <c r="E232" i="7"/>
  <c r="AX295" i="3"/>
  <c r="AM77" i="3"/>
  <c r="AM446" i="3"/>
  <c r="E728" i="8"/>
  <c r="G72" i="8"/>
  <c r="E137" i="7"/>
  <c r="E505" i="7"/>
  <c r="G529" i="8"/>
  <c r="O758" i="3"/>
  <c r="E26" i="8"/>
  <c r="E572" i="8"/>
  <c r="AM599" i="3"/>
  <c r="G139" i="8"/>
  <c r="G163" i="8"/>
  <c r="G507" i="8"/>
  <c r="AY37" i="3"/>
  <c r="F44" i="8"/>
  <c r="D607" i="7"/>
  <c r="G140" i="8"/>
  <c r="G164" i="8"/>
  <c r="E172" i="7"/>
  <c r="G212" i="8"/>
  <c r="G236" i="8"/>
  <c r="AZ287" i="3"/>
  <c r="G484" i="8"/>
  <c r="G508" i="8"/>
  <c r="C283" i="8"/>
  <c r="AM454" i="3"/>
  <c r="K60" i="4"/>
  <c r="L60" i="4" s="1"/>
  <c r="K52" i="4"/>
  <c r="L52" i="4" s="1"/>
  <c r="K44" i="4"/>
  <c r="L44" i="4" s="1"/>
  <c r="K35" i="4"/>
  <c r="L35" i="4" s="1"/>
  <c r="K27" i="4"/>
  <c r="L27" i="4" s="1"/>
  <c r="K19" i="4"/>
  <c r="L19" i="4" s="1"/>
  <c r="K11" i="4"/>
  <c r="L11" i="4" s="1"/>
  <c r="K3" i="4"/>
  <c r="L3" i="4" s="1"/>
  <c r="K59" i="4"/>
  <c r="L59" i="4" s="1"/>
  <c r="K51" i="4"/>
  <c r="L51" i="4" s="1"/>
  <c r="K43" i="4"/>
  <c r="L43" i="4" s="1"/>
  <c r="K34" i="4"/>
  <c r="L34" i="4" s="1"/>
  <c r="K26" i="4"/>
  <c r="L26" i="4" s="1"/>
  <c r="K18" i="4"/>
  <c r="L18" i="4" s="1"/>
  <c r="K10" i="4"/>
  <c r="L10" i="4" s="1"/>
  <c r="K66" i="4"/>
  <c r="L66" i="4" s="1"/>
  <c r="K58" i="4"/>
  <c r="L58" i="4" s="1"/>
  <c r="K50" i="4"/>
  <c r="L50" i="4" s="1"/>
  <c r="K42" i="4"/>
  <c r="L42" i="4" s="1"/>
  <c r="K33" i="4"/>
  <c r="L33" i="4" s="1"/>
  <c r="K25" i="4"/>
  <c r="L25" i="4" s="1"/>
  <c r="K17" i="4"/>
  <c r="L17" i="4" s="1"/>
  <c r="K9" i="4"/>
  <c r="L9" i="4" s="1"/>
  <c r="K63" i="4"/>
  <c r="L63" i="4" s="1"/>
  <c r="K55" i="4"/>
  <c r="L55" i="4" s="1"/>
  <c r="K47" i="4"/>
  <c r="L47" i="4" s="1"/>
  <c r="K38" i="4"/>
  <c r="L38" i="4" s="1"/>
  <c r="K30" i="4"/>
  <c r="L30" i="4" s="1"/>
  <c r="K22" i="4"/>
  <c r="L22" i="4" s="1"/>
  <c r="K14" i="4"/>
  <c r="L14" i="4" s="1"/>
  <c r="K6" i="4"/>
  <c r="L6" i="4" s="1"/>
  <c r="K65" i="4"/>
  <c r="L65" i="4" s="1"/>
  <c r="K49" i="4"/>
  <c r="L49" i="4" s="1"/>
  <c r="K32" i="4"/>
  <c r="L32" i="4" s="1"/>
  <c r="K16" i="4"/>
  <c r="L16" i="4" s="1"/>
  <c r="K64" i="4"/>
  <c r="L64" i="4" s="1"/>
  <c r="K48" i="4"/>
  <c r="L48" i="4" s="1"/>
  <c r="K31" i="4"/>
  <c r="L31" i="4" s="1"/>
  <c r="K15" i="4"/>
  <c r="L15" i="4" s="1"/>
  <c r="K45" i="4"/>
  <c r="L45" i="4" s="1"/>
  <c r="K12" i="4"/>
  <c r="L12" i="4" s="1"/>
  <c r="K62" i="4"/>
  <c r="L62" i="4" s="1"/>
  <c r="K46" i="4"/>
  <c r="L46" i="4" s="1"/>
  <c r="K29" i="4"/>
  <c r="L29" i="4" s="1"/>
  <c r="K13" i="4"/>
  <c r="L13" i="4" s="1"/>
  <c r="K61" i="4"/>
  <c r="L61" i="4" s="1"/>
  <c r="K28" i="4"/>
  <c r="L28" i="4" s="1"/>
  <c r="K56" i="4"/>
  <c r="L56" i="4" s="1"/>
  <c r="K39" i="4"/>
  <c r="L39" i="4" s="1"/>
  <c r="K23" i="4"/>
  <c r="L23" i="4" s="1"/>
  <c r="K7" i="4"/>
  <c r="L7" i="4" s="1"/>
  <c r="K41" i="4"/>
  <c r="L41" i="4" s="1"/>
  <c r="K4" i="4"/>
  <c r="L4" i="4" s="1"/>
  <c r="K37" i="4"/>
  <c r="L37" i="4" s="1"/>
  <c r="K24" i="4"/>
  <c r="L24" i="4" s="1"/>
  <c r="K36" i="4"/>
  <c r="L36" i="4" s="1"/>
  <c r="K21" i="4"/>
  <c r="L21" i="4" s="1"/>
  <c r="K57" i="4"/>
  <c r="L57" i="4" s="1"/>
  <c r="K20" i="4"/>
  <c r="L20" i="4" s="1"/>
  <c r="K54" i="4"/>
  <c r="L54" i="4" s="1"/>
  <c r="K8" i="4"/>
  <c r="L8" i="4" s="1"/>
  <c r="K53" i="4"/>
  <c r="L53" i="4" s="1"/>
  <c r="K5" i="4"/>
  <c r="L5" i="4" s="1"/>
  <c r="AP758" i="3"/>
  <c r="G618" i="8"/>
  <c r="AM91" i="3"/>
  <c r="E251" i="8"/>
  <c r="AM478" i="3"/>
  <c r="F576" i="8"/>
  <c r="E135" i="7"/>
  <c r="AZ176" i="3"/>
  <c r="E239" i="7"/>
  <c r="AL492" i="3"/>
  <c r="AX524" i="3"/>
  <c r="D32" i="7"/>
  <c r="E75" i="8"/>
  <c r="E71" i="7"/>
  <c r="G160" i="8"/>
  <c r="G446" i="8"/>
  <c r="AB758" i="3"/>
  <c r="AI758" i="3" s="1"/>
  <c r="N20" i="4" s="1"/>
  <c r="E51" i="8"/>
  <c r="C499" i="7"/>
  <c r="C523" i="7"/>
  <c r="D92" i="7"/>
  <c r="G161" i="8"/>
  <c r="G265" i="8"/>
  <c r="C492" i="7"/>
  <c r="C726" i="8"/>
  <c r="D554" i="7"/>
  <c r="C468" i="8"/>
  <c r="C517" i="7"/>
  <c r="E555" i="8"/>
  <c r="AM582" i="3"/>
  <c r="AM731" i="3"/>
  <c r="G313" i="8"/>
  <c r="AL480" i="3"/>
  <c r="E256" i="8"/>
  <c r="AM406" i="3"/>
  <c r="C758" i="3"/>
  <c r="D495" i="8"/>
  <c r="D503" i="8"/>
  <c r="C511" i="8"/>
  <c r="C519" i="8"/>
  <c r="E37" i="8"/>
  <c r="E45" i="8"/>
  <c r="E88" i="8"/>
  <c r="AM294" i="3"/>
  <c r="F547" i="8"/>
  <c r="D566" i="7"/>
  <c r="E133" i="7"/>
  <c r="G141" i="8"/>
  <c r="E157" i="7"/>
  <c r="AZ166" i="3"/>
  <c r="E181" i="7"/>
  <c r="E189" i="7"/>
  <c r="G229" i="8"/>
  <c r="G289" i="8"/>
  <c r="G501" i="8"/>
  <c r="G525" i="8"/>
  <c r="E541" i="7"/>
  <c r="F283" i="8"/>
  <c r="AL507" i="3"/>
  <c r="C529" i="8"/>
  <c r="C616" i="7"/>
  <c r="G143" i="8"/>
  <c r="E183" i="7"/>
  <c r="E527" i="7"/>
  <c r="C514" i="8"/>
  <c r="F83" i="8"/>
  <c r="E216" i="7"/>
  <c r="G256" i="8"/>
  <c r="G480" i="8"/>
  <c r="G520" i="8"/>
  <c r="E424" i="8"/>
  <c r="AM42" i="3"/>
  <c r="E253" i="8"/>
  <c r="D289" i="7"/>
  <c r="F426" i="8"/>
  <c r="D595" i="7"/>
  <c r="E217" i="7"/>
  <c r="G497" i="8"/>
  <c r="G521" i="8"/>
  <c r="C484" i="8"/>
  <c r="C524" i="8"/>
  <c r="F254" i="8"/>
  <c r="C493" i="8"/>
  <c r="C525" i="7"/>
  <c r="E12" i="8"/>
  <c r="D43" i="7"/>
  <c r="AM378" i="3"/>
  <c r="AY722" i="3"/>
  <c r="E203" i="7"/>
  <c r="G235" i="8"/>
  <c r="G499" i="8"/>
  <c r="AZ525" i="3"/>
  <c r="D12" i="8"/>
  <c r="C496" i="8"/>
  <c r="C520" i="8"/>
  <c r="AM47" i="3"/>
  <c r="E89" i="8"/>
  <c r="E258" i="8"/>
  <c r="E381" i="8"/>
  <c r="D398" i="7"/>
  <c r="E406" i="8"/>
  <c r="F414" i="8"/>
  <c r="AM577" i="3"/>
  <c r="E600" i="8"/>
  <c r="G134" i="8"/>
  <c r="AZ167" i="3"/>
  <c r="G182" i="8"/>
  <c r="G190" i="8"/>
  <c r="E206" i="7"/>
  <c r="G238" i="8"/>
  <c r="G324" i="8"/>
  <c r="G384" i="8"/>
  <c r="E444" i="7"/>
  <c r="AZ480" i="3"/>
  <c r="G502" i="8"/>
  <c r="AZ528" i="3"/>
  <c r="AN284" i="3"/>
  <c r="P758" i="3"/>
  <c r="W758" i="3" s="1"/>
  <c r="I66" i="4" s="1"/>
  <c r="E307" i="7"/>
  <c r="D758" i="3"/>
  <c r="K758" i="3" s="1"/>
  <c r="F48" i="4" s="1"/>
  <c r="AN261" i="3"/>
  <c r="E95" i="7"/>
  <c r="E94" i="7"/>
  <c r="G364" i="8"/>
  <c r="G342" i="8"/>
  <c r="E728" i="7"/>
  <c r="G83" i="8"/>
  <c r="G70" i="8"/>
  <c r="G21" i="8"/>
  <c r="E89" i="7"/>
  <c r="F755" i="7"/>
  <c r="AY3" i="3"/>
  <c r="F210" i="8"/>
  <c r="D47" i="8"/>
  <c r="AN160" i="3"/>
  <c r="AN208" i="3"/>
  <c r="F331" i="8"/>
  <c r="Q637" i="9"/>
  <c r="H560" i="8"/>
  <c r="Q561" i="9"/>
  <c r="H636" i="8"/>
  <c r="AO562" i="3"/>
  <c r="BL562" i="3" s="1"/>
  <c r="AO638" i="3"/>
  <c r="BL638" i="3" s="1"/>
  <c r="Q433" i="9"/>
  <c r="AO434" i="3"/>
  <c r="BL434" i="3" s="1"/>
  <c r="H432" i="8"/>
  <c r="C50" i="8"/>
  <c r="AN205" i="3"/>
  <c r="D299" i="8"/>
  <c r="E332" i="7"/>
  <c r="E366" i="7"/>
  <c r="D235" i="8"/>
  <c r="AN200" i="3"/>
  <c r="AN152" i="3"/>
  <c r="AN224" i="3"/>
  <c r="AM479" i="3"/>
  <c r="C353" i="7"/>
  <c r="D661" i="8"/>
  <c r="G36" i="8"/>
  <c r="AN153" i="3"/>
  <c r="AZ635" i="3"/>
  <c r="D293" i="8"/>
  <c r="AN104" i="3"/>
  <c r="C386" i="7"/>
  <c r="AZ459" i="3"/>
  <c r="E143" i="7"/>
  <c r="G506" i="8"/>
  <c r="AM165" i="3"/>
  <c r="C234" i="8"/>
  <c r="E383" i="7"/>
  <c r="D106" i="7"/>
  <c r="F600" i="8"/>
  <c r="E427" i="7"/>
  <c r="D407" i="7"/>
  <c r="E141" i="7"/>
  <c r="D579" i="7"/>
  <c r="E277" i="7"/>
  <c r="E286" i="7"/>
  <c r="E314" i="7"/>
  <c r="C29" i="7"/>
  <c r="D264" i="8"/>
  <c r="F412" i="8"/>
  <c r="AN4" i="3"/>
  <c r="AN345" i="3"/>
  <c r="E106" i="8"/>
  <c r="G127" i="8"/>
  <c r="AN5" i="3"/>
  <c r="F439" i="8"/>
  <c r="E285" i="8"/>
  <c r="AN686" i="3"/>
  <c r="D76" i="8"/>
  <c r="D100" i="8"/>
  <c r="D388" i="8"/>
  <c r="E226" i="7"/>
  <c r="F224" i="8"/>
  <c r="AN366" i="3"/>
  <c r="E622" i="7"/>
  <c r="F504" i="8"/>
  <c r="E240" i="7"/>
  <c r="AM556" i="3"/>
  <c r="E117" i="8"/>
  <c r="E165" i="8"/>
  <c r="AM409" i="3"/>
  <c r="E710" i="8"/>
  <c r="AY166" i="3"/>
  <c r="D502" i="8"/>
  <c r="E508" i="7"/>
  <c r="G217" i="8"/>
  <c r="D710" i="7"/>
  <c r="E484" i="7"/>
  <c r="E385" i="7"/>
  <c r="AM583" i="3"/>
  <c r="AM119" i="3"/>
  <c r="AN387" i="3"/>
  <c r="E145" i="7"/>
  <c r="AM27" i="3"/>
  <c r="E265" i="7"/>
  <c r="G603" i="8"/>
  <c r="AM660" i="3"/>
  <c r="D237" i="7"/>
  <c r="AM431" i="3"/>
  <c r="G97" i="8"/>
  <c r="D581" i="7"/>
  <c r="D481" i="7"/>
  <c r="AN6" i="3"/>
  <c r="AM142" i="3"/>
  <c r="G73" i="8"/>
  <c r="C404" i="8"/>
  <c r="AM507" i="3"/>
  <c r="D382" i="7"/>
  <c r="AX428" i="3"/>
  <c r="D93" i="7"/>
  <c r="E505" i="8"/>
  <c r="E5" i="7"/>
  <c r="AM384" i="3"/>
  <c r="C578" i="8"/>
  <c r="AZ54" i="3"/>
  <c r="C52" i="8"/>
  <c r="E261" i="8"/>
  <c r="AZ137" i="3"/>
  <c r="E502" i="8"/>
  <c r="AZ636" i="3"/>
  <c r="E709" i="8"/>
  <c r="F26" i="8"/>
  <c r="G483" i="8"/>
  <c r="C95" i="7"/>
  <c r="C263" i="7"/>
  <c r="G322" i="8"/>
  <c r="G104" i="8"/>
  <c r="AM344" i="3"/>
  <c r="E347" i="7"/>
  <c r="E210" i="8"/>
  <c r="AM238" i="3"/>
  <c r="AN348" i="3"/>
  <c r="F429" i="8"/>
  <c r="C629" i="8"/>
  <c r="AN509" i="3"/>
  <c r="AS469" i="3"/>
  <c r="AS283" i="3"/>
  <c r="AS680" i="3"/>
  <c r="G532" i="8"/>
  <c r="C373" i="7"/>
  <c r="D479" i="7"/>
  <c r="E594" i="7"/>
  <c r="D401" i="7"/>
  <c r="AN510" i="3"/>
  <c r="AN433" i="3"/>
  <c r="D603" i="7"/>
  <c r="C379" i="8"/>
  <c r="AN28" i="3"/>
  <c r="E93" i="8"/>
  <c r="C526" i="8"/>
  <c r="G431" i="8"/>
  <c r="AN319" i="3"/>
  <c r="AL681" i="3"/>
  <c r="AL605" i="3"/>
  <c r="AN265" i="3"/>
  <c r="C526" i="7"/>
  <c r="E117" i="7"/>
  <c r="G611" i="8"/>
  <c r="G661" i="8"/>
  <c r="G713" i="8"/>
  <c r="E605" i="7"/>
  <c r="C502" i="7"/>
  <c r="E237" i="8"/>
  <c r="E529" i="8"/>
  <c r="E289" i="8"/>
  <c r="AN613" i="3"/>
  <c r="C502" i="8"/>
  <c r="E2" i="8"/>
  <c r="AX504" i="3"/>
  <c r="E607" i="8"/>
  <c r="AM609" i="3"/>
  <c r="E632" i="8"/>
  <c r="G54" i="8"/>
  <c r="AL260" i="3"/>
  <c r="AX528" i="3"/>
  <c r="C655" i="8"/>
  <c r="E293" i="7"/>
  <c r="AL235" i="3"/>
  <c r="E362" i="7"/>
  <c r="AM679" i="3"/>
  <c r="E97" i="7"/>
  <c r="G347" i="8"/>
  <c r="AZ385" i="3"/>
  <c r="F581" i="8"/>
  <c r="G145" i="8"/>
  <c r="E656" i="8"/>
  <c r="E144" i="7"/>
  <c r="F471" i="8"/>
  <c r="C235" i="7"/>
  <c r="D343" i="7"/>
  <c r="AN708" i="3"/>
  <c r="F23" i="8"/>
  <c r="D677" i="7"/>
  <c r="AL709" i="3"/>
  <c r="AM166" i="3"/>
  <c r="AM214" i="3"/>
  <c r="AL53" i="3"/>
  <c r="E556" i="8"/>
  <c r="AM483" i="3"/>
  <c r="AL499" i="3"/>
  <c r="AN405" i="3"/>
  <c r="AX406" i="3"/>
  <c r="E118" i="8"/>
  <c r="AL51" i="3"/>
  <c r="D26" i="7"/>
  <c r="C259" i="8"/>
  <c r="AM558" i="3"/>
  <c r="C50" i="7"/>
  <c r="G538" i="8"/>
  <c r="AM652" i="3"/>
  <c r="E212" i="7"/>
  <c r="D38" i="8"/>
  <c r="D202" i="8"/>
  <c r="AS309" i="3"/>
  <c r="AS637" i="3"/>
  <c r="E551" i="8"/>
  <c r="E450" i="8"/>
  <c r="D632" i="7"/>
  <c r="D658" i="7"/>
  <c r="D679" i="8"/>
  <c r="D707" i="8"/>
  <c r="E215" i="7"/>
  <c r="E46" i="8"/>
  <c r="AL654" i="3"/>
  <c r="D182" i="7"/>
  <c r="AZ343" i="3"/>
  <c r="E164" i="7"/>
  <c r="E192" i="7"/>
  <c r="D89" i="7"/>
  <c r="D286" i="7"/>
  <c r="C524" i="7"/>
  <c r="D706" i="7"/>
  <c r="D527" i="7"/>
  <c r="F256" i="8"/>
  <c r="D162" i="8"/>
  <c r="D282" i="8"/>
  <c r="D259" i="8"/>
  <c r="D258" i="8"/>
  <c r="AN485" i="3"/>
  <c r="E289" i="7"/>
  <c r="D355" i="7"/>
  <c r="AM22" i="3"/>
  <c r="D668" i="8"/>
  <c r="E43" i="7"/>
  <c r="E254" i="7"/>
  <c r="G333" i="8"/>
  <c r="C649" i="7"/>
  <c r="C702" i="7"/>
  <c r="G459" i="8"/>
  <c r="G675" i="8"/>
  <c r="E140" i="8"/>
  <c r="AL708" i="3"/>
  <c r="AL676" i="3"/>
  <c r="AL258" i="3"/>
  <c r="AM286" i="3"/>
  <c r="E507" i="7"/>
  <c r="E652" i="7"/>
  <c r="E677" i="7"/>
  <c r="G405" i="8"/>
  <c r="G559" i="8"/>
  <c r="AM457" i="3"/>
  <c r="G192" i="8"/>
  <c r="AX708" i="3"/>
  <c r="G398" i="8"/>
  <c r="D285" i="7"/>
  <c r="E260" i="8"/>
  <c r="C599" i="8"/>
  <c r="C206" i="8"/>
  <c r="E168" i="7"/>
  <c r="AZ145" i="3"/>
  <c r="D309" i="7"/>
  <c r="D422" i="7"/>
  <c r="E116" i="7"/>
  <c r="E679" i="7"/>
  <c r="D342" i="7"/>
  <c r="C653" i="8"/>
  <c r="F601" i="8"/>
  <c r="G561" i="8"/>
  <c r="E193" i="7"/>
  <c r="AS24" i="3"/>
  <c r="AS32" i="3"/>
  <c r="AS48" i="3"/>
  <c r="AS101" i="3"/>
  <c r="AS117" i="3"/>
  <c r="AS140" i="3"/>
  <c r="AS164" i="3"/>
  <c r="AS431" i="3"/>
  <c r="AS441" i="3"/>
  <c r="AS473" i="3"/>
  <c r="AS498" i="3"/>
  <c r="AS506" i="3"/>
  <c r="AS522" i="3"/>
  <c r="AS565" i="3"/>
  <c r="AS640" i="3"/>
  <c r="G707" i="8"/>
  <c r="AS753" i="3"/>
  <c r="AN557" i="3"/>
  <c r="F626" i="8"/>
  <c r="D500" i="7"/>
  <c r="E598" i="7"/>
  <c r="AS274" i="3"/>
  <c r="AS654" i="3"/>
  <c r="AZ55" i="3"/>
  <c r="D572" i="7"/>
  <c r="D53" i="8"/>
  <c r="C341" i="8"/>
  <c r="AZ427" i="3"/>
  <c r="G554" i="8"/>
  <c r="F526" i="8"/>
  <c r="C285" i="7"/>
  <c r="D429" i="7"/>
  <c r="E51" i="7"/>
  <c r="AS15" i="3"/>
  <c r="AS31" i="3"/>
  <c r="AS39" i="3"/>
  <c r="AS76" i="3"/>
  <c r="AS100" i="3"/>
  <c r="AS116" i="3"/>
  <c r="AS155" i="3"/>
  <c r="AS251" i="3"/>
  <c r="AS259" i="3"/>
  <c r="AS302" i="3"/>
  <c r="F382" i="8"/>
  <c r="F407" i="8"/>
  <c r="AS440" i="3"/>
  <c r="AS481" i="3"/>
  <c r="AS513" i="3"/>
  <c r="AS588" i="3"/>
  <c r="AS597" i="3"/>
  <c r="AS622" i="3"/>
  <c r="F628" i="8"/>
  <c r="AS655" i="3"/>
  <c r="AS664" i="3"/>
  <c r="AS672" i="3"/>
  <c r="AS726" i="3"/>
  <c r="AN342" i="3"/>
  <c r="E54" i="7"/>
  <c r="AN55" i="3"/>
  <c r="E522" i="7"/>
  <c r="C46" i="7"/>
  <c r="AN575" i="3"/>
  <c r="E236" i="7"/>
  <c r="D629" i="8"/>
  <c r="F652" i="8"/>
  <c r="E422" i="8"/>
  <c r="G449" i="8"/>
  <c r="AX497" i="3"/>
  <c r="F298" i="8"/>
  <c r="F667" i="8"/>
  <c r="AN364" i="3"/>
  <c r="AY502" i="3"/>
  <c r="C706" i="7"/>
  <c r="AM259" i="3"/>
  <c r="AM24" i="3"/>
  <c r="F405" i="8"/>
  <c r="F223" i="8"/>
  <c r="AN496" i="3"/>
  <c r="G570" i="8"/>
  <c r="G45" i="8"/>
  <c r="C278" i="8"/>
  <c r="G577" i="8"/>
  <c r="AL341" i="3"/>
  <c r="C337" i="8"/>
  <c r="AL308" i="3"/>
  <c r="E259" i="7"/>
  <c r="F676" i="8"/>
  <c r="C655" i="7"/>
  <c r="C679" i="7"/>
  <c r="F161" i="8"/>
  <c r="F343" i="8"/>
  <c r="AN137" i="3"/>
  <c r="D138" i="8"/>
  <c r="F480" i="8"/>
  <c r="C332" i="8"/>
  <c r="F455" i="8"/>
  <c r="E504" i="8"/>
  <c r="E577" i="7"/>
  <c r="C601" i="8"/>
  <c r="AN636" i="3"/>
  <c r="E305" i="7"/>
  <c r="AM452" i="3"/>
  <c r="AM659" i="3"/>
  <c r="E499" i="7"/>
  <c r="C184" i="7"/>
  <c r="E407" i="7"/>
  <c r="D455" i="7"/>
  <c r="F527" i="8"/>
  <c r="AS620" i="3"/>
  <c r="D597" i="7"/>
  <c r="G706" i="8"/>
  <c r="AZ265" i="3"/>
  <c r="E346" i="7"/>
  <c r="E675" i="8"/>
  <c r="D655" i="8"/>
  <c r="G360" i="8"/>
  <c r="G263" i="8"/>
  <c r="G711" i="8"/>
  <c r="C610" i="7"/>
  <c r="E679" i="8"/>
  <c r="AZ318" i="3"/>
  <c r="C186" i="7"/>
  <c r="F91" i="8"/>
  <c r="D502" i="7"/>
  <c r="D129" i="8"/>
  <c r="F108" i="8"/>
  <c r="F155" i="8"/>
  <c r="F397" i="8"/>
  <c r="D52" i="8"/>
  <c r="D426" i="8"/>
  <c r="AY681" i="3"/>
  <c r="E264" i="7"/>
  <c r="E655" i="8"/>
  <c r="D520" i="8"/>
  <c r="E70" i="7"/>
  <c r="AN316" i="3"/>
  <c r="D553" i="7"/>
  <c r="D82" i="8"/>
  <c r="G415" i="8"/>
  <c r="D140" i="7"/>
  <c r="D236" i="7"/>
  <c r="C307" i="7"/>
  <c r="AS6" i="3"/>
  <c r="AS54" i="3"/>
  <c r="AS130" i="3"/>
  <c r="AS178" i="3"/>
  <c r="AS202" i="3"/>
  <c r="AS234" i="3"/>
  <c r="AS392" i="3"/>
  <c r="AS400" i="3"/>
  <c r="AS480" i="3"/>
  <c r="AS512" i="3"/>
  <c r="AS536" i="3"/>
  <c r="AS554" i="3"/>
  <c r="AS563" i="3"/>
  <c r="AS571" i="3"/>
  <c r="AS621" i="3"/>
  <c r="AS629" i="3"/>
  <c r="AS696" i="3"/>
  <c r="AS715" i="3"/>
  <c r="D308" i="8"/>
  <c r="D2" i="7"/>
  <c r="D118" i="7"/>
  <c r="D141" i="7"/>
  <c r="D165" i="7"/>
  <c r="D261" i="7"/>
  <c r="E311" i="7"/>
  <c r="G193" i="8"/>
  <c r="G635" i="8"/>
  <c r="C562" i="7"/>
  <c r="AY139" i="3"/>
  <c r="AL525" i="3"/>
  <c r="F307" i="8"/>
  <c r="AM255" i="3"/>
  <c r="D419" i="8"/>
  <c r="D471" i="8"/>
  <c r="G426" i="8"/>
  <c r="D117" i="7"/>
  <c r="D164" i="7"/>
  <c r="D260" i="7"/>
  <c r="AS46" i="3"/>
  <c r="AS75" i="3"/>
  <c r="AS115" i="3"/>
  <c r="AS146" i="3"/>
  <c r="AS170" i="3"/>
  <c r="AS186" i="3"/>
  <c r="AS210" i="3"/>
  <c r="AS226" i="3"/>
  <c r="F406" i="8"/>
  <c r="AS429" i="3"/>
  <c r="AS544" i="3"/>
  <c r="AS646" i="3"/>
  <c r="AZ30" i="3"/>
  <c r="C113" i="7"/>
  <c r="G215" i="8"/>
  <c r="C42" i="8"/>
  <c r="D46" i="8"/>
  <c r="AM93" i="3"/>
  <c r="AM698" i="3"/>
  <c r="D307" i="7"/>
  <c r="D648" i="7"/>
  <c r="F578" i="8"/>
  <c r="AZ216" i="3"/>
  <c r="AZ346" i="3"/>
  <c r="AM528" i="3"/>
  <c r="AL187" i="3"/>
  <c r="D578" i="8"/>
  <c r="AM628" i="3"/>
  <c r="F286" i="8"/>
  <c r="C48" i="7"/>
  <c r="C48" i="8"/>
  <c r="AL479" i="3"/>
  <c r="AL49" i="3"/>
  <c r="AN533" i="3"/>
  <c r="D137" i="8"/>
  <c r="D185" i="8"/>
  <c r="D209" i="8"/>
  <c r="D257" i="8"/>
  <c r="D627" i="8"/>
  <c r="D652" i="8"/>
  <c r="D677" i="8"/>
  <c r="D163" i="7"/>
  <c r="D211" i="7"/>
  <c r="D556" i="7"/>
  <c r="G30" i="8"/>
  <c r="D267" i="7"/>
  <c r="E186" i="8"/>
  <c r="AS335" i="3"/>
  <c r="AZ347" i="3"/>
  <c r="AN579" i="3"/>
  <c r="C501" i="8"/>
  <c r="C53" i="8"/>
  <c r="D139" i="8"/>
  <c r="AN295" i="3"/>
  <c r="D341" i="8"/>
  <c r="F629" i="8"/>
  <c r="AY580" i="3"/>
  <c r="AZ409" i="3"/>
  <c r="AM163" i="3"/>
  <c r="AM45" i="3"/>
  <c r="C651" i="8"/>
  <c r="AN657" i="3"/>
  <c r="AL602" i="3"/>
  <c r="F670" i="8"/>
  <c r="G94" i="8"/>
  <c r="AM480" i="3"/>
  <c r="D379" i="7"/>
  <c r="F130" i="8"/>
  <c r="C375" i="7"/>
  <c r="D20" i="7"/>
  <c r="D112" i="7"/>
  <c r="D159" i="7"/>
  <c r="D279" i="7"/>
  <c r="C258" i="8"/>
  <c r="AZ95" i="3"/>
  <c r="AL309" i="3"/>
  <c r="F88" i="8"/>
  <c r="G400" i="8"/>
  <c r="D601" i="8"/>
  <c r="AZ433" i="3"/>
  <c r="G453" i="8"/>
  <c r="G162" i="8"/>
  <c r="D186" i="8"/>
  <c r="E307" i="8"/>
  <c r="F381" i="8"/>
  <c r="F162" i="8"/>
  <c r="F211" i="8"/>
  <c r="AM605" i="3"/>
  <c r="F106" i="8"/>
  <c r="AN185" i="3"/>
  <c r="E401" i="7"/>
  <c r="E550" i="7"/>
  <c r="C379" i="7"/>
  <c r="C404" i="7"/>
  <c r="D209" i="7"/>
  <c r="D233" i="7"/>
  <c r="D473" i="7"/>
  <c r="F314" i="8"/>
  <c r="AS503" i="3"/>
  <c r="AY163" i="3"/>
  <c r="F695" i="8"/>
  <c r="AL139" i="3"/>
  <c r="D23" i="7"/>
  <c r="E166" i="7"/>
  <c r="D44" i="7"/>
  <c r="F495" i="8"/>
  <c r="G309" i="8"/>
  <c r="E675" i="7"/>
  <c r="C450" i="7"/>
  <c r="D184" i="7"/>
  <c r="D524" i="7"/>
  <c r="AZ193" i="3"/>
  <c r="D656" i="7"/>
  <c r="AL707" i="3"/>
  <c r="E705" i="8"/>
  <c r="D499" i="8"/>
  <c r="AM555" i="3"/>
  <c r="F139" i="8"/>
  <c r="AM423" i="3"/>
  <c r="D155" i="8"/>
  <c r="D251" i="8"/>
  <c r="G46" i="8"/>
  <c r="E114" i="7"/>
  <c r="G627" i="8"/>
  <c r="C577" i="7"/>
  <c r="F645" i="8"/>
  <c r="F274" i="8"/>
  <c r="AZ263" i="3"/>
  <c r="AX46" i="3"/>
  <c r="AL544" i="3"/>
  <c r="C257" i="7"/>
  <c r="C500" i="7"/>
  <c r="AM529" i="3"/>
  <c r="E27" i="7"/>
  <c r="D596" i="8"/>
  <c r="F703" i="8"/>
  <c r="AN91" i="3"/>
  <c r="AS356" i="3"/>
  <c r="AS367" i="3"/>
  <c r="E262" i="7"/>
  <c r="C209" i="7"/>
  <c r="D312" i="7"/>
  <c r="D405" i="7"/>
  <c r="G262" i="8"/>
  <c r="G344" i="8"/>
  <c r="AX138" i="3"/>
  <c r="C340" i="7"/>
  <c r="D500" i="8"/>
  <c r="AN631" i="3"/>
  <c r="E454" i="7"/>
  <c r="C258" i="7"/>
  <c r="E424" i="7"/>
  <c r="E526" i="7"/>
  <c r="AX43" i="3"/>
  <c r="AL521" i="3"/>
  <c r="G479" i="8"/>
  <c r="C332" i="7"/>
  <c r="AL527" i="3"/>
  <c r="G315" i="8"/>
  <c r="AM426" i="3"/>
  <c r="D421" i="8"/>
  <c r="E581" i="7"/>
  <c r="AM428" i="3"/>
  <c r="AM283" i="3"/>
  <c r="D68" i="7"/>
  <c r="E139" i="7"/>
  <c r="AM580" i="3"/>
  <c r="C209" i="8"/>
  <c r="AL279" i="3"/>
  <c r="E364" i="8"/>
  <c r="E96" i="7"/>
  <c r="F553" i="8"/>
  <c r="AM261" i="3"/>
  <c r="D525" i="8"/>
  <c r="D542" i="8"/>
  <c r="AM211" i="3"/>
  <c r="F425" i="8"/>
  <c r="AN161" i="3"/>
  <c r="C277" i="7"/>
  <c r="AS225" i="3"/>
  <c r="AS273" i="3"/>
  <c r="AS300" i="3"/>
  <c r="AS343" i="3"/>
  <c r="AS446" i="3"/>
  <c r="AS487" i="3"/>
  <c r="AS495" i="3"/>
  <c r="D626" i="8"/>
  <c r="AS653" i="3"/>
  <c r="D704" i="8"/>
  <c r="AN620" i="3"/>
  <c r="E235" i="7"/>
  <c r="E401" i="8"/>
  <c r="F234" i="8"/>
  <c r="AM356" i="3"/>
  <c r="AN207" i="3"/>
  <c r="AM160" i="3"/>
  <c r="C514" i="7"/>
  <c r="E674" i="7"/>
  <c r="AN209" i="3"/>
  <c r="E678" i="7"/>
  <c r="G112" i="8"/>
  <c r="AN552" i="3"/>
  <c r="E578" i="8"/>
  <c r="D444" i="7"/>
  <c r="AM675" i="3"/>
  <c r="D427" i="7"/>
  <c r="E340" i="7"/>
  <c r="E403" i="7"/>
  <c r="F453" i="8"/>
  <c r="F502" i="8"/>
  <c r="E380" i="7"/>
  <c r="E405" i="7"/>
  <c r="G604" i="8"/>
  <c r="AY606" i="3"/>
  <c r="AL314" i="3"/>
  <c r="E184" i="8"/>
  <c r="E282" i="8"/>
  <c r="F444" i="8"/>
  <c r="E632" i="7"/>
  <c r="AN313" i="3"/>
  <c r="C309" i="7"/>
  <c r="AL516" i="3"/>
  <c r="D496" i="8"/>
  <c r="AS630" i="3"/>
  <c r="E597" i="8"/>
  <c r="AS456" i="3"/>
  <c r="AS647" i="3"/>
  <c r="AY312" i="3"/>
  <c r="AM48" i="3"/>
  <c r="E140" i="7"/>
  <c r="AL729" i="3"/>
  <c r="AN334" i="3"/>
  <c r="D575" i="7"/>
  <c r="F163" i="8"/>
  <c r="AZ505" i="3"/>
  <c r="D47" i="7"/>
  <c r="E449" i="8"/>
  <c r="E155" i="8"/>
  <c r="D161" i="8"/>
  <c r="E116" i="8"/>
  <c r="AL377" i="3"/>
  <c r="D139" i="7"/>
  <c r="AM235" i="3"/>
  <c r="E707" i="7"/>
  <c r="G243" i="8"/>
  <c r="AN183" i="3"/>
  <c r="E90" i="8"/>
  <c r="E398" i="8"/>
  <c r="C88" i="7"/>
  <c r="F625" i="8"/>
  <c r="E159" i="8"/>
  <c r="F47" i="8"/>
  <c r="AN367" i="3"/>
  <c r="E404" i="8"/>
  <c r="F679" i="8"/>
  <c r="G613" i="8"/>
  <c r="G407" i="8"/>
  <c r="AN508" i="3"/>
  <c r="AX234" i="3"/>
  <c r="E444" i="8"/>
  <c r="C627" i="8"/>
  <c r="AM377" i="3"/>
  <c r="E655" i="7"/>
  <c r="D478" i="7"/>
  <c r="D315" i="8"/>
  <c r="E439" i="7"/>
  <c r="G565" i="8"/>
  <c r="AS11" i="3"/>
  <c r="AS18" i="3"/>
  <c r="AS26" i="3"/>
  <c r="AS34" i="3"/>
  <c r="AS42" i="3"/>
  <c r="AS71" i="3"/>
  <c r="AS79" i="3"/>
  <c r="AS95" i="3"/>
  <c r="AS103" i="3"/>
  <c r="AS111" i="3"/>
  <c r="AS126" i="3"/>
  <c r="AS150" i="3"/>
  <c r="AS198" i="3"/>
  <c r="AS206" i="3"/>
  <c r="AS214" i="3"/>
  <c r="AS230" i="3"/>
  <c r="AS238" i="3"/>
  <c r="AS246" i="3"/>
  <c r="AS270" i="3"/>
  <c r="AS297" i="3"/>
  <c r="AS305" i="3"/>
  <c r="AS312" i="3"/>
  <c r="AS320" i="3"/>
  <c r="AS328" i="3"/>
  <c r="AS348" i="3"/>
  <c r="AS387" i="3"/>
  <c r="AS412" i="3"/>
  <c r="AS433" i="3"/>
  <c r="AS451" i="3"/>
  <c r="AS459" i="3"/>
  <c r="AS467" i="3"/>
  <c r="AS492" i="3"/>
  <c r="AS500" i="3"/>
  <c r="AS508" i="3"/>
  <c r="AS516" i="3"/>
  <c r="AS524" i="3"/>
  <c r="AS532" i="3"/>
  <c r="AS540" i="3"/>
  <c r="AS548" i="3"/>
  <c r="AS558" i="3"/>
  <c r="AS567" i="3"/>
  <c r="AS583" i="3"/>
  <c r="AS591" i="3"/>
  <c r="AS625" i="3"/>
  <c r="AS633" i="3"/>
  <c r="AS642" i="3"/>
  <c r="AS650" i="3"/>
  <c r="AS659" i="3"/>
  <c r="AS667" i="3"/>
  <c r="AS675" i="3"/>
  <c r="AS683" i="3"/>
  <c r="AS692" i="3"/>
  <c r="AS711" i="3"/>
  <c r="AS720" i="3"/>
  <c r="AS729" i="3"/>
  <c r="F469" i="8"/>
  <c r="E469" i="8"/>
  <c r="C441" i="8"/>
  <c r="D521" i="7"/>
  <c r="D649" i="7"/>
  <c r="D702" i="7"/>
  <c r="AY574" i="3"/>
  <c r="AM184" i="3"/>
  <c r="E521" i="7"/>
  <c r="E255" i="8"/>
  <c r="AS344" i="3"/>
  <c r="E111" i="7"/>
  <c r="AM203" i="3"/>
  <c r="E202" i="8"/>
  <c r="AN422" i="3"/>
  <c r="AM522" i="3"/>
  <c r="E520" i="8"/>
  <c r="AL158" i="3"/>
  <c r="C157" i="7"/>
  <c r="E285" i="7"/>
  <c r="C566" i="8"/>
  <c r="AL568" i="3"/>
  <c r="E327" i="8"/>
  <c r="E399" i="7"/>
  <c r="G399" i="8"/>
  <c r="AM573" i="3"/>
  <c r="D571" i="7"/>
  <c r="AL367" i="3"/>
  <c r="C366" i="8"/>
  <c r="C623" i="8"/>
  <c r="AM136" i="3"/>
  <c r="F135" i="8"/>
  <c r="AM678" i="3"/>
  <c r="D676" i="7"/>
  <c r="AM597" i="3"/>
  <c r="E595" i="8"/>
  <c r="D226" i="8"/>
  <c r="AN732" i="3"/>
  <c r="G730" i="8"/>
  <c r="AY366" i="3"/>
  <c r="E278" i="7"/>
  <c r="E369" i="7"/>
  <c r="AZ370" i="3"/>
  <c r="G420" i="8"/>
  <c r="AZ499" i="3"/>
  <c r="AX703" i="3"/>
  <c r="E182" i="7"/>
  <c r="AN333" i="3"/>
  <c r="F154" i="8"/>
  <c r="E730" i="7"/>
  <c r="AN43" i="3"/>
  <c r="F178" i="8"/>
  <c r="AM179" i="3"/>
  <c r="D726" i="7"/>
  <c r="AM728" i="3"/>
  <c r="E88" i="7"/>
  <c r="AN89" i="3"/>
  <c r="E704" i="7"/>
  <c r="AN706" i="3"/>
  <c r="G523" i="8"/>
  <c r="AL182" i="3"/>
  <c r="C520" i="7"/>
  <c r="AL522" i="3"/>
  <c r="AN555" i="3"/>
  <c r="G553" i="8"/>
  <c r="E553" i="7"/>
  <c r="AY577" i="3"/>
  <c r="D373" i="7"/>
  <c r="D491" i="8"/>
  <c r="C491" i="7"/>
  <c r="G472" i="8"/>
  <c r="E472" i="7"/>
  <c r="AN307" i="3"/>
  <c r="G306" i="8"/>
  <c r="E306" i="7"/>
  <c r="E333" i="7"/>
  <c r="AN335" i="3"/>
  <c r="G334" i="8"/>
  <c r="AN257" i="3"/>
  <c r="C85" i="7"/>
  <c r="AL278" i="3"/>
  <c r="C277" i="8"/>
  <c r="AL421" i="3"/>
  <c r="D449" i="7"/>
  <c r="G205" i="8"/>
  <c r="C515" i="8"/>
  <c r="AX517" i="3"/>
  <c r="C515" i="7"/>
  <c r="D515" i="8"/>
  <c r="AZ159" i="3"/>
  <c r="AN159" i="3"/>
  <c r="AY625" i="3"/>
  <c r="E623" i="8"/>
  <c r="AM625" i="3"/>
  <c r="E600" i="7"/>
  <c r="AN602" i="3"/>
  <c r="AM545" i="3"/>
  <c r="C157" i="8"/>
  <c r="AN403" i="3"/>
  <c r="G232" i="8"/>
  <c r="AN25" i="3"/>
  <c r="E229" i="7"/>
  <c r="E645" i="8"/>
  <c r="D39" i="7"/>
  <c r="F39" i="8"/>
  <c r="F610" i="8"/>
  <c r="AM612" i="3"/>
  <c r="E610" i="8"/>
  <c r="AL473" i="3"/>
  <c r="C471" i="8"/>
  <c r="E730" i="8"/>
  <c r="AY732" i="3"/>
  <c r="G68" i="8"/>
  <c r="AZ69" i="3"/>
  <c r="G526" i="8"/>
  <c r="G332" i="8"/>
  <c r="E256" i="7"/>
  <c r="E163" i="7"/>
  <c r="C43" i="7"/>
  <c r="AZ422" i="3"/>
  <c r="E651" i="8"/>
  <c r="D44" i="8"/>
  <c r="C729" i="7"/>
  <c r="E499" i="8"/>
  <c r="C205" i="7"/>
  <c r="G285" i="8"/>
  <c r="E618" i="7"/>
  <c r="AM40" i="3"/>
  <c r="D730" i="7"/>
  <c r="AX206" i="3"/>
  <c r="AN278" i="3"/>
  <c r="D332" i="8"/>
  <c r="D696" i="8"/>
  <c r="AL333" i="3"/>
  <c r="AN580" i="3"/>
  <c r="AL698" i="3"/>
  <c r="G88" i="8"/>
  <c r="AM335" i="3"/>
  <c r="AM552" i="3"/>
  <c r="AN681" i="3"/>
  <c r="AL284" i="3"/>
  <c r="E226" i="8"/>
  <c r="AN231" i="3"/>
  <c r="E230" i="7"/>
  <c r="E154" i="8"/>
  <c r="F646" i="8"/>
  <c r="AL498" i="3"/>
  <c r="AX498" i="3"/>
  <c r="AM424" i="3"/>
  <c r="E478" i="7"/>
  <c r="G478" i="8"/>
  <c r="AS258" i="3"/>
  <c r="F257" i="8"/>
  <c r="AY501" i="3"/>
  <c r="AM647" i="3"/>
  <c r="AX333" i="3"/>
  <c r="G578" i="8"/>
  <c r="E704" i="8"/>
  <c r="E355" i="8"/>
  <c r="AL230" i="3"/>
  <c r="AM403" i="3"/>
  <c r="D544" i="7"/>
  <c r="AN424" i="3"/>
  <c r="E81" i="8"/>
  <c r="F81" i="8"/>
  <c r="AX516" i="3"/>
  <c r="AN626" i="3"/>
  <c r="E308" i="7"/>
  <c r="AL306" i="3"/>
  <c r="C305" i="8"/>
  <c r="C305" i="7"/>
  <c r="AM477" i="3"/>
  <c r="E475" i="8"/>
  <c r="AL540" i="3"/>
  <c r="AZ580" i="3"/>
  <c r="AX443" i="3"/>
  <c r="E676" i="8"/>
  <c r="C181" i="8"/>
  <c r="E629" i="7"/>
  <c r="F643" i="8"/>
  <c r="F722" i="8"/>
  <c r="E108" i="7"/>
  <c r="E275" i="7"/>
  <c r="E621" i="7"/>
  <c r="C401" i="7"/>
  <c r="C448" i="7"/>
  <c r="D278" i="7"/>
  <c r="F183" i="8"/>
  <c r="AS398" i="3"/>
  <c r="F500" i="8"/>
  <c r="AN429" i="3"/>
  <c r="F136" i="8"/>
  <c r="E113" i="8"/>
  <c r="AM89" i="3"/>
  <c r="E708" i="7"/>
  <c r="F731" i="8"/>
  <c r="D397" i="8"/>
  <c r="D498" i="7"/>
  <c r="E47" i="7"/>
  <c r="C334" i="7"/>
  <c r="D114" i="7"/>
  <c r="D185" i="7"/>
  <c r="D257" i="7"/>
  <c r="D628" i="7"/>
  <c r="E26" i="7"/>
  <c r="G343" i="8"/>
  <c r="G428" i="8"/>
  <c r="D454" i="7"/>
  <c r="AS69" i="3"/>
  <c r="AS171" i="3"/>
  <c r="AS211" i="3"/>
  <c r="AS235" i="3"/>
  <c r="AS401" i="3"/>
  <c r="AS639" i="3"/>
  <c r="E283" i="8"/>
  <c r="AM161" i="3"/>
  <c r="C649" i="8"/>
  <c r="E630" i="7"/>
  <c r="E677" i="8"/>
  <c r="C335" i="7"/>
  <c r="F184" i="8"/>
  <c r="AS154" i="3"/>
  <c r="AS416" i="3"/>
  <c r="AS463" i="3"/>
  <c r="AY91" i="3"/>
  <c r="E500" i="8"/>
  <c r="C158" i="8"/>
  <c r="E604" i="8"/>
  <c r="E234" i="8"/>
  <c r="AN661" i="3"/>
  <c r="E553" i="8"/>
  <c r="E501" i="7"/>
  <c r="E139" i="8"/>
  <c r="AL576" i="3"/>
  <c r="AM313" i="3"/>
  <c r="C399" i="8"/>
  <c r="AM284" i="3"/>
  <c r="G678" i="8"/>
  <c r="C90" i="7"/>
  <c r="C376" i="7"/>
  <c r="D69" i="7"/>
  <c r="D212" i="7"/>
  <c r="D681" i="7"/>
  <c r="AS589" i="3"/>
  <c r="F232" i="8"/>
  <c r="D402" i="7"/>
  <c r="AS520" i="3"/>
  <c r="D453" i="7"/>
  <c r="C19" i="8"/>
  <c r="E524" i="8"/>
  <c r="AM46" i="3"/>
  <c r="D283" i="7"/>
  <c r="AM92" i="3"/>
  <c r="E238" i="7"/>
  <c r="D731" i="7"/>
  <c r="E30" i="7"/>
  <c r="AN486" i="3"/>
  <c r="F677" i="8"/>
  <c r="E138" i="8"/>
  <c r="E629" i="8"/>
  <c r="C447" i="8"/>
  <c r="AN407" i="3"/>
  <c r="AL449" i="3"/>
  <c r="E23" i="8"/>
  <c r="F603" i="8"/>
  <c r="AL22" i="3"/>
  <c r="E576" i="8"/>
  <c r="AL474" i="3"/>
  <c r="D705" i="7"/>
  <c r="AM603" i="3"/>
  <c r="E162" i="8"/>
  <c r="AX233" i="3"/>
  <c r="AL20" i="3"/>
  <c r="AX107" i="3"/>
  <c r="C231" i="8"/>
  <c r="C111" i="7"/>
  <c r="F208" i="8"/>
  <c r="F551" i="8"/>
  <c r="AS91" i="3"/>
  <c r="AY578" i="3"/>
  <c r="D450" i="7"/>
  <c r="C674" i="7"/>
  <c r="C88" i="8"/>
  <c r="AN606" i="3"/>
  <c r="E603" i="8"/>
  <c r="C475" i="8"/>
  <c r="AM257" i="3"/>
  <c r="D106" i="8"/>
  <c r="D521" i="8"/>
  <c r="G505" i="8"/>
  <c r="AL107" i="3"/>
  <c r="AX89" i="3"/>
  <c r="AY455" i="3"/>
  <c r="C334" i="8"/>
  <c r="AN382" i="3"/>
  <c r="E405" i="8"/>
  <c r="C233" i="8"/>
  <c r="E506" i="7"/>
  <c r="F655" i="8"/>
  <c r="D601" i="7"/>
  <c r="G462" i="8"/>
  <c r="AL176" i="3"/>
  <c r="C175" i="8"/>
  <c r="AM130" i="3"/>
  <c r="F129" i="8"/>
  <c r="AL569" i="3"/>
  <c r="AX569" i="3"/>
  <c r="AM303" i="3"/>
  <c r="E302" i="8"/>
  <c r="F640" i="8"/>
  <c r="C590" i="8"/>
  <c r="AL592" i="3"/>
  <c r="AX52" i="3"/>
  <c r="C51" i="8"/>
  <c r="AM623" i="3"/>
  <c r="F621" i="8"/>
  <c r="E130" i="8"/>
  <c r="G157" i="8"/>
  <c r="F226" i="8"/>
  <c r="AL15" i="3"/>
  <c r="AX15" i="3"/>
  <c r="AL154" i="3"/>
  <c r="AX154" i="3"/>
  <c r="AL542" i="3"/>
  <c r="C540" i="8"/>
  <c r="C593" i="8"/>
  <c r="AM276" i="3"/>
  <c r="AY276" i="3"/>
  <c r="F445" i="8"/>
  <c r="E445" i="8"/>
  <c r="AN423" i="3"/>
  <c r="G421" i="8"/>
  <c r="G650" i="8"/>
  <c r="E650" i="7"/>
  <c r="AM366" i="3"/>
  <c r="AZ44" i="3"/>
  <c r="AZ401" i="3"/>
  <c r="E543" i="8"/>
  <c r="E39" i="8"/>
  <c r="AN651" i="3"/>
  <c r="F595" i="8"/>
  <c r="F416" i="8"/>
  <c r="C393" i="8"/>
  <c r="AL670" i="3"/>
  <c r="C668" i="8"/>
  <c r="AZ341" i="3"/>
  <c r="AN341" i="3"/>
  <c r="G425" i="8"/>
  <c r="E670" i="8"/>
  <c r="F105" i="8"/>
  <c r="D86" i="7"/>
  <c r="D722" i="8"/>
  <c r="AM328" i="3"/>
  <c r="G206" i="8"/>
  <c r="G404" i="8"/>
  <c r="C416" i="8"/>
  <c r="D82" i="7"/>
  <c r="F82" i="8"/>
  <c r="D671" i="7"/>
  <c r="D392" i="8"/>
  <c r="AL644" i="3"/>
  <c r="F202" i="8"/>
  <c r="C108" i="7"/>
  <c r="AM131" i="3"/>
  <c r="F19" i="8"/>
  <c r="D158" i="7"/>
  <c r="E162" i="7"/>
  <c r="E234" i="7"/>
  <c r="G234" i="8"/>
  <c r="AL595" i="3"/>
  <c r="AM397" i="3"/>
  <c r="AL541" i="3"/>
  <c r="AX594" i="3"/>
  <c r="C592" i="8"/>
  <c r="E15" i="8"/>
  <c r="AM16" i="3"/>
  <c r="AM275" i="3"/>
  <c r="C330" i="7"/>
  <c r="D332" i="7"/>
  <c r="G451" i="8"/>
  <c r="D250" i="7"/>
  <c r="AL645" i="3"/>
  <c r="G496" i="8"/>
  <c r="E496" i="7"/>
  <c r="AL612" i="3"/>
  <c r="AX612" i="3"/>
  <c r="D646" i="7"/>
  <c r="AN401" i="3"/>
  <c r="F543" i="8"/>
  <c r="C466" i="8"/>
  <c r="E649" i="7"/>
  <c r="F400" i="8"/>
  <c r="AM402" i="3"/>
  <c r="AM705" i="3"/>
  <c r="AY705" i="3"/>
  <c r="AX595" i="3"/>
  <c r="AL572" i="3"/>
  <c r="AL418" i="3"/>
  <c r="D547" i="7"/>
  <c r="AM520" i="3"/>
  <c r="AX572" i="3"/>
  <c r="F250" i="8"/>
  <c r="C516" i="8"/>
  <c r="AM471" i="3"/>
  <c r="D610" i="8"/>
  <c r="E85" i="7"/>
  <c r="AN86" i="3"/>
  <c r="AX50" i="3"/>
  <c r="AL50" i="3"/>
  <c r="C49" i="7"/>
  <c r="C341" i="7"/>
  <c r="G43" i="8"/>
  <c r="AY275" i="3"/>
  <c r="AN44" i="3"/>
  <c r="AL649" i="3"/>
  <c r="C647" i="8"/>
  <c r="F43" i="8"/>
  <c r="AY44" i="3"/>
  <c r="D230" i="7"/>
  <c r="E477" i="7"/>
  <c r="E646" i="8"/>
  <c r="C491" i="8"/>
  <c r="F302" i="8"/>
  <c r="G625" i="8"/>
  <c r="F253" i="8"/>
  <c r="E571" i="8"/>
  <c r="AM549" i="3"/>
  <c r="D617" i="8"/>
  <c r="E86" i="7"/>
  <c r="AL695" i="3"/>
  <c r="D693" i="8"/>
  <c r="F107" i="8"/>
  <c r="E107" i="8"/>
  <c r="F396" i="8"/>
  <c r="F696" i="8"/>
  <c r="AN255" i="3"/>
  <c r="AZ255" i="3"/>
  <c r="D399" i="7"/>
  <c r="AM600" i="3"/>
  <c r="E598" i="8"/>
  <c r="E108" i="8"/>
  <c r="E726" i="8"/>
  <c r="C51" i="7"/>
  <c r="G85" i="8"/>
  <c r="AM365" i="3"/>
  <c r="F364" i="8"/>
  <c r="AX44" i="3"/>
  <c r="AL44" i="3"/>
  <c r="D643" i="8"/>
  <c r="AX279" i="3"/>
  <c r="AN652" i="3"/>
  <c r="AN677" i="3"/>
  <c r="AL342" i="3"/>
  <c r="E134" i="7"/>
  <c r="AN135" i="3"/>
  <c r="AL468" i="3"/>
  <c r="E398" i="7"/>
  <c r="F518" i="8"/>
  <c r="AL619" i="3"/>
  <c r="AM83" i="3"/>
  <c r="F440" i="8"/>
  <c r="F570" i="8"/>
  <c r="AM572" i="3"/>
  <c r="C203" i="7"/>
  <c r="C278" i="7"/>
  <c r="E161" i="7"/>
  <c r="C667" i="8"/>
  <c r="AM673" i="3"/>
  <c r="AZ309" i="3"/>
  <c r="F14" i="8"/>
  <c r="AN400" i="3"/>
  <c r="AM398" i="3"/>
  <c r="C182" i="8"/>
  <c r="AN704" i="3"/>
  <c r="AM251" i="3"/>
  <c r="D577" i="8"/>
  <c r="AM502" i="3"/>
  <c r="AY526" i="3"/>
  <c r="AZ319" i="3"/>
  <c r="F627" i="8"/>
  <c r="AM383" i="3"/>
  <c r="AM482" i="3"/>
  <c r="E311" i="8"/>
  <c r="F289" i="8"/>
  <c r="AL631" i="3"/>
  <c r="F607" i="8"/>
  <c r="E423" i="8"/>
  <c r="F25" i="8"/>
  <c r="D208" i="7"/>
  <c r="E581" i="8"/>
  <c r="D113" i="7"/>
  <c r="AM557" i="3"/>
  <c r="E69" i="7"/>
  <c r="D545" i="7"/>
  <c r="D673" i="7"/>
  <c r="E449" i="7"/>
  <c r="G550" i="8"/>
  <c r="G600" i="8"/>
  <c r="D307" i="8"/>
  <c r="AL91" i="3"/>
  <c r="E402" i="8"/>
  <c r="D88" i="7"/>
  <c r="AM233" i="3"/>
  <c r="C472" i="7"/>
  <c r="D255" i="7"/>
  <c r="D334" i="7"/>
  <c r="C573" i="7"/>
  <c r="D280" i="7"/>
  <c r="C599" i="7"/>
  <c r="D477" i="7"/>
  <c r="E286" i="8"/>
  <c r="C546" i="7"/>
  <c r="D280" i="8"/>
  <c r="C650" i="7"/>
  <c r="AY683" i="3"/>
  <c r="C376" i="8"/>
  <c r="D160" i="8"/>
  <c r="D676" i="8"/>
  <c r="G346" i="8"/>
  <c r="C728" i="7"/>
  <c r="F575" i="8"/>
  <c r="AY160" i="3"/>
  <c r="AY235" i="3"/>
  <c r="AL580" i="3"/>
  <c r="E343" i="8"/>
  <c r="E232" i="8"/>
  <c r="D375" i="7"/>
  <c r="AL286" i="3"/>
  <c r="AM631" i="3"/>
  <c r="F282" i="8"/>
  <c r="E483" i="7"/>
  <c r="F20" i="8"/>
  <c r="AL426" i="3"/>
  <c r="E628" i="7"/>
  <c r="E24" i="7"/>
  <c r="C185" i="7"/>
  <c r="F503" i="8"/>
  <c r="G633" i="8"/>
  <c r="G583" i="8"/>
  <c r="C23" i="8"/>
  <c r="AM427" i="3"/>
  <c r="D136" i="7"/>
  <c r="F342" i="8"/>
  <c r="AL704" i="3"/>
  <c r="D657" i="7"/>
  <c r="C426" i="8"/>
  <c r="AY404" i="3"/>
  <c r="AL706" i="3"/>
  <c r="AL528" i="3"/>
  <c r="E580" i="8"/>
  <c r="E20" i="8"/>
  <c r="E626" i="8"/>
  <c r="C87" i="8"/>
  <c r="AM290" i="3"/>
  <c r="F313" i="8"/>
  <c r="C475" i="7"/>
  <c r="C702" i="8"/>
  <c r="C542" i="8"/>
  <c r="E4" i="7"/>
  <c r="AM308" i="3"/>
  <c r="AN26" i="3"/>
  <c r="G166" i="8"/>
  <c r="D426" i="7"/>
  <c r="AN308" i="3"/>
  <c r="E731" i="7"/>
  <c r="E328" i="7"/>
  <c r="AS5" i="3"/>
  <c r="AS7" i="3"/>
  <c r="AS21" i="3"/>
  <c r="AS23" i="3"/>
  <c r="AS29" i="3"/>
  <c r="AS37" i="3"/>
  <c r="AS45" i="3"/>
  <c r="AS47" i="3"/>
  <c r="AS53" i="3"/>
  <c r="AS74" i="3"/>
  <c r="AS82" i="3"/>
  <c r="AS84" i="3"/>
  <c r="AS90" i="3"/>
  <c r="AS92" i="3"/>
  <c r="AS98" i="3"/>
  <c r="AS114" i="3"/>
  <c r="AS121" i="3"/>
  <c r="AS123" i="3"/>
  <c r="AS129" i="3"/>
  <c r="AS131" i="3"/>
  <c r="AS137" i="3"/>
  <c r="AS139" i="3"/>
  <c r="AS145" i="3"/>
  <c r="AS163" i="3"/>
  <c r="AS177" i="3"/>
  <c r="AS179" i="3"/>
  <c r="AS185" i="3"/>
  <c r="AS201" i="3"/>
  <c r="AS203" i="3"/>
  <c r="AS217" i="3"/>
  <c r="AS227" i="3"/>
  <c r="AS233" i="3"/>
  <c r="AS241" i="3"/>
  <c r="AS243" i="3"/>
  <c r="AS249" i="3"/>
  <c r="AS267" i="3"/>
  <c r="AS281" i="3"/>
  <c r="AS292" i="3"/>
  <c r="AS308" i="3"/>
  <c r="AS310" i="3"/>
  <c r="AS315" i="3"/>
  <c r="AS317" i="3"/>
  <c r="AS323" i="3"/>
  <c r="AS325" i="3"/>
  <c r="AS332" i="3"/>
  <c r="AS334" i="3"/>
  <c r="AS360" i="3"/>
  <c r="AS366" i="3"/>
  <c r="AS370" i="3"/>
  <c r="AS384" i="3"/>
  <c r="AS390" i="3"/>
  <c r="AS393" i="3"/>
  <c r="AS399" i="3"/>
  <c r="AS409" i="3"/>
  <c r="AS415" i="3"/>
  <c r="AS420" i="3"/>
  <c r="AS422" i="3"/>
  <c r="AS428" i="3"/>
  <c r="AS430" i="3"/>
  <c r="AS448" i="3"/>
  <c r="AS470" i="3"/>
  <c r="AS479" i="3"/>
  <c r="AS505" i="3"/>
  <c r="AS519" i="3"/>
  <c r="AS521" i="3"/>
  <c r="AS527" i="3"/>
  <c r="AS535" i="3"/>
  <c r="AS543" i="3"/>
  <c r="AS553" i="3"/>
  <c r="AS561" i="3"/>
  <c r="AS564" i="3"/>
  <c r="AS570" i="3"/>
  <c r="AS572" i="3"/>
  <c r="AS578" i="3"/>
  <c r="AS580" i="3"/>
  <c r="AS595" i="3"/>
  <c r="AS603" i="3"/>
  <c r="AS605" i="3"/>
  <c r="AS619" i="3"/>
  <c r="AS628" i="3"/>
  <c r="AS645" i="3"/>
  <c r="AS662" i="3"/>
  <c r="AS670" i="3"/>
  <c r="AS695" i="3"/>
  <c r="AS708" i="3"/>
  <c r="G708" i="8"/>
  <c r="AS714" i="3"/>
  <c r="AS716" i="3"/>
  <c r="AS724" i="3"/>
  <c r="AS731" i="3"/>
  <c r="AS733" i="3"/>
  <c r="E610" i="7"/>
  <c r="C200" i="7"/>
  <c r="C299" i="7"/>
  <c r="C324" i="7"/>
  <c r="C360" i="7"/>
  <c r="C366" i="7"/>
  <c r="C394" i="7"/>
  <c r="C398" i="7"/>
  <c r="C417" i="7"/>
  <c r="C419" i="7"/>
  <c r="C538" i="7"/>
  <c r="C566" i="7"/>
  <c r="C590" i="7"/>
  <c r="C615" i="7"/>
  <c r="D16" i="7"/>
  <c r="D155" i="7"/>
  <c r="D179" i="7"/>
  <c r="D227" i="7"/>
  <c r="D302" i="7"/>
  <c r="D327" i="7"/>
  <c r="D364" i="7"/>
  <c r="D396" i="7"/>
  <c r="D492" i="7"/>
  <c r="D626" i="7"/>
  <c r="D639" i="7"/>
  <c r="E460" i="7"/>
  <c r="E546" i="7"/>
  <c r="E561" i="7"/>
  <c r="E573" i="7"/>
  <c r="E585" i="7"/>
  <c r="E611" i="7"/>
  <c r="E624" i="7"/>
  <c r="E637" i="7"/>
  <c r="E658" i="7"/>
  <c r="E662" i="7"/>
  <c r="E702" i="7"/>
  <c r="E710" i="7"/>
  <c r="G2" i="8"/>
  <c r="D49" i="8"/>
  <c r="G116" i="8"/>
  <c r="F134" i="8"/>
  <c r="F158" i="8"/>
  <c r="D253" i="8"/>
  <c r="D337" i="8"/>
  <c r="D394" i="8"/>
  <c r="D423" i="8"/>
  <c r="AN527" i="3"/>
  <c r="AN479" i="3"/>
  <c r="AN343" i="3"/>
  <c r="AN193" i="3"/>
  <c r="AN169" i="3"/>
  <c r="AN145" i="3"/>
  <c r="AN98" i="3"/>
  <c r="AN74" i="3"/>
  <c r="C36" i="7"/>
  <c r="C44" i="7"/>
  <c r="C79" i="7"/>
  <c r="C103" i="7"/>
  <c r="C151" i="7"/>
  <c r="C159" i="7"/>
  <c r="C175" i="7"/>
  <c r="C199" i="7"/>
  <c r="C207" i="7"/>
  <c r="C231" i="7"/>
  <c r="C247" i="7"/>
  <c r="C393" i="7"/>
  <c r="C440" i="7"/>
  <c r="C552" i="7"/>
  <c r="C594" i="7"/>
  <c r="C602" i="7"/>
  <c r="C623" i="7"/>
  <c r="C648" i="7"/>
  <c r="C652" i="7"/>
  <c r="C694" i="7"/>
  <c r="C705" i="7"/>
  <c r="C723" i="7"/>
  <c r="C730" i="7"/>
  <c r="D15" i="7"/>
  <c r="D154" i="7"/>
  <c r="D162" i="7"/>
  <c r="D178" i="7"/>
  <c r="D202" i="7"/>
  <c r="D210" i="7"/>
  <c r="D226" i="7"/>
  <c r="D234" i="7"/>
  <c r="D274" i="7"/>
  <c r="D301" i="7"/>
  <c r="D310" i="7"/>
  <c r="D326" i="7"/>
  <c r="D363" i="7"/>
  <c r="D395" i="7"/>
  <c r="D550" i="7"/>
  <c r="D625" i="7"/>
  <c r="D629" i="7"/>
  <c r="D675" i="7"/>
  <c r="D679" i="7"/>
  <c r="D696" i="7"/>
  <c r="E45" i="7"/>
  <c r="E280" i="7"/>
  <c r="E312" i="7"/>
  <c r="E334" i="7"/>
  <c r="E447" i="7"/>
  <c r="E459" i="7"/>
  <c r="E532" i="7"/>
  <c r="E559" i="7"/>
  <c r="E572" i="7"/>
  <c r="E584" i="7"/>
  <c r="E597" i="7"/>
  <c r="E635" i="7"/>
  <c r="E648" i="7"/>
  <c r="E661" i="7"/>
  <c r="E713" i="7"/>
  <c r="F2" i="8"/>
  <c r="G9" i="8"/>
  <c r="G24" i="8"/>
  <c r="G117" i="8"/>
  <c r="D154" i="8"/>
  <c r="F159" i="8"/>
  <c r="D182" i="8"/>
  <c r="G303" i="8"/>
  <c r="G318" i="8"/>
  <c r="G422" i="8"/>
  <c r="D424" i="8"/>
  <c r="G456" i="8"/>
  <c r="G545" i="8"/>
  <c r="D566" i="8"/>
  <c r="D590" i="8"/>
  <c r="G597" i="8"/>
  <c r="G676" i="8"/>
  <c r="AN703" i="3"/>
  <c r="AN528" i="3"/>
  <c r="AN504" i="3"/>
  <c r="AN480" i="3"/>
  <c r="AN293" i="3"/>
  <c r="AN287" i="3"/>
  <c r="AN266" i="3"/>
  <c r="AN218" i="3"/>
  <c r="AN214" i="3"/>
  <c r="AN190" i="3"/>
  <c r="AN170" i="3"/>
  <c r="AN146" i="3"/>
  <c r="AN142" i="3"/>
  <c r="AN71" i="3"/>
  <c r="C362" i="7"/>
  <c r="C392" i="7"/>
  <c r="C415" i="7"/>
  <c r="C467" i="7"/>
  <c r="C471" i="7"/>
  <c r="C593" i="7"/>
  <c r="C617" i="7"/>
  <c r="C668" i="7"/>
  <c r="C672" i="7"/>
  <c r="C722" i="7"/>
  <c r="D81" i="7"/>
  <c r="D105" i="7"/>
  <c r="D129" i="7"/>
  <c r="D153" i="7"/>
  <c r="D177" i="7"/>
  <c r="D201" i="7"/>
  <c r="D213" i="7"/>
  <c r="D225" i="7"/>
  <c r="D249" i="7"/>
  <c r="D273" i="7"/>
  <c r="D469" i="7"/>
  <c r="D518" i="7"/>
  <c r="D543" i="7"/>
  <c r="D570" i="7"/>
  <c r="E9" i="7"/>
  <c r="E434" i="7"/>
  <c r="E458" i="7"/>
  <c r="E583" i="7"/>
  <c r="E608" i="7"/>
  <c r="E626" i="7"/>
  <c r="E634" i="7"/>
  <c r="E684" i="7"/>
  <c r="E712" i="7"/>
  <c r="AS4" i="3"/>
  <c r="AS13" i="3"/>
  <c r="AS22" i="3"/>
  <c r="G25" i="8"/>
  <c r="AS28" i="3"/>
  <c r="AS36" i="3"/>
  <c r="G49" i="8"/>
  <c r="AS81" i="3"/>
  <c r="G86" i="8"/>
  <c r="AS89" i="3"/>
  <c r="AS97" i="3"/>
  <c r="G110" i="8"/>
  <c r="G118" i="8"/>
  <c r="AS136" i="3"/>
  <c r="AS168" i="3"/>
  <c r="AS184" i="3"/>
  <c r="AS208" i="3"/>
  <c r="AS216" i="3"/>
  <c r="AS224" i="3"/>
  <c r="AS256" i="3"/>
  <c r="G261" i="8"/>
  <c r="AS264" i="3"/>
  <c r="AS272" i="3"/>
  <c r="AS299" i="3"/>
  <c r="AS307" i="3"/>
  <c r="G311" i="8"/>
  <c r="AS314" i="3"/>
  <c r="AS322" i="3"/>
  <c r="AS331" i="3"/>
  <c r="G337" i="8"/>
  <c r="AS354" i="3"/>
  <c r="AS365" i="3"/>
  <c r="AS381" i="3"/>
  <c r="AS389" i="3"/>
  <c r="G410" i="8"/>
  <c r="AS414" i="3"/>
  <c r="AS427" i="3"/>
  <c r="AS437" i="3"/>
  <c r="AS445" i="3"/>
  <c r="AS453" i="3"/>
  <c r="AS461" i="3"/>
  <c r="G473" i="8"/>
  <c r="D476" i="8"/>
  <c r="AS486" i="3"/>
  <c r="AS494" i="3"/>
  <c r="AS502" i="3"/>
  <c r="AS510" i="3"/>
  <c r="AS518" i="3"/>
  <c r="AS526" i="3"/>
  <c r="G530" i="8"/>
  <c r="AS534" i="3"/>
  <c r="G546" i="8"/>
  <c r="AS552" i="3"/>
  <c r="AS560" i="3"/>
  <c r="AS569" i="3"/>
  <c r="G573" i="8"/>
  <c r="G581" i="8"/>
  <c r="AS585" i="3"/>
  <c r="AS602" i="3"/>
  <c r="AS618" i="3"/>
  <c r="G623" i="8"/>
  <c r="G631" i="8"/>
  <c r="AS635" i="3"/>
  <c r="G648" i="8"/>
  <c r="AS661" i="3"/>
  <c r="AS671" i="3"/>
  <c r="G673" i="8"/>
  <c r="G681" i="8"/>
  <c r="G709" i="8"/>
  <c r="AS713" i="3"/>
  <c r="AS732" i="3"/>
  <c r="AN730" i="3"/>
  <c r="AN525" i="3"/>
  <c r="AN501" i="3"/>
  <c r="AN290" i="3"/>
  <c r="AN263" i="3"/>
  <c r="AN239" i="3"/>
  <c r="AN215" i="3"/>
  <c r="AN143" i="3"/>
  <c r="C38" i="7"/>
  <c r="C81" i="7"/>
  <c r="C105" i="7"/>
  <c r="C129" i="7"/>
  <c r="C201" i="7"/>
  <c r="C225" i="7"/>
  <c r="C369" i="7"/>
  <c r="C399" i="7"/>
  <c r="C420" i="7"/>
  <c r="C446" i="7"/>
  <c r="C466" i="7"/>
  <c r="C567" i="7"/>
  <c r="C571" i="7"/>
  <c r="C596" i="7"/>
  <c r="C642" i="7"/>
  <c r="C667" i="7"/>
  <c r="C692" i="7"/>
  <c r="C720" i="7"/>
  <c r="D84" i="7"/>
  <c r="D303" i="7"/>
  <c r="D365" i="7"/>
  <c r="D397" i="7"/>
  <c r="D418" i="7"/>
  <c r="D493" i="7"/>
  <c r="D517" i="7"/>
  <c r="D541" i="7"/>
  <c r="D569" i="7"/>
  <c r="E318" i="7"/>
  <c r="E410" i="7"/>
  <c r="E557" i="7"/>
  <c r="E582" i="7"/>
  <c r="E607" i="7"/>
  <c r="E659" i="7"/>
  <c r="C365" i="7"/>
  <c r="G18" i="8"/>
  <c r="G26" i="8"/>
  <c r="G42" i="8"/>
  <c r="D48" i="8"/>
  <c r="F86" i="8"/>
  <c r="G87" i="8"/>
  <c r="G111" i="8"/>
  <c r="F118" i="8"/>
  <c r="G119" i="8"/>
  <c r="F141" i="8"/>
  <c r="F165" i="8"/>
  <c r="F213" i="8"/>
  <c r="F237" i="8"/>
  <c r="G254" i="8"/>
  <c r="F261" i="8"/>
  <c r="F277" i="8"/>
  <c r="G278" i="8"/>
  <c r="D285" i="8"/>
  <c r="G305" i="8"/>
  <c r="F311" i="8"/>
  <c r="G312" i="8"/>
  <c r="F327" i="8"/>
  <c r="G328" i="8"/>
  <c r="F337" i="8"/>
  <c r="G340" i="8"/>
  <c r="F362" i="8"/>
  <c r="D373" i="8"/>
  <c r="G376" i="8"/>
  <c r="D393" i="8"/>
  <c r="F402" i="8"/>
  <c r="D416" i="8"/>
  <c r="F423" i="8"/>
  <c r="G424" i="8"/>
  <c r="G434" i="8"/>
  <c r="D440" i="8"/>
  <c r="D448" i="8"/>
  <c r="F449" i="8"/>
  <c r="G450" i="8"/>
  <c r="G458" i="8"/>
  <c r="D472" i="8"/>
  <c r="F473" i="8"/>
  <c r="F498" i="8"/>
  <c r="F522" i="8"/>
  <c r="G531" i="8"/>
  <c r="F556" i="8"/>
  <c r="G557" i="8"/>
  <c r="G574" i="8"/>
  <c r="G582" i="8"/>
  <c r="D597" i="8"/>
  <c r="G599" i="8"/>
  <c r="F623" i="8"/>
  <c r="G624" i="8"/>
  <c r="G649" i="8"/>
  <c r="G658" i="8"/>
  <c r="D672" i="8"/>
  <c r="F673" i="8"/>
  <c r="G674" i="8"/>
  <c r="F681" i="8"/>
  <c r="G702" i="8"/>
  <c r="F709" i="8"/>
  <c r="G710" i="8"/>
  <c r="AN556" i="3"/>
  <c r="AN522" i="3"/>
  <c r="AN506" i="3"/>
  <c r="AN498" i="3"/>
  <c r="AN482" i="3"/>
  <c r="AN478" i="3"/>
  <c r="AN314" i="3"/>
  <c r="AN291" i="3"/>
  <c r="AN260" i="3"/>
  <c r="AN240" i="3"/>
  <c r="AN236" i="3"/>
  <c r="AN216" i="3"/>
  <c r="AN212" i="3"/>
  <c r="AN188" i="3"/>
  <c r="AN164" i="3"/>
  <c r="AN144" i="3"/>
  <c r="AN93" i="3"/>
  <c r="AN73" i="3"/>
  <c r="F618" i="8"/>
  <c r="D440" i="7"/>
  <c r="D615" i="8"/>
  <c r="D80" i="7"/>
  <c r="AM81" i="3"/>
  <c r="F619" i="8"/>
  <c r="E619" i="8"/>
  <c r="AM621" i="3"/>
  <c r="D118" i="8"/>
  <c r="AL104" i="3"/>
  <c r="AL442" i="3"/>
  <c r="C440" i="8"/>
  <c r="D616" i="8"/>
  <c r="AL618" i="3"/>
  <c r="C616" i="8"/>
  <c r="C720" i="8"/>
  <c r="E177" i="8"/>
  <c r="AM178" i="3"/>
  <c r="F249" i="8"/>
  <c r="E249" i="8"/>
  <c r="E301" i="8"/>
  <c r="AM302" i="3"/>
  <c r="F301" i="8"/>
  <c r="AM327" i="3"/>
  <c r="E326" i="8"/>
  <c r="F517" i="8"/>
  <c r="AM519" i="3"/>
  <c r="E541" i="8"/>
  <c r="F541" i="8"/>
  <c r="F620" i="8"/>
  <c r="AM672" i="3"/>
  <c r="E583" i="8"/>
  <c r="AY585" i="3"/>
  <c r="AL200" i="3"/>
  <c r="C199" i="8"/>
  <c r="C247" i="8"/>
  <c r="AX300" i="3"/>
  <c r="AL300" i="3"/>
  <c r="AL361" i="3"/>
  <c r="D360" i="8"/>
  <c r="C360" i="8"/>
  <c r="AL417" i="3"/>
  <c r="D415" i="8"/>
  <c r="D490" i="8"/>
  <c r="C490" i="8"/>
  <c r="AM39" i="3"/>
  <c r="F38" i="8"/>
  <c r="E38" i="8"/>
  <c r="D38" i="7"/>
  <c r="E201" i="8"/>
  <c r="AM202" i="3"/>
  <c r="AM226" i="3"/>
  <c r="F225" i="8"/>
  <c r="E225" i="8"/>
  <c r="AY274" i="3"/>
  <c r="F273" i="8"/>
  <c r="AY364" i="3"/>
  <c r="AM364" i="3"/>
  <c r="E493" i="8"/>
  <c r="F493" i="8"/>
  <c r="AM495" i="3"/>
  <c r="E594" i="8"/>
  <c r="F594" i="8"/>
  <c r="D594" i="7"/>
  <c r="AM596" i="3"/>
  <c r="AX394" i="3"/>
  <c r="E364" i="7"/>
  <c r="AM82" i="3"/>
  <c r="D546" i="8"/>
  <c r="AL694" i="3"/>
  <c r="G468" i="8"/>
  <c r="E468" i="7"/>
  <c r="E52" i="7"/>
  <c r="C490" i="7"/>
  <c r="AM590" i="3"/>
  <c r="F588" i="8"/>
  <c r="C77" i="7"/>
  <c r="C315" i="8"/>
  <c r="D564" i="8"/>
  <c r="C392" i="8"/>
  <c r="AL394" i="3"/>
  <c r="C692" i="8"/>
  <c r="C324" i="8"/>
  <c r="F326" i="8"/>
  <c r="AN529" i="3"/>
  <c r="AN505" i="3"/>
  <c r="AN481" i="3"/>
  <c r="F278" i="8"/>
  <c r="F305" i="8"/>
  <c r="F312" i="8"/>
  <c r="F363" i="8"/>
  <c r="F395" i="8"/>
  <c r="F403" i="8"/>
  <c r="F450" i="8"/>
  <c r="F475" i="8"/>
  <c r="F499" i="8"/>
  <c r="F523" i="8"/>
  <c r="AS584" i="3"/>
  <c r="F624" i="8"/>
  <c r="F632" i="8"/>
  <c r="F649" i="8"/>
  <c r="F710" i="8"/>
  <c r="AN286" i="3"/>
  <c r="AN237" i="3"/>
  <c r="AN213" i="3"/>
  <c r="AN165" i="3"/>
  <c r="AN141" i="3"/>
  <c r="AN94" i="3"/>
  <c r="C421" i="7"/>
  <c r="C447" i="7"/>
  <c r="D620" i="7"/>
  <c r="D670" i="7"/>
  <c r="D695" i="7"/>
  <c r="D724" i="7"/>
  <c r="D151" i="8"/>
  <c r="D159" i="8"/>
  <c r="D279" i="8"/>
  <c r="D667" i="8"/>
  <c r="D675" i="8"/>
  <c r="D720" i="8"/>
  <c r="AN235" i="3"/>
  <c r="AN211" i="3"/>
  <c r="AN187" i="3"/>
  <c r="AN163" i="3"/>
  <c r="AN139" i="3"/>
  <c r="G314" i="8"/>
  <c r="F375" i="8"/>
  <c r="E22" i="8"/>
  <c r="E375" i="8"/>
  <c r="F113" i="8"/>
  <c r="C273" i="8"/>
  <c r="C42" i="7"/>
  <c r="C181" i="7"/>
  <c r="C229" i="7"/>
  <c r="C424" i="7"/>
  <c r="C600" i="7"/>
  <c r="E110" i="7"/>
  <c r="E281" i="7"/>
  <c r="G44" i="8"/>
  <c r="AY92" i="3"/>
  <c r="AL504" i="3"/>
  <c r="F705" i="8"/>
  <c r="AY603" i="3"/>
  <c r="C629" i="7"/>
  <c r="C478" i="8"/>
  <c r="C259" i="7"/>
  <c r="C206" i="7"/>
  <c r="C185" i="8"/>
  <c r="C598" i="8"/>
  <c r="C472" i="8"/>
  <c r="AL523" i="3"/>
  <c r="E72" i="7"/>
  <c r="D709" i="7"/>
  <c r="C302" i="7"/>
  <c r="E676" i="7"/>
  <c r="E420" i="7"/>
  <c r="C444" i="7"/>
  <c r="AN230" i="3"/>
  <c r="E22" i="7"/>
  <c r="AN182" i="3"/>
  <c r="G20" i="8"/>
  <c r="G552" i="8"/>
  <c r="C578" i="7"/>
  <c r="C603" i="7"/>
  <c r="AS30" i="3"/>
  <c r="AS38" i="3"/>
  <c r="AS83" i="3"/>
  <c r="AS99" i="3"/>
  <c r="AS107" i="3"/>
  <c r="AS122" i="3"/>
  <c r="AS162" i="3"/>
  <c r="AS194" i="3"/>
  <c r="AS218" i="3"/>
  <c r="AS250" i="3"/>
  <c r="AS293" i="3"/>
  <c r="AS301" i="3"/>
  <c r="AS316" i="3"/>
  <c r="AS324" i="3"/>
  <c r="AS408" i="3"/>
  <c r="AS439" i="3"/>
  <c r="AS447" i="3"/>
  <c r="D453" i="8"/>
  <c r="AS488" i="3"/>
  <c r="AS528" i="3"/>
  <c r="AS604" i="3"/>
  <c r="AS707" i="3"/>
  <c r="AS725" i="3"/>
  <c r="E471" i="7"/>
  <c r="AN134" i="3"/>
  <c r="C158" i="7"/>
  <c r="F21" i="8"/>
  <c r="AM425" i="3"/>
  <c r="G503" i="8"/>
  <c r="G427" i="8"/>
  <c r="AZ423" i="3"/>
  <c r="C106" i="8"/>
  <c r="AN118" i="3"/>
  <c r="F724" i="8"/>
  <c r="G181" i="8"/>
  <c r="E397" i="8"/>
  <c r="E544" i="8"/>
  <c r="AL646" i="3"/>
  <c r="AL231" i="3"/>
  <c r="D619" i="8"/>
  <c r="E313" i="7"/>
  <c r="AM546" i="3"/>
  <c r="E91" i="7"/>
  <c r="E724" i="8"/>
  <c r="G133" i="8"/>
  <c r="C333" i="7"/>
  <c r="E160" i="8"/>
  <c r="C624" i="7"/>
  <c r="F160" i="8"/>
  <c r="C135" i="7"/>
  <c r="AN530" i="3"/>
  <c r="C24" i="7"/>
  <c r="C163" i="7"/>
  <c r="E25" i="7"/>
  <c r="E188" i="7"/>
  <c r="E260" i="7"/>
  <c r="G53" i="8"/>
  <c r="C106" i="7"/>
  <c r="D234" i="8"/>
  <c r="D399" i="8"/>
  <c r="D553" i="8"/>
  <c r="C20" i="7"/>
  <c r="E19" i="8"/>
  <c r="AY679" i="3"/>
  <c r="D333" i="8"/>
  <c r="C703" i="8"/>
  <c r="AY707" i="3"/>
  <c r="AL334" i="3"/>
  <c r="AL24" i="3"/>
  <c r="AM311" i="3"/>
  <c r="F476" i="8"/>
  <c r="AL210" i="3"/>
  <c r="AL548" i="3"/>
  <c r="C521" i="7"/>
  <c r="D477" i="8"/>
  <c r="E554" i="7"/>
  <c r="C497" i="7"/>
  <c r="E520" i="7"/>
  <c r="E476" i="8"/>
  <c r="C598" i="7"/>
  <c r="C337" i="7"/>
  <c r="D505" i="7"/>
  <c r="D529" i="7"/>
  <c r="E453" i="7"/>
  <c r="C542" i="7"/>
  <c r="G91" i="8"/>
  <c r="AX499" i="3"/>
  <c r="AX704" i="3"/>
  <c r="C420" i="8"/>
  <c r="G29" i="8"/>
  <c r="G121" i="8"/>
  <c r="E205" i="7"/>
  <c r="AN206" i="3"/>
  <c r="D630" i="8"/>
  <c r="D142" i="7"/>
  <c r="D190" i="7"/>
  <c r="G98" i="8"/>
  <c r="E121" i="7"/>
  <c r="E317" i="7"/>
  <c r="C52" i="7"/>
  <c r="AS16" i="3"/>
  <c r="AS40" i="3"/>
  <c r="AS70" i="3"/>
  <c r="AS77" i="3"/>
  <c r="AS85" i="3"/>
  <c r="AS93" i="3"/>
  <c r="AS109" i="3"/>
  <c r="AS124" i="3"/>
  <c r="AS132" i="3"/>
  <c r="AS148" i="3"/>
  <c r="AS156" i="3"/>
  <c r="AS172" i="3"/>
  <c r="AS180" i="3"/>
  <c r="AS188" i="3"/>
  <c r="AS196" i="3"/>
  <c r="AS204" i="3"/>
  <c r="AS220" i="3"/>
  <c r="AS228" i="3"/>
  <c r="AS236" i="3"/>
  <c r="AS252" i="3"/>
  <c r="AS268" i="3"/>
  <c r="AS276" i="3"/>
  <c r="AS284" i="3"/>
  <c r="AS295" i="3"/>
  <c r="AS303" i="3"/>
  <c r="AS326" i="3"/>
  <c r="AS346" i="3"/>
  <c r="AS361" i="3"/>
  <c r="AS372" i="3"/>
  <c r="AS385" i="3"/>
  <c r="AS394" i="3"/>
  <c r="AS402" i="3"/>
  <c r="AS410" i="3"/>
  <c r="AS417" i="3"/>
  <c r="AS449" i="3"/>
  <c r="AS457" i="3"/>
  <c r="AS465" i="3"/>
  <c r="AS482" i="3"/>
  <c r="AS490" i="3"/>
  <c r="AS514" i="3"/>
  <c r="AS530" i="3"/>
  <c r="AS538" i="3"/>
  <c r="AS546" i="3"/>
  <c r="AS556" i="3"/>
  <c r="AS573" i="3"/>
  <c r="G579" i="8"/>
  <c r="AS598" i="3"/>
  <c r="AS606" i="3"/>
  <c r="AS648" i="3"/>
  <c r="AS657" i="3"/>
  <c r="AS665" i="3"/>
  <c r="AS673" i="3"/>
  <c r="AS681" i="3"/>
  <c r="AS698" i="3"/>
  <c r="AS709" i="3"/>
  <c r="AS717" i="3"/>
  <c r="AS727" i="3"/>
  <c r="AN531" i="3"/>
  <c r="AN507" i="3"/>
  <c r="AN347" i="3"/>
  <c r="C383" i="8"/>
  <c r="C383" i="7"/>
  <c r="AL385" i="3"/>
  <c r="AM388" i="3"/>
  <c r="D386" i="7"/>
  <c r="E386" i="8"/>
  <c r="AY388" i="3"/>
  <c r="C2" i="7"/>
  <c r="C2" i="8"/>
  <c r="C26" i="7"/>
  <c r="AX27" i="3"/>
  <c r="C93" i="7"/>
  <c r="D93" i="8"/>
  <c r="AL94" i="3"/>
  <c r="C93" i="8"/>
  <c r="C118" i="8"/>
  <c r="AL119" i="3"/>
  <c r="C141" i="7"/>
  <c r="C141" i="8"/>
  <c r="C165" i="7"/>
  <c r="C165" i="8"/>
  <c r="AL166" i="3"/>
  <c r="AL190" i="3"/>
  <c r="AX190" i="3"/>
  <c r="C189" i="7"/>
  <c r="C213" i="8"/>
  <c r="C213" i="7"/>
  <c r="C237" i="7"/>
  <c r="AL238" i="3"/>
  <c r="AX262" i="3"/>
  <c r="C261" i="7"/>
  <c r="C261" i="8"/>
  <c r="C314" i="8"/>
  <c r="C314" i="7"/>
  <c r="AL344" i="3"/>
  <c r="C343" i="8"/>
  <c r="D343" i="8"/>
  <c r="AL383" i="3"/>
  <c r="D381" i="8"/>
  <c r="C381" i="8"/>
  <c r="C406" i="7"/>
  <c r="C406" i="8"/>
  <c r="AL408" i="3"/>
  <c r="C428" i="8"/>
  <c r="AX430" i="3"/>
  <c r="C455" i="8"/>
  <c r="C455" i="7"/>
  <c r="C480" i="7"/>
  <c r="C480" i="8"/>
  <c r="D504" i="8"/>
  <c r="C504" i="8"/>
  <c r="AL530" i="3"/>
  <c r="D528" i="8"/>
  <c r="C528" i="8"/>
  <c r="AX530" i="3"/>
  <c r="AX557" i="3"/>
  <c r="C555" i="8"/>
  <c r="AL557" i="3"/>
  <c r="C580" i="8"/>
  <c r="AL582" i="3"/>
  <c r="D580" i="8"/>
  <c r="C605" i="8"/>
  <c r="D605" i="8"/>
  <c r="AL607" i="3"/>
  <c r="C605" i="7"/>
  <c r="C657" i="7"/>
  <c r="AL659" i="3"/>
  <c r="C657" i="8"/>
  <c r="C681" i="8"/>
  <c r="AL683" i="3"/>
  <c r="C709" i="7"/>
  <c r="C709" i="8"/>
  <c r="D28" i="7"/>
  <c r="AM29" i="3"/>
  <c r="E28" i="8"/>
  <c r="E71" i="8"/>
  <c r="D71" i="7"/>
  <c r="D143" i="7"/>
  <c r="E143" i="8"/>
  <c r="AY144" i="3"/>
  <c r="F143" i="8"/>
  <c r="E167" i="8"/>
  <c r="AY168" i="3"/>
  <c r="F167" i="8"/>
  <c r="D167" i="7"/>
  <c r="D215" i="7"/>
  <c r="AM216" i="3"/>
  <c r="E239" i="8"/>
  <c r="D239" i="7"/>
  <c r="AM240" i="3"/>
  <c r="F239" i="8"/>
  <c r="D263" i="7"/>
  <c r="E263" i="8"/>
  <c r="F263" i="8"/>
  <c r="AM292" i="3"/>
  <c r="D291" i="7"/>
  <c r="F291" i="8"/>
  <c r="AM317" i="3"/>
  <c r="F316" i="8"/>
  <c r="E316" i="8"/>
  <c r="D345" i="7"/>
  <c r="E345" i="8"/>
  <c r="AM346" i="3"/>
  <c r="F384" i="8"/>
  <c r="E384" i="8"/>
  <c r="D384" i="7"/>
  <c r="AM386" i="3"/>
  <c r="E409" i="8"/>
  <c r="D409" i="7"/>
  <c r="AM433" i="3"/>
  <c r="F431" i="8"/>
  <c r="E431" i="8"/>
  <c r="E458" i="8"/>
  <c r="AM460" i="3"/>
  <c r="D483" i="7"/>
  <c r="AY485" i="3"/>
  <c r="AM509" i="3"/>
  <c r="E507" i="8"/>
  <c r="E531" i="8"/>
  <c r="AM533" i="3"/>
  <c r="F558" i="8"/>
  <c r="AM560" i="3"/>
  <c r="E558" i="8"/>
  <c r="AM585" i="3"/>
  <c r="D583" i="7"/>
  <c r="F634" i="8"/>
  <c r="AM636" i="3"/>
  <c r="D634" i="7"/>
  <c r="E634" i="8"/>
  <c r="D660" i="7"/>
  <c r="E660" i="8"/>
  <c r="AM662" i="3"/>
  <c r="D684" i="7"/>
  <c r="AM686" i="3"/>
  <c r="F684" i="8"/>
  <c r="D712" i="7"/>
  <c r="AM714" i="3"/>
  <c r="E712" i="8"/>
  <c r="G7" i="8"/>
  <c r="E7" i="7"/>
  <c r="AZ8" i="3"/>
  <c r="AZ33" i="3"/>
  <c r="AN33" i="3"/>
  <c r="G75" i="8"/>
  <c r="E75" i="7"/>
  <c r="AZ148" i="3"/>
  <c r="AN148" i="3"/>
  <c r="E195" i="7"/>
  <c r="AN196" i="3"/>
  <c r="E219" i="7"/>
  <c r="G219" i="8"/>
  <c r="AN220" i="3"/>
  <c r="AZ268" i="3"/>
  <c r="E267" i="7"/>
  <c r="AN268" i="3"/>
  <c r="E295" i="7"/>
  <c r="AN296" i="3"/>
  <c r="G295" i="8"/>
  <c r="AZ321" i="3"/>
  <c r="E320" i="7"/>
  <c r="AN321" i="3"/>
  <c r="G353" i="8"/>
  <c r="AN354" i="3"/>
  <c r="E387" i="7"/>
  <c r="AN389" i="3"/>
  <c r="G387" i="8"/>
  <c r="E412" i="7"/>
  <c r="G412" i="8"/>
  <c r="AN438" i="3"/>
  <c r="G436" i="8"/>
  <c r="G461" i="8"/>
  <c r="AN463" i="3"/>
  <c r="E461" i="7"/>
  <c r="AN488" i="3"/>
  <c r="G486" i="8"/>
  <c r="AZ488" i="3"/>
  <c r="E486" i="7"/>
  <c r="E510" i="7"/>
  <c r="AN512" i="3"/>
  <c r="G510" i="8"/>
  <c r="E534" i="7"/>
  <c r="AN536" i="3"/>
  <c r="AZ536" i="3"/>
  <c r="G586" i="8"/>
  <c r="AN640" i="3"/>
  <c r="G638" i="8"/>
  <c r="AZ640" i="3"/>
  <c r="G663" i="8"/>
  <c r="AZ665" i="3"/>
  <c r="G715" i="8"/>
  <c r="AN717" i="3"/>
  <c r="D452" i="7"/>
  <c r="E452" i="8"/>
  <c r="AS491" i="3"/>
  <c r="AS499" i="3"/>
  <c r="AS574" i="3"/>
  <c r="AX314" i="3"/>
  <c r="F712" i="8"/>
  <c r="AL292" i="3"/>
  <c r="D291" i="8"/>
  <c r="C291" i="7"/>
  <c r="C291" i="8"/>
  <c r="D241" i="7"/>
  <c r="E241" i="8"/>
  <c r="F241" i="8"/>
  <c r="AM242" i="3"/>
  <c r="F533" i="8"/>
  <c r="E533" i="8"/>
  <c r="D533" i="7"/>
  <c r="AM535" i="3"/>
  <c r="AN270" i="3"/>
  <c r="G536" i="8"/>
  <c r="AN538" i="3"/>
  <c r="C263" i="8"/>
  <c r="D462" i="7"/>
  <c r="AL5" i="3"/>
  <c r="D4" i="8"/>
  <c r="AX5" i="3"/>
  <c r="AN356" i="3"/>
  <c r="G355" i="8"/>
  <c r="E101" i="7"/>
  <c r="C345" i="8"/>
  <c r="C345" i="7"/>
  <c r="AL346" i="3"/>
  <c r="E6" i="8"/>
  <c r="AM7" i="3"/>
  <c r="D6" i="7"/>
  <c r="F6" i="8"/>
  <c r="AM146" i="3"/>
  <c r="D145" i="7"/>
  <c r="F145" i="8"/>
  <c r="AM413" i="3"/>
  <c r="E411" i="8"/>
  <c r="D411" i="7"/>
  <c r="E485" i="8"/>
  <c r="D485" i="7"/>
  <c r="AM487" i="3"/>
  <c r="F485" i="8"/>
  <c r="E11" i="7"/>
  <c r="AN12" i="3"/>
  <c r="G11" i="8"/>
  <c r="AX29" i="3"/>
  <c r="C28" i="8"/>
  <c r="D28" i="8"/>
  <c r="C408" i="8"/>
  <c r="AL410" i="3"/>
  <c r="C711" i="7"/>
  <c r="AL713" i="3"/>
  <c r="C711" i="8"/>
  <c r="D30" i="7"/>
  <c r="AY31" i="3"/>
  <c r="AM31" i="3"/>
  <c r="F30" i="8"/>
  <c r="E30" i="8"/>
  <c r="F347" i="8"/>
  <c r="AM716" i="3"/>
  <c r="E714" i="8"/>
  <c r="F714" i="8"/>
  <c r="AZ35" i="3"/>
  <c r="AN392" i="3"/>
  <c r="G390" i="8"/>
  <c r="G463" i="8"/>
  <c r="AN465" i="3"/>
  <c r="AM485" i="3"/>
  <c r="E414" i="7"/>
  <c r="G414" i="8"/>
  <c r="AN416" i="3"/>
  <c r="AN539" i="3"/>
  <c r="AZ539" i="3"/>
  <c r="D121" i="7"/>
  <c r="AM348" i="3"/>
  <c r="C506" i="7"/>
  <c r="C506" i="8"/>
  <c r="D506" i="8"/>
  <c r="AL508" i="3"/>
  <c r="F293" i="8"/>
  <c r="D293" i="7"/>
  <c r="E293" i="8"/>
  <c r="AN78" i="3"/>
  <c r="E77" i="7"/>
  <c r="G77" i="8"/>
  <c r="AN667" i="3"/>
  <c r="G665" i="8"/>
  <c r="E665" i="7"/>
  <c r="E34" i="7"/>
  <c r="AN323" i="3"/>
  <c r="D316" i="7"/>
  <c r="AL168" i="3"/>
  <c r="D167" i="8"/>
  <c r="AX168" i="3"/>
  <c r="C659" i="7"/>
  <c r="D659" i="8"/>
  <c r="AL661" i="3"/>
  <c r="C659" i="8"/>
  <c r="D97" i="7"/>
  <c r="E97" i="8"/>
  <c r="AM98" i="3"/>
  <c r="AM664" i="3"/>
  <c r="F662" i="8"/>
  <c r="E662" i="8"/>
  <c r="G149" i="8"/>
  <c r="AN150" i="3"/>
  <c r="E149" i="7"/>
  <c r="D406" i="8"/>
  <c r="AM170" i="3"/>
  <c r="F169" i="8"/>
  <c r="D169" i="7"/>
  <c r="AY614" i="3"/>
  <c r="E612" i="8"/>
  <c r="AM614" i="3"/>
  <c r="F612" i="8"/>
  <c r="AN102" i="3"/>
  <c r="G101" i="8"/>
  <c r="E174" i="7"/>
  <c r="G174" i="8"/>
  <c r="E125" i="7"/>
  <c r="D711" i="7"/>
  <c r="AL144" i="3"/>
  <c r="AX144" i="3"/>
  <c r="C682" i="8"/>
  <c r="C682" i="7"/>
  <c r="AX684" i="3"/>
  <c r="E73" i="8"/>
  <c r="AM74" i="3"/>
  <c r="F73" i="8"/>
  <c r="D73" i="7"/>
  <c r="AM639" i="3"/>
  <c r="F637" i="8"/>
  <c r="G221" i="8"/>
  <c r="AN222" i="3"/>
  <c r="E221" i="7"/>
  <c r="G564" i="8"/>
  <c r="AN566" i="3"/>
  <c r="E564" i="7"/>
  <c r="E95" i="8"/>
  <c r="E637" i="8"/>
  <c r="C289" i="7"/>
  <c r="AN440" i="3"/>
  <c r="G438" i="8"/>
  <c r="E438" i="7"/>
  <c r="C316" i="7"/>
  <c r="C316" i="8"/>
  <c r="D430" i="8"/>
  <c r="AL432" i="3"/>
  <c r="E265" i="8"/>
  <c r="AM266" i="3"/>
  <c r="F265" i="8"/>
  <c r="AM563" i="3"/>
  <c r="F561" i="8"/>
  <c r="E561" i="8"/>
  <c r="D561" i="7"/>
  <c r="E197" i="7"/>
  <c r="G197" i="8"/>
  <c r="AN198" i="3"/>
  <c r="AN590" i="3"/>
  <c r="G588" i="8"/>
  <c r="D50" i="7"/>
  <c r="E50" i="8"/>
  <c r="F50" i="8"/>
  <c r="AM51" i="3"/>
  <c r="C28" i="7"/>
  <c r="AL484" i="3"/>
  <c r="D482" i="8"/>
  <c r="C482" i="8"/>
  <c r="AM218" i="3"/>
  <c r="E217" i="8"/>
  <c r="F217" i="8"/>
  <c r="AM511" i="3"/>
  <c r="F509" i="8"/>
  <c r="D509" i="7"/>
  <c r="E509" i="8"/>
  <c r="G512" i="8"/>
  <c r="AN514" i="3"/>
  <c r="E512" i="7"/>
  <c r="E269" i="7"/>
  <c r="E347" i="8"/>
  <c r="C408" i="7"/>
  <c r="C239" i="8"/>
  <c r="C530" i="7"/>
  <c r="C530" i="8"/>
  <c r="AM194" i="3"/>
  <c r="F193" i="8"/>
  <c r="E193" i="8"/>
  <c r="D585" i="7"/>
  <c r="E585" i="8"/>
  <c r="G125" i="8"/>
  <c r="AN126" i="3"/>
  <c r="AN720" i="3"/>
  <c r="D52" i="7"/>
  <c r="E52" i="8"/>
  <c r="F52" i="8"/>
  <c r="AM53" i="3"/>
  <c r="D408" i="8"/>
  <c r="AX240" i="3"/>
  <c r="C71" i="8"/>
  <c r="AX72" i="3"/>
  <c r="AL72" i="3"/>
  <c r="C608" i="8"/>
  <c r="C608" i="7"/>
  <c r="AX610" i="3"/>
  <c r="AL610" i="3"/>
  <c r="AM319" i="3"/>
  <c r="E318" i="8"/>
  <c r="AY319" i="3"/>
  <c r="E173" i="7"/>
  <c r="AN174" i="3"/>
  <c r="G173" i="8"/>
  <c r="C606" i="7"/>
  <c r="AL608" i="3"/>
  <c r="C606" i="8"/>
  <c r="E98" i="7"/>
  <c r="F121" i="8"/>
  <c r="AY122" i="3"/>
  <c r="AN490" i="3"/>
  <c r="G488" i="8"/>
  <c r="E488" i="7"/>
  <c r="AN692" i="3"/>
  <c r="D316" i="8"/>
  <c r="C92" i="7"/>
  <c r="AX118" i="3"/>
  <c r="AL118" i="3"/>
  <c r="C117" i="7"/>
  <c r="D140" i="8"/>
  <c r="AL141" i="3"/>
  <c r="C140" i="8"/>
  <c r="C188" i="7"/>
  <c r="D188" i="8"/>
  <c r="AL213" i="3"/>
  <c r="AX213" i="3"/>
  <c r="C212" i="7"/>
  <c r="C286" i="7"/>
  <c r="D342" i="8"/>
  <c r="AL343" i="3"/>
  <c r="C342" i="7"/>
  <c r="AL382" i="3"/>
  <c r="AX407" i="3"/>
  <c r="C405" i="8"/>
  <c r="D454" i="8"/>
  <c r="C454" i="7"/>
  <c r="C454" i="8"/>
  <c r="AL456" i="3"/>
  <c r="D479" i="8"/>
  <c r="AL481" i="3"/>
  <c r="C503" i="8"/>
  <c r="AL505" i="3"/>
  <c r="C503" i="7"/>
  <c r="C527" i="8"/>
  <c r="AL529" i="3"/>
  <c r="C527" i="7"/>
  <c r="D527" i="8"/>
  <c r="C554" i="7"/>
  <c r="AL556" i="3"/>
  <c r="D554" i="8"/>
  <c r="C554" i="8"/>
  <c r="C579" i="7"/>
  <c r="AX581" i="3"/>
  <c r="AL581" i="3"/>
  <c r="C604" i="8"/>
  <c r="C604" i="7"/>
  <c r="AL606" i="3"/>
  <c r="D604" i="8"/>
  <c r="C630" i="8"/>
  <c r="AL632" i="3"/>
  <c r="C630" i="7"/>
  <c r="D656" i="8"/>
  <c r="AX658" i="3"/>
  <c r="AL658" i="3"/>
  <c r="C656" i="8"/>
  <c r="C656" i="7"/>
  <c r="C680" i="7"/>
  <c r="AX682" i="3"/>
  <c r="C680" i="8"/>
  <c r="AL682" i="3"/>
  <c r="AL710" i="3"/>
  <c r="C708" i="7"/>
  <c r="D708" i="8"/>
  <c r="F3" i="8"/>
  <c r="E3" i="8"/>
  <c r="AM4" i="3"/>
  <c r="D3" i="7"/>
  <c r="F27" i="8"/>
  <c r="AM28" i="3"/>
  <c r="D27" i="7"/>
  <c r="E27" i="8"/>
  <c r="AY71" i="3"/>
  <c r="AM71" i="3"/>
  <c r="E70" i="8"/>
  <c r="AM95" i="3"/>
  <c r="D94" i="7"/>
  <c r="E94" i="8"/>
  <c r="D119" i="7"/>
  <c r="AM120" i="3"/>
  <c r="E119" i="8"/>
  <c r="AM143" i="3"/>
  <c r="E142" i="8"/>
  <c r="E166" i="8"/>
  <c r="D166" i="7"/>
  <c r="E214" i="8"/>
  <c r="AM215" i="3"/>
  <c r="D214" i="7"/>
  <c r="AM239" i="3"/>
  <c r="E238" i="8"/>
  <c r="D238" i="7"/>
  <c r="F262" i="8"/>
  <c r="D262" i="7"/>
  <c r="AM263" i="3"/>
  <c r="E262" i="8"/>
  <c r="AY263" i="3"/>
  <c r="F290" i="8"/>
  <c r="AM291" i="3"/>
  <c r="AY291" i="3"/>
  <c r="E290" i="8"/>
  <c r="D290" i="7"/>
  <c r="E315" i="8"/>
  <c r="F315" i="8"/>
  <c r="D315" i="7"/>
  <c r="AY316" i="3"/>
  <c r="AM316" i="3"/>
  <c r="F344" i="8"/>
  <c r="E344" i="8"/>
  <c r="AM345" i="3"/>
  <c r="D344" i="7"/>
  <c r="AM385" i="3"/>
  <c r="F383" i="8"/>
  <c r="E383" i="8"/>
  <c r="D383" i="7"/>
  <c r="AM410" i="3"/>
  <c r="D408" i="7"/>
  <c r="F408" i="8"/>
  <c r="E408" i="8"/>
  <c r="AY432" i="3"/>
  <c r="AM432" i="3"/>
  <c r="D430" i="7"/>
  <c r="F457" i="8"/>
  <c r="D457" i="7"/>
  <c r="AY484" i="3"/>
  <c r="AM484" i="3"/>
  <c r="E482" i="8"/>
  <c r="D482" i="7"/>
  <c r="E506" i="8"/>
  <c r="AM508" i="3"/>
  <c r="D506" i="7"/>
  <c r="AM532" i="3"/>
  <c r="D530" i="7"/>
  <c r="AY532" i="3"/>
  <c r="AM559" i="3"/>
  <c r="D557" i="7"/>
  <c r="E557" i="8"/>
  <c r="D582" i="7"/>
  <c r="F582" i="8"/>
  <c r="AM584" i="3"/>
  <c r="E582" i="8"/>
  <c r="D608" i="7"/>
  <c r="F608" i="8"/>
  <c r="E608" i="8"/>
  <c r="AM610" i="3"/>
  <c r="AM635" i="3"/>
  <c r="F633" i="8"/>
  <c r="F659" i="8"/>
  <c r="AM661" i="3"/>
  <c r="E659" i="8"/>
  <c r="E682" i="8"/>
  <c r="AM684" i="3"/>
  <c r="AN7" i="3"/>
  <c r="G6" i="8"/>
  <c r="E6" i="7"/>
  <c r="G31" i="8"/>
  <c r="AN32" i="3"/>
  <c r="E31" i="7"/>
  <c r="E74" i="7"/>
  <c r="G74" i="8"/>
  <c r="AN75" i="3"/>
  <c r="G122" i="8"/>
  <c r="AZ123" i="3"/>
  <c r="E122" i="7"/>
  <c r="E146" i="7"/>
  <c r="G146" i="8"/>
  <c r="E170" i="7"/>
  <c r="AZ171" i="3"/>
  <c r="G242" i="8"/>
  <c r="E242" i="7"/>
  <c r="AN243" i="3"/>
  <c r="G266" i="8"/>
  <c r="AN267" i="3"/>
  <c r="E294" i="7"/>
  <c r="G294" i="8"/>
  <c r="AN320" i="3"/>
  <c r="AN413" i="3"/>
  <c r="G435" i="8"/>
  <c r="AN437" i="3"/>
  <c r="E435" i="7"/>
  <c r="G460" i="8"/>
  <c r="AN462" i="3"/>
  <c r="G509" i="8"/>
  <c r="AN511" i="3"/>
  <c r="E509" i="7"/>
  <c r="AN563" i="3"/>
  <c r="G585" i="8"/>
  <c r="AN587" i="3"/>
  <c r="AN614" i="3"/>
  <c r="G612" i="8"/>
  <c r="E612" i="7"/>
  <c r="AN639" i="3"/>
  <c r="G637" i="8"/>
  <c r="AZ664" i="3"/>
  <c r="AN664" i="3"/>
  <c r="AS515" i="3"/>
  <c r="AS539" i="3"/>
  <c r="D70" i="8"/>
  <c r="F410" i="8"/>
  <c r="AM715" i="3"/>
  <c r="E713" i="8"/>
  <c r="G124" i="8"/>
  <c r="D637" i="7"/>
  <c r="D662" i="7"/>
  <c r="D714" i="7"/>
  <c r="E319" i="7"/>
  <c r="E411" i="7"/>
  <c r="AS10" i="3"/>
  <c r="F16" i="8"/>
  <c r="AS25" i="3"/>
  <c r="AS33" i="3"/>
  <c r="AS49" i="3"/>
  <c r="AS78" i="3"/>
  <c r="AS86" i="3"/>
  <c r="AS94" i="3"/>
  <c r="AS102" i="3"/>
  <c r="AS110" i="3"/>
  <c r="AS118" i="3"/>
  <c r="AS125" i="3"/>
  <c r="AS133" i="3"/>
  <c r="AS141" i="3"/>
  <c r="AS149" i="3"/>
  <c r="AS157" i="3"/>
  <c r="AS165" i="3"/>
  <c r="AS173" i="3"/>
  <c r="AS181" i="3"/>
  <c r="AS197" i="3"/>
  <c r="AS205" i="3"/>
  <c r="AS221" i="3"/>
  <c r="AS229" i="3"/>
  <c r="AS237" i="3"/>
  <c r="AS245" i="3"/>
  <c r="AS277" i="3"/>
  <c r="AS286" i="3"/>
  <c r="AS296" i="3"/>
  <c r="AS304" i="3"/>
  <c r="F318" i="8"/>
  <c r="AS336" i="3"/>
  <c r="AS347" i="3"/>
  <c r="AS362" i="3"/>
  <c r="AS386" i="3"/>
  <c r="AS403" i="3"/>
  <c r="AS411" i="3"/>
  <c r="AS418" i="3"/>
  <c r="AS424" i="3"/>
  <c r="AS450" i="3"/>
  <c r="AS458" i="3"/>
  <c r="AS466" i="3"/>
  <c r="AS474" i="3"/>
  <c r="AS483" i="3"/>
  <c r="AS547" i="3"/>
  <c r="AS557" i="3"/>
  <c r="AS582" i="3"/>
  <c r="AS590" i="3"/>
  <c r="AS599" i="3"/>
  <c r="AS607" i="3"/>
  <c r="AS616" i="3"/>
  <c r="AS641" i="3"/>
  <c r="AS649" i="3"/>
  <c r="AS666" i="3"/>
  <c r="AS674" i="3"/>
  <c r="AS702" i="3"/>
  <c r="AS728" i="3"/>
  <c r="AN195" i="3"/>
  <c r="AN171" i="3"/>
  <c r="AN147" i="3"/>
  <c r="AN76" i="3"/>
  <c r="D618" i="8"/>
  <c r="C618" i="8"/>
  <c r="AL620" i="3"/>
  <c r="C618" i="7"/>
  <c r="E390" i="7"/>
  <c r="E360" i="7"/>
  <c r="E536" i="7"/>
  <c r="E588" i="7"/>
  <c r="E640" i="7"/>
  <c r="E690" i="7"/>
  <c r="E718" i="7"/>
  <c r="AS27" i="3"/>
  <c r="D71" i="8"/>
  <c r="AS96" i="3"/>
  <c r="AS104" i="3"/>
  <c r="AS151" i="3"/>
  <c r="AS175" i="3"/>
  <c r="AS191" i="3"/>
  <c r="AS223" i="3"/>
  <c r="AS247" i="3"/>
  <c r="AS255" i="3"/>
  <c r="D289" i="8"/>
  <c r="AS388" i="3"/>
  <c r="AS477" i="3"/>
  <c r="AS493" i="3"/>
  <c r="AS525" i="3"/>
  <c r="AS704" i="3"/>
  <c r="AN500" i="3"/>
  <c r="AX126" i="3"/>
  <c r="C125" i="7"/>
  <c r="D537" i="8"/>
  <c r="C537" i="7"/>
  <c r="AN229" i="3"/>
  <c r="E228" i="7"/>
  <c r="C326" i="7"/>
  <c r="D239" i="8"/>
  <c r="AS240" i="3"/>
  <c r="AS644" i="3"/>
  <c r="D642" i="8"/>
  <c r="D682" i="8"/>
  <c r="AS684" i="3"/>
  <c r="AM105" i="3"/>
  <c r="E104" i="8"/>
  <c r="D104" i="7"/>
  <c r="D300" i="7"/>
  <c r="F394" i="8"/>
  <c r="E540" i="8"/>
  <c r="AY542" i="3"/>
  <c r="AM542" i="3"/>
  <c r="G690" i="8"/>
  <c r="F299" i="8"/>
  <c r="D299" i="7"/>
  <c r="C150" i="7"/>
  <c r="C270" i="7"/>
  <c r="C298" i="7"/>
  <c r="AZ253" i="3"/>
  <c r="G252" i="8"/>
  <c r="AZ162" i="3"/>
  <c r="AX156" i="3"/>
  <c r="AZ208" i="3"/>
  <c r="AN90" i="3"/>
  <c r="G455" i="8"/>
  <c r="C540" i="7"/>
  <c r="G89" i="8"/>
  <c r="E418" i="8"/>
  <c r="E179" i="7"/>
  <c r="G179" i="8"/>
  <c r="C81" i="8"/>
  <c r="AL82" i="3"/>
  <c r="D81" i="8"/>
  <c r="AX202" i="3"/>
  <c r="C201" i="8"/>
  <c r="D723" i="8"/>
  <c r="C723" i="8"/>
  <c r="AL725" i="3"/>
  <c r="E519" i="8"/>
  <c r="F519" i="8"/>
  <c r="AN372" i="3"/>
  <c r="E371" i="7"/>
  <c r="G319" i="8"/>
  <c r="G320" i="8"/>
  <c r="D105" i="8"/>
  <c r="C105" i="8"/>
  <c r="AM228" i="3"/>
  <c r="F227" i="8"/>
  <c r="F470" i="8"/>
  <c r="E470" i="8"/>
  <c r="D470" i="7"/>
  <c r="E495" i="8"/>
  <c r="AM497" i="3"/>
  <c r="E596" i="8"/>
  <c r="D596" i="7"/>
  <c r="AM598" i="3"/>
  <c r="F596" i="8"/>
  <c r="AM624" i="3"/>
  <c r="E622" i="8"/>
  <c r="D647" i="7"/>
  <c r="E647" i="8"/>
  <c r="AM649" i="3"/>
  <c r="AY674" i="3"/>
  <c r="D672" i="7"/>
  <c r="AM674" i="3"/>
  <c r="F727" i="8"/>
  <c r="E727" i="8"/>
  <c r="E112" i="7"/>
  <c r="AZ113" i="3"/>
  <c r="AN113" i="3"/>
  <c r="AN136" i="3"/>
  <c r="G135" i="8"/>
  <c r="AZ184" i="3"/>
  <c r="AN184" i="3"/>
  <c r="E207" i="7"/>
  <c r="G231" i="8"/>
  <c r="E231" i="7"/>
  <c r="G255" i="8"/>
  <c r="AN256" i="3"/>
  <c r="E255" i="7"/>
  <c r="E279" i="7"/>
  <c r="G279" i="8"/>
  <c r="E309" i="7"/>
  <c r="AN310" i="3"/>
  <c r="AN402" i="3"/>
  <c r="E400" i="7"/>
  <c r="E421" i="7"/>
  <c r="E448" i="7"/>
  <c r="AN450" i="3"/>
  <c r="G448" i="8"/>
  <c r="AN475" i="3"/>
  <c r="E473" i="7"/>
  <c r="G498" i="8"/>
  <c r="E498" i="7"/>
  <c r="AN601" i="3"/>
  <c r="E599" i="7"/>
  <c r="C87" i="7"/>
  <c r="F674" i="8"/>
  <c r="G22" i="8"/>
  <c r="F22" i="8"/>
  <c r="AM399" i="3"/>
  <c r="D622" i="7"/>
  <c r="AN45" i="3"/>
  <c r="F571" i="8"/>
  <c r="AN232" i="3"/>
  <c r="F70" i="8"/>
  <c r="F506" i="8"/>
  <c r="G269" i="8"/>
  <c r="G640" i="8"/>
  <c r="G718" i="8"/>
  <c r="D538" i="7"/>
  <c r="F190" i="8"/>
  <c r="E640" i="8"/>
  <c r="D225" i="8"/>
  <c r="AL226" i="3"/>
  <c r="AL518" i="3"/>
  <c r="C516" i="7"/>
  <c r="D49" i="7"/>
  <c r="E49" i="8"/>
  <c r="F49" i="8"/>
  <c r="AS265" i="3"/>
  <c r="G264" i="8"/>
  <c r="G380" i="8"/>
  <c r="AS382" i="3"/>
  <c r="G584" i="8"/>
  <c r="AS586" i="3"/>
  <c r="G684" i="8"/>
  <c r="AS686" i="3"/>
  <c r="AS706" i="3"/>
  <c r="G704" i="8"/>
  <c r="D341" i="7"/>
  <c r="AM342" i="3"/>
  <c r="F512" i="8"/>
  <c r="AM514" i="3"/>
  <c r="C718" i="7"/>
  <c r="C718" i="8"/>
  <c r="D303" i="8"/>
  <c r="G500" i="8"/>
  <c r="E500" i="7"/>
  <c r="AZ553" i="3"/>
  <c r="G551" i="8"/>
  <c r="E601" i="7"/>
  <c r="AN603" i="3"/>
  <c r="G652" i="8"/>
  <c r="AM52" i="3"/>
  <c r="D51" i="7"/>
  <c r="F466" i="8"/>
  <c r="AL496" i="3"/>
  <c r="D494" i="8"/>
  <c r="D598" i="7"/>
  <c r="F598" i="8"/>
  <c r="AN47" i="3"/>
  <c r="E46" i="7"/>
  <c r="E257" i="7"/>
  <c r="AN258" i="3"/>
  <c r="G310" i="8"/>
  <c r="AN338" i="3"/>
  <c r="E337" i="7"/>
  <c r="AZ404" i="3"/>
  <c r="E402" i="7"/>
  <c r="G476" i="8"/>
  <c r="E476" i="7"/>
  <c r="E524" i="7"/>
  <c r="G524" i="8"/>
  <c r="E627" i="7"/>
  <c r="AN629" i="3"/>
  <c r="G677" i="8"/>
  <c r="AN679" i="3"/>
  <c r="F53" i="8"/>
  <c r="AM54" i="3"/>
  <c r="AZ200" i="3"/>
  <c r="D495" i="7"/>
  <c r="AL450" i="3"/>
  <c r="F544" i="8"/>
  <c r="G4" i="8"/>
  <c r="E574" i="7"/>
  <c r="AL728" i="3"/>
  <c r="G601" i="8"/>
  <c r="AM472" i="3"/>
  <c r="AS678" i="3"/>
  <c r="AS478" i="3"/>
  <c r="F341" i="8"/>
  <c r="E616" i="7"/>
  <c r="AZ618" i="3"/>
  <c r="E297" i="7"/>
  <c r="E715" i="7"/>
  <c r="F482" i="8"/>
  <c r="D244" i="8"/>
  <c r="D322" i="8"/>
  <c r="C322" i="7"/>
  <c r="AL440" i="3"/>
  <c r="C438" i="7"/>
  <c r="AN80" i="3"/>
  <c r="D301" i="8"/>
  <c r="AL302" i="3"/>
  <c r="AX180" i="3"/>
  <c r="AL180" i="3"/>
  <c r="C179" i="8"/>
  <c r="D179" i="8"/>
  <c r="AL520" i="3"/>
  <c r="C518" i="8"/>
  <c r="D624" i="7"/>
  <c r="E624" i="8"/>
  <c r="AY626" i="3"/>
  <c r="G188" i="8"/>
  <c r="E322" i="7"/>
  <c r="E586" i="7"/>
  <c r="F119" i="8"/>
  <c r="F386" i="8"/>
  <c r="F483" i="8"/>
  <c r="G297" i="8"/>
  <c r="G411" i="8"/>
  <c r="E305" i="8"/>
  <c r="AM306" i="3"/>
  <c r="AM548" i="3"/>
  <c r="D546" i="7"/>
  <c r="G363" i="8"/>
  <c r="AX280" i="3"/>
  <c r="AL280" i="3"/>
  <c r="C279" i="7"/>
  <c r="D400" i="8"/>
  <c r="AL402" i="3"/>
  <c r="C400" i="7"/>
  <c r="C400" i="8"/>
  <c r="C498" i="8"/>
  <c r="D498" i="8"/>
  <c r="AL500" i="3"/>
  <c r="AL549" i="3"/>
  <c r="C547" i="7"/>
  <c r="D729" i="8"/>
  <c r="C729" i="8"/>
  <c r="AL731" i="3"/>
  <c r="E161" i="8"/>
  <c r="D161" i="7"/>
  <c r="AM258" i="3"/>
  <c r="E257" i="8"/>
  <c r="D337" i="7"/>
  <c r="E337" i="8"/>
  <c r="F477" i="8"/>
  <c r="E552" i="8"/>
  <c r="AM554" i="3"/>
  <c r="D552" i="7"/>
  <c r="F653" i="8"/>
  <c r="E653" i="8"/>
  <c r="E118" i="7"/>
  <c r="AN119" i="3"/>
  <c r="E261" i="7"/>
  <c r="AN262" i="3"/>
  <c r="AN315" i="3"/>
  <c r="E480" i="7"/>
  <c r="AZ633" i="3"/>
  <c r="AN633" i="3"/>
  <c r="E295" i="8"/>
  <c r="AM296" i="3"/>
  <c r="AN176" i="3"/>
  <c r="G175" i="8"/>
  <c r="E175" i="7"/>
  <c r="AN694" i="3"/>
  <c r="G692" i="8"/>
  <c r="E355" i="7"/>
  <c r="C715" i="7"/>
  <c r="F166" i="8"/>
  <c r="F238" i="8"/>
  <c r="C249" i="8"/>
  <c r="AL250" i="3"/>
  <c r="C183" i="8"/>
  <c r="AL184" i="3"/>
  <c r="C183" i="7"/>
  <c r="C255" i="7"/>
  <c r="D371" i="8"/>
  <c r="AX372" i="3"/>
  <c r="C703" i="7"/>
  <c r="AL705" i="3"/>
  <c r="F46" i="8"/>
  <c r="D46" i="7"/>
  <c r="AY47" i="3"/>
  <c r="AM138" i="3"/>
  <c r="F137" i="8"/>
  <c r="D137" i="7"/>
  <c r="E233" i="8"/>
  <c r="F233" i="8"/>
  <c r="AM234" i="3"/>
  <c r="E376" i="8"/>
  <c r="F376" i="8"/>
  <c r="D376" i="7"/>
  <c r="AM579" i="3"/>
  <c r="E577" i="8"/>
  <c r="F577" i="8"/>
  <c r="D577" i="7"/>
  <c r="D678" i="7"/>
  <c r="F678" i="8"/>
  <c r="AN27" i="3"/>
  <c r="E213" i="7"/>
  <c r="G213" i="8"/>
  <c r="AN383" i="3"/>
  <c r="G381" i="8"/>
  <c r="E428" i="7"/>
  <c r="AN430" i="3"/>
  <c r="G528" i="8"/>
  <c r="E528" i="7"/>
  <c r="AN553" i="3"/>
  <c r="AM680" i="3"/>
  <c r="AS280" i="3"/>
  <c r="F552" i="8"/>
  <c r="D295" i="7"/>
  <c r="F95" i="8"/>
  <c r="F142" i="8"/>
  <c r="F214" i="8"/>
  <c r="F411" i="8"/>
  <c r="F557" i="8"/>
  <c r="D173" i="8"/>
  <c r="C173" i="7"/>
  <c r="AX55" i="3"/>
  <c r="D54" i="8"/>
  <c r="C54" i="7"/>
  <c r="AL12" i="3"/>
  <c r="D362" i="8"/>
  <c r="D644" i="8"/>
  <c r="C644" i="7"/>
  <c r="E159" i="7"/>
  <c r="E381" i="7"/>
  <c r="AL136" i="3"/>
  <c r="AM655" i="3"/>
  <c r="C371" i="7"/>
  <c r="G257" i="8"/>
  <c r="F530" i="8"/>
  <c r="C268" i="7"/>
  <c r="G34" i="8"/>
  <c r="AL39" i="3"/>
  <c r="C129" i="8"/>
  <c r="AL130" i="3"/>
  <c r="C177" i="8"/>
  <c r="D177" i="8"/>
  <c r="AL45" i="3"/>
  <c r="C44" i="8"/>
  <c r="C574" i="7"/>
  <c r="D574" i="8"/>
  <c r="AL652" i="3"/>
  <c r="C650" i="8"/>
  <c r="F209" i="8"/>
  <c r="E209" i="8"/>
  <c r="D425" i="7"/>
  <c r="F525" i="8"/>
  <c r="D525" i="7"/>
  <c r="E525" i="8"/>
  <c r="AM527" i="3"/>
  <c r="E628" i="8"/>
  <c r="AM753" i="3"/>
  <c r="E93" i="7"/>
  <c r="G93" i="8"/>
  <c r="G189" i="8"/>
  <c r="E406" i="7"/>
  <c r="G406" i="8"/>
  <c r="G504" i="8"/>
  <c r="E504" i="7"/>
  <c r="E580" i="7"/>
  <c r="AZ582" i="3"/>
  <c r="G580" i="8"/>
  <c r="AZ659" i="3"/>
  <c r="G657" i="8"/>
  <c r="AN659" i="3"/>
  <c r="C421" i="8"/>
  <c r="AM447" i="3"/>
  <c r="C170" i="8"/>
  <c r="D170" i="8"/>
  <c r="G361" i="8"/>
  <c r="C326" i="8"/>
  <c r="AL327" i="3"/>
  <c r="AM41" i="3"/>
  <c r="AY41" i="3"/>
  <c r="E40" i="8"/>
  <c r="C621" i="7"/>
  <c r="F420" i="8"/>
  <c r="AM422" i="3"/>
  <c r="D420" i="7"/>
  <c r="F472" i="8"/>
  <c r="D472" i="7"/>
  <c r="E472" i="8"/>
  <c r="E702" i="8"/>
  <c r="AM704" i="3"/>
  <c r="AM304" i="3"/>
  <c r="G159" i="8"/>
  <c r="C20" i="8"/>
  <c r="D20" i="8"/>
  <c r="AL21" i="3"/>
  <c r="C207" i="8"/>
  <c r="AL208" i="3"/>
  <c r="AL310" i="3"/>
  <c r="C309" i="8"/>
  <c r="D309" i="8"/>
  <c r="D522" i="8"/>
  <c r="AL524" i="3"/>
  <c r="C522" i="7"/>
  <c r="C522" i="8"/>
  <c r="C625" i="8"/>
  <c r="AL627" i="3"/>
  <c r="C675" i="7"/>
  <c r="AL677" i="3"/>
  <c r="F89" i="8"/>
  <c r="AM90" i="3"/>
  <c r="F281" i="8"/>
  <c r="AM282" i="3"/>
  <c r="E403" i="8"/>
  <c r="D403" i="7"/>
  <c r="AM405" i="3"/>
  <c r="E501" i="8"/>
  <c r="D501" i="7"/>
  <c r="AM503" i="3"/>
  <c r="D602" i="7"/>
  <c r="E602" i="8"/>
  <c r="F706" i="8"/>
  <c r="AM708" i="3"/>
  <c r="E706" i="8"/>
  <c r="AN344" i="3"/>
  <c r="E343" i="7"/>
  <c r="AN607" i="3"/>
  <c r="G605" i="8"/>
  <c r="C273" i="7"/>
  <c r="AL202" i="3"/>
  <c r="E536" i="8"/>
  <c r="D588" i="7"/>
  <c r="G283" i="8"/>
  <c r="D653" i="7"/>
  <c r="F602" i="8"/>
  <c r="F251" i="8"/>
  <c r="AL160" i="3"/>
  <c r="E283" i="7"/>
  <c r="E137" i="8"/>
  <c r="AL423" i="3"/>
  <c r="G712" i="8"/>
  <c r="D519" i="7"/>
  <c r="G207" i="8"/>
  <c r="G714" i="8"/>
  <c r="C452" i="7"/>
  <c r="D452" i="8"/>
  <c r="C452" i="8"/>
  <c r="G307" i="8"/>
  <c r="F542" i="8"/>
  <c r="D542" i="7"/>
  <c r="E542" i="8"/>
  <c r="AS631" i="3"/>
  <c r="G629" i="8"/>
  <c r="G610" i="8"/>
  <c r="AS612" i="3"/>
  <c r="AS342" i="3"/>
  <c r="C137" i="7"/>
  <c r="AX707" i="3"/>
  <c r="C500" i="8"/>
  <c r="AL138" i="3"/>
  <c r="G729" i="8"/>
  <c r="E729" i="7"/>
  <c r="AY20" i="3"/>
  <c r="AM231" i="3"/>
  <c r="AY423" i="3"/>
  <c r="E68" i="8"/>
  <c r="E503" i="8"/>
  <c r="E312" i="8"/>
  <c r="C15" i="7"/>
  <c r="D130" i="8"/>
  <c r="C363" i="7"/>
  <c r="F132" i="8"/>
  <c r="D109" i="8"/>
  <c r="C204" i="7"/>
  <c r="AL205" i="3"/>
  <c r="AX253" i="3"/>
  <c r="D252" i="8"/>
  <c r="AL497" i="3"/>
  <c r="C495" i="7"/>
  <c r="D622" i="8"/>
  <c r="AL674" i="3"/>
  <c r="D111" i="7"/>
  <c r="E111" i="8"/>
  <c r="AY279" i="3"/>
  <c r="F333" i="8"/>
  <c r="AM334" i="3"/>
  <c r="AM372" i="3"/>
  <c r="F371" i="8"/>
  <c r="E371" i="8"/>
  <c r="E522" i="8"/>
  <c r="D522" i="7"/>
  <c r="AM524" i="3"/>
  <c r="E547" i="8"/>
  <c r="F599" i="8"/>
  <c r="AM601" i="3"/>
  <c r="AY627" i="3"/>
  <c r="E451" i="7"/>
  <c r="C672" i="8"/>
  <c r="G167" i="8"/>
  <c r="D647" i="8"/>
  <c r="E49" i="7"/>
  <c r="G51" i="8"/>
  <c r="G341" i="8"/>
  <c r="E341" i="7"/>
  <c r="D544" i="8"/>
  <c r="AS555" i="3"/>
  <c r="C46" i="8"/>
  <c r="AL47" i="3"/>
  <c r="AL162" i="3"/>
  <c r="C161" i="7"/>
  <c r="AL311" i="3"/>
  <c r="C310" i="7"/>
  <c r="D310" i="8"/>
  <c r="C375" i="8"/>
  <c r="C402" i="7"/>
  <c r="C402" i="8"/>
  <c r="AL404" i="3"/>
  <c r="C450" i="8"/>
  <c r="AX452" i="3"/>
  <c r="D576" i="8"/>
  <c r="C576" i="8"/>
  <c r="AL733" i="3"/>
  <c r="D731" i="8"/>
  <c r="F116" i="8"/>
  <c r="D116" i="7"/>
  <c r="AY236" i="3"/>
  <c r="F235" i="8"/>
  <c r="F380" i="8"/>
  <c r="E380" i="8"/>
  <c r="E454" i="8"/>
  <c r="F454" i="8"/>
  <c r="D503" i="7"/>
  <c r="AY505" i="3"/>
  <c r="F554" i="8"/>
  <c r="E554" i="8"/>
  <c r="AY556" i="3"/>
  <c r="F579" i="8"/>
  <c r="AM581" i="3"/>
  <c r="AM632" i="3"/>
  <c r="D630" i="7"/>
  <c r="AM710" i="3"/>
  <c r="D708" i="7"/>
  <c r="G71" i="8"/>
  <c r="AN72" i="3"/>
  <c r="G95" i="8"/>
  <c r="AN96" i="3"/>
  <c r="E263" i="7"/>
  <c r="AN264" i="3"/>
  <c r="AX578" i="3"/>
  <c r="AL624" i="3"/>
  <c r="E163" i="8"/>
  <c r="AM382" i="3"/>
  <c r="D210" i="8"/>
  <c r="F117" i="8"/>
  <c r="F164" i="8"/>
  <c r="D22" i="8"/>
  <c r="D89" i="8"/>
  <c r="AL90" i="3"/>
  <c r="C89" i="7"/>
  <c r="AX90" i="3"/>
  <c r="C233" i="7"/>
  <c r="D233" i="8"/>
  <c r="AL282" i="3"/>
  <c r="C281" i="7"/>
  <c r="C423" i="8"/>
  <c r="C423" i="7"/>
  <c r="C476" i="7"/>
  <c r="C476" i="8"/>
  <c r="D524" i="8"/>
  <c r="AL526" i="3"/>
  <c r="AL553" i="3"/>
  <c r="D551" i="8"/>
  <c r="C551" i="8"/>
  <c r="C551" i="7"/>
  <c r="AL679" i="3"/>
  <c r="C677" i="8"/>
  <c r="C677" i="7"/>
  <c r="D705" i="8"/>
  <c r="AM25" i="3"/>
  <c r="E24" i="8"/>
  <c r="F24" i="8"/>
  <c r="F187" i="8"/>
  <c r="AM188" i="3"/>
  <c r="AM212" i="3"/>
  <c r="E211" i="8"/>
  <c r="F427" i="8"/>
  <c r="AM429" i="3"/>
  <c r="AY481" i="3"/>
  <c r="AM481" i="3"/>
  <c r="E527" i="8"/>
  <c r="AY682" i="3"/>
  <c r="E680" i="8"/>
  <c r="AM682" i="3"/>
  <c r="E3" i="7"/>
  <c r="G291" i="8"/>
  <c r="D519" i="8"/>
  <c r="AZ240" i="3"/>
  <c r="E158" i="8"/>
  <c r="C622" i="8"/>
  <c r="C596" i="8"/>
  <c r="E235" i="8"/>
  <c r="D380" i="7"/>
  <c r="AL502" i="3"/>
  <c r="AL598" i="3"/>
  <c r="AM69" i="3"/>
  <c r="C36" i="8"/>
  <c r="AL37" i="3"/>
  <c r="C79" i="8"/>
  <c r="AL128" i="3"/>
  <c r="C151" i="8"/>
  <c r="C415" i="8"/>
  <c r="D514" i="8"/>
  <c r="D14" i="7"/>
  <c r="E14" i="8"/>
  <c r="AM154" i="3"/>
  <c r="F153" i="8"/>
  <c r="AM274" i="3"/>
  <c r="AM571" i="3"/>
  <c r="F569" i="8"/>
  <c r="D645" i="7"/>
  <c r="AM697" i="3"/>
  <c r="E18" i="7"/>
  <c r="E253" i="7"/>
  <c r="G253" i="8"/>
  <c r="G366" i="8"/>
  <c r="E419" i="7"/>
  <c r="AN448" i="3"/>
  <c r="E446" i="7"/>
  <c r="E545" i="7"/>
  <c r="G572" i="8"/>
  <c r="AN599" i="3"/>
  <c r="E623" i="7"/>
  <c r="E673" i="7"/>
  <c r="E701" i="7"/>
  <c r="C53" i="7"/>
  <c r="E363" i="8"/>
  <c r="E344" i="7"/>
  <c r="E601" i="8"/>
  <c r="AX694" i="3"/>
  <c r="AZ48" i="3"/>
  <c r="E729" i="8"/>
  <c r="AN292" i="3"/>
  <c r="G728" i="8"/>
  <c r="AN254" i="3"/>
  <c r="AM106" i="3"/>
  <c r="D232" i="7"/>
  <c r="D480" i="7"/>
  <c r="E313" i="8"/>
  <c r="AM681" i="3"/>
  <c r="AN48" i="3"/>
  <c r="C724" i="7"/>
  <c r="D17" i="7"/>
  <c r="F109" i="8"/>
  <c r="D471" i="7"/>
  <c r="E471" i="8"/>
  <c r="D729" i="7"/>
  <c r="F729" i="8"/>
  <c r="G210" i="8"/>
  <c r="E210" i="7"/>
  <c r="G602" i="8"/>
  <c r="E602" i="7"/>
  <c r="G628" i="8"/>
  <c r="AN753" i="3"/>
  <c r="D90" i="7"/>
  <c r="AL336" i="3"/>
  <c r="C525" i="8"/>
  <c r="AN385" i="3"/>
  <c r="D552" i="8"/>
  <c r="G471" i="8"/>
  <c r="AN158" i="3"/>
  <c r="E129" i="8"/>
  <c r="G419" i="8"/>
  <c r="E42" i="7"/>
  <c r="AM473" i="3"/>
  <c r="E208" i="8"/>
  <c r="G27" i="8"/>
  <c r="AN680" i="3"/>
  <c r="C134" i="7"/>
  <c r="D254" i="8"/>
  <c r="C254" i="8"/>
  <c r="C308" i="7"/>
  <c r="AX334" i="3"/>
  <c r="AL370" i="3"/>
  <c r="D369" i="8"/>
  <c r="D420" i="8"/>
  <c r="C573" i="8"/>
  <c r="AL575" i="3"/>
  <c r="AL626" i="3"/>
  <c r="D21" i="7"/>
  <c r="F45" i="8"/>
  <c r="D45" i="7"/>
  <c r="E136" i="8"/>
  <c r="D256" i="7"/>
  <c r="E280" i="8"/>
  <c r="F280" i="8"/>
  <c r="AM281" i="3"/>
  <c r="AM404" i="3"/>
  <c r="D476" i="7"/>
  <c r="F524" i="8"/>
  <c r="D576" i="7"/>
  <c r="AM654" i="3"/>
  <c r="E652" i="8"/>
  <c r="D652" i="7"/>
  <c r="E731" i="8"/>
  <c r="G69" i="8"/>
  <c r="G92" i="8"/>
  <c r="E92" i="7"/>
  <c r="G260" i="8"/>
  <c r="G454" i="8"/>
  <c r="AN456" i="3"/>
  <c r="G630" i="8"/>
  <c r="AM133" i="3"/>
  <c r="G659" i="8"/>
  <c r="C208" i="7"/>
  <c r="D208" i="8"/>
  <c r="C373" i="8"/>
  <c r="AL403" i="3"/>
  <c r="D401" i="8"/>
  <c r="C626" i="8"/>
  <c r="D730" i="8"/>
  <c r="D340" i="7"/>
  <c r="E379" i="8"/>
  <c r="F379" i="8"/>
  <c r="F404" i="8"/>
  <c r="D404" i="7"/>
  <c r="E453" i="8"/>
  <c r="D526" i="7"/>
  <c r="E526" i="8"/>
  <c r="D655" i="7"/>
  <c r="E142" i="7"/>
  <c r="G142" i="8"/>
  <c r="E190" i="7"/>
  <c r="AN191" i="3"/>
  <c r="E214" i="7"/>
  <c r="G214" i="8"/>
  <c r="E290" i="7"/>
  <c r="G290" i="8"/>
  <c r="AN409" i="3"/>
  <c r="G429" i="8"/>
  <c r="E456" i="7"/>
  <c r="AN483" i="3"/>
  <c r="E481" i="7"/>
  <c r="E529" i="7"/>
  <c r="E556" i="7"/>
  <c r="AN583" i="3"/>
  <c r="G607" i="8"/>
  <c r="G345" i="8"/>
  <c r="G408" i="8"/>
  <c r="AN584" i="3"/>
  <c r="AS455" i="3"/>
  <c r="G477" i="8"/>
  <c r="AZ753" i="3"/>
  <c r="F177" i="8"/>
  <c r="AN675" i="3"/>
  <c r="D90" i="8"/>
  <c r="C115" i="8"/>
  <c r="AL116" i="3"/>
  <c r="C282" i="7"/>
  <c r="C282" i="8"/>
  <c r="C403" i="7"/>
  <c r="AL405" i="3"/>
  <c r="D706" i="8"/>
  <c r="E69" i="8"/>
  <c r="F69" i="8"/>
  <c r="E212" i="8"/>
  <c r="AM213" i="3"/>
  <c r="F428" i="8"/>
  <c r="E428" i="8"/>
  <c r="F605" i="8"/>
  <c r="E605" i="8"/>
  <c r="E681" i="8"/>
  <c r="AZ317" i="3"/>
  <c r="G316" i="8"/>
  <c r="E430" i="7"/>
  <c r="AZ410" i="3"/>
  <c r="E273" i="8"/>
  <c r="AX20" i="3"/>
  <c r="AM250" i="3"/>
  <c r="C521" i="8"/>
  <c r="D324" i="8"/>
  <c r="E153" i="8"/>
  <c r="AL427" i="3"/>
  <c r="C425" i="8"/>
  <c r="C628" i="7"/>
  <c r="C678" i="7"/>
  <c r="D678" i="8"/>
  <c r="AL753" i="3"/>
  <c r="D406" i="7"/>
  <c r="E408" i="7"/>
  <c r="AY257" i="3"/>
  <c r="D578" i="7"/>
  <c r="C704" i="7"/>
  <c r="AY48" i="3"/>
  <c r="AZ479" i="3"/>
  <c r="G383" i="8"/>
  <c r="AM622" i="3"/>
  <c r="C127" i="7"/>
  <c r="F201" i="8"/>
  <c r="AL52" i="3"/>
  <c r="C299" i="8"/>
  <c r="E695" i="8"/>
  <c r="AM408" i="3"/>
  <c r="E92" i="8"/>
  <c r="AM707" i="3"/>
  <c r="D160" i="7"/>
  <c r="AM607" i="3"/>
  <c r="E315" i="7"/>
  <c r="E503" i="7"/>
  <c r="F186" i="8"/>
  <c r="F597" i="8"/>
  <c r="AM547" i="3"/>
  <c r="E335" i="7"/>
  <c r="E384" i="7"/>
  <c r="AN386" i="3"/>
  <c r="G409" i="8"/>
  <c r="E609" i="7"/>
  <c r="D13" i="8"/>
  <c r="C272" i="7"/>
  <c r="AN477" i="3"/>
  <c r="G626" i="8"/>
  <c r="C19" i="7"/>
  <c r="C86" i="7"/>
  <c r="C254" i="7"/>
  <c r="C601" i="7"/>
  <c r="C626" i="7"/>
  <c r="D281" i="7"/>
  <c r="D423" i="7"/>
  <c r="E20" i="7"/>
  <c r="E44" i="7"/>
  <c r="F501" i="8"/>
  <c r="D85" i="8"/>
  <c r="D398" i="8"/>
  <c r="C701" i="7"/>
  <c r="G679" i="8"/>
  <c r="E625" i="7"/>
  <c r="AS294" i="3"/>
  <c r="AS545" i="3"/>
  <c r="AS697" i="3"/>
  <c r="D24" i="8"/>
  <c r="C91" i="7"/>
  <c r="C553" i="7"/>
  <c r="F15" i="8"/>
  <c r="D96" i="8"/>
  <c r="C96" i="8"/>
  <c r="C458" i="7"/>
  <c r="C458" i="8"/>
  <c r="AL460" i="3"/>
  <c r="D458" i="8"/>
  <c r="AL611" i="3"/>
  <c r="D609" i="8"/>
  <c r="C609" i="8"/>
  <c r="C123" i="7"/>
  <c r="D123" i="8"/>
  <c r="C123" i="8"/>
  <c r="C486" i="8"/>
  <c r="AX488" i="3"/>
  <c r="AL488" i="3"/>
  <c r="D486" i="8"/>
  <c r="C613" i="8"/>
  <c r="D613" i="8"/>
  <c r="AL615" i="3"/>
  <c r="C613" i="7"/>
  <c r="D11" i="7"/>
  <c r="F11" i="8"/>
  <c r="AM12" i="3"/>
  <c r="E11" i="8"/>
  <c r="AY393" i="3"/>
  <c r="AM393" i="3"/>
  <c r="E391" i="8"/>
  <c r="F391" i="8"/>
  <c r="D391" i="7"/>
  <c r="D346" i="8"/>
  <c r="C346" i="8"/>
  <c r="C240" i="7"/>
  <c r="D29" i="8"/>
  <c r="AL30" i="3"/>
  <c r="C147" i="8"/>
  <c r="C147" i="7"/>
  <c r="AL148" i="3"/>
  <c r="D147" i="8"/>
  <c r="C412" i="7"/>
  <c r="D412" i="8"/>
  <c r="C412" i="8"/>
  <c r="C663" i="8"/>
  <c r="AL665" i="3"/>
  <c r="C663" i="7"/>
  <c r="D663" i="8"/>
  <c r="AX665" i="3"/>
  <c r="AM35" i="3"/>
  <c r="E34" i="8"/>
  <c r="D34" i="7"/>
  <c r="F245" i="8"/>
  <c r="E245" i="8"/>
  <c r="AM246" i="3"/>
  <c r="D245" i="7"/>
  <c r="D269" i="7"/>
  <c r="F269" i="8"/>
  <c r="E269" i="8"/>
  <c r="AM270" i="3"/>
  <c r="AM298" i="3"/>
  <c r="F297" i="8"/>
  <c r="E297" i="8"/>
  <c r="D297" i="7"/>
  <c r="E489" i="8"/>
  <c r="F489" i="8"/>
  <c r="AM491" i="3"/>
  <c r="D489" i="7"/>
  <c r="F565" i="8"/>
  <c r="E565" i="8"/>
  <c r="AM567" i="3"/>
  <c r="D565" i="7"/>
  <c r="E589" i="8"/>
  <c r="F589" i="8"/>
  <c r="D589" i="7"/>
  <c r="AM591" i="3"/>
  <c r="E615" i="8"/>
  <c r="AM617" i="3"/>
  <c r="F615" i="8"/>
  <c r="D641" i="7"/>
  <c r="AM643" i="3"/>
  <c r="F641" i="8"/>
  <c r="E641" i="8"/>
  <c r="D666" i="7"/>
  <c r="F666" i="8"/>
  <c r="AM668" i="3"/>
  <c r="E666" i="8"/>
  <c r="AM693" i="3"/>
  <c r="F691" i="8"/>
  <c r="D691" i="7"/>
  <c r="E691" i="8"/>
  <c r="E719" i="8"/>
  <c r="D719" i="7"/>
  <c r="AM721" i="3"/>
  <c r="F719" i="8"/>
  <c r="AN15" i="3"/>
  <c r="E14" i="7"/>
  <c r="G14" i="8"/>
  <c r="G38" i="8"/>
  <c r="E38" i="7"/>
  <c r="AN39" i="3"/>
  <c r="AN82" i="3"/>
  <c r="G81" i="8"/>
  <c r="E81" i="7"/>
  <c r="AN106" i="3"/>
  <c r="E105" i="7"/>
  <c r="G105" i="8"/>
  <c r="E129" i="7"/>
  <c r="AZ130" i="3"/>
  <c r="G129" i="8"/>
  <c r="AN130" i="3"/>
  <c r="G153" i="8"/>
  <c r="AN154" i="3"/>
  <c r="E153" i="7"/>
  <c r="AN178" i="3"/>
  <c r="E177" i="7"/>
  <c r="G201" i="8"/>
  <c r="E201" i="7"/>
  <c r="AN202" i="3"/>
  <c r="G225" i="8"/>
  <c r="E225" i="7"/>
  <c r="AN226" i="3"/>
  <c r="E249" i="7"/>
  <c r="AN274" i="3"/>
  <c r="G273" i="8"/>
  <c r="E273" i="7"/>
  <c r="AN302" i="3"/>
  <c r="G301" i="8"/>
  <c r="E301" i="7"/>
  <c r="AN327" i="3"/>
  <c r="G326" i="8"/>
  <c r="E326" i="7"/>
  <c r="G362" i="8"/>
  <c r="AN363" i="3"/>
  <c r="G394" i="8"/>
  <c r="AN396" i="3"/>
  <c r="E394" i="7"/>
  <c r="AN419" i="3"/>
  <c r="G417" i="8"/>
  <c r="E417" i="7"/>
  <c r="AN444" i="3"/>
  <c r="E442" i="7"/>
  <c r="G442" i="8"/>
  <c r="AN469" i="3"/>
  <c r="E467" i="7"/>
  <c r="G467" i="8"/>
  <c r="E492" i="7"/>
  <c r="G492" i="8"/>
  <c r="AN494" i="3"/>
  <c r="E516" i="7"/>
  <c r="AN518" i="3"/>
  <c r="G516" i="8"/>
  <c r="AN542" i="3"/>
  <c r="E540" i="7"/>
  <c r="G540" i="8"/>
  <c r="AN570" i="3"/>
  <c r="E568" i="7"/>
  <c r="G568" i="8"/>
  <c r="G593" i="8"/>
  <c r="AN595" i="3"/>
  <c r="AN621" i="3"/>
  <c r="E619" i="7"/>
  <c r="G619" i="8"/>
  <c r="E644" i="7"/>
  <c r="G644" i="8"/>
  <c r="AN646" i="3"/>
  <c r="G669" i="8"/>
  <c r="E669" i="7"/>
  <c r="AN671" i="3"/>
  <c r="AN696" i="3"/>
  <c r="E694" i="7"/>
  <c r="G694" i="8"/>
  <c r="AN725" i="3"/>
  <c r="G723" i="8"/>
  <c r="E723" i="7"/>
  <c r="D725" i="7"/>
  <c r="E725" i="8"/>
  <c r="AM727" i="3"/>
  <c r="F725" i="8"/>
  <c r="C195" i="8"/>
  <c r="C195" i="7"/>
  <c r="D195" i="8"/>
  <c r="AL196" i="3"/>
  <c r="AZ363" i="3"/>
  <c r="C384" i="8"/>
  <c r="AL386" i="3"/>
  <c r="D384" i="8"/>
  <c r="C384" i="7"/>
  <c r="E593" i="7"/>
  <c r="D216" i="8"/>
  <c r="AL217" i="3"/>
  <c r="C292" i="8"/>
  <c r="C292" i="7"/>
  <c r="AL293" i="3"/>
  <c r="D292" i="8"/>
  <c r="D5" i="8"/>
  <c r="C409" i="8"/>
  <c r="C409" i="7"/>
  <c r="D409" i="8"/>
  <c r="AL411" i="3"/>
  <c r="C634" i="7"/>
  <c r="D634" i="8"/>
  <c r="AL636" i="3"/>
  <c r="C634" i="8"/>
  <c r="AL172" i="3"/>
  <c r="C171" i="8"/>
  <c r="C171" i="7"/>
  <c r="D173" i="7"/>
  <c r="AM174" i="3"/>
  <c r="E173" i="8"/>
  <c r="F173" i="8"/>
  <c r="AL509" i="3"/>
  <c r="C507" i="8"/>
  <c r="C507" i="7"/>
  <c r="D507" i="8"/>
  <c r="C320" i="7"/>
  <c r="AX321" i="3"/>
  <c r="C320" i="8"/>
  <c r="D320" i="8"/>
  <c r="D77" i="7"/>
  <c r="AM78" i="3"/>
  <c r="E77" i="8"/>
  <c r="F77" i="8"/>
  <c r="AM360" i="3"/>
  <c r="F359" i="8"/>
  <c r="E359" i="8"/>
  <c r="D359" i="7"/>
  <c r="G177" i="8"/>
  <c r="AL533" i="3"/>
  <c r="C531" i="8"/>
  <c r="D531" i="8"/>
  <c r="C531" i="7"/>
  <c r="C99" i="7"/>
  <c r="C99" i="8"/>
  <c r="D99" i="8"/>
  <c r="D461" i="8"/>
  <c r="C461" i="7"/>
  <c r="AL536" i="3"/>
  <c r="AX536" i="3"/>
  <c r="C534" i="7"/>
  <c r="D534" i="8"/>
  <c r="C534" i="8"/>
  <c r="AM198" i="3"/>
  <c r="E197" i="8"/>
  <c r="F197" i="8"/>
  <c r="D483" i="8"/>
  <c r="D9" i="8"/>
  <c r="C9" i="8"/>
  <c r="AL10" i="3"/>
  <c r="C387" i="8"/>
  <c r="AL389" i="3"/>
  <c r="D387" i="8"/>
  <c r="C387" i="7"/>
  <c r="C510" i="8"/>
  <c r="D510" i="8"/>
  <c r="C510" i="7"/>
  <c r="AL512" i="3"/>
  <c r="E149" i="8"/>
  <c r="AM150" i="3"/>
  <c r="F149" i="8"/>
  <c r="D149" i="7"/>
  <c r="AM515" i="3"/>
  <c r="E513" i="8"/>
  <c r="D513" i="7"/>
  <c r="F513" i="8"/>
  <c r="AL463" i="3"/>
  <c r="D615" i="7"/>
  <c r="D120" i="8"/>
  <c r="AX121" i="3"/>
  <c r="C75" i="7"/>
  <c r="C75" i="8"/>
  <c r="AL76" i="3"/>
  <c r="D75" i="8"/>
  <c r="AL244" i="3"/>
  <c r="C243" i="8"/>
  <c r="C243" i="7"/>
  <c r="C715" i="8"/>
  <c r="D715" i="8"/>
  <c r="F34" i="8"/>
  <c r="G249" i="8"/>
  <c r="C72" i="8"/>
  <c r="D72" i="8"/>
  <c r="D317" i="8"/>
  <c r="AL318" i="3"/>
  <c r="C317" i="8"/>
  <c r="C317" i="7"/>
  <c r="AL585" i="3"/>
  <c r="C583" i="7"/>
  <c r="C583" i="8"/>
  <c r="AL268" i="3"/>
  <c r="C267" i="7"/>
  <c r="D267" i="8"/>
  <c r="C267" i="8"/>
  <c r="AN250" i="3"/>
  <c r="D436" i="8"/>
  <c r="C436" i="8"/>
  <c r="AL564" i="3"/>
  <c r="D562" i="8"/>
  <c r="C562" i="8"/>
  <c r="AM126" i="3"/>
  <c r="D125" i="7"/>
  <c r="F125" i="8"/>
  <c r="E125" i="8"/>
  <c r="D322" i="7"/>
  <c r="E322" i="8"/>
  <c r="F322" i="8"/>
  <c r="AM323" i="3"/>
  <c r="D558" i="8"/>
  <c r="C558" i="8"/>
  <c r="C558" i="7"/>
  <c r="F221" i="8"/>
  <c r="AM222" i="3"/>
  <c r="E221" i="8"/>
  <c r="D221" i="7"/>
  <c r="AL717" i="3"/>
  <c r="C431" i="7"/>
  <c r="AL433" i="3"/>
  <c r="C431" i="8"/>
  <c r="D32" i="8"/>
  <c r="C32" i="7"/>
  <c r="AX33" i="3"/>
  <c r="AL33" i="3"/>
  <c r="C32" i="8"/>
  <c r="D353" i="8"/>
  <c r="AX354" i="3"/>
  <c r="AL354" i="3"/>
  <c r="C353" i="8"/>
  <c r="C586" i="7"/>
  <c r="AL588" i="3"/>
  <c r="D586" i="8"/>
  <c r="D101" i="7"/>
  <c r="AM102" i="3"/>
  <c r="F101" i="8"/>
  <c r="E101" i="8"/>
  <c r="F537" i="8"/>
  <c r="E537" i="8"/>
  <c r="AM539" i="3"/>
  <c r="D537" i="7"/>
  <c r="C486" i="7"/>
  <c r="C295" i="8"/>
  <c r="C295" i="7"/>
  <c r="AL296" i="3"/>
  <c r="D295" i="8"/>
  <c r="C3" i="8"/>
  <c r="D3" i="8"/>
  <c r="D94" i="8"/>
  <c r="AL95" i="3"/>
  <c r="C94" i="8"/>
  <c r="C142" i="7"/>
  <c r="AL143" i="3"/>
  <c r="C190" i="7"/>
  <c r="D190" i="8"/>
  <c r="C190" i="8"/>
  <c r="AX191" i="3"/>
  <c r="D238" i="8"/>
  <c r="C238" i="7"/>
  <c r="C238" i="8"/>
  <c r="AL239" i="3"/>
  <c r="D290" i="8"/>
  <c r="C290" i="7"/>
  <c r="AL345" i="3"/>
  <c r="C344" i="8"/>
  <c r="D407" i="8"/>
  <c r="C407" i="8"/>
  <c r="C407" i="7"/>
  <c r="AL409" i="3"/>
  <c r="D456" i="8"/>
  <c r="AL458" i="3"/>
  <c r="AL558" i="3"/>
  <c r="C556" i="7"/>
  <c r="AL609" i="3"/>
  <c r="D607" i="8"/>
  <c r="C632" i="8"/>
  <c r="C632" i="7"/>
  <c r="AL634" i="3"/>
  <c r="E29" i="8"/>
  <c r="D29" i="7"/>
  <c r="AM30" i="3"/>
  <c r="F29" i="8"/>
  <c r="D385" i="7"/>
  <c r="F385" i="8"/>
  <c r="F48" i="8"/>
  <c r="D48" i="7"/>
  <c r="E48" i="8"/>
  <c r="AN107" i="3"/>
  <c r="G106" i="8"/>
  <c r="E106" i="7"/>
  <c r="F188" i="8"/>
  <c r="AS189" i="3"/>
  <c r="AS213" i="3"/>
  <c r="F212" i="8"/>
  <c r="AS261" i="3"/>
  <c r="F260" i="8"/>
  <c r="AS311" i="3"/>
  <c r="F310" i="8"/>
  <c r="AS375" i="3"/>
  <c r="F373" i="8"/>
  <c r="F430" i="8"/>
  <c r="AS432" i="3"/>
  <c r="AS507" i="3"/>
  <c r="F505" i="8"/>
  <c r="AS531" i="3"/>
  <c r="F529" i="8"/>
  <c r="F622" i="8"/>
  <c r="AS624" i="3"/>
  <c r="F630" i="8"/>
  <c r="AS632" i="3"/>
  <c r="AS658" i="3"/>
  <c r="F656" i="8"/>
  <c r="AS682" i="3"/>
  <c r="F680" i="8"/>
  <c r="F708" i="8"/>
  <c r="AS710" i="3"/>
  <c r="AL28" i="3"/>
  <c r="C70" i="8"/>
  <c r="AL71" i="3"/>
  <c r="D166" i="8"/>
  <c r="C166" i="7"/>
  <c r="C214" i="8"/>
  <c r="C214" i="7"/>
  <c r="D214" i="8"/>
  <c r="AL215" i="3"/>
  <c r="D262" i="8"/>
  <c r="C262" i="7"/>
  <c r="AL263" i="3"/>
  <c r="C262" i="8"/>
  <c r="C382" i="7"/>
  <c r="D382" i="8"/>
  <c r="AL384" i="3"/>
  <c r="C429" i="8"/>
  <c r="C429" i="7"/>
  <c r="D429" i="8"/>
  <c r="C481" i="7"/>
  <c r="AL483" i="3"/>
  <c r="D481" i="8"/>
  <c r="C481" i="8"/>
  <c r="C529" i="7"/>
  <c r="AX531" i="3"/>
  <c r="D529" i="8"/>
  <c r="D581" i="8"/>
  <c r="C581" i="7"/>
  <c r="AL583" i="3"/>
  <c r="C581" i="8"/>
  <c r="AL660" i="3"/>
  <c r="C710" i="8"/>
  <c r="C710" i="7"/>
  <c r="D710" i="8"/>
  <c r="F5" i="8"/>
  <c r="AM6" i="3"/>
  <c r="E5" i="8"/>
  <c r="D5" i="7"/>
  <c r="E72" i="8"/>
  <c r="AM73" i="3"/>
  <c r="D72" i="7"/>
  <c r="F72" i="8"/>
  <c r="AM97" i="3"/>
  <c r="D96" i="7"/>
  <c r="E96" i="8"/>
  <c r="D120" i="7"/>
  <c r="AY121" i="3"/>
  <c r="AM121" i="3"/>
  <c r="F120" i="8"/>
  <c r="E120" i="8"/>
  <c r="AM145" i="3"/>
  <c r="D144" i="7"/>
  <c r="F144" i="8"/>
  <c r="E144" i="8"/>
  <c r="AM169" i="3"/>
  <c r="D168" i="7"/>
  <c r="E168" i="8"/>
  <c r="F168" i="8"/>
  <c r="AM217" i="3"/>
  <c r="D216" i="7"/>
  <c r="E240" i="8"/>
  <c r="AM241" i="3"/>
  <c r="F240" i="8"/>
  <c r="D240" i="7"/>
  <c r="E264" i="8"/>
  <c r="F264" i="8"/>
  <c r="D264" i="7"/>
  <c r="E292" i="8"/>
  <c r="F292" i="8"/>
  <c r="D292" i="7"/>
  <c r="F317" i="8"/>
  <c r="E317" i="8"/>
  <c r="D346" i="7"/>
  <c r="F346" i="8"/>
  <c r="E346" i="8"/>
  <c r="AM347" i="3"/>
  <c r="AM412" i="3"/>
  <c r="E410" i="8"/>
  <c r="AY436" i="3"/>
  <c r="F434" i="8"/>
  <c r="E434" i="8"/>
  <c r="AM436" i="3"/>
  <c r="D459" i="7"/>
  <c r="AM461" i="3"/>
  <c r="AM486" i="3"/>
  <c r="D484" i="7"/>
  <c r="AY486" i="3"/>
  <c r="F508" i="8"/>
  <c r="E508" i="8"/>
  <c r="AM510" i="3"/>
  <c r="D532" i="7"/>
  <c r="F532" i="8"/>
  <c r="E532" i="8"/>
  <c r="AM534" i="3"/>
  <c r="D559" i="7"/>
  <c r="AM561" i="3"/>
  <c r="E559" i="8"/>
  <c r="E584" i="8"/>
  <c r="F584" i="8"/>
  <c r="AM586" i="3"/>
  <c r="AM613" i="3"/>
  <c r="F611" i="8"/>
  <c r="E611" i="8"/>
  <c r="D611" i="7"/>
  <c r="D661" i="7"/>
  <c r="AY663" i="3"/>
  <c r="F661" i="8"/>
  <c r="AM663" i="3"/>
  <c r="AN11" i="3"/>
  <c r="E10" i="7"/>
  <c r="G33" i="8"/>
  <c r="AN34" i="3"/>
  <c r="E33" i="7"/>
  <c r="E76" i="7"/>
  <c r="AN77" i="3"/>
  <c r="AZ77" i="3"/>
  <c r="AZ149" i="3"/>
  <c r="E148" i="7"/>
  <c r="AN149" i="3"/>
  <c r="G172" i="8"/>
  <c r="AZ173" i="3"/>
  <c r="G196" i="8"/>
  <c r="AN197" i="3"/>
  <c r="G220" i="8"/>
  <c r="E220" i="7"/>
  <c r="E244" i="7"/>
  <c r="AZ245" i="3"/>
  <c r="G244" i="8"/>
  <c r="G268" i="8"/>
  <c r="AZ269" i="3"/>
  <c r="G296" i="8"/>
  <c r="E296" i="7"/>
  <c r="AN297" i="3"/>
  <c r="E321" i="7"/>
  <c r="AN322" i="3"/>
  <c r="G321" i="8"/>
  <c r="E354" i="7"/>
  <c r="G354" i="8"/>
  <c r="AN355" i="3"/>
  <c r="AN390" i="3"/>
  <c r="G388" i="8"/>
  <c r="E388" i="7"/>
  <c r="G413" i="8"/>
  <c r="AN415" i="3"/>
  <c r="G437" i="8"/>
  <c r="E437" i="7"/>
  <c r="E487" i="7"/>
  <c r="G487" i="8"/>
  <c r="AN537" i="3"/>
  <c r="E535" i="7"/>
  <c r="G535" i="8"/>
  <c r="G563" i="8"/>
  <c r="AZ565" i="3"/>
  <c r="E563" i="7"/>
  <c r="AN565" i="3"/>
  <c r="E587" i="7"/>
  <c r="AN589" i="3"/>
  <c r="E614" i="7"/>
  <c r="G614" i="8"/>
  <c r="AN616" i="3"/>
  <c r="E639" i="7"/>
  <c r="AN641" i="3"/>
  <c r="G639" i="8"/>
  <c r="E664" i="7"/>
  <c r="G664" i="8"/>
  <c r="G689" i="8"/>
  <c r="AN454" i="3"/>
  <c r="E452" i="7"/>
  <c r="AZ454" i="3"/>
  <c r="G452" i="8"/>
  <c r="D632" i="8"/>
  <c r="C170" i="7"/>
  <c r="C456" i="8"/>
  <c r="AS159" i="3"/>
  <c r="D712" i="8"/>
  <c r="C712" i="8"/>
  <c r="AL714" i="3"/>
  <c r="C712" i="7"/>
  <c r="D31" i="7"/>
  <c r="AM32" i="3"/>
  <c r="F31" i="8"/>
  <c r="E122" i="8"/>
  <c r="AY123" i="3"/>
  <c r="D122" i="7"/>
  <c r="AY219" i="3"/>
  <c r="D218" i="7"/>
  <c r="AM267" i="3"/>
  <c r="F266" i="8"/>
  <c r="E266" i="8"/>
  <c r="F387" i="8"/>
  <c r="D387" i="7"/>
  <c r="E387" i="8"/>
  <c r="AM389" i="3"/>
  <c r="F510" i="8"/>
  <c r="E510" i="8"/>
  <c r="AM512" i="3"/>
  <c r="D510" i="7"/>
  <c r="F613" i="8"/>
  <c r="E613" i="8"/>
  <c r="D613" i="7"/>
  <c r="AM615" i="3"/>
  <c r="G12" i="8"/>
  <c r="AN13" i="3"/>
  <c r="E102" i="7"/>
  <c r="G102" i="8"/>
  <c r="AN151" i="3"/>
  <c r="E150" i="7"/>
  <c r="G150" i="8"/>
  <c r="AN247" i="3"/>
  <c r="E270" i="7"/>
  <c r="G270" i="8"/>
  <c r="AN271" i="3"/>
  <c r="E323" i="7"/>
  <c r="AZ324" i="3"/>
  <c r="E464" i="7"/>
  <c r="AN466" i="3"/>
  <c r="E589" i="7"/>
  <c r="AN591" i="3"/>
  <c r="G589" i="8"/>
  <c r="AZ643" i="3"/>
  <c r="AN643" i="3"/>
  <c r="G641" i="8"/>
  <c r="G691" i="8"/>
  <c r="AN693" i="3"/>
  <c r="AM608" i="3"/>
  <c r="C306" i="8"/>
  <c r="AL307" i="3"/>
  <c r="D306" i="8"/>
  <c r="C306" i="7"/>
  <c r="AX307" i="3"/>
  <c r="AS142" i="3"/>
  <c r="D141" i="8"/>
  <c r="D157" i="8"/>
  <c r="AS158" i="3"/>
  <c r="AS166" i="3"/>
  <c r="D165" i="8"/>
  <c r="AS182" i="3"/>
  <c r="D181" i="8"/>
  <c r="AS287" i="3"/>
  <c r="D286" i="8"/>
  <c r="D375" i="8"/>
  <c r="AS377" i="3"/>
  <c r="AS404" i="3"/>
  <c r="D402" i="8"/>
  <c r="AS443" i="3"/>
  <c r="D441" i="8"/>
  <c r="AS575" i="3"/>
  <c r="D573" i="8"/>
  <c r="D598" i="8"/>
  <c r="AS600" i="3"/>
  <c r="AS608" i="3"/>
  <c r="D606" i="8"/>
  <c r="AS703" i="3"/>
  <c r="D701" i="8"/>
  <c r="C40" i="14"/>
  <c r="C684" i="7"/>
  <c r="AL686" i="3"/>
  <c r="D684" i="8"/>
  <c r="F74" i="8"/>
  <c r="D74" i="7"/>
  <c r="AM75" i="3"/>
  <c r="E74" i="8"/>
  <c r="AY171" i="3"/>
  <c r="F170" i="8"/>
  <c r="AM171" i="3"/>
  <c r="AM243" i="3"/>
  <c r="F242" i="8"/>
  <c r="E242" i="8"/>
  <c r="AY243" i="3"/>
  <c r="AM349" i="3"/>
  <c r="F348" i="8"/>
  <c r="D461" i="7"/>
  <c r="AM463" i="3"/>
  <c r="E461" i="8"/>
  <c r="F461" i="8"/>
  <c r="E562" i="8"/>
  <c r="F562" i="8"/>
  <c r="E586" i="8"/>
  <c r="F586" i="8"/>
  <c r="AM588" i="3"/>
  <c r="D586" i="7"/>
  <c r="D715" i="7"/>
  <c r="AM717" i="3"/>
  <c r="AN79" i="3"/>
  <c r="E78" i="7"/>
  <c r="G222" i="8"/>
  <c r="AN223" i="3"/>
  <c r="E222" i="7"/>
  <c r="E298" i="7"/>
  <c r="AN299" i="3"/>
  <c r="G298" i="8"/>
  <c r="G359" i="8"/>
  <c r="AZ360" i="3"/>
  <c r="AN360" i="3"/>
  <c r="E359" i="7"/>
  <c r="AN491" i="3"/>
  <c r="G489" i="8"/>
  <c r="E489" i="7"/>
  <c r="E513" i="7"/>
  <c r="G513" i="8"/>
  <c r="AN515" i="3"/>
  <c r="G615" i="8"/>
  <c r="AN617" i="3"/>
  <c r="E615" i="7"/>
  <c r="AN668" i="3"/>
  <c r="G666" i="8"/>
  <c r="G719" i="8"/>
  <c r="E719" i="7"/>
  <c r="AN721" i="3"/>
  <c r="AN544" i="3"/>
  <c r="E542" i="7"/>
  <c r="D86" i="8"/>
  <c r="AS87" i="3"/>
  <c r="AL531" i="3"/>
  <c r="E12" i="7"/>
  <c r="E395" i="7"/>
  <c r="AS722" i="3"/>
  <c r="C30" i="7"/>
  <c r="AL31" i="3"/>
  <c r="C30" i="8"/>
  <c r="D30" i="8"/>
  <c r="D73" i="8"/>
  <c r="C73" i="7"/>
  <c r="C73" i="8"/>
  <c r="C97" i="7"/>
  <c r="AL98" i="3"/>
  <c r="C97" i="8"/>
  <c r="D97" i="8"/>
  <c r="D121" i="8"/>
  <c r="C121" i="7"/>
  <c r="AL122" i="3"/>
  <c r="AL170" i="3"/>
  <c r="C169" i="8"/>
  <c r="D169" i="8"/>
  <c r="C193" i="8"/>
  <c r="D193" i="8"/>
  <c r="AX194" i="3"/>
  <c r="AL194" i="3"/>
  <c r="C193" i="7"/>
  <c r="D217" i="8"/>
  <c r="C217" i="7"/>
  <c r="AL218" i="3"/>
  <c r="AL242" i="3"/>
  <c r="C241" i="8"/>
  <c r="C241" i="7"/>
  <c r="D241" i="8"/>
  <c r="C265" i="7"/>
  <c r="D265" i="8"/>
  <c r="C293" i="8"/>
  <c r="C293" i="7"/>
  <c r="AL294" i="3"/>
  <c r="AX294" i="3"/>
  <c r="C318" i="7"/>
  <c r="D318" i="8"/>
  <c r="C347" i="7"/>
  <c r="C347" i="8"/>
  <c r="D347" i="8"/>
  <c r="C385" i="7"/>
  <c r="AL387" i="3"/>
  <c r="C385" i="8"/>
  <c r="C410" i="7"/>
  <c r="AL436" i="3"/>
  <c r="D434" i="8"/>
  <c r="D459" i="8"/>
  <c r="C459" i="7"/>
  <c r="C459" i="8"/>
  <c r="AL461" i="3"/>
  <c r="C484" i="7"/>
  <c r="AL486" i="3"/>
  <c r="D484" i="8"/>
  <c r="C508" i="8"/>
  <c r="D508" i="8"/>
  <c r="C532" i="8"/>
  <c r="AL534" i="3"/>
  <c r="C559" i="7"/>
  <c r="D559" i="8"/>
  <c r="AL561" i="3"/>
  <c r="C584" i="8"/>
  <c r="D584" i="8"/>
  <c r="D611" i="8"/>
  <c r="AX613" i="3"/>
  <c r="C611" i="8"/>
  <c r="AL613" i="3"/>
  <c r="AL637" i="3"/>
  <c r="D635" i="8"/>
  <c r="C635" i="8"/>
  <c r="D713" i="8"/>
  <c r="AX715" i="3"/>
  <c r="E9" i="8"/>
  <c r="F9" i="8"/>
  <c r="AM10" i="3"/>
  <c r="D9" i="7"/>
  <c r="AM33" i="3"/>
  <c r="E32" i="8"/>
  <c r="F75" i="8"/>
  <c r="D75" i="7"/>
  <c r="AM76" i="3"/>
  <c r="D99" i="7"/>
  <c r="E99" i="8"/>
  <c r="AM100" i="3"/>
  <c r="AY100" i="3"/>
  <c r="AM124" i="3"/>
  <c r="F123" i="8"/>
  <c r="F147" i="8"/>
  <c r="D147" i="7"/>
  <c r="AM148" i="3"/>
  <c r="F171" i="8"/>
  <c r="D171" i="7"/>
  <c r="AY172" i="3"/>
  <c r="D195" i="7"/>
  <c r="AM196" i="3"/>
  <c r="E195" i="8"/>
  <c r="AY196" i="3"/>
  <c r="D219" i="7"/>
  <c r="F219" i="8"/>
  <c r="E219" i="8"/>
  <c r="AM220" i="3"/>
  <c r="F243" i="8"/>
  <c r="E243" i="8"/>
  <c r="D243" i="7"/>
  <c r="E267" i="8"/>
  <c r="AY268" i="3"/>
  <c r="F320" i="8"/>
  <c r="E320" i="8"/>
  <c r="AM321" i="3"/>
  <c r="AM354" i="3"/>
  <c r="E353" i="8"/>
  <c r="F353" i="8"/>
  <c r="D353" i="7"/>
  <c r="F388" i="8"/>
  <c r="AY390" i="3"/>
  <c r="AM415" i="3"/>
  <c r="F437" i="8"/>
  <c r="AM439" i="3"/>
  <c r="E437" i="8"/>
  <c r="D437" i="7"/>
  <c r="AM464" i="3"/>
  <c r="F462" i="8"/>
  <c r="E462" i="8"/>
  <c r="E487" i="8"/>
  <c r="D487" i="7"/>
  <c r="F487" i="8"/>
  <c r="AM513" i="3"/>
  <c r="F511" i="8"/>
  <c r="D511" i="7"/>
  <c r="F535" i="8"/>
  <c r="AM537" i="3"/>
  <c r="F563" i="8"/>
  <c r="D563" i="7"/>
  <c r="AM565" i="3"/>
  <c r="E563" i="8"/>
  <c r="AY589" i="3"/>
  <c r="AM589" i="3"/>
  <c r="D587" i="7"/>
  <c r="F587" i="8"/>
  <c r="E587" i="8"/>
  <c r="D614" i="7"/>
  <c r="F614" i="8"/>
  <c r="AM616" i="3"/>
  <c r="AY641" i="3"/>
  <c r="E639" i="8"/>
  <c r="F639" i="8"/>
  <c r="AM641" i="3"/>
  <c r="F664" i="8"/>
  <c r="D664" i="7"/>
  <c r="AM666" i="3"/>
  <c r="AY666" i="3"/>
  <c r="F689" i="8"/>
  <c r="AM691" i="3"/>
  <c r="D689" i="7"/>
  <c r="E689" i="8"/>
  <c r="E36" i="7"/>
  <c r="E79" i="7"/>
  <c r="G103" i="8"/>
  <c r="E103" i="7"/>
  <c r="E151" i="7"/>
  <c r="G151" i="8"/>
  <c r="G199" i="8"/>
  <c r="E199" i="7"/>
  <c r="G223" i="8"/>
  <c r="E223" i="7"/>
  <c r="E247" i="7"/>
  <c r="G247" i="8"/>
  <c r="AZ248" i="3"/>
  <c r="AN272" i="3"/>
  <c r="G271" i="8"/>
  <c r="E271" i="7"/>
  <c r="G299" i="8"/>
  <c r="E299" i="7"/>
  <c r="AN300" i="3"/>
  <c r="E324" i="7"/>
  <c r="AN325" i="3"/>
  <c r="AN442" i="3"/>
  <c r="AZ442" i="3"/>
  <c r="G465" i="8"/>
  <c r="AN467" i="3"/>
  <c r="G490" i="8"/>
  <c r="AN492" i="3"/>
  <c r="G514" i="8"/>
  <c r="AN516" i="3"/>
  <c r="AN540" i="3"/>
  <c r="E538" i="7"/>
  <c r="G566" i="8"/>
  <c r="AN568" i="3"/>
  <c r="E590" i="7"/>
  <c r="AZ592" i="3"/>
  <c r="E642" i="7"/>
  <c r="AN644" i="3"/>
  <c r="G642" i="8"/>
  <c r="AN669" i="3"/>
  <c r="G667" i="8"/>
  <c r="E667" i="7"/>
  <c r="AN722" i="3"/>
  <c r="G606" i="8"/>
  <c r="AN608" i="3"/>
  <c r="AL662" i="3"/>
  <c r="D660" i="8"/>
  <c r="C660" i="8"/>
  <c r="D7" i="7"/>
  <c r="AM8" i="3"/>
  <c r="E7" i="8"/>
  <c r="AY99" i="3"/>
  <c r="AM99" i="3"/>
  <c r="F98" i="8"/>
  <c r="D98" i="7"/>
  <c r="E146" i="8"/>
  <c r="F146" i="8"/>
  <c r="AM147" i="3"/>
  <c r="E194" i="8"/>
  <c r="F194" i="8"/>
  <c r="AM295" i="3"/>
  <c r="E294" i="8"/>
  <c r="D294" i="7"/>
  <c r="AM414" i="3"/>
  <c r="D436" i="7"/>
  <c r="F436" i="8"/>
  <c r="E436" i="8"/>
  <c r="AM438" i="3"/>
  <c r="D534" i="7"/>
  <c r="AM536" i="3"/>
  <c r="F534" i="8"/>
  <c r="E534" i="8"/>
  <c r="F638" i="8"/>
  <c r="AM640" i="3"/>
  <c r="E638" i="8"/>
  <c r="D663" i="7"/>
  <c r="F663" i="8"/>
  <c r="E663" i="8"/>
  <c r="AM665" i="3"/>
  <c r="E35" i="7"/>
  <c r="G35" i="8"/>
  <c r="E98" i="8"/>
  <c r="C456" i="7"/>
  <c r="AX8" i="3"/>
  <c r="D7" i="8"/>
  <c r="C7" i="8"/>
  <c r="AX32" i="3"/>
  <c r="C31" i="7"/>
  <c r="D31" i="8"/>
  <c r="C74" i="8"/>
  <c r="C74" i="7"/>
  <c r="AL75" i="3"/>
  <c r="AL99" i="3"/>
  <c r="AX99" i="3"/>
  <c r="C98" i="8"/>
  <c r="C146" i="8"/>
  <c r="AX147" i="3"/>
  <c r="D146" i="8"/>
  <c r="C146" i="7"/>
  <c r="AL171" i="3"/>
  <c r="D194" i="8"/>
  <c r="AL195" i="3"/>
  <c r="C194" i="8"/>
  <c r="D218" i="8"/>
  <c r="C218" i="7"/>
  <c r="C218" i="8"/>
  <c r="AL219" i="3"/>
  <c r="AL243" i="3"/>
  <c r="AX243" i="3"/>
  <c r="C266" i="8"/>
  <c r="D266" i="8"/>
  <c r="AX267" i="3"/>
  <c r="AL295" i="3"/>
  <c r="C294" i="7"/>
  <c r="D319" i="8"/>
  <c r="AL320" i="3"/>
  <c r="AL349" i="3"/>
  <c r="C348" i="7"/>
  <c r="C348" i="8"/>
  <c r="D348" i="8"/>
  <c r="AL388" i="3"/>
  <c r="D386" i="8"/>
  <c r="C386" i="8"/>
  <c r="AL413" i="3"/>
  <c r="C411" i="8"/>
  <c r="C435" i="7"/>
  <c r="AL437" i="3"/>
  <c r="C435" i="8"/>
  <c r="D435" i="8"/>
  <c r="AX437" i="3"/>
  <c r="AL462" i="3"/>
  <c r="C460" i="8"/>
  <c r="AX462" i="3"/>
  <c r="C485" i="7"/>
  <c r="AL487" i="3"/>
  <c r="C509" i="8"/>
  <c r="D509" i="8"/>
  <c r="AL511" i="3"/>
  <c r="D533" i="8"/>
  <c r="AX535" i="3"/>
  <c r="C533" i="8"/>
  <c r="C561" i="8"/>
  <c r="AL563" i="3"/>
  <c r="D561" i="8"/>
  <c r="AX587" i="3"/>
  <c r="AL587" i="3"/>
  <c r="C612" i="8"/>
  <c r="AL614" i="3"/>
  <c r="D612" i="8"/>
  <c r="C612" i="7"/>
  <c r="D637" i="8"/>
  <c r="C637" i="8"/>
  <c r="AL639" i="3"/>
  <c r="C637" i="7"/>
  <c r="C662" i="8"/>
  <c r="AL664" i="3"/>
  <c r="AX664" i="3"/>
  <c r="D662" i="8"/>
  <c r="C662" i="7"/>
  <c r="C714" i="7"/>
  <c r="AL716" i="3"/>
  <c r="D10" i="7"/>
  <c r="F10" i="8"/>
  <c r="AM34" i="3"/>
  <c r="D33" i="7"/>
  <c r="F33" i="8"/>
  <c r="E33" i="8"/>
  <c r="E76" i="8"/>
  <c r="D76" i="7"/>
  <c r="AM101" i="3"/>
  <c r="F100" i="8"/>
  <c r="E100" i="8"/>
  <c r="E124" i="8"/>
  <c r="AY125" i="3"/>
  <c r="F124" i="8"/>
  <c r="AM125" i="3"/>
  <c r="D124" i="7"/>
  <c r="D148" i="7"/>
  <c r="F148" i="8"/>
  <c r="AM173" i="3"/>
  <c r="F172" i="8"/>
  <c r="E172" i="8"/>
  <c r="AM221" i="3"/>
  <c r="F220" i="8"/>
  <c r="D244" i="7"/>
  <c r="F244" i="8"/>
  <c r="AM245" i="3"/>
  <c r="AM297" i="3"/>
  <c r="F296" i="8"/>
  <c r="AM322" i="3"/>
  <c r="F321" i="8"/>
  <c r="D321" i="7"/>
  <c r="E321" i="8"/>
  <c r="D354" i="7"/>
  <c r="E354" i="8"/>
  <c r="F354" i="8"/>
  <c r="AM355" i="3"/>
  <c r="AM392" i="3"/>
  <c r="E390" i="8"/>
  <c r="D390" i="7"/>
  <c r="F390" i="8"/>
  <c r="AM416" i="3"/>
  <c r="D414" i="7"/>
  <c r="E414" i="8"/>
  <c r="D438" i="7"/>
  <c r="AM440" i="3"/>
  <c r="F438" i="8"/>
  <c r="E438" i="8"/>
  <c r="D463" i="7"/>
  <c r="F463" i="8"/>
  <c r="E488" i="8"/>
  <c r="AM490" i="3"/>
  <c r="F488" i="8"/>
  <c r="D488" i="7"/>
  <c r="F536" i="8"/>
  <c r="D536" i="7"/>
  <c r="E588" i="8"/>
  <c r="AY642" i="3"/>
  <c r="D640" i="7"/>
  <c r="AM667" i="3"/>
  <c r="D665" i="7"/>
  <c r="F665" i="8"/>
  <c r="E665" i="8"/>
  <c r="F690" i="8"/>
  <c r="E690" i="8"/>
  <c r="AY720" i="3"/>
  <c r="F718" i="8"/>
  <c r="E718" i="8"/>
  <c r="D718" i="7"/>
  <c r="AN14" i="3"/>
  <c r="G13" i="8"/>
  <c r="E37" i="7"/>
  <c r="G37" i="8"/>
  <c r="AN38" i="3"/>
  <c r="AN81" i="3"/>
  <c r="E80" i="7"/>
  <c r="E128" i="7"/>
  <c r="G128" i="8"/>
  <c r="G200" i="8"/>
  <c r="E200" i="7"/>
  <c r="AN201" i="3"/>
  <c r="AN225" i="3"/>
  <c r="AN249" i="3"/>
  <c r="G248" i="8"/>
  <c r="E248" i="7"/>
  <c r="G272" i="8"/>
  <c r="AN273" i="3"/>
  <c r="E300" i="7"/>
  <c r="G300" i="8"/>
  <c r="AN301" i="3"/>
  <c r="AN326" i="3"/>
  <c r="AZ326" i="3"/>
  <c r="E325" i="7"/>
  <c r="AN395" i="3"/>
  <c r="G393" i="8"/>
  <c r="E416" i="7"/>
  <c r="G416" i="8"/>
  <c r="G441" i="8"/>
  <c r="AZ443" i="3"/>
  <c r="AN468" i="3"/>
  <c r="G466" i="8"/>
  <c r="E466" i="7"/>
  <c r="G491" i="8"/>
  <c r="E491" i="7"/>
  <c r="AN493" i="3"/>
  <c r="E539" i="7"/>
  <c r="AN541" i="3"/>
  <c r="G539" i="8"/>
  <c r="G567" i="8"/>
  <c r="AN569" i="3"/>
  <c r="E567" i="7"/>
  <c r="G617" i="8"/>
  <c r="E617" i="7"/>
  <c r="G643" i="8"/>
  <c r="E668" i="7"/>
  <c r="G668" i="8"/>
  <c r="G693" i="8"/>
  <c r="AN695" i="3"/>
  <c r="E722" i="7"/>
  <c r="G722" i="8"/>
  <c r="AN724" i="3"/>
  <c r="AX727" i="3"/>
  <c r="C725" i="7"/>
  <c r="D725" i="8"/>
  <c r="AN49" i="3"/>
  <c r="E48" i="7"/>
  <c r="G48" i="8"/>
  <c r="AL329" i="3"/>
  <c r="D328" i="8"/>
  <c r="C328" i="7"/>
  <c r="C328" i="8"/>
  <c r="AN51" i="3"/>
  <c r="E50" i="7"/>
  <c r="G50" i="8"/>
  <c r="G52" i="8"/>
  <c r="AN53" i="3"/>
  <c r="AS12" i="3"/>
  <c r="AS19" i="3"/>
  <c r="AS35" i="3"/>
  <c r="AS43" i="3"/>
  <c r="AS51" i="3"/>
  <c r="D50" i="8"/>
  <c r="D79" i="8"/>
  <c r="AS80" i="3"/>
  <c r="AS88" i="3"/>
  <c r="D87" i="8"/>
  <c r="AS112" i="3"/>
  <c r="AS120" i="3"/>
  <c r="AS127" i="3"/>
  <c r="AS143" i="3"/>
  <c r="AS167" i="3"/>
  <c r="AS199" i="3"/>
  <c r="AS207" i="3"/>
  <c r="D206" i="8"/>
  <c r="AS215" i="3"/>
  <c r="D230" i="8"/>
  <c r="AS231" i="3"/>
  <c r="AS239" i="3"/>
  <c r="AS263" i="3"/>
  <c r="AS271" i="3"/>
  <c r="AS279" i="3"/>
  <c r="D278" i="8"/>
  <c r="AS306" i="3"/>
  <c r="AS313" i="3"/>
  <c r="D312" i="8"/>
  <c r="AS321" i="3"/>
  <c r="AS329" i="3"/>
  <c r="AS341" i="3"/>
  <c r="D340" i="8"/>
  <c r="AS349" i="3"/>
  <c r="AS364" i="3"/>
  <c r="AS378" i="3"/>
  <c r="D376" i="8"/>
  <c r="AS397" i="3"/>
  <c r="AS413" i="3"/>
  <c r="AS444" i="3"/>
  <c r="D442" i="8"/>
  <c r="AS452" i="3"/>
  <c r="AS460" i="3"/>
  <c r="AS468" i="3"/>
  <c r="AS485" i="3"/>
  <c r="AS501" i="3"/>
  <c r="AS509" i="3"/>
  <c r="AS533" i="3"/>
  <c r="AS541" i="3"/>
  <c r="D539" i="8"/>
  <c r="AS549" i="3"/>
  <c r="AS559" i="3"/>
  <c r="AS576" i="3"/>
  <c r="AS601" i="3"/>
  <c r="D599" i="8"/>
  <c r="AS609" i="3"/>
  <c r="AS617" i="3"/>
  <c r="AS626" i="3"/>
  <c r="AS634" i="3"/>
  <c r="AS643" i="3"/>
  <c r="D649" i="8"/>
  <c r="AS651" i="3"/>
  <c r="AS660" i="3"/>
  <c r="AS668" i="3"/>
  <c r="AS676" i="3"/>
  <c r="D674" i="8"/>
  <c r="AS712" i="3"/>
  <c r="AS721" i="3"/>
  <c r="AS730" i="3"/>
  <c r="D728" i="8"/>
  <c r="D124" i="8"/>
  <c r="D639" i="8"/>
  <c r="C639" i="8"/>
  <c r="AL641" i="3"/>
  <c r="C639" i="7"/>
  <c r="E720" i="8"/>
  <c r="AM722" i="3"/>
  <c r="D720" i="7"/>
  <c r="AS705" i="3"/>
  <c r="D703" i="8"/>
  <c r="C413" i="8"/>
  <c r="D413" i="8"/>
  <c r="AX616" i="3"/>
  <c r="AL616" i="3"/>
  <c r="C614" i="7"/>
  <c r="D174" i="7"/>
  <c r="F174" i="8"/>
  <c r="AM175" i="3"/>
  <c r="E174" i="8"/>
  <c r="C154" i="7"/>
  <c r="C154" i="8"/>
  <c r="AL397" i="3"/>
  <c r="C395" i="8"/>
  <c r="C395" i="7"/>
  <c r="AL470" i="3"/>
  <c r="C468" i="7"/>
  <c r="C695" i="7"/>
  <c r="AL697" i="3"/>
  <c r="D695" i="8"/>
  <c r="C695" i="8"/>
  <c r="C724" i="8"/>
  <c r="D724" i="8"/>
  <c r="AL726" i="3"/>
  <c r="AM18" i="3"/>
  <c r="E17" i="8"/>
  <c r="F17" i="8"/>
  <c r="E41" i="8"/>
  <c r="F41" i="8"/>
  <c r="F84" i="8"/>
  <c r="AM85" i="3"/>
  <c r="AM110" i="3"/>
  <c r="E109" i="8"/>
  <c r="D109" i="7"/>
  <c r="D132" i="7"/>
  <c r="E132" i="8"/>
  <c r="D156" i="7"/>
  <c r="F156" i="8"/>
  <c r="E156" i="8"/>
  <c r="AM157" i="3"/>
  <c r="D180" i="7"/>
  <c r="E180" i="8"/>
  <c r="F180" i="8"/>
  <c r="AM181" i="3"/>
  <c r="D204" i="7"/>
  <c r="AY205" i="3"/>
  <c r="AM205" i="3"/>
  <c r="E204" i="8"/>
  <c r="F228" i="8"/>
  <c r="E228" i="8"/>
  <c r="AM229" i="3"/>
  <c r="D228" i="7"/>
  <c r="F252" i="8"/>
  <c r="E252" i="8"/>
  <c r="AM253" i="3"/>
  <c r="D276" i="7"/>
  <c r="E304" i="8"/>
  <c r="F304" i="8"/>
  <c r="AM305" i="3"/>
  <c r="D304" i="7"/>
  <c r="D366" i="7"/>
  <c r="E366" i="8"/>
  <c r="F366" i="8"/>
  <c r="AL149" i="3"/>
  <c r="C148" i="7"/>
  <c r="C437" i="7"/>
  <c r="D437" i="8"/>
  <c r="AL439" i="3"/>
  <c r="C437" i="8"/>
  <c r="F360" i="8"/>
  <c r="E360" i="8"/>
  <c r="AM361" i="3"/>
  <c r="D360" i="7"/>
  <c r="AN519" i="3"/>
  <c r="G517" i="8"/>
  <c r="E517" i="7"/>
  <c r="C221" i="7"/>
  <c r="AL222" i="3"/>
  <c r="D221" i="8"/>
  <c r="AX514" i="3"/>
  <c r="D512" i="8"/>
  <c r="AL514" i="3"/>
  <c r="C512" i="8"/>
  <c r="C512" i="7"/>
  <c r="AY104" i="3"/>
  <c r="E103" i="8"/>
  <c r="AM104" i="3"/>
  <c r="F103" i="8"/>
  <c r="AN304" i="3"/>
  <c r="AL515" i="3"/>
  <c r="C513" i="8"/>
  <c r="C513" i="7"/>
  <c r="D513" i="8"/>
  <c r="E394" i="8"/>
  <c r="D394" i="7"/>
  <c r="AM396" i="3"/>
  <c r="G544" i="8"/>
  <c r="AN546" i="3"/>
  <c r="C559" i="8"/>
  <c r="D562" i="7"/>
  <c r="D556" i="8"/>
  <c r="AS152" i="3"/>
  <c r="F218" i="8"/>
  <c r="E643" i="7"/>
  <c r="AY124" i="3"/>
  <c r="D80" i="8"/>
  <c r="C361" i="7"/>
  <c r="D620" i="8"/>
  <c r="AL622" i="3"/>
  <c r="C620" i="7"/>
  <c r="D198" i="8"/>
  <c r="E440" i="7"/>
  <c r="C635" i="7"/>
  <c r="D395" i="8"/>
  <c r="G670" i="8"/>
  <c r="C40" i="7"/>
  <c r="AL41" i="3"/>
  <c r="C40" i="8"/>
  <c r="C108" i="8"/>
  <c r="D108" i="8"/>
  <c r="C330" i="8"/>
  <c r="AX331" i="3"/>
  <c r="D330" i="8"/>
  <c r="D364" i="8"/>
  <c r="C364" i="8"/>
  <c r="C364" i="7"/>
  <c r="AL365" i="3"/>
  <c r="C396" i="8"/>
  <c r="AL398" i="3"/>
  <c r="D396" i="8"/>
  <c r="AX673" i="3"/>
  <c r="C671" i="8"/>
  <c r="D671" i="8"/>
  <c r="C696" i="7"/>
  <c r="AX698" i="3"/>
  <c r="D726" i="8"/>
  <c r="C726" i="7"/>
  <c r="AM19" i="3"/>
  <c r="E18" i="8"/>
  <c r="D18" i="7"/>
  <c r="F18" i="8"/>
  <c r="D42" i="7"/>
  <c r="E42" i="8"/>
  <c r="AY43" i="3"/>
  <c r="F85" i="8"/>
  <c r="AM86" i="3"/>
  <c r="E85" i="8"/>
  <c r="F110" i="8"/>
  <c r="AM111" i="3"/>
  <c r="D110" i="7"/>
  <c r="E110" i="8"/>
  <c r="D133" i="7"/>
  <c r="F133" i="8"/>
  <c r="E133" i="8"/>
  <c r="E157" i="8"/>
  <c r="AM158" i="3"/>
  <c r="F157" i="8"/>
  <c r="E181" i="8"/>
  <c r="D181" i="7"/>
  <c r="F181" i="8"/>
  <c r="AM182" i="3"/>
  <c r="D205" i="7"/>
  <c r="E205" i="8"/>
  <c r="AM206" i="3"/>
  <c r="F205" i="8"/>
  <c r="F229" i="8"/>
  <c r="E229" i="8"/>
  <c r="D229" i="7"/>
  <c r="D253" i="7"/>
  <c r="AM254" i="3"/>
  <c r="AY254" i="3"/>
  <c r="D277" i="7"/>
  <c r="E277" i="8"/>
  <c r="E332" i="8"/>
  <c r="F332" i="8"/>
  <c r="AM333" i="3"/>
  <c r="E369" i="8"/>
  <c r="D369" i="7"/>
  <c r="F369" i="8"/>
  <c r="AM370" i="3"/>
  <c r="E399" i="8"/>
  <c r="AM401" i="3"/>
  <c r="F399" i="8"/>
  <c r="AY422" i="3"/>
  <c r="E420" i="8"/>
  <c r="AL297" i="3"/>
  <c r="C296" i="7"/>
  <c r="C296" i="8"/>
  <c r="D664" i="8"/>
  <c r="AL666" i="3"/>
  <c r="C664" i="7"/>
  <c r="E198" i="8"/>
  <c r="D198" i="7"/>
  <c r="AM199" i="3"/>
  <c r="D465" i="7"/>
  <c r="AM467" i="3"/>
  <c r="E465" i="8"/>
  <c r="E82" i="7"/>
  <c r="AN83" i="3"/>
  <c r="G82" i="8"/>
  <c r="E620" i="7"/>
  <c r="G620" i="8"/>
  <c r="D245" i="8"/>
  <c r="C245" i="7"/>
  <c r="C488" i="8"/>
  <c r="C488" i="7"/>
  <c r="D488" i="8"/>
  <c r="AX490" i="3"/>
  <c r="D79" i="7"/>
  <c r="E79" i="8"/>
  <c r="F715" i="8"/>
  <c r="C246" i="7"/>
  <c r="C246" i="8"/>
  <c r="D489" i="8"/>
  <c r="C489" i="8"/>
  <c r="C489" i="7"/>
  <c r="AL491" i="3"/>
  <c r="E362" i="8"/>
  <c r="D362" i="7"/>
  <c r="E571" i="7"/>
  <c r="AN573" i="3"/>
  <c r="D709" i="8"/>
  <c r="D300" i="8"/>
  <c r="C300" i="7"/>
  <c r="AL301" i="3"/>
  <c r="C300" i="8"/>
  <c r="C15" i="8"/>
  <c r="AL16" i="3"/>
  <c r="AX16" i="3"/>
  <c r="D274" i="8"/>
  <c r="AL275" i="3"/>
  <c r="D594" i="8"/>
  <c r="AL596" i="3"/>
  <c r="C594" i="8"/>
  <c r="AZ304" i="3"/>
  <c r="AX246" i="3"/>
  <c r="C196" i="7"/>
  <c r="D196" i="8"/>
  <c r="AL691" i="3"/>
  <c r="D689" i="8"/>
  <c r="C689" i="7"/>
  <c r="D323" i="7"/>
  <c r="E323" i="8"/>
  <c r="AM324" i="3"/>
  <c r="F323" i="8"/>
  <c r="AY324" i="3"/>
  <c r="E616" i="8"/>
  <c r="AM618" i="3"/>
  <c r="F616" i="8"/>
  <c r="D616" i="7"/>
  <c r="E250" i="7"/>
  <c r="AN543" i="3"/>
  <c r="G541" i="8"/>
  <c r="E306" i="8"/>
  <c r="AM307" i="3"/>
  <c r="F306" i="8"/>
  <c r="AY307" i="3"/>
  <c r="AN441" i="3"/>
  <c r="D565" i="8"/>
  <c r="D638" i="7"/>
  <c r="C197" i="7"/>
  <c r="D197" i="8"/>
  <c r="C197" i="8"/>
  <c r="C414" i="7"/>
  <c r="AX416" i="3"/>
  <c r="F515" i="8"/>
  <c r="E515" i="8"/>
  <c r="D515" i="7"/>
  <c r="D567" i="7"/>
  <c r="F567" i="8"/>
  <c r="AM569" i="3"/>
  <c r="E567" i="8"/>
  <c r="G40" i="8"/>
  <c r="E40" i="7"/>
  <c r="E83" i="7"/>
  <c r="AN84" i="3"/>
  <c r="E330" i="7"/>
  <c r="AN331" i="3"/>
  <c r="G330" i="8"/>
  <c r="AN673" i="3"/>
  <c r="E671" i="7"/>
  <c r="G671" i="8"/>
  <c r="C150" i="8"/>
  <c r="AL151" i="3"/>
  <c r="D150" i="8"/>
  <c r="D589" i="8"/>
  <c r="C589" i="7"/>
  <c r="AL591" i="3"/>
  <c r="F128" i="8"/>
  <c r="E128" i="8"/>
  <c r="D128" i="7"/>
  <c r="D248" i="7"/>
  <c r="AM249" i="3"/>
  <c r="E248" i="8"/>
  <c r="F248" i="8"/>
  <c r="D417" i="7"/>
  <c r="F417" i="8"/>
  <c r="E417" i="8"/>
  <c r="D694" i="7"/>
  <c r="F694" i="8"/>
  <c r="E694" i="8"/>
  <c r="G109" i="8"/>
  <c r="AN110" i="3"/>
  <c r="E109" i="7"/>
  <c r="E727" i="7"/>
  <c r="G727" i="8"/>
  <c r="AN729" i="3"/>
  <c r="D199" i="8"/>
  <c r="AS200" i="3"/>
  <c r="D231" i="8"/>
  <c r="AS232" i="3"/>
  <c r="D404" i="8"/>
  <c r="AS406" i="3"/>
  <c r="D540" i="8"/>
  <c r="AS542" i="3"/>
  <c r="AS594" i="3"/>
  <c r="D592" i="8"/>
  <c r="AS627" i="3"/>
  <c r="D625" i="8"/>
  <c r="AS652" i="3"/>
  <c r="D650" i="8"/>
  <c r="AX249" i="3"/>
  <c r="AL249" i="3"/>
  <c r="C178" i="7"/>
  <c r="D178" i="8"/>
  <c r="C178" i="8"/>
  <c r="AX179" i="3"/>
  <c r="D327" i="8"/>
  <c r="AL328" i="3"/>
  <c r="C327" i="7"/>
  <c r="C327" i="8"/>
  <c r="D541" i="8"/>
  <c r="AL543" i="3"/>
  <c r="C541" i="7"/>
  <c r="C518" i="7"/>
  <c r="D518" i="8"/>
  <c r="G440" i="8"/>
  <c r="AL81" i="3"/>
  <c r="AL316" i="3"/>
  <c r="D410" i="7"/>
  <c r="F195" i="8"/>
  <c r="G590" i="8"/>
  <c r="AN399" i="3"/>
  <c r="AY616" i="3"/>
  <c r="AN666" i="3"/>
  <c r="AN417" i="3"/>
  <c r="E535" i="8"/>
  <c r="C31" i="8"/>
  <c r="AL109" i="3"/>
  <c r="C607" i="7"/>
  <c r="C217" i="8"/>
  <c r="F422" i="8"/>
  <c r="AM277" i="3"/>
  <c r="D37" i="7"/>
  <c r="E224" i="8"/>
  <c r="AM244" i="3"/>
  <c r="C318" i="8"/>
  <c r="AL291" i="3"/>
  <c r="G439" i="8"/>
  <c r="E268" i="7"/>
  <c r="C434" i="7"/>
  <c r="F647" i="8"/>
  <c r="AN670" i="3"/>
  <c r="F295" i="8"/>
  <c r="AN365" i="3"/>
  <c r="AS568" i="3"/>
  <c r="AS592" i="3"/>
  <c r="AL355" i="3"/>
  <c r="C354" i="8"/>
  <c r="D354" i="8"/>
  <c r="C354" i="7"/>
  <c r="C535" i="7"/>
  <c r="D535" i="8"/>
  <c r="AL537" i="3"/>
  <c r="F35" i="8"/>
  <c r="E35" i="8"/>
  <c r="D35" i="7"/>
  <c r="AM36" i="3"/>
  <c r="D415" i="7"/>
  <c r="F415" i="8"/>
  <c r="AM417" i="3"/>
  <c r="E415" i="8"/>
  <c r="AM540" i="3"/>
  <c r="E538" i="8"/>
  <c r="F538" i="8"/>
  <c r="E569" i="7"/>
  <c r="AZ571" i="3"/>
  <c r="G569" i="8"/>
  <c r="C101" i="8"/>
  <c r="AL102" i="3"/>
  <c r="D101" i="8"/>
  <c r="C101" i="7"/>
  <c r="D536" i="8"/>
  <c r="AL538" i="3"/>
  <c r="C536" i="7"/>
  <c r="AX538" i="3"/>
  <c r="F151" i="8"/>
  <c r="D151" i="7"/>
  <c r="AM152" i="3"/>
  <c r="E151" i="8"/>
  <c r="AM418" i="3"/>
  <c r="E416" i="8"/>
  <c r="AM724" i="3"/>
  <c r="E722" i="8"/>
  <c r="AN109" i="3"/>
  <c r="G108" i="8"/>
  <c r="AZ698" i="3"/>
  <c r="E696" i="7"/>
  <c r="D102" i="8"/>
  <c r="C323" i="7"/>
  <c r="AL324" i="3"/>
  <c r="D323" i="8"/>
  <c r="AL721" i="3"/>
  <c r="C719" i="8"/>
  <c r="C719" i="7"/>
  <c r="D719" i="8"/>
  <c r="E13" i="8"/>
  <c r="F13" i="8"/>
  <c r="AM14" i="3"/>
  <c r="D13" i="7"/>
  <c r="D176" i="7"/>
  <c r="AM177" i="3"/>
  <c r="F176" i="8"/>
  <c r="F516" i="8"/>
  <c r="E516" i="8"/>
  <c r="G132" i="8"/>
  <c r="AN133" i="3"/>
  <c r="AN305" i="3"/>
  <c r="G304" i="8"/>
  <c r="E304" i="7"/>
  <c r="G495" i="8"/>
  <c r="AN497" i="3"/>
  <c r="D328" i="7"/>
  <c r="AM329" i="3"/>
  <c r="E328" i="8"/>
  <c r="D272" i="8"/>
  <c r="C272" i="8"/>
  <c r="C713" i="8"/>
  <c r="D297" i="8"/>
  <c r="C179" i="7"/>
  <c r="AL545" i="3"/>
  <c r="C543" i="8"/>
  <c r="C543" i="7"/>
  <c r="D543" i="8"/>
  <c r="C509" i="7"/>
  <c r="AY613" i="3"/>
  <c r="C658" i="7"/>
  <c r="AL227" i="3"/>
  <c r="E393" i="7"/>
  <c r="G250" i="8"/>
  <c r="E614" i="8"/>
  <c r="AX227" i="3"/>
  <c r="G79" i="8"/>
  <c r="D305" i="7"/>
  <c r="C607" i="8"/>
  <c r="D557" i="8"/>
  <c r="E276" i="8"/>
  <c r="F37" i="8"/>
  <c r="D220" i="7"/>
  <c r="AM224" i="3"/>
  <c r="AM367" i="3"/>
  <c r="C290" i="8"/>
  <c r="E413" i="7"/>
  <c r="G224" i="8"/>
  <c r="E415" i="7"/>
  <c r="E666" i="7"/>
  <c r="G126" i="8"/>
  <c r="F328" i="8"/>
  <c r="AL245" i="3"/>
  <c r="AL565" i="3"/>
  <c r="D563" i="8"/>
  <c r="C563" i="8"/>
  <c r="F78" i="8"/>
  <c r="E78" i="8"/>
  <c r="AM79" i="3"/>
  <c r="D270" i="7"/>
  <c r="E270" i="8"/>
  <c r="F270" i="8"/>
  <c r="AM644" i="3"/>
  <c r="F642" i="8"/>
  <c r="E642" i="8"/>
  <c r="D642" i="7"/>
  <c r="G274" i="8"/>
  <c r="AN275" i="3"/>
  <c r="E443" i="7"/>
  <c r="G443" i="8"/>
  <c r="AN596" i="3"/>
  <c r="G594" i="8"/>
  <c r="AL35" i="3"/>
  <c r="C34" i="8"/>
  <c r="D34" i="8"/>
  <c r="C34" i="7"/>
  <c r="D355" i="8"/>
  <c r="AX356" i="3"/>
  <c r="C355" i="8"/>
  <c r="AL356" i="3"/>
  <c r="AL642" i="3"/>
  <c r="C640" i="8"/>
  <c r="D640" i="8"/>
  <c r="C640" i="7"/>
  <c r="F361" i="8"/>
  <c r="D361" i="7"/>
  <c r="AM362" i="3"/>
  <c r="E361" i="8"/>
  <c r="E668" i="8"/>
  <c r="F668" i="8"/>
  <c r="AN204" i="3"/>
  <c r="G444" i="8"/>
  <c r="AN446" i="3"/>
  <c r="G646" i="8"/>
  <c r="E646" i="7"/>
  <c r="AS3" i="3"/>
  <c r="C126" i="8"/>
  <c r="AL127" i="3"/>
  <c r="D439" i="8"/>
  <c r="AL441" i="3"/>
  <c r="C615" i="8"/>
  <c r="AL617" i="3"/>
  <c r="F152" i="8"/>
  <c r="D152" i="7"/>
  <c r="AM153" i="3"/>
  <c r="E152" i="8"/>
  <c r="D540" i="7"/>
  <c r="E669" i="8"/>
  <c r="AM671" i="3"/>
  <c r="E17" i="7"/>
  <c r="G17" i="8"/>
  <c r="G41" i="8"/>
  <c r="E41" i="7"/>
  <c r="AN447" i="3"/>
  <c r="G445" i="8"/>
  <c r="E445" i="7"/>
  <c r="AN702" i="3"/>
  <c r="G700" i="8"/>
  <c r="E700" i="7"/>
  <c r="D43" i="8"/>
  <c r="AS44" i="3"/>
  <c r="AS128" i="3"/>
  <c r="D127" i="8"/>
  <c r="AS694" i="3"/>
  <c r="D692" i="8"/>
  <c r="C319" i="7"/>
  <c r="C297" i="7"/>
  <c r="AY537" i="3"/>
  <c r="AM11" i="3"/>
  <c r="D126" i="8"/>
  <c r="AS677" i="3"/>
  <c r="D348" i="7"/>
  <c r="F303" i="8"/>
  <c r="D485" i="8"/>
  <c r="D600" i="8"/>
  <c r="D275" i="8"/>
  <c r="C275" i="7"/>
  <c r="C275" i="8"/>
  <c r="AL276" i="3"/>
  <c r="C469" i="8"/>
  <c r="D469" i="8"/>
  <c r="AL471" i="3"/>
  <c r="C469" i="7"/>
  <c r="D146" i="7"/>
  <c r="AX691" i="3"/>
  <c r="C589" i="8"/>
  <c r="AS396" i="3"/>
  <c r="AZ251" i="3"/>
  <c r="AM265" i="3"/>
  <c r="AN394" i="3"/>
  <c r="E512" i="8"/>
  <c r="AL663" i="3"/>
  <c r="F720" i="8"/>
  <c r="AM489" i="3"/>
  <c r="D585" i="8"/>
  <c r="F413" i="8"/>
  <c r="F268" i="8"/>
  <c r="E220" i="8"/>
  <c r="AM219" i="3"/>
  <c r="C270" i="8"/>
  <c r="G397" i="8"/>
  <c r="AN173" i="3"/>
  <c r="E224" i="7"/>
  <c r="E392" i="7"/>
  <c r="G152" i="8"/>
  <c r="C33" i="8"/>
  <c r="D33" i="8"/>
  <c r="Q393" i="9"/>
  <c r="F392" i="8"/>
  <c r="E392" i="8"/>
  <c r="E590" i="8"/>
  <c r="F590" i="8"/>
  <c r="D590" i="7"/>
  <c r="AN16" i="3"/>
  <c r="G15" i="8"/>
  <c r="G107" i="8"/>
  <c r="E107" i="7"/>
  <c r="AZ364" i="3"/>
  <c r="E363" i="7"/>
  <c r="E724" i="7"/>
  <c r="AN726" i="3"/>
  <c r="G724" i="8"/>
  <c r="E54" i="8"/>
  <c r="AM55" i="3"/>
  <c r="F54" i="8"/>
  <c r="G464" i="8"/>
  <c r="C149" i="8"/>
  <c r="C149" i="7"/>
  <c r="D149" i="8"/>
  <c r="AL150" i="3"/>
  <c r="AL270" i="3"/>
  <c r="D269" i="8"/>
  <c r="C269" i="8"/>
  <c r="C269" i="7"/>
  <c r="AL720" i="3"/>
  <c r="D718" i="8"/>
  <c r="AM300" i="3"/>
  <c r="E299" i="8"/>
  <c r="F324" i="8"/>
  <c r="E324" i="8"/>
  <c r="AM325" i="3"/>
  <c r="D324" i="7"/>
  <c r="D693" i="7"/>
  <c r="F693" i="8"/>
  <c r="AM695" i="3"/>
  <c r="G251" i="8"/>
  <c r="E251" i="7"/>
  <c r="AN252" i="3"/>
  <c r="AN623" i="3"/>
  <c r="AZ623" i="3"/>
  <c r="G621" i="8"/>
  <c r="E566" i="8"/>
  <c r="F465" i="8"/>
  <c r="C174" i="8"/>
  <c r="D174" i="8"/>
  <c r="AL175" i="3"/>
  <c r="C174" i="7"/>
  <c r="C391" i="7"/>
  <c r="C391" i="8"/>
  <c r="D391" i="8"/>
  <c r="C641" i="7"/>
  <c r="D641" i="8"/>
  <c r="AX643" i="3"/>
  <c r="C641" i="8"/>
  <c r="AL643" i="3"/>
  <c r="AM273" i="3"/>
  <c r="AY273" i="3"/>
  <c r="D272" i="7"/>
  <c r="AM444" i="3"/>
  <c r="D442" i="7"/>
  <c r="F442" i="8"/>
  <c r="E442" i="8"/>
  <c r="D723" i="7"/>
  <c r="E723" i="8"/>
  <c r="AM725" i="3"/>
  <c r="F723" i="8"/>
  <c r="E84" i="7"/>
  <c r="G84" i="8"/>
  <c r="AN85" i="3"/>
  <c r="E519" i="7"/>
  <c r="AN521" i="3"/>
  <c r="G519" i="8"/>
  <c r="G647" i="8"/>
  <c r="E647" i="7"/>
  <c r="AS577" i="3"/>
  <c r="D575" i="8"/>
  <c r="AX319" i="3"/>
  <c r="AN18" i="3"/>
  <c r="C242" i="7"/>
  <c r="AL319" i="3"/>
  <c r="AL586" i="3"/>
  <c r="D411" i="8"/>
  <c r="G596" i="8"/>
  <c r="AM49" i="3"/>
  <c r="AS17" i="3"/>
  <c r="AS425" i="3"/>
  <c r="AL364" i="3"/>
  <c r="D363" i="8"/>
  <c r="D569" i="8"/>
  <c r="C569" i="8"/>
  <c r="C569" i="7"/>
  <c r="C714" i="8"/>
  <c r="C595" i="8"/>
  <c r="C595" i="7"/>
  <c r="D595" i="8"/>
  <c r="AL597" i="3"/>
  <c r="C245" i="8"/>
  <c r="G80" i="8"/>
  <c r="D237" i="8"/>
  <c r="AM38" i="3"/>
  <c r="AZ395" i="3"/>
  <c r="C611" i="7"/>
  <c r="D410" i="8"/>
  <c r="AL412" i="3"/>
  <c r="AN36" i="3"/>
  <c r="E412" i="8"/>
  <c r="D85" i="7"/>
  <c r="C585" i="8"/>
  <c r="AM363" i="3"/>
  <c r="F76" i="8"/>
  <c r="D413" i="7"/>
  <c r="AM269" i="3"/>
  <c r="C689" i="8"/>
  <c r="C265" i="8"/>
  <c r="F96" i="8"/>
  <c r="AN251" i="3"/>
  <c r="D606" i="7"/>
  <c r="AN221" i="3"/>
  <c r="E104" i="7"/>
  <c r="E152" i="7"/>
  <c r="AN42" i="3"/>
  <c r="AS426" i="3"/>
  <c r="AL77" i="3"/>
  <c r="AX77" i="3"/>
  <c r="D268" i="8"/>
  <c r="AL513" i="3"/>
  <c r="C511" i="7"/>
  <c r="AM103" i="3"/>
  <c r="E102" i="8"/>
  <c r="F102" i="8"/>
  <c r="F246" i="8"/>
  <c r="E246" i="8"/>
  <c r="D246" i="7"/>
  <c r="AM247" i="3"/>
  <c r="G154" i="8"/>
  <c r="AZ155" i="3"/>
  <c r="G327" i="8"/>
  <c r="AN328" i="3"/>
  <c r="E327" i="7"/>
  <c r="D11" i="8"/>
  <c r="AL323" i="3"/>
  <c r="C322" i="8"/>
  <c r="D690" i="8"/>
  <c r="AL692" i="3"/>
  <c r="C690" i="7"/>
  <c r="C690" i="8"/>
  <c r="F441" i="8"/>
  <c r="D441" i="7"/>
  <c r="AM443" i="3"/>
  <c r="E441" i="8"/>
  <c r="E617" i="8"/>
  <c r="F617" i="8"/>
  <c r="AM619" i="3"/>
  <c r="D617" i="7"/>
  <c r="E155" i="7"/>
  <c r="AN156" i="3"/>
  <c r="G155" i="8"/>
  <c r="E518" i="7"/>
  <c r="G518" i="8"/>
  <c r="G543" i="8"/>
  <c r="AN545" i="3"/>
  <c r="E543" i="7"/>
  <c r="AM620" i="3"/>
  <c r="D618" i="7"/>
  <c r="E618" i="8"/>
  <c r="AY620" i="3"/>
  <c r="D36" i="7"/>
  <c r="D416" i="7"/>
  <c r="C661" i="8"/>
  <c r="G246" i="8"/>
  <c r="C222" i="8"/>
  <c r="D222" i="8"/>
  <c r="C222" i="7"/>
  <c r="D464" i="8"/>
  <c r="C464" i="7"/>
  <c r="AL466" i="3"/>
  <c r="C565" i="7"/>
  <c r="AL567" i="3"/>
  <c r="D224" i="7"/>
  <c r="F467" i="8"/>
  <c r="AM469" i="3"/>
  <c r="E467" i="8"/>
  <c r="D467" i="7"/>
  <c r="AM570" i="3"/>
  <c r="D568" i="7"/>
  <c r="F568" i="8"/>
  <c r="E276" i="7"/>
  <c r="AN277" i="3"/>
  <c r="G276" i="8"/>
  <c r="AN420" i="3"/>
  <c r="G418" i="8"/>
  <c r="E418" i="7"/>
  <c r="G622" i="8"/>
  <c r="AN624" i="3"/>
  <c r="AS52" i="3"/>
  <c r="D51" i="8"/>
  <c r="AS113" i="3"/>
  <c r="D112" i="8"/>
  <c r="AS176" i="3"/>
  <c r="D175" i="8"/>
  <c r="AS248" i="3"/>
  <c r="D247" i="8"/>
  <c r="F204" i="8"/>
  <c r="AN129" i="3"/>
  <c r="D100" i="7"/>
  <c r="F726" i="8"/>
  <c r="AS338" i="3"/>
  <c r="E691" i="7"/>
  <c r="AX320" i="3"/>
  <c r="AY347" i="3"/>
  <c r="AN125" i="3"/>
  <c r="E319" i="8"/>
  <c r="C27" i="8"/>
  <c r="D538" i="8"/>
  <c r="E484" i="8"/>
  <c r="D530" i="8"/>
  <c r="AM517" i="3"/>
  <c r="AM394" i="3"/>
  <c r="C325" i="8"/>
  <c r="AL326" i="3"/>
  <c r="AZ541" i="3"/>
  <c r="D242" i="7"/>
  <c r="E568" i="8"/>
  <c r="AL465" i="3"/>
  <c r="D266" i="7"/>
  <c r="AL390" i="3"/>
  <c r="E244" i="8"/>
  <c r="C98" i="7"/>
  <c r="AL712" i="3"/>
  <c r="E596" i="7"/>
  <c r="G571" i="8"/>
  <c r="F559" i="8"/>
  <c r="E15" i="7"/>
  <c r="AS119" i="3"/>
  <c r="G392" i="8"/>
  <c r="G396" i="8"/>
  <c r="C39" i="8"/>
  <c r="D39" i="8"/>
  <c r="AL40" i="3"/>
  <c r="C202" i="8"/>
  <c r="C202" i="7"/>
  <c r="D645" i="8"/>
  <c r="C645" i="8"/>
  <c r="AL647" i="3"/>
  <c r="C645" i="7"/>
  <c r="F175" i="8"/>
  <c r="AN691" i="3"/>
  <c r="D27" i="8"/>
  <c r="AL246" i="3"/>
  <c r="E296" i="8"/>
  <c r="AM172" i="3"/>
  <c r="C83" i="7"/>
  <c r="C83" i="8"/>
  <c r="AL84" i="3"/>
  <c r="AX84" i="3"/>
  <c r="C303" i="7"/>
  <c r="C303" i="8"/>
  <c r="AL304" i="3"/>
  <c r="AL446" i="3"/>
  <c r="D444" i="8"/>
  <c r="C444" i="8"/>
  <c r="D392" i="7"/>
  <c r="D702" i="8"/>
  <c r="AY181" i="3"/>
  <c r="AN672" i="3"/>
  <c r="C463" i="8"/>
  <c r="F198" i="8"/>
  <c r="F672" i="8"/>
  <c r="C410" i="8"/>
  <c r="D658" i="8"/>
  <c r="AX127" i="3"/>
  <c r="E606" i="8"/>
  <c r="C664" i="8"/>
  <c r="AL267" i="3"/>
  <c r="C7" i="7"/>
  <c r="AM134" i="3"/>
  <c r="E463" i="8"/>
  <c r="E413" i="8"/>
  <c r="D268" i="7"/>
  <c r="C556" i="8"/>
  <c r="C226" i="8"/>
  <c r="D41" i="7"/>
  <c r="F606" i="8"/>
  <c r="G323" i="8"/>
  <c r="AS72" i="3"/>
  <c r="AS20" i="3"/>
  <c r="D19" i="8"/>
  <c r="AX129" i="3"/>
  <c r="AL225" i="3"/>
  <c r="AX225" i="3"/>
  <c r="D535" i="7"/>
  <c r="AL4" i="3"/>
  <c r="AL34" i="3"/>
  <c r="F669" i="8"/>
  <c r="AN648" i="3"/>
  <c r="D123" i="7"/>
  <c r="AZ125" i="3"/>
  <c r="C725" i="8"/>
  <c r="AN105" i="3"/>
  <c r="E564" i="8"/>
  <c r="E10" i="8"/>
  <c r="F99" i="8"/>
  <c r="AX637" i="3"/>
  <c r="D460" i="8"/>
  <c r="AN103" i="3"/>
  <c r="F566" i="8"/>
  <c r="AM564" i="3"/>
  <c r="AL431" i="3"/>
  <c r="E385" i="8"/>
  <c r="D296" i="7"/>
  <c r="D714" i="8"/>
  <c r="C439" i="7"/>
  <c r="F267" i="8"/>
  <c r="AS183" i="3"/>
  <c r="C82" i="8"/>
  <c r="C82" i="7"/>
  <c r="C250" i="7"/>
  <c r="D250" i="8"/>
  <c r="D670" i="8"/>
  <c r="C670" i="8"/>
  <c r="C485" i="8"/>
  <c r="AY293" i="3"/>
  <c r="D131" i="8"/>
  <c r="AL132" i="3"/>
  <c r="C131" i="7"/>
  <c r="C131" i="8"/>
  <c r="D621" i="8"/>
  <c r="C621" i="8"/>
  <c r="AY394" i="3"/>
  <c r="C248" i="7"/>
  <c r="E397" i="7"/>
  <c r="AX660" i="3"/>
  <c r="AN439" i="3"/>
  <c r="C658" i="8"/>
  <c r="AZ247" i="3"/>
  <c r="D319" i="7"/>
  <c r="G10" i="8"/>
  <c r="G203" i="8"/>
  <c r="AM387" i="3"/>
  <c r="E459" i="8"/>
  <c r="C670" i="7"/>
  <c r="AM268" i="3"/>
  <c r="AL510" i="3"/>
  <c r="C221" i="8"/>
  <c r="D450" i="8"/>
  <c r="E132" i="7"/>
  <c r="C660" i="7"/>
  <c r="C220" i="8"/>
  <c r="D220" i="8"/>
  <c r="AL589" i="3"/>
  <c r="C587" i="8"/>
  <c r="F12" i="8"/>
  <c r="AM13" i="3"/>
  <c r="D12" i="7"/>
  <c r="D298" i="7"/>
  <c r="AM299" i="3"/>
  <c r="AY299" i="3"/>
  <c r="D667" i="7"/>
  <c r="AM669" i="3"/>
  <c r="E667" i="8"/>
  <c r="E302" i="7"/>
  <c r="AN303" i="3"/>
  <c r="G302" i="8"/>
  <c r="D77" i="8"/>
  <c r="C77" i="8"/>
  <c r="AX78" i="3"/>
  <c r="AL78" i="3"/>
  <c r="D390" i="8"/>
  <c r="C390" i="7"/>
  <c r="C390" i="8"/>
  <c r="AL590" i="3"/>
  <c r="C588" i="7"/>
  <c r="AX590" i="3"/>
  <c r="D588" i="8"/>
  <c r="F247" i="8"/>
  <c r="E247" i="8"/>
  <c r="AM248" i="3"/>
  <c r="D247" i="7"/>
  <c r="AM468" i="3"/>
  <c r="E466" i="8"/>
  <c r="D466" i="7"/>
  <c r="F539" i="8"/>
  <c r="AY541" i="3"/>
  <c r="D539" i="7"/>
  <c r="E227" i="7"/>
  <c r="AN228" i="3"/>
  <c r="AN471" i="3"/>
  <c r="E469" i="7"/>
  <c r="G469" i="8"/>
  <c r="AN572" i="3"/>
  <c r="E570" i="7"/>
  <c r="C78" i="8"/>
  <c r="D78" i="8"/>
  <c r="D298" i="8"/>
  <c r="C298" i="8"/>
  <c r="AL299" i="3"/>
  <c r="AM301" i="3"/>
  <c r="F300" i="8"/>
  <c r="E300" i="8"/>
  <c r="G365" i="8"/>
  <c r="E365" i="7"/>
  <c r="C443" i="7"/>
  <c r="D443" i="8"/>
  <c r="C443" i="8"/>
  <c r="C251" i="7"/>
  <c r="C251" i="8"/>
  <c r="AL252" i="3"/>
  <c r="C494" i="8"/>
  <c r="C494" i="7"/>
  <c r="AM225" i="3"/>
  <c r="AM271" i="3"/>
  <c r="F42" i="8"/>
  <c r="AY199" i="3"/>
  <c r="E348" i="8"/>
  <c r="D203" i="8"/>
  <c r="AM149" i="3"/>
  <c r="D317" i="7"/>
  <c r="D26" i="8"/>
  <c r="E176" i="8"/>
  <c r="D122" i="8"/>
  <c r="AM696" i="3"/>
  <c r="D102" i="7"/>
  <c r="D412" i="7"/>
  <c r="D624" i="8"/>
  <c r="C584" i="7"/>
  <c r="AS669" i="3"/>
  <c r="E204" i="7"/>
  <c r="AM592" i="3"/>
  <c r="C321" i="7"/>
  <c r="D321" i="8"/>
  <c r="C321" i="8"/>
  <c r="AL464" i="3"/>
  <c r="D462" i="8"/>
  <c r="C462" i="7"/>
  <c r="F126" i="8"/>
  <c r="AM127" i="3"/>
  <c r="D126" i="7"/>
  <c r="AM442" i="3"/>
  <c r="E440" i="8"/>
  <c r="AY442" i="3"/>
  <c r="F514" i="8"/>
  <c r="E514" i="8"/>
  <c r="D514" i="7"/>
  <c r="AY516" i="3"/>
  <c r="G39" i="8"/>
  <c r="E39" i="7"/>
  <c r="G202" i="8"/>
  <c r="AN203" i="3"/>
  <c r="E670" i="7"/>
  <c r="AM568" i="3"/>
  <c r="D713" i="7"/>
  <c r="AX174" i="3"/>
  <c r="C173" i="8"/>
  <c r="D438" i="8"/>
  <c r="AX440" i="3"/>
  <c r="C438" i="8"/>
  <c r="AL566" i="3"/>
  <c r="C564" i="7"/>
  <c r="F36" i="8"/>
  <c r="AM37" i="3"/>
  <c r="E36" i="8"/>
  <c r="D127" i="7"/>
  <c r="E127" i="8"/>
  <c r="F127" i="8"/>
  <c r="AM128" i="3"/>
  <c r="E491" i="8"/>
  <c r="F491" i="8"/>
  <c r="D491" i="7"/>
  <c r="AM493" i="3"/>
  <c r="E592" i="8"/>
  <c r="AM594" i="3"/>
  <c r="D592" i="7"/>
  <c r="AZ17" i="3"/>
  <c r="AN17" i="3"/>
  <c r="E16" i="7"/>
  <c r="G16" i="8"/>
  <c r="AN132" i="3"/>
  <c r="E131" i="7"/>
  <c r="G131" i="8"/>
  <c r="E494" i="7"/>
  <c r="G494" i="8"/>
  <c r="AN180" i="3"/>
  <c r="AL199" i="3"/>
  <c r="C198" i="7"/>
  <c r="C359" i="7"/>
  <c r="C359" i="8"/>
  <c r="D359" i="8"/>
  <c r="D666" i="8"/>
  <c r="C666" i="8"/>
  <c r="C666" i="7"/>
  <c r="F80" i="8"/>
  <c r="E80" i="8"/>
  <c r="D200" i="7"/>
  <c r="AM201" i="3"/>
  <c r="F200" i="8"/>
  <c r="E200" i="8"/>
  <c r="F492" i="8"/>
  <c r="E492" i="8"/>
  <c r="AM494" i="3"/>
  <c r="E593" i="8"/>
  <c r="F593" i="8"/>
  <c r="AM595" i="3"/>
  <c r="G156" i="8"/>
  <c r="E156" i="7"/>
  <c r="AN157" i="3"/>
  <c r="E331" i="7"/>
  <c r="AZ332" i="3"/>
  <c r="AN472" i="3"/>
  <c r="E470" i="7"/>
  <c r="G470" i="8"/>
  <c r="AN674" i="3"/>
  <c r="G672" i="8"/>
  <c r="E672" i="7"/>
  <c r="AS610" i="3"/>
  <c r="D608" i="8"/>
  <c r="C16" i="8"/>
  <c r="D16" i="8"/>
  <c r="AL17" i="3"/>
  <c r="C16" i="7"/>
  <c r="C155" i="8"/>
  <c r="AL156" i="3"/>
  <c r="C570" i="7"/>
  <c r="D570" i="8"/>
  <c r="C226" i="7"/>
  <c r="C620" i="8"/>
  <c r="E693" i="7"/>
  <c r="AS50" i="3"/>
  <c r="D463" i="8"/>
  <c r="AX291" i="3"/>
  <c r="E246" i="7"/>
  <c r="C684" i="8"/>
  <c r="E170" i="8"/>
  <c r="E495" i="7"/>
  <c r="AM541" i="3"/>
  <c r="AX245" i="3"/>
  <c r="AY97" i="3"/>
  <c r="G720" i="8"/>
  <c r="C274" i="7"/>
  <c r="F104" i="8"/>
  <c r="AM43" i="3"/>
  <c r="AL204" i="3"/>
  <c r="E148" i="8"/>
  <c r="AM318" i="3"/>
  <c r="F216" i="8"/>
  <c r="AM390" i="3"/>
  <c r="D252" i="7"/>
  <c r="F140" i="8"/>
  <c r="D242" i="8"/>
  <c r="F7" i="8"/>
  <c r="AL571" i="3"/>
  <c r="AN361" i="3"/>
  <c r="AN155" i="3"/>
  <c r="G204" i="8"/>
  <c r="D722" i="7"/>
  <c r="E303" i="7"/>
  <c r="AL489" i="3"/>
  <c r="D487" i="8"/>
  <c r="C487" i="7"/>
  <c r="AM223" i="3"/>
  <c r="F222" i="8"/>
  <c r="D222" i="7"/>
  <c r="F692" i="8"/>
  <c r="D692" i="7"/>
  <c r="AM694" i="3"/>
  <c r="E692" i="8"/>
  <c r="G178" i="8"/>
  <c r="E178" i="7"/>
  <c r="AN179" i="3"/>
  <c r="G395" i="8"/>
  <c r="AN727" i="3"/>
  <c r="G725" i="8"/>
  <c r="E725" i="7"/>
  <c r="D125" i="8"/>
  <c r="C125" i="8"/>
  <c r="C297" i="8"/>
  <c r="AL298" i="3"/>
  <c r="C665" i="7"/>
  <c r="D665" i="8"/>
  <c r="AL667" i="3"/>
  <c r="C665" i="8"/>
  <c r="D223" i="7"/>
  <c r="E223" i="8"/>
  <c r="F393" i="8"/>
  <c r="AM395" i="3"/>
  <c r="AM645" i="3"/>
  <c r="D643" i="7"/>
  <c r="E396" i="7"/>
  <c r="AZ398" i="3"/>
  <c r="AN728" i="3"/>
  <c r="E726" i="7"/>
  <c r="G726" i="8"/>
  <c r="C12" i="8"/>
  <c r="C12" i="7"/>
  <c r="AL13" i="3"/>
  <c r="D35" i="8"/>
  <c r="C35" i="7"/>
  <c r="AL539" i="3"/>
  <c r="C537" i="8"/>
  <c r="D619" i="7"/>
  <c r="AX201" i="3"/>
  <c r="AL201" i="3"/>
  <c r="C302" i="8"/>
  <c r="AL303" i="3"/>
  <c r="C493" i="7"/>
  <c r="AL495" i="3"/>
  <c r="D493" i="8"/>
  <c r="D646" i="8"/>
  <c r="AL648" i="3"/>
  <c r="C646" i="8"/>
  <c r="C646" i="7"/>
  <c r="AX487" i="3"/>
  <c r="AM293" i="3"/>
  <c r="AN592" i="3"/>
  <c r="E689" i="7"/>
  <c r="F276" i="8"/>
  <c r="D567" i="8"/>
  <c r="D42" i="8"/>
  <c r="AX412" i="3"/>
  <c r="D78" i="7"/>
  <c r="AL179" i="3"/>
  <c r="AN619" i="3"/>
  <c r="D388" i="7"/>
  <c r="E661" i="8"/>
  <c r="AX266" i="3"/>
  <c r="E272" i="8"/>
  <c r="AZ515" i="3"/>
  <c r="AN571" i="3"/>
  <c r="AZ497" i="3"/>
  <c r="AL266" i="3"/>
  <c r="F272" i="8"/>
  <c r="C355" i="7"/>
  <c r="AY513" i="3"/>
  <c r="AZ569" i="3"/>
  <c r="C169" i="7"/>
  <c r="D157" i="7"/>
  <c r="AL251" i="3"/>
  <c r="E271" i="8"/>
  <c r="C203" i="8"/>
  <c r="C325" i="7"/>
  <c r="D172" i="7"/>
  <c r="E388" i="8"/>
  <c r="E216" i="8"/>
  <c r="D393" i="7"/>
  <c r="D119" i="8"/>
  <c r="C361" i="8"/>
  <c r="AL392" i="3"/>
  <c r="AL535" i="3"/>
  <c r="AN489" i="3"/>
  <c r="AN253" i="3"/>
  <c r="D669" i="7"/>
  <c r="G227" i="8"/>
  <c r="AN37" i="3"/>
  <c r="AN445" i="3"/>
  <c r="F398" i="8"/>
  <c r="AM400" i="3"/>
  <c r="AM421" i="3"/>
  <c r="F446" i="8"/>
  <c r="D446" i="7"/>
  <c r="AM448" i="3"/>
  <c r="AM474" i="3"/>
  <c r="D497" i="7"/>
  <c r="E497" i="8"/>
  <c r="AM499" i="3"/>
  <c r="F497" i="8"/>
  <c r="AM523" i="3"/>
  <c r="F521" i="8"/>
  <c r="E546" i="8"/>
  <c r="F546" i="8"/>
  <c r="E573" i="8"/>
  <c r="AM575" i="3"/>
  <c r="D573" i="7"/>
  <c r="F573" i="8"/>
  <c r="AM626" i="3"/>
  <c r="AM651" i="3"/>
  <c r="E649" i="8"/>
  <c r="AM676" i="3"/>
  <c r="E674" i="8"/>
  <c r="D674" i="7"/>
  <c r="C17" i="7"/>
  <c r="C41" i="8"/>
  <c r="AL42" i="3"/>
  <c r="AL133" i="3"/>
  <c r="AX133" i="3"/>
  <c r="E521" i="8"/>
  <c r="F419" i="8"/>
  <c r="C17" i="8"/>
  <c r="D419" i="7"/>
  <c r="E419" i="8"/>
  <c r="AL332" i="3"/>
  <c r="AN115" i="3"/>
  <c r="AN138" i="3"/>
  <c r="G137" i="8"/>
  <c r="G185" i="8"/>
  <c r="AN186" i="3"/>
  <c r="G209" i="8"/>
  <c r="AN210" i="3"/>
  <c r="E209" i="7"/>
  <c r="G375" i="8"/>
  <c r="E375" i="7"/>
  <c r="AN377" i="3"/>
  <c r="AN526" i="3"/>
  <c r="C276" i="8"/>
  <c r="C304" i="7"/>
  <c r="D304" i="8"/>
  <c r="C365" i="8"/>
  <c r="D365" i="8"/>
  <c r="AL366" i="3"/>
  <c r="C397" i="7"/>
  <c r="C397" i="8"/>
  <c r="C418" i="8"/>
  <c r="D470" i="8"/>
  <c r="C470" i="8"/>
  <c r="G114" i="8"/>
  <c r="D331" i="8"/>
  <c r="D379" i="8"/>
  <c r="C495" i="8"/>
  <c r="D261" i="8"/>
  <c r="C4" i="8"/>
  <c r="D143" i="8"/>
  <c r="D191" i="8"/>
  <c r="D215" i="8"/>
  <c r="D263" i="8"/>
  <c r="C430" i="8"/>
  <c r="C430" i="7"/>
  <c r="AX559" i="3"/>
  <c r="C557" i="8"/>
  <c r="C582" i="7"/>
  <c r="AL684" i="3"/>
  <c r="D711" i="8"/>
  <c r="D14" i="8"/>
  <c r="AL106" i="3"/>
  <c r="C153" i="8"/>
  <c r="C153" i="7"/>
  <c r="C177" i="7"/>
  <c r="D201" i="8"/>
  <c r="AX226" i="3"/>
  <c r="D273" i="8"/>
  <c r="C301" i="8"/>
  <c r="AX302" i="3"/>
  <c r="C362" i="8"/>
  <c r="C394" i="8"/>
  <c r="AL419" i="3"/>
  <c r="C417" i="8"/>
  <c r="C442" i="7"/>
  <c r="AL444" i="3"/>
  <c r="C442" i="8"/>
  <c r="AL469" i="3"/>
  <c r="D467" i="8"/>
  <c r="AL494" i="3"/>
  <c r="D492" i="8"/>
  <c r="C492" i="8"/>
  <c r="AL570" i="3"/>
  <c r="C568" i="7"/>
  <c r="D568" i="8"/>
  <c r="AX621" i="3"/>
  <c r="C619" i="7"/>
  <c r="C669" i="7"/>
  <c r="D694" i="8"/>
  <c r="C694" i="8"/>
  <c r="AL696" i="3"/>
  <c r="F40" i="8"/>
  <c r="D40" i="7"/>
  <c r="AY84" i="3"/>
  <c r="D83" i="7"/>
  <c r="AM84" i="3"/>
  <c r="AM109" i="3"/>
  <c r="D108" i="7"/>
  <c r="D131" i="7"/>
  <c r="F131" i="8"/>
  <c r="AM132" i="3"/>
  <c r="AM156" i="3"/>
  <c r="AY180" i="3"/>
  <c r="F179" i="8"/>
  <c r="D203" i="7"/>
  <c r="AM252" i="3"/>
  <c r="D251" i="7"/>
  <c r="D275" i="7"/>
  <c r="F275" i="8"/>
  <c r="E330" i="8"/>
  <c r="AM331" i="3"/>
  <c r="D330" i="7"/>
  <c r="F365" i="8"/>
  <c r="F418" i="8"/>
  <c r="D445" i="7"/>
  <c r="F496" i="8"/>
  <c r="E496" i="8"/>
  <c r="AM650" i="3"/>
  <c r="F648" i="8"/>
  <c r="AM703" i="3"/>
  <c r="F701" i="8"/>
  <c r="D701" i="7"/>
  <c r="AM730" i="3"/>
  <c r="F728" i="8"/>
  <c r="D728" i="7"/>
  <c r="AN22" i="3"/>
  <c r="E21" i="7"/>
  <c r="E113" i="7"/>
  <c r="AN114" i="3"/>
  <c r="G136" i="8"/>
  <c r="E184" i="7"/>
  <c r="AN233" i="3"/>
  <c r="AZ233" i="3"/>
  <c r="G280" i="8"/>
  <c r="E373" i="7"/>
  <c r="AN375" i="3"/>
  <c r="G401" i="8"/>
  <c r="E422" i="7"/>
  <c r="E523" i="7"/>
  <c r="E575" i="7"/>
  <c r="G402" i="8"/>
  <c r="E423" i="7"/>
  <c r="AZ452" i="3"/>
  <c r="E450" i="7"/>
  <c r="E705" i="7"/>
  <c r="G731" i="8"/>
  <c r="AN733" i="3"/>
  <c r="AM50" i="3"/>
  <c r="E53" i="8"/>
  <c r="D53" i="7"/>
  <c r="AS611" i="3"/>
  <c r="G609" i="8"/>
  <c r="AX521" i="3"/>
  <c r="D571" i="8"/>
  <c r="C571" i="8"/>
  <c r="C700" i="7"/>
  <c r="AL702" i="3"/>
  <c r="C727" i="7"/>
  <c r="D727" i="8"/>
  <c r="AM20" i="3"/>
  <c r="D19" i="7"/>
  <c r="E43" i="8"/>
  <c r="AY87" i="3"/>
  <c r="D134" i="7"/>
  <c r="AM135" i="3"/>
  <c r="E182" i="8"/>
  <c r="F182" i="8"/>
  <c r="E206" i="8"/>
  <c r="D206" i="7"/>
  <c r="F206" i="8"/>
  <c r="F230" i="8"/>
  <c r="D254" i="7"/>
  <c r="E254" i="8"/>
  <c r="D308" i="7"/>
  <c r="F308" i="8"/>
  <c r="AM309" i="3"/>
  <c r="D333" i="7"/>
  <c r="E400" i="8"/>
  <c r="AM450" i="3"/>
  <c r="D448" i="7"/>
  <c r="AM475" i="3"/>
  <c r="E473" i="8"/>
  <c r="E498" i="8"/>
  <c r="E574" i="8"/>
  <c r="D574" i="7"/>
  <c r="AM576" i="3"/>
  <c r="F574" i="8"/>
  <c r="D599" i="7"/>
  <c r="E599" i="8"/>
  <c r="D650" i="7"/>
  <c r="F675" i="8"/>
  <c r="D703" i="7"/>
  <c r="E703" i="8"/>
  <c r="E138" i="7"/>
  <c r="AZ139" i="3"/>
  <c r="E186" i="7"/>
  <c r="G282" i="8"/>
  <c r="AN453" i="3"/>
  <c r="AN503" i="3"/>
  <c r="D110" i="8"/>
  <c r="D229" i="8"/>
  <c r="AX278" i="3"/>
  <c r="D305" i="8"/>
  <c r="D446" i="8"/>
  <c r="C446" i="8"/>
  <c r="C496" i="7"/>
  <c r="D545" i="8"/>
  <c r="C545" i="8"/>
  <c r="C545" i="7"/>
  <c r="C597" i="7"/>
  <c r="D648" i="8"/>
  <c r="AL650" i="3"/>
  <c r="AY45" i="3"/>
  <c r="E44" i="8"/>
  <c r="AY88" i="3"/>
  <c r="AM88" i="3"/>
  <c r="E87" i="8"/>
  <c r="F87" i="8"/>
  <c r="E112" i="8"/>
  <c r="AM113" i="3"/>
  <c r="F207" i="8"/>
  <c r="AM208" i="3"/>
  <c r="F231" i="8"/>
  <c r="E231" i="8"/>
  <c r="AM280" i="3"/>
  <c r="F279" i="8"/>
  <c r="E309" i="8"/>
  <c r="F309" i="8"/>
  <c r="AM310" i="3"/>
  <c r="E373" i="8"/>
  <c r="AM451" i="3"/>
  <c r="D475" i="7"/>
  <c r="AM525" i="3"/>
  <c r="D523" i="7"/>
  <c r="F550" i="8"/>
  <c r="G423" i="8"/>
  <c r="C544" i="7"/>
  <c r="AL573" i="3"/>
  <c r="C18" i="7"/>
  <c r="AL19" i="3"/>
  <c r="D133" i="8"/>
  <c r="C133" i="7"/>
  <c r="C133" i="8"/>
  <c r="D205" i="8"/>
  <c r="C253" i="8"/>
  <c r="C253" i="7"/>
  <c r="AL574" i="3"/>
  <c r="C572" i="7"/>
  <c r="D572" i="8"/>
  <c r="C673" i="7"/>
  <c r="D673" i="8"/>
  <c r="D183" i="7"/>
  <c r="AY184" i="3"/>
  <c r="E278" i="8"/>
  <c r="AX730" i="3"/>
  <c r="AY402" i="3"/>
  <c r="C419" i="8"/>
  <c r="D277" i="8"/>
  <c r="C519" i="7"/>
  <c r="D400" i="7"/>
  <c r="F421" i="8"/>
  <c r="AY156" i="3"/>
  <c r="AX624" i="3"/>
  <c r="AX448" i="3"/>
  <c r="D417" i="8"/>
  <c r="C4" i="7"/>
  <c r="AL546" i="3"/>
  <c r="D23" i="8"/>
  <c r="C728" i="8"/>
  <c r="C425" i="7"/>
  <c r="C143" i="8"/>
  <c r="AM498" i="3"/>
  <c r="AL46" i="3"/>
  <c r="F92" i="8"/>
  <c r="D249" i="8"/>
  <c r="AL584" i="3"/>
  <c r="AL178" i="3"/>
  <c r="C528" i="7"/>
  <c r="D700" i="8"/>
  <c r="G113" i="8"/>
  <c r="G373" i="8"/>
  <c r="E425" i="7"/>
  <c r="D207" i="7"/>
  <c r="D421" i="7"/>
  <c r="E376" i="7"/>
  <c r="D135" i="7"/>
  <c r="D496" i="7"/>
  <c r="C622" i="7"/>
  <c r="AL477" i="3"/>
  <c r="C499" i="8"/>
  <c r="C523" i="8"/>
  <c r="D523" i="8"/>
  <c r="C550" i="7"/>
  <c r="AL552" i="3"/>
  <c r="D550" i="8"/>
  <c r="AL577" i="3"/>
  <c r="C575" i="7"/>
  <c r="AX114" i="3"/>
  <c r="C136" i="8"/>
  <c r="AL185" i="3"/>
  <c r="C184" i="8"/>
  <c r="D232" i="8"/>
  <c r="AL451" i="3"/>
  <c r="D449" i="8"/>
  <c r="AM44" i="3"/>
  <c r="AY136" i="3"/>
  <c r="AX421" i="3"/>
  <c r="AL625" i="3"/>
  <c r="C301" i="7"/>
  <c r="AX385" i="3"/>
  <c r="E625" i="8"/>
  <c r="C647" i="7"/>
  <c r="AL86" i="3"/>
  <c r="E227" i="8"/>
  <c r="C673" i="8"/>
  <c r="AL400" i="3"/>
  <c r="C557" i="7"/>
  <c r="G705" i="8"/>
  <c r="D383" i="8"/>
  <c r="AL406" i="3"/>
  <c r="AL554" i="3"/>
  <c r="C225" i="8"/>
  <c r="AM168" i="3"/>
  <c r="D403" i="8"/>
  <c r="G335" i="8"/>
  <c r="F520" i="8"/>
  <c r="F448" i="8"/>
  <c r="AL730" i="3"/>
  <c r="AN451" i="3"/>
  <c r="C47" i="8"/>
  <c r="AL48" i="3"/>
  <c r="C138" i="7"/>
  <c r="C138" i="8"/>
  <c r="C162" i="7"/>
  <c r="AL163" i="3"/>
  <c r="AL211" i="3"/>
  <c r="C210" i="7"/>
  <c r="AX259" i="3"/>
  <c r="C311" i="7"/>
  <c r="D311" i="8"/>
  <c r="C311" i="8"/>
  <c r="AX312" i="3"/>
  <c r="AL453" i="3"/>
  <c r="D451" i="8"/>
  <c r="C451" i="8"/>
  <c r="AL503" i="3"/>
  <c r="D501" i="8"/>
  <c r="AX527" i="3"/>
  <c r="AL579" i="3"/>
  <c r="C602" i="8"/>
  <c r="D602" i="8"/>
  <c r="C628" i="8"/>
  <c r="D653" i="8"/>
  <c r="C653" i="7"/>
  <c r="AL680" i="3"/>
  <c r="C678" i="8"/>
  <c r="E25" i="8"/>
  <c r="D25" i="7"/>
  <c r="D188" i="7"/>
  <c r="E188" i="8"/>
  <c r="F236" i="8"/>
  <c r="D313" i="7"/>
  <c r="AM343" i="3"/>
  <c r="D381" i="7"/>
  <c r="AY383" i="3"/>
  <c r="AN502" i="3"/>
  <c r="AL25" i="3"/>
  <c r="C24" i="8"/>
  <c r="D68" i="8"/>
  <c r="C68" i="8"/>
  <c r="AL69" i="3"/>
  <c r="D116" i="8"/>
  <c r="C116" i="8"/>
  <c r="D187" i="8"/>
  <c r="C187" i="8"/>
  <c r="C235" i="8"/>
  <c r="AL313" i="3"/>
  <c r="C312" i="7"/>
  <c r="C426" i="7"/>
  <c r="C453" i="8"/>
  <c r="C453" i="7"/>
  <c r="D478" i="8"/>
  <c r="C478" i="7"/>
  <c r="C603" i="8"/>
  <c r="D603" i="8"/>
  <c r="AL140" i="3"/>
  <c r="AL164" i="3"/>
  <c r="D163" i="8"/>
  <c r="AL381" i="3"/>
  <c r="AX274" i="3"/>
  <c r="AY231" i="3"/>
  <c r="AL264" i="3"/>
  <c r="D623" i="8"/>
  <c r="AX94" i="3"/>
  <c r="AN404" i="3"/>
  <c r="F401" i="8"/>
  <c r="E207" i="8"/>
  <c r="AL259" i="3"/>
  <c r="E421" i="8"/>
  <c r="D314" i="8"/>
  <c r="AN577" i="3"/>
  <c r="D345" i="8"/>
  <c r="AL236" i="3"/>
  <c r="AN654" i="3"/>
  <c r="C482" i="7"/>
  <c r="AL555" i="3"/>
  <c r="D582" i="8"/>
  <c r="AL317" i="3"/>
  <c r="C118" i="7"/>
  <c r="E236" i="8"/>
  <c r="F330" i="8"/>
  <c r="D335" i="8"/>
  <c r="AM141" i="3"/>
  <c r="D326" i="8"/>
  <c r="D593" i="8"/>
  <c r="F660" i="8"/>
  <c r="AM264" i="3"/>
  <c r="G575" i="8"/>
  <c r="AM500" i="3"/>
  <c r="E282" i="7"/>
  <c r="F28" i="8"/>
  <c r="D2" i="8"/>
  <c r="C26" i="8"/>
  <c r="C189" i="8"/>
  <c r="D213" i="8"/>
  <c r="AL214" i="3"/>
  <c r="C237" i="8"/>
  <c r="AL262" i="3"/>
  <c r="AL290" i="3"/>
  <c r="C381" i="7"/>
  <c r="C428" i="7"/>
  <c r="D428" i="8"/>
  <c r="D480" i="8"/>
  <c r="AL482" i="3"/>
  <c r="AL506" i="3"/>
  <c r="C504" i="7"/>
  <c r="C555" i="7"/>
  <c r="D555" i="8"/>
  <c r="C580" i="7"/>
  <c r="AL633" i="3"/>
  <c r="C631" i="7"/>
  <c r="D631" i="8"/>
  <c r="C681" i="7"/>
  <c r="D681" i="8"/>
  <c r="F71" i="8"/>
  <c r="AM72" i="3"/>
  <c r="AM144" i="3"/>
  <c r="D191" i="7"/>
  <c r="F191" i="8"/>
  <c r="AM192" i="3"/>
  <c r="F215" i="8"/>
  <c r="E215" i="8"/>
  <c r="AY240" i="3"/>
  <c r="F345" i="8"/>
  <c r="F409" i="8"/>
  <c r="D431" i="7"/>
  <c r="F458" i="8"/>
  <c r="E483" i="8"/>
  <c r="F507" i="8"/>
  <c r="F531" i="8"/>
  <c r="F583" i="8"/>
  <c r="E99" i="7"/>
  <c r="G99" i="8"/>
  <c r="E123" i="7"/>
  <c r="G123" i="8"/>
  <c r="G147" i="8"/>
  <c r="AN172" i="3"/>
  <c r="G171" i="8"/>
  <c r="E169" i="8"/>
  <c r="G634" i="8"/>
  <c r="AS636" i="3"/>
  <c r="E525" i="7"/>
  <c r="E552" i="7"/>
  <c r="AM602" i="3"/>
  <c r="D600" i="7"/>
  <c r="D651" i="7"/>
  <c r="F651" i="8"/>
  <c r="F704" i="8"/>
  <c r="E68" i="7"/>
  <c r="AN69" i="3"/>
  <c r="AN140" i="3"/>
  <c r="E187" i="7"/>
  <c r="D217" i="7"/>
  <c r="D193" i="7"/>
  <c r="E455" i="8"/>
  <c r="D704" i="7"/>
  <c r="C112" i="8"/>
  <c r="D135" i="8"/>
  <c r="C651" i="7"/>
  <c r="D651" i="8"/>
  <c r="C676" i="7"/>
  <c r="AL678" i="3"/>
  <c r="C730" i="8"/>
  <c r="AM116" i="3"/>
  <c r="D115" i="7"/>
  <c r="D186" i="7"/>
  <c r="C707" i="7"/>
  <c r="E145" i="8"/>
  <c r="G267" i="8"/>
  <c r="D528" i="7"/>
  <c r="F528" i="8"/>
  <c r="D555" i="7"/>
  <c r="D580" i="7"/>
  <c r="F657" i="8"/>
  <c r="AM315" i="3"/>
  <c r="D314" i="7"/>
  <c r="E407" i="8"/>
  <c r="E121" i="8"/>
  <c r="AN414" i="3"/>
  <c r="D265" i="7"/>
  <c r="F97" i="8"/>
  <c r="E47" i="8"/>
  <c r="G534" i="8"/>
  <c r="G187" i="8"/>
  <c r="G195" i="8"/>
  <c r="AN244" i="3"/>
  <c r="E243" i="7"/>
  <c r="E353" i="7"/>
  <c r="AZ438" i="3"/>
  <c r="E436" i="7"/>
  <c r="E562" i="7"/>
  <c r="G562" i="8"/>
  <c r="AS106" i="3"/>
  <c r="AS511" i="3"/>
  <c r="E706" i="7"/>
  <c r="G211" i="8"/>
  <c r="E211" i="7"/>
  <c r="E404" i="7"/>
  <c r="D207" i="8"/>
  <c r="D255" i="8"/>
  <c r="AL256" i="3"/>
  <c r="C255" i="8"/>
  <c r="D547" i="8"/>
  <c r="D258" i="7"/>
  <c r="F258" i="8"/>
  <c r="F340" i="8"/>
  <c r="E426" i="8"/>
  <c r="AN97" i="3"/>
  <c r="G168" i="8"/>
  <c r="G120" i="8"/>
  <c r="G216" i="8"/>
  <c r="AN241" i="3"/>
  <c r="F481" i="8"/>
  <c r="E638" i="7"/>
  <c r="AN217" i="3"/>
  <c r="G144" i="8"/>
  <c r="G96" i="8"/>
  <c r="E613" i="7"/>
  <c r="C54" i="8"/>
  <c r="AL55" i="3"/>
  <c r="AS153" i="3"/>
  <c r="AS169" i="3"/>
  <c r="AS193" i="3"/>
  <c r="AS257" i="3"/>
  <c r="AS355" i="3"/>
  <c r="AS407" i="3"/>
  <c r="AS438" i="3"/>
  <c r="AS454" i="3"/>
  <c r="AS462" i="3"/>
  <c r="E603" i="7"/>
  <c r="C283" i="7"/>
  <c r="D283" i="8"/>
  <c r="AL335" i="3"/>
  <c r="D334" i="8"/>
  <c r="C625" i="7"/>
  <c r="D22" i="7"/>
  <c r="E114" i="8"/>
  <c r="F114" i="8"/>
  <c r="F478" i="8"/>
  <c r="G317" i="8"/>
  <c r="AN294" i="3"/>
  <c r="F658" i="8"/>
  <c r="E578" i="7"/>
  <c r="G5" i="8"/>
  <c r="G292" i="8"/>
  <c r="G655" i="8"/>
  <c r="D111" i="8"/>
  <c r="D158" i="8"/>
  <c r="C114" i="7"/>
  <c r="C576" i="7"/>
  <c r="D91" i="7"/>
  <c r="D187" i="7"/>
  <c r="AS244" i="3"/>
  <c r="AS423" i="3"/>
  <c r="AS615" i="3"/>
  <c r="D70" i="7"/>
  <c r="AM191" i="3"/>
  <c r="AS41" i="3"/>
  <c r="AS269" i="3"/>
  <c r="AS523" i="3"/>
  <c r="AS691" i="3"/>
  <c r="C539" i="7"/>
  <c r="C643" i="7"/>
  <c r="D107" i="7"/>
  <c r="F671" i="8"/>
  <c r="AN731" i="3"/>
  <c r="AS55" i="3"/>
  <c r="E579" i="7"/>
  <c r="E604" i="7"/>
  <c r="E457" i="7"/>
  <c r="E266" i="7"/>
  <c r="E533" i="7"/>
  <c r="D192" i="8"/>
  <c r="C220" i="7"/>
  <c r="D256" i="8"/>
  <c r="D132" i="8"/>
  <c r="AL123" i="3"/>
  <c r="C111" i="8"/>
  <c r="AL89" i="3"/>
  <c r="C252" i="8"/>
  <c r="C119" i="8"/>
  <c r="C244" i="8"/>
  <c r="C142" i="8"/>
  <c r="C280" i="8"/>
  <c r="C130" i="8"/>
  <c r="C130" i="7"/>
  <c r="AL155" i="3"/>
  <c r="C80" i="7"/>
  <c r="AL269" i="3"/>
  <c r="AL120" i="3"/>
  <c r="AL83" i="3"/>
  <c r="D583" i="8"/>
  <c r="C132" i="7"/>
  <c r="AX73" i="3"/>
  <c r="C128" i="7"/>
  <c r="AX97" i="3"/>
  <c r="C487" i="8"/>
  <c r="AL347" i="3"/>
  <c r="D325" i="8"/>
  <c r="D240" i="8"/>
  <c r="C230" i="7"/>
  <c r="C194" i="7"/>
  <c r="D117" i="8"/>
  <c r="C304" i="8"/>
  <c r="D296" i="8"/>
  <c r="AL273" i="3"/>
  <c r="C182" i="7"/>
  <c r="C140" i="7"/>
  <c r="AX40" i="3"/>
  <c r="D418" i="8"/>
  <c r="C162" i="8"/>
  <c r="AL131" i="3"/>
  <c r="C84" i="8"/>
  <c r="C331" i="7"/>
  <c r="D128" i="8"/>
  <c r="D74" i="8"/>
  <c r="AL32" i="3"/>
  <c r="AL112" i="3"/>
  <c r="D88" i="8"/>
  <c r="C78" i="7"/>
  <c r="C47" i="7"/>
  <c r="C115" i="7"/>
  <c r="AL287" i="3"/>
  <c r="AL147" i="3"/>
  <c r="C3" i="7"/>
  <c r="C346" i="7"/>
  <c r="AL322" i="3"/>
  <c r="D15" i="8"/>
  <c r="C535" i="8"/>
  <c r="C313" i="7"/>
  <c r="C483" i="8"/>
  <c r="C449" i="7"/>
  <c r="AL493" i="3"/>
  <c r="C192" i="8"/>
  <c r="C462" i="8"/>
  <c r="C380" i="8"/>
  <c r="C479" i="7"/>
  <c r="AL305" i="3"/>
  <c r="AL517" i="3"/>
  <c r="D228" i="8"/>
  <c r="C445" i="7"/>
  <c r="AL209" i="3"/>
  <c r="AL420" i="3"/>
  <c r="D511" i="8"/>
  <c r="C418" i="7"/>
  <c r="C388" i="8"/>
  <c r="C196" i="8"/>
  <c r="C13" i="8"/>
  <c r="AL277" i="3"/>
  <c r="D236" i="8"/>
  <c r="AL501" i="3"/>
  <c r="C380" i="7"/>
  <c r="D302" i="8"/>
  <c r="C266" i="7"/>
  <c r="C119" i="7"/>
  <c r="AL223" i="3"/>
  <c r="C5" i="7"/>
  <c r="D344" i="8"/>
  <c r="C579" i="8"/>
  <c r="C363" i="8"/>
  <c r="C319" i="8"/>
  <c r="C274" i="8"/>
  <c r="C230" i="8"/>
  <c r="D466" i="8"/>
  <c r="AL247" i="3"/>
  <c r="AL167" i="3"/>
  <c r="C43" i="8"/>
  <c r="C250" i="8"/>
  <c r="C382" i="8"/>
  <c r="C210" i="8"/>
  <c r="AL36" i="3"/>
  <c r="D587" i="8"/>
  <c r="AL560" i="3"/>
  <c r="AL443" i="3"/>
  <c r="AL253" i="3"/>
  <c r="C122" i="7"/>
  <c r="D246" i="8"/>
  <c r="C411" i="7"/>
  <c r="AL393" i="3"/>
  <c r="D294" i="8"/>
  <c r="AL283" i="3"/>
  <c r="C234" i="7"/>
  <c r="AL183" i="3"/>
  <c r="C23" i="7"/>
  <c r="D425" i="8"/>
  <c r="C587" i="7"/>
  <c r="D447" i="8"/>
  <c r="D468" i="8"/>
  <c r="Q630" i="9"/>
  <c r="AL43" i="3"/>
  <c r="C11" i="7"/>
  <c r="AL142" i="3"/>
  <c r="C89" i="8"/>
  <c r="C22" i="8"/>
  <c r="AL74" i="3"/>
  <c r="C14" i="7"/>
  <c r="C38" i="8"/>
  <c r="AL27" i="3"/>
  <c r="C22" i="7"/>
  <c r="C76" i="8"/>
  <c r="AS187" i="3"/>
  <c r="AS345" i="3"/>
  <c r="AS405" i="3"/>
  <c r="AS436" i="3"/>
  <c r="C113" i="8"/>
  <c r="D17" i="8"/>
  <c r="C248" i="8"/>
  <c r="C92" i="8"/>
  <c r="AX30" i="3"/>
  <c r="D200" i="8"/>
  <c r="C33" i="7"/>
  <c r="AX205" i="3"/>
  <c r="AX395" i="3"/>
  <c r="AL73" i="3"/>
  <c r="D405" i="8"/>
  <c r="AX125" i="3"/>
  <c r="C441" i="7"/>
  <c r="C276" i="7"/>
  <c r="C228" i="8"/>
  <c r="AL121" i="3"/>
  <c r="D37" i="8"/>
  <c r="AX88" i="3"/>
  <c r="C401" i="8"/>
  <c r="C144" i="7"/>
  <c r="AL110" i="3"/>
  <c r="AL447" i="3"/>
  <c r="C313" i="8"/>
  <c r="C216" i="8"/>
  <c r="D136" i="8"/>
  <c r="C124" i="8"/>
  <c r="AL88" i="3"/>
  <c r="AL117" i="3"/>
  <c r="D183" i="8"/>
  <c r="AL192" i="3"/>
  <c r="D103" i="8"/>
  <c r="AL124" i="3"/>
  <c r="C155" i="7"/>
  <c r="D171" i="8"/>
  <c r="C139" i="8"/>
  <c r="AL240" i="3"/>
  <c r="C167" i="8"/>
  <c r="C139" i="7"/>
  <c r="C112" i="7"/>
  <c r="D40" i="8"/>
  <c r="D361" i="8"/>
  <c r="D69" i="8"/>
  <c r="D148" i="8"/>
  <c r="AL399" i="3"/>
  <c r="D313" i="8"/>
  <c r="C483" i="7"/>
  <c r="AL193" i="3"/>
  <c r="D276" i="8"/>
  <c r="AL407" i="3"/>
  <c r="AL105" i="3"/>
  <c r="C470" i="7"/>
  <c r="D445" i="8"/>
  <c r="AL395" i="3"/>
  <c r="C416" i="7"/>
  <c r="AL241" i="3"/>
  <c r="C405" i="7"/>
  <c r="C256" i="8"/>
  <c r="C342" i="8"/>
  <c r="C286" i="8"/>
  <c r="D212" i="8"/>
  <c r="D380" i="8"/>
  <c r="AL232" i="3"/>
  <c r="C285" i="8"/>
  <c r="C236" i="8"/>
  <c r="AL485" i="3"/>
  <c r="D248" i="8"/>
  <c r="C100" i="7"/>
  <c r="AL348" i="3"/>
  <c r="AL18" i="3"/>
  <c r="C117" i="8"/>
  <c r="C120" i="7"/>
  <c r="C37" i="7"/>
  <c r="D25" i="8"/>
  <c r="AL181" i="3"/>
  <c r="C120" i="8"/>
  <c r="AL221" i="3"/>
  <c r="C216" i="7"/>
  <c r="D104" i="8"/>
  <c r="C132" i="8"/>
  <c r="C69" i="7"/>
  <c r="C256" i="7"/>
  <c r="C236" i="7"/>
  <c r="D204" i="8"/>
  <c r="C224" i="7"/>
  <c r="AL14" i="3"/>
  <c r="C100" i="8"/>
  <c r="C136" i="7"/>
  <c r="C224" i="8"/>
  <c r="C180" i="8"/>
  <c r="C268" i="8"/>
  <c r="C200" i="8"/>
  <c r="D184" i="8"/>
  <c r="AL281" i="3"/>
  <c r="AL233" i="3"/>
  <c r="AL129" i="3"/>
  <c r="C21" i="7"/>
  <c r="C13" i="7"/>
  <c r="C69" i="8"/>
  <c r="AL97" i="3"/>
  <c r="AL93" i="3"/>
  <c r="C37" i="8"/>
  <c r="C228" i="7"/>
  <c r="AL237" i="3"/>
  <c r="C240" i="8"/>
  <c r="C80" i="8"/>
  <c r="C5" i="8"/>
  <c r="AL229" i="3"/>
  <c r="C192" i="7"/>
  <c r="C84" i="7"/>
  <c r="D144" i="8"/>
  <c r="AL189" i="3"/>
  <c r="C244" i="7"/>
  <c r="C180" i="7"/>
  <c r="C104" i="7"/>
  <c r="C144" i="8"/>
  <c r="C21" i="8"/>
  <c r="C25" i="8"/>
  <c r="C128" i="8"/>
  <c r="C252" i="7"/>
  <c r="C232" i="7"/>
  <c r="C25" i="7"/>
  <c r="AL70" i="3"/>
  <c r="D21" i="8"/>
  <c r="C109" i="7"/>
  <c r="AL85" i="3"/>
  <c r="D41" i="8"/>
  <c r="D113" i="8"/>
  <c r="D92" i="8"/>
  <c r="C45" i="8"/>
  <c r="AL125" i="3"/>
  <c r="C41" i="7"/>
  <c r="AL6" i="3"/>
  <c r="C124" i="7"/>
  <c r="AL137" i="3"/>
  <c r="C188" i="8"/>
  <c r="C212" i="8"/>
  <c r="C29" i="8"/>
  <c r="AL197" i="3"/>
  <c r="C45" i="7"/>
  <c r="E474" i="8"/>
  <c r="D474" i="7"/>
  <c r="D474" i="8"/>
  <c r="C474" i="7"/>
  <c r="C474" i="8"/>
  <c r="F474" i="8"/>
  <c r="G474" i="8"/>
  <c r="E474" i="7"/>
  <c r="AS476" i="3"/>
  <c r="AL476" i="3"/>
  <c r="AY476" i="3"/>
  <c r="AN476" i="3"/>
  <c r="AX109" i="3"/>
  <c r="AX458" i="3"/>
  <c r="E250" i="8"/>
  <c r="C122" i="8"/>
  <c r="D134" i="8"/>
  <c r="AX628" i="3"/>
  <c r="AL100" i="3"/>
  <c r="C134" i="8"/>
  <c r="C126" i="7"/>
  <c r="AL135" i="3"/>
  <c r="AY251" i="3"/>
  <c r="AL191" i="3"/>
  <c r="AX382" i="3"/>
  <c r="AY592" i="3"/>
  <c r="AY604" i="3"/>
  <c r="AZ668" i="3"/>
  <c r="AZ692" i="3"/>
  <c r="AX477" i="3"/>
  <c r="AX508" i="3"/>
  <c r="C577" i="8"/>
  <c r="AZ310" i="3"/>
  <c r="AX48" i="3"/>
  <c r="D180" i="8"/>
  <c r="AX192" i="3"/>
  <c r="AX199" i="3"/>
  <c r="AX589" i="3"/>
  <c r="AX597" i="3"/>
  <c r="AZ98" i="3"/>
  <c r="AZ114" i="3"/>
  <c r="AL8" i="3"/>
  <c r="AL362" i="3"/>
  <c r="AX384" i="3"/>
  <c r="AX460" i="3"/>
  <c r="AX474" i="3"/>
  <c r="D628" i="8"/>
  <c r="AX732" i="3"/>
  <c r="E190" i="8"/>
  <c r="AY198" i="3"/>
  <c r="AY237" i="3"/>
  <c r="AY253" i="3"/>
  <c r="AY280" i="3"/>
  <c r="D347" i="7"/>
  <c r="AY671" i="3"/>
  <c r="E693" i="8"/>
  <c r="AZ187" i="3"/>
  <c r="AX466" i="3"/>
  <c r="AY344" i="3"/>
  <c r="AY365" i="3"/>
  <c r="AY416" i="3"/>
  <c r="AY420" i="3"/>
  <c r="AZ6" i="3"/>
  <c r="AZ18" i="3"/>
  <c r="AZ225" i="3"/>
  <c r="D579" i="8"/>
  <c r="AY15" i="3"/>
  <c r="AY42" i="3"/>
  <c r="AY408" i="3"/>
  <c r="AY619" i="3"/>
  <c r="AZ399" i="3"/>
  <c r="AZ493" i="3"/>
  <c r="AZ508" i="3"/>
  <c r="AZ527" i="3"/>
  <c r="AZ590" i="3"/>
  <c r="AZ645" i="3"/>
  <c r="AZ53" i="3"/>
  <c r="AS105" i="3"/>
  <c r="AS108" i="3"/>
  <c r="AS138" i="3"/>
  <c r="AS596" i="3"/>
  <c r="AX468" i="3"/>
  <c r="AX630" i="3"/>
  <c r="AX722" i="3"/>
  <c r="AY162" i="3"/>
  <c r="AY169" i="3"/>
  <c r="AY239" i="3"/>
  <c r="AY346" i="3"/>
  <c r="AY414" i="3"/>
  <c r="AY433" i="3"/>
  <c r="AY564" i="3"/>
  <c r="AY583" i="3"/>
  <c r="AY590" i="3"/>
  <c r="AY617" i="3"/>
  <c r="AY697" i="3"/>
  <c r="AN588" i="3"/>
  <c r="AX54" i="3"/>
  <c r="AS73" i="3"/>
  <c r="AS144" i="3"/>
  <c r="AS222" i="3"/>
  <c r="AS442" i="3"/>
  <c r="AS581" i="3"/>
  <c r="AS160" i="3"/>
  <c r="AS613" i="3"/>
  <c r="AS663" i="3"/>
  <c r="AS679" i="3"/>
  <c r="C67" i="4"/>
  <c r="AX100" i="3"/>
  <c r="AX150" i="3"/>
  <c r="AX181" i="3"/>
  <c r="AX183" i="3"/>
  <c r="AX232" i="3"/>
  <c r="AX235" i="3"/>
  <c r="AX269" i="3"/>
  <c r="AX433" i="3"/>
  <c r="AX442" i="3"/>
  <c r="AX449" i="3"/>
  <c r="C460" i="7"/>
  <c r="AX470" i="3"/>
  <c r="AX510" i="3"/>
  <c r="AX520" i="3"/>
  <c r="AX558" i="3"/>
  <c r="AX583" i="3"/>
  <c r="AX607" i="3"/>
  <c r="AY86" i="3"/>
  <c r="AY245" i="3"/>
  <c r="AY282" i="3"/>
  <c r="AY348" i="3"/>
  <c r="AY354" i="3"/>
  <c r="AY410" i="3"/>
  <c r="AY417" i="3"/>
  <c r="AY425" i="3"/>
  <c r="AY474" i="3"/>
  <c r="AY478" i="3"/>
  <c r="AY622" i="3"/>
  <c r="E648" i="8"/>
  <c r="AY677" i="3"/>
  <c r="AY706" i="3"/>
  <c r="AZ39" i="3"/>
  <c r="AZ174" i="3"/>
  <c r="AZ196" i="3"/>
  <c r="AZ250" i="3"/>
  <c r="AZ315" i="3"/>
  <c r="AZ415" i="3"/>
  <c r="AZ446" i="3"/>
  <c r="AZ468" i="3"/>
  <c r="AZ554" i="3"/>
  <c r="AZ720" i="3"/>
  <c r="AZ49" i="3"/>
  <c r="AS161" i="3"/>
  <c r="AS278" i="3"/>
  <c r="AS282" i="3"/>
  <c r="AS291" i="3"/>
  <c r="AS333" i="3"/>
  <c r="AS693" i="3"/>
  <c r="AX237" i="3"/>
  <c r="AX464" i="3"/>
  <c r="AX472" i="3"/>
  <c r="AX512" i="3"/>
  <c r="AX565" i="3"/>
  <c r="AX585" i="3"/>
  <c r="AX623" i="3"/>
  <c r="AX626" i="3"/>
  <c r="AX696" i="3"/>
  <c r="AY12" i="3"/>
  <c r="AY247" i="3"/>
  <c r="AY360" i="3"/>
  <c r="AY412" i="3"/>
  <c r="AY428" i="3"/>
  <c r="AY480" i="3"/>
  <c r="AY507" i="3"/>
  <c r="AY557" i="3"/>
  <c r="AY716" i="3"/>
  <c r="AZ27" i="3"/>
  <c r="AZ320" i="3"/>
  <c r="AZ502" i="3"/>
  <c r="AN645" i="3"/>
  <c r="AZ703" i="3"/>
  <c r="AS275" i="3"/>
  <c r="AX103" i="3"/>
  <c r="AX438" i="3"/>
  <c r="C638" i="7"/>
  <c r="D331" i="7"/>
  <c r="C156" i="7"/>
  <c r="C102" i="7"/>
  <c r="AL103" i="3"/>
  <c r="AL7" i="3"/>
  <c r="C6" i="7"/>
  <c r="AL11" i="3"/>
  <c r="D10" i="8"/>
  <c r="C10" i="7"/>
  <c r="AX92" i="3"/>
  <c r="D91" i="8"/>
  <c r="C91" i="8"/>
  <c r="AL96" i="3"/>
  <c r="D95" i="8"/>
  <c r="C107" i="7"/>
  <c r="C107" i="8"/>
  <c r="D107" i="8"/>
  <c r="C110" i="8"/>
  <c r="AL111" i="3"/>
  <c r="C114" i="8"/>
  <c r="D114" i="8"/>
  <c r="C145" i="8"/>
  <c r="D145" i="8"/>
  <c r="AL146" i="3"/>
  <c r="C145" i="7"/>
  <c r="C152" i="7"/>
  <c r="C152" i="8"/>
  <c r="AL161" i="3"/>
  <c r="C160" i="8"/>
  <c r="C160" i="7"/>
  <c r="C164" i="8"/>
  <c r="C164" i="7"/>
  <c r="AX165" i="3"/>
  <c r="AL169" i="3"/>
  <c r="C168" i="7"/>
  <c r="D168" i="8"/>
  <c r="C172" i="8"/>
  <c r="D172" i="8"/>
  <c r="C176" i="8"/>
  <c r="D176" i="8"/>
  <c r="C176" i="7"/>
  <c r="C211" i="8"/>
  <c r="AX212" i="3"/>
  <c r="C211" i="7"/>
  <c r="D211" i="8"/>
  <c r="C215" i="8"/>
  <c r="AL216" i="3"/>
  <c r="AL220" i="3"/>
  <c r="D219" i="8"/>
  <c r="C219" i="7"/>
  <c r="C223" i="7"/>
  <c r="D223" i="8"/>
  <c r="AL228" i="3"/>
  <c r="C227" i="7"/>
  <c r="C227" i="8"/>
  <c r="C260" i="8"/>
  <c r="D260" i="8"/>
  <c r="C260" i="7"/>
  <c r="AX265" i="3"/>
  <c r="C264" i="7"/>
  <c r="C264" i="8"/>
  <c r="C271" i="7"/>
  <c r="D271" i="8"/>
  <c r="C271" i="8"/>
  <c r="AX424" i="3"/>
  <c r="D422" i="8"/>
  <c r="AL424" i="3"/>
  <c r="C427" i="7"/>
  <c r="D427" i="8"/>
  <c r="AL429" i="3"/>
  <c r="AX459" i="3"/>
  <c r="C457" i="8"/>
  <c r="C457" i="7"/>
  <c r="D457" i="8"/>
  <c r="AX467" i="3"/>
  <c r="D465" i="8"/>
  <c r="C465" i="7"/>
  <c r="C465" i="8"/>
  <c r="AX475" i="3"/>
  <c r="C473" i="7"/>
  <c r="AL475" i="3"/>
  <c r="D473" i="8"/>
  <c r="AX507" i="3"/>
  <c r="C505" i="7"/>
  <c r="D505" i="8"/>
  <c r="C633" i="8"/>
  <c r="D633" i="8"/>
  <c r="C633" i="7"/>
  <c r="D638" i="8"/>
  <c r="C638" i="8"/>
  <c r="AX693" i="3"/>
  <c r="AL693" i="3"/>
  <c r="C691" i="7"/>
  <c r="D691" i="8"/>
  <c r="AM5" i="3"/>
  <c r="E4" i="8"/>
  <c r="F4" i="8"/>
  <c r="AY5" i="3"/>
  <c r="D175" i="7"/>
  <c r="AM176" i="3"/>
  <c r="E175" i="8"/>
  <c r="F185" i="8"/>
  <c r="E185" i="8"/>
  <c r="AM186" i="3"/>
  <c r="F189" i="8"/>
  <c r="AM190" i="3"/>
  <c r="E189" i="8"/>
  <c r="D189" i="7"/>
  <c r="AM193" i="3"/>
  <c r="E192" i="8"/>
  <c r="D192" i="7"/>
  <c r="D196" i="7"/>
  <c r="F199" i="8"/>
  <c r="AM200" i="3"/>
  <c r="D199" i="7"/>
  <c r="E199" i="8"/>
  <c r="AY326" i="3"/>
  <c r="F325" i="8"/>
  <c r="AM326" i="3"/>
  <c r="E325" i="8"/>
  <c r="D325" i="7"/>
  <c r="AM332" i="3"/>
  <c r="E331" i="8"/>
  <c r="AM336" i="3"/>
  <c r="F335" i="8"/>
  <c r="E335" i="8"/>
  <c r="D335" i="7"/>
  <c r="F435" i="8"/>
  <c r="D435" i="7"/>
  <c r="AM437" i="3"/>
  <c r="E439" i="8"/>
  <c r="D439" i="7"/>
  <c r="AM441" i="3"/>
  <c r="AM445" i="3"/>
  <c r="F443" i="8"/>
  <c r="E443" i="8"/>
  <c r="AM449" i="3"/>
  <c r="F447" i="8"/>
  <c r="E447" i="8"/>
  <c r="D451" i="7"/>
  <c r="F451" i="8"/>
  <c r="AY453" i="3"/>
  <c r="AM453" i="3"/>
  <c r="F456" i="8"/>
  <c r="AM458" i="3"/>
  <c r="D456" i="7"/>
  <c r="AM462" i="3"/>
  <c r="D460" i="7"/>
  <c r="E460" i="8"/>
  <c r="D464" i="7"/>
  <c r="F464" i="8"/>
  <c r="E464" i="8"/>
  <c r="E468" i="8"/>
  <c r="F468" i="8"/>
  <c r="D468" i="7"/>
  <c r="F486" i="8"/>
  <c r="D486" i="7"/>
  <c r="AY488" i="3"/>
  <c r="AM488" i="3"/>
  <c r="F490" i="8"/>
  <c r="AY492" i="3"/>
  <c r="D490" i="7"/>
  <c r="D494" i="7"/>
  <c r="AM496" i="3"/>
  <c r="F494" i="8"/>
  <c r="E575" i="8"/>
  <c r="F604" i="8"/>
  <c r="AM606" i="3"/>
  <c r="AM611" i="3"/>
  <c r="D609" i="7"/>
  <c r="E609" i="8"/>
  <c r="D623" i="7"/>
  <c r="D627" i="7"/>
  <c r="AM629" i="3"/>
  <c r="D631" i="7"/>
  <c r="F631" i="8"/>
  <c r="AM633" i="3"/>
  <c r="E631" i="8"/>
  <c r="F635" i="8"/>
  <c r="AM637" i="3"/>
  <c r="AY637" i="3"/>
  <c r="AM642" i="3"/>
  <c r="AM646" i="3"/>
  <c r="E644" i="8"/>
  <c r="D644" i="7"/>
  <c r="F644" i="8"/>
  <c r="AY673" i="3"/>
  <c r="F700" i="8"/>
  <c r="AM702" i="3"/>
  <c r="E707" i="8"/>
  <c r="AM709" i="3"/>
  <c r="F711" i="8"/>
  <c r="E711" i="8"/>
  <c r="AM713" i="3"/>
  <c r="AN20" i="3"/>
  <c r="AZ20" i="3"/>
  <c r="E19" i="7"/>
  <c r="AN24" i="3"/>
  <c r="G23" i="8"/>
  <c r="G115" i="8"/>
  <c r="E115" i="7"/>
  <c r="AZ116" i="3"/>
  <c r="AN116" i="3"/>
  <c r="E119" i="7"/>
  <c r="AZ120" i="3"/>
  <c r="G130" i="8"/>
  <c r="AN131" i="3"/>
  <c r="AN162" i="3"/>
  <c r="AN166" i="3"/>
  <c r="G165" i="8"/>
  <c r="E165" i="7"/>
  <c r="AZ170" i="3"/>
  <c r="G169" i="8"/>
  <c r="E169" i="7"/>
  <c r="E176" i="7"/>
  <c r="G176" i="8"/>
  <c r="G180" i="8"/>
  <c r="AN181" i="3"/>
  <c r="E180" i="7"/>
  <c r="AN192" i="3"/>
  <c r="G191" i="8"/>
  <c r="E191" i="7"/>
  <c r="AN199" i="3"/>
  <c r="E198" i="7"/>
  <c r="G198" i="8"/>
  <c r="E218" i="7"/>
  <c r="G218" i="8"/>
  <c r="AN234" i="3"/>
  <c r="E233" i="7"/>
  <c r="G233" i="8"/>
  <c r="G237" i="8"/>
  <c r="AN238" i="3"/>
  <c r="E237" i="7"/>
  <c r="AN242" i="3"/>
  <c r="E241" i="7"/>
  <c r="G245" i="8"/>
  <c r="AN246" i="3"/>
  <c r="G275" i="8"/>
  <c r="AN276" i="3"/>
  <c r="AZ311" i="3"/>
  <c r="AN311" i="3"/>
  <c r="E310" i="7"/>
  <c r="E348" i="7"/>
  <c r="AN349" i="3"/>
  <c r="G369" i="8"/>
  <c r="G382" i="8"/>
  <c r="AZ384" i="3"/>
  <c r="E386" i="7"/>
  <c r="G386" i="8"/>
  <c r="G391" i="8"/>
  <c r="AN393" i="3"/>
  <c r="AN428" i="3"/>
  <c r="AZ428" i="3"/>
  <c r="G447" i="8"/>
  <c r="AN449" i="3"/>
  <c r="AN464" i="3"/>
  <c r="AZ464" i="3"/>
  <c r="E462" i="7"/>
  <c r="E482" i="7"/>
  <c r="AZ484" i="3"/>
  <c r="G482" i="8"/>
  <c r="AN484" i="3"/>
  <c r="G493" i="8"/>
  <c r="AN495" i="3"/>
  <c r="E493" i="7"/>
  <c r="E497" i="7"/>
  <c r="AN499" i="3"/>
  <c r="G511" i="8"/>
  <c r="AN513" i="3"/>
  <c r="E511" i="7"/>
  <c r="E515" i="7"/>
  <c r="G515" i="8"/>
  <c r="AZ517" i="3"/>
  <c r="AN517" i="3"/>
  <c r="G533" i="8"/>
  <c r="AZ535" i="3"/>
  <c r="AN535" i="3"/>
  <c r="G537" i="8"/>
  <c r="E555" i="7"/>
  <c r="G555" i="8"/>
  <c r="AZ578" i="3"/>
  <c r="G576" i="8"/>
  <c r="E576" i="7"/>
  <c r="AZ597" i="3"/>
  <c r="G595" i="8"/>
  <c r="G608" i="8"/>
  <c r="AN610" i="3"/>
  <c r="AZ610" i="3"/>
  <c r="G616" i="8"/>
  <c r="E633" i="7"/>
  <c r="G651" i="8"/>
  <c r="AN653" i="3"/>
  <c r="AZ653" i="3"/>
  <c r="E651" i="7"/>
  <c r="G656" i="8"/>
  <c r="AZ658" i="3"/>
  <c r="E656" i="7"/>
  <c r="AN658" i="3"/>
  <c r="E660" i="7"/>
  <c r="AN662" i="3"/>
  <c r="G660" i="8"/>
  <c r="AN684" i="3"/>
  <c r="G682" i="8"/>
  <c r="AZ684" i="3"/>
  <c r="AN697" i="3"/>
  <c r="E695" i="7"/>
  <c r="G695" i="8"/>
  <c r="AX96" i="3"/>
  <c r="AL3" i="3"/>
  <c r="E130" i="7"/>
  <c r="E671" i="8"/>
  <c r="E486" i="8"/>
  <c r="E490" i="8"/>
  <c r="AL212" i="3"/>
  <c r="E245" i="7"/>
  <c r="E435" i="8"/>
  <c r="AL438" i="3"/>
  <c r="D443" i="7"/>
  <c r="C156" i="8"/>
  <c r="F192" i="8"/>
  <c r="C422" i="7"/>
  <c r="AL265" i="3"/>
  <c r="AM197" i="3"/>
  <c r="F707" i="8"/>
  <c r="F203" i="8"/>
  <c r="AM204" i="3"/>
  <c r="F609" i="8"/>
  <c r="C215" i="7"/>
  <c r="AY441" i="3"/>
  <c r="F196" i="8"/>
  <c r="C95" i="8"/>
  <c r="E700" i="8"/>
  <c r="AX635" i="3"/>
  <c r="E203" i="8"/>
  <c r="D152" i="8"/>
  <c r="E456" i="8"/>
  <c r="AL635" i="3"/>
  <c r="D227" i="8"/>
  <c r="E451" i="8"/>
  <c r="C219" i="8"/>
  <c r="G241" i="8"/>
  <c r="F460" i="8"/>
  <c r="AL467" i="3"/>
  <c r="D447" i="7"/>
  <c r="AL108" i="3"/>
  <c r="D164" i="8"/>
  <c r="E196" i="8"/>
  <c r="C102" i="8"/>
  <c r="C10" i="8"/>
  <c r="C223" i="8"/>
  <c r="AN618" i="3"/>
  <c r="AN219" i="3"/>
  <c r="E391" i="7"/>
  <c r="AN177" i="3"/>
  <c r="E537" i="7"/>
  <c r="G348" i="8"/>
  <c r="E595" i="7"/>
  <c r="AX143" i="3"/>
  <c r="D414" i="8"/>
  <c r="AL457" i="3"/>
  <c r="D455" i="8"/>
  <c r="C463" i="7"/>
  <c r="AX473" i="3"/>
  <c r="AX500" i="3"/>
  <c r="AX513" i="3"/>
  <c r="AX632" i="3"/>
  <c r="D680" i="8"/>
  <c r="AX697" i="3"/>
  <c r="F79" i="8"/>
  <c r="AM80" i="3"/>
  <c r="AM256" i="3"/>
  <c r="F255" i="8"/>
  <c r="AM260" i="3"/>
  <c r="F259" i="8"/>
  <c r="F271" i="8"/>
  <c r="D271" i="7"/>
  <c r="AY323" i="3"/>
  <c r="D564" i="7"/>
  <c r="AY566" i="3"/>
  <c r="F572" i="8"/>
  <c r="AM574" i="3"/>
  <c r="F682" i="8"/>
  <c r="D682" i="7"/>
  <c r="G100" i="8"/>
  <c r="E100" i="7"/>
  <c r="AN128" i="3"/>
  <c r="E127" i="7"/>
  <c r="AZ128" i="3"/>
  <c r="E158" i="7"/>
  <c r="G158" i="8"/>
  <c r="AZ189" i="3"/>
  <c r="AN227" i="3"/>
  <c r="G226" i="8"/>
  <c r="AZ227" i="3"/>
  <c r="E272" i="7"/>
  <c r="AZ273" i="3"/>
  <c r="G286" i="8"/>
  <c r="AZ365" i="3"/>
  <c r="G379" i="8"/>
  <c r="E379" i="7"/>
  <c r="AZ408" i="3"/>
  <c r="E441" i="7"/>
  <c r="AN443" i="3"/>
  <c r="AZ461" i="3"/>
  <c r="G475" i="8"/>
  <c r="AZ477" i="3"/>
  <c r="E479" i="7"/>
  <c r="AZ510" i="3"/>
  <c r="AN549" i="3"/>
  <c r="G547" i="8"/>
  <c r="AN567" i="3"/>
  <c r="AZ567" i="3"/>
  <c r="G592" i="8"/>
  <c r="E592" i="7"/>
  <c r="AZ670" i="3"/>
  <c r="G680" i="8"/>
  <c r="E680" i="7"/>
  <c r="E692" i="7"/>
  <c r="AZ694" i="3"/>
  <c r="AX185" i="3"/>
  <c r="AX275" i="3"/>
  <c r="AX441" i="3"/>
  <c r="AX461" i="3"/>
  <c r="AX469" i="3"/>
  <c r="AX478" i="3"/>
  <c r="AX509" i="3"/>
  <c r="C517" i="8"/>
  <c r="D517" i="8"/>
  <c r="AL519" i="3"/>
  <c r="AX519" i="3"/>
  <c r="C532" i="7"/>
  <c r="D532" i="8"/>
  <c r="C708" i="8"/>
  <c r="AX710" i="3"/>
  <c r="F90" i="8"/>
  <c r="F94" i="8"/>
  <c r="F111" i="8"/>
  <c r="AM112" i="3"/>
  <c r="AM123" i="3"/>
  <c r="F122" i="8"/>
  <c r="D130" i="7"/>
  <c r="D138" i="7"/>
  <c r="AM151" i="3"/>
  <c r="D150" i="7"/>
  <c r="F285" i="8"/>
  <c r="D508" i="7"/>
  <c r="D512" i="7"/>
  <c r="AM538" i="3"/>
  <c r="F540" i="8"/>
  <c r="F545" i="8"/>
  <c r="D551" i="7"/>
  <c r="F650" i="8"/>
  <c r="AY652" i="3"/>
  <c r="AM692" i="3"/>
  <c r="D690" i="7"/>
  <c r="AY692" i="3"/>
  <c r="D727" i="7"/>
  <c r="AM729" i="3"/>
  <c r="F730" i="8"/>
  <c r="AN41" i="3"/>
  <c r="AZ41" i="3"/>
  <c r="AZ138" i="3"/>
  <c r="AZ202" i="3"/>
  <c r="AN259" i="3"/>
  <c r="G258" i="8"/>
  <c r="AZ279" i="3"/>
  <c r="AZ356" i="3"/>
  <c r="AN470" i="3"/>
  <c r="AZ470" i="3"/>
  <c r="AN487" i="3"/>
  <c r="E485" i="7"/>
  <c r="G485" i="8"/>
  <c r="AZ542" i="3"/>
  <c r="G558" i="8"/>
  <c r="E558" i="7"/>
  <c r="AZ560" i="3"/>
  <c r="AZ573" i="3"/>
  <c r="AN600" i="3"/>
  <c r="G598" i="8"/>
  <c r="AZ639" i="3"/>
  <c r="E663" i="7"/>
  <c r="AX188" i="3"/>
  <c r="AX239" i="3"/>
  <c r="D281" i="8"/>
  <c r="AX450" i="3"/>
  <c r="AX463" i="3"/>
  <c r="AX471" i="3"/>
  <c r="AX481" i="3"/>
  <c r="AX511" i="3"/>
  <c r="D657" i="8"/>
  <c r="AX659" i="3"/>
  <c r="C693" i="7"/>
  <c r="C693" i="8"/>
  <c r="AX695" i="3"/>
  <c r="D311" i="7"/>
  <c r="F319" i="8"/>
  <c r="AM320" i="3"/>
  <c r="F484" i="8"/>
  <c r="AY490" i="3"/>
  <c r="AY579" i="3"/>
  <c r="AY664" i="3"/>
  <c r="N2" i="9"/>
  <c r="AN3" i="3"/>
  <c r="E2" i="7"/>
  <c r="G28" i="8"/>
  <c r="AZ29" i="3"/>
  <c r="E32" i="7"/>
  <c r="G32" i="8"/>
  <c r="G47" i="8"/>
  <c r="E90" i="7"/>
  <c r="G90" i="8"/>
  <c r="AN95" i="3"/>
  <c r="AN168" i="3"/>
  <c r="AZ168" i="3"/>
  <c r="G281" i="8"/>
  <c r="G325" i="8"/>
  <c r="E342" i="7"/>
  <c r="E361" i="7"/>
  <c r="AN362" i="3"/>
  <c r="AZ362" i="3"/>
  <c r="G403" i="8"/>
  <c r="AZ419" i="3"/>
  <c r="E502" i="7"/>
  <c r="AZ504" i="3"/>
  <c r="AN523" i="3"/>
  <c r="AZ603" i="3"/>
  <c r="G645" i="8"/>
  <c r="E645" i="7"/>
  <c r="AZ647" i="3"/>
  <c r="G653" i="8"/>
  <c r="AN655" i="3"/>
  <c r="E653" i="7"/>
  <c r="AZ655" i="3"/>
  <c r="AN660" i="3"/>
  <c r="AZ660" i="3"/>
  <c r="G703" i="8"/>
  <c r="E703" i="7"/>
  <c r="AZ705" i="3"/>
  <c r="AZ722" i="3"/>
  <c r="AY608" i="3"/>
  <c r="E720" i="7"/>
  <c r="E714" i="7"/>
  <c r="F452" i="8"/>
  <c r="AX39" i="3"/>
  <c r="C116" i="7"/>
  <c r="AX120" i="3"/>
  <c r="AX145" i="3"/>
  <c r="AX230" i="3"/>
  <c r="AX241" i="3"/>
  <c r="AX260" i="3"/>
  <c r="AX277" i="3"/>
  <c r="AX580" i="3"/>
  <c r="AX582" i="3"/>
  <c r="AX584" i="3"/>
  <c r="AX586" i="3"/>
  <c r="AX588" i="3"/>
  <c r="AX606" i="3"/>
  <c r="AX609" i="3"/>
  <c r="AX634" i="3"/>
  <c r="AX642" i="3"/>
  <c r="AX731" i="3"/>
  <c r="AY4" i="3"/>
  <c r="AY11" i="3"/>
  <c r="AY13" i="3"/>
  <c r="AY14" i="3"/>
  <c r="AY85" i="3"/>
  <c r="AM87" i="3"/>
  <c r="AY161" i="3"/>
  <c r="AY170" i="3"/>
  <c r="AY175" i="3"/>
  <c r="AY206" i="3"/>
  <c r="AY238" i="3"/>
  <c r="AY244" i="3"/>
  <c r="AY246" i="3"/>
  <c r="AY248" i="3"/>
  <c r="AY252" i="3"/>
  <c r="AY281" i="3"/>
  <c r="AY294" i="3"/>
  <c r="AY343" i="3"/>
  <c r="AY345" i="3"/>
  <c r="AY349" i="3"/>
  <c r="AY355" i="3"/>
  <c r="AY361" i="3"/>
  <c r="AY409" i="3"/>
  <c r="AY411" i="3"/>
  <c r="AY413" i="3"/>
  <c r="AY415" i="3"/>
  <c r="AY421" i="3"/>
  <c r="AY424" i="3"/>
  <c r="AY427" i="3"/>
  <c r="AY429" i="3"/>
  <c r="AY479" i="3"/>
  <c r="AY498" i="3"/>
  <c r="AY591" i="3"/>
  <c r="AY605" i="3"/>
  <c r="AY618" i="3"/>
  <c r="AY621" i="3"/>
  <c r="AY678" i="3"/>
  <c r="AY696" i="3"/>
  <c r="AY698" i="3"/>
  <c r="AY753" i="3"/>
  <c r="AN35" i="3"/>
  <c r="AZ43" i="3"/>
  <c r="AZ191" i="3"/>
  <c r="AZ204" i="3"/>
  <c r="AZ221" i="3"/>
  <c r="AZ254" i="3"/>
  <c r="AZ281" i="3"/>
  <c r="AZ316" i="3"/>
  <c r="AZ325" i="3"/>
  <c r="AZ345" i="3"/>
  <c r="AZ348" i="3"/>
  <c r="AZ367" i="3"/>
  <c r="AZ372" i="3"/>
  <c r="AZ383" i="3"/>
  <c r="E431" i="7"/>
  <c r="AZ463" i="3"/>
  <c r="AZ472" i="3"/>
  <c r="AZ489" i="3"/>
  <c r="AZ512" i="3"/>
  <c r="AZ519" i="3"/>
  <c r="AZ545" i="3"/>
  <c r="AZ563" i="3"/>
  <c r="AZ575" i="3"/>
  <c r="AZ583" i="3"/>
  <c r="AZ599" i="3"/>
  <c r="AZ605" i="3"/>
  <c r="AZ613" i="3"/>
  <c r="AZ615" i="3"/>
  <c r="AZ621" i="3"/>
  <c r="AZ624" i="3"/>
  <c r="AZ649" i="3"/>
  <c r="AZ696" i="3"/>
  <c r="AZ707" i="3"/>
  <c r="AZ51" i="3"/>
  <c r="AZ308" i="3"/>
  <c r="AS8" i="3"/>
  <c r="AS135" i="3"/>
  <c r="AS174" i="3"/>
  <c r="AS195" i="3"/>
  <c r="AS219" i="3"/>
  <c r="AS260" i="3"/>
  <c r="AS290" i="3"/>
  <c r="AS298" i="3"/>
  <c r="AS395" i="3"/>
  <c r="AS566" i="3"/>
  <c r="AS587" i="3"/>
  <c r="AS614" i="3"/>
  <c r="AN716" i="3"/>
  <c r="AY487" i="3"/>
  <c r="AY489" i="3"/>
  <c r="AY491" i="3"/>
  <c r="AY561" i="3"/>
  <c r="AM578" i="3"/>
  <c r="AY665" i="3"/>
  <c r="AY691" i="3"/>
  <c r="AY714" i="3"/>
  <c r="AZ4" i="3"/>
  <c r="AZ25" i="3"/>
  <c r="AZ37" i="3"/>
  <c r="AZ96" i="3"/>
  <c r="AZ129" i="3"/>
  <c r="AZ147" i="3"/>
  <c r="AZ169" i="3"/>
  <c r="AZ185" i="3"/>
  <c r="AZ210" i="3"/>
  <c r="AZ217" i="3"/>
  <c r="AZ223" i="3"/>
  <c r="AZ232" i="3"/>
  <c r="AZ272" i="3"/>
  <c r="AZ274" i="3"/>
  <c r="AZ283" i="3"/>
  <c r="AZ377" i="3"/>
  <c r="AZ394" i="3"/>
  <c r="AZ397" i="3"/>
  <c r="AZ413" i="3"/>
  <c r="AZ425" i="3"/>
  <c r="AZ429" i="3"/>
  <c r="AZ437" i="3"/>
  <c r="AZ444" i="3"/>
  <c r="AZ450" i="3"/>
  <c r="AZ453" i="3"/>
  <c r="AZ482" i="3"/>
  <c r="AZ485" i="3"/>
  <c r="AZ491" i="3"/>
  <c r="AZ500" i="3"/>
  <c r="AZ521" i="3"/>
  <c r="AZ531" i="3"/>
  <c r="AZ547" i="3"/>
  <c r="AZ577" i="3"/>
  <c r="AZ579" i="3"/>
  <c r="AZ588" i="3"/>
  <c r="AZ607" i="3"/>
  <c r="AN615" i="3"/>
  <c r="AZ626" i="3"/>
  <c r="E631" i="7"/>
  <c r="AZ654" i="3"/>
  <c r="AZ657" i="3"/>
  <c r="AZ661" i="3"/>
  <c r="AZ666" i="3"/>
  <c r="AZ717" i="3"/>
  <c r="AY329" i="3"/>
  <c r="AS134" i="3"/>
  <c r="AS192" i="3"/>
  <c r="AS212" i="3"/>
  <c r="AS253" i="3"/>
  <c r="AS318" i="3"/>
  <c r="AS471" i="3"/>
  <c r="AS475" i="3"/>
  <c r="AS484" i="3"/>
  <c r="AS496" i="3"/>
  <c r="AS504" i="3"/>
  <c r="AS517" i="3"/>
  <c r="AS579" i="3"/>
  <c r="AS623" i="3"/>
  <c r="AS14" i="3"/>
  <c r="AS147" i="3"/>
  <c r="AS190" i="3"/>
  <c r="AS209" i="3"/>
  <c r="AS242" i="3"/>
  <c r="AS254" i="3"/>
  <c r="AS262" i="3"/>
  <c r="AS266" i="3"/>
  <c r="AS319" i="3"/>
  <c r="AS327" i="3"/>
  <c r="AS363" i="3"/>
  <c r="AS383" i="3"/>
  <c r="AS419" i="3"/>
  <c r="AS421" i="3"/>
  <c r="AS464" i="3"/>
  <c r="AS472" i="3"/>
  <c r="AS489" i="3"/>
  <c r="AS497" i="3"/>
  <c r="AS529" i="3"/>
  <c r="AS537" i="3"/>
  <c r="D54" i="7"/>
  <c r="AX11" i="3"/>
  <c r="D18" i="8"/>
  <c r="AX25" i="3"/>
  <c r="AL29" i="3"/>
  <c r="AX45" i="3"/>
  <c r="C71" i="7"/>
  <c r="AX75" i="3"/>
  <c r="C96" i="7"/>
  <c r="AX102" i="3"/>
  <c r="AX105" i="3"/>
  <c r="C121" i="8"/>
  <c r="AX131" i="3"/>
  <c r="AX134" i="3"/>
  <c r="AX160" i="3"/>
  <c r="AX164" i="3"/>
  <c r="AX167" i="3"/>
  <c r="AL174" i="3"/>
  <c r="AX178" i="3"/>
  <c r="AX197" i="3"/>
  <c r="C204" i="8"/>
  <c r="AX209" i="3"/>
  <c r="AX215" i="3"/>
  <c r="AX219" i="3"/>
  <c r="AX223" i="3"/>
  <c r="AX256" i="3"/>
  <c r="AX271" i="3"/>
  <c r="AX299" i="3"/>
  <c r="AX306" i="3"/>
  <c r="AX311" i="3"/>
  <c r="AX317" i="3"/>
  <c r="AL321" i="3"/>
  <c r="AX325" i="3"/>
  <c r="AL331" i="3"/>
  <c r="AX335" i="3"/>
  <c r="AX344" i="3"/>
  <c r="AX355" i="3"/>
  <c r="AX366" i="3"/>
  <c r="D385" i="8"/>
  <c r="AX390" i="3"/>
  <c r="C396" i="7"/>
  <c r="AX402" i="3"/>
  <c r="AX410" i="3"/>
  <c r="AX429" i="3"/>
  <c r="AX446" i="3"/>
  <c r="AX451" i="3"/>
  <c r="AX455" i="3"/>
  <c r="AX493" i="3"/>
  <c r="C505" i="8"/>
  <c r="AX534" i="3"/>
  <c r="C536" i="8"/>
  <c r="AX542" i="3"/>
  <c r="AX547" i="3"/>
  <c r="AX553" i="3"/>
  <c r="AL559" i="3"/>
  <c r="AX564" i="3"/>
  <c r="AX566" i="3"/>
  <c r="AX576" i="3"/>
  <c r="C585" i="7"/>
  <c r="C592" i="7"/>
  <c r="AX615" i="3"/>
  <c r="AX618" i="3"/>
  <c r="AX629" i="3"/>
  <c r="C644" i="8"/>
  <c r="AX650" i="3"/>
  <c r="AX654" i="3"/>
  <c r="AX662" i="3"/>
  <c r="AX666" i="3"/>
  <c r="AX670" i="3"/>
  <c r="AX717" i="3"/>
  <c r="AY21" i="3"/>
  <c r="AY25" i="3"/>
  <c r="AY29" i="3"/>
  <c r="AM94" i="3"/>
  <c r="AY94" i="3"/>
  <c r="AY126" i="3"/>
  <c r="AY130" i="3"/>
  <c r="AY134" i="3"/>
  <c r="AY138" i="3"/>
  <c r="AY142" i="3"/>
  <c r="AY150" i="3"/>
  <c r="AY185" i="3"/>
  <c r="AY192" i="3"/>
  <c r="AY271" i="3"/>
  <c r="C479" i="8"/>
  <c r="AX483" i="3"/>
  <c r="AX485" i="3"/>
  <c r="C498" i="7"/>
  <c r="AX502" i="3"/>
  <c r="D526" i="8"/>
  <c r="C568" i="8"/>
  <c r="AX622" i="3"/>
  <c r="AX627" i="3"/>
  <c r="AX631" i="3"/>
  <c r="AX633" i="3"/>
  <c r="AX640" i="3"/>
  <c r="D6" i="8"/>
  <c r="AX10" i="3"/>
  <c r="AX13" i="3"/>
  <c r="AX38" i="3"/>
  <c r="AX47" i="3"/>
  <c r="AX71" i="3"/>
  <c r="C76" i="7"/>
  <c r="AL87" i="3"/>
  <c r="AX91" i="3"/>
  <c r="D98" i="8"/>
  <c r="AX101" i="3"/>
  <c r="AX108" i="3"/>
  <c r="D115" i="8"/>
  <c r="AX119" i="3"/>
  <c r="AX124" i="3"/>
  <c r="C143" i="7"/>
  <c r="AX149" i="3"/>
  <c r="AX155" i="3"/>
  <c r="AX159" i="3"/>
  <c r="AX163" i="3"/>
  <c r="AX173" i="3"/>
  <c r="AX177" i="3"/>
  <c r="AX187" i="3"/>
  <c r="AX196" i="3"/>
  <c r="AX204" i="3"/>
  <c r="AX208" i="3"/>
  <c r="AX214" i="3"/>
  <c r="AX218" i="3"/>
  <c r="AX222" i="3"/>
  <c r="AX255" i="3"/>
  <c r="AX293" i="3"/>
  <c r="AX305" i="3"/>
  <c r="C315" i="7"/>
  <c r="AX324" i="3"/>
  <c r="AX328" i="3"/>
  <c r="AX341" i="3"/>
  <c r="AX361" i="3"/>
  <c r="AX386" i="3"/>
  <c r="AX401" i="3"/>
  <c r="AX405" i="3"/>
  <c r="AX409" i="3"/>
  <c r="AX423" i="3"/>
  <c r="AX432" i="3"/>
  <c r="AX439" i="3"/>
  <c r="AX445" i="3"/>
  <c r="AX453" i="3"/>
  <c r="AX492" i="3"/>
  <c r="AX496" i="3"/>
  <c r="AX533" i="3"/>
  <c r="AX537" i="3"/>
  <c r="AX541" i="3"/>
  <c r="AX546" i="3"/>
  <c r="AX552" i="3"/>
  <c r="AX556" i="3"/>
  <c r="C561" i="7"/>
  <c r="AX575" i="3"/>
  <c r="AX592" i="3"/>
  <c r="AX600" i="3"/>
  <c r="AX604" i="3"/>
  <c r="AX639" i="3"/>
  <c r="AX645" i="3"/>
  <c r="AX676" i="3"/>
  <c r="AX680" i="3"/>
  <c r="C722" i="8"/>
  <c r="AX729" i="3"/>
  <c r="AX733" i="3"/>
  <c r="AY7" i="3"/>
  <c r="AY32" i="3"/>
  <c r="E31" i="8"/>
  <c r="AY36" i="3"/>
  <c r="AY40" i="3"/>
  <c r="AY118" i="3"/>
  <c r="AY145" i="3"/>
  <c r="AY153" i="3"/>
  <c r="AY224" i="3"/>
  <c r="AY228" i="3"/>
  <c r="D231" i="7"/>
  <c r="AY232" i="3"/>
  <c r="AY250" i="3"/>
  <c r="AY258" i="3"/>
  <c r="AY262" i="3"/>
  <c r="AY266" i="3"/>
  <c r="C14" i="8"/>
  <c r="AX22" i="3"/>
  <c r="AX36" i="3"/>
  <c r="AX41" i="3"/>
  <c r="AX70" i="3"/>
  <c r="AX83" i="3"/>
  <c r="D84" i="8"/>
  <c r="C110" i="7"/>
  <c r="AX128" i="3"/>
  <c r="AX137" i="3"/>
  <c r="AX140" i="3"/>
  <c r="AX146" i="3"/>
  <c r="AX152" i="3"/>
  <c r="C166" i="8"/>
  <c r="AX169" i="3"/>
  <c r="AX171" i="3"/>
  <c r="AX189" i="3"/>
  <c r="AX193" i="3"/>
  <c r="AX248" i="3"/>
  <c r="AX250" i="3"/>
  <c r="AX252" i="3"/>
  <c r="AX282" i="3"/>
  <c r="AX286" i="3"/>
  <c r="AX290" i="3"/>
  <c r="AX296" i="3"/>
  <c r="AX346" i="3"/>
  <c r="AX348" i="3"/>
  <c r="AX363" i="3"/>
  <c r="AX370" i="3"/>
  <c r="AX375" i="3"/>
  <c r="C388" i="7"/>
  <c r="AX393" i="3"/>
  <c r="AX396" i="3"/>
  <c r="AX398" i="3"/>
  <c r="AX413" i="3"/>
  <c r="C413" i="7"/>
  <c r="AX418" i="3"/>
  <c r="AX420" i="3"/>
  <c r="AX425" i="3"/>
  <c r="AX436" i="3"/>
  <c r="AX14" i="3"/>
  <c r="AX17" i="3"/>
  <c r="AX21" i="3"/>
  <c r="AX31" i="3"/>
  <c r="AX35" i="3"/>
  <c r="AX37" i="3"/>
  <c r="C39" i="7"/>
  <c r="C68" i="7"/>
  <c r="AX82" i="3"/>
  <c r="C94" i="7"/>
  <c r="AX110" i="3"/>
  <c r="AX136" i="3"/>
  <c r="AX148" i="3"/>
  <c r="AX151" i="3"/>
  <c r="D153" i="8"/>
  <c r="AX158" i="3"/>
  <c r="AX162" i="3"/>
  <c r="AX166" i="3"/>
  <c r="AX176" i="3"/>
  <c r="AL186" i="3"/>
  <c r="AX195" i="3"/>
  <c r="AL203" i="3"/>
  <c r="AX207" i="3"/>
  <c r="AX211" i="3"/>
  <c r="AX217" i="3"/>
  <c r="AX221" i="3"/>
  <c r="D224" i="8"/>
  <c r="AX244" i="3"/>
  <c r="AX254" i="3"/>
  <c r="AX258" i="3"/>
  <c r="AX264" i="3"/>
  <c r="AX273" i="3"/>
  <c r="C280" i="7"/>
  <c r="AX292" i="3"/>
  <c r="AX304" i="3"/>
  <c r="AX310" i="3"/>
  <c r="AX315" i="3"/>
  <c r="AX323" i="3"/>
  <c r="AX327" i="3"/>
  <c r="AX338" i="3"/>
  <c r="AX345" i="3"/>
  <c r="AX360" i="3"/>
  <c r="AX367" i="3"/>
  <c r="AX378" i="3"/>
  <c r="AX389" i="3"/>
  <c r="AX400" i="3"/>
  <c r="AX404" i="3"/>
  <c r="AX408" i="3"/>
  <c r="AX422" i="3"/>
  <c r="AX431" i="3"/>
  <c r="C436" i="7"/>
  <c r="AX444" i="3"/>
  <c r="AX480" i="3"/>
  <c r="AX491" i="3"/>
  <c r="AX495" i="3"/>
  <c r="C497" i="8"/>
  <c r="AX506" i="3"/>
  <c r="AX515" i="3"/>
  <c r="AX526" i="3"/>
  <c r="AL532" i="3"/>
  <c r="AX540" i="3"/>
  <c r="AX545" i="3"/>
  <c r="AX549" i="3"/>
  <c r="AX555" i="3"/>
  <c r="AX561" i="3"/>
  <c r="AX568" i="3"/>
  <c r="AX574" i="3"/>
  <c r="AX591" i="3"/>
  <c r="AX596" i="3"/>
  <c r="AL599" i="3"/>
  <c r="AX603" i="3"/>
  <c r="AX641" i="3"/>
  <c r="AX644" i="3"/>
  <c r="AX648" i="3"/>
  <c r="AX652" i="3"/>
  <c r="AX657" i="3"/>
  <c r="AX668" i="3"/>
  <c r="AX709" i="3"/>
  <c r="AX711" i="3"/>
  <c r="C713" i="7"/>
  <c r="AY70" i="3"/>
  <c r="D95" i="7"/>
  <c r="AY96" i="3"/>
  <c r="D103" i="7"/>
  <c r="AY109" i="3"/>
  <c r="F112" i="8"/>
  <c r="AY128" i="3"/>
  <c r="AY132" i="3"/>
  <c r="E135" i="8"/>
  <c r="AY140" i="3"/>
  <c r="AY148" i="3"/>
  <c r="E147" i="8"/>
  <c r="AY187" i="3"/>
  <c r="AY194" i="3"/>
  <c r="AY269" i="3"/>
  <c r="AX4" i="3"/>
  <c r="C9" i="7"/>
  <c r="AX24" i="3"/>
  <c r="AL26" i="3"/>
  <c r="AX28" i="3"/>
  <c r="C70" i="7"/>
  <c r="AX74" i="3"/>
  <c r="AX80" i="3"/>
  <c r="AX85" i="3"/>
  <c r="AX87" i="3"/>
  <c r="AX93" i="3"/>
  <c r="AL101" i="3"/>
  <c r="AX104" i="3"/>
  <c r="AX113" i="3"/>
  <c r="AX130" i="3"/>
  <c r="AX142" i="3"/>
  <c r="AX182" i="3"/>
  <c r="AX184" i="3"/>
  <c r="AL198" i="3"/>
  <c r="AX200" i="3"/>
  <c r="AX229" i="3"/>
  <c r="AX231" i="3"/>
  <c r="AX236" i="3"/>
  <c r="AX238" i="3"/>
  <c r="C239" i="7"/>
  <c r="AX242" i="3"/>
  <c r="C249" i="7"/>
  <c r="AX261" i="3"/>
  <c r="AX268" i="3"/>
  <c r="AX270" i="3"/>
  <c r="AX276" i="3"/>
  <c r="AX301" i="3"/>
  <c r="AX313" i="3"/>
  <c r="AX343" i="3"/>
  <c r="AX383" i="3"/>
  <c r="AX415" i="3"/>
  <c r="C451" i="7"/>
  <c r="AX457" i="3"/>
  <c r="AX482" i="3"/>
  <c r="AX484" i="3"/>
  <c r="AX486" i="3"/>
  <c r="AX489" i="3"/>
  <c r="AX501" i="3"/>
  <c r="AX503" i="3"/>
  <c r="AX523" i="3"/>
  <c r="AX529" i="3"/>
  <c r="C563" i="7"/>
  <c r="AX571" i="3"/>
  <c r="AX614" i="3"/>
  <c r="AX3" i="3"/>
  <c r="E2" i="9"/>
  <c r="AX23" i="3"/>
  <c r="AX42" i="3"/>
  <c r="C72" i="7"/>
  <c r="AX79" i="3"/>
  <c r="AX81" i="3"/>
  <c r="D83" i="8"/>
  <c r="AX86" i="3"/>
  <c r="AL92" i="3"/>
  <c r="AX112" i="3"/>
  <c r="AL126" i="3"/>
  <c r="C137" i="8"/>
  <c r="AX141" i="3"/>
  <c r="AX153" i="3"/>
  <c r="D156" i="8"/>
  <c r="AX161" i="3"/>
  <c r="AL165" i="3"/>
  <c r="AX175" i="3"/>
  <c r="C205" i="8"/>
  <c r="AX210" i="3"/>
  <c r="AX216" i="3"/>
  <c r="AX220" i="3"/>
  <c r="AX224" i="3"/>
  <c r="AX257" i="3"/>
  <c r="AX263" i="3"/>
  <c r="AX272" i="3"/>
  <c r="AX303" i="3"/>
  <c r="AX309" i="3"/>
  <c r="AX318" i="3"/>
  <c r="AX322" i="3"/>
  <c r="AX326" i="3"/>
  <c r="AX332" i="3"/>
  <c r="AX336" i="3"/>
  <c r="AX388" i="3"/>
  <c r="AX399" i="3"/>
  <c r="AX403" i="3"/>
  <c r="AX411" i="3"/>
  <c r="AL414" i="3"/>
  <c r="AL430" i="3"/>
  <c r="AX447" i="3"/>
  <c r="AX456" i="3"/>
  <c r="AX479" i="3"/>
  <c r="AL490" i="3"/>
  <c r="AX494" i="3"/>
  <c r="AX505" i="3"/>
  <c r="AX518" i="3"/>
  <c r="AX522" i="3"/>
  <c r="AX525" i="3"/>
  <c r="C533" i="7"/>
  <c r="AX539" i="3"/>
  <c r="AX543" i="3"/>
  <c r="AX548" i="3"/>
  <c r="AX554" i="3"/>
  <c r="AX560" i="3"/>
  <c r="AX567" i="3"/>
  <c r="AX573" i="3"/>
  <c r="AX577" i="3"/>
  <c r="AX598" i="3"/>
  <c r="AX602" i="3"/>
  <c r="C614" i="8"/>
  <c r="AX619" i="3"/>
  <c r="AX636" i="3"/>
  <c r="C669" i="8"/>
  <c r="AX671" i="3"/>
  <c r="AX678" i="3"/>
  <c r="AY18" i="3"/>
  <c r="AY34" i="3"/>
  <c r="AY72" i="3"/>
  <c r="AY76" i="3"/>
  <c r="AY80" i="3"/>
  <c r="AY116" i="3"/>
  <c r="F115" i="8"/>
  <c r="AY120" i="3"/>
  <c r="AY155" i="3"/>
  <c r="AY159" i="3"/>
  <c r="AY165" i="3"/>
  <c r="AY200" i="3"/>
  <c r="AY204" i="3"/>
  <c r="AY210" i="3"/>
  <c r="AY214" i="3"/>
  <c r="AY218" i="3"/>
  <c r="AY222" i="3"/>
  <c r="AY226" i="3"/>
  <c r="AY230" i="3"/>
  <c r="AY260" i="3"/>
  <c r="E259" i="8"/>
  <c r="AX6" i="3"/>
  <c r="AX12" i="3"/>
  <c r="AX26" i="3"/>
  <c r="C27" i="7"/>
  <c r="D36" i="8"/>
  <c r="D45" i="8"/>
  <c r="AX76" i="3"/>
  <c r="AX95" i="3"/>
  <c r="AX98" i="3"/>
  <c r="AX106" i="3"/>
  <c r="AX115" i="3"/>
  <c r="AX123" i="3"/>
  <c r="AX132" i="3"/>
  <c r="D142" i="8"/>
  <c r="AL145" i="3"/>
  <c r="C167" i="7"/>
  <c r="AX170" i="3"/>
  <c r="AX172" i="3"/>
  <c r="C187" i="7"/>
  <c r="D189" i="8"/>
  <c r="C191" i="7"/>
  <c r="AX198" i="3"/>
  <c r="D243" i="8"/>
  <c r="AX247" i="3"/>
  <c r="AX251" i="3"/>
  <c r="AX281" i="3"/>
  <c r="AX283" i="3"/>
  <c r="AX287" i="3"/>
  <c r="C294" i="8"/>
  <c r="AX297" i="3"/>
  <c r="AL315" i="3"/>
  <c r="C344" i="7"/>
  <c r="AX347" i="3"/>
  <c r="AX349" i="3"/>
  <c r="AX362" i="3"/>
  <c r="AX364" i="3"/>
  <c r="D366" i="8"/>
  <c r="AL372" i="3"/>
  <c r="AX392" i="3"/>
  <c r="AX397" i="3"/>
  <c r="AL416" i="3"/>
  <c r="AX417" i="3"/>
  <c r="C422" i="8"/>
  <c r="AX427" i="3"/>
  <c r="D431" i="8"/>
  <c r="AX686" i="3"/>
  <c r="AL703" i="3"/>
  <c r="AX713" i="3"/>
  <c r="AX726" i="3"/>
  <c r="D4" i="7"/>
  <c r="E16" i="8"/>
  <c r="AY23" i="3"/>
  <c r="AY27" i="3"/>
  <c r="AY33" i="3"/>
  <c r="AY38" i="3"/>
  <c r="F68" i="8"/>
  <c r="AY74" i="3"/>
  <c r="AY78" i="3"/>
  <c r="AY82" i="3"/>
  <c r="AY89" i="3"/>
  <c r="AY93" i="3"/>
  <c r="AY98" i="3"/>
  <c r="AY102" i="3"/>
  <c r="AY106" i="3"/>
  <c r="AY111" i="3"/>
  <c r="AY115" i="3"/>
  <c r="AY147" i="3"/>
  <c r="AY157" i="3"/>
  <c r="AY167" i="3"/>
  <c r="AY178" i="3"/>
  <c r="AY189" i="3"/>
  <c r="AY202" i="3"/>
  <c r="AY208" i="3"/>
  <c r="AY212" i="3"/>
  <c r="AY216" i="3"/>
  <c r="AY220" i="3"/>
  <c r="E222" i="8"/>
  <c r="AY234" i="3"/>
  <c r="AY242" i="3"/>
  <c r="AY264" i="3"/>
  <c r="E275" i="8"/>
  <c r="AY292" i="3"/>
  <c r="AY295" i="3"/>
  <c r="E298" i="8"/>
  <c r="AY303" i="3"/>
  <c r="AY309" i="3"/>
  <c r="AY317" i="3"/>
  <c r="AY321" i="3"/>
  <c r="AY327" i="3"/>
  <c r="F334" i="8"/>
  <c r="AY370" i="3"/>
  <c r="AY386" i="3"/>
  <c r="AY398" i="3"/>
  <c r="AY405" i="3"/>
  <c r="AY419" i="3"/>
  <c r="D428" i="7"/>
  <c r="AY437" i="3"/>
  <c r="AY445" i="3"/>
  <c r="AY449" i="3"/>
  <c r="AY460" i="3"/>
  <c r="AY464" i="3"/>
  <c r="AY468" i="3"/>
  <c r="AY472" i="3"/>
  <c r="AY475" i="3"/>
  <c r="AY493" i="3"/>
  <c r="AY499" i="3"/>
  <c r="AY508" i="3"/>
  <c r="AY520" i="3"/>
  <c r="AY524" i="3"/>
  <c r="AM566" i="3"/>
  <c r="AY570" i="3"/>
  <c r="AY576" i="3"/>
  <c r="AY588" i="3"/>
  <c r="F592" i="8"/>
  <c r="AY598" i="3"/>
  <c r="AY602" i="3"/>
  <c r="AY609" i="3"/>
  <c r="D621" i="7"/>
  <c r="D633" i="7"/>
  <c r="AY640" i="3"/>
  <c r="AY644" i="3"/>
  <c r="AY655" i="3"/>
  <c r="AY660" i="3"/>
  <c r="D680" i="7"/>
  <c r="AY684" i="3"/>
  <c r="AY694" i="3"/>
  <c r="F702" i="8"/>
  <c r="Q703" i="9"/>
  <c r="AY711" i="3"/>
  <c r="AM720" i="3"/>
  <c r="AY724" i="3"/>
  <c r="AY729" i="3"/>
  <c r="AZ12" i="3"/>
  <c r="AZ15" i="3"/>
  <c r="E28" i="7"/>
  <c r="AZ47" i="3"/>
  <c r="AZ74" i="3"/>
  <c r="AZ78" i="3"/>
  <c r="AZ81" i="3"/>
  <c r="AZ85" i="3"/>
  <c r="AZ89" i="3"/>
  <c r="AZ93" i="3"/>
  <c r="AZ102" i="3"/>
  <c r="AZ106" i="3"/>
  <c r="AZ111" i="3"/>
  <c r="AZ119" i="3"/>
  <c r="E120" i="7"/>
  <c r="E124" i="7"/>
  <c r="AZ134" i="3"/>
  <c r="AZ141" i="3"/>
  <c r="G148" i="8"/>
  <c r="AZ153" i="3"/>
  <c r="AZ157" i="3"/>
  <c r="AZ177" i="3"/>
  <c r="AZ180" i="3"/>
  <c r="AZ183" i="3"/>
  <c r="AZ194" i="3"/>
  <c r="AZ199" i="3"/>
  <c r="AZ205" i="3"/>
  <c r="AZ211" i="3"/>
  <c r="AZ215" i="3"/>
  <c r="AZ218" i="3"/>
  <c r="AZ230" i="3"/>
  <c r="AZ236" i="3"/>
  <c r="G239" i="8"/>
  <c r="AZ244" i="3"/>
  <c r="AZ257" i="3"/>
  <c r="AZ261" i="3"/>
  <c r="AN269" i="3"/>
  <c r="AZ277" i="3"/>
  <c r="AZ290" i="3"/>
  <c r="AZ294" i="3"/>
  <c r="AZ298" i="3"/>
  <c r="AZ302" i="3"/>
  <c r="AZ305" i="3"/>
  <c r="AZ312" i="3"/>
  <c r="AZ323" i="3"/>
  <c r="G331" i="8"/>
  <c r="AZ336" i="3"/>
  <c r="E345" i="7"/>
  <c r="AZ349" i="3"/>
  <c r="G371" i="8"/>
  <c r="AZ378" i="3"/>
  <c r="AZ386" i="3"/>
  <c r="AZ390" i="3"/>
  <c r="AZ402" i="3"/>
  <c r="AZ417" i="3"/>
  <c r="AZ420" i="3"/>
  <c r="AZ430" i="3"/>
  <c r="AZ441" i="3"/>
  <c r="AZ447" i="3"/>
  <c r="AZ456" i="3"/>
  <c r="AZ473" i="3"/>
  <c r="AZ483" i="3"/>
  <c r="AZ486" i="3"/>
  <c r="AZ494" i="3"/>
  <c r="AZ496" i="3"/>
  <c r="AZ513" i="3"/>
  <c r="AZ516" i="3"/>
  <c r="AZ522" i="3"/>
  <c r="E531" i="7"/>
  <c r="AZ548" i="3"/>
  <c r="AZ555" i="3"/>
  <c r="AZ570" i="3"/>
  <c r="AZ586" i="3"/>
  <c r="AZ594" i="3"/>
  <c r="AZ600" i="3"/>
  <c r="AZ609" i="3"/>
  <c r="AZ617" i="3"/>
  <c r="AZ627" i="3"/>
  <c r="AZ630" i="3"/>
  <c r="AZ650" i="3"/>
  <c r="G662" i="8"/>
  <c r="AZ673" i="3"/>
  <c r="AZ677" i="3"/>
  <c r="AZ681" i="3"/>
  <c r="AZ710" i="3"/>
  <c r="AZ714" i="3"/>
  <c r="AZ728" i="3"/>
  <c r="AZ731" i="3"/>
  <c r="AX284" i="3"/>
  <c r="AY426" i="3"/>
  <c r="AY454" i="3"/>
  <c r="AY51" i="3"/>
  <c r="AZ329" i="3"/>
  <c r="C610" i="8"/>
  <c r="AM518" i="3"/>
  <c r="AY582" i="3"/>
  <c r="D584" i="7"/>
  <c r="AZ24" i="3"/>
  <c r="E196" i="7"/>
  <c r="AZ411" i="3"/>
  <c r="AZ558" i="3"/>
  <c r="AX649" i="3"/>
  <c r="AX653" i="3"/>
  <c r="AX661" i="3"/>
  <c r="AX669" i="3"/>
  <c r="AX672" i="3"/>
  <c r="AL675" i="3"/>
  <c r="AX679" i="3"/>
  <c r="AX692" i="3"/>
  <c r="AX702" i="3"/>
  <c r="AX706" i="3"/>
  <c r="AX712" i="3"/>
  <c r="AX721" i="3"/>
  <c r="AX725" i="3"/>
  <c r="AX753" i="3"/>
  <c r="AY8" i="3"/>
  <c r="AY22" i="3"/>
  <c r="AY26" i="3"/>
  <c r="Q25" i="9"/>
  <c r="AY30" i="3"/>
  <c r="AY73" i="3"/>
  <c r="AY77" i="3"/>
  <c r="AY81" i="3"/>
  <c r="E83" i="8"/>
  <c r="D87" i="7"/>
  <c r="AY101" i="3"/>
  <c r="AY105" i="3"/>
  <c r="AY110" i="3"/>
  <c r="AY114" i="3"/>
  <c r="AY146" i="3"/>
  <c r="AY151" i="3"/>
  <c r="D170" i="7"/>
  <c r="AY174" i="3"/>
  <c r="AY177" i="3"/>
  <c r="E179" i="8"/>
  <c r="AY183" i="3"/>
  <c r="E187" i="8"/>
  <c r="D194" i="7"/>
  <c r="AY201" i="3"/>
  <c r="AY207" i="3"/>
  <c r="AY211" i="3"/>
  <c r="AY215" i="3"/>
  <c r="E218" i="8"/>
  <c r="AY233" i="3"/>
  <c r="D235" i="7"/>
  <c r="AY241" i="3"/>
  <c r="AY255" i="3"/>
  <c r="AY259" i="3"/>
  <c r="AY267" i="3"/>
  <c r="D282" i="7"/>
  <c r="AY298" i="3"/>
  <c r="AY302" i="3"/>
  <c r="AY306" i="3"/>
  <c r="AY311" i="3"/>
  <c r="AY341" i="3"/>
  <c r="AY367" i="3"/>
  <c r="AY385" i="3"/>
  <c r="AY397" i="3"/>
  <c r="AY401" i="3"/>
  <c r="AM407" i="3"/>
  <c r="AY418" i="3"/>
  <c r="E430" i="8"/>
  <c r="D434" i="7"/>
  <c r="AY440" i="3"/>
  <c r="AY444" i="3"/>
  <c r="AY448" i="3"/>
  <c r="AY463" i="3"/>
  <c r="AY467" i="3"/>
  <c r="AY471" i="3"/>
  <c r="AM492" i="3"/>
  <c r="D499" i="7"/>
  <c r="AY504" i="3"/>
  <c r="AY519" i="3"/>
  <c r="AY523" i="3"/>
  <c r="AY531" i="3"/>
  <c r="AY569" i="3"/>
  <c r="AY573" i="3"/>
  <c r="AY581" i="3"/>
  <c r="AY587" i="3"/>
  <c r="AY597" i="3"/>
  <c r="AY601" i="3"/>
  <c r="AY607" i="3"/>
  <c r="AM634" i="3"/>
  <c r="AY639" i="3"/>
  <c r="AY643" i="3"/>
  <c r="AY659" i="3"/>
  <c r="AY669" i="3"/>
  <c r="AY693" i="3"/>
  <c r="AY703" i="3"/>
  <c r="AY710" i="3"/>
  <c r="AY728" i="3"/>
  <c r="AY731" i="3"/>
  <c r="AZ11" i="3"/>
  <c r="E13" i="7"/>
  <c r="AZ23" i="3"/>
  <c r="AZ32" i="3"/>
  <c r="AZ46" i="3"/>
  <c r="AZ70" i="3"/>
  <c r="AZ73" i="3"/>
  <c r="G76" i="8"/>
  <c r="AZ84" i="3"/>
  <c r="E87" i="7"/>
  <c r="AZ92" i="3"/>
  <c r="AZ101" i="3"/>
  <c r="AZ105" i="3"/>
  <c r="AZ110" i="3"/>
  <c r="AZ118" i="3"/>
  <c r="AZ124" i="3"/>
  <c r="AZ133" i="3"/>
  <c r="AZ140" i="3"/>
  <c r="AZ144" i="3"/>
  <c r="AZ152" i="3"/>
  <c r="AZ156" i="3"/>
  <c r="AZ179" i="3"/>
  <c r="AZ198" i="3"/>
  <c r="AZ207" i="3"/>
  <c r="AZ214" i="3"/>
  <c r="AZ220" i="3"/>
  <c r="G228" i="8"/>
  <c r="AZ235" i="3"/>
  <c r="AZ239" i="3"/>
  <c r="AZ243" i="3"/>
  <c r="E252" i="7"/>
  <c r="AZ256" i="3"/>
  <c r="AZ260" i="3"/>
  <c r="AZ264" i="3"/>
  <c r="AZ271" i="3"/>
  <c r="AZ276" i="3"/>
  <c r="AZ293" i="3"/>
  <c r="AZ297" i="3"/>
  <c r="AZ301" i="3"/>
  <c r="AZ314" i="3"/>
  <c r="AZ322" i="3"/>
  <c r="AZ331" i="3"/>
  <c r="AZ335" i="3"/>
  <c r="AZ355" i="3"/>
  <c r="AZ361" i="3"/>
  <c r="AZ382" i="3"/>
  <c r="AZ389" i="3"/>
  <c r="AZ393" i="3"/>
  <c r="AZ396" i="3"/>
  <c r="AZ407" i="3"/>
  <c r="AZ412" i="3"/>
  <c r="G430" i="8"/>
  <c r="AZ440" i="3"/>
  <c r="AZ449" i="3"/>
  <c r="AZ458" i="3"/>
  <c r="AZ467" i="3"/>
  <c r="AZ475" i="3"/>
  <c r="AZ507" i="3"/>
  <c r="AN524" i="3"/>
  <c r="AZ530" i="3"/>
  <c r="AZ538" i="3"/>
  <c r="AZ552" i="3"/>
  <c r="AZ557" i="3"/>
  <c r="AZ559" i="3"/>
  <c r="AZ566" i="3"/>
  <c r="AZ572" i="3"/>
  <c r="AN585" i="3"/>
  <c r="AZ602" i="3"/>
  <c r="AZ629" i="3"/>
  <c r="AZ632" i="3"/>
  <c r="AZ642" i="3"/>
  <c r="AZ652" i="3"/>
  <c r="E657" i="7"/>
  <c r="AZ676" i="3"/>
  <c r="AZ680" i="3"/>
  <c r="AZ709" i="3"/>
  <c r="E711" i="7"/>
  <c r="AZ726" i="3"/>
  <c r="AX426" i="3"/>
  <c r="AX454" i="3"/>
  <c r="E606" i="7"/>
  <c r="AZ727" i="3"/>
  <c r="AY53" i="3"/>
  <c r="AY544" i="3"/>
  <c r="G542" i="8"/>
  <c r="AZ612" i="3"/>
  <c r="AX620" i="3"/>
  <c r="AZ620" i="3"/>
  <c r="AY342" i="3"/>
  <c r="AZ342" i="3"/>
  <c r="AX683" i="3"/>
  <c r="AX716" i="3"/>
  <c r="AY17" i="3"/>
  <c r="AY19" i="3"/>
  <c r="F32" i="8"/>
  <c r="AY35" i="3"/>
  <c r="AY95" i="3"/>
  <c r="AY117" i="3"/>
  <c r="AY119" i="3"/>
  <c r="AY127" i="3"/>
  <c r="AY129" i="3"/>
  <c r="AY131" i="3"/>
  <c r="AY133" i="3"/>
  <c r="AY135" i="3"/>
  <c r="AY137" i="3"/>
  <c r="F138" i="8"/>
  <c r="AY141" i="3"/>
  <c r="AY143" i="3"/>
  <c r="AY149" i="3"/>
  <c r="AY154" i="3"/>
  <c r="AY186" i="3"/>
  <c r="AY191" i="3"/>
  <c r="AY193" i="3"/>
  <c r="D197" i="7"/>
  <c r="AY223" i="3"/>
  <c r="AY225" i="3"/>
  <c r="AM227" i="3"/>
  <c r="AY229" i="3"/>
  <c r="E230" i="8"/>
  <c r="AY261" i="3"/>
  <c r="AY270" i="3"/>
  <c r="AY272" i="3"/>
  <c r="AY314" i="3"/>
  <c r="AY331" i="3"/>
  <c r="AY333" i="3"/>
  <c r="AY335" i="3"/>
  <c r="AY338" i="3"/>
  <c r="AY375" i="3"/>
  <c r="AY378" i="3"/>
  <c r="AY382" i="3"/>
  <c r="AY389" i="3"/>
  <c r="AY452" i="3"/>
  <c r="AY456" i="3"/>
  <c r="AY458" i="3"/>
  <c r="D458" i="7"/>
  <c r="AY483" i="3"/>
  <c r="AY496" i="3"/>
  <c r="AY510" i="3"/>
  <c r="AY512" i="3"/>
  <c r="AY514" i="3"/>
  <c r="AM516" i="3"/>
  <c r="AY518" i="3"/>
  <c r="AY527" i="3"/>
  <c r="AY529" i="3"/>
  <c r="AY534" i="3"/>
  <c r="AY536" i="3"/>
  <c r="AY539" i="3"/>
  <c r="AY545" i="3"/>
  <c r="AY547" i="3"/>
  <c r="AY549" i="3"/>
  <c r="AY553" i="3"/>
  <c r="AY555" i="3"/>
  <c r="F555" i="8"/>
  <c r="AY559" i="3"/>
  <c r="AY629" i="3"/>
  <c r="AY631" i="3"/>
  <c r="AY646" i="3"/>
  <c r="AY648" i="3"/>
  <c r="AY278" i="3"/>
  <c r="AY290" i="3"/>
  <c r="AY297" i="3"/>
  <c r="AY301" i="3"/>
  <c r="AY305" i="3"/>
  <c r="D318" i="7"/>
  <c r="AY363" i="3"/>
  <c r="D371" i="7"/>
  <c r="AY384" i="3"/>
  <c r="AY392" i="3"/>
  <c r="AY396" i="3"/>
  <c r="AY400" i="3"/>
  <c r="AY439" i="3"/>
  <c r="AY443" i="3"/>
  <c r="AY447" i="3"/>
  <c r="AY459" i="3"/>
  <c r="AY462" i="3"/>
  <c r="AY466" i="3"/>
  <c r="AY470" i="3"/>
  <c r="AY482" i="3"/>
  <c r="AY495" i="3"/>
  <c r="D507" i="7"/>
  <c r="D520" i="7"/>
  <c r="AY530" i="3"/>
  <c r="D531" i="7"/>
  <c r="D558" i="7"/>
  <c r="AY568" i="3"/>
  <c r="AY572" i="3"/>
  <c r="AY596" i="3"/>
  <c r="AY600" i="3"/>
  <c r="AY611" i="3"/>
  <c r="AY615" i="3"/>
  <c r="AY633" i="3"/>
  <c r="D635" i="7"/>
  <c r="E643" i="8"/>
  <c r="AY658" i="3"/>
  <c r="AY662" i="3"/>
  <c r="AY668" i="3"/>
  <c r="D668" i="7"/>
  <c r="AY675" i="3"/>
  <c r="E684" i="8"/>
  <c r="D700" i="7"/>
  <c r="D707" i="7"/>
  <c r="F713" i="8"/>
  <c r="AY726" i="3"/>
  <c r="AN8" i="3"/>
  <c r="AZ22" i="3"/>
  <c r="AZ31" i="3"/>
  <c r="AZ45" i="3"/>
  <c r="AZ72" i="3"/>
  <c r="AZ76" i="3"/>
  <c r="G78" i="8"/>
  <c r="AZ83" i="3"/>
  <c r="AZ87" i="3"/>
  <c r="AZ91" i="3"/>
  <c r="AZ100" i="3"/>
  <c r="AZ104" i="3"/>
  <c r="AZ109" i="3"/>
  <c r="AZ117" i="3"/>
  <c r="AN123" i="3"/>
  <c r="E126" i="7"/>
  <c r="AZ132" i="3"/>
  <c r="AZ136" i="3"/>
  <c r="AZ143" i="3"/>
  <c r="AZ151" i="3"/>
  <c r="E154" i="7"/>
  <c r="AZ161" i="3"/>
  <c r="AZ165" i="3"/>
  <c r="AN175" i="3"/>
  <c r="AZ182" i="3"/>
  <c r="AZ201" i="3"/>
  <c r="AZ213" i="3"/>
  <c r="AZ222" i="3"/>
  <c r="AZ231" i="3"/>
  <c r="AZ234" i="3"/>
  <c r="AZ238" i="3"/>
  <c r="AZ242" i="3"/>
  <c r="AZ246" i="3"/>
  <c r="AZ259" i="3"/>
  <c r="AZ267" i="3"/>
  <c r="E274" i="7"/>
  <c r="G277" i="8"/>
  <c r="E291" i="7"/>
  <c r="AZ296" i="3"/>
  <c r="AZ300" i="3"/>
  <c r="G308" i="8"/>
  <c r="AZ328" i="3"/>
  <c r="AZ334" i="3"/>
  <c r="AZ366" i="3"/>
  <c r="E382" i="7"/>
  <c r="AZ388" i="3"/>
  <c r="AZ414" i="3"/>
  <c r="AZ418" i="3"/>
  <c r="E429" i="7"/>
  <c r="AZ436" i="3"/>
  <c r="AZ439" i="3"/>
  <c r="AZ451" i="3"/>
  <c r="AZ455" i="3"/>
  <c r="E455" i="7"/>
  <c r="AZ460" i="3"/>
  <c r="AZ469" i="3"/>
  <c r="AN474" i="3"/>
  <c r="AZ478" i="3"/>
  <c r="AZ490" i="3"/>
  <c r="AZ498" i="3"/>
  <c r="AZ501" i="3"/>
  <c r="AZ509" i="3"/>
  <c r="AZ518" i="3"/>
  <c r="G527" i="8"/>
  <c r="AZ532" i="3"/>
  <c r="AZ543" i="3"/>
  <c r="AZ561" i="3"/>
  <c r="AZ568" i="3"/>
  <c r="AZ574" i="3"/>
  <c r="G587" i="8"/>
  <c r="AZ596" i="3"/>
  <c r="AZ604" i="3"/>
  <c r="AZ611" i="3"/>
  <c r="AZ619" i="3"/>
  <c r="AZ628" i="3"/>
  <c r="AZ634" i="3"/>
  <c r="AZ644" i="3"/>
  <c r="AZ646" i="3"/>
  <c r="AZ663" i="3"/>
  <c r="AZ675" i="3"/>
  <c r="AZ679" i="3"/>
  <c r="E681" i="7"/>
  <c r="AZ712" i="3"/>
  <c r="AZ725" i="3"/>
  <c r="AZ730" i="3"/>
  <c r="AZ733" i="3"/>
  <c r="AZ284" i="3"/>
  <c r="AZ10" i="3"/>
  <c r="AY727" i="3"/>
  <c r="F51" i="8"/>
  <c r="D306" i="7"/>
  <c r="AZ307" i="3"/>
  <c r="AX308" i="3"/>
  <c r="AY55" i="3"/>
  <c r="AZ686" i="3"/>
  <c r="AZ691" i="3"/>
  <c r="AZ693" i="3"/>
  <c r="AZ695" i="3"/>
  <c r="AZ697" i="3"/>
  <c r="AZ702" i="3"/>
  <c r="AZ704" i="3"/>
  <c r="AZ706" i="3"/>
  <c r="AX608" i="3"/>
  <c r="AZ608" i="3"/>
  <c r="AY49" i="3"/>
  <c r="AZ50" i="3"/>
  <c r="AZ52" i="3"/>
  <c r="AY308" i="3"/>
  <c r="AX329" i="3"/>
  <c r="AX544" i="3"/>
  <c r="AY612" i="3"/>
  <c r="AX342" i="3"/>
  <c r="AX601" i="3"/>
  <c r="C609" i="7"/>
  <c r="AX617" i="3"/>
  <c r="C619" i="8"/>
  <c r="AX647" i="3"/>
  <c r="AX651" i="3"/>
  <c r="AX655" i="3"/>
  <c r="C661" i="7"/>
  <c r="AX667" i="3"/>
  <c r="C671" i="7"/>
  <c r="AX677" i="3"/>
  <c r="AX681" i="3"/>
  <c r="AX714" i="3"/>
  <c r="AX720" i="3"/>
  <c r="AX728" i="3"/>
  <c r="AM3" i="3"/>
  <c r="J2" i="9"/>
  <c r="AY6" i="3"/>
  <c r="AY10" i="3"/>
  <c r="AY24" i="3"/>
  <c r="AY28" i="3"/>
  <c r="AY39" i="3"/>
  <c r="AY46" i="3"/>
  <c r="AY75" i="3"/>
  <c r="AY79" i="3"/>
  <c r="AY83" i="3"/>
  <c r="AY90" i="3"/>
  <c r="AY103" i="3"/>
  <c r="AY108" i="3"/>
  <c r="AY112" i="3"/>
  <c r="AY158" i="3"/>
  <c r="AY164" i="3"/>
  <c r="AY173" i="3"/>
  <c r="AY179" i="3"/>
  <c r="AY190" i="3"/>
  <c r="AY203" i="3"/>
  <c r="AY209" i="3"/>
  <c r="AY213" i="3"/>
  <c r="AY217" i="3"/>
  <c r="AY221" i="3"/>
  <c r="AY249" i="3"/>
  <c r="AY265" i="3"/>
  <c r="AY277" i="3"/>
  <c r="AY287" i="3"/>
  <c r="AY296" i="3"/>
  <c r="AY300" i="3"/>
  <c r="AY304" i="3"/>
  <c r="AY310" i="3"/>
  <c r="AY318" i="3"/>
  <c r="AY322" i="3"/>
  <c r="AY325" i="3"/>
  <c r="AY362" i="3"/>
  <c r="AY387" i="3"/>
  <c r="AY395" i="3"/>
  <c r="AY399" i="3"/>
  <c r="AY406" i="3"/>
  <c r="AY431" i="3"/>
  <c r="AY438" i="3"/>
  <c r="AY446" i="3"/>
  <c r="AY450" i="3"/>
  <c r="F459" i="8"/>
  <c r="AY465" i="3"/>
  <c r="AY469" i="3"/>
  <c r="AY473" i="3"/>
  <c r="F479" i="8"/>
  <c r="AY494" i="3"/>
  <c r="AY497" i="3"/>
  <c r="AY506" i="3"/>
  <c r="AY521" i="3"/>
  <c r="AY525" i="3"/>
  <c r="AY567" i="3"/>
  <c r="AY571" i="3"/>
  <c r="AY595" i="3"/>
  <c r="AY599" i="3"/>
  <c r="AY610" i="3"/>
  <c r="D612" i="7"/>
  <c r="AY624" i="3"/>
  <c r="AY632" i="3"/>
  <c r="AY636" i="3"/>
  <c r="AY657" i="3"/>
  <c r="D659" i="7"/>
  <c r="AY667" i="3"/>
  <c r="AY680" i="3"/>
  <c r="AY708" i="3"/>
  <c r="AY712" i="3"/>
  <c r="AY717" i="3"/>
  <c r="AY725" i="3"/>
  <c r="AY730" i="3"/>
  <c r="AZ13" i="3"/>
  <c r="AZ16" i="3"/>
  <c r="AZ21" i="3"/>
  <c r="E29" i="7"/>
  <c r="AZ71" i="3"/>
  <c r="AZ75" i="3"/>
  <c r="AZ82" i="3"/>
  <c r="AZ86" i="3"/>
  <c r="AZ90" i="3"/>
  <c r="AZ94" i="3"/>
  <c r="AZ99" i="3"/>
  <c r="AZ103" i="3"/>
  <c r="AZ108" i="3"/>
  <c r="AZ112" i="3"/>
  <c r="AZ122" i="3"/>
  <c r="AZ126" i="3"/>
  <c r="AZ131" i="3"/>
  <c r="AZ135" i="3"/>
  <c r="AZ142" i="3"/>
  <c r="AZ150" i="3"/>
  <c r="AZ154" i="3"/>
  <c r="AZ158" i="3"/>
  <c r="AZ160" i="3"/>
  <c r="AZ164" i="3"/>
  <c r="AN167" i="3"/>
  <c r="AZ172" i="3"/>
  <c r="AZ181" i="3"/>
  <c r="AZ195" i="3"/>
  <c r="AZ203" i="3"/>
  <c r="E208" i="7"/>
  <c r="AZ237" i="3"/>
  <c r="AZ241" i="3"/>
  <c r="AN245" i="3"/>
  <c r="AZ252" i="3"/>
  <c r="AZ258" i="3"/>
  <c r="AZ262" i="3"/>
  <c r="AZ266" i="3"/>
  <c r="AZ291" i="3"/>
  <c r="AZ295" i="3"/>
  <c r="AZ299" i="3"/>
  <c r="AZ303" i="3"/>
  <c r="AZ306" i="3"/>
  <c r="E316" i="7"/>
  <c r="AZ327" i="3"/>
  <c r="AZ333" i="3"/>
  <c r="AZ338" i="3"/>
  <c r="AZ344" i="3"/>
  <c r="AZ375" i="3"/>
  <c r="AZ387" i="3"/>
  <c r="AZ400" i="3"/>
  <c r="AZ416" i="3"/>
  <c r="E426" i="7"/>
  <c r="AZ445" i="3"/>
  <c r="G457" i="8"/>
  <c r="AZ462" i="3"/>
  <c r="E463" i="7"/>
  <c r="AZ471" i="3"/>
  <c r="AZ492" i="3"/>
  <c r="AZ503" i="3"/>
  <c r="AZ511" i="3"/>
  <c r="AN520" i="3"/>
  <c r="AZ526" i="3"/>
  <c r="AZ534" i="3"/>
  <c r="AZ546" i="3"/>
  <c r="E551" i="7"/>
  <c r="AZ564" i="3"/>
  <c r="E565" i="7"/>
  <c r="AZ576" i="3"/>
  <c r="AZ581" i="3"/>
  <c r="AZ587" i="3"/>
  <c r="AZ595" i="3"/>
  <c r="AZ598" i="3"/>
  <c r="AZ606" i="3"/>
  <c r="AZ614" i="3"/>
  <c r="AZ616" i="3"/>
  <c r="AN622" i="3"/>
  <c r="AZ625" i="3"/>
  <c r="AZ637" i="3"/>
  <c r="E641" i="7"/>
  <c r="AZ648" i="3"/>
  <c r="AZ662" i="3"/>
  <c r="AZ674" i="3"/>
  <c r="AZ678" i="3"/>
  <c r="AZ682" i="3"/>
  <c r="E682" i="7"/>
  <c r="G696" i="8"/>
  <c r="E709" i="7"/>
  <c r="AZ715" i="3"/>
  <c r="AZ729" i="3"/>
  <c r="AZ732" i="3"/>
  <c r="AY284" i="3"/>
  <c r="AZ426" i="3"/>
  <c r="AL727" i="3"/>
  <c r="AY54" i="3"/>
  <c r="E53" i="7"/>
  <c r="AY356" i="3"/>
  <c r="AY107" i="3"/>
  <c r="AZ107" i="3"/>
  <c r="AY313" i="3"/>
  <c r="AY315" i="3"/>
  <c r="AY328" i="3"/>
  <c r="AY332" i="3"/>
  <c r="AY334" i="3"/>
  <c r="AY336" i="3"/>
  <c r="E340" i="8"/>
  <c r="AY372" i="3"/>
  <c r="AY377" i="3"/>
  <c r="AY381" i="3"/>
  <c r="AY403" i="3"/>
  <c r="AY457" i="3"/>
  <c r="E457" i="8"/>
  <c r="AY500" i="3"/>
  <c r="AY503" i="3"/>
  <c r="AY509" i="3"/>
  <c r="AY511" i="3"/>
  <c r="E511" i="8"/>
  <c r="AY515" i="3"/>
  <c r="AY517" i="3"/>
  <c r="D516" i="7"/>
  <c r="AY528" i="3"/>
  <c r="E528" i="8"/>
  <c r="AY533" i="3"/>
  <c r="AY535" i="3"/>
  <c r="AY540" i="3"/>
  <c r="AY543" i="3"/>
  <c r="AY546" i="3"/>
  <c r="AY548" i="3"/>
  <c r="AY552" i="3"/>
  <c r="AY554" i="3"/>
  <c r="AY558" i="3"/>
  <c r="AY560" i="3"/>
  <c r="AY563" i="3"/>
  <c r="AY565" i="3"/>
  <c r="AY575" i="3"/>
  <c r="F580" i="8"/>
  <c r="AY584" i="3"/>
  <c r="AY586" i="3"/>
  <c r="AY628" i="3"/>
  <c r="AY630" i="3"/>
  <c r="AY645" i="3"/>
  <c r="AY647" i="3"/>
  <c r="AY649" i="3"/>
  <c r="AY651" i="3"/>
  <c r="AY653" i="3"/>
  <c r="AY670" i="3"/>
  <c r="AY672" i="3"/>
  <c r="AY686" i="3"/>
  <c r="AY695" i="3"/>
  <c r="AY715" i="3"/>
  <c r="AY721" i="3"/>
  <c r="AY733" i="3"/>
  <c r="AZ3" i="3"/>
  <c r="AZ5" i="3"/>
  <c r="AZ19" i="3"/>
  <c r="E23" i="7"/>
  <c r="AZ26" i="3"/>
  <c r="AZ28" i="3"/>
  <c r="AZ34" i="3"/>
  <c r="AZ36" i="3"/>
  <c r="AZ38" i="3"/>
  <c r="AZ40" i="3"/>
  <c r="AZ42" i="3"/>
  <c r="AZ79" i="3"/>
  <c r="AZ97" i="3"/>
  <c r="AZ115" i="3"/>
  <c r="AN117" i="3"/>
  <c r="AZ146" i="3"/>
  <c r="E147" i="7"/>
  <c r="AZ175" i="3"/>
  <c r="AZ178" i="3"/>
  <c r="G183" i="8"/>
  <c r="AZ186" i="3"/>
  <c r="AZ188" i="3"/>
  <c r="AZ190" i="3"/>
  <c r="AZ192" i="3"/>
  <c r="AZ197" i="3"/>
  <c r="AZ206" i="3"/>
  <c r="AZ219" i="3"/>
  <c r="AZ224" i="3"/>
  <c r="AZ226" i="3"/>
  <c r="AZ228" i="3"/>
  <c r="G230" i="8"/>
  <c r="AZ270" i="3"/>
  <c r="AZ278" i="3"/>
  <c r="AZ280" i="3"/>
  <c r="AZ282" i="3"/>
  <c r="AZ286" i="3"/>
  <c r="AZ313" i="3"/>
  <c r="AZ354" i="3"/>
  <c r="AZ381" i="3"/>
  <c r="AZ392" i="3"/>
  <c r="AZ403" i="3"/>
  <c r="AZ406" i="3"/>
  <c r="E409" i="7"/>
  <c r="AN418" i="3"/>
  <c r="AZ421" i="3"/>
  <c r="AZ431" i="3"/>
  <c r="AZ448" i="3"/>
  <c r="AZ457" i="3"/>
  <c r="AZ474" i="3"/>
  <c r="AZ487" i="3"/>
  <c r="AZ495" i="3"/>
  <c r="AZ506" i="3"/>
  <c r="AZ514" i="3"/>
  <c r="AZ523" i="3"/>
  <c r="AZ529" i="3"/>
  <c r="AZ537" i="3"/>
  <c r="AZ540" i="3"/>
  <c r="AZ549" i="3"/>
  <c r="AZ556" i="3"/>
  <c r="G556" i="8"/>
  <c r="AZ584" i="3"/>
  <c r="AZ589" i="3"/>
  <c r="AZ591" i="3"/>
  <c r="AZ601" i="3"/>
  <c r="AN628" i="3"/>
  <c r="AZ631" i="3"/>
  <c r="AZ641" i="3"/>
  <c r="AZ651" i="3"/>
  <c r="AN665" i="3"/>
  <c r="AZ667" i="3"/>
  <c r="AZ669" i="3"/>
  <c r="AZ671" i="3"/>
  <c r="AZ721" i="3"/>
  <c r="AY50" i="3"/>
  <c r="AY52" i="3"/>
  <c r="AX7" i="3"/>
  <c r="AX19" i="3"/>
  <c r="AL79" i="3"/>
  <c r="AX122" i="3"/>
  <c r="C172" i="7"/>
  <c r="AX186" i="3"/>
  <c r="D270" i="8"/>
  <c r="AX316" i="3"/>
  <c r="C343" i="7"/>
  <c r="AX157" i="3"/>
  <c r="AX203" i="3"/>
  <c r="AL360" i="3"/>
  <c r="AX414" i="3"/>
  <c r="C627" i="7"/>
  <c r="AX663" i="3"/>
  <c r="D669" i="8"/>
  <c r="C731" i="7"/>
  <c r="F150" i="8"/>
  <c r="AM167" i="3"/>
  <c r="AY188" i="3"/>
  <c r="AM195" i="3"/>
  <c r="E291" i="8"/>
  <c r="AY430" i="3"/>
  <c r="AY461" i="3"/>
  <c r="D504" i="7"/>
  <c r="E517" i="8"/>
  <c r="AM587" i="3"/>
  <c r="AY594" i="3"/>
  <c r="AY623" i="3"/>
  <c r="E630" i="8"/>
  <c r="AY702" i="3"/>
  <c r="E715" i="8"/>
  <c r="AN21" i="3"/>
  <c r="AN99" i="3"/>
  <c r="AZ121" i="3"/>
  <c r="E160" i="7"/>
  <c r="AY195" i="3"/>
  <c r="AY522" i="3"/>
  <c r="AY635" i="3"/>
  <c r="AZ14" i="3"/>
  <c r="AZ88" i="3"/>
  <c r="AZ209" i="3"/>
  <c r="AZ229" i="3"/>
  <c r="AX387" i="3"/>
  <c r="C477" i="7"/>
  <c r="AX532" i="3"/>
  <c r="AX563" i="3"/>
  <c r="C564" i="8"/>
  <c r="AX599" i="3"/>
  <c r="AX611" i="3"/>
  <c r="D614" i="8"/>
  <c r="AL711" i="3"/>
  <c r="AX724" i="3"/>
  <c r="AY113" i="3"/>
  <c r="F294" i="8"/>
  <c r="D320" i="7"/>
  <c r="E621" i="8"/>
  <c r="AY704" i="3"/>
  <c r="AY709" i="3"/>
  <c r="AZ127" i="3"/>
  <c r="E194" i="7"/>
  <c r="AZ275" i="3"/>
  <c r="AN384" i="3"/>
  <c r="AZ432" i="3"/>
  <c r="AZ465" i="3"/>
  <c r="E465" i="7"/>
  <c r="AZ520" i="3"/>
  <c r="AZ524" i="3"/>
  <c r="E530" i="7"/>
  <c r="E544" i="7"/>
  <c r="E566" i="7"/>
  <c r="AZ585" i="3"/>
  <c r="G632" i="8"/>
  <c r="AZ544" i="3"/>
  <c r="AZ711" i="3"/>
  <c r="AZ713" i="3"/>
  <c r="D424" i="7"/>
  <c r="F424" i="8"/>
  <c r="AZ683" i="3"/>
  <c r="L20" i="17" l="1"/>
  <c r="L32" i="17" s="1"/>
  <c r="M20" i="17"/>
  <c r="M32" i="17" s="1"/>
  <c r="N20" i="17"/>
  <c r="Q752" i="9"/>
  <c r="N18" i="17"/>
  <c r="N32" i="17"/>
  <c r="N19" i="17"/>
  <c r="M19" i="17"/>
  <c r="M18" i="17"/>
  <c r="L18" i="17"/>
  <c r="L19" i="17"/>
  <c r="AO159" i="3"/>
  <c r="BL159" i="3" s="1"/>
  <c r="BR638" i="3"/>
  <c r="BR562" i="3"/>
  <c r="BR434" i="3"/>
  <c r="C756" i="7"/>
  <c r="C757" i="7" s="1"/>
  <c r="D6" i="17" s="1"/>
  <c r="E756" i="7"/>
  <c r="E757" i="7" s="1"/>
  <c r="D7" i="17" s="1"/>
  <c r="D756" i="7"/>
  <c r="D757" i="7" s="1"/>
  <c r="D8" i="17" s="1"/>
  <c r="M770" i="9"/>
  <c r="P770" i="9"/>
  <c r="I770" i="9"/>
  <c r="AO715" i="3"/>
  <c r="AT715" i="3" s="1"/>
  <c r="G713" i="7" s="1"/>
  <c r="I713" i="7" s="1"/>
  <c r="AO452" i="3"/>
  <c r="AT452" i="3" s="1"/>
  <c r="G450" i="7" s="1"/>
  <c r="I450" i="7" s="1"/>
  <c r="J613" i="8"/>
  <c r="AO653" i="3"/>
  <c r="BL653" i="3" s="1"/>
  <c r="AO375" i="3"/>
  <c r="AT375" i="3" s="1"/>
  <c r="G373" i="7" s="1"/>
  <c r="I373" i="7" s="1"/>
  <c r="AO732" i="3"/>
  <c r="BL732" i="3" s="1"/>
  <c r="AO114" i="3"/>
  <c r="AT114" i="3" s="1"/>
  <c r="G113" i="7" s="1"/>
  <c r="I113" i="7" s="1"/>
  <c r="AO338" i="3"/>
  <c r="BL338" i="3" s="1"/>
  <c r="AO122" i="3"/>
  <c r="BL122" i="3" s="1"/>
  <c r="AO378" i="3"/>
  <c r="BL378" i="3" s="1"/>
  <c r="H40" i="4"/>
  <c r="F40" i="4"/>
  <c r="G40" i="4" s="1"/>
  <c r="AO312" i="3"/>
  <c r="BL312" i="3" s="1"/>
  <c r="I40" i="4"/>
  <c r="J40" i="4" s="1"/>
  <c r="N40" i="4"/>
  <c r="O40" i="4" s="1"/>
  <c r="AO248" i="3"/>
  <c r="BL248" i="3" s="1"/>
  <c r="AO630" i="3"/>
  <c r="AT630" i="3" s="1"/>
  <c r="G628" i="7" s="1"/>
  <c r="I628" i="7" s="1"/>
  <c r="AO604" i="3"/>
  <c r="BL604" i="3" s="1"/>
  <c r="AO455" i="3"/>
  <c r="AT455" i="3" s="1"/>
  <c r="G453" i="7" s="1"/>
  <c r="I453" i="7" s="1"/>
  <c r="AO23" i="3"/>
  <c r="AT23" i="3" s="1"/>
  <c r="G22" i="7" s="1"/>
  <c r="I22" i="7" s="1"/>
  <c r="AO459" i="3"/>
  <c r="BL459" i="3" s="1"/>
  <c r="AO108" i="3"/>
  <c r="BL108" i="3" s="1"/>
  <c r="AO70" i="3"/>
  <c r="BL70" i="3" s="1"/>
  <c r="AO627" i="3"/>
  <c r="BL627" i="3" s="1"/>
  <c r="AO279" i="3"/>
  <c r="BL279" i="3" s="1"/>
  <c r="AO657" i="3"/>
  <c r="BL657" i="3" s="1"/>
  <c r="AO381" i="3"/>
  <c r="AT381" i="3" s="1"/>
  <c r="G379" i="7" s="1"/>
  <c r="I379" i="7" s="1"/>
  <c r="AO115" i="3"/>
  <c r="AT115" i="3" s="1"/>
  <c r="G114" i="7" s="1"/>
  <c r="I114" i="7" s="1"/>
  <c r="AO272" i="3"/>
  <c r="BL272" i="3" s="1"/>
  <c r="AO411" i="3"/>
  <c r="BL411" i="3" s="1"/>
  <c r="AO54" i="3"/>
  <c r="BL54" i="3" s="1"/>
  <c r="AO711" i="3"/>
  <c r="AT711" i="3" s="1"/>
  <c r="G709" i="7" s="1"/>
  <c r="I709" i="7" s="1"/>
  <c r="AO594" i="3"/>
  <c r="AT594" i="3" s="1"/>
  <c r="G592" i="7" s="1"/>
  <c r="I592" i="7" s="1"/>
  <c r="AO683" i="3"/>
  <c r="AT683" i="3" s="1"/>
  <c r="G681" i="7" s="1"/>
  <c r="I681" i="7" s="1"/>
  <c r="AO425" i="3"/>
  <c r="BL425" i="3" s="1"/>
  <c r="AO578" i="3"/>
  <c r="BL578" i="3" s="1"/>
  <c r="AO712" i="3"/>
  <c r="BL712" i="3" s="1"/>
  <c r="AO547" i="3"/>
  <c r="AT547" i="3" s="1"/>
  <c r="G545" i="7" s="1"/>
  <c r="I545" i="7" s="1"/>
  <c r="AO189" i="3"/>
  <c r="BL189" i="3" s="1"/>
  <c r="AO207" i="3"/>
  <c r="BL207" i="3" s="1"/>
  <c r="Q192" i="9"/>
  <c r="G19" i="14"/>
  <c r="G9" i="14"/>
  <c r="G3" i="14"/>
  <c r="G10" i="14"/>
  <c r="G13" i="14"/>
  <c r="G5" i="14"/>
  <c r="G14" i="14"/>
  <c r="G11" i="14"/>
  <c r="G23" i="14"/>
  <c r="G6" i="14"/>
  <c r="G4" i="14"/>
  <c r="G24" i="14"/>
  <c r="G25" i="14"/>
  <c r="G8" i="14"/>
  <c r="G12" i="14"/>
  <c r="G7" i="14"/>
  <c r="G20" i="14"/>
  <c r="V20" i="14" s="1"/>
  <c r="W20" i="14" s="1"/>
  <c r="G16" i="14"/>
  <c r="G21" i="14"/>
  <c r="G15" i="14"/>
  <c r="G17" i="14"/>
  <c r="G18" i="14"/>
  <c r="G22" i="14"/>
  <c r="G2" i="14"/>
  <c r="F16" i="14"/>
  <c r="F21" i="14"/>
  <c r="F15" i="14"/>
  <c r="F17" i="14"/>
  <c r="F18" i="14"/>
  <c r="F22" i="14"/>
  <c r="F2" i="14"/>
  <c r="F4" i="14"/>
  <c r="F8" i="14"/>
  <c r="F7" i="14"/>
  <c r="F19" i="14"/>
  <c r="F9" i="14"/>
  <c r="F3" i="14"/>
  <c r="F10" i="14"/>
  <c r="F13" i="14"/>
  <c r="F5" i="14"/>
  <c r="F14" i="14"/>
  <c r="F11" i="14"/>
  <c r="F25" i="14"/>
  <c r="F20" i="14"/>
  <c r="T20" i="14" s="1"/>
  <c r="U20" i="14" s="1"/>
  <c r="F23" i="14"/>
  <c r="F6" i="14"/>
  <c r="F24" i="14"/>
  <c r="F12" i="14"/>
  <c r="E16" i="14"/>
  <c r="E21" i="14"/>
  <c r="E15" i="14"/>
  <c r="E17" i="14"/>
  <c r="E18" i="14"/>
  <c r="E22" i="14"/>
  <c r="E2" i="14"/>
  <c r="E6" i="14"/>
  <c r="E4" i="14"/>
  <c r="E25" i="14"/>
  <c r="E12" i="14"/>
  <c r="E20" i="14"/>
  <c r="R20" i="14" s="1"/>
  <c r="S20" i="14" s="1"/>
  <c r="E19" i="14"/>
  <c r="E9" i="14"/>
  <c r="E3" i="14"/>
  <c r="E10" i="14"/>
  <c r="E13" i="14"/>
  <c r="E5" i="14"/>
  <c r="E14" i="14"/>
  <c r="E11" i="14"/>
  <c r="E23" i="14"/>
  <c r="E24" i="14"/>
  <c r="E8" i="14"/>
  <c r="E7" i="14"/>
  <c r="F35" i="4"/>
  <c r="G35" i="4" s="1"/>
  <c r="F46" i="4"/>
  <c r="G46" i="4" s="1"/>
  <c r="F3" i="4"/>
  <c r="G3" i="4" s="1"/>
  <c r="I65" i="4"/>
  <c r="J65" i="4" s="1"/>
  <c r="F32" i="4"/>
  <c r="G32" i="4" s="1"/>
  <c r="AO454" i="3"/>
  <c r="BL454" i="3" s="1"/>
  <c r="F62" i="4"/>
  <c r="G62" i="4" s="1"/>
  <c r="AO406" i="3"/>
  <c r="BL406" i="3" s="1"/>
  <c r="F4" i="4"/>
  <c r="G4" i="4" s="1"/>
  <c r="F45" i="4"/>
  <c r="G45" i="4" s="1"/>
  <c r="F59" i="4"/>
  <c r="G59" i="4" s="1"/>
  <c r="F23" i="4"/>
  <c r="G23" i="4" s="1"/>
  <c r="F42" i="4"/>
  <c r="G42" i="4" s="1"/>
  <c r="Q144" i="9"/>
  <c r="F8" i="4"/>
  <c r="G8" i="4" s="1"/>
  <c r="I62" i="4"/>
  <c r="J62" i="4" s="1"/>
  <c r="I43" i="4"/>
  <c r="J43" i="4" s="1"/>
  <c r="F27" i="4"/>
  <c r="G27" i="4" s="1"/>
  <c r="F61" i="4"/>
  <c r="G61" i="4" s="1"/>
  <c r="F54" i="4"/>
  <c r="G54" i="4" s="1"/>
  <c r="F50" i="4"/>
  <c r="G50" i="4" s="1"/>
  <c r="F15" i="4"/>
  <c r="G15" i="4" s="1"/>
  <c r="F64" i="4"/>
  <c r="G64" i="4" s="1"/>
  <c r="I7" i="4"/>
  <c r="J7" i="4" s="1"/>
  <c r="I20" i="4"/>
  <c r="J20" i="4" s="1"/>
  <c r="F14" i="4"/>
  <c r="G14" i="4" s="1"/>
  <c r="F5" i="4"/>
  <c r="G5" i="4" s="1"/>
  <c r="F44" i="4"/>
  <c r="G44" i="4" s="1"/>
  <c r="I51" i="4"/>
  <c r="J51" i="4" s="1"/>
  <c r="I3" i="4"/>
  <c r="J3" i="4" s="1"/>
  <c r="I64" i="4"/>
  <c r="J64" i="4" s="1"/>
  <c r="F20" i="4"/>
  <c r="G20" i="4" s="1"/>
  <c r="F13" i="4"/>
  <c r="G13" i="4" s="1"/>
  <c r="F53" i="4"/>
  <c r="G53" i="4" s="1"/>
  <c r="Q501" i="9"/>
  <c r="AO478" i="3"/>
  <c r="BL478" i="3" s="1"/>
  <c r="F66" i="4"/>
  <c r="G66" i="4" s="1"/>
  <c r="F55" i="4"/>
  <c r="G55" i="4" s="1"/>
  <c r="F36" i="4"/>
  <c r="G36" i="4" s="1"/>
  <c r="F58" i="4"/>
  <c r="G58" i="4" s="1"/>
  <c r="F52" i="4"/>
  <c r="G52" i="4" s="1"/>
  <c r="F34" i="4"/>
  <c r="G34" i="4" s="1"/>
  <c r="F26" i="4"/>
  <c r="G26" i="4" s="1"/>
  <c r="F56" i="4"/>
  <c r="G56" i="4" s="1"/>
  <c r="N38" i="4"/>
  <c r="O38" i="4" s="1"/>
  <c r="N58" i="4"/>
  <c r="O58" i="4" s="1"/>
  <c r="N14" i="4"/>
  <c r="O14" i="4" s="1"/>
  <c r="N49" i="4"/>
  <c r="O49" i="4" s="1"/>
  <c r="N23" i="4"/>
  <c r="O23" i="4" s="1"/>
  <c r="N26" i="4"/>
  <c r="O26" i="4" s="1"/>
  <c r="N27" i="4"/>
  <c r="O27" i="4" s="1"/>
  <c r="N28" i="4"/>
  <c r="O28" i="4" s="1"/>
  <c r="I14" i="4"/>
  <c r="J14" i="4" s="1"/>
  <c r="N5" i="4"/>
  <c r="O5" i="4" s="1"/>
  <c r="N34" i="4"/>
  <c r="O34" i="4" s="1"/>
  <c r="AN758" i="3"/>
  <c r="I27" i="4"/>
  <c r="J27" i="4" s="1"/>
  <c r="I25" i="4"/>
  <c r="J25" i="4" s="1"/>
  <c r="N42" i="4"/>
  <c r="O42" i="4" s="1"/>
  <c r="N8" i="4"/>
  <c r="O8" i="4" s="1"/>
  <c r="N47" i="4"/>
  <c r="O47" i="4" s="1"/>
  <c r="N17" i="4"/>
  <c r="O17" i="4" s="1"/>
  <c r="N39" i="4"/>
  <c r="O39" i="4" s="1"/>
  <c r="N43" i="4"/>
  <c r="O43" i="4" s="1"/>
  <c r="N44" i="4"/>
  <c r="O44" i="4" s="1"/>
  <c r="N45" i="4"/>
  <c r="O45" i="4" s="1"/>
  <c r="I15" i="4"/>
  <c r="J15" i="4" s="1"/>
  <c r="I5" i="4"/>
  <c r="J5" i="4" s="1"/>
  <c r="N65" i="4"/>
  <c r="O65" i="4" s="1"/>
  <c r="I31" i="4"/>
  <c r="J31" i="4" s="1"/>
  <c r="I432" i="8"/>
  <c r="I12" i="4"/>
  <c r="J12" i="4" s="1"/>
  <c r="I63" i="4"/>
  <c r="J63" i="4" s="1"/>
  <c r="I33" i="4"/>
  <c r="J33" i="4" s="1"/>
  <c r="N9" i="4"/>
  <c r="O9" i="4" s="1"/>
  <c r="N24" i="4"/>
  <c r="O24" i="4" s="1"/>
  <c r="N63" i="4"/>
  <c r="O63" i="4" s="1"/>
  <c r="N33" i="4"/>
  <c r="O33" i="4" s="1"/>
  <c r="N48" i="4"/>
  <c r="O48" i="4" s="1"/>
  <c r="N51" i="4"/>
  <c r="O51" i="4" s="1"/>
  <c r="N52" i="4"/>
  <c r="O52" i="4" s="1"/>
  <c r="N53" i="4"/>
  <c r="O53" i="4" s="1"/>
  <c r="I34" i="4"/>
  <c r="J34" i="4" s="1"/>
  <c r="I59" i="4"/>
  <c r="J59" i="4" s="1"/>
  <c r="N22" i="4"/>
  <c r="O22" i="4" s="1"/>
  <c r="N35" i="4"/>
  <c r="O35" i="4" s="1"/>
  <c r="I13" i="4"/>
  <c r="J13" i="4" s="1"/>
  <c r="I28" i="4"/>
  <c r="J28" i="4" s="1"/>
  <c r="I39" i="4"/>
  <c r="J39" i="4" s="1"/>
  <c r="I45" i="4"/>
  <c r="J45" i="4" s="1"/>
  <c r="I21" i="4"/>
  <c r="J21" i="4" s="1"/>
  <c r="I24" i="4"/>
  <c r="J24" i="4" s="1"/>
  <c r="I36" i="4"/>
  <c r="J36" i="4" s="1"/>
  <c r="I52" i="4"/>
  <c r="J52" i="4" s="1"/>
  <c r="I55" i="4"/>
  <c r="J55" i="4" s="1"/>
  <c r="I61" i="4"/>
  <c r="J61" i="4" s="1"/>
  <c r="I10" i="4"/>
  <c r="J10" i="4" s="1"/>
  <c r="I29" i="4"/>
  <c r="J29" i="4" s="1"/>
  <c r="I32" i="4"/>
  <c r="J32" i="4" s="1"/>
  <c r="I42" i="4"/>
  <c r="J42" i="4" s="1"/>
  <c r="F37" i="4"/>
  <c r="G37" i="4" s="1"/>
  <c r="F22" i="4"/>
  <c r="G22" i="4" s="1"/>
  <c r="F11" i="4"/>
  <c r="G11" i="4" s="1"/>
  <c r="F21" i="4"/>
  <c r="G21" i="4" s="1"/>
  <c r="F16" i="4"/>
  <c r="G16" i="4" s="1"/>
  <c r="F51" i="4"/>
  <c r="G51" i="4" s="1"/>
  <c r="F7" i="4"/>
  <c r="G7" i="4" s="1"/>
  <c r="F63" i="4"/>
  <c r="G63" i="4" s="1"/>
  <c r="N55" i="4"/>
  <c r="O55" i="4" s="1"/>
  <c r="N41" i="4"/>
  <c r="O41" i="4" s="1"/>
  <c r="N13" i="4"/>
  <c r="O13" i="4" s="1"/>
  <c r="N50" i="4"/>
  <c r="O50" i="4" s="1"/>
  <c r="N56" i="4"/>
  <c r="O56" i="4" s="1"/>
  <c r="N59" i="4"/>
  <c r="O59" i="4" s="1"/>
  <c r="N60" i="4"/>
  <c r="O60" i="4" s="1"/>
  <c r="N61" i="4"/>
  <c r="O61" i="4" s="1"/>
  <c r="F65" i="4"/>
  <c r="G65" i="4" s="1"/>
  <c r="F47" i="4"/>
  <c r="G47" i="4" s="1"/>
  <c r="F30" i="4"/>
  <c r="G30" i="4" s="1"/>
  <c r="F29" i="4"/>
  <c r="G29" i="4" s="1"/>
  <c r="F24" i="4"/>
  <c r="G24" i="4" s="1"/>
  <c r="F9" i="4"/>
  <c r="G9" i="4" s="1"/>
  <c r="F60" i="4"/>
  <c r="G60" i="4" s="1"/>
  <c r="F31" i="4"/>
  <c r="G31" i="4" s="1"/>
  <c r="N6" i="4"/>
  <c r="O6" i="4" s="1"/>
  <c r="N57" i="4"/>
  <c r="O57" i="4" s="1"/>
  <c r="N46" i="4"/>
  <c r="O46" i="4" s="1"/>
  <c r="N66" i="4"/>
  <c r="O66" i="4" s="1"/>
  <c r="R66" i="4" s="1"/>
  <c r="N64" i="4"/>
  <c r="O64" i="4" s="1"/>
  <c r="N3" i="4"/>
  <c r="N4" i="4"/>
  <c r="O4" i="4" s="1"/>
  <c r="AM758" i="3"/>
  <c r="I19" i="4"/>
  <c r="J19" i="4" s="1"/>
  <c r="I17" i="4"/>
  <c r="J17" i="4" s="1"/>
  <c r="N30" i="4"/>
  <c r="O30" i="4" s="1"/>
  <c r="N36" i="4"/>
  <c r="O36" i="4" s="1"/>
  <c r="I53" i="4"/>
  <c r="J53" i="4" s="1"/>
  <c r="I16" i="4"/>
  <c r="J16" i="4" s="1"/>
  <c r="AO582" i="3"/>
  <c r="BL582" i="3" s="1"/>
  <c r="I636" i="8"/>
  <c r="I4" i="4"/>
  <c r="J4" i="4" s="1"/>
  <c r="I23" i="4"/>
  <c r="J23" i="4" s="1"/>
  <c r="I6" i="4"/>
  <c r="J6" i="4" s="1"/>
  <c r="I18" i="4"/>
  <c r="J18" i="4" s="1"/>
  <c r="I37" i="4"/>
  <c r="J37" i="4" s="1"/>
  <c r="I41" i="4"/>
  <c r="J41" i="4" s="1"/>
  <c r="I50" i="4"/>
  <c r="J50" i="4" s="1"/>
  <c r="AL758" i="3"/>
  <c r="I560" i="8"/>
  <c r="I38" i="4"/>
  <c r="J38" i="4" s="1"/>
  <c r="I56" i="4"/>
  <c r="J56" i="4" s="1"/>
  <c r="I30" i="4"/>
  <c r="J30" i="4" s="1"/>
  <c r="I44" i="4"/>
  <c r="J44" i="4" s="1"/>
  <c r="I35" i="4"/>
  <c r="J35" i="4" s="1"/>
  <c r="I46" i="4"/>
  <c r="J46" i="4" s="1"/>
  <c r="I49" i="4"/>
  <c r="J49" i="4" s="1"/>
  <c r="I58" i="4"/>
  <c r="J58" i="4" s="1"/>
  <c r="F19" i="4"/>
  <c r="G19" i="4" s="1"/>
  <c r="F6" i="4"/>
  <c r="G6" i="4" s="1"/>
  <c r="F57" i="4"/>
  <c r="G57" i="4" s="1"/>
  <c r="F38" i="4"/>
  <c r="G38" i="4" s="1"/>
  <c r="F33" i="4"/>
  <c r="G33" i="4" s="1"/>
  <c r="F17" i="4"/>
  <c r="G17" i="4" s="1"/>
  <c r="F10" i="4"/>
  <c r="G10" i="4" s="1"/>
  <c r="F39" i="4"/>
  <c r="G39" i="4" s="1"/>
  <c r="N25" i="4"/>
  <c r="O25" i="4" s="1"/>
  <c r="N54" i="4"/>
  <c r="O54" i="4" s="1"/>
  <c r="N29" i="4"/>
  <c r="O29" i="4" s="1"/>
  <c r="N16" i="4"/>
  <c r="O16" i="4" s="1"/>
  <c r="N7" i="4"/>
  <c r="O7" i="4" s="1"/>
  <c r="N10" i="4"/>
  <c r="O10" i="4" s="1"/>
  <c r="N11" i="4"/>
  <c r="O11" i="4" s="1"/>
  <c r="N12" i="4"/>
  <c r="O12" i="4" s="1"/>
  <c r="I8" i="4"/>
  <c r="J8" i="4" s="1"/>
  <c r="N31" i="4"/>
  <c r="O31" i="4" s="1"/>
  <c r="I47" i="4"/>
  <c r="J47" i="4" s="1"/>
  <c r="I22" i="4"/>
  <c r="J22" i="4" s="1"/>
  <c r="I11" i="4"/>
  <c r="J11" i="4" s="1"/>
  <c r="I26" i="4"/>
  <c r="J26" i="4" s="1"/>
  <c r="I60" i="4"/>
  <c r="J60" i="4" s="1"/>
  <c r="I9" i="4"/>
  <c r="J9" i="4" s="1"/>
  <c r="I48" i="4"/>
  <c r="J48" i="4" s="1"/>
  <c r="I54" i="4"/>
  <c r="J54" i="4" s="1"/>
  <c r="I57" i="4"/>
  <c r="J57" i="4" s="1"/>
  <c r="F41" i="4"/>
  <c r="G41" i="4" s="1"/>
  <c r="F28" i="4"/>
  <c r="G28" i="4" s="1"/>
  <c r="F12" i="4"/>
  <c r="G12" i="4" s="1"/>
  <c r="F49" i="4"/>
  <c r="G49" i="4" s="1"/>
  <c r="F43" i="4"/>
  <c r="G43" i="4" s="1"/>
  <c r="F25" i="4"/>
  <c r="G25" i="4" s="1"/>
  <c r="F18" i="4"/>
  <c r="G18" i="4" s="1"/>
  <c r="N37" i="4"/>
  <c r="O37" i="4" s="1"/>
  <c r="N21" i="4"/>
  <c r="O21" i="4" s="1"/>
  <c r="N62" i="4"/>
  <c r="O62" i="4" s="1"/>
  <c r="N32" i="4"/>
  <c r="O32" i="4" s="1"/>
  <c r="N15" i="4"/>
  <c r="O15" i="4" s="1"/>
  <c r="N18" i="4"/>
  <c r="O18" i="4" s="1"/>
  <c r="N19" i="4"/>
  <c r="O19" i="4" s="1"/>
  <c r="AO261" i="3"/>
  <c r="AT261" i="3" s="1"/>
  <c r="G260" i="7" s="1"/>
  <c r="I260" i="7" s="1"/>
  <c r="AO706" i="3"/>
  <c r="BL706" i="3" s="1"/>
  <c r="AO465" i="3"/>
  <c r="AT465" i="3" s="1"/>
  <c r="G463" i="7" s="1"/>
  <c r="I463" i="7" s="1"/>
  <c r="N756" i="9"/>
  <c r="J756" i="9"/>
  <c r="E756" i="9"/>
  <c r="AO670" i="3"/>
  <c r="BL670" i="3" s="1"/>
  <c r="AO534" i="3"/>
  <c r="BL534" i="3" s="1"/>
  <c r="AO561" i="3"/>
  <c r="BL561" i="3" s="1"/>
  <c r="Q706" i="9"/>
  <c r="E755" i="7"/>
  <c r="C753" i="8"/>
  <c r="G753" i="8"/>
  <c r="D755" i="7"/>
  <c r="E753" i="8"/>
  <c r="D753" i="8"/>
  <c r="F753" i="8"/>
  <c r="C755" i="7"/>
  <c r="AO446" i="3"/>
  <c r="BL446" i="3" s="1"/>
  <c r="S433" i="9"/>
  <c r="J432" i="7"/>
  <c r="AO224" i="3"/>
  <c r="BL224" i="3" s="1"/>
  <c r="AO152" i="3"/>
  <c r="BL152" i="3" s="1"/>
  <c r="AT434" i="3"/>
  <c r="G432" i="7" s="1"/>
  <c r="I432" i="7" s="1"/>
  <c r="AT562" i="3"/>
  <c r="G560" i="7" s="1"/>
  <c r="I560" i="7" s="1"/>
  <c r="S561" i="9"/>
  <c r="J560" i="7"/>
  <c r="J636" i="7"/>
  <c r="S637" i="9"/>
  <c r="AT638" i="3"/>
  <c r="G636" i="7" s="1"/>
  <c r="I636" i="7" s="1"/>
  <c r="AO153" i="3"/>
  <c r="BL153" i="3" s="1"/>
  <c r="AO113" i="3"/>
  <c r="AO686" i="3"/>
  <c r="AO284" i="3"/>
  <c r="AO120" i="3"/>
  <c r="BL120" i="3" s="1"/>
  <c r="AO658" i="3"/>
  <c r="BL658" i="3" s="1"/>
  <c r="AO185" i="3"/>
  <c r="AO164" i="3"/>
  <c r="AO507" i="3"/>
  <c r="AO709" i="3"/>
  <c r="AO29" i="3"/>
  <c r="AO609" i="3"/>
  <c r="AO426" i="3"/>
  <c r="AO652" i="3"/>
  <c r="AO27" i="3"/>
  <c r="AO92" i="3"/>
  <c r="AO431" i="3"/>
  <c r="AO104" i="3"/>
  <c r="AO291" i="3"/>
  <c r="AO50" i="3"/>
  <c r="BL50" i="3" s="1"/>
  <c r="AO433" i="3"/>
  <c r="AO509" i="3"/>
  <c r="AO659" i="3"/>
  <c r="BL659" i="3" s="1"/>
  <c r="AO672" i="3"/>
  <c r="BL672" i="3" s="1"/>
  <c r="Q420" i="9"/>
  <c r="AO53" i="3"/>
  <c r="H600" i="8"/>
  <c r="AO183" i="3"/>
  <c r="AO206" i="3"/>
  <c r="AO76" i="3"/>
  <c r="AO597" i="3"/>
  <c r="Q226" i="9"/>
  <c r="AO74" i="3"/>
  <c r="AO80" i="3"/>
  <c r="H618" i="8"/>
  <c r="AO655" i="3"/>
  <c r="AO106" i="3"/>
  <c r="AO458" i="3"/>
  <c r="Q451" i="9"/>
  <c r="AO100" i="3"/>
  <c r="Q625" i="9"/>
  <c r="AO157" i="3"/>
  <c r="AO45" i="3"/>
  <c r="AO605" i="3"/>
  <c r="Q507" i="9"/>
  <c r="AO427" i="3"/>
  <c r="AO139" i="3"/>
  <c r="BL139" i="3" s="1"/>
  <c r="AO238" i="3"/>
  <c r="AO584" i="3"/>
  <c r="AO615" i="3"/>
  <c r="AO364" i="3"/>
  <c r="Q527" i="9"/>
  <c r="H502" i="8"/>
  <c r="AO558" i="3"/>
  <c r="AO24" i="3"/>
  <c r="AO457" i="3"/>
  <c r="Q394" i="9"/>
  <c r="AO532" i="3"/>
  <c r="AO704" i="3"/>
  <c r="AO235" i="3"/>
  <c r="AO187" i="3"/>
  <c r="BL187" i="3" s="1"/>
  <c r="AO482" i="3"/>
  <c r="Q673" i="9"/>
  <c r="AO304" i="3"/>
  <c r="AO575" i="3"/>
  <c r="BL575" i="3" s="1"/>
  <c r="AO230" i="3"/>
  <c r="BL230" i="3" s="1"/>
  <c r="AO15" i="3"/>
  <c r="AO310" i="3"/>
  <c r="AO21" i="3"/>
  <c r="Q282" i="9"/>
  <c r="AO708" i="3"/>
  <c r="AO19" i="3"/>
  <c r="AO676" i="3"/>
  <c r="AO402" i="3"/>
  <c r="H504" i="8"/>
  <c r="H363" i="8"/>
  <c r="H477" i="8"/>
  <c r="AO137" i="3"/>
  <c r="AO553" i="3"/>
  <c r="AO648" i="3"/>
  <c r="AO148" i="3"/>
  <c r="AO554" i="3"/>
  <c r="H127" i="8"/>
  <c r="H396" i="8"/>
  <c r="H584" i="8"/>
  <c r="AO409" i="3"/>
  <c r="AO90" i="3"/>
  <c r="AO714" i="3"/>
  <c r="AO548" i="3"/>
  <c r="AO342" i="3"/>
  <c r="AO313" i="3"/>
  <c r="AO10" i="3"/>
  <c r="AO370" i="3"/>
  <c r="AO385" i="3"/>
  <c r="AO257" i="3"/>
  <c r="Q528" i="9"/>
  <c r="Q290" i="9"/>
  <c r="Q544" i="9"/>
  <c r="AO388" i="3"/>
  <c r="AO6" i="3"/>
  <c r="AO421" i="3"/>
  <c r="AO398" i="3"/>
  <c r="Q627" i="9"/>
  <c r="Q467" i="9"/>
  <c r="AO430" i="3"/>
  <c r="AO588" i="3"/>
  <c r="AO180" i="3"/>
  <c r="AO145" i="3"/>
  <c r="AO200" i="3"/>
  <c r="AO169" i="3"/>
  <c r="Q583" i="9"/>
  <c r="Q181" i="9"/>
  <c r="Q168" i="9"/>
  <c r="H383" i="8"/>
  <c r="Q262" i="9"/>
  <c r="Q273" i="9"/>
  <c r="Q421" i="9"/>
  <c r="H89" i="8"/>
  <c r="AO552" i="3"/>
  <c r="Q411" i="9"/>
  <c r="H307" i="8"/>
  <c r="AO521" i="3"/>
  <c r="Q650" i="9"/>
  <c r="AO25" i="3"/>
  <c r="H293" i="8"/>
  <c r="Q384" i="9"/>
  <c r="Q285" i="9"/>
  <c r="AO697" i="3"/>
  <c r="AO678" i="3"/>
  <c r="Q432" i="9"/>
  <c r="AO163" i="3"/>
  <c r="Q99" i="9"/>
  <c r="AO161" i="3"/>
  <c r="AO397" i="3"/>
  <c r="AO544" i="3"/>
  <c r="AO278" i="3"/>
  <c r="AO211" i="3"/>
  <c r="H569" i="8"/>
  <c r="Q504" i="9"/>
  <c r="Q162" i="9"/>
  <c r="AO606" i="3"/>
  <c r="AO11" i="3"/>
  <c r="AO487" i="3"/>
  <c r="AO209" i="3"/>
  <c r="AO477" i="3"/>
  <c r="AO77" i="3"/>
  <c r="AO250" i="3"/>
  <c r="Q364" i="9"/>
  <c r="H407" i="8"/>
  <c r="AO44" i="3"/>
  <c r="BL44" i="3" s="1"/>
  <c r="AO12" i="3"/>
  <c r="BL12" i="3" s="1"/>
  <c r="AO408" i="3"/>
  <c r="Q426" i="9"/>
  <c r="AO681" i="3"/>
  <c r="AO188" i="3"/>
  <c r="AO118" i="3"/>
  <c r="AO387" i="3"/>
  <c r="AO384" i="3"/>
  <c r="Q555" i="9"/>
  <c r="AO336" i="3"/>
  <c r="H466" i="8"/>
  <c r="H283" i="8"/>
  <c r="AO254" i="3"/>
  <c r="AO405" i="3"/>
  <c r="AO258" i="3"/>
  <c r="AO480" i="3"/>
  <c r="H289" i="8"/>
  <c r="H626" i="8"/>
  <c r="H445" i="8"/>
  <c r="H35" i="8"/>
  <c r="H601" i="8"/>
  <c r="AO255" i="3"/>
  <c r="AO341" i="3"/>
  <c r="BL341" i="3" s="1"/>
  <c r="AO210" i="3"/>
  <c r="AO251" i="3"/>
  <c r="AO616" i="3"/>
  <c r="Q612" i="9"/>
  <c r="AO286" i="3"/>
  <c r="AO450" i="3"/>
  <c r="AO404" i="3"/>
  <c r="AO643" i="3"/>
  <c r="AO282" i="3"/>
  <c r="AO217" i="3"/>
  <c r="AO503" i="3"/>
  <c r="AO280" i="3"/>
  <c r="AO494" i="3"/>
  <c r="H714" i="8"/>
  <c r="AO637" i="3"/>
  <c r="H413" i="8"/>
  <c r="AO461" i="3"/>
  <c r="AO483" i="3"/>
  <c r="AO733" i="3"/>
  <c r="AO226" i="3"/>
  <c r="AO302" i="3"/>
  <c r="AO508" i="3"/>
  <c r="AO528" i="3"/>
  <c r="Q15" i="9"/>
  <c r="Q313" i="9"/>
  <c r="Q49" i="9"/>
  <c r="AO234" i="3"/>
  <c r="AO667" i="3"/>
  <c r="AO300" i="3"/>
  <c r="AO512" i="3"/>
  <c r="H81" i="8"/>
  <c r="H75" i="8"/>
  <c r="H20" i="8"/>
  <c r="AO631" i="3"/>
  <c r="AO107" i="3"/>
  <c r="H677" i="8"/>
  <c r="AO40" i="3"/>
  <c r="H566" i="8"/>
  <c r="H217" i="8"/>
  <c r="AO171" i="3"/>
  <c r="H470" i="8"/>
  <c r="H269" i="8"/>
  <c r="Q587" i="9"/>
  <c r="AO93" i="3"/>
  <c r="Q641" i="9"/>
  <c r="Q43" i="9"/>
  <c r="H624" i="8"/>
  <c r="AO394" i="3"/>
  <c r="H354" i="8"/>
  <c r="AO533" i="3"/>
  <c r="AO632" i="3"/>
  <c r="AO677" i="3"/>
  <c r="H705" i="8"/>
  <c r="H586" i="8"/>
  <c r="AO268" i="3"/>
  <c r="Q715" i="9"/>
  <c r="AO401" i="3"/>
  <c r="Q640" i="9"/>
  <c r="AO695" i="3"/>
  <c r="H629" i="8"/>
  <c r="Q422" i="9"/>
  <c r="AO140" i="3"/>
  <c r="AO602" i="3"/>
  <c r="Q236" i="9"/>
  <c r="AO236" i="3"/>
  <c r="AO34" i="3"/>
  <c r="AO81" i="3"/>
  <c r="H157" i="8"/>
  <c r="H514" i="8"/>
  <c r="H86" i="8"/>
  <c r="H220" i="8"/>
  <c r="AO71" i="3"/>
  <c r="H310" i="8"/>
  <c r="AO154" i="3"/>
  <c r="H678" i="8"/>
  <c r="AO213" i="3"/>
  <c r="H423" i="8"/>
  <c r="H706" i="8"/>
  <c r="Q129" i="9"/>
  <c r="H386" i="8"/>
  <c r="H261" i="8"/>
  <c r="H234" i="8"/>
  <c r="AO32" i="3"/>
  <c r="AO49" i="3"/>
  <c r="AO325" i="3"/>
  <c r="H252" i="8"/>
  <c r="H70" i="8"/>
  <c r="AO296" i="3"/>
  <c r="AO460" i="3"/>
  <c r="H208" i="8"/>
  <c r="AO184" i="3"/>
  <c r="AO601" i="3"/>
  <c r="H554" i="8"/>
  <c r="H627" i="8"/>
  <c r="H262" i="8"/>
  <c r="AO488" i="3"/>
  <c r="AO73" i="3"/>
  <c r="AO589" i="3"/>
  <c r="H640" i="8"/>
  <c r="Q497" i="9"/>
  <c r="Q482" i="9"/>
  <c r="AO445" i="3"/>
  <c r="AO5" i="3"/>
  <c r="AO283" i="3"/>
  <c r="AO576" i="3"/>
  <c r="Q128" i="9"/>
  <c r="AO436" i="3"/>
  <c r="H73" i="8"/>
  <c r="AO613" i="3"/>
  <c r="H434" i="8"/>
  <c r="H105" i="8"/>
  <c r="AO511" i="3"/>
  <c r="H509" i="8"/>
  <c r="AO292" i="3"/>
  <c r="H679" i="8"/>
  <c r="AO564" i="3"/>
  <c r="H11" i="8"/>
  <c r="AO489" i="3"/>
  <c r="Q267" i="9"/>
  <c r="AO668" i="3"/>
  <c r="AO654" i="3"/>
  <c r="AO138" i="3"/>
  <c r="H525" i="8"/>
  <c r="H495" i="8"/>
  <c r="AO432" i="3"/>
  <c r="AO530" i="3"/>
  <c r="H15" i="8"/>
  <c r="AO91" i="3"/>
  <c r="AO493" i="3"/>
  <c r="AO208" i="3"/>
  <c r="Q97" i="9"/>
  <c r="H616" i="8"/>
  <c r="AO428" i="3"/>
  <c r="AO166" i="3"/>
  <c r="H480" i="8"/>
  <c r="H486" i="8"/>
  <c r="AO592" i="3"/>
  <c r="Q112" i="9"/>
  <c r="Q195" i="9"/>
  <c r="AO472" i="3"/>
  <c r="H520" i="8"/>
  <c r="Q376" i="9"/>
  <c r="Q348" i="9"/>
  <c r="AO559" i="3"/>
  <c r="H301" i="8"/>
  <c r="H424" i="8"/>
  <c r="AO675" i="3"/>
  <c r="Q323" i="9"/>
  <c r="AO265" i="3"/>
  <c r="H140" i="8"/>
  <c r="H675" i="8"/>
  <c r="Q315" i="9"/>
  <c r="Q622" i="9"/>
  <c r="AO424" i="3"/>
  <c r="AO216" i="3"/>
  <c r="AO121" i="3"/>
  <c r="AO147" i="3"/>
  <c r="AO260" i="3"/>
  <c r="BL260" i="3" s="1"/>
  <c r="AO232" i="3"/>
  <c r="AO89" i="3"/>
  <c r="H727" i="8"/>
  <c r="AO595" i="3"/>
  <c r="AO134" i="3"/>
  <c r="H712" i="8"/>
  <c r="Q249" i="9"/>
  <c r="AO366" i="3"/>
  <c r="AO22" i="3"/>
  <c r="Q577" i="9"/>
  <c r="AO496" i="3"/>
  <c r="AO307" i="3"/>
  <c r="H597" i="8"/>
  <c r="H381" i="8"/>
  <c r="AO698" i="3"/>
  <c r="AO240" i="3"/>
  <c r="AO628" i="3"/>
  <c r="H684" i="8"/>
  <c r="AO498" i="3"/>
  <c r="AO75" i="3"/>
  <c r="AO456" i="3"/>
  <c r="AO479" i="3"/>
  <c r="Q478" i="9"/>
  <c r="H385" i="8"/>
  <c r="AO195" i="3"/>
  <c r="H175" i="8"/>
  <c r="H24" i="8"/>
  <c r="AO579" i="3"/>
  <c r="AO48" i="3"/>
  <c r="H254" i="8"/>
  <c r="AO149" i="3"/>
  <c r="AO158" i="3"/>
  <c r="AO222" i="3"/>
  <c r="AO389" i="3"/>
  <c r="Q120" i="9"/>
  <c r="H454" i="8"/>
  <c r="AO598" i="3"/>
  <c r="H544" i="8"/>
  <c r="H129" i="8"/>
  <c r="H659" i="8"/>
  <c r="Q3" i="9"/>
  <c r="H101" i="8"/>
  <c r="AO346" i="3"/>
  <c r="AO383" i="3"/>
  <c r="AO82" i="3"/>
  <c r="AO556" i="3"/>
  <c r="H110" i="8"/>
  <c r="AO527" i="3"/>
  <c r="AO647" i="3"/>
  <c r="AO356" i="3"/>
  <c r="H320" i="8"/>
  <c r="H103" i="8"/>
  <c r="H499" i="8"/>
  <c r="H324" i="8"/>
  <c r="Q535" i="9"/>
  <c r="H337" i="8"/>
  <c r="AO603" i="3"/>
  <c r="AO423" i="3"/>
  <c r="Q205" i="9"/>
  <c r="H379" i="8"/>
  <c r="Q264" i="9"/>
  <c r="Q228" i="9"/>
  <c r="H205" i="8"/>
  <c r="AO42" i="3"/>
  <c r="AO150" i="3"/>
  <c r="AO707" i="3"/>
  <c r="H341" i="8"/>
  <c r="AO505" i="3"/>
  <c r="H360" i="8"/>
  <c r="AO620" i="3"/>
  <c r="AO225" i="3"/>
  <c r="H599" i="8"/>
  <c r="Q557" i="9"/>
  <c r="AO563" i="3"/>
  <c r="AO529" i="3"/>
  <c r="H611" i="8"/>
  <c r="H507" i="8"/>
  <c r="H375" i="8"/>
  <c r="Q499" i="9"/>
  <c r="AO175" i="3"/>
  <c r="AO518" i="3"/>
  <c r="H427" i="8"/>
  <c r="H561" i="8"/>
  <c r="H429" i="8"/>
  <c r="H106" i="8"/>
  <c r="AO36" i="3"/>
  <c r="Q244" i="9"/>
  <c r="H94" i="8"/>
  <c r="AO501" i="3"/>
  <c r="AO497" i="3"/>
  <c r="Q477" i="9"/>
  <c r="Q345" i="9"/>
  <c r="Q11" i="9"/>
  <c r="Q436" i="9"/>
  <c r="H188" i="8"/>
  <c r="AO447" i="3"/>
  <c r="Q159" i="9"/>
  <c r="Q278" i="9"/>
  <c r="H52" i="8"/>
  <c r="AO524" i="3"/>
  <c r="AO448" i="3"/>
  <c r="Q707" i="9"/>
  <c r="Q253" i="9"/>
  <c r="AO716" i="3"/>
  <c r="AO626" i="3"/>
  <c r="G48" i="4"/>
  <c r="H426" i="8"/>
  <c r="AO290" i="3"/>
  <c r="H400" i="8"/>
  <c r="AO525" i="3"/>
  <c r="AO705" i="3"/>
  <c r="H656" i="8"/>
  <c r="H531" i="8"/>
  <c r="H263" i="8"/>
  <c r="AO728" i="3"/>
  <c r="AO696" i="3"/>
  <c r="H6" i="8"/>
  <c r="Q427" i="9"/>
  <c r="H582" i="8"/>
  <c r="AO555" i="3"/>
  <c r="Q183" i="9"/>
  <c r="H17" i="8"/>
  <c r="AO535" i="3"/>
  <c r="AO275" i="3"/>
  <c r="H328" i="8"/>
  <c r="AO639" i="3"/>
  <c r="Q346" i="9"/>
  <c r="H408" i="8"/>
  <c r="AO649" i="3"/>
  <c r="AO581" i="3"/>
  <c r="H174" i="8"/>
  <c r="Q269" i="9"/>
  <c r="AO119" i="3"/>
  <c r="H541" i="8"/>
  <c r="AO506" i="3"/>
  <c r="H159" i="8"/>
  <c r="H578" i="8"/>
  <c r="AO136" i="3"/>
  <c r="H315" i="8"/>
  <c r="AO160" i="3"/>
  <c r="Q84" i="9"/>
  <c r="H528" i="8"/>
  <c r="H431" i="8"/>
  <c r="AO128" i="3"/>
  <c r="AO237" i="3"/>
  <c r="AO392" i="3"/>
  <c r="Q441" i="9"/>
  <c r="H290" i="8"/>
  <c r="H186" i="8"/>
  <c r="H118" i="8"/>
  <c r="AO522" i="3"/>
  <c r="AO634" i="3"/>
  <c r="H476" i="8"/>
  <c r="H46" i="8"/>
  <c r="H364" i="8"/>
  <c r="AO612" i="3"/>
  <c r="Q607" i="9"/>
  <c r="AO694" i="3"/>
  <c r="Q247" i="9"/>
  <c r="H82" i="8"/>
  <c r="H412" i="8"/>
  <c r="Q363" i="9"/>
  <c r="Q721" i="9"/>
  <c r="H649" i="8"/>
  <c r="AO329" i="3"/>
  <c r="Q564" i="9"/>
  <c r="Q169" i="9"/>
  <c r="AO531" i="3"/>
  <c r="H647" i="8"/>
  <c r="AO231" i="3"/>
  <c r="AO39" i="3"/>
  <c r="H500" i="8"/>
  <c r="AO580" i="3"/>
  <c r="H448" i="8"/>
  <c r="Q51" i="9"/>
  <c r="AO474" i="3"/>
  <c r="AO165" i="3"/>
  <c r="H568" i="8"/>
  <c r="AO600" i="3"/>
  <c r="AO549" i="3"/>
  <c r="H198" i="8"/>
  <c r="H404" i="8"/>
  <c r="H241" i="8"/>
  <c r="H604" i="8"/>
  <c r="AO462" i="3"/>
  <c r="AO142" i="3"/>
  <c r="AO212" i="3"/>
  <c r="AO7" i="3"/>
  <c r="AO485" i="3"/>
  <c r="AO500" i="3"/>
  <c r="H666" i="8"/>
  <c r="Q562" i="9"/>
  <c r="AO495" i="3"/>
  <c r="H731" i="8"/>
  <c r="H209" i="8"/>
  <c r="AO35" i="3"/>
  <c r="H225" i="8"/>
  <c r="Q513" i="9"/>
  <c r="H232" i="8"/>
  <c r="Q314" i="9"/>
  <c r="AO635" i="3"/>
  <c r="H51" i="8"/>
  <c r="Q330" i="9"/>
  <c r="Q242" i="9"/>
  <c r="Q231" i="9"/>
  <c r="H28" i="8"/>
  <c r="AO560" i="3"/>
  <c r="AO623" i="3"/>
  <c r="AO438" i="3"/>
  <c r="AO665" i="3"/>
  <c r="Q416" i="9"/>
  <c r="AO614" i="3"/>
  <c r="H22" i="8"/>
  <c r="H139" i="8"/>
  <c r="AO141" i="3"/>
  <c r="AO572" i="3"/>
  <c r="Q227" i="9"/>
  <c r="H342" i="8"/>
  <c r="AO287" i="3"/>
  <c r="AO263" i="3"/>
  <c r="AO441" i="3"/>
  <c r="AO502" i="3"/>
  <c r="AO437" i="3"/>
  <c r="H314" i="8"/>
  <c r="AO499" i="3"/>
  <c r="AO110" i="3"/>
  <c r="H53" i="8"/>
  <c r="H527" i="8"/>
  <c r="AO151" i="3"/>
  <c r="Q483" i="9"/>
  <c r="AO293" i="3"/>
  <c r="H141" i="8"/>
  <c r="Q48" i="9"/>
  <c r="Q605" i="9"/>
  <c r="H79" i="8"/>
  <c r="H402" i="8"/>
  <c r="AO679" i="3"/>
  <c r="Q347" i="9"/>
  <c r="H552" i="8"/>
  <c r="AO504" i="3"/>
  <c r="AO314" i="3"/>
  <c r="H327" i="8"/>
  <c r="AO98" i="3"/>
  <c r="AO403" i="3"/>
  <c r="H576" i="8"/>
  <c r="Q556" i="9"/>
  <c r="H69" i="8"/>
  <c r="H681" i="8"/>
  <c r="H163" i="8"/>
  <c r="Q403" i="9"/>
  <c r="H570" i="8"/>
  <c r="H620" i="8"/>
  <c r="AO514" i="3"/>
  <c r="AO590" i="3"/>
  <c r="Q342" i="9"/>
  <c r="Q124" i="9"/>
  <c r="Q463" i="9"/>
  <c r="H43" i="8"/>
  <c r="AO317" i="3"/>
  <c r="AO266" i="3"/>
  <c r="AO162" i="3"/>
  <c r="H295" i="8"/>
  <c r="AO306" i="3"/>
  <c r="AO194" i="3"/>
  <c r="AO386" i="3"/>
  <c r="H406" i="8"/>
  <c r="AO242" i="3"/>
  <c r="H483" i="8"/>
  <c r="AO309" i="3"/>
  <c r="H247" i="8"/>
  <c r="Q250" i="9"/>
  <c r="AO640" i="3"/>
  <c r="AO440" i="3"/>
  <c r="Q41" i="9"/>
  <c r="AO318" i="3"/>
  <c r="AO673" i="3"/>
  <c r="AO422" i="3"/>
  <c r="Q484" i="9"/>
  <c r="H213" i="8"/>
  <c r="H438" i="8"/>
  <c r="AO299" i="3"/>
  <c r="H724" i="8"/>
  <c r="H108" i="8"/>
  <c r="AO463" i="3"/>
  <c r="H161" i="8"/>
  <c r="H524" i="8"/>
  <c r="AO267" i="3"/>
  <c r="H98" i="8"/>
  <c r="H581" i="8"/>
  <c r="Q476" i="9"/>
  <c r="AO256" i="3"/>
  <c r="AO625" i="3"/>
  <c r="AO396" i="3"/>
  <c r="AO541" i="3"/>
  <c r="H265" i="8"/>
  <c r="H441" i="8"/>
  <c r="H437" i="8"/>
  <c r="AO28" i="3"/>
  <c r="AO33" i="3"/>
  <c r="H72" i="8"/>
  <c r="AO130" i="3"/>
  <c r="H663" i="8"/>
  <c r="AO334" i="3"/>
  <c r="H503" i="8"/>
  <c r="H522" i="8"/>
  <c r="AO327" i="3"/>
  <c r="H242" i="8"/>
  <c r="H347" i="8"/>
  <c r="H436" i="8"/>
  <c r="H343" i="8"/>
  <c r="H278" i="8"/>
  <c r="H415" i="8"/>
  <c r="H710" i="8"/>
  <c r="H394" i="8"/>
  <c r="AO308" i="3"/>
  <c r="H257" i="8"/>
  <c r="H332" i="8"/>
  <c r="AO473" i="3"/>
  <c r="H526" i="8"/>
  <c r="H485" i="8"/>
  <c r="H173" i="8"/>
  <c r="H701" i="8"/>
  <c r="H440" i="8"/>
  <c r="H49" i="8"/>
  <c r="AO661" i="3"/>
  <c r="H553" i="8"/>
  <c r="AO382" i="3"/>
  <c r="H471" i="8"/>
  <c r="AO727" i="3"/>
  <c r="Q14" i="9"/>
  <c r="Q211" i="9"/>
  <c r="AO176" i="3"/>
  <c r="AO43" i="3"/>
  <c r="AO335" i="3"/>
  <c r="H144" i="8"/>
  <c r="H26" i="8"/>
  <c r="H501" i="8"/>
  <c r="AO730" i="3"/>
  <c r="AO377" i="3"/>
  <c r="H388" i="8"/>
  <c r="H661" i="8"/>
  <c r="H410" i="8"/>
  <c r="H411" i="8"/>
  <c r="H109" i="8"/>
  <c r="AO243" i="3"/>
  <c r="H97" i="8"/>
  <c r="AO608" i="3"/>
  <c r="AO415" i="3"/>
  <c r="H607" i="8"/>
  <c r="AO536" i="3"/>
  <c r="AO725" i="3"/>
  <c r="H425" i="8"/>
  <c r="AO274" i="3"/>
  <c r="H333" i="8"/>
  <c r="H231" i="8"/>
  <c r="AO710" i="3"/>
  <c r="AO557" i="3"/>
  <c r="AO344" i="3"/>
  <c r="AO481" i="3"/>
  <c r="AO417" i="3"/>
  <c r="AO143" i="3"/>
  <c r="AO218" i="3"/>
  <c r="AO516" i="3"/>
  <c r="H312" i="8"/>
  <c r="H305" i="8"/>
  <c r="H676" i="8"/>
  <c r="Q270" i="9"/>
  <c r="Q79" i="9"/>
  <c r="H29" i="8"/>
  <c r="H253" i="8"/>
  <c r="Q402" i="9"/>
  <c r="AO332" i="3"/>
  <c r="H256" i="8"/>
  <c r="H362" i="8"/>
  <c r="H33" i="8"/>
  <c r="H729" i="8"/>
  <c r="H551" i="8"/>
  <c r="Q682" i="9"/>
  <c r="AO320" i="3"/>
  <c r="AO281" i="3"/>
  <c r="AO83" i="3"/>
  <c r="H453" i="8"/>
  <c r="AO41" i="3"/>
  <c r="Q590" i="9"/>
  <c r="Q272" i="9"/>
  <c r="AO88" i="3"/>
  <c r="Q620" i="9"/>
  <c r="Q574" i="9"/>
  <c r="Q307" i="9"/>
  <c r="H536" i="8"/>
  <c r="H18" i="8"/>
  <c r="Q319" i="9"/>
  <c r="AO323" i="3"/>
  <c r="Q412" i="9"/>
  <c r="Q119" i="9"/>
  <c r="H557" i="8"/>
  <c r="Q671" i="9"/>
  <c r="Q175" i="9"/>
  <c r="H650" i="8"/>
  <c r="AO674" i="3"/>
  <c r="AO517" i="3"/>
  <c r="AO132" i="3"/>
  <c r="H355" i="8"/>
  <c r="H498" i="8"/>
  <c r="AO205" i="3"/>
  <c r="H416" i="8"/>
  <c r="Q664" i="9"/>
  <c r="AO96" i="3"/>
  <c r="AO347" i="3"/>
  <c r="H655" i="8"/>
  <c r="AO573" i="3"/>
  <c r="AO419" i="3"/>
  <c r="H138" i="8"/>
  <c r="Q621" i="9"/>
  <c r="Q113" i="9"/>
  <c r="H662" i="8"/>
  <c r="H239" i="8"/>
  <c r="Q479" i="9"/>
  <c r="H233" i="8"/>
  <c r="H123" i="8"/>
  <c r="AO144" i="3"/>
  <c r="H623" i="8"/>
  <c r="H475" i="8"/>
  <c r="Q237" i="9"/>
  <c r="Q17" i="9"/>
  <c r="AO229" i="3"/>
  <c r="AO399" i="3"/>
  <c r="H93" i="8"/>
  <c r="H243" i="8"/>
  <c r="Q34" i="9"/>
  <c r="H598" i="8"/>
  <c r="H88" i="8"/>
  <c r="H444" i="8"/>
  <c r="H689" i="8"/>
  <c r="AO629" i="3"/>
  <c r="Q515" i="9"/>
  <c r="H286" i="8"/>
  <c r="AO610" i="3"/>
  <c r="H80" i="8"/>
  <c r="H282" i="8"/>
  <c r="AO636" i="3"/>
  <c r="H472" i="8"/>
  <c r="AO170" i="3"/>
  <c r="Q490" i="9"/>
  <c r="AO99" i="3"/>
  <c r="Q465" i="9"/>
  <c r="Q127" i="9"/>
  <c r="Q548" i="9"/>
  <c r="H403" i="8"/>
  <c r="AO567" i="3"/>
  <c r="H608" i="8"/>
  <c r="AO131" i="3"/>
  <c r="H160" i="8"/>
  <c r="AO680" i="3"/>
  <c r="H44" i="8"/>
  <c r="AO311" i="3"/>
  <c r="H506" i="8"/>
  <c r="Q318" i="9"/>
  <c r="H715" i="8"/>
  <c r="Q525" i="9"/>
  <c r="H542" i="8"/>
  <c r="Q369" i="9"/>
  <c r="H547" i="8"/>
  <c r="AO611" i="3"/>
  <c r="AO429" i="3"/>
  <c r="H704" i="8"/>
  <c r="AO182" i="3"/>
  <c r="AO202" i="3"/>
  <c r="H580" i="8"/>
  <c r="Q344" i="9"/>
  <c r="Q161" i="9"/>
  <c r="Q332" i="9"/>
  <c r="Q396" i="9"/>
  <c r="Q691" i="9"/>
  <c r="H371" i="8"/>
  <c r="H16" i="8"/>
  <c r="AO94" i="3"/>
  <c r="H268" i="8"/>
  <c r="AO273" i="3"/>
  <c r="H201" i="8"/>
  <c r="H588" i="8"/>
  <c r="AO367" i="3"/>
  <c r="AO316" i="3"/>
  <c r="H565" i="8"/>
  <c r="AO333" i="3"/>
  <c r="AO486" i="3"/>
  <c r="H577" i="8"/>
  <c r="H276" i="8"/>
  <c r="H634" i="8"/>
  <c r="H2" i="8"/>
  <c r="AO343" i="3"/>
  <c r="Q279" i="9"/>
  <c r="H540" i="8"/>
  <c r="AO684" i="3"/>
  <c r="AO199" i="3"/>
  <c r="AO190" i="3"/>
  <c r="H449" i="8"/>
  <c r="H496" i="8"/>
  <c r="H153" i="8"/>
  <c r="H36" i="8"/>
  <c r="Q199" i="9"/>
  <c r="AO585" i="3"/>
  <c r="H218" i="8"/>
  <c r="Q440" i="9"/>
  <c r="AO146" i="3"/>
  <c r="H481" i="8"/>
  <c r="AO619" i="3"/>
  <c r="H50" i="8"/>
  <c r="AO413" i="3"/>
  <c r="Q134" i="9"/>
  <c r="Q151" i="9"/>
  <c r="Q692" i="9"/>
  <c r="H610" i="8"/>
  <c r="Q670" i="9"/>
  <c r="H31" i="8"/>
  <c r="AO538" i="3"/>
  <c r="H708" i="8"/>
  <c r="AO662" i="3"/>
  <c r="H493" i="8"/>
  <c r="Q488" i="9"/>
  <c r="H170" i="8"/>
  <c r="H19" i="8"/>
  <c r="Q481" i="9"/>
  <c r="Q663" i="9"/>
  <c r="Q239" i="9"/>
  <c r="Q96" i="9"/>
  <c r="H484" i="8"/>
  <c r="AO646" i="3"/>
  <c r="H190" i="8"/>
  <c r="AO97" i="3"/>
  <c r="AO348" i="3"/>
  <c r="Q568" i="9"/>
  <c r="Q362" i="9"/>
  <c r="Q665" i="9"/>
  <c r="Q428" i="9"/>
  <c r="H482" i="8"/>
  <c r="H428" i="8"/>
  <c r="H311" i="8"/>
  <c r="Q27" i="9"/>
  <c r="Q530" i="9"/>
  <c r="AO321" i="3"/>
  <c r="Q167" i="9"/>
  <c r="H280" i="8"/>
  <c r="H78" i="8"/>
  <c r="AO360" i="3"/>
  <c r="Q514" i="9"/>
  <c r="Q409" i="9"/>
  <c r="AO519" i="3"/>
  <c r="AO276" i="3"/>
  <c r="H264" i="8"/>
  <c r="H40" i="8"/>
  <c r="H326" i="8"/>
  <c r="H235" i="8"/>
  <c r="AO651" i="3"/>
  <c r="H491" i="8"/>
  <c r="H450" i="8"/>
  <c r="Q697" i="9"/>
  <c r="Q238" i="9"/>
  <c r="Q132" i="9"/>
  <c r="AO26" i="3"/>
  <c r="AO599" i="3"/>
  <c r="AO203" i="3"/>
  <c r="Q40" i="9"/>
  <c r="AO102" i="3"/>
  <c r="AO545" i="3"/>
  <c r="Q126" i="9"/>
  <c r="Q626" i="9"/>
  <c r="Q653" i="9"/>
  <c r="AO523" i="3"/>
  <c r="H730" i="8"/>
  <c r="H39" i="8"/>
  <c r="H154" i="8"/>
  <c r="Q38" i="9"/>
  <c r="Q252" i="9"/>
  <c r="Q171" i="9"/>
  <c r="Q256" i="9"/>
  <c r="AO204" i="3"/>
  <c r="Q353" i="9"/>
  <c r="AO72" i="3"/>
  <c r="Q424" i="9"/>
  <c r="Q42" i="9"/>
  <c r="AO484" i="3"/>
  <c r="AO539" i="3"/>
  <c r="Q720" i="9"/>
  <c r="Q408" i="9"/>
  <c r="H533" i="8"/>
  <c r="AO464" i="3"/>
  <c r="H405" i="8"/>
  <c r="AO546" i="3"/>
  <c r="H45" i="8"/>
  <c r="H696" i="8"/>
  <c r="AO117" i="3"/>
  <c r="AO520" i="3"/>
  <c r="Q374" i="9"/>
  <c r="Q5" i="9"/>
  <c r="Q187" i="9"/>
  <c r="AO416" i="3"/>
  <c r="Q147" i="9"/>
  <c r="H497" i="8"/>
  <c r="AO186" i="3"/>
  <c r="H722" i="8"/>
  <c r="AO20" i="3"/>
  <c r="AO244" i="3"/>
  <c r="Q553" i="9"/>
  <c r="H224" i="8"/>
  <c r="H545" i="8"/>
  <c r="AO731" i="3"/>
  <c r="H621" i="8"/>
  <c r="Q116" i="9"/>
  <c r="Q225" i="9"/>
  <c r="AO126" i="3"/>
  <c r="H707" i="8"/>
  <c r="H462" i="8"/>
  <c r="H162" i="8"/>
  <c r="H249" i="8"/>
  <c r="H399" i="8"/>
  <c r="AO315" i="3"/>
  <c r="H344" i="8"/>
  <c r="H418" i="8"/>
  <c r="AO86" i="3"/>
  <c r="AO624" i="3"/>
  <c r="H555" i="8"/>
  <c r="AO197" i="3"/>
  <c r="AO713" i="3"/>
  <c r="Q442" i="9"/>
  <c r="AO372" i="3"/>
  <c r="Q359" i="9"/>
  <c r="Q165" i="9"/>
  <c r="AO692" i="3"/>
  <c r="Q271" i="9"/>
  <c r="AO467" i="3"/>
  <c r="H515" i="8"/>
  <c r="H691" i="8"/>
  <c r="AO214" i="3"/>
  <c r="AO46" i="3"/>
  <c r="H178" i="8"/>
  <c r="H709" i="8"/>
  <c r="Q381" i="9"/>
  <c r="H226" i="8"/>
  <c r="AO587" i="3"/>
  <c r="Q609" i="9"/>
  <c r="Q361" i="9"/>
  <c r="H277" i="8"/>
  <c r="Q392" i="9"/>
  <c r="Q606" i="9"/>
  <c r="H366" i="8"/>
  <c r="H135" i="8"/>
  <c r="H414" i="8"/>
  <c r="H458" i="8"/>
  <c r="Q582" i="9"/>
  <c r="Q623" i="9"/>
  <c r="AO540" i="3"/>
  <c r="H240" i="8"/>
  <c r="Q731" i="9"/>
  <c r="Q141" i="9"/>
  <c r="Q309" i="9"/>
  <c r="Q354" i="9"/>
  <c r="Q243" i="9"/>
  <c r="H199" i="8"/>
  <c r="H182" i="8"/>
  <c r="AO543" i="3"/>
  <c r="H85" i="8"/>
  <c r="AO565" i="3"/>
  <c r="AO247" i="3"/>
  <c r="Q545" i="9"/>
  <c r="Q131" i="9"/>
  <c r="Q629" i="9"/>
  <c r="Q538" i="9"/>
  <c r="H158" i="8"/>
  <c r="H244" i="8"/>
  <c r="AO702" i="3"/>
  <c r="Q512" i="9"/>
  <c r="H189" i="8"/>
  <c r="H130" i="8"/>
  <c r="H117" i="8"/>
  <c r="H204" i="8"/>
  <c r="Q693" i="9"/>
  <c r="H422" i="8"/>
  <c r="K40" i="14"/>
  <c r="Q389" i="9"/>
  <c r="Q133" i="9"/>
  <c r="Q114" i="9"/>
  <c r="Q32" i="9"/>
  <c r="Q196" i="9"/>
  <c r="AO18" i="3"/>
  <c r="AO55" i="3"/>
  <c r="AO621" i="3"/>
  <c r="Q510" i="9"/>
  <c r="Q12" i="9"/>
  <c r="Q503" i="9"/>
  <c r="AO215" i="3"/>
  <c r="Q233" i="9"/>
  <c r="Q215" i="9"/>
  <c r="H749" i="8"/>
  <c r="H550" i="8"/>
  <c r="H574" i="8"/>
  <c r="Q331" i="9"/>
  <c r="H583" i="8"/>
  <c r="H603" i="8"/>
  <c r="AO69" i="3"/>
  <c r="Q136" i="9"/>
  <c r="H87" i="8"/>
  <c r="H617" i="8"/>
  <c r="AO324" i="3"/>
  <c r="H3" i="8"/>
  <c r="Q177" i="9"/>
  <c r="Q485" i="9"/>
  <c r="H260" i="8"/>
  <c r="H171" i="8"/>
  <c r="H446" i="8"/>
  <c r="AO303" i="3"/>
  <c r="H690" i="8"/>
  <c r="H668" i="8"/>
  <c r="AO569" i="3"/>
  <c r="AO669" i="3"/>
  <c r="AO583" i="3"/>
  <c r="Q122" i="9"/>
  <c r="H478" i="8"/>
  <c r="AO571" i="3"/>
  <c r="Q37" i="9"/>
  <c r="Q456" i="9"/>
  <c r="H134" i="8"/>
  <c r="AO577" i="3"/>
  <c r="AO451" i="3"/>
  <c r="H309" i="8"/>
  <c r="H571" i="8"/>
  <c r="AO156" i="3"/>
  <c r="H143" i="8"/>
  <c r="H521" i="8"/>
  <c r="AO395" i="3"/>
  <c r="H692" i="8"/>
  <c r="AO17" i="3"/>
  <c r="H494" i="8"/>
  <c r="H670" i="8"/>
  <c r="Q143" i="9"/>
  <c r="H25" i="8"/>
  <c r="AO400" i="3"/>
  <c r="H421" i="8"/>
  <c r="H207" i="8"/>
  <c r="AO253" i="3"/>
  <c r="AO179" i="3"/>
  <c r="H646" i="8"/>
  <c r="H672" i="8"/>
  <c r="H606" i="8"/>
  <c r="H723" i="8"/>
  <c r="Q690" i="9"/>
  <c r="H384" i="8"/>
  <c r="Q382" i="9"/>
  <c r="H66" i="4"/>
  <c r="H65" i="4"/>
  <c r="AO124" i="3"/>
  <c r="H131" i="8"/>
  <c r="H237" i="8"/>
  <c r="H585" i="8"/>
  <c r="H468" i="8"/>
  <c r="H447" i="8"/>
  <c r="H645" i="8"/>
  <c r="AO168" i="3"/>
  <c r="H258" i="8"/>
  <c r="H439" i="8"/>
  <c r="AO228" i="3"/>
  <c r="Q541" i="9"/>
  <c r="AO193" i="3"/>
  <c r="H694" i="8"/>
  <c r="H460" i="8"/>
  <c r="H667" i="8"/>
  <c r="Q519" i="9"/>
  <c r="Q631" i="9"/>
  <c r="Q675" i="9"/>
  <c r="AO221" i="3"/>
  <c r="H21" i="8"/>
  <c r="H197" i="8"/>
  <c r="Q480" i="9"/>
  <c r="H62" i="4"/>
  <c r="H631" i="8"/>
  <c r="AO252" i="3"/>
  <c r="AO724" i="3"/>
  <c r="Q534" i="9"/>
  <c r="Q22" i="9"/>
  <c r="H191" i="8"/>
  <c r="Q576" i="9"/>
  <c r="AO103" i="3"/>
  <c r="H296" i="8"/>
  <c r="AO271" i="3"/>
  <c r="H510" i="8"/>
  <c r="H214" i="8"/>
  <c r="AO354" i="3"/>
  <c r="AO721" i="3"/>
  <c r="AO52" i="3"/>
  <c r="H32" i="8"/>
  <c r="AO407" i="3"/>
  <c r="H259" i="8"/>
  <c r="Q322" i="9"/>
  <c r="H95" i="8"/>
  <c r="AO129" i="3"/>
  <c r="AO570" i="3"/>
  <c r="H274" i="8"/>
  <c r="H726" i="8"/>
  <c r="H304" i="8"/>
  <c r="H13" i="8"/>
  <c r="H488" i="8"/>
  <c r="H306" i="8"/>
  <c r="Q511" i="9"/>
  <c r="AO510" i="3"/>
  <c r="H238" i="8"/>
  <c r="H513" i="8"/>
  <c r="H409" i="8"/>
  <c r="H34" i="8"/>
  <c r="AO753" i="3"/>
  <c r="Q280" i="9"/>
  <c r="AO47" i="3"/>
  <c r="AO607" i="3"/>
  <c r="H652" i="8"/>
  <c r="H519" i="8"/>
  <c r="AO345" i="3"/>
  <c r="AO4" i="3"/>
  <c r="AO319" i="3"/>
  <c r="H530" i="8"/>
  <c r="AO270" i="3"/>
  <c r="Q487" i="9"/>
  <c r="H167" i="8"/>
  <c r="H605" i="8"/>
  <c r="Q658" i="9"/>
  <c r="Q337" i="9"/>
  <c r="AO227" i="3"/>
  <c r="H671" i="8"/>
  <c r="AO453" i="3"/>
  <c r="AO233" i="3"/>
  <c r="H345" i="8"/>
  <c r="Q604" i="9"/>
  <c r="AO13" i="3"/>
  <c r="AO726" i="3"/>
  <c r="AO173" i="3"/>
  <c r="AO471" i="3"/>
  <c r="H543" i="8"/>
  <c r="AO177" i="3"/>
  <c r="H151" i="8"/>
  <c r="H625" i="8"/>
  <c r="H376" i="8"/>
  <c r="AO14" i="3"/>
  <c r="AO322" i="3"/>
  <c r="H637" i="8"/>
  <c r="H266" i="8"/>
  <c r="AO666" i="3"/>
  <c r="AO537" i="3"/>
  <c r="Q581" i="9"/>
  <c r="H203" i="8"/>
  <c r="H12" i="8"/>
  <c r="AO420" i="3"/>
  <c r="H391" i="8"/>
  <c r="H397" i="8"/>
  <c r="Q137" i="9"/>
  <c r="H473" i="8"/>
  <c r="H184" i="8"/>
  <c r="H642" i="8"/>
  <c r="AO491" i="3"/>
  <c r="H639" i="8"/>
  <c r="H718" i="8"/>
  <c r="H720" i="8"/>
  <c r="H267" i="8"/>
  <c r="Q407" i="9"/>
  <c r="AO475" i="3"/>
  <c r="Q452" i="9"/>
  <c r="AO326" i="3"/>
  <c r="AO111" i="3"/>
  <c r="H467" i="8"/>
  <c r="AO201" i="3"/>
  <c r="Q260" i="9"/>
  <c r="Q602" i="9"/>
  <c r="H133" i="8"/>
  <c r="AO469" i="3"/>
  <c r="H665" i="8"/>
  <c r="Q449" i="9"/>
  <c r="Q317" i="9"/>
  <c r="Q462" i="9"/>
  <c r="Q232" i="9"/>
  <c r="H455" i="8"/>
  <c r="H245" i="8"/>
  <c r="AO641" i="3"/>
  <c r="AO542" i="3"/>
  <c r="AO682" i="3"/>
  <c r="AO410" i="3"/>
  <c r="H316" i="8"/>
  <c r="H43" i="4"/>
  <c r="H292" i="8"/>
  <c r="AO239" i="3"/>
  <c r="H322" i="8"/>
  <c r="AO198" i="3"/>
  <c r="H77" i="8"/>
  <c r="Q93" i="9"/>
  <c r="Q388" i="9"/>
  <c r="AO101" i="3"/>
  <c r="AO112" i="3"/>
  <c r="H595" i="8"/>
  <c r="H152" i="8"/>
  <c r="H279" i="8"/>
  <c r="H401" i="8"/>
  <c r="H648" i="8"/>
  <c r="H492" i="8"/>
  <c r="AO526" i="3"/>
  <c r="AO663" i="3"/>
  <c r="H353" i="8"/>
  <c r="AO515" i="3"/>
  <c r="H534" i="8"/>
  <c r="AO78" i="3"/>
  <c r="Q4" i="9"/>
  <c r="H111" i="8"/>
  <c r="AO277" i="3"/>
  <c r="H596" i="8"/>
  <c r="H469" i="8"/>
  <c r="H395" i="8"/>
  <c r="H539" i="8"/>
  <c r="H612" i="8"/>
  <c r="H435" i="8"/>
  <c r="Q293" i="9"/>
  <c r="H573" i="8"/>
  <c r="Q197" i="9"/>
  <c r="H633" i="8"/>
  <c r="AO155" i="3"/>
  <c r="H417" i="8"/>
  <c r="H635" i="8"/>
  <c r="Q292" i="9"/>
  <c r="Q158" i="9"/>
  <c r="AO691" i="3"/>
  <c r="Q473" i="9"/>
  <c r="Q391" i="9"/>
  <c r="AO414" i="3"/>
  <c r="Q68" i="9"/>
  <c r="Q184" i="9"/>
  <c r="AO192" i="3"/>
  <c r="Q423" i="9"/>
  <c r="H579" i="8"/>
  <c r="Q404" i="9"/>
  <c r="Q47" i="9"/>
  <c r="Q115" i="9"/>
  <c r="AO642" i="3"/>
  <c r="H211" i="8"/>
  <c r="H630" i="8"/>
  <c r="Q145" i="9"/>
  <c r="H84" i="8"/>
  <c r="Q694" i="9"/>
  <c r="H23" i="8"/>
  <c r="H120" i="8"/>
  <c r="H361" i="8"/>
  <c r="AO223" i="3"/>
  <c r="H119" i="8"/>
  <c r="H51" i="4"/>
  <c r="Q410" i="9"/>
  <c r="H236" i="8"/>
  <c r="AO671" i="3"/>
  <c r="H273" i="8"/>
  <c r="H297" i="8"/>
  <c r="AO703" i="3"/>
  <c r="AO264" i="3"/>
  <c r="AO355" i="3"/>
  <c r="AO586" i="3"/>
  <c r="H168" i="8"/>
  <c r="H537" i="8"/>
  <c r="Q130" i="9"/>
  <c r="Q520" i="9"/>
  <c r="H657" i="8"/>
  <c r="AO418" i="3"/>
  <c r="Q327" i="9"/>
  <c r="Q75" i="9"/>
  <c r="AO443" i="3"/>
  <c r="H302" i="8"/>
  <c r="H535" i="8"/>
  <c r="H567" i="8"/>
  <c r="Q35" i="9"/>
  <c r="H125" i="8"/>
  <c r="AO361" i="3"/>
  <c r="H463" i="8"/>
  <c r="Q77" i="9"/>
  <c r="H202" i="8"/>
  <c r="Q224" i="9"/>
  <c r="H518" i="8"/>
  <c r="H96" i="8"/>
  <c r="AO444" i="3"/>
  <c r="H392" i="8"/>
  <c r="H126" i="8"/>
  <c r="AO328" i="3"/>
  <c r="Q516" i="9"/>
  <c r="AO16" i="3"/>
  <c r="AO297" i="3"/>
  <c r="H229" i="8"/>
  <c r="AO439" i="3"/>
  <c r="AO468" i="3"/>
  <c r="H194" i="8"/>
  <c r="H30" i="8"/>
  <c r="H74" i="8"/>
  <c r="H181" i="8"/>
  <c r="AO298" i="3"/>
  <c r="AO720" i="3"/>
  <c r="H517" i="8"/>
  <c r="AO79" i="3"/>
  <c r="Q615" i="9"/>
  <c r="Q415" i="9"/>
  <c r="Q298" i="9"/>
  <c r="Q125" i="9"/>
  <c r="Q558" i="9"/>
  <c r="Q69" i="9"/>
  <c r="Q652" i="9"/>
  <c r="H275" i="8"/>
  <c r="Q223" i="9"/>
  <c r="Q110" i="9"/>
  <c r="H380" i="8"/>
  <c r="H136" i="8"/>
  <c r="H419" i="8"/>
  <c r="AO412" i="3"/>
  <c r="H382" i="8"/>
  <c r="H48" i="8"/>
  <c r="AO717" i="3"/>
  <c r="H387" i="8"/>
  <c r="Q230" i="9"/>
  <c r="H644" i="8"/>
  <c r="H285" i="8"/>
  <c r="AO633" i="3"/>
  <c r="H5" i="8"/>
  <c r="H398" i="8"/>
  <c r="H7" i="8"/>
  <c r="Q198" i="9"/>
  <c r="H99" i="8"/>
  <c r="H155" i="8"/>
  <c r="H149" i="8"/>
  <c r="H303" i="8"/>
  <c r="H420" i="8"/>
  <c r="H42" i="8"/>
  <c r="AO365" i="3"/>
  <c r="H390" i="8"/>
  <c r="AO644" i="3"/>
  <c r="H299" i="8"/>
  <c r="Q585" i="9"/>
  <c r="AO31" i="3"/>
  <c r="AO591" i="3"/>
  <c r="Q405" i="9"/>
  <c r="AO362" i="3"/>
  <c r="H71" i="8"/>
  <c r="AO262" i="3"/>
  <c r="H116" i="8"/>
  <c r="AO178" i="3"/>
  <c r="Q419" i="9"/>
  <c r="AO37" i="3"/>
  <c r="AO617" i="3"/>
  <c r="AO30" i="3"/>
  <c r="Q518" i="9"/>
  <c r="Q335" i="9"/>
  <c r="H54" i="8"/>
  <c r="AO650" i="3"/>
  <c r="D67" i="4"/>
  <c r="AO466" i="3"/>
  <c r="H50" i="4"/>
  <c r="H346" i="8"/>
  <c r="AO660" i="3"/>
  <c r="H622" i="8"/>
  <c r="H221" i="8"/>
  <c r="H177" i="8"/>
  <c r="AO172" i="3"/>
  <c r="AO196" i="3"/>
  <c r="H38" i="8"/>
  <c r="H615" i="8"/>
  <c r="H711" i="8"/>
  <c r="H210" i="8"/>
  <c r="H272" i="8"/>
  <c r="AO390" i="3"/>
  <c r="H250" i="8"/>
  <c r="H538" i="8"/>
  <c r="H246" i="8"/>
  <c r="H641" i="8"/>
  <c r="H41" i="8"/>
  <c r="H594" i="8"/>
  <c r="H323" i="8"/>
  <c r="H512" i="8"/>
  <c r="H674" i="8"/>
  <c r="AO51" i="3"/>
  <c r="H393" i="8"/>
  <c r="AO664" i="3"/>
  <c r="H146" i="8"/>
  <c r="H193" i="8"/>
  <c r="H613" i="8"/>
  <c r="H529" i="8"/>
  <c r="H334" i="8"/>
  <c r="Q191" i="9"/>
  <c r="H216" i="8"/>
  <c r="H593" i="8"/>
  <c r="H122" i="8"/>
  <c r="H725" i="8"/>
  <c r="H27" i="8"/>
  <c r="AO363" i="3"/>
  <c r="H251" i="8"/>
  <c r="Q33" i="9"/>
  <c r="H589" i="8"/>
  <c r="AO596" i="3"/>
  <c r="AO109" i="3"/>
  <c r="H590" i="8"/>
  <c r="AO249" i="3"/>
  <c r="H300" i="8"/>
  <c r="H442" i="8"/>
  <c r="H206" i="8"/>
  <c r="AO38" i="3"/>
  <c r="Q589" i="9"/>
  <c r="H124" i="8"/>
  <c r="Q146" i="9"/>
  <c r="AO568" i="3"/>
  <c r="H563" i="8"/>
  <c r="Q414" i="9"/>
  <c r="H195" i="8"/>
  <c r="H318" i="8"/>
  <c r="H489" i="8"/>
  <c r="H562" i="8"/>
  <c r="H228" i="8"/>
  <c r="Q26" i="9"/>
  <c r="AO693" i="3"/>
  <c r="AO645" i="3"/>
  <c r="H487" i="8"/>
  <c r="H602" i="8"/>
  <c r="Q138" i="9"/>
  <c r="H673" i="8"/>
  <c r="H373" i="8"/>
  <c r="H728" i="8"/>
  <c r="H365" i="8"/>
  <c r="H317" i="8"/>
  <c r="H558" i="8"/>
  <c r="H359" i="8"/>
  <c r="AO241" i="3"/>
  <c r="Q618" i="9"/>
  <c r="H187" i="8"/>
  <c r="AO490" i="3"/>
  <c r="H505" i="8"/>
  <c r="AO574" i="3"/>
  <c r="Q646" i="9"/>
  <c r="Q13" i="9"/>
  <c r="Q705" i="9"/>
  <c r="Q325" i="9"/>
  <c r="Q492" i="9"/>
  <c r="Q218" i="9"/>
  <c r="Q121" i="9"/>
  <c r="H653" i="8"/>
  <c r="AO470" i="3"/>
  <c r="H572" i="8"/>
  <c r="H102" i="8"/>
  <c r="AO135" i="3"/>
  <c r="H546" i="8"/>
  <c r="AO442" i="3"/>
  <c r="H658" i="8"/>
  <c r="H664" i="8"/>
  <c r="AO84" i="3"/>
  <c r="AO125" i="3"/>
  <c r="H516" i="8"/>
  <c r="H330" i="8"/>
  <c r="AO305" i="3"/>
  <c r="AO722" i="3"/>
  <c r="H321" i="8"/>
  <c r="H100" i="8"/>
  <c r="AO295" i="3"/>
  <c r="H9" i="8"/>
  <c r="H508" i="8"/>
  <c r="H461" i="8"/>
  <c r="AO3" i="3"/>
  <c r="H142" i="8"/>
  <c r="H523" i="8"/>
  <c r="H719" i="8"/>
  <c r="Q624" i="9"/>
  <c r="Q634" i="9"/>
  <c r="H61" i="4"/>
  <c r="H63" i="4"/>
  <c r="H52" i="4"/>
  <c r="H58" i="4"/>
  <c r="H64" i="4"/>
  <c r="H55" i="4"/>
  <c r="H57" i="4"/>
  <c r="H54" i="4"/>
  <c r="H56" i="4"/>
  <c r="H53" i="4"/>
  <c r="H59" i="4"/>
  <c r="H632" i="8"/>
  <c r="H183" i="8"/>
  <c r="AO622" i="3"/>
  <c r="Q542" i="9"/>
  <c r="Q469" i="9"/>
  <c r="Q311" i="9"/>
  <c r="Q591" i="9"/>
  <c r="Q18" i="9"/>
  <c r="H638" i="8"/>
  <c r="H628" i="8"/>
  <c r="Q94" i="9"/>
  <c r="H166" i="8"/>
  <c r="Q617" i="9"/>
  <c r="H319" i="8"/>
  <c r="H369" i="8"/>
  <c r="AO220" i="3"/>
  <c r="AO105" i="3"/>
  <c r="Q695" i="9"/>
  <c r="Q180" i="9"/>
  <c r="Q20" i="9"/>
  <c r="Q496" i="9"/>
  <c r="Q286" i="9"/>
  <c r="Q23" i="9"/>
  <c r="H308" i="8"/>
  <c r="Q522" i="9"/>
  <c r="Q648" i="9"/>
  <c r="H148" i="8"/>
  <c r="H702" i="8"/>
  <c r="H68" i="8"/>
  <c r="AO95" i="3"/>
  <c r="H559" i="8"/>
  <c r="Q454" i="9"/>
  <c r="Q450" i="9"/>
  <c r="Q471" i="9"/>
  <c r="H147" i="8"/>
  <c r="Q185" i="9"/>
  <c r="H660" i="8"/>
  <c r="AO349" i="3"/>
  <c r="AO116" i="3"/>
  <c r="H575" i="8"/>
  <c r="H215" i="8"/>
  <c r="H511" i="8"/>
  <c r="Q355" i="9"/>
  <c r="AO123" i="3"/>
  <c r="H592" i="8"/>
  <c r="H121" i="8"/>
  <c r="H47" i="8"/>
  <c r="H693" i="8"/>
  <c r="Q502" i="9"/>
  <c r="Q248" i="9"/>
  <c r="H222" i="8"/>
  <c r="H39" i="4"/>
  <c r="H156" i="8"/>
  <c r="H452" i="8"/>
  <c r="AO259" i="3"/>
  <c r="H669" i="8"/>
  <c r="Q36" i="9"/>
  <c r="H255" i="8"/>
  <c r="H180" i="8"/>
  <c r="K67" i="4"/>
  <c r="Q526" i="9"/>
  <c r="AO294" i="3"/>
  <c r="AO331" i="3"/>
  <c r="AO301" i="3"/>
  <c r="H457" i="8"/>
  <c r="H619" i="8"/>
  <c r="Q274" i="9"/>
  <c r="Q174" i="9"/>
  <c r="Q7" i="9"/>
  <c r="AO492" i="3"/>
  <c r="H179" i="8"/>
  <c r="Q659" i="9"/>
  <c r="Q540" i="9"/>
  <c r="H532" i="8"/>
  <c r="AO246" i="3"/>
  <c r="AO133" i="3"/>
  <c r="Q491" i="9"/>
  <c r="Q536" i="9"/>
  <c r="Q704" i="9"/>
  <c r="H169" i="8"/>
  <c r="Q657" i="9"/>
  <c r="Q460" i="9"/>
  <c r="Q596" i="9"/>
  <c r="AO269" i="3"/>
  <c r="AO566" i="3"/>
  <c r="H137" i="8"/>
  <c r="H14" i="8"/>
  <c r="H219" i="8"/>
  <c r="H651" i="8"/>
  <c r="H112" i="8"/>
  <c r="Q19" i="9"/>
  <c r="H556" i="8"/>
  <c r="Q100" i="9"/>
  <c r="AO245" i="3"/>
  <c r="H459" i="8"/>
  <c r="Q588" i="9"/>
  <c r="Q160" i="9"/>
  <c r="Q570" i="9"/>
  <c r="Q600" i="9"/>
  <c r="H587" i="8"/>
  <c r="H643" i="8"/>
  <c r="Q366" i="9"/>
  <c r="Q170" i="9"/>
  <c r="AO191" i="3"/>
  <c r="Q245" i="9"/>
  <c r="Q639" i="9"/>
  <c r="Q201" i="9"/>
  <c r="Q539" i="9"/>
  <c r="AO219" i="3"/>
  <c r="H165" i="8"/>
  <c r="Q251" i="9"/>
  <c r="Q679" i="9"/>
  <c r="Q584" i="9"/>
  <c r="Q457" i="9"/>
  <c r="Q155" i="9"/>
  <c r="Q447" i="9"/>
  <c r="H298" i="8"/>
  <c r="AO174" i="3"/>
  <c r="AO729" i="3"/>
  <c r="AO618" i="3"/>
  <c r="H456" i="8"/>
  <c r="Q246" i="9"/>
  <c r="Q190" i="9"/>
  <c r="H703" i="8"/>
  <c r="H348" i="8"/>
  <c r="Q567" i="9"/>
  <c r="Q418" i="9"/>
  <c r="Q188" i="9"/>
  <c r="Q546" i="9"/>
  <c r="H325" i="8"/>
  <c r="Q578" i="9"/>
  <c r="H223" i="8"/>
  <c r="AO393" i="3"/>
  <c r="AO85" i="3"/>
  <c r="H128" i="8"/>
  <c r="AO8" i="3"/>
  <c r="H294" i="8"/>
  <c r="H60" i="4"/>
  <c r="Q444" i="9"/>
  <c r="Q524" i="9"/>
  <c r="Q303" i="9"/>
  <c r="Q189" i="9"/>
  <c r="H331" i="8"/>
  <c r="Q486" i="9"/>
  <c r="Q380" i="9"/>
  <c r="H695" i="8"/>
  <c r="H132" i="8"/>
  <c r="H340" i="8"/>
  <c r="Q632" i="9"/>
  <c r="H713" i="8"/>
  <c r="Q443" i="9"/>
  <c r="Q333" i="9"/>
  <c r="Q142" i="9"/>
  <c r="Q614" i="9"/>
  <c r="H76" i="8"/>
  <c r="Q328" i="9"/>
  <c r="Q95" i="9"/>
  <c r="AO513" i="3"/>
  <c r="H104" i="8"/>
  <c r="AO127" i="3"/>
  <c r="H113" i="8"/>
  <c r="H313" i="8"/>
  <c r="Q575" i="9"/>
  <c r="H212" i="8"/>
  <c r="Q152" i="9"/>
  <c r="H37" i="8"/>
  <c r="Q291" i="9"/>
  <c r="Q289" i="9"/>
  <c r="H248" i="8"/>
  <c r="H614" i="8"/>
  <c r="H24" i="4"/>
  <c r="H15" i="4"/>
  <c r="AO181" i="3"/>
  <c r="H42" i="4"/>
  <c r="H10" i="8"/>
  <c r="H443" i="8"/>
  <c r="H200" i="8"/>
  <c r="H11" i="4"/>
  <c r="H8" i="4"/>
  <c r="Q636" i="9"/>
  <c r="H680" i="8"/>
  <c r="H92" i="8"/>
  <c r="H10" i="4"/>
  <c r="Q458" i="9"/>
  <c r="Q453" i="9"/>
  <c r="Q214" i="9"/>
  <c r="Q727" i="9"/>
  <c r="Q446" i="9"/>
  <c r="H474" i="8"/>
  <c r="Q475" i="9"/>
  <c r="Q430" i="9"/>
  <c r="Q212" i="9"/>
  <c r="Q702" i="9"/>
  <c r="Q193" i="9"/>
  <c r="H281" i="8"/>
  <c r="Q294" i="9"/>
  <c r="Q259" i="9"/>
  <c r="Q696" i="9"/>
  <c r="H490" i="8"/>
  <c r="AO87" i="3"/>
  <c r="Q305" i="9"/>
  <c r="Q301" i="9"/>
  <c r="Q176" i="9"/>
  <c r="Q613" i="9"/>
  <c r="Q500" i="9"/>
  <c r="Q240" i="9"/>
  <c r="Q76" i="9"/>
  <c r="Q21" i="9"/>
  <c r="Q299" i="9"/>
  <c r="Q595" i="9"/>
  <c r="Q438" i="9"/>
  <c r="H464" i="8"/>
  <c r="H145" i="8"/>
  <c r="H114" i="8"/>
  <c r="H682" i="8"/>
  <c r="H700" i="8"/>
  <c r="AO476" i="3"/>
  <c r="H49" i="4"/>
  <c r="H14" i="4"/>
  <c r="H3" i="4"/>
  <c r="H6" i="4"/>
  <c r="Q464" i="9"/>
  <c r="Q468" i="9"/>
  <c r="Q178" i="9"/>
  <c r="Q713" i="9"/>
  <c r="Q680" i="9"/>
  <c r="Q672" i="9"/>
  <c r="Q50" i="9"/>
  <c r="Q559" i="9"/>
  <c r="Q106" i="9"/>
  <c r="Q53" i="9"/>
  <c r="Q566" i="9"/>
  <c r="Q111" i="9"/>
  <c r="Q543" i="9"/>
  <c r="Q406" i="9"/>
  <c r="Q728" i="9"/>
  <c r="Q472" i="9"/>
  <c r="Q719" i="9"/>
  <c r="Q676" i="9"/>
  <c r="Q654" i="9"/>
  <c r="Q616" i="9"/>
  <c r="Q202" i="9"/>
  <c r="Q417" i="9"/>
  <c r="Q395" i="9"/>
  <c r="Q300" i="9"/>
  <c r="Q52" i="9"/>
  <c r="AO167" i="3"/>
  <c r="Q371" i="9"/>
  <c r="H90" i="8"/>
  <c r="Q54" i="9"/>
  <c r="Q276" i="9"/>
  <c r="Q45" i="9"/>
  <c r="Q729" i="9"/>
  <c r="M40" i="14"/>
  <c r="H4" i="8"/>
  <c r="H91" i="8"/>
  <c r="Q383" i="9"/>
  <c r="H430" i="8"/>
  <c r="Q73" i="9"/>
  <c r="Q509" i="9"/>
  <c r="H27" i="4"/>
  <c r="H196" i="8"/>
  <c r="H335" i="8"/>
  <c r="H192" i="8"/>
  <c r="H185" i="8"/>
  <c r="O20" i="4"/>
  <c r="Q102" i="9"/>
  <c r="Q341" i="9"/>
  <c r="Q619" i="9"/>
  <c r="Q281" i="9"/>
  <c r="H176" i="8"/>
  <c r="H107" i="8"/>
  <c r="J66" i="4"/>
  <c r="M66" i="4" s="1"/>
  <c r="Q306" i="9"/>
  <c r="Q571" i="9"/>
  <c r="Q529" i="9"/>
  <c r="Q508" i="9"/>
  <c r="Q296" i="9"/>
  <c r="Q277" i="9"/>
  <c r="H48" i="4"/>
  <c r="Q39" i="9"/>
  <c r="H609" i="8"/>
  <c r="AO449" i="3"/>
  <c r="H465" i="8"/>
  <c r="H227" i="8"/>
  <c r="H172" i="8"/>
  <c r="H230" i="8"/>
  <c r="Q258" i="9"/>
  <c r="Q103" i="9"/>
  <c r="H115" i="8"/>
  <c r="H451" i="8"/>
  <c r="H164" i="8"/>
  <c r="Q608" i="9"/>
  <c r="Q241" i="9"/>
  <c r="Q92" i="9"/>
  <c r="I40" i="14"/>
  <c r="H271" i="8"/>
  <c r="Q461" i="9"/>
  <c r="Q611" i="9"/>
  <c r="Q683" i="9"/>
  <c r="Q569" i="9"/>
  <c r="Q523" i="9"/>
  <c r="Q448" i="9"/>
  <c r="Q275" i="9"/>
  <c r="Q725" i="9"/>
  <c r="Q712" i="9"/>
  <c r="Q685" i="9"/>
  <c r="Q601" i="9"/>
  <c r="Q521" i="9"/>
  <c r="Q489" i="9"/>
  <c r="Q455" i="9"/>
  <c r="Q429" i="9"/>
  <c r="Q398" i="9"/>
  <c r="Q321" i="9"/>
  <c r="Q308" i="9"/>
  <c r="Q219" i="9"/>
  <c r="Q209" i="9"/>
  <c r="Q85" i="9"/>
  <c r="Q80" i="9"/>
  <c r="Q72" i="9"/>
  <c r="Q139" i="9"/>
  <c r="Q710" i="9"/>
  <c r="Q667" i="9"/>
  <c r="Q651" i="9"/>
  <c r="Q643" i="9"/>
  <c r="Q598" i="9"/>
  <c r="Q554" i="9"/>
  <c r="Q531" i="9"/>
  <c r="Q498" i="9"/>
  <c r="Q399" i="9"/>
  <c r="Q377" i="9"/>
  <c r="Q257" i="9"/>
  <c r="Q220" i="9"/>
  <c r="Q210" i="9"/>
  <c r="Q157" i="9"/>
  <c r="Q150" i="9"/>
  <c r="Q135" i="9"/>
  <c r="Q109" i="9"/>
  <c r="Q81" i="9"/>
  <c r="Q31" i="9"/>
  <c r="Q732" i="9"/>
  <c r="Q723" i="9"/>
  <c r="Q644" i="9"/>
  <c r="Q603" i="9"/>
  <c r="Q551" i="9"/>
  <c r="Q532" i="9"/>
  <c r="Q431" i="9"/>
  <c r="Q400" i="9"/>
  <c r="Q360" i="9"/>
  <c r="Q304" i="9"/>
  <c r="Q254" i="9"/>
  <c r="Q217" i="9"/>
  <c r="Q207" i="9"/>
  <c r="Q154" i="9"/>
  <c r="Q118" i="9"/>
  <c r="Q107" i="9"/>
  <c r="Q98" i="9"/>
  <c r="Q86" i="9"/>
  <c r="Q70" i="9"/>
  <c r="Q9" i="9"/>
  <c r="Q669" i="9"/>
  <c r="Q661" i="9"/>
  <c r="Q649" i="9"/>
  <c r="Q628" i="9"/>
  <c r="Q586" i="9"/>
  <c r="Q565" i="9"/>
  <c r="Q537" i="9"/>
  <c r="Q506" i="9"/>
  <c r="Q445" i="9"/>
  <c r="Q397" i="9"/>
  <c r="Q386" i="9"/>
  <c r="Q334" i="9"/>
  <c r="Q324" i="9"/>
  <c r="Q316" i="9"/>
  <c r="Q222" i="9"/>
  <c r="Q204" i="9"/>
  <c r="Q166" i="9"/>
  <c r="Q104" i="9"/>
  <c r="Q71" i="9"/>
  <c r="Q28" i="9"/>
  <c r="H18" i="4"/>
  <c r="H21" i="4"/>
  <c r="H32" i="4"/>
  <c r="H31" i="4"/>
  <c r="H12" i="4"/>
  <c r="H7" i="4"/>
  <c r="H38" i="4"/>
  <c r="H26" i="4"/>
  <c r="Q594" i="9"/>
  <c r="Q82" i="9"/>
  <c r="Q662" i="9"/>
  <c r="Q610" i="9"/>
  <c r="Q425" i="9"/>
  <c r="Q580" i="9"/>
  <c r="Q466" i="9"/>
  <c r="Q439" i="9"/>
  <c r="Q297" i="9"/>
  <c r="Q266" i="9"/>
  <c r="Q235" i="9"/>
  <c r="Q200" i="9"/>
  <c r="Q179" i="9"/>
  <c r="Q87" i="9"/>
  <c r="Q724" i="9"/>
  <c r="Q711" i="9"/>
  <c r="Q701" i="9"/>
  <c r="Q678" i="9"/>
  <c r="Q660" i="9"/>
  <c r="Q597" i="9"/>
  <c r="H83" i="8"/>
  <c r="Q268" i="9"/>
  <c r="Q638" i="9"/>
  <c r="H479" i="8"/>
  <c r="Q716" i="9"/>
  <c r="H23" i="4"/>
  <c r="H17" i="4"/>
  <c r="H36" i="4"/>
  <c r="H33" i="4"/>
  <c r="H5" i="4"/>
  <c r="H4" i="4"/>
  <c r="H44" i="4"/>
  <c r="H29" i="4"/>
  <c r="H28" i="4"/>
  <c r="Q2" i="9"/>
  <c r="Q283" i="9"/>
  <c r="Q681" i="9"/>
  <c r="Q474" i="9"/>
  <c r="Q459" i="9"/>
  <c r="Q105" i="9"/>
  <c r="Q88" i="9"/>
  <c r="Q635" i="9"/>
  <c r="Q572" i="9"/>
  <c r="Q547" i="9"/>
  <c r="Q517" i="9"/>
  <c r="Q493" i="9"/>
  <c r="Q413" i="9"/>
  <c r="Q387" i="9"/>
  <c r="Q302" i="9"/>
  <c r="Q164" i="9"/>
  <c r="Q156" i="9"/>
  <c r="Q140" i="9"/>
  <c r="Q91" i="9"/>
  <c r="Q83" i="9"/>
  <c r="Q78" i="9"/>
  <c r="Q714" i="9"/>
  <c r="Q708" i="9"/>
  <c r="Q656" i="9"/>
  <c r="Q647" i="9"/>
  <c r="Q573" i="9"/>
  <c r="Q560" i="9"/>
  <c r="Q505" i="9"/>
  <c r="Q494" i="9"/>
  <c r="Q437" i="9"/>
  <c r="Q326" i="9"/>
  <c r="Q263" i="9"/>
  <c r="Q216" i="9"/>
  <c r="Q206" i="9"/>
  <c r="Q194" i="9"/>
  <c r="Q153" i="9"/>
  <c r="Q30" i="9"/>
  <c r="Q16" i="9"/>
  <c r="Q265" i="9"/>
  <c r="Q117" i="9"/>
  <c r="Q599" i="9"/>
  <c r="Q495" i="9"/>
  <c r="Q385" i="9"/>
  <c r="Q340" i="9"/>
  <c r="Q221" i="9"/>
  <c r="Q213" i="9"/>
  <c r="Q203" i="9"/>
  <c r="Q186" i="9"/>
  <c r="Q172" i="9"/>
  <c r="Q148" i="9"/>
  <c r="Q123" i="9"/>
  <c r="Q90" i="9"/>
  <c r="Q46" i="9"/>
  <c r="Q6" i="9"/>
  <c r="Q149" i="9"/>
  <c r="Q645" i="9"/>
  <c r="Q593" i="9"/>
  <c r="Q563" i="9"/>
  <c r="Q552" i="9"/>
  <c r="Q533" i="9"/>
  <c r="Q401" i="9"/>
  <c r="Q365" i="9"/>
  <c r="Q343" i="9"/>
  <c r="Q320" i="9"/>
  <c r="Q310" i="9"/>
  <c r="Q255" i="9"/>
  <c r="Q208" i="9"/>
  <c r="Q173" i="9"/>
  <c r="Q163" i="9"/>
  <c r="Q101" i="9"/>
  <c r="Q74" i="9"/>
  <c r="Q44" i="9"/>
  <c r="Q24" i="9"/>
  <c r="Q10" i="9"/>
  <c r="H19" i="4"/>
  <c r="H35" i="4"/>
  <c r="H9" i="4"/>
  <c r="H13" i="4"/>
  <c r="H46" i="4"/>
  <c r="H45" i="4"/>
  <c r="H47" i="4"/>
  <c r="Q726" i="9"/>
  <c r="Q295" i="9"/>
  <c r="Q89" i="9"/>
  <c r="Q666" i="9"/>
  <c r="Q730" i="9"/>
  <c r="Q709" i="9"/>
  <c r="Q642" i="9"/>
  <c r="Q633" i="9"/>
  <c r="Q470" i="9"/>
  <c r="Q435" i="9"/>
  <c r="Q182" i="9"/>
  <c r="Q29" i="9"/>
  <c r="Q674" i="9"/>
  <c r="Q668" i="9"/>
  <c r="Q229" i="9"/>
  <c r="Q677" i="9"/>
  <c r="Q108" i="9"/>
  <c r="Q261" i="9"/>
  <c r="H22" i="4"/>
  <c r="H20" i="4"/>
  <c r="H30" i="4"/>
  <c r="H34" i="4"/>
  <c r="H16" i="4"/>
  <c r="H41" i="4"/>
  <c r="H37" i="4"/>
  <c r="H25" i="4"/>
  <c r="H291" i="8"/>
  <c r="H150" i="8"/>
  <c r="H270" i="8"/>
  <c r="H564" i="8"/>
  <c r="J8" i="14" l="1"/>
  <c r="R8" i="14"/>
  <c r="S8" i="14" s="1"/>
  <c r="J14" i="14"/>
  <c r="R14" i="14"/>
  <c r="S14" i="14" s="1"/>
  <c r="J3" i="14"/>
  <c r="R3" i="14"/>
  <c r="S3" i="14" s="1"/>
  <c r="J12" i="14"/>
  <c r="R12" i="14"/>
  <c r="S12" i="14" s="1"/>
  <c r="J2" i="14"/>
  <c r="R2" i="14"/>
  <c r="J15" i="14"/>
  <c r="R15" i="14"/>
  <c r="S15" i="14" s="1"/>
  <c r="L24" i="14"/>
  <c r="T24" i="14"/>
  <c r="U24" i="14" s="1"/>
  <c r="L25" i="14"/>
  <c r="T25" i="14"/>
  <c r="U25" i="14" s="1"/>
  <c r="L13" i="14"/>
  <c r="T13" i="14"/>
  <c r="U13" i="14" s="1"/>
  <c r="L19" i="14"/>
  <c r="T19" i="14"/>
  <c r="U19" i="14" s="1"/>
  <c r="L2" i="14"/>
  <c r="T2" i="14"/>
  <c r="L15" i="14"/>
  <c r="T15" i="14"/>
  <c r="U15" i="14" s="1"/>
  <c r="N22" i="14"/>
  <c r="V22" i="14"/>
  <c r="W22" i="14" s="1"/>
  <c r="N21" i="14"/>
  <c r="V21" i="14"/>
  <c r="W21" i="14" s="1"/>
  <c r="N12" i="14"/>
  <c r="V12" i="14"/>
  <c r="W12" i="14" s="1"/>
  <c r="N4" i="14"/>
  <c r="V4" i="14"/>
  <c r="W4" i="14" s="1"/>
  <c r="N14" i="14"/>
  <c r="V14" i="14"/>
  <c r="W14" i="14" s="1"/>
  <c r="N3" i="14"/>
  <c r="V3" i="14"/>
  <c r="W3" i="14" s="1"/>
  <c r="J5" i="14"/>
  <c r="R5" i="14"/>
  <c r="S5" i="14" s="1"/>
  <c r="J22" i="14"/>
  <c r="R22" i="14"/>
  <c r="S22" i="14" s="1"/>
  <c r="L6" i="14"/>
  <c r="T6" i="14"/>
  <c r="U6" i="14" s="1"/>
  <c r="L10" i="14"/>
  <c r="T10" i="14"/>
  <c r="U10" i="14" s="1"/>
  <c r="L21" i="14"/>
  <c r="T21" i="14"/>
  <c r="U21" i="14" s="1"/>
  <c r="N16" i="14"/>
  <c r="V16" i="14"/>
  <c r="W16" i="14" s="1"/>
  <c r="N8" i="14"/>
  <c r="V8" i="14"/>
  <c r="W8" i="14" s="1"/>
  <c r="N5" i="14"/>
  <c r="V5" i="14"/>
  <c r="W5" i="14" s="1"/>
  <c r="N9" i="14"/>
  <c r="V9" i="14"/>
  <c r="W9" i="14" s="1"/>
  <c r="J24" i="14"/>
  <c r="R24" i="14"/>
  <c r="S24" i="14" s="1"/>
  <c r="J9" i="14"/>
  <c r="R9" i="14"/>
  <c r="S9" i="14" s="1"/>
  <c r="J25" i="14"/>
  <c r="R25" i="14"/>
  <c r="S25" i="14" s="1"/>
  <c r="J21" i="14"/>
  <c r="R21" i="14"/>
  <c r="S21" i="14" s="1"/>
  <c r="L11" i="14"/>
  <c r="T11" i="14"/>
  <c r="U11" i="14" s="1"/>
  <c r="L7" i="14"/>
  <c r="T7" i="14"/>
  <c r="U7" i="14" s="1"/>
  <c r="L22" i="14"/>
  <c r="T22" i="14"/>
  <c r="U22" i="14" s="1"/>
  <c r="N18" i="14"/>
  <c r="V18" i="14"/>
  <c r="W18" i="14" s="1"/>
  <c r="N6" i="14"/>
  <c r="V6" i="14"/>
  <c r="W6" i="14" s="1"/>
  <c r="J23" i="14"/>
  <c r="R23" i="14"/>
  <c r="S23" i="14" s="1"/>
  <c r="J13" i="14"/>
  <c r="R13" i="14"/>
  <c r="S13" i="14" s="1"/>
  <c r="J19" i="14"/>
  <c r="R19" i="14"/>
  <c r="S19" i="14" s="1"/>
  <c r="J4" i="14"/>
  <c r="R4" i="14"/>
  <c r="S4" i="14" s="1"/>
  <c r="J18" i="14"/>
  <c r="R18" i="14"/>
  <c r="S18" i="14" s="1"/>
  <c r="J16" i="14"/>
  <c r="R16" i="14"/>
  <c r="S16" i="14" s="1"/>
  <c r="L23" i="14"/>
  <c r="T23" i="14"/>
  <c r="U23" i="14" s="1"/>
  <c r="L14" i="14"/>
  <c r="T14" i="14"/>
  <c r="U14" i="14" s="1"/>
  <c r="L3" i="14"/>
  <c r="T3" i="14"/>
  <c r="U3" i="14" s="1"/>
  <c r="L8" i="14"/>
  <c r="T8" i="14"/>
  <c r="U8" i="14" s="1"/>
  <c r="L18" i="14"/>
  <c r="P18" i="14" s="1"/>
  <c r="T18" i="14"/>
  <c r="U18" i="14" s="1"/>
  <c r="L16" i="14"/>
  <c r="T16" i="14"/>
  <c r="U16" i="14" s="1"/>
  <c r="N17" i="14"/>
  <c r="V17" i="14"/>
  <c r="W17" i="14" s="1"/>
  <c r="N25" i="14"/>
  <c r="P25" i="14" s="1"/>
  <c r="V25" i="14"/>
  <c r="W25" i="14" s="1"/>
  <c r="N23" i="14"/>
  <c r="P23" i="14" s="1"/>
  <c r="V23" i="14"/>
  <c r="W23" i="14" s="1"/>
  <c r="N13" i="14"/>
  <c r="V13" i="14"/>
  <c r="W13" i="14" s="1"/>
  <c r="N19" i="14"/>
  <c r="V19" i="14"/>
  <c r="W19" i="14" s="1"/>
  <c r="J7" i="14"/>
  <c r="R7" i="14"/>
  <c r="S7" i="14" s="1"/>
  <c r="J11" i="14"/>
  <c r="R11" i="14"/>
  <c r="S11" i="14" s="1"/>
  <c r="J10" i="14"/>
  <c r="R10" i="14"/>
  <c r="S10" i="14" s="1"/>
  <c r="J6" i="14"/>
  <c r="R6" i="14"/>
  <c r="S6" i="14" s="1"/>
  <c r="J17" i="14"/>
  <c r="R17" i="14"/>
  <c r="S17" i="14" s="1"/>
  <c r="L12" i="14"/>
  <c r="T12" i="14"/>
  <c r="U12" i="14" s="1"/>
  <c r="L5" i="14"/>
  <c r="T5" i="14"/>
  <c r="U5" i="14" s="1"/>
  <c r="L9" i="14"/>
  <c r="T9" i="14"/>
  <c r="U9" i="14" s="1"/>
  <c r="L4" i="14"/>
  <c r="T4" i="14"/>
  <c r="U4" i="14" s="1"/>
  <c r="L17" i="14"/>
  <c r="T17" i="14"/>
  <c r="U17" i="14" s="1"/>
  <c r="N2" i="14"/>
  <c r="V2" i="14"/>
  <c r="N15" i="14"/>
  <c r="V15" i="14"/>
  <c r="W15" i="14" s="1"/>
  <c r="N7" i="14"/>
  <c r="V7" i="14"/>
  <c r="W7" i="14" s="1"/>
  <c r="N24" i="14"/>
  <c r="V24" i="14"/>
  <c r="W24" i="14" s="1"/>
  <c r="N11" i="14"/>
  <c r="V11" i="14"/>
  <c r="W11" i="14" s="1"/>
  <c r="N10" i="14"/>
  <c r="V10" i="14"/>
  <c r="W10" i="14" s="1"/>
  <c r="BL715" i="3"/>
  <c r="I713" i="8" s="1"/>
  <c r="M30" i="17"/>
  <c r="M15" i="17" s="1"/>
  <c r="N30" i="17"/>
  <c r="N15" i="17" s="1"/>
  <c r="AT159" i="3"/>
  <c r="G158" i="7" s="1"/>
  <c r="I158" i="7" s="1"/>
  <c r="BL452" i="3"/>
  <c r="S451" i="9" s="1"/>
  <c r="L30" i="17"/>
  <c r="L15" i="17" s="1"/>
  <c r="BL594" i="3"/>
  <c r="BR260" i="3"/>
  <c r="BR120" i="3"/>
  <c r="BR153" i="3"/>
  <c r="BR446" i="3"/>
  <c r="BR670" i="3"/>
  <c r="BR582" i="3"/>
  <c r="BR207" i="3"/>
  <c r="BR578" i="3"/>
  <c r="BR627" i="3"/>
  <c r="BR248" i="3"/>
  <c r="BR338" i="3"/>
  <c r="BR653" i="3"/>
  <c r="BR12" i="3"/>
  <c r="BR139" i="3"/>
  <c r="BR672" i="3"/>
  <c r="BR50" i="3"/>
  <c r="BR224" i="3"/>
  <c r="BR454" i="3"/>
  <c r="BR189" i="3"/>
  <c r="BR425" i="3"/>
  <c r="BR54" i="3"/>
  <c r="BR70" i="3"/>
  <c r="BR44" i="3"/>
  <c r="BR230" i="3"/>
  <c r="BR659" i="3"/>
  <c r="BR159" i="3"/>
  <c r="BR561" i="3"/>
  <c r="BR411" i="3"/>
  <c r="BR657" i="3"/>
  <c r="BR108" i="3"/>
  <c r="BR604" i="3"/>
  <c r="BR378" i="3"/>
  <c r="BR732" i="3"/>
  <c r="BR341" i="3"/>
  <c r="BR575" i="3"/>
  <c r="BR187" i="3"/>
  <c r="BR658" i="3"/>
  <c r="BR152" i="3"/>
  <c r="BR534" i="3"/>
  <c r="BR706" i="3"/>
  <c r="BR478" i="3"/>
  <c r="BR406" i="3"/>
  <c r="BR712" i="3"/>
  <c r="BR272" i="3"/>
  <c r="BR279" i="3"/>
  <c r="BR459" i="3"/>
  <c r="BR312" i="3"/>
  <c r="BR122" i="3"/>
  <c r="D758" i="7"/>
  <c r="C758" i="7"/>
  <c r="E758" i="7"/>
  <c r="E8" i="17"/>
  <c r="E6" i="17"/>
  <c r="E7" i="17"/>
  <c r="I7" i="17" s="1"/>
  <c r="AT653" i="3"/>
  <c r="G651" i="7" s="1"/>
  <c r="I651" i="7" s="1"/>
  <c r="AT712" i="3"/>
  <c r="G710" i="7" s="1"/>
  <c r="I710" i="7" s="1"/>
  <c r="AT122" i="3"/>
  <c r="G121" i="7" s="1"/>
  <c r="I121" i="7" s="1"/>
  <c r="BL375" i="3"/>
  <c r="BR375" i="3" s="1"/>
  <c r="AT54" i="3"/>
  <c r="G53" i="7" s="1"/>
  <c r="I53" i="7" s="1"/>
  <c r="J614" i="8"/>
  <c r="BL711" i="3"/>
  <c r="BR711" i="3" s="1"/>
  <c r="AT578" i="3"/>
  <c r="G576" i="7" s="1"/>
  <c r="I576" i="7" s="1"/>
  <c r="AT378" i="3"/>
  <c r="G376" i="7" s="1"/>
  <c r="I376" i="7" s="1"/>
  <c r="BL381" i="3"/>
  <c r="AT279" i="3"/>
  <c r="G278" i="7" s="1"/>
  <c r="I278" i="7" s="1"/>
  <c r="BL630" i="3"/>
  <c r="BR630" i="3" s="1"/>
  <c r="BL23" i="3"/>
  <c r="BL114" i="3"/>
  <c r="AT108" i="3"/>
  <c r="G107" i="7" s="1"/>
  <c r="I107" i="7" s="1"/>
  <c r="BL115" i="3"/>
  <c r="AT338" i="3"/>
  <c r="G337" i="7" s="1"/>
  <c r="I337" i="7" s="1"/>
  <c r="AT604" i="3"/>
  <c r="G602" i="7" s="1"/>
  <c r="I602" i="7" s="1"/>
  <c r="AT312" i="3"/>
  <c r="G311" i="7" s="1"/>
  <c r="I311" i="7" s="1"/>
  <c r="AT248" i="3"/>
  <c r="G247" i="7" s="1"/>
  <c r="I247" i="7" s="1"/>
  <c r="AT732" i="3"/>
  <c r="G730" i="7" s="1"/>
  <c r="I730" i="7" s="1"/>
  <c r="AT627" i="3"/>
  <c r="G625" i="7" s="1"/>
  <c r="I625" i="7" s="1"/>
  <c r="AT189" i="3"/>
  <c r="G188" i="7" s="1"/>
  <c r="I188" i="7" s="1"/>
  <c r="AT411" i="3"/>
  <c r="G409" i="7" s="1"/>
  <c r="I409" i="7" s="1"/>
  <c r="BL455" i="3"/>
  <c r="BR455" i="3" s="1"/>
  <c r="M40" i="4"/>
  <c r="R40" i="4"/>
  <c r="AT459" i="3"/>
  <c r="G457" i="7" s="1"/>
  <c r="I457" i="7" s="1"/>
  <c r="AT425" i="3"/>
  <c r="G423" i="7" s="1"/>
  <c r="I423" i="7" s="1"/>
  <c r="AT70" i="3"/>
  <c r="G69" i="7" s="1"/>
  <c r="I69" i="7" s="1"/>
  <c r="AT657" i="3"/>
  <c r="G655" i="7" s="1"/>
  <c r="I655" i="7" s="1"/>
  <c r="AT272" i="3"/>
  <c r="G271" i="7" s="1"/>
  <c r="I271" i="7" s="1"/>
  <c r="BL683" i="3"/>
  <c r="BL547" i="3"/>
  <c r="AT207" i="3"/>
  <c r="G206" i="7" s="1"/>
  <c r="I206" i="7" s="1"/>
  <c r="AT454" i="3"/>
  <c r="G452" i="7" s="1"/>
  <c r="I452" i="7" s="1"/>
  <c r="AT478" i="3"/>
  <c r="G476" i="7" s="1"/>
  <c r="I476" i="7" s="1"/>
  <c r="BL465" i="3"/>
  <c r="AT406" i="3"/>
  <c r="G404" i="7" s="1"/>
  <c r="I404" i="7" s="1"/>
  <c r="AT582" i="3"/>
  <c r="G580" i="7" s="1"/>
  <c r="I580" i="7" s="1"/>
  <c r="I247" i="8"/>
  <c r="I11" i="8"/>
  <c r="I656" i="8"/>
  <c r="I152" i="8"/>
  <c r="I107" i="8"/>
  <c r="BL261" i="3"/>
  <c r="BR261" i="3" s="1"/>
  <c r="I49" i="8"/>
  <c r="I337" i="8"/>
  <c r="I186" i="8"/>
  <c r="I376" i="8"/>
  <c r="I625" i="8"/>
  <c r="I119" i="8"/>
  <c r="I278" i="8"/>
  <c r="I710" i="8"/>
  <c r="I259" i="8"/>
  <c r="I229" i="8"/>
  <c r="I138" i="8"/>
  <c r="I670" i="8"/>
  <c r="I206" i="8"/>
  <c r="I657" i="8"/>
  <c r="I476" i="8"/>
  <c r="I730" i="8"/>
  <c r="I340" i="8"/>
  <c r="I43" i="8"/>
  <c r="I655" i="8"/>
  <c r="I573" i="8"/>
  <c r="I423" i="8"/>
  <c r="I158" i="8"/>
  <c r="I452" i="8"/>
  <c r="I580" i="8"/>
  <c r="I704" i="8"/>
  <c r="AT706" i="3"/>
  <c r="G704" i="7" s="1"/>
  <c r="I704" i="7" s="1"/>
  <c r="S271" i="9"/>
  <c r="I271" i="8"/>
  <c r="J151" i="7"/>
  <c r="I151" i="8"/>
  <c r="S652" i="9"/>
  <c r="I651" i="8"/>
  <c r="J121" i="7"/>
  <c r="I121" i="8"/>
  <c r="J223" i="7"/>
  <c r="I223" i="8"/>
  <c r="S577" i="9"/>
  <c r="I576" i="8"/>
  <c r="S603" i="9"/>
  <c r="I602" i="8"/>
  <c r="S53" i="9"/>
  <c r="I53" i="8"/>
  <c r="J559" i="7"/>
  <c r="I559" i="8"/>
  <c r="J532" i="7"/>
  <c r="I532" i="8"/>
  <c r="S669" i="9"/>
  <c r="I668" i="8"/>
  <c r="J188" i="7"/>
  <c r="I188" i="8"/>
  <c r="J409" i="7"/>
  <c r="I409" i="8"/>
  <c r="J444" i="7"/>
  <c r="I444" i="8"/>
  <c r="J457" i="7"/>
  <c r="I457" i="8"/>
  <c r="J69" i="7"/>
  <c r="I69" i="8"/>
  <c r="J311" i="7"/>
  <c r="I311" i="8"/>
  <c r="S405" i="9"/>
  <c r="I404" i="8"/>
  <c r="AT561" i="3"/>
  <c r="G559" i="7" s="1"/>
  <c r="I559" i="7" s="1"/>
  <c r="AT534" i="3"/>
  <c r="G532" i="7" s="1"/>
  <c r="I532" i="7" s="1"/>
  <c r="AT670" i="3"/>
  <c r="G668" i="7" s="1"/>
  <c r="I668" i="7" s="1"/>
  <c r="J668" i="7"/>
  <c r="AT260" i="3"/>
  <c r="G259" i="7" s="1"/>
  <c r="I259" i="7" s="1"/>
  <c r="S69" i="9"/>
  <c r="AT446" i="3"/>
  <c r="G444" i="7" s="1"/>
  <c r="I444" i="7" s="1"/>
  <c r="S188" i="9"/>
  <c r="J271" i="7"/>
  <c r="J404" i="7"/>
  <c r="J53" i="7"/>
  <c r="S533" i="9"/>
  <c r="AT152" i="3"/>
  <c r="G151" i="7" s="1"/>
  <c r="I151" i="7" s="1"/>
  <c r="J576" i="7"/>
  <c r="J602" i="7"/>
  <c r="S223" i="9"/>
  <c r="J651" i="7"/>
  <c r="S445" i="9"/>
  <c r="AT12" i="3"/>
  <c r="G11" i="7" s="1"/>
  <c r="I11" i="7" s="1"/>
  <c r="S151" i="9"/>
  <c r="S560" i="9"/>
  <c r="AT224" i="3"/>
  <c r="G223" i="7" s="1"/>
  <c r="I223" i="7" s="1"/>
  <c r="S311" i="9"/>
  <c r="S458" i="9"/>
  <c r="AT153" i="3"/>
  <c r="G152" i="7" s="1"/>
  <c r="I152" i="7" s="1"/>
  <c r="S410" i="9"/>
  <c r="S121" i="9"/>
  <c r="AT659" i="3"/>
  <c r="G657" i="7" s="1"/>
  <c r="I657" i="7" s="1"/>
  <c r="AT187" i="3"/>
  <c r="G186" i="7" s="1"/>
  <c r="I186" i="7" s="1"/>
  <c r="AT575" i="3"/>
  <c r="G573" i="7" s="1"/>
  <c r="I573" i="7" s="1"/>
  <c r="AT120" i="3"/>
  <c r="G119" i="7" s="1"/>
  <c r="I119" i="7" s="1"/>
  <c r="AT658" i="3"/>
  <c r="G656" i="7" s="1"/>
  <c r="I656" i="7" s="1"/>
  <c r="AT230" i="3"/>
  <c r="G229" i="7" s="1"/>
  <c r="I229" i="7" s="1"/>
  <c r="J20" i="14"/>
  <c r="E40" i="14"/>
  <c r="L20" i="14"/>
  <c r="F40" i="14"/>
  <c r="N20" i="14"/>
  <c r="G40" i="14"/>
  <c r="J259" i="7"/>
  <c r="S259" i="9"/>
  <c r="J340" i="7"/>
  <c r="S340" i="9"/>
  <c r="J43" i="7"/>
  <c r="S43" i="9"/>
  <c r="J655" i="7"/>
  <c r="S656" i="9"/>
  <c r="J452" i="7"/>
  <c r="S453" i="9"/>
  <c r="J278" i="7"/>
  <c r="S278" i="9"/>
  <c r="J580" i="7"/>
  <c r="S581" i="9"/>
  <c r="J107" i="7"/>
  <c r="S107" i="9"/>
  <c r="J11" i="7"/>
  <c r="S11" i="9"/>
  <c r="J423" i="7"/>
  <c r="S424" i="9"/>
  <c r="J158" i="7"/>
  <c r="S158" i="9"/>
  <c r="J704" i="7"/>
  <c r="S705" i="9"/>
  <c r="J573" i="7"/>
  <c r="S574" i="9"/>
  <c r="J186" i="7"/>
  <c r="S186" i="9"/>
  <c r="J657" i="7"/>
  <c r="S658" i="9"/>
  <c r="J119" i="7"/>
  <c r="S119" i="9"/>
  <c r="J152" i="7"/>
  <c r="S152" i="9"/>
  <c r="J476" i="7"/>
  <c r="S477" i="9"/>
  <c r="J376" i="7"/>
  <c r="S377" i="9"/>
  <c r="J730" i="7"/>
  <c r="S731" i="9"/>
  <c r="J625" i="7"/>
  <c r="S626" i="9"/>
  <c r="J229" i="7"/>
  <c r="S229" i="9"/>
  <c r="J138" i="7"/>
  <c r="S138" i="9"/>
  <c r="J670" i="7"/>
  <c r="S671" i="9"/>
  <c r="J49" i="7"/>
  <c r="S49" i="9"/>
  <c r="J656" i="7"/>
  <c r="S657" i="9"/>
  <c r="J206" i="7"/>
  <c r="S206" i="9"/>
  <c r="J247" i="7"/>
  <c r="S247" i="9"/>
  <c r="J337" i="7"/>
  <c r="S337" i="9"/>
  <c r="J710" i="7"/>
  <c r="S711" i="9"/>
  <c r="AT139" i="3"/>
  <c r="G138" i="7" s="1"/>
  <c r="I138" i="7" s="1"/>
  <c r="AT50" i="3"/>
  <c r="G49" i="7" s="1"/>
  <c r="I49" i="7" s="1"/>
  <c r="AT672" i="3"/>
  <c r="G670" i="7" s="1"/>
  <c r="I670" i="7" s="1"/>
  <c r="AT341" i="3"/>
  <c r="G340" i="7" s="1"/>
  <c r="I340" i="7" s="1"/>
  <c r="AT44" i="3"/>
  <c r="G43" i="7" s="1"/>
  <c r="I43" i="7" s="1"/>
  <c r="AT449" i="3"/>
  <c r="G447" i="7" s="1"/>
  <c r="I447" i="7" s="1"/>
  <c r="BL449" i="3"/>
  <c r="AT87" i="3"/>
  <c r="G86" i="7" s="1"/>
  <c r="I86" i="7" s="1"/>
  <c r="BL87" i="3"/>
  <c r="AT127" i="3"/>
  <c r="G126" i="7" s="1"/>
  <c r="I126" i="7" s="1"/>
  <c r="BL127" i="3"/>
  <c r="AT729" i="3"/>
  <c r="G727" i="7" s="1"/>
  <c r="I727" i="7" s="1"/>
  <c r="BL729" i="3"/>
  <c r="AT566" i="3"/>
  <c r="G564" i="7" s="1"/>
  <c r="I564" i="7" s="1"/>
  <c r="BL566" i="3"/>
  <c r="AT492" i="3"/>
  <c r="G490" i="7" s="1"/>
  <c r="I490" i="7" s="1"/>
  <c r="BL492" i="3"/>
  <c r="AT294" i="3"/>
  <c r="G293" i="7" s="1"/>
  <c r="I293" i="7" s="1"/>
  <c r="BL294" i="3"/>
  <c r="AT259" i="3"/>
  <c r="G258" i="7" s="1"/>
  <c r="I258" i="7" s="1"/>
  <c r="BL259" i="3"/>
  <c r="AT241" i="3"/>
  <c r="G240" i="7" s="1"/>
  <c r="I240" i="7" s="1"/>
  <c r="BL241" i="3"/>
  <c r="AT645" i="3"/>
  <c r="G643" i="7" s="1"/>
  <c r="I643" i="7" s="1"/>
  <c r="BL645" i="3"/>
  <c r="AT51" i="3"/>
  <c r="G50" i="7" s="1"/>
  <c r="I50" i="7" s="1"/>
  <c r="BL51" i="3"/>
  <c r="AT196" i="3"/>
  <c r="G195" i="7" s="1"/>
  <c r="I195" i="7" s="1"/>
  <c r="BL196" i="3"/>
  <c r="AT466" i="3"/>
  <c r="G464" i="7" s="1"/>
  <c r="I464" i="7" s="1"/>
  <c r="BL466" i="3"/>
  <c r="AT37" i="3"/>
  <c r="G36" i="7" s="1"/>
  <c r="I36" i="7" s="1"/>
  <c r="BL37" i="3"/>
  <c r="AT262" i="3"/>
  <c r="G261" i="7" s="1"/>
  <c r="I261" i="7" s="1"/>
  <c r="BL262" i="3"/>
  <c r="AT365" i="3"/>
  <c r="G364" i="7" s="1"/>
  <c r="I364" i="7" s="1"/>
  <c r="BL365" i="3"/>
  <c r="AT633" i="3"/>
  <c r="G631" i="7" s="1"/>
  <c r="I631" i="7" s="1"/>
  <c r="BL633" i="3"/>
  <c r="AT412" i="3"/>
  <c r="G410" i="7" s="1"/>
  <c r="I410" i="7" s="1"/>
  <c r="BL412" i="3"/>
  <c r="AT720" i="3"/>
  <c r="G718" i="7" s="1"/>
  <c r="I718" i="7" s="1"/>
  <c r="BL720" i="3"/>
  <c r="AT328" i="3"/>
  <c r="G327" i="7" s="1"/>
  <c r="I327" i="7" s="1"/>
  <c r="BL328" i="3"/>
  <c r="AT418" i="3"/>
  <c r="G416" i="7" s="1"/>
  <c r="I416" i="7" s="1"/>
  <c r="BL418" i="3"/>
  <c r="AT264" i="3"/>
  <c r="G263" i="7" s="1"/>
  <c r="I263" i="7" s="1"/>
  <c r="BL264" i="3"/>
  <c r="AT671" i="3"/>
  <c r="G669" i="7" s="1"/>
  <c r="I669" i="7" s="1"/>
  <c r="BL671" i="3"/>
  <c r="AT414" i="3"/>
  <c r="G412" i="7" s="1"/>
  <c r="I412" i="7" s="1"/>
  <c r="BL414" i="3"/>
  <c r="AT155" i="3"/>
  <c r="G154" i="7" s="1"/>
  <c r="I154" i="7" s="1"/>
  <c r="BL155" i="3"/>
  <c r="AT515" i="3"/>
  <c r="G513" i="7" s="1"/>
  <c r="I513" i="7" s="1"/>
  <c r="BL515" i="3"/>
  <c r="AT641" i="3"/>
  <c r="G639" i="7" s="1"/>
  <c r="I639" i="7" s="1"/>
  <c r="BL641" i="3"/>
  <c r="AT469" i="3"/>
  <c r="G467" i="7" s="1"/>
  <c r="I467" i="7" s="1"/>
  <c r="BL469" i="3"/>
  <c r="AT475" i="3"/>
  <c r="G473" i="7" s="1"/>
  <c r="I473" i="7" s="1"/>
  <c r="BL475" i="3"/>
  <c r="AT471" i="3"/>
  <c r="G469" i="7" s="1"/>
  <c r="I469" i="7" s="1"/>
  <c r="BL471" i="3"/>
  <c r="AT453" i="3"/>
  <c r="G451" i="7" s="1"/>
  <c r="I451" i="7" s="1"/>
  <c r="BL453" i="3"/>
  <c r="AT270" i="3"/>
  <c r="G269" i="7" s="1"/>
  <c r="I269" i="7" s="1"/>
  <c r="BL270" i="3"/>
  <c r="AT345" i="3"/>
  <c r="G344" i="7" s="1"/>
  <c r="I344" i="7" s="1"/>
  <c r="BL345" i="3"/>
  <c r="AT47" i="3"/>
  <c r="G46" i="7" s="1"/>
  <c r="I46" i="7" s="1"/>
  <c r="BL47" i="3"/>
  <c r="AT570" i="3"/>
  <c r="G568" i="7" s="1"/>
  <c r="I568" i="7" s="1"/>
  <c r="BL570" i="3"/>
  <c r="AT721" i="3"/>
  <c r="G719" i="7" s="1"/>
  <c r="I719" i="7" s="1"/>
  <c r="BL721" i="3"/>
  <c r="AT103" i="3"/>
  <c r="G102" i="7" s="1"/>
  <c r="I102" i="7" s="1"/>
  <c r="BL103" i="3"/>
  <c r="AT221" i="3"/>
  <c r="G220" i="7" s="1"/>
  <c r="I220" i="7" s="1"/>
  <c r="BL221" i="3"/>
  <c r="AT168" i="3"/>
  <c r="G167" i="7" s="1"/>
  <c r="I167" i="7" s="1"/>
  <c r="BL168" i="3"/>
  <c r="AT395" i="3"/>
  <c r="G393" i="7" s="1"/>
  <c r="I393" i="7" s="1"/>
  <c r="BL395" i="3"/>
  <c r="AT569" i="3"/>
  <c r="G567" i="7" s="1"/>
  <c r="I567" i="7" s="1"/>
  <c r="BL569" i="3"/>
  <c r="AT303" i="3"/>
  <c r="G302" i="7" s="1"/>
  <c r="I302" i="7" s="1"/>
  <c r="BL303" i="3"/>
  <c r="AT215" i="3"/>
  <c r="G214" i="7" s="1"/>
  <c r="I214" i="7" s="1"/>
  <c r="BL215" i="3"/>
  <c r="AT621" i="3"/>
  <c r="G619" i="7" s="1"/>
  <c r="I619" i="7" s="1"/>
  <c r="BL621" i="3"/>
  <c r="AT247" i="3"/>
  <c r="G246" i="7" s="1"/>
  <c r="I246" i="7" s="1"/>
  <c r="BL247" i="3"/>
  <c r="AT540" i="3"/>
  <c r="G538" i="7" s="1"/>
  <c r="I538" i="7" s="1"/>
  <c r="BL540" i="3"/>
  <c r="AT587" i="3"/>
  <c r="G585" i="7" s="1"/>
  <c r="I585" i="7" s="1"/>
  <c r="BL587" i="3"/>
  <c r="AT713" i="3"/>
  <c r="G711" i="7" s="1"/>
  <c r="I711" i="7" s="1"/>
  <c r="BL713" i="3"/>
  <c r="AT86" i="3"/>
  <c r="G85" i="7" s="1"/>
  <c r="I85" i="7" s="1"/>
  <c r="BL86" i="3"/>
  <c r="AT20" i="3"/>
  <c r="G19" i="7" s="1"/>
  <c r="I19" i="7" s="1"/>
  <c r="BL20" i="3"/>
  <c r="AT484" i="3"/>
  <c r="G482" i="7" s="1"/>
  <c r="I482" i="7" s="1"/>
  <c r="BL484" i="3"/>
  <c r="AT102" i="3"/>
  <c r="G101" i="7" s="1"/>
  <c r="I101" i="7" s="1"/>
  <c r="BL102" i="3"/>
  <c r="AT26" i="3"/>
  <c r="G25" i="7" s="1"/>
  <c r="I25" i="7" s="1"/>
  <c r="BL26" i="3"/>
  <c r="AT519" i="3"/>
  <c r="G517" i="7" s="1"/>
  <c r="I517" i="7" s="1"/>
  <c r="BL519" i="3"/>
  <c r="AT321" i="3"/>
  <c r="G320" i="7" s="1"/>
  <c r="I320" i="7" s="1"/>
  <c r="BL321" i="3"/>
  <c r="AT97" i="3"/>
  <c r="G96" i="7" s="1"/>
  <c r="I96" i="7" s="1"/>
  <c r="BL97" i="3"/>
  <c r="AT662" i="3"/>
  <c r="G660" i="7" s="1"/>
  <c r="I660" i="7" s="1"/>
  <c r="BL662" i="3"/>
  <c r="AT585" i="3"/>
  <c r="G583" i="7" s="1"/>
  <c r="I583" i="7" s="1"/>
  <c r="BL585" i="3"/>
  <c r="AT684" i="3"/>
  <c r="G682" i="7" s="1"/>
  <c r="I682" i="7" s="1"/>
  <c r="BL684" i="3"/>
  <c r="AT343" i="3"/>
  <c r="G342" i="7" s="1"/>
  <c r="I342" i="7" s="1"/>
  <c r="BL343" i="3"/>
  <c r="AT680" i="3"/>
  <c r="G678" i="7" s="1"/>
  <c r="I678" i="7" s="1"/>
  <c r="BL680" i="3"/>
  <c r="AT567" i="3"/>
  <c r="G565" i="7" s="1"/>
  <c r="I565" i="7" s="1"/>
  <c r="BL567" i="3"/>
  <c r="AT610" i="3"/>
  <c r="G608" i="7" s="1"/>
  <c r="I608" i="7" s="1"/>
  <c r="BL610" i="3"/>
  <c r="AT399" i="3"/>
  <c r="G397" i="7" s="1"/>
  <c r="I397" i="7" s="1"/>
  <c r="BL399" i="3"/>
  <c r="AT419" i="3"/>
  <c r="G417" i="7" s="1"/>
  <c r="I417" i="7" s="1"/>
  <c r="BL419" i="3"/>
  <c r="AT96" i="3"/>
  <c r="G95" i="7" s="1"/>
  <c r="I95" i="7" s="1"/>
  <c r="BL96" i="3"/>
  <c r="AT674" i="3"/>
  <c r="G672" i="7" s="1"/>
  <c r="I672" i="7" s="1"/>
  <c r="BL674" i="3"/>
  <c r="AT417" i="3"/>
  <c r="G415" i="7" s="1"/>
  <c r="I415" i="7" s="1"/>
  <c r="BL417" i="3"/>
  <c r="AT710" i="3"/>
  <c r="G708" i="7" s="1"/>
  <c r="I708" i="7" s="1"/>
  <c r="BL710" i="3"/>
  <c r="AT415" i="3"/>
  <c r="G413" i="7" s="1"/>
  <c r="I413" i="7" s="1"/>
  <c r="BL415" i="3"/>
  <c r="AT176" i="3"/>
  <c r="G175" i="7" s="1"/>
  <c r="I175" i="7" s="1"/>
  <c r="BL176" i="3"/>
  <c r="AT28" i="3"/>
  <c r="G27" i="7" s="1"/>
  <c r="I27" i="7" s="1"/>
  <c r="BL28" i="3"/>
  <c r="AT541" i="3"/>
  <c r="G539" i="7" s="1"/>
  <c r="I539" i="7" s="1"/>
  <c r="BL541" i="3"/>
  <c r="AT256" i="3"/>
  <c r="G255" i="7" s="1"/>
  <c r="I255" i="7" s="1"/>
  <c r="BL256" i="3"/>
  <c r="AT463" i="3"/>
  <c r="G461" i="7" s="1"/>
  <c r="I461" i="7" s="1"/>
  <c r="BL463" i="3"/>
  <c r="AT673" i="3"/>
  <c r="G671" i="7" s="1"/>
  <c r="I671" i="7" s="1"/>
  <c r="BL673" i="3"/>
  <c r="AT309" i="3"/>
  <c r="G308" i="7" s="1"/>
  <c r="I308" i="7" s="1"/>
  <c r="BL309" i="3"/>
  <c r="AT386" i="3"/>
  <c r="G384" i="7" s="1"/>
  <c r="I384" i="7" s="1"/>
  <c r="BL386" i="3"/>
  <c r="AT162" i="3"/>
  <c r="G161" i="7" s="1"/>
  <c r="I161" i="7" s="1"/>
  <c r="BL162" i="3"/>
  <c r="AT403" i="3"/>
  <c r="G401" i="7" s="1"/>
  <c r="I401" i="7" s="1"/>
  <c r="BL403" i="3"/>
  <c r="AT504" i="3"/>
  <c r="G502" i="7" s="1"/>
  <c r="I502" i="7" s="1"/>
  <c r="BL504" i="3"/>
  <c r="AT679" i="3"/>
  <c r="G677" i="7" s="1"/>
  <c r="I677" i="7" s="1"/>
  <c r="BL679" i="3"/>
  <c r="AT293" i="3"/>
  <c r="G292" i="7" s="1"/>
  <c r="I292" i="7" s="1"/>
  <c r="BL293" i="3"/>
  <c r="AT437" i="3"/>
  <c r="G435" i="7" s="1"/>
  <c r="I435" i="7" s="1"/>
  <c r="BL437" i="3"/>
  <c r="AT287" i="3"/>
  <c r="G286" i="7" s="1"/>
  <c r="I286" i="7" s="1"/>
  <c r="BL287" i="3"/>
  <c r="AT141" i="3"/>
  <c r="G140" i="7" s="1"/>
  <c r="I140" i="7" s="1"/>
  <c r="BL141" i="3"/>
  <c r="AT560" i="3"/>
  <c r="G558" i="7" s="1"/>
  <c r="I558" i="7" s="1"/>
  <c r="BL560" i="3"/>
  <c r="AT212" i="3"/>
  <c r="G211" i="7" s="1"/>
  <c r="I211" i="7" s="1"/>
  <c r="BL212" i="3"/>
  <c r="AT600" i="3"/>
  <c r="G598" i="7" s="1"/>
  <c r="I598" i="7" s="1"/>
  <c r="BL600" i="3"/>
  <c r="AT39" i="3"/>
  <c r="G38" i="7" s="1"/>
  <c r="I38" i="7" s="1"/>
  <c r="BL39" i="3"/>
  <c r="AT612" i="3"/>
  <c r="G610" i="7" s="1"/>
  <c r="I610" i="7" s="1"/>
  <c r="BL612" i="3"/>
  <c r="AT506" i="3"/>
  <c r="G504" i="7" s="1"/>
  <c r="I504" i="7" s="1"/>
  <c r="BL506" i="3"/>
  <c r="AT535" i="3"/>
  <c r="G533" i="7" s="1"/>
  <c r="I533" i="7" s="1"/>
  <c r="BL535" i="3"/>
  <c r="AT447" i="3"/>
  <c r="G445" i="7" s="1"/>
  <c r="I445" i="7" s="1"/>
  <c r="BL447" i="3"/>
  <c r="AT497" i="3"/>
  <c r="G495" i="7" s="1"/>
  <c r="I495" i="7" s="1"/>
  <c r="BL497" i="3"/>
  <c r="AT36" i="3"/>
  <c r="G35" i="7" s="1"/>
  <c r="I35" i="7" s="1"/>
  <c r="BL36" i="3"/>
  <c r="AT175" i="3"/>
  <c r="G174" i="7" s="1"/>
  <c r="I174" i="7" s="1"/>
  <c r="BL175" i="3"/>
  <c r="AT505" i="3"/>
  <c r="G503" i="7" s="1"/>
  <c r="I503" i="7" s="1"/>
  <c r="BL505" i="3"/>
  <c r="AT423" i="3"/>
  <c r="G421" i="7" s="1"/>
  <c r="I421" i="7" s="1"/>
  <c r="BL423" i="3"/>
  <c r="AT346" i="3"/>
  <c r="G345" i="7" s="1"/>
  <c r="I345" i="7" s="1"/>
  <c r="BL346" i="3"/>
  <c r="AT149" i="3"/>
  <c r="G148" i="7" s="1"/>
  <c r="I148" i="7" s="1"/>
  <c r="BL149" i="3"/>
  <c r="AT498" i="3"/>
  <c r="G496" i="7" s="1"/>
  <c r="I496" i="7" s="1"/>
  <c r="BL498" i="3"/>
  <c r="AT698" i="3"/>
  <c r="G696" i="7" s="1"/>
  <c r="I696" i="7" s="1"/>
  <c r="BL698" i="3"/>
  <c r="AT496" i="3"/>
  <c r="G494" i="7" s="1"/>
  <c r="I494" i="7" s="1"/>
  <c r="BL496" i="3"/>
  <c r="AT595" i="3"/>
  <c r="G593" i="7" s="1"/>
  <c r="I593" i="7" s="1"/>
  <c r="BL595" i="3"/>
  <c r="AT424" i="3"/>
  <c r="G422" i="7" s="1"/>
  <c r="I422" i="7" s="1"/>
  <c r="BL424" i="3"/>
  <c r="AT265" i="3"/>
  <c r="G264" i="7" s="1"/>
  <c r="I264" i="7" s="1"/>
  <c r="BL265" i="3"/>
  <c r="AT493" i="3"/>
  <c r="G491" i="7" s="1"/>
  <c r="I491" i="7" s="1"/>
  <c r="BL493" i="3"/>
  <c r="AT432" i="3"/>
  <c r="G430" i="7" s="1"/>
  <c r="I430" i="7" s="1"/>
  <c r="BL432" i="3"/>
  <c r="AT654" i="3"/>
  <c r="G652" i="7" s="1"/>
  <c r="I652" i="7" s="1"/>
  <c r="BL654" i="3"/>
  <c r="AT292" i="3"/>
  <c r="G291" i="7" s="1"/>
  <c r="I291" i="7" s="1"/>
  <c r="BL292" i="3"/>
  <c r="AT445" i="3"/>
  <c r="G443" i="7" s="1"/>
  <c r="I443" i="7" s="1"/>
  <c r="BL445" i="3"/>
  <c r="AT589" i="3"/>
  <c r="G587" i="7" s="1"/>
  <c r="I587" i="7" s="1"/>
  <c r="BL589" i="3"/>
  <c r="AT184" i="3"/>
  <c r="G183" i="7" s="1"/>
  <c r="I183" i="7" s="1"/>
  <c r="BL184" i="3"/>
  <c r="AT32" i="3"/>
  <c r="G31" i="7" s="1"/>
  <c r="I31" i="7" s="1"/>
  <c r="BL32" i="3"/>
  <c r="AT154" i="3"/>
  <c r="G153" i="7" s="1"/>
  <c r="I153" i="7" s="1"/>
  <c r="BL154" i="3"/>
  <c r="AT81" i="3"/>
  <c r="G80" i="7" s="1"/>
  <c r="I80" i="7" s="1"/>
  <c r="BL81" i="3"/>
  <c r="AT677" i="3"/>
  <c r="G675" i="7" s="1"/>
  <c r="I675" i="7" s="1"/>
  <c r="BL677" i="3"/>
  <c r="AT394" i="3"/>
  <c r="G392" i="7" s="1"/>
  <c r="I392" i="7" s="1"/>
  <c r="BL394" i="3"/>
  <c r="AT631" i="3"/>
  <c r="G629" i="7" s="1"/>
  <c r="I629" i="7" s="1"/>
  <c r="BL631" i="3"/>
  <c r="AT234" i="3"/>
  <c r="G233" i="7" s="1"/>
  <c r="I233" i="7" s="1"/>
  <c r="BL234" i="3"/>
  <c r="AT528" i="3"/>
  <c r="G526" i="7" s="1"/>
  <c r="I526" i="7" s="1"/>
  <c r="BL528" i="3"/>
  <c r="AT733" i="3"/>
  <c r="G731" i="7" s="1"/>
  <c r="I731" i="7" s="1"/>
  <c r="BL733" i="3"/>
  <c r="AT637" i="3"/>
  <c r="G635" i="7" s="1"/>
  <c r="I635" i="7" s="1"/>
  <c r="BL637" i="3"/>
  <c r="AT503" i="3"/>
  <c r="G501" i="7" s="1"/>
  <c r="I501" i="7" s="1"/>
  <c r="BL503" i="3"/>
  <c r="AT282" i="3"/>
  <c r="G281" i="7" s="1"/>
  <c r="I281" i="7" s="1"/>
  <c r="BL282" i="3"/>
  <c r="AT643" i="3"/>
  <c r="G641" i="7" s="1"/>
  <c r="I641" i="7" s="1"/>
  <c r="BL643" i="3"/>
  <c r="AT210" i="3"/>
  <c r="G209" i="7" s="1"/>
  <c r="I209" i="7" s="1"/>
  <c r="BL210" i="3"/>
  <c r="AT254" i="3"/>
  <c r="G253" i="7" s="1"/>
  <c r="I253" i="7" s="1"/>
  <c r="BL254" i="3"/>
  <c r="AT188" i="3"/>
  <c r="G187" i="7" s="1"/>
  <c r="I187" i="7" s="1"/>
  <c r="BL188" i="3"/>
  <c r="AT250" i="3"/>
  <c r="G249" i="7" s="1"/>
  <c r="I249" i="7" s="1"/>
  <c r="BL250" i="3"/>
  <c r="AT487" i="3"/>
  <c r="G485" i="7" s="1"/>
  <c r="I485" i="7" s="1"/>
  <c r="BL487" i="3"/>
  <c r="AT544" i="3"/>
  <c r="G542" i="7" s="1"/>
  <c r="I542" i="7" s="1"/>
  <c r="BL544" i="3"/>
  <c r="AT697" i="3"/>
  <c r="G695" i="7" s="1"/>
  <c r="I695" i="7" s="1"/>
  <c r="BL697" i="3"/>
  <c r="AT25" i="3"/>
  <c r="G24" i="7" s="1"/>
  <c r="I24" i="7" s="1"/>
  <c r="BL25" i="3"/>
  <c r="AT145" i="3"/>
  <c r="G144" i="7" s="1"/>
  <c r="I144" i="7" s="1"/>
  <c r="BL145" i="3"/>
  <c r="AT430" i="3"/>
  <c r="G428" i="7" s="1"/>
  <c r="I428" i="7" s="1"/>
  <c r="BL430" i="3"/>
  <c r="AT421" i="3"/>
  <c r="G419" i="7" s="1"/>
  <c r="I419" i="7" s="1"/>
  <c r="BL421" i="3"/>
  <c r="AT385" i="3"/>
  <c r="G383" i="7" s="1"/>
  <c r="I383" i="7" s="1"/>
  <c r="BL385" i="3"/>
  <c r="AT313" i="3"/>
  <c r="G312" i="7" s="1"/>
  <c r="I312" i="7" s="1"/>
  <c r="BL313" i="3"/>
  <c r="AT409" i="3"/>
  <c r="G407" i="7" s="1"/>
  <c r="I407" i="7" s="1"/>
  <c r="BL409" i="3"/>
  <c r="AT554" i="3"/>
  <c r="G552" i="7" s="1"/>
  <c r="I552" i="7" s="1"/>
  <c r="BL554" i="3"/>
  <c r="AT553" i="3"/>
  <c r="G551" i="7" s="1"/>
  <c r="I551" i="7" s="1"/>
  <c r="BL553" i="3"/>
  <c r="AT708" i="3"/>
  <c r="G706" i="7" s="1"/>
  <c r="I706" i="7" s="1"/>
  <c r="BL708" i="3"/>
  <c r="AT304" i="3"/>
  <c r="G303" i="7" s="1"/>
  <c r="I303" i="7" s="1"/>
  <c r="BL304" i="3"/>
  <c r="AT235" i="3"/>
  <c r="G234" i="7" s="1"/>
  <c r="I234" i="7" s="1"/>
  <c r="BL235" i="3"/>
  <c r="AT584" i="3"/>
  <c r="G582" i="7" s="1"/>
  <c r="I582" i="7" s="1"/>
  <c r="BL584" i="3"/>
  <c r="AT157" i="3"/>
  <c r="G156" i="7" s="1"/>
  <c r="I156" i="7" s="1"/>
  <c r="BL157" i="3"/>
  <c r="AT458" i="3"/>
  <c r="G456" i="7" s="1"/>
  <c r="I456" i="7" s="1"/>
  <c r="BL458" i="3"/>
  <c r="AT80" i="3"/>
  <c r="G79" i="7" s="1"/>
  <c r="I79" i="7" s="1"/>
  <c r="BL80" i="3"/>
  <c r="AT76" i="3"/>
  <c r="G75" i="7" s="1"/>
  <c r="I75" i="7" s="1"/>
  <c r="BL76" i="3"/>
  <c r="AT53" i="3"/>
  <c r="G52" i="7" s="1"/>
  <c r="I52" i="7" s="1"/>
  <c r="BL53" i="3"/>
  <c r="AT509" i="3"/>
  <c r="G507" i="7" s="1"/>
  <c r="I507" i="7" s="1"/>
  <c r="BL509" i="3"/>
  <c r="AT104" i="3"/>
  <c r="G103" i="7" s="1"/>
  <c r="I103" i="7" s="1"/>
  <c r="BL104" i="3"/>
  <c r="AT652" i="3"/>
  <c r="G650" i="7" s="1"/>
  <c r="I650" i="7" s="1"/>
  <c r="BL652" i="3"/>
  <c r="AT29" i="3"/>
  <c r="G28" i="7" s="1"/>
  <c r="I28" i="7" s="1"/>
  <c r="BL29" i="3"/>
  <c r="AT686" i="3"/>
  <c r="BL686" i="3"/>
  <c r="AT476" i="3"/>
  <c r="G474" i="7" s="1"/>
  <c r="I474" i="7" s="1"/>
  <c r="BL476" i="3"/>
  <c r="AT181" i="3"/>
  <c r="G180" i="7" s="1"/>
  <c r="I180" i="7" s="1"/>
  <c r="BL181" i="3"/>
  <c r="AT8" i="3"/>
  <c r="G7" i="7" s="1"/>
  <c r="I7" i="7" s="1"/>
  <c r="BL8" i="3"/>
  <c r="AT618" i="3"/>
  <c r="G616" i="7" s="1"/>
  <c r="I616" i="7" s="1"/>
  <c r="BL618" i="3"/>
  <c r="AT219" i="3"/>
  <c r="G218" i="7" s="1"/>
  <c r="I218" i="7" s="1"/>
  <c r="BL219" i="3"/>
  <c r="AT245" i="3"/>
  <c r="G244" i="7" s="1"/>
  <c r="I244" i="7" s="1"/>
  <c r="BL245" i="3"/>
  <c r="AT246" i="3"/>
  <c r="G245" i="7" s="1"/>
  <c r="I245" i="7" s="1"/>
  <c r="BL246" i="3"/>
  <c r="AT331" i="3"/>
  <c r="G330" i="7" s="1"/>
  <c r="I330" i="7" s="1"/>
  <c r="BL331" i="3"/>
  <c r="AT349" i="3"/>
  <c r="G348" i="7" s="1"/>
  <c r="I348" i="7" s="1"/>
  <c r="BL349" i="3"/>
  <c r="AT95" i="3"/>
  <c r="G94" i="7" s="1"/>
  <c r="I94" i="7" s="1"/>
  <c r="BL95" i="3"/>
  <c r="AT135" i="3"/>
  <c r="G134" i="7" s="1"/>
  <c r="I134" i="7" s="1"/>
  <c r="BL135" i="3"/>
  <c r="AT574" i="3"/>
  <c r="G572" i="7" s="1"/>
  <c r="I572" i="7" s="1"/>
  <c r="BL574" i="3"/>
  <c r="AT568" i="3"/>
  <c r="G566" i="7" s="1"/>
  <c r="I566" i="7" s="1"/>
  <c r="BL568" i="3"/>
  <c r="AT38" i="3"/>
  <c r="G37" i="7" s="1"/>
  <c r="I37" i="7" s="1"/>
  <c r="BL38" i="3"/>
  <c r="AT249" i="3"/>
  <c r="G248" i="7" s="1"/>
  <c r="I248" i="7" s="1"/>
  <c r="BL249" i="3"/>
  <c r="AT617" i="3"/>
  <c r="G615" i="7" s="1"/>
  <c r="I615" i="7" s="1"/>
  <c r="BL617" i="3"/>
  <c r="AT439" i="3"/>
  <c r="G437" i="7" s="1"/>
  <c r="I437" i="7" s="1"/>
  <c r="BL439" i="3"/>
  <c r="AT444" i="3"/>
  <c r="G442" i="7" s="1"/>
  <c r="I442" i="7" s="1"/>
  <c r="BL444" i="3"/>
  <c r="AT361" i="3"/>
  <c r="G360" i="7" s="1"/>
  <c r="I360" i="7" s="1"/>
  <c r="BL361" i="3"/>
  <c r="AT355" i="3"/>
  <c r="G354" i="7" s="1"/>
  <c r="I354" i="7" s="1"/>
  <c r="BL355" i="3"/>
  <c r="AT691" i="3"/>
  <c r="G689" i="7" s="1"/>
  <c r="I689" i="7" s="1"/>
  <c r="BL691" i="3"/>
  <c r="AT277" i="3"/>
  <c r="G276" i="7" s="1"/>
  <c r="I276" i="7" s="1"/>
  <c r="BL277" i="3"/>
  <c r="AT526" i="3"/>
  <c r="G524" i="7" s="1"/>
  <c r="I524" i="7" s="1"/>
  <c r="BL526" i="3"/>
  <c r="AT101" i="3"/>
  <c r="G100" i="7" s="1"/>
  <c r="I100" i="7" s="1"/>
  <c r="BL101" i="3"/>
  <c r="AT198" i="3"/>
  <c r="G197" i="7" s="1"/>
  <c r="I197" i="7" s="1"/>
  <c r="BL198" i="3"/>
  <c r="AT542" i="3"/>
  <c r="G540" i="7" s="1"/>
  <c r="I540" i="7" s="1"/>
  <c r="BL542" i="3"/>
  <c r="AT13" i="3"/>
  <c r="G12" i="7" s="1"/>
  <c r="I12" i="7" s="1"/>
  <c r="BL13" i="3"/>
  <c r="AT233" i="3"/>
  <c r="G232" i="7" s="1"/>
  <c r="I232" i="7" s="1"/>
  <c r="BL233" i="3"/>
  <c r="AT4" i="3"/>
  <c r="G3" i="7" s="1"/>
  <c r="I3" i="7" s="1"/>
  <c r="BL4" i="3"/>
  <c r="AT607" i="3"/>
  <c r="G605" i="7" s="1"/>
  <c r="I605" i="7" s="1"/>
  <c r="BL607" i="3"/>
  <c r="AT510" i="3"/>
  <c r="G508" i="7" s="1"/>
  <c r="I508" i="7" s="1"/>
  <c r="BL510" i="3"/>
  <c r="AT52" i="3"/>
  <c r="G51" i="7" s="1"/>
  <c r="I51" i="7" s="1"/>
  <c r="BL52" i="3"/>
  <c r="AT193" i="3"/>
  <c r="G192" i="7" s="1"/>
  <c r="I192" i="7" s="1"/>
  <c r="BL193" i="3"/>
  <c r="AT124" i="3"/>
  <c r="G123" i="7" s="1"/>
  <c r="I123" i="7" s="1"/>
  <c r="BL124" i="3"/>
  <c r="AT156" i="3"/>
  <c r="G155" i="7" s="1"/>
  <c r="I155" i="7" s="1"/>
  <c r="BL156" i="3"/>
  <c r="AT577" i="3"/>
  <c r="G575" i="7" s="1"/>
  <c r="I575" i="7" s="1"/>
  <c r="BL577" i="3"/>
  <c r="AT571" i="3"/>
  <c r="G569" i="7" s="1"/>
  <c r="I569" i="7" s="1"/>
  <c r="BL571" i="3"/>
  <c r="AT669" i="3"/>
  <c r="G667" i="7" s="1"/>
  <c r="I667" i="7" s="1"/>
  <c r="BL669" i="3"/>
  <c r="AT324" i="3"/>
  <c r="G323" i="7" s="1"/>
  <c r="I323" i="7" s="1"/>
  <c r="BL324" i="3"/>
  <c r="AT69" i="3"/>
  <c r="G68" i="7" s="1"/>
  <c r="I68" i="7" s="1"/>
  <c r="BL69" i="3"/>
  <c r="AT543" i="3"/>
  <c r="G541" i="7" s="1"/>
  <c r="I541" i="7" s="1"/>
  <c r="BL543" i="3"/>
  <c r="AT692" i="3"/>
  <c r="G690" i="7" s="1"/>
  <c r="I690" i="7" s="1"/>
  <c r="BL692" i="3"/>
  <c r="AT624" i="3"/>
  <c r="G622" i="7" s="1"/>
  <c r="I622" i="7" s="1"/>
  <c r="BL624" i="3"/>
  <c r="AT315" i="3"/>
  <c r="G314" i="7" s="1"/>
  <c r="I314" i="7" s="1"/>
  <c r="BL315" i="3"/>
  <c r="AT126" i="3"/>
  <c r="G125" i="7" s="1"/>
  <c r="I125" i="7" s="1"/>
  <c r="BL126" i="3"/>
  <c r="AT731" i="3"/>
  <c r="G729" i="7" s="1"/>
  <c r="I729" i="7" s="1"/>
  <c r="BL731" i="3"/>
  <c r="AT244" i="3"/>
  <c r="G243" i="7" s="1"/>
  <c r="I243" i="7" s="1"/>
  <c r="BL244" i="3"/>
  <c r="AT464" i="3"/>
  <c r="G462" i="7" s="1"/>
  <c r="I462" i="7" s="1"/>
  <c r="BL464" i="3"/>
  <c r="AT539" i="3"/>
  <c r="G537" i="7" s="1"/>
  <c r="I537" i="7" s="1"/>
  <c r="BL539" i="3"/>
  <c r="AT204" i="3"/>
  <c r="G203" i="7" s="1"/>
  <c r="I203" i="7" s="1"/>
  <c r="BL204" i="3"/>
  <c r="AT523" i="3"/>
  <c r="G521" i="7" s="1"/>
  <c r="I521" i="7" s="1"/>
  <c r="BL523" i="3"/>
  <c r="AT545" i="3"/>
  <c r="G543" i="7" s="1"/>
  <c r="I543" i="7" s="1"/>
  <c r="BL545" i="3"/>
  <c r="AT599" i="3"/>
  <c r="G597" i="7" s="1"/>
  <c r="I597" i="7" s="1"/>
  <c r="BL599" i="3"/>
  <c r="AT276" i="3"/>
  <c r="G275" i="7" s="1"/>
  <c r="I275" i="7" s="1"/>
  <c r="BL276" i="3"/>
  <c r="AT360" i="3"/>
  <c r="G359" i="7" s="1"/>
  <c r="I359" i="7" s="1"/>
  <c r="BL360" i="3"/>
  <c r="AT348" i="3"/>
  <c r="G347" i="7" s="1"/>
  <c r="I347" i="7" s="1"/>
  <c r="BL348" i="3"/>
  <c r="AT619" i="3"/>
  <c r="G617" i="7" s="1"/>
  <c r="I617" i="7" s="1"/>
  <c r="BL619" i="3"/>
  <c r="AT199" i="3"/>
  <c r="G198" i="7" s="1"/>
  <c r="I198" i="7" s="1"/>
  <c r="BL199" i="3"/>
  <c r="AT333" i="3"/>
  <c r="G332" i="7" s="1"/>
  <c r="I332" i="7" s="1"/>
  <c r="BL333" i="3"/>
  <c r="AT94" i="3"/>
  <c r="G93" i="7" s="1"/>
  <c r="I93" i="7" s="1"/>
  <c r="BL94" i="3"/>
  <c r="AT170" i="3"/>
  <c r="G169" i="7" s="1"/>
  <c r="I169" i="7" s="1"/>
  <c r="BL170" i="3"/>
  <c r="AT629" i="3"/>
  <c r="G627" i="7" s="1"/>
  <c r="I627" i="7" s="1"/>
  <c r="BL629" i="3"/>
  <c r="AT347" i="3"/>
  <c r="G346" i="7" s="1"/>
  <c r="I346" i="7" s="1"/>
  <c r="BL347" i="3"/>
  <c r="AT205" i="3"/>
  <c r="G204" i="7" s="1"/>
  <c r="I204" i="7" s="1"/>
  <c r="BL205" i="3"/>
  <c r="AT517" i="3"/>
  <c r="G515" i="7" s="1"/>
  <c r="I515" i="7" s="1"/>
  <c r="BL517" i="3"/>
  <c r="AT323" i="3"/>
  <c r="G322" i="7" s="1"/>
  <c r="I322" i="7" s="1"/>
  <c r="BL323" i="3"/>
  <c r="AT88" i="3"/>
  <c r="G87" i="7" s="1"/>
  <c r="I87" i="7" s="1"/>
  <c r="BL88" i="3"/>
  <c r="AT320" i="3"/>
  <c r="G319" i="7" s="1"/>
  <c r="I319" i="7" s="1"/>
  <c r="BL320" i="3"/>
  <c r="AT143" i="3"/>
  <c r="G142" i="7" s="1"/>
  <c r="I142" i="7" s="1"/>
  <c r="BL143" i="3"/>
  <c r="AT557" i="3"/>
  <c r="G555" i="7" s="1"/>
  <c r="I555" i="7" s="1"/>
  <c r="BL557" i="3"/>
  <c r="AT274" i="3"/>
  <c r="G273" i="7" s="1"/>
  <c r="I273" i="7" s="1"/>
  <c r="BL274" i="3"/>
  <c r="AT243" i="3"/>
  <c r="G242" i="7" s="1"/>
  <c r="I242" i="7" s="1"/>
  <c r="BL243" i="3"/>
  <c r="AT43" i="3"/>
  <c r="G42" i="7" s="1"/>
  <c r="I42" i="7" s="1"/>
  <c r="BL43" i="3"/>
  <c r="AT727" i="3"/>
  <c r="G725" i="7" s="1"/>
  <c r="I725" i="7" s="1"/>
  <c r="BL727" i="3"/>
  <c r="AT661" i="3"/>
  <c r="G659" i="7" s="1"/>
  <c r="I659" i="7" s="1"/>
  <c r="BL661" i="3"/>
  <c r="AT327" i="3"/>
  <c r="G326" i="7" s="1"/>
  <c r="I326" i="7" s="1"/>
  <c r="BL327" i="3"/>
  <c r="AT33" i="3"/>
  <c r="G32" i="7" s="1"/>
  <c r="I32" i="7" s="1"/>
  <c r="BL33" i="3"/>
  <c r="AT299" i="3"/>
  <c r="G298" i="7" s="1"/>
  <c r="I298" i="7" s="1"/>
  <c r="BL299" i="3"/>
  <c r="AT422" i="3"/>
  <c r="G420" i="7" s="1"/>
  <c r="I420" i="7" s="1"/>
  <c r="BL422" i="3"/>
  <c r="AT440" i="3"/>
  <c r="G438" i="7" s="1"/>
  <c r="I438" i="7" s="1"/>
  <c r="BL440" i="3"/>
  <c r="AT514" i="3"/>
  <c r="G512" i="7" s="1"/>
  <c r="I512" i="7" s="1"/>
  <c r="BL514" i="3"/>
  <c r="AT314" i="3"/>
  <c r="G313" i="7" s="1"/>
  <c r="I313" i="7" s="1"/>
  <c r="BL314" i="3"/>
  <c r="AT263" i="3"/>
  <c r="G262" i="7" s="1"/>
  <c r="I262" i="7" s="1"/>
  <c r="BL263" i="3"/>
  <c r="AT572" i="3"/>
  <c r="G570" i="7" s="1"/>
  <c r="I570" i="7" s="1"/>
  <c r="BL572" i="3"/>
  <c r="AT614" i="3"/>
  <c r="G612" i="7" s="1"/>
  <c r="I612" i="7" s="1"/>
  <c r="BL614" i="3"/>
  <c r="AT623" i="3"/>
  <c r="G621" i="7" s="1"/>
  <c r="I621" i="7" s="1"/>
  <c r="BL623" i="3"/>
  <c r="AT7" i="3"/>
  <c r="G6" i="7" s="1"/>
  <c r="I6" i="7" s="1"/>
  <c r="BL7" i="3"/>
  <c r="AT549" i="3"/>
  <c r="G547" i="7" s="1"/>
  <c r="I547" i="7" s="1"/>
  <c r="BL549" i="3"/>
  <c r="AT474" i="3"/>
  <c r="G472" i="7" s="1"/>
  <c r="I472" i="7" s="1"/>
  <c r="BL474" i="3"/>
  <c r="AT531" i="3"/>
  <c r="G529" i="7" s="1"/>
  <c r="I529" i="7" s="1"/>
  <c r="BL531" i="3"/>
  <c r="AT392" i="3"/>
  <c r="G390" i="7" s="1"/>
  <c r="I390" i="7" s="1"/>
  <c r="BL392" i="3"/>
  <c r="AT128" i="3"/>
  <c r="G127" i="7" s="1"/>
  <c r="I127" i="7" s="1"/>
  <c r="BL128" i="3"/>
  <c r="AT160" i="3"/>
  <c r="G159" i="7" s="1"/>
  <c r="I159" i="7" s="1"/>
  <c r="BL160" i="3"/>
  <c r="AT275" i="3"/>
  <c r="G274" i="7" s="1"/>
  <c r="I274" i="7" s="1"/>
  <c r="BL275" i="3"/>
  <c r="AT555" i="3"/>
  <c r="G553" i="7" s="1"/>
  <c r="I553" i="7" s="1"/>
  <c r="BL555" i="3"/>
  <c r="AT728" i="3"/>
  <c r="G726" i="7" s="1"/>
  <c r="I726" i="7" s="1"/>
  <c r="BL728" i="3"/>
  <c r="AT626" i="3"/>
  <c r="G624" i="7" s="1"/>
  <c r="I624" i="7" s="1"/>
  <c r="BL626" i="3"/>
  <c r="AT716" i="3"/>
  <c r="G714" i="7" s="1"/>
  <c r="I714" i="7" s="1"/>
  <c r="BL716" i="3"/>
  <c r="AT524" i="3"/>
  <c r="G522" i="7" s="1"/>
  <c r="I522" i="7" s="1"/>
  <c r="BL524" i="3"/>
  <c r="AT518" i="3"/>
  <c r="G516" i="7" s="1"/>
  <c r="I516" i="7" s="1"/>
  <c r="BL518" i="3"/>
  <c r="AT150" i="3"/>
  <c r="G149" i="7" s="1"/>
  <c r="I149" i="7" s="1"/>
  <c r="BL150" i="3"/>
  <c r="AT527" i="3"/>
  <c r="G525" i="7" s="1"/>
  <c r="I525" i="7" s="1"/>
  <c r="BL527" i="3"/>
  <c r="AT383" i="3"/>
  <c r="G381" i="7" s="1"/>
  <c r="I381" i="7" s="1"/>
  <c r="BL383" i="3"/>
  <c r="AT158" i="3"/>
  <c r="G157" i="7" s="1"/>
  <c r="I157" i="7" s="1"/>
  <c r="BL158" i="3"/>
  <c r="AT579" i="3"/>
  <c r="G577" i="7" s="1"/>
  <c r="I577" i="7" s="1"/>
  <c r="BL579" i="3"/>
  <c r="AT75" i="3"/>
  <c r="G74" i="7" s="1"/>
  <c r="I74" i="7" s="1"/>
  <c r="BL75" i="3"/>
  <c r="AT240" i="3"/>
  <c r="G239" i="7" s="1"/>
  <c r="I239" i="7" s="1"/>
  <c r="BL240" i="3"/>
  <c r="AT307" i="3"/>
  <c r="G306" i="7" s="1"/>
  <c r="I306" i="7" s="1"/>
  <c r="BL307" i="3"/>
  <c r="AT366" i="3"/>
  <c r="G365" i="7" s="1"/>
  <c r="I365" i="7" s="1"/>
  <c r="BL366" i="3"/>
  <c r="AT134" i="3"/>
  <c r="G133" i="7" s="1"/>
  <c r="I133" i="7" s="1"/>
  <c r="BL134" i="3"/>
  <c r="AT232" i="3"/>
  <c r="G231" i="7" s="1"/>
  <c r="I231" i="7" s="1"/>
  <c r="BL232" i="3"/>
  <c r="AT216" i="3"/>
  <c r="G215" i="7" s="1"/>
  <c r="I215" i="7" s="1"/>
  <c r="BL216" i="3"/>
  <c r="AT675" i="3"/>
  <c r="G673" i="7" s="1"/>
  <c r="I673" i="7" s="1"/>
  <c r="BL675" i="3"/>
  <c r="AT428" i="3"/>
  <c r="G426" i="7" s="1"/>
  <c r="I426" i="7" s="1"/>
  <c r="BL428" i="3"/>
  <c r="AT530" i="3"/>
  <c r="G528" i="7" s="1"/>
  <c r="I528" i="7" s="1"/>
  <c r="BL530" i="3"/>
  <c r="AT138" i="3"/>
  <c r="G137" i="7" s="1"/>
  <c r="I137" i="7" s="1"/>
  <c r="BL138" i="3"/>
  <c r="AT489" i="3"/>
  <c r="G487" i="7" s="1"/>
  <c r="I487" i="7" s="1"/>
  <c r="BL489" i="3"/>
  <c r="AT436" i="3"/>
  <c r="G434" i="7" s="1"/>
  <c r="I434" i="7" s="1"/>
  <c r="BL436" i="3"/>
  <c r="AT5" i="3"/>
  <c r="G4" i="7" s="1"/>
  <c r="I4" i="7" s="1"/>
  <c r="BL5" i="3"/>
  <c r="AT488" i="3"/>
  <c r="G486" i="7" s="1"/>
  <c r="I486" i="7" s="1"/>
  <c r="BL488" i="3"/>
  <c r="AT601" i="3"/>
  <c r="G599" i="7" s="1"/>
  <c r="I599" i="7" s="1"/>
  <c r="BL601" i="3"/>
  <c r="AT296" i="3"/>
  <c r="G295" i="7" s="1"/>
  <c r="I295" i="7" s="1"/>
  <c r="BL296" i="3"/>
  <c r="AT49" i="3"/>
  <c r="G48" i="7" s="1"/>
  <c r="I48" i="7" s="1"/>
  <c r="BL49" i="3"/>
  <c r="AT236" i="3"/>
  <c r="G235" i="7" s="1"/>
  <c r="I235" i="7" s="1"/>
  <c r="BL236" i="3"/>
  <c r="AT602" i="3"/>
  <c r="G600" i="7" s="1"/>
  <c r="I600" i="7" s="1"/>
  <c r="BL602" i="3"/>
  <c r="AT268" i="3"/>
  <c r="G267" i="7" s="1"/>
  <c r="I267" i="7" s="1"/>
  <c r="BL268" i="3"/>
  <c r="AT107" i="3"/>
  <c r="G106" i="7" s="1"/>
  <c r="I106" i="7" s="1"/>
  <c r="BL107" i="3"/>
  <c r="AT667" i="3"/>
  <c r="G665" i="7" s="1"/>
  <c r="I665" i="7" s="1"/>
  <c r="BL667" i="3"/>
  <c r="AT226" i="3"/>
  <c r="G225" i="7" s="1"/>
  <c r="I225" i="7" s="1"/>
  <c r="BL226" i="3"/>
  <c r="AT280" i="3"/>
  <c r="G279" i="7" s="1"/>
  <c r="I279" i="7" s="1"/>
  <c r="BL280" i="3"/>
  <c r="AT286" i="3"/>
  <c r="G285" i="7" s="1"/>
  <c r="I285" i="7" s="1"/>
  <c r="BL286" i="3"/>
  <c r="AT251" i="3"/>
  <c r="G250" i="7" s="1"/>
  <c r="I250" i="7" s="1"/>
  <c r="BL251" i="3"/>
  <c r="AT405" i="3"/>
  <c r="G403" i="7" s="1"/>
  <c r="I403" i="7" s="1"/>
  <c r="BL405" i="3"/>
  <c r="AT336" i="3"/>
  <c r="G335" i="7" s="1"/>
  <c r="I335" i="7" s="1"/>
  <c r="BL336" i="3"/>
  <c r="AT118" i="3"/>
  <c r="G117" i="7" s="1"/>
  <c r="I117" i="7" s="1"/>
  <c r="BL118" i="3"/>
  <c r="AT408" i="3"/>
  <c r="G406" i="7" s="1"/>
  <c r="I406" i="7" s="1"/>
  <c r="BL408" i="3"/>
  <c r="AT209" i="3"/>
  <c r="G208" i="7" s="1"/>
  <c r="I208" i="7" s="1"/>
  <c r="BL209" i="3"/>
  <c r="AT278" i="3"/>
  <c r="G277" i="7" s="1"/>
  <c r="I277" i="7" s="1"/>
  <c r="BL278" i="3"/>
  <c r="AT678" i="3"/>
  <c r="G676" i="7" s="1"/>
  <c r="I676" i="7" s="1"/>
  <c r="BL678" i="3"/>
  <c r="AT200" i="3"/>
  <c r="G199" i="7" s="1"/>
  <c r="I199" i="7" s="1"/>
  <c r="BL200" i="3"/>
  <c r="AT398" i="3"/>
  <c r="G396" i="7" s="1"/>
  <c r="I396" i="7" s="1"/>
  <c r="BL398" i="3"/>
  <c r="AT388" i="3"/>
  <c r="G386" i="7" s="1"/>
  <c r="I386" i="7" s="1"/>
  <c r="BL388" i="3"/>
  <c r="AT257" i="3"/>
  <c r="G256" i="7" s="1"/>
  <c r="I256" i="7" s="1"/>
  <c r="BL257" i="3"/>
  <c r="AT90" i="3"/>
  <c r="G89" i="7" s="1"/>
  <c r="I89" i="7" s="1"/>
  <c r="BL90" i="3"/>
  <c r="AT648" i="3"/>
  <c r="G646" i="7" s="1"/>
  <c r="I646" i="7" s="1"/>
  <c r="BL648" i="3"/>
  <c r="AT19" i="3"/>
  <c r="G18" i="7" s="1"/>
  <c r="I18" i="7" s="1"/>
  <c r="BL19" i="3"/>
  <c r="AT310" i="3"/>
  <c r="G309" i="7" s="1"/>
  <c r="I309" i="7" s="1"/>
  <c r="BL310" i="3"/>
  <c r="AT532" i="3"/>
  <c r="G530" i="7" s="1"/>
  <c r="I530" i="7" s="1"/>
  <c r="BL532" i="3"/>
  <c r="AT558" i="3"/>
  <c r="G556" i="7" s="1"/>
  <c r="I556" i="7" s="1"/>
  <c r="BL558" i="3"/>
  <c r="AT615" i="3"/>
  <c r="G613" i="7" s="1"/>
  <c r="I613" i="7" s="1"/>
  <c r="BL615" i="3"/>
  <c r="AT427" i="3"/>
  <c r="G425" i="7" s="1"/>
  <c r="I425" i="7" s="1"/>
  <c r="BL427" i="3"/>
  <c r="AT45" i="3"/>
  <c r="G44" i="7" s="1"/>
  <c r="I44" i="7" s="1"/>
  <c r="BL45" i="3"/>
  <c r="AT597" i="3"/>
  <c r="G595" i="7" s="1"/>
  <c r="I595" i="7" s="1"/>
  <c r="BL597" i="3"/>
  <c r="AT291" i="3"/>
  <c r="G290" i="7" s="1"/>
  <c r="I290" i="7" s="1"/>
  <c r="BL291" i="3"/>
  <c r="AT27" i="3"/>
  <c r="G26" i="7" s="1"/>
  <c r="I26" i="7" s="1"/>
  <c r="BL27" i="3"/>
  <c r="AT284" i="3"/>
  <c r="G283" i="7" s="1"/>
  <c r="I283" i="7" s="1"/>
  <c r="BL284" i="3"/>
  <c r="AT513" i="3"/>
  <c r="G511" i="7" s="1"/>
  <c r="I511" i="7" s="1"/>
  <c r="BL513" i="3"/>
  <c r="AT393" i="3"/>
  <c r="G391" i="7" s="1"/>
  <c r="I391" i="7" s="1"/>
  <c r="BL393" i="3"/>
  <c r="AT301" i="3"/>
  <c r="G300" i="7" s="1"/>
  <c r="I300" i="7" s="1"/>
  <c r="BL301" i="3"/>
  <c r="AT116" i="3"/>
  <c r="G115" i="7" s="1"/>
  <c r="I115" i="7" s="1"/>
  <c r="BL116" i="3"/>
  <c r="AT220" i="3"/>
  <c r="G219" i="7" s="1"/>
  <c r="I219" i="7" s="1"/>
  <c r="BL220" i="3"/>
  <c r="AT3" i="3"/>
  <c r="BL3" i="3"/>
  <c r="BR3" i="3" s="1"/>
  <c r="AT295" i="3"/>
  <c r="G294" i="7" s="1"/>
  <c r="I294" i="7" s="1"/>
  <c r="BL295" i="3"/>
  <c r="AT305" i="3"/>
  <c r="G304" i="7" s="1"/>
  <c r="I304" i="7" s="1"/>
  <c r="BL305" i="3"/>
  <c r="AT84" i="3"/>
  <c r="G83" i="7" s="1"/>
  <c r="I83" i="7" s="1"/>
  <c r="BL84" i="3"/>
  <c r="AT470" i="3"/>
  <c r="G468" i="7" s="1"/>
  <c r="I468" i="7" s="1"/>
  <c r="BL470" i="3"/>
  <c r="AT596" i="3"/>
  <c r="G594" i="7" s="1"/>
  <c r="I594" i="7" s="1"/>
  <c r="BL596" i="3"/>
  <c r="AT363" i="3"/>
  <c r="G362" i="7" s="1"/>
  <c r="I362" i="7" s="1"/>
  <c r="BL363" i="3"/>
  <c r="AT664" i="3"/>
  <c r="G662" i="7" s="1"/>
  <c r="I662" i="7" s="1"/>
  <c r="BL664" i="3"/>
  <c r="AT390" i="3"/>
  <c r="G388" i="7" s="1"/>
  <c r="I388" i="7" s="1"/>
  <c r="BL390" i="3"/>
  <c r="AT650" i="3"/>
  <c r="G648" i="7" s="1"/>
  <c r="I648" i="7" s="1"/>
  <c r="BL650" i="3"/>
  <c r="AT30" i="3"/>
  <c r="G29" i="7" s="1"/>
  <c r="I29" i="7" s="1"/>
  <c r="BL30" i="3"/>
  <c r="AT178" i="3"/>
  <c r="G177" i="7" s="1"/>
  <c r="I177" i="7" s="1"/>
  <c r="BL178" i="3"/>
  <c r="AT362" i="3"/>
  <c r="G361" i="7" s="1"/>
  <c r="I361" i="7" s="1"/>
  <c r="BL362" i="3"/>
  <c r="AT31" i="3"/>
  <c r="G30" i="7" s="1"/>
  <c r="I30" i="7" s="1"/>
  <c r="BL31" i="3"/>
  <c r="AT79" i="3"/>
  <c r="G78" i="7" s="1"/>
  <c r="I78" i="7" s="1"/>
  <c r="BL79" i="3"/>
  <c r="AT468" i="3"/>
  <c r="G466" i="7" s="1"/>
  <c r="I466" i="7" s="1"/>
  <c r="BL468" i="3"/>
  <c r="AT16" i="3"/>
  <c r="G15" i="7" s="1"/>
  <c r="I15" i="7" s="1"/>
  <c r="BL16" i="3"/>
  <c r="AT586" i="3"/>
  <c r="G584" i="7" s="1"/>
  <c r="I584" i="7" s="1"/>
  <c r="BL586" i="3"/>
  <c r="AT642" i="3"/>
  <c r="G640" i="7" s="1"/>
  <c r="I640" i="7" s="1"/>
  <c r="BL642" i="3"/>
  <c r="AT78" i="3"/>
  <c r="G77" i="7" s="1"/>
  <c r="I77" i="7" s="1"/>
  <c r="BL78" i="3"/>
  <c r="AT663" i="3"/>
  <c r="G661" i="7" s="1"/>
  <c r="I661" i="7" s="1"/>
  <c r="BL663" i="3"/>
  <c r="AT112" i="3"/>
  <c r="G111" i="7" s="1"/>
  <c r="I111" i="7" s="1"/>
  <c r="BL112" i="3"/>
  <c r="AT682" i="3"/>
  <c r="G680" i="7" s="1"/>
  <c r="I680" i="7" s="1"/>
  <c r="BL682" i="3"/>
  <c r="AT326" i="3"/>
  <c r="G325" i="7" s="1"/>
  <c r="I325" i="7" s="1"/>
  <c r="BL326" i="3"/>
  <c r="AT491" i="3"/>
  <c r="G489" i="7" s="1"/>
  <c r="I489" i="7" s="1"/>
  <c r="BL491" i="3"/>
  <c r="AT666" i="3"/>
  <c r="G664" i="7" s="1"/>
  <c r="I664" i="7" s="1"/>
  <c r="BL666" i="3"/>
  <c r="AT14" i="3"/>
  <c r="G13" i="7" s="1"/>
  <c r="I13" i="7" s="1"/>
  <c r="BL14" i="3"/>
  <c r="AT177" i="3"/>
  <c r="G176" i="7" s="1"/>
  <c r="I176" i="7" s="1"/>
  <c r="BL177" i="3"/>
  <c r="AT726" i="3"/>
  <c r="G724" i="7" s="1"/>
  <c r="I724" i="7" s="1"/>
  <c r="BL726" i="3"/>
  <c r="AT227" i="3"/>
  <c r="G226" i="7" s="1"/>
  <c r="I226" i="7" s="1"/>
  <c r="BL227" i="3"/>
  <c r="AT319" i="3"/>
  <c r="G318" i="7" s="1"/>
  <c r="I318" i="7" s="1"/>
  <c r="BL319" i="3"/>
  <c r="AT753" i="3"/>
  <c r="G751" i="7" s="1"/>
  <c r="I751" i="7" s="1"/>
  <c r="BL753" i="3"/>
  <c r="AT271" i="3"/>
  <c r="G270" i="7" s="1"/>
  <c r="I270" i="7" s="1"/>
  <c r="BL271" i="3"/>
  <c r="AT252" i="3"/>
  <c r="G251" i="7" s="1"/>
  <c r="I251" i="7" s="1"/>
  <c r="BL252" i="3"/>
  <c r="AT253" i="3"/>
  <c r="G252" i="7" s="1"/>
  <c r="I252" i="7" s="1"/>
  <c r="BL253" i="3"/>
  <c r="AT17" i="3"/>
  <c r="G16" i="7" s="1"/>
  <c r="I16" i="7" s="1"/>
  <c r="BL17" i="3"/>
  <c r="AT451" i="3"/>
  <c r="G449" i="7" s="1"/>
  <c r="I449" i="7" s="1"/>
  <c r="BL451" i="3"/>
  <c r="AT583" i="3"/>
  <c r="G581" i="7" s="1"/>
  <c r="I581" i="7" s="1"/>
  <c r="BL583" i="3"/>
  <c r="AT18" i="3"/>
  <c r="G17" i="7" s="1"/>
  <c r="I17" i="7" s="1"/>
  <c r="BL18" i="3"/>
  <c r="AT214" i="3"/>
  <c r="G213" i="7" s="1"/>
  <c r="I213" i="7" s="1"/>
  <c r="BL214" i="3"/>
  <c r="AT372" i="3"/>
  <c r="G371" i="7" s="1"/>
  <c r="I371" i="7" s="1"/>
  <c r="BL372" i="3"/>
  <c r="AT186" i="3"/>
  <c r="G185" i="7" s="1"/>
  <c r="I185" i="7" s="1"/>
  <c r="BL186" i="3"/>
  <c r="AT117" i="3"/>
  <c r="G116" i="7" s="1"/>
  <c r="I116" i="7" s="1"/>
  <c r="BL117" i="3"/>
  <c r="AT203" i="3"/>
  <c r="G202" i="7" s="1"/>
  <c r="I202" i="7" s="1"/>
  <c r="BL203" i="3"/>
  <c r="AT651" i="3"/>
  <c r="G649" i="7" s="1"/>
  <c r="I649" i="7" s="1"/>
  <c r="BL651" i="3"/>
  <c r="AT646" i="3"/>
  <c r="G644" i="7" s="1"/>
  <c r="I644" i="7" s="1"/>
  <c r="BL646" i="3"/>
  <c r="AT538" i="3"/>
  <c r="G536" i="7" s="1"/>
  <c r="I536" i="7" s="1"/>
  <c r="BL538" i="3"/>
  <c r="AT190" i="3"/>
  <c r="G189" i="7" s="1"/>
  <c r="I189" i="7" s="1"/>
  <c r="BL190" i="3"/>
  <c r="AT486" i="3"/>
  <c r="G484" i="7" s="1"/>
  <c r="I484" i="7" s="1"/>
  <c r="BL486" i="3"/>
  <c r="AT367" i="3"/>
  <c r="G366" i="7" s="1"/>
  <c r="I366" i="7" s="1"/>
  <c r="BL367" i="3"/>
  <c r="AT182" i="3"/>
  <c r="G181" i="7" s="1"/>
  <c r="I181" i="7" s="1"/>
  <c r="BL182" i="3"/>
  <c r="AT611" i="3"/>
  <c r="G609" i="7" s="1"/>
  <c r="I609" i="7" s="1"/>
  <c r="BL611" i="3"/>
  <c r="AT311" i="3"/>
  <c r="G310" i="7" s="1"/>
  <c r="I310" i="7" s="1"/>
  <c r="BL311" i="3"/>
  <c r="AT131" i="3"/>
  <c r="G130" i="7" s="1"/>
  <c r="I130" i="7" s="1"/>
  <c r="BL131" i="3"/>
  <c r="AT144" i="3"/>
  <c r="G143" i="7" s="1"/>
  <c r="I143" i="7" s="1"/>
  <c r="BL144" i="3"/>
  <c r="AT132" i="3"/>
  <c r="G131" i="7" s="1"/>
  <c r="I131" i="7" s="1"/>
  <c r="BL132" i="3"/>
  <c r="AT41" i="3"/>
  <c r="G40" i="7" s="1"/>
  <c r="I40" i="7" s="1"/>
  <c r="BL41" i="3"/>
  <c r="AT281" i="3"/>
  <c r="G280" i="7" s="1"/>
  <c r="I280" i="7" s="1"/>
  <c r="BL281" i="3"/>
  <c r="AT332" i="3"/>
  <c r="G331" i="7" s="1"/>
  <c r="I331" i="7" s="1"/>
  <c r="BL332" i="3"/>
  <c r="AT218" i="3"/>
  <c r="G217" i="7" s="1"/>
  <c r="I217" i="7" s="1"/>
  <c r="BL218" i="3"/>
  <c r="AT344" i="3"/>
  <c r="G343" i="7" s="1"/>
  <c r="I343" i="7" s="1"/>
  <c r="BL344" i="3"/>
  <c r="AT536" i="3"/>
  <c r="G534" i="7" s="1"/>
  <c r="I534" i="7" s="1"/>
  <c r="BL536" i="3"/>
  <c r="AT730" i="3"/>
  <c r="G728" i="7" s="1"/>
  <c r="I728" i="7" s="1"/>
  <c r="BL730" i="3"/>
  <c r="AT335" i="3"/>
  <c r="G334" i="7" s="1"/>
  <c r="I334" i="7" s="1"/>
  <c r="BL335" i="3"/>
  <c r="AT473" i="3"/>
  <c r="G471" i="7" s="1"/>
  <c r="I471" i="7" s="1"/>
  <c r="BL473" i="3"/>
  <c r="AT334" i="3"/>
  <c r="G333" i="7" s="1"/>
  <c r="I333" i="7" s="1"/>
  <c r="BL334" i="3"/>
  <c r="AT625" i="3"/>
  <c r="G623" i="7" s="1"/>
  <c r="I623" i="7" s="1"/>
  <c r="BL625" i="3"/>
  <c r="AT242" i="3"/>
  <c r="G241" i="7" s="1"/>
  <c r="I241" i="7" s="1"/>
  <c r="BL242" i="3"/>
  <c r="AT306" i="3"/>
  <c r="G305" i="7" s="1"/>
  <c r="I305" i="7" s="1"/>
  <c r="BL306" i="3"/>
  <c r="AT317" i="3"/>
  <c r="G316" i="7" s="1"/>
  <c r="I316" i="7" s="1"/>
  <c r="BL317" i="3"/>
  <c r="AT151" i="3"/>
  <c r="G150" i="7" s="1"/>
  <c r="I150" i="7" s="1"/>
  <c r="BL151" i="3"/>
  <c r="AT499" i="3"/>
  <c r="G497" i="7" s="1"/>
  <c r="I497" i="7" s="1"/>
  <c r="BL499" i="3"/>
  <c r="AT441" i="3"/>
  <c r="G439" i="7" s="1"/>
  <c r="I439" i="7" s="1"/>
  <c r="BL441" i="3"/>
  <c r="AT438" i="3"/>
  <c r="G436" i="7" s="1"/>
  <c r="I436" i="7" s="1"/>
  <c r="BL438" i="3"/>
  <c r="AT635" i="3"/>
  <c r="G633" i="7" s="1"/>
  <c r="I633" i="7" s="1"/>
  <c r="BL635" i="3"/>
  <c r="AT485" i="3"/>
  <c r="G483" i="7" s="1"/>
  <c r="I483" i="7" s="1"/>
  <c r="BL485" i="3"/>
  <c r="AT462" i="3"/>
  <c r="G460" i="7" s="1"/>
  <c r="I460" i="7" s="1"/>
  <c r="BL462" i="3"/>
  <c r="AT165" i="3"/>
  <c r="G164" i="7" s="1"/>
  <c r="I164" i="7" s="1"/>
  <c r="BL165" i="3"/>
  <c r="AT580" i="3"/>
  <c r="G578" i="7" s="1"/>
  <c r="I578" i="7" s="1"/>
  <c r="BL580" i="3"/>
  <c r="AT329" i="3"/>
  <c r="G328" i="7" s="1"/>
  <c r="I328" i="7" s="1"/>
  <c r="BL329" i="3"/>
  <c r="AT522" i="3"/>
  <c r="G520" i="7" s="1"/>
  <c r="I520" i="7" s="1"/>
  <c r="BL522" i="3"/>
  <c r="AT119" i="3"/>
  <c r="G118" i="7" s="1"/>
  <c r="I118" i="7" s="1"/>
  <c r="BL119" i="3"/>
  <c r="AT649" i="3"/>
  <c r="G647" i="7" s="1"/>
  <c r="I647" i="7" s="1"/>
  <c r="BL649" i="3"/>
  <c r="AT696" i="3"/>
  <c r="G694" i="7" s="1"/>
  <c r="I694" i="7" s="1"/>
  <c r="BL696" i="3"/>
  <c r="AT525" i="3"/>
  <c r="G523" i="7" s="1"/>
  <c r="I523" i="7" s="1"/>
  <c r="BL525" i="3"/>
  <c r="AT448" i="3"/>
  <c r="G446" i="7" s="1"/>
  <c r="I446" i="7" s="1"/>
  <c r="BL448" i="3"/>
  <c r="AT563" i="3"/>
  <c r="G561" i="7" s="1"/>
  <c r="I561" i="7" s="1"/>
  <c r="BL563" i="3"/>
  <c r="AT620" i="3"/>
  <c r="G618" i="7" s="1"/>
  <c r="I618" i="7" s="1"/>
  <c r="BL620" i="3"/>
  <c r="AT707" i="3"/>
  <c r="G705" i="7" s="1"/>
  <c r="I705" i="7" s="1"/>
  <c r="BL707" i="3"/>
  <c r="AT647" i="3"/>
  <c r="G645" i="7" s="1"/>
  <c r="I645" i="7" s="1"/>
  <c r="BL647" i="3"/>
  <c r="AT82" i="3"/>
  <c r="G81" i="7" s="1"/>
  <c r="I81" i="7" s="1"/>
  <c r="BL82" i="3"/>
  <c r="AT598" i="3"/>
  <c r="G596" i="7" s="1"/>
  <c r="I596" i="7" s="1"/>
  <c r="BL598" i="3"/>
  <c r="AT222" i="3"/>
  <c r="G221" i="7" s="1"/>
  <c r="I221" i="7" s="1"/>
  <c r="BL222" i="3"/>
  <c r="AT48" i="3"/>
  <c r="G47" i="7" s="1"/>
  <c r="I47" i="7" s="1"/>
  <c r="BL48" i="3"/>
  <c r="AT195" i="3"/>
  <c r="G194" i="7" s="1"/>
  <c r="I194" i="7" s="1"/>
  <c r="BL195" i="3"/>
  <c r="AT456" i="3"/>
  <c r="G454" i="7" s="1"/>
  <c r="I454" i="7" s="1"/>
  <c r="BL456" i="3"/>
  <c r="AT628" i="3"/>
  <c r="G626" i="7" s="1"/>
  <c r="I626" i="7" s="1"/>
  <c r="BL628" i="3"/>
  <c r="AT22" i="3"/>
  <c r="G21" i="7" s="1"/>
  <c r="I21" i="7" s="1"/>
  <c r="BL22" i="3"/>
  <c r="AT89" i="3"/>
  <c r="G88" i="7" s="1"/>
  <c r="I88" i="7" s="1"/>
  <c r="BL89" i="3"/>
  <c r="AT121" i="3"/>
  <c r="G120" i="7" s="1"/>
  <c r="I120" i="7" s="1"/>
  <c r="BL121" i="3"/>
  <c r="AT559" i="3"/>
  <c r="G557" i="7" s="1"/>
  <c r="I557" i="7" s="1"/>
  <c r="BL559" i="3"/>
  <c r="AT472" i="3"/>
  <c r="G470" i="7" s="1"/>
  <c r="I470" i="7" s="1"/>
  <c r="BL472" i="3"/>
  <c r="AT166" i="3"/>
  <c r="G165" i="7" s="1"/>
  <c r="I165" i="7" s="1"/>
  <c r="BL166" i="3"/>
  <c r="AT208" i="3"/>
  <c r="G207" i="7" s="1"/>
  <c r="I207" i="7" s="1"/>
  <c r="BL208" i="3"/>
  <c r="AT511" i="3"/>
  <c r="G509" i="7" s="1"/>
  <c r="I509" i="7" s="1"/>
  <c r="BL511" i="3"/>
  <c r="AT283" i="3"/>
  <c r="G282" i="7" s="1"/>
  <c r="I282" i="7" s="1"/>
  <c r="BL283" i="3"/>
  <c r="AT460" i="3"/>
  <c r="G458" i="7" s="1"/>
  <c r="I458" i="7" s="1"/>
  <c r="BL460" i="3"/>
  <c r="AT325" i="3"/>
  <c r="G324" i="7" s="1"/>
  <c r="I324" i="7" s="1"/>
  <c r="BL325" i="3"/>
  <c r="AT213" i="3"/>
  <c r="G212" i="7" s="1"/>
  <c r="I212" i="7" s="1"/>
  <c r="BL213" i="3"/>
  <c r="AT71" i="3"/>
  <c r="G70" i="7" s="1"/>
  <c r="I70" i="7" s="1"/>
  <c r="BL71" i="3"/>
  <c r="AT34" i="3"/>
  <c r="G33" i="7" s="1"/>
  <c r="I33" i="7" s="1"/>
  <c r="BL34" i="3"/>
  <c r="AT140" i="3"/>
  <c r="G139" i="7" s="1"/>
  <c r="I139" i="7" s="1"/>
  <c r="BL140" i="3"/>
  <c r="AT695" i="3"/>
  <c r="G693" i="7" s="1"/>
  <c r="I693" i="7" s="1"/>
  <c r="BL695" i="3"/>
  <c r="AT533" i="3"/>
  <c r="G531" i="7" s="1"/>
  <c r="I531" i="7" s="1"/>
  <c r="BL533" i="3"/>
  <c r="AT171" i="3"/>
  <c r="G170" i="7" s="1"/>
  <c r="I170" i="7" s="1"/>
  <c r="BL171" i="3"/>
  <c r="AT300" i="3"/>
  <c r="G299" i="7" s="1"/>
  <c r="I299" i="7" s="1"/>
  <c r="BL300" i="3"/>
  <c r="AT302" i="3"/>
  <c r="G301" i="7" s="1"/>
  <c r="I301" i="7" s="1"/>
  <c r="BL302" i="3"/>
  <c r="AT461" i="3"/>
  <c r="G459" i="7" s="1"/>
  <c r="I459" i="7" s="1"/>
  <c r="BL461" i="3"/>
  <c r="AT494" i="3"/>
  <c r="G492" i="7" s="1"/>
  <c r="I492" i="7" s="1"/>
  <c r="BL494" i="3"/>
  <c r="AT450" i="3"/>
  <c r="G448" i="7" s="1"/>
  <c r="I448" i="7" s="1"/>
  <c r="BL450" i="3"/>
  <c r="AT616" i="3"/>
  <c r="G614" i="7" s="1"/>
  <c r="I614" i="7" s="1"/>
  <c r="BL616" i="3"/>
  <c r="AT255" i="3"/>
  <c r="G254" i="7" s="1"/>
  <c r="I254" i="7" s="1"/>
  <c r="BL255" i="3"/>
  <c r="AT258" i="3"/>
  <c r="G257" i="7" s="1"/>
  <c r="I257" i="7" s="1"/>
  <c r="BL258" i="3"/>
  <c r="AT387" i="3"/>
  <c r="G385" i="7" s="1"/>
  <c r="I385" i="7" s="1"/>
  <c r="BL387" i="3"/>
  <c r="AT477" i="3"/>
  <c r="G475" i="7" s="1"/>
  <c r="I475" i="7" s="1"/>
  <c r="BL477" i="3"/>
  <c r="AT606" i="3"/>
  <c r="G604" i="7" s="1"/>
  <c r="I604" i="7" s="1"/>
  <c r="BL606" i="3"/>
  <c r="AT211" i="3"/>
  <c r="G210" i="7" s="1"/>
  <c r="I210" i="7" s="1"/>
  <c r="BL211" i="3"/>
  <c r="AT161" i="3"/>
  <c r="G160" i="7" s="1"/>
  <c r="I160" i="7" s="1"/>
  <c r="BL161" i="3"/>
  <c r="AT521" i="3"/>
  <c r="G519" i="7" s="1"/>
  <c r="I519" i="7" s="1"/>
  <c r="BL521" i="3"/>
  <c r="AT169" i="3"/>
  <c r="G168" i="7" s="1"/>
  <c r="I168" i="7" s="1"/>
  <c r="BL169" i="3"/>
  <c r="AT588" i="3"/>
  <c r="G586" i="7" s="1"/>
  <c r="I586" i="7" s="1"/>
  <c r="BL588" i="3"/>
  <c r="AT10" i="3"/>
  <c r="G9" i="7" s="1"/>
  <c r="I9" i="7" s="1"/>
  <c r="BL10" i="3"/>
  <c r="AT714" i="3"/>
  <c r="G712" i="7" s="1"/>
  <c r="I712" i="7" s="1"/>
  <c r="BL714" i="3"/>
  <c r="AT148" i="3"/>
  <c r="G147" i="7" s="1"/>
  <c r="I147" i="7" s="1"/>
  <c r="BL148" i="3"/>
  <c r="AT676" i="3"/>
  <c r="G674" i="7" s="1"/>
  <c r="I674" i="7" s="1"/>
  <c r="BL676" i="3"/>
  <c r="AT21" i="3"/>
  <c r="G20" i="7" s="1"/>
  <c r="I20" i="7" s="1"/>
  <c r="BL21" i="3"/>
  <c r="AT482" i="3"/>
  <c r="G480" i="7" s="1"/>
  <c r="I480" i="7" s="1"/>
  <c r="BL482" i="3"/>
  <c r="AT704" i="3"/>
  <c r="G702" i="7" s="1"/>
  <c r="I702" i="7" s="1"/>
  <c r="BL704" i="3"/>
  <c r="AT24" i="3"/>
  <c r="G23" i="7" s="1"/>
  <c r="I23" i="7" s="1"/>
  <c r="BL24" i="3"/>
  <c r="AT364" i="3"/>
  <c r="G363" i="7" s="1"/>
  <c r="I363" i="7" s="1"/>
  <c r="BL364" i="3"/>
  <c r="AT605" i="3"/>
  <c r="G603" i="7" s="1"/>
  <c r="I603" i="7" s="1"/>
  <c r="BL605" i="3"/>
  <c r="AT100" i="3"/>
  <c r="G99" i="7" s="1"/>
  <c r="I99" i="7" s="1"/>
  <c r="BL100" i="3"/>
  <c r="AT655" i="3"/>
  <c r="G653" i="7" s="1"/>
  <c r="I653" i="7" s="1"/>
  <c r="BL655" i="3"/>
  <c r="AT183" i="3"/>
  <c r="G182" i="7" s="1"/>
  <c r="I182" i="7" s="1"/>
  <c r="BL183" i="3"/>
  <c r="AT92" i="3"/>
  <c r="G91" i="7" s="1"/>
  <c r="I91" i="7" s="1"/>
  <c r="BL92" i="3"/>
  <c r="AT609" i="3"/>
  <c r="G607" i="7" s="1"/>
  <c r="I607" i="7" s="1"/>
  <c r="BL609" i="3"/>
  <c r="AT164" i="3"/>
  <c r="G163" i="7" s="1"/>
  <c r="I163" i="7" s="1"/>
  <c r="BL164" i="3"/>
  <c r="AT113" i="3"/>
  <c r="G112" i="7" s="1"/>
  <c r="I112" i="7" s="1"/>
  <c r="BL113" i="3"/>
  <c r="AT167" i="3"/>
  <c r="G166" i="7" s="1"/>
  <c r="I166" i="7" s="1"/>
  <c r="BL167" i="3"/>
  <c r="AT85" i="3"/>
  <c r="G84" i="7" s="1"/>
  <c r="I84" i="7" s="1"/>
  <c r="BL85" i="3"/>
  <c r="AT174" i="3"/>
  <c r="G173" i="7" s="1"/>
  <c r="I173" i="7" s="1"/>
  <c r="BL174" i="3"/>
  <c r="AT191" i="3"/>
  <c r="G190" i="7" s="1"/>
  <c r="I190" i="7" s="1"/>
  <c r="BL191" i="3"/>
  <c r="AT269" i="3"/>
  <c r="G268" i="7" s="1"/>
  <c r="I268" i="7" s="1"/>
  <c r="BL269" i="3"/>
  <c r="AT133" i="3"/>
  <c r="G132" i="7" s="1"/>
  <c r="I132" i="7" s="1"/>
  <c r="BL133" i="3"/>
  <c r="AT123" i="3"/>
  <c r="G122" i="7" s="1"/>
  <c r="I122" i="7" s="1"/>
  <c r="BL123" i="3"/>
  <c r="AT105" i="3"/>
  <c r="G104" i="7" s="1"/>
  <c r="I104" i="7" s="1"/>
  <c r="BL105" i="3"/>
  <c r="AT622" i="3"/>
  <c r="G620" i="7" s="1"/>
  <c r="I620" i="7" s="1"/>
  <c r="BL622" i="3"/>
  <c r="AT722" i="3"/>
  <c r="G720" i="7" s="1"/>
  <c r="I720" i="7" s="1"/>
  <c r="BL722" i="3"/>
  <c r="AT125" i="3"/>
  <c r="G124" i="7" s="1"/>
  <c r="I124" i="7" s="1"/>
  <c r="BL125" i="3"/>
  <c r="AT442" i="3"/>
  <c r="G440" i="7" s="1"/>
  <c r="I440" i="7" s="1"/>
  <c r="BL442" i="3"/>
  <c r="AT490" i="3"/>
  <c r="G488" i="7" s="1"/>
  <c r="I488" i="7" s="1"/>
  <c r="BL490" i="3"/>
  <c r="AT693" i="3"/>
  <c r="G691" i="7" s="1"/>
  <c r="I691" i="7" s="1"/>
  <c r="BL693" i="3"/>
  <c r="AT109" i="3"/>
  <c r="G108" i="7" s="1"/>
  <c r="I108" i="7" s="1"/>
  <c r="BL109" i="3"/>
  <c r="AT172" i="3"/>
  <c r="G171" i="7" s="1"/>
  <c r="I171" i="7" s="1"/>
  <c r="BL172" i="3"/>
  <c r="AT660" i="3"/>
  <c r="G658" i="7" s="1"/>
  <c r="I658" i="7" s="1"/>
  <c r="BL660" i="3"/>
  <c r="AT591" i="3"/>
  <c r="G589" i="7" s="1"/>
  <c r="I589" i="7" s="1"/>
  <c r="BL591" i="3"/>
  <c r="AT644" i="3"/>
  <c r="G642" i="7" s="1"/>
  <c r="I642" i="7" s="1"/>
  <c r="BL644" i="3"/>
  <c r="AT717" i="3"/>
  <c r="G715" i="7" s="1"/>
  <c r="I715" i="7" s="1"/>
  <c r="BL717" i="3"/>
  <c r="AT298" i="3"/>
  <c r="G297" i="7" s="1"/>
  <c r="I297" i="7" s="1"/>
  <c r="BL298" i="3"/>
  <c r="AT297" i="3"/>
  <c r="G296" i="7" s="1"/>
  <c r="I296" i="7" s="1"/>
  <c r="BL297" i="3"/>
  <c r="AT443" i="3"/>
  <c r="G441" i="7" s="1"/>
  <c r="I441" i="7" s="1"/>
  <c r="BL443" i="3"/>
  <c r="AT703" i="3"/>
  <c r="G701" i="7" s="1"/>
  <c r="I701" i="7" s="1"/>
  <c r="BL703" i="3"/>
  <c r="AT223" i="3"/>
  <c r="G222" i="7" s="1"/>
  <c r="I222" i="7" s="1"/>
  <c r="BL223" i="3"/>
  <c r="AT192" i="3"/>
  <c r="G191" i="7" s="1"/>
  <c r="I191" i="7" s="1"/>
  <c r="BL192" i="3"/>
  <c r="AT239" i="3"/>
  <c r="G238" i="7" s="1"/>
  <c r="I238" i="7" s="1"/>
  <c r="BL239" i="3"/>
  <c r="AT410" i="3"/>
  <c r="G408" i="7" s="1"/>
  <c r="I408" i="7" s="1"/>
  <c r="BL410" i="3"/>
  <c r="AT201" i="3"/>
  <c r="G200" i="7" s="1"/>
  <c r="I200" i="7" s="1"/>
  <c r="BL201" i="3"/>
  <c r="AT111" i="3"/>
  <c r="G110" i="7" s="1"/>
  <c r="I110" i="7" s="1"/>
  <c r="BL111" i="3"/>
  <c r="AT420" i="3"/>
  <c r="G418" i="7" s="1"/>
  <c r="I418" i="7" s="1"/>
  <c r="BL420" i="3"/>
  <c r="AT537" i="3"/>
  <c r="G535" i="7" s="1"/>
  <c r="I535" i="7" s="1"/>
  <c r="BL537" i="3"/>
  <c r="AT322" i="3"/>
  <c r="G321" i="7" s="1"/>
  <c r="I321" i="7" s="1"/>
  <c r="BL322" i="3"/>
  <c r="AT173" i="3"/>
  <c r="G172" i="7" s="1"/>
  <c r="I172" i="7" s="1"/>
  <c r="BL173" i="3"/>
  <c r="AT129" i="3"/>
  <c r="G128" i="7" s="1"/>
  <c r="I128" i="7" s="1"/>
  <c r="BL129" i="3"/>
  <c r="AT407" i="3"/>
  <c r="G405" i="7" s="1"/>
  <c r="I405" i="7" s="1"/>
  <c r="BL407" i="3"/>
  <c r="AT354" i="3"/>
  <c r="G353" i="7" s="1"/>
  <c r="I353" i="7" s="1"/>
  <c r="BL354" i="3"/>
  <c r="AT724" i="3"/>
  <c r="G722" i="7" s="1"/>
  <c r="I722" i="7" s="1"/>
  <c r="BL724" i="3"/>
  <c r="AT228" i="3"/>
  <c r="G227" i="7" s="1"/>
  <c r="I227" i="7" s="1"/>
  <c r="BL228" i="3"/>
  <c r="AT179" i="3"/>
  <c r="G178" i="7" s="1"/>
  <c r="I178" i="7" s="1"/>
  <c r="BL179" i="3"/>
  <c r="AT400" i="3"/>
  <c r="G398" i="7" s="1"/>
  <c r="I398" i="7" s="1"/>
  <c r="BL400" i="3"/>
  <c r="AT55" i="3"/>
  <c r="G54" i="7" s="1"/>
  <c r="I54" i="7" s="1"/>
  <c r="BL55" i="3"/>
  <c r="AT702" i="3"/>
  <c r="G700" i="7" s="1"/>
  <c r="I700" i="7" s="1"/>
  <c r="BL702" i="3"/>
  <c r="AT565" i="3"/>
  <c r="G563" i="7" s="1"/>
  <c r="I563" i="7" s="1"/>
  <c r="BL565" i="3"/>
  <c r="AT46" i="3"/>
  <c r="G45" i="7" s="1"/>
  <c r="I45" i="7" s="1"/>
  <c r="BL46" i="3"/>
  <c r="AT467" i="3"/>
  <c r="G465" i="7" s="1"/>
  <c r="I465" i="7" s="1"/>
  <c r="BL467" i="3"/>
  <c r="AT197" i="3"/>
  <c r="G196" i="7" s="1"/>
  <c r="I196" i="7" s="1"/>
  <c r="BL197" i="3"/>
  <c r="AT416" i="3"/>
  <c r="G414" i="7" s="1"/>
  <c r="I414" i="7" s="1"/>
  <c r="BL416" i="3"/>
  <c r="AT520" i="3"/>
  <c r="G518" i="7" s="1"/>
  <c r="I518" i="7" s="1"/>
  <c r="BL520" i="3"/>
  <c r="AT546" i="3"/>
  <c r="G544" i="7" s="1"/>
  <c r="I544" i="7" s="1"/>
  <c r="BL546" i="3"/>
  <c r="AT72" i="3"/>
  <c r="G71" i="7" s="1"/>
  <c r="I71" i="7" s="1"/>
  <c r="BL72" i="3"/>
  <c r="AT413" i="3"/>
  <c r="G411" i="7" s="1"/>
  <c r="I411" i="7" s="1"/>
  <c r="BL413" i="3"/>
  <c r="AT146" i="3"/>
  <c r="G145" i="7" s="1"/>
  <c r="I145" i="7" s="1"/>
  <c r="BL146" i="3"/>
  <c r="AT316" i="3"/>
  <c r="G315" i="7" s="1"/>
  <c r="I315" i="7" s="1"/>
  <c r="BL316" i="3"/>
  <c r="AT273" i="3"/>
  <c r="G272" i="7" s="1"/>
  <c r="I272" i="7" s="1"/>
  <c r="BL273" i="3"/>
  <c r="AT202" i="3"/>
  <c r="G201" i="7" s="1"/>
  <c r="I201" i="7" s="1"/>
  <c r="BL202" i="3"/>
  <c r="AT429" i="3"/>
  <c r="G427" i="7" s="1"/>
  <c r="I427" i="7" s="1"/>
  <c r="BL429" i="3"/>
  <c r="AT99" i="3"/>
  <c r="G98" i="7" s="1"/>
  <c r="I98" i="7" s="1"/>
  <c r="BL99" i="3"/>
  <c r="AT636" i="3"/>
  <c r="G634" i="7" s="1"/>
  <c r="I634" i="7" s="1"/>
  <c r="BL636" i="3"/>
  <c r="AT229" i="3"/>
  <c r="G228" i="7" s="1"/>
  <c r="I228" i="7" s="1"/>
  <c r="BL229" i="3"/>
  <c r="AT573" i="3"/>
  <c r="G571" i="7" s="1"/>
  <c r="I571" i="7" s="1"/>
  <c r="BL573" i="3"/>
  <c r="AT83" i="3"/>
  <c r="G82" i="7" s="1"/>
  <c r="I82" i="7" s="1"/>
  <c r="BL83" i="3"/>
  <c r="AT516" i="3"/>
  <c r="G514" i="7" s="1"/>
  <c r="I514" i="7" s="1"/>
  <c r="BL516" i="3"/>
  <c r="AT481" i="3"/>
  <c r="G479" i="7" s="1"/>
  <c r="I479" i="7" s="1"/>
  <c r="BL481" i="3"/>
  <c r="AT725" i="3"/>
  <c r="G723" i="7" s="1"/>
  <c r="I723" i="7" s="1"/>
  <c r="BL725" i="3"/>
  <c r="AT608" i="3"/>
  <c r="G606" i="7" s="1"/>
  <c r="I606" i="7" s="1"/>
  <c r="BL608" i="3"/>
  <c r="AT377" i="3"/>
  <c r="G375" i="7" s="1"/>
  <c r="I375" i="7" s="1"/>
  <c r="BL377" i="3"/>
  <c r="AT382" i="3"/>
  <c r="G380" i="7" s="1"/>
  <c r="I380" i="7" s="1"/>
  <c r="BL382" i="3"/>
  <c r="AT308" i="3"/>
  <c r="G307" i="7" s="1"/>
  <c r="I307" i="7" s="1"/>
  <c r="BL308" i="3"/>
  <c r="AT130" i="3"/>
  <c r="G129" i="7" s="1"/>
  <c r="I129" i="7" s="1"/>
  <c r="BL130" i="3"/>
  <c r="AT396" i="3"/>
  <c r="G394" i="7" s="1"/>
  <c r="I394" i="7" s="1"/>
  <c r="BL396" i="3"/>
  <c r="AT267" i="3"/>
  <c r="G266" i="7" s="1"/>
  <c r="I266" i="7" s="1"/>
  <c r="BL267" i="3"/>
  <c r="AT318" i="3"/>
  <c r="G317" i="7" s="1"/>
  <c r="I317" i="7" s="1"/>
  <c r="BL318" i="3"/>
  <c r="AT640" i="3"/>
  <c r="G638" i="7" s="1"/>
  <c r="I638" i="7" s="1"/>
  <c r="BL640" i="3"/>
  <c r="AT194" i="3"/>
  <c r="G193" i="7" s="1"/>
  <c r="I193" i="7" s="1"/>
  <c r="BL194" i="3"/>
  <c r="AT266" i="3"/>
  <c r="G265" i="7" s="1"/>
  <c r="I265" i="7" s="1"/>
  <c r="BL266" i="3"/>
  <c r="AT590" i="3"/>
  <c r="G588" i="7" s="1"/>
  <c r="I588" i="7" s="1"/>
  <c r="BL590" i="3"/>
  <c r="AT98" i="3"/>
  <c r="G97" i="7" s="1"/>
  <c r="I97" i="7" s="1"/>
  <c r="BL98" i="3"/>
  <c r="AT110" i="3"/>
  <c r="G109" i="7" s="1"/>
  <c r="I109" i="7" s="1"/>
  <c r="BL110" i="3"/>
  <c r="AT502" i="3"/>
  <c r="G500" i="7" s="1"/>
  <c r="I500" i="7" s="1"/>
  <c r="BL502" i="3"/>
  <c r="AT665" i="3"/>
  <c r="G663" i="7" s="1"/>
  <c r="I663" i="7" s="1"/>
  <c r="BL665" i="3"/>
  <c r="AT35" i="3"/>
  <c r="G34" i="7" s="1"/>
  <c r="I34" i="7" s="1"/>
  <c r="BL35" i="3"/>
  <c r="AT495" i="3"/>
  <c r="G493" i="7" s="1"/>
  <c r="I493" i="7" s="1"/>
  <c r="BL495" i="3"/>
  <c r="AT500" i="3"/>
  <c r="G498" i="7" s="1"/>
  <c r="I498" i="7" s="1"/>
  <c r="BL500" i="3"/>
  <c r="AT142" i="3"/>
  <c r="G141" i="7" s="1"/>
  <c r="I141" i="7" s="1"/>
  <c r="BL142" i="3"/>
  <c r="AT231" i="3"/>
  <c r="G230" i="7" s="1"/>
  <c r="I230" i="7" s="1"/>
  <c r="BL231" i="3"/>
  <c r="AT694" i="3"/>
  <c r="G692" i="7" s="1"/>
  <c r="I692" i="7" s="1"/>
  <c r="BL694" i="3"/>
  <c r="AT634" i="3"/>
  <c r="G632" i="7" s="1"/>
  <c r="I632" i="7" s="1"/>
  <c r="BL634" i="3"/>
  <c r="AT237" i="3"/>
  <c r="G236" i="7" s="1"/>
  <c r="I236" i="7" s="1"/>
  <c r="BL237" i="3"/>
  <c r="AT136" i="3"/>
  <c r="G135" i="7" s="1"/>
  <c r="I135" i="7" s="1"/>
  <c r="BL136" i="3"/>
  <c r="AT581" i="3"/>
  <c r="G579" i="7" s="1"/>
  <c r="I579" i="7" s="1"/>
  <c r="BL581" i="3"/>
  <c r="AT639" i="3"/>
  <c r="G637" i="7" s="1"/>
  <c r="I637" i="7" s="1"/>
  <c r="BL639" i="3"/>
  <c r="AT705" i="3"/>
  <c r="G703" i="7" s="1"/>
  <c r="I703" i="7" s="1"/>
  <c r="BL705" i="3"/>
  <c r="AT290" i="3"/>
  <c r="G289" i="7" s="1"/>
  <c r="I289" i="7" s="1"/>
  <c r="BL290" i="3"/>
  <c r="AT501" i="3"/>
  <c r="G499" i="7" s="1"/>
  <c r="I499" i="7" s="1"/>
  <c r="BL501" i="3"/>
  <c r="AT529" i="3"/>
  <c r="G527" i="7" s="1"/>
  <c r="I527" i="7" s="1"/>
  <c r="BL529" i="3"/>
  <c r="AT225" i="3"/>
  <c r="G224" i="7" s="1"/>
  <c r="I224" i="7" s="1"/>
  <c r="BL225" i="3"/>
  <c r="AT42" i="3"/>
  <c r="G41" i="7" s="1"/>
  <c r="I41" i="7" s="1"/>
  <c r="BL42" i="3"/>
  <c r="AT603" i="3"/>
  <c r="G601" i="7" s="1"/>
  <c r="I601" i="7" s="1"/>
  <c r="BL603" i="3"/>
  <c r="AT356" i="3"/>
  <c r="G355" i="7" s="1"/>
  <c r="I355" i="7" s="1"/>
  <c r="BL356" i="3"/>
  <c r="AT556" i="3"/>
  <c r="G554" i="7" s="1"/>
  <c r="I554" i="7" s="1"/>
  <c r="BL556" i="3"/>
  <c r="AT389" i="3"/>
  <c r="G387" i="7" s="1"/>
  <c r="I387" i="7" s="1"/>
  <c r="BL389" i="3"/>
  <c r="AT479" i="3"/>
  <c r="G477" i="7" s="1"/>
  <c r="I477" i="7" s="1"/>
  <c r="BL479" i="3"/>
  <c r="AT147" i="3"/>
  <c r="G146" i="7" s="1"/>
  <c r="I146" i="7" s="1"/>
  <c r="BL147" i="3"/>
  <c r="AT592" i="3"/>
  <c r="G590" i="7" s="1"/>
  <c r="I590" i="7" s="1"/>
  <c r="BL592" i="3"/>
  <c r="AT91" i="3"/>
  <c r="G90" i="7" s="1"/>
  <c r="I90" i="7" s="1"/>
  <c r="BL91" i="3"/>
  <c r="AT668" i="3"/>
  <c r="G666" i="7" s="1"/>
  <c r="I666" i="7" s="1"/>
  <c r="BL668" i="3"/>
  <c r="AT564" i="3"/>
  <c r="G562" i="7" s="1"/>
  <c r="I562" i="7" s="1"/>
  <c r="BL564" i="3"/>
  <c r="AT613" i="3"/>
  <c r="G611" i="7" s="1"/>
  <c r="I611" i="7" s="1"/>
  <c r="BL613" i="3"/>
  <c r="AT576" i="3"/>
  <c r="G574" i="7" s="1"/>
  <c r="I574" i="7" s="1"/>
  <c r="BL576" i="3"/>
  <c r="AT73" i="3"/>
  <c r="G72" i="7" s="1"/>
  <c r="I72" i="7" s="1"/>
  <c r="BL73" i="3"/>
  <c r="AT401" i="3"/>
  <c r="G399" i="7" s="1"/>
  <c r="I399" i="7" s="1"/>
  <c r="BL401" i="3"/>
  <c r="AT632" i="3"/>
  <c r="G630" i="7" s="1"/>
  <c r="I630" i="7" s="1"/>
  <c r="BL632" i="3"/>
  <c r="AT93" i="3"/>
  <c r="G92" i="7" s="1"/>
  <c r="I92" i="7" s="1"/>
  <c r="BL93" i="3"/>
  <c r="AT40" i="3"/>
  <c r="G39" i="7" s="1"/>
  <c r="I39" i="7" s="1"/>
  <c r="BL40" i="3"/>
  <c r="AT512" i="3"/>
  <c r="G510" i="7" s="1"/>
  <c r="I510" i="7" s="1"/>
  <c r="BL512" i="3"/>
  <c r="AT508" i="3"/>
  <c r="G506" i="7" s="1"/>
  <c r="I506" i="7" s="1"/>
  <c r="BL508" i="3"/>
  <c r="AT483" i="3"/>
  <c r="G481" i="7" s="1"/>
  <c r="I481" i="7" s="1"/>
  <c r="BL483" i="3"/>
  <c r="AT217" i="3"/>
  <c r="G216" i="7" s="1"/>
  <c r="I216" i="7" s="1"/>
  <c r="BL217" i="3"/>
  <c r="AT404" i="3"/>
  <c r="G402" i="7" s="1"/>
  <c r="I402" i="7" s="1"/>
  <c r="BL404" i="3"/>
  <c r="AT480" i="3"/>
  <c r="G478" i="7" s="1"/>
  <c r="I478" i="7" s="1"/>
  <c r="BL480" i="3"/>
  <c r="AT384" i="3"/>
  <c r="G382" i="7" s="1"/>
  <c r="I382" i="7" s="1"/>
  <c r="BL384" i="3"/>
  <c r="AT681" i="3"/>
  <c r="G679" i="7" s="1"/>
  <c r="I679" i="7" s="1"/>
  <c r="BL681" i="3"/>
  <c r="AT77" i="3"/>
  <c r="G76" i="7" s="1"/>
  <c r="I76" i="7" s="1"/>
  <c r="BL77" i="3"/>
  <c r="AT11" i="3"/>
  <c r="G10" i="7" s="1"/>
  <c r="I10" i="7" s="1"/>
  <c r="BL11" i="3"/>
  <c r="AT397" i="3"/>
  <c r="G395" i="7" s="1"/>
  <c r="I395" i="7" s="1"/>
  <c r="BL397" i="3"/>
  <c r="AT163" i="3"/>
  <c r="G162" i="7" s="1"/>
  <c r="I162" i="7" s="1"/>
  <c r="BL163" i="3"/>
  <c r="AT552" i="3"/>
  <c r="G550" i="7" s="1"/>
  <c r="I550" i="7" s="1"/>
  <c r="BL552" i="3"/>
  <c r="AT180" i="3"/>
  <c r="G179" i="7" s="1"/>
  <c r="I179" i="7" s="1"/>
  <c r="BL180" i="3"/>
  <c r="AT6" i="3"/>
  <c r="G5" i="7" s="1"/>
  <c r="I5" i="7" s="1"/>
  <c r="BL6" i="3"/>
  <c r="AT370" i="3"/>
  <c r="G369" i="7" s="1"/>
  <c r="I369" i="7" s="1"/>
  <c r="BL370" i="3"/>
  <c r="AT342" i="3"/>
  <c r="G341" i="7" s="1"/>
  <c r="I341" i="7" s="1"/>
  <c r="BL342" i="3"/>
  <c r="AT548" i="3"/>
  <c r="G546" i="7" s="1"/>
  <c r="I546" i="7" s="1"/>
  <c r="BL548" i="3"/>
  <c r="AT137" i="3"/>
  <c r="G136" i="7" s="1"/>
  <c r="I136" i="7" s="1"/>
  <c r="BL137" i="3"/>
  <c r="AT402" i="3"/>
  <c r="G400" i="7" s="1"/>
  <c r="I400" i="7" s="1"/>
  <c r="BL402" i="3"/>
  <c r="AT15" i="3"/>
  <c r="G14" i="7" s="1"/>
  <c r="I14" i="7" s="1"/>
  <c r="BL15" i="3"/>
  <c r="AT457" i="3"/>
  <c r="G455" i="7" s="1"/>
  <c r="I455" i="7" s="1"/>
  <c r="BL457" i="3"/>
  <c r="AT238" i="3"/>
  <c r="G237" i="7" s="1"/>
  <c r="I237" i="7" s="1"/>
  <c r="BL238" i="3"/>
  <c r="AT106" i="3"/>
  <c r="G105" i="7" s="1"/>
  <c r="I105" i="7" s="1"/>
  <c r="BL106" i="3"/>
  <c r="AT74" i="3"/>
  <c r="G73" i="7" s="1"/>
  <c r="I73" i="7" s="1"/>
  <c r="BL74" i="3"/>
  <c r="AT206" i="3"/>
  <c r="G205" i="7" s="1"/>
  <c r="I205" i="7" s="1"/>
  <c r="BL206" i="3"/>
  <c r="AT433" i="3"/>
  <c r="G431" i="7" s="1"/>
  <c r="I431" i="7" s="1"/>
  <c r="BL433" i="3"/>
  <c r="AT431" i="3"/>
  <c r="G429" i="7" s="1"/>
  <c r="I429" i="7" s="1"/>
  <c r="BL431" i="3"/>
  <c r="AT426" i="3"/>
  <c r="G424" i="7" s="1"/>
  <c r="I424" i="7" s="1"/>
  <c r="BL426" i="3"/>
  <c r="AT709" i="3"/>
  <c r="G707" i="7" s="1"/>
  <c r="I707" i="7" s="1"/>
  <c r="BL709" i="3"/>
  <c r="AT507" i="3"/>
  <c r="G505" i="7" s="1"/>
  <c r="I505" i="7" s="1"/>
  <c r="BL507" i="3"/>
  <c r="AT185" i="3"/>
  <c r="G184" i="7" s="1"/>
  <c r="I184" i="7" s="1"/>
  <c r="BL185" i="3"/>
  <c r="F67" i="4"/>
  <c r="M63" i="4"/>
  <c r="M64" i="4"/>
  <c r="R65" i="4"/>
  <c r="M60" i="4"/>
  <c r="R62" i="4"/>
  <c r="R63" i="4"/>
  <c r="I67" i="4"/>
  <c r="M61" i="4"/>
  <c r="M33" i="4"/>
  <c r="M35" i="4"/>
  <c r="M36" i="4"/>
  <c r="M7" i="4"/>
  <c r="M9" i="4"/>
  <c r="M18" i="4"/>
  <c r="M19" i="4"/>
  <c r="M31" i="4"/>
  <c r="M8" i="4"/>
  <c r="M49" i="4"/>
  <c r="R17" i="4"/>
  <c r="R61" i="4"/>
  <c r="R5" i="4"/>
  <c r="R43" i="4"/>
  <c r="R44" i="4"/>
  <c r="R58" i="4"/>
  <c r="R60" i="4"/>
  <c r="R31" i="4"/>
  <c r="R27" i="4"/>
  <c r="R48" i="4"/>
  <c r="R41" i="4"/>
  <c r="R19" i="4"/>
  <c r="R14" i="4"/>
  <c r="R7" i="4"/>
  <c r="R42" i="4"/>
  <c r="M5" i="4"/>
  <c r="M6" i="4"/>
  <c r="M48" i="4"/>
  <c r="M47" i="4"/>
  <c r="M14" i="4"/>
  <c r="M12" i="4"/>
  <c r="M13" i="4"/>
  <c r="M11" i="4"/>
  <c r="N67" i="4"/>
  <c r="O3" i="4"/>
  <c r="R3" i="4" s="1"/>
  <c r="M17" i="4"/>
  <c r="M16" i="4"/>
  <c r="M62" i="4"/>
  <c r="M45" i="4"/>
  <c r="M46" i="4"/>
  <c r="R55" i="4"/>
  <c r="R30" i="4"/>
  <c r="R28" i="4"/>
  <c r="R36" i="4"/>
  <c r="R8" i="4"/>
  <c r="R11" i="4"/>
  <c r="R37" i="4"/>
  <c r="R16" i="4"/>
  <c r="R12" i="4"/>
  <c r="R23" i="4"/>
  <c r="R32" i="4"/>
  <c r="R20" i="4"/>
  <c r="R35" i="4"/>
  <c r="R13" i="4"/>
  <c r="R34" i="4"/>
  <c r="M54" i="4"/>
  <c r="M53" i="4"/>
  <c r="M51" i="4"/>
  <c r="M52" i="4"/>
  <c r="M37" i="4"/>
  <c r="M38" i="4"/>
  <c r="M42" i="4"/>
  <c r="M41" i="4"/>
  <c r="M23" i="4"/>
  <c r="M22" i="4"/>
  <c r="M30" i="4"/>
  <c r="M59" i="4"/>
  <c r="M58" i="4"/>
  <c r="M34" i="4"/>
  <c r="M65" i="4"/>
  <c r="R53" i="4"/>
  <c r="R15" i="4"/>
  <c r="R45" i="4"/>
  <c r="R29" i="4"/>
  <c r="R51" i="4"/>
  <c r="R26" i="4"/>
  <c r="R49" i="4"/>
  <c r="R6" i="4"/>
  <c r="R9" i="4"/>
  <c r="R56" i="4"/>
  <c r="R25" i="4"/>
  <c r="R59" i="4"/>
  <c r="R33" i="4"/>
  <c r="R64" i="4"/>
  <c r="M43" i="4"/>
  <c r="M44" i="4"/>
  <c r="M28" i="4"/>
  <c r="M29" i="4"/>
  <c r="M21" i="4"/>
  <c r="M20" i="4"/>
  <c r="M24" i="4"/>
  <c r="M25" i="4"/>
  <c r="M26" i="4"/>
  <c r="M27" i="4"/>
  <c r="M57" i="4"/>
  <c r="M56" i="4"/>
  <c r="M55" i="4"/>
  <c r="M39" i="4"/>
  <c r="M15" i="4"/>
  <c r="M50" i="4"/>
  <c r="M32" i="4"/>
  <c r="M10" i="4"/>
  <c r="R24" i="4"/>
  <c r="R47" i="4"/>
  <c r="R10" i="4"/>
  <c r="R18" i="4"/>
  <c r="R46" i="4"/>
  <c r="R39" i="4"/>
  <c r="R22" i="4"/>
  <c r="R4" i="4"/>
  <c r="R54" i="4"/>
  <c r="R38" i="4"/>
  <c r="R50" i="4"/>
  <c r="R52" i="4"/>
  <c r="R57" i="4"/>
  <c r="R21" i="4"/>
  <c r="M3" i="4"/>
  <c r="M4" i="4"/>
  <c r="P3" i="14" l="1"/>
  <c r="P9" i="14"/>
  <c r="P11" i="14"/>
  <c r="P7" i="14"/>
  <c r="P2" i="14"/>
  <c r="P17" i="14"/>
  <c r="P13" i="14"/>
  <c r="P8" i="14"/>
  <c r="P14" i="14"/>
  <c r="P6" i="14"/>
  <c r="P22" i="14"/>
  <c r="P24" i="14"/>
  <c r="P21" i="14"/>
  <c r="P19" i="14"/>
  <c r="P5" i="14"/>
  <c r="P16" i="14"/>
  <c r="P10" i="14"/>
  <c r="J713" i="7"/>
  <c r="S714" i="9"/>
  <c r="BR715" i="3"/>
  <c r="P4" i="14"/>
  <c r="P15" i="14"/>
  <c r="P12" i="14"/>
  <c r="V40" i="14"/>
  <c r="W2" i="14"/>
  <c r="U2" i="14"/>
  <c r="T40" i="14"/>
  <c r="R40" i="14"/>
  <c r="S2" i="14"/>
  <c r="I751" i="8"/>
  <c r="S752" i="9"/>
  <c r="J751" i="7"/>
  <c r="BR452" i="3"/>
  <c r="J450" i="7"/>
  <c r="I450" i="8"/>
  <c r="S593" i="9"/>
  <c r="BR594" i="3"/>
  <c r="I592" i="8"/>
  <c r="J592" i="7"/>
  <c r="BR507" i="3"/>
  <c r="BR426" i="3"/>
  <c r="BR433" i="3"/>
  <c r="BR74" i="3"/>
  <c r="BR238" i="3"/>
  <c r="BR15" i="3"/>
  <c r="BR137" i="3"/>
  <c r="BR342" i="3"/>
  <c r="BR6" i="3"/>
  <c r="BR552" i="3"/>
  <c r="BR397" i="3"/>
  <c r="BR77" i="3"/>
  <c r="BR384" i="3"/>
  <c r="BR404" i="3"/>
  <c r="BR483" i="3"/>
  <c r="BR512" i="3"/>
  <c r="BR93" i="3"/>
  <c r="BR401" i="3"/>
  <c r="BR576" i="3"/>
  <c r="BR564" i="3"/>
  <c r="BR91" i="3"/>
  <c r="BR147" i="3"/>
  <c r="BR389" i="3"/>
  <c r="BR356" i="3"/>
  <c r="BR42" i="3"/>
  <c r="BR529" i="3"/>
  <c r="BR290" i="3"/>
  <c r="BR639" i="3"/>
  <c r="BR136" i="3"/>
  <c r="BR634" i="3"/>
  <c r="BR231" i="3"/>
  <c r="BR500" i="3"/>
  <c r="BR35" i="3"/>
  <c r="BR502" i="3"/>
  <c r="BR98" i="3"/>
  <c r="BR266" i="3"/>
  <c r="BR640" i="3"/>
  <c r="BR267" i="3"/>
  <c r="BR130" i="3"/>
  <c r="BR382" i="3"/>
  <c r="BR608" i="3"/>
  <c r="BR481" i="3"/>
  <c r="BR83" i="3"/>
  <c r="BR229" i="3"/>
  <c r="BR99" i="3"/>
  <c r="BR202" i="3"/>
  <c r="BR316" i="3"/>
  <c r="BR413" i="3"/>
  <c r="BR546" i="3"/>
  <c r="BR416" i="3"/>
  <c r="BR467" i="3"/>
  <c r="BR565" i="3"/>
  <c r="BR55" i="3"/>
  <c r="BR179" i="3"/>
  <c r="BR724" i="3"/>
  <c r="BR407" i="3"/>
  <c r="BR173" i="3"/>
  <c r="BR537" i="3"/>
  <c r="BR111" i="3"/>
  <c r="BR410" i="3"/>
  <c r="BR192" i="3"/>
  <c r="BR703" i="3"/>
  <c r="BR297" i="3"/>
  <c r="BR717" i="3"/>
  <c r="BR591" i="3"/>
  <c r="BR172" i="3"/>
  <c r="BR693" i="3"/>
  <c r="BR442" i="3"/>
  <c r="BR722" i="3"/>
  <c r="BR105" i="3"/>
  <c r="BR133" i="3"/>
  <c r="BR191" i="3"/>
  <c r="BR85" i="3"/>
  <c r="BR113" i="3"/>
  <c r="BR609" i="3"/>
  <c r="BR183" i="3"/>
  <c r="BR100" i="3"/>
  <c r="BR364" i="3"/>
  <c r="BR704" i="3"/>
  <c r="BR21" i="3"/>
  <c r="BR148" i="3"/>
  <c r="BR10" i="3"/>
  <c r="BR169" i="3"/>
  <c r="BR161" i="3"/>
  <c r="BR606" i="3"/>
  <c r="BR387" i="3"/>
  <c r="BR255" i="3"/>
  <c r="BR450" i="3"/>
  <c r="BR461" i="3"/>
  <c r="BR300" i="3"/>
  <c r="BR533" i="3"/>
  <c r="BR140" i="3"/>
  <c r="BR71" i="3"/>
  <c r="BR325" i="3"/>
  <c r="BR283" i="3"/>
  <c r="BR208" i="3"/>
  <c r="BR472" i="3"/>
  <c r="BR121" i="3"/>
  <c r="BR22" i="3"/>
  <c r="BR456" i="3"/>
  <c r="BR48" i="3"/>
  <c r="BR598" i="3"/>
  <c r="BR647" i="3"/>
  <c r="BR620" i="3"/>
  <c r="BR448" i="3"/>
  <c r="BR696" i="3"/>
  <c r="BR119" i="3"/>
  <c r="BR329" i="3"/>
  <c r="BR165" i="3"/>
  <c r="BR485" i="3"/>
  <c r="BR438" i="3"/>
  <c r="BR499" i="3"/>
  <c r="BR317" i="3"/>
  <c r="BR242" i="3"/>
  <c r="BR334" i="3"/>
  <c r="BR335" i="3"/>
  <c r="BR536" i="3"/>
  <c r="BR218" i="3"/>
  <c r="BR281" i="3"/>
  <c r="BR132" i="3"/>
  <c r="BR131" i="3"/>
  <c r="BR611" i="3"/>
  <c r="BR367" i="3"/>
  <c r="BR190" i="3"/>
  <c r="BR646" i="3"/>
  <c r="BR203" i="3"/>
  <c r="BR186" i="3"/>
  <c r="BR214" i="3"/>
  <c r="BR583" i="3"/>
  <c r="BR17" i="3"/>
  <c r="BR252" i="3"/>
  <c r="BR753" i="3"/>
  <c r="BR227" i="3"/>
  <c r="BR177" i="3"/>
  <c r="BR666" i="3"/>
  <c r="BR326" i="3"/>
  <c r="BR112" i="3"/>
  <c r="BR78" i="3"/>
  <c r="BR586" i="3"/>
  <c r="BR468" i="3"/>
  <c r="BR31" i="3"/>
  <c r="BR178" i="3"/>
  <c r="BR650" i="3"/>
  <c r="BR664" i="3"/>
  <c r="BR596" i="3"/>
  <c r="BR84" i="3"/>
  <c r="BR295" i="3"/>
  <c r="BR220" i="3"/>
  <c r="BR301" i="3"/>
  <c r="BR513" i="3"/>
  <c r="BR27" i="3"/>
  <c r="BR597" i="3"/>
  <c r="BR427" i="3"/>
  <c r="BR558" i="3"/>
  <c r="BR310" i="3"/>
  <c r="BR648" i="3"/>
  <c r="BR257" i="3"/>
  <c r="BR398" i="3"/>
  <c r="BR678" i="3"/>
  <c r="BR209" i="3"/>
  <c r="BR118" i="3"/>
  <c r="BR405" i="3"/>
  <c r="BR286" i="3"/>
  <c r="BR226" i="3"/>
  <c r="BR107" i="3"/>
  <c r="BR602" i="3"/>
  <c r="BR49" i="3"/>
  <c r="BR601" i="3"/>
  <c r="BR5" i="3"/>
  <c r="BR489" i="3"/>
  <c r="BR530" i="3"/>
  <c r="BR675" i="3"/>
  <c r="BR232" i="3"/>
  <c r="BR366" i="3"/>
  <c r="BR240" i="3"/>
  <c r="BR579" i="3"/>
  <c r="BR383" i="3"/>
  <c r="BR150" i="3"/>
  <c r="BR524" i="3"/>
  <c r="BR626" i="3"/>
  <c r="BR555" i="3"/>
  <c r="BR160" i="3"/>
  <c r="BR392" i="3"/>
  <c r="BR474" i="3"/>
  <c r="BR7" i="3"/>
  <c r="BR614" i="3"/>
  <c r="BR263" i="3"/>
  <c r="BR514" i="3"/>
  <c r="BR422" i="3"/>
  <c r="BR33" i="3"/>
  <c r="BR661" i="3"/>
  <c r="BR43" i="3"/>
  <c r="BR274" i="3"/>
  <c r="BR143" i="3"/>
  <c r="BR88" i="3"/>
  <c r="BR517" i="3"/>
  <c r="BR347" i="3"/>
  <c r="BR170" i="3"/>
  <c r="BR333" i="3"/>
  <c r="BR619" i="3"/>
  <c r="BR360" i="3"/>
  <c r="BR599" i="3"/>
  <c r="BR523" i="3"/>
  <c r="BR539" i="3"/>
  <c r="BR244" i="3"/>
  <c r="BR126" i="3"/>
  <c r="BR624" i="3"/>
  <c r="BR543" i="3"/>
  <c r="BR324" i="3"/>
  <c r="BR571" i="3"/>
  <c r="BR156" i="3"/>
  <c r="BR193" i="3"/>
  <c r="BR510" i="3"/>
  <c r="BR4" i="3"/>
  <c r="BR13" i="3"/>
  <c r="BR198" i="3"/>
  <c r="BR526" i="3"/>
  <c r="BR691" i="3"/>
  <c r="BR361" i="3"/>
  <c r="BR439" i="3"/>
  <c r="BR249" i="3"/>
  <c r="BR568" i="3"/>
  <c r="BR135" i="3"/>
  <c r="BR349" i="3"/>
  <c r="BR246" i="3"/>
  <c r="BR219" i="3"/>
  <c r="BR8" i="3"/>
  <c r="BR476" i="3"/>
  <c r="BR29" i="3"/>
  <c r="BR104" i="3"/>
  <c r="BR53" i="3"/>
  <c r="BR80" i="3"/>
  <c r="BR157" i="3"/>
  <c r="BR235" i="3"/>
  <c r="BR708" i="3"/>
  <c r="BR554" i="3"/>
  <c r="BR313" i="3"/>
  <c r="BR421" i="3"/>
  <c r="BR145" i="3"/>
  <c r="BR697" i="3"/>
  <c r="BR487" i="3"/>
  <c r="BR188" i="3"/>
  <c r="BR210" i="3"/>
  <c r="BR282" i="3"/>
  <c r="BR637" i="3"/>
  <c r="BR528" i="3"/>
  <c r="BR631" i="3"/>
  <c r="BR677" i="3"/>
  <c r="BR154" i="3"/>
  <c r="BR184" i="3"/>
  <c r="BR445" i="3"/>
  <c r="BR654" i="3"/>
  <c r="BR493" i="3"/>
  <c r="BR424" i="3"/>
  <c r="BR496" i="3"/>
  <c r="BR498" i="3"/>
  <c r="BR346" i="3"/>
  <c r="BR505" i="3"/>
  <c r="BR36" i="3"/>
  <c r="BR447" i="3"/>
  <c r="BR506" i="3"/>
  <c r="BR39" i="3"/>
  <c r="BR212" i="3"/>
  <c r="BR141" i="3"/>
  <c r="BR437" i="3"/>
  <c r="BR679" i="3"/>
  <c r="BR403" i="3"/>
  <c r="BR386" i="3"/>
  <c r="BR673" i="3"/>
  <c r="BR256" i="3"/>
  <c r="BR28" i="3"/>
  <c r="BR415" i="3"/>
  <c r="BR417" i="3"/>
  <c r="BR96" i="3"/>
  <c r="BR399" i="3"/>
  <c r="BR567" i="3"/>
  <c r="BR343" i="3"/>
  <c r="BR585" i="3"/>
  <c r="BR97" i="3"/>
  <c r="BR519" i="3"/>
  <c r="BR102" i="3"/>
  <c r="BR20" i="3"/>
  <c r="BR713" i="3"/>
  <c r="BR540" i="3"/>
  <c r="BR621" i="3"/>
  <c r="BR303" i="3"/>
  <c r="BR395" i="3"/>
  <c r="BR221" i="3"/>
  <c r="BR721" i="3"/>
  <c r="BR47" i="3"/>
  <c r="BR270" i="3"/>
  <c r="BR471" i="3"/>
  <c r="BR469" i="3"/>
  <c r="BR515" i="3"/>
  <c r="BR414" i="3"/>
  <c r="BR264" i="3"/>
  <c r="BR328" i="3"/>
  <c r="BR412" i="3"/>
  <c r="BR365" i="3"/>
  <c r="BR37" i="3"/>
  <c r="BR196" i="3"/>
  <c r="BR645" i="3"/>
  <c r="BR259" i="3"/>
  <c r="BR492" i="3"/>
  <c r="BR729" i="3"/>
  <c r="BR87" i="3"/>
  <c r="BR115" i="3"/>
  <c r="BR465" i="3"/>
  <c r="BR185" i="3"/>
  <c r="BR709" i="3"/>
  <c r="BR431" i="3"/>
  <c r="BR206" i="3"/>
  <c r="BR106" i="3"/>
  <c r="BR457" i="3"/>
  <c r="BR402" i="3"/>
  <c r="BR548" i="3"/>
  <c r="BR370" i="3"/>
  <c r="BR180" i="3"/>
  <c r="BR163" i="3"/>
  <c r="BR11" i="3"/>
  <c r="BR681" i="3"/>
  <c r="BR480" i="3"/>
  <c r="BR217" i="3"/>
  <c r="BR508" i="3"/>
  <c r="BR40" i="3"/>
  <c r="BR632" i="3"/>
  <c r="BR73" i="3"/>
  <c r="BR613" i="3"/>
  <c r="BR668" i="3"/>
  <c r="BR592" i="3"/>
  <c r="BR479" i="3"/>
  <c r="BR556" i="3"/>
  <c r="BR603" i="3"/>
  <c r="BR225" i="3"/>
  <c r="BR501" i="3"/>
  <c r="BR705" i="3"/>
  <c r="BR581" i="3"/>
  <c r="BR237" i="3"/>
  <c r="BR694" i="3"/>
  <c r="BR142" i="3"/>
  <c r="BR495" i="3"/>
  <c r="BR665" i="3"/>
  <c r="BR110" i="3"/>
  <c r="BR590" i="3"/>
  <c r="BR194" i="3"/>
  <c r="BR318" i="3"/>
  <c r="BR396" i="3"/>
  <c r="BR308" i="3"/>
  <c r="BR377" i="3"/>
  <c r="BR725" i="3"/>
  <c r="BR516" i="3"/>
  <c r="BR573" i="3"/>
  <c r="BR636" i="3"/>
  <c r="BR429" i="3"/>
  <c r="BR273" i="3"/>
  <c r="BR146" i="3"/>
  <c r="BR72" i="3"/>
  <c r="BR520" i="3"/>
  <c r="BR197" i="3"/>
  <c r="BR46" i="3"/>
  <c r="BR702" i="3"/>
  <c r="BR400" i="3"/>
  <c r="BR228" i="3"/>
  <c r="BR354" i="3"/>
  <c r="BR129" i="3"/>
  <c r="BR322" i="3"/>
  <c r="BR420" i="3"/>
  <c r="BR201" i="3"/>
  <c r="BR239" i="3"/>
  <c r="BR223" i="3"/>
  <c r="BR443" i="3"/>
  <c r="BR298" i="3"/>
  <c r="BR644" i="3"/>
  <c r="BR660" i="3"/>
  <c r="BR109" i="3"/>
  <c r="BR490" i="3"/>
  <c r="BR125" i="3"/>
  <c r="BR622" i="3"/>
  <c r="BR123" i="3"/>
  <c r="BR269" i="3"/>
  <c r="BR174" i="3"/>
  <c r="BR167" i="3"/>
  <c r="BR164" i="3"/>
  <c r="BR92" i="3"/>
  <c r="BR655" i="3"/>
  <c r="BR605" i="3"/>
  <c r="BR24" i="3"/>
  <c r="BR482" i="3"/>
  <c r="BR676" i="3"/>
  <c r="BR714" i="3"/>
  <c r="BR588" i="3"/>
  <c r="BR521" i="3"/>
  <c r="BR211" i="3"/>
  <c r="BR477" i="3"/>
  <c r="BR258" i="3"/>
  <c r="BR616" i="3"/>
  <c r="BR494" i="3"/>
  <c r="BR302" i="3"/>
  <c r="BR171" i="3"/>
  <c r="BR695" i="3"/>
  <c r="BR34" i="3"/>
  <c r="BR213" i="3"/>
  <c r="BR460" i="3"/>
  <c r="BR511" i="3"/>
  <c r="BR166" i="3"/>
  <c r="BR559" i="3"/>
  <c r="BR89" i="3"/>
  <c r="BR628" i="3"/>
  <c r="BR195" i="3"/>
  <c r="BR222" i="3"/>
  <c r="BR82" i="3"/>
  <c r="BR707" i="3"/>
  <c r="BR563" i="3"/>
  <c r="BR525" i="3"/>
  <c r="BR649" i="3"/>
  <c r="BR522" i="3"/>
  <c r="BR580" i="3"/>
  <c r="BR462" i="3"/>
  <c r="BR635" i="3"/>
  <c r="BR441" i="3"/>
  <c r="BR151" i="3"/>
  <c r="BR306" i="3"/>
  <c r="BR625" i="3"/>
  <c r="BR473" i="3"/>
  <c r="BR730" i="3"/>
  <c r="BR344" i="3"/>
  <c r="BR332" i="3"/>
  <c r="BR41" i="3"/>
  <c r="BR144" i="3"/>
  <c r="BR311" i="3"/>
  <c r="BR182" i="3"/>
  <c r="BR486" i="3"/>
  <c r="BR538" i="3"/>
  <c r="BR651" i="3"/>
  <c r="BR117" i="3"/>
  <c r="BR372" i="3"/>
  <c r="BR18" i="3"/>
  <c r="BR451" i="3"/>
  <c r="BR253" i="3"/>
  <c r="BR271" i="3"/>
  <c r="BR319" i="3"/>
  <c r="BR726" i="3"/>
  <c r="BR14" i="3"/>
  <c r="BR491" i="3"/>
  <c r="BR682" i="3"/>
  <c r="BR663" i="3"/>
  <c r="BR642" i="3"/>
  <c r="BR16" i="3"/>
  <c r="BR79" i="3"/>
  <c r="BR362" i="3"/>
  <c r="BR30" i="3"/>
  <c r="BR390" i="3"/>
  <c r="BR363" i="3"/>
  <c r="BR470" i="3"/>
  <c r="BR305" i="3"/>
  <c r="BR116" i="3"/>
  <c r="BR393" i="3"/>
  <c r="BR284" i="3"/>
  <c r="BR291" i="3"/>
  <c r="BR45" i="3"/>
  <c r="BR615" i="3"/>
  <c r="BR532" i="3"/>
  <c r="BR19" i="3"/>
  <c r="BR90" i="3"/>
  <c r="BR388" i="3"/>
  <c r="BR200" i="3"/>
  <c r="BR278" i="3"/>
  <c r="BR408" i="3"/>
  <c r="BR336" i="3"/>
  <c r="BR251" i="3"/>
  <c r="BR280" i="3"/>
  <c r="BR667" i="3"/>
  <c r="BR268" i="3"/>
  <c r="BR236" i="3"/>
  <c r="BR296" i="3"/>
  <c r="BR488" i="3"/>
  <c r="BR436" i="3"/>
  <c r="BR138" i="3"/>
  <c r="BR428" i="3"/>
  <c r="BR216" i="3"/>
  <c r="BR134" i="3"/>
  <c r="BR307" i="3"/>
  <c r="BR75" i="3"/>
  <c r="BR158" i="3"/>
  <c r="BR527" i="3"/>
  <c r="BR518" i="3"/>
  <c r="BR716" i="3"/>
  <c r="BR728" i="3"/>
  <c r="BR275" i="3"/>
  <c r="BR128" i="3"/>
  <c r="BR531" i="3"/>
  <c r="BR549" i="3"/>
  <c r="BR623" i="3"/>
  <c r="BR572" i="3"/>
  <c r="BR314" i="3"/>
  <c r="BR440" i="3"/>
  <c r="BR299" i="3"/>
  <c r="BR327" i="3"/>
  <c r="BR727" i="3"/>
  <c r="BR243" i="3"/>
  <c r="BR557" i="3"/>
  <c r="BR320" i="3"/>
  <c r="BR323" i="3"/>
  <c r="BR205" i="3"/>
  <c r="BR629" i="3"/>
  <c r="BR94" i="3"/>
  <c r="BR199" i="3"/>
  <c r="BR348" i="3"/>
  <c r="BR276" i="3"/>
  <c r="BR545" i="3"/>
  <c r="BR204" i="3"/>
  <c r="BR464" i="3"/>
  <c r="BR731" i="3"/>
  <c r="BR315" i="3"/>
  <c r="BR692" i="3"/>
  <c r="BR69" i="3"/>
  <c r="BR669" i="3"/>
  <c r="BR577" i="3"/>
  <c r="BR124" i="3"/>
  <c r="BR52" i="3"/>
  <c r="BR607" i="3"/>
  <c r="BR233" i="3"/>
  <c r="BR542" i="3"/>
  <c r="BR101" i="3"/>
  <c r="BR277" i="3"/>
  <c r="BR355" i="3"/>
  <c r="BR444" i="3"/>
  <c r="BR617" i="3"/>
  <c r="BR38" i="3"/>
  <c r="BR574" i="3"/>
  <c r="BR95" i="3"/>
  <c r="BR331" i="3"/>
  <c r="BR245" i="3"/>
  <c r="BR618" i="3"/>
  <c r="BR181" i="3"/>
  <c r="BR686" i="3"/>
  <c r="BR652" i="3"/>
  <c r="BR509" i="3"/>
  <c r="BR76" i="3"/>
  <c r="BR458" i="3"/>
  <c r="BR584" i="3"/>
  <c r="BR304" i="3"/>
  <c r="BR553" i="3"/>
  <c r="BR409" i="3"/>
  <c r="BR385" i="3"/>
  <c r="BR430" i="3"/>
  <c r="BR25" i="3"/>
  <c r="BR544" i="3"/>
  <c r="BR250" i="3"/>
  <c r="BR254" i="3"/>
  <c r="BR643" i="3"/>
  <c r="BR503" i="3"/>
  <c r="BR733" i="3"/>
  <c r="BR234" i="3"/>
  <c r="BR394" i="3"/>
  <c r="BR81" i="3"/>
  <c r="BR32" i="3"/>
  <c r="BR589" i="3"/>
  <c r="BR292" i="3"/>
  <c r="BR432" i="3"/>
  <c r="BR265" i="3"/>
  <c r="BR595" i="3"/>
  <c r="BR698" i="3"/>
  <c r="BR149" i="3"/>
  <c r="BR423" i="3"/>
  <c r="BR175" i="3"/>
  <c r="BR497" i="3"/>
  <c r="BR535" i="3"/>
  <c r="BR612" i="3"/>
  <c r="BR600" i="3"/>
  <c r="BR560" i="3"/>
  <c r="BR287" i="3"/>
  <c r="BR293" i="3"/>
  <c r="BR504" i="3"/>
  <c r="BR162" i="3"/>
  <c r="BR309" i="3"/>
  <c r="BR463" i="3"/>
  <c r="BR541" i="3"/>
  <c r="BR176" i="3"/>
  <c r="BR710" i="3"/>
  <c r="BR674" i="3"/>
  <c r="BR419" i="3"/>
  <c r="BR610" i="3"/>
  <c r="BR680" i="3"/>
  <c r="BR684" i="3"/>
  <c r="BR662" i="3"/>
  <c r="BR321" i="3"/>
  <c r="BR26" i="3"/>
  <c r="BR484" i="3"/>
  <c r="BR86" i="3"/>
  <c r="BR587" i="3"/>
  <c r="BR247" i="3"/>
  <c r="BR215" i="3"/>
  <c r="BR569" i="3"/>
  <c r="BR168" i="3"/>
  <c r="BR103" i="3"/>
  <c r="BR570" i="3"/>
  <c r="BR345" i="3"/>
  <c r="BR453" i="3"/>
  <c r="BR475" i="3"/>
  <c r="BR641" i="3"/>
  <c r="BR155" i="3"/>
  <c r="BR671" i="3"/>
  <c r="BR418" i="3"/>
  <c r="BR720" i="3"/>
  <c r="BR633" i="3"/>
  <c r="BR262" i="3"/>
  <c r="BR466" i="3"/>
  <c r="BR51" i="3"/>
  <c r="BR241" i="3"/>
  <c r="BR294" i="3"/>
  <c r="BR566" i="3"/>
  <c r="BR127" i="3"/>
  <c r="BR449" i="3"/>
  <c r="BR547" i="3"/>
  <c r="BR114" i="3"/>
  <c r="BR381" i="3"/>
  <c r="BR683" i="3"/>
  <c r="BR23" i="3"/>
  <c r="J628" i="7"/>
  <c r="J373" i="7"/>
  <c r="J709" i="7"/>
  <c r="BL763" i="3"/>
  <c r="BL764" i="3"/>
  <c r="BL765" i="3"/>
  <c r="S260" i="9"/>
  <c r="J453" i="7"/>
  <c r="I8" i="17"/>
  <c r="I6" i="17"/>
  <c r="I373" i="8"/>
  <c r="S374" i="9"/>
  <c r="I628" i="8"/>
  <c r="S710" i="9"/>
  <c r="I709" i="8"/>
  <c r="S629" i="9"/>
  <c r="I379" i="8"/>
  <c r="F7" i="17"/>
  <c r="F6" i="17"/>
  <c r="S454" i="9"/>
  <c r="J114" i="7"/>
  <c r="J379" i="7"/>
  <c r="S380" i="9"/>
  <c r="S22" i="9"/>
  <c r="S114" i="9"/>
  <c r="I114" i="8"/>
  <c r="I453" i="8"/>
  <c r="I22" i="8"/>
  <c r="J22" i="7"/>
  <c r="I113" i="8"/>
  <c r="S546" i="9"/>
  <c r="J113" i="7"/>
  <c r="S113" i="9"/>
  <c r="J545" i="7"/>
  <c r="I545" i="8"/>
  <c r="I681" i="8"/>
  <c r="I463" i="8"/>
  <c r="S682" i="9"/>
  <c r="J681" i="7"/>
  <c r="S464" i="9"/>
  <c r="J463" i="7"/>
  <c r="J260" i="7"/>
  <c r="I455" i="8"/>
  <c r="I10" i="8"/>
  <c r="I630" i="8"/>
  <c r="I554" i="8"/>
  <c r="I236" i="8"/>
  <c r="I588" i="8"/>
  <c r="I723" i="8"/>
  <c r="I145" i="8"/>
  <c r="I398" i="8"/>
  <c r="I200" i="8"/>
  <c r="I658" i="8"/>
  <c r="I620" i="8"/>
  <c r="I91" i="8"/>
  <c r="I712" i="8"/>
  <c r="I614" i="8"/>
  <c r="I212" i="8"/>
  <c r="I626" i="8"/>
  <c r="I705" i="8"/>
  <c r="I164" i="8"/>
  <c r="I333" i="8"/>
  <c r="I130" i="8"/>
  <c r="I185" i="8"/>
  <c r="I226" i="8"/>
  <c r="I584" i="8"/>
  <c r="I594" i="8"/>
  <c r="I300" i="8"/>
  <c r="I309" i="8"/>
  <c r="I117" i="8"/>
  <c r="I48" i="8"/>
  <c r="I231" i="8"/>
  <c r="I522" i="8"/>
  <c r="I6" i="8"/>
  <c r="I420" i="8"/>
  <c r="I319" i="8"/>
  <c r="I347" i="8"/>
  <c r="I125" i="8"/>
  <c r="I192" i="8"/>
  <c r="I689" i="8"/>
  <c r="I348" i="8"/>
  <c r="I103" i="8"/>
  <c r="I552" i="8"/>
  <c r="I187" i="8"/>
  <c r="I675" i="8"/>
  <c r="I422" i="8"/>
  <c r="I495" i="8"/>
  <c r="I292" i="8"/>
  <c r="I175" i="8"/>
  <c r="I608" i="8"/>
  <c r="I482" i="8"/>
  <c r="I167" i="8"/>
  <c r="I467" i="8"/>
  <c r="I327" i="8"/>
  <c r="I195" i="8"/>
  <c r="I727" i="8"/>
  <c r="I424" i="8"/>
  <c r="I73" i="8"/>
  <c r="I14" i="8"/>
  <c r="I341" i="8"/>
  <c r="I550" i="8"/>
  <c r="I76" i="8"/>
  <c r="I402" i="8"/>
  <c r="I510" i="8"/>
  <c r="I562" i="8"/>
  <c r="I146" i="8"/>
  <c r="I355" i="8"/>
  <c r="I527" i="8"/>
  <c r="I637" i="8"/>
  <c r="I632" i="8"/>
  <c r="I498" i="8"/>
  <c r="I500" i="8"/>
  <c r="I265" i="8"/>
  <c r="I266" i="8"/>
  <c r="I380" i="8"/>
  <c r="I479" i="8"/>
  <c r="I228" i="8"/>
  <c r="I201" i="8"/>
  <c r="I411" i="8"/>
  <c r="I414" i="8"/>
  <c r="I563" i="8"/>
  <c r="I178" i="8"/>
  <c r="I405" i="8"/>
  <c r="I535" i="8"/>
  <c r="I408" i="8"/>
  <c r="I701" i="8"/>
  <c r="I715" i="8"/>
  <c r="I171" i="8"/>
  <c r="I440" i="8"/>
  <c r="I104" i="8"/>
  <c r="I190" i="8"/>
  <c r="I112" i="8"/>
  <c r="I182" i="8"/>
  <c r="I363" i="8"/>
  <c r="I20" i="8"/>
  <c r="I9" i="8"/>
  <c r="I160" i="8"/>
  <c r="I385" i="8"/>
  <c r="I448" i="8"/>
  <c r="I299" i="8"/>
  <c r="I139" i="8"/>
  <c r="I324" i="8"/>
  <c r="I207" i="8"/>
  <c r="I120" i="8"/>
  <c r="I454" i="8"/>
  <c r="I596" i="8"/>
  <c r="I618" i="8"/>
  <c r="I694" i="8"/>
  <c r="I460" i="8"/>
  <c r="I439" i="8"/>
  <c r="I305" i="8"/>
  <c r="I471" i="8"/>
  <c r="I343" i="8"/>
  <c r="I40" i="8"/>
  <c r="I310" i="8"/>
  <c r="I484" i="8"/>
  <c r="I649" i="8"/>
  <c r="I371" i="8"/>
  <c r="I449" i="8"/>
  <c r="I270" i="8"/>
  <c r="I724" i="8"/>
  <c r="I489" i="8"/>
  <c r="I661" i="8"/>
  <c r="I15" i="8"/>
  <c r="I361" i="8"/>
  <c r="I388" i="8"/>
  <c r="I468" i="8"/>
  <c r="I2" i="8"/>
  <c r="I391" i="8"/>
  <c r="I290" i="8"/>
  <c r="I613" i="8"/>
  <c r="I18" i="8"/>
  <c r="I386" i="8"/>
  <c r="I277" i="8"/>
  <c r="I335" i="8"/>
  <c r="I279" i="8"/>
  <c r="I267" i="8"/>
  <c r="I295" i="8"/>
  <c r="I434" i="8"/>
  <c r="I426" i="8"/>
  <c r="I133" i="8"/>
  <c r="I74" i="8"/>
  <c r="I525" i="8"/>
  <c r="I714" i="8"/>
  <c r="I274" i="8"/>
  <c r="I529" i="8"/>
  <c r="I621" i="8"/>
  <c r="I313" i="8"/>
  <c r="I298" i="8"/>
  <c r="I725" i="8"/>
  <c r="I555" i="8"/>
  <c r="I87" i="8"/>
  <c r="I346" i="8"/>
  <c r="I332" i="8"/>
  <c r="I543" i="8"/>
  <c r="I462" i="8"/>
  <c r="I314" i="8"/>
  <c r="I68" i="8"/>
  <c r="I575" i="8"/>
  <c r="I51" i="8"/>
  <c r="I232" i="8"/>
  <c r="I100" i="8"/>
  <c r="I354" i="8"/>
  <c r="I615" i="8"/>
  <c r="I572" i="8"/>
  <c r="I330" i="8"/>
  <c r="I616" i="8"/>
  <c r="I507" i="8"/>
  <c r="I456" i="8"/>
  <c r="I303" i="8"/>
  <c r="I407" i="8"/>
  <c r="I428" i="8"/>
  <c r="I542" i="8"/>
  <c r="I253" i="8"/>
  <c r="I501" i="8"/>
  <c r="I233" i="8"/>
  <c r="I80" i="8"/>
  <c r="I587" i="8"/>
  <c r="I430" i="8"/>
  <c r="I593" i="8"/>
  <c r="I148" i="8"/>
  <c r="I503" i="8"/>
  <c r="I445" i="8"/>
  <c r="I38" i="8"/>
  <c r="I140" i="8"/>
  <c r="I677" i="8"/>
  <c r="I384" i="8"/>
  <c r="I255" i="8"/>
  <c r="I413" i="8"/>
  <c r="I95" i="8"/>
  <c r="I565" i="8"/>
  <c r="I583" i="8"/>
  <c r="I517" i="8"/>
  <c r="I19" i="8"/>
  <c r="I538" i="8"/>
  <c r="I302" i="8"/>
  <c r="I220" i="8"/>
  <c r="I451" i="8"/>
  <c r="I639" i="8"/>
  <c r="I669" i="8"/>
  <c r="I718" i="8"/>
  <c r="I261" i="8"/>
  <c r="I50" i="8"/>
  <c r="I293" i="8"/>
  <c r="I126" i="8"/>
  <c r="AT758" i="3"/>
  <c r="I429" i="8"/>
  <c r="I679" i="8"/>
  <c r="I72" i="8"/>
  <c r="I499" i="8"/>
  <c r="I109" i="8"/>
  <c r="I514" i="8"/>
  <c r="I700" i="8"/>
  <c r="I238" i="8"/>
  <c r="I122" i="8"/>
  <c r="I653" i="8"/>
  <c r="I210" i="8"/>
  <c r="I170" i="8"/>
  <c r="I88" i="8"/>
  <c r="I328" i="8"/>
  <c r="I241" i="8"/>
  <c r="I131" i="8"/>
  <c r="I189" i="8"/>
  <c r="I16" i="8"/>
  <c r="I466" i="8"/>
  <c r="I662" i="8"/>
  <c r="I511" i="8"/>
  <c r="I646" i="8"/>
  <c r="I403" i="8"/>
  <c r="I599" i="8"/>
  <c r="I365" i="8"/>
  <c r="I624" i="8"/>
  <c r="I612" i="8"/>
  <c r="I42" i="8"/>
  <c r="I198" i="8"/>
  <c r="I243" i="8"/>
  <c r="I155" i="8"/>
  <c r="I524" i="8"/>
  <c r="I134" i="8"/>
  <c r="I28" i="8"/>
  <c r="I706" i="8"/>
  <c r="I485" i="8"/>
  <c r="I629" i="8"/>
  <c r="I491" i="8"/>
  <c r="I174" i="8"/>
  <c r="I286" i="8"/>
  <c r="I539" i="8"/>
  <c r="I678" i="8"/>
  <c r="I25" i="8"/>
  <c r="I567" i="8"/>
  <c r="I46" i="8"/>
  <c r="I263" i="8"/>
  <c r="I643" i="8"/>
  <c r="I86" i="8"/>
  <c r="I707" i="8"/>
  <c r="I546" i="8"/>
  <c r="I478" i="8"/>
  <c r="I611" i="8"/>
  <c r="I224" i="8"/>
  <c r="I141" i="8"/>
  <c r="I317" i="8"/>
  <c r="I571" i="8"/>
  <c r="I518" i="8"/>
  <c r="I353" i="8"/>
  <c r="I222" i="8"/>
  <c r="I488" i="8"/>
  <c r="I166" i="8"/>
  <c r="I480" i="8"/>
  <c r="I475" i="8"/>
  <c r="I693" i="8"/>
  <c r="I557" i="8"/>
  <c r="I523" i="8"/>
  <c r="I436" i="8"/>
  <c r="I534" i="8"/>
  <c r="I366" i="8"/>
  <c r="I581" i="8"/>
  <c r="I664" i="8"/>
  <c r="I30" i="8"/>
  <c r="I294" i="8"/>
  <c r="I425" i="8"/>
  <c r="I256" i="8"/>
  <c r="I285" i="8"/>
  <c r="I528" i="8"/>
  <c r="I381" i="8"/>
  <c r="I390" i="8"/>
  <c r="I659" i="8"/>
  <c r="I204" i="8"/>
  <c r="I597" i="8"/>
  <c r="I541" i="8"/>
  <c r="I3" i="8"/>
  <c r="I437" i="8"/>
  <c r="I218" i="8"/>
  <c r="I79" i="8"/>
  <c r="I419" i="8"/>
  <c r="I281" i="8"/>
  <c r="I183" i="8"/>
  <c r="I496" i="8"/>
  <c r="I610" i="8"/>
  <c r="I161" i="8"/>
  <c r="I672" i="8"/>
  <c r="I320" i="8"/>
  <c r="I214" i="8"/>
  <c r="I568" i="8"/>
  <c r="I412" i="8"/>
  <c r="I364" i="8"/>
  <c r="I258" i="8"/>
  <c r="I399" i="8"/>
  <c r="I105" i="8"/>
  <c r="I369" i="8"/>
  <c r="I39" i="8"/>
  <c r="I477" i="8"/>
  <c r="I579" i="8"/>
  <c r="I493" i="8"/>
  <c r="I193" i="8"/>
  <c r="I375" i="8"/>
  <c r="I272" i="8"/>
  <c r="I196" i="8"/>
  <c r="I128" i="8"/>
  <c r="I441" i="8"/>
  <c r="I124" i="8"/>
  <c r="I163" i="8"/>
  <c r="I674" i="8"/>
  <c r="I257" i="8"/>
  <c r="I458" i="8"/>
  <c r="I81" i="8"/>
  <c r="I497" i="8"/>
  <c r="I176" i="8"/>
  <c r="I322" i="8"/>
  <c r="I505" i="8"/>
  <c r="I431" i="8"/>
  <c r="I237" i="8"/>
  <c r="I136" i="8"/>
  <c r="I5" i="8"/>
  <c r="I395" i="8"/>
  <c r="I382" i="8"/>
  <c r="I481" i="8"/>
  <c r="I92" i="8"/>
  <c r="I574" i="8"/>
  <c r="I90" i="8"/>
  <c r="I387" i="8"/>
  <c r="I41" i="8"/>
  <c r="I289" i="8"/>
  <c r="I135" i="8"/>
  <c r="I230" i="8"/>
  <c r="I34" i="8"/>
  <c r="I97" i="8"/>
  <c r="I638" i="8"/>
  <c r="I129" i="8"/>
  <c r="I606" i="8"/>
  <c r="I82" i="8"/>
  <c r="I98" i="8"/>
  <c r="I315" i="8"/>
  <c r="I544" i="8"/>
  <c r="I465" i="8"/>
  <c r="I54" i="8"/>
  <c r="I722" i="8"/>
  <c r="I172" i="8"/>
  <c r="I110" i="8"/>
  <c r="I191" i="8"/>
  <c r="I296" i="8"/>
  <c r="I589" i="8"/>
  <c r="I691" i="8"/>
  <c r="I720" i="8"/>
  <c r="I132" i="8"/>
  <c r="I84" i="8"/>
  <c r="I607" i="8"/>
  <c r="I99" i="8"/>
  <c r="I702" i="8"/>
  <c r="I147" i="8"/>
  <c r="I168" i="8"/>
  <c r="I604" i="8"/>
  <c r="I254" i="8"/>
  <c r="I459" i="8"/>
  <c r="I531" i="8"/>
  <c r="I70" i="8"/>
  <c r="I282" i="8"/>
  <c r="I470" i="8"/>
  <c r="I21" i="8"/>
  <c r="I47" i="8"/>
  <c r="I645" i="8"/>
  <c r="I446" i="8"/>
  <c r="I118" i="8"/>
  <c r="I578" i="8"/>
  <c r="I633" i="8"/>
  <c r="I150" i="8"/>
  <c r="I623" i="8"/>
  <c r="I728" i="8"/>
  <c r="I331" i="8"/>
  <c r="I143" i="8"/>
  <c r="I181" i="8"/>
  <c r="I536" i="8"/>
  <c r="I116" i="8"/>
  <c r="I17" i="8"/>
  <c r="I252" i="8"/>
  <c r="I318" i="8"/>
  <c r="I13" i="8"/>
  <c r="I680" i="8"/>
  <c r="I640" i="8"/>
  <c r="I78" i="8"/>
  <c r="I29" i="8"/>
  <c r="I362" i="8"/>
  <c r="I304" i="8"/>
  <c r="I115" i="8"/>
  <c r="I283" i="8"/>
  <c r="I44" i="8"/>
  <c r="I530" i="8"/>
  <c r="I89" i="8"/>
  <c r="I199" i="8"/>
  <c r="I406" i="8"/>
  <c r="I250" i="8"/>
  <c r="I665" i="8"/>
  <c r="I235" i="8"/>
  <c r="I486" i="8"/>
  <c r="I137" i="8"/>
  <c r="I215" i="8"/>
  <c r="I306" i="8"/>
  <c r="I157" i="8"/>
  <c r="I516" i="8"/>
  <c r="I726" i="8"/>
  <c r="I127" i="8"/>
  <c r="I547" i="8"/>
  <c r="I570" i="8"/>
  <c r="I438" i="8"/>
  <c r="I326" i="8"/>
  <c r="I242" i="8"/>
  <c r="I515" i="8"/>
  <c r="I169" i="8"/>
  <c r="I617" i="8"/>
  <c r="I275" i="8"/>
  <c r="I203" i="8"/>
  <c r="I729" i="8"/>
  <c r="I690" i="8"/>
  <c r="I667" i="8"/>
  <c r="I123" i="8"/>
  <c r="I605" i="8"/>
  <c r="I540" i="8"/>
  <c r="I276" i="8"/>
  <c r="I442" i="8"/>
  <c r="I37" i="8"/>
  <c r="I94" i="8"/>
  <c r="I244" i="8"/>
  <c r="I180" i="8"/>
  <c r="I650" i="8"/>
  <c r="I75" i="8"/>
  <c r="I582" i="8"/>
  <c r="I551" i="8"/>
  <c r="I383" i="8"/>
  <c r="I24" i="8"/>
  <c r="I249" i="8"/>
  <c r="I641" i="8"/>
  <c r="I731" i="8"/>
  <c r="I392" i="8"/>
  <c r="I31" i="8"/>
  <c r="I291" i="8"/>
  <c r="I264" i="8"/>
  <c r="I696" i="8"/>
  <c r="I421" i="8"/>
  <c r="I35" i="8"/>
  <c r="I504" i="8"/>
  <c r="I211" i="8"/>
  <c r="I435" i="8"/>
  <c r="I401" i="8"/>
  <c r="I671" i="8"/>
  <c r="I27" i="8"/>
  <c r="I415" i="8"/>
  <c r="I397" i="8"/>
  <c r="I342" i="8"/>
  <c r="I96" i="8"/>
  <c r="I101" i="8"/>
  <c r="I711" i="8"/>
  <c r="I619" i="8"/>
  <c r="I393" i="8"/>
  <c r="I719" i="8"/>
  <c r="I344" i="8"/>
  <c r="I473" i="8"/>
  <c r="I154" i="8"/>
  <c r="I416" i="8"/>
  <c r="I631" i="8"/>
  <c r="I464" i="8"/>
  <c r="I240" i="8"/>
  <c r="I564" i="8"/>
  <c r="I447" i="8"/>
  <c r="I205" i="8"/>
  <c r="I179" i="8"/>
  <c r="I506" i="8"/>
  <c r="I590" i="8"/>
  <c r="I703" i="8"/>
  <c r="I663" i="8"/>
  <c r="I307" i="8"/>
  <c r="I427" i="8"/>
  <c r="I45" i="8"/>
  <c r="I321" i="8"/>
  <c r="I297" i="8"/>
  <c r="I268" i="8"/>
  <c r="I603" i="8"/>
  <c r="I519" i="8"/>
  <c r="I301" i="8"/>
  <c r="I509" i="8"/>
  <c r="I221" i="8"/>
  <c r="I520" i="8"/>
  <c r="I316" i="8"/>
  <c r="I280" i="8"/>
  <c r="I644" i="8"/>
  <c r="I251" i="8"/>
  <c r="I111" i="8"/>
  <c r="I648" i="8"/>
  <c r="I26" i="8"/>
  <c r="I676" i="8"/>
  <c r="I106" i="8"/>
  <c r="I4" i="8"/>
  <c r="I239" i="8"/>
  <c r="I553" i="8"/>
  <c r="I262" i="8"/>
  <c r="I273" i="8"/>
  <c r="I93" i="8"/>
  <c r="I537" i="8"/>
  <c r="I569" i="8"/>
  <c r="I197" i="8"/>
  <c r="I566" i="8"/>
  <c r="I474" i="8"/>
  <c r="I234" i="8"/>
  <c r="I695" i="8"/>
  <c r="I526" i="8"/>
  <c r="I652" i="8"/>
  <c r="I558" i="8"/>
  <c r="I461" i="8"/>
  <c r="I682" i="8"/>
  <c r="I585" i="8"/>
  <c r="I269" i="8"/>
  <c r="I184" i="8"/>
  <c r="I400" i="8"/>
  <c r="I162" i="8"/>
  <c r="I216" i="8"/>
  <c r="I666" i="8"/>
  <c r="I601" i="8"/>
  <c r="I692" i="8"/>
  <c r="I394" i="8"/>
  <c r="I634" i="8"/>
  <c r="I71" i="8"/>
  <c r="I227" i="8"/>
  <c r="I418" i="8"/>
  <c r="I642" i="8"/>
  <c r="I108" i="8"/>
  <c r="I173" i="8"/>
  <c r="I23" i="8"/>
  <c r="I586" i="8"/>
  <c r="I492" i="8"/>
  <c r="I33" i="8"/>
  <c r="I165" i="8"/>
  <c r="I194" i="8"/>
  <c r="I561" i="8"/>
  <c r="I647" i="8"/>
  <c r="I483" i="8"/>
  <c r="I334" i="8"/>
  <c r="I217" i="8"/>
  <c r="I609" i="8"/>
  <c r="I202" i="8"/>
  <c r="I213" i="8"/>
  <c r="I325" i="8"/>
  <c r="I77" i="8"/>
  <c r="I177" i="8"/>
  <c r="I83" i="8"/>
  <c r="I219" i="8"/>
  <c r="I595" i="8"/>
  <c r="I556" i="8"/>
  <c r="I396" i="8"/>
  <c r="I208" i="8"/>
  <c r="I225" i="8"/>
  <c r="I600" i="8"/>
  <c r="I487" i="8"/>
  <c r="I673" i="8"/>
  <c r="I577" i="8"/>
  <c r="I149" i="8"/>
  <c r="I159" i="8"/>
  <c r="I472" i="8"/>
  <c r="I512" i="8"/>
  <c r="I32" i="8"/>
  <c r="I142" i="8"/>
  <c r="I627" i="8"/>
  <c r="I359" i="8"/>
  <c r="I521" i="8"/>
  <c r="I622" i="8"/>
  <c r="I323" i="8"/>
  <c r="I508" i="8"/>
  <c r="I12" i="8"/>
  <c r="I360" i="8"/>
  <c r="I248" i="8"/>
  <c r="I245" i="8"/>
  <c r="I7" i="8"/>
  <c r="I52" i="8"/>
  <c r="I156" i="8"/>
  <c r="I312" i="8"/>
  <c r="I144" i="8"/>
  <c r="I209" i="8"/>
  <c r="I635" i="8"/>
  <c r="I153" i="8"/>
  <c r="I443" i="8"/>
  <c r="I494" i="8"/>
  <c r="I345" i="8"/>
  <c r="I533" i="8"/>
  <c r="I598" i="8"/>
  <c r="I502" i="8"/>
  <c r="I308" i="8"/>
  <c r="I708" i="8"/>
  <c r="I417" i="8"/>
  <c r="I660" i="8"/>
  <c r="I85" i="8"/>
  <c r="I246" i="8"/>
  <c r="I102" i="8"/>
  <c r="I469" i="8"/>
  <c r="I513" i="8"/>
  <c r="I410" i="8"/>
  <c r="I36" i="8"/>
  <c r="I490" i="8"/>
  <c r="I260" i="8"/>
  <c r="I684" i="8"/>
  <c r="G684" i="7"/>
  <c r="I684" i="7" s="1"/>
  <c r="G2" i="7"/>
  <c r="P20" i="14"/>
  <c r="J505" i="7"/>
  <c r="S506" i="9"/>
  <c r="J424" i="7"/>
  <c r="S425" i="9"/>
  <c r="J431" i="7"/>
  <c r="S432" i="9"/>
  <c r="J73" i="7"/>
  <c r="S73" i="9"/>
  <c r="J237" i="7"/>
  <c r="S237" i="9"/>
  <c r="J14" i="7"/>
  <c r="S14" i="9"/>
  <c r="J136" i="7"/>
  <c r="S136" i="9"/>
  <c r="J341" i="7"/>
  <c r="S341" i="9"/>
  <c r="J5" i="7"/>
  <c r="S5" i="9"/>
  <c r="J550" i="7"/>
  <c r="S551" i="9"/>
  <c r="J395" i="7"/>
  <c r="S396" i="9"/>
  <c r="J76" i="7"/>
  <c r="S76" i="9"/>
  <c r="J382" i="7"/>
  <c r="S383" i="9"/>
  <c r="J402" i="7"/>
  <c r="S403" i="9"/>
  <c r="J481" i="7"/>
  <c r="S482" i="9"/>
  <c r="J510" i="7"/>
  <c r="S511" i="9"/>
  <c r="J92" i="7"/>
  <c r="S92" i="9"/>
  <c r="J399" i="7"/>
  <c r="S400" i="9"/>
  <c r="J72" i="7"/>
  <c r="S72" i="9"/>
  <c r="J611" i="7"/>
  <c r="S612" i="9"/>
  <c r="J666" i="7"/>
  <c r="S667" i="9"/>
  <c r="J590" i="7"/>
  <c r="S591" i="9"/>
  <c r="J477" i="7"/>
  <c r="S478" i="9"/>
  <c r="J554" i="7"/>
  <c r="S555" i="9"/>
  <c r="J601" i="7"/>
  <c r="S602" i="9"/>
  <c r="J224" i="7"/>
  <c r="S224" i="9"/>
  <c r="J499" i="7"/>
  <c r="S500" i="9"/>
  <c r="J703" i="7"/>
  <c r="S704" i="9"/>
  <c r="J579" i="7"/>
  <c r="S580" i="9"/>
  <c r="J236" i="7"/>
  <c r="S236" i="9"/>
  <c r="J692" i="7"/>
  <c r="S693" i="9"/>
  <c r="J141" i="7"/>
  <c r="S141" i="9"/>
  <c r="J493" i="7"/>
  <c r="S494" i="9"/>
  <c r="J663" i="7"/>
  <c r="S664" i="9"/>
  <c r="J109" i="7"/>
  <c r="S109" i="9"/>
  <c r="J588" i="7"/>
  <c r="S589" i="9"/>
  <c r="J193" i="7"/>
  <c r="S193" i="9"/>
  <c r="J317" i="7"/>
  <c r="S317" i="9"/>
  <c r="J394" i="7"/>
  <c r="S395" i="9"/>
  <c r="J307" i="7"/>
  <c r="S307" i="9"/>
  <c r="J375" i="7"/>
  <c r="S376" i="9"/>
  <c r="J723" i="7"/>
  <c r="S724" i="9"/>
  <c r="J514" i="7"/>
  <c r="S515" i="9"/>
  <c r="J571" i="7"/>
  <c r="S572" i="9"/>
  <c r="J634" i="7"/>
  <c r="S635" i="9"/>
  <c r="J427" i="7"/>
  <c r="S428" i="9"/>
  <c r="J272" i="7"/>
  <c r="S272" i="9"/>
  <c r="J145" i="7"/>
  <c r="S145" i="9"/>
  <c r="J71" i="7"/>
  <c r="S71" i="9"/>
  <c r="J518" i="7"/>
  <c r="S519" i="9"/>
  <c r="J196" i="7"/>
  <c r="S196" i="9"/>
  <c r="J45" i="7"/>
  <c r="S45" i="9"/>
  <c r="J700" i="7"/>
  <c r="S701" i="9"/>
  <c r="J178" i="7"/>
  <c r="S178" i="9"/>
  <c r="J722" i="7"/>
  <c r="S723" i="9"/>
  <c r="J405" i="7"/>
  <c r="S406" i="9"/>
  <c r="J172" i="7"/>
  <c r="S172" i="9"/>
  <c r="J184" i="7"/>
  <c r="S184" i="9"/>
  <c r="J707" i="7"/>
  <c r="S708" i="9"/>
  <c r="J429" i="7"/>
  <c r="S430" i="9"/>
  <c r="J205" i="7"/>
  <c r="S205" i="9"/>
  <c r="J105" i="7"/>
  <c r="S105" i="9"/>
  <c r="J455" i="7"/>
  <c r="S456" i="9"/>
  <c r="J400" i="7"/>
  <c r="S401" i="9"/>
  <c r="J546" i="7"/>
  <c r="S547" i="9"/>
  <c r="J369" i="7"/>
  <c r="S369" i="9"/>
  <c r="J179" i="7"/>
  <c r="S179" i="9"/>
  <c r="J162" i="7"/>
  <c r="S162" i="9"/>
  <c r="J10" i="7"/>
  <c r="S10" i="9"/>
  <c r="J679" i="7"/>
  <c r="S680" i="9"/>
  <c r="J478" i="7"/>
  <c r="S479" i="9"/>
  <c r="J216" i="7"/>
  <c r="S216" i="9"/>
  <c r="J506" i="7"/>
  <c r="S507" i="9"/>
  <c r="J39" i="7"/>
  <c r="S39" i="9"/>
  <c r="J630" i="7"/>
  <c r="S631" i="9"/>
  <c r="J574" i="7"/>
  <c r="S575" i="9"/>
  <c r="J562" i="7"/>
  <c r="S563" i="9"/>
  <c r="J90" i="7"/>
  <c r="S90" i="9"/>
  <c r="J146" i="7"/>
  <c r="S146" i="9"/>
  <c r="J387" i="7"/>
  <c r="S388" i="9"/>
  <c r="J355" i="7"/>
  <c r="S355" i="9"/>
  <c r="J41" i="7"/>
  <c r="S41" i="9"/>
  <c r="J527" i="7"/>
  <c r="S528" i="9"/>
  <c r="J289" i="7"/>
  <c r="S289" i="9"/>
  <c r="J637" i="7"/>
  <c r="S638" i="9"/>
  <c r="J135" i="7"/>
  <c r="S135" i="9"/>
  <c r="J632" i="7"/>
  <c r="S633" i="9"/>
  <c r="J230" i="7"/>
  <c r="S230" i="9"/>
  <c r="J498" i="7"/>
  <c r="S499" i="9"/>
  <c r="J34" i="7"/>
  <c r="S34" i="9"/>
  <c r="J500" i="7"/>
  <c r="S501" i="9"/>
  <c r="J97" i="7"/>
  <c r="S97" i="9"/>
  <c r="J265" i="7"/>
  <c r="S265" i="9"/>
  <c r="J638" i="7"/>
  <c r="S639" i="9"/>
  <c r="J266" i="7"/>
  <c r="S266" i="9"/>
  <c r="J129" i="7"/>
  <c r="S129" i="9"/>
  <c r="J380" i="7"/>
  <c r="S381" i="9"/>
  <c r="J606" i="7"/>
  <c r="S607" i="9"/>
  <c r="J479" i="7"/>
  <c r="S480" i="9"/>
  <c r="J82" i="7"/>
  <c r="S82" i="9"/>
  <c r="J228" i="7"/>
  <c r="S228" i="9"/>
  <c r="J98" i="7"/>
  <c r="S98" i="9"/>
  <c r="J201" i="7"/>
  <c r="S201" i="9"/>
  <c r="J315" i="7"/>
  <c r="S315" i="9"/>
  <c r="J411" i="7"/>
  <c r="S412" i="9"/>
  <c r="J544" i="7"/>
  <c r="S545" i="9"/>
  <c r="J414" i="7"/>
  <c r="S415" i="9"/>
  <c r="J465" i="7"/>
  <c r="S466" i="9"/>
  <c r="J563" i="7"/>
  <c r="S564" i="9"/>
  <c r="J54" i="7"/>
  <c r="S54" i="9"/>
  <c r="J398" i="7"/>
  <c r="S399" i="9"/>
  <c r="J227" i="7"/>
  <c r="S227" i="9"/>
  <c r="J353" i="7"/>
  <c r="S353" i="9"/>
  <c r="J128" i="7"/>
  <c r="S128" i="9"/>
  <c r="J321" i="7"/>
  <c r="S321" i="9"/>
  <c r="J418" i="7"/>
  <c r="S419" i="9"/>
  <c r="J535" i="7"/>
  <c r="S536" i="9"/>
  <c r="J110" i="7"/>
  <c r="S110" i="9"/>
  <c r="J408" i="7"/>
  <c r="S409" i="9"/>
  <c r="J191" i="7"/>
  <c r="S191" i="9"/>
  <c r="J701" i="7"/>
  <c r="S702" i="9"/>
  <c r="J296" i="7"/>
  <c r="S296" i="9"/>
  <c r="J715" i="7"/>
  <c r="S716" i="9"/>
  <c r="J589" i="7"/>
  <c r="S590" i="9"/>
  <c r="J171" i="7"/>
  <c r="S171" i="9"/>
  <c r="J691" i="7"/>
  <c r="S692" i="9"/>
  <c r="J440" i="7"/>
  <c r="S441" i="9"/>
  <c r="J720" i="7"/>
  <c r="S721" i="9"/>
  <c r="J104" i="7"/>
  <c r="S104" i="9"/>
  <c r="J132" i="7"/>
  <c r="S132" i="9"/>
  <c r="J190" i="7"/>
  <c r="S190" i="9"/>
  <c r="J84" i="7"/>
  <c r="S84" i="9"/>
  <c r="J112" i="7"/>
  <c r="S112" i="9"/>
  <c r="J607" i="7"/>
  <c r="S608" i="9"/>
  <c r="J182" i="7"/>
  <c r="S182" i="9"/>
  <c r="J99" i="7"/>
  <c r="S99" i="9"/>
  <c r="J363" i="7"/>
  <c r="S363" i="9"/>
  <c r="J702" i="7"/>
  <c r="S703" i="9"/>
  <c r="J20" i="7"/>
  <c r="S20" i="9"/>
  <c r="J147" i="7"/>
  <c r="S147" i="9"/>
  <c r="J9" i="7"/>
  <c r="S9" i="9"/>
  <c r="J168" i="7"/>
  <c r="S168" i="9"/>
  <c r="J160" i="7"/>
  <c r="S160" i="9"/>
  <c r="J604" i="7"/>
  <c r="S605" i="9"/>
  <c r="J385" i="7"/>
  <c r="S386" i="9"/>
  <c r="J254" i="7"/>
  <c r="S254" i="9"/>
  <c r="J448" i="7"/>
  <c r="S449" i="9"/>
  <c r="J459" i="7"/>
  <c r="S460" i="9"/>
  <c r="J299" i="7"/>
  <c r="S299" i="9"/>
  <c r="J170" i="7"/>
  <c r="S170" i="9"/>
  <c r="J693" i="7"/>
  <c r="S694" i="9"/>
  <c r="J33" i="7"/>
  <c r="S33" i="9"/>
  <c r="J212" i="7"/>
  <c r="S212" i="9"/>
  <c r="J458" i="7"/>
  <c r="S459" i="9"/>
  <c r="J509" i="7"/>
  <c r="S510" i="9"/>
  <c r="J165" i="7"/>
  <c r="S165" i="9"/>
  <c r="J557" i="7"/>
  <c r="S558" i="9"/>
  <c r="J88" i="7"/>
  <c r="S88" i="9"/>
  <c r="J626" i="7"/>
  <c r="S627" i="9"/>
  <c r="J194" i="7"/>
  <c r="S194" i="9"/>
  <c r="J221" i="7"/>
  <c r="S221" i="9"/>
  <c r="J81" i="7"/>
  <c r="S81" i="9"/>
  <c r="J705" i="7"/>
  <c r="S706" i="9"/>
  <c r="J561" i="7"/>
  <c r="S562" i="9"/>
  <c r="J523" i="7"/>
  <c r="S524" i="9"/>
  <c r="J647" i="7"/>
  <c r="S648" i="9"/>
  <c r="J520" i="7"/>
  <c r="S521" i="9"/>
  <c r="J328" i="7"/>
  <c r="S328" i="9"/>
  <c r="J164" i="7"/>
  <c r="S164" i="9"/>
  <c r="J483" i="7"/>
  <c r="S484" i="9"/>
  <c r="J436" i="7"/>
  <c r="S437" i="9"/>
  <c r="J497" i="7"/>
  <c r="S498" i="9"/>
  <c r="J316" i="7"/>
  <c r="S316" i="9"/>
  <c r="J241" i="7"/>
  <c r="S241" i="9"/>
  <c r="J333" i="7"/>
  <c r="S333" i="9"/>
  <c r="J334" i="7"/>
  <c r="S334" i="9"/>
  <c r="J534" i="7"/>
  <c r="S535" i="9"/>
  <c r="J217" i="7"/>
  <c r="S217" i="9"/>
  <c r="J280" i="7"/>
  <c r="S280" i="9"/>
  <c r="J131" i="7"/>
  <c r="S131" i="9"/>
  <c r="J130" i="7"/>
  <c r="S130" i="9"/>
  <c r="J609" i="7"/>
  <c r="S610" i="9"/>
  <c r="J366" i="7"/>
  <c r="S366" i="9"/>
  <c r="J189" i="7"/>
  <c r="S189" i="9"/>
  <c r="J644" i="7"/>
  <c r="S645" i="9"/>
  <c r="J202" i="7"/>
  <c r="S202" i="9"/>
  <c r="J185" i="7"/>
  <c r="S185" i="9"/>
  <c r="J213" i="7"/>
  <c r="S213" i="9"/>
  <c r="J581" i="7"/>
  <c r="S582" i="9"/>
  <c r="J16" i="7"/>
  <c r="S16" i="9"/>
  <c r="J251" i="7"/>
  <c r="S251" i="9"/>
  <c r="J226" i="7"/>
  <c r="S226" i="9"/>
  <c r="J176" i="7"/>
  <c r="S176" i="9"/>
  <c r="J664" i="7"/>
  <c r="S665" i="9"/>
  <c r="J325" i="7"/>
  <c r="S325" i="9"/>
  <c r="J111" i="7"/>
  <c r="S111" i="9"/>
  <c r="J77" i="7"/>
  <c r="S77" i="9"/>
  <c r="J584" i="7"/>
  <c r="S585" i="9"/>
  <c r="J466" i="7"/>
  <c r="S467" i="9"/>
  <c r="J30" i="7"/>
  <c r="S30" i="9"/>
  <c r="J177" i="7"/>
  <c r="S177" i="9"/>
  <c r="J648" i="7"/>
  <c r="S649" i="9"/>
  <c r="J662" i="7"/>
  <c r="S663" i="9"/>
  <c r="J594" i="7"/>
  <c r="S595" i="9"/>
  <c r="J83" i="7"/>
  <c r="S83" i="9"/>
  <c r="J294" i="7"/>
  <c r="S294" i="9"/>
  <c r="J219" i="7"/>
  <c r="S219" i="9"/>
  <c r="J300" i="7"/>
  <c r="S300" i="9"/>
  <c r="J511" i="7"/>
  <c r="S512" i="9"/>
  <c r="J26" i="7"/>
  <c r="S26" i="9"/>
  <c r="J595" i="7"/>
  <c r="S596" i="9"/>
  <c r="J425" i="7"/>
  <c r="S426" i="9"/>
  <c r="J556" i="7"/>
  <c r="S557" i="9"/>
  <c r="J309" i="7"/>
  <c r="S309" i="9"/>
  <c r="J646" i="7"/>
  <c r="S647" i="9"/>
  <c r="J386" i="7"/>
  <c r="S387" i="9"/>
  <c r="J199" i="7"/>
  <c r="S199" i="9"/>
  <c r="J277" i="7"/>
  <c r="S277" i="9"/>
  <c r="J406" i="7"/>
  <c r="S407" i="9"/>
  <c r="J335" i="7"/>
  <c r="S335" i="9"/>
  <c r="J250" i="7"/>
  <c r="S250" i="9"/>
  <c r="J279" i="7"/>
  <c r="S279" i="9"/>
  <c r="J665" i="7"/>
  <c r="S666" i="9"/>
  <c r="J267" i="7"/>
  <c r="S267" i="9"/>
  <c r="J235" i="7"/>
  <c r="S235" i="9"/>
  <c r="J295" i="7"/>
  <c r="S295" i="9"/>
  <c r="J486" i="7"/>
  <c r="S487" i="9"/>
  <c r="J434" i="7"/>
  <c r="S435" i="9"/>
  <c r="J137" i="7"/>
  <c r="S137" i="9"/>
  <c r="J673" i="7"/>
  <c r="S674" i="9"/>
  <c r="J231" i="7"/>
  <c r="S231" i="9"/>
  <c r="J365" i="7"/>
  <c r="S365" i="9"/>
  <c r="J239" i="7"/>
  <c r="S239" i="9"/>
  <c r="J577" i="7"/>
  <c r="S578" i="9"/>
  <c r="J381" i="7"/>
  <c r="S382" i="9"/>
  <c r="J149" i="7"/>
  <c r="S149" i="9"/>
  <c r="J522" i="7"/>
  <c r="S523" i="9"/>
  <c r="J624" i="7"/>
  <c r="S625" i="9"/>
  <c r="J553" i="7"/>
  <c r="S554" i="9"/>
  <c r="J159" i="7"/>
  <c r="S159" i="9"/>
  <c r="J390" i="7"/>
  <c r="S391" i="9"/>
  <c r="J472" i="7"/>
  <c r="S473" i="9"/>
  <c r="J6" i="7"/>
  <c r="S6" i="9"/>
  <c r="J621" i="7"/>
  <c r="S622" i="9"/>
  <c r="J570" i="7"/>
  <c r="S571" i="9"/>
  <c r="J512" i="7"/>
  <c r="S513" i="9"/>
  <c r="J420" i="7"/>
  <c r="S421" i="9"/>
  <c r="J32" i="7"/>
  <c r="S32" i="9"/>
  <c r="J659" i="7"/>
  <c r="S660" i="9"/>
  <c r="J42" i="7"/>
  <c r="S42" i="9"/>
  <c r="J273" i="7"/>
  <c r="S273" i="9"/>
  <c r="J142" i="7"/>
  <c r="S142" i="9"/>
  <c r="J319" i="7"/>
  <c r="S319" i="9"/>
  <c r="J322" i="7"/>
  <c r="S322" i="9"/>
  <c r="J204" i="7"/>
  <c r="S204" i="9"/>
  <c r="J627" i="7"/>
  <c r="S628" i="9"/>
  <c r="J93" i="7"/>
  <c r="S93" i="9"/>
  <c r="J198" i="7"/>
  <c r="S198" i="9"/>
  <c r="J347" i="7"/>
  <c r="S347" i="9"/>
  <c r="J359" i="7"/>
  <c r="S359" i="9"/>
  <c r="J597" i="7"/>
  <c r="S598" i="9"/>
  <c r="J521" i="7"/>
  <c r="S522" i="9"/>
  <c r="J537" i="7"/>
  <c r="S538" i="9"/>
  <c r="J243" i="7"/>
  <c r="S243" i="9"/>
  <c r="J125" i="7"/>
  <c r="S125" i="9"/>
  <c r="J622" i="7"/>
  <c r="S623" i="9"/>
  <c r="J541" i="7"/>
  <c r="S542" i="9"/>
  <c r="J323" i="7"/>
  <c r="S323" i="9"/>
  <c r="J569" i="7"/>
  <c r="S570" i="9"/>
  <c r="J155" i="7"/>
  <c r="S155" i="9"/>
  <c r="J192" i="7"/>
  <c r="S192" i="9"/>
  <c r="J508" i="7"/>
  <c r="S509" i="9"/>
  <c r="J3" i="7"/>
  <c r="S3" i="9"/>
  <c r="J12" i="7"/>
  <c r="S12" i="9"/>
  <c r="J197" i="7"/>
  <c r="S197" i="9"/>
  <c r="J524" i="7"/>
  <c r="S525" i="9"/>
  <c r="J689" i="7"/>
  <c r="S690" i="9"/>
  <c r="J360" i="7"/>
  <c r="S360" i="9"/>
  <c r="J437" i="7"/>
  <c r="S438" i="9"/>
  <c r="J248" i="7"/>
  <c r="S248" i="9"/>
  <c r="J566" i="7"/>
  <c r="S567" i="9"/>
  <c r="J134" i="7"/>
  <c r="S134" i="9"/>
  <c r="J348" i="7"/>
  <c r="S348" i="9"/>
  <c r="J245" i="7"/>
  <c r="S245" i="9"/>
  <c r="J218" i="7"/>
  <c r="S218" i="9"/>
  <c r="J7" i="7"/>
  <c r="S7" i="9"/>
  <c r="J474" i="7"/>
  <c r="S475" i="9"/>
  <c r="J684" i="7"/>
  <c r="S685" i="9"/>
  <c r="J650" i="7"/>
  <c r="S651" i="9"/>
  <c r="J507" i="7"/>
  <c r="S508" i="9"/>
  <c r="J75" i="7"/>
  <c r="S75" i="9"/>
  <c r="J456" i="7"/>
  <c r="S457" i="9"/>
  <c r="J582" i="7"/>
  <c r="S583" i="9"/>
  <c r="J303" i="7"/>
  <c r="S303" i="9"/>
  <c r="J551" i="7"/>
  <c r="S552" i="9"/>
  <c r="J407" i="7"/>
  <c r="S408" i="9"/>
  <c r="J383" i="7"/>
  <c r="S384" i="9"/>
  <c r="J428" i="7"/>
  <c r="S429" i="9"/>
  <c r="J24" i="7"/>
  <c r="S24" i="9"/>
  <c r="J542" i="7"/>
  <c r="S543" i="9"/>
  <c r="J249" i="7"/>
  <c r="S249" i="9"/>
  <c r="J253" i="7"/>
  <c r="S253" i="9"/>
  <c r="J641" i="7"/>
  <c r="S642" i="9"/>
  <c r="J501" i="7"/>
  <c r="S502" i="9"/>
  <c r="J731" i="7"/>
  <c r="S732" i="9"/>
  <c r="J233" i="7"/>
  <c r="S233" i="9"/>
  <c r="J392" i="7"/>
  <c r="S393" i="9"/>
  <c r="J153" i="7"/>
  <c r="S153" i="9"/>
  <c r="J183" i="7"/>
  <c r="S183" i="9"/>
  <c r="J443" i="7"/>
  <c r="S444" i="9"/>
  <c r="J652" i="7"/>
  <c r="S653" i="9"/>
  <c r="J491" i="7"/>
  <c r="S492" i="9"/>
  <c r="J422" i="7"/>
  <c r="S423" i="9"/>
  <c r="J494" i="7"/>
  <c r="S495" i="9"/>
  <c r="J496" i="7"/>
  <c r="S497" i="9"/>
  <c r="J345" i="7"/>
  <c r="S345" i="9"/>
  <c r="J174" i="7"/>
  <c r="S174" i="9"/>
  <c r="J495" i="7"/>
  <c r="S496" i="9"/>
  <c r="J533" i="7"/>
  <c r="S534" i="9"/>
  <c r="J610" i="7"/>
  <c r="S611" i="9"/>
  <c r="J598" i="7"/>
  <c r="S599" i="9"/>
  <c r="J558" i="7"/>
  <c r="S559" i="9"/>
  <c r="J286" i="7"/>
  <c r="S286" i="9"/>
  <c r="J292" i="7"/>
  <c r="S292" i="9"/>
  <c r="J502" i="7"/>
  <c r="S503" i="9"/>
  <c r="J161" i="7"/>
  <c r="S161" i="9"/>
  <c r="J308" i="7"/>
  <c r="S308" i="9"/>
  <c r="J461" i="7"/>
  <c r="S462" i="9"/>
  <c r="J539" i="7"/>
  <c r="S540" i="9"/>
  <c r="J175" i="7"/>
  <c r="S175" i="9"/>
  <c r="J708" i="7"/>
  <c r="S709" i="9"/>
  <c r="J95" i="7"/>
  <c r="S95" i="9"/>
  <c r="J397" i="7"/>
  <c r="S398" i="9"/>
  <c r="J565" i="7"/>
  <c r="S566" i="9"/>
  <c r="J342" i="7"/>
  <c r="S342" i="9"/>
  <c r="J583" i="7"/>
  <c r="S584" i="9"/>
  <c r="J96" i="7"/>
  <c r="S96" i="9"/>
  <c r="J517" i="7"/>
  <c r="S518" i="9"/>
  <c r="J101" i="7"/>
  <c r="S101" i="9"/>
  <c r="J19" i="7"/>
  <c r="S19" i="9"/>
  <c r="J711" i="7"/>
  <c r="S712" i="9"/>
  <c r="J538" i="7"/>
  <c r="S539" i="9"/>
  <c r="J619" i="7"/>
  <c r="S620" i="9"/>
  <c r="J302" i="7"/>
  <c r="S302" i="9"/>
  <c r="J393" i="7"/>
  <c r="S394" i="9"/>
  <c r="J220" i="7"/>
  <c r="S220" i="9"/>
  <c r="J719" i="7"/>
  <c r="S720" i="9"/>
  <c r="J344" i="7"/>
  <c r="S344" i="9"/>
  <c r="J451" i="7"/>
  <c r="S452" i="9"/>
  <c r="J473" i="7"/>
  <c r="S474" i="9"/>
  <c r="J639" i="7"/>
  <c r="S640" i="9"/>
  <c r="J154" i="7"/>
  <c r="S154" i="9"/>
  <c r="J669" i="7"/>
  <c r="S670" i="9"/>
  <c r="J416" i="7"/>
  <c r="S417" i="9"/>
  <c r="J718" i="7"/>
  <c r="S719" i="9"/>
  <c r="J631" i="7"/>
  <c r="S632" i="9"/>
  <c r="J261" i="7"/>
  <c r="S261" i="9"/>
  <c r="J464" i="7"/>
  <c r="S465" i="9"/>
  <c r="J50" i="7"/>
  <c r="S50" i="9"/>
  <c r="J240" i="7"/>
  <c r="S240" i="9"/>
  <c r="J293" i="7"/>
  <c r="S293" i="9"/>
  <c r="J564" i="7"/>
  <c r="S565" i="9"/>
  <c r="J126" i="7"/>
  <c r="S126" i="9"/>
  <c r="J447" i="7"/>
  <c r="S448" i="9"/>
  <c r="J200" i="7"/>
  <c r="S200" i="9"/>
  <c r="J238" i="7"/>
  <c r="S238" i="9"/>
  <c r="J222" i="7"/>
  <c r="S222" i="9"/>
  <c r="J441" i="7"/>
  <c r="S442" i="9"/>
  <c r="J297" i="7"/>
  <c r="S297" i="9"/>
  <c r="J642" i="7"/>
  <c r="S643" i="9"/>
  <c r="J658" i="7"/>
  <c r="S659" i="9"/>
  <c r="J108" i="7"/>
  <c r="S108" i="9"/>
  <c r="J488" i="7"/>
  <c r="S489" i="9"/>
  <c r="J124" i="7"/>
  <c r="S124" i="9"/>
  <c r="J620" i="7"/>
  <c r="S621" i="9"/>
  <c r="J122" i="7"/>
  <c r="S122" i="9"/>
  <c r="J268" i="7"/>
  <c r="S268" i="9"/>
  <c r="J173" i="7"/>
  <c r="S173" i="9"/>
  <c r="J166" i="7"/>
  <c r="S166" i="9"/>
  <c r="J163" i="7"/>
  <c r="S163" i="9"/>
  <c r="J91" i="7"/>
  <c r="S91" i="9"/>
  <c r="J653" i="7"/>
  <c r="S654" i="9"/>
  <c r="J603" i="7"/>
  <c r="S604" i="9"/>
  <c r="J23" i="7"/>
  <c r="S23" i="9"/>
  <c r="J480" i="7"/>
  <c r="S481" i="9"/>
  <c r="J674" i="7"/>
  <c r="S675" i="9"/>
  <c r="J712" i="7"/>
  <c r="S713" i="9"/>
  <c r="J586" i="7"/>
  <c r="S587" i="9"/>
  <c r="J519" i="7"/>
  <c r="S520" i="9"/>
  <c r="J210" i="7"/>
  <c r="S210" i="9"/>
  <c r="J475" i="7"/>
  <c r="S476" i="9"/>
  <c r="J257" i="7"/>
  <c r="S257" i="9"/>
  <c r="J614" i="7"/>
  <c r="S615" i="9"/>
  <c r="J492" i="7"/>
  <c r="S493" i="9"/>
  <c r="J301" i="7"/>
  <c r="S301" i="9"/>
  <c r="J531" i="7"/>
  <c r="S532" i="9"/>
  <c r="J139" i="7"/>
  <c r="S139" i="9"/>
  <c r="J70" i="7"/>
  <c r="S70" i="9"/>
  <c r="J324" i="7"/>
  <c r="S324" i="9"/>
  <c r="J282" i="7"/>
  <c r="S282" i="9"/>
  <c r="J207" i="7"/>
  <c r="S207" i="9"/>
  <c r="J470" i="7"/>
  <c r="S471" i="9"/>
  <c r="J120" i="7"/>
  <c r="S120" i="9"/>
  <c r="J21" i="7"/>
  <c r="S21" i="9"/>
  <c r="J454" i="7"/>
  <c r="S455" i="9"/>
  <c r="J47" i="7"/>
  <c r="S47" i="9"/>
  <c r="J596" i="7"/>
  <c r="S597" i="9"/>
  <c r="J645" i="7"/>
  <c r="S646" i="9"/>
  <c r="J618" i="7"/>
  <c r="S619" i="9"/>
  <c r="J446" i="7"/>
  <c r="S447" i="9"/>
  <c r="J694" i="7"/>
  <c r="S695" i="9"/>
  <c r="J118" i="7"/>
  <c r="S118" i="9"/>
  <c r="J578" i="7"/>
  <c r="S579" i="9"/>
  <c r="J460" i="7"/>
  <c r="S461" i="9"/>
  <c r="J633" i="7"/>
  <c r="S634" i="9"/>
  <c r="J439" i="7"/>
  <c r="S440" i="9"/>
  <c r="J150" i="7"/>
  <c r="S150" i="9"/>
  <c r="J305" i="7"/>
  <c r="S305" i="9"/>
  <c r="J623" i="7"/>
  <c r="S624" i="9"/>
  <c r="J471" i="7"/>
  <c r="S472" i="9"/>
  <c r="J728" i="7"/>
  <c r="S729" i="9"/>
  <c r="J343" i="7"/>
  <c r="S343" i="9"/>
  <c r="J331" i="7"/>
  <c r="S331" i="9"/>
  <c r="J40" i="7"/>
  <c r="S40" i="9"/>
  <c r="J143" i="7"/>
  <c r="S143" i="9"/>
  <c r="J310" i="7"/>
  <c r="S310" i="9"/>
  <c r="J181" i="7"/>
  <c r="S181" i="9"/>
  <c r="J484" i="7"/>
  <c r="S485" i="9"/>
  <c r="J536" i="7"/>
  <c r="S537" i="9"/>
  <c r="J649" i="7"/>
  <c r="S650" i="9"/>
  <c r="J116" i="7"/>
  <c r="S116" i="9"/>
  <c r="J371" i="7"/>
  <c r="S371" i="9"/>
  <c r="J17" i="7"/>
  <c r="S17" i="9"/>
  <c r="J449" i="7"/>
  <c r="S450" i="9"/>
  <c r="J252" i="7"/>
  <c r="S252" i="9"/>
  <c r="J270" i="7"/>
  <c r="S270" i="9"/>
  <c r="J318" i="7"/>
  <c r="S318" i="9"/>
  <c r="J724" i="7"/>
  <c r="S725" i="9"/>
  <c r="J13" i="7"/>
  <c r="S13" i="9"/>
  <c r="J489" i="7"/>
  <c r="S490" i="9"/>
  <c r="J680" i="7"/>
  <c r="S681" i="9"/>
  <c r="J661" i="7"/>
  <c r="S662" i="9"/>
  <c r="J640" i="7"/>
  <c r="S641" i="9"/>
  <c r="J15" i="7"/>
  <c r="S15" i="9"/>
  <c r="J78" i="7"/>
  <c r="S78" i="9"/>
  <c r="J361" i="7"/>
  <c r="S361" i="9"/>
  <c r="J29" i="7"/>
  <c r="S29" i="9"/>
  <c r="J388" i="7"/>
  <c r="S389" i="9"/>
  <c r="J362" i="7"/>
  <c r="S362" i="9"/>
  <c r="J468" i="7"/>
  <c r="S469" i="9"/>
  <c r="J304" i="7"/>
  <c r="S304" i="9"/>
  <c r="J2" i="7"/>
  <c r="S2" i="9"/>
  <c r="J115" i="7"/>
  <c r="S115" i="9"/>
  <c r="J391" i="7"/>
  <c r="S392" i="9"/>
  <c r="J283" i="7"/>
  <c r="S283" i="9"/>
  <c r="J290" i="7"/>
  <c r="S290" i="9"/>
  <c r="J44" i="7"/>
  <c r="S44" i="9"/>
  <c r="J613" i="7"/>
  <c r="S614" i="9"/>
  <c r="J530" i="7"/>
  <c r="S531" i="9"/>
  <c r="J18" i="7"/>
  <c r="S18" i="9"/>
  <c r="J89" i="7"/>
  <c r="S89" i="9"/>
  <c r="J256" i="7"/>
  <c r="S256" i="9"/>
  <c r="J396" i="7"/>
  <c r="S397" i="9"/>
  <c r="J676" i="7"/>
  <c r="S677" i="9"/>
  <c r="J208" i="7"/>
  <c r="S208" i="9"/>
  <c r="J117" i="7"/>
  <c r="S117" i="9"/>
  <c r="J403" i="7"/>
  <c r="S404" i="9"/>
  <c r="J285" i="7"/>
  <c r="S285" i="9"/>
  <c r="J225" i="7"/>
  <c r="S225" i="9"/>
  <c r="J106" i="7"/>
  <c r="S106" i="9"/>
  <c r="J600" i="7"/>
  <c r="S601" i="9"/>
  <c r="J48" i="7"/>
  <c r="S48" i="9"/>
  <c r="J599" i="7"/>
  <c r="S600" i="9"/>
  <c r="J4" i="7"/>
  <c r="S4" i="9"/>
  <c r="J487" i="7"/>
  <c r="S488" i="9"/>
  <c r="J528" i="7"/>
  <c r="S529" i="9"/>
  <c r="J426" i="7"/>
  <c r="S427" i="9"/>
  <c r="J215" i="7"/>
  <c r="S215" i="9"/>
  <c r="J133" i="7"/>
  <c r="S133" i="9"/>
  <c r="J306" i="7"/>
  <c r="S306" i="9"/>
  <c r="J74" i="7"/>
  <c r="S74" i="9"/>
  <c r="J157" i="7"/>
  <c r="S157" i="9"/>
  <c r="J525" i="7"/>
  <c r="S526" i="9"/>
  <c r="J516" i="7"/>
  <c r="S517" i="9"/>
  <c r="J714" i="7"/>
  <c r="S715" i="9"/>
  <c r="J726" i="7"/>
  <c r="S727" i="9"/>
  <c r="J274" i="7"/>
  <c r="S274" i="9"/>
  <c r="J127" i="7"/>
  <c r="S127" i="9"/>
  <c r="J529" i="7"/>
  <c r="S530" i="9"/>
  <c r="J547" i="7"/>
  <c r="S548" i="9"/>
  <c r="J612" i="7"/>
  <c r="S613" i="9"/>
  <c r="J262" i="7"/>
  <c r="S262" i="9"/>
  <c r="J313" i="7"/>
  <c r="S313" i="9"/>
  <c r="J438" i="7"/>
  <c r="S439" i="9"/>
  <c r="J298" i="7"/>
  <c r="S298" i="9"/>
  <c r="J326" i="7"/>
  <c r="S326" i="9"/>
  <c r="J725" i="7"/>
  <c r="S726" i="9"/>
  <c r="J242" i="7"/>
  <c r="S242" i="9"/>
  <c r="J555" i="7"/>
  <c r="S556" i="9"/>
  <c r="J87" i="7"/>
  <c r="S87" i="9"/>
  <c r="J515" i="7"/>
  <c r="S516" i="9"/>
  <c r="J346" i="7"/>
  <c r="S346" i="9"/>
  <c r="J169" i="7"/>
  <c r="S169" i="9"/>
  <c r="J332" i="7"/>
  <c r="S332" i="9"/>
  <c r="J617" i="7"/>
  <c r="S618" i="9"/>
  <c r="J275" i="7"/>
  <c r="S275" i="9"/>
  <c r="J543" i="7"/>
  <c r="S544" i="9"/>
  <c r="J203" i="7"/>
  <c r="S203" i="9"/>
  <c r="J462" i="7"/>
  <c r="S463" i="9"/>
  <c r="J729" i="7"/>
  <c r="S730" i="9"/>
  <c r="J314" i="7"/>
  <c r="S314" i="9"/>
  <c r="J690" i="7"/>
  <c r="S691" i="9"/>
  <c r="J68" i="7"/>
  <c r="S68" i="9"/>
  <c r="J667" i="7"/>
  <c r="S668" i="9"/>
  <c r="J575" i="7"/>
  <c r="S576" i="9"/>
  <c r="J123" i="7"/>
  <c r="S123" i="9"/>
  <c r="J51" i="7"/>
  <c r="S51" i="9"/>
  <c r="J605" i="7"/>
  <c r="S606" i="9"/>
  <c r="J232" i="7"/>
  <c r="S232" i="9"/>
  <c r="J540" i="7"/>
  <c r="S541" i="9"/>
  <c r="J100" i="7"/>
  <c r="S100" i="9"/>
  <c r="J276" i="7"/>
  <c r="S276" i="9"/>
  <c r="J354" i="7"/>
  <c r="S354" i="9"/>
  <c r="J442" i="7"/>
  <c r="S443" i="9"/>
  <c r="J615" i="7"/>
  <c r="S616" i="9"/>
  <c r="J37" i="7"/>
  <c r="S37" i="9"/>
  <c r="J572" i="7"/>
  <c r="S573" i="9"/>
  <c r="J94" i="7"/>
  <c r="S94" i="9"/>
  <c r="J330" i="7"/>
  <c r="S330" i="9"/>
  <c r="J244" i="7"/>
  <c r="S244" i="9"/>
  <c r="J616" i="7"/>
  <c r="S617" i="9"/>
  <c r="J180" i="7"/>
  <c r="S180" i="9"/>
  <c r="J28" i="7"/>
  <c r="S28" i="9"/>
  <c r="J103" i="7"/>
  <c r="S103" i="9"/>
  <c r="J52" i="7"/>
  <c r="S52" i="9"/>
  <c r="J79" i="7"/>
  <c r="S79" i="9"/>
  <c r="J156" i="7"/>
  <c r="S156" i="9"/>
  <c r="J234" i="7"/>
  <c r="S234" i="9"/>
  <c r="J706" i="7"/>
  <c r="S707" i="9"/>
  <c r="J552" i="7"/>
  <c r="S553" i="9"/>
  <c r="J312" i="7"/>
  <c r="S312" i="9"/>
  <c r="J419" i="7"/>
  <c r="S420" i="9"/>
  <c r="J144" i="7"/>
  <c r="S144" i="9"/>
  <c r="J695" i="7"/>
  <c r="S696" i="9"/>
  <c r="J485" i="7"/>
  <c r="S486" i="9"/>
  <c r="J187" i="7"/>
  <c r="S187" i="9"/>
  <c r="J209" i="7"/>
  <c r="S209" i="9"/>
  <c r="J281" i="7"/>
  <c r="S281" i="9"/>
  <c r="J635" i="7"/>
  <c r="S636" i="9"/>
  <c r="J526" i="7"/>
  <c r="S527" i="9"/>
  <c r="J629" i="7"/>
  <c r="S630" i="9"/>
  <c r="J675" i="7"/>
  <c r="S676" i="9"/>
  <c r="J80" i="7"/>
  <c r="S80" i="9"/>
  <c r="J31" i="7"/>
  <c r="S31" i="9"/>
  <c r="J587" i="7"/>
  <c r="S588" i="9"/>
  <c r="J291" i="7"/>
  <c r="S291" i="9"/>
  <c r="J430" i="7"/>
  <c r="S431" i="9"/>
  <c r="J264" i="7"/>
  <c r="S264" i="9"/>
  <c r="J593" i="7"/>
  <c r="S594" i="9"/>
  <c r="J696" i="7"/>
  <c r="S697" i="9"/>
  <c r="J148" i="7"/>
  <c r="S148" i="9"/>
  <c r="J421" i="7"/>
  <c r="S422" i="9"/>
  <c r="J503" i="7"/>
  <c r="S504" i="9"/>
  <c r="J35" i="7"/>
  <c r="S35" i="9"/>
  <c r="J445" i="7"/>
  <c r="S446" i="9"/>
  <c r="J504" i="7"/>
  <c r="S505" i="9"/>
  <c r="J38" i="7"/>
  <c r="S38" i="9"/>
  <c r="J211" i="7"/>
  <c r="S211" i="9"/>
  <c r="J140" i="7"/>
  <c r="S140" i="9"/>
  <c r="J435" i="7"/>
  <c r="S436" i="9"/>
  <c r="J677" i="7"/>
  <c r="S678" i="9"/>
  <c r="J401" i="7"/>
  <c r="S402" i="9"/>
  <c r="J384" i="7"/>
  <c r="S385" i="9"/>
  <c r="J671" i="7"/>
  <c r="S672" i="9"/>
  <c r="J255" i="7"/>
  <c r="S255" i="9"/>
  <c r="J27" i="7"/>
  <c r="S27" i="9"/>
  <c r="J413" i="7"/>
  <c r="S414" i="9"/>
  <c r="J415" i="7"/>
  <c r="S416" i="9"/>
  <c r="J672" i="7"/>
  <c r="S673" i="9"/>
  <c r="J417" i="7"/>
  <c r="S418" i="9"/>
  <c r="J608" i="7"/>
  <c r="S609" i="9"/>
  <c r="J678" i="7"/>
  <c r="S679" i="9"/>
  <c r="J682" i="7"/>
  <c r="S683" i="9"/>
  <c r="J660" i="7"/>
  <c r="S661" i="9"/>
  <c r="J320" i="7"/>
  <c r="S320" i="9"/>
  <c r="J25" i="7"/>
  <c r="S25" i="9"/>
  <c r="J482" i="7"/>
  <c r="S483" i="9"/>
  <c r="J85" i="7"/>
  <c r="S85" i="9"/>
  <c r="J585" i="7"/>
  <c r="S586" i="9"/>
  <c r="J246" i="7"/>
  <c r="S246" i="9"/>
  <c r="J214" i="7"/>
  <c r="S214" i="9"/>
  <c r="J567" i="7"/>
  <c r="S568" i="9"/>
  <c r="J167" i="7"/>
  <c r="S167" i="9"/>
  <c r="J102" i="7"/>
  <c r="S102" i="9"/>
  <c r="J568" i="7"/>
  <c r="S569" i="9"/>
  <c r="J46" i="7"/>
  <c r="S46" i="9"/>
  <c r="J269" i="7"/>
  <c r="S269" i="9"/>
  <c r="J469" i="7"/>
  <c r="S470" i="9"/>
  <c r="J467" i="7"/>
  <c r="S468" i="9"/>
  <c r="J513" i="7"/>
  <c r="S514" i="9"/>
  <c r="J412" i="7"/>
  <c r="S413" i="9"/>
  <c r="J263" i="7"/>
  <c r="S263" i="9"/>
  <c r="J327" i="7"/>
  <c r="S327" i="9"/>
  <c r="J410" i="7"/>
  <c r="S411" i="9"/>
  <c r="J364" i="7"/>
  <c r="S364" i="9"/>
  <c r="J36" i="7"/>
  <c r="S36" i="9"/>
  <c r="J195" i="7"/>
  <c r="S195" i="9"/>
  <c r="J643" i="7"/>
  <c r="S644" i="9"/>
  <c r="J258" i="7"/>
  <c r="S258" i="9"/>
  <c r="J490" i="7"/>
  <c r="S491" i="9"/>
  <c r="J727" i="7"/>
  <c r="S728" i="9"/>
  <c r="J86" i="7"/>
  <c r="S86" i="9"/>
  <c r="D14" i="17" l="1"/>
  <c r="D13" i="17"/>
  <c r="BR758" i="3"/>
  <c r="J760" i="7"/>
  <c r="G755" i="7"/>
  <c r="G760" i="7"/>
  <c r="F8" i="17"/>
  <c r="D11" i="14"/>
  <c r="H11" i="14" s="1"/>
  <c r="D16" i="14"/>
  <c r="H16" i="14" s="1"/>
  <c r="D25" i="14"/>
  <c r="H25" i="14" s="1"/>
  <c r="D24" i="14"/>
  <c r="H24" i="14" s="1"/>
  <c r="D19" i="14"/>
  <c r="H19" i="14" s="1"/>
  <c r="D2" i="14"/>
  <c r="H2" i="14" s="1"/>
  <c r="D23" i="14"/>
  <c r="H23" i="14" s="1"/>
  <c r="D4" i="14"/>
  <c r="H4" i="14" s="1"/>
  <c r="D22" i="14"/>
  <c r="H22" i="14" s="1"/>
  <c r="D5" i="14"/>
  <c r="H5" i="14" s="1"/>
  <c r="D6" i="14"/>
  <c r="H6" i="14" s="1"/>
  <c r="D18" i="14"/>
  <c r="H18" i="14" s="1"/>
  <c r="D10" i="14"/>
  <c r="H10" i="14" s="1"/>
  <c r="D20" i="14"/>
  <c r="D14" i="14"/>
  <c r="H14" i="14" s="1"/>
  <c r="D17" i="14"/>
  <c r="H17" i="14" s="1"/>
  <c r="D7" i="14"/>
  <c r="H7" i="14" s="1"/>
  <c r="D13" i="14"/>
  <c r="H13" i="14" s="1"/>
  <c r="D15" i="14"/>
  <c r="H15" i="14" s="1"/>
  <c r="D12" i="14"/>
  <c r="H12" i="14" s="1"/>
  <c r="D3" i="14"/>
  <c r="H3" i="14" s="1"/>
  <c r="D21" i="14"/>
  <c r="H21" i="14" s="1"/>
  <c r="D8" i="14"/>
  <c r="H8" i="14" s="1"/>
  <c r="D9" i="14"/>
  <c r="H9" i="14" s="1"/>
  <c r="J755" i="7"/>
  <c r="I2" i="7"/>
  <c r="BL768" i="3" l="1"/>
  <c r="D15" i="17" s="1"/>
  <c r="D12" i="17"/>
  <c r="J761" i="7"/>
  <c r="H20" i="14"/>
  <c r="D40" i="14"/>
</calcChain>
</file>

<file path=xl/comments1.xml><?xml version="1.0" encoding="utf-8"?>
<comments xmlns="http://schemas.openxmlformats.org/spreadsheetml/2006/main">
  <authors>
    <author>mdavis09</author>
    <author>Maria Davis</author>
  </authors>
  <commentList>
    <comment ref="Q1" authorId="0">
      <text>
        <r>
          <rPr>
            <b/>
            <sz val="8"/>
            <color indexed="81"/>
            <rFont val="Tahoma"/>
            <family val="2"/>
          </rPr>
          <t>mdavis09:</t>
        </r>
        <r>
          <rPr>
            <sz val="8"/>
            <color indexed="81"/>
            <rFont val="Tahoma"/>
            <family val="2"/>
          </rPr>
          <t xml:space="preserve">
Exclude "0" from filter</t>
        </r>
      </text>
    </comment>
    <comment ref="D28" authorId="1">
      <text>
        <r>
          <rPr>
            <b/>
            <sz val="9"/>
            <color indexed="81"/>
            <rFont val="Tahoma"/>
            <family val="2"/>
          </rPr>
          <t>Maria Davis:</t>
        </r>
        <r>
          <rPr>
            <sz val="9"/>
            <color indexed="81"/>
            <rFont val="Tahoma"/>
            <family val="2"/>
          </rPr>
          <t xml:space="preserve">
verified from Feb 2015 STAR SOD Report
</t>
        </r>
      </text>
    </comment>
  </commentList>
</comments>
</file>

<file path=xl/comments2.xml><?xml version="1.0" encoding="utf-8"?>
<comments xmlns="http://schemas.openxmlformats.org/spreadsheetml/2006/main">
  <authors>
    <author>mdavis09</author>
  </authors>
  <commentList>
    <comment ref="H1" authorId="0">
      <text>
        <r>
          <rPr>
            <b/>
            <sz val="8"/>
            <color indexed="81"/>
            <rFont val="Tahoma"/>
            <family val="2"/>
          </rPr>
          <t>mdavis09:</t>
        </r>
        <r>
          <rPr>
            <sz val="8"/>
            <color indexed="81"/>
            <rFont val="Tahoma"/>
            <family val="2"/>
          </rPr>
          <t xml:space="preserve">
exclude '0' from filter</t>
        </r>
      </text>
    </comment>
  </commentList>
</comments>
</file>

<file path=xl/sharedStrings.xml><?xml version="1.0" encoding="utf-8"?>
<sst xmlns="http://schemas.openxmlformats.org/spreadsheetml/2006/main" count="22598" uniqueCount="2257">
  <si>
    <t>ALC</t>
  </si>
  <si>
    <t>DEP</t>
  </si>
  <si>
    <t>20</t>
  </si>
  <si>
    <t>IPAC</t>
  </si>
  <si>
    <t>NTDO PMTS</t>
  </si>
  <si>
    <t>10</t>
  </si>
  <si>
    <t>14</t>
  </si>
  <si>
    <t>69</t>
  </si>
  <si>
    <t>83</t>
  </si>
  <si>
    <t>12</t>
  </si>
  <si>
    <t>17</t>
  </si>
  <si>
    <t>18</t>
  </si>
  <si>
    <t>21</t>
  </si>
  <si>
    <t>04</t>
  </si>
  <si>
    <t>03</t>
  </si>
  <si>
    <t>15</t>
  </si>
  <si>
    <t>86</t>
  </si>
  <si>
    <t>19</t>
  </si>
  <si>
    <t>01000001</t>
  </si>
  <si>
    <t>01</t>
  </si>
  <si>
    <t>RFC PMTS</t>
  </si>
  <si>
    <t>01000002</t>
  </si>
  <si>
    <t>02020001</t>
  </si>
  <si>
    <t>02</t>
  </si>
  <si>
    <t>02042003</t>
  </si>
  <si>
    <t>03000001</t>
  </si>
  <si>
    <t>03000002</t>
  </si>
  <si>
    <t>04000001</t>
  </si>
  <si>
    <t>04000002</t>
  </si>
  <si>
    <t>05000001</t>
  </si>
  <si>
    <t>05</t>
  </si>
  <si>
    <t>10015698</t>
  </si>
  <si>
    <t>10025697</t>
  </si>
  <si>
    <t>11010004</t>
  </si>
  <si>
    <t>11</t>
  </si>
  <si>
    <t>11030001</t>
  </si>
  <si>
    <t>11070001</t>
  </si>
  <si>
    <t>11440001</t>
  </si>
  <si>
    <t>12060000</t>
  </si>
  <si>
    <t>12113700</t>
  </si>
  <si>
    <t>12200408</t>
  </si>
  <si>
    <t>12250001</t>
  </si>
  <si>
    <t>12270200</t>
  </si>
  <si>
    <t>12350001</t>
  </si>
  <si>
    <t>12360000</t>
  </si>
  <si>
    <t>12360001</t>
  </si>
  <si>
    <t>12360002</t>
  </si>
  <si>
    <t>12360003</t>
  </si>
  <si>
    <t>12360004</t>
  </si>
  <si>
    <t>12360005</t>
  </si>
  <si>
    <t>12360006</t>
  </si>
  <si>
    <t>12360007</t>
  </si>
  <si>
    <t>12360008</t>
  </si>
  <si>
    <t>12360009</t>
  </si>
  <si>
    <t>12360011</t>
  </si>
  <si>
    <t>12360013</t>
  </si>
  <si>
    <t>12360014</t>
  </si>
  <si>
    <t>12360015</t>
  </si>
  <si>
    <t>12370001</t>
  </si>
  <si>
    <t>12400001</t>
  </si>
  <si>
    <t>12400300</t>
  </si>
  <si>
    <t>12400303</t>
  </si>
  <si>
    <t>12400401</t>
  </si>
  <si>
    <t>12400402</t>
  </si>
  <si>
    <t>12400403</t>
  </si>
  <si>
    <t>12400404</t>
  </si>
  <si>
    <t>12400405</t>
  </si>
  <si>
    <t>12400406</t>
  </si>
  <si>
    <t>12400407</t>
  </si>
  <si>
    <t>12400505</t>
  </si>
  <si>
    <t>12400606</t>
  </si>
  <si>
    <t>12400700</t>
  </si>
  <si>
    <t>12400707</t>
  </si>
  <si>
    <t>12400800</t>
  </si>
  <si>
    <t>12401000</t>
  </si>
  <si>
    <t>12401010</t>
  </si>
  <si>
    <t>12401100</t>
  </si>
  <si>
    <t>12401240</t>
  </si>
  <si>
    <t>12401600</t>
  </si>
  <si>
    <t>12401800</t>
  </si>
  <si>
    <t>12402000</t>
  </si>
  <si>
    <t>12402200</t>
  </si>
  <si>
    <t>12402300</t>
  </si>
  <si>
    <t>12403000</t>
  </si>
  <si>
    <t>12403400</t>
  </si>
  <si>
    <t>12403600</t>
  </si>
  <si>
    <t>12407878</t>
  </si>
  <si>
    <t>12800001</t>
  </si>
  <si>
    <t>13040001</t>
  </si>
  <si>
    <t>13</t>
  </si>
  <si>
    <t>13060001</t>
  </si>
  <si>
    <t>13070001</t>
  </si>
  <si>
    <t>13100001</t>
  </si>
  <si>
    <t>13140001</t>
  </si>
  <si>
    <t>13200001</t>
  </si>
  <si>
    <t>14010001</t>
  </si>
  <si>
    <t>14019999</t>
  </si>
  <si>
    <t>14060001</t>
  </si>
  <si>
    <t>14060905</t>
  </si>
  <si>
    <t>14080001</t>
  </si>
  <si>
    <t>14100099</t>
  </si>
  <si>
    <t>14110008</t>
  </si>
  <si>
    <t>14160006</t>
  </si>
  <si>
    <t>14170001</t>
  </si>
  <si>
    <t>14180001</t>
  </si>
  <si>
    <t>14190001</t>
  </si>
  <si>
    <t>14200699</t>
  </si>
  <si>
    <t>14210651</t>
  </si>
  <si>
    <t>14210656</t>
  </si>
  <si>
    <t>14220000</t>
  </si>
  <si>
    <t>15010004</t>
  </si>
  <si>
    <t>15010005</t>
  </si>
  <si>
    <t>15020001</t>
  </si>
  <si>
    <t>15020002</t>
  </si>
  <si>
    <t>15030001</t>
  </si>
  <si>
    <t>15040001</t>
  </si>
  <si>
    <t>15070000</t>
  </si>
  <si>
    <t>15070001</t>
  </si>
  <si>
    <t>15080001</t>
  </si>
  <si>
    <t>15080007</t>
  </si>
  <si>
    <t>15100001</t>
  </si>
  <si>
    <t>15100002</t>
  </si>
  <si>
    <t>15100003</t>
  </si>
  <si>
    <t>15100004</t>
  </si>
  <si>
    <t>15100005</t>
  </si>
  <si>
    <t>15100006</t>
  </si>
  <si>
    <t>15100007</t>
  </si>
  <si>
    <t>15100008</t>
  </si>
  <si>
    <t>15100009</t>
  </si>
  <si>
    <t>15100030</t>
  </si>
  <si>
    <t>15100101</t>
  </si>
  <si>
    <t>15100102</t>
  </si>
  <si>
    <t>15100107</t>
  </si>
  <si>
    <t>15100108</t>
  </si>
  <si>
    <t>15100114</t>
  </si>
  <si>
    <t>15100126</t>
  </si>
  <si>
    <t>15100127</t>
  </si>
  <si>
    <t>15100130</t>
  </si>
  <si>
    <t>15100143</t>
  </si>
  <si>
    <t>15100144</t>
  </si>
  <si>
    <t>15100151</t>
  </si>
  <si>
    <t>15100157</t>
  </si>
  <si>
    <t>15100187</t>
  </si>
  <si>
    <t>15100196</t>
  </si>
  <si>
    <t>15100214</t>
  </si>
  <si>
    <t>15100217</t>
  </si>
  <si>
    <t>15100218</t>
  </si>
  <si>
    <t>15100223</t>
  </si>
  <si>
    <t>15100224</t>
  </si>
  <si>
    <t>15100229</t>
  </si>
  <si>
    <t>15100230</t>
  </si>
  <si>
    <t>15100231</t>
  </si>
  <si>
    <t>15100232</t>
  </si>
  <si>
    <t>15100234</t>
  </si>
  <si>
    <t>15100235</t>
  </si>
  <si>
    <t>15100236</t>
  </si>
  <si>
    <t>15100237</t>
  </si>
  <si>
    <t>15100249</t>
  </si>
  <si>
    <t>15100252</t>
  </si>
  <si>
    <t>15100258</t>
  </si>
  <si>
    <t>15100262</t>
  </si>
  <si>
    <t>15100270</t>
  </si>
  <si>
    <t>15100272</t>
  </si>
  <si>
    <t>15100274</t>
  </si>
  <si>
    <t>15100275</t>
  </si>
  <si>
    <t>15100276</t>
  </si>
  <si>
    <t>15100301</t>
  </si>
  <si>
    <t>15100318</t>
  </si>
  <si>
    <t>15100403</t>
  </si>
  <si>
    <t>15100404</t>
  </si>
  <si>
    <t>15100405</t>
  </si>
  <si>
    <t>15100407</t>
  </si>
  <si>
    <t>15100413</t>
  </si>
  <si>
    <t>15100428</t>
  </si>
  <si>
    <t>15100433</t>
  </si>
  <si>
    <t>15100438</t>
  </si>
  <si>
    <t>15100439</t>
  </si>
  <si>
    <t>15100442</t>
  </si>
  <si>
    <t>15100443</t>
  </si>
  <si>
    <t>15100444</t>
  </si>
  <si>
    <t>15100445</t>
  </si>
  <si>
    <t>15100447</t>
  </si>
  <si>
    <t>15100448</t>
  </si>
  <si>
    <t>15100449</t>
  </si>
  <si>
    <t>15100452</t>
  </si>
  <si>
    <t>15100453</t>
  </si>
  <si>
    <t>15100459</t>
  </si>
  <si>
    <t>15100461</t>
  </si>
  <si>
    <t>15100462</t>
  </si>
  <si>
    <t>15100463</t>
  </si>
  <si>
    <t>15100464</t>
  </si>
  <si>
    <t>15100465</t>
  </si>
  <si>
    <t>15100466</t>
  </si>
  <si>
    <t>15100467</t>
  </si>
  <si>
    <t>15100519</t>
  </si>
  <si>
    <t>15100602</t>
  </si>
  <si>
    <t>15100603</t>
  </si>
  <si>
    <t>15100605</t>
  </si>
  <si>
    <t>15100617</t>
  </si>
  <si>
    <t>15100618</t>
  </si>
  <si>
    <t>15100619</t>
  </si>
  <si>
    <t>15100620</t>
  </si>
  <si>
    <t>15100701</t>
  </si>
  <si>
    <t>15100702</t>
  </si>
  <si>
    <t>15100718</t>
  </si>
  <si>
    <t>15100719</t>
  </si>
  <si>
    <t>15100720</t>
  </si>
  <si>
    <t>15100721</t>
  </si>
  <si>
    <t>15100722</t>
  </si>
  <si>
    <t>15100723</t>
  </si>
  <si>
    <t>15100724</t>
  </si>
  <si>
    <t>15100725</t>
  </si>
  <si>
    <t>15100745</t>
  </si>
  <si>
    <t>15100900</t>
  </si>
  <si>
    <t>15100903</t>
  </si>
  <si>
    <t>15100924</t>
  </si>
  <si>
    <t>15101001</t>
  </si>
  <si>
    <t>15101002</t>
  </si>
  <si>
    <t>15101003</t>
  </si>
  <si>
    <t>15101101</t>
  </si>
  <si>
    <t>15101102</t>
  </si>
  <si>
    <t>15101103</t>
  </si>
  <si>
    <t>15101104</t>
  </si>
  <si>
    <t>15101105</t>
  </si>
  <si>
    <t>15101202</t>
  </si>
  <si>
    <t>15101250</t>
  </si>
  <si>
    <t>15101301</t>
  </si>
  <si>
    <t>15101603</t>
  </si>
  <si>
    <t>15102003</t>
  </si>
  <si>
    <t>15110001</t>
  </si>
  <si>
    <t>15180001</t>
  </si>
  <si>
    <t>16</t>
  </si>
  <si>
    <t>16010002</t>
  </si>
  <si>
    <t>16010003</t>
  </si>
  <si>
    <t>16010004</t>
  </si>
  <si>
    <t>16010005</t>
  </si>
  <si>
    <t>16010006</t>
  </si>
  <si>
    <t>16010007</t>
  </si>
  <si>
    <t>16010008</t>
  </si>
  <si>
    <t>16010009</t>
  </si>
  <si>
    <t>16010010</t>
  </si>
  <si>
    <t>16010013</t>
  </si>
  <si>
    <t>16010014</t>
  </si>
  <si>
    <t>16010015</t>
  </si>
  <si>
    <t>16012004</t>
  </si>
  <si>
    <t>16012005</t>
  </si>
  <si>
    <t>16012006</t>
  </si>
  <si>
    <t>16012009</t>
  </si>
  <si>
    <t>16012011</t>
  </si>
  <si>
    <t>16012012</t>
  </si>
  <si>
    <t>16012013</t>
  </si>
  <si>
    <t>16012014</t>
  </si>
  <si>
    <t>16012016</t>
  </si>
  <si>
    <t>16012017</t>
  </si>
  <si>
    <t>16012018</t>
  </si>
  <si>
    <t>16120001</t>
  </si>
  <si>
    <t>16150001</t>
  </si>
  <si>
    <t>16150002</t>
  </si>
  <si>
    <t>16150003</t>
  </si>
  <si>
    <t>16150004</t>
  </si>
  <si>
    <t>16150011</t>
  </si>
  <si>
    <t>16150012</t>
  </si>
  <si>
    <t>16150013</t>
  </si>
  <si>
    <t>16150016</t>
  </si>
  <si>
    <t>16150050</t>
  </si>
  <si>
    <t>16150101</t>
  </si>
  <si>
    <t>16150202</t>
  </si>
  <si>
    <t>16150701</t>
  </si>
  <si>
    <t>16151201</t>
  </si>
  <si>
    <t>16152001</t>
  </si>
  <si>
    <t>16154901</t>
  </si>
  <si>
    <t>18000001</t>
  </si>
  <si>
    <t>18000002</t>
  </si>
  <si>
    <t>18000004</t>
  </si>
  <si>
    <t>18000005</t>
  </si>
  <si>
    <t>18010000</t>
  </si>
  <si>
    <t>18020000</t>
  </si>
  <si>
    <t>19000001</t>
  </si>
  <si>
    <t>19000003</t>
  </si>
  <si>
    <t>19101103</t>
  </si>
  <si>
    <t>20010001</t>
  </si>
  <si>
    <t>20010004</t>
  </si>
  <si>
    <t>20010005</t>
  </si>
  <si>
    <t>20010006</t>
  </si>
  <si>
    <t>20010007</t>
  </si>
  <si>
    <t>20010010</t>
  </si>
  <si>
    <t>20010099</t>
  </si>
  <si>
    <t>20040001</t>
  </si>
  <si>
    <t>20050000</t>
  </si>
  <si>
    <t>20050007</t>
  </si>
  <si>
    <t>20080001</t>
  </si>
  <si>
    <t>20090002</t>
  </si>
  <si>
    <t>20090003</t>
  </si>
  <si>
    <t>20090004</t>
  </si>
  <si>
    <t>20090700</t>
  </si>
  <si>
    <t>20090800</t>
  </si>
  <si>
    <t>20090900</t>
  </si>
  <si>
    <t>20091700</t>
  </si>
  <si>
    <t>20091800</t>
  </si>
  <si>
    <t>20091900</t>
  </si>
  <si>
    <t>20092800</t>
  </si>
  <si>
    <t>20092900</t>
  </si>
  <si>
    <t>20094900</t>
  </si>
  <si>
    <t>20096500</t>
  </si>
  <si>
    <t>20098900</t>
  </si>
  <si>
    <t>20100000</t>
  </si>
  <si>
    <t>20100003</t>
  </si>
  <si>
    <t>20135337</t>
  </si>
  <si>
    <t>20139002</t>
  </si>
  <si>
    <t>20160001</t>
  </si>
  <si>
    <t>20161401</t>
  </si>
  <si>
    <t>20180002</t>
  </si>
  <si>
    <t>20180004</t>
  </si>
  <si>
    <t>20180009</t>
  </si>
  <si>
    <t>20180023</t>
  </si>
  <si>
    <t>20180030</t>
  </si>
  <si>
    <t>20180031</t>
  </si>
  <si>
    <t>20180032</t>
  </si>
  <si>
    <t>20180035</t>
  </si>
  <si>
    <t>20180040</t>
  </si>
  <si>
    <t>20180045</t>
  </si>
  <si>
    <t>20180048</t>
  </si>
  <si>
    <t>20180099</t>
  </si>
  <si>
    <t>20180102</t>
  </si>
  <si>
    <t>20180103</t>
  </si>
  <si>
    <t>20180301</t>
  </si>
  <si>
    <t>20180302</t>
  </si>
  <si>
    <t>20180303</t>
  </si>
  <si>
    <t>20180304</t>
  </si>
  <si>
    <t>20180305</t>
  </si>
  <si>
    <t>20180306</t>
  </si>
  <si>
    <t>20180307</t>
  </si>
  <si>
    <t>20180313</t>
  </si>
  <si>
    <t>20181001</t>
  </si>
  <si>
    <t>20181201</t>
  </si>
  <si>
    <t>20183700</t>
  </si>
  <si>
    <t>20184903</t>
  </si>
  <si>
    <t>20184904</t>
  </si>
  <si>
    <t>20450000</t>
  </si>
  <si>
    <t>20460000</t>
  </si>
  <si>
    <t>20550098</t>
  </si>
  <si>
    <t>20550860</t>
  </si>
  <si>
    <t>20550861</t>
  </si>
  <si>
    <t>20550865</t>
  </si>
  <si>
    <t>20552002</t>
  </si>
  <si>
    <t>20555091</t>
  </si>
  <si>
    <t>20710001</t>
  </si>
  <si>
    <t>21000001</t>
  </si>
  <si>
    <t>21004332</t>
  </si>
  <si>
    <t>23000001</t>
  </si>
  <si>
    <t>23</t>
  </si>
  <si>
    <t>24000001</t>
  </si>
  <si>
    <t>24</t>
  </si>
  <si>
    <t>24000002</t>
  </si>
  <si>
    <t>25000001</t>
  </si>
  <si>
    <t>25</t>
  </si>
  <si>
    <t>26000001</t>
  </si>
  <si>
    <t>26</t>
  </si>
  <si>
    <t>26000002</t>
  </si>
  <si>
    <t>27000001</t>
  </si>
  <si>
    <t>27</t>
  </si>
  <si>
    <t>27000002</t>
  </si>
  <si>
    <t>28040001</t>
  </si>
  <si>
    <t>28</t>
  </si>
  <si>
    <t>28040004</t>
  </si>
  <si>
    <t>28043000</t>
  </si>
  <si>
    <t>28045200</t>
  </si>
  <si>
    <t>28045300</t>
  </si>
  <si>
    <t>28045400</t>
  </si>
  <si>
    <t>28045500</t>
  </si>
  <si>
    <t>28045600</t>
  </si>
  <si>
    <t>28045900</t>
  </si>
  <si>
    <t>29000001</t>
  </si>
  <si>
    <t>29</t>
  </si>
  <si>
    <t>31000001</t>
  </si>
  <si>
    <t>31</t>
  </si>
  <si>
    <t>33010001</t>
  </si>
  <si>
    <t>33</t>
  </si>
  <si>
    <t>33020001</t>
  </si>
  <si>
    <t>34000001</t>
  </si>
  <si>
    <t>34</t>
  </si>
  <si>
    <t>36000102</t>
  </si>
  <si>
    <t>36</t>
  </si>
  <si>
    <t>36000103</t>
  </si>
  <si>
    <t>36000200</t>
  </si>
  <si>
    <t>36000201</t>
  </si>
  <si>
    <t>36000310</t>
  </si>
  <si>
    <t>36000785</t>
  </si>
  <si>
    <t>36001200</t>
  </si>
  <si>
    <t>41000001</t>
  </si>
  <si>
    <t>41</t>
  </si>
  <si>
    <t>45010001</t>
  </si>
  <si>
    <t>45</t>
  </si>
  <si>
    <t>47000016</t>
  </si>
  <si>
    <t>47</t>
  </si>
  <si>
    <t>47000017</t>
  </si>
  <si>
    <t>48110004</t>
  </si>
  <si>
    <t>48</t>
  </si>
  <si>
    <t>48230000</t>
  </si>
  <si>
    <t>49000001</t>
  </si>
  <si>
    <t>49</t>
  </si>
  <si>
    <t>50000001</t>
  </si>
  <si>
    <t>50</t>
  </si>
  <si>
    <t>51000001</t>
  </si>
  <si>
    <t>51</t>
  </si>
  <si>
    <t>54000001</t>
  </si>
  <si>
    <t>54</t>
  </si>
  <si>
    <t>56000001</t>
  </si>
  <si>
    <t>56</t>
  </si>
  <si>
    <t>59000002</t>
  </si>
  <si>
    <t>59</t>
  </si>
  <si>
    <t>59000003</t>
  </si>
  <si>
    <t>59000004</t>
  </si>
  <si>
    <t>60009301</t>
  </si>
  <si>
    <t>60</t>
  </si>
  <si>
    <t>60009302</t>
  </si>
  <si>
    <t>61000001</t>
  </si>
  <si>
    <t>61</t>
  </si>
  <si>
    <t>62000001</t>
  </si>
  <si>
    <t>62</t>
  </si>
  <si>
    <t>63000001</t>
  </si>
  <si>
    <t>63</t>
  </si>
  <si>
    <t>65000001</t>
  </si>
  <si>
    <t>65</t>
  </si>
  <si>
    <t>68010015</t>
  </si>
  <si>
    <t>68</t>
  </si>
  <si>
    <t>68010030</t>
  </si>
  <si>
    <t>68010099</t>
  </si>
  <si>
    <t>68010727</t>
  </si>
  <si>
    <t>68011200</t>
  </si>
  <si>
    <t>68011233</t>
  </si>
  <si>
    <t>68014922</t>
  </si>
  <si>
    <t>68128933</t>
  </si>
  <si>
    <t>69001104</t>
  </si>
  <si>
    <t>69010004</t>
  </si>
  <si>
    <t>69010005</t>
  </si>
  <si>
    <t>69010006</t>
  </si>
  <si>
    <t>69010007</t>
  </si>
  <si>
    <t>69030001</t>
  </si>
  <si>
    <t>69050001</t>
  </si>
  <si>
    <t>69060011</t>
  </si>
  <si>
    <t>69070001</t>
  </si>
  <si>
    <t>69080001</t>
  </si>
  <si>
    <t>69140001</t>
  </si>
  <si>
    <t>69170001</t>
  </si>
  <si>
    <t>69260001</t>
  </si>
  <si>
    <t>69300001</t>
  </si>
  <si>
    <t>70010103</t>
  </si>
  <si>
    <t>70</t>
  </si>
  <si>
    <t>70011512</t>
  </si>
  <si>
    <t>70011514</t>
  </si>
  <si>
    <t>70020001</t>
  </si>
  <si>
    <t>70031512</t>
  </si>
  <si>
    <t>70031513</t>
  </si>
  <si>
    <t>70031514</t>
  </si>
  <si>
    <t>70040001</t>
  </si>
  <si>
    <t>70050091</t>
  </si>
  <si>
    <t>70050092</t>
  </si>
  <si>
    <t>70050094</t>
  </si>
  <si>
    <t>70050095</t>
  </si>
  <si>
    <t>70050096</t>
  </si>
  <si>
    <t>70050097</t>
  </si>
  <si>
    <t>70050098</t>
  </si>
  <si>
    <t>70050099</t>
  </si>
  <si>
    <t>70050101</t>
  </si>
  <si>
    <t>70050102</t>
  </si>
  <si>
    <t>70050104</t>
  </si>
  <si>
    <t>70050105</t>
  </si>
  <si>
    <t>70050107</t>
  </si>
  <si>
    <t>70050109</t>
  </si>
  <si>
    <t>70050111</t>
  </si>
  <si>
    <t>70050113</t>
  </si>
  <si>
    <t>70050210</t>
  </si>
  <si>
    <t>70050246</t>
  </si>
  <si>
    <t>70050247</t>
  </si>
  <si>
    <t>70050333</t>
  </si>
  <si>
    <t>70050334</t>
  </si>
  <si>
    <t>70050335</t>
  </si>
  <si>
    <t>70050336</t>
  </si>
  <si>
    <t>70050337</t>
  </si>
  <si>
    <t>70050338</t>
  </si>
  <si>
    <t>70050339</t>
  </si>
  <si>
    <t>70050341</t>
  </si>
  <si>
    <t>70050345</t>
  </si>
  <si>
    <t>70050379</t>
  </si>
  <si>
    <t>70050414</t>
  </si>
  <si>
    <t>70050415</t>
  </si>
  <si>
    <t>70050416</t>
  </si>
  <si>
    <t>70050417</t>
  </si>
  <si>
    <t>70050418</t>
  </si>
  <si>
    <t>70050449</t>
  </si>
  <si>
    <t>70050451</t>
  </si>
  <si>
    <t>70050452</t>
  </si>
  <si>
    <t>70050454</t>
  </si>
  <si>
    <t>70050474</t>
  </si>
  <si>
    <t>70050519</t>
  </si>
  <si>
    <t>70050520</t>
  </si>
  <si>
    <t>70050575</t>
  </si>
  <si>
    <t>70050621</t>
  </si>
  <si>
    <t>70050623</t>
  </si>
  <si>
    <t>70050624</t>
  </si>
  <si>
    <t>70050626</t>
  </si>
  <si>
    <t>70050653</t>
  </si>
  <si>
    <t>70050655</t>
  </si>
  <si>
    <t>70050725</t>
  </si>
  <si>
    <t>70050727</t>
  </si>
  <si>
    <t>70050728</t>
  </si>
  <si>
    <t>70050729</t>
  </si>
  <si>
    <t>70050730</t>
  </si>
  <si>
    <t>70050731</t>
  </si>
  <si>
    <t>70050732</t>
  </si>
  <si>
    <t>70050800</t>
  </si>
  <si>
    <t>70051512</t>
  </si>
  <si>
    <t>70051513</t>
  </si>
  <si>
    <t>70060000</t>
  </si>
  <si>
    <t>70060003</t>
  </si>
  <si>
    <t>70060004</t>
  </si>
  <si>
    <t>70060005</t>
  </si>
  <si>
    <t>70060006</t>
  </si>
  <si>
    <t>70070001</t>
  </si>
  <si>
    <t>70070002</t>
  </si>
  <si>
    <t>70070004</t>
  </si>
  <si>
    <t>70070005</t>
  </si>
  <si>
    <t>70081513</t>
  </si>
  <si>
    <t>70091512</t>
  </si>
  <si>
    <t>70091513</t>
  </si>
  <si>
    <t>70091514</t>
  </si>
  <si>
    <t>70110001</t>
  </si>
  <si>
    <t>70120001</t>
  </si>
  <si>
    <t>70191512</t>
  </si>
  <si>
    <t>70191513</t>
  </si>
  <si>
    <t>70191514</t>
  </si>
  <si>
    <t>70191515</t>
  </si>
  <si>
    <t>70210001</t>
  </si>
  <si>
    <t>70230001</t>
  </si>
  <si>
    <t>71000001</t>
  </si>
  <si>
    <t>71</t>
  </si>
  <si>
    <t>72000001</t>
  </si>
  <si>
    <t>72</t>
  </si>
  <si>
    <t>72000005</t>
  </si>
  <si>
    <t>72000006</t>
  </si>
  <si>
    <t>72000007</t>
  </si>
  <si>
    <t>72000010</t>
  </si>
  <si>
    <t>72000011</t>
  </si>
  <si>
    <t>72000013</t>
  </si>
  <si>
    <t>72000014</t>
  </si>
  <si>
    <t>72000018</t>
  </si>
  <si>
    <t>72000021</t>
  </si>
  <si>
    <t>72000022</t>
  </si>
  <si>
    <t>72000023</t>
  </si>
  <si>
    <t>72000024</t>
  </si>
  <si>
    <t>72000025</t>
  </si>
  <si>
    <t>72000026</t>
  </si>
  <si>
    <t>72000027</t>
  </si>
  <si>
    <t>72000028</t>
  </si>
  <si>
    <t>72000029</t>
  </si>
  <si>
    <t>72000031</t>
  </si>
  <si>
    <t>72000034</t>
  </si>
  <si>
    <t>72000035</t>
  </si>
  <si>
    <t>72000036</t>
  </si>
  <si>
    <t>72000037</t>
  </si>
  <si>
    <t>72000038</t>
  </si>
  <si>
    <t>72000039</t>
  </si>
  <si>
    <t>72000040</t>
  </si>
  <si>
    <t>72000042</t>
  </si>
  <si>
    <t>72000043</t>
  </si>
  <si>
    <t>72000044</t>
  </si>
  <si>
    <t>72000045</t>
  </si>
  <si>
    <t>72000046</t>
  </si>
  <si>
    <t>72000048</t>
  </si>
  <si>
    <t>72000049</t>
  </si>
  <si>
    <t>72000051</t>
  </si>
  <si>
    <t>72000052</t>
  </si>
  <si>
    <t>72000053</t>
  </si>
  <si>
    <t>72000054</t>
  </si>
  <si>
    <t>72000055</t>
  </si>
  <si>
    <t>72000056</t>
  </si>
  <si>
    <t>72000057</t>
  </si>
  <si>
    <t>72000058</t>
  </si>
  <si>
    <t>72000059</t>
  </si>
  <si>
    <t>72000060</t>
  </si>
  <si>
    <t>72000061</t>
  </si>
  <si>
    <t>72000062</t>
  </si>
  <si>
    <t>72000064</t>
  </si>
  <si>
    <t>72000065</t>
  </si>
  <si>
    <t>72000066</t>
  </si>
  <si>
    <t>72190001</t>
  </si>
  <si>
    <t>72820000</t>
  </si>
  <si>
    <t>73000001</t>
  </si>
  <si>
    <t>73</t>
  </si>
  <si>
    <t>74000001</t>
  </si>
  <si>
    <t>74</t>
  </si>
  <si>
    <t>75010098</t>
  </si>
  <si>
    <t>75</t>
  </si>
  <si>
    <t>75010500</t>
  </si>
  <si>
    <t>75010501</t>
  </si>
  <si>
    <t>75030030</t>
  </si>
  <si>
    <t>75030654</t>
  </si>
  <si>
    <t>75030657</t>
  </si>
  <si>
    <t>75030660</t>
  </si>
  <si>
    <t>75030661</t>
  </si>
  <si>
    <t>75030856</t>
  </si>
  <si>
    <t>75030862</t>
  </si>
  <si>
    <t>75030863</t>
  </si>
  <si>
    <t>75030864</t>
  </si>
  <si>
    <t>75030961</t>
  </si>
  <si>
    <t>75030962</t>
  </si>
  <si>
    <t>75030963</t>
  </si>
  <si>
    <t>75031058</t>
  </si>
  <si>
    <t>75050080</t>
  </si>
  <si>
    <t>75060099</t>
  </si>
  <si>
    <t>75080031</t>
  </si>
  <si>
    <t>75090421</t>
  </si>
  <si>
    <t>78000001</t>
  </si>
  <si>
    <t>78</t>
  </si>
  <si>
    <t>78000004</t>
  </si>
  <si>
    <t>80000001</t>
  </si>
  <si>
    <t>80</t>
  </si>
  <si>
    <t>80000002</t>
  </si>
  <si>
    <t>80000004</t>
  </si>
  <si>
    <t>80000024</t>
  </si>
  <si>
    <t>80000055</t>
  </si>
  <si>
    <t>80000101</t>
  </si>
  <si>
    <t>80000501</t>
  </si>
  <si>
    <t>80000701</t>
  </si>
  <si>
    <t>80001201</t>
  </si>
  <si>
    <t>80004901</t>
  </si>
  <si>
    <t>80004904</t>
  </si>
  <si>
    <t>83000001</t>
  </si>
  <si>
    <t>83004985</t>
  </si>
  <si>
    <t>84000154</t>
  </si>
  <si>
    <t>84</t>
  </si>
  <si>
    <t>86004960</t>
  </si>
  <si>
    <t>86010300</t>
  </si>
  <si>
    <t>86011101</t>
  </si>
  <si>
    <t>86090300</t>
  </si>
  <si>
    <t>88000001</t>
  </si>
  <si>
    <t>88</t>
  </si>
  <si>
    <t>89000001</t>
  </si>
  <si>
    <t>89</t>
  </si>
  <si>
    <t>89000004</t>
  </si>
  <si>
    <t>89001401</t>
  </si>
  <si>
    <t>89001501</t>
  </si>
  <si>
    <t>89001601</t>
  </si>
  <si>
    <t>89001602</t>
  </si>
  <si>
    <t>89001701</t>
  </si>
  <si>
    <t>90000001</t>
  </si>
  <si>
    <t>90</t>
  </si>
  <si>
    <t>91020001</t>
  </si>
  <si>
    <t>91</t>
  </si>
  <si>
    <t>91020002</t>
  </si>
  <si>
    <t>91020005</t>
  </si>
  <si>
    <t>91020006</t>
  </si>
  <si>
    <t>91020007</t>
  </si>
  <si>
    <t>91020008</t>
  </si>
  <si>
    <t>91020009</t>
  </si>
  <si>
    <t>91020010</t>
  </si>
  <si>
    <t>91020011</t>
  </si>
  <si>
    <t>91020012</t>
  </si>
  <si>
    <t>91020013</t>
  </si>
  <si>
    <t>91020014</t>
  </si>
  <si>
    <t>91020015</t>
  </si>
  <si>
    <t>91020016</t>
  </si>
  <si>
    <t>91020017</t>
  </si>
  <si>
    <t>91020019</t>
  </si>
  <si>
    <t>91020021</t>
  </si>
  <si>
    <t>93000001</t>
  </si>
  <si>
    <t>93</t>
  </si>
  <si>
    <t>95030001</t>
  </si>
  <si>
    <t>95</t>
  </si>
  <si>
    <t>95040001</t>
  </si>
  <si>
    <t>95040002</t>
  </si>
  <si>
    <t>95040004</t>
  </si>
  <si>
    <t>95040007</t>
  </si>
  <si>
    <t>95140001</t>
  </si>
  <si>
    <t>95190001</t>
  </si>
  <si>
    <t>95210000</t>
  </si>
  <si>
    <t>95240001</t>
  </si>
  <si>
    <t>95250001</t>
  </si>
  <si>
    <t>95270001</t>
  </si>
  <si>
    <t>95280000</t>
  </si>
  <si>
    <t>95320000</t>
  </si>
  <si>
    <t>95420002</t>
  </si>
  <si>
    <t>95480001</t>
  </si>
  <si>
    <t>95550001</t>
  </si>
  <si>
    <t>95620000</t>
  </si>
  <si>
    <t>95640001</t>
  </si>
  <si>
    <t>95650001</t>
  </si>
  <si>
    <t>95670000</t>
  </si>
  <si>
    <t>95680001</t>
  </si>
  <si>
    <t>95700001</t>
  </si>
  <si>
    <t>95770000</t>
  </si>
  <si>
    <t>95790000</t>
  </si>
  <si>
    <t>95800000</t>
  </si>
  <si>
    <t>95800001</t>
  </si>
  <si>
    <t>95850000</t>
  </si>
  <si>
    <t>97000002</t>
  </si>
  <si>
    <t>97</t>
  </si>
  <si>
    <t>97000004</t>
  </si>
  <si>
    <t>97000005</t>
  </si>
  <si>
    <t>97000007</t>
  </si>
  <si>
    <t>97000010</t>
  </si>
  <si>
    <t>97000012</t>
  </si>
  <si>
    <t>97200010</t>
  </si>
  <si>
    <t>Type</t>
  </si>
  <si>
    <t>Count</t>
  </si>
  <si>
    <t>Dept</t>
  </si>
  <si>
    <t>Grand Total</t>
  </si>
  <si>
    <t>Sum of Count</t>
  </si>
  <si>
    <t>Collections</t>
  </si>
  <si>
    <t>Payments</t>
  </si>
  <si>
    <t>Department Name</t>
  </si>
  <si>
    <t>Rank</t>
  </si>
  <si>
    <t>X</t>
  </si>
  <si>
    <t>Live</t>
  </si>
  <si>
    <t>Notes</t>
  </si>
  <si>
    <t>(All)</t>
  </si>
  <si>
    <t>Use</t>
  </si>
  <si>
    <t>NTDO</t>
  </si>
  <si>
    <t>TDO/RFC</t>
  </si>
  <si>
    <t>Pilot</t>
  </si>
  <si>
    <t>% Pilot</t>
  </si>
  <si>
    <t>INDEPENDENT AGENCIES &amp; COMMISSIONS</t>
  </si>
  <si>
    <t>Total ALCs</t>
  </si>
  <si>
    <t>% Live</t>
  </si>
  <si>
    <t xml:space="preserve"> % Live</t>
  </si>
  <si>
    <t>Live Date</t>
  </si>
  <si>
    <t>12360010</t>
  </si>
  <si>
    <t>12360012</t>
  </si>
  <si>
    <t>12360016</t>
  </si>
  <si>
    <t>12360017</t>
  </si>
  <si>
    <t>12360018</t>
  </si>
  <si>
    <t>12360019</t>
  </si>
  <si>
    <t>12360020</t>
  </si>
  <si>
    <t>12360021</t>
  </si>
  <si>
    <t>12360022</t>
  </si>
  <si>
    <t>12360023</t>
  </si>
  <si>
    <t>13140002</t>
  </si>
  <si>
    <t>15100302</t>
  </si>
  <si>
    <t>15100419</t>
  </si>
  <si>
    <t>15100429</t>
  </si>
  <si>
    <t>17002701</t>
  </si>
  <si>
    <t>17002702</t>
  </si>
  <si>
    <t>17008522</t>
  </si>
  <si>
    <t>ASAP</t>
  </si>
  <si>
    <t>95040005</t>
  </si>
  <si>
    <t>95040006</t>
  </si>
  <si>
    <t>70081514</t>
  </si>
  <si>
    <t>17000001</t>
  </si>
  <si>
    <t>ITS</t>
  </si>
  <si>
    <t>47000018</t>
  </si>
  <si>
    <t>69001106</t>
  </si>
  <si>
    <t>72000063</t>
  </si>
  <si>
    <t>95880000</t>
  </si>
  <si>
    <t>Treasury - BPD</t>
  </si>
  <si>
    <t>Contact</t>
  </si>
  <si>
    <t>Email</t>
  </si>
  <si>
    <t>Phone</t>
  </si>
  <si>
    <t>Agency</t>
  </si>
  <si>
    <t>GPO</t>
  </si>
  <si>
    <t xml:space="preserve">Irene Hyman </t>
  </si>
  <si>
    <t>202-512-0836</t>
  </si>
  <si>
    <t>Kim Poling</t>
  </si>
  <si>
    <t>kim.poling@bpd.treas.gov, fedinvestor@bpd.treas.gov, amy.patterson@bpd.gov</t>
  </si>
  <si>
    <t>Treasury - FMS</t>
  </si>
  <si>
    <t>LOC</t>
  </si>
  <si>
    <t>Allan Holand</t>
  </si>
  <si>
    <t>alho@loc.gov</t>
  </si>
  <si>
    <t>202-724-9268</t>
  </si>
  <si>
    <t xml:space="preserve">USCP </t>
  </si>
  <si>
    <t>Collections:Janet Lejeune
IPAC: Monica Sondberg</t>
  </si>
  <si>
    <t>Collections:janet.lejeune@uscp.gov
IPAC:Monica.Sondberg@uscp.gov</t>
  </si>
  <si>
    <t>Allan Holland</t>
  </si>
  <si>
    <t>Allan.Holland@compliance.gov</t>
  </si>
  <si>
    <t>304-480-7018</t>
  </si>
  <si>
    <t xml:space="preserve">USDA - RMA </t>
  </si>
  <si>
    <t>Shanda Sander</t>
  </si>
  <si>
    <t>shanda.sander@rma.usda.gov</t>
  </si>
  <si>
    <t>816-926-2654</t>
  </si>
  <si>
    <t>USDA - CCC</t>
  </si>
  <si>
    <t>Amber Gilstrap</t>
  </si>
  <si>
    <t>amber.gilstrap@kcc.usda.gov</t>
  </si>
  <si>
    <t>DOC - Census</t>
  </si>
  <si>
    <t>Margie Oates</t>
  </si>
  <si>
    <t>margie.a.oates@census.gov</t>
  </si>
  <si>
    <t>301-763-1257</t>
  </si>
  <si>
    <t>DOC - USPTO</t>
  </si>
  <si>
    <t>571-272-6530</t>
  </si>
  <si>
    <t>DOC - NOAA</t>
  </si>
  <si>
    <t>John Monte</t>
  </si>
  <si>
    <t>John.Monte@noaa.gov</t>
  </si>
  <si>
    <t>301-713-1830 X123</t>
  </si>
  <si>
    <t>Adrian Hafner</t>
  </si>
  <si>
    <t>Adrian_P_Hafner@nbc.gov</t>
  </si>
  <si>
    <t>303-969-7375</t>
  </si>
  <si>
    <t>DOI - NBC - ONRR</t>
  </si>
  <si>
    <t>IPAC: Rita Debraccio
Coll: Del Clapp and Johnnie Sheeley</t>
  </si>
  <si>
    <t>IPAC: rita.debraccio@onrr.gov
Coll: rose.clapp@onrr.gov, johnnie.sheeley@onrr.gov</t>
  </si>
  <si>
    <t>IPAC:303-231-3085</t>
  </si>
  <si>
    <t xml:space="preserve">DOJ - BOP </t>
  </si>
  <si>
    <t>DOL</t>
  </si>
  <si>
    <t>Michael Krain</t>
  </si>
  <si>
    <t>Krain.Michael@dol.gov</t>
  </si>
  <si>
    <t>202-693-0907</t>
  </si>
  <si>
    <t xml:space="preserve">Shelia Alexander </t>
  </si>
  <si>
    <t>alexander.shelia@dol.gov</t>
  </si>
  <si>
    <t>202-693-4472</t>
  </si>
  <si>
    <t>DOD - IPP</t>
  </si>
  <si>
    <t>Jeff Lucasik and Marilyn Forney</t>
  </si>
  <si>
    <t>jeffery.lukasik@dfas.mil, marilyn.forney@osd.mil</t>
  </si>
  <si>
    <t>216-204-3633, 703-697-2310</t>
  </si>
  <si>
    <t>USPS</t>
  </si>
  <si>
    <t>Norine Tyson</t>
  </si>
  <si>
    <t>norine.a.tyson@usps.gov</t>
  </si>
  <si>
    <t>USPS - PRC</t>
  </si>
  <si>
    <t>Connie Wright</t>
  </si>
  <si>
    <t>connie.wright@prc.gov</t>
  </si>
  <si>
    <t>State</t>
  </si>
  <si>
    <t>Treasury</t>
  </si>
  <si>
    <t>Cynthia Boyd</t>
  </si>
  <si>
    <t>Cynthia.Boyd@treasury.gov</t>
  </si>
  <si>
    <t>Treasury - Special IG for Troubled Asset Relief Prog - ARC</t>
  </si>
  <si>
    <t>340-480-7018</t>
  </si>
  <si>
    <t>Treasury - Office of DC Pensions</t>
  </si>
  <si>
    <t>Treasury - Community Development Financial Institutions  Fund</t>
  </si>
  <si>
    <t>Treasury - OIG</t>
  </si>
  <si>
    <t>Treasury - IRS</t>
  </si>
  <si>
    <t>Treasury - Alcohol and Tobacco Tax and Trade Bureau Adm</t>
  </si>
  <si>
    <t>Treasury - BEP</t>
  </si>
  <si>
    <t>202-874-2492</t>
  </si>
  <si>
    <t>Sean Kemple</t>
  </si>
  <si>
    <t>sean.kemple@fms.treas.gov</t>
  </si>
  <si>
    <t>202-874-0134</t>
  </si>
  <si>
    <t>202-874-0133</t>
  </si>
  <si>
    <t>Treasury - FMS - PFC RFC</t>
  </si>
  <si>
    <t xml:space="preserve">Lisa Travis </t>
  </si>
  <si>
    <t>lisa.travis@fms.treas.gov</t>
  </si>
  <si>
    <t>202-874-7108</t>
  </si>
  <si>
    <t>Robin Haught and Carolyn Goncalves</t>
  </si>
  <si>
    <t>robin.haught@emailse.com, carolyn.goncalves@emailse.com</t>
  </si>
  <si>
    <t>Treasury - FMS - ASAP</t>
  </si>
  <si>
    <t>Treasury - FMS - KC</t>
  </si>
  <si>
    <t>Crystal Duckworth</t>
  </si>
  <si>
    <t>Crystal.Duckworth@fms.treas.gov</t>
  </si>
  <si>
    <t>816-414-2057</t>
  </si>
  <si>
    <t>Treasury - FMS - SFC</t>
  </si>
  <si>
    <t>202-874-7109</t>
  </si>
  <si>
    <t xml:space="preserve">Treasury - FMS - Debt </t>
  </si>
  <si>
    <t>202-874-7110</t>
  </si>
  <si>
    <t>Treasury - FMS - TOP</t>
  </si>
  <si>
    <t>Margaret Tong and Pat Hori</t>
  </si>
  <si>
    <t>Margaret.Tong@fms.treas.gov, Pat.Hori@fms.treas.gov</t>
  </si>
  <si>
    <t>510-594-7310; 510-594-7303</t>
  </si>
  <si>
    <t>Treasury - Financial Crimes Enforcement Network - ARC</t>
  </si>
  <si>
    <t xml:space="preserve">Sandra Jones </t>
  </si>
  <si>
    <t>Sandra.Jones@bpd.treas.gov</t>
  </si>
  <si>
    <t>Treasury - BPD - ARC</t>
  </si>
  <si>
    <t>Crystal Hanna</t>
  </si>
  <si>
    <t>Crystal.Hanna@bpd.treas.gov</t>
  </si>
  <si>
    <t>304-480-5123</t>
  </si>
  <si>
    <t>US Tax Court</t>
  </si>
  <si>
    <t>Federal Retirement Thrift Inv. Brd.</t>
  </si>
  <si>
    <t>Carol Patterson</t>
  </si>
  <si>
    <t>carol.patterson@tsp.gov</t>
  </si>
  <si>
    <t>202-492-1613</t>
  </si>
  <si>
    <t>Susan Crowder</t>
  </si>
  <si>
    <t>Susan.Crowder@tsp.gov</t>
  </si>
  <si>
    <t>202-942-1615</t>
  </si>
  <si>
    <t>FCC</t>
  </si>
  <si>
    <t>SSA</t>
  </si>
  <si>
    <t xml:space="preserve">Antwan Byrd </t>
  </si>
  <si>
    <t>antwan.byrd@ssa.gov</t>
  </si>
  <si>
    <t>410-597-0998</t>
  </si>
  <si>
    <t>VA</t>
  </si>
  <si>
    <t>Tina Harmon</t>
  </si>
  <si>
    <t>Tina.Harmon@va.gov</t>
  </si>
  <si>
    <t>512-460-5220</t>
  </si>
  <si>
    <t>Gay Wallace</t>
  </si>
  <si>
    <t>gay.wallace@va.gov</t>
  </si>
  <si>
    <t>512-981-4654</t>
  </si>
  <si>
    <t>304-480-7021</t>
  </si>
  <si>
    <t>Office of Navajo and Hopi Indian Relocation</t>
  </si>
  <si>
    <t>Nancy Thomas</t>
  </si>
  <si>
    <t>nthomas@onhir.gov</t>
  </si>
  <si>
    <t>1-800-321-3114 X 149</t>
  </si>
  <si>
    <t>National Railroad Passenger Corportation - Amtrak</t>
  </si>
  <si>
    <t>Ruth C. Hoskins</t>
  </si>
  <si>
    <t>202-906-4390</t>
  </si>
  <si>
    <t>FDIC</t>
  </si>
  <si>
    <t xml:space="preserve">Tom Green </t>
  </si>
  <si>
    <t>THGreen@fdic.gov</t>
  </si>
  <si>
    <t>703-562-6179</t>
  </si>
  <si>
    <t xml:space="preserve">CIA </t>
  </si>
  <si>
    <t>Tina Arthur</t>
  </si>
  <si>
    <t>tinala@ucia.gov</t>
  </si>
  <si>
    <t>703-613-8877</t>
  </si>
  <si>
    <t>RRB</t>
  </si>
  <si>
    <t>Daniel Pesola</t>
  </si>
  <si>
    <t>daniel.pesola@rrb.gov</t>
  </si>
  <si>
    <t>312-751-7139 X2371</t>
  </si>
  <si>
    <t>EPA</t>
  </si>
  <si>
    <t xml:space="preserve">Sherry Anthony </t>
  </si>
  <si>
    <t>anthony.sherri@epamail.epa.gov</t>
  </si>
  <si>
    <t>Sherri Anthony</t>
  </si>
  <si>
    <t>Arthur Weiss and Richard Sherburne</t>
  </si>
  <si>
    <t>Weiss.Arthur@epa.gov, sherburne.richard@epa.gov</t>
  </si>
  <si>
    <t>702-798-2491</t>
  </si>
  <si>
    <t>DOT - FAA</t>
  </si>
  <si>
    <t>DHS - ICE</t>
  </si>
  <si>
    <t xml:space="preserve">Todd.M.Isham@ice.dhs.gov, kelly.a.rapley@ice.dhs.gov, </t>
  </si>
  <si>
    <t>802-288-7614</t>
  </si>
  <si>
    <t>USAID</t>
  </si>
  <si>
    <t>Marble Dilneshau</t>
  </si>
  <si>
    <t>mdilneshau@usaid.gov</t>
  </si>
  <si>
    <t>202-567-5138</t>
  </si>
  <si>
    <t xml:space="preserve">USAID </t>
  </si>
  <si>
    <t>Farm Credit Systems Insurance Corp - ARC</t>
  </si>
  <si>
    <t xml:space="preserve">NASA </t>
  </si>
  <si>
    <t>Donna Dull</t>
  </si>
  <si>
    <t>donna.m.dull@nasa.gov, jack.e.hafner@nasa.gov, leslie.l.anderson@nasa.gov</t>
  </si>
  <si>
    <t>202-358-1035</t>
  </si>
  <si>
    <t>HUD</t>
  </si>
  <si>
    <t>Teena Neptune</t>
  </si>
  <si>
    <t>817-978-5632</t>
  </si>
  <si>
    <t xml:space="preserve">HUD </t>
  </si>
  <si>
    <t>Michael McLain</t>
  </si>
  <si>
    <t>michael.mclain@hud.gov</t>
  </si>
  <si>
    <t>DOE - FERC</t>
  </si>
  <si>
    <t>DOE - BPA</t>
  </si>
  <si>
    <t>Dan Hays</t>
  </si>
  <si>
    <t>drhays@bpa.gov</t>
  </si>
  <si>
    <t>503-230-3955</t>
  </si>
  <si>
    <t>DOE - SEPA</t>
  </si>
  <si>
    <t>Jane Crenshaw</t>
  </si>
  <si>
    <t>janece@doe.sepa.gov</t>
  </si>
  <si>
    <t>706-213-3843</t>
  </si>
  <si>
    <t>DOE - WAPA</t>
  </si>
  <si>
    <t>Kelley Gee</t>
  </si>
  <si>
    <t>Gee@wapa.gov</t>
  </si>
  <si>
    <t>DOE - Alaska Power Administration</t>
  </si>
  <si>
    <t>FMCS</t>
  </si>
  <si>
    <t>Sharon Butler</t>
  </si>
  <si>
    <t>sbutler@fmcs.gov</t>
  </si>
  <si>
    <t>304-480-7022</t>
  </si>
  <si>
    <t>NCPC</t>
  </si>
  <si>
    <t>Brendan McFarland</t>
  </si>
  <si>
    <t>brendan.mcfarland@ncpc.gov</t>
  </si>
  <si>
    <t>202-482-7283</t>
  </si>
  <si>
    <t>304-480-7020</t>
  </si>
  <si>
    <t>Presidio Trust</t>
  </si>
  <si>
    <t>Carla Armstrong</t>
  </si>
  <si>
    <t>carmstrong@presidiotrust.gov</t>
  </si>
  <si>
    <t>415-561-5354</t>
  </si>
  <si>
    <t>Denali Commission</t>
  </si>
  <si>
    <t>Jessica Sharps</t>
  </si>
  <si>
    <t>sharpjes@nro.mil</t>
  </si>
  <si>
    <t>703-808-6325</t>
  </si>
  <si>
    <t>304-480-7024</t>
  </si>
  <si>
    <t>304-480-7023</t>
  </si>
  <si>
    <t>DOD - DIA</t>
  </si>
  <si>
    <t>202-231-2967</t>
  </si>
  <si>
    <t xml:space="preserve">DOD - Tricare </t>
  </si>
  <si>
    <t>Steven Isenburg</t>
  </si>
  <si>
    <t>Steven.Isenburg.ctr@tma.osd.mil</t>
  </si>
  <si>
    <t>303-676-3775</t>
  </si>
  <si>
    <t>DOD</t>
  </si>
  <si>
    <t>Elizabeth Ridge</t>
  </si>
  <si>
    <t>Elizabeth.Ridge@dfas.mil, Lori.Haines@dfas.mil</t>
  </si>
  <si>
    <t xml:space="preserve">317-510-4956  </t>
  </si>
  <si>
    <t>DHS - USCG</t>
  </si>
  <si>
    <t>303-969-7277</t>
  </si>
  <si>
    <t>Renee Brooks</t>
  </si>
  <si>
    <t>202-564-4838</t>
  </si>
  <si>
    <t xml:space="preserve"> 202-693-4472</t>
  </si>
  <si>
    <t>DOI - OST</t>
  </si>
  <si>
    <t>Treasury - BPD - ARC Non Accounting</t>
  </si>
  <si>
    <t>Theresa Beverly</t>
  </si>
  <si>
    <t>Theresa.M.Beverly@usdoj.gov</t>
  </si>
  <si>
    <t xml:space="preserve"> 202-648-7709</t>
  </si>
  <si>
    <t xml:space="preserve"> tentative date for payments go live of 8/1/14 ( per Reed Waller and Kyle Farris)</t>
  </si>
  <si>
    <t>Exception 
List</t>
  </si>
  <si>
    <t>EXCP</t>
  </si>
  <si>
    <t>IPAC 
CARS
Rpt</t>
  </si>
  <si>
    <t>Collection
CARS
Rpt</t>
  </si>
  <si>
    <t>Payment
CARS
Rpt</t>
  </si>
  <si>
    <t>plan to go live as a CARS Reporter on May 1st, you will have to resubmitted a letter to Treasury to have the sub class prefiYes removed for TAS 4070</t>
  </si>
  <si>
    <t>CARS
IPAC
Reporter</t>
  </si>
  <si>
    <t>Production</t>
  </si>
  <si>
    <t>CARS
Collection
Reporter</t>
  </si>
  <si>
    <t>CARS
Payment
Reporter</t>
  </si>
  <si>
    <t>In Progress</t>
  </si>
  <si>
    <t>I</t>
  </si>
  <si>
    <t>P</t>
  </si>
  <si>
    <t>C</t>
  </si>
  <si>
    <t>T
O
T</t>
  </si>
  <si>
    <t>F
U
L
L</t>
  </si>
  <si>
    <t>Full
Reporter</t>
  </si>
  <si>
    <t>12360024</t>
  </si>
  <si>
    <t>12360025</t>
  </si>
  <si>
    <t>12360026</t>
  </si>
  <si>
    <t>12360027</t>
  </si>
  <si>
    <t>12360028</t>
  </si>
  <si>
    <t>12360029</t>
  </si>
  <si>
    <t>Giovonni Smith</t>
  </si>
  <si>
    <t>giovonni.H.Smith@oa.eop.gov</t>
  </si>
  <si>
    <t>202-395-3011</t>
  </si>
  <si>
    <t>Cynthia Chimah</t>
  </si>
  <si>
    <t>202-732-4869</t>
  </si>
  <si>
    <t>20014918</t>
  </si>
  <si>
    <t>20019701</t>
  </si>
  <si>
    <t>Treasury - International Monetary Fund/Voucher</t>
  </si>
  <si>
    <t>Treasury - Exchange Stability Fund (DO)</t>
  </si>
  <si>
    <t>20120001</t>
  </si>
  <si>
    <t>Treasury - Fiscal Service</t>
  </si>
  <si>
    <t>i</t>
  </si>
  <si>
    <t>Hardcoded in PACER</t>
  </si>
  <si>
    <t>70081512</t>
  </si>
  <si>
    <t xml:space="preserve">This ALC is a batch file agency and PAM anticipates going to test with them in the April-June 2014 time frame, </t>
  </si>
  <si>
    <t>Gates has talked with them about entering TAS/BETC data. They have two accounts in ASAP and will have no problem entering the data before the deadline</t>
  </si>
  <si>
    <r>
      <t xml:space="preserve">SPR: </t>
    </r>
    <r>
      <rPr>
        <sz val="11"/>
        <color indexed="8"/>
        <rFont val="Calibri"/>
        <family val="2"/>
      </rPr>
      <t xml:space="preserve">July 2014 - Awaiting Oracle Release 12 patch scheduled for April 2014, CARS: August 1, 2014, </t>
    </r>
  </si>
  <si>
    <r>
      <t>SPR:</t>
    </r>
    <r>
      <rPr>
        <sz val="11"/>
        <color indexed="8"/>
        <rFont val="Calibri"/>
        <family val="2"/>
      </rPr>
      <t xml:space="preserve">  February 24, 2014, CARS:  August 1, 2014, This ALC is part of BPD servicing list, but SPR coding was done outside of Oracle patch.  All BPD-serviced ALC’s will become CARS Reporters at same time.</t>
    </r>
  </si>
  <si>
    <r>
      <t>SPR:</t>
    </r>
    <r>
      <rPr>
        <sz val="11"/>
        <color indexed="8"/>
        <rFont val="Calibri"/>
        <family val="2"/>
      </rPr>
      <t xml:space="preserve">  Production, CARS:  June 1, 2014, CARS Reporter effort to be completed after tax season.</t>
    </r>
  </si>
  <si>
    <r>
      <t>SPR:</t>
    </r>
    <r>
      <rPr>
        <sz val="11"/>
        <color indexed="8"/>
        <rFont val="Calibri"/>
        <family val="2"/>
      </rPr>
      <t xml:space="preserve">  February, 2014,CARS:  June 1, 2014,Brief Update:  Currently testing with PAM.  Expected to move SPR to production by end of month</t>
    </r>
  </si>
  <si>
    <t>Type A only for same-day pay.  FRBNY dependency.  Changes needed to allow TAS/BETC entry in their NTDO system to report to Treasury</t>
  </si>
  <si>
    <r>
      <t>SPR:</t>
    </r>
    <r>
      <rPr>
        <sz val="11"/>
        <color indexed="8"/>
        <rFont val="Calibri"/>
        <family val="2"/>
      </rPr>
      <t xml:space="preserve">  N/A Type A only,CARS:  June 1 ;will install Oracle patch for 440 upload before becoming CARS Reporter</t>
    </r>
  </si>
  <si>
    <t>This ALC serviced by IBC.  No projected dates provided until Oracle patch is rece</t>
  </si>
  <si>
    <r>
      <t>SPR:</t>
    </r>
    <r>
      <rPr>
        <sz val="11"/>
        <color indexed="8"/>
        <rFont val="Calibri"/>
        <family val="2"/>
      </rPr>
      <t xml:space="preserve">  June, 2014 ;CARS:  June, 2014,Oracle patch needed for 20135337 to convert to PAM SPR</t>
    </r>
  </si>
  <si>
    <r>
      <t>SPR:</t>
    </r>
    <r>
      <rPr>
        <sz val="11"/>
        <color indexed="8"/>
        <rFont val="Calibri"/>
        <family val="2"/>
      </rPr>
      <t xml:space="preserve">  July, 2014; CARS:  August 1,2014;PeopleSoft patch needed to begin testing PAM SPR and CTX formats</t>
    </r>
  </si>
  <si>
    <t>99</t>
  </si>
  <si>
    <t>99999999</t>
  </si>
  <si>
    <t>phony ALC to keep NTDO column active in pivot table</t>
  </si>
  <si>
    <t>Production Date</t>
  </si>
  <si>
    <t>Pilot 
Date</t>
  </si>
  <si>
    <t>Target Implement
Date</t>
  </si>
  <si>
    <t>Pilot
Date</t>
  </si>
  <si>
    <t>Target 
Implement
Date</t>
  </si>
  <si>
    <t>Inactive</t>
  </si>
  <si>
    <t>I
p
A
C
Pilot</t>
  </si>
  <si>
    <t>I
Prod</t>
  </si>
  <si>
    <t>C
Prod</t>
  </si>
  <si>
    <t>P
Prod</t>
  </si>
  <si>
    <t>IPAC 
PILOT
Rpt</t>
  </si>
  <si>
    <t>Activity</t>
  </si>
  <si>
    <t>72000067</t>
  </si>
  <si>
    <t xml:space="preserve">Reed.V.Waller@usdoj.gov
Kyle.Farris@usdoj.gov </t>
  </si>
  <si>
    <t>IPAC 
In 
Progress</t>
  </si>
  <si>
    <t>IPAC Pilot 
Date</t>
  </si>
  <si>
    <t>Collection 
In 
Progress</t>
  </si>
  <si>
    <t>Collection Pilot 
Date</t>
  </si>
  <si>
    <t>Payment
In 
Progress</t>
  </si>
  <si>
    <t>Payment Target 
Date</t>
  </si>
  <si>
    <t>IPAC Target
Date</t>
  </si>
  <si>
    <t>Collection Target
Date</t>
  </si>
  <si>
    <t xml:space="preserve">IPAC Flag </t>
  </si>
  <si>
    <t>Totals Production</t>
  </si>
  <si>
    <t>Totals N/A</t>
  </si>
  <si>
    <t>Totals Available</t>
  </si>
  <si>
    <t xml:space="preserve">these numbers represent the # of transactions not applicable to ALC. </t>
  </si>
  <si>
    <t>Percent Complete</t>
  </si>
  <si>
    <t>AOC</t>
  </si>
  <si>
    <t>House of Representatives</t>
  </si>
  <si>
    <t>Pedro Calderon</t>
  </si>
  <si>
    <t>pedro_calderon@ao.uscourts.gov</t>
  </si>
  <si>
    <t>Nancy.Eadie@noaa.gov, William.Koontz@noaa.gov, Sun.Sutton@noaa.gov</t>
  </si>
  <si>
    <t>DOC -NOAA</t>
  </si>
  <si>
    <t>Letter of Credit ALC, on exception list since don't have way to report TAS/BETC on LOC transactions</t>
  </si>
  <si>
    <t>Brian Casto</t>
  </si>
  <si>
    <t>Brian.Casto@bpd.treas.gov</t>
  </si>
  <si>
    <t>DOJ - JMD</t>
  </si>
  <si>
    <t>DOJ - DCM</t>
  </si>
  <si>
    <t>DOJ - OJP</t>
  </si>
  <si>
    <t>DOJ - ATFE</t>
  </si>
  <si>
    <t>Kyle Farris</t>
  </si>
  <si>
    <t>Kyle.Farris@usdoj.gov</t>
  </si>
  <si>
    <t>202-353-0576</t>
  </si>
  <si>
    <t>Justice - US Courts</t>
  </si>
  <si>
    <t>DFAS Federal Finance Center</t>
  </si>
  <si>
    <t>SAM: Architect of the Capitol (01000001) stated they could not transition until May</t>
  </si>
  <si>
    <t>They will not be ready until next year</t>
  </si>
  <si>
    <t>SAM 
Setup</t>
  </si>
  <si>
    <t>IPAC 
Flag</t>
  </si>
  <si>
    <t>Porscha Hicks-Plant</t>
  </si>
  <si>
    <t xml:space="preserve">Porscha Hicks-Plant </t>
  </si>
  <si>
    <t>Porscha_S_Hicks-Plant@ibc.doi.gov </t>
  </si>
  <si>
    <t xml:space="preserve">Brian Casto </t>
  </si>
  <si>
    <t xml:space="preserve">Brian.Casto@bpd.treas.gov, </t>
  </si>
  <si>
    <t>SAM
Setup</t>
  </si>
  <si>
    <t>Luz had PM call 3/06/2014  with USDA RD and FSA, ALC 12200408 and they expressed an interest in moving forward with an IPAC transition (pilot).  They mentioned that they will be ready for their collections on September/October timeframe.</t>
  </si>
  <si>
    <t xml:space="preserve">DOL - PENSION BENEFIT GUARANTY CORPORATION </t>
  </si>
  <si>
    <t>Tanya.Lee@psc.hhs.gov</t>
  </si>
  <si>
    <t>Tanya Lee</t>
  </si>
  <si>
    <t xml:space="preserve">Cynthia Acholonu-Grant,
Cynthia Davis </t>
  </si>
  <si>
    <t>Cynthia Acholonu-Grant and Cynthia Davis - At conference 1/13/2014</t>
  </si>
  <si>
    <t>Going to go live late in 2014. Attended Conference 1/13/2014</t>
  </si>
  <si>
    <t>Full Reporter for ALL ALCs except for 15100438.  Payment dependency on the DOJ level.</t>
  </si>
  <si>
    <r>
      <t>SPR:</t>
    </r>
    <r>
      <rPr>
        <sz val="11"/>
        <color indexed="8"/>
        <rFont val="Calibri"/>
        <family val="2"/>
      </rPr>
      <t xml:space="preserve">  June, 2014, CARS:  August 1, 2014,These ALCs are for vendor payments.  IRS working with SAP to install CTX patch and begin testing with Treasury.  20090004 is an interim CARS reporter today. </t>
    </r>
  </si>
  <si>
    <t>USDA - FNS</t>
  </si>
  <si>
    <t>Monica Basford will gather all parties involved and coordinate a meeting with the CRM Team.</t>
  </si>
  <si>
    <t>USDA RD and FSA</t>
  </si>
  <si>
    <t>Departmental Offices - Office of the Secretary</t>
  </si>
  <si>
    <t>US Geological Survey (USGS)</t>
  </si>
  <si>
    <t>National Park Service (NPS)</t>
  </si>
  <si>
    <t>Fish &amp; Wildlife Service (FWS)</t>
  </si>
  <si>
    <t>Office of Surface Mining (OSM)</t>
  </si>
  <si>
    <t>Bureau of Ocean Energy Management (BOEM)</t>
  </si>
  <si>
    <t>Bureau of Indian Affairs (BIA)</t>
  </si>
  <si>
    <t>BPD ARC</t>
  </si>
  <si>
    <t>Jenny.Timon@ttb.treas.com</t>
  </si>
  <si>
    <t xml:space="preserve">Jenny Timon  </t>
  </si>
  <si>
    <t>Due to security clearance issue; SAM cannot work directly with this ALC; we are waiting on Treasury/FRB security contacts on how to proceed; per Carolann Marker (email 3/6) this ALC should be omitted from any go-live emails.</t>
  </si>
  <si>
    <t>202-268-7640</t>
  </si>
  <si>
    <t>75010502</t>
  </si>
  <si>
    <t>Daniel Long</t>
  </si>
  <si>
    <t>Daniel.Long@PSC.hhs.gov</t>
  </si>
  <si>
    <t>301-492-5074</t>
  </si>
  <si>
    <t>Dept of Heallth &amp; Human Services</t>
  </si>
  <si>
    <t>rene.brooks@epa.gov</t>
  </si>
  <si>
    <t xml:space="preserve">202-732-4869
802-288-7614,
802-288-7672 </t>
  </si>
  <si>
    <t>Cynthia Chimah
Todd Isham 
Dan Dixon</t>
  </si>
  <si>
    <t>Small Business Administrationo</t>
  </si>
  <si>
    <t>Blake Hoing</t>
  </si>
  <si>
    <t>blake.hoing@sba.gov</t>
  </si>
  <si>
    <t>303-844-5706</t>
  </si>
  <si>
    <t xml:space="preserve">Corp for National &amp; Community SRV </t>
  </si>
  <si>
    <t>Nicole Vaughn</t>
  </si>
  <si>
    <t>NVaughn@cns.gov</t>
  </si>
  <si>
    <t>202-606-3903</t>
  </si>
  <si>
    <t>Y</t>
  </si>
  <si>
    <t xml:space="preserve"> Use to submit the reclassification of the Grants Management Fund to Treasury’s CARS system, on a monthly basis using the old bulk file format.  Over 1,000 TAS are included in the reclassification file.</t>
  </si>
  <si>
    <t>3/13/2014: 'Kim Munoz of the Payment Services Division confirmed her intent to transition the 9 ALCs listed below + 20180304 on April 1 for all system types</t>
  </si>
  <si>
    <t>513-684-3777</t>
  </si>
  <si>
    <t>Reported by PM as ready to do SPS payments, but no prior history of RFC payments,3/14/2014 SAM: Needs payment default rules</t>
  </si>
  <si>
    <t>3/14/2014 SAM:Needs TRACS</t>
  </si>
  <si>
    <t>DOJ - Drug Enforcement</t>
  </si>
  <si>
    <t>DOJ - US Marshall</t>
  </si>
  <si>
    <t>Exception</t>
  </si>
  <si>
    <t>12360030</t>
  </si>
  <si>
    <t>Myduyen Le</t>
  </si>
  <si>
    <t>816-926-2598</t>
  </si>
  <si>
    <t>3/17/2014: will not go live 4/1/2014, provide date later</t>
  </si>
  <si>
    <t>Collection
PILOT
Rpt</t>
  </si>
  <si>
    <t>C
O
L
L
Pilot</t>
  </si>
  <si>
    <t xml:space="preserve">Email: 03/20/2014: Sherilyn Hoffner:Fort Worth Finance ALC 47000017 has met with our systems personnel and at this time we are not ready to transition or start the pilot program for IPAC or Collections.  It is my understanding that GSA will pilot or Go live with CARs as a whole and not by the different ALCs.   </t>
  </si>
  <si>
    <t>Treasury - FMS: Office of Financial Stability</t>
  </si>
  <si>
    <t>20180028</t>
  </si>
  <si>
    <t>Treasury - FMS :US Treasury Payment Services Division</t>
  </si>
  <si>
    <t>4//1/2013</t>
  </si>
  <si>
    <t>6/1/20103</t>
  </si>
  <si>
    <t xml:space="preserve">confirmed go live 4/1/2014 </t>
  </si>
  <si>
    <t>confirmed go live 4/1/2014</t>
  </si>
  <si>
    <t>Celia.Nacar@ice.dhs.gov</t>
  </si>
  <si>
    <t>Celia Nacar</t>
  </si>
  <si>
    <t>DHS - OPSP</t>
  </si>
  <si>
    <t>214 915 6166</t>
  </si>
  <si>
    <t>Treasury - BPD ARC</t>
  </si>
  <si>
    <t>202-622-2470</t>
  </si>
  <si>
    <t xml:space="preserve">Jeff Nestor </t>
  </si>
  <si>
    <t>Jeffrey.Nester@treasury.gov</t>
  </si>
  <si>
    <t>202-622-2393</t>
  </si>
  <si>
    <t>Rachel Beasley</t>
  </si>
  <si>
    <t>Rachel.Beasley@treasury.gov</t>
  </si>
  <si>
    <t xml:space="preserve">202-622-0302 </t>
  </si>
  <si>
    <t>On Exception List, cannot go live until CARS is SoR</t>
  </si>
  <si>
    <t>(919) 541-2571</t>
  </si>
  <si>
    <t>DHS - FLETC</t>
  </si>
  <si>
    <t xml:space="preserve"> Patricia Wolf </t>
  </si>
  <si>
    <t>202-565-3268</t>
  </si>
  <si>
    <t xml:space="preserve">Confirmed to go live 4/1/2014...Scheduled to report TDO Payments TAS/BETC 3/1/2014. </t>
  </si>
  <si>
    <t>Dept of Heallth &amp; Human Services (PSC)</t>
  </si>
  <si>
    <t xml:space="preserve">Dianne.Tate@usdoj.gov
Reed.V.Waller@usdoj.gov
Kyle.Farris@usdoj.gov </t>
  </si>
  <si>
    <t>DHS - CBP</t>
  </si>
  <si>
    <t>Jessica Ruffin</t>
  </si>
  <si>
    <t xml:space="preserve"> jessica.ruffin@cbp.dhs.gov</t>
  </si>
  <si>
    <t>703-305-1548</t>
  </si>
  <si>
    <t>Sharon Pinardo,</t>
  </si>
  <si>
    <t xml:space="preserve"> sharon.g.pinardo@irs.gov, </t>
  </si>
  <si>
    <t>DFAS - ARMY</t>
  </si>
  <si>
    <t>Lynda Brown</t>
  </si>
  <si>
    <t>lynda.brown@dfas.mil</t>
  </si>
  <si>
    <t>317-212-2179</t>
  </si>
  <si>
    <t>total number of ALC (found in "Summary Info' worksheet, column C</t>
  </si>
  <si>
    <t>CFO</t>
  </si>
  <si>
    <t>AGENCY FOR INTERNATIONAL DEVELOPMENT</t>
  </si>
  <si>
    <t>DEPARTMENT OF AGRICULTURE</t>
  </si>
  <si>
    <t>DEPARTMENT OF COMMERCE</t>
  </si>
  <si>
    <t>DEPARTMENT OF DEFENSE</t>
  </si>
  <si>
    <t>DEPARTMENT OF EDUCATION</t>
  </si>
  <si>
    <t>DEPARTMENT OF ENERGY</t>
  </si>
  <si>
    <t>DEPARTMENT OF HEALTH &amp; HUMAN SERVICES</t>
  </si>
  <si>
    <t>DEPARTMENT OF HOMELAND SECURITY</t>
  </si>
  <si>
    <t>DEPARTMENT OF HOUSING AND URBAN DEVELOPMENT</t>
  </si>
  <si>
    <t>DEPARTMENT OF JUSTICE</t>
  </si>
  <si>
    <t>DEPARTMENT OF LABOR</t>
  </si>
  <si>
    <t>DEPARTMENT OF STATE</t>
  </si>
  <si>
    <t>DEPARTMENT OF THE INTERIOR</t>
  </si>
  <si>
    <t>DEPARTMENT OF THE TREASURY</t>
  </si>
  <si>
    <t>DEPARTMENT OF TRANSPORTATION</t>
  </si>
  <si>
    <t>DEPARTMENT OF VETERANS AFFAIRS</t>
  </si>
  <si>
    <t>ENVIRONMENTAL PROTECTION AGENCY</t>
  </si>
  <si>
    <t>GENERAL SERVICIES ADMINISTRATION</t>
  </si>
  <si>
    <t>NATIONAL AERONAUTICS AND SPACE ADMINISTRATION</t>
  </si>
  <si>
    <t>NATIONAL SCIENCE FOUNDATION</t>
  </si>
  <si>
    <t>NUCLEAR REGULATORY COMMISSION</t>
  </si>
  <si>
    <t>OFFICE OF PERSONNEL MANAGEMENT</t>
  </si>
  <si>
    <t>SMALL BUSINESS ADMINISTRATION</t>
  </si>
  <si>
    <t>SOCIAL SECURITY ADMINISTRATION</t>
  </si>
  <si>
    <t>CARS 
Total # of  ALCs</t>
  </si>
  <si>
    <t>CFO ACT AGENCIES</t>
  </si>
  <si>
    <t xml:space="preserve">Transition 
in 
Place </t>
  </si>
  <si>
    <t>TOTALS</t>
  </si>
  <si>
    <t>Full Rpt per Dept</t>
  </si>
  <si>
    <t>C
F
O</t>
  </si>
  <si>
    <t>I
D
E
P
T</t>
  </si>
  <si>
    <t>C
D
E
P
T</t>
  </si>
  <si>
    <t>P
D
E
P
T</t>
  </si>
  <si>
    <t>IPAC 
CONVERTED</t>
  </si>
  <si>
    <t>COLL
CONVERTED</t>
  </si>
  <si>
    <t>PYMT
CONVERTED</t>
  </si>
  <si>
    <t>IPAC
#</t>
  </si>
  <si>
    <t>COLL
#</t>
  </si>
  <si>
    <t>PYMT
#</t>
  </si>
  <si>
    <t>C
P
r
o
d</t>
  </si>
  <si>
    <t>i
P
r
o
d</t>
  </si>
  <si>
    <t>p
P
r
o
d</t>
  </si>
  <si>
    <t>CARS 
Total # of  ALCs
Full Rptr</t>
  </si>
  <si>
    <t>Department of Education</t>
  </si>
  <si>
    <t>Rick Flanagan</t>
  </si>
  <si>
    <t xml:space="preserve">rick.flanagan@fiscal.treasury.gov </t>
  </si>
  <si>
    <t>304-480-5306</t>
  </si>
  <si>
    <t>70050075</t>
  </si>
  <si>
    <t>NANETTE.D.VOLL@CBP.DHS.GOV</t>
  </si>
  <si>
    <t>Nan Voll</t>
  </si>
  <si>
    <t>317-614-4458</t>
  </si>
  <si>
    <t>70050025</t>
  </si>
  <si>
    <t xml:space="preserve">Ann Adam  
Linda Peyton </t>
  </si>
  <si>
    <t>Ann.Adam@nfc.usda.gov
Linda.Peyton@nfc.usda.gov</t>
  </si>
  <si>
    <t>NFC COD (Admin) Section</t>
  </si>
  <si>
    <t>Bruce Phillips</t>
  </si>
  <si>
    <t>Bruce.Phillips@fiscal.treasury.gov</t>
  </si>
  <si>
    <t>215-516-8106</t>
  </si>
  <si>
    <t>Pam Moore
Amber Gilstrap</t>
  </si>
  <si>
    <t>Pam.moore@kcc.usda.gov
amber.gilstrap@kcc.usda.gov</t>
  </si>
  <si>
    <t xml:space="preserve">816-926-5967
</t>
  </si>
  <si>
    <t>DHS - ICE (INBO,CSCA)</t>
  </si>
  <si>
    <t>Cynthia Chimah
Diane Newell 
Todd Isham 
Kelly Rapley</t>
  </si>
  <si>
    <t>202-732-4869
214-915-6005
802-288-7614</t>
  </si>
  <si>
    <t>DHS - ICD (INBO, CSCA)</t>
  </si>
  <si>
    <t>John.Thompson@psc.hhs.gov</t>
  </si>
  <si>
    <t xml:space="preserve">April 17, 2014: There is currently OTCNet reporting on ALC 00004992 that will be moved over to the new ALC 12360030 after the OTCNet interface changes are complete.  </t>
  </si>
  <si>
    <t>Dept of Heallth &amp; Human Services (FDA)</t>
  </si>
  <si>
    <t>Bill Morris</t>
  </si>
  <si>
    <t>202-690-6190</t>
  </si>
  <si>
    <t>William.Morris@hhs.gov</t>
  </si>
  <si>
    <t>Dept of Heallth &amp; Human Services (CDC)</t>
  </si>
  <si>
    <t>Dept of Heallth &amp; Human Services (IHS)</t>
  </si>
  <si>
    <t>Dept of Heallth &amp; Human Services(PSC)</t>
  </si>
  <si>
    <t>John A. Thompson,</t>
  </si>
  <si>
    <t>(301) 443-5942</t>
  </si>
  <si>
    <t>Yvetta (Nikki) Marshall
Bill Morris</t>
  </si>
  <si>
    <t>ybw7@cdc.gov
William.Morris@hhs.gov</t>
  </si>
  <si>
    <t>678.475.4559
202-690-6190</t>
  </si>
  <si>
    <t>Thomas Owells
Sheryl Tyree</t>
  </si>
  <si>
    <t>thomas.e.owells@uscg.mil
Sheryl.R.Tyree@uscg.mil</t>
  </si>
  <si>
    <t>Office of the Comptroller of the Currency</t>
  </si>
  <si>
    <t>DOJ - FBI</t>
  </si>
  <si>
    <t>National Gallery of Art</t>
  </si>
  <si>
    <t>Michael Chapman
Myles Burgess</t>
  </si>
  <si>
    <t>MJ-Chapman@NGA.gov 
M-Burgess@NGA.gov</t>
  </si>
  <si>
    <t>Bill Morris
Rebecca (Becky) J. Yahola</t>
  </si>
  <si>
    <t>William.Morris@hhs.gov
Rebecca.Yahola@ihs.gov</t>
  </si>
  <si>
    <t>202-690-6190
615-467-1524</t>
  </si>
  <si>
    <t>Bill Morris
Don Hornback</t>
  </si>
  <si>
    <t>William.Morris@hhs.gov
Donald.Hornback@ihs.gov</t>
  </si>
  <si>
    <t>202-690-6190 
503-414-5541</t>
  </si>
  <si>
    <t xml:space="preserve">Eddie Reso
Ann Adam  
Linda Peyton </t>
  </si>
  <si>
    <t>Eddie.Reso@nfc.usda.gov
Ann.Adam@nfc.usda.gov
Linda.Peyton@nfc.usda.gov</t>
  </si>
  <si>
    <t>Eddie Reso</t>
  </si>
  <si>
    <t>Eddie.Reso@nfc.usda.gov</t>
  </si>
  <si>
    <t>504-426-5064</t>
  </si>
  <si>
    <t>Patricia Wolz
Scott A. Lumpp,(Contractor)
Alejandro Poppi</t>
  </si>
  <si>
    <t>Patricia.Wolz@occ.treas.gov
Scott.Lumpp@occ.treas.gov
Alejandro.Poppi@occ.treas.gov</t>
  </si>
  <si>
    <t>202-649-6594
703-819-4968</t>
  </si>
  <si>
    <t>Peace Corps</t>
  </si>
  <si>
    <t xml:space="preserve">202-692-1667 </t>
  </si>
  <si>
    <t>DOL - OFCCP</t>
  </si>
  <si>
    <t>DOL - OWCP</t>
  </si>
  <si>
    <t>DOL - BLS</t>
  </si>
  <si>
    <t>DOL - ETA-OJC</t>
  </si>
  <si>
    <t>DOL - MSHA</t>
  </si>
  <si>
    <t>Percent
Complete</t>
  </si>
  <si>
    <t>Full vs Partial
Reporter</t>
  </si>
  <si>
    <t>Christopher Long</t>
  </si>
  <si>
    <t>Christopher.Long@ssa.gov</t>
  </si>
  <si>
    <t xml:space="preserve">410-965-9235 </t>
  </si>
  <si>
    <t xml:space="preserve"> IPAC  : Barbara Ami  
Collection: Emma Polelonema  </t>
  </si>
  <si>
    <t xml:space="preserve">IPAC: Jennifer Gogue
Collection: Marty Moran </t>
  </si>
  <si>
    <t xml:space="preserve">IPAC: Shuhua Chien </t>
  </si>
  <si>
    <t>Mona Amatie
Donna Bielawa</t>
  </si>
  <si>
    <t>mamatie@aoc.gove
dbielawa@aoc.gov</t>
  </si>
  <si>
    <t xml:space="preserve">202-226-1650
</t>
  </si>
  <si>
    <t>57003801</t>
  </si>
  <si>
    <t>57</t>
  </si>
  <si>
    <t>ASAP only</t>
  </si>
  <si>
    <t>Air Force</t>
  </si>
  <si>
    <t xml:space="preserve"> 57003801</t>
  </si>
  <si>
    <t>75100001</t>
  </si>
  <si>
    <t>Dept of Heallth &amp; Human Services (BEM)</t>
  </si>
  <si>
    <t>Ibrahim Koroma</t>
  </si>
  <si>
    <t xml:space="preserve"> </t>
  </si>
  <si>
    <t xml:space="preserve">Ibrahim.Koroma@hud.gov </t>
  </si>
  <si>
    <t xml:space="preserve">Full (F)
/
Partial(P) </t>
  </si>
  <si>
    <t>IPAC%</t>
  </si>
  <si>
    <t>COLL
%</t>
  </si>
  <si>
    <t>PYMT%</t>
  </si>
  <si>
    <t>(720) 962-7515.</t>
  </si>
  <si>
    <t>Dept of Heallth &amp; Human Services (NIH)</t>
  </si>
  <si>
    <t>USDA-FSA</t>
  </si>
  <si>
    <t>USDA - NFC</t>
  </si>
  <si>
    <t>Departmental Offices - Payroll Operations (IBC/NBC)</t>
  </si>
  <si>
    <t>Bureau of Reclamation - CUPCA (BOR)</t>
  </si>
  <si>
    <t>Bureau of Reclamation (BOR)</t>
  </si>
  <si>
    <t>Bureau of Land Management (BLM)</t>
  </si>
  <si>
    <t>Bureau of Safety and Environmental Enforcement (BSEE)</t>
  </si>
  <si>
    <t>DOJ - FPI</t>
  </si>
  <si>
    <t>DOD - Navy</t>
  </si>
  <si>
    <t>Treasury - OFAS</t>
  </si>
  <si>
    <t>Treasury - Treasury Inspector</t>
  </si>
  <si>
    <t>OPM</t>
  </si>
  <si>
    <t>Smithsonian Instution</t>
  </si>
  <si>
    <t>GSA Finance Center</t>
  </si>
  <si>
    <t>GSA BCEA</t>
  </si>
  <si>
    <t>GSA BCED</t>
  </si>
  <si>
    <t>National Science Foundation</t>
  </si>
  <si>
    <t>DOT -VOLPE</t>
  </si>
  <si>
    <t>DOT - OST</t>
  </si>
  <si>
    <t>DOT - OIG</t>
  </si>
  <si>
    <t>DOT - OSTWCF</t>
  </si>
  <si>
    <t>DOT - STB</t>
  </si>
  <si>
    <t>DOT - FHWA</t>
  </si>
  <si>
    <t>DOT - NATSA</t>
  </si>
  <si>
    <t>DOT - FRA</t>
  </si>
  <si>
    <t>DOT - FTA</t>
  </si>
  <si>
    <t>DOT - PHMSA</t>
  </si>
  <si>
    <t>DOT - MARAD</t>
  </si>
  <si>
    <t>DOT - FMCSA</t>
  </si>
  <si>
    <t>DOT - RITA</t>
  </si>
  <si>
    <t>DHS - CIS</t>
  </si>
  <si>
    <t>72000004</t>
  </si>
  <si>
    <t>Sean Hernon</t>
  </si>
  <si>
    <t>303-445-3434</t>
  </si>
  <si>
    <t>Carey Barlowe</t>
  </si>
  <si>
    <t>703-648-7231</t>
  </si>
  <si>
    <t>303-984-6849</t>
  </si>
  <si>
    <t>Kim Duncan</t>
  </si>
  <si>
    <t>303-236-0330 x266</t>
  </si>
  <si>
    <t>Teresa Weaver</t>
  </si>
  <si>
    <t>703-787-1045</t>
  </si>
  <si>
    <t xml:space="preserve">Cheryl M. Thomas </t>
  </si>
  <si>
    <t>Cheryl.Thomas@usdoj.gov</t>
  </si>
  <si>
    <t>U. S. HOLOCAUST MEMORIAL COUNCIL</t>
  </si>
  <si>
    <t>JANICE PARKS</t>
  </si>
  <si>
    <t>jparks@ushmm.org</t>
  </si>
  <si>
    <t>907-271-1414
907-271-3500</t>
  </si>
  <si>
    <t>ceilo@denali.gov
jprice@denali.gov</t>
  </si>
  <si>
    <t xml:space="preserve">Corrine Eilo
Jennifer Price  </t>
  </si>
  <si>
    <t xml:space="preserve">katrina_c_millette@ibc.doi.gov </t>
  </si>
  <si>
    <t>303-969-6368</t>
  </si>
  <si>
    <t>Jeanne McDonald</t>
  </si>
  <si>
    <t>Jeanne.McDonald@fcc.gov</t>
  </si>
  <si>
    <t>202-418-1977</t>
  </si>
  <si>
    <t>Payments: Cross-serviced by ESC (Dept. Transportation), dependent on ESC's plan.  They will not be able to go live for IPAC, unless they go live for Payments at the same time and all of this will need to be coordinated with ESC (the go live and payments transition).  ESC processes their payments, but NCUA does the 224.  We mentioned that we continue to request a transition plan from ESC, but have not received one yet.  I just wanted to include this info to keep Luz in the loop, too. :)</t>
  </si>
  <si>
    <t>EBritton@ncua.gov</t>
  </si>
  <si>
    <t>703-518-6584</t>
  </si>
  <si>
    <t>Eric Britton</t>
  </si>
  <si>
    <t>Atul Saxena
Ajay Menghrajani 
Monina Bantung</t>
  </si>
  <si>
    <t xml:space="preserve">asaxena@peacecorps.gov
amenghrajani@peacecorps.gov
mbantug@peacecorps.gov
 </t>
  </si>
  <si>
    <t>Broadcasting Board of Governors</t>
  </si>
  <si>
    <t xml:space="preserve">Angela Vohwinkel </t>
  </si>
  <si>
    <t>avohwinkel@bbg.gov</t>
  </si>
  <si>
    <t>Kim Munoz
Gretchen Perry</t>
  </si>
  <si>
    <t>kmbrlam@psd.gov
gretcap@psd.gov</t>
  </si>
  <si>
    <t xml:space="preserve">202-874-8874
</t>
  </si>
  <si>
    <t>17006102</t>
  </si>
  <si>
    <t>Jeffery Lukasik</t>
  </si>
  <si>
    <t>jeffery.lukasik@dfas.mil</t>
  </si>
  <si>
    <t>216-204-3633</t>
  </si>
  <si>
    <t>James A. Habinak</t>
  </si>
  <si>
    <t>JAMES.HABINAK@DFAS.MIL</t>
  </si>
  <si>
    <t>216 204-7707</t>
  </si>
  <si>
    <t>cbarlowe@usgs.gov</t>
  </si>
  <si>
    <t>DOL - OSHA</t>
  </si>
  <si>
    <t>DOL - OWCP-Black Lung (BL) part C</t>
  </si>
  <si>
    <t>DOL - OWCP-Black Lung (BL) part B</t>
  </si>
  <si>
    <t>(757) 523-6061</t>
  </si>
  <si>
    <t xml:space="preserve">Tyesha Jackson
Susan Orge
Ester Romero </t>
  </si>
  <si>
    <t xml:space="preserve">Tyesha.N.Jackson@irs.gov
Susan.E.Orge@irs.gov
Ester.Romero@irs.gov </t>
  </si>
  <si>
    <t xml:space="preserve">202-803-9521
</t>
  </si>
  <si>
    <t xml:space="preserve">Rhonda Baker
Cherie Quandelacy </t>
  </si>
  <si>
    <t>rhonda_baker@ost.doi.gov
cherie_quandelacy@ost.doi.gov.</t>
  </si>
  <si>
    <t>505-816-1144
505-816-1061</t>
  </si>
  <si>
    <t>teresa.weaver@bsee.gov</t>
  </si>
  <si>
    <t>Jaime Rullan
Teri Lin</t>
  </si>
  <si>
    <t>jaime.rullan@bia.gov
teri.lin@bia.gov</t>
  </si>
  <si>
    <t>703-390-6340
703-390-6525</t>
  </si>
  <si>
    <t>Katrina Millette
Brent Stevenson</t>
  </si>
  <si>
    <t xml:space="preserve">317-614-4458 </t>
  </si>
  <si>
    <t>Carey Tso
Maybelle Slowman
Marion Kelley-Jim
Barbara Smith</t>
  </si>
  <si>
    <t>Carey.Tso@ihs.gov
Maybelle.Slowman@ihs.gov
Marion.Kelley-Jim@ihs.gov
Barbara.Smith2@ihs.gov</t>
  </si>
  <si>
    <t>928-871-1308
928-871-1426
928-871-1409</t>
  </si>
  <si>
    <t>Dept of Heallth &amp; Human Services (IHS) Navajo</t>
  </si>
  <si>
    <t>Dept of Heallth &amp; Human Services (IHS) Albuquerque</t>
  </si>
  <si>
    <t>505-248-4576</t>
  </si>
  <si>
    <t>Mary Jojola (ALB, TUC)
Rhonda Boal</t>
  </si>
  <si>
    <t>Mary.Jojola@ihs.gov
Rhonda.Boal@ihs.gov</t>
  </si>
  <si>
    <t>405-951-3912</t>
  </si>
  <si>
    <t xml:space="preserve"> Lavina Guy 
Carla Despain</t>
  </si>
  <si>
    <t>Lavina.Guy@ihs.gov
Carla.Despain@ihs.gov</t>
  </si>
  <si>
    <t>Edward “Jared” Chief All Over</t>
  </si>
  <si>
    <t xml:space="preserve"> Edward.Chiefallover@ihs.gov</t>
  </si>
  <si>
    <t>Kurt Nelson</t>
  </si>
  <si>
    <t>Kurt.Nelson@ihs.gov</t>
  </si>
  <si>
    <t>Karen Hamilton</t>
  </si>
  <si>
    <t>Karen.Hamilton@ihs.gov</t>
  </si>
  <si>
    <t>907-729-2860</t>
  </si>
  <si>
    <t>Debbie.Mattingly@ed.gov</t>
  </si>
  <si>
    <t>Carl.Fredericks@nrc.gov</t>
  </si>
  <si>
    <t>Carl.Fredericks</t>
  </si>
  <si>
    <t>301-415-6285</t>
  </si>
  <si>
    <t>Dept of Heallth &amp; Human Services (IHS )</t>
  </si>
  <si>
    <t>Dept of Heallth &amp; Human Services (HIS</t>
  </si>
  <si>
    <t>95690002</t>
  </si>
  <si>
    <t>Kay Rutter
Brandon Eaton</t>
  </si>
  <si>
    <t>202-521-4597
202-521-4594</t>
  </si>
  <si>
    <t>krutter@ustaxcourt.gov
Beaton.ustaxcourt.gov</t>
  </si>
  <si>
    <t>donna.m.dull@nasa.gov, pam.kroeger@nasa.gov
jack.e.hafner@nasa.gov, leslie.l.anderson@nasa.gov</t>
  </si>
  <si>
    <t>Donna Dull
Pam Kroeger</t>
  </si>
  <si>
    <t>202-358-1035
256-961-7565</t>
  </si>
  <si>
    <t>Crystal Bullock</t>
  </si>
  <si>
    <t>BullockC@si.edu</t>
  </si>
  <si>
    <t>Email from Porsha Hicks Plant 5/27/2014: Not a piloting agency</t>
  </si>
  <si>
    <t>DHS - TSA</t>
  </si>
  <si>
    <t>State - International Boundary &amp; Water Commission (IBMC)</t>
  </si>
  <si>
    <t>Karen.cross@ibwc.gov</t>
  </si>
  <si>
    <t>915-832-4127</t>
  </si>
  <si>
    <t>IN PROGRESS
COMPLETE
%</t>
  </si>
  <si>
    <t>Sean Doss</t>
  </si>
  <si>
    <t>sdoss@arts.gov</t>
  </si>
  <si>
    <t>OPIC</t>
  </si>
  <si>
    <t>317-614-4671</t>
  </si>
  <si>
    <t xml:space="preserve">TARPAccounting@treasury.gov
Nicole.Brandon@treasury.gov
debra.hetmanek@treasury.gov
Yolanda.Solano@treasury.gov  </t>
  </si>
  <si>
    <t>Nicole Brandon
Debra B. Hetmanek
Yolanda Solano</t>
  </si>
  <si>
    <t>Pilot Date TBD</t>
  </si>
  <si>
    <t>Target Date TBD</t>
  </si>
  <si>
    <t>303-969-7277
303-969-5412</t>
  </si>
  <si>
    <t>Porscha Hicks-Plant 
Barbara Campbell</t>
  </si>
  <si>
    <t>Porscha S. Hicks-Plant</t>
  </si>
  <si>
    <t>Porscha_S_Hicks-Plant@ibc.doi.gov</t>
  </si>
  <si>
    <t>christensen.lynn@pbgc.gov
Rogers.Betsy@pbgc.gov</t>
  </si>
  <si>
    <t>7/08/2014: unsure about collections since they do not report on Section 3 of 224.</t>
  </si>
  <si>
    <t>Converting NTDO to TDO as well</t>
  </si>
  <si>
    <t xml:space="preserve"> Cynthia.C.Chimah@ice.dhs.gov</t>
  </si>
  <si>
    <t xml:space="preserve"> Cynthia.C.Chimah@ice.dhs.gov
Todd.M.Isham@ice.dhs.gov, 
dan.a.dixon@ice.dhs.gov, </t>
  </si>
  <si>
    <t xml:space="preserve">Michelle Cutting 
Michael Brown
Nichelle Nicole Mewborn </t>
  </si>
  <si>
    <t xml:space="preserve">Michelle.Cutting@fletc.dhs.gov
michael.brown2@fletc.dhs.gov
Nichelle.mewborn@dhs.gov 
</t>
  </si>
  <si>
    <t>912-267-3282
912-261-4064 
912-554-4873</t>
  </si>
  <si>
    <t>Debbie Mattingly
James Cheatham</t>
  </si>
  <si>
    <t xml:space="preserve">7/9/2014: Email from Teresa W:I will follow up Karen Cross regarding IBWC’s SAM set up.  Will CARS CRM also be following with a CARS overview as well?  To my knowledge Karen has not attended any seminars/workshops and the last time I spoke with her she had questions on the overall transition process (224, reclass, etc.).  I am enclosing my email from June 20th noting some of the details about this ALC, and I’m copying in Maria, the Relationship Manager as well as the team leads. </t>
  </si>
  <si>
    <t>'7/9/2014: Email from Teresa W:I will follow up Karen Cross regarding IBWC’s SAM set up.  Will CARS CRM also be following with a CARS overview as well?  To my knowledge Karen has not attended any seminars/workshops and the last time I spoke with her she had questions on the overall transition process (224, reclass, etc.)</t>
  </si>
  <si>
    <t>EXIM</t>
  </si>
  <si>
    <t>Andu Aklog
Tom Hellmer</t>
  </si>
  <si>
    <t xml:space="preserve">andu.aklog@uspto.gov
tom.hellmer@uspto.gov).
 </t>
  </si>
  <si>
    <t>Nancy Eadie
Tom Koontz
Sun Sutton</t>
  </si>
  <si>
    <t>301-444-2755
301-444-2771
301-444-2140</t>
  </si>
  <si>
    <t>Andrea Patterson
Caren Scott</t>
  </si>
  <si>
    <t>apatterson@nist.gov
cscott@nist.gov</t>
  </si>
  <si>
    <t>703-605-6614
703-605-6647</t>
  </si>
  <si>
    <t>Diane Klusman
Kyle Farris
Reed V. Waller</t>
  </si>
  <si>
    <t xml:space="preserve">Diane.Klusman@usdoj.gov
Kyle.Farris@usdoj.gov
reed.v.waller@usdoj.gov </t>
  </si>
  <si>
    <t>kduncan@osmre.gov</t>
  </si>
  <si>
    <t>7/10/2014:The SAM team has met with Office of Surface Mining Reclamation (OSM) &amp; Enforcement at Department of the Interior (14180001) to discuss the SAM set up.  OSM has also requested a meeting with CARS Customer Relationship Management to discuss specific CARS reporting questions as well as their transition plan</t>
  </si>
  <si>
    <t>7/10/2014:We should be able to finish the SAM set up well before August 1.  I am copying the CARS Customer Relationship Management team at Bureau of the Fiscal Service so they can confirm your transition/pilot start date and answer any questions NFC may have on the CARS transition process.</t>
  </si>
  <si>
    <t>7/10/2014:Today we met with OPIC today regarding the SAM set up  for ALC 71000001.  OPIC voiced strong concerns regarding majority TAS for Fedwire and TRACS transactions, particularly the burden created by reclassifying a large volume of transactions, and would like to speak with someone from CARS CRM on this topic</t>
  </si>
  <si>
    <t>Dana Robinson
Judith Colbert-Kelly</t>
  </si>
  <si>
    <t>7/10/2014:All ICE payments except CTX in Production.  CTX status: ICE fixed all issues.  Results provided to agency.  ICE is putting off going live until the weeks of 7/14 or 7/21</t>
  </si>
  <si>
    <t>7/10/2014:SPS testing, CTX &amp; Vendor Complete, Benefit &amp; Tax testing</t>
  </si>
  <si>
    <t>Cynthia.C.Chimah@ice.dhs.gov
Diane.C.Newell@ice.dhs.gov
Todd.M.Isham@ice.dhs.gov, 
kelly.a.rapley@ice.dhs.gov</t>
  </si>
  <si>
    <t>Kim Montz</t>
  </si>
  <si>
    <t>kim.montz@nfc.usda.gov</t>
  </si>
  <si>
    <t xml:space="preserve">504-426-1064 </t>
  </si>
  <si>
    <t xml:space="preserve">Florence Steinman </t>
  </si>
  <si>
    <t>Florence.Steinman@opm.gov</t>
  </si>
  <si>
    <t>07/14/2014:Annette Toye with the National Park Service (NPS) 14100099 has contacted the SAM team and expressed hopes of possibly piloting for IPAC and Collections. They would first like to speak with the CARS CRM team regarding CARS reporting.</t>
  </si>
  <si>
    <t>7/14/2014:USDA Food &amp; Nutrition Service 12350001 is listed as an August payment ALC on the PAIR matrix.  The ALC took initial steps to complete the SAM set up, but things have stalled, and our contact Larry Blim is not responding to our inquiries.  SAM will continue to reach out to this ALC, and will let you know FNS is not making progress at this time</t>
  </si>
  <si>
    <t>304-256-1214
703-305-1548</t>
  </si>
  <si>
    <t>MARY ANN SCIESZKA</t>
  </si>
  <si>
    <t>317-510-1721</t>
  </si>
  <si>
    <t>DOE - SWPA</t>
  </si>
  <si>
    <t>Lana Null : IPAC
Marie Thorne : Collections</t>
  </si>
  <si>
    <t>lana.null@faa.gov
Marie.thorne@faa.gov</t>
  </si>
  <si>
    <t>405-954-1599</t>
  </si>
  <si>
    <t>DHS - DNDO</t>
  </si>
  <si>
    <t>PSC FDA</t>
  </si>
  <si>
    <t>CDC, HIS</t>
  </si>
  <si>
    <t>HHS Centers for Medicare &amp; Medicaid Services(CMS)</t>
  </si>
  <si>
    <t xml:space="preserve">(301) 492-4860 </t>
  </si>
  <si>
    <t xml:space="preserve">301.415.0985 </t>
  </si>
  <si>
    <t>renu.mishra@hhs.gov</t>
  </si>
  <si>
    <t>Payments: Renu Mishra
IPAC  : Dawn Branchaud
Collection: Marty Moran</t>
  </si>
  <si>
    <t>Edgar Bennett
Bruce Johnson
Lynn Christensen
Betsy Rogers</t>
  </si>
  <si>
    <t>202-326-4100, ext 3127
202-326-4000 ext 6774
202-326-4000 ext. 3652
202-326-4000 ext. 6331</t>
  </si>
  <si>
    <t>7/22/2014: We, Education, would like to delay going “live” for IPAC transactions for 91020002 for August.    Also, we are working on a CARS transition plan for Collections and IPAC by ALC recently requested by Carolann and a transition plan for payments by ALC for the payments team, Lori Meyers. ALC indicated it does not receive TRACS</t>
  </si>
  <si>
    <t>'7/22/2014: No SOD : Margie N.</t>
  </si>
  <si>
    <t>7/22/2014: No SOD : Margie N.</t>
  </si>
  <si>
    <t xml:space="preserve">edwin.henry@stl.usda.gov
sharon.gottlieb@stl.usda.gov
david.larsen@stl.usda.gov, 
lisa.randolph@stl.usda.gov, 
</t>
  </si>
  <si>
    <t>Mr. Edwin Henry
Sharon Gottlieb</t>
  </si>
  <si>
    <t>314.457.4037 
314.457.4026</t>
  </si>
  <si>
    <t>DOL - OCFO DCAS</t>
  </si>
  <si>
    <t>Esther L Velasquez
Steve Thompson</t>
  </si>
  <si>
    <t>evelasqu@blm.gov</t>
  </si>
  <si>
    <t>303-236-6332
(303) 236-9512</t>
  </si>
  <si>
    <t>DOD-DFAS-IN, JAXBE</t>
  </si>
  <si>
    <t>Cynthia Bennet</t>
  </si>
  <si>
    <t>443-654-3750</t>
  </si>
  <si>
    <t>DOD - DFAS - Fort Meade</t>
  </si>
  <si>
    <t xml:space="preserve">7/23/2014: not participating in the pilot and planning to go live as a CARS Reporter for the October Accounting period.
</t>
  </si>
  <si>
    <t xml:space="preserve">Kathleen.Schisle
Veronica J. Moore
Kara A. Cosby-Williams </t>
  </si>
  <si>
    <t>Kathleen.Schisler@cms.hhs.gov
veronica.moore@cms.hhs.gov
Kara.Cosby-Williams@cms.hhs.gov</t>
  </si>
  <si>
    <t>Cindy Robinson
Annette Toye</t>
  </si>
  <si>
    <t>cindy_robinson@nps.gov
annette_toye@nps.gov</t>
  </si>
  <si>
    <t>703.487.9330
703.487.9177</t>
  </si>
  <si>
    <t xml:space="preserve">7/24/2014 Cindy Robinson with the Nat’l Park Service (NPS) spoke with the SAM team today regarding their set up. NPS has concerns with the transition to CARS reporting, due to extremely large deposits and recently converting to a new accounting system.  7/23/2014: not participating in the pilot and planning to go live as a CARS Reporter for the October Accounting period.
</t>
  </si>
  <si>
    <t xml:space="preserve">7/24/2014 email from Carolann to Florence (OPM): also spoke with Rochelle this week to get some clarity on your IPAC and Collections transition status.  She mentioned to me that there was a recommendation made to OPM management regarding an extension/waiver beyond October 1, 2014.  I am interested in helping you continue with your transition and learn a little more about the reasons you aren't able to transition (or at least pilot) on August 1st.
</t>
  </si>
  <si>
    <t>7/23/2014: not participating in the pilot and planning to go live as a CARS Reporter for the October Accounting period.</t>
  </si>
  <si>
    <t xml:space="preserve">DOL - OWCP Energy </t>
  </si>
  <si>
    <t>DOL - OWCP FECA</t>
  </si>
  <si>
    <t xml:space="preserve">Shelia Alexander 
Jay Mariani </t>
  </si>
  <si>
    <t>202-693-4472
202-693-1021</t>
  </si>
  <si>
    <t>alexander.shelia@dol.gov
mariani.jay@dol.gov</t>
  </si>
  <si>
    <t>Payments: Cross-serviced by ESC (Dept. Transportation), dependent on ESC's plan</t>
  </si>
  <si>
    <t>Cross-serviced by ESC (Dept. Transportation), dependent on ESC's plan</t>
  </si>
  <si>
    <t>7/28 Email from Dominique: PBGC ALC 16010006 will begin the IPAC and Collection Pilot on September 1, 2014.  Ms. Christensen has met with Theresa Wright  will and continue to work with her to finalize the cashflow profile in SAM.  This ALC does utilize OTCNet check deposit functionality only, therefore no communication is needed regarding the Check Scanning.  In addition, this ALC is on target to meet the October deadline for their Payments as they have been working Pete Beckett.  PBGC: Different from DOL</t>
  </si>
  <si>
    <t xml:space="preserve">7/29/2014 email: Tina Harmon:We will not be moving to CARS reporting for ALC 0102 on August 1.  It is my understanding it is now scheduled for September 1.  </t>
  </si>
  <si>
    <t>7/9/2014: Email from Teresa W:I will follow up Karen Cross regarding IBWC’s SAM set up.  Will CARS CRM also be following with a CARS overview as well?  To my knowledge Karen has not attended any seminars/workshops and the last time I spoke with her she had questions on the overall transition process (224, reclass, etc.)</t>
  </si>
  <si>
    <t>Karen Cross
Diana Forti(CAO)
Rick Livengood (Accountant)</t>
  </si>
  <si>
    <t>7/31/2014: EMAIL from Dominique: ALC has been blocked with the IPAC application from receiving transactions.  Should this block be amended, any transactions will require a TAS/BETC from your Trading Partner.</t>
  </si>
  <si>
    <t>PATRICIA.S.NASH@uscg.mil</t>
  </si>
  <si>
    <t>Patricia Nash</t>
  </si>
  <si>
    <t>252-334-5113</t>
  </si>
  <si>
    <t>dana.robinson@opic.gov
Judith.Colbert-Kelly@opic.gov</t>
  </si>
  <si>
    <t>Dianne Tate
Reed Waller,
Kyle Farris</t>
  </si>
  <si>
    <t>Reed Waller,
Kyle Farris</t>
  </si>
  <si>
    <t xml:space="preserve">8/4/2014:SAM met with the IRS ALCs in June, but the agency was unable to complete cash flow profiles due to IRS pursuing using the TAX CLASS as the C-Key value on all collections.  SAM notified Katy Borys on June 19th (see attached).  The only cash flow profile we were able to complete was ECP, and IRS never uploaded it in SAM.  We are now waiting for notification from Tyesha Jackson as to the status of implementing TAX CLASS as the C-Key on collections. </t>
  </si>
  <si>
    <t xml:space="preserve">Porscha_S_Hicks-Plant@ibc.doi.gov </t>
  </si>
  <si>
    <t>Email from Porsha Hicks Plant 8/4/2024… they will be ready 10/1/2014</t>
  </si>
  <si>
    <t xml:space="preserve">8/5/2014:Yesterday I met with OPM to discuss the SAM set up.  OPM indicated a decision on IPAC is TBD pending a mid-August meeting with their management, and that a decision has not yet been made regarding collections.  Erick and Myrtle seemed to have a lot of questions about the collections side and were unfamiliar with the C-Key concept.  Both agreed that OPM should be considered tentative at best for a September transition. </t>
  </si>
  <si>
    <t>202.606.2413</t>
  </si>
  <si>
    <t>Erick Borda 
Myrtle Nsekela</t>
  </si>
  <si>
    <t xml:space="preserve">erick.borda@opm.gov 
myrtle.nsekela@opm.gov </t>
  </si>
  <si>
    <t>8/5/2014:  GSA is currently the Shared Service Provider for their IPACs and Collections.  Since this a new ALC, they are in the process of getting all user set-up with the proper role for the monitoring of this new ALC.  On October 1, 2014, ALC 95690002 will begin to receive transactions, thereby eliminating the use of GSA as the Shared service provider for their IPACs and Collections</t>
  </si>
  <si>
    <t xml:space="preserve">Vernice B. Russell
Hamer Legette </t>
  </si>
  <si>
    <t>Vernice.Russell@dcsc.gov
hamer.legette@dcsc.gov</t>
  </si>
  <si>
    <t>202-879-2896
202.879.7598</t>
  </si>
  <si>
    <t xml:space="preserve">'8/5/2014:  GSA is currently the Shared Service Provider for their IPACs and Collections.  Since this a new ALC, they are in the process of getting all user set-up </t>
  </si>
  <si>
    <t>91020028</t>
  </si>
  <si>
    <t>Todd Isham 
Kelly Rapley</t>
  </si>
  <si>
    <t>DHS - FEMA</t>
  </si>
  <si>
    <t>LANA NUL</t>
  </si>
  <si>
    <t xml:space="preserve">Brian D. Casto </t>
  </si>
  <si>
    <t>(304) 480-7018</t>
  </si>
  <si>
    <t>97200019</t>
  </si>
  <si>
    <t>97200034</t>
  </si>
  <si>
    <t>571-382-2362</t>
  </si>
  <si>
    <t>DOD - Washington Headquarter</t>
  </si>
  <si>
    <t>Robin Haught 
Carolyn Goncalves</t>
  </si>
  <si>
    <t>703-605-4018
703-605-4026</t>
  </si>
  <si>
    <t>National Endowment of the Humanities</t>
  </si>
  <si>
    <t>Art Weiss
Michael Roberts</t>
  </si>
  <si>
    <t>weiss.arthur@epa.gov
roberts.michaell@epa.gov</t>
  </si>
  <si>
    <t>Linda D Blaylock</t>
  </si>
  <si>
    <t>GNMA</t>
  </si>
  <si>
    <t>Linda.D.Blaylock@HUD.gov</t>
  </si>
  <si>
    <t>202-475-4957</t>
  </si>
  <si>
    <t xml:space="preserve">8/18/14: Teresa Wright:Today SAM met with National Endowment for the Humanities 59000003 to discuss the SAM payments set up (scheduled for 10/1), and the agency has expressed an interest in transitioning IPAC and collections September 1.   The POC for NEH is Ning Ma, who is copied on this email.  If I can provide any additional details, please let me know.
 </t>
  </si>
  <si>
    <t>'8/18/14: Teresa Wright:Today SAM met with National Endowment for the Humanities 59000003 to discuss the SAM payments set up (scheduled for 10/1), and the agency has expressed an interest in transitioning IPAC and collections September 1.   The POC for NEH is Ning Ma, who is copied on this email.  If I can provide any additional details, please let me know.</t>
  </si>
  <si>
    <r>
      <t xml:space="preserve">Ning Ma
</t>
    </r>
    <r>
      <rPr>
        <b/>
        <sz val="8"/>
        <color theme="1"/>
        <rFont val="Arial"/>
        <family val="2"/>
      </rPr>
      <t>John Gleason</t>
    </r>
    <r>
      <rPr>
        <sz val="8"/>
        <color theme="1"/>
        <rFont val="Arial"/>
        <family val="2"/>
      </rPr>
      <t xml:space="preserve">, (Director, Accounting Ofc.)
</t>
    </r>
    <r>
      <rPr>
        <b/>
        <sz val="8"/>
        <color theme="1"/>
        <rFont val="Arial"/>
        <family val="2"/>
      </rPr>
      <t>Megan Young</t>
    </r>
    <r>
      <rPr>
        <sz val="8"/>
        <color theme="1"/>
        <rFont val="Arial"/>
        <family val="2"/>
      </rPr>
      <t xml:space="preserve">, Accountant  &amp; Certifying Officer), 
</t>
    </r>
    <r>
      <rPr>
        <b/>
        <sz val="8"/>
        <color theme="1"/>
        <rFont val="Arial"/>
        <family val="2"/>
      </rPr>
      <t>Ning Ma</t>
    </r>
    <r>
      <rPr>
        <sz val="8"/>
        <color theme="1"/>
        <rFont val="Arial"/>
        <family val="2"/>
      </rPr>
      <t xml:space="preserve">, (Financial System Administrator)
</t>
    </r>
    <r>
      <rPr>
        <b/>
        <sz val="8"/>
        <color theme="1"/>
        <rFont val="Arial"/>
        <family val="2"/>
      </rPr>
      <t>Shemsa Mohamedi</t>
    </r>
    <r>
      <rPr>
        <sz val="8"/>
        <color theme="1"/>
        <rFont val="Arial"/>
        <family val="2"/>
      </rPr>
      <t xml:space="preserve">,(Accountant &amp; Certying Officer)   </t>
    </r>
  </si>
  <si>
    <t>nma@neh.gov
jgleason@neh.gov
 nma@neh.gov   
myoung@neh.gov 
smohamedi@neh</t>
  </si>
  <si>
    <t>20180050</t>
  </si>
  <si>
    <t>20180051</t>
  </si>
  <si>
    <t>Treasury - FMS: PAYMENT SERVICES DIVISION - NORTH</t>
  </si>
  <si>
    <t xml:space="preserve">Jenni M. Fontana </t>
  </si>
  <si>
    <t>co.p1@PSD.GOV</t>
  </si>
  <si>
    <t>202-874-8874</t>
  </si>
  <si>
    <t>20180237</t>
  </si>
  <si>
    <t>20180238</t>
  </si>
  <si>
    <t>Treasury - FMS:PAYMENT SERVICES DIVISION - SOUTH</t>
  </si>
  <si>
    <t>20180314</t>
  </si>
  <si>
    <t>20180501</t>
  </si>
  <si>
    <t>Treasury - FMS - PAYMENT SERVICES DIVISION - EAST</t>
  </si>
  <si>
    <t>Treasury - FMS - PAYMENT SERVICES DIVISION - WEST</t>
  </si>
  <si>
    <t>20180007</t>
  </si>
  <si>
    <t>Treasury - FMS :FINANCIAL ACCOUNTING &amp; SERVICES DIV</t>
  </si>
  <si>
    <t>Full Reporters</t>
  </si>
  <si>
    <t>Partial Reporters</t>
  </si>
  <si>
    <t># to left represents Full Reporters</t>
  </si>
  <si>
    <t>202-606-8248
202-606-8336
202-606-8248
202-606-8414
202-606-8649</t>
  </si>
  <si>
    <t>Patrice Cousins
Vicky DeHullu
Ivonne Garcia</t>
  </si>
  <si>
    <t>pcousins@nsf.gov
vdehullu@nsf.gov
igarcia@nsf.gov</t>
  </si>
  <si>
    <t>(703) 292-4456</t>
  </si>
  <si>
    <t>DOL - OWCP S&amp;E</t>
  </si>
  <si>
    <t xml:space="preserve">DOL - Dallas </t>
  </si>
  <si>
    <t>DOL - San Francisco</t>
  </si>
  <si>
    <t>only have TRACS so the IPAC flag didn't need to be checked.</t>
  </si>
  <si>
    <t>Email from Teresa 9/8/2014:Today the USDA indicated the ALCs listed below will not transition for payments October 1 (as indicated on the 9/1 PAIR), and will most likely do so in the February 2015 timeframe.  Accordingly they would like to wait to finish the SAM set up and they would also like to add two names to their contacts.  Please update the next PAIR to reflect 02/2015 for these ALCs.</t>
  </si>
  <si>
    <t>'Email from Teresa 9/8/2014:Today the USDA indicated the ALCs listed below will not transition for payments October 1 (as indicated on the 9/1 PAIR), and will most likely do so in the February 2015 timeframe.  Accordingly they would like to wait to finish the SAM set up and they would also like to add two names to their contacts.  Please update the next PAIR to reflect 02/2015 for these ALCs.</t>
  </si>
  <si>
    <t xml:space="preserve">James Phillips
Eddie Reso 
Ann Adam  
Linda Peyton </t>
  </si>
  <si>
    <t>james.philipp@usda.gov
EDDIE.RESO@nfc.usda.gov
Ann.Adam@nfc.usda.gov
Linda.Peyton@nfc.usda.gov</t>
  </si>
  <si>
    <t>Laurie Guida</t>
  </si>
  <si>
    <t>laurie_guida@fws.gov</t>
  </si>
  <si>
    <t>Michelle Bransford</t>
  </si>
  <si>
    <t>Collections going live after STAR (exception list)</t>
  </si>
  <si>
    <t>Treasury - FMS :TRACS</t>
  </si>
  <si>
    <t>Treasury - FEMA</t>
  </si>
  <si>
    <t>70097024</t>
  </si>
  <si>
    <t>John Ascienzo
Pat Katsouros</t>
  </si>
  <si>
    <t>john.ascienzo@usitc.gov
patricia.katsouros@usitc.gov</t>
  </si>
  <si>
    <t>email from Carolann 9/15/2014:I met with NIST this morning regarding the implementation of ALC 13-06-0001. They wanted to discuss a "plan B" with GWA as they have run into some internal problems with the control detail implementation for ASAP.
I told them that we could give them a little more time to test in order to feel comfortable with a 10/1 go live date.  I know you'll probably want to reach out to them as well, so the folks on this email are the POCs that requested a meeting with GWA.  It's possible that they will need another month to work for additional testing for ALC 13-06-0001. Randy Angleberger was the main POC.</t>
  </si>
  <si>
    <t>Melanie M. Wallace
Marie White</t>
  </si>
  <si>
    <t>MELANIE.WALLACE@DFAS.MIL
marie.white@dfas.mil</t>
  </si>
  <si>
    <t>Shaquita meegint with them 9/16/2014. They are unfamiliar with SAM</t>
  </si>
  <si>
    <t>Michelle Norman 
Sherilyn Hoffner 
Lisa Weaver</t>
  </si>
  <si>
    <t>michelle.norman@gsa.gov 
sherilyn.hoffner@gsa.gov 
lisa.weaver@gsa.gov</t>
  </si>
  <si>
    <t>816-926-7168 
817-978-0094 
816-823-2120</t>
  </si>
  <si>
    <t xml:space="preserve">Dianne White
Leslie Pollock
</t>
  </si>
  <si>
    <t>Dianne.White@uscg.mil
Leslie.Pollock@uscg.mil</t>
  </si>
  <si>
    <t>410-636-7609
410-636-7602</t>
  </si>
  <si>
    <t>DHS - USCG Yard SFLC</t>
  </si>
  <si>
    <t xml:space="preserve">email Carolann 9/18:had a voicemail from Linda and we talked yesterday in KC at the agency council.
They are in the process of sending us a request for an extension. I believe she said they are a "payments" only ALC, so no IPAC or Collections.  They are going to ask for 11/1/14 go live (tentative), because they are having problems with SAP. </t>
  </si>
  <si>
    <t>97008020</t>
  </si>
  <si>
    <t>Yetnayet (Yetti) Abebe</t>
  </si>
  <si>
    <t xml:space="preserve">DOD - National Defense University </t>
  </si>
  <si>
    <t>abebey@ndu.edu</t>
  </si>
  <si>
    <t>202-685-2240</t>
  </si>
  <si>
    <t>NASA - Armstrong Flight Research Center</t>
  </si>
  <si>
    <t>Email 9/18: Kelly Wagner (843 308-5595) ALC 190003 will not be a CARS Reporter effective 10/01/2014.   
I checked with Ernie Whitlow, the Chief of our Payroll and Accounts Division, and he said we have never received payroll specific guidance from Treasury regarding proper CARS reporting of the payroll expenditures that are tied to the government cost amounts associated with pay. 
The guidance received to date has been geared towards accounting since each agency has an accounting division while there are only 5 or 6 payroll providers in the Federal Government.
We are prepared to implement PAM and will report one TASBETC Code, DISBBCA with a follow on reclassification using Section 1 of the 224, but beyond that we have no clear guidance on how to implement CARS Reporting for payroll.</t>
  </si>
  <si>
    <t>DOE - CAC</t>
  </si>
  <si>
    <t>Mark Miller</t>
  </si>
  <si>
    <t>301 903 8362</t>
  </si>
  <si>
    <t>EEOC/IBC</t>
  </si>
  <si>
    <t>12360031</t>
  </si>
  <si>
    <t>12360032</t>
  </si>
  <si>
    <t>12360033</t>
  </si>
  <si>
    <t>12360034</t>
  </si>
  <si>
    <t>12360035</t>
  </si>
  <si>
    <t>12360036</t>
  </si>
  <si>
    <t>12360037</t>
  </si>
  <si>
    <t>Brian Quirk</t>
  </si>
  <si>
    <t>Brian.Quirk@kcc.usda.gov</t>
  </si>
  <si>
    <t xml:space="preserve">816-823-1457 </t>
  </si>
  <si>
    <t xml:space="preserve">email Chris: 9/22:ongshore has not given us their confirmation to become a Reporter on Oct 1. They  are looking to complete a match test with us this week before they send a confirmation. I prematurely collected their test keys, I will get the keys back to them this week so they can complete their testing. </t>
  </si>
  <si>
    <t>91020025</t>
  </si>
  <si>
    <t>91020026</t>
  </si>
  <si>
    <t>91020027</t>
  </si>
  <si>
    <t>91020020</t>
  </si>
  <si>
    <t>NTSB/IBC</t>
  </si>
  <si>
    <t xml:space="preserve">202-314-6254 </t>
  </si>
  <si>
    <t xml:space="preserve">Pauline Wang 
Dien Nguyen
Normagene Bennett      </t>
  </si>
  <si>
    <t xml:space="preserve">pauline.wang@sss.gov
dien-hoa.nguyen@sss.gov
khogan@sss.gov           </t>
  </si>
  <si>
    <r>
      <rPr>
        <b/>
        <sz val="10"/>
        <color rgb="FFFF0000"/>
        <rFont val="Arial"/>
        <family val="2"/>
      </rPr>
      <t>???</t>
    </r>
    <r>
      <rPr>
        <b/>
        <sz val="10"/>
        <rFont val="Arial"/>
        <family val="2"/>
      </rPr>
      <t xml:space="preserve"> SAM reported in February that NLRB (63000001) cannot work with them due to converting to a third party servicer, </t>
    </r>
  </si>
  <si>
    <t>DOC NTIS</t>
  </si>
  <si>
    <t xml:space="preserve">No payment activity </t>
  </si>
  <si>
    <t>Samy Misdary
Mark Lane
Reed V. Waller</t>
  </si>
  <si>
    <t>Samy.Misdary@usdoj.gov
Mark.C.Lane@usdoj.gov
reed.v.waller@usdoj.gov</t>
  </si>
  <si>
    <t>Kyle Farris
Gwendolyn Dixon
Leslie Bournes
Reed V. Waller</t>
  </si>
  <si>
    <t>Kyle.Farris@usdoj.gov
Gwendolyn.A.Dixon@usdoj.gov
Leslie.C.Bournes@usdoj.gov
reed.v.waller@usdoj.gov</t>
  </si>
  <si>
    <t>y</t>
  </si>
  <si>
    <t>Email Sheila Alexander 9/29/2014:no longer do payments as of may 2014</t>
  </si>
  <si>
    <t>Email Sheila Alexander 9/29/2014:this ALC is not cleared yet for SPS payments</t>
  </si>
  <si>
    <t xml:space="preserve">202-336-8521
202 336-8431 </t>
  </si>
  <si>
    <t>Payment Services Division</t>
  </si>
  <si>
    <t>95040009</t>
  </si>
  <si>
    <t>95040010</t>
  </si>
  <si>
    <t>95690000</t>
  </si>
  <si>
    <t>7/9/2014: Email from Carolann: piloting IPAC and collections, but through IBC as the SSP.</t>
  </si>
  <si>
    <t>'7/9/2014: Email from Carolann: piloting IPAC and collections, but through IBC as the SSP.</t>
  </si>
  <si>
    <t>20120002</t>
  </si>
  <si>
    <t>bridget.yakley2@dia.mil
linda.fosmire@dodiss.mil</t>
  </si>
  <si>
    <t>Bridget Yakley
Linda Fosmire</t>
  </si>
  <si>
    <t>70097034</t>
  </si>
  <si>
    <t>Jason Sparkman
Cynthia Chimah
Diane Newell 
Todd Isham 
Kelly Rapley</t>
  </si>
  <si>
    <t>(214) 915-6167
202-732-4869
214-915-6005
802-288-7614</t>
  </si>
  <si>
    <t>97008010</t>
  </si>
  <si>
    <t xml:space="preserve"> DOC NIST </t>
  </si>
  <si>
    <t xml:space="preserve"> 301-975-2694</t>
  </si>
  <si>
    <t>Randy Angleberger
Julie Weblinger</t>
  </si>
  <si>
    <t>Randy.Angleberger@nist.gov
Julie.Weiblinger@nist.gov</t>
  </si>
  <si>
    <t>Karin Weeden
Kathie Stevens</t>
  </si>
  <si>
    <t>Karin.Weeden@noaa.gov 
Kathie.E.Stevens@noaa.gov</t>
  </si>
  <si>
    <t>301-444-2189
301-444-2167</t>
  </si>
  <si>
    <t>Rebecca Neilson
Janciera Armstrong</t>
  </si>
  <si>
    <t>rebecca.neilson@mail.house.gov
Janciera.Armstrong@mail.house.gov</t>
  </si>
  <si>
    <t>202-226-0433
202.225.0769</t>
  </si>
  <si>
    <t>Treasury CAB</t>
  </si>
  <si>
    <t>202-874-9498</t>
  </si>
  <si>
    <t>Michael Rabinovitz</t>
  </si>
  <si>
    <t>Larry Blim
Belal Hammad</t>
  </si>
  <si>
    <t>larry.blim@fns.usda.gov
BELAL.HAMMAD@FNS.USDA.GOV</t>
  </si>
  <si>
    <t>703-305-1548
703.305.2262</t>
  </si>
  <si>
    <t>Cheryl Ferguson
Cheryl Betts</t>
  </si>
  <si>
    <t>Cheryl.Ferguson@fema.dhs.gov
Cheryl.Betts@fema.dhs.gov</t>
  </si>
  <si>
    <t>540-504-1783</t>
  </si>
  <si>
    <t>Michelle Barron
Sheryl Bohon</t>
  </si>
  <si>
    <t>Michelle.Barron@fema.dhs.gov 
Sheryl.Bohon@fema.dhs.gov</t>
  </si>
  <si>
    <t>540-542-4584
540-542-4296</t>
  </si>
  <si>
    <t>Cynthia Hart
Halima Chung 
Paula Kitchen 
Stephen Reagan 
Stephen Johnson 
Elizabeth Higgins 
Mary Rary 
Michael Carroll 
Viola Hyde 
Jeffrey Rasnake</t>
  </si>
  <si>
    <t>Cynthia.A.Hart@uscg.mil 
Halima.N.Chung@uscg.mil 
Paula.N.Kitchen@uscg.mil 
Stephen.D.Reagan@uscg.mil 
Stephen.H.Johnson@uscg.mil
Elizabeth.J.Higgins@uscg.mil
Mary.R.Ray@uscg.mil
Michael.P.Carroll2@uscg.mil 
Viola.M.Hyde@uscg.mil 
Jeffery.J.Rasnake@uscg.mil</t>
  </si>
  <si>
    <t>Nicholas D. Bridges, CGFM
Cynthia Hart
Halima Chung 
Paula Kitchen 
Stephen Reagan 
Stephen Johnson 
Elizabeth Higgins 
Mary Rary 
Michael Carroll 
Viola Hyde 
Jeffrey Rasnake</t>
  </si>
  <si>
    <t>nicholas.d.bridges@uscg.mil
Cynthia.A.Hart@uscg.mil 
Halima.N.Chung@uscg.mil 
Paula.N.Kitchen@uscg.mil 
Stephen.D.Reagan@uscg.mil 
Stephen.H.Johnson@uscg.mil
Elizabeth.J.Higgins@uscg.mil
Mary.R.Ray@uscg.mil
Michael.P.Carroll2@uscg.mil 
Viola.M.Hyde@uscg.mil 
Jeffery.J.Rasnake@uscg.mil</t>
  </si>
  <si>
    <t>757-523-6074
757-523-6074</t>
  </si>
  <si>
    <t>202-633-7238</t>
  </si>
  <si>
    <t>202-203-4633</t>
  </si>
  <si>
    <t>George Yovan
Rita Yarber</t>
  </si>
  <si>
    <t>George.Govan@rrb.gov
Rita.Yarber@rrb.gov</t>
  </si>
  <si>
    <t>312-751-4597</t>
  </si>
  <si>
    <t>James Newman</t>
  </si>
  <si>
    <t>James.Newman@ferc.gov</t>
  </si>
  <si>
    <t>202-502-6116</t>
  </si>
  <si>
    <t>202-353-0576
202-353-8904</t>
  </si>
  <si>
    <t>410-786-6474 
410-786-6479
410-786-5428</t>
  </si>
  <si>
    <t>12360038</t>
  </si>
  <si>
    <t>12360039</t>
  </si>
  <si>
    <t xml:space="preserve">David Johnson </t>
  </si>
  <si>
    <t>816 926 2554.</t>
  </si>
  <si>
    <t xml:space="preserve">DOD </t>
  </si>
  <si>
    <t xml:space="preserve">Brett Wilson </t>
  </si>
  <si>
    <t>703-248-2443</t>
  </si>
  <si>
    <t>Inter-American Foundation-BPD ARC</t>
  </si>
  <si>
    <t>EOP - BPD ARC</t>
  </si>
  <si>
    <t>African Development Foundation - BPD ARC</t>
  </si>
  <si>
    <t xml:space="preserve">National Credit Union - ESC </t>
  </si>
  <si>
    <t>SEC - ESC</t>
  </si>
  <si>
    <t>National Endowment of the Arts  - ESC</t>
  </si>
  <si>
    <t>Institute of Museum and Library Services - ESC</t>
  </si>
  <si>
    <t>CONSUMER PRODUCT SAFETY COMMISSION - ESC</t>
  </si>
  <si>
    <t>Court Services &amp; Offender Supervision/IBC</t>
  </si>
  <si>
    <t>Fiscal Service/DMS</t>
  </si>
  <si>
    <t xml:space="preserve">Cynthia Winters 
Allan Pinkney </t>
  </si>
  <si>
    <t>Cynthia.Winters@fiscal.treasury.gov
Allan.Pinkney@fiscal.treasury.gov</t>
  </si>
  <si>
    <t>202-874-7084
202-874-8491</t>
  </si>
  <si>
    <t>GAO / ESC</t>
  </si>
  <si>
    <t>Commodity Futures Trading Commission/ ESC</t>
  </si>
  <si>
    <t>US Commission on Civil Rights/ GSA</t>
  </si>
  <si>
    <t>William W. Raulerson</t>
  </si>
  <si>
    <t>202-305-3011</t>
  </si>
  <si>
    <t>W1Raulerson@bop.gov</t>
  </si>
  <si>
    <t>Treasury - ARC Non - Accounting</t>
  </si>
  <si>
    <t>Treasury Franchise Fund - ARC</t>
  </si>
  <si>
    <t>US Merit Systems Protection Board - ARC</t>
  </si>
  <si>
    <t>Federal Labor Relations Authority - ARC</t>
  </si>
  <si>
    <t>FEDERAL MARITIME COMMISSION - ARC</t>
  </si>
  <si>
    <t>DHS - OIG - ARC</t>
  </si>
  <si>
    <t>DHS - ICE Burlington</t>
  </si>
  <si>
    <t>Armed Forces Retirement Home - ARC</t>
  </si>
  <si>
    <t>National Archives &amp; Records Admin - ARC</t>
  </si>
  <si>
    <t>Occupational Safety &amp; Health Rev Comm - ARC</t>
  </si>
  <si>
    <t>National Mediation Board - ARC</t>
  </si>
  <si>
    <t>Federal Mine Safety &amp; Health Review Comm. - ARC</t>
  </si>
  <si>
    <t>Access Board - ARC</t>
  </si>
  <si>
    <t>US Court of Appeals for Veterans Claims - ARC</t>
  </si>
  <si>
    <t>Office of Government Ethics - ARC</t>
  </si>
  <si>
    <t>Chemical Safety &amp; Hazard Investigation Board - ARC</t>
  </si>
  <si>
    <t>Federal Housing Finance Agency - ARC</t>
  </si>
  <si>
    <t>Federal Housing Finance Agency - IG - ARC</t>
  </si>
  <si>
    <t>Consumer Financial Protection Bureau - ARC</t>
  </si>
  <si>
    <t>Gulf Coast Ecosystem - ARC</t>
  </si>
  <si>
    <t>US Election Assistance Commission - ARC</t>
  </si>
  <si>
    <t>Selective Service System System - IBC</t>
  </si>
  <si>
    <t>CBP Abu Dhabi Preclearance</t>
  </si>
  <si>
    <t>CBP ACH Credit</t>
  </si>
  <si>
    <t>CBP Revenue IPAC</t>
  </si>
  <si>
    <t>CBP Forfeiture Fund</t>
  </si>
  <si>
    <t>CBP Credit Cards</t>
  </si>
  <si>
    <t>CBP Lockbox/User Fees</t>
  </si>
  <si>
    <t>CBP ABI ACH Debit</t>
  </si>
  <si>
    <t>CBP Trusted Traveler</t>
  </si>
  <si>
    <t>CBP Office of Finance</t>
  </si>
  <si>
    <t>CBP Portland, ME</t>
  </si>
  <si>
    <t>CBP St. Albans, VT</t>
  </si>
  <si>
    <t>CBP Boston, MA</t>
  </si>
  <si>
    <t>CBP Providence, RI</t>
  </si>
  <si>
    <t>CBP Champlain/Ogdensburg, NY</t>
  </si>
  <si>
    <t>CBP Buffalo, NY</t>
  </si>
  <si>
    <t>CBP Philadelphia, PA</t>
  </si>
  <si>
    <t>CBP Baltimore, MD</t>
  </si>
  <si>
    <t>CBP New York, NY</t>
  </si>
  <si>
    <t>CBP Newark, NJ</t>
  </si>
  <si>
    <t>CBP JFK, NY</t>
  </si>
  <si>
    <t>CBP Great Falls, MT</t>
  </si>
  <si>
    <t>CBP Pembina, ND</t>
  </si>
  <si>
    <t>CBP Minneapolis, MN</t>
  </si>
  <si>
    <t>CBP International Falls, MN</t>
  </si>
  <si>
    <t>CBP Milwaukee, WI</t>
  </si>
  <si>
    <t>CBP Detroit, MI</t>
  </si>
  <si>
    <t>CBP Chicago, IL</t>
  </si>
  <si>
    <t>CBP Cleveland, OH</t>
  </si>
  <si>
    <t>CBP St. Louis, MO</t>
  </si>
  <si>
    <t>CBP Canadian Preclearance</t>
  </si>
  <si>
    <t>CBP Norfolk, VA</t>
  </si>
  <si>
    <t>CBP Charlotte, NC</t>
  </si>
  <si>
    <t>CBP Charleston, SC</t>
  </si>
  <si>
    <t>CBP Atlanta/Savannah, GA</t>
  </si>
  <si>
    <t>CBP Tampa, FL</t>
  </si>
  <si>
    <t>CBP Puerto Rico</t>
  </si>
  <si>
    <t>CBP Virgin Islands</t>
  </si>
  <si>
    <t>CBP Miami, FL</t>
  </si>
  <si>
    <t>CBP Washington, DC/Dulles</t>
  </si>
  <si>
    <t>CBP Bahamas/Virgin Isl Preclearance</t>
  </si>
  <si>
    <t>CBP Mobile, AL</t>
  </si>
  <si>
    <t>CBP New Orleans, LA</t>
  </si>
  <si>
    <t>CBP Ireland Preclearance</t>
  </si>
  <si>
    <t>CBP Port Arthur, TX</t>
  </si>
  <si>
    <t>CBP Brownsville, TX</t>
  </si>
  <si>
    <t>CBP El Paso, TX</t>
  </si>
  <si>
    <t>CBP Nogales, AZ</t>
  </si>
  <si>
    <t>CBP Houston, TX</t>
  </si>
  <si>
    <t>CBP Dallas, TX</t>
  </si>
  <si>
    <t>CBP San Diego, CA</t>
  </si>
  <si>
    <t>CBP Los Angeles, CA</t>
  </si>
  <si>
    <t>CBP San Francisco, CA</t>
  </si>
  <si>
    <t>CBP Portland, OR</t>
  </si>
  <si>
    <t>CBP Seattle/Blaine, WA</t>
  </si>
  <si>
    <t>CBP Anchorage, AK</t>
  </si>
  <si>
    <t>CBP Hawaii</t>
  </si>
  <si>
    <t>Full</t>
  </si>
  <si>
    <t>Partial</t>
  </si>
  <si>
    <t>Stats for 1/1/2015</t>
  </si>
  <si>
    <t>CURRENT MONTH Full vs Partial</t>
  </si>
  <si>
    <t>TODAY</t>
  </si>
  <si>
    <t>Vernita Acker</t>
  </si>
  <si>
    <t>VAcker@supremecourt.gov</t>
  </si>
  <si>
    <t>202-479-3425</t>
  </si>
  <si>
    <t>Trade Development Agency - IBC</t>
  </si>
  <si>
    <t>Bureau of Fiscal Service</t>
  </si>
  <si>
    <t>Adam Charlton</t>
  </si>
  <si>
    <t>Adam.Charlton@fiscal.treasury.gov</t>
  </si>
  <si>
    <t>304-485-5248</t>
  </si>
  <si>
    <t>Federal Retirement Thrift Inv. Brd. - IBC</t>
  </si>
  <si>
    <t>Federal Trade Commision - IBC</t>
  </si>
  <si>
    <t>US ITC - IBC</t>
  </si>
  <si>
    <t>202-205-2683</t>
  </si>
  <si>
    <t>Michelle.bransford@va.gov</t>
  </si>
  <si>
    <t>314-845-1336</t>
  </si>
  <si>
    <t>DOI - NBC - OSC - IBC</t>
  </si>
  <si>
    <t>National Labor Relations Board - IBC</t>
  </si>
  <si>
    <t>USSS - IBC</t>
  </si>
  <si>
    <t>202-406-5593</t>
  </si>
  <si>
    <t>American Battle Monuments Commission - IBC</t>
  </si>
  <si>
    <t>Mark.E.Miller@hq.doe.gov</t>
  </si>
  <si>
    <t>DC Courts - IBC</t>
  </si>
  <si>
    <t>Public Defender Service - IBC</t>
  </si>
  <si>
    <t>MILLENNIUM CHALLENGE CORPORATION(MCC) - IBC</t>
  </si>
  <si>
    <t>Justice - Supreme Court- IBC</t>
  </si>
  <si>
    <t>97008050</t>
  </si>
  <si>
    <t>DOD - DEFENSE LOGISTICS AGENCY, DFAS-IN</t>
  </si>
  <si>
    <t>NED TORSON</t>
  </si>
  <si>
    <t>317-212-7265</t>
  </si>
  <si>
    <t>03000003</t>
  </si>
  <si>
    <t>Nina Latterell</t>
  </si>
  <si>
    <t>202-707-9142</t>
  </si>
  <si>
    <t>nlat@loc.gov</t>
  </si>
  <si>
    <t>97008003</t>
  </si>
  <si>
    <t>DOD - WASHINGTON HEADQUARTERS SERVICES</t>
  </si>
  <si>
    <t>2/2015: Determined that 17008522 will take overASAP payments.  will be closed once SOD cleared up and new one will be created to report ASAP transactions</t>
  </si>
  <si>
    <t>86004961</t>
  </si>
  <si>
    <t>Kim Poling,</t>
  </si>
  <si>
    <t>Kim.Poling@fiscal.treasury.gov</t>
  </si>
  <si>
    <t>304 480 5242</t>
  </si>
  <si>
    <t>20180010</t>
  </si>
  <si>
    <t>Lori Genest
Todd Isham
Cynthia Chimah</t>
  </si>
  <si>
    <t>Lori.A.Genest@ice.dhs.gov
Todd.M.Isham@ice.dhs.gov
Cynthia.C.Chimah@ice.dhs.gov</t>
  </si>
  <si>
    <t>802-288-7768
802-288-7614
202-732-4869</t>
  </si>
  <si>
    <t>17008404</t>
  </si>
  <si>
    <t>Rose.Rout@navy.mil</t>
  </si>
  <si>
    <t>Irene Wrtaza
Rose Rout</t>
  </si>
  <si>
    <t>202-284-1165</t>
  </si>
  <si>
    <t>Background</t>
  </si>
  <si>
    <t>reach out to confirm go live date</t>
  </si>
  <si>
    <t>reach out in September to analyze data, since no response previously</t>
  </si>
  <si>
    <t>DOD - Joint Staff</t>
  </si>
  <si>
    <t>Genea Henson</t>
  </si>
  <si>
    <t>gshenso@radium.ncsc.mil</t>
  </si>
  <si>
    <t>Danielle Chamberlain</t>
  </si>
  <si>
    <t>Danielle.R.Chamberlain.civ@fpc.mil</t>
  </si>
  <si>
    <t>202-245-8075</t>
  </si>
  <si>
    <t>Lori Genest</t>
  </si>
  <si>
    <t>Accountant</t>
  </si>
  <si>
    <t>Financial Operations-Burlington</t>
  </si>
  <si>
    <t>U.S. Immigration and Customs Enforcement Department of Homeland Security</t>
  </si>
  <si>
    <t>Phone:  802-288-7768</t>
  </si>
  <si>
    <t>Lori Genest
Todd M. Isham, CMA</t>
  </si>
  <si>
    <t>Lori.A.Genest@ice.dhs.gov
Todd.M.Isham@ice.dhs.gov</t>
  </si>
  <si>
    <t>802-288-7768
802-288-7614</t>
  </si>
  <si>
    <t xml:space="preserve">DHS - ICE Burlington </t>
  </si>
  <si>
    <t xml:space="preserve">DHS - CIS Burlington </t>
  </si>
  <si>
    <t>443-654-4023</t>
  </si>
  <si>
    <t>20188768</t>
  </si>
  <si>
    <t>20188769</t>
  </si>
  <si>
    <t>Reclass only</t>
  </si>
  <si>
    <t>Treasury - FMS - Div of Invest. FCAS-Reclass Bangkok</t>
  </si>
  <si>
    <t>Rick Barnett</t>
  </si>
  <si>
    <t>202-874-7794</t>
  </si>
  <si>
    <t>Rick.Barnett@fiscal.treasury.gov</t>
  </si>
  <si>
    <t>Treasury - FMS - Div of Invest. FCAS-Reclass Charleston</t>
  </si>
  <si>
    <t>3/25/2015 to SAM from Nina Latterell :In January I informed Luz Davila Lopez, Teresa Wright, and others that our transition date is TBD. ALC 03000003 is not in use. It will be used for Treasury ITS activity only and that implementation date has not been set.  When the ITS implementation date is established, I will contact you about CARS reporting.</t>
  </si>
  <si>
    <t>17001700</t>
  </si>
  <si>
    <t>57005700</t>
  </si>
  <si>
    <t>CRAIG ALLEN</t>
  </si>
  <si>
    <t>Air Force, DFAS CO</t>
  </si>
  <si>
    <t>614-701-3187</t>
  </si>
  <si>
    <t>21002100</t>
  </si>
  <si>
    <t>DFAS - ARMY, DFAS Ind</t>
  </si>
  <si>
    <t>DoD - Navy, DFAS - CL</t>
  </si>
  <si>
    <t>JAIME ZACHAR</t>
  </si>
  <si>
    <t>216-204-6966</t>
  </si>
  <si>
    <t>20180090</t>
  </si>
  <si>
    <t>Crystal Madison</t>
  </si>
  <si>
    <t>202-874-7752</t>
  </si>
  <si>
    <t xml:space="preserve"> 57005700</t>
  </si>
  <si>
    <t>Suzanne Krauth (GTAS SME)
Trina Mixson</t>
  </si>
  <si>
    <t xml:space="preserve">krauths@ntsb.gov 
trina.mixson@ntsb.gov </t>
  </si>
  <si>
    <t>TBD as of 4/21/2015:' IPAC side is only TRACS.</t>
  </si>
  <si>
    <t>TBD as of 4/21/2015;7/1/2014: (they are submitting a transition plan - requesting an extension)</t>
  </si>
  <si>
    <t>cathy.stillson@swpa.gov</t>
  </si>
  <si>
    <t>Cathy Stillson</t>
  </si>
  <si>
    <t>(918)-595-6643</t>
  </si>
  <si>
    <t>Laurie Nadeau</t>
  </si>
  <si>
    <t>Laurie.Nadeau@ice.dhs.gov</t>
  </si>
  <si>
    <t>w/214-915-6069    c/214-280-3058</t>
  </si>
  <si>
    <t>72000047</t>
  </si>
  <si>
    <t>202-512-1197</t>
  </si>
  <si>
    <t>505-428-7723</t>
  </si>
  <si>
    <t>Renee Figgs</t>
  </si>
  <si>
    <t>214-312-3467</t>
  </si>
  <si>
    <t>Susan Lee</t>
  </si>
  <si>
    <t>703-248-2228</t>
  </si>
  <si>
    <t xml:space="preserve">Keith reached out on 5/26/15 and received new poc Susan Lee; Shaquita will reach out </t>
  </si>
  <si>
    <t>Zelda Gantt</t>
  </si>
  <si>
    <t>202-874-6894</t>
  </si>
  <si>
    <t>Richard Macclary</t>
  </si>
  <si>
    <t>Laurie.Nadeau@ice.dhs.gov&gt;@BPD</t>
  </si>
  <si>
    <t>DHS-ICE</t>
  </si>
  <si>
    <t>Michelle L. Norma</t>
  </si>
  <si>
    <t>michelle.norman@gsa.gov</t>
  </si>
  <si>
    <t>816-926-7168</t>
  </si>
  <si>
    <t>SOD Disb 05/2015 - 05/2014</t>
  </si>
  <si>
    <t>No SOD</t>
  </si>
  <si>
    <t>SOD Dep 05/2015 - 03/2015;</t>
  </si>
  <si>
    <t>Agency Location Code - Conversion Dashboard</t>
  </si>
  <si>
    <t>Status of Treasury Disbursed Offices (TDOs) Transition Efforts to Daily TAS/BETC Reporting</t>
  </si>
  <si>
    <t>Current TAS/BETC Reporter Status</t>
  </si>
  <si>
    <t>Projected TAS/BETC Reporter Status</t>
  </si>
  <si>
    <t>Reporter Type</t>
  </si>
  <si>
    <t>Remaining to Convert</t>
  </si>
  <si>
    <t>Mary Bailey</t>
  </si>
  <si>
    <t>mary.bailey@fms.treas.gov</t>
  </si>
  <si>
    <t>202-874-7055</t>
  </si>
  <si>
    <t>95790001</t>
  </si>
  <si>
    <t>PAM DELILLIO</t>
  </si>
  <si>
    <t>NATIONAL RECONNAISSANCE OFFICE(NRO)</t>
  </si>
  <si>
    <t>NATIONAL RECONNAISSANCE OFFICE (NRO)</t>
  </si>
  <si>
    <t>703-808-2405</t>
  </si>
  <si>
    <t>12360040</t>
  </si>
  <si>
    <t>12360041</t>
  </si>
  <si>
    <t>12360042</t>
  </si>
  <si>
    <t>12360043</t>
  </si>
  <si>
    <t>Mary Grisham</t>
  </si>
  <si>
    <t>816 926 6772</t>
  </si>
  <si>
    <t>Mary.Grisham@kcc.usda.gov</t>
  </si>
  <si>
    <t xml:space="preserve">New ALC requested 7/2015 </t>
  </si>
  <si>
    <t>Used for Reclass IPAC
ASAP Payments still pending</t>
  </si>
  <si>
    <t>*</t>
  </si>
  <si>
    <t>ASAP Payments...They do not foresee any problems with entering TAS/BETC data by the Oct 1st deadline. They understood the requirement and would participate in training when available. They have one account with a positive balance and around 10 other accounts with a zero balance.</t>
  </si>
  <si>
    <t>New Collections activity</t>
  </si>
  <si>
    <t>Tina Harmon 8/10/2015  am not aware of our ALC becoming a CARS reports for IPAC or any other mechanism until November 2015 because of Treasury and VA SOD issues.  My office has requested a meeting through Senita Beverly to discuss our SOD and transition date. ;SOD Disb 05/2015 - 03/2015;</t>
  </si>
  <si>
    <t>NFMS@fiscal.treasury.gov</t>
  </si>
  <si>
    <t>SOD:None</t>
  </si>
  <si>
    <t>delillio@nro.mil</t>
  </si>
  <si>
    <t>Cross-serviced by ESC</t>
  </si>
  <si>
    <t>August 1 2015</t>
  </si>
  <si>
    <t>Gwen House</t>
  </si>
  <si>
    <t>gwen.house@bep.gov</t>
  </si>
  <si>
    <t>8/24/2015 email: We are in mist of creating scenarios for Quota and NAB.  We are anticipating a new BETC for the NAB and were told this would be FY 2017 by Fiscal Service.   We have an assurance from the DCFO and Matt Miller that we would have this completed and start FY 2017</t>
  </si>
  <si>
    <t>Email 8/21/2015: Nancy Dooley: Unfortunately, the release (deployment) date of 1.0.13, which includes the fixes for the backdated document (accountability reporting) issues in the CARS/SOD application, has not been determined.  Therefore, ALC 95620000 cannot be converted to a CARS Full Reporter for September 2015 Accounting.   As soon as the issues are resolved, the backdated 224 will be processed to clear the October 2013 difference.  Thank you and I apologize for any inconvenience this may have caused. Please let me know if you have any questions</t>
  </si>
  <si>
    <t>Jamie 8/24/2015 will not convert 10/1</t>
  </si>
  <si>
    <t>214-915-6069</t>
  </si>
  <si>
    <t>Scott G. Smith</t>
  </si>
  <si>
    <t xml:space="preserve"> 202.272.1962 </t>
  </si>
  <si>
    <t>Scott.G.Smith@uscis.dhs.gov</t>
  </si>
  <si>
    <t>jason.gray@swpa.gov 
cathy.stillson@swpa.gov Users</t>
  </si>
  <si>
    <t>JASON L. GRAY 
Rebecca C.. Stillson</t>
  </si>
  <si>
    <t>Kim.Poling@bpd.treas.gov</t>
  </si>
  <si>
    <t xml:space="preserve">(304)480-5242 </t>
  </si>
  <si>
    <t xml:space="preserve">Tom DeMange (DLA)
Veronica “Ronnie” Sowell (DFAS) </t>
  </si>
  <si>
    <t>thomas.demange@dla.mil
VERONICA.SOWELL@DFAS.MIL</t>
  </si>
  <si>
    <t>614-692-9066
614-701-2446</t>
  </si>
  <si>
    <t>202-353-0576
202  353-8904</t>
  </si>
  <si>
    <t>202-307-8191
202  353-8904</t>
  </si>
  <si>
    <t>202  305-7262</t>
  </si>
  <si>
    <t xml:space="preserve">202  622-0981
202.622.5467
</t>
  </si>
  <si>
    <t xml:space="preserve"> 202  842-6793</t>
  </si>
  <si>
    <t xml:space="preserve"> 202  682-5706</t>
  </si>
  <si>
    <t>202  402-369</t>
  </si>
  <si>
    <t>202-593-3579</t>
  </si>
  <si>
    <t>504- 426-5021
504- 426-5064
504- 426-5694
504- 426-5670</t>
  </si>
  <si>
    <t>504-426-5064
504-426-5694
504-426-5670</t>
  </si>
  <si>
    <t>504- -426-5021
504-426-5064
504-426-5694
504-426-5670</t>
  </si>
  <si>
    <t>504-426-5021
504-426-5064
504-426-5694
504-426-5670</t>
  </si>
  <si>
    <t>504-426-5694
504-426-5670</t>
  </si>
  <si>
    <t>ATavel@gpo.gov</t>
  </si>
  <si>
    <t xml:space="preserve">Lisa.K.Loyd@ice.dhs.gov </t>
  </si>
  <si>
    <t>Lisa Loyd</t>
  </si>
  <si>
    <t>214-915-6097</t>
  </si>
  <si>
    <t>95130000</t>
  </si>
  <si>
    <t>Robert H. Sanford</t>
  </si>
  <si>
    <t xml:space="preserve">rsanford@usip.gov </t>
  </si>
  <si>
    <t>202.429.3806</t>
  </si>
  <si>
    <t>US Institute of Peace</t>
  </si>
  <si>
    <t>(PIR Activity)  No Authority to Disburse …will call to see if they are willing to go live and reclass their default trans</t>
  </si>
  <si>
    <r>
      <t xml:space="preserve">10/08/15:This ALC will only be used for ITS transactions. It is not currently being used because we haven’t implemented ITS yet. That date is still to be determined. </t>
    </r>
    <r>
      <rPr>
        <b/>
        <sz val="8"/>
        <color rgb="FFFF0000"/>
        <rFont val="Arial"/>
        <family val="2"/>
      </rPr>
      <t>They will notify us when they are ready</t>
    </r>
  </si>
  <si>
    <t>do they have IPAC?</t>
  </si>
  <si>
    <t>Audrey Tavel</t>
  </si>
  <si>
    <t>Kyle Farris
Reed V. Waller</t>
  </si>
  <si>
    <t xml:space="preserve">Kyle.Farris@usdoj.gov
reed.v.waller@usdoj.gov </t>
  </si>
  <si>
    <t>202-353-0576
202  353-8904</t>
  </si>
  <si>
    <t>PIR Sept 2015
 No Authority to Disburse …will call to see if they are willing to go live and reclass their default trans</t>
  </si>
  <si>
    <t>PIR March 2015
No Authority to Disburse …will call to see if they are willing to go live and reclass their default trans</t>
  </si>
  <si>
    <t>Comptroller, Chris Flaggs
DCFO, Alan Evan</t>
  </si>
  <si>
    <t>FlaggsCH@state.gov
EvansAK@state.gov</t>
  </si>
  <si>
    <t>97008801</t>
  </si>
  <si>
    <t>97008802</t>
  </si>
  <si>
    <t>97008841</t>
  </si>
  <si>
    <t>97008842</t>
  </si>
  <si>
    <t>97008891</t>
  </si>
  <si>
    <t>97008892</t>
  </si>
  <si>
    <t xml:space="preserve">DOD - Defense Security Services </t>
  </si>
  <si>
    <t>DOD - Defense Information Systems Agency</t>
  </si>
  <si>
    <t>DOD - Defense Threat Reduction Agency</t>
  </si>
  <si>
    <t>Exception: Email Gwen 10/22/2015:BEP would prefer to wait until December 1st, 2015 to convert as a CARS reporter for Collections reported via PIR.</t>
  </si>
  <si>
    <t>10/20/2015 email: Shaquita to Norine:I reached out to our Payment Management Team and received a status update on 18000005 and the money order activity.
Status: The hard coded TAS/BETC request has been sent to Cash-Link.  Treasury is waiting for the programming to be completed.  After programming is completed, the coding will be tested with Cash-Link, PIR, and CARS.  Looks like we won't meet the 11/1 CARS date.  New target date 12/1</t>
  </si>
  <si>
    <t>Payment Management indicates they have no authority to disburse, yet they have debit vouchers coming across on PIR file.</t>
  </si>
  <si>
    <t>Payment Management indicates they have no authority to disburse, yet they have debit vouchers coming across on PIR file.
Email From Aileen 3/24/2014 to Tom Green: Collections, your ALC is on an Exception List because of the unique FRB ACH activity that you have flowing through the Payment Information Repository (PIR).  The CARS system does not have the capability to pass this unique information on to our legacy accounting system.  That legacy system should've been retired this year, but since it has been delayed until early 2015, we won't be able to transition your ALC as a Collections Reporter until after that legacy system is retired in 2015.  This means that your ALC will have an exception from the Oct 2014 mandate for Collection activity</t>
  </si>
  <si>
    <t>Brenda Leerar</t>
  </si>
  <si>
    <t>Brenda.Leerar@treasury.gov</t>
  </si>
  <si>
    <t xml:space="preserve">202.622.1702 </t>
  </si>
  <si>
    <t xml:space="preserve">Michelle.Cutting@fletc.dhs.gov
michael.brown2@fletc.dhs.gov
Nichelle.mewborn@dhs.gov </t>
  </si>
  <si>
    <t>Meeting w Brenda 10/29/15. Willing to convert 12/1/2015.  They only do reclass transactions.</t>
  </si>
  <si>
    <t>Pilot IPAC 12/1/2015, Target date 4/1/2016</t>
  </si>
  <si>
    <t>Cross-serviced by ESC- New date provided by Kerri Hammer sent email 10/29/2015
SOD: Dep Sept 2015
SOD: Disb Sep 2015</t>
  </si>
  <si>
    <t>COLL</t>
  </si>
  <si>
    <t>PAY</t>
  </si>
  <si>
    <t>Non-Reporters</t>
  </si>
  <si>
    <t xml:space="preserve">
Met with CRM 9/30/2015.</t>
  </si>
  <si>
    <t xml:space="preserve">Cross-serviced by ESC
</t>
  </si>
  <si>
    <t xml:space="preserve">
Per Jeff Nester 08/24/2015</t>
  </si>
  <si>
    <t xml:space="preserve">PIR Sept 2015
</t>
  </si>
  <si>
    <t xml:space="preserve">
Flagging them as IPAC n Collection Reporters although only reporting Payments</t>
  </si>
  <si>
    <t xml:space="preserve">
Kim Poling Confired go live date</t>
  </si>
  <si>
    <t xml:space="preserve">has to wait for ESC/FAA to transition
</t>
  </si>
  <si>
    <t xml:space="preserve">Cross-serviced by ESC
 </t>
  </si>
  <si>
    <t xml:space="preserve">Cross-serviced by ESC- New date provided by Kerri Hammer sent email 10/29/2015
</t>
  </si>
  <si>
    <t>97008761</t>
  </si>
  <si>
    <t>97008771</t>
  </si>
  <si>
    <t>DOD - DEFENSE ADVANCED RESEARCH PROJECTS AGENCY (DARPA)</t>
  </si>
  <si>
    <t>DOD - DEFENSE COMMISSARY AGENCY DECA DISBURSER - BUYER</t>
  </si>
  <si>
    <t>Non-Reporter</t>
  </si>
  <si>
    <t xml:space="preserve">Total ALC </t>
  </si>
  <si>
    <t>#ALC</t>
  </si>
  <si>
    <t>11/06 Confirmed IPAC for Dec. 
Cash Flows not set up yet, will convert Collections later</t>
  </si>
  <si>
    <t>ALC #</t>
  </si>
  <si>
    <t>Sent email (11/10/15) Chris Flaggs request meeting</t>
  </si>
  <si>
    <t>Check if need to close</t>
  </si>
  <si>
    <t>Email 11/11/15: Clint Kiehl (317) 381-5481, change target date to 3/1/16
CARS 1219 testing successful</t>
  </si>
  <si>
    <t>Jeff Nester
Sabrina Marks</t>
  </si>
  <si>
    <t xml:space="preserve">
sabrina.marks@bpd.treas.gov</t>
  </si>
  <si>
    <t>304-480-7252</t>
  </si>
  <si>
    <t>Email 11/13/15 to Jeff N. asking if ALC can be closed.  Referred to Danielle Thomas who is also inquiring on it.</t>
  </si>
  <si>
    <t>Zelda.Gantt@fiscal.treasury.gov</t>
  </si>
  <si>
    <t>Orinally on Excp List, but found no PIR reporting since Jan 2014. 
11/17/15 Email Mark Miller: These were PIR transactions. We no longer process them.</t>
  </si>
  <si>
    <t xml:space="preserve">Moved to 2/1/2016SAM has attempted to reach out to complete SAM setup but still no response. Chris Garrett from PM confirmed they will not be ready for payment. </t>
  </si>
  <si>
    <t>Target:</t>
  </si>
  <si>
    <t xml:space="preserve">Lori M. 11-23-1511/23/2015BEP ALCs 20135337 &amp; 20139002 can not be hardcoded with TAS/BETCs because their Account Keys belong to multiple ALCs.  These two ALCs will need to be contacted to discuss alternate options.  </t>
  </si>
  <si>
    <t>Updated 11/24/2015… was flagged as collections as of 10/1/2013</t>
  </si>
  <si>
    <t xml:space="preserve">202-512-2010 ex: 30997 </t>
  </si>
  <si>
    <t>TCIS ALC. data comes isn TCIS CPA so must be flagged NTDO Reporters</t>
  </si>
  <si>
    <t>Will not be ready until 2016
11/24/15: Lori: agency exploring the TDO option for PIR Voucher;CRM will pursue their collections go-live</t>
  </si>
  <si>
    <t>PIR Sept 2015
Joe DePergola confirmed 9/1 date
Flagged as NTDO Payments Reporter so CARS can take in the transactions.
But their TAS/Betc can't be hard-coded due to multiple account keys.
will need to work with them to make other options.</t>
  </si>
  <si>
    <t>total</t>
  </si>
  <si>
    <t>3/16-12/16</t>
  </si>
  <si>
    <t>Shaquita meets monthly, data analysis, last meeting 10/23/15
Outstanding SOD
Michelle Norman:11/30/15 extend target date 4.1.16</t>
  </si>
  <si>
    <t>Outstanding SOD; 11/06/2015 per Sherilyn Hoffner, will clear in time, if not, move to suspense acct. 11/17/15 Nancy indicated not heard from them so remove from Dec 
Michelle Norman:11/30/15 extend target date 4.1.16</t>
  </si>
  <si>
    <t>Email Ed Reso 12/1/15: Due to major issue, SF-6652 differences that need to be cleared, new date 4/1/16</t>
  </si>
  <si>
    <t>20182050</t>
  </si>
  <si>
    <t>Donna Charters</t>
  </si>
  <si>
    <t>co.p2@PSD.GOV</t>
  </si>
  <si>
    <t>Antonina.Mack@va.gov
Mitchel.Sturm@va.gov</t>
  </si>
  <si>
    <t>Antonina Mack
Mitch Sturm</t>
  </si>
  <si>
    <t>215-842-2000 x4279</t>
  </si>
  <si>
    <t xml:space="preserve">Treasury - FMS -  PAYMENT SERVICES DIVISION--LOD </t>
  </si>
  <si>
    <t>Date changed to 2016…TBD
As of 12/11/15, no activity for past two fiscal periods</t>
  </si>
  <si>
    <t>Renee Russaw</t>
  </si>
  <si>
    <t>Renee.j.russaw.civ@mail.mil</t>
  </si>
  <si>
    <t>703-545-0034</t>
  </si>
  <si>
    <t>ALC closing:Email 12/11/15: from Nancy to Cynthia(clbenne@nsa.gov).</t>
  </si>
  <si>
    <t>Securities &amp; Exchange Commission</t>
  </si>
  <si>
    <t>National Credit Union Administration</t>
  </si>
  <si>
    <t>Deposits</t>
  </si>
  <si>
    <t>Disbursements</t>
  </si>
  <si>
    <t>Total # ESC ALC's</t>
  </si>
  <si>
    <t>317-212-7276</t>
  </si>
  <si>
    <t>theresa.a.agnew.civ@mail.mil
beth.a.ziliak.civ@mail.mil</t>
  </si>
  <si>
    <t>Theresa Agnew
Beth Ziliak</t>
  </si>
  <si>
    <t>Reclass ALC for NTDO 00003801
12-18-15:Nancy tried to have meeting, Keith S. will follow up</t>
  </si>
  <si>
    <t>97008780</t>
  </si>
  <si>
    <t>97008791</t>
  </si>
  <si>
    <t>97008792</t>
  </si>
  <si>
    <t>TOTAL</t>
  </si>
  <si>
    <t>PMStatus: 12/22/15 email from Lori... experiencing security connectivity issues, delayed to 2/1/16</t>
  </si>
  <si>
    <t>20180104</t>
  </si>
  <si>
    <t>Treasury - FMS - PAYMENT SERVICES DIVISION - PENINSULA</t>
  </si>
  <si>
    <t>Donna Charters
Flora Jones</t>
  </si>
  <si>
    <t>co.p2@PSD.GOV
floejo@PSD.GOV</t>
  </si>
  <si>
    <t>Prod</t>
  </si>
  <si>
    <t>20181002</t>
  </si>
  <si>
    <t>Treasury - FMS - PAYMENT SERVICES DIVISION - PIEDMONT</t>
  </si>
  <si>
    <t>Email Kim Montz 12/30/15: they will be ready 5/1/2016
Email Ed Reso 12/1/15: Due to major issue, SF-6652 differences that need to be cleared, new date 4/1/16</t>
  </si>
  <si>
    <t>20181202</t>
  </si>
  <si>
    <t>20183701</t>
  </si>
  <si>
    <t>Treasury - PAYMENT SERVICES DIVISION - DTSPO</t>
  </si>
  <si>
    <t>Converted
by 03/1/2016</t>
  </si>
  <si>
    <t>#Converted ALCs 1/1/2016</t>
  </si>
  <si>
    <t xml:space="preserve">Converted </t>
  </si>
  <si>
    <t>Converted</t>
  </si>
  <si>
    <t>Total ALC 
Target
2016</t>
  </si>
  <si>
    <t>F</t>
  </si>
  <si>
    <t>kenneth.j.schulze.civ@mail.mil
Keith.Jarboe@fiscal.treasury.gov
Matt.Conrad@fiscal.treasury.gov
matthew.d.north.ctr@mail.mil</t>
  </si>
  <si>
    <t>Kenneth Schultz
Keith Jarboe
Matt Conrad
Matthew North
Cheryl Dancy</t>
  </si>
  <si>
    <t>(703) 692-5057
(202) 874-7818
(304) 480-7004
703.692.2765
(804) 734-8000</t>
  </si>
  <si>
    <t>Notes for Go Live 02/1/2016</t>
  </si>
  <si>
    <t>Total %
Full Rpt</t>
  </si>
  <si>
    <t xml:space="preserve">C </t>
  </si>
  <si>
    <t>D</t>
  </si>
  <si>
    <t>E</t>
  </si>
  <si>
    <t>G</t>
  </si>
  <si>
    <t>H</t>
  </si>
  <si>
    <r>
      <t>Total</t>
    </r>
    <r>
      <rPr>
        <b/>
        <sz val="11"/>
        <color theme="1"/>
        <rFont val="Calibri"/>
        <family val="2"/>
        <scheme val="minor"/>
      </rPr>
      <t xml:space="preserve"> % </t>
    </r>
    <r>
      <rPr>
        <sz val="11"/>
        <color theme="1"/>
        <rFont val="Calibri"/>
        <family val="2"/>
        <scheme val="minor"/>
      </rPr>
      <t xml:space="preserve">of ALC for this agency that have converted as </t>
    </r>
    <r>
      <rPr>
        <b/>
        <sz val="11"/>
        <color theme="1"/>
        <rFont val="Calibri"/>
        <family val="2"/>
        <scheme val="minor"/>
      </rPr>
      <t>Full</t>
    </r>
    <r>
      <rPr>
        <sz val="11"/>
        <color theme="1"/>
        <rFont val="Calibri"/>
        <family val="2"/>
        <scheme val="minor"/>
      </rPr>
      <t xml:space="preserve"> reporters</t>
    </r>
  </si>
  <si>
    <r>
      <t xml:space="preserve">Total </t>
    </r>
    <r>
      <rPr>
        <b/>
        <sz val="11"/>
        <color theme="1"/>
        <rFont val="Calibri"/>
        <family val="2"/>
        <scheme val="minor"/>
      </rPr>
      <t>#</t>
    </r>
    <r>
      <rPr>
        <sz val="11"/>
        <color theme="1"/>
        <rFont val="Calibri"/>
        <family val="2"/>
        <scheme val="minor"/>
      </rPr>
      <t xml:space="preserve"> of ALC for this </t>
    </r>
    <r>
      <rPr>
        <b/>
        <sz val="11"/>
        <color theme="1"/>
        <rFont val="Calibri"/>
        <family val="2"/>
        <scheme val="minor"/>
      </rPr>
      <t>agency</t>
    </r>
  </si>
  <si>
    <r>
      <t xml:space="preserve">Total # of ALC for this agency that have converted as </t>
    </r>
    <r>
      <rPr>
        <b/>
        <sz val="11"/>
        <color theme="1"/>
        <rFont val="Calibri"/>
        <family val="2"/>
        <scheme val="minor"/>
      </rPr>
      <t>Full</t>
    </r>
    <r>
      <rPr>
        <sz val="11"/>
        <color theme="1"/>
        <rFont val="Calibri"/>
        <family val="2"/>
        <scheme val="minor"/>
      </rPr>
      <t xml:space="preserve"> reporters</t>
    </r>
  </si>
  <si>
    <r>
      <t xml:space="preserve">Total # of ALC for this agency that have </t>
    </r>
    <r>
      <rPr>
        <b/>
        <sz val="11"/>
        <color theme="1"/>
        <rFont val="Calibri"/>
        <family val="2"/>
        <scheme val="minor"/>
      </rPr>
      <t>IPAC</t>
    </r>
    <r>
      <rPr>
        <sz val="11"/>
        <color theme="1"/>
        <rFont val="Calibri"/>
        <family val="2"/>
        <scheme val="minor"/>
      </rPr>
      <t xml:space="preserve"> transactions</t>
    </r>
  </si>
  <si>
    <r>
      <t xml:space="preserve">Total # of ALC for this agency that have </t>
    </r>
    <r>
      <rPr>
        <b/>
        <sz val="11"/>
        <color theme="1"/>
        <rFont val="Calibri"/>
        <family val="2"/>
        <scheme val="minor"/>
      </rPr>
      <t xml:space="preserve">Collection </t>
    </r>
    <r>
      <rPr>
        <sz val="11"/>
        <color theme="1"/>
        <rFont val="Calibri"/>
        <family val="2"/>
        <scheme val="minor"/>
      </rPr>
      <t>transactions</t>
    </r>
  </si>
  <si>
    <r>
      <t xml:space="preserve">Total # of ALC for this agency that have </t>
    </r>
    <r>
      <rPr>
        <b/>
        <sz val="11"/>
        <color theme="1"/>
        <rFont val="Calibri"/>
        <family val="2"/>
        <scheme val="minor"/>
      </rPr>
      <t>Payment</t>
    </r>
    <r>
      <rPr>
        <sz val="11"/>
        <color theme="1"/>
        <rFont val="Calibri"/>
        <family val="2"/>
        <scheme val="minor"/>
      </rPr>
      <t xml:space="preserve"> transactions</t>
    </r>
  </si>
  <si>
    <t>K</t>
  </si>
  <si>
    <t>M</t>
  </si>
  <si>
    <r>
      <t xml:space="preserve">Total # of ALC for this agency that have </t>
    </r>
    <r>
      <rPr>
        <b/>
        <sz val="11"/>
        <color theme="1"/>
        <rFont val="Calibri"/>
        <family val="2"/>
        <scheme val="minor"/>
      </rPr>
      <t>converted IPAC</t>
    </r>
    <r>
      <rPr>
        <sz val="11"/>
        <color theme="1"/>
        <rFont val="Calibri"/>
        <family val="2"/>
        <scheme val="minor"/>
      </rPr>
      <t xml:space="preserve"> transactions</t>
    </r>
  </si>
  <si>
    <r>
      <t xml:space="preserve">Total # of ALC for this agency that have </t>
    </r>
    <r>
      <rPr>
        <b/>
        <sz val="11"/>
        <color theme="1"/>
        <rFont val="Calibri"/>
        <family val="2"/>
        <scheme val="minor"/>
      </rPr>
      <t>converted</t>
    </r>
    <r>
      <rPr>
        <sz val="11"/>
        <color theme="1"/>
        <rFont val="Calibri"/>
        <family val="2"/>
        <scheme val="minor"/>
      </rPr>
      <t xml:space="preserve"> </t>
    </r>
    <r>
      <rPr>
        <b/>
        <sz val="11"/>
        <color theme="1"/>
        <rFont val="Calibri"/>
        <family val="2"/>
        <scheme val="minor"/>
      </rPr>
      <t xml:space="preserve">Collection </t>
    </r>
    <r>
      <rPr>
        <sz val="11"/>
        <color theme="1"/>
        <rFont val="Calibri"/>
        <family val="2"/>
        <scheme val="minor"/>
      </rPr>
      <t>transactions</t>
    </r>
  </si>
  <si>
    <r>
      <t>Total # of ALC for this agency that have</t>
    </r>
    <r>
      <rPr>
        <b/>
        <sz val="11"/>
        <color theme="1"/>
        <rFont val="Calibri"/>
        <family val="2"/>
        <scheme val="minor"/>
      </rPr>
      <t xml:space="preserve"> converted Payment</t>
    </r>
    <r>
      <rPr>
        <sz val="11"/>
        <color theme="1"/>
        <rFont val="Calibri"/>
        <family val="2"/>
        <scheme val="minor"/>
      </rPr>
      <t xml:space="preserve"> transactions</t>
    </r>
  </si>
  <si>
    <t>Column</t>
  </si>
  <si>
    <r>
      <t>Total</t>
    </r>
    <r>
      <rPr>
        <b/>
        <sz val="11"/>
        <color theme="1"/>
        <rFont val="Calibri"/>
        <family val="2"/>
        <scheme val="minor"/>
      </rPr>
      <t xml:space="preserve"> % </t>
    </r>
    <r>
      <rPr>
        <sz val="11"/>
        <color theme="1"/>
        <rFont val="Calibri"/>
        <family val="2"/>
        <scheme val="minor"/>
      </rPr>
      <t>of ALC for this agency that have converted to CARS reporter (not necessarily FULL Reporters</t>
    </r>
  </si>
  <si>
    <t xml:space="preserve">emjones@fs.fed.us
</t>
  </si>
  <si>
    <t xml:space="preserve">Elizabeth Jones
</t>
  </si>
  <si>
    <t xml:space="preserve"> (505) 563-7526</t>
  </si>
  <si>
    <t xml:space="preserve">Treasury - FMS -  PAYMENT SERVICES DIVISION - HP </t>
  </si>
  <si>
    <t>Email Eddie Reso 1/6/15: received a confirmation e-mail that ALC 12-40-0002 was officially closed at Treasury</t>
  </si>
  <si>
    <t>Email Ryan McCluskey, 1/7/15: spoke with Danielle Thomas &amp; Marilyn Evans regarding the CARS conversion for ALC 20019701 and the agency stated that they will not be able to become a CARS reporter until the 2017 timeframe. They informed me that there are several action items that the agency will need to complete before they are able to become a reporter.</t>
  </si>
  <si>
    <t>IPAC concerns; see memo dated 10/27/15 &amp; 11/06/2015
Date changed to 7/1/16 email Kyle Farris 1/8/15</t>
  </si>
  <si>
    <t>None</t>
  </si>
  <si>
    <t>Sep 15 =&gt;Dec 15</t>
  </si>
  <si>
    <t>Nov 15 =&gt;Dec 15</t>
  </si>
  <si>
    <t>Oct 15=&gt;Dec 15</t>
  </si>
  <si>
    <t>Dec 15</t>
  </si>
  <si>
    <t>Nov 15=&gt;Dec 15</t>
  </si>
  <si>
    <t>Aug 15 =&gt;Dec 15</t>
  </si>
  <si>
    <t>Apr 14 =&gt;Dec 15</t>
  </si>
  <si>
    <t>Oct 14 =&gt;Dec 15</t>
  </si>
  <si>
    <t xml:space="preserve">Jul 13=&gt;Dec 15 </t>
  </si>
  <si>
    <t>SOD Deposits</t>
  </si>
  <si>
    <t>SOD Disb</t>
  </si>
  <si>
    <t>Oct =&gt;Dec 15</t>
  </si>
  <si>
    <t>Aug 15=&gt;Dec 15</t>
  </si>
  <si>
    <t xml:space="preserve">Aug 15=&gt;Dec 15 </t>
  </si>
  <si>
    <t>Various</t>
  </si>
  <si>
    <t>ALC's Target Date 2/1/2016</t>
  </si>
  <si>
    <t>Dept of Transportation / ESC</t>
  </si>
  <si>
    <t>Consumer Product Safety Commission / ESC</t>
  </si>
  <si>
    <t>National Endowment for the Arts  / ESC</t>
  </si>
  <si>
    <t>Institute of Museum and Library Services /ESC</t>
  </si>
  <si>
    <t>Government Accountability Office / ESC</t>
  </si>
  <si>
    <t>Jul 15 =&gt;Dec 15</t>
  </si>
  <si>
    <t>Oct 15 =&gt;Dec 15</t>
  </si>
  <si>
    <t xml:space="preserve">None </t>
  </si>
  <si>
    <t>Nov 14 =&gt;Dec 15</t>
  </si>
  <si>
    <t xml:space="preserve">Aug 15 =&gt;Dec 15 </t>
  </si>
  <si>
    <t xml:space="preserve">Nov 14 =&gt;Dec 15 </t>
  </si>
  <si>
    <t>Commodity Futures Trading Commission / ESC</t>
  </si>
  <si>
    <t>National Credit Union Administration / ESC</t>
  </si>
  <si>
    <t>Securities &amp; Exchange Commission / ESC</t>
  </si>
  <si>
    <t>Consumer Protection and Safety Commission / ESC</t>
  </si>
  <si>
    <t>SOD:Dep Nov 15-Dec 15</t>
  </si>
  <si>
    <t>Email Jojo Ferguson requesting 75080031 become effective for IPAC and Collection 2/1/2016</t>
  </si>
  <si>
    <r>
      <t xml:space="preserve">IPAC 
</t>
    </r>
    <r>
      <rPr>
        <b/>
        <sz val="8"/>
        <color rgb="FFFF0000"/>
        <rFont val="Arial"/>
        <family val="2"/>
      </rPr>
      <t>NOT</t>
    </r>
    <r>
      <rPr>
        <b/>
        <sz val="8"/>
        <rFont val="Arial"/>
        <family val="2"/>
      </rPr>
      <t xml:space="preserve">
CONVERTED</t>
    </r>
  </si>
  <si>
    <r>
      <t xml:space="preserve">COLL
</t>
    </r>
    <r>
      <rPr>
        <b/>
        <sz val="8"/>
        <color rgb="FFFF0000"/>
        <rFont val="Arial"/>
        <family val="2"/>
      </rPr>
      <t>NOT</t>
    </r>
    <r>
      <rPr>
        <b/>
        <sz val="8"/>
        <rFont val="Arial"/>
        <family val="2"/>
      </rPr>
      <t xml:space="preserve">
CONVERTED</t>
    </r>
  </si>
  <si>
    <r>
      <t xml:space="preserve">PYMT
</t>
    </r>
    <r>
      <rPr>
        <b/>
        <sz val="8"/>
        <color rgb="FFFF0000"/>
        <rFont val="Arial"/>
        <family val="2"/>
      </rPr>
      <t>NOT</t>
    </r>
    <r>
      <rPr>
        <b/>
        <sz val="8"/>
        <rFont val="Arial"/>
        <family val="2"/>
      </rPr>
      <t xml:space="preserve">
CONVERTED</t>
    </r>
  </si>
  <si>
    <r>
      <t xml:space="preserve">COLL %
</t>
    </r>
    <r>
      <rPr>
        <b/>
        <sz val="8"/>
        <color rgb="FFFF0000"/>
        <rFont val="Arial"/>
        <family val="2"/>
      </rPr>
      <t>NOT</t>
    </r>
    <r>
      <rPr>
        <b/>
        <sz val="8"/>
        <rFont val="Arial"/>
        <family val="2"/>
      </rPr>
      <t xml:space="preserve">
CONVERTED</t>
    </r>
  </si>
  <si>
    <r>
      <t xml:space="preserve">IPAC %
</t>
    </r>
    <r>
      <rPr>
        <b/>
        <sz val="8"/>
        <color rgb="FFFF0000"/>
        <rFont val="Arial"/>
        <family val="2"/>
      </rPr>
      <t>NOT</t>
    </r>
    <r>
      <rPr>
        <b/>
        <sz val="8"/>
        <rFont val="Arial"/>
        <family val="2"/>
      </rPr>
      <t xml:space="preserve">
CONVERTED</t>
    </r>
  </si>
  <si>
    <r>
      <t xml:space="preserve">PYMT %
</t>
    </r>
    <r>
      <rPr>
        <b/>
        <sz val="8"/>
        <color rgb="FFFF0000"/>
        <rFont val="Arial"/>
        <family val="2"/>
      </rPr>
      <t>NOT</t>
    </r>
    <r>
      <rPr>
        <b/>
        <sz val="8"/>
        <rFont val="Arial"/>
        <family val="2"/>
      </rPr>
      <t xml:space="preserve">
CONVERTED</t>
    </r>
  </si>
  <si>
    <t>R</t>
  </si>
  <si>
    <t>T</t>
  </si>
  <si>
    <t>V</t>
  </si>
  <si>
    <r>
      <t xml:space="preserve">Total # of ALC for this agency that have </t>
    </r>
    <r>
      <rPr>
        <b/>
        <sz val="11"/>
        <color rgb="FFFF0000"/>
        <rFont val="Calibri"/>
        <family val="2"/>
        <scheme val="minor"/>
      </rPr>
      <t>NOT</t>
    </r>
    <r>
      <rPr>
        <sz val="11"/>
        <color theme="1"/>
        <rFont val="Calibri"/>
        <family val="2"/>
        <scheme val="minor"/>
      </rPr>
      <t xml:space="preserve"> </t>
    </r>
    <r>
      <rPr>
        <b/>
        <sz val="11"/>
        <color theme="1"/>
        <rFont val="Calibri"/>
        <family val="2"/>
        <scheme val="minor"/>
      </rPr>
      <t>converted IPAC</t>
    </r>
    <r>
      <rPr>
        <sz val="11"/>
        <color theme="1"/>
        <rFont val="Calibri"/>
        <family val="2"/>
        <scheme val="minor"/>
      </rPr>
      <t xml:space="preserve"> transactions</t>
    </r>
  </si>
  <si>
    <r>
      <t>Total # of ALC for this agency that have</t>
    </r>
    <r>
      <rPr>
        <b/>
        <sz val="11"/>
        <color rgb="FFFF0000"/>
        <rFont val="Calibri"/>
        <family val="2"/>
        <scheme val="minor"/>
      </rPr>
      <t xml:space="preserve"> NOT</t>
    </r>
    <r>
      <rPr>
        <sz val="11"/>
        <color theme="1"/>
        <rFont val="Calibri"/>
        <family val="2"/>
        <scheme val="minor"/>
      </rPr>
      <t xml:space="preserve"> </t>
    </r>
    <r>
      <rPr>
        <b/>
        <sz val="11"/>
        <color theme="1"/>
        <rFont val="Calibri"/>
        <family val="2"/>
        <scheme val="minor"/>
      </rPr>
      <t>converted</t>
    </r>
    <r>
      <rPr>
        <sz val="11"/>
        <color theme="1"/>
        <rFont val="Calibri"/>
        <family val="2"/>
        <scheme val="minor"/>
      </rPr>
      <t xml:space="preserve"> </t>
    </r>
    <r>
      <rPr>
        <b/>
        <sz val="11"/>
        <color theme="1"/>
        <rFont val="Calibri"/>
        <family val="2"/>
        <scheme val="minor"/>
      </rPr>
      <t xml:space="preserve">Collection </t>
    </r>
    <r>
      <rPr>
        <sz val="11"/>
        <color theme="1"/>
        <rFont val="Calibri"/>
        <family val="2"/>
        <scheme val="minor"/>
      </rPr>
      <t>transactions</t>
    </r>
  </si>
  <si>
    <r>
      <t>Total # of ALC for this agency that have</t>
    </r>
    <r>
      <rPr>
        <b/>
        <sz val="11"/>
        <color theme="1"/>
        <rFont val="Calibri"/>
        <family val="2"/>
        <scheme val="minor"/>
      </rPr>
      <t xml:space="preserve"> converted </t>
    </r>
    <r>
      <rPr>
        <b/>
        <sz val="11"/>
        <color rgb="FFFF0000"/>
        <rFont val="Calibri"/>
        <family val="2"/>
        <scheme val="minor"/>
      </rPr>
      <t xml:space="preserve">NOT </t>
    </r>
    <r>
      <rPr>
        <b/>
        <sz val="11"/>
        <color theme="1"/>
        <rFont val="Calibri"/>
        <family val="2"/>
        <scheme val="minor"/>
      </rPr>
      <t>Payment</t>
    </r>
    <r>
      <rPr>
        <sz val="11"/>
        <color theme="1"/>
        <rFont val="Calibri"/>
        <family val="2"/>
        <scheme val="minor"/>
      </rPr>
      <t xml:space="preserve"> transactions</t>
    </r>
  </si>
  <si>
    <t>1/14/15:Meeting with PIR BEP ALCs 20135337 &amp; 20139002 have transactions that can not be hardcoded with TAS/BETCs from the FRB and need alternative Collection options for these particular transactions. This is preventing them from becoming a Full CARS reporter.  Shaquita setting meeting with CIR and agency to for recommended appropriate Collection mechanisms.</t>
  </si>
  <si>
    <t>Moved all ESC Agencies to 10/1/2016 target date… Multi year statement of differences and ESC sees it high risk to have agencies go live
Email Kerri Hammer 1/14/15: It is currently deemed a high risk to ESC and its Customers to transition to a Full CARS Reporter on February 1, 2016.  I will keep you updates on our intent.</t>
  </si>
  <si>
    <t>20180011</t>
  </si>
  <si>
    <t>20180049</t>
  </si>
  <si>
    <t>Treasury, FMS, Cash Analysis Branch</t>
  </si>
  <si>
    <t>CRYSTAL MADISON</t>
  </si>
  <si>
    <t>CRYSTAL.MADISON@FISCAL.TREASURY.GOV</t>
  </si>
  <si>
    <t>202-874-7980</t>
  </si>
  <si>
    <t>Treasury, FMS, Credit Gateway (ACH)</t>
  </si>
  <si>
    <t>RANDOLPH MAXWELL</t>
  </si>
  <si>
    <t>RANDOLPH.MAXWELL@fiscal.treasury.gov</t>
  </si>
  <si>
    <t>202-874-5304</t>
  </si>
  <si>
    <t>97008731</t>
  </si>
  <si>
    <t>97110002</t>
  </si>
  <si>
    <t>97200012</t>
  </si>
  <si>
    <t>DOD - DAI DISB-BUYER</t>
  </si>
  <si>
    <t>JEFFERY LUKASIK</t>
  </si>
  <si>
    <t>DOD- WHS</t>
  </si>
  <si>
    <t>GENE ROWE</t>
  </si>
  <si>
    <t>317-510-2753</t>
  </si>
  <si>
    <t>DOD - OFFICE OF THE UNDER SEC.OF DEFENSE</t>
  </si>
  <si>
    <t>GWEN BROWN</t>
  </si>
  <si>
    <t>703-697-0021</t>
  </si>
  <si>
    <t>Email Margie Neville 01/21/16:I have established two new ALC's 97008811 and ALC 97008812 for the Department of Defense as of today, January 21, 2016.  The contact person and phone number is Jessica Haddock, (618) 229-5073.</t>
  </si>
  <si>
    <t>Email Margie Neville 01/14/16:I have closed ALC 21008711 and ALC 21008712 for Department of the Army as of today, January 14, 2016.  If you have any questions, contact Joseph Myrda, phone number 317-212-7954</t>
  </si>
  <si>
    <t>97008811</t>
  </si>
  <si>
    <t>97008812</t>
  </si>
  <si>
    <t>DOD - USTRANSCOM</t>
  </si>
  <si>
    <t>Jessica Haddock</t>
  </si>
  <si>
    <t>618-229-5073</t>
  </si>
  <si>
    <t>jojo.ferguson@nih.gov 
beltg@od.nih.gov</t>
  </si>
  <si>
    <t xml:space="preserve">JoJo Ferguson
Gene Belt </t>
  </si>
  <si>
    <t>(301) 496-2506 
301-496-4522</t>
  </si>
  <si>
    <t>Converted
as of 2/1/2016</t>
  </si>
  <si>
    <t>Converted
by 04/1/2016</t>
  </si>
  <si>
    <t>Reynardo Brown</t>
  </si>
  <si>
    <t>505-563-7374</t>
  </si>
  <si>
    <t>rebrown02@fs.fed.us</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</si>
</sst>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0"/>
    <numFmt numFmtId="165" formatCode="00"/>
    <numFmt numFmtId="166" formatCode="m/d/yy;@"/>
    <numFmt numFmtId="167" formatCode="mm/dd/yy;@"/>
    <numFmt numFmtId="168" formatCode="m/d;@"/>
    <numFmt numFmtId="169" formatCode="[&lt;=9999999]###\-####;\(###\)\ ###\-####"/>
    <numFmt numFmtId="170" formatCode="[$-409]mmm\-yy;@"/>
  </numFmts>
  <fonts count="87" x14ac:knownFonts="1">
    <font>
      <sz val="11"/>
      <color theme="1"/>
      <name val="Calibri"/>
      <family val="2"/>
      <scheme val="minor"/>
    </font>
    <font>
      <sz val="10"/>
      <color indexed="8"/>
      <name val="Arial"/>
      <family val="2"/>
    </font>
    <font>
      <sz val="11"/>
      <name val="Arial"/>
      <family val="2"/>
    </font>
    <font>
      <b/>
      <sz val="11"/>
      <name val="Arial"/>
      <family val="2"/>
    </font>
    <font>
      <sz val="11"/>
      <color indexed="8"/>
      <name val="Calibri"/>
      <family val="2"/>
    </font>
    <font>
      <b/>
      <sz val="11"/>
      <color indexed="9"/>
      <name val="Arial"/>
      <family val="2"/>
    </font>
    <font>
      <sz val="10"/>
      <color indexed="8"/>
      <name val="Arial"/>
      <family val="2"/>
    </font>
    <font>
      <sz val="11"/>
      <color indexed="8"/>
      <name val="Arial"/>
      <family val="2"/>
    </font>
    <font>
      <sz val="8"/>
      <name val="Calibri"/>
      <family val="2"/>
    </font>
    <font>
      <b/>
      <sz val="10"/>
      <name val="Arial"/>
      <family val="2"/>
    </font>
    <font>
      <sz val="10"/>
      <name val="Arial"/>
      <family val="2"/>
    </font>
    <font>
      <b/>
      <sz val="11"/>
      <color indexed="8"/>
      <name val="Calibri"/>
      <family val="2"/>
    </font>
    <font>
      <b/>
      <sz val="10"/>
      <name val="Calibri"/>
      <family val="2"/>
    </font>
    <font>
      <sz val="10"/>
      <name val="Calibri"/>
      <family val="2"/>
    </font>
    <font>
      <sz val="10"/>
      <color indexed="8"/>
      <name val="Calibri"/>
      <family val="2"/>
    </font>
    <font>
      <b/>
      <sz val="11"/>
      <color indexed="8"/>
      <name val="Calibri"/>
      <family val="2"/>
    </font>
    <font>
      <b/>
      <sz val="8"/>
      <name val="Arial"/>
      <family val="2"/>
    </font>
    <font>
      <sz val="8"/>
      <name val="Arial"/>
      <family val="2"/>
    </font>
    <font>
      <b/>
      <sz val="10"/>
      <color indexed="8"/>
      <name val="Arial"/>
      <family val="2"/>
    </font>
    <font>
      <b/>
      <sz val="10"/>
      <color indexed="8"/>
      <name val="Calibri"/>
      <family val="2"/>
    </font>
    <font>
      <sz val="8"/>
      <color indexed="8"/>
      <name val="Arial"/>
      <family val="2"/>
    </font>
    <font>
      <b/>
      <sz val="8"/>
      <color indexed="8"/>
      <name val="Arial"/>
      <family val="2"/>
    </font>
    <font>
      <sz val="8"/>
      <color indexed="81"/>
      <name val="Tahoma"/>
      <family val="2"/>
    </font>
    <font>
      <b/>
      <sz val="8"/>
      <color indexed="81"/>
      <name val="Tahoma"/>
      <family val="2"/>
    </font>
    <font>
      <b/>
      <sz val="9"/>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8"/>
      <color theme="1"/>
      <name val="Arial"/>
      <family val="2"/>
    </font>
    <font>
      <b/>
      <sz val="11"/>
      <color rgb="FF000000"/>
      <name val="Calibri"/>
      <family val="2"/>
      <scheme val="minor"/>
    </font>
    <font>
      <sz val="11"/>
      <color rgb="FF000000"/>
      <name val="Calibri"/>
      <family val="2"/>
      <scheme val="minor"/>
    </font>
    <font>
      <b/>
      <sz val="9"/>
      <color rgb="FF000000"/>
      <name val="Calibri"/>
      <family val="2"/>
      <scheme val="minor"/>
    </font>
    <font>
      <sz val="8"/>
      <color theme="1"/>
      <name val="Calibri"/>
      <family val="2"/>
      <scheme val="minor"/>
    </font>
    <font>
      <sz val="8"/>
      <color theme="1"/>
      <name val="Arial"/>
      <family val="2"/>
    </font>
    <font>
      <u/>
      <sz val="8"/>
      <color theme="10"/>
      <name val="Arial"/>
      <family val="2"/>
    </font>
    <font>
      <sz val="10"/>
      <color theme="1"/>
      <name val="Calibri"/>
      <family val="2"/>
      <scheme val="minor"/>
    </font>
    <font>
      <b/>
      <sz val="11"/>
      <color rgb="FFFF0000"/>
      <name val="Calibri"/>
      <family val="2"/>
      <scheme val="minor"/>
    </font>
    <font>
      <sz val="8"/>
      <color rgb="FF000000"/>
      <name val="Arial"/>
      <family val="2"/>
    </font>
    <font>
      <sz val="9"/>
      <color theme="1"/>
      <name val="Calibri"/>
      <family val="2"/>
      <scheme val="minor"/>
    </font>
    <font>
      <sz val="9"/>
      <color indexed="8"/>
      <name val="Calibri"/>
      <family val="2"/>
      <scheme val="minor"/>
    </font>
    <font>
      <b/>
      <sz val="8"/>
      <color rgb="FF000000"/>
      <name val="Arial"/>
      <family val="2"/>
    </font>
    <font>
      <b/>
      <sz val="11"/>
      <color theme="1"/>
      <name val="Arial"/>
      <family val="2"/>
    </font>
    <font>
      <b/>
      <sz val="10"/>
      <color theme="1"/>
      <name val="Arial"/>
      <family val="2"/>
    </font>
    <font>
      <u/>
      <sz val="8"/>
      <color theme="10"/>
      <name val="Calibri"/>
      <family val="2"/>
      <scheme val="minor"/>
    </font>
    <font>
      <b/>
      <sz val="9"/>
      <color theme="1"/>
      <name val="Arial"/>
      <family val="2"/>
    </font>
    <font>
      <b/>
      <sz val="10"/>
      <color rgb="FFFF0000"/>
      <name val="Arial"/>
      <family val="2"/>
    </font>
    <font>
      <sz val="10"/>
      <color rgb="FFFF0000"/>
      <name val="Arial"/>
      <family val="2"/>
    </font>
    <font>
      <b/>
      <sz val="11"/>
      <color indexed="8"/>
      <name val="Arial"/>
      <family val="2"/>
    </font>
    <font>
      <b/>
      <sz val="10"/>
      <color indexed="8"/>
      <name val="Calibri"/>
      <family val="2"/>
      <scheme val="minor"/>
    </font>
    <font>
      <b/>
      <sz val="10"/>
      <name val="Calibri"/>
      <family val="2"/>
      <scheme val="minor"/>
    </font>
    <font>
      <sz val="10"/>
      <color indexed="8"/>
      <name val="Calibri"/>
      <family val="2"/>
      <scheme val="minor"/>
    </font>
    <font>
      <b/>
      <sz val="8"/>
      <color rgb="FF000000"/>
      <name val="Verdana"/>
      <family val="2"/>
    </font>
    <font>
      <b/>
      <sz val="20"/>
      <color theme="0"/>
      <name val="Calibri"/>
      <family val="2"/>
      <scheme val="minor"/>
    </font>
    <font>
      <b/>
      <sz val="14"/>
      <color theme="0"/>
      <name val="Calibri"/>
      <family val="2"/>
      <scheme val="minor"/>
    </font>
    <font>
      <b/>
      <sz val="12"/>
      <color theme="1"/>
      <name val="Calibri"/>
      <family val="2"/>
      <scheme val="minor"/>
    </font>
    <font>
      <b/>
      <sz val="12"/>
      <name val="Calibri"/>
      <family val="2"/>
      <scheme val="minor"/>
    </font>
    <font>
      <sz val="12"/>
      <color theme="1"/>
      <name val="Calibri"/>
      <family val="2"/>
      <scheme val="minor"/>
    </font>
    <font>
      <b/>
      <sz val="9"/>
      <color indexed="81"/>
      <name val="Tahoma"/>
      <family val="2"/>
    </font>
    <font>
      <sz val="9"/>
      <color indexed="81"/>
      <name val="Tahoma"/>
      <family val="2"/>
    </font>
    <font>
      <b/>
      <sz val="8"/>
      <color rgb="FFFF0000"/>
      <name val="Arial"/>
      <family val="2"/>
    </font>
    <font>
      <b/>
      <sz val="9"/>
      <color rgb="FFFF0000"/>
      <name val="Calibri"/>
      <family val="2"/>
      <scheme val="minor"/>
    </font>
    <font>
      <sz val="8"/>
      <color rgb="FF004080"/>
      <name val="Arial"/>
      <family val="2"/>
    </font>
    <font>
      <b/>
      <sz val="8"/>
      <color theme="1"/>
      <name val="Calibri"/>
      <family val="2"/>
      <scheme val="minor"/>
    </font>
    <font>
      <b/>
      <sz val="10"/>
      <color rgb="FF000000"/>
      <name val="Calibri"/>
      <family val="2"/>
      <scheme val="minor"/>
    </font>
    <font>
      <b/>
      <sz val="10"/>
      <color theme="1"/>
      <name val="Calibri"/>
      <family val="2"/>
      <scheme val="minor"/>
    </font>
    <font>
      <b/>
      <sz val="14"/>
      <color theme="1"/>
      <name val="Calibri"/>
      <family val="2"/>
      <scheme val="minor"/>
    </font>
    <font>
      <b/>
      <strike/>
      <sz val="11"/>
      <color theme="1"/>
      <name val="Calibri"/>
      <family val="2"/>
      <scheme val="minor"/>
    </font>
    <font>
      <b/>
      <strike/>
      <sz val="8"/>
      <color theme="1"/>
      <name val="Calibri"/>
      <family val="2"/>
      <scheme val="minor"/>
    </font>
    <font>
      <u/>
      <sz val="10"/>
      <color indexed="8"/>
      <name val="Arial"/>
      <family val="2"/>
    </font>
    <font>
      <sz val="8"/>
      <color rgb="FF000000"/>
      <name val="Verdana"/>
      <family val="2"/>
    </font>
    <font>
      <sz val="8"/>
      <color theme="1"/>
      <name val="Calibri"/>
      <family val="2"/>
    </font>
    <font>
      <strike/>
      <sz val="8"/>
      <color theme="1"/>
      <name val="Calibri"/>
      <family val="2"/>
      <scheme val="minor"/>
    </font>
  </fonts>
  <fills count="55">
    <fill>
      <patternFill patternType="none"/>
    </fill>
    <fill>
      <patternFill patternType="gray125"/>
    </fill>
    <fill>
      <patternFill patternType="solid">
        <fgColor indexed="44"/>
        <bgColor indexed="64"/>
      </patternFill>
    </fill>
    <fill>
      <patternFill patternType="solid">
        <fgColor indexed="29"/>
        <bgColor indexed="64"/>
      </patternFill>
    </fill>
    <fill>
      <patternFill patternType="solid">
        <fgColor indexed="42"/>
        <bgColor indexed="64"/>
      </patternFill>
    </fill>
    <fill>
      <patternFill patternType="solid">
        <fgColor indexed="9"/>
        <bgColor indexed="64"/>
      </patternFill>
    </fill>
    <fill>
      <patternFill patternType="solid">
        <fgColor indexed="31"/>
        <bgColor indexed="64"/>
      </patternFill>
    </fill>
    <fill>
      <patternFill patternType="solid">
        <fgColor indexed="55"/>
        <bgColor indexed="64"/>
      </patternFill>
    </fill>
    <fill>
      <patternFill patternType="solid">
        <fgColor indexed="43"/>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99CCFF"/>
        <bgColor indexed="64"/>
      </patternFill>
    </fill>
    <fill>
      <patternFill patternType="solid">
        <fgColor rgb="FFFFFFCC"/>
        <bgColor indexed="64"/>
      </patternFill>
    </fill>
    <fill>
      <patternFill patternType="solid">
        <fgColor rgb="FFFF8080"/>
        <bgColor indexed="64"/>
      </patternFill>
    </fill>
    <fill>
      <patternFill patternType="solid">
        <fgColor rgb="FFCCFFCC"/>
        <bgColor indexed="64"/>
      </patternFill>
    </fill>
    <fill>
      <patternFill patternType="solid">
        <fgColor theme="0" tint="-0.49998474074526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C000"/>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
      <patternFill patternType="solid">
        <fgColor theme="3" tint="0.79998168889431442"/>
        <bgColor indexed="64"/>
      </patternFill>
    </fill>
    <fill>
      <patternFill patternType="solid">
        <fgColor theme="0"/>
        <bgColor indexed="64"/>
      </patternFill>
    </fill>
    <fill>
      <patternFill patternType="solid">
        <fgColor theme="0" tint="-0.14999847407452621"/>
        <bgColor indexed="64"/>
      </patternFill>
    </fill>
  </fills>
  <borders count="64">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bottom/>
      <diagonal/>
    </border>
    <border>
      <left style="thin">
        <color indexed="8"/>
      </left>
      <right style="thin">
        <color indexed="8"/>
      </right>
      <top/>
      <bottom/>
      <diagonal/>
    </border>
    <border>
      <left/>
      <right/>
      <top style="thin">
        <color indexed="8"/>
      </top>
      <bottom/>
      <diagonal/>
    </border>
    <border>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diagonal/>
    </border>
    <border>
      <left style="medium">
        <color indexed="64"/>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style="thin">
        <color indexed="64"/>
      </top>
      <bottom style="double">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top style="thin">
        <color indexed="64"/>
      </top>
      <bottom style="thin">
        <color indexed="64"/>
      </bottom>
      <diagonal/>
    </border>
    <border>
      <left/>
      <right/>
      <top/>
      <bottom style="double">
        <color indexed="64"/>
      </bottom>
      <diagonal/>
    </border>
    <border>
      <left style="double">
        <color indexed="64"/>
      </left>
      <right style="double">
        <color indexed="64"/>
      </right>
      <top style="double">
        <color indexed="64"/>
      </top>
      <bottom style="double">
        <color indexed="64"/>
      </bottom>
      <diagonal/>
    </border>
    <border>
      <left/>
      <right/>
      <top style="double">
        <color indexed="64"/>
      </top>
      <bottom/>
      <diagonal/>
    </border>
    <border>
      <left style="double">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ck">
        <color indexed="64"/>
      </left>
      <right style="medium">
        <color indexed="64"/>
      </right>
      <top/>
      <bottom/>
      <diagonal/>
    </border>
    <border>
      <left style="thick">
        <color indexed="64"/>
      </left>
      <right/>
      <top/>
      <bottom/>
      <diagonal/>
    </border>
  </borders>
  <cellStyleXfs count="53">
    <xf numFmtId="0" fontId="0" fillId="0" borderId="0"/>
    <xf numFmtId="0" fontId="25" fillId="9" borderId="0" applyNumberFormat="0" applyBorder="0" applyAlignment="0" applyProtection="0"/>
    <xf numFmtId="0" fontId="25" fillId="10" borderId="0" applyNumberFormat="0" applyBorder="0" applyAlignment="0" applyProtection="0"/>
    <xf numFmtId="0" fontId="25" fillId="11" borderId="0" applyNumberFormat="0" applyBorder="0" applyAlignment="0" applyProtection="0"/>
    <xf numFmtId="0" fontId="25"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25" fillId="15" borderId="0" applyNumberFormat="0" applyBorder="0" applyAlignment="0" applyProtection="0"/>
    <xf numFmtId="0" fontId="25"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6" fillId="22" borderId="0" applyNumberFormat="0" applyBorder="0" applyAlignment="0" applyProtection="0"/>
    <xf numFmtId="0" fontId="26" fillId="23" borderId="0" applyNumberFormat="0" applyBorder="0" applyAlignment="0" applyProtection="0"/>
    <xf numFmtId="0" fontId="26" fillId="24" borderId="0" applyNumberFormat="0" applyBorder="0" applyAlignment="0" applyProtection="0"/>
    <xf numFmtId="0" fontId="26" fillId="25" borderId="0" applyNumberFormat="0" applyBorder="0" applyAlignment="0" applyProtection="0"/>
    <xf numFmtId="0" fontId="26" fillId="26" borderId="0" applyNumberFormat="0" applyBorder="0" applyAlignment="0" applyProtection="0"/>
    <xf numFmtId="0" fontId="26" fillId="27" borderId="0" applyNumberFormat="0" applyBorder="0" applyAlignment="0" applyProtection="0"/>
    <xf numFmtId="0" fontId="26" fillId="28" borderId="0" applyNumberFormat="0" applyBorder="0" applyAlignment="0" applyProtection="0"/>
    <xf numFmtId="0" fontId="26" fillId="29"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7" fillId="33" borderId="0" applyNumberFormat="0" applyBorder="0" applyAlignment="0" applyProtection="0"/>
    <xf numFmtId="0" fontId="28" fillId="34" borderId="28" applyNumberFormat="0" applyAlignment="0" applyProtection="0"/>
    <xf numFmtId="0" fontId="29" fillId="35" borderId="29" applyNumberFormat="0" applyAlignment="0" applyProtection="0"/>
    <xf numFmtId="0" fontId="30" fillId="0" borderId="0" applyNumberFormat="0" applyFill="0" applyBorder="0" applyAlignment="0" applyProtection="0"/>
    <xf numFmtId="0" fontId="31" fillId="36" borderId="0" applyNumberFormat="0" applyBorder="0" applyAlignment="0" applyProtection="0"/>
    <xf numFmtId="0" fontId="32" fillId="0" borderId="30" applyNumberFormat="0" applyFill="0" applyAlignment="0" applyProtection="0"/>
    <xf numFmtId="0" fontId="33" fillId="0" borderId="31" applyNumberFormat="0" applyFill="0" applyAlignment="0" applyProtection="0"/>
    <xf numFmtId="0" fontId="34" fillId="0" borderId="32" applyNumberFormat="0" applyFill="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6" fillId="37" borderId="28" applyNumberFormat="0" applyAlignment="0" applyProtection="0"/>
    <xf numFmtId="0" fontId="37" fillId="0" borderId="33" applyNumberFormat="0" applyFill="0" applyAlignment="0" applyProtection="0"/>
    <xf numFmtId="0" fontId="38" fillId="38" borderId="0" applyNumberFormat="0" applyBorder="0" applyAlignment="0" applyProtection="0"/>
    <xf numFmtId="0" fontId="1" fillId="0" borderId="0"/>
    <xf numFmtId="0" fontId="4" fillId="39" borderId="34" applyNumberFormat="0" applyFont="0" applyAlignment="0" applyProtection="0"/>
    <xf numFmtId="0" fontId="39" fillId="34" borderId="35" applyNumberFormat="0" applyAlignment="0" applyProtection="0"/>
    <xf numFmtId="9" fontId="4" fillId="0" borderId="0" applyFont="0" applyFill="0" applyBorder="0" applyAlignment="0" applyProtection="0"/>
    <xf numFmtId="0" fontId="40" fillId="0" borderId="0" applyNumberFormat="0" applyFill="0" applyBorder="0" applyAlignment="0" applyProtection="0"/>
    <xf numFmtId="0" fontId="41" fillId="0" borderId="36" applyNumberFormat="0" applyFill="0" applyAlignment="0" applyProtection="0"/>
    <xf numFmtId="0" fontId="42" fillId="0" borderId="0" applyNumberFormat="0" applyFill="0" applyBorder="0" applyAlignment="0" applyProtection="0"/>
    <xf numFmtId="0" fontId="4" fillId="39" borderId="34" applyNumberFormat="0" applyFont="0" applyAlignment="0" applyProtection="0"/>
    <xf numFmtId="0" fontId="4" fillId="39" borderId="34" applyNumberFormat="0" applyFont="0" applyAlignment="0" applyProtection="0"/>
    <xf numFmtId="0" fontId="4" fillId="39" borderId="34" applyNumberFormat="0" applyFont="0" applyAlignment="0" applyProtection="0"/>
    <xf numFmtId="0" fontId="4" fillId="39" borderId="34" applyNumberFormat="0" applyFont="0" applyAlignment="0" applyProtection="0"/>
    <xf numFmtId="0" fontId="4" fillId="39" borderId="34" applyNumberFormat="0" applyFont="0" applyAlignment="0" applyProtection="0"/>
    <xf numFmtId="0" fontId="4" fillId="39" borderId="34" applyNumberFormat="0" applyFont="0" applyAlignment="0" applyProtection="0"/>
    <xf numFmtId="0" fontId="4" fillId="39" borderId="34" applyNumberFormat="0" applyFont="0" applyAlignment="0" applyProtection="0"/>
    <xf numFmtId="0" fontId="4" fillId="39" borderId="34" applyNumberFormat="0" applyFont="0" applyAlignment="0" applyProtection="0"/>
  </cellStyleXfs>
  <cellXfs count="821">
    <xf numFmtId="0" fontId="0" fillId="0" borderId="0" xfId="0"/>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4" xfId="0" applyBorder="1"/>
    <xf numFmtId="0" fontId="0" fillId="0" borderId="5" xfId="0" applyBorder="1"/>
    <xf numFmtId="0" fontId="0" fillId="0" borderId="6" xfId="0" applyNumberFormat="1" applyBorder="1"/>
    <xf numFmtId="0" fontId="0" fillId="0" borderId="4" xfId="0" applyNumberFormat="1" applyBorder="1"/>
    <xf numFmtId="0" fontId="0" fillId="0" borderId="7" xfId="0" applyBorder="1"/>
    <xf numFmtId="0" fontId="0" fillId="0" borderId="8" xfId="0" applyNumberFormat="1" applyBorder="1"/>
    <xf numFmtId="0" fontId="0" fillId="0" borderId="6" xfId="0" pivotButton="1" applyBorder="1"/>
    <xf numFmtId="0" fontId="0" fillId="0" borderId="6" xfId="0" applyBorder="1"/>
    <xf numFmtId="0" fontId="0" fillId="0" borderId="9" xfId="0" applyBorder="1"/>
    <xf numFmtId="0" fontId="0" fillId="0" borderId="1" xfId="0" applyNumberFormat="1" applyBorder="1"/>
    <xf numFmtId="0" fontId="0" fillId="0" borderId="9" xfId="0" applyNumberFormat="1" applyBorder="1"/>
    <xf numFmtId="0" fontId="0" fillId="0" borderId="7" xfId="0" applyNumberFormat="1" applyBorder="1"/>
    <xf numFmtId="0" fontId="0" fillId="0" borderId="0" xfId="0" applyNumberFormat="1"/>
    <xf numFmtId="0" fontId="0" fillId="0" borderId="5" xfId="0" applyNumberFormat="1" applyBorder="1"/>
    <xf numFmtId="0" fontId="0" fillId="0" borderId="10" xfId="0" applyNumberFormat="1" applyBorder="1"/>
    <xf numFmtId="0" fontId="7" fillId="0" borderId="0" xfId="0" applyFont="1"/>
    <xf numFmtId="1" fontId="5" fillId="0" borderId="0" xfId="0" applyNumberFormat="1" applyFont="1" applyAlignment="1">
      <alignment horizontal="center"/>
    </xf>
    <xf numFmtId="9" fontId="5" fillId="0" borderId="0" xfId="0" applyNumberFormat="1" applyFont="1"/>
    <xf numFmtId="9" fontId="5" fillId="0" borderId="0" xfId="0" applyNumberFormat="1" applyFont="1" applyAlignment="1">
      <alignment horizontal="center"/>
    </xf>
    <xf numFmtId="0" fontId="5" fillId="0" borderId="0" xfId="0" applyFont="1"/>
    <xf numFmtId="9" fontId="7" fillId="0" borderId="0" xfId="0" applyNumberFormat="1" applyFont="1"/>
    <xf numFmtId="49" fontId="7" fillId="0" borderId="0" xfId="0" applyNumberFormat="1" applyFont="1"/>
    <xf numFmtId="0" fontId="9" fillId="0" borderId="0" xfId="0" applyFont="1" applyFill="1" applyBorder="1" applyAlignment="1">
      <alignment horizontal="center"/>
    </xf>
    <xf numFmtId="0" fontId="11" fillId="0" borderId="0" xfId="0" applyFont="1" applyBorder="1"/>
    <xf numFmtId="0" fontId="7" fillId="0" borderId="11" xfId="0" applyFont="1" applyFill="1" applyBorder="1"/>
    <xf numFmtId="0" fontId="7" fillId="0" borderId="12" xfId="0" applyFont="1" applyFill="1" applyBorder="1"/>
    <xf numFmtId="0" fontId="6" fillId="0" borderId="0" xfId="0" applyFont="1" applyBorder="1"/>
    <xf numFmtId="49" fontId="6" fillId="0" borderId="11" xfId="0" applyNumberFormat="1" applyFont="1" applyFill="1" applyBorder="1" applyAlignment="1">
      <alignment wrapText="1"/>
    </xf>
    <xf numFmtId="0" fontId="9" fillId="2" borderId="11" xfId="38" quotePrefix="1" applyNumberFormat="1" applyFont="1" applyFill="1" applyBorder="1" applyAlignment="1">
      <alignment horizontal="center" wrapText="1"/>
    </xf>
    <xf numFmtId="164" fontId="9" fillId="2" borderId="11" xfId="0" applyNumberFormat="1" applyFont="1" applyFill="1" applyBorder="1" applyAlignment="1">
      <alignment horizontal="center" wrapText="1"/>
    </xf>
    <xf numFmtId="0" fontId="9" fillId="2" borderId="12" xfId="38" quotePrefix="1" applyNumberFormat="1" applyFont="1" applyFill="1" applyBorder="1" applyAlignment="1">
      <alignment horizontal="center" wrapText="1"/>
    </xf>
    <xf numFmtId="0" fontId="9" fillId="3" borderId="11" xfId="38" quotePrefix="1" applyNumberFormat="1" applyFont="1" applyFill="1" applyBorder="1" applyAlignment="1">
      <alignment horizontal="center" wrapText="1"/>
    </xf>
    <xf numFmtId="0" fontId="9" fillId="3" borderId="13" xfId="0" applyFont="1" applyFill="1" applyBorder="1" applyAlignment="1">
      <alignment horizontal="center" wrapText="1"/>
    </xf>
    <xf numFmtId="0" fontId="9" fillId="3" borderId="12" xfId="38" quotePrefix="1" applyNumberFormat="1" applyFont="1" applyFill="1" applyBorder="1" applyAlignment="1">
      <alignment horizontal="center" wrapText="1"/>
    </xf>
    <xf numFmtId="0" fontId="9" fillId="4" borderId="11" xfId="0" applyFont="1" applyFill="1" applyBorder="1" applyAlignment="1">
      <alignment horizontal="center" wrapText="1"/>
    </xf>
    <xf numFmtId="0" fontId="9" fillId="4" borderId="13" xfId="0" applyFont="1" applyFill="1" applyBorder="1" applyAlignment="1">
      <alignment horizontal="center" wrapText="1"/>
    </xf>
    <xf numFmtId="0" fontId="9" fillId="4" borderId="14" xfId="38" quotePrefix="1" applyNumberFormat="1" applyFont="1" applyFill="1" applyBorder="1" applyAlignment="1">
      <alignment horizontal="center" wrapText="1"/>
    </xf>
    <xf numFmtId="0" fontId="6" fillId="0" borderId="0" xfId="0" applyFont="1" applyAlignment="1">
      <alignment wrapText="1"/>
    </xf>
    <xf numFmtId="49" fontId="6" fillId="0" borderId="11" xfId="0" applyNumberFormat="1" applyFont="1" applyFill="1" applyBorder="1"/>
    <xf numFmtId="0" fontId="9" fillId="2" borderId="11" xfId="38" quotePrefix="1" applyNumberFormat="1" applyFont="1" applyFill="1" applyBorder="1" applyAlignment="1">
      <alignment horizontal="center"/>
    </xf>
    <xf numFmtId="164" fontId="9" fillId="2" borderId="11" xfId="0" applyNumberFormat="1" applyFont="1" applyFill="1" applyBorder="1" applyAlignment="1">
      <alignment horizontal="center"/>
    </xf>
    <xf numFmtId="0" fontId="9" fillId="3" borderId="11" xfId="0" applyFont="1" applyFill="1" applyBorder="1" applyAlignment="1">
      <alignment horizontal="center"/>
    </xf>
    <xf numFmtId="0" fontId="14" fillId="0" borderId="0" xfId="0" applyFont="1"/>
    <xf numFmtId="49" fontId="6" fillId="0" borderId="15" xfId="0" applyNumberFormat="1" applyFont="1" applyFill="1" applyBorder="1"/>
    <xf numFmtId="0" fontId="14" fillId="0" borderId="0" xfId="0" applyFont="1" applyFill="1" applyBorder="1"/>
    <xf numFmtId="0" fontId="9" fillId="0" borderId="0" xfId="38" quotePrefix="1" applyNumberFormat="1" applyFont="1" applyFill="1" applyBorder="1" applyAlignment="1">
      <alignment horizontal="center"/>
    </xf>
    <xf numFmtId="0" fontId="9" fillId="0" borderId="0" xfId="38" applyFont="1" applyFill="1" applyBorder="1" applyAlignment="1">
      <alignment horizontal="center"/>
    </xf>
    <xf numFmtId="164" fontId="9" fillId="0" borderId="0" xfId="0" applyNumberFormat="1" applyFont="1" applyFill="1" applyBorder="1" applyAlignment="1">
      <alignment horizontal="center"/>
    </xf>
    <xf numFmtId="0" fontId="12" fillId="0" borderId="0" xfId="0" applyFont="1" applyFill="1" applyBorder="1" applyAlignment="1">
      <alignment horizontal="center"/>
    </xf>
    <xf numFmtId="0" fontId="13" fillId="0" borderId="0" xfId="0" applyFont="1" applyFill="1" applyBorder="1"/>
    <xf numFmtId="0" fontId="14" fillId="5" borderId="0" xfId="0" applyFont="1" applyFill="1" applyBorder="1"/>
    <xf numFmtId="0" fontId="10" fillId="0" borderId="0" xfId="0" applyFont="1" applyFill="1" applyBorder="1"/>
    <xf numFmtId="0" fontId="6" fillId="5" borderId="0" xfId="0" applyFont="1" applyFill="1" applyBorder="1"/>
    <xf numFmtId="0" fontId="6" fillId="0" borderId="0" xfId="0" applyFont="1" applyFill="1" applyBorder="1"/>
    <xf numFmtId="0" fontId="0" fillId="0" borderId="0" xfId="0" applyFont="1" applyBorder="1"/>
    <xf numFmtId="0" fontId="0" fillId="0" borderId="0" xfId="0" applyFont="1" applyBorder="1" applyAlignment="1">
      <alignment wrapText="1"/>
    </xf>
    <xf numFmtId="0" fontId="0" fillId="0" borderId="0" xfId="0" applyFont="1" applyFill="1" applyBorder="1" applyAlignment="1">
      <alignment horizontal="center"/>
    </xf>
    <xf numFmtId="0" fontId="0" fillId="6" borderId="16" xfId="0" applyFont="1" applyFill="1" applyBorder="1" applyAlignment="1">
      <alignment horizontal="center"/>
    </xf>
    <xf numFmtId="0" fontId="7" fillId="3" borderId="16" xfId="0" applyFont="1" applyFill="1" applyBorder="1"/>
    <xf numFmtId="0" fontId="0" fillId="3" borderId="16" xfId="0" applyFont="1" applyFill="1" applyBorder="1" applyAlignment="1">
      <alignment horizontal="center"/>
    </xf>
    <xf numFmtId="0" fontId="3" fillId="3" borderId="17" xfId="0" applyFont="1" applyFill="1" applyBorder="1" applyAlignment="1">
      <alignment horizontal="center"/>
    </xf>
    <xf numFmtId="0" fontId="7" fillId="4" borderId="16" xfId="0" applyFont="1" applyFill="1" applyBorder="1"/>
    <xf numFmtId="0" fontId="0" fillId="4" borderId="16" xfId="0" applyFont="1" applyFill="1" applyBorder="1" applyAlignment="1">
      <alignment horizontal="center"/>
    </xf>
    <xf numFmtId="0" fontId="0" fillId="4" borderId="13" xfId="0" applyFont="1" applyFill="1" applyBorder="1" applyAlignment="1">
      <alignment horizontal="center"/>
    </xf>
    <xf numFmtId="0" fontId="9" fillId="7" borderId="11" xfId="38" quotePrefix="1" applyNumberFormat="1" applyFont="1" applyFill="1" applyBorder="1" applyAlignment="1">
      <alignment horizontal="center"/>
    </xf>
    <xf numFmtId="0" fontId="9" fillId="7" borderId="11" xfId="0" applyFont="1" applyFill="1" applyBorder="1" applyAlignment="1">
      <alignment horizontal="center"/>
    </xf>
    <xf numFmtId="0" fontId="7" fillId="6" borderId="12" xfId="0" applyFont="1" applyFill="1" applyBorder="1"/>
    <xf numFmtId="165" fontId="2" fillId="0" borderId="12" xfId="0" applyNumberFormat="1" applyFont="1" applyFill="1" applyBorder="1" applyAlignment="1">
      <alignment horizontal="center"/>
    </xf>
    <xf numFmtId="165" fontId="2" fillId="0" borderId="16" xfId="0" applyNumberFormat="1" applyFont="1" applyFill="1" applyBorder="1" applyAlignment="1">
      <alignment horizontal="left"/>
    </xf>
    <xf numFmtId="1" fontId="2" fillId="0" borderId="13" xfId="0" applyNumberFormat="1" applyFont="1" applyFill="1" applyBorder="1" applyAlignment="1">
      <alignment horizontal="center"/>
    </xf>
    <xf numFmtId="165" fontId="3" fillId="0" borderId="11" xfId="0" applyNumberFormat="1" applyFont="1" applyFill="1" applyBorder="1" applyAlignment="1">
      <alignment horizontal="center" wrapText="1"/>
    </xf>
    <xf numFmtId="1" fontId="3" fillId="0" borderId="12" xfId="0" applyNumberFormat="1" applyFont="1" applyFill="1" applyBorder="1" applyAlignment="1">
      <alignment horizontal="center" wrapText="1"/>
    </xf>
    <xf numFmtId="165" fontId="2" fillId="0" borderId="11" xfId="0" quotePrefix="1" applyNumberFormat="1" applyFont="1" applyFill="1" applyBorder="1" applyAlignment="1">
      <alignment horizontal="center"/>
    </xf>
    <xf numFmtId="165" fontId="2" fillId="0" borderId="11" xfId="0" applyNumberFormat="1" applyFont="1" applyFill="1" applyBorder="1" applyAlignment="1">
      <alignment horizontal="left"/>
    </xf>
    <xf numFmtId="1" fontId="2" fillId="0" borderId="11" xfId="0" applyNumberFormat="1" applyFont="1" applyFill="1" applyBorder="1" applyAlignment="1">
      <alignment horizontal="center"/>
    </xf>
    <xf numFmtId="165" fontId="2" fillId="0" borderId="11" xfId="0" applyNumberFormat="1" applyFont="1" applyFill="1" applyBorder="1" applyAlignment="1">
      <alignment horizontal="center"/>
    </xf>
    <xf numFmtId="1" fontId="3" fillId="0" borderId="11" xfId="0" applyNumberFormat="1" applyFont="1" applyFill="1" applyBorder="1" applyAlignment="1">
      <alignment horizontal="center"/>
    </xf>
    <xf numFmtId="165" fontId="2" fillId="0" borderId="0" xfId="0" applyNumberFormat="1" applyFont="1" applyFill="1" applyAlignment="1">
      <alignment horizontal="center"/>
    </xf>
    <xf numFmtId="165" fontId="2" fillId="0" borderId="0" xfId="0" applyNumberFormat="1" applyFont="1" applyFill="1" applyAlignment="1">
      <alignment horizontal="left"/>
    </xf>
    <xf numFmtId="1" fontId="2" fillId="0" borderId="0" xfId="0" applyNumberFormat="1" applyFont="1" applyFill="1" applyAlignment="1">
      <alignment horizontal="center"/>
    </xf>
    <xf numFmtId="1" fontId="2" fillId="6" borderId="11" xfId="0" applyNumberFormat="1" applyFont="1" applyFill="1" applyBorder="1" applyAlignment="1">
      <alignment horizontal="center"/>
    </xf>
    <xf numFmtId="9" fontId="2" fillId="6" borderId="11" xfId="0" applyNumberFormat="1" applyFont="1" applyFill="1" applyBorder="1"/>
    <xf numFmtId="9" fontId="2" fillId="6" borderId="11" xfId="0" applyNumberFormat="1" applyFont="1" applyFill="1" applyBorder="1" applyAlignment="1">
      <alignment horizontal="right"/>
    </xf>
    <xf numFmtId="0" fontId="2" fillId="6" borderId="11" xfId="0" applyFont="1" applyFill="1" applyBorder="1" applyAlignment="1">
      <alignment horizontal="center" wrapText="1"/>
    </xf>
    <xf numFmtId="1" fontId="2" fillId="3" borderId="11" xfId="0" applyNumberFormat="1" applyFont="1" applyFill="1" applyBorder="1" applyAlignment="1">
      <alignment horizontal="center"/>
    </xf>
    <xf numFmtId="9" fontId="2" fillId="3" borderId="11" xfId="0" applyNumberFormat="1" applyFont="1" applyFill="1" applyBorder="1" applyAlignment="1">
      <alignment horizontal="center"/>
    </xf>
    <xf numFmtId="0" fontId="2" fillId="3" borderId="11" xfId="0" applyFont="1" applyFill="1" applyBorder="1" applyAlignment="1">
      <alignment horizontal="center" wrapText="1"/>
    </xf>
    <xf numFmtId="0" fontId="2" fillId="0" borderId="0" xfId="0" applyFont="1"/>
    <xf numFmtId="1" fontId="3" fillId="6" borderId="11" xfId="0" applyNumberFormat="1" applyFont="1" applyFill="1" applyBorder="1" applyAlignment="1">
      <alignment horizontal="center" wrapText="1"/>
    </xf>
    <xf numFmtId="9" fontId="3" fillId="6" borderId="11" xfId="0" applyNumberFormat="1" applyFont="1" applyFill="1" applyBorder="1" applyAlignment="1">
      <alignment horizontal="center" wrapText="1"/>
    </xf>
    <xf numFmtId="0" fontId="3" fillId="6" borderId="11" xfId="0" applyFont="1" applyFill="1" applyBorder="1" applyAlignment="1">
      <alignment horizontal="center" wrapText="1"/>
    </xf>
    <xf numFmtId="1" fontId="3" fillId="3" borderId="11" xfId="0" applyNumberFormat="1" applyFont="1" applyFill="1" applyBorder="1" applyAlignment="1">
      <alignment horizontal="center" wrapText="1"/>
    </xf>
    <xf numFmtId="9" fontId="3" fillId="3" borderId="11" xfId="0" applyNumberFormat="1" applyFont="1" applyFill="1" applyBorder="1" applyAlignment="1">
      <alignment horizontal="center" wrapText="1"/>
    </xf>
    <xf numFmtId="0" fontId="3" fillId="3" borderId="11" xfId="0" applyFont="1" applyFill="1" applyBorder="1" applyAlignment="1">
      <alignment horizontal="center" wrapText="1"/>
    </xf>
    <xf numFmtId="0" fontId="2" fillId="5" borderId="0" xfId="0" applyFont="1" applyFill="1" applyAlignment="1">
      <alignment horizontal="center" wrapText="1"/>
    </xf>
    <xf numFmtId="1" fontId="3" fillId="8" borderId="11" xfId="0" applyNumberFormat="1" applyFont="1" applyFill="1" applyBorder="1" applyAlignment="1">
      <alignment horizontal="center" wrapText="1"/>
    </xf>
    <xf numFmtId="9" fontId="3" fillId="8" borderId="11" xfId="0" applyNumberFormat="1" applyFont="1" applyFill="1" applyBorder="1" applyAlignment="1">
      <alignment horizontal="center" wrapText="1"/>
    </xf>
    <xf numFmtId="0" fontId="3" fillId="8" borderId="11" xfId="0" applyFont="1" applyFill="1" applyBorder="1" applyAlignment="1">
      <alignment horizontal="center" wrapText="1"/>
    </xf>
    <xf numFmtId="1" fontId="2" fillId="8" borderId="11" xfId="0" applyNumberFormat="1" applyFont="1" applyFill="1" applyBorder="1" applyAlignment="1">
      <alignment horizontal="center"/>
    </xf>
    <xf numFmtId="9" fontId="2" fillId="8" borderId="11" xfId="0" applyNumberFormat="1" applyFont="1" applyFill="1" applyBorder="1" applyAlignment="1">
      <alignment horizontal="center"/>
    </xf>
    <xf numFmtId="0" fontId="2" fillId="8" borderId="11" xfId="0" applyFont="1" applyFill="1" applyBorder="1" applyAlignment="1">
      <alignment horizontal="center" wrapText="1"/>
    </xf>
    <xf numFmtId="14" fontId="9" fillId="2" borderId="11" xfId="38" quotePrefix="1" applyNumberFormat="1" applyFont="1" applyFill="1" applyBorder="1" applyAlignment="1">
      <alignment horizontal="center"/>
    </xf>
    <xf numFmtId="14" fontId="9" fillId="3" borderId="11" xfId="0" applyNumberFormat="1" applyFont="1" applyFill="1" applyBorder="1" applyAlignment="1">
      <alignment horizontal="center"/>
    </xf>
    <xf numFmtId="14" fontId="9" fillId="4" borderId="11" xfId="0" applyNumberFormat="1" applyFont="1" applyFill="1" applyBorder="1"/>
    <xf numFmtId="0" fontId="9" fillId="0" borderId="0" xfId="0" applyFont="1" applyFill="1" applyBorder="1"/>
    <xf numFmtId="14" fontId="9" fillId="3" borderId="11" xfId="38" quotePrefix="1" applyNumberFormat="1" applyFont="1" applyFill="1" applyBorder="1" applyAlignment="1">
      <alignment horizontal="center"/>
    </xf>
    <xf numFmtId="0" fontId="15" fillId="3" borderId="16" xfId="0" applyFont="1" applyFill="1" applyBorder="1" applyAlignment="1">
      <alignment horizontal="center"/>
    </xf>
    <xf numFmtId="0" fontId="15" fillId="6" borderId="16" xfId="0" applyFont="1" applyFill="1" applyBorder="1" applyAlignment="1">
      <alignment horizontal="center"/>
    </xf>
    <xf numFmtId="14" fontId="9" fillId="2" borderId="11" xfId="0" applyNumberFormat="1" applyFont="1" applyFill="1" applyBorder="1" applyAlignment="1">
      <alignment horizontal="center"/>
    </xf>
    <xf numFmtId="14" fontId="9" fillId="2" borderId="11" xfId="0" applyNumberFormat="1" applyFont="1" applyFill="1" applyBorder="1" applyAlignment="1">
      <alignment horizontal="center" wrapText="1"/>
    </xf>
    <xf numFmtId="14" fontId="9" fillId="2" borderId="0" xfId="0" applyNumberFormat="1" applyFont="1" applyFill="1" applyBorder="1" applyAlignment="1">
      <alignment horizontal="center" wrapText="1"/>
    </xf>
    <xf numFmtId="167" fontId="9" fillId="3" borderId="0" xfId="0" applyNumberFormat="1" applyFont="1" applyFill="1" applyBorder="1" applyAlignment="1">
      <alignment horizontal="center"/>
    </xf>
    <xf numFmtId="14" fontId="9" fillId="3" borderId="0" xfId="0" applyNumberFormat="1" applyFont="1" applyFill="1" applyAlignment="1">
      <alignment horizontal="center"/>
    </xf>
    <xf numFmtId="0" fontId="9" fillId="2" borderId="11" xfId="38" applyNumberFormat="1" applyFont="1" applyFill="1" applyBorder="1" applyAlignment="1">
      <alignment horizontal="center"/>
    </xf>
    <xf numFmtId="14" fontId="9" fillId="2" borderId="11" xfId="38" applyNumberFormat="1" applyFont="1" applyFill="1" applyBorder="1" applyAlignment="1">
      <alignment horizontal="center"/>
    </xf>
    <xf numFmtId="14" fontId="10" fillId="2" borderId="0" xfId="0" applyNumberFormat="1" applyFont="1" applyFill="1" applyBorder="1" applyAlignment="1">
      <alignment horizontal="center"/>
    </xf>
    <xf numFmtId="167" fontId="9" fillId="3" borderId="11" xfId="0" applyNumberFormat="1" applyFont="1" applyFill="1" applyBorder="1" applyAlignment="1">
      <alignment horizontal="center"/>
    </xf>
    <xf numFmtId="14" fontId="9" fillId="4" borderId="11" xfId="38" quotePrefix="1" applyNumberFormat="1" applyFont="1" applyFill="1" applyBorder="1" applyAlignment="1">
      <alignment horizontal="center"/>
    </xf>
    <xf numFmtId="49" fontId="1" fillId="0" borderId="11" xfId="0" applyNumberFormat="1" applyFont="1" applyFill="1" applyBorder="1"/>
    <xf numFmtId="14" fontId="9" fillId="2" borderId="0" xfId="0" applyNumberFormat="1" applyFont="1" applyFill="1" applyBorder="1" applyAlignment="1">
      <alignment horizontal="center"/>
    </xf>
    <xf numFmtId="167" fontId="9" fillId="2" borderId="11" xfId="0" applyNumberFormat="1" applyFont="1" applyFill="1" applyBorder="1" applyAlignment="1">
      <alignment horizontal="center"/>
    </xf>
    <xf numFmtId="14" fontId="9" fillId="4" borderId="0" xfId="0" applyNumberFormat="1" applyFont="1" applyFill="1" applyBorder="1" applyAlignment="1">
      <alignment horizontal="center"/>
    </xf>
    <xf numFmtId="14" fontId="9" fillId="4" borderId="11" xfId="0" applyNumberFormat="1" applyFont="1" applyFill="1" applyBorder="1" applyAlignment="1">
      <alignment horizontal="center"/>
    </xf>
    <xf numFmtId="0" fontId="15" fillId="4" borderId="16" xfId="0" applyFont="1" applyFill="1" applyBorder="1" applyAlignment="1">
      <alignment horizontal="center"/>
    </xf>
    <xf numFmtId="14" fontId="9" fillId="40" borderId="11" xfId="38" quotePrefix="1" applyNumberFormat="1" applyFont="1" applyFill="1" applyBorder="1" applyAlignment="1">
      <alignment horizontal="center"/>
    </xf>
    <xf numFmtId="0" fontId="9" fillId="40" borderId="11" xfId="38" quotePrefix="1" applyNumberFormat="1" applyFont="1" applyFill="1" applyBorder="1" applyAlignment="1">
      <alignment horizontal="center"/>
    </xf>
    <xf numFmtId="169" fontId="0" fillId="0" borderId="0" xfId="0" applyNumberFormat="1"/>
    <xf numFmtId="0" fontId="9" fillId="0" borderId="0" xfId="0" applyFont="1" applyFill="1" applyBorder="1" applyAlignment="1">
      <alignment horizontal="left" wrapText="1"/>
    </xf>
    <xf numFmtId="49" fontId="9" fillId="4" borderId="11" xfId="0" applyNumberFormat="1" applyFont="1" applyFill="1" applyBorder="1" applyAlignment="1">
      <alignment horizontal="center"/>
    </xf>
    <xf numFmtId="49" fontId="9" fillId="2" borderId="11" xfId="38" quotePrefix="1" applyNumberFormat="1" applyFont="1" applyFill="1" applyBorder="1" applyAlignment="1">
      <alignment horizontal="center"/>
    </xf>
    <xf numFmtId="49" fontId="9" fillId="3" borderId="11" xfId="0" applyNumberFormat="1" applyFont="1" applyFill="1" applyBorder="1" applyAlignment="1">
      <alignment horizontal="center"/>
    </xf>
    <xf numFmtId="49" fontId="12" fillId="4" borderId="11" xfId="0" applyNumberFormat="1" applyFont="1" applyFill="1" applyBorder="1" applyAlignment="1">
      <alignment horizontal="center"/>
    </xf>
    <xf numFmtId="0" fontId="9" fillId="0" borderId="15" xfId="0" applyFont="1" applyFill="1" applyBorder="1" applyAlignment="1">
      <alignment horizontal="left" wrapText="1"/>
    </xf>
    <xf numFmtId="169" fontId="9" fillId="0" borderId="0" xfId="0" applyNumberFormat="1" applyFont="1" applyFill="1" applyBorder="1" applyAlignment="1">
      <alignment horizontal="left" wrapText="1"/>
    </xf>
    <xf numFmtId="0" fontId="17" fillId="0" borderId="11" xfId="0" applyFont="1" applyBorder="1" applyAlignment="1">
      <alignment wrapText="1"/>
    </xf>
    <xf numFmtId="0" fontId="17" fillId="0" borderId="11" xfId="0" applyFont="1" applyFill="1" applyBorder="1" applyAlignment="1">
      <alignment wrapText="1"/>
    </xf>
    <xf numFmtId="0" fontId="0" fillId="0" borderId="11" xfId="0" applyFill="1" applyBorder="1" applyAlignment="1">
      <alignment horizontal="center"/>
    </xf>
    <xf numFmtId="0" fontId="41" fillId="0" borderId="0" xfId="0" applyFont="1" applyFill="1" applyAlignment="1">
      <alignment horizontal="center"/>
    </xf>
    <xf numFmtId="0" fontId="0" fillId="0" borderId="0" xfId="0" applyFill="1" applyAlignment="1">
      <alignment horizontal="center"/>
    </xf>
    <xf numFmtId="0" fontId="16" fillId="0" borderId="11" xfId="0" applyFont="1" applyFill="1" applyBorder="1" applyAlignment="1">
      <alignment horizontal="center" wrapText="1"/>
    </xf>
    <xf numFmtId="0" fontId="0" fillId="0" borderId="11" xfId="0" applyFill="1" applyBorder="1" applyAlignment="1">
      <alignment horizontal="center" vertical="center"/>
    </xf>
    <xf numFmtId="0" fontId="41" fillId="0" borderId="11" xfId="0" applyFont="1" applyFill="1" applyBorder="1" applyAlignment="1">
      <alignment horizontal="center"/>
    </xf>
    <xf numFmtId="0" fontId="41" fillId="0" borderId="19" xfId="0" applyFont="1" applyBorder="1" applyAlignment="1">
      <alignment horizontal="center"/>
    </xf>
    <xf numFmtId="0" fontId="41" fillId="0" borderId="11" xfId="0" applyFont="1" applyBorder="1" applyAlignment="1">
      <alignment horizontal="center"/>
    </xf>
    <xf numFmtId="0" fontId="3" fillId="3" borderId="16" xfId="0" applyFont="1" applyFill="1" applyBorder="1" applyAlignment="1">
      <alignment horizontal="center"/>
    </xf>
    <xf numFmtId="49" fontId="9" fillId="3" borderId="12" xfId="0" applyNumberFormat="1" applyFont="1" applyFill="1" applyBorder="1" applyAlignment="1">
      <alignment horizontal="center"/>
    </xf>
    <xf numFmtId="49" fontId="9" fillId="4" borderId="12" xfId="0" applyNumberFormat="1" applyFont="1" applyFill="1" applyBorder="1" applyAlignment="1">
      <alignment horizontal="center"/>
    </xf>
    <xf numFmtId="0" fontId="0" fillId="0" borderId="0" xfId="0" applyFill="1" applyBorder="1" applyAlignment="1">
      <alignment horizontal="center"/>
    </xf>
    <xf numFmtId="0" fontId="41" fillId="0" borderId="0" xfId="0" applyFont="1" applyBorder="1" applyAlignment="1">
      <alignment horizontal="center"/>
    </xf>
    <xf numFmtId="0" fontId="0" fillId="0" borderId="0" xfId="0" applyBorder="1"/>
    <xf numFmtId="0" fontId="0" fillId="0" borderId="0" xfId="0" applyFill="1"/>
    <xf numFmtId="0" fontId="41" fillId="0" borderId="0" xfId="0" applyFont="1" applyBorder="1" applyAlignment="1">
      <alignment wrapText="1"/>
    </xf>
    <xf numFmtId="0" fontId="19" fillId="5" borderId="0" xfId="0" applyFont="1" applyFill="1" applyBorder="1"/>
    <xf numFmtId="0" fontId="18" fillId="5" borderId="0" xfId="0" applyFont="1" applyFill="1" applyBorder="1"/>
    <xf numFmtId="0" fontId="18" fillId="0" borderId="0" xfId="0" applyFont="1" applyBorder="1"/>
    <xf numFmtId="0" fontId="41" fillId="0" borderId="0" xfId="0" applyFont="1" applyBorder="1" applyAlignment="1">
      <alignment horizontal="right"/>
    </xf>
    <xf numFmtId="0" fontId="19" fillId="5" borderId="0" xfId="0" applyFont="1" applyFill="1" applyBorder="1" applyAlignment="1">
      <alignment horizontal="right"/>
    </xf>
    <xf numFmtId="0" fontId="18" fillId="5" borderId="0" xfId="0" applyFont="1" applyFill="1" applyBorder="1" applyAlignment="1">
      <alignment horizontal="right"/>
    </xf>
    <xf numFmtId="0" fontId="18" fillId="0" borderId="0" xfId="0" applyFont="1" applyBorder="1" applyAlignment="1">
      <alignment horizontal="right"/>
    </xf>
    <xf numFmtId="0" fontId="0" fillId="0" borderId="11" xfId="0" applyFont="1" applyBorder="1" applyAlignment="1">
      <alignment horizontal="center"/>
    </xf>
    <xf numFmtId="0" fontId="0" fillId="0" borderId="0" xfId="0" applyFont="1" applyBorder="1" applyAlignment="1">
      <alignment horizontal="center"/>
    </xf>
    <xf numFmtId="0" fontId="0" fillId="0" borderId="0" xfId="0" applyFont="1" applyAlignment="1">
      <alignment horizontal="center"/>
    </xf>
    <xf numFmtId="0" fontId="43" fillId="0" borderId="11" xfId="0" applyFont="1" applyBorder="1" applyAlignment="1">
      <alignment horizontal="center" wrapText="1"/>
    </xf>
    <xf numFmtId="0" fontId="3" fillId="6" borderId="16" xfId="0" applyFont="1" applyFill="1" applyBorder="1" applyAlignment="1">
      <alignment horizontal="center"/>
    </xf>
    <xf numFmtId="0" fontId="9" fillId="2" borderId="20" xfId="0" applyFont="1" applyFill="1" applyBorder="1" applyAlignment="1">
      <alignment horizontal="center" wrapText="1"/>
    </xf>
    <xf numFmtId="0" fontId="9" fillId="2" borderId="13" xfId="0" applyNumberFormat="1" applyFont="1" applyFill="1" applyBorder="1" applyAlignment="1">
      <alignment horizontal="center"/>
    </xf>
    <xf numFmtId="0" fontId="9" fillId="7" borderId="13" xfId="0" applyNumberFormat="1" applyFont="1" applyFill="1" applyBorder="1" applyAlignment="1">
      <alignment horizontal="center"/>
    </xf>
    <xf numFmtId="0" fontId="9" fillId="2" borderId="11" xfId="0" applyNumberFormat="1" applyFont="1" applyFill="1" applyBorder="1" applyAlignment="1">
      <alignment horizontal="center"/>
    </xf>
    <xf numFmtId="0" fontId="9" fillId="2" borderId="21" xfId="0" applyNumberFormat="1" applyFont="1" applyFill="1" applyBorder="1" applyAlignment="1">
      <alignment horizontal="center"/>
    </xf>
    <xf numFmtId="0" fontId="9" fillId="40" borderId="13" xfId="0" applyNumberFormat="1" applyFont="1" applyFill="1" applyBorder="1" applyAlignment="1">
      <alignment horizontal="center"/>
    </xf>
    <xf numFmtId="0" fontId="10" fillId="0" borderId="0" xfId="0" applyFont="1" applyFill="1" applyBorder="1" applyAlignment="1">
      <alignment horizontal="center"/>
    </xf>
    <xf numFmtId="0" fontId="9" fillId="42" borderId="20" xfId="0" applyFont="1" applyFill="1" applyBorder="1" applyAlignment="1">
      <alignment horizontal="center" wrapText="1"/>
    </xf>
    <xf numFmtId="0" fontId="9" fillId="3" borderId="11" xfId="0" applyNumberFormat="1" applyFont="1" applyFill="1" applyBorder="1" applyAlignment="1">
      <alignment horizontal="center"/>
    </xf>
    <xf numFmtId="0" fontId="9" fillId="3" borderId="13" xfId="0" applyNumberFormat="1" applyFont="1" applyFill="1" applyBorder="1" applyAlignment="1">
      <alignment horizontal="center"/>
    </xf>
    <xf numFmtId="0" fontId="9" fillId="7" borderId="11" xfId="0" applyNumberFormat="1" applyFont="1" applyFill="1" applyBorder="1" applyAlignment="1">
      <alignment horizontal="center"/>
    </xf>
    <xf numFmtId="0" fontId="9" fillId="43" borderId="20" xfId="0" applyFont="1" applyFill="1" applyBorder="1" applyAlignment="1">
      <alignment horizontal="center" wrapText="1"/>
    </xf>
    <xf numFmtId="0" fontId="9" fillId="4" borderId="11" xfId="0" applyNumberFormat="1" applyFont="1" applyFill="1" applyBorder="1" applyAlignment="1">
      <alignment horizontal="center"/>
    </xf>
    <xf numFmtId="0" fontId="9" fillId="4" borderId="15" xfId="0" applyNumberFormat="1" applyFont="1" applyFill="1" applyBorder="1" applyAlignment="1">
      <alignment horizontal="center"/>
    </xf>
    <xf numFmtId="0" fontId="9" fillId="4" borderId="19" xfId="0" applyNumberFormat="1" applyFont="1" applyFill="1" applyBorder="1" applyAlignment="1">
      <alignment horizontal="center"/>
    </xf>
    <xf numFmtId="0" fontId="9" fillId="4" borderId="13" xfId="0" applyNumberFormat="1" applyFont="1" applyFill="1" applyBorder="1" applyAlignment="1">
      <alignment horizontal="center"/>
    </xf>
    <xf numFmtId="0" fontId="9" fillId="43" borderId="11" xfId="0" applyNumberFormat="1" applyFont="1" applyFill="1" applyBorder="1" applyAlignment="1">
      <alignment horizontal="center"/>
    </xf>
    <xf numFmtId="0" fontId="9" fillId="2" borderId="11" xfId="38" applyNumberFormat="1" applyFont="1" applyFill="1" applyBorder="1" applyAlignment="1">
      <alignment horizontal="left"/>
    </xf>
    <xf numFmtId="0" fontId="44" fillId="43" borderId="0" xfId="0" applyFont="1" applyFill="1"/>
    <xf numFmtId="0" fontId="45" fillId="43" borderId="0" xfId="0" applyFont="1" applyFill="1"/>
    <xf numFmtId="49" fontId="9" fillId="44" borderId="11" xfId="0" applyNumberFormat="1" applyFont="1" applyFill="1" applyBorder="1" applyAlignment="1">
      <alignment horizontal="center"/>
    </xf>
    <xf numFmtId="0" fontId="9" fillId="44" borderId="11" xfId="0" applyNumberFormat="1" applyFont="1" applyFill="1" applyBorder="1" applyAlignment="1">
      <alignment horizontal="center"/>
    </xf>
    <xf numFmtId="0" fontId="9" fillId="44" borderId="11" xfId="0" applyFont="1" applyFill="1" applyBorder="1" applyAlignment="1">
      <alignment horizontal="center"/>
    </xf>
    <xf numFmtId="49" fontId="12" fillId="44" borderId="11" xfId="0" applyNumberFormat="1" applyFont="1" applyFill="1" applyBorder="1" applyAlignment="1">
      <alignment horizontal="center"/>
    </xf>
    <xf numFmtId="0" fontId="9" fillId="44" borderId="13" xfId="0" applyNumberFormat="1" applyFont="1" applyFill="1" applyBorder="1" applyAlignment="1">
      <alignment horizontal="center"/>
    </xf>
    <xf numFmtId="49" fontId="9" fillId="44" borderId="11" xfId="38" quotePrefix="1" applyNumberFormat="1" applyFont="1" applyFill="1" applyBorder="1" applyAlignment="1">
      <alignment horizontal="center"/>
    </xf>
    <xf numFmtId="0" fontId="41" fillId="0" borderId="15" xfId="0" applyFont="1" applyBorder="1" applyAlignment="1">
      <alignment horizontal="center"/>
    </xf>
    <xf numFmtId="49" fontId="9" fillId="44" borderId="12" xfId="0" applyNumberFormat="1" applyFont="1" applyFill="1" applyBorder="1" applyAlignment="1">
      <alignment horizontal="center"/>
    </xf>
    <xf numFmtId="0" fontId="9" fillId="44" borderId="19" xfId="0" applyNumberFormat="1" applyFont="1" applyFill="1" applyBorder="1" applyAlignment="1">
      <alignment horizontal="center"/>
    </xf>
    <xf numFmtId="0" fontId="9" fillId="44" borderId="15" xfId="0" applyNumberFormat="1" applyFont="1" applyFill="1" applyBorder="1" applyAlignment="1">
      <alignment horizontal="center"/>
    </xf>
    <xf numFmtId="14" fontId="9" fillId="44" borderId="0" xfId="0" applyNumberFormat="1" applyFont="1" applyFill="1" applyBorder="1" applyAlignment="1">
      <alignment horizontal="center" wrapText="1"/>
    </xf>
    <xf numFmtId="14" fontId="9" fillId="44" borderId="11" xfId="0" applyNumberFormat="1" applyFont="1" applyFill="1" applyBorder="1" applyAlignment="1">
      <alignment horizontal="center" wrapText="1"/>
    </xf>
    <xf numFmtId="49" fontId="9" fillId="44" borderId="19" xfId="0" applyNumberFormat="1" applyFont="1" applyFill="1" applyBorder="1" applyAlignment="1">
      <alignment horizontal="center"/>
    </xf>
    <xf numFmtId="0" fontId="9" fillId="44" borderId="20" xfId="0" applyNumberFormat="1" applyFont="1" applyFill="1" applyBorder="1" applyAlignment="1">
      <alignment horizontal="center"/>
    </xf>
    <xf numFmtId="0" fontId="9" fillId="44" borderId="15" xfId="0" applyFont="1" applyFill="1" applyBorder="1" applyAlignment="1">
      <alignment horizontal="center"/>
    </xf>
    <xf numFmtId="0" fontId="9" fillId="44" borderId="11" xfId="38" quotePrefix="1" applyNumberFormat="1" applyFont="1" applyFill="1" applyBorder="1" applyAlignment="1">
      <alignment horizontal="center"/>
    </xf>
    <xf numFmtId="164" fontId="9" fillId="44" borderId="11" xfId="0" applyNumberFormat="1" applyFont="1" applyFill="1" applyBorder="1" applyAlignment="1">
      <alignment horizontal="center"/>
    </xf>
    <xf numFmtId="14" fontId="9" fillId="44" borderId="11" xfId="0" applyNumberFormat="1" applyFont="1" applyFill="1" applyBorder="1" applyAlignment="1">
      <alignment horizontal="center"/>
    </xf>
    <xf numFmtId="49" fontId="12" fillId="43" borderId="11" xfId="0" applyNumberFormat="1" applyFont="1" applyFill="1" applyBorder="1" applyAlignment="1">
      <alignment horizontal="center"/>
    </xf>
    <xf numFmtId="49" fontId="9" fillId="43" borderId="11" xfId="0" applyNumberFormat="1" applyFont="1" applyFill="1" applyBorder="1" applyAlignment="1">
      <alignment horizontal="center"/>
    </xf>
    <xf numFmtId="49" fontId="9" fillId="43" borderId="12" xfId="0" applyNumberFormat="1" applyFont="1" applyFill="1" applyBorder="1" applyAlignment="1">
      <alignment horizontal="center"/>
    </xf>
    <xf numFmtId="0" fontId="7" fillId="45" borderId="0" xfId="0" quotePrefix="1" applyFont="1" applyFill="1"/>
    <xf numFmtId="49" fontId="7" fillId="45" borderId="0" xfId="0" applyNumberFormat="1" applyFont="1" applyFill="1"/>
    <xf numFmtId="0" fontId="7" fillId="45" borderId="0" xfId="0" applyFont="1" applyFill="1"/>
    <xf numFmtId="0" fontId="0" fillId="0" borderId="11" xfId="0" applyFont="1" applyFill="1" applyBorder="1" applyAlignment="1">
      <alignment horizontal="center"/>
    </xf>
    <xf numFmtId="14" fontId="9" fillId="2" borderId="13" xfId="0" applyNumberFormat="1" applyFont="1" applyFill="1" applyBorder="1" applyAlignment="1">
      <alignment horizontal="center"/>
    </xf>
    <xf numFmtId="49" fontId="6" fillId="0" borderId="0" xfId="0" applyNumberFormat="1" applyFont="1" applyFill="1" applyBorder="1"/>
    <xf numFmtId="0" fontId="16" fillId="0" borderId="22" xfId="0" applyFont="1" applyFill="1" applyBorder="1" applyAlignment="1">
      <alignment horizontal="center" wrapText="1"/>
    </xf>
    <xf numFmtId="0" fontId="0" fillId="0" borderId="0" xfId="0" applyAlignment="1">
      <alignment horizontal="center"/>
    </xf>
    <xf numFmtId="0" fontId="41" fillId="0" borderId="0" xfId="0" applyFont="1" applyAlignment="1">
      <alignment horizontal="center"/>
    </xf>
    <xf numFmtId="0" fontId="9" fillId="3" borderId="11" xfId="0" applyFont="1" applyFill="1" applyBorder="1" applyAlignment="1">
      <alignment horizontal="left"/>
    </xf>
    <xf numFmtId="0" fontId="41" fillId="0" borderId="0" xfId="0" applyFont="1"/>
    <xf numFmtId="49" fontId="20" fillId="0" borderId="11" xfId="0" applyNumberFormat="1" applyFont="1" applyFill="1" applyBorder="1"/>
    <xf numFmtId="9" fontId="17" fillId="0" borderId="11" xfId="0" applyNumberFormat="1" applyFont="1" applyFill="1" applyBorder="1" applyAlignment="1">
      <alignment wrapText="1"/>
    </xf>
    <xf numFmtId="169" fontId="17" fillId="0" borderId="11" xfId="0" applyNumberFormat="1" applyFont="1" applyFill="1" applyBorder="1" applyAlignment="1">
      <alignment horizontal="left" wrapText="1"/>
    </xf>
    <xf numFmtId="9" fontId="17" fillId="0" borderId="11" xfId="0" applyNumberFormat="1" applyFont="1" applyFill="1" applyBorder="1" applyAlignment="1">
      <alignment horizontal="left" wrapText="1"/>
    </xf>
    <xf numFmtId="0" fontId="17" fillId="0" borderId="11" xfId="0" applyFont="1" applyFill="1" applyBorder="1" applyAlignment="1">
      <alignment horizontal="left" wrapText="1"/>
    </xf>
    <xf numFmtId="0" fontId="17" fillId="0" borderId="11" xfId="0" applyFont="1" applyBorder="1" applyAlignment="1">
      <alignment horizontal="left" wrapText="1"/>
    </xf>
    <xf numFmtId="0" fontId="16" fillId="0" borderId="0" xfId="0" applyFont="1" applyFill="1" applyBorder="1" applyAlignment="1">
      <alignment wrapText="1"/>
    </xf>
    <xf numFmtId="0" fontId="16" fillId="0" borderId="0" xfId="0" applyFont="1" applyFill="1" applyBorder="1" applyAlignment="1">
      <alignment horizontal="left" wrapText="1"/>
    </xf>
    <xf numFmtId="0" fontId="9" fillId="2" borderId="13" xfId="0" applyNumberFormat="1" applyFont="1" applyFill="1" applyBorder="1" applyAlignment="1" applyProtection="1">
      <alignment horizontal="center"/>
      <protection locked="0"/>
    </xf>
    <xf numFmtId="0" fontId="0" fillId="0" borderId="11" xfId="0" applyBorder="1" applyAlignment="1">
      <alignment horizontal="center"/>
    </xf>
    <xf numFmtId="0" fontId="19" fillId="0" borderId="0" xfId="0" applyFont="1" applyFill="1" applyBorder="1"/>
    <xf numFmtId="0" fontId="14" fillId="45" borderId="0" xfId="0" applyFont="1" applyFill="1" applyBorder="1"/>
    <xf numFmtId="0" fontId="19" fillId="45" borderId="0" xfId="0" applyFont="1" applyFill="1" applyBorder="1"/>
    <xf numFmtId="9" fontId="41" fillId="0" borderId="0" xfId="41" applyFont="1" applyFill="1" applyBorder="1" applyAlignment="1">
      <alignment horizontal="center"/>
    </xf>
    <xf numFmtId="0" fontId="48" fillId="0" borderId="11" xfId="0" applyFont="1" applyBorder="1" applyAlignment="1"/>
    <xf numFmtId="169" fontId="48" fillId="0" borderId="11" xfId="0" applyNumberFormat="1" applyFont="1" applyBorder="1"/>
    <xf numFmtId="0" fontId="9" fillId="3" borderId="11" xfId="38" applyNumberFormat="1" applyFont="1" applyFill="1" applyBorder="1" applyAlignment="1">
      <alignment horizontal="center" wrapText="1"/>
    </xf>
    <xf numFmtId="0" fontId="9" fillId="2" borderId="11" xfId="38" applyNumberFormat="1" applyFont="1" applyFill="1" applyBorder="1" applyAlignment="1">
      <alignment horizontal="center" wrapText="1"/>
    </xf>
    <xf numFmtId="14" fontId="9" fillId="4" borderId="13" xfId="0" applyNumberFormat="1" applyFont="1" applyFill="1" applyBorder="1" applyAlignment="1">
      <alignment horizontal="center"/>
    </xf>
    <xf numFmtId="14" fontId="9" fillId="4" borderId="13" xfId="0" applyNumberFormat="1" applyFont="1" applyFill="1" applyBorder="1" applyAlignment="1">
      <alignment horizontal="center" wrapText="1"/>
    </xf>
    <xf numFmtId="0" fontId="9" fillId="4" borderId="11" xfId="0" applyFont="1" applyFill="1" applyBorder="1" applyAlignment="1">
      <alignment horizontal="center"/>
    </xf>
    <xf numFmtId="0" fontId="9" fillId="43" borderId="11" xfId="0" applyFont="1" applyFill="1" applyBorder="1" applyAlignment="1">
      <alignment horizontal="center"/>
    </xf>
    <xf numFmtId="0" fontId="9" fillId="4" borderId="0" xfId="0" applyFont="1" applyFill="1" applyBorder="1" applyAlignment="1">
      <alignment horizontal="center"/>
    </xf>
    <xf numFmtId="0" fontId="13" fillId="0" borderId="0" xfId="0" applyFont="1" applyFill="1" applyBorder="1" applyAlignment="1">
      <alignment horizontal="center"/>
    </xf>
    <xf numFmtId="0" fontId="49" fillId="0" borderId="11" xfId="34" applyFont="1" applyBorder="1" applyAlignment="1">
      <alignment wrapText="1"/>
    </xf>
    <xf numFmtId="0" fontId="41" fillId="46" borderId="0" xfId="0" applyFont="1" applyFill="1" applyAlignment="1">
      <alignment horizontal="center"/>
    </xf>
    <xf numFmtId="0" fontId="0" fillId="46" borderId="0" xfId="0" applyFill="1" applyAlignment="1">
      <alignment horizontal="center"/>
    </xf>
    <xf numFmtId="0" fontId="50" fillId="0" borderId="0" xfId="0" applyFont="1" applyAlignment="1">
      <alignment horizontal="left"/>
    </xf>
    <xf numFmtId="0" fontId="0" fillId="0" borderId="0" xfId="0" applyAlignment="1"/>
    <xf numFmtId="169" fontId="16" fillId="0" borderId="0" xfId="0" applyNumberFormat="1" applyFont="1" applyFill="1" applyBorder="1" applyAlignment="1">
      <alignment wrapText="1"/>
    </xf>
    <xf numFmtId="169" fontId="0" fillId="0" borderId="0" xfId="0" applyNumberFormat="1" applyAlignment="1"/>
    <xf numFmtId="0" fontId="9" fillId="2" borderId="11" xfId="38" quotePrefix="1" applyNumberFormat="1" applyFont="1" applyFill="1" applyBorder="1" applyAlignment="1">
      <alignment horizontal="left"/>
    </xf>
    <xf numFmtId="167" fontId="9" fillId="42" borderId="11" xfId="0" applyNumberFormat="1" applyFont="1" applyFill="1" applyBorder="1" applyAlignment="1">
      <alignment horizontal="center"/>
    </xf>
    <xf numFmtId="0" fontId="9" fillId="42" borderId="11" xfId="38" applyNumberFormat="1" applyFont="1" applyFill="1" applyBorder="1" applyAlignment="1">
      <alignment horizontal="left"/>
    </xf>
    <xf numFmtId="9" fontId="17" fillId="0" borderId="11" xfId="0" applyNumberFormat="1" applyFont="1" applyBorder="1" applyAlignment="1">
      <alignment horizontal="left" wrapText="1"/>
    </xf>
    <xf numFmtId="0" fontId="48" fillId="0" borderId="11" xfId="0" applyFont="1" applyBorder="1" applyAlignment="1">
      <alignment horizontal="left"/>
    </xf>
    <xf numFmtId="0" fontId="17" fillId="0" borderId="11" xfId="34" applyFont="1" applyFill="1" applyBorder="1" applyAlignment="1" applyProtection="1">
      <alignment horizontal="left" wrapText="1"/>
    </xf>
    <xf numFmtId="168" fontId="17" fillId="0" borderId="11" xfId="0" applyNumberFormat="1" applyFont="1" applyFill="1" applyBorder="1" applyAlignment="1">
      <alignment wrapText="1"/>
    </xf>
    <xf numFmtId="0" fontId="17" fillId="0" borderId="11" xfId="0" applyFont="1" applyBorder="1" applyAlignment="1"/>
    <xf numFmtId="168" fontId="17" fillId="0" borderId="11" xfId="0" applyNumberFormat="1" applyFont="1" applyBorder="1" applyAlignment="1">
      <alignment wrapText="1"/>
    </xf>
    <xf numFmtId="14" fontId="47" fillId="40" borderId="11" xfId="0" applyNumberFormat="1" applyFont="1" applyFill="1" applyBorder="1" applyAlignment="1">
      <alignment horizontal="center"/>
    </xf>
    <xf numFmtId="0" fontId="47" fillId="40" borderId="11" xfId="0" applyNumberFormat="1" applyFont="1" applyFill="1" applyBorder="1" applyAlignment="1">
      <alignment horizontal="center"/>
    </xf>
    <xf numFmtId="0" fontId="50" fillId="0" borderId="0" xfId="0" applyFont="1" applyFill="1" applyAlignment="1">
      <alignment horizontal="left"/>
    </xf>
    <xf numFmtId="0" fontId="0" fillId="0" borderId="0" xfId="0" applyFill="1" applyAlignment="1"/>
    <xf numFmtId="169" fontId="0" fillId="0" borderId="0" xfId="0" applyNumberFormat="1" applyFill="1" applyAlignment="1"/>
    <xf numFmtId="0" fontId="9" fillId="42" borderId="11" xfId="0" applyFont="1" applyFill="1" applyBorder="1" applyAlignment="1">
      <alignment horizontal="center"/>
    </xf>
    <xf numFmtId="14" fontId="47" fillId="42" borderId="11" xfId="0" applyNumberFormat="1" applyFont="1" applyFill="1" applyBorder="1" applyAlignment="1">
      <alignment horizontal="center"/>
    </xf>
    <xf numFmtId="0" fontId="9" fillId="43" borderId="11" xfId="0" applyFont="1" applyFill="1" applyBorder="1" applyAlignment="1">
      <alignment horizontal="center" wrapText="1"/>
    </xf>
    <xf numFmtId="0" fontId="47" fillId="43" borderId="11" xfId="0" applyFont="1" applyFill="1" applyBorder="1" applyAlignment="1">
      <alignment horizontal="center"/>
    </xf>
    <xf numFmtId="0" fontId="47" fillId="42" borderId="11" xfId="0" applyFont="1" applyFill="1" applyBorder="1" applyAlignment="1">
      <alignment horizontal="center"/>
    </xf>
    <xf numFmtId="0" fontId="49" fillId="0" borderId="11" xfId="34" applyFont="1" applyBorder="1" applyAlignment="1"/>
    <xf numFmtId="0" fontId="9" fillId="42" borderId="11" xfId="38" quotePrefix="1" applyNumberFormat="1" applyFont="1" applyFill="1" applyBorder="1" applyAlignment="1">
      <alignment horizontal="left"/>
    </xf>
    <xf numFmtId="14" fontId="9" fillId="43" borderId="11" xfId="0" applyNumberFormat="1" applyFont="1" applyFill="1" applyBorder="1" applyAlignment="1">
      <alignment horizontal="center"/>
    </xf>
    <xf numFmtId="0" fontId="9" fillId="40" borderId="11" xfId="38" applyNumberFormat="1" applyFont="1" applyFill="1" applyBorder="1" applyAlignment="1">
      <alignment horizontal="center"/>
    </xf>
    <xf numFmtId="14" fontId="9" fillId="3" borderId="11" xfId="0" applyNumberFormat="1" applyFont="1" applyFill="1" applyBorder="1" applyAlignment="1">
      <alignment horizontal="left"/>
    </xf>
    <xf numFmtId="0" fontId="51" fillId="45" borderId="11" xfId="0" applyNumberFormat="1" applyFont="1" applyFill="1" applyBorder="1" applyAlignment="1">
      <alignment horizontal="center"/>
    </xf>
    <xf numFmtId="0" fontId="41" fillId="45" borderId="11" xfId="0" applyNumberFormat="1" applyFont="1" applyFill="1" applyBorder="1" applyAlignment="1">
      <alignment horizontal="center"/>
    </xf>
    <xf numFmtId="14" fontId="9" fillId="40" borderId="13" xfId="0" applyNumberFormat="1" applyFont="1" applyFill="1" applyBorder="1" applyAlignment="1">
      <alignment horizontal="center"/>
    </xf>
    <xf numFmtId="14" fontId="9" fillId="3" borderId="13" xfId="0" applyNumberFormat="1" applyFont="1" applyFill="1" applyBorder="1" applyAlignment="1">
      <alignment horizontal="center"/>
    </xf>
    <xf numFmtId="14" fontId="9" fillId="3" borderId="11" xfId="38" applyNumberFormat="1" applyFont="1" applyFill="1" applyBorder="1" applyAlignment="1">
      <alignment horizontal="center"/>
    </xf>
    <xf numFmtId="14" fontId="9" fillId="4" borderId="11" xfId="0" applyNumberFormat="1" applyFont="1" applyFill="1" applyBorder="1" applyAlignment="1">
      <alignment horizontal="right"/>
    </xf>
    <xf numFmtId="1" fontId="0" fillId="0" borderId="0" xfId="0" applyNumberFormat="1"/>
    <xf numFmtId="49" fontId="6" fillId="0" borderId="12" xfId="0" applyNumberFormat="1" applyFont="1" applyFill="1" applyBorder="1" applyAlignment="1">
      <alignment wrapText="1"/>
    </xf>
    <xf numFmtId="0" fontId="16" fillId="0" borderId="13" xfId="0" applyFont="1" applyFill="1" applyBorder="1" applyAlignment="1">
      <alignment horizontal="center" wrapText="1"/>
    </xf>
    <xf numFmtId="0" fontId="53" fillId="0" borderId="11" xfId="0" applyFont="1" applyBorder="1" applyAlignment="1">
      <alignment horizontal="center"/>
    </xf>
    <xf numFmtId="0" fontId="0" fillId="0" borderId="0" xfId="0" applyBorder="1" applyAlignment="1">
      <alignment horizontal="center"/>
    </xf>
    <xf numFmtId="0" fontId="53" fillId="0" borderId="13" xfId="0" applyFont="1" applyBorder="1" applyAlignment="1">
      <alignment horizontal="center"/>
    </xf>
    <xf numFmtId="0" fontId="53" fillId="0" borderId="11" xfId="0" applyFont="1" applyBorder="1"/>
    <xf numFmtId="49" fontId="54" fillId="0" borderId="11" xfId="0" applyNumberFormat="1" applyFont="1" applyFill="1" applyBorder="1"/>
    <xf numFmtId="49" fontId="54" fillId="0" borderId="12" xfId="0" applyNumberFormat="1" applyFont="1" applyFill="1" applyBorder="1"/>
    <xf numFmtId="49" fontId="9" fillId="40" borderId="11" xfId="38" quotePrefix="1" applyNumberFormat="1" applyFont="1" applyFill="1" applyBorder="1" applyAlignment="1">
      <alignment horizontal="center"/>
    </xf>
    <xf numFmtId="164" fontId="9" fillId="40" borderId="11" xfId="0" applyNumberFormat="1" applyFont="1" applyFill="1" applyBorder="1" applyAlignment="1">
      <alignment horizontal="center"/>
    </xf>
    <xf numFmtId="49" fontId="20" fillId="45" borderId="11" xfId="0" applyNumberFormat="1" applyFont="1" applyFill="1" applyBorder="1"/>
    <xf numFmtId="0" fontId="47" fillId="0" borderId="22" xfId="0" applyFont="1" applyBorder="1" applyAlignment="1">
      <alignment horizontal="center"/>
    </xf>
    <xf numFmtId="0" fontId="47" fillId="0" borderId="11" xfId="0" applyFont="1" applyBorder="1" applyAlignment="1">
      <alignment horizontal="center"/>
    </xf>
    <xf numFmtId="0" fontId="52" fillId="0" borderId="11" xfId="0" applyFont="1" applyBorder="1"/>
    <xf numFmtId="49" fontId="48" fillId="0" borderId="11" xfId="0" applyNumberFormat="1" applyFont="1" applyBorder="1"/>
    <xf numFmtId="0" fontId="9" fillId="43" borderId="13" xfId="0" applyFont="1" applyFill="1" applyBorder="1" applyAlignment="1">
      <alignment horizontal="center"/>
    </xf>
    <xf numFmtId="0" fontId="9" fillId="3" borderId="11" xfId="0" applyNumberFormat="1" applyFont="1" applyFill="1" applyBorder="1" applyAlignment="1">
      <alignment horizontal="left"/>
    </xf>
    <xf numFmtId="0" fontId="14" fillId="43" borderId="0" xfId="0" applyFont="1" applyFill="1" applyBorder="1"/>
    <xf numFmtId="0" fontId="0" fillId="43" borderId="0" xfId="0" applyFill="1" applyBorder="1" applyAlignment="1">
      <alignment horizontal="center"/>
    </xf>
    <xf numFmtId="0" fontId="19" fillId="43" borderId="0" xfId="0" applyFont="1" applyFill="1" applyBorder="1"/>
    <xf numFmtId="0" fontId="41" fillId="43" borderId="0" xfId="0" applyFont="1" applyFill="1" applyBorder="1"/>
    <xf numFmtId="0" fontId="0" fillId="45" borderId="0" xfId="0" applyFill="1" applyBorder="1"/>
    <xf numFmtId="0" fontId="0" fillId="0" borderId="11" xfId="0" applyBorder="1"/>
    <xf numFmtId="0" fontId="9" fillId="43" borderId="19" xfId="0" applyNumberFormat="1" applyFont="1" applyFill="1" applyBorder="1" applyAlignment="1">
      <alignment horizontal="center"/>
    </xf>
    <xf numFmtId="14" fontId="9" fillId="43" borderId="19" xfId="0" applyNumberFormat="1" applyFont="1" applyFill="1" applyBorder="1" applyAlignment="1">
      <alignment horizontal="center"/>
    </xf>
    <xf numFmtId="0" fontId="9" fillId="40" borderId="11" xfId="0" applyNumberFormat="1" applyFont="1" applyFill="1" applyBorder="1" applyAlignment="1">
      <alignment horizontal="center"/>
    </xf>
    <xf numFmtId="14" fontId="9" fillId="40" borderId="11" xfId="0" applyNumberFormat="1" applyFont="1" applyFill="1" applyBorder="1" applyAlignment="1">
      <alignment horizontal="center"/>
    </xf>
    <xf numFmtId="0" fontId="7" fillId="0" borderId="0" xfId="0" applyFont="1" applyBorder="1" applyAlignment="1">
      <alignment horizontal="center"/>
    </xf>
    <xf numFmtId="0" fontId="6" fillId="0" borderId="0" xfId="0" applyFont="1" applyBorder="1" applyAlignment="1">
      <alignment horizontal="center"/>
    </xf>
    <xf numFmtId="0" fontId="0" fillId="0" borderId="0" xfId="0" quotePrefix="1"/>
    <xf numFmtId="0" fontId="56" fillId="0" borderId="25" xfId="0" applyFont="1" applyBorder="1" applyAlignment="1">
      <alignment horizontal="center" wrapText="1"/>
    </xf>
    <xf numFmtId="0" fontId="41" fillId="43" borderId="0" xfId="0" applyFont="1" applyFill="1" applyBorder="1" applyAlignment="1">
      <alignment horizontal="left"/>
    </xf>
    <xf numFmtId="0" fontId="0" fillId="45" borderId="0" xfId="0" applyFill="1" applyBorder="1" applyAlignment="1">
      <alignment horizontal="left"/>
    </xf>
    <xf numFmtId="1" fontId="3" fillId="0" borderId="26" xfId="0" applyNumberFormat="1" applyFont="1" applyFill="1" applyBorder="1" applyAlignment="1">
      <alignment horizontal="center" wrapText="1"/>
    </xf>
    <xf numFmtId="165" fontId="3" fillId="0" borderId="26" xfId="0" applyNumberFormat="1" applyFont="1" applyFill="1" applyBorder="1" applyAlignment="1">
      <alignment horizontal="center" wrapText="1"/>
    </xf>
    <xf numFmtId="165" fontId="3" fillId="0" borderId="26" xfId="0" applyNumberFormat="1" applyFont="1" applyFill="1" applyBorder="1" applyAlignment="1">
      <alignment horizontal="center" vertical="center" wrapText="1"/>
    </xf>
    <xf numFmtId="165" fontId="10" fillId="0" borderId="27" xfId="0" applyNumberFormat="1" applyFont="1" applyFill="1" applyBorder="1" applyAlignment="1">
      <alignment horizontal="center"/>
    </xf>
    <xf numFmtId="0" fontId="0" fillId="0" borderId="27" xfId="0" applyBorder="1"/>
    <xf numFmtId="0" fontId="0" fillId="0" borderId="27" xfId="0" applyBorder="1" applyAlignment="1">
      <alignment horizontal="center"/>
    </xf>
    <xf numFmtId="0" fontId="53" fillId="40" borderId="11" xfId="0" applyFont="1" applyFill="1" applyBorder="1" applyAlignment="1">
      <alignment horizontal="center"/>
    </xf>
    <xf numFmtId="0" fontId="53" fillId="42" borderId="11" xfId="0" applyFont="1" applyFill="1" applyBorder="1" applyAlignment="1">
      <alignment horizontal="center"/>
    </xf>
    <xf numFmtId="0" fontId="53" fillId="43" borderId="11" xfId="0" applyFont="1" applyFill="1" applyBorder="1" applyAlignment="1">
      <alignment horizontal="center"/>
    </xf>
    <xf numFmtId="14" fontId="9" fillId="2" borderId="21" xfId="0" applyNumberFormat="1" applyFont="1" applyFill="1" applyBorder="1" applyAlignment="1">
      <alignment horizontal="center"/>
    </xf>
    <xf numFmtId="14" fontId="9" fillId="44" borderId="13" xfId="0" applyNumberFormat="1" applyFont="1" applyFill="1" applyBorder="1" applyAlignment="1">
      <alignment horizontal="center"/>
    </xf>
    <xf numFmtId="0" fontId="9" fillId="44" borderId="11" xfId="38" applyNumberFormat="1" applyFont="1" applyFill="1" applyBorder="1" applyAlignment="1">
      <alignment horizontal="center"/>
    </xf>
    <xf numFmtId="0" fontId="9" fillId="44" borderId="11" xfId="38" applyNumberFormat="1" applyFont="1" applyFill="1" applyBorder="1" applyAlignment="1">
      <alignment horizontal="left"/>
    </xf>
    <xf numFmtId="0" fontId="53" fillId="44" borderId="11" xfId="0" applyFont="1" applyFill="1" applyBorder="1" applyAlignment="1">
      <alignment horizontal="center"/>
    </xf>
    <xf numFmtId="14" fontId="47" fillId="44" borderId="11" xfId="0" applyNumberFormat="1" applyFont="1" applyFill="1" applyBorder="1" applyAlignment="1">
      <alignment horizontal="center"/>
    </xf>
    <xf numFmtId="0" fontId="47" fillId="44" borderId="11" xfId="0" applyNumberFormat="1" applyFont="1" applyFill="1" applyBorder="1" applyAlignment="1">
      <alignment horizontal="center"/>
    </xf>
    <xf numFmtId="0" fontId="47" fillId="44" borderId="11" xfId="0" applyFont="1" applyFill="1" applyBorder="1" applyAlignment="1">
      <alignment horizontal="center"/>
    </xf>
    <xf numFmtId="49" fontId="20" fillId="0" borderId="11" xfId="0" applyNumberFormat="1" applyFont="1" applyFill="1" applyBorder="1" applyAlignment="1">
      <alignment vertical="top"/>
    </xf>
    <xf numFmtId="2" fontId="7" fillId="0" borderId="0" xfId="0" applyNumberFormat="1" applyFont="1"/>
    <xf numFmtId="0" fontId="41" fillId="43" borderId="0" xfId="0" applyFont="1" applyFill="1" applyBorder="1" applyAlignment="1">
      <alignment horizontal="center"/>
    </xf>
    <xf numFmtId="0" fontId="0" fillId="45" borderId="0" xfId="0" applyFill="1" applyBorder="1" applyAlignment="1">
      <alignment horizontal="center"/>
    </xf>
    <xf numFmtId="14" fontId="9" fillId="44" borderId="11" xfId="38" applyNumberFormat="1" applyFont="1" applyFill="1" applyBorder="1" applyAlignment="1">
      <alignment horizontal="center"/>
    </xf>
    <xf numFmtId="14" fontId="9" fillId="44" borderId="11" xfId="38" quotePrefix="1" applyNumberFormat="1" applyFont="1" applyFill="1" applyBorder="1" applyAlignment="1">
      <alignment horizontal="center"/>
    </xf>
    <xf numFmtId="0" fontId="16" fillId="45" borderId="12" xfId="0" applyFont="1" applyFill="1" applyBorder="1" applyAlignment="1">
      <alignment horizontal="center" wrapText="1"/>
    </xf>
    <xf numFmtId="0" fontId="41" fillId="45" borderId="19" xfId="0" applyNumberFormat="1" applyFont="1" applyFill="1" applyBorder="1" applyAlignment="1">
      <alignment horizontal="center"/>
    </xf>
    <xf numFmtId="0" fontId="16" fillId="45" borderId="27" xfId="0" applyFont="1" applyFill="1" applyBorder="1" applyAlignment="1">
      <alignment horizontal="center" wrapText="1"/>
    </xf>
    <xf numFmtId="2" fontId="41" fillId="0" borderId="0" xfId="0" applyNumberFormat="1" applyFont="1" applyAlignment="1">
      <alignment horizontal="center"/>
    </xf>
    <xf numFmtId="49" fontId="16" fillId="0" borderId="11" xfId="0" applyNumberFormat="1" applyFont="1" applyFill="1" applyBorder="1" applyAlignment="1">
      <alignment horizontal="left" wrapText="1"/>
    </xf>
    <xf numFmtId="49" fontId="43" fillId="0" borderId="11" xfId="0" applyNumberFormat="1" applyFont="1" applyBorder="1"/>
    <xf numFmtId="49" fontId="16" fillId="0" borderId="11" xfId="0" applyNumberFormat="1" applyFont="1" applyFill="1" applyBorder="1" applyAlignment="1">
      <alignment horizontal="left"/>
    </xf>
    <xf numFmtId="49" fontId="16" fillId="0" borderId="11" xfId="0" applyNumberFormat="1" applyFont="1" applyBorder="1" applyAlignment="1">
      <alignment horizontal="left"/>
    </xf>
    <xf numFmtId="49" fontId="16" fillId="0" borderId="11" xfId="34" applyNumberFormat="1" applyFont="1" applyFill="1" applyBorder="1" applyAlignment="1" applyProtection="1">
      <alignment wrapText="1"/>
    </xf>
    <xf numFmtId="49" fontId="16" fillId="41" borderId="11" xfId="0" applyNumberFormat="1" applyFont="1" applyFill="1" applyBorder="1" applyAlignment="1">
      <alignment horizontal="left" wrapText="1"/>
    </xf>
    <xf numFmtId="49" fontId="43" fillId="0" borderId="11" xfId="0" applyNumberFormat="1" applyFont="1" applyBorder="1" applyAlignment="1">
      <alignment vertical="top" wrapText="1"/>
    </xf>
    <xf numFmtId="49" fontId="43" fillId="0" borderId="11" xfId="0" applyNumberFormat="1" applyFont="1" applyFill="1" applyBorder="1"/>
    <xf numFmtId="49" fontId="43" fillId="0" borderId="11" xfId="0" applyNumberFormat="1" applyFont="1" applyBorder="1" applyAlignment="1">
      <alignment vertical="top"/>
    </xf>
    <xf numFmtId="0" fontId="52" fillId="0" borderId="11" xfId="0" applyFont="1" applyBorder="1" applyAlignment="1">
      <alignment horizontal="left"/>
    </xf>
    <xf numFmtId="0" fontId="48" fillId="0" borderId="11" xfId="0" applyFont="1" applyBorder="1" applyAlignment="1">
      <alignment horizontal="left" wrapText="1"/>
    </xf>
    <xf numFmtId="169" fontId="48" fillId="0" borderId="11" xfId="0" applyNumberFormat="1" applyFont="1" applyBorder="1" applyAlignment="1">
      <alignment wrapText="1"/>
    </xf>
    <xf numFmtId="0" fontId="48" fillId="0" borderId="11" xfId="0" applyFont="1" applyBorder="1" applyAlignment="1">
      <alignment wrapText="1"/>
    </xf>
    <xf numFmtId="169" fontId="48" fillId="0" borderId="11" xfId="0" applyNumberFormat="1" applyFont="1" applyBorder="1" applyAlignment="1">
      <alignment vertical="top" wrapText="1"/>
    </xf>
    <xf numFmtId="169" fontId="48" fillId="0" borderId="11" xfId="0" applyNumberFormat="1" applyFont="1" applyBorder="1" applyAlignment="1">
      <alignment vertical="top"/>
    </xf>
    <xf numFmtId="0" fontId="43" fillId="0" borderId="11" xfId="0" applyFont="1" applyBorder="1" applyAlignment="1">
      <alignment horizontal="left"/>
    </xf>
    <xf numFmtId="0" fontId="49" fillId="0" borderId="11" xfId="34" applyFont="1" applyBorder="1" applyAlignment="1">
      <alignment horizontal="left"/>
    </xf>
    <xf numFmtId="168" fontId="49" fillId="0" borderId="11" xfId="34" applyNumberFormat="1" applyFont="1" applyFill="1" applyBorder="1" applyAlignment="1">
      <alignment wrapText="1"/>
    </xf>
    <xf numFmtId="169" fontId="48" fillId="0" borderId="11" xfId="0" applyNumberFormat="1" applyFont="1" applyBorder="1" applyAlignment="1">
      <alignment horizontal="left"/>
    </xf>
    <xf numFmtId="14" fontId="9" fillId="4" borderId="11" xfId="0" applyNumberFormat="1" applyFont="1" applyFill="1" applyBorder="1" applyAlignment="1">
      <alignment horizontal="center"/>
    </xf>
    <xf numFmtId="0" fontId="9" fillId="43" borderId="11" xfId="0" applyFont="1" applyFill="1" applyBorder="1" applyAlignment="1">
      <alignment horizontal="center"/>
    </xf>
    <xf numFmtId="0" fontId="48" fillId="0" borderId="11" xfId="0" applyFont="1" applyBorder="1" applyAlignment="1">
      <alignment horizontal="left" vertical="top" wrapText="1"/>
    </xf>
    <xf numFmtId="0" fontId="49" fillId="0" borderId="11" xfId="34" applyFont="1" applyBorder="1" applyAlignment="1">
      <alignment vertical="top" wrapText="1"/>
    </xf>
    <xf numFmtId="0" fontId="17" fillId="0" borderId="11" xfId="0" applyFont="1" applyBorder="1" applyAlignment="1">
      <alignment horizontal="left" vertical="top" wrapText="1"/>
    </xf>
    <xf numFmtId="0" fontId="43" fillId="0" borderId="11" xfId="0" applyFont="1" applyBorder="1" applyAlignment="1">
      <alignment horizontal="left" wrapText="1"/>
    </xf>
    <xf numFmtId="0" fontId="58" fillId="0" borderId="11" xfId="34" applyFont="1" applyBorder="1" applyAlignment="1">
      <alignment wrapText="1"/>
    </xf>
    <xf numFmtId="0" fontId="47" fillId="0" borderId="11" xfId="0" applyFont="1" applyBorder="1" applyAlignment="1">
      <alignment horizontal="left" vertical="center" wrapText="1"/>
    </xf>
    <xf numFmtId="0" fontId="55" fillId="0" borderId="11" xfId="0" applyFont="1" applyBorder="1"/>
    <xf numFmtId="0" fontId="48" fillId="0" borderId="11" xfId="0" applyFont="1" applyBorder="1" applyAlignment="1">
      <alignment vertical="top" wrapText="1"/>
    </xf>
    <xf numFmtId="0" fontId="47" fillId="0" borderId="11" xfId="0" applyFont="1" applyBorder="1" applyAlignment="1">
      <alignment wrapText="1"/>
    </xf>
    <xf numFmtId="0" fontId="48" fillId="0" borderId="11" xfId="0" applyFont="1" applyBorder="1" applyAlignment="1">
      <alignment vertical="top"/>
    </xf>
    <xf numFmtId="0" fontId="52" fillId="0" borderId="11" xfId="0" applyFont="1" applyBorder="1" applyAlignment="1">
      <alignment wrapText="1"/>
    </xf>
    <xf numFmtId="0" fontId="48" fillId="0" borderId="11" xfId="0" applyFont="1" applyBorder="1"/>
    <xf numFmtId="0" fontId="0" fillId="45" borderId="0" xfId="0" applyFill="1"/>
    <xf numFmtId="0" fontId="51" fillId="0" borderId="0" xfId="0" applyFont="1" applyAlignment="1">
      <alignment horizontal="center"/>
    </xf>
    <xf numFmtId="0" fontId="42" fillId="0" borderId="0" xfId="0" applyFont="1" applyAlignment="1">
      <alignment horizontal="center"/>
    </xf>
    <xf numFmtId="0" fontId="42" fillId="0" borderId="0" xfId="0" applyFont="1" applyFill="1" applyAlignment="1">
      <alignment horizontal="center"/>
    </xf>
    <xf numFmtId="49" fontId="48" fillId="0" borderId="11" xfId="0" applyNumberFormat="1" applyFont="1" applyBorder="1" applyAlignment="1">
      <alignment horizontal="left" wrapText="1"/>
    </xf>
    <xf numFmtId="49" fontId="48" fillId="0" borderId="11" xfId="0" applyNumberFormat="1" applyFont="1" applyBorder="1" applyAlignment="1">
      <alignment vertical="top" wrapText="1"/>
    </xf>
    <xf numFmtId="9" fontId="17" fillId="0" borderId="11" xfId="0" applyNumberFormat="1" applyFont="1" applyFill="1" applyBorder="1" applyAlignment="1">
      <alignment horizontal="left" vertical="top" wrapText="1"/>
    </xf>
    <xf numFmtId="0" fontId="17" fillId="0" borderId="11" xfId="0" applyFont="1" applyFill="1" applyBorder="1" applyAlignment="1">
      <alignment horizontal="left" vertical="top" wrapText="1"/>
    </xf>
    <xf numFmtId="1" fontId="3" fillId="43" borderId="26" xfId="0" applyNumberFormat="1" applyFont="1" applyFill="1" applyBorder="1" applyAlignment="1">
      <alignment horizontal="center" wrapText="1"/>
    </xf>
    <xf numFmtId="9" fontId="0" fillId="43" borderId="27" xfId="41" applyFont="1" applyFill="1" applyBorder="1"/>
    <xf numFmtId="1" fontId="24" fillId="43" borderId="26" xfId="0" applyNumberFormat="1" applyFont="1" applyFill="1" applyBorder="1" applyAlignment="1">
      <alignment horizontal="center" wrapText="1"/>
    </xf>
    <xf numFmtId="0" fontId="0" fillId="43" borderId="27" xfId="0" applyFill="1" applyBorder="1" applyAlignment="1">
      <alignment horizontal="center"/>
    </xf>
    <xf numFmtId="1" fontId="24" fillId="42" borderId="26" xfId="0" applyNumberFormat="1" applyFont="1" applyFill="1" applyBorder="1" applyAlignment="1">
      <alignment horizontal="center" wrapText="1"/>
    </xf>
    <xf numFmtId="1" fontId="3" fillId="42" borderId="26" xfId="0" applyNumberFormat="1" applyFont="1" applyFill="1" applyBorder="1" applyAlignment="1">
      <alignment horizontal="center" wrapText="1"/>
    </xf>
    <xf numFmtId="0" fontId="0" fillId="42" borderId="27" xfId="0" applyFill="1" applyBorder="1" applyAlignment="1">
      <alignment horizontal="center"/>
    </xf>
    <xf numFmtId="9" fontId="25" fillId="42" borderId="27" xfId="41" applyFont="1" applyFill="1" applyBorder="1"/>
    <xf numFmtId="1" fontId="24" fillId="40" borderId="26" xfId="0" applyNumberFormat="1" applyFont="1" applyFill="1" applyBorder="1" applyAlignment="1">
      <alignment horizontal="center" wrapText="1"/>
    </xf>
    <xf numFmtId="1" fontId="3" fillId="40" borderId="26" xfId="0" applyNumberFormat="1" applyFont="1" applyFill="1" applyBorder="1" applyAlignment="1">
      <alignment horizontal="center" wrapText="1"/>
    </xf>
    <xf numFmtId="0" fontId="0" fillId="40" borderId="27" xfId="0" applyFill="1" applyBorder="1" applyAlignment="1">
      <alignment horizontal="center"/>
    </xf>
    <xf numFmtId="9" fontId="25" fillId="40" borderId="27" xfId="41" applyFont="1" applyFill="1" applyBorder="1"/>
    <xf numFmtId="0" fontId="9" fillId="40" borderId="20" xfId="0" applyFont="1" applyFill="1" applyBorder="1" applyAlignment="1">
      <alignment horizontal="center" wrapText="1"/>
    </xf>
    <xf numFmtId="1" fontId="3" fillId="45" borderId="26" xfId="0" applyNumberFormat="1" applyFont="1" applyFill="1" applyBorder="1" applyAlignment="1">
      <alignment horizontal="center" wrapText="1"/>
    </xf>
    <xf numFmtId="9" fontId="0" fillId="45" borderId="27" xfId="0" applyNumberFormat="1" applyFill="1" applyBorder="1"/>
    <xf numFmtId="0" fontId="9" fillId="42" borderId="11" xfId="0" applyNumberFormat="1" applyFont="1" applyFill="1" applyBorder="1" applyAlignment="1">
      <alignment horizontal="center"/>
    </xf>
    <xf numFmtId="49" fontId="9" fillId="42" borderId="11" xfId="0" applyNumberFormat="1" applyFont="1" applyFill="1" applyBorder="1" applyAlignment="1">
      <alignment horizontal="center"/>
    </xf>
    <xf numFmtId="49" fontId="9" fillId="42" borderId="12" xfId="0" applyNumberFormat="1" applyFont="1" applyFill="1" applyBorder="1" applyAlignment="1">
      <alignment horizontal="center"/>
    </xf>
    <xf numFmtId="0" fontId="0" fillId="3" borderId="18" xfId="0" applyFont="1" applyFill="1" applyBorder="1" applyAlignment="1">
      <alignment horizontal="left"/>
    </xf>
    <xf numFmtId="0" fontId="9" fillId="3" borderId="11" xfId="0" applyFont="1" applyFill="1" applyBorder="1" applyAlignment="1">
      <alignment horizontal="left" wrapText="1"/>
    </xf>
    <xf numFmtId="0" fontId="9" fillId="44" borderId="11" xfId="0" applyFont="1" applyFill="1" applyBorder="1" applyAlignment="1">
      <alignment horizontal="left"/>
    </xf>
    <xf numFmtId="0" fontId="9" fillId="44" borderId="11" xfId="38" quotePrefix="1" applyNumberFormat="1" applyFont="1" applyFill="1" applyBorder="1" applyAlignment="1">
      <alignment horizontal="left"/>
    </xf>
    <xf numFmtId="0" fontId="9" fillId="42" borderId="11" xfId="0" applyFont="1" applyFill="1" applyBorder="1" applyAlignment="1">
      <alignment horizontal="left"/>
    </xf>
    <xf numFmtId="0" fontId="9" fillId="7" borderId="11" xfId="0" applyFont="1" applyFill="1" applyBorder="1" applyAlignment="1">
      <alignment horizontal="left"/>
    </xf>
    <xf numFmtId="0" fontId="9" fillId="44" borderId="19" xfId="0" applyFont="1" applyFill="1" applyBorder="1" applyAlignment="1">
      <alignment horizontal="left"/>
    </xf>
    <xf numFmtId="0" fontId="9" fillId="44" borderId="15" xfId="0" applyFont="1" applyFill="1" applyBorder="1" applyAlignment="1">
      <alignment horizontal="left"/>
    </xf>
    <xf numFmtId="0" fontId="9" fillId="0" borderId="0" xfId="0" applyFont="1" applyFill="1" applyBorder="1" applyAlignment="1">
      <alignment horizontal="left"/>
    </xf>
    <xf numFmtId="0" fontId="10" fillId="0" borderId="0" xfId="0" applyFont="1" applyFill="1" applyBorder="1" applyAlignment="1">
      <alignment horizontal="left"/>
    </xf>
    <xf numFmtId="0" fontId="17" fillId="0" borderId="11" xfId="0" applyFont="1" applyBorder="1" applyAlignment="1">
      <alignment vertical="top" wrapText="1"/>
    </xf>
    <xf numFmtId="0" fontId="58" fillId="0" borderId="11" xfId="34" applyFont="1" applyBorder="1" applyAlignment="1"/>
    <xf numFmtId="0" fontId="17" fillId="0" borderId="11" xfId="0" applyFont="1" applyFill="1" applyBorder="1" applyAlignment="1">
      <alignment vertical="top" wrapText="1"/>
    </xf>
    <xf numFmtId="49" fontId="16" fillId="0" borderId="11" xfId="0" applyNumberFormat="1" applyFont="1" applyFill="1" applyBorder="1" applyAlignment="1">
      <alignment horizontal="left" vertical="top"/>
    </xf>
    <xf numFmtId="0" fontId="0" fillId="6" borderId="13" xfId="0" applyFont="1" applyFill="1" applyBorder="1" applyAlignment="1">
      <alignment horizontal="left"/>
    </xf>
    <xf numFmtId="0" fontId="9" fillId="40" borderId="11" xfId="38" quotePrefix="1" applyNumberFormat="1" applyFont="1" applyFill="1" applyBorder="1" applyAlignment="1">
      <alignment horizontal="left"/>
    </xf>
    <xf numFmtId="14" fontId="9" fillId="2" borderId="11" xfId="38" quotePrefix="1" applyNumberFormat="1" applyFont="1" applyFill="1" applyBorder="1" applyAlignment="1">
      <alignment horizontal="left"/>
    </xf>
    <xf numFmtId="0" fontId="9" fillId="7" borderId="11" xfId="38" quotePrefix="1" applyNumberFormat="1" applyFont="1" applyFill="1" applyBorder="1" applyAlignment="1">
      <alignment horizontal="left"/>
    </xf>
    <xf numFmtId="0" fontId="9" fillId="2" borderId="12" xfId="38" quotePrefix="1" applyNumberFormat="1" applyFont="1" applyFill="1" applyBorder="1" applyAlignment="1">
      <alignment horizontal="left"/>
    </xf>
    <xf numFmtId="0" fontId="9" fillId="2" borderId="15" xfId="38" quotePrefix="1" applyNumberFormat="1" applyFont="1" applyFill="1" applyBorder="1" applyAlignment="1">
      <alignment horizontal="left"/>
    </xf>
    <xf numFmtId="0" fontId="9" fillId="0" borderId="0" xfId="38" quotePrefix="1" applyNumberFormat="1" applyFont="1" applyFill="1" applyBorder="1" applyAlignment="1">
      <alignment horizontal="left"/>
    </xf>
    <xf numFmtId="0" fontId="0" fillId="40" borderId="0" xfId="0" applyFill="1"/>
    <xf numFmtId="0" fontId="41" fillId="40" borderId="0" xfId="0" applyFont="1" applyFill="1"/>
    <xf numFmtId="0" fontId="41" fillId="43" borderId="0" xfId="0" applyFont="1" applyFill="1"/>
    <xf numFmtId="0" fontId="9" fillId="3" borderId="11" xfId="0" quotePrefix="1" applyFont="1" applyFill="1" applyBorder="1" applyAlignment="1">
      <alignment horizontal="left"/>
    </xf>
    <xf numFmtId="14" fontId="9" fillId="42" borderId="11" xfId="0" applyNumberFormat="1" applyFont="1" applyFill="1" applyBorder="1" applyAlignment="1">
      <alignment horizontal="center"/>
    </xf>
    <xf numFmtId="0" fontId="0" fillId="0" borderId="0" xfId="0" applyAlignment="1">
      <alignment horizontal="left"/>
    </xf>
    <xf numFmtId="0" fontId="9" fillId="43" borderId="15" xfId="0" applyNumberFormat="1" applyFont="1" applyFill="1" applyBorder="1" applyAlignment="1">
      <alignment horizontal="center"/>
    </xf>
    <xf numFmtId="0" fontId="9" fillId="43" borderId="15" xfId="0" applyFont="1" applyFill="1" applyBorder="1" applyAlignment="1">
      <alignment horizontal="center"/>
    </xf>
    <xf numFmtId="49" fontId="1" fillId="0" borderId="15" xfId="0" applyNumberFormat="1" applyFont="1" applyFill="1" applyBorder="1"/>
    <xf numFmtId="49" fontId="16" fillId="0" borderId="0" xfId="0" applyNumberFormat="1" applyFont="1" applyFill="1" applyBorder="1" applyAlignment="1">
      <alignment horizontal="left" wrapText="1"/>
    </xf>
    <xf numFmtId="49" fontId="16" fillId="0" borderId="19" xfId="0" applyNumberFormat="1" applyFont="1" applyFill="1" applyBorder="1" applyAlignment="1">
      <alignment horizontal="left"/>
    </xf>
    <xf numFmtId="49" fontId="16" fillId="0" borderId="0" xfId="0" applyNumberFormat="1" applyFont="1" applyFill="1" applyBorder="1" applyAlignment="1">
      <alignment horizontal="left"/>
    </xf>
    <xf numFmtId="49" fontId="54" fillId="0" borderId="15" xfId="0" applyNumberFormat="1" applyFont="1" applyFill="1" applyBorder="1"/>
    <xf numFmtId="0" fontId="35" fillId="0" borderId="11" xfId="34" applyBorder="1" applyAlignment="1">
      <alignment wrapText="1"/>
    </xf>
    <xf numFmtId="49" fontId="48" fillId="0" borderId="11" xfId="0" applyNumberFormat="1" applyFont="1" applyBorder="1" applyAlignment="1">
      <alignment horizontal="left" vertical="top" wrapText="1"/>
    </xf>
    <xf numFmtId="0" fontId="58" fillId="0" borderId="11" xfId="34" applyFont="1" applyBorder="1" applyAlignment="1">
      <alignment vertical="top" wrapText="1"/>
    </xf>
    <xf numFmtId="0" fontId="60" fillId="40" borderId="13" xfId="0" applyNumberFormat="1" applyFont="1" applyFill="1" applyBorder="1" applyAlignment="1">
      <alignment horizontal="center"/>
    </xf>
    <xf numFmtId="0" fontId="9" fillId="7" borderId="11" xfId="38" applyNumberFormat="1" applyFont="1" applyFill="1" applyBorder="1" applyAlignment="1">
      <alignment horizontal="center"/>
    </xf>
    <xf numFmtId="0" fontId="48" fillId="0" borderId="0" xfId="0" applyFont="1" applyAlignment="1"/>
    <xf numFmtId="0" fontId="41" fillId="48" borderId="0" xfId="0" applyFont="1" applyFill="1" applyAlignment="1">
      <alignment horizontal="center"/>
    </xf>
    <xf numFmtId="0" fontId="41" fillId="40" borderId="0" xfId="0" applyFont="1" applyFill="1" applyAlignment="1">
      <alignment horizontal="center"/>
    </xf>
    <xf numFmtId="0" fontId="43" fillId="40" borderId="0" xfId="0" quotePrefix="1" applyFont="1" applyFill="1" applyAlignment="1">
      <alignment horizontal="left"/>
    </xf>
    <xf numFmtId="49" fontId="16" fillId="0" borderId="11" xfId="0" applyNumberFormat="1" applyFont="1" applyFill="1" applyBorder="1" applyAlignment="1">
      <alignment horizontal="left" vertical="top" wrapText="1"/>
    </xf>
    <xf numFmtId="0" fontId="9" fillId="3" borderId="11" xfId="0" applyFont="1" applyFill="1" applyBorder="1" applyAlignment="1">
      <alignment horizontal="left" vertical="top"/>
    </xf>
    <xf numFmtId="0" fontId="58" fillId="0" borderId="11" xfId="34" applyFont="1" applyBorder="1" applyAlignment="1">
      <alignment horizontal="left" vertical="top" wrapText="1"/>
    </xf>
    <xf numFmtId="0" fontId="47" fillId="0" borderId="11" xfId="0" applyFont="1" applyBorder="1" applyAlignment="1">
      <alignment horizontal="left" vertical="top" wrapText="1"/>
    </xf>
    <xf numFmtId="0" fontId="47" fillId="0" borderId="0" xfId="0" applyFont="1" applyAlignment="1">
      <alignment vertical="top" wrapText="1"/>
    </xf>
    <xf numFmtId="49" fontId="1" fillId="0" borderId="11" xfId="0" applyNumberFormat="1" applyFont="1" applyFill="1" applyBorder="1" applyAlignment="1">
      <alignment wrapText="1"/>
    </xf>
    <xf numFmtId="17" fontId="9" fillId="4" borderId="11" xfId="0" applyNumberFormat="1" applyFont="1" applyFill="1" applyBorder="1" applyAlignment="1">
      <alignment horizontal="center"/>
    </xf>
    <xf numFmtId="0" fontId="16" fillId="0" borderId="0" xfId="0" applyFont="1" applyFill="1" applyBorder="1" applyAlignment="1">
      <alignment horizontal="center" wrapText="1"/>
    </xf>
    <xf numFmtId="0" fontId="53" fillId="0" borderId="0" xfId="0" applyFont="1" applyBorder="1" applyAlignment="1">
      <alignment horizontal="center"/>
    </xf>
    <xf numFmtId="0" fontId="15" fillId="4" borderId="16" xfId="0" applyFont="1" applyFill="1" applyBorder="1" applyAlignment="1">
      <alignment horizontal="right"/>
    </xf>
    <xf numFmtId="0" fontId="9" fillId="4" borderId="11" xfId="0" applyFont="1" applyFill="1" applyBorder="1" applyAlignment="1">
      <alignment horizontal="right" wrapText="1"/>
    </xf>
    <xf numFmtId="0" fontId="9" fillId="44" borderId="11" xfId="0" applyFont="1" applyFill="1" applyBorder="1" applyAlignment="1">
      <alignment horizontal="right"/>
    </xf>
    <xf numFmtId="0" fontId="9" fillId="4" borderId="11" xfId="0" applyFont="1" applyFill="1" applyBorder="1" applyAlignment="1">
      <alignment horizontal="right"/>
    </xf>
    <xf numFmtId="0" fontId="9" fillId="43" borderId="11" xfId="0" applyFont="1" applyFill="1" applyBorder="1" applyAlignment="1">
      <alignment horizontal="right"/>
    </xf>
    <xf numFmtId="0" fontId="9" fillId="43" borderId="15" xfId="0" applyFont="1" applyFill="1" applyBorder="1" applyAlignment="1">
      <alignment horizontal="right"/>
    </xf>
    <xf numFmtId="14" fontId="9" fillId="43" borderId="11" xfId="0" applyNumberFormat="1" applyFont="1" applyFill="1" applyBorder="1" applyAlignment="1">
      <alignment horizontal="right"/>
    </xf>
    <xf numFmtId="14" fontId="9" fillId="4" borderId="11" xfId="0" applyNumberFormat="1" applyFont="1" applyFill="1" applyBorder="1" applyAlignment="1">
      <alignment horizontal="right" wrapText="1"/>
    </xf>
    <xf numFmtId="14" fontId="9" fillId="43" borderId="19" xfId="0" applyNumberFormat="1" applyFont="1" applyFill="1" applyBorder="1" applyAlignment="1">
      <alignment horizontal="right"/>
    </xf>
    <xf numFmtId="14" fontId="9" fillId="4" borderId="0" xfId="0" applyNumberFormat="1" applyFont="1" applyFill="1" applyBorder="1" applyAlignment="1">
      <alignment horizontal="right"/>
    </xf>
    <xf numFmtId="14" fontId="9" fillId="4" borderId="11" xfId="38" quotePrefix="1" applyNumberFormat="1" applyFont="1" applyFill="1" applyBorder="1" applyAlignment="1">
      <alignment horizontal="right"/>
    </xf>
    <xf numFmtId="0" fontId="9" fillId="44" borderId="15" xfId="0" applyFont="1" applyFill="1" applyBorder="1" applyAlignment="1">
      <alignment horizontal="right"/>
    </xf>
    <xf numFmtId="0" fontId="9" fillId="0" borderId="0" xfId="0" applyFont="1" applyFill="1" applyBorder="1" applyAlignment="1">
      <alignment horizontal="right"/>
    </xf>
    <xf numFmtId="0" fontId="13" fillId="0" borderId="0" xfId="0" applyFont="1" applyFill="1" applyBorder="1" applyAlignment="1">
      <alignment horizontal="right"/>
    </xf>
    <xf numFmtId="0" fontId="10" fillId="0" borderId="0" xfId="0" applyFont="1" applyFill="1" applyBorder="1" applyAlignment="1">
      <alignment horizontal="right"/>
    </xf>
    <xf numFmtId="49" fontId="1" fillId="45" borderId="11" xfId="0" applyNumberFormat="1" applyFont="1" applyFill="1" applyBorder="1"/>
    <xf numFmtId="0" fontId="16" fillId="0" borderId="12" xfId="0" applyFont="1" applyFill="1" applyBorder="1" applyAlignment="1">
      <alignment wrapText="1"/>
    </xf>
    <xf numFmtId="0" fontId="60" fillId="44" borderId="11" xfId="0" applyNumberFormat="1" applyFont="1" applyFill="1" applyBorder="1" applyAlignment="1">
      <alignment horizontal="center"/>
    </xf>
    <xf numFmtId="0" fontId="60" fillId="44" borderId="11" xfId="0" applyFont="1" applyFill="1" applyBorder="1" applyAlignment="1">
      <alignment horizontal="center"/>
    </xf>
    <xf numFmtId="14" fontId="60" fillId="44" borderId="11" xfId="0" applyNumberFormat="1" applyFont="1" applyFill="1" applyBorder="1" applyAlignment="1">
      <alignment horizontal="center"/>
    </xf>
    <xf numFmtId="49" fontId="60" fillId="44" borderId="11" xfId="0" applyNumberFormat="1" applyFont="1" applyFill="1" applyBorder="1" applyAlignment="1">
      <alignment horizontal="center"/>
    </xf>
    <xf numFmtId="49" fontId="60" fillId="44" borderId="12" xfId="0" applyNumberFormat="1" applyFont="1" applyFill="1" applyBorder="1" applyAlignment="1">
      <alignment horizontal="center"/>
    </xf>
    <xf numFmtId="0" fontId="60" fillId="44" borderId="11" xfId="0" applyFont="1" applyFill="1" applyBorder="1" applyAlignment="1">
      <alignment horizontal="right"/>
    </xf>
    <xf numFmtId="49" fontId="6" fillId="45" borderId="11" xfId="0" applyNumberFormat="1" applyFont="1" applyFill="1" applyBorder="1"/>
    <xf numFmtId="49" fontId="61" fillId="0" borderId="11" xfId="0" applyNumberFormat="1" applyFont="1" applyFill="1" applyBorder="1"/>
    <xf numFmtId="49" fontId="60" fillId="45" borderId="11" xfId="0" applyNumberFormat="1" applyFont="1" applyFill="1" applyBorder="1"/>
    <xf numFmtId="0" fontId="16" fillId="0" borderId="12" xfId="0" applyFont="1" applyFill="1" applyBorder="1" applyAlignment="1">
      <alignment vertical="top" wrapText="1"/>
    </xf>
    <xf numFmtId="0" fontId="41" fillId="45" borderId="11" xfId="0" applyNumberFormat="1" applyFont="1" applyFill="1" applyBorder="1" applyAlignment="1">
      <alignment horizontal="center" vertical="top"/>
    </xf>
    <xf numFmtId="0" fontId="52" fillId="0" borderId="0" xfId="0" applyFont="1" applyAlignment="1">
      <alignment wrapText="1"/>
    </xf>
    <xf numFmtId="0" fontId="48" fillId="0" borderId="12" xfId="0" applyFont="1" applyBorder="1" applyAlignment="1">
      <alignment wrapText="1"/>
    </xf>
    <xf numFmtId="0" fontId="49" fillId="0" borderId="12" xfId="34" applyFont="1" applyBorder="1" applyAlignment="1"/>
    <xf numFmtId="0" fontId="47" fillId="0" borderId="11" xfId="0" applyFont="1" applyBorder="1" applyAlignment="1">
      <alignment vertical="top" wrapText="1"/>
    </xf>
    <xf numFmtId="0" fontId="52" fillId="0" borderId="11" xfId="0" applyFont="1" applyBorder="1" applyAlignment="1">
      <alignment horizontal="left" vertical="top"/>
    </xf>
    <xf numFmtId="0" fontId="58" fillId="0" borderId="0" xfId="34" applyFont="1" applyAlignment="1">
      <alignment wrapText="1"/>
    </xf>
    <xf numFmtId="14" fontId="9" fillId="44" borderId="11" xfId="0" applyNumberFormat="1" applyFont="1" applyFill="1" applyBorder="1" applyAlignment="1">
      <alignment horizontal="right"/>
    </xf>
    <xf numFmtId="49" fontId="17" fillId="0" borderId="11" xfId="0" applyNumberFormat="1" applyFont="1" applyBorder="1"/>
    <xf numFmtId="0" fontId="48" fillId="0" borderId="0" xfId="0" applyFont="1"/>
    <xf numFmtId="49" fontId="1" fillId="49" borderId="11" xfId="0" applyNumberFormat="1" applyFont="1" applyFill="1" applyBorder="1"/>
    <xf numFmtId="0" fontId="9" fillId="44" borderId="11" xfId="38" quotePrefix="1" applyNumberFormat="1" applyFont="1" applyFill="1" applyBorder="1" applyAlignment="1">
      <alignment horizontal="left" wrapText="1"/>
    </xf>
    <xf numFmtId="0" fontId="63" fillId="5" borderId="0" xfId="0" applyFont="1" applyFill="1" applyBorder="1" applyAlignment="1">
      <alignment horizontal="right"/>
    </xf>
    <xf numFmtId="0" fontId="63" fillId="5" borderId="0" xfId="0" applyFont="1" applyFill="1" applyBorder="1"/>
    <xf numFmtId="0" fontId="65" fillId="5" borderId="0" xfId="0" applyFont="1" applyFill="1" applyBorder="1"/>
    <xf numFmtId="0" fontId="14" fillId="5" borderId="23" xfId="0" applyFont="1" applyFill="1" applyBorder="1"/>
    <xf numFmtId="0" fontId="14" fillId="5" borderId="24" xfId="0" applyFont="1" applyFill="1" applyBorder="1"/>
    <xf numFmtId="0" fontId="14" fillId="5" borderId="21" xfId="0" applyFont="1" applyFill="1" applyBorder="1"/>
    <xf numFmtId="0" fontId="19" fillId="5" borderId="40" xfId="0" applyFont="1" applyFill="1" applyBorder="1"/>
    <xf numFmtId="0" fontId="14" fillId="5" borderId="41" xfId="0" applyFont="1" applyFill="1" applyBorder="1"/>
    <xf numFmtId="0" fontId="14" fillId="5" borderId="40" xfId="0" applyFont="1" applyFill="1" applyBorder="1"/>
    <xf numFmtId="0" fontId="19" fillId="5" borderId="41" xfId="0" applyFont="1" applyFill="1" applyBorder="1"/>
    <xf numFmtId="17" fontId="9" fillId="0" borderId="0" xfId="0" applyNumberFormat="1" applyFont="1" applyFill="1" applyBorder="1" applyAlignment="1">
      <alignment horizontal="center"/>
    </xf>
    <xf numFmtId="17" fontId="9" fillId="0" borderId="0" xfId="0" applyNumberFormat="1" applyFont="1" applyFill="1" applyBorder="1" applyAlignment="1">
      <alignment horizontal="right"/>
    </xf>
    <xf numFmtId="0" fontId="64" fillId="0" borderId="41" xfId="38" applyFont="1" applyFill="1" applyBorder="1" applyAlignment="1">
      <alignment horizontal="right"/>
    </xf>
    <xf numFmtId="0" fontId="19" fillId="5" borderId="41" xfId="0" applyFont="1" applyFill="1" applyBorder="1" applyAlignment="1">
      <alignment horizontal="right"/>
    </xf>
    <xf numFmtId="0" fontId="19" fillId="5" borderId="20" xfId="0" applyFont="1" applyFill="1" applyBorder="1" applyAlignment="1">
      <alignment horizontal="right"/>
    </xf>
    <xf numFmtId="165" fontId="10" fillId="0" borderId="0" xfId="0" applyNumberFormat="1" applyFont="1" applyFill="1" applyBorder="1" applyAlignment="1">
      <alignment horizontal="center"/>
    </xf>
    <xf numFmtId="0" fontId="19" fillId="5" borderId="43" xfId="0" applyFont="1" applyFill="1" applyBorder="1" applyAlignment="1">
      <alignment horizontal="right"/>
    </xf>
    <xf numFmtId="0" fontId="14" fillId="5" borderId="14" xfId="0" applyFont="1" applyFill="1" applyBorder="1"/>
    <xf numFmtId="0" fontId="14" fillId="5" borderId="42" xfId="0" applyFont="1" applyFill="1" applyBorder="1"/>
    <xf numFmtId="0" fontId="65" fillId="5" borderId="42" xfId="0" applyFont="1" applyFill="1" applyBorder="1"/>
    <xf numFmtId="0" fontId="14" fillId="5" borderId="20" xfId="0" applyFont="1" applyFill="1" applyBorder="1"/>
    <xf numFmtId="0" fontId="46" fillId="0" borderId="0" xfId="0" applyFont="1" applyFill="1" applyBorder="1" applyAlignment="1">
      <alignment horizontal="center"/>
    </xf>
    <xf numFmtId="0" fontId="46" fillId="0" borderId="0" xfId="0" applyFont="1" applyFill="1" applyBorder="1" applyAlignment="1">
      <alignment horizontal="left"/>
    </xf>
    <xf numFmtId="1" fontId="3" fillId="0" borderId="0" xfId="0" applyNumberFormat="1" applyFont="1" applyAlignment="1">
      <alignment horizontal="center"/>
    </xf>
    <xf numFmtId="9" fontId="3" fillId="0" borderId="0" xfId="0" applyNumberFormat="1" applyFont="1"/>
    <xf numFmtId="9" fontId="3" fillId="0" borderId="0" xfId="0" applyNumberFormat="1" applyFont="1" applyAlignment="1">
      <alignment horizontal="center"/>
    </xf>
    <xf numFmtId="0" fontId="3" fillId="0" borderId="0" xfId="0" applyFont="1"/>
    <xf numFmtId="9" fontId="2" fillId="0" borderId="0" xfId="0" applyNumberFormat="1" applyFont="1"/>
    <xf numFmtId="0" fontId="62" fillId="45" borderId="11" xfId="0" applyFont="1" applyFill="1" applyBorder="1"/>
    <xf numFmtId="0" fontId="18" fillId="45" borderId="11" xfId="0" applyFont="1" applyFill="1" applyBorder="1" applyAlignment="1">
      <alignment wrapText="1"/>
    </xf>
    <xf numFmtId="0" fontId="41" fillId="45" borderId="11" xfId="0" applyFont="1" applyFill="1" applyBorder="1"/>
    <xf numFmtId="0" fontId="55" fillId="0" borderId="0" xfId="0" applyFont="1"/>
    <xf numFmtId="0" fontId="52" fillId="0" borderId="0" xfId="0" applyFont="1" applyFill="1"/>
    <xf numFmtId="0" fontId="48" fillId="0" borderId="11" xfId="0" applyFont="1" applyFill="1" applyBorder="1" applyAlignment="1"/>
    <xf numFmtId="0" fontId="52" fillId="0" borderId="11" xfId="0" applyFont="1" applyFill="1" applyBorder="1"/>
    <xf numFmtId="0" fontId="48" fillId="0" borderId="11" xfId="0" applyFont="1" applyFill="1" applyBorder="1" applyAlignment="1">
      <alignment vertical="top" wrapText="1"/>
    </xf>
    <xf numFmtId="0" fontId="48" fillId="0" borderId="11" xfId="0" applyFont="1" applyFill="1" applyBorder="1" applyAlignment="1">
      <alignment horizontal="left"/>
    </xf>
    <xf numFmtId="0" fontId="52" fillId="0" borderId="0" xfId="0" applyFont="1"/>
    <xf numFmtId="0" fontId="58" fillId="0" borderId="11" xfId="34" applyFont="1" applyBorder="1" applyAlignment="1">
      <alignment vertical="top"/>
    </xf>
    <xf numFmtId="0" fontId="66" fillId="0" borderId="0" xfId="0" applyFont="1"/>
    <xf numFmtId="49" fontId="12" fillId="50" borderId="11" xfId="0" applyNumberFormat="1" applyFont="1" applyFill="1" applyBorder="1" applyAlignment="1">
      <alignment horizontal="center"/>
    </xf>
    <xf numFmtId="0" fontId="9" fillId="50" borderId="11" xfId="0" applyNumberFormat="1" applyFont="1" applyFill="1" applyBorder="1" applyAlignment="1">
      <alignment horizontal="center"/>
    </xf>
    <xf numFmtId="0" fontId="9" fillId="50" borderId="11" xfId="0" applyFont="1" applyFill="1" applyBorder="1" applyAlignment="1">
      <alignment horizontal="center"/>
    </xf>
    <xf numFmtId="14" fontId="9" fillId="50" borderId="11" xfId="0" applyNumberFormat="1" applyFont="1" applyFill="1" applyBorder="1" applyAlignment="1">
      <alignment horizontal="center"/>
    </xf>
    <xf numFmtId="49" fontId="9" fillId="50" borderId="11" xfId="0" applyNumberFormat="1" applyFont="1" applyFill="1" applyBorder="1" applyAlignment="1">
      <alignment horizontal="center"/>
    </xf>
    <xf numFmtId="49" fontId="9" fillId="50" borderId="12" xfId="0" applyNumberFormat="1" applyFont="1" applyFill="1" applyBorder="1" applyAlignment="1">
      <alignment horizontal="center"/>
    </xf>
    <xf numFmtId="0" fontId="9" fillId="50" borderId="11" xfId="0" applyFont="1" applyFill="1" applyBorder="1" applyAlignment="1">
      <alignment horizontal="right"/>
    </xf>
    <xf numFmtId="49" fontId="1" fillId="0" borderId="15" xfId="0" applyNumberFormat="1" applyFont="1" applyFill="1" applyBorder="1" applyAlignment="1">
      <alignment horizontal="left" wrapText="1"/>
    </xf>
    <xf numFmtId="49" fontId="20" fillId="0" borderId="11" xfId="0" applyNumberFormat="1" applyFont="1" applyFill="1" applyBorder="1" applyAlignment="1">
      <alignment horizontal="left"/>
    </xf>
    <xf numFmtId="49" fontId="20" fillId="0" borderId="11" xfId="0" applyNumberFormat="1" applyFont="1" applyFill="1" applyBorder="1" applyAlignment="1">
      <alignment horizontal="left" vertical="top"/>
    </xf>
    <xf numFmtId="0" fontId="48" fillId="0" borderId="0" xfId="0" applyFont="1" applyAlignment="1">
      <alignment horizontal="left"/>
    </xf>
    <xf numFmtId="49" fontId="20" fillId="0" borderId="11" xfId="0" applyNumberFormat="1" applyFont="1" applyFill="1" applyBorder="1" applyAlignment="1">
      <alignment horizontal="left" wrapText="1"/>
    </xf>
    <xf numFmtId="0" fontId="14" fillId="0" borderId="0" xfId="0" applyFont="1" applyFill="1" applyBorder="1" applyAlignment="1">
      <alignment horizontal="left"/>
    </xf>
    <xf numFmtId="0" fontId="6" fillId="0" borderId="0" xfId="0" applyFont="1" applyFill="1" applyBorder="1" applyAlignment="1">
      <alignment horizontal="left"/>
    </xf>
    <xf numFmtId="14" fontId="9" fillId="40" borderId="11" xfId="38" applyNumberFormat="1" applyFont="1" applyFill="1" applyBorder="1" applyAlignment="1">
      <alignment horizontal="center"/>
    </xf>
    <xf numFmtId="0" fontId="48" fillId="0" borderId="11" xfId="0" applyFont="1" applyFill="1" applyBorder="1" applyAlignment="1">
      <alignment horizontal="center" vertical="center"/>
    </xf>
    <xf numFmtId="0" fontId="48" fillId="0" borderId="11" xfId="0" applyFont="1" applyFill="1" applyBorder="1" applyAlignment="1">
      <alignment horizontal="center"/>
    </xf>
    <xf numFmtId="0" fontId="16" fillId="40" borderId="11" xfId="0" applyFont="1" applyFill="1" applyBorder="1" applyAlignment="1">
      <alignment horizontal="center" wrapText="1"/>
    </xf>
    <xf numFmtId="9" fontId="16" fillId="40" borderId="11" xfId="41" applyFont="1" applyFill="1" applyBorder="1" applyAlignment="1">
      <alignment horizontal="center" wrapText="1"/>
    </xf>
    <xf numFmtId="0" fontId="16" fillId="42" borderId="11" xfId="0" applyFont="1" applyFill="1" applyBorder="1" applyAlignment="1">
      <alignment horizontal="center" wrapText="1"/>
    </xf>
    <xf numFmtId="9" fontId="16" fillId="42" borderId="11" xfId="41" applyFont="1" applyFill="1" applyBorder="1" applyAlignment="1">
      <alignment horizontal="center" wrapText="1"/>
    </xf>
    <xf numFmtId="0" fontId="16" fillId="43" borderId="11" xfId="0" applyFont="1" applyFill="1" applyBorder="1" applyAlignment="1">
      <alignment horizontal="center" wrapText="1"/>
    </xf>
    <xf numFmtId="9" fontId="16" fillId="43" borderId="11" xfId="41" applyFont="1" applyFill="1" applyBorder="1" applyAlignment="1">
      <alignment horizontal="center" wrapText="1"/>
    </xf>
    <xf numFmtId="0" fontId="16" fillId="47" borderId="11" xfId="0" applyFont="1" applyFill="1" applyBorder="1" applyAlignment="1">
      <alignment horizontal="center" wrapText="1"/>
    </xf>
    <xf numFmtId="166" fontId="47" fillId="43" borderId="11" xfId="0" applyNumberFormat="1" applyFont="1" applyFill="1" applyBorder="1"/>
    <xf numFmtId="0" fontId="47" fillId="47" borderId="11" xfId="0" applyFont="1" applyFill="1" applyBorder="1"/>
    <xf numFmtId="0" fontId="47" fillId="47" borderId="11" xfId="0" applyFont="1" applyFill="1" applyBorder="1" applyAlignment="1">
      <alignment vertical="top"/>
    </xf>
    <xf numFmtId="166" fontId="47" fillId="44" borderId="11" xfId="0" applyNumberFormat="1" applyFont="1" applyFill="1" applyBorder="1"/>
    <xf numFmtId="0" fontId="47" fillId="44" borderId="11" xfId="0" applyFont="1" applyFill="1" applyBorder="1"/>
    <xf numFmtId="0" fontId="0" fillId="0" borderId="0" xfId="0" applyAlignment="1">
      <alignment vertical="center"/>
    </xf>
    <xf numFmtId="0" fontId="0" fillId="0" borderId="44" xfId="0" applyBorder="1" applyAlignment="1">
      <alignment vertical="center"/>
    </xf>
    <xf numFmtId="0" fontId="0" fillId="0" borderId="0" xfId="0" applyBorder="1" applyAlignment="1">
      <alignment vertical="center"/>
    </xf>
    <xf numFmtId="0" fontId="0" fillId="0" borderId="45" xfId="0" applyBorder="1" applyAlignment="1">
      <alignment vertical="center"/>
    </xf>
    <xf numFmtId="0" fontId="0" fillId="0" borderId="0" xfId="0" applyAlignment="1">
      <alignment vertical="center" wrapText="1"/>
    </xf>
    <xf numFmtId="0" fontId="70" fillId="52" borderId="11" xfId="0" applyFont="1" applyFill="1" applyBorder="1" applyAlignment="1">
      <alignment horizontal="center" vertical="center" wrapText="1"/>
    </xf>
    <xf numFmtId="0" fontId="69" fillId="52" borderId="11" xfId="0" applyFont="1" applyFill="1" applyBorder="1" applyAlignment="1">
      <alignment horizontal="center" vertical="center" wrapText="1"/>
    </xf>
    <xf numFmtId="9" fontId="69" fillId="52" borderId="11" xfId="41" applyFont="1" applyFill="1" applyBorder="1" applyAlignment="1">
      <alignment horizontal="center" vertical="center" wrapText="1"/>
    </xf>
    <xf numFmtId="0" fontId="71" fillId="0" borderId="11" xfId="0" applyNumberFormat="1" applyFont="1" applyBorder="1" applyAlignment="1">
      <alignment horizontal="center" vertical="center"/>
    </xf>
    <xf numFmtId="9" fontId="71" fillId="0" borderId="11" xfId="41" applyFont="1" applyBorder="1" applyAlignment="1">
      <alignment horizontal="center" vertical="center"/>
    </xf>
    <xf numFmtId="0" fontId="71" fillId="0" borderId="11" xfId="41" applyNumberFormat="1" applyFont="1" applyBorder="1" applyAlignment="1">
      <alignment horizontal="center" vertical="center"/>
    </xf>
    <xf numFmtId="0" fontId="3" fillId="0" borderId="0" xfId="0" applyFont="1" applyAlignment="1">
      <alignment horizontal="center"/>
    </xf>
    <xf numFmtId="0" fontId="62" fillId="0" borderId="0" xfId="0" applyFont="1" applyAlignment="1">
      <alignment horizontal="center"/>
    </xf>
    <xf numFmtId="0" fontId="42" fillId="0" borderId="0" xfId="0" applyFont="1"/>
    <xf numFmtId="1" fontId="71" fillId="0" borderId="11" xfId="0" applyNumberFormat="1" applyFont="1" applyBorder="1" applyAlignment="1">
      <alignment horizontal="center" vertical="center"/>
    </xf>
    <xf numFmtId="1" fontId="9" fillId="0" borderId="0" xfId="0" applyNumberFormat="1" applyFont="1" applyFill="1" applyBorder="1" applyAlignment="1">
      <alignment horizontal="center"/>
    </xf>
    <xf numFmtId="0" fontId="9" fillId="0" borderId="0" xfId="0" quotePrefix="1" applyFont="1" applyFill="1" applyBorder="1" applyAlignment="1">
      <alignment horizontal="center"/>
    </xf>
    <xf numFmtId="16" fontId="9" fillId="0" borderId="0" xfId="0" quotePrefix="1" applyNumberFormat="1" applyFont="1" applyFill="1" applyBorder="1" applyAlignment="1">
      <alignment horizontal="center"/>
    </xf>
    <xf numFmtId="16" fontId="9" fillId="0" borderId="0" xfId="0" applyNumberFormat="1" applyFont="1" applyFill="1" applyBorder="1" applyAlignment="1">
      <alignment horizontal="center"/>
    </xf>
    <xf numFmtId="0" fontId="58" fillId="0" borderId="11" xfId="34" applyFont="1" applyFill="1" applyBorder="1" applyAlignment="1">
      <alignment wrapText="1"/>
    </xf>
    <xf numFmtId="0" fontId="76" fillId="0" borderId="0" xfId="0" applyFont="1" applyAlignment="1">
      <alignment vertical="center"/>
    </xf>
    <xf numFmtId="0" fontId="76" fillId="0" borderId="0" xfId="0" applyFont="1"/>
    <xf numFmtId="0" fontId="48" fillId="0" borderId="0" xfId="0" applyFont="1" applyAlignment="1">
      <alignment wrapText="1"/>
    </xf>
    <xf numFmtId="49" fontId="21" fillId="0" borderId="11" xfId="0" applyNumberFormat="1" applyFont="1" applyFill="1" applyBorder="1" applyAlignment="1">
      <alignment vertical="top" wrapText="1"/>
    </xf>
    <xf numFmtId="0" fontId="16" fillId="0" borderId="23" xfId="0" applyFont="1" applyFill="1" applyBorder="1" applyAlignment="1">
      <alignment vertical="top" wrapText="1"/>
    </xf>
    <xf numFmtId="0" fontId="16" fillId="0" borderId="0" xfId="0" applyFont="1" applyFill="1" applyBorder="1" applyAlignment="1">
      <alignment vertical="top" wrapText="1"/>
    </xf>
    <xf numFmtId="0" fontId="16" fillId="0" borderId="16" xfId="0" applyFont="1" applyFill="1" applyBorder="1" applyAlignment="1">
      <alignment vertical="top" wrapText="1"/>
    </xf>
    <xf numFmtId="0" fontId="75" fillId="0" borderId="11" xfId="0" applyFont="1" applyBorder="1" applyAlignment="1">
      <alignment vertical="top" wrapText="1"/>
    </xf>
    <xf numFmtId="0" fontId="16" fillId="0" borderId="12" xfId="0" applyFont="1" applyFill="1" applyBorder="1" applyAlignment="1">
      <alignment vertical="top"/>
    </xf>
    <xf numFmtId="0" fontId="16" fillId="53" borderId="12" xfId="0" applyFont="1" applyFill="1" applyBorder="1" applyAlignment="1">
      <alignment vertical="top" wrapText="1"/>
    </xf>
    <xf numFmtId="0" fontId="16" fillId="0" borderId="12" xfId="0" applyFont="1" applyFill="1" applyBorder="1" applyAlignment="1">
      <alignment horizontal="left" vertical="top" wrapText="1"/>
    </xf>
    <xf numFmtId="0" fontId="14" fillId="0" borderId="0" xfId="0" applyFont="1" applyFill="1" applyBorder="1" applyAlignment="1">
      <alignment vertical="top"/>
    </xf>
    <xf numFmtId="0" fontId="0" fillId="0" borderId="0" xfId="0" applyAlignment="1">
      <alignment vertical="top"/>
    </xf>
    <xf numFmtId="0" fontId="0" fillId="0" borderId="0" xfId="0" applyFill="1" applyAlignment="1">
      <alignment vertical="top"/>
    </xf>
    <xf numFmtId="0" fontId="6" fillId="0" borderId="0" xfId="0" applyFont="1" applyFill="1" applyBorder="1" applyAlignment="1">
      <alignment vertical="top"/>
    </xf>
    <xf numFmtId="168" fontId="58" fillId="0" borderId="11" xfId="34" applyNumberFormat="1" applyFont="1" applyFill="1" applyBorder="1" applyAlignment="1">
      <alignment wrapText="1"/>
    </xf>
    <xf numFmtId="0" fontId="47" fillId="0" borderId="0" xfId="0" applyFont="1" applyAlignment="1"/>
    <xf numFmtId="168" fontId="58" fillId="0" borderId="11" xfId="34" applyNumberFormat="1" applyFont="1" applyBorder="1" applyAlignment="1">
      <alignment wrapText="1"/>
    </xf>
    <xf numFmtId="0" fontId="58" fillId="0" borderId="11" xfId="34" applyFont="1" applyBorder="1"/>
    <xf numFmtId="0" fontId="58" fillId="0" borderId="0" xfId="34" applyFont="1"/>
    <xf numFmtId="0" fontId="17" fillId="0" borderId="11" xfId="0" applyNumberFormat="1" applyFont="1" applyFill="1" applyBorder="1" applyAlignment="1">
      <alignment horizontal="left" wrapText="1"/>
    </xf>
    <xf numFmtId="0" fontId="48" fillId="0" borderId="11" xfId="0" applyNumberFormat="1" applyFont="1" applyBorder="1" applyAlignment="1">
      <alignment horizontal="left"/>
    </xf>
    <xf numFmtId="0" fontId="48" fillId="0" borderId="11" xfId="0" applyNumberFormat="1" applyFont="1" applyBorder="1" applyAlignment="1">
      <alignment vertical="top" wrapText="1"/>
    </xf>
    <xf numFmtId="0" fontId="35" fillId="0" borderId="11" xfId="34" applyBorder="1" applyAlignment="1"/>
    <xf numFmtId="0" fontId="16" fillId="45" borderId="12" xfId="0" applyFont="1" applyFill="1" applyBorder="1" applyAlignment="1">
      <alignment vertical="top" wrapText="1"/>
    </xf>
    <xf numFmtId="0" fontId="9" fillId="42" borderId="13" xfId="0" applyNumberFormat="1" applyFont="1" applyFill="1" applyBorder="1" applyAlignment="1">
      <alignment horizontal="center"/>
    </xf>
    <xf numFmtId="0" fontId="9" fillId="42" borderId="11" xfId="38" quotePrefix="1" applyNumberFormat="1" applyFont="1" applyFill="1" applyBorder="1" applyAlignment="1">
      <alignment horizontal="center"/>
    </xf>
    <xf numFmtId="49" fontId="20" fillId="0" borderId="15" xfId="0" applyNumberFormat="1" applyFont="1" applyFill="1" applyBorder="1"/>
    <xf numFmtId="0" fontId="49" fillId="0" borderId="15" xfId="34" applyFont="1" applyBorder="1" applyAlignment="1">
      <alignment wrapText="1"/>
    </xf>
    <xf numFmtId="9" fontId="17" fillId="0" borderId="15" xfId="0" applyNumberFormat="1" applyFont="1" applyFill="1" applyBorder="1" applyAlignment="1">
      <alignment horizontal="left" wrapText="1"/>
    </xf>
    <xf numFmtId="0" fontId="55" fillId="0" borderId="11" xfId="0" applyFont="1" applyBorder="1" applyAlignment="1">
      <alignment wrapText="1"/>
    </xf>
    <xf numFmtId="1" fontId="9" fillId="0" borderId="0" xfId="38" quotePrefix="1" applyNumberFormat="1" applyFont="1" applyFill="1" applyBorder="1" applyAlignment="1">
      <alignment horizontal="center"/>
    </xf>
    <xf numFmtId="49" fontId="1" fillId="39" borderId="34" xfId="51" applyNumberFormat="1" applyFont="1"/>
    <xf numFmtId="0" fontId="35" fillId="0" borderId="11" xfId="34" applyBorder="1" applyAlignment="1">
      <alignment vertical="top"/>
    </xf>
    <xf numFmtId="14" fontId="47" fillId="0" borderId="0" xfId="0" applyNumberFormat="1" applyFont="1" applyAlignment="1">
      <alignment horizontal="center"/>
    </xf>
    <xf numFmtId="14" fontId="47" fillId="0" borderId="0" xfId="0" applyNumberFormat="1" applyFont="1" applyFill="1" applyAlignment="1">
      <alignment horizontal="center"/>
    </xf>
    <xf numFmtId="17" fontId="41" fillId="0" borderId="0" xfId="0" applyNumberFormat="1" applyFont="1"/>
    <xf numFmtId="0" fontId="41" fillId="53" borderId="50" xfId="0" applyFont="1" applyFill="1" applyBorder="1" applyAlignment="1">
      <alignment horizontal="center"/>
    </xf>
    <xf numFmtId="0" fontId="41" fillId="0" borderId="50" xfId="0" applyFont="1" applyBorder="1" applyAlignment="1">
      <alignment horizontal="center"/>
    </xf>
    <xf numFmtId="0" fontId="41" fillId="0" borderId="50" xfId="0" applyFont="1" applyFill="1" applyBorder="1" applyAlignment="1">
      <alignment horizontal="center"/>
    </xf>
    <xf numFmtId="1" fontId="71" fillId="0" borderId="11" xfId="41" applyNumberFormat="1" applyFont="1" applyBorder="1" applyAlignment="1">
      <alignment horizontal="center" vertical="center"/>
    </xf>
    <xf numFmtId="0" fontId="0" fillId="0" borderId="51" xfId="0" applyBorder="1"/>
    <xf numFmtId="0" fontId="41" fillId="0" borderId="11" xfId="0" applyFont="1" applyBorder="1"/>
    <xf numFmtId="49" fontId="20" fillId="45" borderId="11" xfId="0" applyNumberFormat="1" applyFont="1" applyFill="1" applyBorder="1" applyAlignment="1">
      <alignment vertical="top"/>
    </xf>
    <xf numFmtId="1" fontId="41" fillId="45" borderId="0" xfId="0" applyNumberFormat="1" applyFont="1" applyFill="1" applyAlignment="1">
      <alignment horizontal="center" vertical="center"/>
    </xf>
    <xf numFmtId="49" fontId="20" fillId="0" borderId="15" xfId="0" applyNumberFormat="1" applyFont="1" applyFill="1" applyBorder="1" applyAlignment="1">
      <alignment vertical="top"/>
    </xf>
    <xf numFmtId="14" fontId="77" fillId="0" borderId="0" xfId="0" applyNumberFormat="1" applyFont="1" applyAlignment="1">
      <alignment horizontal="center"/>
    </xf>
    <xf numFmtId="0" fontId="44" fillId="0" borderId="0" xfId="0" applyFont="1" applyBorder="1" applyAlignment="1">
      <alignment horizontal="right" vertical="center"/>
    </xf>
    <xf numFmtId="0" fontId="69" fillId="0" borderId="0" xfId="0" applyFont="1"/>
    <xf numFmtId="14" fontId="20" fillId="0" borderId="0" xfId="0" applyNumberFormat="1" applyFont="1"/>
    <xf numFmtId="14" fontId="20" fillId="0" borderId="0" xfId="0" applyNumberFormat="1" applyFont="1" applyAlignment="1"/>
    <xf numFmtId="17" fontId="0" fillId="0" borderId="0" xfId="0" applyNumberFormat="1"/>
    <xf numFmtId="0" fontId="14" fillId="0" borderId="11" xfId="0" applyFont="1" applyBorder="1"/>
    <xf numFmtId="0" fontId="14" fillId="0" borderId="11" xfId="0" quotePrefix="1" applyFont="1" applyBorder="1"/>
    <xf numFmtId="0" fontId="19" fillId="0" borderId="11" xfId="0" quotePrefix="1" applyFont="1" applyBorder="1"/>
    <xf numFmtId="0" fontId="19" fillId="0" borderId="11" xfId="0" applyFont="1" applyBorder="1"/>
    <xf numFmtId="0" fontId="19" fillId="0" borderId="11" xfId="0" applyFont="1" applyBorder="1" applyAlignment="1">
      <alignment horizontal="right"/>
    </xf>
    <xf numFmtId="49" fontId="14" fillId="0" borderId="11" xfId="0" applyNumberFormat="1" applyFont="1" applyBorder="1"/>
    <xf numFmtId="0" fontId="0" fillId="0" borderId="11" xfId="0" applyBorder="1" applyAlignment="1">
      <alignment vertical="center"/>
    </xf>
    <xf numFmtId="0" fontId="14" fillId="5" borderId="11" xfId="0" applyFont="1" applyFill="1" applyBorder="1"/>
    <xf numFmtId="0" fontId="19" fillId="5" borderId="11" xfId="0" applyFont="1" applyFill="1" applyBorder="1"/>
    <xf numFmtId="0" fontId="19" fillId="5" borderId="11" xfId="0" applyFont="1" applyFill="1" applyBorder="1" applyAlignment="1">
      <alignment horizontal="right"/>
    </xf>
    <xf numFmtId="0" fontId="63" fillId="5" borderId="11" xfId="0" applyFont="1" applyFill="1" applyBorder="1"/>
    <xf numFmtId="0" fontId="64" fillId="0" borderId="11" xfId="38" applyFont="1" applyFill="1" applyBorder="1" applyAlignment="1">
      <alignment horizontal="center"/>
    </xf>
    <xf numFmtId="0" fontId="65" fillId="5" borderId="11" xfId="0" applyFont="1" applyFill="1" applyBorder="1"/>
    <xf numFmtId="0" fontId="47" fillId="53" borderId="11" xfId="0" applyFont="1" applyFill="1" applyBorder="1" applyAlignment="1">
      <alignment horizontal="center"/>
    </xf>
    <xf numFmtId="0" fontId="77" fillId="0" borderId="11" xfId="0" applyFont="1" applyFill="1" applyBorder="1" applyAlignment="1">
      <alignment horizontal="center"/>
    </xf>
    <xf numFmtId="0" fontId="9" fillId="4" borderId="12" xfId="0" applyFont="1" applyFill="1" applyBorder="1" applyAlignment="1">
      <alignment horizontal="center" wrapText="1"/>
    </xf>
    <xf numFmtId="0" fontId="9" fillId="4" borderId="12" xfId="0" applyFont="1" applyFill="1" applyBorder="1"/>
    <xf numFmtId="0" fontId="9" fillId="44" borderId="12" xfId="0" applyFont="1" applyFill="1" applyBorder="1"/>
    <xf numFmtId="0" fontId="9" fillId="43" borderId="12" xfId="0" applyFont="1" applyFill="1" applyBorder="1"/>
    <xf numFmtId="14" fontId="9" fillId="4" borderId="12" xfId="0" applyNumberFormat="1" applyFont="1" applyFill="1" applyBorder="1"/>
    <xf numFmtId="0" fontId="9" fillId="43" borderId="12" xfId="38" applyNumberFormat="1" applyFont="1" applyFill="1" applyBorder="1" applyAlignment="1">
      <alignment horizontal="left"/>
    </xf>
    <xf numFmtId="0" fontId="9" fillId="4" borderId="16" xfId="0" applyFont="1" applyFill="1" applyBorder="1"/>
    <xf numFmtId="0" fontId="9" fillId="43" borderId="16" xfId="0" applyFont="1" applyFill="1" applyBorder="1"/>
    <xf numFmtId="0" fontId="9" fillId="4" borderId="12" xfId="0" applyFont="1" applyFill="1" applyBorder="1" applyAlignment="1"/>
    <xf numFmtId="0" fontId="9" fillId="4" borderId="12" xfId="0" applyNumberFormat="1" applyFont="1" applyFill="1" applyBorder="1"/>
    <xf numFmtId="0" fontId="60" fillId="44" borderId="12" xfId="0" applyFont="1" applyFill="1" applyBorder="1"/>
    <xf numFmtId="14" fontId="9" fillId="43" borderId="12" xfId="0" applyNumberFormat="1" applyFont="1" applyFill="1" applyBorder="1"/>
    <xf numFmtId="0" fontId="9" fillId="44" borderId="12" xfId="38" applyNumberFormat="1" applyFont="1" applyFill="1" applyBorder="1" applyAlignment="1">
      <alignment horizontal="left"/>
    </xf>
    <xf numFmtId="0" fontId="10" fillId="4" borderId="12" xfId="0" applyNumberFormat="1" applyFont="1" applyFill="1" applyBorder="1"/>
    <xf numFmtId="0" fontId="9" fillId="4" borderId="12" xfId="0" applyFont="1" applyFill="1" applyBorder="1" applyAlignment="1">
      <alignment horizontal="left"/>
    </xf>
    <xf numFmtId="0" fontId="9" fillId="50" borderId="12" xfId="0" applyFont="1" applyFill="1" applyBorder="1"/>
    <xf numFmtId="0" fontId="9" fillId="4" borderId="12" xfId="0" quotePrefix="1" applyFont="1" applyFill="1" applyBorder="1"/>
    <xf numFmtId="0" fontId="9" fillId="44" borderId="23" xfId="0" applyFont="1" applyFill="1" applyBorder="1"/>
    <xf numFmtId="0" fontId="20" fillId="0" borderId="11" xfId="0" applyFont="1" applyBorder="1" applyAlignment="1">
      <alignment wrapText="1"/>
    </xf>
    <xf numFmtId="0" fontId="21" fillId="0" borderId="11" xfId="0" applyFont="1" applyBorder="1" applyAlignment="1">
      <alignment horizontal="right" wrapText="1"/>
    </xf>
    <xf numFmtId="0" fontId="21" fillId="0" borderId="11" xfId="0" applyFont="1" applyBorder="1" applyAlignment="1">
      <alignment horizontal="center" wrapText="1"/>
    </xf>
    <xf numFmtId="0" fontId="21" fillId="0" borderId="11" xfId="0" applyFont="1" applyBorder="1" applyAlignment="1">
      <alignment wrapText="1"/>
    </xf>
    <xf numFmtId="0" fontId="18" fillId="0" borderId="11" xfId="0" applyFont="1" applyBorder="1" applyAlignment="1">
      <alignment wrapText="1"/>
    </xf>
    <xf numFmtId="1" fontId="20" fillId="0" borderId="11" xfId="0" applyNumberFormat="1" applyFont="1" applyBorder="1"/>
    <xf numFmtId="1" fontId="20" fillId="0" borderId="11" xfId="0" applyNumberFormat="1" applyFont="1" applyBorder="1" applyAlignment="1">
      <alignment wrapText="1"/>
    </xf>
    <xf numFmtId="1" fontId="20" fillId="0" borderId="11" xfId="0" applyNumberFormat="1" applyFont="1" applyBorder="1" applyAlignment="1"/>
    <xf numFmtId="0" fontId="14" fillId="0" borderId="11" xfId="0" applyFont="1" applyBorder="1" applyAlignment="1">
      <alignment horizontal="center"/>
    </xf>
    <xf numFmtId="1" fontId="20" fillId="0" borderId="12" xfId="0" applyNumberFormat="1" applyFont="1" applyBorder="1" applyAlignment="1"/>
    <xf numFmtId="0" fontId="0" fillId="0" borderId="12" xfId="0" applyBorder="1" applyAlignment="1">
      <alignment vertical="center"/>
    </xf>
    <xf numFmtId="1" fontId="20" fillId="0" borderId="13" xfId="0" applyNumberFormat="1" applyFont="1" applyBorder="1" applyAlignment="1"/>
    <xf numFmtId="14" fontId="20" fillId="0" borderId="11" xfId="0" applyNumberFormat="1" applyFont="1" applyBorder="1" applyAlignment="1"/>
    <xf numFmtId="170" fontId="14" fillId="5" borderId="11" xfId="0" applyNumberFormat="1" applyFont="1" applyFill="1" applyBorder="1"/>
    <xf numFmtId="170" fontId="19" fillId="5" borderId="11" xfId="0" applyNumberFormat="1" applyFont="1" applyFill="1" applyBorder="1"/>
    <xf numFmtId="170" fontId="63" fillId="5" borderId="11" xfId="0" applyNumberFormat="1" applyFont="1" applyFill="1" applyBorder="1" applyAlignment="1">
      <alignment horizontal="right"/>
    </xf>
    <xf numFmtId="0" fontId="41" fillId="44" borderId="11" xfId="0" applyFont="1" applyFill="1" applyBorder="1"/>
    <xf numFmtId="0" fontId="14" fillId="44" borderId="11" xfId="0" applyFont="1" applyFill="1" applyBorder="1"/>
    <xf numFmtId="14" fontId="20" fillId="0" borderId="11" xfId="0" applyNumberFormat="1" applyFont="1" applyBorder="1"/>
    <xf numFmtId="14" fontId="77" fillId="0" borderId="0" xfId="0" applyNumberFormat="1" applyFont="1" applyBorder="1" applyAlignment="1">
      <alignment horizontal="center"/>
    </xf>
    <xf numFmtId="0" fontId="41" fillId="0" borderId="0" xfId="0" applyFont="1" applyBorder="1" applyAlignment="1"/>
    <xf numFmtId="0" fontId="41" fillId="0" borderId="49" xfId="0" applyFont="1" applyBorder="1" applyAlignment="1">
      <alignment horizontal="right"/>
    </xf>
    <xf numFmtId="0" fontId="47" fillId="0" borderId="0" xfId="0" applyFont="1" applyBorder="1" applyAlignment="1">
      <alignment wrapText="1"/>
    </xf>
    <xf numFmtId="0" fontId="41" fillId="0" borderId="49" xfId="0" applyFont="1" applyBorder="1" applyAlignment="1">
      <alignment horizontal="center"/>
    </xf>
    <xf numFmtId="0" fontId="0" fillId="0" borderId="52" xfId="0" applyBorder="1"/>
    <xf numFmtId="17" fontId="44" fillId="0" borderId="11" xfId="0" applyNumberFormat="1" applyFont="1" applyBorder="1" applyAlignment="1">
      <alignment horizontal="right" vertical="center"/>
    </xf>
    <xf numFmtId="0" fontId="78" fillId="0" borderId="11" xfId="0" applyFont="1" applyBorder="1" applyAlignment="1">
      <alignment horizontal="right" vertical="center"/>
    </xf>
    <xf numFmtId="0" fontId="79" fillId="0" borderId="11" xfId="0" applyFont="1" applyBorder="1"/>
    <xf numFmtId="17" fontId="3" fillId="5" borderId="0" xfId="0" applyNumberFormat="1" applyFont="1" applyFill="1" applyAlignment="1">
      <alignment horizontal="center" wrapText="1"/>
    </xf>
    <xf numFmtId="0" fontId="18" fillId="0" borderId="0" xfId="0" applyFont="1" applyAlignment="1">
      <alignment horizontal="right" wrapText="1"/>
    </xf>
    <xf numFmtId="0" fontId="62" fillId="0" borderId="0" xfId="0" applyFont="1" applyBorder="1" applyAlignment="1">
      <alignment horizontal="center"/>
    </xf>
    <xf numFmtId="165" fontId="2" fillId="0" borderId="0" xfId="0" applyNumberFormat="1" applyFont="1" applyFill="1" applyBorder="1" applyAlignment="1">
      <alignment horizontal="center"/>
    </xf>
    <xf numFmtId="165" fontId="3" fillId="0" borderId="0" xfId="0" applyNumberFormat="1" applyFont="1" applyFill="1" applyBorder="1" applyAlignment="1">
      <alignment horizontal="right"/>
    </xf>
    <xf numFmtId="0" fontId="80" fillId="0" borderId="0" xfId="0" applyFont="1" applyBorder="1" applyAlignment="1">
      <alignment horizontal="center"/>
    </xf>
    <xf numFmtId="0" fontId="41" fillId="0" borderId="0" xfId="0" applyFont="1" applyAlignment="1">
      <alignment horizontal="right"/>
    </xf>
    <xf numFmtId="17" fontId="3" fillId="5" borderId="0" xfId="0" applyNumberFormat="1" applyFont="1" applyFill="1" applyBorder="1" applyAlignment="1">
      <alignment horizontal="center" wrapText="1"/>
    </xf>
    <xf numFmtId="0" fontId="0" fillId="0" borderId="53" xfId="0" applyBorder="1"/>
    <xf numFmtId="17" fontId="3" fillId="5" borderId="55" xfId="0" applyNumberFormat="1" applyFont="1" applyFill="1" applyBorder="1" applyAlignment="1">
      <alignment horizontal="center" wrapText="1"/>
    </xf>
    <xf numFmtId="0" fontId="80" fillId="0" borderId="54" xfId="0" applyFont="1" applyBorder="1" applyAlignment="1">
      <alignment horizontal="right"/>
    </xf>
    <xf numFmtId="14" fontId="9" fillId="42" borderId="13" xfId="0" applyNumberFormat="1" applyFont="1" applyFill="1" applyBorder="1" applyAlignment="1">
      <alignment horizontal="center"/>
    </xf>
    <xf numFmtId="1" fontId="47" fillId="0" borderId="0" xfId="0" applyNumberFormat="1" applyFont="1" applyAlignment="1">
      <alignment horizontal="center"/>
    </xf>
    <xf numFmtId="1" fontId="47" fillId="0" borderId="0" xfId="0" applyNumberFormat="1" applyFont="1" applyFill="1" applyAlignment="1">
      <alignment horizontal="center"/>
    </xf>
    <xf numFmtId="0" fontId="9" fillId="0" borderId="11" xfId="0" applyFont="1" applyFill="1" applyBorder="1" applyAlignment="1">
      <alignment horizontal="right"/>
    </xf>
    <xf numFmtId="0" fontId="9" fillId="0" borderId="11" xfId="0" applyFont="1" applyFill="1" applyBorder="1" applyAlignment="1">
      <alignment horizontal="center"/>
    </xf>
    <xf numFmtId="0" fontId="12" fillId="0" borderId="11" xfId="0" applyFont="1" applyFill="1" applyBorder="1" applyAlignment="1">
      <alignment horizontal="center"/>
    </xf>
    <xf numFmtId="1" fontId="12" fillId="0" borderId="11" xfId="0" applyNumberFormat="1" applyFont="1" applyFill="1" applyBorder="1" applyAlignment="1">
      <alignment horizontal="center"/>
    </xf>
    <xf numFmtId="0" fontId="47" fillId="0" borderId="0" xfId="0" applyFont="1" applyAlignment="1">
      <alignment vertical="top"/>
    </xf>
    <xf numFmtId="17" fontId="81" fillId="0" borderId="0" xfId="0" applyNumberFormat="1" applyFont="1"/>
    <xf numFmtId="0" fontId="81" fillId="0" borderId="0" xfId="0" applyFont="1"/>
    <xf numFmtId="0" fontId="62" fillId="0" borderId="11" xfId="0" applyFont="1" applyBorder="1" applyAlignment="1">
      <alignment horizontal="center"/>
    </xf>
    <xf numFmtId="0" fontId="43" fillId="0" borderId="60" xfId="0" applyFont="1" applyBorder="1"/>
    <xf numFmtId="0" fontId="43" fillId="0" borderId="61" xfId="0" applyFont="1" applyBorder="1"/>
    <xf numFmtId="165" fontId="16" fillId="0" borderId="58" xfId="0" applyNumberFormat="1" applyFont="1" applyFill="1" applyBorder="1" applyAlignment="1">
      <alignment horizontal="right"/>
    </xf>
    <xf numFmtId="0" fontId="41" fillId="0" borderId="59" xfId="0" applyFont="1" applyBorder="1"/>
    <xf numFmtId="0" fontId="47" fillId="0" borderId="11" xfId="0" applyFont="1" applyBorder="1" applyAlignment="1">
      <alignment vertical="top"/>
    </xf>
    <xf numFmtId="0" fontId="35" fillId="0" borderId="0" xfId="34"/>
    <xf numFmtId="0" fontId="50" fillId="0" borderId="11" xfId="0" applyFont="1" applyBorder="1" applyAlignment="1">
      <alignment horizontal="left"/>
    </xf>
    <xf numFmtId="0" fontId="0" fillId="0" borderId="11" xfId="0" applyBorder="1" applyAlignment="1"/>
    <xf numFmtId="169" fontId="0" fillId="0" borderId="11" xfId="0" applyNumberFormat="1" applyBorder="1"/>
    <xf numFmtId="0" fontId="1" fillId="45" borderId="0" xfId="0" quotePrefix="1" applyFont="1" applyFill="1" applyAlignment="1">
      <alignment wrapText="1"/>
    </xf>
    <xf numFmtId="1" fontId="20" fillId="0" borderId="15" xfId="0" applyNumberFormat="1" applyFont="1" applyBorder="1" applyAlignment="1">
      <alignment wrapText="1"/>
    </xf>
    <xf numFmtId="0" fontId="14" fillId="45" borderId="11" xfId="0" applyFont="1" applyFill="1" applyBorder="1"/>
    <xf numFmtId="0" fontId="82" fillId="53" borderId="19" xfId="0" applyFont="1" applyFill="1" applyBorder="1" applyAlignment="1">
      <alignment horizontal="center"/>
    </xf>
    <xf numFmtId="0" fontId="82" fillId="0" borderId="19" xfId="0" applyFont="1" applyFill="1" applyBorder="1" applyAlignment="1">
      <alignment horizontal="center"/>
    </xf>
    <xf numFmtId="0" fontId="41" fillId="45" borderId="11" xfId="0" applyFont="1" applyFill="1" applyBorder="1" applyAlignment="1">
      <alignment horizontal="center"/>
    </xf>
    <xf numFmtId="49" fontId="1" fillId="53" borderId="11" xfId="0" applyNumberFormat="1" applyFont="1" applyFill="1" applyBorder="1"/>
    <xf numFmtId="0" fontId="41" fillId="0" borderId="15" xfId="0" applyFont="1" applyBorder="1"/>
    <xf numFmtId="0" fontId="35" fillId="0" borderId="11" xfId="34" applyBorder="1" applyAlignment="1">
      <alignment horizontal="left"/>
    </xf>
    <xf numFmtId="49" fontId="83" fillId="0" borderId="15" xfId="0" applyNumberFormat="1" applyFont="1" applyFill="1" applyBorder="1"/>
    <xf numFmtId="0" fontId="57" fillId="0" borderId="14" xfId="0" applyFont="1" applyBorder="1" applyAlignment="1">
      <alignment horizontal="center"/>
    </xf>
    <xf numFmtId="0" fontId="59" fillId="45" borderId="62" xfId="0" applyFont="1" applyFill="1" applyBorder="1" applyAlignment="1">
      <alignment horizontal="center" wrapText="1"/>
    </xf>
    <xf numFmtId="9" fontId="0" fillId="45" borderId="11" xfId="0" applyNumberFormat="1" applyFill="1" applyBorder="1"/>
    <xf numFmtId="165" fontId="10" fillId="54" borderId="27" xfId="0" applyNumberFormat="1" applyFont="1" applyFill="1" applyBorder="1" applyAlignment="1">
      <alignment horizontal="center"/>
    </xf>
    <xf numFmtId="0" fontId="0" fillId="54" borderId="27" xfId="0" applyFill="1" applyBorder="1"/>
    <xf numFmtId="0" fontId="0" fillId="54" borderId="27" xfId="0" applyFill="1" applyBorder="1" applyAlignment="1">
      <alignment horizontal="center"/>
    </xf>
    <xf numFmtId="9" fontId="0" fillId="54" borderId="27" xfId="0" applyNumberFormat="1" applyFill="1" applyBorder="1"/>
    <xf numFmtId="9" fontId="25" fillId="54" borderId="27" xfId="41" applyFont="1" applyFill="1" applyBorder="1"/>
    <xf numFmtId="9" fontId="0" fillId="54" borderId="27" xfId="41" applyFont="1" applyFill="1" applyBorder="1"/>
    <xf numFmtId="0" fontId="57" fillId="54" borderId="14" xfId="0" applyFont="1" applyFill="1" applyBorder="1" applyAlignment="1">
      <alignment horizontal="center"/>
    </xf>
    <xf numFmtId="9" fontId="0" fillId="54" borderId="11" xfId="0" applyNumberFormat="1" applyFill="1" applyBorder="1"/>
    <xf numFmtId="0" fontId="0" fillId="54" borderId="27" xfId="0" applyFont="1" applyFill="1" applyBorder="1"/>
    <xf numFmtId="0" fontId="35" fillId="0" borderId="0" xfId="34" applyAlignment="1">
      <alignment vertical="top" wrapText="1"/>
    </xf>
    <xf numFmtId="0" fontId="0" fillId="0" borderId="11" xfId="0" applyBorder="1" applyAlignment="1">
      <alignment wrapText="1"/>
    </xf>
    <xf numFmtId="49" fontId="52" fillId="0" borderId="11" xfId="0" applyNumberFormat="1" applyFont="1" applyFill="1" applyBorder="1" applyAlignment="1">
      <alignment vertical="top"/>
    </xf>
    <xf numFmtId="0" fontId="16" fillId="0" borderId="11" xfId="0" applyFont="1" applyFill="1" applyBorder="1" applyAlignment="1">
      <alignment horizontal="left" vertical="top" wrapText="1"/>
    </xf>
    <xf numFmtId="17" fontId="16" fillId="0" borderId="11" xfId="0" applyNumberFormat="1" applyFont="1" applyFill="1" applyBorder="1" applyAlignment="1">
      <alignment horizontal="left" vertical="top" wrapText="1"/>
    </xf>
    <xf numFmtId="0" fontId="16" fillId="0" borderId="11" xfId="0" applyFont="1" applyFill="1" applyBorder="1" applyAlignment="1">
      <alignment vertical="top" wrapText="1"/>
    </xf>
    <xf numFmtId="49" fontId="21" fillId="0" borderId="19" xfId="0" applyNumberFormat="1" applyFont="1" applyFill="1" applyBorder="1" applyAlignment="1">
      <alignment vertical="top"/>
    </xf>
    <xf numFmtId="165" fontId="16" fillId="0" borderId="19" xfId="0" applyNumberFormat="1" applyFont="1" applyFill="1" applyBorder="1" applyAlignment="1">
      <alignment horizontal="left"/>
    </xf>
    <xf numFmtId="0" fontId="43" fillId="0" borderId="19" xfId="0" applyFont="1" applyBorder="1"/>
    <xf numFmtId="0" fontId="43" fillId="0" borderId="11" xfId="0" applyFont="1" applyBorder="1"/>
    <xf numFmtId="49" fontId="21" fillId="0" borderId="11" xfId="0" applyNumberFormat="1" applyFont="1" applyFill="1" applyBorder="1" applyAlignment="1">
      <alignment vertical="top"/>
    </xf>
    <xf numFmtId="165" fontId="16" fillId="0" borderId="11" xfId="0" applyNumberFormat="1" applyFont="1" applyFill="1" applyBorder="1" applyAlignment="1">
      <alignment horizontal="left"/>
    </xf>
    <xf numFmtId="17" fontId="43" fillId="0" borderId="11" xfId="0" quotePrefix="1" applyNumberFormat="1" applyFont="1" applyBorder="1"/>
    <xf numFmtId="0" fontId="77" fillId="0" borderId="11" xfId="0" applyFont="1" applyBorder="1"/>
    <xf numFmtId="49" fontId="55" fillId="0" borderId="11" xfId="0" applyNumberFormat="1" applyFont="1" applyFill="1" applyBorder="1" applyAlignment="1">
      <alignment vertical="top"/>
    </xf>
    <xf numFmtId="0" fontId="43" fillId="0" borderId="15" xfId="0" applyFont="1" applyBorder="1"/>
    <xf numFmtId="0" fontId="77" fillId="0" borderId="15" xfId="0" applyFont="1" applyBorder="1"/>
    <xf numFmtId="165" fontId="16" fillId="0" borderId="11" xfId="0" applyNumberFormat="1" applyFont="1" applyFill="1" applyBorder="1" applyAlignment="1">
      <alignment horizontal="left" vertical="top"/>
    </xf>
    <xf numFmtId="0" fontId="43" fillId="0" borderId="11" xfId="0" applyFont="1" applyBorder="1" applyAlignment="1">
      <alignment vertical="top"/>
    </xf>
    <xf numFmtId="0" fontId="43" fillId="0" borderId="11" xfId="0" applyFont="1" applyBorder="1" applyAlignment="1">
      <alignment horizontal="left" vertical="top"/>
    </xf>
    <xf numFmtId="0" fontId="43" fillId="0" borderId="11" xfId="0" applyFont="1" applyBorder="1" applyAlignment="1">
      <alignment wrapText="1"/>
    </xf>
    <xf numFmtId="0" fontId="59" fillId="44" borderId="63" xfId="0" applyFont="1" applyFill="1" applyBorder="1" applyAlignment="1">
      <alignment horizontal="center" wrapText="1"/>
    </xf>
    <xf numFmtId="9" fontId="0" fillId="44" borderId="0" xfId="0" applyNumberFormat="1" applyFill="1" applyBorder="1"/>
    <xf numFmtId="9" fontId="0" fillId="0" borderId="11" xfId="41" applyFont="1" applyBorder="1"/>
    <xf numFmtId="1" fontId="16" fillId="40" borderId="26" xfId="0" applyNumberFormat="1" applyFont="1" applyFill="1" applyBorder="1" applyAlignment="1">
      <alignment horizontal="center" wrapText="1"/>
    </xf>
    <xf numFmtId="1" fontId="16" fillId="42" borderId="26" xfId="0" applyNumberFormat="1" applyFont="1" applyFill="1" applyBorder="1" applyAlignment="1">
      <alignment horizontal="center" wrapText="1"/>
    </xf>
    <xf numFmtId="1" fontId="16" fillId="43" borderId="26" xfId="0" applyNumberFormat="1" applyFont="1" applyFill="1" applyBorder="1" applyAlignment="1">
      <alignment horizontal="center" wrapText="1"/>
    </xf>
    <xf numFmtId="0" fontId="44" fillId="44" borderId="0" xfId="0" applyFont="1" applyFill="1"/>
    <xf numFmtId="0" fontId="47" fillId="0" borderId="0" xfId="0" applyFont="1"/>
    <xf numFmtId="0" fontId="47" fillId="0" borderId="0" xfId="0" applyFont="1" applyAlignment="1">
      <alignment horizontal="left"/>
    </xf>
    <xf numFmtId="0" fontId="84" fillId="0" borderId="0" xfId="0" applyFont="1"/>
    <xf numFmtId="0" fontId="77" fillId="0" borderId="0" xfId="0" applyFont="1"/>
    <xf numFmtId="17" fontId="9" fillId="44" borderId="11" xfId="0" applyNumberFormat="1" applyFont="1" applyFill="1" applyBorder="1" applyAlignment="1">
      <alignment horizontal="center"/>
    </xf>
    <xf numFmtId="0" fontId="85" fillId="0" borderId="0" xfId="0" applyFont="1" applyFill="1" applyBorder="1" applyAlignment="1">
      <alignment horizontal="left"/>
    </xf>
    <xf numFmtId="0" fontId="48" fillId="0" borderId="0" xfId="0" applyFont="1" applyFill="1" applyBorder="1" applyAlignment="1">
      <alignment horizontal="left"/>
    </xf>
    <xf numFmtId="49" fontId="16" fillId="0" borderId="15" xfId="0" applyNumberFormat="1" applyFont="1" applyFill="1" applyBorder="1" applyAlignment="1">
      <alignment horizontal="left" vertical="top"/>
    </xf>
    <xf numFmtId="0" fontId="48" fillId="0" borderId="15" xfId="0" applyFont="1" applyBorder="1" applyAlignment="1">
      <alignment wrapText="1"/>
    </xf>
    <xf numFmtId="0" fontId="48" fillId="0" borderId="15" xfId="0" applyFont="1" applyBorder="1" applyAlignment="1">
      <alignment vertical="top" wrapText="1"/>
    </xf>
    <xf numFmtId="0" fontId="85" fillId="0" borderId="11" xfId="0" applyFont="1" applyFill="1" applyBorder="1" applyAlignment="1">
      <alignment horizontal="left"/>
    </xf>
    <xf numFmtId="0" fontId="47" fillId="0" borderId="11" xfId="0" applyFont="1" applyBorder="1"/>
    <xf numFmtId="0" fontId="86" fillId="53" borderId="11" xfId="0" applyFont="1" applyFill="1" applyBorder="1" applyAlignment="1">
      <alignment horizontal="center"/>
    </xf>
    <xf numFmtId="0" fontId="82" fillId="0" borderId="11" xfId="0" applyFont="1" applyFill="1" applyBorder="1" applyAlignment="1">
      <alignment horizontal="center"/>
    </xf>
    <xf numFmtId="0" fontId="35" fillId="0" borderId="11" xfId="34" applyBorder="1" applyAlignment="1">
      <alignment vertical="top" wrapText="1"/>
    </xf>
    <xf numFmtId="0" fontId="0" fillId="0" borderId="22" xfId="0" applyBorder="1"/>
    <xf numFmtId="0" fontId="41" fillId="0" borderId="0" xfId="0" applyFont="1" applyFill="1" applyBorder="1" applyAlignment="1">
      <alignment horizontal="right"/>
    </xf>
    <xf numFmtId="9" fontId="3" fillId="6" borderId="11" xfId="0" applyNumberFormat="1" applyFont="1" applyFill="1" applyBorder="1" applyAlignment="1">
      <alignment horizontal="center"/>
    </xf>
    <xf numFmtId="9" fontId="3" fillId="3" borderId="12" xfId="0" applyNumberFormat="1" applyFont="1" applyFill="1" applyBorder="1" applyAlignment="1">
      <alignment horizontal="center"/>
    </xf>
    <xf numFmtId="9" fontId="3" fillId="3" borderId="16" xfId="0" applyNumberFormat="1" applyFont="1" applyFill="1" applyBorder="1" applyAlignment="1">
      <alignment horizontal="center"/>
    </xf>
    <xf numFmtId="9" fontId="3" fillId="3" borderId="13" xfId="0" applyNumberFormat="1" applyFont="1" applyFill="1" applyBorder="1" applyAlignment="1">
      <alignment horizontal="center"/>
    </xf>
    <xf numFmtId="9" fontId="3" fillId="8" borderId="11" xfId="0" applyNumberFormat="1" applyFont="1" applyFill="1" applyBorder="1" applyAlignment="1">
      <alignment horizontal="center"/>
    </xf>
    <xf numFmtId="0" fontId="41" fillId="0" borderId="11"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44" fillId="0" borderId="12" xfId="0" applyFont="1" applyBorder="1" applyAlignment="1">
      <alignment horizontal="center" vertical="center"/>
    </xf>
    <xf numFmtId="0" fontId="44" fillId="0" borderId="13" xfId="0" applyFont="1" applyBorder="1" applyAlignment="1">
      <alignment horizontal="center" vertical="center"/>
    </xf>
    <xf numFmtId="0" fontId="69" fillId="0" borderId="24" xfId="0" applyFont="1" applyBorder="1" applyAlignment="1">
      <alignment horizontal="center"/>
    </xf>
    <xf numFmtId="0" fontId="69" fillId="52" borderId="48" xfId="0" applyFont="1" applyFill="1" applyBorder="1" applyAlignment="1">
      <alignment horizontal="center" vertical="center" wrapText="1"/>
    </xf>
    <xf numFmtId="0" fontId="69" fillId="52" borderId="16" xfId="0" applyFont="1" applyFill="1" applyBorder="1" applyAlignment="1">
      <alignment horizontal="center" vertical="center" wrapText="1"/>
    </xf>
    <xf numFmtId="0" fontId="69" fillId="0" borderId="48" xfId="0" applyFont="1" applyBorder="1" applyAlignment="1">
      <alignment horizontal="center" vertical="center"/>
    </xf>
    <xf numFmtId="0" fontId="69" fillId="0" borderId="16" xfId="0" applyFont="1" applyBorder="1" applyAlignment="1">
      <alignment horizontal="center" vertical="center"/>
    </xf>
    <xf numFmtId="0" fontId="67" fillId="51" borderId="37" xfId="0" applyFont="1" applyFill="1" applyBorder="1" applyAlignment="1">
      <alignment horizontal="center" vertical="center"/>
    </xf>
    <xf numFmtId="0" fontId="67" fillId="51" borderId="38" xfId="0" applyFont="1" applyFill="1" applyBorder="1" applyAlignment="1">
      <alignment horizontal="center" vertical="center"/>
    </xf>
    <xf numFmtId="0" fontId="67" fillId="51" borderId="39" xfId="0" applyFont="1" applyFill="1" applyBorder="1" applyAlignment="1">
      <alignment horizontal="center" vertical="center"/>
    </xf>
    <xf numFmtId="0" fontId="68" fillId="51" borderId="46" xfId="0" applyFont="1" applyFill="1" applyBorder="1" applyAlignment="1">
      <alignment horizontal="center" vertical="center" wrapText="1"/>
    </xf>
    <xf numFmtId="0" fontId="68" fillId="51" borderId="11" xfId="0" applyFont="1" applyFill="1" applyBorder="1" applyAlignment="1">
      <alignment horizontal="center" vertical="center" wrapText="1"/>
    </xf>
    <xf numFmtId="0" fontId="68" fillId="51" borderId="15" xfId="0" applyFont="1" applyFill="1" applyBorder="1" applyAlignment="1">
      <alignment horizontal="center" vertical="center" wrapText="1"/>
    </xf>
    <xf numFmtId="0" fontId="68" fillId="51" borderId="47" xfId="0" applyFont="1" applyFill="1" applyBorder="1" applyAlignment="1">
      <alignment horizontal="center" vertical="center" wrapText="1"/>
    </xf>
    <xf numFmtId="0" fontId="69" fillId="52" borderId="48" xfId="0" applyFont="1" applyFill="1" applyBorder="1" applyAlignment="1">
      <alignment horizontal="center" vertical="center"/>
    </xf>
    <xf numFmtId="0" fontId="69" fillId="52" borderId="16" xfId="0" applyFont="1" applyFill="1" applyBorder="1" applyAlignment="1">
      <alignment horizontal="center" vertical="center"/>
    </xf>
    <xf numFmtId="0" fontId="69" fillId="52" borderId="11" xfId="0" applyFont="1" applyFill="1" applyBorder="1" applyAlignment="1">
      <alignment horizontal="center" vertical="center"/>
    </xf>
    <xf numFmtId="0" fontId="70" fillId="52" borderId="11" xfId="0" applyFont="1" applyFill="1" applyBorder="1" applyAlignment="1">
      <alignment horizontal="center" vertical="center" wrapText="1"/>
    </xf>
    <xf numFmtId="0" fontId="41" fillId="0" borderId="56" xfId="0" applyFont="1" applyBorder="1" applyAlignment="1">
      <alignment horizontal="center"/>
    </xf>
    <xf numFmtId="0" fontId="41" fillId="0" borderId="57" xfId="0" applyFont="1" applyBorder="1" applyAlignment="1">
      <alignment horizontal="center"/>
    </xf>
  </cellXfs>
  <cellStyles count="5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rmal 2" xfId="38"/>
    <cellStyle name="Note" xfId="39" builtinId="10" customBuiltin="1"/>
    <cellStyle name="Note 2" xfId="49"/>
    <cellStyle name="Note 3" xfId="46"/>
    <cellStyle name="Note 4" xfId="45"/>
    <cellStyle name="Note 5" xfId="47"/>
    <cellStyle name="Note 6" xfId="48"/>
    <cellStyle name="Note 7" xfId="50"/>
    <cellStyle name="Note 8" xfId="51"/>
    <cellStyle name="Note 9" xfId="52"/>
    <cellStyle name="Output" xfId="40" builtinId="21" customBuiltin="1"/>
    <cellStyle name="Percent" xfId="41" builtinId="5"/>
    <cellStyle name="Title" xfId="42" builtinId="15" customBuiltin="1"/>
    <cellStyle name="Total" xfId="43" builtinId="25" customBuiltin="1"/>
    <cellStyle name="Warning Text" xfId="44" builtinId="11" customBuiltin="1"/>
  </cellStyles>
  <dxfs count="1">
    <dxf>
      <alignment horizontal="left" readingOrder="0"/>
    </dxf>
  </dxfs>
  <tableStyles count="0" defaultTableStyle="TableStyleMedium9" defaultPivotStyle="PivotStyleLight16"/>
  <colors>
    <mruColors>
      <color rgb="FF99CCFF"/>
      <color rgb="FFFF8080"/>
      <color rgb="FFCC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DOCUME~1\ldavil01\LOCALS~1\Temp\354\notes5C640F\IPAC%20ALC%20CRM%20Mod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PAC ALC"/>
      <sheetName val="Summary Info"/>
      <sheetName val="Sheet1"/>
    </sheetNames>
    <sheetDataSet>
      <sheetData sheetId="0" refreshError="1">
        <row r="3">
          <cell r="A3" t="str">
            <v>00</v>
          </cell>
          <cell r="B3">
            <v>2</v>
          </cell>
          <cell r="C3" t="str">
            <v>UNITED STATES HOUSE OF REPRESENTATIVES</v>
          </cell>
          <cell r="D3">
            <v>4831</v>
          </cell>
          <cell r="E3">
            <v>4828</v>
          </cell>
          <cell r="F3" t="str">
            <v>CHARLES MALLON</v>
          </cell>
          <cell r="G3">
            <v>2022252456</v>
          </cell>
          <cell r="H3">
            <v>0</v>
          </cell>
          <cell r="I3" t="str">
            <v>00</v>
          </cell>
        </row>
        <row r="4">
          <cell r="A4" t="str">
            <v>01</v>
          </cell>
          <cell r="B4">
            <v>1</v>
          </cell>
          <cell r="C4" t="str">
            <v>SENATE DISBURSING OFFICE</v>
          </cell>
          <cell r="D4">
            <v>4829</v>
          </cell>
          <cell r="E4">
            <v>4829</v>
          </cell>
          <cell r="F4" t="str">
            <v>CHRISTOPHER J. DOBY</v>
          </cell>
          <cell r="G4">
            <v>2022243296</v>
          </cell>
          <cell r="H4">
            <v>0</v>
          </cell>
          <cell r="I4" t="str">
            <v>01</v>
          </cell>
        </row>
        <row r="5">
          <cell r="A5" t="str">
            <v>02</v>
          </cell>
          <cell r="B5">
            <v>1</v>
          </cell>
          <cell r="C5" t="str">
            <v>UNITED STATES SENATE</v>
          </cell>
          <cell r="D5">
            <v>4830</v>
          </cell>
          <cell r="E5">
            <v>4830</v>
          </cell>
          <cell r="F5" t="str">
            <v>F. SCHNEIDERERK</v>
          </cell>
          <cell r="G5">
            <v>2022247612</v>
          </cell>
          <cell r="H5">
            <v>0</v>
          </cell>
          <cell r="I5" t="str">
            <v>02</v>
          </cell>
        </row>
        <row r="6">
          <cell r="A6" t="str">
            <v>03</v>
          </cell>
          <cell r="B6">
            <v>2</v>
          </cell>
          <cell r="C6" t="str">
            <v>UNITED STATES HOUSE OF REPRESENTATIVES</v>
          </cell>
          <cell r="D6">
            <v>4831</v>
          </cell>
          <cell r="E6">
            <v>4831</v>
          </cell>
          <cell r="F6" t="str">
            <v>CAROLINE KLEMP</v>
          </cell>
          <cell r="G6">
            <v>2022253644</v>
          </cell>
          <cell r="H6">
            <v>0</v>
          </cell>
          <cell r="I6" t="str">
            <v>03</v>
          </cell>
        </row>
        <row r="7">
          <cell r="A7" t="str">
            <v>04</v>
          </cell>
          <cell r="B7">
            <v>4</v>
          </cell>
          <cell r="C7" t="str">
            <v>UNITED STATES HOUSE OF REPRESENTATIVES</v>
          </cell>
          <cell r="D7">
            <v>4832</v>
          </cell>
          <cell r="E7">
            <v>4832</v>
          </cell>
          <cell r="F7" t="str">
            <v>OFFICE OF FINANCIAL COUNSELING</v>
          </cell>
          <cell r="G7">
            <v>2022257474</v>
          </cell>
          <cell r="H7">
            <v>0</v>
          </cell>
          <cell r="I7" t="str">
            <v>04</v>
          </cell>
        </row>
        <row r="8">
          <cell r="A8" t="str">
            <v>01</v>
          </cell>
          <cell r="B8">
            <v>0</v>
          </cell>
          <cell r="C8" t="str">
            <v>SENATE RESTAURANTS</v>
          </cell>
          <cell r="D8">
            <v>4820</v>
          </cell>
          <cell r="E8">
            <v>4820</v>
          </cell>
          <cell r="F8" t="str">
            <v>CHOON S. LEE</v>
          </cell>
          <cell r="G8">
            <v>2022266741</v>
          </cell>
          <cell r="H8">
            <v>0</v>
          </cell>
          <cell r="I8" t="str">
            <v>01</v>
          </cell>
        </row>
        <row r="9">
          <cell r="A9" t="str">
            <v>01</v>
          </cell>
          <cell r="B9">
            <v>0</v>
          </cell>
          <cell r="C9" t="str">
            <v>ARCHITECT OF THE CAPITOL</v>
          </cell>
          <cell r="D9">
            <v>1000001</v>
          </cell>
          <cell r="E9">
            <v>1000001</v>
          </cell>
          <cell r="F9" t="str">
            <v>MONA AMATIE</v>
          </cell>
          <cell r="G9">
            <v>2022261650</v>
          </cell>
          <cell r="H9">
            <v>0</v>
          </cell>
          <cell r="I9" t="str">
            <v>01</v>
          </cell>
        </row>
        <row r="10">
          <cell r="A10" t="str">
            <v>01</v>
          </cell>
          <cell r="B10">
            <v>0</v>
          </cell>
          <cell r="C10" t="str">
            <v>ARCHITECT OF THE CAPITOL</v>
          </cell>
          <cell r="D10">
            <v>1000002</v>
          </cell>
          <cell r="E10">
            <v>1000002</v>
          </cell>
          <cell r="F10" t="str">
            <v>MONA AMATIE</v>
          </cell>
          <cell r="G10">
            <v>2022261650</v>
          </cell>
          <cell r="H10">
            <v>0</v>
          </cell>
          <cell r="I10" t="str">
            <v>01</v>
          </cell>
        </row>
        <row r="11">
          <cell r="A11" t="str">
            <v>01</v>
          </cell>
          <cell r="B11">
            <v>0</v>
          </cell>
          <cell r="C11" t="str">
            <v>ARCHITECT OF THE CAPITOL</v>
          </cell>
          <cell r="D11">
            <v>1000003</v>
          </cell>
          <cell r="E11">
            <v>1000003</v>
          </cell>
          <cell r="F11" t="str">
            <v>MONA AMATIE</v>
          </cell>
          <cell r="G11">
            <v>2022261650</v>
          </cell>
          <cell r="H11">
            <v>0</v>
          </cell>
          <cell r="I11" t="str">
            <v>01</v>
          </cell>
        </row>
        <row r="12">
          <cell r="A12" t="str">
            <v>01</v>
          </cell>
          <cell r="B12">
            <v>0</v>
          </cell>
          <cell r="C12" t="str">
            <v>ARCHITECT OF THE CAPITOL</v>
          </cell>
          <cell r="D12">
            <v>1000004</v>
          </cell>
          <cell r="E12">
            <v>1000004</v>
          </cell>
          <cell r="F12" t="str">
            <v>MONA AMATIE</v>
          </cell>
          <cell r="G12">
            <v>2022261650</v>
          </cell>
          <cell r="H12">
            <v>0</v>
          </cell>
          <cell r="I12" t="str">
            <v>01</v>
          </cell>
        </row>
        <row r="13">
          <cell r="A13" t="str">
            <v>02</v>
          </cell>
          <cell r="B13">
            <v>4</v>
          </cell>
          <cell r="C13" t="str">
            <v>U.S. HOUSE OF REPRESENTATIVES</v>
          </cell>
          <cell r="D13">
            <v>2020001</v>
          </cell>
          <cell r="E13">
            <v>2020001</v>
          </cell>
          <cell r="F13" t="str">
            <v>TRACI BEAUBIAN</v>
          </cell>
          <cell r="G13">
            <v>2022253798</v>
          </cell>
          <cell r="H13">
            <v>0</v>
          </cell>
          <cell r="I13" t="str">
            <v>02</v>
          </cell>
        </row>
        <row r="14">
          <cell r="A14" t="str">
            <v>02</v>
          </cell>
          <cell r="B14">
            <v>4</v>
          </cell>
          <cell r="C14" t="str">
            <v>UNITED STATES CAPITOL POLICE</v>
          </cell>
          <cell r="D14">
            <v>2042003</v>
          </cell>
          <cell r="E14">
            <v>2042003</v>
          </cell>
          <cell r="F14" t="str">
            <v>JANEL LEJEUNE</v>
          </cell>
          <cell r="G14">
            <v>2025933579</v>
          </cell>
          <cell r="H14">
            <v>0</v>
          </cell>
          <cell r="I14" t="str">
            <v>02</v>
          </cell>
        </row>
        <row r="15">
          <cell r="A15" t="str">
            <v>03</v>
          </cell>
          <cell r="B15">
            <v>0</v>
          </cell>
          <cell r="C15" t="str">
            <v>LIBRARY OF CONGRESS</v>
          </cell>
          <cell r="D15">
            <v>6192</v>
          </cell>
          <cell r="E15">
            <v>6192</v>
          </cell>
          <cell r="F15" t="str">
            <v>JAY MILLER</v>
          </cell>
          <cell r="G15">
            <v>2027073548</v>
          </cell>
          <cell r="H15">
            <v>0</v>
          </cell>
          <cell r="I15" t="str">
            <v>03</v>
          </cell>
        </row>
        <row r="16">
          <cell r="A16" t="str">
            <v>03</v>
          </cell>
          <cell r="B16">
            <v>0</v>
          </cell>
          <cell r="C16" t="str">
            <v>LIBRARY OF CONGRESS</v>
          </cell>
          <cell r="D16">
            <v>7985</v>
          </cell>
          <cell r="E16">
            <v>7985</v>
          </cell>
          <cell r="F16" t="str">
            <v>CHRISTOPHER T. SUGGS</v>
          </cell>
          <cell r="G16">
            <v>2027072573</v>
          </cell>
          <cell r="H16">
            <v>0</v>
          </cell>
          <cell r="I16" t="str">
            <v>03</v>
          </cell>
        </row>
        <row r="17">
          <cell r="A17" t="str">
            <v>03</v>
          </cell>
          <cell r="B17">
            <v>0</v>
          </cell>
          <cell r="C17" t="str">
            <v>LIBRARY OF CONGRESS</v>
          </cell>
          <cell r="D17">
            <v>3000001</v>
          </cell>
          <cell r="E17">
            <v>3000001</v>
          </cell>
          <cell r="F17" t="str">
            <v>NINA LATTERELL</v>
          </cell>
          <cell r="G17">
            <v>2027079142</v>
          </cell>
          <cell r="H17">
            <v>0</v>
          </cell>
          <cell r="I17" t="str">
            <v>03</v>
          </cell>
        </row>
        <row r="18">
          <cell r="A18" t="str">
            <v>03</v>
          </cell>
          <cell r="B18">
            <v>0</v>
          </cell>
          <cell r="C18" t="str">
            <v>LIBRARY OF CONGRESS</v>
          </cell>
          <cell r="D18">
            <v>3000002</v>
          </cell>
          <cell r="E18">
            <v>3000002</v>
          </cell>
          <cell r="F18" t="str">
            <v>NINA LATTERELL</v>
          </cell>
          <cell r="G18">
            <v>2027079142</v>
          </cell>
          <cell r="H18">
            <v>0</v>
          </cell>
          <cell r="I18" t="str">
            <v>03</v>
          </cell>
        </row>
        <row r="19">
          <cell r="A19" t="str">
            <v>04</v>
          </cell>
          <cell r="B19">
            <v>0</v>
          </cell>
          <cell r="C19" t="str">
            <v>GOVERNMENT PRINTING OFFICE</v>
          </cell>
          <cell r="D19">
            <v>6191</v>
          </cell>
          <cell r="E19">
            <v>6153</v>
          </cell>
          <cell r="F19" t="str">
            <v>DISBURSING OFFICER</v>
          </cell>
          <cell r="G19">
            <v>2022752796</v>
          </cell>
          <cell r="H19">
            <v>0</v>
          </cell>
          <cell r="I19" t="str">
            <v>04</v>
          </cell>
        </row>
        <row r="20">
          <cell r="A20" t="str">
            <v>04</v>
          </cell>
          <cell r="B20">
            <v>0</v>
          </cell>
          <cell r="C20" t="str">
            <v>GOVERNMENT PRINTING OFFICE</v>
          </cell>
          <cell r="D20">
            <v>6191</v>
          </cell>
          <cell r="E20">
            <v>6191</v>
          </cell>
          <cell r="F20" t="str">
            <v>AKIKO Z. WARD</v>
          </cell>
          <cell r="G20">
            <v>2025121197</v>
          </cell>
          <cell r="H20">
            <v>0</v>
          </cell>
          <cell r="I20" t="str">
            <v>04</v>
          </cell>
        </row>
        <row r="21">
          <cell r="A21" t="str">
            <v>04</v>
          </cell>
          <cell r="B21">
            <v>0</v>
          </cell>
          <cell r="C21" t="str">
            <v>GOVERNMENT PRINTING OFFICE</v>
          </cell>
          <cell r="D21">
            <v>6191</v>
          </cell>
          <cell r="E21">
            <v>7984</v>
          </cell>
          <cell r="F21" t="str">
            <v>SARAH EDWARDS</v>
          </cell>
          <cell r="G21">
            <v>2025121177</v>
          </cell>
          <cell r="H21">
            <v>0</v>
          </cell>
          <cell r="I21" t="str">
            <v>04</v>
          </cell>
        </row>
        <row r="22">
          <cell r="A22" t="str">
            <v>04</v>
          </cell>
          <cell r="B22">
            <v>0</v>
          </cell>
          <cell r="C22" t="str">
            <v>GOVERNMENT PRINTING OFFICE</v>
          </cell>
          <cell r="D22">
            <v>4000001</v>
          </cell>
          <cell r="E22">
            <v>4000001</v>
          </cell>
          <cell r="F22" t="str">
            <v>AKIKO Z WARD</v>
          </cell>
          <cell r="G22">
            <v>2025121197</v>
          </cell>
          <cell r="H22">
            <v>0</v>
          </cell>
          <cell r="I22" t="str">
            <v>04</v>
          </cell>
        </row>
        <row r="23">
          <cell r="A23" t="str">
            <v>04</v>
          </cell>
          <cell r="B23">
            <v>0</v>
          </cell>
          <cell r="C23" t="str">
            <v>GOVERNMENT PRINTING OFFICE</v>
          </cell>
          <cell r="D23">
            <v>4000002</v>
          </cell>
          <cell r="E23">
            <v>4000002</v>
          </cell>
          <cell r="F23" t="str">
            <v>IRENE HYMAN</v>
          </cell>
          <cell r="G23">
            <v>2025120836</v>
          </cell>
          <cell r="H23">
            <v>0</v>
          </cell>
          <cell r="I23" t="str">
            <v>04</v>
          </cell>
        </row>
        <row r="24">
          <cell r="A24" t="str">
            <v>05</v>
          </cell>
          <cell r="B24">
            <v>0</v>
          </cell>
          <cell r="C24" t="str">
            <v>GOVERNMENT ACCOUNTABILITY OFFICE</v>
          </cell>
          <cell r="D24">
            <v>5000001</v>
          </cell>
          <cell r="E24">
            <v>5000001</v>
          </cell>
          <cell r="F24" t="str">
            <v>LANA NULL</v>
          </cell>
          <cell r="G24">
            <v>4059541599</v>
          </cell>
          <cell r="H24">
            <v>0</v>
          </cell>
          <cell r="I24" t="str">
            <v>05</v>
          </cell>
        </row>
        <row r="25">
          <cell r="A25" t="str">
            <v>09</v>
          </cell>
          <cell r="B25">
            <v>15</v>
          </cell>
          <cell r="C25" t="str">
            <v>KAISER FAMILY FOUNDATION</v>
          </cell>
          <cell r="D25">
            <v>9150000</v>
          </cell>
          <cell r="E25">
            <v>9150000</v>
          </cell>
          <cell r="F25" t="str">
            <v>DIANE ROWLAND</v>
          </cell>
          <cell r="G25">
            <v>2023475270</v>
          </cell>
          <cell r="H25">
            <v>0</v>
          </cell>
          <cell r="I25" t="str">
            <v>09</v>
          </cell>
        </row>
        <row r="26">
          <cell r="A26">
            <v>10</v>
          </cell>
          <cell r="B26">
            <v>0</v>
          </cell>
          <cell r="C26" t="str">
            <v>UNITED STATES COURTS</v>
          </cell>
          <cell r="D26">
            <v>1001</v>
          </cell>
          <cell r="E26">
            <v>4600</v>
          </cell>
          <cell r="F26" t="str">
            <v>AGGIE M. REED</v>
          </cell>
          <cell r="G26">
            <v>3055235053</v>
          </cell>
          <cell r="H26">
            <v>0</v>
          </cell>
          <cell r="I26" t="str">
            <v>10</v>
          </cell>
        </row>
        <row r="27">
          <cell r="A27">
            <v>10</v>
          </cell>
          <cell r="B27">
            <v>0</v>
          </cell>
          <cell r="C27" t="str">
            <v>UNITED STATES COURTS</v>
          </cell>
          <cell r="D27">
            <v>1001</v>
          </cell>
          <cell r="E27">
            <v>4601</v>
          </cell>
          <cell r="F27" t="str">
            <v>JEANNETTE B. DYKES</v>
          </cell>
          <cell r="G27">
            <v>2052781705</v>
          </cell>
          <cell r="H27">
            <v>0</v>
          </cell>
          <cell r="I27" t="str">
            <v>10</v>
          </cell>
        </row>
        <row r="28">
          <cell r="A28">
            <v>10</v>
          </cell>
          <cell r="B28">
            <v>0</v>
          </cell>
          <cell r="C28" t="str">
            <v>UNITED STATES COURTS</v>
          </cell>
          <cell r="D28">
            <v>1001</v>
          </cell>
          <cell r="E28">
            <v>4602</v>
          </cell>
          <cell r="F28" t="str">
            <v>DEBRA P. HACKETT</v>
          </cell>
          <cell r="G28">
            <v>3349543616</v>
          </cell>
          <cell r="H28">
            <v>0</v>
          </cell>
          <cell r="I28" t="str">
            <v>10</v>
          </cell>
        </row>
        <row r="29">
          <cell r="A29">
            <v>10</v>
          </cell>
          <cell r="B29">
            <v>0</v>
          </cell>
          <cell r="C29" t="str">
            <v>UNITED STATES COURTS</v>
          </cell>
          <cell r="D29">
            <v>1001</v>
          </cell>
          <cell r="E29">
            <v>4603</v>
          </cell>
          <cell r="F29" t="str">
            <v>CHARLES R. DIARD JR.</v>
          </cell>
          <cell r="G29">
            <v>2516902940</v>
          </cell>
          <cell r="H29">
            <v>0</v>
          </cell>
          <cell r="I29" t="str">
            <v>10</v>
          </cell>
        </row>
        <row r="30">
          <cell r="A30">
            <v>10</v>
          </cell>
          <cell r="B30">
            <v>0</v>
          </cell>
          <cell r="C30" t="str">
            <v>UNITED STATES COURTS</v>
          </cell>
          <cell r="D30">
            <v>1001</v>
          </cell>
          <cell r="E30">
            <v>4604</v>
          </cell>
          <cell r="F30" t="str">
            <v>LESLIE MEDINA</v>
          </cell>
          <cell r="G30">
            <v>9169304027</v>
          </cell>
          <cell r="H30">
            <v>0</v>
          </cell>
          <cell r="I30" t="str">
            <v>10</v>
          </cell>
        </row>
        <row r="31">
          <cell r="A31">
            <v>10</v>
          </cell>
          <cell r="B31">
            <v>0</v>
          </cell>
          <cell r="C31" t="str">
            <v>UNITED STATES COURTS</v>
          </cell>
          <cell r="D31">
            <v>1001</v>
          </cell>
          <cell r="E31">
            <v>4605</v>
          </cell>
          <cell r="F31" t="str">
            <v>MIGUEL OCHOA</v>
          </cell>
          <cell r="G31">
            <v>6195577347</v>
          </cell>
          <cell r="H31">
            <v>0</v>
          </cell>
          <cell r="I31" t="str">
            <v>10</v>
          </cell>
        </row>
        <row r="32">
          <cell r="A32">
            <v>10</v>
          </cell>
          <cell r="B32">
            <v>0</v>
          </cell>
          <cell r="C32" t="str">
            <v>UNITED STATES COURTS</v>
          </cell>
          <cell r="D32">
            <v>1001</v>
          </cell>
          <cell r="E32">
            <v>4606</v>
          </cell>
          <cell r="F32" t="str">
            <v>JENNIFER GAMBLE</v>
          </cell>
          <cell r="G32">
            <v>9076776109</v>
          </cell>
          <cell r="H32">
            <v>0</v>
          </cell>
          <cell r="I32" t="str">
            <v>10</v>
          </cell>
        </row>
        <row r="33">
          <cell r="A33">
            <v>10</v>
          </cell>
          <cell r="B33">
            <v>0</v>
          </cell>
          <cell r="C33" t="str">
            <v>UNITED STATES COURTS</v>
          </cell>
          <cell r="D33">
            <v>1001</v>
          </cell>
          <cell r="E33">
            <v>4607</v>
          </cell>
          <cell r="F33" t="str">
            <v>MICHELLE C. MACARANAS</v>
          </cell>
          <cell r="G33">
            <v>6702362902</v>
          </cell>
          <cell r="H33">
            <v>0</v>
          </cell>
          <cell r="I33" t="str">
            <v>10</v>
          </cell>
        </row>
        <row r="34">
          <cell r="A34">
            <v>10</v>
          </cell>
          <cell r="B34">
            <v>0</v>
          </cell>
          <cell r="C34" t="str">
            <v>UNITED STATES COURTS</v>
          </cell>
          <cell r="D34">
            <v>1001</v>
          </cell>
          <cell r="E34">
            <v>4608</v>
          </cell>
          <cell r="F34" t="str">
            <v>CINDY CUSICK</v>
          </cell>
          <cell r="G34">
            <v>6023227140</v>
          </cell>
          <cell r="H34">
            <v>0</v>
          </cell>
          <cell r="I34" t="str">
            <v>10</v>
          </cell>
        </row>
        <row r="35">
          <cell r="A35">
            <v>10</v>
          </cell>
          <cell r="B35">
            <v>0</v>
          </cell>
          <cell r="C35" t="str">
            <v>UNITED STATES COURTS</v>
          </cell>
          <cell r="D35">
            <v>1001</v>
          </cell>
          <cell r="E35">
            <v>4609</v>
          </cell>
          <cell r="F35" t="str">
            <v>KATH LOVE</v>
          </cell>
          <cell r="G35">
            <v>5016045128</v>
          </cell>
          <cell r="H35">
            <v>0</v>
          </cell>
          <cell r="I35" t="str">
            <v>10</v>
          </cell>
        </row>
        <row r="36">
          <cell r="A36">
            <v>10</v>
          </cell>
          <cell r="B36">
            <v>0</v>
          </cell>
          <cell r="C36" t="str">
            <v>UNITED STATES COURTS</v>
          </cell>
          <cell r="D36">
            <v>1001</v>
          </cell>
          <cell r="E36">
            <v>4610</v>
          </cell>
          <cell r="F36" t="str">
            <v>JOHN R. STAUFFER</v>
          </cell>
          <cell r="G36">
            <v>5017836833</v>
          </cell>
          <cell r="H36">
            <v>0</v>
          </cell>
          <cell r="I36" t="str">
            <v>10</v>
          </cell>
        </row>
        <row r="37">
          <cell r="A37">
            <v>10</v>
          </cell>
          <cell r="B37">
            <v>0</v>
          </cell>
          <cell r="C37" t="str">
            <v>UNITED STATES COURTS</v>
          </cell>
          <cell r="D37">
            <v>1001</v>
          </cell>
          <cell r="E37">
            <v>4611</v>
          </cell>
          <cell r="F37" t="str">
            <v>GRACE LIGH</v>
          </cell>
          <cell r="G37">
            <v>4155563714</v>
          </cell>
          <cell r="H37">
            <v>0</v>
          </cell>
          <cell r="I37" t="str">
            <v>10</v>
          </cell>
        </row>
        <row r="38">
          <cell r="A38">
            <v>10</v>
          </cell>
          <cell r="B38">
            <v>0</v>
          </cell>
          <cell r="C38" t="str">
            <v>UNITED STATES COURTS</v>
          </cell>
          <cell r="D38">
            <v>1001</v>
          </cell>
          <cell r="E38">
            <v>4612</v>
          </cell>
          <cell r="F38" t="str">
            <v>REGINALD HUMPHREY</v>
          </cell>
          <cell r="G38">
            <v>2138943595</v>
          </cell>
          <cell r="H38">
            <v>0</v>
          </cell>
          <cell r="I38" t="str">
            <v>10</v>
          </cell>
        </row>
        <row r="39">
          <cell r="A39">
            <v>10</v>
          </cell>
          <cell r="B39">
            <v>0</v>
          </cell>
          <cell r="C39" t="str">
            <v>UNITED STATES COURTS</v>
          </cell>
          <cell r="D39">
            <v>1001</v>
          </cell>
          <cell r="E39">
            <v>4613</v>
          </cell>
          <cell r="F39" t="str">
            <v>CAROL A. HENDERSON</v>
          </cell>
          <cell r="G39">
            <v>3033352053</v>
          </cell>
          <cell r="H39">
            <v>0</v>
          </cell>
          <cell r="I39" t="str">
            <v>10</v>
          </cell>
        </row>
        <row r="40">
          <cell r="A40">
            <v>10</v>
          </cell>
          <cell r="B40">
            <v>0</v>
          </cell>
          <cell r="C40" t="str">
            <v>UNITED STATES COURTS</v>
          </cell>
          <cell r="D40">
            <v>1001</v>
          </cell>
          <cell r="E40">
            <v>4614</v>
          </cell>
          <cell r="F40" t="str">
            <v>JANEL CRITE</v>
          </cell>
          <cell r="G40">
            <v>2037732429</v>
          </cell>
          <cell r="H40">
            <v>0</v>
          </cell>
          <cell r="I40" t="str">
            <v>10</v>
          </cell>
        </row>
        <row r="41">
          <cell r="A41">
            <v>10</v>
          </cell>
          <cell r="B41">
            <v>0</v>
          </cell>
          <cell r="C41" t="str">
            <v>UNITED STATES COURTS</v>
          </cell>
          <cell r="D41">
            <v>1001</v>
          </cell>
          <cell r="E41">
            <v>4615</v>
          </cell>
          <cell r="F41" t="str">
            <v>DONNA M. SENINGEN</v>
          </cell>
          <cell r="G41">
            <v>3025736135</v>
          </cell>
          <cell r="H41">
            <v>0</v>
          </cell>
          <cell r="I41" t="str">
            <v>10</v>
          </cell>
        </row>
        <row r="42">
          <cell r="A42">
            <v>10</v>
          </cell>
          <cell r="B42">
            <v>0</v>
          </cell>
          <cell r="C42" t="str">
            <v>UNITED STATES COURTS</v>
          </cell>
          <cell r="D42">
            <v>1001</v>
          </cell>
          <cell r="E42">
            <v>4616</v>
          </cell>
          <cell r="F42" t="str">
            <v>ALFREDA LUDD</v>
          </cell>
          <cell r="G42">
            <v>2023543104</v>
          </cell>
          <cell r="H42">
            <v>0</v>
          </cell>
          <cell r="I42" t="str">
            <v>10</v>
          </cell>
        </row>
        <row r="43">
          <cell r="A43">
            <v>10</v>
          </cell>
          <cell r="B43">
            <v>0</v>
          </cell>
          <cell r="C43" t="str">
            <v>UNITED STATES COURTS</v>
          </cell>
          <cell r="D43">
            <v>1001</v>
          </cell>
          <cell r="E43">
            <v>4617</v>
          </cell>
          <cell r="F43" t="str">
            <v>AGATHA CARTER</v>
          </cell>
          <cell r="G43">
            <v>8505213704</v>
          </cell>
          <cell r="H43">
            <v>0</v>
          </cell>
          <cell r="I43" t="str">
            <v>10</v>
          </cell>
        </row>
        <row r="44">
          <cell r="A44">
            <v>10</v>
          </cell>
          <cell r="B44">
            <v>0</v>
          </cell>
          <cell r="C44" t="str">
            <v>UNITED STATES COURTS</v>
          </cell>
          <cell r="D44">
            <v>1001</v>
          </cell>
          <cell r="E44">
            <v>4618</v>
          </cell>
          <cell r="F44" t="str">
            <v>MARK SENSEMAN</v>
          </cell>
          <cell r="G44">
            <v>4078354226</v>
          </cell>
          <cell r="H44">
            <v>0</v>
          </cell>
          <cell r="I44" t="str">
            <v>10</v>
          </cell>
        </row>
        <row r="45">
          <cell r="A45">
            <v>10</v>
          </cell>
          <cell r="B45">
            <v>0</v>
          </cell>
          <cell r="C45" t="str">
            <v>UNITED STATES COURTS</v>
          </cell>
          <cell r="D45">
            <v>1001</v>
          </cell>
          <cell r="E45">
            <v>4619</v>
          </cell>
          <cell r="F45" t="str">
            <v>LAMPHONE CHOMTHIPE SHERIDAN</v>
          </cell>
          <cell r="G45">
            <v>4042151630</v>
          </cell>
          <cell r="H45">
            <v>0</v>
          </cell>
          <cell r="I45" t="str">
            <v>10</v>
          </cell>
        </row>
        <row r="46">
          <cell r="A46">
            <v>10</v>
          </cell>
          <cell r="B46">
            <v>0</v>
          </cell>
          <cell r="C46" t="str">
            <v>UNITED STATES COURTS</v>
          </cell>
          <cell r="D46">
            <v>1001</v>
          </cell>
          <cell r="E46">
            <v>4620</v>
          </cell>
          <cell r="F46" t="str">
            <v>GREGORY J. LEONARD</v>
          </cell>
          <cell r="G46">
            <v>4787520711</v>
          </cell>
          <cell r="H46">
            <v>0</v>
          </cell>
          <cell r="I46" t="str">
            <v>10</v>
          </cell>
        </row>
        <row r="47">
          <cell r="A47">
            <v>10</v>
          </cell>
          <cell r="B47">
            <v>0</v>
          </cell>
          <cell r="C47" t="str">
            <v>UNITED STATES COURTS</v>
          </cell>
          <cell r="D47">
            <v>1001</v>
          </cell>
          <cell r="E47">
            <v>4621</v>
          </cell>
          <cell r="F47" t="str">
            <v>RAY STALREY  FINANCIAL MGR</v>
          </cell>
          <cell r="G47">
            <v>9126504037</v>
          </cell>
          <cell r="H47">
            <v>0</v>
          </cell>
          <cell r="I47" t="str">
            <v>10</v>
          </cell>
        </row>
        <row r="48">
          <cell r="A48">
            <v>10</v>
          </cell>
          <cell r="B48">
            <v>0</v>
          </cell>
          <cell r="C48" t="str">
            <v>UNITED STATES COURTS</v>
          </cell>
          <cell r="D48">
            <v>1001</v>
          </cell>
          <cell r="E48">
            <v>4622</v>
          </cell>
          <cell r="F48" t="str">
            <v>LEIMOMI CALDERON</v>
          </cell>
          <cell r="G48">
            <v>8085413083</v>
          </cell>
          <cell r="H48">
            <v>0</v>
          </cell>
          <cell r="I48" t="str">
            <v>10</v>
          </cell>
        </row>
        <row r="49">
          <cell r="A49">
            <v>10</v>
          </cell>
          <cell r="B49">
            <v>0</v>
          </cell>
          <cell r="C49" t="str">
            <v>UNITED STATES COURTS</v>
          </cell>
          <cell r="D49">
            <v>1001</v>
          </cell>
          <cell r="E49">
            <v>4623</v>
          </cell>
          <cell r="F49" t="str">
            <v>CLYDE ANDERSON</v>
          </cell>
          <cell r="G49">
            <v>2083349207</v>
          </cell>
          <cell r="H49">
            <v>0</v>
          </cell>
          <cell r="I49" t="str">
            <v>10</v>
          </cell>
        </row>
        <row r="50">
          <cell r="A50">
            <v>10</v>
          </cell>
          <cell r="B50">
            <v>0</v>
          </cell>
          <cell r="C50" t="str">
            <v>UNITED STATES COURTS</v>
          </cell>
          <cell r="D50">
            <v>1001</v>
          </cell>
          <cell r="E50">
            <v>4624</v>
          </cell>
          <cell r="F50" t="str">
            <v>MICHAEL DOBBINS</v>
          </cell>
          <cell r="G50">
            <v>3124356860</v>
          </cell>
          <cell r="H50">
            <v>0</v>
          </cell>
          <cell r="I50" t="str">
            <v>10</v>
          </cell>
        </row>
        <row r="51">
          <cell r="A51">
            <v>10</v>
          </cell>
          <cell r="B51">
            <v>0</v>
          </cell>
          <cell r="C51" t="str">
            <v>UNITED STATES COURTS</v>
          </cell>
          <cell r="D51">
            <v>1001</v>
          </cell>
          <cell r="E51">
            <v>4625</v>
          </cell>
          <cell r="F51" t="str">
            <v>DONNA BAUER</v>
          </cell>
          <cell r="G51">
            <v>6184829041</v>
          </cell>
          <cell r="H51">
            <v>0</v>
          </cell>
          <cell r="I51" t="str">
            <v>10</v>
          </cell>
        </row>
        <row r="52">
          <cell r="A52">
            <v>10</v>
          </cell>
          <cell r="B52">
            <v>0</v>
          </cell>
          <cell r="C52" t="str">
            <v>UNITED STATES COURTS</v>
          </cell>
          <cell r="D52">
            <v>1001</v>
          </cell>
          <cell r="E52">
            <v>4626</v>
          </cell>
          <cell r="F52" t="str">
            <v>KELLY T. DRISCOLL</v>
          </cell>
          <cell r="G52">
            <v>3096717827</v>
          </cell>
          <cell r="H52">
            <v>0</v>
          </cell>
          <cell r="I52" t="str">
            <v>10</v>
          </cell>
        </row>
        <row r="53">
          <cell r="A53">
            <v>10</v>
          </cell>
          <cell r="B53">
            <v>0</v>
          </cell>
          <cell r="C53" t="str">
            <v>UNITED STATES COURTS</v>
          </cell>
          <cell r="D53">
            <v>1001</v>
          </cell>
          <cell r="E53">
            <v>4627</v>
          </cell>
          <cell r="F53" t="str">
            <v>JAMES DUKAI</v>
          </cell>
          <cell r="G53">
            <v>5782468028</v>
          </cell>
          <cell r="H53">
            <v>0</v>
          </cell>
          <cell r="I53" t="str">
            <v>10</v>
          </cell>
        </row>
        <row r="54">
          <cell r="A54">
            <v>10</v>
          </cell>
          <cell r="B54">
            <v>0</v>
          </cell>
          <cell r="C54" t="str">
            <v>UNITED STATES COURTS</v>
          </cell>
          <cell r="D54">
            <v>1001</v>
          </cell>
          <cell r="E54">
            <v>4628</v>
          </cell>
          <cell r="F54" t="str">
            <v>RICHARD A. KRALL</v>
          </cell>
          <cell r="G54">
            <v>3172293918</v>
          </cell>
          <cell r="H54">
            <v>0</v>
          </cell>
          <cell r="I54" t="str">
            <v>10</v>
          </cell>
        </row>
        <row r="55">
          <cell r="A55">
            <v>10</v>
          </cell>
          <cell r="B55">
            <v>0</v>
          </cell>
          <cell r="C55" t="str">
            <v>UNITED STATES COURTS</v>
          </cell>
          <cell r="D55">
            <v>1001</v>
          </cell>
          <cell r="E55">
            <v>4629</v>
          </cell>
          <cell r="F55" t="str">
            <v>ROBERT L. PHELPS</v>
          </cell>
          <cell r="G55">
            <v>3192862311</v>
          </cell>
          <cell r="H55">
            <v>0</v>
          </cell>
          <cell r="I55" t="str">
            <v>10</v>
          </cell>
        </row>
        <row r="56">
          <cell r="A56">
            <v>10</v>
          </cell>
          <cell r="B56">
            <v>0</v>
          </cell>
          <cell r="C56" t="str">
            <v>UNITED STATES COURTS</v>
          </cell>
          <cell r="D56">
            <v>1001</v>
          </cell>
          <cell r="E56">
            <v>4630</v>
          </cell>
          <cell r="F56" t="str">
            <v>MARJORIE E KRAHN</v>
          </cell>
          <cell r="G56">
            <v>5153232865</v>
          </cell>
          <cell r="H56">
            <v>0</v>
          </cell>
          <cell r="I56" t="str">
            <v>10</v>
          </cell>
        </row>
        <row r="57">
          <cell r="A57">
            <v>10</v>
          </cell>
          <cell r="B57">
            <v>0</v>
          </cell>
          <cell r="C57" t="str">
            <v>UNITED STATES COURTS</v>
          </cell>
          <cell r="D57">
            <v>1001</v>
          </cell>
          <cell r="E57">
            <v>4631</v>
          </cell>
          <cell r="F57" t="str">
            <v>JEFFERY L. BREON</v>
          </cell>
          <cell r="G57">
            <v>9135511429</v>
          </cell>
          <cell r="H57">
            <v>0</v>
          </cell>
          <cell r="I57" t="str">
            <v>10</v>
          </cell>
        </row>
        <row r="58">
          <cell r="A58">
            <v>10</v>
          </cell>
          <cell r="B58">
            <v>0</v>
          </cell>
          <cell r="C58" t="str">
            <v>UNITED STATES COURTS</v>
          </cell>
          <cell r="D58">
            <v>1001</v>
          </cell>
          <cell r="E58">
            <v>4632</v>
          </cell>
          <cell r="F58" t="str">
            <v>LESLIE G WHITMER</v>
          </cell>
          <cell r="G58">
            <v>8592332503</v>
          </cell>
          <cell r="H58">
            <v>0</v>
          </cell>
          <cell r="I58" t="str">
            <v>10</v>
          </cell>
        </row>
        <row r="59">
          <cell r="A59">
            <v>10</v>
          </cell>
          <cell r="B59">
            <v>0</v>
          </cell>
          <cell r="C59" t="str">
            <v>UNITED STATES COURTS</v>
          </cell>
          <cell r="D59">
            <v>1001</v>
          </cell>
          <cell r="E59">
            <v>4633</v>
          </cell>
          <cell r="F59" t="str">
            <v>BRENDA STEUTERMANN</v>
          </cell>
          <cell r="G59">
            <v>5026253592</v>
          </cell>
          <cell r="H59">
            <v>0</v>
          </cell>
          <cell r="I59" t="str">
            <v>10</v>
          </cell>
        </row>
        <row r="60">
          <cell r="A60">
            <v>10</v>
          </cell>
          <cell r="B60">
            <v>0</v>
          </cell>
          <cell r="C60" t="str">
            <v>UNITED STATES COURTS</v>
          </cell>
          <cell r="D60">
            <v>1001</v>
          </cell>
          <cell r="E60">
            <v>4634</v>
          </cell>
          <cell r="F60" t="str">
            <v>KORETTA G. WHITE</v>
          </cell>
          <cell r="G60">
            <v>5045897650</v>
          </cell>
          <cell r="H60">
            <v>0</v>
          </cell>
          <cell r="I60" t="str">
            <v>10</v>
          </cell>
        </row>
        <row r="61">
          <cell r="A61">
            <v>10</v>
          </cell>
          <cell r="B61">
            <v>0</v>
          </cell>
          <cell r="C61" t="str">
            <v>UNITED STATES COURTS</v>
          </cell>
          <cell r="D61">
            <v>1001</v>
          </cell>
          <cell r="E61">
            <v>4635</v>
          </cell>
          <cell r="F61" t="str">
            <v>TERESA FERGUSON</v>
          </cell>
          <cell r="G61">
            <v>3189344734</v>
          </cell>
          <cell r="H61">
            <v>0</v>
          </cell>
          <cell r="I61" t="str">
            <v>10</v>
          </cell>
        </row>
        <row r="62">
          <cell r="A62">
            <v>10</v>
          </cell>
          <cell r="B62">
            <v>0</v>
          </cell>
          <cell r="C62" t="str">
            <v>UNITED STATES COURTS</v>
          </cell>
          <cell r="D62">
            <v>1001</v>
          </cell>
          <cell r="E62">
            <v>4636</v>
          </cell>
          <cell r="F62" t="str">
            <v>SARAH MCNAMARA</v>
          </cell>
          <cell r="G62">
            <v>2077803356</v>
          </cell>
          <cell r="H62">
            <v>0</v>
          </cell>
          <cell r="I62" t="str">
            <v>10</v>
          </cell>
        </row>
        <row r="63">
          <cell r="A63">
            <v>10</v>
          </cell>
          <cell r="B63">
            <v>0</v>
          </cell>
          <cell r="C63" t="str">
            <v>UNITED STATES COURTS</v>
          </cell>
          <cell r="D63">
            <v>1001</v>
          </cell>
          <cell r="E63">
            <v>4637</v>
          </cell>
          <cell r="F63" t="str">
            <v>REGAN GWIN</v>
          </cell>
          <cell r="G63">
            <v>4109623439</v>
          </cell>
          <cell r="H63">
            <v>0</v>
          </cell>
          <cell r="I63" t="str">
            <v>10</v>
          </cell>
        </row>
        <row r="64">
          <cell r="A64">
            <v>10</v>
          </cell>
          <cell r="B64">
            <v>0</v>
          </cell>
          <cell r="C64" t="str">
            <v>UNITED STATES COURTS</v>
          </cell>
          <cell r="D64">
            <v>1001</v>
          </cell>
          <cell r="E64">
            <v>4638</v>
          </cell>
          <cell r="F64" t="str">
            <v>CHRISTINE L. KARJEL</v>
          </cell>
          <cell r="G64">
            <v>6177489134</v>
          </cell>
          <cell r="H64">
            <v>0</v>
          </cell>
          <cell r="I64" t="str">
            <v>10</v>
          </cell>
        </row>
        <row r="65">
          <cell r="A65">
            <v>10</v>
          </cell>
          <cell r="B65">
            <v>0</v>
          </cell>
          <cell r="C65" t="str">
            <v>UNITED STATES COURTS</v>
          </cell>
          <cell r="D65">
            <v>1001</v>
          </cell>
          <cell r="E65">
            <v>4639</v>
          </cell>
          <cell r="F65" t="str">
            <v>MARILYN SHEDD</v>
          </cell>
          <cell r="G65">
            <v>3132345509</v>
          </cell>
          <cell r="H65">
            <v>0</v>
          </cell>
          <cell r="I65" t="str">
            <v>10</v>
          </cell>
        </row>
        <row r="66">
          <cell r="A66">
            <v>10</v>
          </cell>
          <cell r="B66">
            <v>0</v>
          </cell>
          <cell r="C66" t="str">
            <v>UNITED STATES COURTS</v>
          </cell>
          <cell r="D66">
            <v>1001</v>
          </cell>
          <cell r="E66">
            <v>4640</v>
          </cell>
          <cell r="F66" t="str">
            <v>MICHAEL J. POLKOWKI</v>
          </cell>
          <cell r="G66">
            <v>6167322715</v>
          </cell>
          <cell r="H66">
            <v>0</v>
          </cell>
          <cell r="I66" t="str">
            <v>10</v>
          </cell>
        </row>
        <row r="67">
          <cell r="A67">
            <v>10</v>
          </cell>
          <cell r="B67">
            <v>0</v>
          </cell>
          <cell r="C67" t="str">
            <v>UNITED STATES COURTS</v>
          </cell>
          <cell r="D67">
            <v>1001</v>
          </cell>
          <cell r="E67">
            <v>4641</v>
          </cell>
          <cell r="F67" t="str">
            <v>SUSAN M. O'CONNELL</v>
          </cell>
          <cell r="G67">
            <v>6126645015</v>
          </cell>
          <cell r="H67">
            <v>0</v>
          </cell>
          <cell r="I67" t="str">
            <v>10</v>
          </cell>
        </row>
        <row r="68">
          <cell r="A68">
            <v>10</v>
          </cell>
          <cell r="B68">
            <v>0</v>
          </cell>
          <cell r="C68" t="str">
            <v>UNITED STATES COURTS</v>
          </cell>
          <cell r="D68">
            <v>1001</v>
          </cell>
          <cell r="E68">
            <v>4642</v>
          </cell>
          <cell r="F68" t="str">
            <v>P. DIANNE BENJAMIN</v>
          </cell>
          <cell r="G68">
            <v>6622813023</v>
          </cell>
          <cell r="H68">
            <v>0</v>
          </cell>
          <cell r="I68" t="str">
            <v>10</v>
          </cell>
        </row>
        <row r="69">
          <cell r="A69">
            <v>10</v>
          </cell>
          <cell r="B69">
            <v>0</v>
          </cell>
          <cell r="C69" t="str">
            <v>UNITED STATES COURTS</v>
          </cell>
          <cell r="D69">
            <v>1001</v>
          </cell>
          <cell r="E69">
            <v>4643</v>
          </cell>
          <cell r="F69" t="str">
            <v>J. T. NOBLIN  CLERK</v>
          </cell>
          <cell r="G69">
            <v>6019654440</v>
          </cell>
          <cell r="H69">
            <v>0</v>
          </cell>
          <cell r="I69" t="str">
            <v>10</v>
          </cell>
        </row>
        <row r="70">
          <cell r="A70">
            <v>10</v>
          </cell>
          <cell r="B70">
            <v>0</v>
          </cell>
          <cell r="C70" t="str">
            <v>UNITED STATES COURTS</v>
          </cell>
          <cell r="D70">
            <v>1001</v>
          </cell>
          <cell r="E70">
            <v>4644</v>
          </cell>
          <cell r="F70" t="str">
            <v>LINDA M. ZANDERS</v>
          </cell>
          <cell r="G70">
            <v>3142447871</v>
          </cell>
          <cell r="H70">
            <v>0</v>
          </cell>
          <cell r="I70" t="str">
            <v>10</v>
          </cell>
        </row>
        <row r="71">
          <cell r="A71">
            <v>10</v>
          </cell>
          <cell r="B71">
            <v>0</v>
          </cell>
          <cell r="C71" t="str">
            <v>UNITED STATES COURTS</v>
          </cell>
          <cell r="D71">
            <v>1001</v>
          </cell>
          <cell r="E71">
            <v>4645</v>
          </cell>
          <cell r="F71" t="str">
            <v>ANN THOMPSON</v>
          </cell>
          <cell r="G71">
            <v>8165125015</v>
          </cell>
          <cell r="H71">
            <v>0</v>
          </cell>
          <cell r="I71" t="str">
            <v>10</v>
          </cell>
        </row>
        <row r="72">
          <cell r="A72">
            <v>10</v>
          </cell>
          <cell r="B72">
            <v>0</v>
          </cell>
          <cell r="C72" t="str">
            <v>UNITED STATES COURTS</v>
          </cell>
          <cell r="D72">
            <v>1001</v>
          </cell>
          <cell r="E72">
            <v>4646</v>
          </cell>
          <cell r="F72" t="str">
            <v>SANDY WILDER</v>
          </cell>
          <cell r="G72">
            <v>4068297146</v>
          </cell>
          <cell r="H72">
            <v>0</v>
          </cell>
          <cell r="I72" t="str">
            <v>10</v>
          </cell>
        </row>
        <row r="73">
          <cell r="A73">
            <v>10</v>
          </cell>
          <cell r="B73">
            <v>0</v>
          </cell>
          <cell r="C73" t="str">
            <v>UNITED STATES COURTS</v>
          </cell>
          <cell r="D73">
            <v>1001</v>
          </cell>
          <cell r="E73">
            <v>4647</v>
          </cell>
          <cell r="F73" t="str">
            <v>GIL CARLSON</v>
          </cell>
          <cell r="G73">
            <v>4026617352</v>
          </cell>
          <cell r="H73">
            <v>0</v>
          </cell>
          <cell r="I73" t="str">
            <v>10</v>
          </cell>
        </row>
        <row r="74">
          <cell r="A74">
            <v>10</v>
          </cell>
          <cell r="B74">
            <v>0</v>
          </cell>
          <cell r="C74" t="str">
            <v>UNITED STATES COURTS</v>
          </cell>
          <cell r="D74">
            <v>1001</v>
          </cell>
          <cell r="E74">
            <v>4648</v>
          </cell>
          <cell r="F74" t="str">
            <v>FINANCIAL ADMINISTRATION</v>
          </cell>
          <cell r="G74">
            <v>7024645440</v>
          </cell>
          <cell r="H74">
            <v>0</v>
          </cell>
          <cell r="I74" t="str">
            <v>10</v>
          </cell>
        </row>
        <row r="75">
          <cell r="A75">
            <v>10</v>
          </cell>
          <cell r="B75">
            <v>0</v>
          </cell>
          <cell r="C75" t="str">
            <v>UNITED STATES COURTS</v>
          </cell>
          <cell r="D75">
            <v>1001</v>
          </cell>
          <cell r="E75">
            <v>4649</v>
          </cell>
          <cell r="F75" t="str">
            <v>BONNIE S. REED</v>
          </cell>
          <cell r="G75">
            <v>6032267732</v>
          </cell>
          <cell r="H75">
            <v>0</v>
          </cell>
          <cell r="I75" t="str">
            <v>10</v>
          </cell>
        </row>
        <row r="76">
          <cell r="A76">
            <v>10</v>
          </cell>
          <cell r="B76">
            <v>0</v>
          </cell>
          <cell r="C76" t="str">
            <v>UNITED STATES COURTS</v>
          </cell>
          <cell r="D76">
            <v>1001</v>
          </cell>
          <cell r="E76">
            <v>4650</v>
          </cell>
          <cell r="F76" t="str">
            <v>DENISE S. HOWARD</v>
          </cell>
          <cell r="G76">
            <v>6099890468</v>
          </cell>
          <cell r="H76">
            <v>0</v>
          </cell>
          <cell r="I76" t="str">
            <v>10</v>
          </cell>
        </row>
        <row r="77">
          <cell r="A77">
            <v>10</v>
          </cell>
          <cell r="B77">
            <v>0</v>
          </cell>
          <cell r="C77" t="str">
            <v>UNITED STATES COURTS</v>
          </cell>
          <cell r="D77">
            <v>1001</v>
          </cell>
          <cell r="E77">
            <v>4651</v>
          </cell>
          <cell r="F77" t="str">
            <v>DENISE G. BARELA</v>
          </cell>
          <cell r="G77">
            <v>5053482077</v>
          </cell>
          <cell r="H77">
            <v>0</v>
          </cell>
          <cell r="I77" t="str">
            <v>10</v>
          </cell>
        </row>
        <row r="78">
          <cell r="A78">
            <v>10</v>
          </cell>
          <cell r="B78">
            <v>0</v>
          </cell>
          <cell r="C78" t="str">
            <v>UNITED STATES COURTS</v>
          </cell>
          <cell r="D78">
            <v>1001</v>
          </cell>
          <cell r="E78">
            <v>4652</v>
          </cell>
          <cell r="F78" t="str">
            <v>LESLIE MALINOWSKI  FINANCIAL SUPER.</v>
          </cell>
          <cell r="G78">
            <v>3152348521</v>
          </cell>
          <cell r="H78">
            <v>0</v>
          </cell>
          <cell r="I78" t="str">
            <v>10</v>
          </cell>
        </row>
        <row r="79">
          <cell r="A79">
            <v>10</v>
          </cell>
          <cell r="B79">
            <v>0</v>
          </cell>
          <cell r="C79" t="str">
            <v>UNITED STATES COURTS</v>
          </cell>
          <cell r="D79">
            <v>1001</v>
          </cell>
          <cell r="E79">
            <v>4653</v>
          </cell>
          <cell r="F79" t="str">
            <v>FRANK DALEY</v>
          </cell>
          <cell r="G79">
            <v>7186132581</v>
          </cell>
          <cell r="H79">
            <v>0</v>
          </cell>
          <cell r="I79" t="str">
            <v>10</v>
          </cell>
        </row>
        <row r="80">
          <cell r="A80">
            <v>10</v>
          </cell>
          <cell r="B80">
            <v>0</v>
          </cell>
          <cell r="C80" t="str">
            <v>UNITED STATES COURTS</v>
          </cell>
          <cell r="D80">
            <v>1001</v>
          </cell>
          <cell r="E80">
            <v>4654</v>
          </cell>
          <cell r="F80" t="str">
            <v>MICHAEL LINDNER</v>
          </cell>
          <cell r="G80">
            <v>2128050610</v>
          </cell>
          <cell r="H80">
            <v>0</v>
          </cell>
          <cell r="I80" t="str">
            <v>10</v>
          </cell>
        </row>
        <row r="81">
          <cell r="A81">
            <v>10</v>
          </cell>
          <cell r="B81">
            <v>0</v>
          </cell>
          <cell r="C81" t="str">
            <v>UNITED STATES COURTS</v>
          </cell>
          <cell r="D81">
            <v>1001</v>
          </cell>
          <cell r="E81">
            <v>4655</v>
          </cell>
          <cell r="F81" t="str">
            <v>MICHAEL J. ROEMER</v>
          </cell>
          <cell r="G81">
            <v>7163321750</v>
          </cell>
          <cell r="H81">
            <v>0</v>
          </cell>
          <cell r="I81" t="str">
            <v>10</v>
          </cell>
        </row>
        <row r="82">
          <cell r="A82">
            <v>10</v>
          </cell>
          <cell r="B82">
            <v>0</v>
          </cell>
          <cell r="C82" t="str">
            <v>UNITED STATES COURTS</v>
          </cell>
          <cell r="D82">
            <v>1001</v>
          </cell>
          <cell r="E82">
            <v>4656</v>
          </cell>
          <cell r="F82" t="str">
            <v>SHARON DIXON</v>
          </cell>
          <cell r="G82">
            <v>9196451706</v>
          </cell>
          <cell r="H82">
            <v>0</v>
          </cell>
          <cell r="I82" t="str">
            <v>10</v>
          </cell>
        </row>
        <row r="83">
          <cell r="A83">
            <v>10</v>
          </cell>
          <cell r="B83">
            <v>0</v>
          </cell>
          <cell r="C83" t="str">
            <v>UNITED STATES COURTS</v>
          </cell>
          <cell r="D83">
            <v>1001</v>
          </cell>
          <cell r="E83">
            <v>4657</v>
          </cell>
          <cell r="F83" t="str">
            <v>SANDRA W. CARTER</v>
          </cell>
          <cell r="G83">
            <v>3363326016</v>
          </cell>
          <cell r="H83">
            <v>0</v>
          </cell>
          <cell r="I83" t="str">
            <v>10</v>
          </cell>
        </row>
        <row r="84">
          <cell r="A84">
            <v>10</v>
          </cell>
          <cell r="B84">
            <v>0</v>
          </cell>
          <cell r="C84" t="str">
            <v>UNITED STATES COURTS</v>
          </cell>
          <cell r="D84">
            <v>1001</v>
          </cell>
          <cell r="E84">
            <v>4658</v>
          </cell>
          <cell r="F84" t="str">
            <v>BETH H. MITCHELL</v>
          </cell>
          <cell r="G84">
            <v>7043507418</v>
          </cell>
          <cell r="H84">
            <v>0</v>
          </cell>
          <cell r="I84" t="str">
            <v>10</v>
          </cell>
        </row>
        <row r="85">
          <cell r="A85">
            <v>10</v>
          </cell>
          <cell r="B85">
            <v>0</v>
          </cell>
          <cell r="C85" t="str">
            <v>UNITED STATES COURTS</v>
          </cell>
          <cell r="D85">
            <v>1001</v>
          </cell>
          <cell r="E85">
            <v>4659</v>
          </cell>
          <cell r="F85" t="str">
            <v>E J KLECKER</v>
          </cell>
          <cell r="G85">
            <v>7012504295</v>
          </cell>
          <cell r="H85">
            <v>0</v>
          </cell>
          <cell r="I85" t="str">
            <v>10</v>
          </cell>
        </row>
        <row r="86">
          <cell r="A86">
            <v>10</v>
          </cell>
          <cell r="B86">
            <v>0</v>
          </cell>
          <cell r="C86" t="str">
            <v>UNITED STATES COURTS</v>
          </cell>
          <cell r="D86">
            <v>1001</v>
          </cell>
          <cell r="E86">
            <v>4660</v>
          </cell>
          <cell r="F86" t="str">
            <v>GERI M. SMITH</v>
          </cell>
          <cell r="G86">
            <v>2163577070</v>
          </cell>
          <cell r="H86">
            <v>0</v>
          </cell>
          <cell r="I86" t="str">
            <v>10</v>
          </cell>
        </row>
        <row r="87">
          <cell r="A87">
            <v>10</v>
          </cell>
          <cell r="B87">
            <v>0</v>
          </cell>
          <cell r="C87" t="str">
            <v>UNITED STATES COURTS</v>
          </cell>
          <cell r="D87">
            <v>1001</v>
          </cell>
          <cell r="E87">
            <v>4661</v>
          </cell>
          <cell r="F87" t="str">
            <v>BONNIE SMITH  FINANCIAL SPEC.</v>
          </cell>
          <cell r="G87">
            <v>6147193060</v>
          </cell>
          <cell r="H87">
            <v>0</v>
          </cell>
          <cell r="I87" t="str">
            <v>10</v>
          </cell>
        </row>
        <row r="88">
          <cell r="A88">
            <v>10</v>
          </cell>
          <cell r="B88">
            <v>0</v>
          </cell>
          <cell r="C88" t="str">
            <v>UNITED STATES COURTS</v>
          </cell>
          <cell r="D88">
            <v>1001</v>
          </cell>
          <cell r="E88">
            <v>4662</v>
          </cell>
          <cell r="F88" t="str">
            <v>JENNIE CLEVLEND</v>
          </cell>
          <cell r="G88">
            <v>9186994715</v>
          </cell>
          <cell r="H88">
            <v>0</v>
          </cell>
          <cell r="I88" t="str">
            <v>10</v>
          </cell>
        </row>
        <row r="89">
          <cell r="A89">
            <v>10</v>
          </cell>
          <cell r="B89">
            <v>0</v>
          </cell>
          <cell r="C89" t="str">
            <v>UNITED STATES COURTS</v>
          </cell>
          <cell r="D89">
            <v>1001</v>
          </cell>
          <cell r="E89">
            <v>4663</v>
          </cell>
          <cell r="F89" t="str">
            <v>WILLIAM B. GUTHRIE</v>
          </cell>
          <cell r="G89">
            <v>9186847920</v>
          </cell>
          <cell r="H89">
            <v>0</v>
          </cell>
          <cell r="I89" t="str">
            <v>10</v>
          </cell>
        </row>
        <row r="90">
          <cell r="A90">
            <v>10</v>
          </cell>
          <cell r="B90">
            <v>0</v>
          </cell>
          <cell r="C90" t="str">
            <v>UNITED STATES COURTS</v>
          </cell>
          <cell r="D90">
            <v>1001</v>
          </cell>
          <cell r="E90">
            <v>4664</v>
          </cell>
          <cell r="F90" t="str">
            <v>BEVERLY THOMAS</v>
          </cell>
          <cell r="G90">
            <v>4056095047</v>
          </cell>
          <cell r="H90">
            <v>0</v>
          </cell>
          <cell r="I90" t="str">
            <v>10</v>
          </cell>
        </row>
        <row r="91">
          <cell r="A91">
            <v>10</v>
          </cell>
          <cell r="B91">
            <v>0</v>
          </cell>
          <cell r="C91" t="str">
            <v>UNITED STATES COURTS</v>
          </cell>
          <cell r="D91">
            <v>1001</v>
          </cell>
          <cell r="E91">
            <v>4665</v>
          </cell>
          <cell r="F91" t="str">
            <v>RENEE MARTINEZ</v>
          </cell>
          <cell r="G91">
            <v>5033268173</v>
          </cell>
          <cell r="H91">
            <v>0</v>
          </cell>
          <cell r="I91" t="str">
            <v>10</v>
          </cell>
        </row>
        <row r="92">
          <cell r="A92">
            <v>10</v>
          </cell>
          <cell r="B92">
            <v>0</v>
          </cell>
          <cell r="C92" t="str">
            <v>UNITED STATES COURTS</v>
          </cell>
          <cell r="D92">
            <v>1001</v>
          </cell>
          <cell r="E92">
            <v>4666</v>
          </cell>
          <cell r="F92" t="str">
            <v>MICHAEL K. KUNZ</v>
          </cell>
          <cell r="G92">
            <v>2155979221</v>
          </cell>
          <cell r="H92">
            <v>0</v>
          </cell>
          <cell r="I92" t="str">
            <v>10</v>
          </cell>
        </row>
        <row r="93">
          <cell r="A93">
            <v>10</v>
          </cell>
          <cell r="B93">
            <v>0</v>
          </cell>
          <cell r="C93" t="str">
            <v>UNITED STATES COURTS</v>
          </cell>
          <cell r="D93">
            <v>1001</v>
          </cell>
          <cell r="E93">
            <v>4667</v>
          </cell>
          <cell r="F93" t="str">
            <v>DISBURSING OFFICER</v>
          </cell>
          <cell r="G93">
            <v>7173471816</v>
          </cell>
          <cell r="H93">
            <v>0</v>
          </cell>
          <cell r="I93" t="str">
            <v>10</v>
          </cell>
        </row>
        <row r="94">
          <cell r="A94">
            <v>10</v>
          </cell>
          <cell r="B94">
            <v>0</v>
          </cell>
          <cell r="C94" t="str">
            <v>UNITED STATES COURTS</v>
          </cell>
          <cell r="D94">
            <v>1001</v>
          </cell>
          <cell r="E94">
            <v>4668</v>
          </cell>
          <cell r="F94" t="str">
            <v>ROBERT V. BARTH JR.</v>
          </cell>
          <cell r="G94">
            <v>4122087522</v>
          </cell>
          <cell r="H94">
            <v>0</v>
          </cell>
          <cell r="I94" t="str">
            <v>10</v>
          </cell>
        </row>
        <row r="95">
          <cell r="A95">
            <v>10</v>
          </cell>
          <cell r="B95">
            <v>0</v>
          </cell>
          <cell r="C95" t="str">
            <v>UNITED STATES COURTS</v>
          </cell>
          <cell r="D95">
            <v>1001</v>
          </cell>
          <cell r="E95">
            <v>4669</v>
          </cell>
          <cell r="F95" t="str">
            <v>EDITH RIOS</v>
          </cell>
          <cell r="G95">
            <v>7877723036</v>
          </cell>
          <cell r="H95">
            <v>0</v>
          </cell>
          <cell r="I95" t="str">
            <v>10</v>
          </cell>
        </row>
        <row r="96">
          <cell r="A96">
            <v>10</v>
          </cell>
          <cell r="B96">
            <v>0</v>
          </cell>
          <cell r="C96" t="str">
            <v>UNITED STATES COURTS</v>
          </cell>
          <cell r="D96">
            <v>1001</v>
          </cell>
          <cell r="E96">
            <v>4670</v>
          </cell>
          <cell r="F96" t="str">
            <v>CLAIRE PARVIN</v>
          </cell>
          <cell r="G96">
            <v>4017527225</v>
          </cell>
          <cell r="H96">
            <v>0</v>
          </cell>
          <cell r="I96" t="str">
            <v>10</v>
          </cell>
        </row>
        <row r="97">
          <cell r="A97">
            <v>10</v>
          </cell>
          <cell r="B97">
            <v>0</v>
          </cell>
          <cell r="C97" t="str">
            <v>UNITED STATES COURTS</v>
          </cell>
          <cell r="D97">
            <v>1001</v>
          </cell>
          <cell r="E97">
            <v>4671</v>
          </cell>
          <cell r="F97" t="str">
            <v>LAWRENCE D. LONG</v>
          </cell>
          <cell r="G97">
            <v>8032533473</v>
          </cell>
          <cell r="H97">
            <v>0</v>
          </cell>
          <cell r="I97" t="str">
            <v>10</v>
          </cell>
        </row>
        <row r="98">
          <cell r="A98">
            <v>10</v>
          </cell>
          <cell r="B98">
            <v>0</v>
          </cell>
          <cell r="C98" t="str">
            <v>UNITED STATES COURTS</v>
          </cell>
          <cell r="D98">
            <v>1001</v>
          </cell>
          <cell r="E98">
            <v>4673</v>
          </cell>
          <cell r="F98" t="str">
            <v>JOSEPH HAAS</v>
          </cell>
          <cell r="G98">
            <v>6053306606</v>
          </cell>
          <cell r="H98">
            <v>0</v>
          </cell>
          <cell r="I98" t="str">
            <v>10</v>
          </cell>
        </row>
        <row r="99">
          <cell r="A99">
            <v>10</v>
          </cell>
          <cell r="B99">
            <v>0</v>
          </cell>
          <cell r="C99" t="str">
            <v>UNITED STATES COURTS</v>
          </cell>
          <cell r="D99">
            <v>1001</v>
          </cell>
          <cell r="E99">
            <v>4674</v>
          </cell>
          <cell r="F99" t="str">
            <v>JOYCE M. RAULSTON EXT 2230</v>
          </cell>
          <cell r="G99">
            <v>8655454234</v>
          </cell>
          <cell r="H99">
            <v>0</v>
          </cell>
          <cell r="I99" t="str">
            <v>10</v>
          </cell>
        </row>
        <row r="100">
          <cell r="A100">
            <v>10</v>
          </cell>
          <cell r="B100">
            <v>0</v>
          </cell>
          <cell r="C100" t="str">
            <v>UNITED STATES COURTS</v>
          </cell>
          <cell r="D100">
            <v>1001</v>
          </cell>
          <cell r="E100">
            <v>4675</v>
          </cell>
          <cell r="F100" t="str">
            <v>KEITH THROCKMORTON</v>
          </cell>
          <cell r="G100">
            <v>6157362364</v>
          </cell>
          <cell r="H100">
            <v>0</v>
          </cell>
          <cell r="I100" t="str">
            <v>10</v>
          </cell>
        </row>
        <row r="101">
          <cell r="A101">
            <v>10</v>
          </cell>
          <cell r="B101">
            <v>0</v>
          </cell>
          <cell r="C101" t="str">
            <v>UNITED STATES COURTS</v>
          </cell>
          <cell r="D101">
            <v>1001</v>
          </cell>
          <cell r="E101">
            <v>4676</v>
          </cell>
          <cell r="F101" t="str">
            <v>ANDREW NASH</v>
          </cell>
          <cell r="G101">
            <v>9014951219</v>
          </cell>
          <cell r="H101">
            <v>0</v>
          </cell>
          <cell r="I101" t="str">
            <v>10</v>
          </cell>
        </row>
        <row r="102">
          <cell r="A102">
            <v>10</v>
          </cell>
          <cell r="B102">
            <v>0</v>
          </cell>
          <cell r="C102" t="str">
            <v>UNITED STATES COURTS</v>
          </cell>
          <cell r="D102">
            <v>1001</v>
          </cell>
          <cell r="E102">
            <v>4677</v>
          </cell>
          <cell r="F102" t="str">
            <v>KAREN MITCHELL</v>
          </cell>
          <cell r="G102">
            <v>2147532150</v>
          </cell>
          <cell r="H102">
            <v>0</v>
          </cell>
          <cell r="I102" t="str">
            <v>10</v>
          </cell>
        </row>
        <row r="103">
          <cell r="A103">
            <v>10</v>
          </cell>
          <cell r="B103">
            <v>0</v>
          </cell>
          <cell r="C103" t="str">
            <v>UNITED STATES COURTS</v>
          </cell>
          <cell r="D103">
            <v>1001</v>
          </cell>
          <cell r="E103">
            <v>4678</v>
          </cell>
          <cell r="F103" t="str">
            <v>LEANNE KIPP</v>
          </cell>
          <cell r="G103">
            <v>9035901007</v>
          </cell>
          <cell r="H103">
            <v>0</v>
          </cell>
          <cell r="I103" t="str">
            <v>10</v>
          </cell>
        </row>
        <row r="104">
          <cell r="A104">
            <v>10</v>
          </cell>
          <cell r="B104">
            <v>0</v>
          </cell>
          <cell r="C104" t="str">
            <v>UNITED STATES COURTS</v>
          </cell>
          <cell r="D104">
            <v>1001</v>
          </cell>
          <cell r="E104">
            <v>4679</v>
          </cell>
          <cell r="F104" t="str">
            <v>JIM SUCHMA</v>
          </cell>
          <cell r="G104">
            <v>7132505414</v>
          </cell>
          <cell r="H104">
            <v>0</v>
          </cell>
          <cell r="I104" t="str">
            <v>10</v>
          </cell>
        </row>
        <row r="105">
          <cell r="A105">
            <v>10</v>
          </cell>
          <cell r="B105">
            <v>0</v>
          </cell>
          <cell r="C105" t="str">
            <v>UNITED STATES COURTS</v>
          </cell>
          <cell r="D105">
            <v>1001</v>
          </cell>
          <cell r="E105">
            <v>4680</v>
          </cell>
          <cell r="F105" t="str">
            <v>CAROLYN MOSMETER   EXT.2826</v>
          </cell>
          <cell r="G105">
            <v>2104724955</v>
          </cell>
          <cell r="H105">
            <v>0</v>
          </cell>
          <cell r="I105" t="str">
            <v>10</v>
          </cell>
        </row>
        <row r="106">
          <cell r="A106">
            <v>10</v>
          </cell>
          <cell r="B106">
            <v>0</v>
          </cell>
          <cell r="C106" t="str">
            <v>UNITED STATES COURTS</v>
          </cell>
          <cell r="D106">
            <v>1001</v>
          </cell>
          <cell r="E106">
            <v>4681</v>
          </cell>
          <cell r="F106" t="str">
            <v>D. MARK JONES</v>
          </cell>
          <cell r="G106">
            <v>8015246120</v>
          </cell>
          <cell r="H106">
            <v>0</v>
          </cell>
          <cell r="I106" t="str">
            <v>10</v>
          </cell>
        </row>
        <row r="107">
          <cell r="A107">
            <v>10</v>
          </cell>
          <cell r="B107">
            <v>0</v>
          </cell>
          <cell r="C107" t="str">
            <v>UNITED STATES COURTS</v>
          </cell>
          <cell r="D107">
            <v>1001</v>
          </cell>
          <cell r="E107">
            <v>4682</v>
          </cell>
          <cell r="F107" t="str">
            <v>JEFFREY S EATON</v>
          </cell>
          <cell r="G107">
            <v>8029516301</v>
          </cell>
          <cell r="H107">
            <v>0</v>
          </cell>
          <cell r="I107" t="str">
            <v>10</v>
          </cell>
        </row>
        <row r="108">
          <cell r="A108">
            <v>10</v>
          </cell>
          <cell r="B108">
            <v>0</v>
          </cell>
          <cell r="C108" t="str">
            <v>UNITED STATES COURTS</v>
          </cell>
          <cell r="D108">
            <v>1001</v>
          </cell>
          <cell r="E108">
            <v>4683</v>
          </cell>
          <cell r="F108" t="str">
            <v>SANDRA T. FOY</v>
          </cell>
          <cell r="G108">
            <v>7032992173</v>
          </cell>
          <cell r="H108">
            <v>0</v>
          </cell>
          <cell r="I108" t="str">
            <v>10</v>
          </cell>
        </row>
        <row r="109">
          <cell r="A109">
            <v>10</v>
          </cell>
          <cell r="B109">
            <v>0</v>
          </cell>
          <cell r="C109" t="str">
            <v>UNITED STATES COURTS</v>
          </cell>
          <cell r="D109">
            <v>1001</v>
          </cell>
          <cell r="E109">
            <v>4684</v>
          </cell>
          <cell r="F109" t="str">
            <v>JARED MARTIN</v>
          </cell>
          <cell r="G109">
            <v>5408575118</v>
          </cell>
          <cell r="H109">
            <v>0</v>
          </cell>
          <cell r="I109" t="str">
            <v>10</v>
          </cell>
        </row>
        <row r="110">
          <cell r="A110">
            <v>10</v>
          </cell>
          <cell r="B110">
            <v>0</v>
          </cell>
          <cell r="C110" t="str">
            <v>UNITED STATES COURTS</v>
          </cell>
          <cell r="D110">
            <v>1001</v>
          </cell>
          <cell r="E110">
            <v>4685</v>
          </cell>
          <cell r="F110" t="str">
            <v>SHERI WOHL</v>
          </cell>
          <cell r="G110">
            <v>5093532150</v>
          </cell>
          <cell r="H110">
            <v>0</v>
          </cell>
          <cell r="I110" t="str">
            <v>10</v>
          </cell>
        </row>
        <row r="111">
          <cell r="A111">
            <v>10</v>
          </cell>
          <cell r="B111">
            <v>0</v>
          </cell>
          <cell r="C111" t="str">
            <v>UNITED STATES COURTS</v>
          </cell>
          <cell r="D111">
            <v>1001</v>
          </cell>
          <cell r="E111">
            <v>4686</v>
          </cell>
          <cell r="F111" t="str">
            <v>CHARLOTTE SVENDSEN</v>
          </cell>
          <cell r="G111">
            <v>2063708416</v>
          </cell>
          <cell r="H111">
            <v>0</v>
          </cell>
          <cell r="I111" t="str">
            <v>10</v>
          </cell>
        </row>
        <row r="112">
          <cell r="A112">
            <v>10</v>
          </cell>
          <cell r="B112">
            <v>0</v>
          </cell>
          <cell r="C112" t="str">
            <v>UNITED STATES COURTS</v>
          </cell>
          <cell r="D112">
            <v>1001</v>
          </cell>
          <cell r="E112">
            <v>4687</v>
          </cell>
          <cell r="F112" t="str">
            <v>EVELYN HOWELL</v>
          </cell>
          <cell r="G112">
            <v>3046361445</v>
          </cell>
          <cell r="H112">
            <v>0</v>
          </cell>
          <cell r="I112" t="str">
            <v>10</v>
          </cell>
        </row>
        <row r="113">
          <cell r="A113">
            <v>10</v>
          </cell>
          <cell r="B113">
            <v>0</v>
          </cell>
          <cell r="C113" t="str">
            <v>UNITED STATES COURTS</v>
          </cell>
          <cell r="D113">
            <v>1001</v>
          </cell>
          <cell r="E113">
            <v>4688</v>
          </cell>
          <cell r="F113" t="str">
            <v>RUTH BROTHERS</v>
          </cell>
          <cell r="G113">
            <v>3043425154</v>
          </cell>
          <cell r="H113">
            <v>0</v>
          </cell>
          <cell r="I113" t="str">
            <v>10</v>
          </cell>
        </row>
        <row r="114">
          <cell r="A114">
            <v>10</v>
          </cell>
          <cell r="B114">
            <v>0</v>
          </cell>
          <cell r="C114" t="str">
            <v>UNITED STATES COURTS</v>
          </cell>
          <cell r="D114">
            <v>1001</v>
          </cell>
          <cell r="E114">
            <v>4689</v>
          </cell>
          <cell r="F114" t="str">
            <v>LINDA M. KLEMM</v>
          </cell>
          <cell r="G114">
            <v>4142973417</v>
          </cell>
          <cell r="H114">
            <v>0</v>
          </cell>
          <cell r="I114" t="str">
            <v>10</v>
          </cell>
        </row>
        <row r="115">
          <cell r="A115">
            <v>10</v>
          </cell>
          <cell r="B115">
            <v>0</v>
          </cell>
          <cell r="C115" t="str">
            <v>UNITED STATES COURTS</v>
          </cell>
          <cell r="D115">
            <v>1001</v>
          </cell>
          <cell r="E115">
            <v>4690</v>
          </cell>
          <cell r="F115" t="str">
            <v>CHERYL WISLON</v>
          </cell>
          <cell r="G115">
            <v>6082615721</v>
          </cell>
          <cell r="H115">
            <v>0</v>
          </cell>
          <cell r="I115" t="str">
            <v>10</v>
          </cell>
        </row>
        <row r="116">
          <cell r="A116">
            <v>10</v>
          </cell>
          <cell r="B116">
            <v>0</v>
          </cell>
          <cell r="C116" t="str">
            <v>UNITED STATES COURTS</v>
          </cell>
          <cell r="D116">
            <v>1001</v>
          </cell>
          <cell r="E116">
            <v>4691</v>
          </cell>
          <cell r="F116" t="str">
            <v>MICHELLE REED</v>
          </cell>
          <cell r="G116">
            <v>3044332132</v>
          </cell>
          <cell r="H116">
            <v>0</v>
          </cell>
          <cell r="I116" t="str">
            <v>10</v>
          </cell>
        </row>
        <row r="117">
          <cell r="A117">
            <v>10</v>
          </cell>
          <cell r="B117">
            <v>0</v>
          </cell>
          <cell r="C117" t="str">
            <v>UNITED STATES COURTS</v>
          </cell>
          <cell r="D117">
            <v>1001</v>
          </cell>
          <cell r="E117">
            <v>4692</v>
          </cell>
          <cell r="F117" t="str">
            <v>CYNTHIA ROMNEY</v>
          </cell>
          <cell r="G117">
            <v>3407760221</v>
          </cell>
          <cell r="H117">
            <v>0</v>
          </cell>
          <cell r="I117" t="str">
            <v>10</v>
          </cell>
        </row>
        <row r="118">
          <cell r="A118">
            <v>10</v>
          </cell>
          <cell r="B118">
            <v>0</v>
          </cell>
          <cell r="C118" t="str">
            <v>UNITED STATES COURTS</v>
          </cell>
          <cell r="D118">
            <v>1001</v>
          </cell>
          <cell r="E118">
            <v>4694</v>
          </cell>
          <cell r="F118" t="str">
            <v>JEANNE G. QUINATA</v>
          </cell>
          <cell r="G118">
            <v>6714739115</v>
          </cell>
          <cell r="H118">
            <v>0</v>
          </cell>
          <cell r="I118" t="str">
            <v>10</v>
          </cell>
        </row>
        <row r="119">
          <cell r="A119">
            <v>10</v>
          </cell>
          <cell r="B119">
            <v>0</v>
          </cell>
          <cell r="C119" t="str">
            <v>UNITED STATES COURTS</v>
          </cell>
          <cell r="D119">
            <v>1001</v>
          </cell>
          <cell r="E119">
            <v>4695</v>
          </cell>
          <cell r="F119" t="str">
            <v>TED WILLMANN</v>
          </cell>
          <cell r="G119">
            <v>2103016444</v>
          </cell>
          <cell r="H119">
            <v>0</v>
          </cell>
          <cell r="I119" t="str">
            <v>10</v>
          </cell>
        </row>
        <row r="120">
          <cell r="A120">
            <v>10</v>
          </cell>
          <cell r="B120">
            <v>0</v>
          </cell>
          <cell r="C120" t="str">
            <v>UNITED STATES COURTS</v>
          </cell>
          <cell r="D120">
            <v>1001</v>
          </cell>
          <cell r="E120">
            <v>4699</v>
          </cell>
          <cell r="F120" t="str">
            <v>NATALIE EVANS</v>
          </cell>
          <cell r="G120">
            <v>2253893519</v>
          </cell>
          <cell r="H120">
            <v>0</v>
          </cell>
          <cell r="I120" t="str">
            <v>10</v>
          </cell>
        </row>
        <row r="121">
          <cell r="A121">
            <v>10</v>
          </cell>
          <cell r="B121">
            <v>0</v>
          </cell>
          <cell r="C121" t="str">
            <v>UNITED STATES COURTS</v>
          </cell>
          <cell r="D121">
            <v>1001</v>
          </cell>
          <cell r="E121">
            <v>4700</v>
          </cell>
          <cell r="F121" t="str">
            <v>DONNA BOLD</v>
          </cell>
          <cell r="G121">
            <v>2025353390</v>
          </cell>
          <cell r="H121">
            <v>0</v>
          </cell>
          <cell r="I121" t="str">
            <v>10</v>
          </cell>
        </row>
        <row r="122">
          <cell r="A122">
            <v>10</v>
          </cell>
          <cell r="B122">
            <v>0</v>
          </cell>
          <cell r="C122" t="str">
            <v>UNITED STATES COURTS</v>
          </cell>
          <cell r="D122">
            <v>1001</v>
          </cell>
          <cell r="E122">
            <v>4701</v>
          </cell>
          <cell r="F122" t="str">
            <v>LAURA MICHALSKI</v>
          </cell>
          <cell r="G122">
            <v>6177489069</v>
          </cell>
          <cell r="H122">
            <v>0</v>
          </cell>
          <cell r="I122" t="str">
            <v>10</v>
          </cell>
        </row>
        <row r="123">
          <cell r="A123">
            <v>10</v>
          </cell>
          <cell r="B123">
            <v>0</v>
          </cell>
          <cell r="C123" t="str">
            <v>UNITED STATES COURTS</v>
          </cell>
          <cell r="D123">
            <v>1001</v>
          </cell>
          <cell r="E123">
            <v>4702</v>
          </cell>
          <cell r="F123" t="str">
            <v>JOHN COFFEY</v>
          </cell>
          <cell r="G123">
            <v>2128578760</v>
          </cell>
          <cell r="H123">
            <v>0</v>
          </cell>
          <cell r="I123" t="str">
            <v>10</v>
          </cell>
        </row>
        <row r="124">
          <cell r="A124">
            <v>10</v>
          </cell>
          <cell r="B124">
            <v>0</v>
          </cell>
          <cell r="C124" t="str">
            <v>UNITED STATES COURTS</v>
          </cell>
          <cell r="D124">
            <v>1001</v>
          </cell>
          <cell r="E124">
            <v>4703</v>
          </cell>
          <cell r="F124" t="str">
            <v>LORI CASPER</v>
          </cell>
          <cell r="G124">
            <v>2672994208</v>
          </cell>
          <cell r="H124">
            <v>0</v>
          </cell>
          <cell r="I124" t="str">
            <v>10</v>
          </cell>
        </row>
        <row r="125">
          <cell r="A125">
            <v>10</v>
          </cell>
          <cell r="B125">
            <v>0</v>
          </cell>
          <cell r="C125" t="str">
            <v>UNITED STATES COURTS</v>
          </cell>
          <cell r="D125">
            <v>1001</v>
          </cell>
          <cell r="E125">
            <v>4704</v>
          </cell>
          <cell r="F125" t="str">
            <v>MARILYN K. BECK</v>
          </cell>
          <cell r="G125">
            <v>8049162723</v>
          </cell>
          <cell r="H125">
            <v>0</v>
          </cell>
          <cell r="I125" t="str">
            <v>10</v>
          </cell>
        </row>
        <row r="126">
          <cell r="A126">
            <v>10</v>
          </cell>
          <cell r="B126">
            <v>0</v>
          </cell>
          <cell r="C126" t="str">
            <v>UNITED STATES COURTS</v>
          </cell>
          <cell r="D126">
            <v>1001</v>
          </cell>
          <cell r="E126">
            <v>4705</v>
          </cell>
          <cell r="F126" t="str">
            <v>ANGELA HINGLE</v>
          </cell>
          <cell r="G126">
            <v>5043107620</v>
          </cell>
          <cell r="H126">
            <v>0</v>
          </cell>
          <cell r="I126" t="str">
            <v>10</v>
          </cell>
        </row>
        <row r="127">
          <cell r="A127">
            <v>10</v>
          </cell>
          <cell r="B127">
            <v>0</v>
          </cell>
          <cell r="C127" t="str">
            <v>UNITED STATES COURTS</v>
          </cell>
          <cell r="D127">
            <v>1001</v>
          </cell>
          <cell r="E127">
            <v>4706</v>
          </cell>
          <cell r="F127" t="str">
            <v>PATRICK DINAN</v>
          </cell>
          <cell r="G127">
            <v>5135047000</v>
          </cell>
          <cell r="H127">
            <v>0</v>
          </cell>
          <cell r="I127" t="str">
            <v>10</v>
          </cell>
        </row>
        <row r="128">
          <cell r="A128">
            <v>10</v>
          </cell>
          <cell r="B128">
            <v>0</v>
          </cell>
          <cell r="C128" t="str">
            <v>UNITED STATES COURTS</v>
          </cell>
          <cell r="D128">
            <v>1001</v>
          </cell>
          <cell r="E128">
            <v>4707</v>
          </cell>
          <cell r="F128" t="str">
            <v>GINO J. AGNELLO</v>
          </cell>
          <cell r="G128">
            <v>3124355850</v>
          </cell>
          <cell r="H128">
            <v>0</v>
          </cell>
          <cell r="I128" t="str">
            <v>10</v>
          </cell>
        </row>
        <row r="129">
          <cell r="A129">
            <v>10</v>
          </cell>
          <cell r="B129">
            <v>0</v>
          </cell>
          <cell r="C129" t="str">
            <v>UNITED STATES COURTS</v>
          </cell>
          <cell r="D129">
            <v>1001</v>
          </cell>
          <cell r="E129">
            <v>4708</v>
          </cell>
          <cell r="F129" t="str">
            <v>LINDA DAHM</v>
          </cell>
          <cell r="G129">
            <v>3142442411</v>
          </cell>
          <cell r="H129">
            <v>0</v>
          </cell>
          <cell r="I129" t="str">
            <v>10</v>
          </cell>
        </row>
        <row r="130">
          <cell r="A130">
            <v>10</v>
          </cell>
          <cell r="B130">
            <v>0</v>
          </cell>
          <cell r="C130" t="str">
            <v>UNITED STATES COURTS</v>
          </cell>
          <cell r="D130">
            <v>1001</v>
          </cell>
          <cell r="E130">
            <v>4709</v>
          </cell>
          <cell r="F130" t="str">
            <v>CATHY CATTERSON</v>
          </cell>
          <cell r="G130">
            <v>4153558299</v>
          </cell>
          <cell r="H130">
            <v>0</v>
          </cell>
          <cell r="I130" t="str">
            <v>10</v>
          </cell>
        </row>
        <row r="131">
          <cell r="A131">
            <v>10</v>
          </cell>
          <cell r="B131">
            <v>0</v>
          </cell>
          <cell r="C131" t="str">
            <v>UNITED STATES COURTS</v>
          </cell>
          <cell r="D131">
            <v>1001</v>
          </cell>
          <cell r="E131">
            <v>4710</v>
          </cell>
          <cell r="F131" t="str">
            <v>DISBURSING OFFICER</v>
          </cell>
          <cell r="G131">
            <v>3038443157</v>
          </cell>
          <cell r="H131">
            <v>0</v>
          </cell>
          <cell r="I131" t="str">
            <v>10</v>
          </cell>
        </row>
        <row r="132">
          <cell r="A132">
            <v>10</v>
          </cell>
          <cell r="B132">
            <v>0</v>
          </cell>
          <cell r="C132" t="str">
            <v>UNITED STATES COURTS</v>
          </cell>
          <cell r="D132">
            <v>1001</v>
          </cell>
          <cell r="E132">
            <v>4711</v>
          </cell>
          <cell r="F132" t="str">
            <v>MARK J. LANGER</v>
          </cell>
          <cell r="G132">
            <v>2022167300</v>
          </cell>
          <cell r="H132">
            <v>0</v>
          </cell>
          <cell r="I132" t="str">
            <v>10</v>
          </cell>
        </row>
        <row r="133">
          <cell r="A133">
            <v>10</v>
          </cell>
          <cell r="B133">
            <v>0</v>
          </cell>
          <cell r="C133" t="str">
            <v>UNITED STATES COURTS</v>
          </cell>
          <cell r="D133">
            <v>1001</v>
          </cell>
          <cell r="E133">
            <v>4712</v>
          </cell>
          <cell r="F133" t="str">
            <v>CLERK</v>
          </cell>
          <cell r="G133">
            <v>0</v>
          </cell>
          <cell r="H133">
            <v>0</v>
          </cell>
          <cell r="I133" t="str">
            <v>10</v>
          </cell>
        </row>
        <row r="134">
          <cell r="A134">
            <v>10</v>
          </cell>
          <cell r="B134">
            <v>0</v>
          </cell>
          <cell r="C134" t="str">
            <v>UNITED STATES COURTS</v>
          </cell>
          <cell r="D134">
            <v>1001</v>
          </cell>
          <cell r="E134">
            <v>4788</v>
          </cell>
          <cell r="F134" t="str">
            <v>THOMAS K. KAHN</v>
          </cell>
          <cell r="G134">
            <v>4043356100</v>
          </cell>
          <cell r="H134">
            <v>0</v>
          </cell>
          <cell r="I134" t="str">
            <v>10</v>
          </cell>
        </row>
        <row r="135">
          <cell r="A135">
            <v>10</v>
          </cell>
          <cell r="B135">
            <v>0</v>
          </cell>
          <cell r="C135" t="str">
            <v>UNITED STATES COURTS</v>
          </cell>
          <cell r="D135">
            <v>1001</v>
          </cell>
          <cell r="E135">
            <v>5695</v>
          </cell>
          <cell r="F135" t="str">
            <v>CLERK</v>
          </cell>
          <cell r="G135">
            <v>0</v>
          </cell>
          <cell r="H135">
            <v>0</v>
          </cell>
          <cell r="I135" t="str">
            <v>10</v>
          </cell>
        </row>
        <row r="136">
          <cell r="A136">
            <v>10</v>
          </cell>
          <cell r="B136">
            <v>0</v>
          </cell>
          <cell r="C136" t="str">
            <v>UNITED STATES COURTS</v>
          </cell>
          <cell r="D136">
            <v>1001</v>
          </cell>
          <cell r="E136">
            <v>5696</v>
          </cell>
          <cell r="F136" t="str">
            <v>PAMELA J. TWIFORD</v>
          </cell>
          <cell r="G136">
            <v>2023125522</v>
          </cell>
          <cell r="H136">
            <v>0</v>
          </cell>
          <cell r="I136" t="str">
            <v>10</v>
          </cell>
        </row>
        <row r="137">
          <cell r="A137">
            <v>10</v>
          </cell>
          <cell r="B137">
            <v>0</v>
          </cell>
          <cell r="C137" t="str">
            <v>UNITED STATES COURTS</v>
          </cell>
          <cell r="D137">
            <v>1001</v>
          </cell>
          <cell r="E137">
            <v>5697</v>
          </cell>
          <cell r="F137" t="str">
            <v>GLORIA C. BROWN</v>
          </cell>
          <cell r="G137">
            <v>2025022235</v>
          </cell>
          <cell r="H137">
            <v>0</v>
          </cell>
          <cell r="I137" t="str">
            <v>10</v>
          </cell>
        </row>
        <row r="138">
          <cell r="A138">
            <v>10</v>
          </cell>
          <cell r="B138">
            <v>1</v>
          </cell>
          <cell r="C138" t="str">
            <v>UNITED STATES COURTS</v>
          </cell>
          <cell r="D138">
            <v>5698</v>
          </cell>
          <cell r="E138">
            <v>5698</v>
          </cell>
          <cell r="F138" t="str">
            <v>KEVIN CLINE</v>
          </cell>
          <cell r="G138">
            <v>2024792907</v>
          </cell>
          <cell r="H138">
            <v>0</v>
          </cell>
          <cell r="I138" t="str">
            <v>10</v>
          </cell>
        </row>
        <row r="139">
          <cell r="A139">
            <v>10</v>
          </cell>
          <cell r="B139">
            <v>0</v>
          </cell>
          <cell r="C139" t="str">
            <v>UNITED STATES COURTS</v>
          </cell>
          <cell r="D139">
            <v>1001</v>
          </cell>
          <cell r="E139">
            <v>5699</v>
          </cell>
          <cell r="F139" t="str">
            <v>GAIL R. JEBY</v>
          </cell>
          <cell r="G139">
            <v>2122642831</v>
          </cell>
          <cell r="H139">
            <v>0</v>
          </cell>
          <cell r="I139" t="str">
            <v>10</v>
          </cell>
        </row>
        <row r="140">
          <cell r="A140">
            <v>10</v>
          </cell>
          <cell r="B140">
            <v>0</v>
          </cell>
          <cell r="C140" t="str">
            <v>UNITED STATES COURTS</v>
          </cell>
          <cell r="D140">
            <v>1003</v>
          </cell>
          <cell r="E140">
            <v>8600</v>
          </cell>
          <cell r="F140" t="str">
            <v>JUANA MCKIERMAN</v>
          </cell>
          <cell r="G140">
            <v>3057141841</v>
          </cell>
          <cell r="H140">
            <v>0</v>
          </cell>
          <cell r="I140" t="str">
            <v>10</v>
          </cell>
        </row>
        <row r="141">
          <cell r="A141">
            <v>10</v>
          </cell>
          <cell r="B141">
            <v>0</v>
          </cell>
          <cell r="C141" t="str">
            <v>UNITED STATES COURTS</v>
          </cell>
          <cell r="D141">
            <v>1003</v>
          </cell>
          <cell r="E141">
            <v>8601</v>
          </cell>
          <cell r="F141" t="str">
            <v>REBECCA W. BROOKS</v>
          </cell>
          <cell r="G141">
            <v>2027144008</v>
          </cell>
          <cell r="H141">
            <v>0</v>
          </cell>
          <cell r="I141" t="str">
            <v>10</v>
          </cell>
        </row>
        <row r="142">
          <cell r="A142">
            <v>10</v>
          </cell>
          <cell r="B142">
            <v>0</v>
          </cell>
          <cell r="C142" t="str">
            <v>UNITED STATES COURTS</v>
          </cell>
          <cell r="D142">
            <v>1003</v>
          </cell>
          <cell r="E142">
            <v>8602</v>
          </cell>
          <cell r="F142" t="str">
            <v>JANET CLARK</v>
          </cell>
          <cell r="G142">
            <v>3349543872</v>
          </cell>
          <cell r="H142">
            <v>0</v>
          </cell>
          <cell r="I142" t="str">
            <v>10</v>
          </cell>
        </row>
        <row r="143">
          <cell r="A143">
            <v>10</v>
          </cell>
          <cell r="B143">
            <v>0</v>
          </cell>
          <cell r="C143" t="str">
            <v>UNITED STATES COURTS</v>
          </cell>
          <cell r="D143">
            <v>1003</v>
          </cell>
          <cell r="E143">
            <v>8603</v>
          </cell>
          <cell r="F143" t="str">
            <v>BERNITA L. MITCHELL</v>
          </cell>
          <cell r="G143">
            <v>2514415391</v>
          </cell>
          <cell r="H143">
            <v>0</v>
          </cell>
          <cell r="I143" t="str">
            <v>10</v>
          </cell>
        </row>
        <row r="144">
          <cell r="A144">
            <v>10</v>
          </cell>
          <cell r="B144">
            <v>0</v>
          </cell>
          <cell r="C144" t="str">
            <v>UNITED STATES COURTS</v>
          </cell>
          <cell r="D144">
            <v>1003</v>
          </cell>
          <cell r="E144">
            <v>8604</v>
          </cell>
          <cell r="F144" t="str">
            <v>KAREN CERIANI</v>
          </cell>
          <cell r="G144">
            <v>9169304472</v>
          </cell>
          <cell r="H144">
            <v>0</v>
          </cell>
          <cell r="I144" t="str">
            <v>10</v>
          </cell>
        </row>
        <row r="145">
          <cell r="A145">
            <v>10</v>
          </cell>
          <cell r="B145">
            <v>0</v>
          </cell>
          <cell r="C145" t="str">
            <v>UNITED STATES COURTS</v>
          </cell>
          <cell r="D145">
            <v>1003</v>
          </cell>
          <cell r="E145">
            <v>8605</v>
          </cell>
          <cell r="F145" t="str">
            <v>RONALD ARTH</v>
          </cell>
          <cell r="G145">
            <v>6195576777</v>
          </cell>
          <cell r="H145">
            <v>0</v>
          </cell>
          <cell r="I145" t="str">
            <v>10</v>
          </cell>
        </row>
        <row r="146">
          <cell r="A146">
            <v>10</v>
          </cell>
          <cell r="B146">
            <v>0</v>
          </cell>
          <cell r="C146" t="str">
            <v>UNITED STATES COURTS</v>
          </cell>
          <cell r="D146">
            <v>1003</v>
          </cell>
          <cell r="E146">
            <v>8606</v>
          </cell>
          <cell r="F146" t="str">
            <v>JAN S. OSTROVAKY</v>
          </cell>
          <cell r="G146">
            <v>9072714000</v>
          </cell>
          <cell r="H146">
            <v>0</v>
          </cell>
          <cell r="I146" t="str">
            <v>10</v>
          </cell>
        </row>
        <row r="147">
          <cell r="A147">
            <v>10</v>
          </cell>
          <cell r="B147">
            <v>0</v>
          </cell>
          <cell r="C147" t="str">
            <v>UNITED STATES COURTS</v>
          </cell>
          <cell r="D147">
            <v>1003</v>
          </cell>
          <cell r="E147">
            <v>8608</v>
          </cell>
          <cell r="F147" t="str">
            <v>ROSA D. TRUJILLO</v>
          </cell>
          <cell r="G147">
            <v>6026824130</v>
          </cell>
          <cell r="H147">
            <v>0</v>
          </cell>
          <cell r="I147" t="str">
            <v>10</v>
          </cell>
        </row>
        <row r="148">
          <cell r="A148">
            <v>10</v>
          </cell>
          <cell r="B148">
            <v>0</v>
          </cell>
          <cell r="C148" t="str">
            <v>UNITED STATES COURTS</v>
          </cell>
          <cell r="D148">
            <v>1003</v>
          </cell>
          <cell r="E148">
            <v>8609</v>
          </cell>
          <cell r="F148" t="str">
            <v>JEAN ELIZABETH ROLFS</v>
          </cell>
          <cell r="G148">
            <v>5019185500</v>
          </cell>
          <cell r="H148">
            <v>0</v>
          </cell>
          <cell r="I148" t="str">
            <v>10</v>
          </cell>
        </row>
        <row r="149">
          <cell r="A149">
            <v>10</v>
          </cell>
          <cell r="B149">
            <v>0</v>
          </cell>
          <cell r="C149" t="str">
            <v>UNITED STATES COURTS</v>
          </cell>
          <cell r="D149">
            <v>1003</v>
          </cell>
          <cell r="E149">
            <v>8611</v>
          </cell>
          <cell r="F149" t="str">
            <v>CHRIS GUNDAYAO</v>
          </cell>
          <cell r="G149">
            <v>4152682344</v>
          </cell>
          <cell r="H149">
            <v>0</v>
          </cell>
          <cell r="I149" t="str">
            <v>10</v>
          </cell>
        </row>
        <row r="150">
          <cell r="A150">
            <v>10</v>
          </cell>
          <cell r="B150">
            <v>0</v>
          </cell>
          <cell r="C150" t="str">
            <v>UNITED STATES COURTS</v>
          </cell>
          <cell r="D150">
            <v>1003</v>
          </cell>
          <cell r="E150">
            <v>8612</v>
          </cell>
          <cell r="F150" t="str">
            <v>JON D. CERETTO</v>
          </cell>
          <cell r="G150">
            <v>2138946244</v>
          </cell>
          <cell r="H150">
            <v>0</v>
          </cell>
          <cell r="I150" t="str">
            <v>10</v>
          </cell>
        </row>
        <row r="151">
          <cell r="A151">
            <v>10</v>
          </cell>
          <cell r="B151">
            <v>0</v>
          </cell>
          <cell r="C151" t="str">
            <v>UNITED STATES COURTS</v>
          </cell>
          <cell r="D151">
            <v>1003</v>
          </cell>
          <cell r="E151">
            <v>8613</v>
          </cell>
          <cell r="F151" t="str">
            <v>CHERYL ITEN</v>
          </cell>
          <cell r="G151">
            <v>7209047316</v>
          </cell>
          <cell r="H151">
            <v>0</v>
          </cell>
          <cell r="I151" t="str">
            <v>10</v>
          </cell>
        </row>
        <row r="152">
          <cell r="A152">
            <v>10</v>
          </cell>
          <cell r="B152">
            <v>0</v>
          </cell>
          <cell r="C152" t="str">
            <v>UNITED STATES COURTS</v>
          </cell>
          <cell r="D152">
            <v>1003</v>
          </cell>
          <cell r="E152">
            <v>8614</v>
          </cell>
          <cell r="F152" t="str">
            <v>JAMES J. BAGNI</v>
          </cell>
          <cell r="G152">
            <v>8602403675</v>
          </cell>
          <cell r="H152">
            <v>0</v>
          </cell>
          <cell r="I152" t="str">
            <v>10</v>
          </cell>
        </row>
        <row r="153">
          <cell r="A153">
            <v>10</v>
          </cell>
          <cell r="B153">
            <v>0</v>
          </cell>
          <cell r="C153" t="str">
            <v>UNITED STATES COURTS</v>
          </cell>
          <cell r="D153">
            <v>1003</v>
          </cell>
          <cell r="E153">
            <v>8615</v>
          </cell>
          <cell r="F153" t="str">
            <v>DAVID D. BIRD</v>
          </cell>
          <cell r="G153">
            <v>3022522943</v>
          </cell>
          <cell r="H153">
            <v>0</v>
          </cell>
          <cell r="I153" t="str">
            <v>10</v>
          </cell>
        </row>
        <row r="154">
          <cell r="A154">
            <v>10</v>
          </cell>
          <cell r="B154">
            <v>0</v>
          </cell>
          <cell r="C154" t="str">
            <v>UNITED STATES COURTS</v>
          </cell>
          <cell r="D154">
            <v>1003</v>
          </cell>
          <cell r="E154">
            <v>8616</v>
          </cell>
          <cell r="F154" t="str">
            <v>ALFREDA LUDD</v>
          </cell>
          <cell r="G154">
            <v>2023543104</v>
          </cell>
          <cell r="H154">
            <v>0</v>
          </cell>
          <cell r="I154" t="str">
            <v>10</v>
          </cell>
        </row>
        <row r="155">
          <cell r="A155">
            <v>10</v>
          </cell>
          <cell r="B155">
            <v>0</v>
          </cell>
          <cell r="C155" t="str">
            <v>UNITED STATES COURTS</v>
          </cell>
          <cell r="D155">
            <v>1003</v>
          </cell>
          <cell r="E155">
            <v>8617</v>
          </cell>
          <cell r="F155" t="str">
            <v>WILLIAM BLEVINS</v>
          </cell>
          <cell r="G155">
            <v>8505215013</v>
          </cell>
          <cell r="H155">
            <v>0</v>
          </cell>
          <cell r="I155" t="str">
            <v>10</v>
          </cell>
        </row>
        <row r="156">
          <cell r="A156">
            <v>10</v>
          </cell>
          <cell r="B156">
            <v>0</v>
          </cell>
          <cell r="C156" t="str">
            <v>UNITED STATES COURTS</v>
          </cell>
          <cell r="D156">
            <v>1003</v>
          </cell>
          <cell r="E156">
            <v>8618</v>
          </cell>
          <cell r="F156" t="str">
            <v>SUSAN MAGADITSCH</v>
          </cell>
          <cell r="G156">
            <v>8133015177</v>
          </cell>
          <cell r="H156">
            <v>0</v>
          </cell>
          <cell r="I156" t="str">
            <v>10</v>
          </cell>
        </row>
        <row r="157">
          <cell r="A157">
            <v>10</v>
          </cell>
          <cell r="B157">
            <v>0</v>
          </cell>
          <cell r="C157" t="str">
            <v>UNITED STATES COURTS</v>
          </cell>
          <cell r="D157">
            <v>1003</v>
          </cell>
          <cell r="E157">
            <v>8619</v>
          </cell>
          <cell r="F157" t="str">
            <v>LYNN SAUNDERS</v>
          </cell>
          <cell r="G157">
            <v>4042151132</v>
          </cell>
          <cell r="H157">
            <v>0</v>
          </cell>
          <cell r="I157" t="str">
            <v>10</v>
          </cell>
        </row>
        <row r="158">
          <cell r="A158">
            <v>10</v>
          </cell>
          <cell r="B158">
            <v>0</v>
          </cell>
          <cell r="C158" t="str">
            <v>UNITED STATES COURTS</v>
          </cell>
          <cell r="D158">
            <v>1003</v>
          </cell>
          <cell r="E158">
            <v>8620</v>
          </cell>
          <cell r="F158" t="str">
            <v>BENITA STRIPLING</v>
          </cell>
          <cell r="G158">
            <v>4787496844</v>
          </cell>
          <cell r="H158">
            <v>0</v>
          </cell>
          <cell r="I158" t="str">
            <v>10</v>
          </cell>
        </row>
        <row r="159">
          <cell r="A159">
            <v>10</v>
          </cell>
          <cell r="B159">
            <v>0</v>
          </cell>
          <cell r="C159" t="str">
            <v>UNITED STATES COURTS</v>
          </cell>
          <cell r="D159">
            <v>1003</v>
          </cell>
          <cell r="E159">
            <v>8621</v>
          </cell>
          <cell r="F159" t="str">
            <v>WENDY PENA</v>
          </cell>
          <cell r="G159">
            <v>9126504139</v>
          </cell>
          <cell r="H159">
            <v>0</v>
          </cell>
          <cell r="I159" t="str">
            <v>10</v>
          </cell>
        </row>
        <row r="160">
          <cell r="A160">
            <v>10</v>
          </cell>
          <cell r="B160">
            <v>0</v>
          </cell>
          <cell r="C160" t="str">
            <v>UNITED STATES COURTS</v>
          </cell>
          <cell r="D160">
            <v>1003</v>
          </cell>
          <cell r="E160">
            <v>8622</v>
          </cell>
          <cell r="F160" t="str">
            <v>MICHAEL DOWLING</v>
          </cell>
          <cell r="G160">
            <v>8085228115</v>
          </cell>
          <cell r="H160">
            <v>0</v>
          </cell>
          <cell r="I160" t="str">
            <v>10</v>
          </cell>
        </row>
        <row r="161">
          <cell r="A161">
            <v>10</v>
          </cell>
          <cell r="B161">
            <v>0</v>
          </cell>
          <cell r="C161" t="str">
            <v>UNITED STATES COURTS</v>
          </cell>
          <cell r="D161">
            <v>1003</v>
          </cell>
          <cell r="E161">
            <v>8623</v>
          </cell>
          <cell r="F161" t="str">
            <v>DISBURSING OFFICER</v>
          </cell>
          <cell r="G161">
            <v>2083349397</v>
          </cell>
          <cell r="H161">
            <v>0</v>
          </cell>
          <cell r="I161" t="str">
            <v>10</v>
          </cell>
        </row>
        <row r="162">
          <cell r="A162">
            <v>10</v>
          </cell>
          <cell r="B162">
            <v>0</v>
          </cell>
          <cell r="C162" t="str">
            <v>UNITED STATES COURTS</v>
          </cell>
          <cell r="D162">
            <v>1003</v>
          </cell>
          <cell r="E162">
            <v>8624</v>
          </cell>
          <cell r="F162" t="str">
            <v>DONNA BRIDGES</v>
          </cell>
          <cell r="G162">
            <v>3124357581</v>
          </cell>
          <cell r="H162">
            <v>0</v>
          </cell>
          <cell r="I162" t="str">
            <v>10</v>
          </cell>
        </row>
        <row r="163">
          <cell r="A163">
            <v>10</v>
          </cell>
          <cell r="B163">
            <v>0</v>
          </cell>
          <cell r="C163" t="str">
            <v>UNITED STATES COURTS</v>
          </cell>
          <cell r="D163">
            <v>1003</v>
          </cell>
          <cell r="E163">
            <v>8625</v>
          </cell>
          <cell r="F163" t="str">
            <v>DISBURSING OFFICER</v>
          </cell>
          <cell r="G163">
            <v>6184829409</v>
          </cell>
          <cell r="H163">
            <v>0</v>
          </cell>
          <cell r="I163" t="str">
            <v>10</v>
          </cell>
        </row>
        <row r="164">
          <cell r="A164">
            <v>10</v>
          </cell>
          <cell r="B164">
            <v>0</v>
          </cell>
          <cell r="C164" t="str">
            <v>UNITED STATES COURTS</v>
          </cell>
          <cell r="D164">
            <v>1003</v>
          </cell>
          <cell r="E164">
            <v>8626</v>
          </cell>
          <cell r="F164" t="str">
            <v>KHADIJIA THOMAS</v>
          </cell>
          <cell r="G164">
            <v>2174924559</v>
          </cell>
          <cell r="H164">
            <v>0</v>
          </cell>
          <cell r="I164" t="str">
            <v>10</v>
          </cell>
        </row>
        <row r="165">
          <cell r="A165">
            <v>10</v>
          </cell>
          <cell r="B165">
            <v>0</v>
          </cell>
          <cell r="C165" t="str">
            <v>UNITED STATES COURTS</v>
          </cell>
          <cell r="D165">
            <v>1003</v>
          </cell>
          <cell r="E165">
            <v>8627</v>
          </cell>
          <cell r="F165" t="str">
            <v>NANCY K. NOECKER</v>
          </cell>
          <cell r="G165">
            <v>5749682226</v>
          </cell>
          <cell r="H165">
            <v>0</v>
          </cell>
          <cell r="I165" t="str">
            <v>10</v>
          </cell>
        </row>
        <row r="166">
          <cell r="A166">
            <v>10</v>
          </cell>
          <cell r="B166">
            <v>0</v>
          </cell>
          <cell r="C166" t="str">
            <v>UNITED STATES COURTS</v>
          </cell>
          <cell r="D166">
            <v>1003</v>
          </cell>
          <cell r="E166">
            <v>8628</v>
          </cell>
          <cell r="F166" t="str">
            <v>KEVIN P. DEMPSEY</v>
          </cell>
          <cell r="G166">
            <v>3172293805</v>
          </cell>
          <cell r="H166">
            <v>0</v>
          </cell>
          <cell r="I166" t="str">
            <v>10</v>
          </cell>
        </row>
        <row r="167">
          <cell r="A167">
            <v>10</v>
          </cell>
          <cell r="B167">
            <v>0</v>
          </cell>
          <cell r="C167" t="str">
            <v>UNITED STATES COURTS</v>
          </cell>
          <cell r="D167">
            <v>1003</v>
          </cell>
          <cell r="E167">
            <v>8629</v>
          </cell>
          <cell r="F167" t="str">
            <v>SEAN F. MCAVOY</v>
          </cell>
          <cell r="G167">
            <v>3192862208</v>
          </cell>
          <cell r="H167">
            <v>0</v>
          </cell>
          <cell r="I167" t="str">
            <v>10</v>
          </cell>
        </row>
        <row r="168">
          <cell r="A168">
            <v>10</v>
          </cell>
          <cell r="B168">
            <v>0</v>
          </cell>
          <cell r="C168" t="str">
            <v>UNITED STATES COURTS</v>
          </cell>
          <cell r="D168">
            <v>1003</v>
          </cell>
          <cell r="E168">
            <v>8630</v>
          </cell>
          <cell r="F168" t="str">
            <v>WILLIAM J. FREIBURGER</v>
          </cell>
          <cell r="G168">
            <v>5153232844</v>
          </cell>
          <cell r="H168">
            <v>0</v>
          </cell>
          <cell r="I168" t="str">
            <v>10</v>
          </cell>
        </row>
        <row r="169">
          <cell r="A169">
            <v>10</v>
          </cell>
          <cell r="B169">
            <v>0</v>
          </cell>
          <cell r="C169" t="str">
            <v>UNITED STATES COURTS</v>
          </cell>
          <cell r="D169">
            <v>1003</v>
          </cell>
          <cell r="E169">
            <v>8631</v>
          </cell>
          <cell r="F169" t="str">
            <v>FRED JAMISON</v>
          </cell>
          <cell r="G169">
            <v>3162696433</v>
          </cell>
          <cell r="H169">
            <v>0</v>
          </cell>
          <cell r="I169" t="str">
            <v>10</v>
          </cell>
        </row>
        <row r="170">
          <cell r="A170">
            <v>10</v>
          </cell>
          <cell r="B170">
            <v>0</v>
          </cell>
          <cell r="C170" t="str">
            <v>UNITED STATES COURTS</v>
          </cell>
          <cell r="D170">
            <v>1003</v>
          </cell>
          <cell r="E170">
            <v>8632</v>
          </cell>
          <cell r="F170" t="str">
            <v>MONA SPARKS EXT 152</v>
          </cell>
          <cell r="G170">
            <v>8592332608</v>
          </cell>
          <cell r="H170">
            <v>0</v>
          </cell>
          <cell r="I170" t="str">
            <v>10</v>
          </cell>
        </row>
        <row r="171">
          <cell r="A171">
            <v>10</v>
          </cell>
          <cell r="B171">
            <v>0</v>
          </cell>
          <cell r="C171" t="str">
            <v>UNITED STATES COURTS</v>
          </cell>
          <cell r="D171">
            <v>1003</v>
          </cell>
          <cell r="E171">
            <v>8633</v>
          </cell>
          <cell r="F171" t="str">
            <v>MICHAEL V. SOCHA</v>
          </cell>
          <cell r="G171">
            <v>5026275611</v>
          </cell>
          <cell r="H171">
            <v>0</v>
          </cell>
          <cell r="I171" t="str">
            <v>10</v>
          </cell>
        </row>
        <row r="172">
          <cell r="A172">
            <v>10</v>
          </cell>
          <cell r="B172">
            <v>0</v>
          </cell>
          <cell r="C172" t="str">
            <v>UNITED STATES COURTS</v>
          </cell>
          <cell r="D172">
            <v>1003</v>
          </cell>
          <cell r="E172">
            <v>8634</v>
          </cell>
          <cell r="F172" t="str">
            <v>CHERYL A. VOGEL</v>
          </cell>
          <cell r="G172">
            <v>5045897860</v>
          </cell>
          <cell r="H172">
            <v>0</v>
          </cell>
          <cell r="I172" t="str">
            <v>10</v>
          </cell>
        </row>
        <row r="173">
          <cell r="A173">
            <v>10</v>
          </cell>
          <cell r="B173">
            <v>0</v>
          </cell>
          <cell r="C173" t="str">
            <v>UNITED STATES COURTS</v>
          </cell>
          <cell r="D173">
            <v>1003</v>
          </cell>
          <cell r="E173">
            <v>8635</v>
          </cell>
          <cell r="F173" t="str">
            <v>CHERRY SIMPSON</v>
          </cell>
          <cell r="G173">
            <v>3186764267</v>
          </cell>
          <cell r="H173">
            <v>0</v>
          </cell>
          <cell r="I173" t="str">
            <v>10</v>
          </cell>
        </row>
        <row r="174">
          <cell r="A174">
            <v>10</v>
          </cell>
          <cell r="B174">
            <v>0</v>
          </cell>
          <cell r="C174" t="str">
            <v>UNITED STATES COURTS</v>
          </cell>
          <cell r="D174">
            <v>1003</v>
          </cell>
          <cell r="E174">
            <v>8636</v>
          </cell>
          <cell r="F174" t="str">
            <v>KAREN E. WHITE</v>
          </cell>
          <cell r="G174">
            <v>2077803482</v>
          </cell>
          <cell r="H174">
            <v>0</v>
          </cell>
          <cell r="I174" t="str">
            <v>10</v>
          </cell>
        </row>
        <row r="175">
          <cell r="A175">
            <v>10</v>
          </cell>
          <cell r="B175">
            <v>0</v>
          </cell>
          <cell r="C175" t="str">
            <v>UNITED STATES COURTS</v>
          </cell>
          <cell r="D175">
            <v>1003</v>
          </cell>
          <cell r="E175">
            <v>8637</v>
          </cell>
          <cell r="F175" t="str">
            <v>DARLA S. TWOEY</v>
          </cell>
          <cell r="G175">
            <v>4109624090</v>
          </cell>
          <cell r="H175">
            <v>0</v>
          </cell>
          <cell r="I175" t="str">
            <v>10</v>
          </cell>
        </row>
        <row r="176">
          <cell r="A176">
            <v>10</v>
          </cell>
          <cell r="B176">
            <v>0</v>
          </cell>
          <cell r="C176" t="str">
            <v>UNITED STATES COURTS</v>
          </cell>
          <cell r="D176">
            <v>1003</v>
          </cell>
          <cell r="E176">
            <v>8638</v>
          </cell>
          <cell r="F176" t="str">
            <v>MERIDITH VITALE</v>
          </cell>
          <cell r="G176">
            <v>6177486611</v>
          </cell>
          <cell r="H176">
            <v>0</v>
          </cell>
          <cell r="I176" t="str">
            <v>10</v>
          </cell>
        </row>
        <row r="177">
          <cell r="A177">
            <v>10</v>
          </cell>
          <cell r="B177">
            <v>0</v>
          </cell>
          <cell r="C177" t="str">
            <v>UNITED STATES COURTS</v>
          </cell>
          <cell r="D177">
            <v>1003</v>
          </cell>
          <cell r="E177">
            <v>8639</v>
          </cell>
          <cell r="F177" t="str">
            <v>KATHERINE B. GULLO</v>
          </cell>
          <cell r="G177">
            <v>3132340068</v>
          </cell>
          <cell r="H177">
            <v>0</v>
          </cell>
          <cell r="I177" t="str">
            <v>10</v>
          </cell>
        </row>
        <row r="178">
          <cell r="A178">
            <v>10</v>
          </cell>
          <cell r="B178">
            <v>0</v>
          </cell>
          <cell r="C178" t="str">
            <v>UNITED STATES COURTS</v>
          </cell>
          <cell r="D178">
            <v>1003</v>
          </cell>
          <cell r="E178">
            <v>8640</v>
          </cell>
          <cell r="F178" t="str">
            <v>MICHAEL LEY</v>
          </cell>
          <cell r="G178">
            <v>6164562540</v>
          </cell>
          <cell r="H178">
            <v>0</v>
          </cell>
          <cell r="I178" t="str">
            <v>10</v>
          </cell>
        </row>
        <row r="179">
          <cell r="A179">
            <v>10</v>
          </cell>
          <cell r="B179">
            <v>0</v>
          </cell>
          <cell r="C179" t="str">
            <v>UNITED STATES COURTS</v>
          </cell>
          <cell r="D179">
            <v>1003</v>
          </cell>
          <cell r="E179">
            <v>8641</v>
          </cell>
          <cell r="F179" t="str">
            <v>MARTHA FRANCO</v>
          </cell>
          <cell r="G179">
            <v>6126645235</v>
          </cell>
          <cell r="H179">
            <v>0</v>
          </cell>
          <cell r="I179" t="str">
            <v>10</v>
          </cell>
        </row>
        <row r="180">
          <cell r="A180">
            <v>10</v>
          </cell>
          <cell r="B180">
            <v>0</v>
          </cell>
          <cell r="C180" t="str">
            <v>UNITED STATES COURTS</v>
          </cell>
          <cell r="D180">
            <v>1003</v>
          </cell>
          <cell r="E180">
            <v>8642</v>
          </cell>
          <cell r="F180" t="str">
            <v>EDNA GARTH</v>
          </cell>
          <cell r="G180">
            <v>6623193559</v>
          </cell>
          <cell r="H180">
            <v>0</v>
          </cell>
          <cell r="I180" t="str">
            <v>10</v>
          </cell>
        </row>
        <row r="181">
          <cell r="A181">
            <v>10</v>
          </cell>
          <cell r="B181">
            <v>0</v>
          </cell>
          <cell r="C181" t="str">
            <v>UNITED STATES COURTS</v>
          </cell>
          <cell r="D181">
            <v>1003</v>
          </cell>
          <cell r="E181">
            <v>8643</v>
          </cell>
          <cell r="F181" t="str">
            <v>MITZIE NATIONS EXT 139</v>
          </cell>
          <cell r="G181">
            <v>6019656103</v>
          </cell>
          <cell r="H181">
            <v>0</v>
          </cell>
          <cell r="I181" t="str">
            <v>10</v>
          </cell>
        </row>
        <row r="182">
          <cell r="A182">
            <v>10</v>
          </cell>
          <cell r="B182">
            <v>0</v>
          </cell>
          <cell r="C182" t="str">
            <v>UNITED STATES COURTS</v>
          </cell>
          <cell r="D182">
            <v>1003</v>
          </cell>
          <cell r="E182">
            <v>8644</v>
          </cell>
          <cell r="F182" t="str">
            <v>DIANE DURKEE AUGUST</v>
          </cell>
          <cell r="G182">
            <v>3142444602</v>
          </cell>
          <cell r="H182">
            <v>0</v>
          </cell>
          <cell r="I182" t="str">
            <v>10</v>
          </cell>
        </row>
        <row r="183">
          <cell r="A183">
            <v>10</v>
          </cell>
          <cell r="B183">
            <v>0</v>
          </cell>
          <cell r="C183" t="str">
            <v>UNITED STATES COURTS</v>
          </cell>
          <cell r="D183">
            <v>1003</v>
          </cell>
          <cell r="E183">
            <v>8645</v>
          </cell>
          <cell r="F183" t="str">
            <v>LOIS GURNEY</v>
          </cell>
          <cell r="G183">
            <v>87583321</v>
          </cell>
          <cell r="H183">
            <v>0</v>
          </cell>
          <cell r="I183" t="str">
            <v>10</v>
          </cell>
        </row>
        <row r="184">
          <cell r="A184">
            <v>10</v>
          </cell>
          <cell r="B184">
            <v>0</v>
          </cell>
          <cell r="C184" t="str">
            <v>UNITED STATES COURTS</v>
          </cell>
          <cell r="D184">
            <v>1003</v>
          </cell>
          <cell r="E184">
            <v>8646</v>
          </cell>
          <cell r="F184" t="str">
            <v>DISBURSING OFFICER</v>
          </cell>
          <cell r="G184">
            <v>0</v>
          </cell>
          <cell r="H184">
            <v>0</v>
          </cell>
          <cell r="I184" t="str">
            <v>10</v>
          </cell>
        </row>
        <row r="185">
          <cell r="A185">
            <v>10</v>
          </cell>
          <cell r="B185">
            <v>0</v>
          </cell>
          <cell r="C185" t="str">
            <v>UNITED STATES COURTS</v>
          </cell>
          <cell r="D185">
            <v>1003</v>
          </cell>
          <cell r="E185">
            <v>8647</v>
          </cell>
          <cell r="F185" t="str">
            <v>PATTY SCHEIBLHOFER</v>
          </cell>
          <cell r="G185">
            <v>4026617464</v>
          </cell>
          <cell r="H185">
            <v>0</v>
          </cell>
          <cell r="I185" t="str">
            <v>10</v>
          </cell>
        </row>
        <row r="186">
          <cell r="A186">
            <v>10</v>
          </cell>
          <cell r="B186">
            <v>0</v>
          </cell>
          <cell r="C186" t="str">
            <v>UNITED STATES COURTS</v>
          </cell>
          <cell r="D186">
            <v>1003</v>
          </cell>
          <cell r="E186">
            <v>8648</v>
          </cell>
          <cell r="F186" t="str">
            <v>MARIA SANDERS</v>
          </cell>
          <cell r="G186">
            <v>7025277098</v>
          </cell>
          <cell r="H186">
            <v>0</v>
          </cell>
          <cell r="I186" t="str">
            <v>10</v>
          </cell>
        </row>
        <row r="187">
          <cell r="A187">
            <v>10</v>
          </cell>
          <cell r="B187">
            <v>0</v>
          </cell>
          <cell r="C187" t="str">
            <v>UNITED STATES COURTS</v>
          </cell>
          <cell r="D187">
            <v>1003</v>
          </cell>
          <cell r="E187">
            <v>8649</v>
          </cell>
          <cell r="F187" t="str">
            <v>KERRI MIKOLAITIES</v>
          </cell>
          <cell r="G187">
            <v>6032222618</v>
          </cell>
          <cell r="H187">
            <v>0</v>
          </cell>
          <cell r="I187" t="str">
            <v>10</v>
          </cell>
        </row>
        <row r="188">
          <cell r="A188">
            <v>10</v>
          </cell>
          <cell r="B188">
            <v>0</v>
          </cell>
          <cell r="C188" t="str">
            <v>UNITED STATES COURTS</v>
          </cell>
          <cell r="D188">
            <v>1003</v>
          </cell>
          <cell r="E188">
            <v>8650</v>
          </cell>
          <cell r="F188" t="str">
            <v>GERILYN DELORENZO   EXT.2232</v>
          </cell>
          <cell r="G188">
            <v>9736452630</v>
          </cell>
          <cell r="H188">
            <v>0</v>
          </cell>
          <cell r="I188" t="str">
            <v>10</v>
          </cell>
        </row>
        <row r="189">
          <cell r="A189">
            <v>10</v>
          </cell>
          <cell r="B189">
            <v>0</v>
          </cell>
          <cell r="C189" t="str">
            <v>UNITED STATES COURTS</v>
          </cell>
          <cell r="D189">
            <v>1003</v>
          </cell>
          <cell r="E189">
            <v>8651</v>
          </cell>
          <cell r="F189" t="str">
            <v>DEBRA SINER</v>
          </cell>
          <cell r="G189">
            <v>5053482437</v>
          </cell>
          <cell r="H189">
            <v>0</v>
          </cell>
          <cell r="I189" t="str">
            <v>10</v>
          </cell>
        </row>
        <row r="190">
          <cell r="A190">
            <v>10</v>
          </cell>
          <cell r="B190">
            <v>0</v>
          </cell>
          <cell r="C190" t="str">
            <v>UNITED STATES COURTS</v>
          </cell>
          <cell r="D190">
            <v>1003</v>
          </cell>
          <cell r="E190">
            <v>8652</v>
          </cell>
          <cell r="F190" t="str">
            <v>KIM F. LEFEBVRE</v>
          </cell>
          <cell r="G190">
            <v>5182571603</v>
          </cell>
          <cell r="H190">
            <v>0</v>
          </cell>
          <cell r="I190" t="str">
            <v>10</v>
          </cell>
        </row>
        <row r="191">
          <cell r="A191">
            <v>10</v>
          </cell>
          <cell r="B191">
            <v>0</v>
          </cell>
          <cell r="C191" t="str">
            <v>UNITED STATES COURTS</v>
          </cell>
          <cell r="D191">
            <v>1003</v>
          </cell>
          <cell r="E191">
            <v>8653</v>
          </cell>
          <cell r="F191" t="str">
            <v>MAX BONGA</v>
          </cell>
          <cell r="G191">
            <v>6317126269</v>
          </cell>
          <cell r="H191">
            <v>0</v>
          </cell>
          <cell r="I191" t="str">
            <v>10</v>
          </cell>
        </row>
        <row r="192">
          <cell r="A192">
            <v>10</v>
          </cell>
          <cell r="B192">
            <v>0</v>
          </cell>
          <cell r="C192" t="str">
            <v>UNITED STATES COURTS</v>
          </cell>
          <cell r="D192">
            <v>1003</v>
          </cell>
          <cell r="E192">
            <v>8654</v>
          </cell>
          <cell r="F192" t="str">
            <v>CHEVK NG</v>
          </cell>
          <cell r="G192">
            <v>2126682870</v>
          </cell>
          <cell r="H192">
            <v>0</v>
          </cell>
          <cell r="I192" t="str">
            <v>10</v>
          </cell>
        </row>
        <row r="193">
          <cell r="A193">
            <v>10</v>
          </cell>
          <cell r="B193">
            <v>0</v>
          </cell>
          <cell r="C193" t="str">
            <v>UNITED STATES COURTS</v>
          </cell>
          <cell r="D193">
            <v>1003</v>
          </cell>
          <cell r="E193">
            <v>8655</v>
          </cell>
          <cell r="F193" t="str">
            <v>RACHEL L. CURTIN</v>
          </cell>
          <cell r="G193">
            <v>7163623241</v>
          </cell>
          <cell r="H193">
            <v>0</v>
          </cell>
          <cell r="I193" t="str">
            <v>10</v>
          </cell>
        </row>
        <row r="194">
          <cell r="A194">
            <v>10</v>
          </cell>
          <cell r="B194">
            <v>0</v>
          </cell>
          <cell r="C194" t="str">
            <v>UNITED STATES COURTS</v>
          </cell>
          <cell r="D194">
            <v>1003</v>
          </cell>
          <cell r="E194">
            <v>8656</v>
          </cell>
          <cell r="F194" t="str">
            <v>ASHLEY TAYLOR</v>
          </cell>
          <cell r="G194">
            <v>2522065188</v>
          </cell>
          <cell r="H194">
            <v>0</v>
          </cell>
          <cell r="I194" t="str">
            <v>10</v>
          </cell>
        </row>
        <row r="195">
          <cell r="A195">
            <v>10</v>
          </cell>
          <cell r="B195">
            <v>0</v>
          </cell>
          <cell r="C195" t="str">
            <v>UNITED STATES COURTS</v>
          </cell>
          <cell r="D195">
            <v>1003</v>
          </cell>
          <cell r="E195">
            <v>8657</v>
          </cell>
          <cell r="F195" t="str">
            <v>DEBBID PAYNE</v>
          </cell>
          <cell r="G195">
            <v>3363584008</v>
          </cell>
          <cell r="H195">
            <v>0</v>
          </cell>
          <cell r="I195" t="str">
            <v>10</v>
          </cell>
        </row>
        <row r="196">
          <cell r="A196">
            <v>10</v>
          </cell>
          <cell r="B196">
            <v>0</v>
          </cell>
          <cell r="C196" t="str">
            <v>UNITED STATES COURTS</v>
          </cell>
          <cell r="D196">
            <v>1003</v>
          </cell>
          <cell r="E196">
            <v>8658</v>
          </cell>
          <cell r="F196" t="str">
            <v>ALESIA S. WALLACE</v>
          </cell>
          <cell r="G196">
            <v>7043507539</v>
          </cell>
          <cell r="H196">
            <v>0</v>
          </cell>
          <cell r="I196" t="str">
            <v>10</v>
          </cell>
        </row>
        <row r="197">
          <cell r="A197">
            <v>10</v>
          </cell>
          <cell r="B197">
            <v>0</v>
          </cell>
          <cell r="C197" t="str">
            <v>UNITED STATES COURTS</v>
          </cell>
          <cell r="D197">
            <v>1003</v>
          </cell>
          <cell r="E197">
            <v>8659</v>
          </cell>
          <cell r="F197" t="str">
            <v>KAY A. MELQUIST</v>
          </cell>
          <cell r="G197">
            <v>7012977104</v>
          </cell>
          <cell r="H197">
            <v>0</v>
          </cell>
          <cell r="I197" t="str">
            <v>10</v>
          </cell>
        </row>
        <row r="198">
          <cell r="A198">
            <v>10</v>
          </cell>
          <cell r="B198">
            <v>0</v>
          </cell>
          <cell r="C198" t="str">
            <v>UNITED STATES COURTS</v>
          </cell>
          <cell r="D198">
            <v>1003</v>
          </cell>
          <cell r="E198">
            <v>8660</v>
          </cell>
          <cell r="F198" t="str">
            <v>CHERYL SIMON</v>
          </cell>
          <cell r="G198">
            <v>2166154344</v>
          </cell>
          <cell r="H198">
            <v>0</v>
          </cell>
          <cell r="I198" t="str">
            <v>10</v>
          </cell>
        </row>
        <row r="199">
          <cell r="A199">
            <v>10</v>
          </cell>
          <cell r="B199">
            <v>0</v>
          </cell>
          <cell r="C199" t="str">
            <v>UNITED STATES COURTS</v>
          </cell>
          <cell r="D199">
            <v>1003</v>
          </cell>
          <cell r="E199">
            <v>8661</v>
          </cell>
          <cell r="F199" t="str">
            <v>KENNETH JORDAN</v>
          </cell>
          <cell r="G199">
            <v>5136842572</v>
          </cell>
          <cell r="H199">
            <v>0</v>
          </cell>
          <cell r="I199" t="str">
            <v>10</v>
          </cell>
        </row>
        <row r="200">
          <cell r="A200">
            <v>10</v>
          </cell>
          <cell r="B200">
            <v>0</v>
          </cell>
          <cell r="C200" t="str">
            <v>UNITED STATES COURTS</v>
          </cell>
          <cell r="D200">
            <v>1003</v>
          </cell>
          <cell r="E200">
            <v>8662</v>
          </cell>
          <cell r="F200" t="str">
            <v>B. DICKERSON</v>
          </cell>
          <cell r="G200">
            <v>87457181</v>
          </cell>
          <cell r="H200">
            <v>0</v>
          </cell>
          <cell r="I200" t="str">
            <v>10</v>
          </cell>
        </row>
        <row r="201">
          <cell r="A201">
            <v>10</v>
          </cell>
          <cell r="B201">
            <v>0</v>
          </cell>
          <cell r="C201" t="str">
            <v>UNITED STATES COURTS</v>
          </cell>
          <cell r="D201">
            <v>1003</v>
          </cell>
          <cell r="E201">
            <v>8663</v>
          </cell>
          <cell r="F201" t="str">
            <v>DAVID W. GRIMMETT EXT 222</v>
          </cell>
          <cell r="G201">
            <v>9187580127</v>
          </cell>
          <cell r="H201">
            <v>0</v>
          </cell>
          <cell r="I201" t="str">
            <v>10</v>
          </cell>
        </row>
        <row r="202">
          <cell r="A202">
            <v>10</v>
          </cell>
          <cell r="B202">
            <v>0</v>
          </cell>
          <cell r="C202" t="str">
            <v>UNITED STATES COURTS</v>
          </cell>
          <cell r="D202">
            <v>1003</v>
          </cell>
          <cell r="E202">
            <v>8664</v>
          </cell>
          <cell r="F202" t="str">
            <v>DON DAGE</v>
          </cell>
          <cell r="G202">
            <v>4056095736</v>
          </cell>
          <cell r="H202">
            <v>0</v>
          </cell>
          <cell r="I202" t="str">
            <v>10</v>
          </cell>
        </row>
        <row r="203">
          <cell r="A203">
            <v>10</v>
          </cell>
          <cell r="B203">
            <v>0</v>
          </cell>
          <cell r="C203" t="str">
            <v>UNITED STATES COURTS</v>
          </cell>
          <cell r="D203">
            <v>1003</v>
          </cell>
          <cell r="E203">
            <v>8665</v>
          </cell>
          <cell r="F203" t="str">
            <v>FINANCIAL ADMINISTRATION</v>
          </cell>
          <cell r="G203">
            <v>8423415</v>
          </cell>
          <cell r="H203">
            <v>0</v>
          </cell>
          <cell r="I203" t="str">
            <v>10</v>
          </cell>
        </row>
        <row r="204">
          <cell r="A204">
            <v>10</v>
          </cell>
          <cell r="B204">
            <v>0</v>
          </cell>
          <cell r="C204" t="str">
            <v>UNITED STATES COURTS</v>
          </cell>
          <cell r="D204">
            <v>1003</v>
          </cell>
          <cell r="E204">
            <v>8666</v>
          </cell>
          <cell r="F204" t="str">
            <v>JEFFREY SIMMINS</v>
          </cell>
          <cell r="G204">
            <v>2154082844</v>
          </cell>
          <cell r="H204">
            <v>0</v>
          </cell>
          <cell r="I204" t="str">
            <v>10</v>
          </cell>
        </row>
        <row r="205">
          <cell r="A205">
            <v>10</v>
          </cell>
          <cell r="B205">
            <v>0</v>
          </cell>
          <cell r="C205" t="str">
            <v>UNITED STATES COURTS</v>
          </cell>
          <cell r="D205">
            <v>1003</v>
          </cell>
          <cell r="E205">
            <v>8667</v>
          </cell>
          <cell r="F205" t="str">
            <v>JOHN GINOCCHETTI</v>
          </cell>
          <cell r="G205">
            <v>5708312528</v>
          </cell>
          <cell r="H205">
            <v>0</v>
          </cell>
          <cell r="I205" t="str">
            <v>10</v>
          </cell>
        </row>
        <row r="206">
          <cell r="A206">
            <v>10</v>
          </cell>
          <cell r="B206">
            <v>0</v>
          </cell>
          <cell r="C206" t="str">
            <v>UNITED STATES COURTS</v>
          </cell>
          <cell r="D206">
            <v>1003</v>
          </cell>
          <cell r="E206">
            <v>8668</v>
          </cell>
          <cell r="F206" t="str">
            <v>SUSAN BROWN</v>
          </cell>
          <cell r="G206">
            <v>4126442793</v>
          </cell>
          <cell r="H206">
            <v>0</v>
          </cell>
          <cell r="I206" t="str">
            <v>10</v>
          </cell>
        </row>
        <row r="207">
          <cell r="A207">
            <v>10</v>
          </cell>
          <cell r="B207">
            <v>0</v>
          </cell>
          <cell r="C207" t="str">
            <v>UNITED STATES COURTS</v>
          </cell>
          <cell r="D207">
            <v>1003</v>
          </cell>
          <cell r="E207">
            <v>8669</v>
          </cell>
          <cell r="F207" t="str">
            <v>NORA BLANCO</v>
          </cell>
          <cell r="G207">
            <v>7879776012</v>
          </cell>
          <cell r="H207">
            <v>0</v>
          </cell>
          <cell r="I207" t="str">
            <v>10</v>
          </cell>
        </row>
        <row r="208">
          <cell r="A208">
            <v>10</v>
          </cell>
          <cell r="B208">
            <v>0</v>
          </cell>
          <cell r="C208" t="str">
            <v>UNITED STATES COURTS</v>
          </cell>
          <cell r="D208">
            <v>1003</v>
          </cell>
          <cell r="E208">
            <v>8670</v>
          </cell>
          <cell r="F208" t="str">
            <v>APRIL ELDERKIN</v>
          </cell>
          <cell r="G208">
            <v>4016263142</v>
          </cell>
          <cell r="H208">
            <v>0</v>
          </cell>
          <cell r="I208" t="str">
            <v>10</v>
          </cell>
        </row>
        <row r="209">
          <cell r="A209">
            <v>10</v>
          </cell>
          <cell r="B209">
            <v>0</v>
          </cell>
          <cell r="C209" t="str">
            <v>UNITED STATES COURTS</v>
          </cell>
          <cell r="D209">
            <v>1003</v>
          </cell>
          <cell r="E209">
            <v>8671</v>
          </cell>
          <cell r="F209" t="str">
            <v>JULIE MCMAHON</v>
          </cell>
          <cell r="G209">
            <v>8037655007</v>
          </cell>
          <cell r="H209">
            <v>0</v>
          </cell>
          <cell r="I209" t="str">
            <v>10</v>
          </cell>
        </row>
        <row r="210">
          <cell r="A210">
            <v>10</v>
          </cell>
          <cell r="B210">
            <v>0</v>
          </cell>
          <cell r="C210" t="str">
            <v>UNITED STATES COURTS</v>
          </cell>
          <cell r="D210">
            <v>1003</v>
          </cell>
          <cell r="E210">
            <v>8672</v>
          </cell>
          <cell r="F210" t="str">
            <v>SUSAN HARDY</v>
          </cell>
          <cell r="G210">
            <v>2253463315</v>
          </cell>
          <cell r="H210">
            <v>0</v>
          </cell>
          <cell r="I210" t="str">
            <v>10</v>
          </cell>
        </row>
        <row r="211">
          <cell r="A211">
            <v>10</v>
          </cell>
          <cell r="B211">
            <v>0</v>
          </cell>
          <cell r="C211" t="str">
            <v>UNITED STATES COURTS</v>
          </cell>
          <cell r="D211">
            <v>1003</v>
          </cell>
          <cell r="E211">
            <v>8673</v>
          </cell>
          <cell r="F211" t="str">
            <v>DIANE L. MICHELSON</v>
          </cell>
          <cell r="G211">
            <v>6053572400</v>
          </cell>
          <cell r="H211">
            <v>0</v>
          </cell>
          <cell r="I211" t="str">
            <v>10</v>
          </cell>
        </row>
        <row r="212">
          <cell r="A212">
            <v>10</v>
          </cell>
          <cell r="B212">
            <v>0</v>
          </cell>
          <cell r="C212" t="str">
            <v>UNITED STATES COURTS</v>
          </cell>
          <cell r="D212">
            <v>1003</v>
          </cell>
          <cell r="E212">
            <v>8674</v>
          </cell>
          <cell r="F212" t="str">
            <v>BRENT RHODES</v>
          </cell>
          <cell r="G212">
            <v>4237525163</v>
          </cell>
          <cell r="H212">
            <v>0</v>
          </cell>
          <cell r="I212" t="str">
            <v>10</v>
          </cell>
        </row>
        <row r="213">
          <cell r="A213">
            <v>10</v>
          </cell>
          <cell r="B213">
            <v>0</v>
          </cell>
          <cell r="C213" t="str">
            <v>UNITED STATES COURTS</v>
          </cell>
          <cell r="D213">
            <v>1003</v>
          </cell>
          <cell r="E213">
            <v>8675</v>
          </cell>
          <cell r="F213" t="str">
            <v>TAMMY JAMES</v>
          </cell>
          <cell r="G213">
            <v>6156954258</v>
          </cell>
          <cell r="H213">
            <v>0</v>
          </cell>
          <cell r="I213" t="str">
            <v>10</v>
          </cell>
        </row>
        <row r="214">
          <cell r="A214">
            <v>10</v>
          </cell>
          <cell r="B214">
            <v>0</v>
          </cell>
          <cell r="C214" t="str">
            <v>UNITED STATES COURTS</v>
          </cell>
          <cell r="D214">
            <v>1003</v>
          </cell>
          <cell r="E214">
            <v>8676</v>
          </cell>
          <cell r="F214" t="str">
            <v>CAROLYN L. AVERY</v>
          </cell>
          <cell r="G214">
            <v>9013283515</v>
          </cell>
          <cell r="H214">
            <v>0</v>
          </cell>
          <cell r="I214" t="str">
            <v>10</v>
          </cell>
        </row>
        <row r="215">
          <cell r="A215">
            <v>10</v>
          </cell>
          <cell r="B215">
            <v>0</v>
          </cell>
          <cell r="C215" t="str">
            <v>UNITED STATES COURTS</v>
          </cell>
          <cell r="D215">
            <v>1003</v>
          </cell>
          <cell r="E215">
            <v>8677</v>
          </cell>
          <cell r="F215" t="str">
            <v>MARK R. BURDINE</v>
          </cell>
          <cell r="G215">
            <v>2147532007</v>
          </cell>
          <cell r="H215">
            <v>0</v>
          </cell>
          <cell r="I215" t="str">
            <v>10</v>
          </cell>
        </row>
        <row r="216">
          <cell r="A216">
            <v>10</v>
          </cell>
          <cell r="B216">
            <v>0</v>
          </cell>
          <cell r="C216" t="str">
            <v>UNITED STATES COURTS</v>
          </cell>
          <cell r="D216">
            <v>1003</v>
          </cell>
          <cell r="E216">
            <v>8678</v>
          </cell>
          <cell r="F216" t="str">
            <v>CHERI BERTRAND</v>
          </cell>
          <cell r="G216">
            <v>9035903219</v>
          </cell>
          <cell r="H216">
            <v>0</v>
          </cell>
          <cell r="I216" t="str">
            <v>10</v>
          </cell>
        </row>
        <row r="217">
          <cell r="A217">
            <v>10</v>
          </cell>
          <cell r="B217">
            <v>0</v>
          </cell>
          <cell r="C217" t="str">
            <v>UNITED STATES COURTS</v>
          </cell>
          <cell r="D217">
            <v>1003</v>
          </cell>
          <cell r="E217">
            <v>8679</v>
          </cell>
          <cell r="F217" t="str">
            <v>DAVID J. BRADLEY</v>
          </cell>
          <cell r="G217">
            <v>7132505400</v>
          </cell>
          <cell r="H217">
            <v>0</v>
          </cell>
          <cell r="I217" t="str">
            <v>10</v>
          </cell>
        </row>
        <row r="218">
          <cell r="A218">
            <v>10</v>
          </cell>
          <cell r="B218">
            <v>0</v>
          </cell>
          <cell r="C218" t="str">
            <v>UNITED STATES COURTS</v>
          </cell>
          <cell r="D218">
            <v>1003</v>
          </cell>
          <cell r="E218">
            <v>8680</v>
          </cell>
          <cell r="F218" t="str">
            <v>ANNETTE F. ANDERSONX268</v>
          </cell>
          <cell r="G218">
            <v>2104726720</v>
          </cell>
          <cell r="H218">
            <v>0</v>
          </cell>
          <cell r="I218" t="str">
            <v>10</v>
          </cell>
        </row>
        <row r="219">
          <cell r="A219">
            <v>10</v>
          </cell>
          <cell r="B219">
            <v>0</v>
          </cell>
          <cell r="C219" t="str">
            <v>UNITED STATES COURTS</v>
          </cell>
          <cell r="D219">
            <v>1003</v>
          </cell>
          <cell r="E219">
            <v>8681</v>
          </cell>
          <cell r="F219" t="str">
            <v>KELLIE WOOD</v>
          </cell>
          <cell r="G219">
            <v>8015246680</v>
          </cell>
          <cell r="H219">
            <v>0</v>
          </cell>
          <cell r="I219" t="str">
            <v>10</v>
          </cell>
        </row>
        <row r="220">
          <cell r="A220">
            <v>10</v>
          </cell>
          <cell r="B220">
            <v>0</v>
          </cell>
          <cell r="C220" t="str">
            <v>UNITED STATES COURTS</v>
          </cell>
          <cell r="D220">
            <v>1003</v>
          </cell>
          <cell r="E220">
            <v>8682</v>
          </cell>
          <cell r="F220" t="str">
            <v>CHRISTINE O'GORMAN</v>
          </cell>
          <cell r="G220">
            <v>8027762012</v>
          </cell>
          <cell r="H220">
            <v>0</v>
          </cell>
          <cell r="I220" t="str">
            <v>10</v>
          </cell>
        </row>
        <row r="221">
          <cell r="A221">
            <v>10</v>
          </cell>
          <cell r="B221">
            <v>0</v>
          </cell>
          <cell r="C221" t="str">
            <v>UNITED STATES COURTS</v>
          </cell>
          <cell r="D221">
            <v>1003</v>
          </cell>
          <cell r="E221">
            <v>8683</v>
          </cell>
          <cell r="F221" t="str">
            <v>LISA S. NEWMAN</v>
          </cell>
          <cell r="G221">
            <v>8049162494</v>
          </cell>
          <cell r="H221">
            <v>0</v>
          </cell>
          <cell r="I221" t="str">
            <v>10</v>
          </cell>
        </row>
        <row r="222">
          <cell r="A222">
            <v>10</v>
          </cell>
          <cell r="B222">
            <v>0</v>
          </cell>
          <cell r="C222" t="str">
            <v>UNITED STATES COURTS</v>
          </cell>
          <cell r="D222">
            <v>1003</v>
          </cell>
          <cell r="E222">
            <v>8684</v>
          </cell>
          <cell r="F222" t="str">
            <v>B. ARGENBRIGHT</v>
          </cell>
          <cell r="G222">
            <v>89376391</v>
          </cell>
          <cell r="H222">
            <v>0</v>
          </cell>
          <cell r="I222" t="str">
            <v>10</v>
          </cell>
        </row>
        <row r="223">
          <cell r="A223">
            <v>10</v>
          </cell>
          <cell r="B223">
            <v>0</v>
          </cell>
          <cell r="C223" t="str">
            <v>UNITED STATES COURTS</v>
          </cell>
          <cell r="D223">
            <v>1003</v>
          </cell>
          <cell r="E223">
            <v>8685</v>
          </cell>
          <cell r="F223" t="str">
            <v>SHANNON E. CROSS</v>
          </cell>
          <cell r="G223">
            <v>5094585317</v>
          </cell>
          <cell r="H223">
            <v>0</v>
          </cell>
          <cell r="I223" t="str">
            <v>10</v>
          </cell>
        </row>
        <row r="224">
          <cell r="A224">
            <v>10</v>
          </cell>
          <cell r="B224">
            <v>0</v>
          </cell>
          <cell r="C224" t="str">
            <v>UNITED STATES COURTS</v>
          </cell>
          <cell r="D224">
            <v>1003</v>
          </cell>
          <cell r="E224">
            <v>8686</v>
          </cell>
          <cell r="F224" t="str">
            <v>NATHALIE SANTOS-MAGEE</v>
          </cell>
          <cell r="G224">
            <v>2063705220</v>
          </cell>
          <cell r="H224">
            <v>0</v>
          </cell>
          <cell r="I224" t="str">
            <v>10</v>
          </cell>
        </row>
        <row r="225">
          <cell r="A225">
            <v>10</v>
          </cell>
          <cell r="B225">
            <v>0</v>
          </cell>
          <cell r="C225" t="str">
            <v>UNITED STATES COURTS</v>
          </cell>
          <cell r="D225">
            <v>1003</v>
          </cell>
          <cell r="E225">
            <v>8687</v>
          </cell>
          <cell r="F225" t="str">
            <v>BRENDA DUVALL</v>
          </cell>
          <cell r="G225">
            <v>3042331655</v>
          </cell>
          <cell r="H225">
            <v>0</v>
          </cell>
          <cell r="I225" t="str">
            <v>10</v>
          </cell>
        </row>
        <row r="226">
          <cell r="A226">
            <v>10</v>
          </cell>
          <cell r="B226">
            <v>0</v>
          </cell>
          <cell r="C226" t="str">
            <v>UNITED STATES COURTS</v>
          </cell>
          <cell r="D226">
            <v>1003</v>
          </cell>
          <cell r="E226">
            <v>8688</v>
          </cell>
          <cell r="F226" t="str">
            <v>RHONDA L. JUSTICE</v>
          </cell>
          <cell r="G226">
            <v>3043473021</v>
          </cell>
          <cell r="H226">
            <v>0</v>
          </cell>
          <cell r="I226" t="str">
            <v>10</v>
          </cell>
        </row>
        <row r="227">
          <cell r="A227">
            <v>10</v>
          </cell>
          <cell r="B227">
            <v>0</v>
          </cell>
          <cell r="C227" t="str">
            <v>UNITED STATES COURTS</v>
          </cell>
          <cell r="D227">
            <v>1003</v>
          </cell>
          <cell r="E227">
            <v>8689</v>
          </cell>
          <cell r="F227" t="str">
            <v>DENISE GERHARTZ EXT. 3046</v>
          </cell>
          <cell r="G227">
            <v>4142973291</v>
          </cell>
          <cell r="H227">
            <v>0</v>
          </cell>
          <cell r="I227" t="str">
            <v>10</v>
          </cell>
        </row>
        <row r="228">
          <cell r="A228">
            <v>10</v>
          </cell>
          <cell r="B228">
            <v>0</v>
          </cell>
          <cell r="C228" t="str">
            <v>UNITED STATES COURTS</v>
          </cell>
          <cell r="D228">
            <v>1003</v>
          </cell>
          <cell r="E228">
            <v>8690</v>
          </cell>
          <cell r="F228" t="str">
            <v>SHARON LOKKEN  FINANCIAL SRV MGR</v>
          </cell>
          <cell r="G228">
            <v>6082615752</v>
          </cell>
          <cell r="H228">
            <v>0</v>
          </cell>
          <cell r="I228" t="str">
            <v>10</v>
          </cell>
        </row>
        <row r="229">
          <cell r="A229">
            <v>10</v>
          </cell>
          <cell r="B229">
            <v>0</v>
          </cell>
          <cell r="C229" t="str">
            <v>UNITED STATES COURTS</v>
          </cell>
          <cell r="D229">
            <v>1003</v>
          </cell>
          <cell r="E229">
            <v>8691</v>
          </cell>
          <cell r="F229" t="str">
            <v>H.J. ESTERHOLDT</v>
          </cell>
          <cell r="G229">
            <v>3074332237</v>
          </cell>
          <cell r="H229">
            <v>0</v>
          </cell>
          <cell r="I229" t="str">
            <v>10</v>
          </cell>
        </row>
        <row r="230">
          <cell r="A230">
            <v>10</v>
          </cell>
          <cell r="B230">
            <v>0</v>
          </cell>
          <cell r="C230" t="str">
            <v>UNITED STATES COURTS</v>
          </cell>
          <cell r="D230">
            <v>1003</v>
          </cell>
          <cell r="E230">
            <v>8692</v>
          </cell>
          <cell r="F230" t="str">
            <v>T. RAIMER</v>
          </cell>
          <cell r="G230">
            <v>8097748310</v>
          </cell>
          <cell r="H230">
            <v>0</v>
          </cell>
          <cell r="I230" t="str">
            <v>10</v>
          </cell>
        </row>
        <row r="231">
          <cell r="A231">
            <v>10</v>
          </cell>
          <cell r="B231">
            <v>0</v>
          </cell>
          <cell r="C231" t="str">
            <v>UNITED STATES COURTS</v>
          </cell>
          <cell r="D231">
            <v>1003</v>
          </cell>
          <cell r="E231">
            <v>8693</v>
          </cell>
          <cell r="F231" t="str">
            <v>DENINE COLELLA</v>
          </cell>
          <cell r="G231">
            <v>2154082813</v>
          </cell>
          <cell r="H231">
            <v>0</v>
          </cell>
          <cell r="I231" t="str">
            <v>10</v>
          </cell>
        </row>
        <row r="232">
          <cell r="A232">
            <v>10</v>
          </cell>
          <cell r="B232">
            <v>1</v>
          </cell>
          <cell r="C232" t="str">
            <v>UNITED STATES COURTS</v>
          </cell>
          <cell r="D232">
            <v>10015698</v>
          </cell>
          <cell r="E232">
            <v>10015698</v>
          </cell>
          <cell r="F232" t="str">
            <v>KEVIN CLINE</v>
          </cell>
          <cell r="G232">
            <v>2024792907</v>
          </cell>
          <cell r="H232">
            <v>0</v>
          </cell>
          <cell r="I232" t="str">
            <v>10</v>
          </cell>
        </row>
        <row r="233">
          <cell r="A233">
            <v>10</v>
          </cell>
          <cell r="B233">
            <v>2</v>
          </cell>
          <cell r="C233" t="str">
            <v>UNITED STATES COURTS</v>
          </cell>
          <cell r="D233">
            <v>10024679</v>
          </cell>
          <cell r="E233">
            <v>10024679</v>
          </cell>
          <cell r="F233" t="str">
            <v>MR. JIM SUCHMA</v>
          </cell>
          <cell r="G233">
            <v>7132505414</v>
          </cell>
          <cell r="H233">
            <v>0</v>
          </cell>
          <cell r="I233" t="str">
            <v>10</v>
          </cell>
        </row>
        <row r="234">
          <cell r="A234">
            <v>10</v>
          </cell>
          <cell r="B234">
            <v>2</v>
          </cell>
          <cell r="C234" t="str">
            <v>UNITED STATES COURTS</v>
          </cell>
          <cell r="D234">
            <v>10025697</v>
          </cell>
          <cell r="E234">
            <v>10025697</v>
          </cell>
          <cell r="F234" t="str">
            <v>WANDA HENSLEY</v>
          </cell>
          <cell r="G234">
            <v>2025022293</v>
          </cell>
          <cell r="H234">
            <v>0</v>
          </cell>
          <cell r="I234" t="str">
            <v>10</v>
          </cell>
        </row>
        <row r="235">
          <cell r="A235">
            <v>10</v>
          </cell>
          <cell r="B235">
            <v>2</v>
          </cell>
          <cell r="C235" t="str">
            <v>UNITED STATES COURTS</v>
          </cell>
          <cell r="D235">
            <v>10028683</v>
          </cell>
          <cell r="E235">
            <v>10028683</v>
          </cell>
          <cell r="F235" t="str">
            <v>ROBERT M. WILEY JR</v>
          </cell>
          <cell r="G235">
            <v>8047712878</v>
          </cell>
          <cell r="H235">
            <v>0</v>
          </cell>
          <cell r="I235" t="str">
            <v>10</v>
          </cell>
        </row>
        <row r="236">
          <cell r="A236">
            <v>11</v>
          </cell>
          <cell r="B236">
            <v>31</v>
          </cell>
          <cell r="C236" t="str">
            <v>EXECUTIVE OFFICE OF THE PRESIDENT</v>
          </cell>
          <cell r="D236">
            <v>11010004</v>
          </cell>
          <cell r="E236">
            <v>11010004</v>
          </cell>
          <cell r="F236" t="str">
            <v>SHEILA WILSON</v>
          </cell>
          <cell r="G236">
            <v>3044805357</v>
          </cell>
          <cell r="H236">
            <v>0</v>
          </cell>
          <cell r="I236" t="str">
            <v>11</v>
          </cell>
        </row>
        <row r="237">
          <cell r="A237">
            <v>11</v>
          </cell>
          <cell r="B237">
            <v>1</v>
          </cell>
          <cell r="C237" t="str">
            <v>EXECUTIVE OFFICE OF THE PRESIDENT</v>
          </cell>
          <cell r="D237">
            <v>11030001</v>
          </cell>
          <cell r="E237">
            <v>11030001</v>
          </cell>
          <cell r="F237" t="str">
            <v>GIOVONNI HARGRAVES SMITH</v>
          </cell>
          <cell r="G237">
            <v>2023953011</v>
          </cell>
          <cell r="H237">
            <v>0</v>
          </cell>
          <cell r="I237" t="str">
            <v>11</v>
          </cell>
        </row>
        <row r="238">
          <cell r="A238">
            <v>11</v>
          </cell>
          <cell r="B238">
            <v>7</v>
          </cell>
          <cell r="C238" t="str">
            <v>EXECUTIVE OFFICE OF THE PRESIDENT</v>
          </cell>
          <cell r="D238">
            <v>11070001</v>
          </cell>
          <cell r="E238">
            <v>11070001</v>
          </cell>
          <cell r="F238" t="str">
            <v>MATHIEU ZAHUI</v>
          </cell>
          <cell r="G238">
            <v>2022338831</v>
          </cell>
          <cell r="H238">
            <v>0</v>
          </cell>
          <cell r="I238" t="str">
            <v>11</v>
          </cell>
        </row>
        <row r="239">
          <cell r="A239">
            <v>11</v>
          </cell>
          <cell r="B239">
            <v>44</v>
          </cell>
          <cell r="C239" t="str">
            <v>EXECUTIVE OFFICE OF THE PRESIDENT</v>
          </cell>
          <cell r="D239">
            <v>11440001</v>
          </cell>
          <cell r="E239">
            <v>11440001</v>
          </cell>
          <cell r="F239" t="str">
            <v>MELODIE SANDERS</v>
          </cell>
          <cell r="G239">
            <v>2026921654</v>
          </cell>
          <cell r="H239">
            <v>0</v>
          </cell>
          <cell r="I239" t="str">
            <v>11</v>
          </cell>
        </row>
        <row r="240">
          <cell r="A240">
            <v>12</v>
          </cell>
          <cell r="B240">
            <v>0</v>
          </cell>
          <cell r="C240" t="str">
            <v>DEPARTMENT OF AGRICULTURE</v>
          </cell>
          <cell r="D240">
            <v>4992</v>
          </cell>
          <cell r="E240">
            <v>4992</v>
          </cell>
          <cell r="F240" t="str">
            <v>AMBER NASH</v>
          </cell>
          <cell r="G240">
            <v>8168233754</v>
          </cell>
          <cell r="H240">
            <v>0</v>
          </cell>
          <cell r="I240" t="str">
            <v>12</v>
          </cell>
        </row>
        <row r="241">
          <cell r="A241">
            <v>12</v>
          </cell>
          <cell r="B241">
            <v>0</v>
          </cell>
          <cell r="C241" t="str">
            <v>DEPARTMENT OF AGRICULTURE</v>
          </cell>
          <cell r="D241">
            <v>8585</v>
          </cell>
          <cell r="E241">
            <v>8585</v>
          </cell>
          <cell r="F241" t="str">
            <v>ANDREW DIMOND</v>
          </cell>
          <cell r="G241">
            <v>7033051307</v>
          </cell>
          <cell r="H241">
            <v>0</v>
          </cell>
          <cell r="I241" t="str">
            <v>12</v>
          </cell>
        </row>
        <row r="242">
          <cell r="A242">
            <v>12</v>
          </cell>
          <cell r="B242">
            <v>0</v>
          </cell>
          <cell r="C242" t="str">
            <v>DEPARTMENT OF AGRICULTURE</v>
          </cell>
          <cell r="D242">
            <v>12060000</v>
          </cell>
          <cell r="E242">
            <v>12060000</v>
          </cell>
          <cell r="F242" t="str">
            <v>TED MELSON</v>
          </cell>
          <cell r="G242">
            <v>5044265438</v>
          </cell>
          <cell r="H242">
            <v>0</v>
          </cell>
          <cell r="I242" t="str">
            <v>12</v>
          </cell>
        </row>
        <row r="243">
          <cell r="A243">
            <v>12</v>
          </cell>
          <cell r="B243">
            <v>11</v>
          </cell>
          <cell r="C243" t="str">
            <v>DEPARTMENT OF AGRICULTURE</v>
          </cell>
          <cell r="D243">
            <v>12113700</v>
          </cell>
          <cell r="E243">
            <v>12113700</v>
          </cell>
          <cell r="F243" t="str">
            <v>SHARON WAAGEN</v>
          </cell>
          <cell r="G243">
            <v>5054287723</v>
          </cell>
          <cell r="H243">
            <v>0</v>
          </cell>
          <cell r="I243" t="str">
            <v>12</v>
          </cell>
        </row>
        <row r="244">
          <cell r="A244">
            <v>12</v>
          </cell>
          <cell r="B244">
            <v>20</v>
          </cell>
          <cell r="C244" t="str">
            <v>DEPARTMENT OF AGRICULTURE</v>
          </cell>
          <cell r="D244">
            <v>12200408</v>
          </cell>
          <cell r="E244">
            <v>12200408</v>
          </cell>
          <cell r="F244" t="str">
            <v>MORAIMA RIVERA</v>
          </cell>
          <cell r="G244">
            <v>3144574037</v>
          </cell>
          <cell r="H244">
            <v>0</v>
          </cell>
          <cell r="I244" t="str">
            <v>12</v>
          </cell>
        </row>
        <row r="245">
          <cell r="A245">
            <v>12</v>
          </cell>
          <cell r="B245">
            <v>25</v>
          </cell>
          <cell r="C245" t="str">
            <v>DEPARTMENT OF AGRICULTURE</v>
          </cell>
          <cell r="D245">
            <v>12250001</v>
          </cell>
          <cell r="E245">
            <v>12250001</v>
          </cell>
          <cell r="F245" t="str">
            <v>TED MELSON</v>
          </cell>
          <cell r="G245">
            <v>5044265438</v>
          </cell>
          <cell r="H245">
            <v>0</v>
          </cell>
          <cell r="I245" t="str">
            <v>12</v>
          </cell>
        </row>
        <row r="246">
          <cell r="A246">
            <v>12</v>
          </cell>
          <cell r="B246">
            <v>27</v>
          </cell>
          <cell r="C246" t="str">
            <v>DEPARTMENT OF AGRICULTURE</v>
          </cell>
          <cell r="D246">
            <v>12270200</v>
          </cell>
          <cell r="E246">
            <v>12270200</v>
          </cell>
          <cell r="F246" t="str">
            <v>TED MELSON</v>
          </cell>
          <cell r="G246">
            <v>5044265438</v>
          </cell>
          <cell r="H246">
            <v>0</v>
          </cell>
          <cell r="I246" t="str">
            <v>12</v>
          </cell>
        </row>
        <row r="247">
          <cell r="A247">
            <v>12</v>
          </cell>
          <cell r="B247">
            <v>33</v>
          </cell>
          <cell r="C247" t="str">
            <v>DEPARTMENT OF AGRICULTURE</v>
          </cell>
          <cell r="D247">
            <v>12330002</v>
          </cell>
          <cell r="E247">
            <v>12330002</v>
          </cell>
          <cell r="F247" t="str">
            <v>BRAD HALL</v>
          </cell>
          <cell r="G247">
            <v>8169265460</v>
          </cell>
          <cell r="H247">
            <v>0</v>
          </cell>
          <cell r="I247" t="str">
            <v>12</v>
          </cell>
        </row>
        <row r="248">
          <cell r="A248">
            <v>12</v>
          </cell>
          <cell r="B248">
            <v>35</v>
          </cell>
          <cell r="C248" t="str">
            <v>DEPARTMENT OF AGRICULTURE</v>
          </cell>
          <cell r="D248">
            <v>12350001</v>
          </cell>
          <cell r="E248">
            <v>12350001</v>
          </cell>
          <cell r="F248" t="str">
            <v>SLYVIA LOVE</v>
          </cell>
          <cell r="G248">
            <v>3703051457</v>
          </cell>
          <cell r="H248">
            <v>0</v>
          </cell>
          <cell r="I248" t="str">
            <v>12</v>
          </cell>
        </row>
        <row r="249">
          <cell r="A249">
            <v>12</v>
          </cell>
          <cell r="B249">
            <v>35</v>
          </cell>
          <cell r="C249" t="str">
            <v>DEPARTMENT OF AGRICULTURE</v>
          </cell>
          <cell r="D249">
            <v>12355397</v>
          </cell>
          <cell r="E249">
            <v>12355397</v>
          </cell>
          <cell r="F249" t="str">
            <v>BARBARA VAZQUEZ</v>
          </cell>
          <cell r="G249">
            <v>6123703319</v>
          </cell>
          <cell r="H249">
            <v>0</v>
          </cell>
          <cell r="I249" t="str">
            <v>12</v>
          </cell>
        </row>
        <row r="250">
          <cell r="A250">
            <v>12</v>
          </cell>
          <cell r="B250">
            <v>36</v>
          </cell>
          <cell r="C250" t="str">
            <v>DEPARTMENT OF AGRICULTURE</v>
          </cell>
          <cell r="D250">
            <v>12360000</v>
          </cell>
          <cell r="E250">
            <v>12360000</v>
          </cell>
          <cell r="F250" t="str">
            <v>MARY GRISHAM</v>
          </cell>
          <cell r="G250">
            <v>8169266772</v>
          </cell>
          <cell r="H250">
            <v>0</v>
          </cell>
          <cell r="I250" t="str">
            <v>12</v>
          </cell>
        </row>
        <row r="251">
          <cell r="A251">
            <v>12</v>
          </cell>
          <cell r="B251">
            <v>36</v>
          </cell>
          <cell r="C251" t="str">
            <v>DEPARTMENT OF AGRICULTURE</v>
          </cell>
          <cell r="D251">
            <v>12360001</v>
          </cell>
          <cell r="E251">
            <v>12360001</v>
          </cell>
          <cell r="F251" t="str">
            <v>MARY GRISHAM</v>
          </cell>
          <cell r="G251">
            <v>8169266772</v>
          </cell>
          <cell r="H251">
            <v>0</v>
          </cell>
          <cell r="I251" t="str">
            <v>12</v>
          </cell>
        </row>
        <row r="252">
          <cell r="A252">
            <v>12</v>
          </cell>
          <cell r="B252">
            <v>36</v>
          </cell>
          <cell r="C252" t="str">
            <v>DEPARTMENT OF AGRICULTURE</v>
          </cell>
          <cell r="D252">
            <v>12360002</v>
          </cell>
          <cell r="E252">
            <v>12360002</v>
          </cell>
          <cell r="F252" t="str">
            <v>MARY GRISHAM</v>
          </cell>
          <cell r="G252">
            <v>8169266772</v>
          </cell>
          <cell r="H252">
            <v>0</v>
          </cell>
          <cell r="I252" t="str">
            <v>12</v>
          </cell>
        </row>
        <row r="253">
          <cell r="A253">
            <v>12</v>
          </cell>
          <cell r="B253">
            <v>36</v>
          </cell>
          <cell r="C253" t="str">
            <v>DEPARTMENT OF AGRICULTURE</v>
          </cell>
          <cell r="D253">
            <v>12360003</v>
          </cell>
          <cell r="E253">
            <v>12360003</v>
          </cell>
          <cell r="F253" t="str">
            <v>MARY GRISHAM</v>
          </cell>
          <cell r="G253">
            <v>8169266772</v>
          </cell>
          <cell r="H253">
            <v>0</v>
          </cell>
          <cell r="I253" t="str">
            <v>12</v>
          </cell>
        </row>
        <row r="254">
          <cell r="A254">
            <v>12</v>
          </cell>
          <cell r="B254">
            <v>36</v>
          </cell>
          <cell r="C254" t="str">
            <v>DEPARTMENT OF AGRICULTURE</v>
          </cell>
          <cell r="D254">
            <v>12360004</v>
          </cell>
          <cell r="E254">
            <v>12360004</v>
          </cell>
          <cell r="F254" t="str">
            <v>MARY GRISHAM</v>
          </cell>
          <cell r="G254">
            <v>8169266772</v>
          </cell>
          <cell r="H254">
            <v>0</v>
          </cell>
          <cell r="I254" t="str">
            <v>12</v>
          </cell>
        </row>
        <row r="255">
          <cell r="A255">
            <v>12</v>
          </cell>
          <cell r="B255">
            <v>36</v>
          </cell>
          <cell r="C255" t="str">
            <v>DEPARTMENT OF AGRICULTURE</v>
          </cell>
          <cell r="D255">
            <v>12360005</v>
          </cell>
          <cell r="E255">
            <v>12360005</v>
          </cell>
          <cell r="F255" t="str">
            <v>MARY GRISHAM</v>
          </cell>
          <cell r="G255">
            <v>8169266772</v>
          </cell>
          <cell r="H255">
            <v>0</v>
          </cell>
          <cell r="I255" t="str">
            <v>12</v>
          </cell>
        </row>
        <row r="256">
          <cell r="A256">
            <v>12</v>
          </cell>
          <cell r="B256">
            <v>36</v>
          </cell>
          <cell r="C256" t="str">
            <v>DEPARTMENT OF AGRICULTURE</v>
          </cell>
          <cell r="D256">
            <v>12360006</v>
          </cell>
          <cell r="E256">
            <v>12360006</v>
          </cell>
          <cell r="F256" t="str">
            <v>MARY GRISHAM</v>
          </cell>
          <cell r="G256">
            <v>8169266772</v>
          </cell>
          <cell r="H256">
            <v>0</v>
          </cell>
          <cell r="I256" t="str">
            <v>12</v>
          </cell>
        </row>
        <row r="257">
          <cell r="A257">
            <v>12</v>
          </cell>
          <cell r="B257">
            <v>36</v>
          </cell>
          <cell r="C257" t="str">
            <v>DEPARTMENT OF AGRICULTURE</v>
          </cell>
          <cell r="D257">
            <v>12360007</v>
          </cell>
          <cell r="E257">
            <v>12360007</v>
          </cell>
          <cell r="F257" t="str">
            <v>MARY GRISHAM</v>
          </cell>
          <cell r="G257">
            <v>8169566772</v>
          </cell>
          <cell r="H257">
            <v>0</v>
          </cell>
          <cell r="I257" t="str">
            <v>12</v>
          </cell>
        </row>
        <row r="258">
          <cell r="A258">
            <v>12</v>
          </cell>
          <cell r="B258">
            <v>36</v>
          </cell>
          <cell r="C258" t="str">
            <v>DEPARTMENT OF AGRICULTURE</v>
          </cell>
          <cell r="D258">
            <v>12360008</v>
          </cell>
          <cell r="E258">
            <v>12360008</v>
          </cell>
          <cell r="F258" t="str">
            <v>MARY GRISHAM</v>
          </cell>
          <cell r="G258">
            <v>8169266772</v>
          </cell>
          <cell r="H258">
            <v>0</v>
          </cell>
          <cell r="I258" t="str">
            <v>12</v>
          </cell>
        </row>
        <row r="259">
          <cell r="A259">
            <v>12</v>
          </cell>
          <cell r="B259">
            <v>36</v>
          </cell>
          <cell r="C259" t="str">
            <v>DEPARTMENT OF AGRICULTURE</v>
          </cell>
          <cell r="D259">
            <v>12360009</v>
          </cell>
          <cell r="E259">
            <v>12360009</v>
          </cell>
          <cell r="F259" t="str">
            <v>MARY GRISHAM</v>
          </cell>
          <cell r="G259">
            <v>8169266772</v>
          </cell>
          <cell r="H259">
            <v>0</v>
          </cell>
          <cell r="I259" t="str">
            <v>12</v>
          </cell>
        </row>
        <row r="260">
          <cell r="A260">
            <v>12</v>
          </cell>
          <cell r="B260">
            <v>36</v>
          </cell>
          <cell r="C260" t="str">
            <v>DEPARTMENT OF AGRICULTURE</v>
          </cell>
          <cell r="D260">
            <v>12360010</v>
          </cell>
          <cell r="E260">
            <v>12360010</v>
          </cell>
          <cell r="F260" t="str">
            <v>MARY GRISHAM</v>
          </cell>
          <cell r="G260">
            <v>8169266772</v>
          </cell>
          <cell r="H260">
            <v>0</v>
          </cell>
          <cell r="I260" t="str">
            <v>12</v>
          </cell>
        </row>
        <row r="261">
          <cell r="A261">
            <v>12</v>
          </cell>
          <cell r="B261">
            <v>36</v>
          </cell>
          <cell r="C261" t="str">
            <v>DEPARTMENT OF AGRICULTURE</v>
          </cell>
          <cell r="D261">
            <v>12360011</v>
          </cell>
          <cell r="E261">
            <v>12360011</v>
          </cell>
          <cell r="F261" t="str">
            <v>MARY GRISHAM</v>
          </cell>
          <cell r="G261">
            <v>8169266772</v>
          </cell>
          <cell r="H261">
            <v>0</v>
          </cell>
          <cell r="I261" t="str">
            <v>12</v>
          </cell>
        </row>
        <row r="262">
          <cell r="A262">
            <v>12</v>
          </cell>
          <cell r="B262">
            <v>36</v>
          </cell>
          <cell r="C262" t="str">
            <v>DEPARTMENT OF AGRICULTURE</v>
          </cell>
          <cell r="D262">
            <v>12360012</v>
          </cell>
          <cell r="E262">
            <v>12360012</v>
          </cell>
          <cell r="F262" t="str">
            <v>MARY GRISHAM</v>
          </cell>
          <cell r="G262">
            <v>8169266772</v>
          </cell>
          <cell r="H262">
            <v>0</v>
          </cell>
          <cell r="I262" t="str">
            <v>12</v>
          </cell>
        </row>
        <row r="263">
          <cell r="A263">
            <v>12</v>
          </cell>
          <cell r="B263">
            <v>36</v>
          </cell>
          <cell r="C263" t="str">
            <v>DEPARTMENT OF AGRICULTURE</v>
          </cell>
          <cell r="D263">
            <v>12360013</v>
          </cell>
          <cell r="E263">
            <v>12360013</v>
          </cell>
          <cell r="F263" t="str">
            <v>MARY GRISHAM</v>
          </cell>
          <cell r="G263">
            <v>8169266772</v>
          </cell>
          <cell r="H263">
            <v>0</v>
          </cell>
          <cell r="I263" t="str">
            <v>12</v>
          </cell>
        </row>
        <row r="264">
          <cell r="A264">
            <v>12</v>
          </cell>
          <cell r="B264">
            <v>36</v>
          </cell>
          <cell r="C264" t="str">
            <v>DEPARTMENT OF AGRICULTURE</v>
          </cell>
          <cell r="D264">
            <v>12360014</v>
          </cell>
          <cell r="E264">
            <v>12360014</v>
          </cell>
          <cell r="F264" t="str">
            <v>MARY GRISHAM</v>
          </cell>
          <cell r="G264">
            <v>8169266772</v>
          </cell>
          <cell r="H264">
            <v>0</v>
          </cell>
          <cell r="I264" t="str">
            <v>12</v>
          </cell>
        </row>
        <row r="265">
          <cell r="A265">
            <v>12</v>
          </cell>
          <cell r="B265">
            <v>36</v>
          </cell>
          <cell r="C265" t="str">
            <v>DEPARTMENT OF AGRICULTURE</v>
          </cell>
          <cell r="D265">
            <v>12360015</v>
          </cell>
          <cell r="E265">
            <v>12360015</v>
          </cell>
          <cell r="F265" t="str">
            <v>MARY GRISHAM</v>
          </cell>
          <cell r="G265">
            <v>8169266772</v>
          </cell>
          <cell r="H265">
            <v>0</v>
          </cell>
          <cell r="I265" t="str">
            <v>12</v>
          </cell>
        </row>
        <row r="266">
          <cell r="A266">
            <v>12</v>
          </cell>
          <cell r="B266">
            <v>36</v>
          </cell>
          <cell r="C266" t="str">
            <v>DEPARTMENT OF AGRICULTURE</v>
          </cell>
          <cell r="D266">
            <v>12360016</v>
          </cell>
          <cell r="E266">
            <v>12360016</v>
          </cell>
          <cell r="F266" t="str">
            <v>MARY GRISHAM</v>
          </cell>
          <cell r="G266">
            <v>8169266772</v>
          </cell>
          <cell r="H266">
            <v>0</v>
          </cell>
          <cell r="I266" t="str">
            <v>12</v>
          </cell>
        </row>
        <row r="267">
          <cell r="A267">
            <v>12</v>
          </cell>
          <cell r="B267">
            <v>36</v>
          </cell>
          <cell r="C267" t="str">
            <v>DEPARTMENT OF AGRICULTURE</v>
          </cell>
          <cell r="D267">
            <v>12360017</v>
          </cell>
          <cell r="E267">
            <v>12360017</v>
          </cell>
          <cell r="F267" t="str">
            <v>MARY GRISHAM</v>
          </cell>
          <cell r="G267">
            <v>8169266772</v>
          </cell>
          <cell r="H267">
            <v>0</v>
          </cell>
          <cell r="I267" t="str">
            <v>12</v>
          </cell>
        </row>
        <row r="268">
          <cell r="A268">
            <v>12</v>
          </cell>
          <cell r="B268">
            <v>36</v>
          </cell>
          <cell r="C268" t="str">
            <v>DEPARTMENT OF AGRICULTURE</v>
          </cell>
          <cell r="D268">
            <v>12360018</v>
          </cell>
          <cell r="E268">
            <v>12360018</v>
          </cell>
          <cell r="F268" t="str">
            <v>MARY GRISHAM</v>
          </cell>
          <cell r="G268">
            <v>8169266772</v>
          </cell>
          <cell r="H268">
            <v>0</v>
          </cell>
          <cell r="I268" t="str">
            <v>12</v>
          </cell>
        </row>
        <row r="269">
          <cell r="A269">
            <v>12</v>
          </cell>
          <cell r="B269">
            <v>36</v>
          </cell>
          <cell r="C269" t="str">
            <v>DEPARTMENT OF AGRICULTURE</v>
          </cell>
          <cell r="D269">
            <v>12360019</v>
          </cell>
          <cell r="E269">
            <v>12360019</v>
          </cell>
          <cell r="F269" t="str">
            <v>MARY GRISHAM</v>
          </cell>
          <cell r="G269">
            <v>8169266772</v>
          </cell>
          <cell r="H269">
            <v>0</v>
          </cell>
          <cell r="I269" t="str">
            <v>12</v>
          </cell>
        </row>
        <row r="270">
          <cell r="A270">
            <v>12</v>
          </cell>
          <cell r="B270">
            <v>36</v>
          </cell>
          <cell r="C270" t="str">
            <v>DEPARTMENT OF AGRICULTURE</v>
          </cell>
          <cell r="D270">
            <v>12360020</v>
          </cell>
          <cell r="E270">
            <v>12360020</v>
          </cell>
          <cell r="F270" t="str">
            <v>MARY GRISHAM</v>
          </cell>
          <cell r="G270">
            <v>8169266772</v>
          </cell>
          <cell r="H270">
            <v>0</v>
          </cell>
          <cell r="I270" t="str">
            <v>12</v>
          </cell>
        </row>
        <row r="271">
          <cell r="A271">
            <v>12</v>
          </cell>
          <cell r="B271">
            <v>36</v>
          </cell>
          <cell r="C271" t="str">
            <v>DEPARTMENT OF AGRICULTURE</v>
          </cell>
          <cell r="D271">
            <v>12360021</v>
          </cell>
          <cell r="E271">
            <v>12360021</v>
          </cell>
          <cell r="F271" t="str">
            <v>MARY GRISHAM</v>
          </cell>
          <cell r="G271">
            <v>8169266772</v>
          </cell>
          <cell r="H271">
            <v>0</v>
          </cell>
          <cell r="I271" t="str">
            <v>12</v>
          </cell>
        </row>
        <row r="272">
          <cell r="A272">
            <v>12</v>
          </cell>
          <cell r="B272">
            <v>36</v>
          </cell>
          <cell r="C272" t="str">
            <v>DEPARTMENT OF AGRICULTURE</v>
          </cell>
          <cell r="D272">
            <v>12360022</v>
          </cell>
          <cell r="E272">
            <v>12360022</v>
          </cell>
          <cell r="F272" t="str">
            <v>MARY GRISHAM</v>
          </cell>
          <cell r="G272">
            <v>8169266772</v>
          </cell>
          <cell r="H272">
            <v>0</v>
          </cell>
          <cell r="I272" t="str">
            <v>12</v>
          </cell>
        </row>
        <row r="273">
          <cell r="A273">
            <v>12</v>
          </cell>
          <cell r="B273">
            <v>36</v>
          </cell>
          <cell r="C273" t="str">
            <v>DEPARTMENT OF AGRICULTURE</v>
          </cell>
          <cell r="D273">
            <v>12360023</v>
          </cell>
          <cell r="E273">
            <v>12360023</v>
          </cell>
          <cell r="F273" t="str">
            <v>MARY GRISHAM</v>
          </cell>
          <cell r="G273">
            <v>8169266772</v>
          </cell>
          <cell r="H273">
            <v>0</v>
          </cell>
          <cell r="I273" t="str">
            <v>12</v>
          </cell>
        </row>
        <row r="274">
          <cell r="A274">
            <v>12</v>
          </cell>
          <cell r="B274">
            <v>36</v>
          </cell>
          <cell r="C274" t="str">
            <v>DEPARTMENT OF AGRICULTURE</v>
          </cell>
          <cell r="D274">
            <v>12360024</v>
          </cell>
          <cell r="E274">
            <v>12360024</v>
          </cell>
          <cell r="F274" t="str">
            <v>MARY GRISHAM</v>
          </cell>
          <cell r="G274">
            <v>8169266772</v>
          </cell>
          <cell r="H274">
            <v>0</v>
          </cell>
          <cell r="I274" t="str">
            <v>12</v>
          </cell>
        </row>
        <row r="275">
          <cell r="A275">
            <v>12</v>
          </cell>
          <cell r="B275">
            <v>37</v>
          </cell>
          <cell r="C275" t="str">
            <v>DEPARTMENT OF AGRICULTURE</v>
          </cell>
          <cell r="D275">
            <v>12370001</v>
          </cell>
          <cell r="E275">
            <v>12370001</v>
          </cell>
          <cell r="F275" t="str">
            <v>TED MELSON</v>
          </cell>
          <cell r="G275">
            <v>5044265438</v>
          </cell>
          <cell r="H275">
            <v>0</v>
          </cell>
          <cell r="I275" t="str">
            <v>12</v>
          </cell>
        </row>
        <row r="276">
          <cell r="A276">
            <v>12</v>
          </cell>
          <cell r="B276">
            <v>40</v>
          </cell>
          <cell r="C276" t="str">
            <v>DEPARTMENT OF AGRICULTURE</v>
          </cell>
          <cell r="D276">
            <v>12400001</v>
          </cell>
          <cell r="E276">
            <v>12400001</v>
          </cell>
          <cell r="F276" t="str">
            <v>TRINA BAPTISTE</v>
          </cell>
          <cell r="G276">
            <v>5044261600</v>
          </cell>
          <cell r="H276">
            <v>0</v>
          </cell>
          <cell r="I276" t="str">
            <v>12</v>
          </cell>
        </row>
        <row r="277">
          <cell r="A277">
            <v>12</v>
          </cell>
          <cell r="B277">
            <v>40</v>
          </cell>
          <cell r="C277" t="str">
            <v>DEPARTMENT OF AGRICULTURE</v>
          </cell>
          <cell r="D277">
            <v>12400002</v>
          </cell>
          <cell r="E277">
            <v>12400002</v>
          </cell>
          <cell r="F277" t="str">
            <v>TED MELSON</v>
          </cell>
          <cell r="G277">
            <v>5044265438</v>
          </cell>
          <cell r="H277">
            <v>0</v>
          </cell>
          <cell r="I277" t="str">
            <v>12</v>
          </cell>
        </row>
        <row r="278">
          <cell r="A278">
            <v>12</v>
          </cell>
          <cell r="B278">
            <v>40</v>
          </cell>
          <cell r="C278" t="str">
            <v>DEPARTMENT OF AGRICULTURE</v>
          </cell>
          <cell r="D278">
            <v>12400300</v>
          </cell>
          <cell r="E278">
            <v>12400300</v>
          </cell>
          <cell r="F278" t="str">
            <v>TED MELSON</v>
          </cell>
          <cell r="G278">
            <v>5044265438</v>
          </cell>
          <cell r="H278">
            <v>0</v>
          </cell>
          <cell r="I278" t="str">
            <v>12</v>
          </cell>
        </row>
        <row r="279">
          <cell r="A279">
            <v>12</v>
          </cell>
          <cell r="B279">
            <v>40</v>
          </cell>
          <cell r="C279" t="str">
            <v>DEPARTMENT OF AGRICULTURE</v>
          </cell>
          <cell r="D279">
            <v>12400303</v>
          </cell>
          <cell r="E279">
            <v>12400303</v>
          </cell>
          <cell r="F279" t="str">
            <v>TED MELSON</v>
          </cell>
          <cell r="G279">
            <v>5044265438</v>
          </cell>
          <cell r="H279">
            <v>0</v>
          </cell>
          <cell r="I279" t="str">
            <v>12</v>
          </cell>
        </row>
        <row r="280">
          <cell r="A280">
            <v>12</v>
          </cell>
          <cell r="B280">
            <v>40</v>
          </cell>
          <cell r="C280" t="str">
            <v>DEPARTMENT OF AGRICULTURE</v>
          </cell>
          <cell r="D280">
            <v>12400401</v>
          </cell>
          <cell r="E280">
            <v>12400401</v>
          </cell>
          <cell r="F280" t="str">
            <v>TED MELSON</v>
          </cell>
          <cell r="G280">
            <v>5044265438</v>
          </cell>
          <cell r="H280">
            <v>0</v>
          </cell>
          <cell r="I280" t="str">
            <v>12</v>
          </cell>
        </row>
        <row r="281">
          <cell r="A281">
            <v>12</v>
          </cell>
          <cell r="B281">
            <v>40</v>
          </cell>
          <cell r="C281" t="str">
            <v>DEPARTMENT OF AGRICULTURE</v>
          </cell>
          <cell r="D281">
            <v>12400402</v>
          </cell>
          <cell r="E281">
            <v>12400402</v>
          </cell>
          <cell r="F281" t="str">
            <v>TED MELSON</v>
          </cell>
          <cell r="G281">
            <v>5044265438</v>
          </cell>
          <cell r="H281">
            <v>0</v>
          </cell>
          <cell r="I281" t="str">
            <v>12</v>
          </cell>
        </row>
        <row r="282">
          <cell r="A282">
            <v>12</v>
          </cell>
          <cell r="B282">
            <v>40</v>
          </cell>
          <cell r="C282" t="str">
            <v>DEPARTMENT OF AGRICULTURE</v>
          </cell>
          <cell r="D282">
            <v>12400403</v>
          </cell>
          <cell r="E282">
            <v>12400403</v>
          </cell>
          <cell r="F282" t="str">
            <v>TED MELSON</v>
          </cell>
          <cell r="G282">
            <v>5044265438</v>
          </cell>
          <cell r="H282">
            <v>0</v>
          </cell>
          <cell r="I282" t="str">
            <v>12</v>
          </cell>
        </row>
        <row r="283">
          <cell r="A283">
            <v>12</v>
          </cell>
          <cell r="B283">
            <v>40</v>
          </cell>
          <cell r="C283" t="str">
            <v>DEPARTMENT OF AGRICULTURE</v>
          </cell>
          <cell r="D283">
            <v>12400404</v>
          </cell>
          <cell r="E283">
            <v>12400404</v>
          </cell>
          <cell r="F283" t="str">
            <v>TED MELSON</v>
          </cell>
          <cell r="G283">
            <v>5044265438</v>
          </cell>
          <cell r="H283">
            <v>0</v>
          </cell>
          <cell r="I283" t="str">
            <v>12</v>
          </cell>
        </row>
        <row r="284">
          <cell r="A284">
            <v>12</v>
          </cell>
          <cell r="B284">
            <v>40</v>
          </cell>
          <cell r="C284" t="str">
            <v>DEPARTMENT OF AGRICULTURE</v>
          </cell>
          <cell r="D284">
            <v>12400405</v>
          </cell>
          <cell r="E284">
            <v>12400405</v>
          </cell>
          <cell r="F284" t="str">
            <v>TED MELSON</v>
          </cell>
          <cell r="G284">
            <v>5044265438</v>
          </cell>
          <cell r="H284">
            <v>0</v>
          </cell>
          <cell r="I284" t="str">
            <v>12</v>
          </cell>
        </row>
        <row r="285">
          <cell r="A285">
            <v>12</v>
          </cell>
          <cell r="B285">
            <v>40</v>
          </cell>
          <cell r="C285" t="str">
            <v>DEPARTMENT OF AGRICULTURE</v>
          </cell>
          <cell r="D285">
            <v>12400406</v>
          </cell>
          <cell r="E285">
            <v>12400406</v>
          </cell>
          <cell r="F285" t="str">
            <v>TED MELSON</v>
          </cell>
          <cell r="G285">
            <v>5044265438</v>
          </cell>
          <cell r="H285">
            <v>0</v>
          </cell>
          <cell r="I285" t="str">
            <v>12</v>
          </cell>
        </row>
        <row r="286">
          <cell r="A286">
            <v>12</v>
          </cell>
          <cell r="B286">
            <v>40</v>
          </cell>
          <cell r="C286" t="str">
            <v>DEPARTMENT OF AGRICULTURE</v>
          </cell>
          <cell r="D286">
            <v>12400407</v>
          </cell>
          <cell r="E286">
            <v>12400407</v>
          </cell>
          <cell r="F286" t="str">
            <v>TED MELSON</v>
          </cell>
          <cell r="G286">
            <v>5044265438</v>
          </cell>
          <cell r="H286">
            <v>0</v>
          </cell>
          <cell r="I286" t="str">
            <v>12</v>
          </cell>
        </row>
        <row r="287">
          <cell r="A287">
            <v>12</v>
          </cell>
          <cell r="B287">
            <v>40</v>
          </cell>
          <cell r="C287" t="str">
            <v>DEPARTMENT OF AGRICULTURE</v>
          </cell>
          <cell r="D287">
            <v>12400505</v>
          </cell>
          <cell r="E287">
            <v>12400505</v>
          </cell>
          <cell r="F287" t="str">
            <v>TED MELSON</v>
          </cell>
          <cell r="G287">
            <v>5044265438</v>
          </cell>
          <cell r="H287">
            <v>0</v>
          </cell>
          <cell r="I287" t="str">
            <v>12</v>
          </cell>
        </row>
        <row r="288">
          <cell r="A288">
            <v>12</v>
          </cell>
          <cell r="B288">
            <v>40</v>
          </cell>
          <cell r="C288" t="str">
            <v>DEPARTMENT OF AGRICULTURE</v>
          </cell>
          <cell r="D288">
            <v>12400606</v>
          </cell>
          <cell r="E288">
            <v>12400606</v>
          </cell>
          <cell r="F288" t="str">
            <v>TED MELSON</v>
          </cell>
          <cell r="G288">
            <v>5044265438</v>
          </cell>
          <cell r="H288">
            <v>0</v>
          </cell>
          <cell r="I288" t="str">
            <v>12</v>
          </cell>
        </row>
        <row r="289">
          <cell r="A289">
            <v>12</v>
          </cell>
          <cell r="B289">
            <v>40</v>
          </cell>
          <cell r="C289" t="str">
            <v>DEPARTMENT OF AGRICULTURE</v>
          </cell>
          <cell r="D289">
            <v>12400700</v>
          </cell>
          <cell r="E289">
            <v>12400700</v>
          </cell>
          <cell r="F289" t="str">
            <v>TED MELSON</v>
          </cell>
          <cell r="G289">
            <v>5044265438</v>
          </cell>
          <cell r="H289">
            <v>0</v>
          </cell>
          <cell r="I289" t="str">
            <v>12</v>
          </cell>
        </row>
        <row r="290">
          <cell r="A290">
            <v>12</v>
          </cell>
          <cell r="B290">
            <v>40</v>
          </cell>
          <cell r="C290" t="str">
            <v>DEPARTMENT OF AGRICULTURE</v>
          </cell>
          <cell r="D290">
            <v>12400707</v>
          </cell>
          <cell r="E290">
            <v>12400707</v>
          </cell>
          <cell r="F290" t="str">
            <v>TED MELSON</v>
          </cell>
          <cell r="G290">
            <v>5044265438</v>
          </cell>
          <cell r="H290">
            <v>0</v>
          </cell>
          <cell r="I290" t="str">
            <v>12</v>
          </cell>
        </row>
        <row r="291">
          <cell r="A291">
            <v>12</v>
          </cell>
          <cell r="B291">
            <v>40</v>
          </cell>
          <cell r="C291" t="str">
            <v>DEPARTMENT OF AGRICULTURE</v>
          </cell>
          <cell r="D291">
            <v>12400800</v>
          </cell>
          <cell r="E291">
            <v>12400800</v>
          </cell>
          <cell r="F291" t="str">
            <v>TED MELSON</v>
          </cell>
          <cell r="G291">
            <v>5044265438</v>
          </cell>
          <cell r="H291">
            <v>0</v>
          </cell>
          <cell r="I291" t="str">
            <v>12</v>
          </cell>
        </row>
        <row r="292">
          <cell r="A292">
            <v>12</v>
          </cell>
          <cell r="B292">
            <v>40</v>
          </cell>
          <cell r="C292" t="str">
            <v>DEPARTMENT OF AGRICULTURE</v>
          </cell>
          <cell r="D292">
            <v>12401000</v>
          </cell>
          <cell r="E292">
            <v>12401000</v>
          </cell>
          <cell r="F292" t="str">
            <v>TED MELSON</v>
          </cell>
          <cell r="G292">
            <v>5044265438</v>
          </cell>
          <cell r="H292">
            <v>0</v>
          </cell>
          <cell r="I292" t="str">
            <v>12</v>
          </cell>
        </row>
        <row r="293">
          <cell r="A293">
            <v>12</v>
          </cell>
          <cell r="B293">
            <v>40</v>
          </cell>
          <cell r="C293" t="str">
            <v>DEPARTMENT OF AGRICULTURE</v>
          </cell>
          <cell r="D293">
            <v>12401010</v>
          </cell>
          <cell r="E293">
            <v>12401010</v>
          </cell>
          <cell r="F293" t="str">
            <v>TED MELSON</v>
          </cell>
          <cell r="G293">
            <v>5044265438</v>
          </cell>
          <cell r="H293">
            <v>0</v>
          </cell>
          <cell r="I293" t="str">
            <v>12</v>
          </cell>
        </row>
        <row r="294">
          <cell r="A294">
            <v>12</v>
          </cell>
          <cell r="B294">
            <v>40</v>
          </cell>
          <cell r="C294" t="str">
            <v>DEPARTMENT OF AGRICULTURE</v>
          </cell>
          <cell r="D294">
            <v>12401100</v>
          </cell>
          <cell r="E294">
            <v>12401100</v>
          </cell>
          <cell r="F294" t="str">
            <v>TED MELSON</v>
          </cell>
          <cell r="G294">
            <v>5044265438</v>
          </cell>
          <cell r="H294">
            <v>0</v>
          </cell>
          <cell r="I294" t="str">
            <v>12</v>
          </cell>
        </row>
        <row r="295">
          <cell r="A295">
            <v>12</v>
          </cell>
          <cell r="B295">
            <v>40</v>
          </cell>
          <cell r="C295" t="str">
            <v>DEPARTMENT OF AGRICULTURE</v>
          </cell>
          <cell r="D295">
            <v>12401240</v>
          </cell>
          <cell r="E295">
            <v>12401240</v>
          </cell>
          <cell r="F295" t="str">
            <v>TED MELSON</v>
          </cell>
          <cell r="G295">
            <v>5044265438</v>
          </cell>
          <cell r="H295">
            <v>0</v>
          </cell>
          <cell r="I295" t="str">
            <v>12</v>
          </cell>
        </row>
        <row r="296">
          <cell r="A296">
            <v>12</v>
          </cell>
          <cell r="B296">
            <v>40</v>
          </cell>
          <cell r="C296" t="str">
            <v>DEPARTMENT OF AGRICULTURE</v>
          </cell>
          <cell r="D296">
            <v>12401600</v>
          </cell>
          <cell r="E296">
            <v>12401600</v>
          </cell>
          <cell r="F296" t="str">
            <v>TED MELSON</v>
          </cell>
          <cell r="G296">
            <v>5044265438</v>
          </cell>
          <cell r="H296">
            <v>0</v>
          </cell>
          <cell r="I296" t="str">
            <v>12</v>
          </cell>
        </row>
        <row r="297">
          <cell r="A297">
            <v>12</v>
          </cell>
          <cell r="B297">
            <v>40</v>
          </cell>
          <cell r="C297" t="str">
            <v>DEPARTMENT OF AGRICULTURE</v>
          </cell>
          <cell r="D297">
            <v>12401800</v>
          </cell>
          <cell r="E297">
            <v>12401800</v>
          </cell>
          <cell r="F297" t="str">
            <v>TED MELSON</v>
          </cell>
          <cell r="G297">
            <v>5044265438</v>
          </cell>
          <cell r="H297">
            <v>0</v>
          </cell>
          <cell r="I297" t="str">
            <v>12</v>
          </cell>
        </row>
        <row r="298">
          <cell r="A298">
            <v>12</v>
          </cell>
          <cell r="B298">
            <v>40</v>
          </cell>
          <cell r="C298" t="str">
            <v>DEPARTMENT OF AGRICULTURE</v>
          </cell>
          <cell r="D298">
            <v>12402000</v>
          </cell>
          <cell r="E298">
            <v>12402000</v>
          </cell>
          <cell r="F298" t="str">
            <v>TED MELSON</v>
          </cell>
          <cell r="G298">
            <v>5044265438</v>
          </cell>
          <cell r="H298">
            <v>0</v>
          </cell>
          <cell r="I298" t="str">
            <v>12</v>
          </cell>
        </row>
        <row r="299">
          <cell r="A299">
            <v>12</v>
          </cell>
          <cell r="B299">
            <v>40</v>
          </cell>
          <cell r="C299" t="str">
            <v>DEPARTMENT OF AGRICULTURE</v>
          </cell>
          <cell r="D299">
            <v>12402200</v>
          </cell>
          <cell r="E299">
            <v>12402200</v>
          </cell>
          <cell r="F299" t="str">
            <v>TED MELSON</v>
          </cell>
          <cell r="G299">
            <v>5044265438</v>
          </cell>
          <cell r="H299">
            <v>0</v>
          </cell>
          <cell r="I299" t="str">
            <v>12</v>
          </cell>
        </row>
        <row r="300">
          <cell r="A300">
            <v>12</v>
          </cell>
          <cell r="B300">
            <v>40</v>
          </cell>
          <cell r="C300" t="str">
            <v>DEPARTMENT OF AGRICULTURE</v>
          </cell>
          <cell r="D300">
            <v>12402300</v>
          </cell>
          <cell r="E300">
            <v>12402300</v>
          </cell>
          <cell r="F300" t="str">
            <v>TED MELSON</v>
          </cell>
          <cell r="G300">
            <v>5044265438</v>
          </cell>
          <cell r="H300">
            <v>0</v>
          </cell>
          <cell r="I300" t="str">
            <v>12</v>
          </cell>
        </row>
        <row r="301">
          <cell r="A301">
            <v>12</v>
          </cell>
          <cell r="B301">
            <v>40</v>
          </cell>
          <cell r="C301" t="str">
            <v>DEPARTMENT OF AGRICULTURE</v>
          </cell>
          <cell r="D301">
            <v>12403000</v>
          </cell>
          <cell r="E301">
            <v>12403000</v>
          </cell>
          <cell r="F301" t="str">
            <v>TED MELSON</v>
          </cell>
          <cell r="G301">
            <v>5044265438</v>
          </cell>
          <cell r="H301">
            <v>0</v>
          </cell>
          <cell r="I301" t="str">
            <v>12</v>
          </cell>
        </row>
        <row r="302">
          <cell r="A302">
            <v>12</v>
          </cell>
          <cell r="B302">
            <v>40</v>
          </cell>
          <cell r="C302" t="str">
            <v>DEPARTMENT OF AGRICULTURE</v>
          </cell>
          <cell r="D302">
            <v>12403400</v>
          </cell>
          <cell r="E302">
            <v>12403400</v>
          </cell>
          <cell r="F302" t="str">
            <v>TED MELSON</v>
          </cell>
          <cell r="G302">
            <v>5044265438</v>
          </cell>
          <cell r="H302">
            <v>0</v>
          </cell>
          <cell r="I302" t="str">
            <v>12</v>
          </cell>
        </row>
        <row r="303">
          <cell r="A303">
            <v>12</v>
          </cell>
          <cell r="B303">
            <v>24</v>
          </cell>
          <cell r="C303" t="str">
            <v>DEPARTMENT OF AGRICULTURE</v>
          </cell>
          <cell r="D303">
            <v>12403600</v>
          </cell>
          <cell r="E303">
            <v>12403600</v>
          </cell>
          <cell r="F303" t="str">
            <v>TED MELSON</v>
          </cell>
          <cell r="G303">
            <v>5044265438</v>
          </cell>
          <cell r="H303">
            <v>0</v>
          </cell>
          <cell r="I303" t="str">
            <v>12</v>
          </cell>
        </row>
        <row r="304">
          <cell r="A304">
            <v>12</v>
          </cell>
          <cell r="B304">
            <v>40</v>
          </cell>
          <cell r="C304" t="str">
            <v>DEPARTMENT OF AGRICULTURE</v>
          </cell>
          <cell r="D304">
            <v>12407878</v>
          </cell>
          <cell r="E304">
            <v>12407878</v>
          </cell>
          <cell r="F304" t="str">
            <v>TED MELSON</v>
          </cell>
          <cell r="G304">
            <v>5044265438</v>
          </cell>
          <cell r="H304">
            <v>0</v>
          </cell>
          <cell r="I304" t="str">
            <v>12</v>
          </cell>
        </row>
        <row r="305">
          <cell r="A305">
            <v>12</v>
          </cell>
          <cell r="B305">
            <v>80</v>
          </cell>
          <cell r="C305" t="str">
            <v>DEPARTMENT OF AGRICULTURE</v>
          </cell>
          <cell r="D305">
            <v>12800001</v>
          </cell>
          <cell r="E305">
            <v>12800001</v>
          </cell>
          <cell r="F305" t="str">
            <v>TOM CECIL</v>
          </cell>
          <cell r="G305">
            <v>8169266251</v>
          </cell>
          <cell r="H305">
            <v>0</v>
          </cell>
          <cell r="I305" t="str">
            <v>12</v>
          </cell>
        </row>
        <row r="306">
          <cell r="A306">
            <v>13</v>
          </cell>
          <cell r="B306">
            <v>4</v>
          </cell>
          <cell r="C306" t="str">
            <v>DEPARTMENT OF COMMERCE</v>
          </cell>
          <cell r="D306">
            <v>13040001</v>
          </cell>
          <cell r="E306">
            <v>13040001</v>
          </cell>
          <cell r="F306" t="str">
            <v>MARIA STANFIELD</v>
          </cell>
          <cell r="G306">
            <v>3017639558</v>
          </cell>
          <cell r="H306">
            <v>0</v>
          </cell>
          <cell r="I306" t="str">
            <v>13</v>
          </cell>
        </row>
        <row r="307">
          <cell r="A307">
            <v>13</v>
          </cell>
          <cell r="B307">
            <v>6</v>
          </cell>
          <cell r="C307" t="str">
            <v>DEPARTMENT OF COMMERCE</v>
          </cell>
          <cell r="D307">
            <v>13060001</v>
          </cell>
          <cell r="E307">
            <v>13060001</v>
          </cell>
          <cell r="F307" t="str">
            <v>RANDY ANGLEBERGER</v>
          </cell>
          <cell r="G307">
            <v>3019752694</v>
          </cell>
          <cell r="H307">
            <v>0</v>
          </cell>
          <cell r="I307" t="str">
            <v>13</v>
          </cell>
        </row>
        <row r="308">
          <cell r="A308">
            <v>13</v>
          </cell>
          <cell r="B308">
            <v>7</v>
          </cell>
          <cell r="C308" t="str">
            <v>DEPARTMENT OF COMMERCE</v>
          </cell>
          <cell r="D308">
            <v>13070001</v>
          </cell>
          <cell r="E308">
            <v>13070001</v>
          </cell>
          <cell r="F308" t="str">
            <v>ANDREA PATTERSON</v>
          </cell>
          <cell r="G308">
            <v>7036056614</v>
          </cell>
          <cell r="H308">
            <v>0</v>
          </cell>
          <cell r="I308" t="str">
            <v>13</v>
          </cell>
        </row>
        <row r="309">
          <cell r="A309">
            <v>13</v>
          </cell>
          <cell r="B309">
            <v>10</v>
          </cell>
          <cell r="C309" t="str">
            <v>DEPARTMENT OF COMMERCE</v>
          </cell>
          <cell r="D309">
            <v>13100001</v>
          </cell>
          <cell r="E309">
            <v>13100001</v>
          </cell>
          <cell r="F309" t="str">
            <v>ANDU AKLOG</v>
          </cell>
          <cell r="G309">
            <v>5712726530</v>
          </cell>
          <cell r="H309">
            <v>0</v>
          </cell>
          <cell r="I309" t="str">
            <v>13</v>
          </cell>
        </row>
        <row r="310">
          <cell r="A310">
            <v>13</v>
          </cell>
          <cell r="B310">
            <v>14</v>
          </cell>
          <cell r="C310" t="str">
            <v>DEPARTMENT OF COMMERCE</v>
          </cell>
          <cell r="D310">
            <v>13140001</v>
          </cell>
          <cell r="E310">
            <v>13140001</v>
          </cell>
          <cell r="F310" t="str">
            <v>NANCY EADIE</v>
          </cell>
          <cell r="G310">
            <v>3014442755</v>
          </cell>
          <cell r="H310">
            <v>0</v>
          </cell>
          <cell r="I310" t="str">
            <v>13</v>
          </cell>
        </row>
        <row r="311">
          <cell r="A311">
            <v>13</v>
          </cell>
          <cell r="B311">
            <v>20</v>
          </cell>
          <cell r="C311" t="str">
            <v>DEPARTMENT OF COMMERCE</v>
          </cell>
          <cell r="D311">
            <v>13200001</v>
          </cell>
          <cell r="E311">
            <v>13200001</v>
          </cell>
          <cell r="F311" t="str">
            <v>JOANN M. GALE</v>
          </cell>
          <cell r="G311">
            <v>2024822415</v>
          </cell>
          <cell r="H311">
            <v>0</v>
          </cell>
          <cell r="I311" t="str">
            <v>13</v>
          </cell>
        </row>
        <row r="312">
          <cell r="A312">
            <v>14</v>
          </cell>
          <cell r="B312">
            <v>20</v>
          </cell>
          <cell r="C312" t="str">
            <v>DEPARTMENT OF THE INTERIOR</v>
          </cell>
          <cell r="D312">
            <v>4844</v>
          </cell>
          <cell r="E312">
            <v>4844</v>
          </cell>
          <cell r="F312" t="str">
            <v>LAVERNE TEUPELL</v>
          </cell>
          <cell r="G312">
            <v>5058161212</v>
          </cell>
          <cell r="H312">
            <v>0</v>
          </cell>
          <cell r="I312" t="str">
            <v>14</v>
          </cell>
        </row>
        <row r="313">
          <cell r="A313">
            <v>14</v>
          </cell>
          <cell r="B313">
            <v>1</v>
          </cell>
          <cell r="C313" t="str">
            <v>DEPARTMENT OF THE INTERIOR</v>
          </cell>
          <cell r="D313">
            <v>14010001</v>
          </cell>
          <cell r="E313">
            <v>14010001</v>
          </cell>
          <cell r="F313" t="str">
            <v>LAKE GARDNER</v>
          </cell>
          <cell r="G313">
            <v>3039695322</v>
          </cell>
          <cell r="H313">
            <v>0</v>
          </cell>
          <cell r="I313" t="str">
            <v>14</v>
          </cell>
        </row>
        <row r="314">
          <cell r="A314">
            <v>14</v>
          </cell>
          <cell r="B314">
            <v>1</v>
          </cell>
          <cell r="C314" t="str">
            <v>DEPARTMENT OF THE INTERIOR</v>
          </cell>
          <cell r="D314">
            <v>14019999</v>
          </cell>
          <cell r="E314">
            <v>14019999</v>
          </cell>
          <cell r="F314" t="str">
            <v>ADRIAN HAFNER</v>
          </cell>
          <cell r="G314">
            <v>3039697375</v>
          </cell>
          <cell r="H314">
            <v>0</v>
          </cell>
          <cell r="I314" t="str">
            <v>14</v>
          </cell>
        </row>
        <row r="315">
          <cell r="A315">
            <v>14</v>
          </cell>
          <cell r="B315">
            <v>6</v>
          </cell>
          <cell r="C315" t="str">
            <v>DEPARTMENT OF THE INTERIOR</v>
          </cell>
          <cell r="D315">
            <v>14060001</v>
          </cell>
          <cell r="E315">
            <v>14060001</v>
          </cell>
          <cell r="F315" t="str">
            <v>JENNIFER DENARDO</v>
          </cell>
          <cell r="G315">
            <v>3034453416</v>
          </cell>
          <cell r="H315">
            <v>0</v>
          </cell>
          <cell r="I315" t="str">
            <v>14</v>
          </cell>
        </row>
        <row r="316">
          <cell r="A316">
            <v>14</v>
          </cell>
          <cell r="B316">
            <v>6</v>
          </cell>
          <cell r="C316" t="str">
            <v>DEPARTMENT OF THE INTERIOR</v>
          </cell>
          <cell r="D316">
            <v>14060905</v>
          </cell>
          <cell r="E316">
            <v>14060905</v>
          </cell>
          <cell r="F316" t="str">
            <v>JENNIFER DENARDO</v>
          </cell>
          <cell r="G316">
            <v>3034453416</v>
          </cell>
          <cell r="H316">
            <v>0</v>
          </cell>
          <cell r="I316" t="str">
            <v>14</v>
          </cell>
        </row>
        <row r="317">
          <cell r="A317">
            <v>14</v>
          </cell>
          <cell r="B317">
            <v>8</v>
          </cell>
          <cell r="C317" t="str">
            <v>DEPARTMENT OF THE INTERIOR</v>
          </cell>
          <cell r="D317">
            <v>14080001</v>
          </cell>
          <cell r="E317">
            <v>14080001</v>
          </cell>
          <cell r="F317" t="str">
            <v>PAM KUTKSO</v>
          </cell>
          <cell r="G317">
            <v>7036484449</v>
          </cell>
          <cell r="H317">
            <v>0</v>
          </cell>
          <cell r="I317" t="str">
            <v>14</v>
          </cell>
        </row>
        <row r="318">
          <cell r="A318">
            <v>14</v>
          </cell>
          <cell r="B318">
            <v>10</v>
          </cell>
          <cell r="C318" t="str">
            <v>DEPARTMENT OF THE INTERIOR</v>
          </cell>
          <cell r="D318">
            <v>14100098</v>
          </cell>
          <cell r="E318">
            <v>14100098</v>
          </cell>
          <cell r="F318" t="str">
            <v>CINDY ROBINSON</v>
          </cell>
          <cell r="G318">
            <v>7034879330</v>
          </cell>
          <cell r="H318">
            <v>0</v>
          </cell>
          <cell r="I318" t="str">
            <v>14</v>
          </cell>
        </row>
        <row r="319">
          <cell r="A319">
            <v>14</v>
          </cell>
          <cell r="B319">
            <v>10</v>
          </cell>
          <cell r="C319" t="str">
            <v>DEPARTMENT OF THE INTERIOR</v>
          </cell>
          <cell r="D319">
            <v>14100099</v>
          </cell>
          <cell r="E319">
            <v>14100099</v>
          </cell>
          <cell r="F319" t="str">
            <v>SARAH LEVI</v>
          </cell>
          <cell r="G319">
            <v>7034879069</v>
          </cell>
          <cell r="H319">
            <v>0</v>
          </cell>
          <cell r="I319" t="str">
            <v>14</v>
          </cell>
        </row>
        <row r="320">
          <cell r="A320">
            <v>14</v>
          </cell>
          <cell r="B320">
            <v>10</v>
          </cell>
          <cell r="C320" t="str">
            <v>DEPARTMENT OF THE INTERIOR</v>
          </cell>
          <cell r="D320">
            <v>14100778</v>
          </cell>
          <cell r="E320">
            <v>14100778</v>
          </cell>
          <cell r="F320" t="str">
            <v>KENNETH CASON</v>
          </cell>
          <cell r="G320">
            <v>7034879029</v>
          </cell>
          <cell r="H320">
            <v>0</v>
          </cell>
          <cell r="I320" t="str">
            <v>14</v>
          </cell>
        </row>
        <row r="321">
          <cell r="A321">
            <v>14</v>
          </cell>
          <cell r="B321">
            <v>11</v>
          </cell>
          <cell r="C321" t="str">
            <v>DEPARTMENT OF THE INTERIOR</v>
          </cell>
          <cell r="D321">
            <v>14110008</v>
          </cell>
          <cell r="E321">
            <v>14110008</v>
          </cell>
          <cell r="F321" t="str">
            <v>MICHAEL J. MAEZ</v>
          </cell>
          <cell r="G321">
            <v>3032360415</v>
          </cell>
          <cell r="H321">
            <v>0</v>
          </cell>
          <cell r="I321" t="str">
            <v>14</v>
          </cell>
        </row>
        <row r="322">
          <cell r="A322">
            <v>14</v>
          </cell>
          <cell r="B322">
            <v>16</v>
          </cell>
          <cell r="C322" t="str">
            <v>DEPARTMENT OF THE INTERIOR</v>
          </cell>
          <cell r="D322">
            <v>14160006</v>
          </cell>
          <cell r="E322">
            <v>14160006</v>
          </cell>
          <cell r="F322" t="str">
            <v>MICHAEL HAGEMAN</v>
          </cell>
          <cell r="G322">
            <v>3039846832</v>
          </cell>
          <cell r="H322">
            <v>0</v>
          </cell>
          <cell r="I322" t="str">
            <v>14</v>
          </cell>
        </row>
        <row r="323">
          <cell r="A323">
            <v>14</v>
          </cell>
          <cell r="B323">
            <v>17</v>
          </cell>
          <cell r="C323" t="str">
            <v>DEPARTMENT OF THE INTERIOR</v>
          </cell>
          <cell r="D323">
            <v>14170001</v>
          </cell>
          <cell r="E323">
            <v>14170001</v>
          </cell>
          <cell r="F323" t="str">
            <v>RITA DEBRACCIO</v>
          </cell>
          <cell r="G323">
            <v>3032313085</v>
          </cell>
          <cell r="H323">
            <v>0</v>
          </cell>
          <cell r="I323" t="str">
            <v>14</v>
          </cell>
        </row>
        <row r="324">
          <cell r="A324">
            <v>14</v>
          </cell>
          <cell r="B324">
            <v>18</v>
          </cell>
          <cell r="C324" t="str">
            <v>DEPARTMENT OF THE INTERIOR</v>
          </cell>
          <cell r="D324">
            <v>14180001</v>
          </cell>
          <cell r="E324">
            <v>14180001</v>
          </cell>
          <cell r="F324" t="str">
            <v>ROSE MCKINNEY EXT.275</v>
          </cell>
          <cell r="G324">
            <v>3032360330</v>
          </cell>
          <cell r="H324">
            <v>0</v>
          </cell>
          <cell r="I324" t="str">
            <v>14</v>
          </cell>
        </row>
        <row r="325">
          <cell r="A325">
            <v>14</v>
          </cell>
          <cell r="B325">
            <v>19</v>
          </cell>
          <cell r="C325" t="str">
            <v>DEPARTMENT OF THE INTERIOR</v>
          </cell>
          <cell r="D325">
            <v>14190001</v>
          </cell>
          <cell r="E325">
            <v>14190001</v>
          </cell>
          <cell r="F325" t="str">
            <v>TERESA WEAVER</v>
          </cell>
          <cell r="G325">
            <v>7037871243</v>
          </cell>
          <cell r="H325">
            <v>0</v>
          </cell>
          <cell r="I325" t="str">
            <v>14</v>
          </cell>
        </row>
        <row r="326">
          <cell r="A326">
            <v>14</v>
          </cell>
          <cell r="B326">
            <v>20</v>
          </cell>
          <cell r="C326" t="str">
            <v>DEPARTMENT OF THE INTERIOR</v>
          </cell>
          <cell r="D326">
            <v>14200699</v>
          </cell>
          <cell r="E326">
            <v>14200699</v>
          </cell>
          <cell r="F326" t="str">
            <v>DORIS BECENTI</v>
          </cell>
          <cell r="G326">
            <v>7033906386</v>
          </cell>
          <cell r="H326">
            <v>0</v>
          </cell>
          <cell r="I326" t="str">
            <v>14</v>
          </cell>
        </row>
        <row r="327">
          <cell r="A327">
            <v>14</v>
          </cell>
          <cell r="B327">
            <v>21</v>
          </cell>
          <cell r="C327" t="str">
            <v>DEPARTMENT OF THE INTERIOR</v>
          </cell>
          <cell r="D327">
            <v>14210651</v>
          </cell>
          <cell r="E327">
            <v>14210651</v>
          </cell>
          <cell r="F327" t="str">
            <v>LUEILLE LEUPPE-ESPLAIN</v>
          </cell>
          <cell r="G327">
            <v>5058161066</v>
          </cell>
          <cell r="H327">
            <v>0</v>
          </cell>
          <cell r="I327" t="str">
            <v>14</v>
          </cell>
        </row>
        <row r="328">
          <cell r="A328">
            <v>14</v>
          </cell>
          <cell r="B328">
            <v>21</v>
          </cell>
          <cell r="C328" t="str">
            <v>DEPARTMENT OF THE INTERIOR</v>
          </cell>
          <cell r="D328">
            <v>14210656</v>
          </cell>
          <cell r="E328">
            <v>14210656</v>
          </cell>
          <cell r="F328" t="str">
            <v>PORCHA MINOR</v>
          </cell>
          <cell r="G328">
            <v>3039697277</v>
          </cell>
          <cell r="H328">
            <v>0</v>
          </cell>
          <cell r="I328" t="str">
            <v>14</v>
          </cell>
        </row>
        <row r="329">
          <cell r="A329">
            <v>14</v>
          </cell>
          <cell r="B329">
            <v>22</v>
          </cell>
          <cell r="C329" t="str">
            <v>DEPARTMENT OF THE INTERIOR</v>
          </cell>
          <cell r="D329">
            <v>14220000</v>
          </cell>
          <cell r="E329">
            <v>14220000</v>
          </cell>
          <cell r="F329" t="str">
            <v>TERESA WEAVER</v>
          </cell>
          <cell r="G329">
            <v>7037871045</v>
          </cell>
          <cell r="H329">
            <v>0</v>
          </cell>
          <cell r="I329" t="str">
            <v>14</v>
          </cell>
        </row>
        <row r="330">
          <cell r="A330">
            <v>15</v>
          </cell>
          <cell r="B330">
            <v>18</v>
          </cell>
          <cell r="C330" t="str">
            <v>DEPARTMENT OF JUSTICE</v>
          </cell>
          <cell r="D330">
            <v>1500</v>
          </cell>
          <cell r="E330">
            <v>8101</v>
          </cell>
          <cell r="F330" t="str">
            <v>BETTY BROWN</v>
          </cell>
          <cell r="G330">
            <v>2057766224</v>
          </cell>
          <cell r="H330">
            <v>0</v>
          </cell>
          <cell r="I330" t="str">
            <v>15</v>
          </cell>
        </row>
        <row r="331">
          <cell r="A331">
            <v>15</v>
          </cell>
          <cell r="B331">
            <v>18</v>
          </cell>
          <cell r="C331" t="str">
            <v>DEPARTMENT OF JUSTICE</v>
          </cell>
          <cell r="D331">
            <v>1500</v>
          </cell>
          <cell r="E331">
            <v>8102</v>
          </cell>
          <cell r="F331" t="str">
            <v>JUNE RYLANT</v>
          </cell>
          <cell r="G331">
            <v>3342237730</v>
          </cell>
          <cell r="H331">
            <v>0</v>
          </cell>
          <cell r="I331" t="str">
            <v>15</v>
          </cell>
        </row>
        <row r="332">
          <cell r="A332">
            <v>15</v>
          </cell>
          <cell r="B332">
            <v>18</v>
          </cell>
          <cell r="C332" t="str">
            <v>DEPARTMENT OF JUSTICE</v>
          </cell>
          <cell r="D332">
            <v>1500</v>
          </cell>
          <cell r="E332">
            <v>8103</v>
          </cell>
          <cell r="F332" t="str">
            <v>ANGELA GARRIZ</v>
          </cell>
          <cell r="G332">
            <v>2516902841</v>
          </cell>
          <cell r="H332">
            <v>0</v>
          </cell>
          <cell r="I332" t="str">
            <v>15</v>
          </cell>
        </row>
        <row r="333">
          <cell r="A333">
            <v>15</v>
          </cell>
          <cell r="B333">
            <v>18</v>
          </cell>
          <cell r="C333" t="str">
            <v>DEPARTMENT OF JUSTICE</v>
          </cell>
          <cell r="D333">
            <v>1500</v>
          </cell>
          <cell r="E333">
            <v>8104</v>
          </cell>
          <cell r="F333" t="str">
            <v>MADELEINE RIVERA</v>
          </cell>
          <cell r="G333">
            <v>7864336610</v>
          </cell>
          <cell r="H333">
            <v>0</v>
          </cell>
          <cell r="I333" t="str">
            <v>15</v>
          </cell>
        </row>
        <row r="334">
          <cell r="A334">
            <v>15</v>
          </cell>
          <cell r="B334">
            <v>18</v>
          </cell>
          <cell r="C334" t="str">
            <v>DEPARTMENT OF JUSTICE</v>
          </cell>
          <cell r="D334">
            <v>1500</v>
          </cell>
          <cell r="E334">
            <v>8106</v>
          </cell>
          <cell r="F334" t="str">
            <v>TANYA LAUSCHER</v>
          </cell>
          <cell r="G334">
            <v>9072715159</v>
          </cell>
          <cell r="H334">
            <v>0</v>
          </cell>
          <cell r="I334" t="str">
            <v>15</v>
          </cell>
        </row>
        <row r="335">
          <cell r="A335">
            <v>15</v>
          </cell>
          <cell r="B335">
            <v>18</v>
          </cell>
          <cell r="C335" t="str">
            <v>DEPARTMENT OF JUSTICE</v>
          </cell>
          <cell r="D335">
            <v>1500</v>
          </cell>
          <cell r="E335">
            <v>8107</v>
          </cell>
          <cell r="F335" t="str">
            <v>LISA DOUGLAS</v>
          </cell>
          <cell r="G335">
            <v>2026168612</v>
          </cell>
          <cell r="H335">
            <v>0</v>
          </cell>
          <cell r="I335" t="str">
            <v>15</v>
          </cell>
        </row>
        <row r="336">
          <cell r="A336">
            <v>15</v>
          </cell>
          <cell r="B336">
            <v>18</v>
          </cell>
          <cell r="C336" t="str">
            <v>DEPARTMENT OF JUSTICE</v>
          </cell>
          <cell r="D336">
            <v>1500</v>
          </cell>
          <cell r="E336">
            <v>8108</v>
          </cell>
          <cell r="F336" t="str">
            <v>ANNE MORENO</v>
          </cell>
          <cell r="G336">
            <v>6027612012</v>
          </cell>
          <cell r="H336">
            <v>0</v>
          </cell>
          <cell r="I336" t="str">
            <v>15</v>
          </cell>
        </row>
        <row r="337">
          <cell r="A337">
            <v>15</v>
          </cell>
          <cell r="B337">
            <v>18</v>
          </cell>
          <cell r="C337" t="str">
            <v>DEPARTMENT OF JUSTICE</v>
          </cell>
          <cell r="D337">
            <v>1500</v>
          </cell>
          <cell r="E337">
            <v>8109</v>
          </cell>
          <cell r="F337" t="str">
            <v>BEVERLY KAPLON</v>
          </cell>
          <cell r="G337">
            <v>5013246256</v>
          </cell>
          <cell r="H337">
            <v>0</v>
          </cell>
          <cell r="I337" t="str">
            <v>15</v>
          </cell>
        </row>
        <row r="338">
          <cell r="A338">
            <v>15</v>
          </cell>
          <cell r="B338">
            <v>18</v>
          </cell>
          <cell r="C338" t="str">
            <v>DEPARTMENT OF JUSTICE</v>
          </cell>
          <cell r="D338">
            <v>1500</v>
          </cell>
          <cell r="E338">
            <v>8110</v>
          </cell>
          <cell r="F338" t="str">
            <v>STEVEN MOODY</v>
          </cell>
          <cell r="G338">
            <v>4794245020</v>
          </cell>
          <cell r="H338">
            <v>0</v>
          </cell>
          <cell r="I338" t="str">
            <v>15</v>
          </cell>
        </row>
        <row r="339">
          <cell r="A339">
            <v>15</v>
          </cell>
          <cell r="B339">
            <v>18</v>
          </cell>
          <cell r="C339" t="str">
            <v>DEPARTMENT OF JUSTICE</v>
          </cell>
          <cell r="D339">
            <v>1500</v>
          </cell>
          <cell r="E339">
            <v>8111</v>
          </cell>
          <cell r="F339" t="str">
            <v>JUDITH TEJADA</v>
          </cell>
          <cell r="G339">
            <v>4154367632</v>
          </cell>
          <cell r="H339">
            <v>0</v>
          </cell>
          <cell r="I339" t="str">
            <v>15</v>
          </cell>
        </row>
        <row r="340">
          <cell r="A340">
            <v>15</v>
          </cell>
          <cell r="B340">
            <v>18</v>
          </cell>
          <cell r="C340" t="str">
            <v>DEPARTMENT OF JUSTICE</v>
          </cell>
          <cell r="D340">
            <v>1500</v>
          </cell>
          <cell r="E340">
            <v>8112</v>
          </cell>
          <cell r="F340" t="str">
            <v>ROSARIO YAKOUT</v>
          </cell>
          <cell r="G340">
            <v>2138945296</v>
          </cell>
          <cell r="H340">
            <v>0</v>
          </cell>
          <cell r="I340" t="str">
            <v>15</v>
          </cell>
        </row>
        <row r="341">
          <cell r="A341">
            <v>15</v>
          </cell>
          <cell r="B341">
            <v>18</v>
          </cell>
          <cell r="C341" t="str">
            <v>DEPARTMENT OF JUSTICE</v>
          </cell>
          <cell r="D341">
            <v>1500</v>
          </cell>
          <cell r="E341">
            <v>8113</v>
          </cell>
          <cell r="F341" t="str">
            <v>BOB EATON</v>
          </cell>
          <cell r="G341">
            <v>3033353370</v>
          </cell>
          <cell r="H341">
            <v>0</v>
          </cell>
          <cell r="I341" t="str">
            <v>15</v>
          </cell>
        </row>
        <row r="342">
          <cell r="A342">
            <v>15</v>
          </cell>
          <cell r="B342">
            <v>18</v>
          </cell>
          <cell r="C342" t="str">
            <v>DEPARTMENT OF JUSTICE</v>
          </cell>
          <cell r="D342">
            <v>1500</v>
          </cell>
          <cell r="E342">
            <v>8114</v>
          </cell>
          <cell r="F342" t="str">
            <v>ROLAND ALBERT   X3007</v>
          </cell>
          <cell r="G342">
            <v>2037332107</v>
          </cell>
          <cell r="H342">
            <v>0</v>
          </cell>
          <cell r="I342" t="str">
            <v>15</v>
          </cell>
        </row>
        <row r="343">
          <cell r="A343">
            <v>15</v>
          </cell>
          <cell r="B343">
            <v>18</v>
          </cell>
          <cell r="C343" t="str">
            <v>DEPARTMENT OF JUSTICE</v>
          </cell>
          <cell r="D343">
            <v>1500</v>
          </cell>
          <cell r="E343">
            <v>8115</v>
          </cell>
          <cell r="F343" t="str">
            <v>LESLIE JAMISON</v>
          </cell>
          <cell r="G343">
            <v>3025736176</v>
          </cell>
          <cell r="H343">
            <v>0</v>
          </cell>
          <cell r="I343" t="str">
            <v>15</v>
          </cell>
        </row>
        <row r="344">
          <cell r="A344">
            <v>15</v>
          </cell>
          <cell r="B344">
            <v>18</v>
          </cell>
          <cell r="C344" t="str">
            <v>DEPARTMENT OF JUSTICE</v>
          </cell>
          <cell r="D344">
            <v>1500</v>
          </cell>
          <cell r="E344">
            <v>8116</v>
          </cell>
          <cell r="F344" t="str">
            <v>ROBERTA ELI</v>
          </cell>
          <cell r="G344">
            <v>2023075215</v>
          </cell>
          <cell r="H344">
            <v>0</v>
          </cell>
          <cell r="I344" t="str">
            <v>15</v>
          </cell>
        </row>
        <row r="345">
          <cell r="A345">
            <v>15</v>
          </cell>
          <cell r="B345">
            <v>18</v>
          </cell>
          <cell r="C345" t="str">
            <v>DEPARTMENT OF JUSTICE</v>
          </cell>
          <cell r="D345">
            <v>1500</v>
          </cell>
          <cell r="E345">
            <v>8117</v>
          </cell>
          <cell r="F345" t="str">
            <v>JAN BELL</v>
          </cell>
          <cell r="G345">
            <v>8509428382</v>
          </cell>
          <cell r="H345">
            <v>0</v>
          </cell>
          <cell r="I345" t="str">
            <v>15</v>
          </cell>
        </row>
        <row r="346">
          <cell r="A346">
            <v>15</v>
          </cell>
          <cell r="B346">
            <v>18</v>
          </cell>
          <cell r="C346" t="str">
            <v>DEPARTMENT OF JUSTICE</v>
          </cell>
          <cell r="D346">
            <v>1500</v>
          </cell>
          <cell r="E346">
            <v>8118</v>
          </cell>
          <cell r="F346" t="str">
            <v>MARY MAURER</v>
          </cell>
          <cell r="G346">
            <v>8132746401</v>
          </cell>
          <cell r="H346">
            <v>0</v>
          </cell>
          <cell r="I346" t="str">
            <v>15</v>
          </cell>
        </row>
        <row r="347">
          <cell r="A347">
            <v>15</v>
          </cell>
          <cell r="B347">
            <v>18</v>
          </cell>
          <cell r="C347" t="str">
            <v>DEPARTMENT OF JUSTICE</v>
          </cell>
          <cell r="D347">
            <v>1500</v>
          </cell>
          <cell r="E347">
            <v>8119</v>
          </cell>
          <cell r="F347" t="str">
            <v>HOLLY MCLAREN</v>
          </cell>
          <cell r="G347">
            <v>4043316833</v>
          </cell>
          <cell r="H347">
            <v>0</v>
          </cell>
          <cell r="I347" t="str">
            <v>15</v>
          </cell>
        </row>
        <row r="348">
          <cell r="A348">
            <v>15</v>
          </cell>
          <cell r="B348">
            <v>18</v>
          </cell>
          <cell r="C348" t="str">
            <v>DEPARTMENT OF JUSTICE</v>
          </cell>
          <cell r="D348">
            <v>1500</v>
          </cell>
          <cell r="E348">
            <v>8120</v>
          </cell>
          <cell r="F348" t="str">
            <v>MELODY YOUNG</v>
          </cell>
          <cell r="G348">
            <v>4787528280</v>
          </cell>
          <cell r="H348">
            <v>0</v>
          </cell>
          <cell r="I348" t="str">
            <v>15</v>
          </cell>
        </row>
        <row r="349">
          <cell r="A349">
            <v>15</v>
          </cell>
          <cell r="B349">
            <v>18</v>
          </cell>
          <cell r="C349" t="str">
            <v>DEPARTMENT OF JUSTICE</v>
          </cell>
          <cell r="D349">
            <v>1500</v>
          </cell>
          <cell r="E349">
            <v>8121</v>
          </cell>
          <cell r="F349" t="str">
            <v>GLENDA STAPLETON</v>
          </cell>
          <cell r="G349">
            <v>9126524212</v>
          </cell>
          <cell r="H349">
            <v>0</v>
          </cell>
          <cell r="I349" t="str">
            <v>15</v>
          </cell>
        </row>
        <row r="350">
          <cell r="A350">
            <v>15</v>
          </cell>
          <cell r="B350">
            <v>18</v>
          </cell>
          <cell r="C350" t="str">
            <v>DEPARTMENT OF JUSTICE</v>
          </cell>
          <cell r="D350">
            <v>1500</v>
          </cell>
          <cell r="E350">
            <v>8122</v>
          </cell>
          <cell r="F350" t="str">
            <v>GINNY T. LEE</v>
          </cell>
          <cell r="G350">
            <v>8085413000</v>
          </cell>
          <cell r="H350">
            <v>0</v>
          </cell>
          <cell r="I350" t="str">
            <v>15</v>
          </cell>
        </row>
        <row r="351">
          <cell r="A351">
            <v>15</v>
          </cell>
          <cell r="B351">
            <v>18</v>
          </cell>
          <cell r="C351" t="str">
            <v>DEPARTMENT OF JUSTICE</v>
          </cell>
          <cell r="D351">
            <v>1500</v>
          </cell>
          <cell r="E351">
            <v>8123</v>
          </cell>
          <cell r="F351" t="str">
            <v>HEIDI MOORE</v>
          </cell>
          <cell r="G351">
            <v>2083341298</v>
          </cell>
          <cell r="H351">
            <v>0</v>
          </cell>
          <cell r="I351" t="str">
            <v>15</v>
          </cell>
        </row>
        <row r="352">
          <cell r="A352">
            <v>15</v>
          </cell>
          <cell r="B352">
            <v>18</v>
          </cell>
          <cell r="C352" t="str">
            <v>DEPARTMENT OF JUSTICE</v>
          </cell>
          <cell r="D352">
            <v>1500</v>
          </cell>
          <cell r="E352">
            <v>8124</v>
          </cell>
          <cell r="F352" t="str">
            <v>LYNNE BOLDEN</v>
          </cell>
          <cell r="G352">
            <v>3123537034</v>
          </cell>
          <cell r="H352">
            <v>0</v>
          </cell>
          <cell r="I352" t="str">
            <v>15</v>
          </cell>
        </row>
        <row r="353">
          <cell r="A353">
            <v>15</v>
          </cell>
          <cell r="B353">
            <v>18</v>
          </cell>
          <cell r="C353" t="str">
            <v>DEPARTMENT OF JUSTICE</v>
          </cell>
          <cell r="D353">
            <v>1500</v>
          </cell>
          <cell r="E353">
            <v>8125</v>
          </cell>
          <cell r="F353" t="str">
            <v>TINA WOLF</v>
          </cell>
          <cell r="G353">
            <v>6184829336</v>
          </cell>
          <cell r="H353">
            <v>0</v>
          </cell>
          <cell r="I353" t="str">
            <v>15</v>
          </cell>
        </row>
        <row r="354">
          <cell r="A354">
            <v>15</v>
          </cell>
          <cell r="B354">
            <v>18</v>
          </cell>
          <cell r="C354" t="str">
            <v>DEPARTMENT OF JUSTICE</v>
          </cell>
          <cell r="D354">
            <v>1500</v>
          </cell>
          <cell r="E354">
            <v>8126</v>
          </cell>
          <cell r="F354" t="str">
            <v>CHRIS BYFORD</v>
          </cell>
          <cell r="G354">
            <v>2174925052</v>
          </cell>
          <cell r="H354">
            <v>0</v>
          </cell>
          <cell r="I354" t="str">
            <v>15</v>
          </cell>
        </row>
        <row r="355">
          <cell r="A355">
            <v>15</v>
          </cell>
          <cell r="B355">
            <v>18</v>
          </cell>
          <cell r="C355" t="str">
            <v>DEPARTMENT OF JUSTICE</v>
          </cell>
          <cell r="D355">
            <v>1500</v>
          </cell>
          <cell r="E355">
            <v>8127</v>
          </cell>
          <cell r="F355" t="str">
            <v>RITA ANTHONY</v>
          </cell>
          <cell r="G355">
            <v>2198526776</v>
          </cell>
          <cell r="H355">
            <v>0</v>
          </cell>
          <cell r="I355" t="str">
            <v>15</v>
          </cell>
        </row>
        <row r="356">
          <cell r="A356">
            <v>15</v>
          </cell>
          <cell r="B356">
            <v>18</v>
          </cell>
          <cell r="C356" t="str">
            <v>DEPARTMENT OF JUSTICE</v>
          </cell>
          <cell r="D356">
            <v>1500</v>
          </cell>
          <cell r="E356">
            <v>8128</v>
          </cell>
          <cell r="F356" t="str">
            <v>DENISE PRICE</v>
          </cell>
          <cell r="G356">
            <v>3172266566</v>
          </cell>
          <cell r="H356">
            <v>0</v>
          </cell>
          <cell r="I356" t="str">
            <v>15</v>
          </cell>
        </row>
        <row r="357">
          <cell r="A357">
            <v>15</v>
          </cell>
          <cell r="B357">
            <v>18</v>
          </cell>
          <cell r="C357" t="str">
            <v>DEPARTMENT OF JUSTICE</v>
          </cell>
          <cell r="D357">
            <v>1500</v>
          </cell>
          <cell r="E357">
            <v>8129</v>
          </cell>
          <cell r="F357" t="str">
            <v>MELLISSA A BROCKES</v>
          </cell>
          <cell r="G357">
            <v>3193624411</v>
          </cell>
          <cell r="H357">
            <v>0</v>
          </cell>
          <cell r="I357" t="str">
            <v>15</v>
          </cell>
        </row>
        <row r="358">
          <cell r="A358">
            <v>15</v>
          </cell>
          <cell r="B358">
            <v>18</v>
          </cell>
          <cell r="C358" t="str">
            <v>DEPARTMENT OF JUSTICE</v>
          </cell>
          <cell r="D358">
            <v>1500</v>
          </cell>
          <cell r="E358">
            <v>8130</v>
          </cell>
          <cell r="F358" t="str">
            <v>RITA MASON</v>
          </cell>
          <cell r="G358">
            <v>5153232884</v>
          </cell>
          <cell r="H358">
            <v>0</v>
          </cell>
          <cell r="I358" t="str">
            <v>15</v>
          </cell>
        </row>
        <row r="359">
          <cell r="A359">
            <v>15</v>
          </cell>
          <cell r="B359">
            <v>18</v>
          </cell>
          <cell r="C359" t="str">
            <v>DEPARTMENT OF JUSTICE</v>
          </cell>
          <cell r="D359">
            <v>1500</v>
          </cell>
          <cell r="E359">
            <v>8131</v>
          </cell>
          <cell r="F359" t="str">
            <v>MELODY WHITE</v>
          </cell>
          <cell r="G359">
            <v>7852957631</v>
          </cell>
          <cell r="H359">
            <v>0</v>
          </cell>
          <cell r="I359" t="str">
            <v>15</v>
          </cell>
        </row>
        <row r="360">
          <cell r="A360">
            <v>15</v>
          </cell>
          <cell r="B360">
            <v>18</v>
          </cell>
          <cell r="C360" t="str">
            <v>DEPARTMENT OF JUSTICE</v>
          </cell>
          <cell r="D360">
            <v>1500</v>
          </cell>
          <cell r="E360">
            <v>8132</v>
          </cell>
          <cell r="F360" t="str">
            <v>SANDRA KING</v>
          </cell>
          <cell r="G360">
            <v>8594108029</v>
          </cell>
          <cell r="H360">
            <v>0</v>
          </cell>
          <cell r="I360" t="str">
            <v>15</v>
          </cell>
        </row>
        <row r="361">
          <cell r="A361">
            <v>15</v>
          </cell>
          <cell r="B361">
            <v>18</v>
          </cell>
          <cell r="C361" t="str">
            <v>DEPARTMENT OF JUSTICE</v>
          </cell>
          <cell r="D361">
            <v>1500</v>
          </cell>
          <cell r="E361">
            <v>8133</v>
          </cell>
          <cell r="F361" t="str">
            <v>KELLY R. HUGHES EXT. 8024</v>
          </cell>
          <cell r="G361">
            <v>5025888022</v>
          </cell>
          <cell r="H361">
            <v>0</v>
          </cell>
          <cell r="I361" t="str">
            <v>15</v>
          </cell>
        </row>
        <row r="362">
          <cell r="A362">
            <v>15</v>
          </cell>
          <cell r="B362">
            <v>18</v>
          </cell>
          <cell r="C362" t="str">
            <v>DEPARTMENT OF JUSTICE</v>
          </cell>
          <cell r="D362">
            <v>1500</v>
          </cell>
          <cell r="E362">
            <v>8134</v>
          </cell>
          <cell r="F362" t="str">
            <v>RODNEY MCKELROY</v>
          </cell>
          <cell r="G362">
            <v>5045893607</v>
          </cell>
          <cell r="H362">
            <v>0</v>
          </cell>
          <cell r="I362" t="str">
            <v>15</v>
          </cell>
        </row>
        <row r="363">
          <cell r="A363">
            <v>15</v>
          </cell>
          <cell r="B363">
            <v>18</v>
          </cell>
          <cell r="C363" t="str">
            <v>DEPARTMENT OF JUSTICE</v>
          </cell>
          <cell r="D363">
            <v>1500</v>
          </cell>
          <cell r="E363">
            <v>8135</v>
          </cell>
          <cell r="F363" t="str">
            <v>DEBRA STACK</v>
          </cell>
          <cell r="G363">
            <v>3189344301</v>
          </cell>
          <cell r="H363">
            <v>0</v>
          </cell>
          <cell r="I363" t="str">
            <v>15</v>
          </cell>
        </row>
        <row r="364">
          <cell r="A364">
            <v>15</v>
          </cell>
          <cell r="B364">
            <v>18</v>
          </cell>
          <cell r="C364" t="str">
            <v>DEPARTMENT OF JUSTICE</v>
          </cell>
          <cell r="D364">
            <v>1500</v>
          </cell>
          <cell r="E364">
            <v>8136</v>
          </cell>
          <cell r="F364" t="str">
            <v>LISA CARON     EXT.222</v>
          </cell>
          <cell r="G364">
            <v>2077803365</v>
          </cell>
          <cell r="H364">
            <v>0</v>
          </cell>
          <cell r="I364" t="str">
            <v>15</v>
          </cell>
        </row>
        <row r="365">
          <cell r="A365">
            <v>15</v>
          </cell>
          <cell r="B365">
            <v>18</v>
          </cell>
          <cell r="C365" t="str">
            <v>DEPARTMENT OF JUSTICE</v>
          </cell>
          <cell r="D365">
            <v>1500</v>
          </cell>
          <cell r="E365">
            <v>8137</v>
          </cell>
          <cell r="F365" t="str">
            <v>CATHERINE BOWMAN</v>
          </cell>
          <cell r="G365">
            <v>4109623346</v>
          </cell>
          <cell r="H365">
            <v>0</v>
          </cell>
          <cell r="I365" t="str">
            <v>15</v>
          </cell>
        </row>
        <row r="366">
          <cell r="A366">
            <v>15</v>
          </cell>
          <cell r="B366">
            <v>18</v>
          </cell>
          <cell r="C366" t="str">
            <v>DEPARTMENT OF JUSTICE</v>
          </cell>
          <cell r="D366">
            <v>1500</v>
          </cell>
          <cell r="E366">
            <v>8138</v>
          </cell>
          <cell r="F366" t="str">
            <v>WILLIAM J. RYAN</v>
          </cell>
          <cell r="G366">
            <v>6177482510</v>
          </cell>
          <cell r="H366">
            <v>0</v>
          </cell>
          <cell r="I366" t="str">
            <v>15</v>
          </cell>
        </row>
        <row r="367">
          <cell r="A367">
            <v>15</v>
          </cell>
          <cell r="B367">
            <v>18</v>
          </cell>
          <cell r="C367" t="str">
            <v>DEPARTMENT OF JUSTICE</v>
          </cell>
          <cell r="D367">
            <v>1500</v>
          </cell>
          <cell r="E367">
            <v>8139</v>
          </cell>
          <cell r="F367" t="str">
            <v>SHIRLEY GOLDSBY</v>
          </cell>
          <cell r="G367">
            <v>3132345601</v>
          </cell>
          <cell r="H367">
            <v>0</v>
          </cell>
          <cell r="I367" t="str">
            <v>15</v>
          </cell>
        </row>
        <row r="368">
          <cell r="A368">
            <v>15</v>
          </cell>
          <cell r="B368">
            <v>18</v>
          </cell>
          <cell r="C368" t="str">
            <v>DEPARTMENT OF JUSTICE</v>
          </cell>
          <cell r="D368">
            <v>1500</v>
          </cell>
          <cell r="E368">
            <v>8140</v>
          </cell>
          <cell r="F368" t="str">
            <v>LISA M. SWANSON</v>
          </cell>
          <cell r="G368">
            <v>6164562034</v>
          </cell>
          <cell r="H368">
            <v>0</v>
          </cell>
          <cell r="I368" t="str">
            <v>15</v>
          </cell>
        </row>
        <row r="369">
          <cell r="A369">
            <v>15</v>
          </cell>
          <cell r="B369">
            <v>18</v>
          </cell>
          <cell r="C369" t="str">
            <v>DEPARTMENT OF JUSTICE</v>
          </cell>
          <cell r="D369">
            <v>1500</v>
          </cell>
          <cell r="E369">
            <v>8141</v>
          </cell>
          <cell r="F369" t="str">
            <v>SHARON ELIASON</v>
          </cell>
          <cell r="G369">
            <v>6126645909</v>
          </cell>
          <cell r="H369">
            <v>0</v>
          </cell>
          <cell r="I369" t="str">
            <v>15</v>
          </cell>
        </row>
        <row r="370">
          <cell r="A370">
            <v>15</v>
          </cell>
          <cell r="B370">
            <v>18</v>
          </cell>
          <cell r="C370" t="str">
            <v>DEPARTMENT OF JUSTICE</v>
          </cell>
          <cell r="D370">
            <v>1500</v>
          </cell>
          <cell r="E370">
            <v>8142</v>
          </cell>
          <cell r="F370" t="str">
            <v>SALLY ROCCONI</v>
          </cell>
          <cell r="G370">
            <v>6625132323</v>
          </cell>
          <cell r="H370">
            <v>0</v>
          </cell>
          <cell r="I370" t="str">
            <v>15</v>
          </cell>
        </row>
        <row r="371">
          <cell r="A371">
            <v>15</v>
          </cell>
          <cell r="B371">
            <v>18</v>
          </cell>
          <cell r="C371" t="str">
            <v>DEPARTMENT OF JUSTICE</v>
          </cell>
          <cell r="D371">
            <v>1500</v>
          </cell>
          <cell r="E371">
            <v>8143</v>
          </cell>
          <cell r="F371" t="str">
            <v>LINDA SHEPHERD</v>
          </cell>
          <cell r="G371">
            <v>6016086850</v>
          </cell>
          <cell r="H371">
            <v>0</v>
          </cell>
          <cell r="I371" t="str">
            <v>15</v>
          </cell>
        </row>
        <row r="372">
          <cell r="A372">
            <v>15</v>
          </cell>
          <cell r="B372">
            <v>18</v>
          </cell>
          <cell r="C372" t="str">
            <v>DEPARTMENT OF JUSTICE</v>
          </cell>
          <cell r="D372">
            <v>1500</v>
          </cell>
          <cell r="E372">
            <v>8144</v>
          </cell>
          <cell r="F372" t="str">
            <v>DEBBIE REMSTEDT</v>
          </cell>
          <cell r="G372">
            <v>3145397450</v>
          </cell>
          <cell r="H372">
            <v>0</v>
          </cell>
          <cell r="I372" t="str">
            <v>15</v>
          </cell>
        </row>
        <row r="373">
          <cell r="A373">
            <v>15</v>
          </cell>
          <cell r="B373">
            <v>18</v>
          </cell>
          <cell r="C373" t="str">
            <v>DEPARTMENT OF JUSTICE</v>
          </cell>
          <cell r="D373">
            <v>1500</v>
          </cell>
          <cell r="E373">
            <v>8145</v>
          </cell>
          <cell r="F373" t="str">
            <v>DENICE ANDRAE</v>
          </cell>
          <cell r="G373">
            <v>8165121984</v>
          </cell>
          <cell r="H373">
            <v>0</v>
          </cell>
          <cell r="I373" t="str">
            <v>15</v>
          </cell>
        </row>
        <row r="374">
          <cell r="A374">
            <v>15</v>
          </cell>
          <cell r="B374">
            <v>18</v>
          </cell>
          <cell r="C374" t="str">
            <v>DEPARTMENT OF JUSTICE</v>
          </cell>
          <cell r="D374">
            <v>1500</v>
          </cell>
          <cell r="E374">
            <v>8146</v>
          </cell>
          <cell r="F374" t="str">
            <v>CAROL RASH</v>
          </cell>
          <cell r="G374">
            <v>4062474086</v>
          </cell>
          <cell r="H374">
            <v>0</v>
          </cell>
          <cell r="I374" t="str">
            <v>15</v>
          </cell>
        </row>
        <row r="375">
          <cell r="A375">
            <v>15</v>
          </cell>
          <cell r="B375">
            <v>18</v>
          </cell>
          <cell r="C375" t="str">
            <v>DEPARTMENT OF JUSTICE</v>
          </cell>
          <cell r="D375">
            <v>1500</v>
          </cell>
          <cell r="E375">
            <v>8147</v>
          </cell>
          <cell r="F375" t="str">
            <v>JANE A. LOECK</v>
          </cell>
          <cell r="G375">
            <v>4022214881</v>
          </cell>
          <cell r="H375">
            <v>0</v>
          </cell>
          <cell r="I375" t="str">
            <v>15</v>
          </cell>
        </row>
        <row r="376">
          <cell r="A376">
            <v>15</v>
          </cell>
          <cell r="B376">
            <v>18</v>
          </cell>
          <cell r="C376" t="str">
            <v>DEPARTMENT OF JUSTICE</v>
          </cell>
          <cell r="D376">
            <v>1500</v>
          </cell>
          <cell r="E376">
            <v>8148</v>
          </cell>
          <cell r="F376" t="str">
            <v>ANN MARIE ORTEGA</v>
          </cell>
          <cell r="G376">
            <v>7023886701</v>
          </cell>
          <cell r="H376">
            <v>0</v>
          </cell>
          <cell r="I376" t="str">
            <v>15</v>
          </cell>
        </row>
        <row r="377">
          <cell r="A377">
            <v>15</v>
          </cell>
          <cell r="B377">
            <v>18</v>
          </cell>
          <cell r="C377" t="str">
            <v>DEPARTMENT OF JUSTICE</v>
          </cell>
          <cell r="D377">
            <v>1500</v>
          </cell>
          <cell r="E377">
            <v>8149</v>
          </cell>
          <cell r="F377" t="str">
            <v>TERESA PARTRIDGE</v>
          </cell>
          <cell r="G377">
            <v>6032251443</v>
          </cell>
          <cell r="H377">
            <v>0</v>
          </cell>
          <cell r="I377" t="str">
            <v>15</v>
          </cell>
        </row>
        <row r="378">
          <cell r="A378">
            <v>15</v>
          </cell>
          <cell r="B378">
            <v>18</v>
          </cell>
          <cell r="C378" t="str">
            <v>DEPARTMENT OF JUSTICE</v>
          </cell>
          <cell r="D378">
            <v>1500</v>
          </cell>
          <cell r="E378">
            <v>8150</v>
          </cell>
          <cell r="F378" t="str">
            <v>CRAIG FLEISCHER</v>
          </cell>
          <cell r="G378">
            <v>9736452621</v>
          </cell>
          <cell r="H378">
            <v>0</v>
          </cell>
          <cell r="I378" t="str">
            <v>15</v>
          </cell>
        </row>
        <row r="379">
          <cell r="A379">
            <v>15</v>
          </cell>
          <cell r="B379">
            <v>18</v>
          </cell>
          <cell r="C379" t="str">
            <v>DEPARTMENT OF JUSTICE</v>
          </cell>
          <cell r="D379">
            <v>1500</v>
          </cell>
          <cell r="E379">
            <v>8151</v>
          </cell>
          <cell r="F379" t="str">
            <v>DEBBIE LAMBERS</v>
          </cell>
          <cell r="G379">
            <v>5053466400</v>
          </cell>
          <cell r="H379">
            <v>0</v>
          </cell>
          <cell r="I379" t="str">
            <v>15</v>
          </cell>
        </row>
        <row r="380">
          <cell r="A380">
            <v>15</v>
          </cell>
          <cell r="B380">
            <v>18</v>
          </cell>
          <cell r="C380" t="str">
            <v>DEPARTMENT OF JUSTICE</v>
          </cell>
          <cell r="D380">
            <v>1500</v>
          </cell>
          <cell r="E380">
            <v>8152</v>
          </cell>
          <cell r="F380" t="str">
            <v>BARBARA D. WRIGHT</v>
          </cell>
          <cell r="G380">
            <v>3154737603</v>
          </cell>
          <cell r="H380">
            <v>0</v>
          </cell>
          <cell r="I380" t="str">
            <v>15</v>
          </cell>
        </row>
        <row r="381">
          <cell r="A381">
            <v>15</v>
          </cell>
          <cell r="B381">
            <v>18</v>
          </cell>
          <cell r="C381" t="str">
            <v>DEPARTMENT OF JUSTICE</v>
          </cell>
          <cell r="D381">
            <v>1500</v>
          </cell>
          <cell r="E381">
            <v>8153</v>
          </cell>
          <cell r="F381" t="str">
            <v>FRANCISCO GONZALES</v>
          </cell>
          <cell r="G381">
            <v>7182600404</v>
          </cell>
          <cell r="H381">
            <v>0</v>
          </cell>
          <cell r="I381" t="str">
            <v>15</v>
          </cell>
        </row>
        <row r="382">
          <cell r="A382">
            <v>15</v>
          </cell>
          <cell r="B382">
            <v>18</v>
          </cell>
          <cell r="C382" t="str">
            <v>DEPARTMENT OF JUSTICE</v>
          </cell>
          <cell r="D382">
            <v>1500</v>
          </cell>
          <cell r="E382">
            <v>8154</v>
          </cell>
          <cell r="F382" t="str">
            <v>STACY RIDER</v>
          </cell>
          <cell r="G382">
            <v>2123317130</v>
          </cell>
          <cell r="H382">
            <v>0</v>
          </cell>
          <cell r="I382" t="str">
            <v>15</v>
          </cell>
        </row>
        <row r="383">
          <cell r="A383">
            <v>15</v>
          </cell>
          <cell r="B383">
            <v>18</v>
          </cell>
          <cell r="C383" t="str">
            <v>DEPARTMENT OF JUSTICE</v>
          </cell>
          <cell r="D383">
            <v>1500</v>
          </cell>
          <cell r="E383">
            <v>8155</v>
          </cell>
          <cell r="F383" t="str">
            <v>LYNN CLARK</v>
          </cell>
          <cell r="G383">
            <v>7165514851</v>
          </cell>
          <cell r="H383">
            <v>0</v>
          </cell>
          <cell r="I383" t="str">
            <v>15</v>
          </cell>
        </row>
        <row r="384">
          <cell r="A384">
            <v>15</v>
          </cell>
          <cell r="B384">
            <v>18</v>
          </cell>
          <cell r="C384" t="str">
            <v>DEPARTMENT OF JUSTICE</v>
          </cell>
          <cell r="D384">
            <v>1500</v>
          </cell>
          <cell r="E384">
            <v>8156</v>
          </cell>
          <cell r="F384" t="str">
            <v>LISA M. VAJDL EXT. 222</v>
          </cell>
          <cell r="G384">
            <v>9198564153</v>
          </cell>
          <cell r="H384">
            <v>0</v>
          </cell>
          <cell r="I384" t="str">
            <v>15</v>
          </cell>
        </row>
        <row r="385">
          <cell r="A385">
            <v>15</v>
          </cell>
          <cell r="B385">
            <v>18</v>
          </cell>
          <cell r="C385" t="str">
            <v>DEPARTMENT OF JUSTICE</v>
          </cell>
          <cell r="D385">
            <v>1500</v>
          </cell>
          <cell r="E385">
            <v>8157</v>
          </cell>
          <cell r="F385" t="str">
            <v>BRANTLEY WILLIAMS</v>
          </cell>
          <cell r="G385">
            <v>3363328705</v>
          </cell>
          <cell r="H385">
            <v>0</v>
          </cell>
          <cell r="I385" t="str">
            <v>15</v>
          </cell>
        </row>
        <row r="386">
          <cell r="A386">
            <v>15</v>
          </cell>
          <cell r="B386">
            <v>18</v>
          </cell>
          <cell r="C386" t="str">
            <v>DEPARTMENT OF JUSTICE</v>
          </cell>
          <cell r="D386">
            <v>1500</v>
          </cell>
          <cell r="E386">
            <v>8158</v>
          </cell>
          <cell r="F386" t="str">
            <v>VICKI L. KELLY</v>
          </cell>
          <cell r="G386">
            <v>8287717400</v>
          </cell>
          <cell r="H386">
            <v>0</v>
          </cell>
          <cell r="I386" t="str">
            <v>15</v>
          </cell>
        </row>
        <row r="387">
          <cell r="A387">
            <v>15</v>
          </cell>
          <cell r="B387">
            <v>18</v>
          </cell>
          <cell r="C387" t="str">
            <v>DEPARTMENT OF JUSTICE</v>
          </cell>
          <cell r="D387">
            <v>1500</v>
          </cell>
          <cell r="E387">
            <v>8159</v>
          </cell>
          <cell r="F387" t="str">
            <v>DIANE WIGGLESWORTH</v>
          </cell>
          <cell r="G387">
            <v>7012977306</v>
          </cell>
          <cell r="H387">
            <v>0</v>
          </cell>
          <cell r="I387" t="str">
            <v>15</v>
          </cell>
        </row>
        <row r="388">
          <cell r="A388">
            <v>15</v>
          </cell>
          <cell r="B388">
            <v>18</v>
          </cell>
          <cell r="C388" t="str">
            <v>DEPARTMENT OF JUSTICE</v>
          </cell>
          <cell r="D388">
            <v>1500</v>
          </cell>
          <cell r="E388">
            <v>8160</v>
          </cell>
          <cell r="F388" t="str">
            <v>DENISE BORTNICK</v>
          </cell>
          <cell r="G388">
            <v>2165224347</v>
          </cell>
          <cell r="H388">
            <v>0</v>
          </cell>
          <cell r="I388" t="str">
            <v>15</v>
          </cell>
        </row>
        <row r="389">
          <cell r="A389">
            <v>15</v>
          </cell>
          <cell r="B389">
            <v>18</v>
          </cell>
          <cell r="C389" t="str">
            <v>DEPARTMENT OF JUSTICE</v>
          </cell>
          <cell r="D389">
            <v>1500</v>
          </cell>
          <cell r="E389">
            <v>8161</v>
          </cell>
          <cell r="F389" t="str">
            <v>KENNETH FRYMAN</v>
          </cell>
          <cell r="G389">
            <v>6144690456</v>
          </cell>
          <cell r="H389">
            <v>0</v>
          </cell>
          <cell r="I389" t="str">
            <v>15</v>
          </cell>
        </row>
        <row r="390">
          <cell r="A390">
            <v>15</v>
          </cell>
          <cell r="B390">
            <v>18</v>
          </cell>
          <cell r="C390" t="str">
            <v>DEPARTMENT OF JUSTICE</v>
          </cell>
          <cell r="D390">
            <v>1500</v>
          </cell>
          <cell r="E390">
            <v>8162</v>
          </cell>
          <cell r="F390" t="str">
            <v>MICHELLE MCLAUGHLIN</v>
          </cell>
          <cell r="G390">
            <v>9185817738</v>
          </cell>
          <cell r="H390">
            <v>0</v>
          </cell>
          <cell r="I390" t="str">
            <v>15</v>
          </cell>
        </row>
        <row r="391">
          <cell r="A391">
            <v>15</v>
          </cell>
          <cell r="B391">
            <v>18</v>
          </cell>
          <cell r="C391" t="str">
            <v>DEPARTMENT OF JUSTICE</v>
          </cell>
          <cell r="D391">
            <v>1500</v>
          </cell>
          <cell r="E391">
            <v>8163</v>
          </cell>
          <cell r="F391" t="str">
            <v>RITA BURRIS</v>
          </cell>
          <cell r="G391">
            <v>9186872523</v>
          </cell>
          <cell r="H391">
            <v>0</v>
          </cell>
          <cell r="I391" t="str">
            <v>15</v>
          </cell>
        </row>
        <row r="392">
          <cell r="A392">
            <v>15</v>
          </cell>
          <cell r="B392">
            <v>18</v>
          </cell>
          <cell r="C392" t="str">
            <v>DEPARTMENT OF JUSTICE</v>
          </cell>
          <cell r="D392">
            <v>1500</v>
          </cell>
          <cell r="E392">
            <v>8164</v>
          </cell>
          <cell r="F392" t="str">
            <v>MICHAEL LOUP</v>
          </cell>
          <cell r="G392">
            <v>4052314209</v>
          </cell>
          <cell r="H392">
            <v>0</v>
          </cell>
          <cell r="I392" t="str">
            <v>15</v>
          </cell>
        </row>
        <row r="393">
          <cell r="A393">
            <v>15</v>
          </cell>
          <cell r="B393">
            <v>18</v>
          </cell>
          <cell r="C393" t="str">
            <v>DEPARTMENT OF JUSTICE</v>
          </cell>
          <cell r="D393">
            <v>1500</v>
          </cell>
          <cell r="E393">
            <v>8165</v>
          </cell>
          <cell r="F393" t="str">
            <v>JOANNE DIXON</v>
          </cell>
          <cell r="G393">
            <v>5033262209</v>
          </cell>
          <cell r="H393">
            <v>0</v>
          </cell>
          <cell r="I393" t="str">
            <v>15</v>
          </cell>
        </row>
        <row r="394">
          <cell r="A394">
            <v>15</v>
          </cell>
          <cell r="B394">
            <v>18</v>
          </cell>
          <cell r="C394" t="str">
            <v>DEPARTMENT OF JUSTICE</v>
          </cell>
          <cell r="D394">
            <v>1500</v>
          </cell>
          <cell r="E394">
            <v>8166</v>
          </cell>
          <cell r="F394" t="str">
            <v>DANIEL ORR</v>
          </cell>
          <cell r="G394">
            <v>2155971685</v>
          </cell>
          <cell r="H394">
            <v>0</v>
          </cell>
          <cell r="I394" t="str">
            <v>15</v>
          </cell>
        </row>
        <row r="395">
          <cell r="A395">
            <v>15</v>
          </cell>
          <cell r="B395">
            <v>18</v>
          </cell>
          <cell r="C395" t="str">
            <v>DEPARTMENT OF JUSTICE</v>
          </cell>
          <cell r="D395">
            <v>1500</v>
          </cell>
          <cell r="E395">
            <v>8167</v>
          </cell>
          <cell r="F395" t="str">
            <v>DONNA M. ADDLEY  EXT 224</v>
          </cell>
          <cell r="G395">
            <v>5073467277</v>
          </cell>
          <cell r="H395">
            <v>0</v>
          </cell>
          <cell r="I395" t="str">
            <v>15</v>
          </cell>
        </row>
        <row r="396">
          <cell r="A396">
            <v>15</v>
          </cell>
          <cell r="B396">
            <v>18</v>
          </cell>
          <cell r="C396" t="str">
            <v>DEPARTMENT OF JUSTICE</v>
          </cell>
          <cell r="D396">
            <v>1500</v>
          </cell>
          <cell r="E396">
            <v>8168</v>
          </cell>
          <cell r="F396" t="str">
            <v>GUS BORRIELLO</v>
          </cell>
          <cell r="G396">
            <v>4126446618</v>
          </cell>
          <cell r="H396">
            <v>0</v>
          </cell>
          <cell r="I396" t="str">
            <v>15</v>
          </cell>
        </row>
        <row r="397">
          <cell r="A397">
            <v>15</v>
          </cell>
          <cell r="B397">
            <v>18</v>
          </cell>
          <cell r="C397" t="str">
            <v>DEPARTMENT OF JUSTICE</v>
          </cell>
          <cell r="D397">
            <v>1500</v>
          </cell>
          <cell r="E397">
            <v>8169</v>
          </cell>
          <cell r="F397" t="str">
            <v>ROBERTO GONZALEZ EXT 105</v>
          </cell>
          <cell r="G397">
            <v>7877666000</v>
          </cell>
          <cell r="H397">
            <v>0</v>
          </cell>
          <cell r="I397" t="str">
            <v>15</v>
          </cell>
        </row>
        <row r="398">
          <cell r="A398">
            <v>15</v>
          </cell>
          <cell r="B398">
            <v>18</v>
          </cell>
          <cell r="C398" t="str">
            <v>DEPARTMENT OF JUSTICE</v>
          </cell>
          <cell r="D398">
            <v>1500</v>
          </cell>
          <cell r="E398">
            <v>8170</v>
          </cell>
          <cell r="F398" t="str">
            <v>KAREN W. GREEN</v>
          </cell>
          <cell r="G398">
            <v>4015285308</v>
          </cell>
          <cell r="H398">
            <v>0</v>
          </cell>
          <cell r="I398" t="str">
            <v>15</v>
          </cell>
        </row>
        <row r="399">
          <cell r="A399">
            <v>15</v>
          </cell>
          <cell r="B399">
            <v>18</v>
          </cell>
          <cell r="C399" t="str">
            <v>DEPARTMENT OF JUSTICE</v>
          </cell>
          <cell r="D399">
            <v>1500</v>
          </cell>
          <cell r="E399">
            <v>8171</v>
          </cell>
          <cell r="F399" t="str">
            <v>BRENDA STRICKLAND</v>
          </cell>
          <cell r="G399">
            <v>8032533308</v>
          </cell>
          <cell r="H399">
            <v>0</v>
          </cell>
          <cell r="I399" t="str">
            <v>15</v>
          </cell>
        </row>
        <row r="400">
          <cell r="A400">
            <v>15</v>
          </cell>
          <cell r="B400">
            <v>18</v>
          </cell>
          <cell r="C400" t="str">
            <v>DEPARTMENT OF JUSTICE</v>
          </cell>
          <cell r="D400">
            <v>1500</v>
          </cell>
          <cell r="E400">
            <v>8173</v>
          </cell>
          <cell r="F400" t="str">
            <v>LISA R. VAVRA</v>
          </cell>
          <cell r="G400">
            <v>6053304351</v>
          </cell>
          <cell r="H400">
            <v>0</v>
          </cell>
          <cell r="I400" t="str">
            <v>15</v>
          </cell>
        </row>
        <row r="401">
          <cell r="A401">
            <v>15</v>
          </cell>
          <cell r="B401">
            <v>18</v>
          </cell>
          <cell r="C401" t="str">
            <v>DEPARTMENT OF JUSTICE</v>
          </cell>
          <cell r="D401">
            <v>1500</v>
          </cell>
          <cell r="E401">
            <v>8174</v>
          </cell>
          <cell r="F401" t="str">
            <v>DOUG BROOKS</v>
          </cell>
          <cell r="G401">
            <v>8655454182</v>
          </cell>
          <cell r="H401">
            <v>0</v>
          </cell>
          <cell r="I401" t="str">
            <v>15</v>
          </cell>
        </row>
        <row r="402">
          <cell r="A402">
            <v>15</v>
          </cell>
          <cell r="B402">
            <v>18</v>
          </cell>
          <cell r="C402" t="str">
            <v>DEPARTMENT OF JUSTICE</v>
          </cell>
          <cell r="D402">
            <v>1500</v>
          </cell>
          <cell r="E402">
            <v>8175</v>
          </cell>
          <cell r="F402" t="str">
            <v>MARTHA DUKE</v>
          </cell>
          <cell r="G402">
            <v>6157365417</v>
          </cell>
          <cell r="H402">
            <v>0</v>
          </cell>
          <cell r="I402" t="str">
            <v>15</v>
          </cell>
        </row>
        <row r="403">
          <cell r="A403">
            <v>15</v>
          </cell>
          <cell r="B403">
            <v>18</v>
          </cell>
          <cell r="C403" t="str">
            <v>DEPARTMENT OF JUSTICE</v>
          </cell>
          <cell r="D403">
            <v>1500</v>
          </cell>
          <cell r="E403">
            <v>8176</v>
          </cell>
          <cell r="F403" t="str">
            <v>TOXIS ST. CLAIR</v>
          </cell>
          <cell r="G403">
            <v>9019694213</v>
          </cell>
          <cell r="H403">
            <v>0</v>
          </cell>
          <cell r="I403" t="str">
            <v>15</v>
          </cell>
        </row>
        <row r="404">
          <cell r="A404">
            <v>15</v>
          </cell>
          <cell r="B404">
            <v>18</v>
          </cell>
          <cell r="C404" t="str">
            <v>DEPARTMENT OF JUSTICE</v>
          </cell>
          <cell r="D404">
            <v>1500</v>
          </cell>
          <cell r="E404">
            <v>8177</v>
          </cell>
          <cell r="F404" t="str">
            <v>LANETTE CARDINALE</v>
          </cell>
          <cell r="G404">
            <v>2147670837</v>
          </cell>
          <cell r="H404">
            <v>0</v>
          </cell>
          <cell r="I404" t="str">
            <v>15</v>
          </cell>
        </row>
        <row r="405">
          <cell r="A405">
            <v>15</v>
          </cell>
          <cell r="B405">
            <v>18</v>
          </cell>
          <cell r="C405" t="str">
            <v>DEPARTMENT OF JUSTICE</v>
          </cell>
          <cell r="D405">
            <v>1500</v>
          </cell>
          <cell r="E405">
            <v>8178</v>
          </cell>
          <cell r="F405" t="str">
            <v>VIRGINIA L. PACK</v>
          </cell>
          <cell r="G405">
            <v>9035901370</v>
          </cell>
          <cell r="H405">
            <v>0</v>
          </cell>
          <cell r="I405" t="str">
            <v>15</v>
          </cell>
        </row>
        <row r="406">
          <cell r="A406">
            <v>15</v>
          </cell>
          <cell r="B406">
            <v>18</v>
          </cell>
          <cell r="C406" t="str">
            <v>DEPARTMENT OF JUSTICE</v>
          </cell>
          <cell r="D406">
            <v>1500</v>
          </cell>
          <cell r="E406">
            <v>8179</v>
          </cell>
          <cell r="F406" t="str">
            <v>ANN ADAMS</v>
          </cell>
          <cell r="G406">
            <v>7132171050</v>
          </cell>
          <cell r="H406">
            <v>0</v>
          </cell>
          <cell r="I406" t="str">
            <v>15</v>
          </cell>
        </row>
        <row r="407">
          <cell r="A407">
            <v>15</v>
          </cell>
          <cell r="B407">
            <v>18</v>
          </cell>
          <cell r="C407" t="str">
            <v>DEPARTMENT OF JUSTICE</v>
          </cell>
          <cell r="D407">
            <v>1500</v>
          </cell>
          <cell r="E407">
            <v>8180</v>
          </cell>
          <cell r="F407" t="str">
            <v>SHERRY A. POLIGALA</v>
          </cell>
          <cell r="G407">
            <v>2102712529</v>
          </cell>
          <cell r="H407">
            <v>0</v>
          </cell>
          <cell r="I407" t="str">
            <v>15</v>
          </cell>
        </row>
        <row r="408">
          <cell r="A408">
            <v>15</v>
          </cell>
          <cell r="B408">
            <v>18</v>
          </cell>
          <cell r="C408" t="str">
            <v>DEPARTMENT OF JUSTICE</v>
          </cell>
          <cell r="D408">
            <v>1500</v>
          </cell>
          <cell r="E408">
            <v>8181</v>
          </cell>
          <cell r="F408" t="str">
            <v>ERIC GALLEGOS</v>
          </cell>
          <cell r="G408">
            <v>8015255151</v>
          </cell>
          <cell r="H408">
            <v>0</v>
          </cell>
          <cell r="I408" t="str">
            <v>15</v>
          </cell>
        </row>
        <row r="409">
          <cell r="A409">
            <v>15</v>
          </cell>
          <cell r="B409">
            <v>18</v>
          </cell>
          <cell r="C409" t="str">
            <v>DEPARTMENT OF JUSTICE</v>
          </cell>
          <cell r="D409">
            <v>1500</v>
          </cell>
          <cell r="E409">
            <v>8182</v>
          </cell>
          <cell r="F409" t="str">
            <v>BARBARA GATTI</v>
          </cell>
          <cell r="G409">
            <v>8029516203</v>
          </cell>
          <cell r="H409">
            <v>0</v>
          </cell>
          <cell r="I409" t="str">
            <v>15</v>
          </cell>
        </row>
        <row r="410">
          <cell r="A410">
            <v>15</v>
          </cell>
          <cell r="B410">
            <v>18</v>
          </cell>
          <cell r="C410" t="str">
            <v>DEPARTMENT OF JUSTICE</v>
          </cell>
          <cell r="D410">
            <v>1500</v>
          </cell>
          <cell r="E410">
            <v>8183</v>
          </cell>
          <cell r="F410" t="str">
            <v>WENDY PUTNAM</v>
          </cell>
          <cell r="G410">
            <v>7038375518</v>
          </cell>
          <cell r="H410">
            <v>0</v>
          </cell>
          <cell r="I410" t="str">
            <v>15</v>
          </cell>
        </row>
        <row r="411">
          <cell r="A411">
            <v>15</v>
          </cell>
          <cell r="B411">
            <v>18</v>
          </cell>
          <cell r="C411" t="str">
            <v>DEPARTMENT OF JUSTICE</v>
          </cell>
          <cell r="D411">
            <v>1500</v>
          </cell>
          <cell r="E411">
            <v>8184</v>
          </cell>
          <cell r="F411" t="str">
            <v>ANNE WEBB</v>
          </cell>
          <cell r="G411">
            <v>5408572750</v>
          </cell>
          <cell r="H411">
            <v>0</v>
          </cell>
          <cell r="I411" t="str">
            <v>15</v>
          </cell>
        </row>
        <row r="412">
          <cell r="A412">
            <v>15</v>
          </cell>
          <cell r="B412">
            <v>18</v>
          </cell>
          <cell r="C412" t="str">
            <v>DEPARTMENT OF JUSTICE</v>
          </cell>
          <cell r="D412">
            <v>1500</v>
          </cell>
          <cell r="E412">
            <v>8185</v>
          </cell>
          <cell r="F412" t="str">
            <v>JACQUELINE GABERT</v>
          </cell>
          <cell r="G412">
            <v>5093530619</v>
          </cell>
          <cell r="H412">
            <v>0</v>
          </cell>
          <cell r="I412" t="str">
            <v>15</v>
          </cell>
        </row>
        <row r="413">
          <cell r="A413">
            <v>15</v>
          </cell>
          <cell r="B413">
            <v>18</v>
          </cell>
          <cell r="C413" t="str">
            <v>DEPARTMENT OF JUSTICE</v>
          </cell>
          <cell r="D413">
            <v>1500</v>
          </cell>
          <cell r="E413">
            <v>8186</v>
          </cell>
          <cell r="F413" t="str">
            <v>STEPHEN BLUE</v>
          </cell>
          <cell r="G413">
            <v>2063708650</v>
          </cell>
          <cell r="H413">
            <v>0</v>
          </cell>
          <cell r="I413" t="str">
            <v>15</v>
          </cell>
        </row>
        <row r="414">
          <cell r="A414">
            <v>15</v>
          </cell>
          <cell r="B414">
            <v>18</v>
          </cell>
          <cell r="C414" t="str">
            <v>DEPARTMENT OF JUSTICE</v>
          </cell>
          <cell r="D414">
            <v>1500</v>
          </cell>
          <cell r="E414">
            <v>8187</v>
          </cell>
          <cell r="F414" t="str">
            <v>LINDA PHARES</v>
          </cell>
          <cell r="G414">
            <v>3046230486</v>
          </cell>
          <cell r="H414">
            <v>0</v>
          </cell>
          <cell r="I414" t="str">
            <v>15</v>
          </cell>
        </row>
        <row r="415">
          <cell r="A415">
            <v>15</v>
          </cell>
          <cell r="B415">
            <v>18</v>
          </cell>
          <cell r="C415" t="str">
            <v>DEPARTMENT OF JUSTICE</v>
          </cell>
          <cell r="D415">
            <v>1500</v>
          </cell>
          <cell r="E415">
            <v>8188</v>
          </cell>
          <cell r="F415" t="str">
            <v>CHRISTOPHER C. THOMPSON</v>
          </cell>
          <cell r="G415">
            <v>3043475135</v>
          </cell>
          <cell r="H415">
            <v>0</v>
          </cell>
          <cell r="I415" t="str">
            <v>15</v>
          </cell>
        </row>
        <row r="416">
          <cell r="A416">
            <v>15</v>
          </cell>
          <cell r="B416">
            <v>18</v>
          </cell>
          <cell r="C416" t="str">
            <v>DEPARTMENT OF JUSTICE</v>
          </cell>
          <cell r="D416">
            <v>1500</v>
          </cell>
          <cell r="E416">
            <v>8189</v>
          </cell>
          <cell r="F416" t="str">
            <v>TONY KEVIN HERALD</v>
          </cell>
          <cell r="G416">
            <v>4142973709</v>
          </cell>
          <cell r="H416">
            <v>0</v>
          </cell>
          <cell r="I416" t="str">
            <v>15</v>
          </cell>
        </row>
        <row r="417">
          <cell r="A417">
            <v>15</v>
          </cell>
          <cell r="B417">
            <v>18</v>
          </cell>
          <cell r="C417" t="str">
            <v>DEPARTMENT OF JUSTICE</v>
          </cell>
          <cell r="D417">
            <v>1500</v>
          </cell>
          <cell r="E417">
            <v>8190</v>
          </cell>
          <cell r="F417" t="str">
            <v>DIONNE SMITH</v>
          </cell>
          <cell r="G417">
            <v>6086618237</v>
          </cell>
          <cell r="H417">
            <v>0</v>
          </cell>
          <cell r="I417" t="str">
            <v>15</v>
          </cell>
        </row>
        <row r="418">
          <cell r="A418">
            <v>15</v>
          </cell>
          <cell r="B418">
            <v>18</v>
          </cell>
          <cell r="C418" t="str">
            <v>DEPARTMENT OF JUSTICE</v>
          </cell>
          <cell r="D418">
            <v>1500</v>
          </cell>
          <cell r="E418">
            <v>8191</v>
          </cell>
          <cell r="F418" t="str">
            <v>TERESA M. HOUSLEY</v>
          </cell>
          <cell r="G418">
            <v>3077722928</v>
          </cell>
          <cell r="H418">
            <v>0</v>
          </cell>
          <cell r="I418" t="str">
            <v>15</v>
          </cell>
        </row>
        <row r="419">
          <cell r="A419">
            <v>15</v>
          </cell>
          <cell r="B419">
            <v>18</v>
          </cell>
          <cell r="C419" t="str">
            <v>DEPARTMENT OF JUSTICE</v>
          </cell>
          <cell r="D419">
            <v>1500</v>
          </cell>
          <cell r="E419">
            <v>8193</v>
          </cell>
          <cell r="F419" t="str">
            <v>ELAINE J. GOGUE</v>
          </cell>
          <cell r="G419">
            <v>6714739166</v>
          </cell>
          <cell r="H419">
            <v>0</v>
          </cell>
          <cell r="I419" t="str">
            <v>15</v>
          </cell>
        </row>
        <row r="420">
          <cell r="A420">
            <v>15</v>
          </cell>
          <cell r="B420">
            <v>18</v>
          </cell>
          <cell r="C420" t="str">
            <v>DEPARTMENT OF JUSTICE</v>
          </cell>
          <cell r="D420">
            <v>1500</v>
          </cell>
          <cell r="E420">
            <v>8194</v>
          </cell>
          <cell r="F420" t="str">
            <v>HORTENSIA LABORDE EXT. 227</v>
          </cell>
          <cell r="G420">
            <v>3407742743</v>
          </cell>
          <cell r="H420">
            <v>0</v>
          </cell>
          <cell r="I420" t="str">
            <v>15</v>
          </cell>
        </row>
        <row r="421">
          <cell r="A421">
            <v>15</v>
          </cell>
          <cell r="B421">
            <v>18</v>
          </cell>
          <cell r="C421" t="str">
            <v>DEPARTMENT OF JUSTICE</v>
          </cell>
          <cell r="D421">
            <v>1500</v>
          </cell>
          <cell r="E421">
            <v>8195</v>
          </cell>
          <cell r="F421" t="str">
            <v>ALISON ALSEPT</v>
          </cell>
          <cell r="G421">
            <v>2253822169</v>
          </cell>
          <cell r="H421">
            <v>0</v>
          </cell>
          <cell r="I421" t="str">
            <v>15</v>
          </cell>
        </row>
        <row r="422">
          <cell r="A422">
            <v>15</v>
          </cell>
          <cell r="B422">
            <v>18</v>
          </cell>
          <cell r="C422" t="str">
            <v>DEPARTMENT OF JUSTICE</v>
          </cell>
          <cell r="D422">
            <v>1500</v>
          </cell>
          <cell r="E422">
            <v>8197</v>
          </cell>
          <cell r="F422" t="str">
            <v>VICTORIA HUMPHREY</v>
          </cell>
          <cell r="G422">
            <v>9169302033</v>
          </cell>
          <cell r="H422">
            <v>0</v>
          </cell>
          <cell r="I422" t="str">
            <v>15</v>
          </cell>
        </row>
        <row r="423">
          <cell r="A423">
            <v>15</v>
          </cell>
          <cell r="B423">
            <v>18</v>
          </cell>
          <cell r="C423" t="str">
            <v>DEPARTMENT OF JUSTICE</v>
          </cell>
          <cell r="D423">
            <v>1500</v>
          </cell>
          <cell r="E423">
            <v>8198</v>
          </cell>
          <cell r="F423" t="str">
            <v>LINDA SUDOL</v>
          </cell>
          <cell r="G423">
            <v>6195464228</v>
          </cell>
          <cell r="H423">
            <v>0</v>
          </cell>
          <cell r="I423" t="str">
            <v>15</v>
          </cell>
        </row>
        <row r="424">
          <cell r="A424">
            <v>15</v>
          </cell>
          <cell r="B424">
            <v>18</v>
          </cell>
          <cell r="C424" t="str">
            <v>DEPARTMENT OF JUSTICE</v>
          </cell>
          <cell r="D424">
            <v>1500</v>
          </cell>
          <cell r="E424">
            <v>8773</v>
          </cell>
          <cell r="F424" t="str">
            <v>INDAR SINGH</v>
          </cell>
          <cell r="G424">
            <v>2023075180</v>
          </cell>
          <cell r="H424">
            <v>0</v>
          </cell>
          <cell r="I424" t="str">
            <v>15</v>
          </cell>
        </row>
        <row r="425">
          <cell r="A425">
            <v>15</v>
          </cell>
          <cell r="B425">
            <v>1</v>
          </cell>
          <cell r="C425" t="str">
            <v>DEPARTMENT OF JUSTICE</v>
          </cell>
          <cell r="D425">
            <v>15010003</v>
          </cell>
          <cell r="E425">
            <v>15010003</v>
          </cell>
          <cell r="F425" t="str">
            <v>ROBERT MATTHEWS</v>
          </cell>
          <cell r="G425">
            <v>2026166334</v>
          </cell>
          <cell r="H425">
            <v>0</v>
          </cell>
          <cell r="I425" t="str">
            <v>15</v>
          </cell>
        </row>
        <row r="426">
          <cell r="A426">
            <v>15</v>
          </cell>
          <cell r="B426">
            <v>1</v>
          </cell>
          <cell r="C426" t="str">
            <v>DEPARTMENT OF JUSTICE</v>
          </cell>
          <cell r="D426">
            <v>15010004</v>
          </cell>
          <cell r="E426">
            <v>15010004</v>
          </cell>
          <cell r="F426" t="str">
            <v>BRIGITTE SAVOY</v>
          </cell>
          <cell r="G426">
            <v>2026165796</v>
          </cell>
          <cell r="H426">
            <v>0</v>
          </cell>
          <cell r="I426" t="str">
            <v>15</v>
          </cell>
        </row>
        <row r="427">
          <cell r="A427">
            <v>15</v>
          </cell>
          <cell r="B427">
            <v>0</v>
          </cell>
          <cell r="C427" t="str">
            <v>DEPARTMENT OF JUSTICE</v>
          </cell>
          <cell r="D427">
            <v>15010005</v>
          </cell>
          <cell r="E427">
            <v>15010005</v>
          </cell>
          <cell r="F427" t="str">
            <v>MARY ELLEN WAGNER</v>
          </cell>
          <cell r="G427">
            <v>2026161589</v>
          </cell>
          <cell r="H427">
            <v>0</v>
          </cell>
          <cell r="I427" t="str">
            <v>15</v>
          </cell>
        </row>
        <row r="428">
          <cell r="A428">
            <v>15</v>
          </cell>
          <cell r="B428">
            <v>2</v>
          </cell>
          <cell r="C428" t="str">
            <v>DEPARTMENT OF JUSTICE</v>
          </cell>
          <cell r="D428">
            <v>15020001</v>
          </cell>
          <cell r="E428">
            <v>15020001</v>
          </cell>
          <cell r="F428" t="str">
            <v>ANDREW S. GREGORY</v>
          </cell>
          <cell r="G428">
            <v>2023248411</v>
          </cell>
          <cell r="H428">
            <v>0</v>
          </cell>
          <cell r="I428" t="str">
            <v>15</v>
          </cell>
        </row>
        <row r="429">
          <cell r="A429">
            <v>15</v>
          </cell>
          <cell r="B429">
            <v>2</v>
          </cell>
          <cell r="C429" t="str">
            <v>DEPARTMENT OF JUSTICE</v>
          </cell>
          <cell r="D429">
            <v>15020002</v>
          </cell>
          <cell r="E429">
            <v>15020002</v>
          </cell>
          <cell r="F429" t="str">
            <v>STEVEN BROMBEREK</v>
          </cell>
          <cell r="G429">
            <v>2023239876</v>
          </cell>
          <cell r="H429">
            <v>0</v>
          </cell>
          <cell r="I429" t="str">
            <v>15</v>
          </cell>
        </row>
        <row r="430">
          <cell r="A430">
            <v>15</v>
          </cell>
          <cell r="B430">
            <v>1</v>
          </cell>
          <cell r="C430" t="str">
            <v>DEPARTMENT OF JUSTICE</v>
          </cell>
          <cell r="D430">
            <v>15030001</v>
          </cell>
          <cell r="E430">
            <v>15030001</v>
          </cell>
          <cell r="F430" t="str">
            <v>LESLIE C. BOURNES</v>
          </cell>
          <cell r="G430">
            <v>2026163600</v>
          </cell>
          <cell r="H430">
            <v>0</v>
          </cell>
          <cell r="I430" t="str">
            <v>15</v>
          </cell>
        </row>
        <row r="431">
          <cell r="A431">
            <v>15</v>
          </cell>
          <cell r="B431">
            <v>4</v>
          </cell>
          <cell r="C431" t="str">
            <v>DEPARTMENT OF JUSTICE</v>
          </cell>
          <cell r="D431">
            <v>15040001</v>
          </cell>
          <cell r="E431">
            <v>15040001</v>
          </cell>
          <cell r="F431" t="str">
            <v>ORVILLE AHALT</v>
          </cell>
          <cell r="G431">
            <v>2025147578</v>
          </cell>
          <cell r="H431">
            <v>0</v>
          </cell>
          <cell r="I431" t="str">
            <v>15</v>
          </cell>
        </row>
        <row r="432">
          <cell r="A432">
            <v>15</v>
          </cell>
          <cell r="B432">
            <v>7</v>
          </cell>
          <cell r="C432" t="str">
            <v>DEPARTMENT OF JUSTICE</v>
          </cell>
          <cell r="D432">
            <v>15070000</v>
          </cell>
          <cell r="E432">
            <v>15070000</v>
          </cell>
          <cell r="F432" t="str">
            <v>THERESA M. BEVERLY</v>
          </cell>
          <cell r="G432">
            <v>2026487709</v>
          </cell>
          <cell r="H432">
            <v>0</v>
          </cell>
          <cell r="I432" t="str">
            <v>15</v>
          </cell>
        </row>
        <row r="433">
          <cell r="A433">
            <v>15</v>
          </cell>
          <cell r="B433">
            <v>7</v>
          </cell>
          <cell r="C433" t="str">
            <v>DEPARTMENT OF JUSTICE</v>
          </cell>
          <cell r="D433">
            <v>15070001</v>
          </cell>
          <cell r="E433">
            <v>15070001</v>
          </cell>
          <cell r="F433" t="str">
            <v>THERESA M. BEVERLY</v>
          </cell>
          <cell r="G433">
            <v>2026487709</v>
          </cell>
          <cell r="H433">
            <v>0</v>
          </cell>
          <cell r="I433" t="str">
            <v>15</v>
          </cell>
        </row>
        <row r="434">
          <cell r="A434">
            <v>15</v>
          </cell>
          <cell r="B434">
            <v>8</v>
          </cell>
          <cell r="C434" t="str">
            <v>DEPARTMENT OF JUSTICE</v>
          </cell>
          <cell r="D434">
            <v>15080001</v>
          </cell>
          <cell r="E434">
            <v>15080001</v>
          </cell>
          <cell r="F434" t="str">
            <v>RAY WILEY</v>
          </cell>
          <cell r="G434">
            <v>2023053840</v>
          </cell>
          <cell r="H434">
            <v>0</v>
          </cell>
          <cell r="I434" t="str">
            <v>15</v>
          </cell>
        </row>
        <row r="435">
          <cell r="A435">
            <v>15</v>
          </cell>
          <cell r="B435">
            <v>8</v>
          </cell>
          <cell r="C435" t="str">
            <v>DEPARTMENT OF JUSTICE</v>
          </cell>
          <cell r="D435">
            <v>15080007</v>
          </cell>
          <cell r="E435">
            <v>15080007</v>
          </cell>
          <cell r="F435" t="str">
            <v>DIANE KLUSMAN---EXT:3034</v>
          </cell>
          <cell r="G435">
            <v>8008273168</v>
          </cell>
          <cell r="H435">
            <v>0</v>
          </cell>
          <cell r="I435" t="str">
            <v>15</v>
          </cell>
        </row>
        <row r="436">
          <cell r="A436">
            <v>15</v>
          </cell>
          <cell r="B436">
            <v>0</v>
          </cell>
          <cell r="C436" t="str">
            <v>DEPARTMENT OF JUSTICE</v>
          </cell>
          <cell r="D436">
            <v>15090001</v>
          </cell>
          <cell r="E436">
            <v>15090001</v>
          </cell>
          <cell r="F436" t="str">
            <v>ROBERT M. HOLLIS</v>
          </cell>
          <cell r="G436">
            <v>2025147455</v>
          </cell>
          <cell r="H436">
            <v>0</v>
          </cell>
          <cell r="I436" t="str">
            <v>15</v>
          </cell>
        </row>
        <row r="437">
          <cell r="A437">
            <v>15</v>
          </cell>
          <cell r="B437">
            <v>10</v>
          </cell>
          <cell r="C437" t="str">
            <v>DEPARTMENT OF JUSTICE</v>
          </cell>
          <cell r="D437">
            <v>15100001</v>
          </cell>
          <cell r="E437">
            <v>15100001</v>
          </cell>
          <cell r="F437" t="str">
            <v>ANDREA JENKINS</v>
          </cell>
          <cell r="G437">
            <v>2026162620</v>
          </cell>
          <cell r="H437">
            <v>0</v>
          </cell>
          <cell r="I437" t="str">
            <v>15</v>
          </cell>
        </row>
        <row r="438">
          <cell r="A438">
            <v>15</v>
          </cell>
          <cell r="B438">
            <v>10</v>
          </cell>
          <cell r="C438" t="str">
            <v>DEPARTMENT OF JUSTICE</v>
          </cell>
          <cell r="D438">
            <v>15100002</v>
          </cell>
          <cell r="E438">
            <v>15100002</v>
          </cell>
          <cell r="F438" t="str">
            <v>BRAD CUNNINGHAM</v>
          </cell>
          <cell r="G438">
            <v>3043795152</v>
          </cell>
          <cell r="H438">
            <v>0</v>
          </cell>
          <cell r="I438" t="str">
            <v>15</v>
          </cell>
        </row>
        <row r="439">
          <cell r="A439">
            <v>15</v>
          </cell>
          <cell r="B439">
            <v>10</v>
          </cell>
          <cell r="C439" t="str">
            <v>DEPARTMENT OF JUSTICE</v>
          </cell>
          <cell r="D439">
            <v>15100003</v>
          </cell>
          <cell r="E439">
            <v>15100003</v>
          </cell>
          <cell r="F439" t="str">
            <v>TRUDY GIVENS</v>
          </cell>
          <cell r="G439">
            <v>6085846127</v>
          </cell>
          <cell r="H439">
            <v>0</v>
          </cell>
          <cell r="I439" t="str">
            <v>15</v>
          </cell>
        </row>
        <row r="440">
          <cell r="A440">
            <v>15</v>
          </cell>
          <cell r="B440">
            <v>10</v>
          </cell>
          <cell r="C440" t="str">
            <v>DEPARTMENT OF JUSTICE</v>
          </cell>
          <cell r="D440">
            <v>15100004</v>
          </cell>
          <cell r="E440">
            <v>15100004</v>
          </cell>
          <cell r="F440" t="str">
            <v>REBECCA WILBURN</v>
          </cell>
          <cell r="G440">
            <v>6069294083</v>
          </cell>
          <cell r="H440">
            <v>0</v>
          </cell>
          <cell r="I440" t="str">
            <v>15</v>
          </cell>
        </row>
        <row r="441">
          <cell r="A441">
            <v>15</v>
          </cell>
          <cell r="B441">
            <v>10</v>
          </cell>
          <cell r="C441" t="str">
            <v>DEPARTMENT OF JUSTICE</v>
          </cell>
          <cell r="D441">
            <v>15100005</v>
          </cell>
          <cell r="E441">
            <v>15100005</v>
          </cell>
          <cell r="F441" t="str">
            <v>DEBBIE A. SNELLENBERGER EXT. 1071</v>
          </cell>
          <cell r="G441">
            <v>8045047200</v>
          </cell>
          <cell r="H441">
            <v>0</v>
          </cell>
          <cell r="I441" t="str">
            <v>15</v>
          </cell>
        </row>
        <row r="442">
          <cell r="A442">
            <v>15</v>
          </cell>
          <cell r="B442">
            <v>10</v>
          </cell>
          <cell r="C442" t="str">
            <v>DEPARTMENT OF JUSTICE</v>
          </cell>
          <cell r="D442">
            <v>15100006</v>
          </cell>
          <cell r="E442">
            <v>15100006</v>
          </cell>
          <cell r="F442" t="str">
            <v>GARY ADKINS</v>
          </cell>
          <cell r="G442">
            <v>8049243229</v>
          </cell>
          <cell r="H442">
            <v>0</v>
          </cell>
          <cell r="I442" t="str">
            <v>15</v>
          </cell>
        </row>
        <row r="443">
          <cell r="A443">
            <v>15</v>
          </cell>
          <cell r="B443">
            <v>10</v>
          </cell>
          <cell r="C443" t="str">
            <v>DEPARTMENT OF JUSTICE</v>
          </cell>
          <cell r="D443">
            <v>15100007</v>
          </cell>
          <cell r="E443">
            <v>15100007</v>
          </cell>
          <cell r="F443" t="str">
            <v>LORI S HARRIS</v>
          </cell>
          <cell r="G443">
            <v>8592556812</v>
          </cell>
          <cell r="H443">
            <v>0</v>
          </cell>
          <cell r="I443" t="str">
            <v>15</v>
          </cell>
        </row>
        <row r="444">
          <cell r="A444">
            <v>15</v>
          </cell>
          <cell r="B444">
            <v>10</v>
          </cell>
          <cell r="C444" t="str">
            <v>DEPARTMENT OF JUSTICE</v>
          </cell>
          <cell r="D444">
            <v>15100008</v>
          </cell>
          <cell r="E444">
            <v>15100008</v>
          </cell>
          <cell r="F444" t="str">
            <v>MARCY RAMOLD  EXT.348</v>
          </cell>
          <cell r="G444">
            <v>9258337500</v>
          </cell>
          <cell r="H444">
            <v>0</v>
          </cell>
          <cell r="I444" t="str">
            <v>15</v>
          </cell>
        </row>
        <row r="445">
          <cell r="A445">
            <v>15</v>
          </cell>
          <cell r="B445">
            <v>10</v>
          </cell>
          <cell r="C445" t="str">
            <v>DEPARTMENT OF JUSTICE</v>
          </cell>
          <cell r="D445">
            <v>15100009</v>
          </cell>
          <cell r="E445">
            <v>15100009</v>
          </cell>
          <cell r="F445" t="str">
            <v>EILEEN COYNE  EXT. 683</v>
          </cell>
          <cell r="G445">
            <v>6192324311</v>
          </cell>
          <cell r="H445">
            <v>0</v>
          </cell>
          <cell r="I445" t="str">
            <v>15</v>
          </cell>
        </row>
        <row r="446">
          <cell r="A446">
            <v>15</v>
          </cell>
          <cell r="B446">
            <v>10</v>
          </cell>
          <cell r="C446" t="str">
            <v>DEPARTMENT OF JUSTICE</v>
          </cell>
          <cell r="D446">
            <v>15100030</v>
          </cell>
          <cell r="E446">
            <v>15100030</v>
          </cell>
          <cell r="F446" t="str">
            <v>TRACY TATE</v>
          </cell>
          <cell r="G446">
            <v>9013845535</v>
          </cell>
          <cell r="H446">
            <v>0</v>
          </cell>
          <cell r="I446" t="str">
            <v>15</v>
          </cell>
        </row>
        <row r="447">
          <cell r="A447">
            <v>15</v>
          </cell>
          <cell r="B447">
            <v>10</v>
          </cell>
          <cell r="C447" t="str">
            <v>DEPARTMENT OF JUSTICE</v>
          </cell>
          <cell r="D447">
            <v>15100101</v>
          </cell>
          <cell r="E447">
            <v>15100101</v>
          </cell>
          <cell r="F447" t="str">
            <v>TRACEY LOCKHART</v>
          </cell>
          <cell r="G447">
            <v>2033125300</v>
          </cell>
          <cell r="H447">
            <v>0</v>
          </cell>
          <cell r="I447" t="str">
            <v>15</v>
          </cell>
        </row>
        <row r="448">
          <cell r="A448">
            <v>15</v>
          </cell>
          <cell r="B448">
            <v>10</v>
          </cell>
          <cell r="C448" t="str">
            <v>DEPARTMENT OF JUSTICE</v>
          </cell>
          <cell r="D448">
            <v>15100102</v>
          </cell>
          <cell r="E448">
            <v>15100102</v>
          </cell>
          <cell r="F448" t="str">
            <v>WASEEM A. NISAR EXT. 1517</v>
          </cell>
          <cell r="G448">
            <v>3123220567</v>
          </cell>
          <cell r="H448">
            <v>0</v>
          </cell>
          <cell r="I448" t="str">
            <v>15</v>
          </cell>
        </row>
        <row r="449">
          <cell r="A449">
            <v>15</v>
          </cell>
          <cell r="B449">
            <v>10</v>
          </cell>
          <cell r="C449" t="str">
            <v>DEPARTMENT OF JUSTICE</v>
          </cell>
          <cell r="D449">
            <v>15100107</v>
          </cell>
          <cell r="E449">
            <v>15100107</v>
          </cell>
          <cell r="F449" t="str">
            <v>MICHELLE DAY</v>
          </cell>
          <cell r="G449">
            <v>3046262500</v>
          </cell>
          <cell r="H449">
            <v>0</v>
          </cell>
          <cell r="I449" t="str">
            <v>15</v>
          </cell>
        </row>
        <row r="450">
          <cell r="A450">
            <v>15</v>
          </cell>
          <cell r="B450">
            <v>10</v>
          </cell>
          <cell r="C450" t="str">
            <v>DEPARTMENT OF JUSTICE</v>
          </cell>
          <cell r="D450">
            <v>15100108</v>
          </cell>
          <cell r="E450">
            <v>15100108</v>
          </cell>
          <cell r="F450" t="str">
            <v>TEENA WHARTON</v>
          </cell>
          <cell r="G450">
            <v>3182152563</v>
          </cell>
          <cell r="H450">
            <v>0</v>
          </cell>
          <cell r="I450" t="str">
            <v>15</v>
          </cell>
        </row>
        <row r="451">
          <cell r="A451">
            <v>15</v>
          </cell>
          <cell r="B451">
            <v>10</v>
          </cell>
          <cell r="C451" t="str">
            <v>DEPARTMENT OF JUSTICE</v>
          </cell>
          <cell r="D451">
            <v>15100114</v>
          </cell>
          <cell r="E451">
            <v>15100114</v>
          </cell>
          <cell r="F451" t="str">
            <v>ROBERTA RODRIQUEZEXT.241</v>
          </cell>
          <cell r="G451">
            <v>8144711541</v>
          </cell>
          <cell r="H451">
            <v>0</v>
          </cell>
          <cell r="I451" t="str">
            <v>15</v>
          </cell>
        </row>
        <row r="452">
          <cell r="A452">
            <v>15</v>
          </cell>
          <cell r="B452">
            <v>10</v>
          </cell>
          <cell r="C452" t="str">
            <v>DEPARTMENT OF JUSTICE</v>
          </cell>
          <cell r="D452">
            <v>15100126</v>
          </cell>
          <cell r="E452">
            <v>15100126</v>
          </cell>
          <cell r="F452" t="str">
            <v>CHAD GARRETT</v>
          </cell>
          <cell r="G452">
            <v>5123213903</v>
          </cell>
          <cell r="H452">
            <v>0</v>
          </cell>
          <cell r="I452" t="str">
            <v>15</v>
          </cell>
        </row>
        <row r="453">
          <cell r="A453">
            <v>15</v>
          </cell>
          <cell r="B453">
            <v>10</v>
          </cell>
          <cell r="C453" t="str">
            <v>DEPARTMENT OF JUSTICE</v>
          </cell>
          <cell r="D453">
            <v>15100127</v>
          </cell>
          <cell r="E453">
            <v>15100127</v>
          </cell>
          <cell r="F453" t="str">
            <v>JILL RICHTER</v>
          </cell>
          <cell r="G453">
            <v>5074247319</v>
          </cell>
          <cell r="H453">
            <v>0</v>
          </cell>
          <cell r="I453" t="str">
            <v>15</v>
          </cell>
        </row>
        <row r="454">
          <cell r="A454">
            <v>15</v>
          </cell>
          <cell r="B454">
            <v>10</v>
          </cell>
          <cell r="C454" t="str">
            <v>DEPARTMENT OF JUSTICE</v>
          </cell>
          <cell r="D454">
            <v>15100130</v>
          </cell>
          <cell r="E454">
            <v>15100130</v>
          </cell>
          <cell r="F454" t="str">
            <v>DALE KNEZEVICH</v>
          </cell>
          <cell r="G454">
            <v>2187228634</v>
          </cell>
          <cell r="H454">
            <v>0</v>
          </cell>
          <cell r="I454" t="str">
            <v>15</v>
          </cell>
        </row>
        <row r="455">
          <cell r="A455">
            <v>15</v>
          </cell>
          <cell r="B455">
            <v>10</v>
          </cell>
          <cell r="C455" t="str">
            <v>DEPARTMENT OF JUSTICE</v>
          </cell>
          <cell r="D455">
            <v>15100143</v>
          </cell>
          <cell r="E455">
            <v>15100143</v>
          </cell>
          <cell r="F455" t="str">
            <v>TRACY FLETCHER</v>
          </cell>
          <cell r="G455">
            <v>5188974055</v>
          </cell>
          <cell r="H455">
            <v>0</v>
          </cell>
          <cell r="I455" t="str">
            <v>15</v>
          </cell>
        </row>
        <row r="456">
          <cell r="A456">
            <v>15</v>
          </cell>
          <cell r="B456">
            <v>10</v>
          </cell>
          <cell r="C456" t="str">
            <v>DEPARTMENT OF JUSTICE</v>
          </cell>
          <cell r="D456">
            <v>15100144</v>
          </cell>
          <cell r="E456">
            <v>15100144</v>
          </cell>
          <cell r="F456" t="str">
            <v>JACQUELINE MANN-DECKER</v>
          </cell>
          <cell r="G456">
            <v>8453866802</v>
          </cell>
          <cell r="H456">
            <v>0</v>
          </cell>
          <cell r="I456" t="str">
            <v>15</v>
          </cell>
        </row>
        <row r="457">
          <cell r="A457">
            <v>15</v>
          </cell>
          <cell r="B457">
            <v>10</v>
          </cell>
          <cell r="C457" t="str">
            <v>DEPARTMENT OF JUSTICE</v>
          </cell>
          <cell r="D457">
            <v>15100151</v>
          </cell>
          <cell r="E457">
            <v>15100151</v>
          </cell>
          <cell r="F457" t="str">
            <v>JESSE GRIFFIN</v>
          </cell>
          <cell r="G457">
            <v>4324662405</v>
          </cell>
          <cell r="H457">
            <v>0</v>
          </cell>
          <cell r="I457" t="str">
            <v>15</v>
          </cell>
        </row>
        <row r="458">
          <cell r="A458">
            <v>15</v>
          </cell>
          <cell r="B458">
            <v>10</v>
          </cell>
          <cell r="C458" t="str">
            <v>DEPARTMENT OF JUSTICE</v>
          </cell>
          <cell r="D458">
            <v>15100157</v>
          </cell>
          <cell r="E458">
            <v>15100157</v>
          </cell>
          <cell r="F458" t="str">
            <v>GYWANNA GARDNER</v>
          </cell>
          <cell r="G458">
            <v>3342932135</v>
          </cell>
          <cell r="H458">
            <v>0</v>
          </cell>
          <cell r="I458" t="str">
            <v>15</v>
          </cell>
        </row>
        <row r="459">
          <cell r="A459">
            <v>15</v>
          </cell>
          <cell r="B459">
            <v>10</v>
          </cell>
          <cell r="C459" t="str">
            <v>DEPARTMENT OF JUSTICE</v>
          </cell>
          <cell r="D459">
            <v>15100187</v>
          </cell>
          <cell r="E459">
            <v>15100187</v>
          </cell>
          <cell r="F459" t="str">
            <v>SUZANNE RICHARDSON</v>
          </cell>
          <cell r="G459">
            <v>6234655129</v>
          </cell>
          <cell r="H459">
            <v>0</v>
          </cell>
          <cell r="I459" t="str">
            <v>15</v>
          </cell>
        </row>
        <row r="460">
          <cell r="A460">
            <v>15</v>
          </cell>
          <cell r="B460">
            <v>10</v>
          </cell>
          <cell r="C460" t="str">
            <v>DEPARTMENT OF JUSTICE</v>
          </cell>
          <cell r="D460">
            <v>15100196</v>
          </cell>
          <cell r="E460">
            <v>15100196</v>
          </cell>
          <cell r="F460" t="str">
            <v>DAWN FRANCO  EXT. 7162</v>
          </cell>
          <cell r="G460">
            <v>5205747100</v>
          </cell>
          <cell r="H460">
            <v>0</v>
          </cell>
          <cell r="I460" t="str">
            <v>15</v>
          </cell>
        </row>
        <row r="461">
          <cell r="A461">
            <v>15</v>
          </cell>
          <cell r="B461">
            <v>10</v>
          </cell>
          <cell r="C461" t="str">
            <v>DEPARTMENT OF JUSTICE</v>
          </cell>
          <cell r="D461">
            <v>15100214</v>
          </cell>
          <cell r="E461">
            <v>15100214</v>
          </cell>
          <cell r="F461" t="str">
            <v>KIM COCHRAINE  EXT  150</v>
          </cell>
          <cell r="G461">
            <v>6097231100</v>
          </cell>
          <cell r="H461">
            <v>0</v>
          </cell>
          <cell r="I461" t="str">
            <v>15</v>
          </cell>
        </row>
        <row r="462">
          <cell r="A462">
            <v>15</v>
          </cell>
          <cell r="B462">
            <v>10</v>
          </cell>
          <cell r="C462" t="str">
            <v>DEPARTMENT OF JUSTICE</v>
          </cell>
          <cell r="D462">
            <v>15100217</v>
          </cell>
          <cell r="E462">
            <v>15100217</v>
          </cell>
          <cell r="F462" t="str">
            <v>CHRISTY WHITAKER</v>
          </cell>
          <cell r="G462">
            <v>8564534161</v>
          </cell>
          <cell r="H462">
            <v>0</v>
          </cell>
          <cell r="I462" t="str">
            <v>15</v>
          </cell>
        </row>
        <row r="463">
          <cell r="A463">
            <v>15</v>
          </cell>
          <cell r="B463">
            <v>10</v>
          </cell>
          <cell r="C463" t="str">
            <v>DEPARTMENT OF JUSTICE</v>
          </cell>
          <cell r="D463">
            <v>15100218</v>
          </cell>
          <cell r="E463">
            <v>15100218</v>
          </cell>
          <cell r="F463" t="str">
            <v>SHELDON CARTER</v>
          </cell>
          <cell r="G463">
            <v>2155217425</v>
          </cell>
          <cell r="H463">
            <v>0</v>
          </cell>
          <cell r="I463" t="str">
            <v>15</v>
          </cell>
        </row>
        <row r="464">
          <cell r="A464">
            <v>15</v>
          </cell>
          <cell r="B464">
            <v>10</v>
          </cell>
          <cell r="C464" t="str">
            <v>DEPARTMENT OF JUSTICE</v>
          </cell>
          <cell r="D464">
            <v>15100223</v>
          </cell>
          <cell r="E464">
            <v>15100223</v>
          </cell>
          <cell r="F464" t="str">
            <v>PAT HARRIS</v>
          </cell>
          <cell r="G464">
            <v>8505266355</v>
          </cell>
          <cell r="H464">
            <v>0</v>
          </cell>
          <cell r="I464" t="str">
            <v>15</v>
          </cell>
        </row>
        <row r="465">
          <cell r="A465">
            <v>15</v>
          </cell>
          <cell r="B465">
            <v>10</v>
          </cell>
          <cell r="C465" t="str">
            <v>DEPARTMENT OF JUSTICE</v>
          </cell>
          <cell r="D465">
            <v>15100224</v>
          </cell>
          <cell r="E465">
            <v>15100224</v>
          </cell>
          <cell r="F465" t="str">
            <v>MARVIN BUCHOLZ EXT. 5146</v>
          </cell>
          <cell r="G465">
            <v>2134850439</v>
          </cell>
          <cell r="H465">
            <v>0</v>
          </cell>
          <cell r="I465" t="str">
            <v>15</v>
          </cell>
        </row>
        <row r="466">
          <cell r="A466">
            <v>15</v>
          </cell>
          <cell r="B466">
            <v>10</v>
          </cell>
          <cell r="C466" t="str">
            <v>DEPARTMENT OF JUSTICE</v>
          </cell>
          <cell r="D466">
            <v>15100229</v>
          </cell>
          <cell r="E466">
            <v>15100229</v>
          </cell>
          <cell r="F466" t="str">
            <v>CHRISTY WHITAKER</v>
          </cell>
          <cell r="G466">
            <v>8564534161</v>
          </cell>
          <cell r="H466">
            <v>0</v>
          </cell>
          <cell r="I466" t="str">
            <v>15</v>
          </cell>
        </row>
        <row r="467">
          <cell r="A467">
            <v>15</v>
          </cell>
          <cell r="B467">
            <v>10</v>
          </cell>
          <cell r="C467" t="str">
            <v>DEPARTMENT OF JUSTICE</v>
          </cell>
          <cell r="D467">
            <v>15100230</v>
          </cell>
          <cell r="E467">
            <v>15100230</v>
          </cell>
          <cell r="F467" t="str">
            <v>BRENDA HERRON</v>
          </cell>
          <cell r="G467">
            <v>5038436399</v>
          </cell>
          <cell r="H467">
            <v>0</v>
          </cell>
          <cell r="I467" t="str">
            <v>15</v>
          </cell>
        </row>
        <row r="468">
          <cell r="A468">
            <v>15</v>
          </cell>
          <cell r="B468">
            <v>10</v>
          </cell>
          <cell r="C468" t="str">
            <v>DEPARTMENT OF JUSTICE</v>
          </cell>
          <cell r="D468">
            <v>15100231</v>
          </cell>
          <cell r="E468">
            <v>15100231</v>
          </cell>
          <cell r="F468" t="str">
            <v>ROSYLN JORDAN  EXT 3553</v>
          </cell>
          <cell r="G468">
            <v>8143628900</v>
          </cell>
          <cell r="H468">
            <v>0</v>
          </cell>
          <cell r="I468" t="str">
            <v>15</v>
          </cell>
        </row>
        <row r="469">
          <cell r="A469">
            <v>15</v>
          </cell>
          <cell r="B469">
            <v>10</v>
          </cell>
          <cell r="C469" t="str">
            <v>DEPARTMENT OF JUSTICE</v>
          </cell>
          <cell r="D469">
            <v>15100232</v>
          </cell>
          <cell r="E469">
            <v>15100232</v>
          </cell>
          <cell r="F469" t="str">
            <v>P. GILFORD - CARRINGTON</v>
          </cell>
          <cell r="G469">
            <v>9124270870</v>
          </cell>
          <cell r="H469">
            <v>0</v>
          </cell>
          <cell r="I469" t="str">
            <v>15</v>
          </cell>
        </row>
        <row r="470">
          <cell r="A470">
            <v>15</v>
          </cell>
          <cell r="B470">
            <v>10</v>
          </cell>
          <cell r="C470" t="str">
            <v>DEPARTMENT OF JUSTICE</v>
          </cell>
          <cell r="D470">
            <v>15100234</v>
          </cell>
          <cell r="E470">
            <v>15100234</v>
          </cell>
          <cell r="F470" t="str">
            <v>KYMBERLY HINES</v>
          </cell>
          <cell r="G470">
            <v>8504587208</v>
          </cell>
          <cell r="H470">
            <v>0</v>
          </cell>
          <cell r="I470" t="str">
            <v>15</v>
          </cell>
        </row>
        <row r="471">
          <cell r="A471">
            <v>15</v>
          </cell>
          <cell r="B471">
            <v>10</v>
          </cell>
          <cell r="C471" t="str">
            <v>DEPARTMENT OF JUSTICE</v>
          </cell>
          <cell r="D471">
            <v>15100235</v>
          </cell>
          <cell r="E471">
            <v>15100235</v>
          </cell>
          <cell r="F471" t="str">
            <v>LINDA HILL</v>
          </cell>
          <cell r="G471">
            <v>4098231879</v>
          </cell>
          <cell r="H471">
            <v>0</v>
          </cell>
          <cell r="I471" t="str">
            <v>15</v>
          </cell>
        </row>
        <row r="472">
          <cell r="A472">
            <v>15</v>
          </cell>
          <cell r="B472">
            <v>10</v>
          </cell>
          <cell r="C472" t="str">
            <v>DEPARTMENT OF JUSTICE</v>
          </cell>
          <cell r="D472">
            <v>15100236</v>
          </cell>
          <cell r="E472">
            <v>15100236</v>
          </cell>
          <cell r="F472" t="str">
            <v>JOSE G ROSAS</v>
          </cell>
          <cell r="G472">
            <v>7602462557</v>
          </cell>
          <cell r="H472">
            <v>0</v>
          </cell>
          <cell r="I472" t="str">
            <v>15</v>
          </cell>
        </row>
        <row r="473">
          <cell r="A473">
            <v>15</v>
          </cell>
          <cell r="B473">
            <v>10</v>
          </cell>
          <cell r="C473" t="str">
            <v>DEPARTMENT OF JUSTICE</v>
          </cell>
          <cell r="D473">
            <v>15100237</v>
          </cell>
          <cell r="E473">
            <v>15100237</v>
          </cell>
          <cell r="F473" t="str">
            <v>JAY JORGENSEN  EXT.1114</v>
          </cell>
          <cell r="G473">
            <v>6056653262</v>
          </cell>
          <cell r="H473">
            <v>0</v>
          </cell>
          <cell r="I473" t="str">
            <v>15</v>
          </cell>
        </row>
        <row r="474">
          <cell r="A474">
            <v>15</v>
          </cell>
          <cell r="B474">
            <v>10</v>
          </cell>
          <cell r="C474" t="str">
            <v>DEPARTMENT OF JUSTICE</v>
          </cell>
          <cell r="D474">
            <v>15100249</v>
          </cell>
          <cell r="E474">
            <v>15100249</v>
          </cell>
          <cell r="F474" t="str">
            <v>SHERRIL KULLENBERG</v>
          </cell>
          <cell r="G474">
            <v>3617863576</v>
          </cell>
          <cell r="H474">
            <v>0</v>
          </cell>
          <cell r="I474" t="str">
            <v>15</v>
          </cell>
        </row>
        <row r="475">
          <cell r="A475">
            <v>15</v>
          </cell>
          <cell r="B475">
            <v>10</v>
          </cell>
          <cell r="C475" t="str">
            <v>DEPARTMENT OF JUSTICE</v>
          </cell>
          <cell r="D475">
            <v>15100252</v>
          </cell>
          <cell r="E475">
            <v>15100252</v>
          </cell>
          <cell r="F475" t="str">
            <v>KELLY TOMLINSON</v>
          </cell>
          <cell r="G475">
            <v>5705447303</v>
          </cell>
          <cell r="H475">
            <v>0</v>
          </cell>
          <cell r="I475" t="str">
            <v>15</v>
          </cell>
        </row>
        <row r="476">
          <cell r="A476">
            <v>15</v>
          </cell>
          <cell r="B476">
            <v>10</v>
          </cell>
          <cell r="C476" t="str">
            <v>DEPARTMENT OF JUSTICE</v>
          </cell>
          <cell r="D476">
            <v>15100258</v>
          </cell>
          <cell r="E476">
            <v>15100258</v>
          </cell>
          <cell r="F476" t="str">
            <v>CHUCK BROUGHTON</v>
          </cell>
          <cell r="G476">
            <v>6065994125</v>
          </cell>
          <cell r="H476">
            <v>0</v>
          </cell>
          <cell r="I476" t="str">
            <v>15</v>
          </cell>
        </row>
        <row r="477">
          <cell r="A477">
            <v>15</v>
          </cell>
          <cell r="B477">
            <v>10</v>
          </cell>
          <cell r="C477" t="str">
            <v>DEPARTMENT OF JUSTICE</v>
          </cell>
          <cell r="D477">
            <v>15100262</v>
          </cell>
          <cell r="E477">
            <v>15100262</v>
          </cell>
          <cell r="F477" t="str">
            <v>DAVID H WALKER</v>
          </cell>
          <cell r="G477">
            <v>7197849458</v>
          </cell>
          <cell r="H477">
            <v>0</v>
          </cell>
          <cell r="I477" t="str">
            <v>15</v>
          </cell>
        </row>
        <row r="478">
          <cell r="A478">
            <v>15</v>
          </cell>
          <cell r="B478">
            <v>10</v>
          </cell>
          <cell r="C478" t="str">
            <v>DEPARTMENT OF JUSTICE</v>
          </cell>
          <cell r="D478">
            <v>15100270</v>
          </cell>
          <cell r="E478">
            <v>15100270</v>
          </cell>
          <cell r="F478" t="str">
            <v>GEORGE RODMAN</v>
          </cell>
          <cell r="G478">
            <v>3013173171</v>
          </cell>
          <cell r="H478">
            <v>0</v>
          </cell>
          <cell r="I478" t="str">
            <v>15</v>
          </cell>
        </row>
        <row r="479">
          <cell r="A479">
            <v>15</v>
          </cell>
          <cell r="B479">
            <v>10</v>
          </cell>
          <cell r="C479" t="str">
            <v>DEPARTMENT OF JUSTICE</v>
          </cell>
          <cell r="D479">
            <v>15100272</v>
          </cell>
          <cell r="E479">
            <v>15100272</v>
          </cell>
          <cell r="F479" t="str">
            <v>TAMMI SANDERHOFF</v>
          </cell>
          <cell r="G479">
            <v>2155217420</v>
          </cell>
          <cell r="H479">
            <v>0</v>
          </cell>
          <cell r="I479" t="str">
            <v>15</v>
          </cell>
        </row>
        <row r="480">
          <cell r="A480">
            <v>15</v>
          </cell>
          <cell r="B480">
            <v>10</v>
          </cell>
          <cell r="C480" t="str">
            <v>DEPARTMENT OF JUSTICE</v>
          </cell>
          <cell r="D480">
            <v>15100274</v>
          </cell>
          <cell r="E480">
            <v>15100274</v>
          </cell>
          <cell r="F480" t="str">
            <v>CHERON NASH</v>
          </cell>
          <cell r="G480">
            <v>6786861401</v>
          </cell>
          <cell r="H480">
            <v>0</v>
          </cell>
          <cell r="I480" t="str">
            <v>15</v>
          </cell>
        </row>
        <row r="481">
          <cell r="A481">
            <v>15</v>
          </cell>
          <cell r="B481">
            <v>10</v>
          </cell>
          <cell r="C481" t="str">
            <v>DEPARTMENT OF JUSTICE</v>
          </cell>
          <cell r="D481">
            <v>15100275</v>
          </cell>
          <cell r="E481">
            <v>15100275</v>
          </cell>
          <cell r="F481" t="str">
            <v>CHARLES WILLIAMS</v>
          </cell>
          <cell r="G481">
            <v>9135511136</v>
          </cell>
          <cell r="H481">
            <v>0</v>
          </cell>
          <cell r="I481" t="str">
            <v>15</v>
          </cell>
        </row>
        <row r="482">
          <cell r="A482">
            <v>15</v>
          </cell>
          <cell r="B482">
            <v>10</v>
          </cell>
          <cell r="C482" t="str">
            <v>DEPARTMENT OF JUSTICE</v>
          </cell>
          <cell r="D482">
            <v>15100276</v>
          </cell>
          <cell r="E482">
            <v>15100276</v>
          </cell>
          <cell r="F482" t="str">
            <v>TOM MURPHY</v>
          </cell>
          <cell r="G482">
            <v>2142243454</v>
          </cell>
          <cell r="H482">
            <v>0</v>
          </cell>
          <cell r="I482" t="str">
            <v>15</v>
          </cell>
        </row>
        <row r="483">
          <cell r="A483">
            <v>15</v>
          </cell>
          <cell r="B483">
            <v>10</v>
          </cell>
          <cell r="C483" t="str">
            <v>DEPARTMENT OF JUSTICE</v>
          </cell>
          <cell r="D483">
            <v>15100301</v>
          </cell>
          <cell r="E483">
            <v>15100301</v>
          </cell>
          <cell r="F483" t="str">
            <v>TERRY HOOVER</v>
          </cell>
          <cell r="G483">
            <v>5705227504</v>
          </cell>
          <cell r="H483">
            <v>0</v>
          </cell>
          <cell r="I483" t="str">
            <v>15</v>
          </cell>
        </row>
        <row r="484">
          <cell r="A484">
            <v>15</v>
          </cell>
          <cell r="B484">
            <v>10</v>
          </cell>
          <cell r="C484" t="str">
            <v>DEPARTMENT OF JUSTICE</v>
          </cell>
          <cell r="D484">
            <v>15100318</v>
          </cell>
          <cell r="E484">
            <v>15100318</v>
          </cell>
          <cell r="F484" t="str">
            <v>CHERON NASH</v>
          </cell>
          <cell r="G484">
            <v>6786861401</v>
          </cell>
          <cell r="H484">
            <v>0</v>
          </cell>
          <cell r="I484" t="str">
            <v>15</v>
          </cell>
        </row>
        <row r="485">
          <cell r="A485">
            <v>15</v>
          </cell>
          <cell r="B485">
            <v>10</v>
          </cell>
          <cell r="C485" t="str">
            <v>DEPARTMENT OF JUSTICE</v>
          </cell>
          <cell r="D485">
            <v>15100403</v>
          </cell>
          <cell r="E485">
            <v>15100403</v>
          </cell>
          <cell r="F485" t="str">
            <v>ALEX PASTRANA</v>
          </cell>
          <cell r="G485">
            <v>7877757874</v>
          </cell>
          <cell r="H485">
            <v>0</v>
          </cell>
          <cell r="I485" t="str">
            <v>15</v>
          </cell>
        </row>
        <row r="486">
          <cell r="A486">
            <v>15</v>
          </cell>
          <cell r="B486">
            <v>10</v>
          </cell>
          <cell r="C486" t="str">
            <v>DEPARTMENT OF JUSTICE</v>
          </cell>
          <cell r="D486">
            <v>15100404</v>
          </cell>
          <cell r="E486">
            <v>15100404</v>
          </cell>
          <cell r="F486" t="str">
            <v>BEATRICE D. BROWN</v>
          </cell>
          <cell r="G486">
            <v>8036254607</v>
          </cell>
          <cell r="H486">
            <v>0</v>
          </cell>
          <cell r="I486" t="str">
            <v>15</v>
          </cell>
        </row>
        <row r="487">
          <cell r="A487">
            <v>15</v>
          </cell>
          <cell r="B487">
            <v>10</v>
          </cell>
          <cell r="C487" t="str">
            <v>DEPARTMENT OF JUSTICE</v>
          </cell>
          <cell r="D487">
            <v>15100405</v>
          </cell>
          <cell r="E487">
            <v>15100405</v>
          </cell>
          <cell r="F487" t="str">
            <v>ROBERT YOUNG</v>
          </cell>
          <cell r="G487">
            <v>3017221976</v>
          </cell>
          <cell r="H487">
            <v>0</v>
          </cell>
          <cell r="I487" t="str">
            <v>15</v>
          </cell>
        </row>
        <row r="488">
          <cell r="A488">
            <v>15</v>
          </cell>
          <cell r="B488">
            <v>10</v>
          </cell>
          <cell r="C488" t="str">
            <v>DEPARTMENT OF JUSTICE</v>
          </cell>
          <cell r="D488">
            <v>15100407</v>
          </cell>
          <cell r="E488">
            <v>15100407</v>
          </cell>
          <cell r="F488" t="str">
            <v>KEN OLDHAM   EXT1051</v>
          </cell>
          <cell r="G488">
            <v>3093468588</v>
          </cell>
          <cell r="H488">
            <v>0</v>
          </cell>
          <cell r="I488" t="str">
            <v>15</v>
          </cell>
        </row>
        <row r="489">
          <cell r="A489">
            <v>15</v>
          </cell>
          <cell r="B489">
            <v>10</v>
          </cell>
          <cell r="C489" t="str">
            <v>DEPARTMENT OF JUSTICE</v>
          </cell>
          <cell r="D489">
            <v>15100413</v>
          </cell>
          <cell r="E489">
            <v>15100413</v>
          </cell>
          <cell r="F489" t="str">
            <v>CORRINNE HARRELL</v>
          </cell>
          <cell r="G489">
            <v>3059821248</v>
          </cell>
          <cell r="H489">
            <v>0</v>
          </cell>
          <cell r="I489" t="str">
            <v>15</v>
          </cell>
        </row>
        <row r="490">
          <cell r="A490">
            <v>15</v>
          </cell>
          <cell r="B490">
            <v>10</v>
          </cell>
          <cell r="C490" t="str">
            <v>DEPARTMENT OF JUSTICE</v>
          </cell>
          <cell r="D490">
            <v>15100419</v>
          </cell>
          <cell r="E490">
            <v>15100419</v>
          </cell>
          <cell r="F490" t="str">
            <v>SHARON LACY</v>
          </cell>
          <cell r="G490">
            <v>9136213939</v>
          </cell>
          <cell r="H490">
            <v>0</v>
          </cell>
          <cell r="I490" t="str">
            <v>15</v>
          </cell>
        </row>
        <row r="491">
          <cell r="A491">
            <v>15</v>
          </cell>
          <cell r="B491">
            <v>10</v>
          </cell>
          <cell r="C491" t="str">
            <v>DEPARTMENT OF JUSTICE</v>
          </cell>
          <cell r="D491">
            <v>15100428</v>
          </cell>
          <cell r="E491">
            <v>15100428</v>
          </cell>
          <cell r="F491" t="str">
            <v>TERRI CONFAIR EXT. 6159</v>
          </cell>
          <cell r="G491">
            <v>5705470963</v>
          </cell>
          <cell r="H491">
            <v>0</v>
          </cell>
          <cell r="I491" t="str">
            <v>15</v>
          </cell>
        </row>
        <row r="492">
          <cell r="A492">
            <v>15</v>
          </cell>
          <cell r="B492">
            <v>10</v>
          </cell>
          <cell r="C492" t="str">
            <v>DEPARTMENT OF JUSTICE</v>
          </cell>
          <cell r="D492">
            <v>15100433</v>
          </cell>
          <cell r="E492">
            <v>15100433</v>
          </cell>
          <cell r="F492" t="str">
            <v>ROBERTA FITCH</v>
          </cell>
          <cell r="G492">
            <v>3033407826</v>
          </cell>
          <cell r="H492">
            <v>0</v>
          </cell>
          <cell r="I492" t="str">
            <v>15</v>
          </cell>
        </row>
        <row r="493">
          <cell r="A493">
            <v>15</v>
          </cell>
          <cell r="B493">
            <v>10</v>
          </cell>
          <cell r="C493" t="str">
            <v>DEPARTMENT OF JUSTICE</v>
          </cell>
          <cell r="D493">
            <v>15100438</v>
          </cell>
          <cell r="E493">
            <v>15100438</v>
          </cell>
          <cell r="F493" t="str">
            <v>ALEX ROSARIO</v>
          </cell>
          <cell r="G493">
            <v>2023052995</v>
          </cell>
          <cell r="H493">
            <v>0</v>
          </cell>
          <cell r="I493" t="str">
            <v>15</v>
          </cell>
        </row>
        <row r="494">
          <cell r="A494">
            <v>15</v>
          </cell>
          <cell r="B494">
            <v>10</v>
          </cell>
          <cell r="C494" t="str">
            <v>DEPARTMENT OF JUSTICE</v>
          </cell>
          <cell r="D494">
            <v>15100439</v>
          </cell>
          <cell r="E494">
            <v>15100439</v>
          </cell>
          <cell r="F494" t="str">
            <v>MIRIAM KOEHNE</v>
          </cell>
          <cell r="G494">
            <v>6186646337</v>
          </cell>
          <cell r="H494">
            <v>0</v>
          </cell>
          <cell r="I494" t="str">
            <v>15</v>
          </cell>
        </row>
        <row r="495">
          <cell r="A495">
            <v>15</v>
          </cell>
          <cell r="B495">
            <v>10</v>
          </cell>
          <cell r="C495" t="str">
            <v>DEPARTMENT OF JUSTICE</v>
          </cell>
          <cell r="D495">
            <v>15100442</v>
          </cell>
          <cell r="E495">
            <v>15100442</v>
          </cell>
          <cell r="F495" t="str">
            <v>ANNA ADAMS</v>
          </cell>
          <cell r="G495">
            <v>3042529758</v>
          </cell>
          <cell r="H495">
            <v>0</v>
          </cell>
          <cell r="I495" t="str">
            <v>15</v>
          </cell>
        </row>
        <row r="496">
          <cell r="A496">
            <v>15</v>
          </cell>
          <cell r="B496">
            <v>10</v>
          </cell>
          <cell r="C496" t="str">
            <v>DEPARTMENT OF JUSTICE</v>
          </cell>
          <cell r="D496">
            <v>15100443</v>
          </cell>
          <cell r="E496">
            <v>15100443</v>
          </cell>
          <cell r="F496" t="str">
            <v>KENNETH E KLAUS</v>
          </cell>
          <cell r="G496">
            <v>2147675050</v>
          </cell>
          <cell r="H496">
            <v>0</v>
          </cell>
          <cell r="I496" t="str">
            <v>15</v>
          </cell>
        </row>
        <row r="497">
          <cell r="A497">
            <v>15</v>
          </cell>
          <cell r="B497">
            <v>10</v>
          </cell>
          <cell r="C497" t="str">
            <v>DEPARTMENT OF JUSTICE</v>
          </cell>
          <cell r="D497">
            <v>15100444</v>
          </cell>
          <cell r="E497">
            <v>15100444</v>
          </cell>
          <cell r="F497" t="str">
            <v>MARVIN DOCKERY</v>
          </cell>
          <cell r="G497">
            <v>9787961130</v>
          </cell>
          <cell r="H497">
            <v>0</v>
          </cell>
          <cell r="I497" t="str">
            <v>15</v>
          </cell>
        </row>
        <row r="498">
          <cell r="A498">
            <v>15</v>
          </cell>
          <cell r="B498">
            <v>10</v>
          </cell>
          <cell r="C498" t="str">
            <v>DEPARTMENT OF JUSTICE</v>
          </cell>
          <cell r="D498">
            <v>15100445</v>
          </cell>
          <cell r="E498">
            <v>15100445</v>
          </cell>
          <cell r="F498" t="str">
            <v>ALEX ROSARIO</v>
          </cell>
          <cell r="G498">
            <v>2023052995</v>
          </cell>
          <cell r="H498">
            <v>0</v>
          </cell>
          <cell r="I498" t="str">
            <v>15</v>
          </cell>
        </row>
        <row r="499">
          <cell r="A499">
            <v>15</v>
          </cell>
          <cell r="B499">
            <v>10</v>
          </cell>
          <cell r="C499" t="str">
            <v>DEPARTMENT OF JUSTICE</v>
          </cell>
          <cell r="D499">
            <v>15100447</v>
          </cell>
          <cell r="E499">
            <v>15100447</v>
          </cell>
          <cell r="F499" t="str">
            <v>CATHY GOETZ</v>
          </cell>
          <cell r="G499">
            <v>8704944238</v>
          </cell>
          <cell r="H499">
            <v>0</v>
          </cell>
          <cell r="I499" t="str">
            <v>15</v>
          </cell>
        </row>
        <row r="500">
          <cell r="A500">
            <v>15</v>
          </cell>
          <cell r="B500">
            <v>10</v>
          </cell>
          <cell r="C500" t="str">
            <v>DEPARTMENT OF JUSTICE</v>
          </cell>
          <cell r="D500">
            <v>15100448</v>
          </cell>
          <cell r="E500">
            <v>15100448</v>
          </cell>
          <cell r="F500" t="str">
            <v>TROY BROUWERS  EXT.  4801</v>
          </cell>
          <cell r="G500">
            <v>5078374508</v>
          </cell>
          <cell r="H500">
            <v>0</v>
          </cell>
          <cell r="I500" t="str">
            <v>15</v>
          </cell>
        </row>
        <row r="501">
          <cell r="A501">
            <v>15</v>
          </cell>
          <cell r="B501">
            <v>10</v>
          </cell>
          <cell r="C501" t="str">
            <v>DEPARTMENT OF JUSTICE</v>
          </cell>
          <cell r="D501">
            <v>15100449</v>
          </cell>
          <cell r="E501">
            <v>15100449</v>
          </cell>
          <cell r="F501" t="str">
            <v>TERRY BYRD</v>
          </cell>
          <cell r="G501">
            <v>4056804270</v>
          </cell>
          <cell r="H501">
            <v>0</v>
          </cell>
          <cell r="I501" t="str">
            <v>15</v>
          </cell>
        </row>
        <row r="502">
          <cell r="A502">
            <v>15</v>
          </cell>
          <cell r="B502">
            <v>10</v>
          </cell>
          <cell r="C502" t="str">
            <v>DEPARTMENT OF JUSTICE</v>
          </cell>
          <cell r="D502">
            <v>15100452</v>
          </cell>
          <cell r="E502">
            <v>15100452</v>
          </cell>
          <cell r="F502" t="str">
            <v>SUSAN J. CHURCH</v>
          </cell>
          <cell r="G502">
            <v>3526893140</v>
          </cell>
          <cell r="H502">
            <v>0</v>
          </cell>
          <cell r="I502" t="str">
            <v>15</v>
          </cell>
        </row>
        <row r="503">
          <cell r="A503">
            <v>15</v>
          </cell>
          <cell r="B503">
            <v>10</v>
          </cell>
          <cell r="C503" t="str">
            <v>DEPARTMENT OF JUSTICE</v>
          </cell>
          <cell r="D503">
            <v>15100453</v>
          </cell>
          <cell r="E503">
            <v>15100453</v>
          </cell>
          <cell r="F503" t="str">
            <v>MARIE WYNIA  EXT:1048</v>
          </cell>
          <cell r="G503">
            <v>9195755000</v>
          </cell>
          <cell r="H503">
            <v>0</v>
          </cell>
          <cell r="I503" t="str">
            <v>15</v>
          </cell>
        </row>
        <row r="504">
          <cell r="A504">
            <v>15</v>
          </cell>
          <cell r="B504">
            <v>10</v>
          </cell>
          <cell r="C504" t="str">
            <v>DEPARTMENT OF JUSTICE</v>
          </cell>
          <cell r="D504">
            <v>15100459</v>
          </cell>
          <cell r="E504">
            <v>15100459</v>
          </cell>
          <cell r="F504" t="str">
            <v>E FRANCINE SCOTT</v>
          </cell>
          <cell r="G504">
            <v>2025147863</v>
          </cell>
          <cell r="H504">
            <v>0</v>
          </cell>
          <cell r="I504" t="str">
            <v>15</v>
          </cell>
        </row>
        <row r="505">
          <cell r="A505">
            <v>15</v>
          </cell>
          <cell r="B505">
            <v>10</v>
          </cell>
          <cell r="C505" t="str">
            <v>DEPARTMENT OF JUSTICE</v>
          </cell>
          <cell r="D505">
            <v>15100461</v>
          </cell>
          <cell r="E505">
            <v>15100461</v>
          </cell>
          <cell r="F505" t="str">
            <v>ARNOLD YAGEN</v>
          </cell>
          <cell r="G505">
            <v>2068705761</v>
          </cell>
          <cell r="H505">
            <v>0</v>
          </cell>
          <cell r="I505" t="str">
            <v>15</v>
          </cell>
        </row>
        <row r="506">
          <cell r="A506">
            <v>15</v>
          </cell>
          <cell r="B506">
            <v>10</v>
          </cell>
          <cell r="C506" t="str">
            <v>DEPARTMENT OF JUSTICE</v>
          </cell>
          <cell r="D506">
            <v>15100462</v>
          </cell>
          <cell r="E506">
            <v>15100462</v>
          </cell>
          <cell r="F506" t="str">
            <v>SANDRA L. MCGINNIS</v>
          </cell>
          <cell r="G506">
            <v>8036371338</v>
          </cell>
          <cell r="H506">
            <v>0</v>
          </cell>
          <cell r="I506" t="str">
            <v>15</v>
          </cell>
        </row>
        <row r="507">
          <cell r="A507">
            <v>15</v>
          </cell>
          <cell r="B507">
            <v>10</v>
          </cell>
          <cell r="C507" t="str">
            <v>DEPARTMENT OF JUSTICE</v>
          </cell>
          <cell r="D507">
            <v>15100463</v>
          </cell>
          <cell r="E507">
            <v>15100463</v>
          </cell>
          <cell r="F507" t="str">
            <v>TERRY L. ROBBINS</v>
          </cell>
          <cell r="G507">
            <v>4097278187</v>
          </cell>
          <cell r="H507">
            <v>0</v>
          </cell>
          <cell r="I507" t="str">
            <v>15</v>
          </cell>
        </row>
        <row r="508">
          <cell r="A508">
            <v>15</v>
          </cell>
          <cell r="B508">
            <v>10</v>
          </cell>
          <cell r="C508" t="str">
            <v>DEPARTMENT OF JUSTICE</v>
          </cell>
          <cell r="D508">
            <v>15100464</v>
          </cell>
          <cell r="E508">
            <v>15100464</v>
          </cell>
          <cell r="F508" t="str">
            <v>PAMELA G. CLAYBON EXT. 4052</v>
          </cell>
          <cell r="G508">
            <v>6627161020</v>
          </cell>
          <cell r="H508">
            <v>0</v>
          </cell>
          <cell r="I508" t="str">
            <v>15</v>
          </cell>
        </row>
        <row r="509">
          <cell r="A509">
            <v>15</v>
          </cell>
          <cell r="B509">
            <v>10</v>
          </cell>
          <cell r="C509" t="str">
            <v>DEPARTMENT OF JUSTICE</v>
          </cell>
          <cell r="D509">
            <v>15100465</v>
          </cell>
          <cell r="E509">
            <v>15100465</v>
          </cell>
          <cell r="F509" t="str">
            <v>ROD ULRICH</v>
          </cell>
          <cell r="G509">
            <v>3013175210</v>
          </cell>
          <cell r="H509">
            <v>0</v>
          </cell>
          <cell r="I509" t="str">
            <v>15</v>
          </cell>
        </row>
        <row r="510">
          <cell r="A510">
            <v>15</v>
          </cell>
          <cell r="B510">
            <v>10</v>
          </cell>
          <cell r="C510" t="str">
            <v>DEPARTMENT OF JUSTICE</v>
          </cell>
          <cell r="D510">
            <v>15100466</v>
          </cell>
          <cell r="E510">
            <v>15100466</v>
          </cell>
          <cell r="F510" t="str">
            <v>MICHAEL D. WOLSKI</v>
          </cell>
          <cell r="G510">
            <v>3304206490</v>
          </cell>
          <cell r="H510">
            <v>0</v>
          </cell>
          <cell r="I510" t="str">
            <v>15</v>
          </cell>
        </row>
        <row r="511">
          <cell r="A511">
            <v>15</v>
          </cell>
          <cell r="B511">
            <v>10</v>
          </cell>
          <cell r="C511" t="str">
            <v>DEPARTMENT OF JUSTICE</v>
          </cell>
          <cell r="D511">
            <v>15100467</v>
          </cell>
          <cell r="E511">
            <v>15100467</v>
          </cell>
          <cell r="F511" t="str">
            <v>DEBBIE KNUUTTI</v>
          </cell>
          <cell r="G511">
            <v>7132294128</v>
          </cell>
          <cell r="H511">
            <v>0</v>
          </cell>
          <cell r="I511" t="str">
            <v>15</v>
          </cell>
        </row>
        <row r="512">
          <cell r="A512">
            <v>15</v>
          </cell>
          <cell r="B512">
            <v>10</v>
          </cell>
          <cell r="C512" t="str">
            <v>DEPARTMENT OF JUSTICE</v>
          </cell>
          <cell r="D512">
            <v>15100519</v>
          </cell>
          <cell r="E512">
            <v>15100519</v>
          </cell>
          <cell r="F512" t="str">
            <v>KIMBERLY A COCHRANE</v>
          </cell>
          <cell r="G512">
            <v>3185615309</v>
          </cell>
          <cell r="H512">
            <v>0</v>
          </cell>
          <cell r="I512" t="str">
            <v>15</v>
          </cell>
        </row>
        <row r="513">
          <cell r="A513">
            <v>15</v>
          </cell>
          <cell r="B513">
            <v>10</v>
          </cell>
          <cell r="C513" t="str">
            <v>DEPARTMENT OF JUSTICE</v>
          </cell>
          <cell r="D513">
            <v>15100602</v>
          </cell>
          <cell r="E513">
            <v>15100602</v>
          </cell>
          <cell r="F513" t="str">
            <v>GLORIA ROBINSON</v>
          </cell>
          <cell r="G513">
            <v>4046355601</v>
          </cell>
          <cell r="H513">
            <v>0</v>
          </cell>
          <cell r="I513" t="str">
            <v>15</v>
          </cell>
        </row>
        <row r="514">
          <cell r="A514">
            <v>15</v>
          </cell>
          <cell r="B514">
            <v>10</v>
          </cell>
          <cell r="C514" t="str">
            <v>DEPARTMENT OF JUSTICE</v>
          </cell>
          <cell r="D514">
            <v>15100603</v>
          </cell>
          <cell r="E514">
            <v>15100603</v>
          </cell>
          <cell r="F514" t="str">
            <v>W. SNYDER</v>
          </cell>
          <cell r="G514">
            <v>4049652283</v>
          </cell>
          <cell r="H514">
            <v>0</v>
          </cell>
          <cell r="I514" t="str">
            <v>15</v>
          </cell>
        </row>
        <row r="515">
          <cell r="A515">
            <v>15</v>
          </cell>
          <cell r="B515">
            <v>10</v>
          </cell>
          <cell r="C515" t="str">
            <v>DEPARTMENT OF JUSTICE</v>
          </cell>
          <cell r="D515">
            <v>15100605</v>
          </cell>
          <cell r="E515">
            <v>15100605</v>
          </cell>
          <cell r="F515" t="str">
            <v>ROSEMARY HAMMOND</v>
          </cell>
          <cell r="G515">
            <v>3052592111</v>
          </cell>
          <cell r="H515">
            <v>0</v>
          </cell>
          <cell r="I515" t="str">
            <v>15</v>
          </cell>
        </row>
        <row r="516">
          <cell r="A516">
            <v>15</v>
          </cell>
          <cell r="B516">
            <v>10</v>
          </cell>
          <cell r="C516" t="str">
            <v>DEPARTMENT OF JUSTICE</v>
          </cell>
          <cell r="D516">
            <v>15100617</v>
          </cell>
          <cell r="E516">
            <v>15100617</v>
          </cell>
          <cell r="F516" t="str">
            <v>DORIS FREDIEU  EXT. 5463</v>
          </cell>
          <cell r="G516">
            <v>8057364154</v>
          </cell>
          <cell r="H516">
            <v>0</v>
          </cell>
          <cell r="I516" t="str">
            <v>15</v>
          </cell>
        </row>
        <row r="517">
          <cell r="A517">
            <v>15</v>
          </cell>
          <cell r="B517">
            <v>10</v>
          </cell>
          <cell r="C517" t="str">
            <v>DEPARTMENT OF JUSTICE</v>
          </cell>
          <cell r="D517">
            <v>15100618</v>
          </cell>
          <cell r="E517">
            <v>15100618</v>
          </cell>
          <cell r="F517" t="str">
            <v>RHONDA SHANK</v>
          </cell>
          <cell r="G517">
            <v>2093864649</v>
          </cell>
          <cell r="H517">
            <v>0</v>
          </cell>
          <cell r="I517" t="str">
            <v>15</v>
          </cell>
        </row>
        <row r="518">
          <cell r="A518">
            <v>15</v>
          </cell>
          <cell r="B518">
            <v>10</v>
          </cell>
          <cell r="C518" t="str">
            <v>DEPARTMENT OF JUSTICE</v>
          </cell>
          <cell r="D518">
            <v>15100619</v>
          </cell>
          <cell r="E518">
            <v>15100619</v>
          </cell>
          <cell r="F518" t="str">
            <v>CORINNA VAN</v>
          </cell>
          <cell r="G518">
            <v>5308278135</v>
          </cell>
          <cell r="H518">
            <v>0</v>
          </cell>
          <cell r="I518" t="str">
            <v>15</v>
          </cell>
        </row>
        <row r="519">
          <cell r="A519">
            <v>15</v>
          </cell>
          <cell r="B519">
            <v>10</v>
          </cell>
          <cell r="C519" t="str">
            <v>DEPARTMENT OF JUSTICE</v>
          </cell>
          <cell r="D519">
            <v>15100620</v>
          </cell>
          <cell r="E519">
            <v>15100620</v>
          </cell>
          <cell r="F519" t="str">
            <v>STEVE EDDY</v>
          </cell>
          <cell r="G519">
            <v>2099569759</v>
          </cell>
          <cell r="H519">
            <v>0</v>
          </cell>
          <cell r="I519" t="str">
            <v>15</v>
          </cell>
        </row>
        <row r="520">
          <cell r="A520">
            <v>15</v>
          </cell>
          <cell r="B520">
            <v>10</v>
          </cell>
          <cell r="C520" t="str">
            <v>DEPARTMENT OF JUSTICE</v>
          </cell>
          <cell r="D520">
            <v>15100701</v>
          </cell>
          <cell r="E520">
            <v>15100701</v>
          </cell>
          <cell r="F520" t="str">
            <v>MENZIE MAURER</v>
          </cell>
          <cell r="G520">
            <v>8122381531</v>
          </cell>
          <cell r="H520">
            <v>0</v>
          </cell>
          <cell r="I520" t="str">
            <v>15</v>
          </cell>
        </row>
        <row r="521">
          <cell r="A521">
            <v>15</v>
          </cell>
          <cell r="B521">
            <v>10</v>
          </cell>
          <cell r="C521" t="str">
            <v>DEPARTMENT OF JUSTICE</v>
          </cell>
          <cell r="D521">
            <v>15100702</v>
          </cell>
          <cell r="E521">
            <v>15100702</v>
          </cell>
          <cell r="F521" t="str">
            <v>SANDY RANKIN EXT:3235</v>
          </cell>
          <cell r="G521">
            <v>7344391511</v>
          </cell>
          <cell r="H521">
            <v>0</v>
          </cell>
          <cell r="I521" t="str">
            <v>15</v>
          </cell>
        </row>
        <row r="522">
          <cell r="A522">
            <v>15</v>
          </cell>
          <cell r="B522">
            <v>10</v>
          </cell>
          <cell r="C522" t="str">
            <v>DEPARTMENT OF JUSTICE</v>
          </cell>
          <cell r="D522">
            <v>15100718</v>
          </cell>
          <cell r="E522">
            <v>15100718</v>
          </cell>
          <cell r="F522" t="str">
            <v>TERESA CAMPBELL</v>
          </cell>
          <cell r="G522">
            <v>6064332562</v>
          </cell>
          <cell r="H522">
            <v>0</v>
          </cell>
          <cell r="I522" t="str">
            <v>15</v>
          </cell>
        </row>
        <row r="523">
          <cell r="A523">
            <v>15</v>
          </cell>
          <cell r="B523">
            <v>10</v>
          </cell>
          <cell r="C523" t="str">
            <v>DEPARTMENT OF JUSTICE</v>
          </cell>
          <cell r="D523">
            <v>15100719</v>
          </cell>
          <cell r="E523">
            <v>15100719</v>
          </cell>
          <cell r="F523" t="str">
            <v>MELISSA RUTHERFORD</v>
          </cell>
          <cell r="G523">
            <v>2765469144</v>
          </cell>
          <cell r="H523">
            <v>0</v>
          </cell>
          <cell r="I523" t="str">
            <v>15</v>
          </cell>
        </row>
        <row r="524">
          <cell r="A524">
            <v>15</v>
          </cell>
          <cell r="B524">
            <v>10</v>
          </cell>
          <cell r="C524" t="str">
            <v>DEPARTMENT OF JUSTICE</v>
          </cell>
          <cell r="D524">
            <v>15100720</v>
          </cell>
          <cell r="E524">
            <v>15100720</v>
          </cell>
          <cell r="F524" t="str">
            <v>JACQUELINE MANN DECKER</v>
          </cell>
          <cell r="G524">
            <v>8453866802</v>
          </cell>
          <cell r="H524">
            <v>0</v>
          </cell>
          <cell r="I524" t="str">
            <v>15</v>
          </cell>
        </row>
        <row r="525">
          <cell r="A525">
            <v>15</v>
          </cell>
          <cell r="B525">
            <v>10</v>
          </cell>
          <cell r="C525" t="str">
            <v>DEPARTMENT OF JUSTICE</v>
          </cell>
          <cell r="D525">
            <v>15100721</v>
          </cell>
          <cell r="E525">
            <v>15100721</v>
          </cell>
          <cell r="F525" t="str">
            <v>CYNTHIA SWAIN</v>
          </cell>
          <cell r="G525">
            <v>8433879444</v>
          </cell>
          <cell r="H525">
            <v>0</v>
          </cell>
          <cell r="I525" t="str">
            <v>15</v>
          </cell>
        </row>
        <row r="526">
          <cell r="A526">
            <v>15</v>
          </cell>
          <cell r="B526">
            <v>10</v>
          </cell>
          <cell r="C526" t="str">
            <v>DEPARTMENT OF JUSTICE</v>
          </cell>
          <cell r="D526">
            <v>15100722</v>
          </cell>
          <cell r="E526">
            <v>15100722</v>
          </cell>
          <cell r="F526" t="str">
            <v>RUSS HEISER</v>
          </cell>
          <cell r="G526">
            <v>6063547019</v>
          </cell>
          <cell r="H526">
            <v>0</v>
          </cell>
          <cell r="I526" t="str">
            <v>15</v>
          </cell>
        </row>
        <row r="527">
          <cell r="A527">
            <v>15</v>
          </cell>
          <cell r="B527">
            <v>10</v>
          </cell>
          <cell r="C527" t="str">
            <v>DEPARTMENT OF JUSTICE</v>
          </cell>
          <cell r="D527">
            <v>15100723</v>
          </cell>
          <cell r="E527">
            <v>15100723</v>
          </cell>
          <cell r="F527" t="str">
            <v>JOHN M. CUNNINGHAM</v>
          </cell>
          <cell r="G527">
            <v>3043795152</v>
          </cell>
          <cell r="H527">
            <v>0</v>
          </cell>
          <cell r="I527" t="str">
            <v>15</v>
          </cell>
        </row>
        <row r="528">
          <cell r="A528">
            <v>15</v>
          </cell>
          <cell r="B528">
            <v>10</v>
          </cell>
          <cell r="C528" t="str">
            <v>DEPARTMENT OF JUSTICE</v>
          </cell>
          <cell r="D528">
            <v>15100724</v>
          </cell>
          <cell r="E528">
            <v>15100724</v>
          </cell>
          <cell r="F528" t="str">
            <v>ELISABET LEBRON</v>
          </cell>
          <cell r="G528">
            <v>8434548245</v>
          </cell>
          <cell r="H528">
            <v>0</v>
          </cell>
          <cell r="I528" t="str">
            <v>15</v>
          </cell>
        </row>
        <row r="529">
          <cell r="A529">
            <v>15</v>
          </cell>
          <cell r="B529">
            <v>10</v>
          </cell>
          <cell r="C529" t="str">
            <v>DEPARTMENT OF JUSTICE</v>
          </cell>
          <cell r="D529">
            <v>15100725</v>
          </cell>
          <cell r="E529">
            <v>15100725</v>
          </cell>
          <cell r="F529" t="str">
            <v>SUE ENGELS</v>
          </cell>
          <cell r="G529">
            <v>3013173185</v>
          </cell>
          <cell r="H529">
            <v>0</v>
          </cell>
          <cell r="I529" t="str">
            <v>15</v>
          </cell>
        </row>
        <row r="530">
          <cell r="A530">
            <v>15</v>
          </cell>
          <cell r="B530">
            <v>10</v>
          </cell>
          <cell r="C530" t="str">
            <v>DEPARTMENT OF JUSTICE</v>
          </cell>
          <cell r="D530">
            <v>15100745</v>
          </cell>
          <cell r="E530">
            <v>15100745</v>
          </cell>
          <cell r="F530" t="str">
            <v>LANA PECK  X1318</v>
          </cell>
          <cell r="G530">
            <v>6189641441</v>
          </cell>
          <cell r="H530">
            <v>0</v>
          </cell>
          <cell r="I530" t="str">
            <v>15</v>
          </cell>
        </row>
        <row r="531">
          <cell r="A531">
            <v>15</v>
          </cell>
          <cell r="B531">
            <v>10</v>
          </cell>
          <cell r="C531" t="str">
            <v>DEPARTMENT OF JUSTICE</v>
          </cell>
          <cell r="D531">
            <v>15100900</v>
          </cell>
          <cell r="E531">
            <v>15100900</v>
          </cell>
          <cell r="F531" t="str">
            <v>ALEX ROSARIO</v>
          </cell>
          <cell r="G531">
            <v>2023052995</v>
          </cell>
          <cell r="H531">
            <v>0</v>
          </cell>
          <cell r="I531" t="str">
            <v>15</v>
          </cell>
        </row>
        <row r="532">
          <cell r="A532">
            <v>15</v>
          </cell>
          <cell r="B532">
            <v>10</v>
          </cell>
          <cell r="C532" t="str">
            <v>DEPARTMENT OF JUSTICE</v>
          </cell>
          <cell r="D532">
            <v>15100903</v>
          </cell>
          <cell r="E532">
            <v>15100903</v>
          </cell>
          <cell r="F532" t="str">
            <v>JOE ZAMORA</v>
          </cell>
          <cell r="G532">
            <v>2026167395</v>
          </cell>
          <cell r="H532">
            <v>0</v>
          </cell>
          <cell r="I532" t="str">
            <v>15</v>
          </cell>
        </row>
        <row r="533">
          <cell r="A533">
            <v>15</v>
          </cell>
          <cell r="B533">
            <v>10</v>
          </cell>
          <cell r="C533" t="str">
            <v>DEPARTMENT OF JUSTICE</v>
          </cell>
          <cell r="D533">
            <v>15100924</v>
          </cell>
          <cell r="E533">
            <v>15100924</v>
          </cell>
          <cell r="F533" t="str">
            <v>CARL PEDERSON</v>
          </cell>
          <cell r="G533">
            <v>3202456200</v>
          </cell>
          <cell r="H533">
            <v>0</v>
          </cell>
          <cell r="I533" t="str">
            <v>15</v>
          </cell>
        </row>
        <row r="534">
          <cell r="A534">
            <v>15</v>
          </cell>
          <cell r="B534">
            <v>10</v>
          </cell>
          <cell r="C534" t="str">
            <v>DEPARTMENT OF JUSTICE</v>
          </cell>
          <cell r="D534">
            <v>15101001</v>
          </cell>
          <cell r="E534">
            <v>15101001</v>
          </cell>
          <cell r="F534" t="str">
            <v>JENNIFER LANGLEY EXT:1513</v>
          </cell>
          <cell r="G534">
            <v>9136828700</v>
          </cell>
          <cell r="H534">
            <v>0</v>
          </cell>
          <cell r="I534" t="str">
            <v>15</v>
          </cell>
        </row>
        <row r="535">
          <cell r="A535">
            <v>15</v>
          </cell>
          <cell r="B535">
            <v>10</v>
          </cell>
          <cell r="C535" t="str">
            <v>DEPARTMENT OF JUSTICE</v>
          </cell>
          <cell r="D535">
            <v>15101002</v>
          </cell>
          <cell r="E535">
            <v>15101002</v>
          </cell>
          <cell r="F535" t="str">
            <v>TERESA DONHAM</v>
          </cell>
          <cell r="G535">
            <v>4053197603</v>
          </cell>
          <cell r="H535">
            <v>0</v>
          </cell>
          <cell r="I535" t="str">
            <v>15</v>
          </cell>
        </row>
        <row r="536">
          <cell r="A536">
            <v>15</v>
          </cell>
          <cell r="B536">
            <v>10</v>
          </cell>
          <cell r="C536" t="str">
            <v>DEPARTMENT OF JUSTICE</v>
          </cell>
          <cell r="D536">
            <v>15101003</v>
          </cell>
          <cell r="E536">
            <v>15101003</v>
          </cell>
          <cell r="F536" t="str">
            <v>JEFF DEVRIES  X1405</v>
          </cell>
          <cell r="G536">
            <v>4178627041</v>
          </cell>
          <cell r="H536">
            <v>0</v>
          </cell>
          <cell r="I536" t="str">
            <v>15</v>
          </cell>
        </row>
        <row r="537">
          <cell r="A537">
            <v>15</v>
          </cell>
          <cell r="B537">
            <v>10</v>
          </cell>
          <cell r="C537" t="str">
            <v>DEPARTMENT OF JUSTICE</v>
          </cell>
          <cell r="D537">
            <v>15101101</v>
          </cell>
          <cell r="E537">
            <v>15101101</v>
          </cell>
          <cell r="F537" t="str">
            <v>GINA BURRELL</v>
          </cell>
          <cell r="G537">
            <v>9722876746</v>
          </cell>
          <cell r="H537">
            <v>0</v>
          </cell>
          <cell r="I537" t="str">
            <v>15</v>
          </cell>
        </row>
        <row r="538">
          <cell r="A538">
            <v>15</v>
          </cell>
          <cell r="B538">
            <v>10</v>
          </cell>
          <cell r="C538" t="str">
            <v>DEPARTMENT OF JUSTICE</v>
          </cell>
          <cell r="D538">
            <v>15101102</v>
          </cell>
          <cell r="E538">
            <v>15101102</v>
          </cell>
          <cell r="F538" t="str">
            <v>RANDY GARRISON</v>
          </cell>
          <cell r="G538">
            <v>9032234439</v>
          </cell>
          <cell r="H538">
            <v>0</v>
          </cell>
          <cell r="I538" t="str">
            <v>15</v>
          </cell>
        </row>
        <row r="539">
          <cell r="A539">
            <v>15</v>
          </cell>
          <cell r="B539">
            <v>10</v>
          </cell>
          <cell r="C539" t="str">
            <v>DEPARTMENT OF JUSTICE</v>
          </cell>
          <cell r="D539">
            <v>15101103</v>
          </cell>
          <cell r="E539">
            <v>15101103</v>
          </cell>
          <cell r="F539" t="str">
            <v>MARYANN TARANGO</v>
          </cell>
          <cell r="G539">
            <v>9157919709</v>
          </cell>
          <cell r="H539">
            <v>0</v>
          </cell>
          <cell r="I539" t="str">
            <v>15</v>
          </cell>
        </row>
        <row r="540">
          <cell r="A540">
            <v>15</v>
          </cell>
          <cell r="B540">
            <v>10</v>
          </cell>
          <cell r="C540" t="str">
            <v>DEPARTMENT OF JUSTICE</v>
          </cell>
          <cell r="D540">
            <v>15101104</v>
          </cell>
          <cell r="E540">
            <v>15101104</v>
          </cell>
          <cell r="F540" t="str">
            <v>SUSAN KRAUSE</v>
          </cell>
          <cell r="G540">
            <v>8174133010</v>
          </cell>
          <cell r="H540">
            <v>0</v>
          </cell>
          <cell r="I540" t="str">
            <v>15</v>
          </cell>
        </row>
        <row r="541">
          <cell r="A541">
            <v>15</v>
          </cell>
          <cell r="B541">
            <v>10</v>
          </cell>
          <cell r="C541" t="str">
            <v>DEPARTMENT OF JUSTICE</v>
          </cell>
          <cell r="D541">
            <v>15101105</v>
          </cell>
          <cell r="E541">
            <v>15101105</v>
          </cell>
          <cell r="F541" t="str">
            <v>MISTY THOMPSON</v>
          </cell>
          <cell r="G541">
            <v>9283481343</v>
          </cell>
          <cell r="H541">
            <v>0</v>
          </cell>
          <cell r="I541" t="str">
            <v>15</v>
          </cell>
        </row>
        <row r="542">
          <cell r="A542">
            <v>15</v>
          </cell>
          <cell r="B542">
            <v>10</v>
          </cell>
          <cell r="C542" t="str">
            <v>DEPARTMENT OF JUSTICE</v>
          </cell>
          <cell r="D542">
            <v>15101202</v>
          </cell>
          <cell r="E542">
            <v>15101202</v>
          </cell>
          <cell r="F542" t="str">
            <v>CLAUDIA PINZON</v>
          </cell>
          <cell r="G542">
            <v>3107325240</v>
          </cell>
          <cell r="H542">
            <v>0</v>
          </cell>
          <cell r="I542" t="str">
            <v>15</v>
          </cell>
        </row>
        <row r="543">
          <cell r="A543">
            <v>15</v>
          </cell>
          <cell r="B543">
            <v>10</v>
          </cell>
          <cell r="C543" t="str">
            <v>DEPARTMENT OF JUSTICE</v>
          </cell>
          <cell r="D543">
            <v>15101250</v>
          </cell>
          <cell r="E543">
            <v>15101250</v>
          </cell>
          <cell r="F543" t="str">
            <v>CAROL A. HINES</v>
          </cell>
          <cell r="G543">
            <v>2099569763</v>
          </cell>
          <cell r="H543">
            <v>0</v>
          </cell>
          <cell r="I543" t="str">
            <v>15</v>
          </cell>
        </row>
        <row r="544">
          <cell r="A544">
            <v>15</v>
          </cell>
          <cell r="B544">
            <v>10</v>
          </cell>
          <cell r="C544" t="str">
            <v>DEPARTMENT OF JUSTICE</v>
          </cell>
          <cell r="D544">
            <v>15101301</v>
          </cell>
          <cell r="E544">
            <v>15101301</v>
          </cell>
          <cell r="F544" t="str">
            <v>MELISSA FAISON  EXT 1114</v>
          </cell>
          <cell r="G544">
            <v>3039851566</v>
          </cell>
          <cell r="H544">
            <v>0</v>
          </cell>
          <cell r="I544" t="str">
            <v>15</v>
          </cell>
        </row>
        <row r="545">
          <cell r="A545">
            <v>15</v>
          </cell>
          <cell r="B545">
            <v>10</v>
          </cell>
          <cell r="C545" t="str">
            <v>DEPARTMENT OF JUSTICE</v>
          </cell>
          <cell r="D545">
            <v>15101603</v>
          </cell>
          <cell r="E545">
            <v>15101603</v>
          </cell>
          <cell r="F545" t="str">
            <v>JESSIE LEE</v>
          </cell>
          <cell r="G545">
            <v>8088384353</v>
          </cell>
          <cell r="H545">
            <v>0</v>
          </cell>
          <cell r="I545" t="str">
            <v>15</v>
          </cell>
        </row>
        <row r="546">
          <cell r="A546">
            <v>15</v>
          </cell>
          <cell r="B546">
            <v>10</v>
          </cell>
          <cell r="C546" t="str">
            <v>DEPARTMENT OF JUSTICE</v>
          </cell>
          <cell r="D546">
            <v>15102003</v>
          </cell>
          <cell r="E546">
            <v>15102003</v>
          </cell>
          <cell r="F546" t="str">
            <v>MARIYA KENNER</v>
          </cell>
          <cell r="G546">
            <v>2563154162</v>
          </cell>
          <cell r="H546">
            <v>0</v>
          </cell>
          <cell r="I546" t="str">
            <v>15</v>
          </cell>
        </row>
        <row r="547">
          <cell r="A547">
            <v>15</v>
          </cell>
          <cell r="B547">
            <v>11</v>
          </cell>
          <cell r="C547" t="str">
            <v>DEPARTMENT OF JUSTICE</v>
          </cell>
          <cell r="D547">
            <v>15110001</v>
          </cell>
          <cell r="E547">
            <v>15110001</v>
          </cell>
          <cell r="F547" t="str">
            <v>DIANNE TATE</v>
          </cell>
          <cell r="G547">
            <v>2023077376</v>
          </cell>
          <cell r="H547">
            <v>0</v>
          </cell>
          <cell r="I547" t="str">
            <v>15</v>
          </cell>
        </row>
        <row r="548">
          <cell r="A548">
            <v>15</v>
          </cell>
          <cell r="B548">
            <v>18</v>
          </cell>
          <cell r="C548" t="str">
            <v>DEPARTMENT OF JUSTICE</v>
          </cell>
          <cell r="D548">
            <v>15180001</v>
          </cell>
          <cell r="E548">
            <v>15180001</v>
          </cell>
          <cell r="F548" t="str">
            <v>RUTH MEYERS</v>
          </cell>
          <cell r="G548">
            <v>6088465782</v>
          </cell>
          <cell r="H548">
            <v>0</v>
          </cell>
          <cell r="I548" t="str">
            <v>15</v>
          </cell>
        </row>
        <row r="549">
          <cell r="A549">
            <v>15</v>
          </cell>
          <cell r="B549">
            <v>4</v>
          </cell>
          <cell r="C549" t="str">
            <v>DEPARTMENT OF JUSTICE</v>
          </cell>
          <cell r="D549">
            <v>95040006</v>
          </cell>
          <cell r="E549">
            <v>95040006</v>
          </cell>
          <cell r="F549" t="str">
            <v>JACQUELINE WILLIAMS</v>
          </cell>
          <cell r="G549">
            <v>7036138350</v>
          </cell>
          <cell r="H549">
            <v>0</v>
          </cell>
          <cell r="I549" t="str">
            <v>15</v>
          </cell>
        </row>
        <row r="550">
          <cell r="A550">
            <v>16</v>
          </cell>
          <cell r="B550">
            <v>0</v>
          </cell>
          <cell r="C550" t="str">
            <v>DEPARTMENT OF LABOR</v>
          </cell>
          <cell r="D550">
            <v>16010001</v>
          </cell>
          <cell r="E550">
            <v>16010001</v>
          </cell>
          <cell r="F550" t="str">
            <v>LARRY ALLEN</v>
          </cell>
          <cell r="G550">
            <v>2026934450</v>
          </cell>
          <cell r="H550">
            <v>0</v>
          </cell>
          <cell r="I550" t="str">
            <v>16</v>
          </cell>
        </row>
        <row r="551">
          <cell r="A551">
            <v>16</v>
          </cell>
          <cell r="B551">
            <v>15</v>
          </cell>
          <cell r="C551" t="str">
            <v>DEPARTMENT OF LABOR</v>
          </cell>
          <cell r="D551">
            <v>16010002</v>
          </cell>
          <cell r="E551">
            <v>16010002</v>
          </cell>
          <cell r="F551" t="str">
            <v>JONMICA MELLS</v>
          </cell>
          <cell r="G551">
            <v>2026930276</v>
          </cell>
          <cell r="H551">
            <v>0</v>
          </cell>
          <cell r="I551" t="str">
            <v>16</v>
          </cell>
        </row>
        <row r="552">
          <cell r="A552">
            <v>16</v>
          </cell>
          <cell r="B552">
            <v>3</v>
          </cell>
          <cell r="C552" t="str">
            <v>DEPARTMENT OF LABOR</v>
          </cell>
          <cell r="D552">
            <v>16010003</v>
          </cell>
          <cell r="E552">
            <v>16010003</v>
          </cell>
          <cell r="F552" t="str">
            <v>MICHAEL V. HOUSE</v>
          </cell>
          <cell r="G552">
            <v>2026932613</v>
          </cell>
          <cell r="H552">
            <v>0</v>
          </cell>
          <cell r="I552" t="str">
            <v>16</v>
          </cell>
        </row>
        <row r="553">
          <cell r="A553">
            <v>16</v>
          </cell>
          <cell r="B553">
            <v>15</v>
          </cell>
          <cell r="C553" t="str">
            <v>DEPARTMENT OF LABOR</v>
          </cell>
          <cell r="D553">
            <v>16010004</v>
          </cell>
          <cell r="E553">
            <v>16010004</v>
          </cell>
          <cell r="F553" t="str">
            <v>ERIC JORDAN</v>
          </cell>
          <cell r="G553">
            <v>2026930680</v>
          </cell>
          <cell r="H553">
            <v>0</v>
          </cell>
          <cell r="I553" t="str">
            <v>16</v>
          </cell>
        </row>
        <row r="554">
          <cell r="A554">
            <v>16</v>
          </cell>
          <cell r="B554">
            <v>0</v>
          </cell>
          <cell r="C554" t="str">
            <v>DEPARTMENT OF LABOR</v>
          </cell>
          <cell r="D554">
            <v>16010005</v>
          </cell>
          <cell r="E554">
            <v>16010005</v>
          </cell>
          <cell r="F554" t="str">
            <v>MICHAEL KRAIN</v>
          </cell>
          <cell r="G554">
            <v>2026930907</v>
          </cell>
          <cell r="H554">
            <v>0</v>
          </cell>
          <cell r="I554" t="str">
            <v>16</v>
          </cell>
        </row>
        <row r="555">
          <cell r="A555">
            <v>16</v>
          </cell>
          <cell r="B555">
            <v>6</v>
          </cell>
          <cell r="C555" t="str">
            <v>DEPARTMENT OF LABOR</v>
          </cell>
          <cell r="D555">
            <v>16010006</v>
          </cell>
          <cell r="E555">
            <v>16010006</v>
          </cell>
          <cell r="F555" t="str">
            <v>BETSY ROGERS  EXT.6331</v>
          </cell>
          <cell r="G555">
            <v>2023264000</v>
          </cell>
          <cell r="H555">
            <v>0</v>
          </cell>
          <cell r="I555" t="str">
            <v>16</v>
          </cell>
        </row>
        <row r="556">
          <cell r="A556">
            <v>16</v>
          </cell>
          <cell r="B556">
            <v>1</v>
          </cell>
          <cell r="C556" t="str">
            <v>DEPARTMENT OF LABOR</v>
          </cell>
          <cell r="D556">
            <v>16010007</v>
          </cell>
          <cell r="E556">
            <v>16010007</v>
          </cell>
          <cell r="F556" t="str">
            <v>MICHAEL KRAIN</v>
          </cell>
          <cell r="G556">
            <v>2026930907</v>
          </cell>
          <cell r="H556">
            <v>0</v>
          </cell>
          <cell r="I556" t="str">
            <v>16</v>
          </cell>
        </row>
        <row r="557">
          <cell r="A557">
            <v>16</v>
          </cell>
          <cell r="B557">
            <v>1</v>
          </cell>
          <cell r="C557" t="str">
            <v>DEPARTMENT OF LABOR</v>
          </cell>
          <cell r="D557">
            <v>16010008</v>
          </cell>
          <cell r="E557">
            <v>16010008</v>
          </cell>
          <cell r="F557" t="str">
            <v>LARRY ALLEN</v>
          </cell>
          <cell r="G557">
            <v>2026934450</v>
          </cell>
          <cell r="H557">
            <v>0</v>
          </cell>
          <cell r="I557" t="str">
            <v>16</v>
          </cell>
        </row>
        <row r="558">
          <cell r="A558">
            <v>16</v>
          </cell>
          <cell r="B558">
            <v>1</v>
          </cell>
          <cell r="C558" t="str">
            <v>DEPARTMENT OF LABOR</v>
          </cell>
          <cell r="D558">
            <v>16010009</v>
          </cell>
          <cell r="E558">
            <v>16010009</v>
          </cell>
          <cell r="F558" t="str">
            <v>LARRY ALLEN</v>
          </cell>
          <cell r="G558">
            <v>2026934450</v>
          </cell>
          <cell r="H558">
            <v>0</v>
          </cell>
          <cell r="I558" t="str">
            <v>16</v>
          </cell>
        </row>
        <row r="559">
          <cell r="A559">
            <v>16</v>
          </cell>
          <cell r="B559">
            <v>1</v>
          </cell>
          <cell r="C559" t="str">
            <v>DEPARTMENT OF LABOR</v>
          </cell>
          <cell r="D559">
            <v>16010010</v>
          </cell>
          <cell r="E559">
            <v>16010010</v>
          </cell>
          <cell r="F559" t="str">
            <v>LARRY ALLEN</v>
          </cell>
          <cell r="G559">
            <v>2026934450</v>
          </cell>
          <cell r="H559">
            <v>0</v>
          </cell>
          <cell r="I559" t="str">
            <v>16</v>
          </cell>
        </row>
        <row r="560">
          <cell r="A560">
            <v>16</v>
          </cell>
          <cell r="B560">
            <v>1</v>
          </cell>
          <cell r="C560" t="str">
            <v>DEPARTMENT OF LABOR</v>
          </cell>
          <cell r="D560">
            <v>16010013</v>
          </cell>
          <cell r="E560">
            <v>16010013</v>
          </cell>
          <cell r="F560" t="str">
            <v>LARRY ALLEN</v>
          </cell>
          <cell r="G560">
            <v>2026934450</v>
          </cell>
          <cell r="H560">
            <v>0</v>
          </cell>
          <cell r="I560" t="str">
            <v>16</v>
          </cell>
        </row>
        <row r="561">
          <cell r="A561">
            <v>16</v>
          </cell>
          <cell r="B561">
            <v>1</v>
          </cell>
          <cell r="C561" t="str">
            <v>DEPARTMENT OF LABOR</v>
          </cell>
          <cell r="D561">
            <v>16010014</v>
          </cell>
          <cell r="E561">
            <v>16010014</v>
          </cell>
          <cell r="F561" t="str">
            <v>SHELIA ALEXANDER</v>
          </cell>
          <cell r="G561">
            <v>2026934472</v>
          </cell>
          <cell r="H561">
            <v>0</v>
          </cell>
          <cell r="I561" t="str">
            <v>16</v>
          </cell>
        </row>
        <row r="562">
          <cell r="A562">
            <v>16</v>
          </cell>
          <cell r="B562">
            <v>1</v>
          </cell>
          <cell r="C562" t="str">
            <v>DEPARTMENT OF LABOR</v>
          </cell>
          <cell r="D562">
            <v>16010015</v>
          </cell>
          <cell r="E562">
            <v>16010015</v>
          </cell>
          <cell r="F562" t="str">
            <v>SHELIA ALEXANDER</v>
          </cell>
          <cell r="G562">
            <v>2026934472</v>
          </cell>
          <cell r="H562">
            <v>0</v>
          </cell>
          <cell r="I562" t="str">
            <v>16</v>
          </cell>
        </row>
        <row r="563">
          <cell r="A563">
            <v>16</v>
          </cell>
          <cell r="B563">
            <v>0</v>
          </cell>
          <cell r="C563" t="str">
            <v>DEPARTMENT OF LABOR</v>
          </cell>
          <cell r="D563">
            <v>16012004</v>
          </cell>
          <cell r="E563">
            <v>16012004</v>
          </cell>
          <cell r="F563" t="str">
            <v>GRADY STORY</v>
          </cell>
          <cell r="G563">
            <v>4043025833</v>
          </cell>
          <cell r="H563">
            <v>0</v>
          </cell>
          <cell r="I563" t="str">
            <v>16</v>
          </cell>
        </row>
        <row r="564">
          <cell r="A564">
            <v>16</v>
          </cell>
          <cell r="B564">
            <v>0</v>
          </cell>
          <cell r="C564" t="str">
            <v>DEPARTMENT OF LABOR</v>
          </cell>
          <cell r="D564">
            <v>16012005</v>
          </cell>
          <cell r="E564">
            <v>16012005</v>
          </cell>
          <cell r="F564" t="str">
            <v>DAVID MACTAGGART</v>
          </cell>
          <cell r="G564">
            <v>3123538017</v>
          </cell>
          <cell r="H564">
            <v>0</v>
          </cell>
          <cell r="I564" t="str">
            <v>16</v>
          </cell>
        </row>
        <row r="565">
          <cell r="A565">
            <v>16</v>
          </cell>
          <cell r="B565">
            <v>0</v>
          </cell>
          <cell r="C565" t="str">
            <v>DEPARTMENT OF LABOR</v>
          </cell>
          <cell r="D565">
            <v>16012006</v>
          </cell>
          <cell r="E565">
            <v>16012006</v>
          </cell>
          <cell r="F565" t="str">
            <v>PAUL CARDENAS</v>
          </cell>
          <cell r="G565">
            <v>4156252388</v>
          </cell>
          <cell r="H565">
            <v>0</v>
          </cell>
          <cell r="I565" t="str">
            <v>16</v>
          </cell>
        </row>
        <row r="566">
          <cell r="A566">
            <v>16</v>
          </cell>
          <cell r="B566">
            <v>0</v>
          </cell>
          <cell r="C566" t="str">
            <v>DEPARTMENT OF LABOR</v>
          </cell>
          <cell r="D566">
            <v>16012009</v>
          </cell>
          <cell r="E566">
            <v>16012009</v>
          </cell>
          <cell r="F566" t="str">
            <v>PAUL CARDENAS</v>
          </cell>
          <cell r="G566">
            <v>4156252388</v>
          </cell>
          <cell r="H566">
            <v>0</v>
          </cell>
          <cell r="I566" t="str">
            <v>16</v>
          </cell>
        </row>
        <row r="567">
          <cell r="A567">
            <v>16</v>
          </cell>
          <cell r="B567">
            <v>2</v>
          </cell>
          <cell r="C567" t="str">
            <v>DEPARTMENT OF LABOR</v>
          </cell>
          <cell r="D567">
            <v>16012011</v>
          </cell>
          <cell r="E567">
            <v>16012011</v>
          </cell>
          <cell r="F567" t="str">
            <v>PETER SPOLARICH</v>
          </cell>
          <cell r="G567">
            <v>2026917788</v>
          </cell>
          <cell r="H567">
            <v>0</v>
          </cell>
          <cell r="I567" t="str">
            <v>16</v>
          </cell>
        </row>
        <row r="568">
          <cell r="A568">
            <v>16</v>
          </cell>
          <cell r="B568">
            <v>4</v>
          </cell>
          <cell r="C568" t="str">
            <v>DEPARTMENT OF LABOR</v>
          </cell>
          <cell r="D568">
            <v>16012012</v>
          </cell>
          <cell r="E568">
            <v>16012012</v>
          </cell>
          <cell r="F568" t="str">
            <v>GREGORY C. SENTKOSKI</v>
          </cell>
          <cell r="G568">
            <v>2023570290</v>
          </cell>
          <cell r="H568">
            <v>0</v>
          </cell>
          <cell r="I568" t="str">
            <v>16</v>
          </cell>
        </row>
        <row r="569">
          <cell r="A569">
            <v>16</v>
          </cell>
          <cell r="B569">
            <v>15</v>
          </cell>
          <cell r="C569" t="str">
            <v>DEPARTMENT OF LABOR</v>
          </cell>
          <cell r="D569">
            <v>16012013</v>
          </cell>
          <cell r="E569">
            <v>16012013</v>
          </cell>
          <cell r="F569" t="str">
            <v>JAMES L. BRISCOE</v>
          </cell>
          <cell r="G569">
            <v>2026930284</v>
          </cell>
          <cell r="H569">
            <v>0</v>
          </cell>
          <cell r="I569" t="str">
            <v>16</v>
          </cell>
        </row>
        <row r="570">
          <cell r="A570">
            <v>16</v>
          </cell>
          <cell r="B570">
            <v>0</v>
          </cell>
          <cell r="C570" t="str">
            <v>DEPARTMENT OF LABOR</v>
          </cell>
          <cell r="D570">
            <v>16012014</v>
          </cell>
          <cell r="E570">
            <v>16012014</v>
          </cell>
          <cell r="F570" t="str">
            <v>SHELIA ALEXANDER</v>
          </cell>
          <cell r="G570">
            <v>2026934472</v>
          </cell>
          <cell r="H570">
            <v>0</v>
          </cell>
          <cell r="I570" t="str">
            <v>16</v>
          </cell>
        </row>
        <row r="571">
          <cell r="A571">
            <v>16</v>
          </cell>
          <cell r="B571">
            <v>3</v>
          </cell>
          <cell r="C571" t="str">
            <v>DEPARTMENT OF LABOR</v>
          </cell>
          <cell r="D571">
            <v>16012016</v>
          </cell>
          <cell r="E571">
            <v>16012016</v>
          </cell>
          <cell r="F571" t="str">
            <v>MICHAEL V. HOUSE</v>
          </cell>
          <cell r="G571">
            <v>2026932613</v>
          </cell>
          <cell r="H571">
            <v>0</v>
          </cell>
          <cell r="I571" t="str">
            <v>16</v>
          </cell>
        </row>
        <row r="572">
          <cell r="A572">
            <v>16</v>
          </cell>
          <cell r="B572">
            <v>3</v>
          </cell>
          <cell r="C572" t="str">
            <v>DEPARTMENT OF LABOR</v>
          </cell>
          <cell r="D572">
            <v>16012017</v>
          </cell>
          <cell r="E572">
            <v>16012017</v>
          </cell>
          <cell r="F572" t="str">
            <v>RENE HUNTER</v>
          </cell>
          <cell r="G572">
            <v>2022195653</v>
          </cell>
          <cell r="H572">
            <v>0</v>
          </cell>
          <cell r="I572" t="str">
            <v>16</v>
          </cell>
        </row>
        <row r="573">
          <cell r="A573">
            <v>16</v>
          </cell>
          <cell r="B573">
            <v>0</v>
          </cell>
          <cell r="C573" t="str">
            <v>DEPARTMENT OF LABOR</v>
          </cell>
          <cell r="D573">
            <v>16012018</v>
          </cell>
          <cell r="E573">
            <v>16012018</v>
          </cell>
          <cell r="F573" t="str">
            <v>LARRY ALLEN</v>
          </cell>
          <cell r="G573">
            <v>2026934450</v>
          </cell>
          <cell r="H573">
            <v>0</v>
          </cell>
          <cell r="I573" t="str">
            <v>16</v>
          </cell>
        </row>
        <row r="574">
          <cell r="A574">
            <v>16</v>
          </cell>
          <cell r="B574">
            <v>12</v>
          </cell>
          <cell r="C574" t="str">
            <v>DEPARTMENT OF LABOR</v>
          </cell>
          <cell r="D574">
            <v>16120001</v>
          </cell>
          <cell r="E574">
            <v>16120001</v>
          </cell>
          <cell r="F574" t="str">
            <v>JOHN TATANGELO</v>
          </cell>
          <cell r="G574">
            <v>3032315871</v>
          </cell>
          <cell r="H574">
            <v>0</v>
          </cell>
          <cell r="I574" t="str">
            <v>16</v>
          </cell>
        </row>
        <row r="575">
          <cell r="A575">
            <v>16</v>
          </cell>
          <cell r="B575">
            <v>15</v>
          </cell>
          <cell r="C575" t="str">
            <v>DEPARTMENT OF LABOR</v>
          </cell>
          <cell r="D575">
            <v>16150001</v>
          </cell>
          <cell r="E575">
            <v>16150001</v>
          </cell>
          <cell r="F575" t="str">
            <v>GARY GOODSPEED</v>
          </cell>
          <cell r="G575">
            <v>2163575388</v>
          </cell>
          <cell r="H575">
            <v>0</v>
          </cell>
          <cell r="I575" t="str">
            <v>16</v>
          </cell>
        </row>
        <row r="576">
          <cell r="A576">
            <v>16</v>
          </cell>
          <cell r="B576">
            <v>15</v>
          </cell>
          <cell r="C576" t="str">
            <v>DEPARTMENT OF LABOR</v>
          </cell>
          <cell r="D576">
            <v>16150002</v>
          </cell>
          <cell r="E576">
            <v>16150002</v>
          </cell>
          <cell r="F576" t="str">
            <v>MAUREEN MYLES</v>
          </cell>
          <cell r="G576">
            <v>2025136852</v>
          </cell>
          <cell r="H576">
            <v>0</v>
          </cell>
          <cell r="I576" t="str">
            <v>16</v>
          </cell>
        </row>
        <row r="577">
          <cell r="A577">
            <v>16</v>
          </cell>
          <cell r="B577">
            <v>15</v>
          </cell>
          <cell r="C577" t="str">
            <v>DEPARTMENT OF LABOR</v>
          </cell>
          <cell r="D577">
            <v>16150003</v>
          </cell>
          <cell r="E577">
            <v>16150003</v>
          </cell>
          <cell r="F577" t="str">
            <v>MICHAEL NISS</v>
          </cell>
          <cell r="G577">
            <v>2026930038</v>
          </cell>
          <cell r="H577">
            <v>0</v>
          </cell>
          <cell r="I577" t="str">
            <v>16</v>
          </cell>
        </row>
        <row r="578">
          <cell r="A578">
            <v>16</v>
          </cell>
          <cell r="B578">
            <v>15</v>
          </cell>
          <cell r="C578" t="str">
            <v>DEPARTMENT OF LABOR</v>
          </cell>
          <cell r="D578">
            <v>16150004</v>
          </cell>
          <cell r="E578">
            <v>16150004</v>
          </cell>
          <cell r="F578" t="str">
            <v>DAVID EVANS</v>
          </cell>
          <cell r="G578">
            <v>2026930857</v>
          </cell>
          <cell r="H578">
            <v>0</v>
          </cell>
          <cell r="I578" t="str">
            <v>16</v>
          </cell>
        </row>
        <row r="579">
          <cell r="A579">
            <v>16</v>
          </cell>
          <cell r="B579">
            <v>15</v>
          </cell>
          <cell r="C579" t="str">
            <v>DEPARTMENT OF LABOR</v>
          </cell>
          <cell r="D579">
            <v>16150011</v>
          </cell>
          <cell r="E579">
            <v>16150011</v>
          </cell>
          <cell r="F579" t="str">
            <v>SHIRLEY BRIDGE</v>
          </cell>
          <cell r="G579">
            <v>8164262195</v>
          </cell>
          <cell r="H579">
            <v>0</v>
          </cell>
          <cell r="I579" t="str">
            <v>16</v>
          </cell>
        </row>
        <row r="580">
          <cell r="A580">
            <v>16</v>
          </cell>
          <cell r="B580">
            <v>15</v>
          </cell>
          <cell r="C580" t="str">
            <v>DEPARTMENT OF LABOR</v>
          </cell>
          <cell r="D580">
            <v>16150012</v>
          </cell>
          <cell r="E580">
            <v>16150012</v>
          </cell>
          <cell r="F580" t="str">
            <v>PAULA TURACHAK</v>
          </cell>
          <cell r="G580">
            <v>7202643040</v>
          </cell>
          <cell r="H580">
            <v>0</v>
          </cell>
          <cell r="I580" t="str">
            <v>16</v>
          </cell>
        </row>
        <row r="581">
          <cell r="A581">
            <v>16</v>
          </cell>
          <cell r="B581">
            <v>15</v>
          </cell>
          <cell r="C581" t="str">
            <v>DEPARTMENT OF LABOR</v>
          </cell>
          <cell r="D581">
            <v>16150013</v>
          </cell>
          <cell r="E581">
            <v>16150013</v>
          </cell>
          <cell r="F581" t="str">
            <v>ANTHONY MARCHEI</v>
          </cell>
          <cell r="G581">
            <v>2158615446</v>
          </cell>
          <cell r="H581">
            <v>0</v>
          </cell>
          <cell r="I581" t="str">
            <v>16</v>
          </cell>
        </row>
        <row r="582">
          <cell r="A582">
            <v>16</v>
          </cell>
          <cell r="B582">
            <v>15</v>
          </cell>
          <cell r="C582" t="str">
            <v>DEPARTMENT OF LABOR</v>
          </cell>
          <cell r="D582">
            <v>16150016</v>
          </cell>
          <cell r="E582">
            <v>16150016</v>
          </cell>
          <cell r="F582" t="str">
            <v>RICHARD BAIER</v>
          </cell>
          <cell r="G582">
            <v>2147494102</v>
          </cell>
          <cell r="H582">
            <v>0</v>
          </cell>
          <cell r="I582" t="str">
            <v>16</v>
          </cell>
        </row>
        <row r="583">
          <cell r="A583">
            <v>16</v>
          </cell>
          <cell r="B583">
            <v>15</v>
          </cell>
          <cell r="C583" t="str">
            <v>DEPARTMENT OF LABOR</v>
          </cell>
          <cell r="D583">
            <v>16150050</v>
          </cell>
          <cell r="E583">
            <v>16150050</v>
          </cell>
          <cell r="F583" t="str">
            <v>JAY MARIANI</v>
          </cell>
          <cell r="G583">
            <v>2026931021</v>
          </cell>
          <cell r="H583">
            <v>0</v>
          </cell>
          <cell r="I583" t="str">
            <v>16</v>
          </cell>
        </row>
        <row r="584">
          <cell r="A584">
            <v>16</v>
          </cell>
          <cell r="B584">
            <v>15</v>
          </cell>
          <cell r="C584" t="str">
            <v>DEPARTMENT OF LABOR</v>
          </cell>
          <cell r="D584">
            <v>16150101</v>
          </cell>
          <cell r="E584">
            <v>16150101</v>
          </cell>
          <cell r="F584" t="str">
            <v>JAMES G. EVANS</v>
          </cell>
          <cell r="G584">
            <v>6176246639</v>
          </cell>
          <cell r="H584">
            <v>0</v>
          </cell>
          <cell r="I584" t="str">
            <v>16</v>
          </cell>
        </row>
        <row r="585">
          <cell r="A585">
            <v>16</v>
          </cell>
          <cell r="B585">
            <v>15</v>
          </cell>
          <cell r="C585" t="str">
            <v>DEPARTMENT OF LABOR</v>
          </cell>
          <cell r="D585">
            <v>16150202</v>
          </cell>
          <cell r="E585">
            <v>16150202</v>
          </cell>
          <cell r="F585" t="str">
            <v>LUCY MORALES</v>
          </cell>
          <cell r="G585">
            <v>6462643115</v>
          </cell>
          <cell r="H585">
            <v>0</v>
          </cell>
          <cell r="I585" t="str">
            <v>16</v>
          </cell>
        </row>
        <row r="586">
          <cell r="A586">
            <v>16</v>
          </cell>
          <cell r="B586">
            <v>15</v>
          </cell>
          <cell r="C586" t="str">
            <v>DEPARTMENT OF LABOR</v>
          </cell>
          <cell r="D586">
            <v>16150701</v>
          </cell>
          <cell r="E586">
            <v>16150701</v>
          </cell>
          <cell r="F586" t="str">
            <v>DAMINI PATEL</v>
          </cell>
          <cell r="G586">
            <v>3125967127</v>
          </cell>
          <cell r="H586">
            <v>0</v>
          </cell>
          <cell r="I586" t="str">
            <v>16</v>
          </cell>
        </row>
        <row r="587">
          <cell r="A587">
            <v>16</v>
          </cell>
          <cell r="B587">
            <v>15</v>
          </cell>
          <cell r="C587" t="str">
            <v>DEPARTMENT OF LABOR</v>
          </cell>
          <cell r="D587">
            <v>16151201</v>
          </cell>
          <cell r="E587">
            <v>16151201</v>
          </cell>
          <cell r="F587" t="str">
            <v>JOHN SOE</v>
          </cell>
          <cell r="G587">
            <v>4156257534</v>
          </cell>
          <cell r="H587">
            <v>0</v>
          </cell>
          <cell r="I587" t="str">
            <v>16</v>
          </cell>
        </row>
        <row r="588">
          <cell r="A588">
            <v>16</v>
          </cell>
          <cell r="B588">
            <v>15</v>
          </cell>
          <cell r="C588" t="str">
            <v>DEPARTMENT OF LABOR</v>
          </cell>
          <cell r="D588">
            <v>16152001</v>
          </cell>
          <cell r="E588">
            <v>16152001</v>
          </cell>
          <cell r="F588" t="str">
            <v>RODNEY L. BARKER</v>
          </cell>
          <cell r="G588">
            <v>2065045146</v>
          </cell>
          <cell r="H588">
            <v>0</v>
          </cell>
          <cell r="I588" t="str">
            <v>16</v>
          </cell>
        </row>
        <row r="589">
          <cell r="A589">
            <v>16</v>
          </cell>
          <cell r="B589">
            <v>15</v>
          </cell>
          <cell r="C589" t="str">
            <v>DEPARTMENT OF LABOR</v>
          </cell>
          <cell r="D589">
            <v>16154901</v>
          </cell>
          <cell r="E589">
            <v>16154901</v>
          </cell>
          <cell r="F589" t="str">
            <v>KATHLEEN A MONTELONGO</v>
          </cell>
          <cell r="G589">
            <v>9043660189</v>
          </cell>
          <cell r="H589">
            <v>0</v>
          </cell>
          <cell r="I589" t="str">
            <v>16</v>
          </cell>
        </row>
        <row r="590">
          <cell r="A590">
            <v>17</v>
          </cell>
          <cell r="B590">
            <v>0</v>
          </cell>
          <cell r="C590" t="str">
            <v>DEPARTMENT OF THE NAVY</v>
          </cell>
          <cell r="D590">
            <v>1700</v>
          </cell>
          <cell r="E590">
            <v>1701</v>
          </cell>
          <cell r="F590" t="str">
            <v>EVA ANDERSSON</v>
          </cell>
          <cell r="G590">
            <v>3175106998</v>
          </cell>
          <cell r="H590">
            <v>0</v>
          </cell>
          <cell r="I590" t="str">
            <v>17</v>
          </cell>
        </row>
        <row r="591">
          <cell r="A591">
            <v>17</v>
          </cell>
          <cell r="B591">
            <v>0</v>
          </cell>
          <cell r="C591" t="str">
            <v>DEPARTMENT OF THE NAVY</v>
          </cell>
          <cell r="D591">
            <v>1700</v>
          </cell>
          <cell r="E591">
            <v>5110</v>
          </cell>
          <cell r="F591" t="str">
            <v>ENS JORDAN S. PALMER  X7532</v>
          </cell>
          <cell r="G591">
            <v>7574447200</v>
          </cell>
          <cell r="H591">
            <v>0</v>
          </cell>
          <cell r="I591" t="str">
            <v>17</v>
          </cell>
        </row>
        <row r="592">
          <cell r="A592">
            <v>17</v>
          </cell>
          <cell r="B592">
            <v>0</v>
          </cell>
          <cell r="C592" t="str">
            <v>DEPARTMENT OF THE NAVY</v>
          </cell>
          <cell r="D592">
            <v>1700</v>
          </cell>
          <cell r="E592">
            <v>5116</v>
          </cell>
          <cell r="F592" t="str">
            <v>MAJ AARON R. KNEPEL</v>
          </cell>
          <cell r="G592">
            <v>9104517811</v>
          </cell>
          <cell r="H592">
            <v>0</v>
          </cell>
          <cell r="I592" t="str">
            <v>17</v>
          </cell>
        </row>
        <row r="593">
          <cell r="A593">
            <v>17</v>
          </cell>
          <cell r="B593">
            <v>0</v>
          </cell>
          <cell r="C593" t="str">
            <v>DEPARTMENT OF THE NAVY</v>
          </cell>
          <cell r="D593">
            <v>1700</v>
          </cell>
          <cell r="E593">
            <v>5164</v>
          </cell>
          <cell r="F593" t="str">
            <v>JOHN CAMPBELL</v>
          </cell>
          <cell r="G593">
            <v>3172124273</v>
          </cell>
          <cell r="H593">
            <v>0</v>
          </cell>
          <cell r="I593" t="str">
            <v>17</v>
          </cell>
        </row>
        <row r="594">
          <cell r="A594">
            <v>17</v>
          </cell>
          <cell r="B594">
            <v>0</v>
          </cell>
          <cell r="C594" t="str">
            <v>DEPARTMENT OF THE NAVY</v>
          </cell>
          <cell r="D594">
            <v>1700</v>
          </cell>
          <cell r="E594">
            <v>5173</v>
          </cell>
          <cell r="F594" t="str">
            <v>ROBERT MCCARVER</v>
          </cell>
          <cell r="G594">
            <v>2162043054</v>
          </cell>
          <cell r="H594">
            <v>0</v>
          </cell>
          <cell r="I594" t="str">
            <v>17</v>
          </cell>
        </row>
        <row r="595">
          <cell r="A595">
            <v>17</v>
          </cell>
          <cell r="B595">
            <v>0</v>
          </cell>
          <cell r="C595" t="str">
            <v>DEPARTMENT OF THE NAVY</v>
          </cell>
          <cell r="D595">
            <v>1700</v>
          </cell>
          <cell r="E595">
            <v>5197</v>
          </cell>
          <cell r="F595" t="str">
            <v>LTJG DANIEL P. FAGAN</v>
          </cell>
          <cell r="G595">
            <v>4102933301</v>
          </cell>
          <cell r="H595">
            <v>0</v>
          </cell>
          <cell r="I595" t="str">
            <v>17</v>
          </cell>
        </row>
        <row r="596">
          <cell r="A596">
            <v>17</v>
          </cell>
          <cell r="B596">
            <v>0</v>
          </cell>
          <cell r="C596" t="str">
            <v>DEPARTMENT OF THE NAVY</v>
          </cell>
          <cell r="D596">
            <v>1700</v>
          </cell>
          <cell r="E596">
            <v>5207</v>
          </cell>
          <cell r="F596" t="str">
            <v>JOHN CAMPBELL</v>
          </cell>
          <cell r="G596">
            <v>3172124273</v>
          </cell>
          <cell r="H596">
            <v>0</v>
          </cell>
          <cell r="I596" t="str">
            <v>17</v>
          </cell>
        </row>
        <row r="597">
          <cell r="A597">
            <v>17</v>
          </cell>
          <cell r="B597">
            <v>0</v>
          </cell>
          <cell r="C597" t="str">
            <v>DEPARTMENT OF THE NAVY</v>
          </cell>
          <cell r="D597">
            <v>1700</v>
          </cell>
          <cell r="E597">
            <v>5721</v>
          </cell>
          <cell r="F597" t="str">
            <v>ROBERT MCCARVER</v>
          </cell>
          <cell r="G597">
            <v>2162043054</v>
          </cell>
          <cell r="H597">
            <v>0</v>
          </cell>
          <cell r="I597" t="str">
            <v>17</v>
          </cell>
        </row>
        <row r="598">
          <cell r="A598">
            <v>17</v>
          </cell>
          <cell r="B598">
            <v>0</v>
          </cell>
          <cell r="C598" t="str">
            <v>DEPARTMENT OF THE NAVY</v>
          </cell>
          <cell r="D598">
            <v>1700</v>
          </cell>
          <cell r="E598">
            <v>5776</v>
          </cell>
          <cell r="F598" t="str">
            <v>ROBERT MCCARVER</v>
          </cell>
          <cell r="G598">
            <v>2162043054</v>
          </cell>
          <cell r="H598">
            <v>0</v>
          </cell>
          <cell r="I598" t="str">
            <v>17</v>
          </cell>
        </row>
        <row r="599">
          <cell r="A599">
            <v>17</v>
          </cell>
          <cell r="B599">
            <v>0</v>
          </cell>
          <cell r="C599" t="str">
            <v>DEPARTMENT OF THE NAVY</v>
          </cell>
          <cell r="D599">
            <v>1700</v>
          </cell>
          <cell r="E599">
            <v>5782</v>
          </cell>
          <cell r="F599" t="str">
            <v>ROBERT MCCARVER</v>
          </cell>
          <cell r="G599">
            <v>2162043054</v>
          </cell>
          <cell r="H599">
            <v>0</v>
          </cell>
          <cell r="I599" t="str">
            <v>17</v>
          </cell>
        </row>
        <row r="600">
          <cell r="A600">
            <v>17</v>
          </cell>
          <cell r="B600">
            <v>0</v>
          </cell>
          <cell r="C600" t="str">
            <v>DEPARTMENT OF THE NAVY</v>
          </cell>
          <cell r="D600">
            <v>1700</v>
          </cell>
          <cell r="E600">
            <v>6068</v>
          </cell>
          <cell r="F600" t="str">
            <v>ENS ELIZABETH M. DAVID</v>
          </cell>
          <cell r="G600">
            <v>7574445522</v>
          </cell>
          <cell r="H600">
            <v>0</v>
          </cell>
          <cell r="I600" t="str">
            <v>17</v>
          </cell>
        </row>
        <row r="601">
          <cell r="A601">
            <v>17</v>
          </cell>
          <cell r="B601">
            <v>0</v>
          </cell>
          <cell r="C601" t="str">
            <v>DEPARTMENT OF THE NAVY</v>
          </cell>
          <cell r="D601">
            <v>1700</v>
          </cell>
          <cell r="E601">
            <v>6092</v>
          </cell>
          <cell r="F601" t="str">
            <v>MAJ BRIAN D. TURNER</v>
          </cell>
          <cell r="G601">
            <v>9104515677</v>
          </cell>
          <cell r="H601">
            <v>0</v>
          </cell>
          <cell r="I601" t="str">
            <v>17</v>
          </cell>
        </row>
        <row r="602">
          <cell r="A602">
            <v>17</v>
          </cell>
          <cell r="B602">
            <v>0</v>
          </cell>
          <cell r="C602" t="str">
            <v>DEPARTMENT OF THE NAVY</v>
          </cell>
          <cell r="D602">
            <v>1700</v>
          </cell>
          <cell r="E602">
            <v>6098</v>
          </cell>
          <cell r="F602" t="str">
            <v>MAJ BRIAN D. TURNER</v>
          </cell>
          <cell r="G602">
            <v>9104515677</v>
          </cell>
          <cell r="H602">
            <v>0</v>
          </cell>
          <cell r="I602" t="str">
            <v>17</v>
          </cell>
        </row>
        <row r="603">
          <cell r="A603">
            <v>17</v>
          </cell>
          <cell r="B603">
            <v>0</v>
          </cell>
          <cell r="C603" t="str">
            <v>DEPARTMENT OF THE NAVY</v>
          </cell>
          <cell r="D603">
            <v>1700</v>
          </cell>
          <cell r="E603">
            <v>6102</v>
          </cell>
          <cell r="F603" t="str">
            <v>JEFFERY LUKASIK</v>
          </cell>
          <cell r="G603">
            <v>2162047614</v>
          </cell>
          <cell r="H603">
            <v>0</v>
          </cell>
          <cell r="I603" t="str">
            <v>17</v>
          </cell>
        </row>
        <row r="604">
          <cell r="A604">
            <v>17</v>
          </cell>
          <cell r="B604">
            <v>0</v>
          </cell>
          <cell r="C604" t="str">
            <v>DEPARTMENT OF THE NAVY</v>
          </cell>
          <cell r="D604">
            <v>1700</v>
          </cell>
          <cell r="E604">
            <v>6112</v>
          </cell>
          <cell r="F604" t="str">
            <v>MAJ WILLIAM M. SCHRADER</v>
          </cell>
          <cell r="G604">
            <v>8086453448</v>
          </cell>
          <cell r="H604">
            <v>0</v>
          </cell>
          <cell r="I604" t="str">
            <v>17</v>
          </cell>
        </row>
        <row r="605">
          <cell r="A605">
            <v>17</v>
          </cell>
          <cell r="B605">
            <v>0</v>
          </cell>
          <cell r="C605" t="str">
            <v>DEPARTMENT OF THE NAVY</v>
          </cell>
          <cell r="D605">
            <v>1700</v>
          </cell>
          <cell r="E605">
            <v>6119</v>
          </cell>
          <cell r="F605" t="str">
            <v>MAJ BRIAN D. TURNER</v>
          </cell>
          <cell r="G605">
            <v>9104515677</v>
          </cell>
          <cell r="H605">
            <v>0</v>
          </cell>
          <cell r="I605" t="str">
            <v>17</v>
          </cell>
        </row>
        <row r="606">
          <cell r="A606">
            <v>17</v>
          </cell>
          <cell r="B606">
            <v>0</v>
          </cell>
          <cell r="C606" t="str">
            <v>DEPARTMENT OF THE NAVY</v>
          </cell>
          <cell r="D606">
            <v>1700</v>
          </cell>
          <cell r="E606">
            <v>6124</v>
          </cell>
          <cell r="F606" t="str">
            <v>LTJG DANIEL P. FAGAN</v>
          </cell>
          <cell r="G606">
            <v>4102933301</v>
          </cell>
          <cell r="H606">
            <v>0</v>
          </cell>
          <cell r="I606" t="str">
            <v>17</v>
          </cell>
        </row>
        <row r="607">
          <cell r="A607">
            <v>17</v>
          </cell>
          <cell r="B607">
            <v>0</v>
          </cell>
          <cell r="C607" t="str">
            <v>DEPARTMENT OF THE NAVY</v>
          </cell>
          <cell r="D607">
            <v>1700</v>
          </cell>
          <cell r="E607">
            <v>6129</v>
          </cell>
          <cell r="F607" t="str">
            <v>MAJ BRIAN D. TURNER</v>
          </cell>
          <cell r="G607">
            <v>9104515677</v>
          </cell>
          <cell r="H607">
            <v>0</v>
          </cell>
          <cell r="I607" t="str">
            <v>17</v>
          </cell>
        </row>
        <row r="608">
          <cell r="A608">
            <v>17</v>
          </cell>
          <cell r="B608">
            <v>0</v>
          </cell>
          <cell r="C608" t="str">
            <v>DEPARTMENT OF THE NAVY</v>
          </cell>
          <cell r="D608">
            <v>1700</v>
          </cell>
          <cell r="E608">
            <v>6145</v>
          </cell>
          <cell r="F608" t="str">
            <v>MAJ BRIAN D. TURNER</v>
          </cell>
          <cell r="G608">
            <v>9104515677</v>
          </cell>
          <cell r="H608">
            <v>0</v>
          </cell>
          <cell r="I608" t="str">
            <v>17</v>
          </cell>
        </row>
        <row r="609">
          <cell r="A609">
            <v>17</v>
          </cell>
          <cell r="B609">
            <v>0</v>
          </cell>
          <cell r="C609" t="str">
            <v>DEPARTMENT OF THE NAVY</v>
          </cell>
          <cell r="D609">
            <v>1700</v>
          </cell>
          <cell r="E609">
            <v>6147</v>
          </cell>
          <cell r="F609" t="str">
            <v>MAJ STEPHEN LAVELLE</v>
          </cell>
          <cell r="G609">
            <v>0</v>
          </cell>
          <cell r="H609">
            <v>0</v>
          </cell>
          <cell r="I609" t="str">
            <v>17</v>
          </cell>
        </row>
        <row r="610">
          <cell r="A610">
            <v>17</v>
          </cell>
          <cell r="B610">
            <v>0</v>
          </cell>
          <cell r="C610" t="str">
            <v>DEPARTMENT OF THE NAVY</v>
          </cell>
          <cell r="D610">
            <v>1700</v>
          </cell>
          <cell r="E610">
            <v>6155</v>
          </cell>
          <cell r="F610" t="str">
            <v>MAJ STEPHEN LAVELLE</v>
          </cell>
          <cell r="G610">
            <v>0</v>
          </cell>
          <cell r="H610">
            <v>0</v>
          </cell>
          <cell r="I610" t="str">
            <v>17</v>
          </cell>
        </row>
        <row r="611">
          <cell r="A611">
            <v>17</v>
          </cell>
          <cell r="B611">
            <v>0</v>
          </cell>
          <cell r="C611" t="str">
            <v>DEPARTMENT OF THE NAVY</v>
          </cell>
          <cell r="D611">
            <v>1700</v>
          </cell>
          <cell r="E611">
            <v>6156</v>
          </cell>
          <cell r="F611" t="str">
            <v>MAJ WILLIAM SCHRADER</v>
          </cell>
          <cell r="G611">
            <v>0</v>
          </cell>
          <cell r="H611">
            <v>0</v>
          </cell>
          <cell r="I611" t="str">
            <v>17</v>
          </cell>
        </row>
        <row r="612">
          <cell r="A612">
            <v>17</v>
          </cell>
          <cell r="B612">
            <v>0</v>
          </cell>
          <cell r="C612" t="str">
            <v>DEPARTMENT OF THE NAVY</v>
          </cell>
          <cell r="D612">
            <v>1700</v>
          </cell>
          <cell r="E612">
            <v>6160</v>
          </cell>
          <cell r="F612" t="str">
            <v>MAJ WILLIAM SCHRADER</v>
          </cell>
          <cell r="G612">
            <v>7606453448</v>
          </cell>
          <cell r="H612">
            <v>0</v>
          </cell>
          <cell r="I612" t="str">
            <v>17</v>
          </cell>
        </row>
        <row r="613">
          <cell r="A613">
            <v>17</v>
          </cell>
          <cell r="B613">
            <v>0</v>
          </cell>
          <cell r="C613" t="str">
            <v>DEPARTMENT OF THE NAVY</v>
          </cell>
          <cell r="D613">
            <v>1700</v>
          </cell>
          <cell r="E613">
            <v>6161</v>
          </cell>
          <cell r="F613" t="str">
            <v>MAJ WILLIAM SCHRADER</v>
          </cell>
          <cell r="G613">
            <v>7606453448</v>
          </cell>
          <cell r="H613">
            <v>0</v>
          </cell>
          <cell r="I613" t="str">
            <v>17</v>
          </cell>
        </row>
        <row r="614">
          <cell r="A614">
            <v>17</v>
          </cell>
          <cell r="B614">
            <v>0</v>
          </cell>
          <cell r="C614" t="str">
            <v>DEPARTMENT OF THE NAVY</v>
          </cell>
          <cell r="D614">
            <v>1700</v>
          </cell>
          <cell r="E614">
            <v>6182</v>
          </cell>
          <cell r="F614" t="str">
            <v>LTJG GIOVANNI FORERO</v>
          </cell>
          <cell r="G614">
            <v>6713392116</v>
          </cell>
          <cell r="H614">
            <v>0</v>
          </cell>
          <cell r="I614" t="str">
            <v>17</v>
          </cell>
        </row>
        <row r="615">
          <cell r="A615">
            <v>17</v>
          </cell>
          <cell r="B615">
            <v>0</v>
          </cell>
          <cell r="C615" t="str">
            <v>DEPARTMENT OF THE NAVY</v>
          </cell>
          <cell r="D615">
            <v>1700</v>
          </cell>
          <cell r="E615">
            <v>6184</v>
          </cell>
          <cell r="F615" t="str">
            <v>ENS JORY MORR</v>
          </cell>
          <cell r="G615">
            <v>6713396202</v>
          </cell>
          <cell r="H615">
            <v>0</v>
          </cell>
          <cell r="I615" t="str">
            <v>17</v>
          </cell>
        </row>
        <row r="616">
          <cell r="A616">
            <v>17</v>
          </cell>
          <cell r="B616">
            <v>0</v>
          </cell>
          <cell r="C616" t="str">
            <v>DEPARTMENT OF THE NAVY</v>
          </cell>
          <cell r="D616">
            <v>1700</v>
          </cell>
          <cell r="E616">
            <v>6186</v>
          </cell>
          <cell r="F616" t="str">
            <v>MAJ WILLIAM SCHRADER</v>
          </cell>
          <cell r="G616">
            <v>6716453448</v>
          </cell>
          <cell r="H616">
            <v>0</v>
          </cell>
          <cell r="I616" t="str">
            <v>17</v>
          </cell>
        </row>
        <row r="617">
          <cell r="A617">
            <v>17</v>
          </cell>
          <cell r="B617">
            <v>0</v>
          </cell>
          <cell r="C617" t="str">
            <v>DEPARTMENT OF THE NAVY</v>
          </cell>
          <cell r="D617">
            <v>1700</v>
          </cell>
          <cell r="E617">
            <v>6187</v>
          </cell>
          <cell r="F617" t="str">
            <v>MAJ ALVARO MELENDEZ</v>
          </cell>
          <cell r="G617">
            <v>7607257078</v>
          </cell>
          <cell r="H617">
            <v>0</v>
          </cell>
          <cell r="I617" t="str">
            <v>17</v>
          </cell>
        </row>
        <row r="618">
          <cell r="A618">
            <v>17</v>
          </cell>
          <cell r="B618">
            <v>0</v>
          </cell>
          <cell r="C618" t="str">
            <v>DEPARTMENT OF THE NAVY</v>
          </cell>
          <cell r="D618">
            <v>1700</v>
          </cell>
          <cell r="E618">
            <v>6807</v>
          </cell>
          <cell r="F618" t="str">
            <v>MAJ BRAIN D. TURNER</v>
          </cell>
          <cell r="G618">
            <v>9104515677</v>
          </cell>
          <cell r="H618">
            <v>0</v>
          </cell>
          <cell r="I618" t="str">
            <v>17</v>
          </cell>
        </row>
        <row r="619">
          <cell r="A619">
            <v>17</v>
          </cell>
          <cell r="B619">
            <v>0</v>
          </cell>
          <cell r="C619" t="str">
            <v>DEPARTMENT OF THE NAVY</v>
          </cell>
          <cell r="D619">
            <v>1700</v>
          </cell>
          <cell r="E619">
            <v>6809</v>
          </cell>
          <cell r="F619" t="str">
            <v>MAJ BRAIN D. TURNER</v>
          </cell>
          <cell r="G619">
            <v>9104515677</v>
          </cell>
          <cell r="H619">
            <v>0</v>
          </cell>
          <cell r="I619" t="str">
            <v>17</v>
          </cell>
        </row>
        <row r="620">
          <cell r="A620">
            <v>17</v>
          </cell>
          <cell r="B620">
            <v>0</v>
          </cell>
          <cell r="C620" t="str">
            <v>DEPARTMENT OF THE NAVY</v>
          </cell>
          <cell r="D620">
            <v>1700</v>
          </cell>
          <cell r="E620">
            <v>6870</v>
          </cell>
          <cell r="F620" t="str">
            <v>SHERYL L WRIGHT</v>
          </cell>
          <cell r="G620">
            <v>7574455002</v>
          </cell>
          <cell r="H620">
            <v>0</v>
          </cell>
          <cell r="I620" t="str">
            <v>17</v>
          </cell>
        </row>
        <row r="621">
          <cell r="A621">
            <v>17</v>
          </cell>
          <cell r="B621">
            <v>0</v>
          </cell>
          <cell r="C621" t="str">
            <v>DEPARTMENT OF THE NAVY</v>
          </cell>
          <cell r="D621">
            <v>1700</v>
          </cell>
          <cell r="E621">
            <v>6883</v>
          </cell>
          <cell r="F621" t="str">
            <v>ENS FRANKLIN J. JENSEN</v>
          </cell>
          <cell r="G621">
            <v>8165514653</v>
          </cell>
          <cell r="H621">
            <v>0</v>
          </cell>
          <cell r="I621" t="str">
            <v>17</v>
          </cell>
        </row>
        <row r="622">
          <cell r="A622">
            <v>17</v>
          </cell>
          <cell r="B622">
            <v>0</v>
          </cell>
          <cell r="C622" t="str">
            <v>DEPARTMENT OF THE NAVY</v>
          </cell>
          <cell r="D622">
            <v>1700</v>
          </cell>
          <cell r="E622">
            <v>6894</v>
          </cell>
          <cell r="F622" t="str">
            <v>ENS WILLIAM DAVANT</v>
          </cell>
          <cell r="G622">
            <v>8165264734</v>
          </cell>
          <cell r="H622">
            <v>0</v>
          </cell>
          <cell r="I622" t="str">
            <v>17</v>
          </cell>
        </row>
        <row r="623">
          <cell r="A623">
            <v>17</v>
          </cell>
          <cell r="B623">
            <v>0</v>
          </cell>
          <cell r="C623" t="str">
            <v>DEPARTMENT OF THE NAVY</v>
          </cell>
          <cell r="D623">
            <v>1700</v>
          </cell>
          <cell r="E623">
            <v>6924</v>
          </cell>
          <cell r="F623" t="str">
            <v>ENS MICHAEL M. PERRY</v>
          </cell>
          <cell r="G623">
            <v>2288713434</v>
          </cell>
          <cell r="H623">
            <v>0</v>
          </cell>
          <cell r="I623" t="str">
            <v>17</v>
          </cell>
        </row>
        <row r="624">
          <cell r="A624">
            <v>17</v>
          </cell>
          <cell r="B624">
            <v>0</v>
          </cell>
          <cell r="C624" t="str">
            <v>DEPARTMENT OF THE NAVY</v>
          </cell>
          <cell r="D624">
            <v>1700</v>
          </cell>
          <cell r="E624">
            <v>6969</v>
          </cell>
          <cell r="F624" t="str">
            <v>ENS MEGAN E. SCHROEDER</v>
          </cell>
          <cell r="G624">
            <v>7574453040</v>
          </cell>
          <cell r="H624">
            <v>0</v>
          </cell>
          <cell r="I624" t="str">
            <v>17</v>
          </cell>
        </row>
        <row r="625">
          <cell r="A625">
            <v>17</v>
          </cell>
          <cell r="B625">
            <v>0</v>
          </cell>
          <cell r="C625" t="str">
            <v>DEPARTMENT OF THE NAVY</v>
          </cell>
          <cell r="D625">
            <v>1700</v>
          </cell>
          <cell r="E625">
            <v>6987</v>
          </cell>
          <cell r="F625" t="str">
            <v>ROBERT MCCARVER</v>
          </cell>
          <cell r="G625">
            <v>2162043054</v>
          </cell>
          <cell r="H625">
            <v>0</v>
          </cell>
          <cell r="I625" t="str">
            <v>17</v>
          </cell>
        </row>
        <row r="626">
          <cell r="A626">
            <v>17</v>
          </cell>
          <cell r="B626">
            <v>0</v>
          </cell>
          <cell r="C626" t="str">
            <v>DEPARTMENT OF THE NAVY</v>
          </cell>
          <cell r="D626">
            <v>1700</v>
          </cell>
          <cell r="E626">
            <v>7004</v>
          </cell>
          <cell r="F626" t="str">
            <v>ENS IAN AUCOIN</v>
          </cell>
          <cell r="G626">
            <v>7878654762</v>
          </cell>
          <cell r="H626">
            <v>0</v>
          </cell>
          <cell r="I626" t="str">
            <v>17</v>
          </cell>
        </row>
        <row r="627">
          <cell r="A627">
            <v>17</v>
          </cell>
          <cell r="B627">
            <v>0</v>
          </cell>
          <cell r="C627" t="str">
            <v>DEPARTMENT OF THE NAVY</v>
          </cell>
          <cell r="D627">
            <v>1700</v>
          </cell>
          <cell r="E627">
            <v>7053</v>
          </cell>
          <cell r="F627" t="str">
            <v>PSI FERDINAND Z. LAGASCA</v>
          </cell>
          <cell r="G627">
            <v>657502528</v>
          </cell>
          <cell r="H627">
            <v>0</v>
          </cell>
          <cell r="I627" t="str">
            <v>17</v>
          </cell>
        </row>
        <row r="628">
          <cell r="A628">
            <v>17</v>
          </cell>
          <cell r="B628">
            <v>0</v>
          </cell>
          <cell r="C628" t="str">
            <v>DEPARTMENT OF THE NAVY</v>
          </cell>
          <cell r="D628">
            <v>1700</v>
          </cell>
          <cell r="E628">
            <v>7101</v>
          </cell>
          <cell r="F628" t="str">
            <v>ENS CHRISTOPHER D. OLIVERIA</v>
          </cell>
          <cell r="G628">
            <v>6195564723</v>
          </cell>
          <cell r="H628">
            <v>0</v>
          </cell>
          <cell r="I628" t="str">
            <v>17</v>
          </cell>
        </row>
        <row r="629">
          <cell r="A629">
            <v>17</v>
          </cell>
          <cell r="B629">
            <v>0</v>
          </cell>
          <cell r="C629" t="str">
            <v>DEPARTMENT OF THE NAVY</v>
          </cell>
          <cell r="D629">
            <v>1700</v>
          </cell>
          <cell r="E629">
            <v>7186</v>
          </cell>
          <cell r="F629" t="str">
            <v>ENS MARCUS E. CALDWELL</v>
          </cell>
          <cell r="G629">
            <v>2288714158</v>
          </cell>
          <cell r="H629">
            <v>0</v>
          </cell>
          <cell r="I629" t="str">
            <v>17</v>
          </cell>
        </row>
        <row r="630">
          <cell r="A630">
            <v>17</v>
          </cell>
          <cell r="B630">
            <v>0</v>
          </cell>
          <cell r="C630" t="str">
            <v>DEPARTMENT OF THE NAVY</v>
          </cell>
          <cell r="D630">
            <v>1700</v>
          </cell>
          <cell r="E630">
            <v>7196</v>
          </cell>
          <cell r="F630" t="str">
            <v>ENS STEPHEN MANNILA</v>
          </cell>
          <cell r="G630">
            <v>7878653442</v>
          </cell>
          <cell r="H630">
            <v>0</v>
          </cell>
          <cell r="I630" t="str">
            <v>17</v>
          </cell>
        </row>
        <row r="631">
          <cell r="A631">
            <v>17</v>
          </cell>
          <cell r="B631">
            <v>0</v>
          </cell>
          <cell r="C631" t="str">
            <v>DEPARTMENT OF THE NAVY</v>
          </cell>
          <cell r="D631">
            <v>1700</v>
          </cell>
          <cell r="E631">
            <v>7202</v>
          </cell>
          <cell r="F631" t="str">
            <v>ENS MARCUS R. CHEW</v>
          </cell>
          <cell r="G631">
            <v>6713392116</v>
          </cell>
          <cell r="H631">
            <v>0</v>
          </cell>
          <cell r="I631" t="str">
            <v>17</v>
          </cell>
        </row>
        <row r="632">
          <cell r="A632">
            <v>17</v>
          </cell>
          <cell r="B632">
            <v>0</v>
          </cell>
          <cell r="C632" t="str">
            <v>DEPARTMENT OF THE NAVY</v>
          </cell>
          <cell r="D632">
            <v>1700</v>
          </cell>
          <cell r="E632">
            <v>7339</v>
          </cell>
          <cell r="F632" t="str">
            <v>ROLOANDO BUENO</v>
          </cell>
          <cell r="G632">
            <v>0</v>
          </cell>
          <cell r="H632">
            <v>0</v>
          </cell>
          <cell r="I632" t="str">
            <v>17</v>
          </cell>
        </row>
        <row r="633">
          <cell r="A633">
            <v>17</v>
          </cell>
          <cell r="B633">
            <v>0</v>
          </cell>
          <cell r="C633" t="str">
            <v>DEPARTMENT OF THE NAVY</v>
          </cell>
          <cell r="D633">
            <v>1700</v>
          </cell>
          <cell r="E633">
            <v>7353</v>
          </cell>
          <cell r="F633" t="str">
            <v>SHERYL L. WRIGHT</v>
          </cell>
          <cell r="G633">
            <v>7574455002</v>
          </cell>
          <cell r="H633">
            <v>0</v>
          </cell>
          <cell r="I633" t="str">
            <v>17</v>
          </cell>
        </row>
        <row r="634">
          <cell r="A634">
            <v>17</v>
          </cell>
          <cell r="B634">
            <v>0</v>
          </cell>
          <cell r="C634" t="str">
            <v>DEPARTMENT OF THE NAVY</v>
          </cell>
          <cell r="D634">
            <v>1700</v>
          </cell>
          <cell r="E634">
            <v>7373</v>
          </cell>
          <cell r="F634" t="str">
            <v>ENS ANNE N. ONYANGO</v>
          </cell>
          <cell r="G634">
            <v>3152437783</v>
          </cell>
          <cell r="H634">
            <v>0</v>
          </cell>
          <cell r="I634" t="str">
            <v>17</v>
          </cell>
        </row>
        <row r="635">
          <cell r="A635">
            <v>17</v>
          </cell>
          <cell r="B635">
            <v>0</v>
          </cell>
          <cell r="C635" t="str">
            <v>DEPARTMENT OF THE NAVY</v>
          </cell>
          <cell r="D635">
            <v>1700</v>
          </cell>
          <cell r="E635">
            <v>7474</v>
          </cell>
          <cell r="F635" t="str">
            <v>LT GREGORY GLAZACHEV</v>
          </cell>
          <cell r="G635">
            <v>3606272532</v>
          </cell>
          <cell r="H635">
            <v>0</v>
          </cell>
          <cell r="I635" t="str">
            <v>17</v>
          </cell>
        </row>
        <row r="636">
          <cell r="A636">
            <v>17</v>
          </cell>
          <cell r="B636">
            <v>0</v>
          </cell>
          <cell r="C636" t="str">
            <v>DEPARTMENT OF THE NAVY</v>
          </cell>
          <cell r="D636">
            <v>1700</v>
          </cell>
          <cell r="E636">
            <v>7788</v>
          </cell>
          <cell r="F636" t="str">
            <v>FERDINAND Z. LAGASCA</v>
          </cell>
          <cell r="G636">
            <v>657502528</v>
          </cell>
          <cell r="H636">
            <v>0</v>
          </cell>
          <cell r="I636" t="str">
            <v>17</v>
          </cell>
        </row>
        <row r="637">
          <cell r="A637">
            <v>17</v>
          </cell>
          <cell r="B637">
            <v>0</v>
          </cell>
          <cell r="C637" t="str">
            <v>DEPARTMENT OF THE NAVY</v>
          </cell>
          <cell r="D637">
            <v>1700</v>
          </cell>
          <cell r="E637">
            <v>7824</v>
          </cell>
          <cell r="F637" t="str">
            <v>ROBERT MCCARVER</v>
          </cell>
          <cell r="G637">
            <v>2162043054</v>
          </cell>
          <cell r="H637">
            <v>0</v>
          </cell>
          <cell r="I637" t="str">
            <v>17</v>
          </cell>
        </row>
        <row r="638">
          <cell r="A638">
            <v>17</v>
          </cell>
          <cell r="B638">
            <v>0</v>
          </cell>
          <cell r="C638" t="str">
            <v>DEPARTMENT OF THE NAVY</v>
          </cell>
          <cell r="D638">
            <v>1700</v>
          </cell>
          <cell r="E638">
            <v>7978</v>
          </cell>
          <cell r="F638" t="str">
            <v>DISBURSING OFFICER</v>
          </cell>
          <cell r="G638">
            <v>0</v>
          </cell>
          <cell r="H638">
            <v>0</v>
          </cell>
          <cell r="I638" t="str">
            <v>17</v>
          </cell>
        </row>
        <row r="639">
          <cell r="A639">
            <v>17</v>
          </cell>
          <cell r="B639">
            <v>0</v>
          </cell>
          <cell r="C639" t="str">
            <v>DEPARTMENT OF THE NAVY</v>
          </cell>
          <cell r="D639">
            <v>1700</v>
          </cell>
          <cell r="E639">
            <v>8069</v>
          </cell>
          <cell r="F639" t="str">
            <v>SEAN M. WILSON</v>
          </cell>
          <cell r="G639">
            <v>3184303131</v>
          </cell>
          <cell r="H639">
            <v>0</v>
          </cell>
          <cell r="I639" t="str">
            <v>17</v>
          </cell>
        </row>
        <row r="640">
          <cell r="A640">
            <v>17</v>
          </cell>
          <cell r="B640">
            <v>0</v>
          </cell>
          <cell r="C640" t="str">
            <v>DEPARTMENT OF THE NAVY</v>
          </cell>
          <cell r="D640">
            <v>1700</v>
          </cell>
          <cell r="E640">
            <v>8095</v>
          </cell>
          <cell r="F640" t="str">
            <v>ROBERT MCCARVER</v>
          </cell>
          <cell r="G640">
            <v>2162043054</v>
          </cell>
          <cell r="H640">
            <v>0</v>
          </cell>
          <cell r="I640" t="str">
            <v>17</v>
          </cell>
        </row>
        <row r="641">
          <cell r="A641">
            <v>17</v>
          </cell>
          <cell r="B641">
            <v>0</v>
          </cell>
          <cell r="C641" t="str">
            <v>DEPARTMENT OF THE NAVY</v>
          </cell>
          <cell r="D641">
            <v>1700</v>
          </cell>
          <cell r="E641">
            <v>8259</v>
          </cell>
          <cell r="F641" t="str">
            <v>ROBERT MCCARVER</v>
          </cell>
          <cell r="G641">
            <v>2162043054</v>
          </cell>
          <cell r="H641">
            <v>0</v>
          </cell>
          <cell r="I641" t="str">
            <v>17</v>
          </cell>
        </row>
        <row r="642">
          <cell r="A642">
            <v>17</v>
          </cell>
          <cell r="B642">
            <v>0</v>
          </cell>
          <cell r="C642" t="str">
            <v>DEPARTMENT OF THE NAVY</v>
          </cell>
          <cell r="D642">
            <v>1700</v>
          </cell>
          <cell r="E642">
            <v>8270</v>
          </cell>
          <cell r="F642" t="str">
            <v>ENS WANDA I COLON</v>
          </cell>
          <cell r="G642">
            <v>8084537461</v>
          </cell>
          <cell r="H642">
            <v>0</v>
          </cell>
          <cell r="I642" t="str">
            <v>17</v>
          </cell>
        </row>
        <row r="643">
          <cell r="A643">
            <v>17</v>
          </cell>
          <cell r="B643">
            <v>0</v>
          </cell>
          <cell r="C643" t="str">
            <v>DEPARTMENT OF THE NAVY</v>
          </cell>
          <cell r="D643">
            <v>1700</v>
          </cell>
          <cell r="E643">
            <v>8271</v>
          </cell>
          <cell r="F643" t="str">
            <v>LT SCOTT MCCARTHY</v>
          </cell>
          <cell r="G643">
            <v>7574437200</v>
          </cell>
          <cell r="H643">
            <v>0</v>
          </cell>
          <cell r="I643" t="str">
            <v>17</v>
          </cell>
        </row>
        <row r="644">
          <cell r="A644">
            <v>17</v>
          </cell>
          <cell r="B644">
            <v>0</v>
          </cell>
          <cell r="C644" t="str">
            <v>DEPARTMENT OF THE NAVY</v>
          </cell>
          <cell r="D644">
            <v>1700</v>
          </cell>
          <cell r="E644">
            <v>8280</v>
          </cell>
          <cell r="F644" t="str">
            <v>LTJG JOSEPH A SMUTZ</v>
          </cell>
          <cell r="G644">
            <v>7574445393</v>
          </cell>
          <cell r="H644">
            <v>0</v>
          </cell>
          <cell r="I644" t="str">
            <v>17</v>
          </cell>
        </row>
        <row r="645">
          <cell r="A645">
            <v>17</v>
          </cell>
          <cell r="B645">
            <v>0</v>
          </cell>
          <cell r="C645" t="str">
            <v>DEPARTMENT OF THE NAVY</v>
          </cell>
          <cell r="D645">
            <v>1700</v>
          </cell>
          <cell r="E645">
            <v>8282</v>
          </cell>
          <cell r="F645" t="str">
            <v>ROBERT MCCARVER</v>
          </cell>
          <cell r="G645">
            <v>2162043054</v>
          </cell>
          <cell r="H645">
            <v>0</v>
          </cell>
          <cell r="I645" t="str">
            <v>17</v>
          </cell>
        </row>
        <row r="646">
          <cell r="A646">
            <v>17</v>
          </cell>
          <cell r="B646">
            <v>0</v>
          </cell>
          <cell r="C646" t="str">
            <v>DEPARTMENT OF THE NAVY</v>
          </cell>
          <cell r="D646">
            <v>1700</v>
          </cell>
          <cell r="E646">
            <v>8290</v>
          </cell>
          <cell r="F646" t="str">
            <v>ROBERT MCCARVER</v>
          </cell>
          <cell r="G646">
            <v>2162043054</v>
          </cell>
          <cell r="H646">
            <v>0</v>
          </cell>
          <cell r="I646" t="str">
            <v>17</v>
          </cell>
        </row>
        <row r="647">
          <cell r="A647">
            <v>17</v>
          </cell>
          <cell r="B647">
            <v>0</v>
          </cell>
          <cell r="C647" t="str">
            <v>DEPARTMENT OF THE NAVY</v>
          </cell>
          <cell r="D647">
            <v>1700</v>
          </cell>
          <cell r="E647">
            <v>8297</v>
          </cell>
          <cell r="F647" t="str">
            <v>SHERYL WRIGHT</v>
          </cell>
          <cell r="G647">
            <v>7574455002</v>
          </cell>
          <cell r="H647">
            <v>0</v>
          </cell>
          <cell r="I647" t="str">
            <v>17</v>
          </cell>
        </row>
        <row r="648">
          <cell r="A648">
            <v>17</v>
          </cell>
          <cell r="B648">
            <v>0</v>
          </cell>
          <cell r="C648" t="str">
            <v>DEPARTMENT OF THE NAVY</v>
          </cell>
          <cell r="D648">
            <v>1700</v>
          </cell>
          <cell r="E648">
            <v>8334</v>
          </cell>
          <cell r="F648" t="str">
            <v>ENS SETH HARLAN</v>
          </cell>
          <cell r="G648">
            <v>6195451427</v>
          </cell>
          <cell r="H648">
            <v>0</v>
          </cell>
          <cell r="I648" t="str">
            <v>17</v>
          </cell>
        </row>
        <row r="649">
          <cell r="A649">
            <v>17</v>
          </cell>
          <cell r="B649">
            <v>0</v>
          </cell>
          <cell r="C649" t="str">
            <v>DEPARTMENT OF THE NAVY</v>
          </cell>
          <cell r="D649">
            <v>1700</v>
          </cell>
          <cell r="E649">
            <v>8347</v>
          </cell>
          <cell r="F649" t="str">
            <v>ROBERT MCCARVER</v>
          </cell>
          <cell r="G649">
            <v>2162043054</v>
          </cell>
          <cell r="H649">
            <v>0</v>
          </cell>
          <cell r="I649" t="str">
            <v>17</v>
          </cell>
        </row>
        <row r="650">
          <cell r="A650">
            <v>17</v>
          </cell>
          <cell r="B650">
            <v>0</v>
          </cell>
          <cell r="C650" t="str">
            <v>DEPARTMENT OF THE NAVY</v>
          </cell>
          <cell r="D650">
            <v>1700</v>
          </cell>
          <cell r="E650">
            <v>8349</v>
          </cell>
          <cell r="F650" t="str">
            <v>ROBERT MCCARVER</v>
          </cell>
          <cell r="G650">
            <v>2162043054</v>
          </cell>
          <cell r="H650">
            <v>0</v>
          </cell>
          <cell r="I650" t="str">
            <v>17</v>
          </cell>
        </row>
        <row r="651">
          <cell r="A651">
            <v>17</v>
          </cell>
          <cell r="B651">
            <v>0</v>
          </cell>
          <cell r="C651" t="str">
            <v>DEPARTMENT OF THE NAVY</v>
          </cell>
          <cell r="D651">
            <v>1700</v>
          </cell>
          <cell r="E651">
            <v>8356</v>
          </cell>
          <cell r="F651" t="str">
            <v>ROBERT MCCARVER</v>
          </cell>
          <cell r="G651">
            <v>2162043054</v>
          </cell>
          <cell r="H651">
            <v>0</v>
          </cell>
          <cell r="I651" t="str">
            <v>17</v>
          </cell>
        </row>
        <row r="652">
          <cell r="A652">
            <v>17</v>
          </cell>
          <cell r="B652">
            <v>0</v>
          </cell>
          <cell r="C652" t="str">
            <v>DEPARTMENT OF THE NAVY</v>
          </cell>
          <cell r="D652">
            <v>1700</v>
          </cell>
          <cell r="E652">
            <v>8371</v>
          </cell>
          <cell r="F652" t="str">
            <v>SHERYL L WRIGHT</v>
          </cell>
          <cell r="G652">
            <v>7574455002</v>
          </cell>
          <cell r="H652">
            <v>0</v>
          </cell>
          <cell r="I652" t="str">
            <v>17</v>
          </cell>
        </row>
        <row r="653">
          <cell r="A653">
            <v>17</v>
          </cell>
          <cell r="B653">
            <v>0</v>
          </cell>
          <cell r="C653" t="str">
            <v>DEPARTMENT OF THE NAVY</v>
          </cell>
          <cell r="D653">
            <v>1700</v>
          </cell>
          <cell r="E653">
            <v>8377</v>
          </cell>
          <cell r="F653" t="str">
            <v>ROBERT MCCARVER</v>
          </cell>
          <cell r="G653">
            <v>2162043054</v>
          </cell>
          <cell r="H653">
            <v>0</v>
          </cell>
          <cell r="I653" t="str">
            <v>17</v>
          </cell>
        </row>
        <row r="654">
          <cell r="A654">
            <v>17</v>
          </cell>
          <cell r="B654">
            <v>0</v>
          </cell>
          <cell r="C654" t="str">
            <v>DEPARTMENT OF THE NAVY</v>
          </cell>
          <cell r="D654">
            <v>1700</v>
          </cell>
          <cell r="E654">
            <v>8380</v>
          </cell>
          <cell r="F654" t="str">
            <v>ROBERT MCCARVER</v>
          </cell>
          <cell r="G654">
            <v>2162043054</v>
          </cell>
          <cell r="H654">
            <v>0</v>
          </cell>
          <cell r="I654" t="str">
            <v>17</v>
          </cell>
        </row>
        <row r="655">
          <cell r="A655">
            <v>17</v>
          </cell>
          <cell r="B655">
            <v>0</v>
          </cell>
          <cell r="C655" t="str">
            <v>DEPARTMENT OF THE NAVY</v>
          </cell>
          <cell r="D655">
            <v>1700</v>
          </cell>
          <cell r="E655">
            <v>8383</v>
          </cell>
          <cell r="F655" t="str">
            <v>ENS DUSTIN W. JEMMETT</v>
          </cell>
          <cell r="G655">
            <v>3604765533</v>
          </cell>
          <cell r="H655">
            <v>0</v>
          </cell>
          <cell r="I655" t="str">
            <v>17</v>
          </cell>
        </row>
        <row r="656">
          <cell r="A656">
            <v>17</v>
          </cell>
          <cell r="B656">
            <v>0</v>
          </cell>
          <cell r="C656" t="str">
            <v>DEPARTMENT OF THE NAVY</v>
          </cell>
          <cell r="D656">
            <v>1700</v>
          </cell>
          <cell r="E656">
            <v>8401</v>
          </cell>
          <cell r="F656" t="str">
            <v>ROBERT MCCARVER</v>
          </cell>
          <cell r="G656">
            <v>2162043054</v>
          </cell>
          <cell r="H656">
            <v>0</v>
          </cell>
          <cell r="I656" t="str">
            <v>17</v>
          </cell>
        </row>
        <row r="657">
          <cell r="A657">
            <v>17</v>
          </cell>
          <cell r="B657">
            <v>0</v>
          </cell>
          <cell r="C657" t="str">
            <v>DEPARTMENT OF THE NAVY</v>
          </cell>
          <cell r="D657">
            <v>1700</v>
          </cell>
          <cell r="E657">
            <v>8402</v>
          </cell>
          <cell r="F657" t="str">
            <v>ENS GLENN T. GRAY</v>
          </cell>
          <cell r="G657">
            <v>6713432545</v>
          </cell>
          <cell r="H657">
            <v>0</v>
          </cell>
          <cell r="I657" t="str">
            <v>17</v>
          </cell>
        </row>
        <row r="658">
          <cell r="A658">
            <v>17</v>
          </cell>
          <cell r="B658">
            <v>0</v>
          </cell>
          <cell r="C658" t="str">
            <v>DEPARTMENT OF THE NAVY</v>
          </cell>
          <cell r="D658">
            <v>1700</v>
          </cell>
          <cell r="E658">
            <v>8404</v>
          </cell>
          <cell r="F658" t="str">
            <v>IRENE WRTAZA</v>
          </cell>
          <cell r="G658">
            <v>2023841165</v>
          </cell>
          <cell r="H658">
            <v>0</v>
          </cell>
          <cell r="I658" t="str">
            <v>17</v>
          </cell>
        </row>
        <row r="659">
          <cell r="A659">
            <v>17</v>
          </cell>
          <cell r="B659">
            <v>0</v>
          </cell>
          <cell r="C659" t="str">
            <v>DEPARTMENT OF THE NAVY</v>
          </cell>
          <cell r="D659">
            <v>1700</v>
          </cell>
          <cell r="E659">
            <v>8406</v>
          </cell>
          <cell r="F659" t="str">
            <v>ENS KEN ANDERSON</v>
          </cell>
          <cell r="G659">
            <v>6195564209</v>
          </cell>
          <cell r="H659">
            <v>0</v>
          </cell>
          <cell r="I659" t="str">
            <v>17</v>
          </cell>
        </row>
        <row r="660">
          <cell r="A660">
            <v>17</v>
          </cell>
          <cell r="B660">
            <v>0</v>
          </cell>
          <cell r="C660" t="str">
            <v>DEPARTMENT OF THE NAVY</v>
          </cell>
          <cell r="D660">
            <v>1700</v>
          </cell>
          <cell r="E660">
            <v>8418</v>
          </cell>
          <cell r="F660" t="str">
            <v>LTJG MICHAEL F. BROWN</v>
          </cell>
          <cell r="G660">
            <v>9042705466</v>
          </cell>
          <cell r="H660">
            <v>0</v>
          </cell>
          <cell r="I660" t="str">
            <v>17</v>
          </cell>
        </row>
        <row r="661">
          <cell r="A661">
            <v>17</v>
          </cell>
          <cell r="B661">
            <v>0</v>
          </cell>
          <cell r="C661" t="str">
            <v>DEPARTMENT OF THE NAVY</v>
          </cell>
          <cell r="D661">
            <v>1700</v>
          </cell>
          <cell r="E661">
            <v>8423</v>
          </cell>
          <cell r="F661" t="str">
            <v>LTJG DENNIS C. PELINA</v>
          </cell>
          <cell r="G661">
            <v>7575340763</v>
          </cell>
          <cell r="H661">
            <v>0</v>
          </cell>
          <cell r="I661" t="str">
            <v>17</v>
          </cell>
        </row>
        <row r="662">
          <cell r="A662">
            <v>17</v>
          </cell>
          <cell r="B662">
            <v>0</v>
          </cell>
          <cell r="C662" t="str">
            <v>DEPARTMENT OF THE NAVY</v>
          </cell>
          <cell r="D662">
            <v>1700</v>
          </cell>
          <cell r="E662">
            <v>8428</v>
          </cell>
          <cell r="F662" t="str">
            <v>SHERYL L. WRIGHT</v>
          </cell>
          <cell r="G662">
            <v>7574455002</v>
          </cell>
          <cell r="H662">
            <v>0</v>
          </cell>
          <cell r="I662" t="str">
            <v>17</v>
          </cell>
        </row>
        <row r="663">
          <cell r="A663">
            <v>17</v>
          </cell>
          <cell r="B663">
            <v>0</v>
          </cell>
          <cell r="C663" t="str">
            <v>DEPARTMENT OF THE NAVY</v>
          </cell>
          <cell r="D663">
            <v>1700</v>
          </cell>
          <cell r="E663">
            <v>8432</v>
          </cell>
          <cell r="F663" t="str">
            <v>ENS CHARLES GREASER</v>
          </cell>
          <cell r="G663">
            <v>2287613302</v>
          </cell>
          <cell r="H663">
            <v>0</v>
          </cell>
          <cell r="I663" t="str">
            <v>17</v>
          </cell>
        </row>
        <row r="664">
          <cell r="A664">
            <v>17</v>
          </cell>
          <cell r="B664">
            <v>0</v>
          </cell>
          <cell r="C664" t="str">
            <v>DEPARTMENT OF THE NAVY</v>
          </cell>
          <cell r="D664">
            <v>1700</v>
          </cell>
          <cell r="E664">
            <v>8433</v>
          </cell>
          <cell r="F664" t="str">
            <v>LTJG DAVID MUYU</v>
          </cell>
          <cell r="G664">
            <v>2287612171</v>
          </cell>
          <cell r="H664">
            <v>0</v>
          </cell>
          <cell r="I664" t="str">
            <v>17</v>
          </cell>
        </row>
        <row r="665">
          <cell r="A665">
            <v>17</v>
          </cell>
          <cell r="B665">
            <v>0</v>
          </cell>
          <cell r="C665" t="str">
            <v>DEPARTMENT OF THE NAVY</v>
          </cell>
          <cell r="D665">
            <v>1700</v>
          </cell>
          <cell r="E665">
            <v>8435</v>
          </cell>
          <cell r="F665" t="str">
            <v>ENS JOSHUA J. MANSILLA</v>
          </cell>
          <cell r="G665">
            <v>9042705957</v>
          </cell>
          <cell r="H665">
            <v>0</v>
          </cell>
          <cell r="I665" t="str">
            <v>17</v>
          </cell>
        </row>
        <row r="666">
          <cell r="A666">
            <v>17</v>
          </cell>
          <cell r="B666">
            <v>0</v>
          </cell>
          <cell r="C666" t="str">
            <v>DEPARTMENT OF THE NAVY</v>
          </cell>
          <cell r="D666">
            <v>1700</v>
          </cell>
          <cell r="E666">
            <v>8437</v>
          </cell>
          <cell r="F666" t="str">
            <v>ROBERT MCCARVER</v>
          </cell>
          <cell r="G666">
            <v>2162043054</v>
          </cell>
          <cell r="H666">
            <v>0</v>
          </cell>
          <cell r="I666" t="str">
            <v>17</v>
          </cell>
        </row>
        <row r="667">
          <cell r="A667">
            <v>17</v>
          </cell>
          <cell r="B667">
            <v>0</v>
          </cell>
          <cell r="C667" t="str">
            <v>DEPARTMENT OF THE NAVY</v>
          </cell>
          <cell r="D667">
            <v>1700</v>
          </cell>
          <cell r="E667">
            <v>8446</v>
          </cell>
          <cell r="F667" t="str">
            <v>ENS STEPHANIE MONTANO</v>
          </cell>
          <cell r="G667">
            <v>9042705972</v>
          </cell>
          <cell r="H667">
            <v>0</v>
          </cell>
          <cell r="I667" t="str">
            <v>17</v>
          </cell>
        </row>
        <row r="668">
          <cell r="A668">
            <v>17</v>
          </cell>
          <cell r="B668">
            <v>0</v>
          </cell>
          <cell r="C668" t="str">
            <v>DEPARTMENT OF THE NAVY</v>
          </cell>
          <cell r="D668">
            <v>1700</v>
          </cell>
          <cell r="E668">
            <v>8447</v>
          </cell>
          <cell r="F668" t="str">
            <v>LTJG WILLIAM P. SHANNON</v>
          </cell>
          <cell r="G668">
            <v>9042706293</v>
          </cell>
          <cell r="H668">
            <v>0</v>
          </cell>
          <cell r="I668" t="str">
            <v>17</v>
          </cell>
        </row>
        <row r="669">
          <cell r="A669">
            <v>17</v>
          </cell>
          <cell r="B669">
            <v>0</v>
          </cell>
          <cell r="C669" t="str">
            <v>DEPARTMENT OF THE NAVY</v>
          </cell>
          <cell r="D669">
            <v>1700</v>
          </cell>
          <cell r="E669">
            <v>8448</v>
          </cell>
          <cell r="F669" t="str">
            <v>ENS DERRICK D. MILLER</v>
          </cell>
          <cell r="G669">
            <v>9042707950</v>
          </cell>
          <cell r="H669">
            <v>0</v>
          </cell>
          <cell r="I669" t="str">
            <v>17</v>
          </cell>
        </row>
        <row r="670">
          <cell r="A670">
            <v>17</v>
          </cell>
          <cell r="B670">
            <v>0</v>
          </cell>
          <cell r="C670" t="str">
            <v>DEPARTMENT OF THE NAVY</v>
          </cell>
          <cell r="D670">
            <v>1700</v>
          </cell>
          <cell r="E670">
            <v>8452</v>
          </cell>
          <cell r="F670" t="str">
            <v>ENS DANIELLE BAXTER</v>
          </cell>
          <cell r="G670">
            <v>6195564515</v>
          </cell>
          <cell r="H670">
            <v>0</v>
          </cell>
          <cell r="I670" t="str">
            <v>17</v>
          </cell>
        </row>
        <row r="671">
          <cell r="A671">
            <v>17</v>
          </cell>
          <cell r="B671">
            <v>0</v>
          </cell>
          <cell r="C671" t="str">
            <v>DEPARTMENT OF THE NAVY</v>
          </cell>
          <cell r="D671">
            <v>1700</v>
          </cell>
          <cell r="E671">
            <v>8453</v>
          </cell>
          <cell r="F671" t="str">
            <v>ENS PARVIZ C. HAMIDZADEH</v>
          </cell>
          <cell r="G671">
            <v>6195563894</v>
          </cell>
          <cell r="H671">
            <v>0</v>
          </cell>
          <cell r="I671" t="str">
            <v>17</v>
          </cell>
        </row>
        <row r="672">
          <cell r="A672">
            <v>17</v>
          </cell>
          <cell r="B672">
            <v>0</v>
          </cell>
          <cell r="C672" t="str">
            <v>DEPARTMENT OF THE NAVY</v>
          </cell>
          <cell r="D672">
            <v>1700</v>
          </cell>
          <cell r="E672">
            <v>8454</v>
          </cell>
          <cell r="F672" t="str">
            <v>ENS TY B. SHAFFER</v>
          </cell>
          <cell r="G672">
            <v>6195564377</v>
          </cell>
          <cell r="H672">
            <v>0</v>
          </cell>
          <cell r="I672" t="str">
            <v>17</v>
          </cell>
        </row>
        <row r="673">
          <cell r="A673">
            <v>17</v>
          </cell>
          <cell r="B673">
            <v>0</v>
          </cell>
          <cell r="C673" t="str">
            <v>DEPARTMENT OF THE NAVY</v>
          </cell>
          <cell r="D673">
            <v>1700</v>
          </cell>
          <cell r="E673">
            <v>8458</v>
          </cell>
          <cell r="F673" t="str">
            <v>ENS DAVID M. HENTON</v>
          </cell>
          <cell r="G673">
            <v>8084742004</v>
          </cell>
          <cell r="H673">
            <v>0</v>
          </cell>
          <cell r="I673" t="str">
            <v>17</v>
          </cell>
        </row>
        <row r="674">
          <cell r="A674">
            <v>17</v>
          </cell>
          <cell r="B674">
            <v>0</v>
          </cell>
          <cell r="C674" t="str">
            <v>DEPARTMENT OF THE NAVY</v>
          </cell>
          <cell r="D674">
            <v>1700</v>
          </cell>
          <cell r="E674">
            <v>8465</v>
          </cell>
          <cell r="F674" t="str">
            <v>ENS MATTHEW ROWENCZAK</v>
          </cell>
          <cell r="G674">
            <v>6195564740</v>
          </cell>
          <cell r="H674">
            <v>0</v>
          </cell>
          <cell r="I674" t="str">
            <v>17</v>
          </cell>
        </row>
        <row r="675">
          <cell r="A675">
            <v>17</v>
          </cell>
          <cell r="B675">
            <v>0</v>
          </cell>
          <cell r="C675" t="str">
            <v>DEPARTMENT OF THE NAVY</v>
          </cell>
          <cell r="D675">
            <v>1700</v>
          </cell>
          <cell r="E675">
            <v>8467</v>
          </cell>
          <cell r="F675" t="str">
            <v>ENS MARK ADJEI</v>
          </cell>
          <cell r="G675">
            <v>7574456184</v>
          </cell>
          <cell r="H675">
            <v>0</v>
          </cell>
          <cell r="I675" t="str">
            <v>17</v>
          </cell>
        </row>
        <row r="676">
          <cell r="A676">
            <v>17</v>
          </cell>
          <cell r="B676">
            <v>0</v>
          </cell>
          <cell r="C676" t="str">
            <v>DEPARTMENT OF THE NAVY</v>
          </cell>
          <cell r="D676">
            <v>1700</v>
          </cell>
          <cell r="E676">
            <v>8470</v>
          </cell>
          <cell r="F676" t="str">
            <v>ENS WALTER R. HUSSONG</v>
          </cell>
          <cell r="G676">
            <v>6195564573</v>
          </cell>
          <cell r="H676">
            <v>0</v>
          </cell>
          <cell r="I676" t="str">
            <v>17</v>
          </cell>
        </row>
        <row r="677">
          <cell r="A677">
            <v>17</v>
          </cell>
          <cell r="B677">
            <v>0</v>
          </cell>
          <cell r="C677" t="str">
            <v>DEPARTMENT OF THE NAVY</v>
          </cell>
          <cell r="D677">
            <v>1700</v>
          </cell>
          <cell r="E677">
            <v>8471</v>
          </cell>
          <cell r="F677" t="str">
            <v>ENS LORENZO GARNER JR.</v>
          </cell>
          <cell r="G677">
            <v>6195564270</v>
          </cell>
          <cell r="H677">
            <v>0</v>
          </cell>
          <cell r="I677" t="str">
            <v>17</v>
          </cell>
        </row>
        <row r="678">
          <cell r="A678">
            <v>17</v>
          </cell>
          <cell r="B678">
            <v>0</v>
          </cell>
          <cell r="C678" t="str">
            <v>DEPARTMENT OF THE NAVY</v>
          </cell>
          <cell r="D678">
            <v>1700</v>
          </cell>
          <cell r="E678">
            <v>8472</v>
          </cell>
          <cell r="F678" t="str">
            <v>ENS JEREMY HOBBS</v>
          </cell>
          <cell r="G678">
            <v>6195564308</v>
          </cell>
          <cell r="H678">
            <v>0</v>
          </cell>
          <cell r="I678" t="str">
            <v>17</v>
          </cell>
        </row>
        <row r="679">
          <cell r="A679">
            <v>17</v>
          </cell>
          <cell r="B679">
            <v>0</v>
          </cell>
          <cell r="C679" t="str">
            <v>DEPARTMENT OF THE NAVY</v>
          </cell>
          <cell r="D679">
            <v>1700</v>
          </cell>
          <cell r="E679">
            <v>8473</v>
          </cell>
          <cell r="F679" t="str">
            <v>ENS BEN M LI</v>
          </cell>
          <cell r="G679">
            <v>4253043673</v>
          </cell>
          <cell r="H679">
            <v>0</v>
          </cell>
          <cell r="I679" t="str">
            <v>17</v>
          </cell>
        </row>
        <row r="680">
          <cell r="A680">
            <v>17</v>
          </cell>
          <cell r="B680">
            <v>0</v>
          </cell>
          <cell r="C680" t="str">
            <v>DEPARTMENT OF THE NAVY</v>
          </cell>
          <cell r="D680">
            <v>1700</v>
          </cell>
          <cell r="E680">
            <v>8474</v>
          </cell>
          <cell r="F680" t="str">
            <v>ENS MICHAEL P. FRANKHOUSER</v>
          </cell>
          <cell r="G680">
            <v>9042707990</v>
          </cell>
          <cell r="H680">
            <v>0</v>
          </cell>
          <cell r="I680" t="str">
            <v>17</v>
          </cell>
        </row>
        <row r="681">
          <cell r="A681">
            <v>17</v>
          </cell>
          <cell r="B681">
            <v>0</v>
          </cell>
          <cell r="C681" t="str">
            <v>DEPARTMENT OF THE NAVY</v>
          </cell>
          <cell r="D681">
            <v>1700</v>
          </cell>
          <cell r="E681">
            <v>8475</v>
          </cell>
          <cell r="F681" t="str">
            <v>ENS ULISES O. CARBAJAL</v>
          </cell>
          <cell r="G681">
            <v>9042707915</v>
          </cell>
          <cell r="H681">
            <v>0</v>
          </cell>
          <cell r="I681" t="str">
            <v>17</v>
          </cell>
        </row>
        <row r="682">
          <cell r="A682">
            <v>17</v>
          </cell>
          <cell r="B682">
            <v>0</v>
          </cell>
          <cell r="C682" t="str">
            <v>DEPARTMENT OF THE NAVY</v>
          </cell>
          <cell r="D682">
            <v>1700</v>
          </cell>
          <cell r="E682">
            <v>8476</v>
          </cell>
          <cell r="F682" t="str">
            <v>ENS CHRISTOPHER W. SMITH</v>
          </cell>
          <cell r="G682">
            <v>9042705921</v>
          </cell>
          <cell r="H682">
            <v>0</v>
          </cell>
          <cell r="I682" t="str">
            <v>17</v>
          </cell>
        </row>
        <row r="683">
          <cell r="A683">
            <v>17</v>
          </cell>
          <cell r="B683">
            <v>0</v>
          </cell>
          <cell r="C683" t="str">
            <v>DEPARTMENT OF THE NAVY</v>
          </cell>
          <cell r="D683">
            <v>1700</v>
          </cell>
          <cell r="E683">
            <v>8477</v>
          </cell>
          <cell r="F683" t="str">
            <v>ENS JOSHUA D. LONGWORTH</v>
          </cell>
          <cell r="G683">
            <v>0</v>
          </cell>
          <cell r="H683">
            <v>0</v>
          </cell>
          <cell r="I683" t="str">
            <v>17</v>
          </cell>
        </row>
        <row r="684">
          <cell r="A684">
            <v>17</v>
          </cell>
          <cell r="B684">
            <v>0</v>
          </cell>
          <cell r="C684" t="str">
            <v>DEPARTMENT OF THE NAVY</v>
          </cell>
          <cell r="D684">
            <v>1700</v>
          </cell>
          <cell r="E684">
            <v>8480</v>
          </cell>
          <cell r="F684" t="str">
            <v>ROBERT MCCARVER</v>
          </cell>
          <cell r="G684">
            <v>2162043054</v>
          </cell>
          <cell r="H684">
            <v>0</v>
          </cell>
          <cell r="I684" t="str">
            <v>17</v>
          </cell>
        </row>
        <row r="685">
          <cell r="A685">
            <v>17</v>
          </cell>
          <cell r="B685">
            <v>0</v>
          </cell>
          <cell r="C685" t="str">
            <v>DEPARTMENT OF THE NAVY</v>
          </cell>
          <cell r="D685">
            <v>1700</v>
          </cell>
          <cell r="E685">
            <v>8482</v>
          </cell>
          <cell r="F685" t="str">
            <v>ENS GARRETT BOND</v>
          </cell>
          <cell r="G685">
            <v>7574441405</v>
          </cell>
          <cell r="H685">
            <v>0</v>
          </cell>
          <cell r="I685" t="str">
            <v>17</v>
          </cell>
        </row>
        <row r="686">
          <cell r="A686">
            <v>17</v>
          </cell>
          <cell r="B686">
            <v>0</v>
          </cell>
          <cell r="C686" t="str">
            <v>DEPARTMENT OF THE NAVY</v>
          </cell>
          <cell r="D686">
            <v>1700</v>
          </cell>
          <cell r="E686">
            <v>8483</v>
          </cell>
          <cell r="F686" t="str">
            <v>LTJG JULIE S. ROSA</v>
          </cell>
          <cell r="G686">
            <v>9042706274</v>
          </cell>
          <cell r="H686">
            <v>0</v>
          </cell>
          <cell r="I686" t="str">
            <v>17</v>
          </cell>
        </row>
        <row r="687">
          <cell r="A687">
            <v>17</v>
          </cell>
          <cell r="B687">
            <v>0</v>
          </cell>
          <cell r="C687" t="str">
            <v>DEPARTMENT OF THE NAVY</v>
          </cell>
          <cell r="D687">
            <v>1700</v>
          </cell>
          <cell r="E687">
            <v>8484</v>
          </cell>
          <cell r="F687" t="str">
            <v>ENS RUDY MASON</v>
          </cell>
          <cell r="G687">
            <v>7574456318</v>
          </cell>
          <cell r="H687">
            <v>0</v>
          </cell>
          <cell r="I687" t="str">
            <v>17</v>
          </cell>
        </row>
        <row r="688">
          <cell r="A688">
            <v>17</v>
          </cell>
          <cell r="B688">
            <v>0</v>
          </cell>
          <cell r="C688" t="str">
            <v>DEPARTMENT OF THE NAVY</v>
          </cell>
          <cell r="D688">
            <v>1700</v>
          </cell>
          <cell r="E688">
            <v>8494</v>
          </cell>
          <cell r="F688" t="str">
            <v>ENS ANDREW KNUDSON</v>
          </cell>
          <cell r="G688">
            <v>7574942830</v>
          </cell>
          <cell r="H688">
            <v>0</v>
          </cell>
          <cell r="I688" t="str">
            <v>17</v>
          </cell>
        </row>
        <row r="689">
          <cell r="A689">
            <v>17</v>
          </cell>
          <cell r="B689">
            <v>0</v>
          </cell>
          <cell r="C689" t="str">
            <v>DEPARTMENT OF THE NAVY</v>
          </cell>
          <cell r="D689">
            <v>1700</v>
          </cell>
          <cell r="E689">
            <v>8495</v>
          </cell>
          <cell r="F689" t="str">
            <v>ENS SHAWN P SMITH</v>
          </cell>
          <cell r="G689">
            <v>7574456510</v>
          </cell>
          <cell r="H689">
            <v>0</v>
          </cell>
          <cell r="I689" t="str">
            <v>17</v>
          </cell>
        </row>
        <row r="690">
          <cell r="A690">
            <v>17</v>
          </cell>
          <cell r="B690">
            <v>0</v>
          </cell>
          <cell r="C690" t="str">
            <v>DEPARTMENT OF THE NAVY</v>
          </cell>
          <cell r="D690">
            <v>1700</v>
          </cell>
          <cell r="E690">
            <v>8496</v>
          </cell>
          <cell r="F690" t="str">
            <v>LTJG PETER JACQUES EXT:535</v>
          </cell>
          <cell r="G690">
            <v>8084742087</v>
          </cell>
          <cell r="H690">
            <v>0</v>
          </cell>
          <cell r="I690" t="str">
            <v>17</v>
          </cell>
        </row>
        <row r="691">
          <cell r="A691">
            <v>17</v>
          </cell>
          <cell r="B691">
            <v>0</v>
          </cell>
          <cell r="C691" t="str">
            <v>DEPARTMENT OF THE NAVY</v>
          </cell>
          <cell r="D691">
            <v>1700</v>
          </cell>
          <cell r="E691">
            <v>8497</v>
          </cell>
          <cell r="F691" t="str">
            <v>ENS TIMOTHY S. TRASK</v>
          </cell>
          <cell r="G691">
            <v>4253045002</v>
          </cell>
          <cell r="H691">
            <v>0</v>
          </cell>
          <cell r="I691" t="str">
            <v>17</v>
          </cell>
        </row>
        <row r="692">
          <cell r="A692">
            <v>17</v>
          </cell>
          <cell r="B692">
            <v>0</v>
          </cell>
          <cell r="C692" t="str">
            <v>DEPARTMENT OF THE NAVY</v>
          </cell>
          <cell r="D692">
            <v>1700</v>
          </cell>
          <cell r="E692">
            <v>8498</v>
          </cell>
          <cell r="F692" t="str">
            <v>ROBERT MCCARVER</v>
          </cell>
          <cell r="G692">
            <v>2162043054</v>
          </cell>
          <cell r="H692">
            <v>0</v>
          </cell>
          <cell r="I692" t="str">
            <v>17</v>
          </cell>
        </row>
        <row r="693">
          <cell r="A693">
            <v>17</v>
          </cell>
          <cell r="B693">
            <v>0</v>
          </cell>
          <cell r="C693" t="str">
            <v>DEPARTMENT OF THE NAVY</v>
          </cell>
          <cell r="D693">
            <v>1700</v>
          </cell>
          <cell r="E693">
            <v>8501</v>
          </cell>
          <cell r="F693" t="str">
            <v>ENS CHARLES E THOMPSON III</v>
          </cell>
          <cell r="G693">
            <v>7575340925</v>
          </cell>
          <cell r="H693">
            <v>0</v>
          </cell>
          <cell r="I693" t="str">
            <v>17</v>
          </cell>
        </row>
        <row r="694">
          <cell r="A694">
            <v>17</v>
          </cell>
          <cell r="B694">
            <v>0</v>
          </cell>
          <cell r="C694" t="str">
            <v>DEPARTMENT OF THE NAVY</v>
          </cell>
          <cell r="D694">
            <v>1700</v>
          </cell>
          <cell r="E694">
            <v>8502</v>
          </cell>
          <cell r="F694" t="str">
            <v>LTJG MOLLIE L. GOLD X325</v>
          </cell>
          <cell r="G694">
            <v>6195563984</v>
          </cell>
          <cell r="H694">
            <v>0</v>
          </cell>
          <cell r="I694" t="str">
            <v>17</v>
          </cell>
        </row>
        <row r="695">
          <cell r="A695">
            <v>17</v>
          </cell>
          <cell r="B695">
            <v>0</v>
          </cell>
          <cell r="C695" t="str">
            <v>DEPARTMENT OF THE NAVY</v>
          </cell>
          <cell r="D695">
            <v>1700</v>
          </cell>
          <cell r="E695">
            <v>8503</v>
          </cell>
          <cell r="F695" t="str">
            <v>LTJG JASMMINE M. KELLEY</v>
          </cell>
          <cell r="G695">
            <v>6195564195</v>
          </cell>
          <cell r="H695">
            <v>0</v>
          </cell>
          <cell r="I695" t="str">
            <v>17</v>
          </cell>
        </row>
        <row r="696">
          <cell r="A696">
            <v>17</v>
          </cell>
          <cell r="B696">
            <v>0</v>
          </cell>
          <cell r="C696" t="str">
            <v>DEPARTMENT OF THE NAVY</v>
          </cell>
          <cell r="D696">
            <v>1700</v>
          </cell>
          <cell r="E696">
            <v>8506</v>
          </cell>
          <cell r="F696" t="str">
            <v>ENS DIEN C. NGUYEN</v>
          </cell>
          <cell r="G696">
            <v>6195563904</v>
          </cell>
          <cell r="H696">
            <v>0</v>
          </cell>
          <cell r="I696" t="str">
            <v>17</v>
          </cell>
        </row>
        <row r="697">
          <cell r="A697">
            <v>17</v>
          </cell>
          <cell r="B697">
            <v>0</v>
          </cell>
          <cell r="C697" t="str">
            <v>DEPARTMENT OF THE NAVY</v>
          </cell>
          <cell r="D697">
            <v>1700</v>
          </cell>
          <cell r="E697">
            <v>8507</v>
          </cell>
          <cell r="F697" t="str">
            <v>ADAM E. NIZNIK</v>
          </cell>
          <cell r="G697">
            <v>9042706547</v>
          </cell>
          <cell r="H697">
            <v>0</v>
          </cell>
          <cell r="I697" t="str">
            <v>17</v>
          </cell>
        </row>
        <row r="698">
          <cell r="A698">
            <v>17</v>
          </cell>
          <cell r="B698">
            <v>0</v>
          </cell>
          <cell r="C698" t="str">
            <v>DEPARTMENT OF THE NAVY</v>
          </cell>
          <cell r="D698">
            <v>1700</v>
          </cell>
          <cell r="E698">
            <v>8518</v>
          </cell>
          <cell r="F698" t="str">
            <v>ENS FELIX C. YU</v>
          </cell>
          <cell r="G698">
            <v>6195564509</v>
          </cell>
          <cell r="H698">
            <v>0</v>
          </cell>
          <cell r="I698" t="str">
            <v>17</v>
          </cell>
        </row>
        <row r="699">
          <cell r="A699">
            <v>17</v>
          </cell>
          <cell r="B699">
            <v>0</v>
          </cell>
          <cell r="C699" t="str">
            <v>DEPARTMENT OF THE NAVY</v>
          </cell>
          <cell r="D699">
            <v>1700</v>
          </cell>
          <cell r="E699">
            <v>8519</v>
          </cell>
          <cell r="F699" t="str">
            <v>ENS EDWARD F ARCA</v>
          </cell>
          <cell r="G699">
            <v>6195564665</v>
          </cell>
          <cell r="H699">
            <v>0</v>
          </cell>
          <cell r="I699" t="str">
            <v>17</v>
          </cell>
        </row>
        <row r="700">
          <cell r="A700">
            <v>17</v>
          </cell>
          <cell r="B700">
            <v>0</v>
          </cell>
          <cell r="C700" t="str">
            <v>DEPARTMENT OF THE NAVY</v>
          </cell>
          <cell r="D700">
            <v>1700</v>
          </cell>
          <cell r="E700">
            <v>8522</v>
          </cell>
          <cell r="F700" t="str">
            <v>JAMES HABINAK</v>
          </cell>
          <cell r="G700">
            <v>2162047707</v>
          </cell>
          <cell r="H700">
            <v>0</v>
          </cell>
          <cell r="I700" t="str">
            <v>17</v>
          </cell>
        </row>
        <row r="701">
          <cell r="A701">
            <v>17</v>
          </cell>
          <cell r="B701">
            <v>0</v>
          </cell>
          <cell r="C701" t="str">
            <v>DEPARTMENT OF THE NAVY</v>
          </cell>
          <cell r="D701">
            <v>1700</v>
          </cell>
          <cell r="E701">
            <v>8523</v>
          </cell>
          <cell r="F701" t="str">
            <v>ENS LISA HOLSBERGER</v>
          </cell>
          <cell r="G701">
            <v>7574444490</v>
          </cell>
          <cell r="H701">
            <v>0</v>
          </cell>
          <cell r="I701" t="str">
            <v>17</v>
          </cell>
        </row>
        <row r="702">
          <cell r="A702">
            <v>17</v>
          </cell>
          <cell r="B702">
            <v>0</v>
          </cell>
          <cell r="C702" t="str">
            <v>DEPARTMENT OF THE NAVY</v>
          </cell>
          <cell r="D702">
            <v>1700</v>
          </cell>
          <cell r="E702">
            <v>8524</v>
          </cell>
          <cell r="F702" t="str">
            <v>ROBERT MCCARVER</v>
          </cell>
          <cell r="G702">
            <v>2162043054</v>
          </cell>
          <cell r="H702">
            <v>0</v>
          </cell>
          <cell r="I702" t="str">
            <v>17</v>
          </cell>
        </row>
        <row r="703">
          <cell r="A703">
            <v>17</v>
          </cell>
          <cell r="B703">
            <v>0</v>
          </cell>
          <cell r="C703" t="str">
            <v>DEPARTMENT OF THE NAVY</v>
          </cell>
          <cell r="D703">
            <v>1700</v>
          </cell>
          <cell r="E703">
            <v>8526</v>
          </cell>
          <cell r="F703" t="str">
            <v>ENS ERIK W. SIPPEL</v>
          </cell>
          <cell r="G703">
            <v>7728347509</v>
          </cell>
          <cell r="H703">
            <v>0</v>
          </cell>
          <cell r="I703" t="str">
            <v>17</v>
          </cell>
        </row>
        <row r="704">
          <cell r="A704">
            <v>17</v>
          </cell>
          <cell r="B704">
            <v>0</v>
          </cell>
          <cell r="C704" t="str">
            <v>DEPARTMENT OF THE NAVY</v>
          </cell>
          <cell r="D704">
            <v>1700</v>
          </cell>
          <cell r="E704">
            <v>8528</v>
          </cell>
          <cell r="F704" t="str">
            <v>ENS JUDITH-HOPE BATES</v>
          </cell>
          <cell r="G704">
            <v>8109562461</v>
          </cell>
          <cell r="H704">
            <v>0</v>
          </cell>
          <cell r="I704" t="str">
            <v>17</v>
          </cell>
        </row>
        <row r="705">
          <cell r="A705">
            <v>17</v>
          </cell>
          <cell r="B705">
            <v>0</v>
          </cell>
          <cell r="C705" t="str">
            <v>DEPARTMENT OF THE NAVY</v>
          </cell>
          <cell r="D705">
            <v>1700</v>
          </cell>
          <cell r="E705">
            <v>8529</v>
          </cell>
          <cell r="F705" t="str">
            <v>ENS KEVIN J. BORIS</v>
          </cell>
          <cell r="G705">
            <v>6195459647</v>
          </cell>
          <cell r="H705">
            <v>0</v>
          </cell>
          <cell r="I705" t="str">
            <v>17</v>
          </cell>
        </row>
        <row r="706">
          <cell r="A706">
            <v>17</v>
          </cell>
          <cell r="B706">
            <v>0</v>
          </cell>
          <cell r="C706" t="str">
            <v>DEPARTMENT OF THE NAVY</v>
          </cell>
          <cell r="D706">
            <v>1700</v>
          </cell>
          <cell r="E706">
            <v>8534</v>
          </cell>
          <cell r="F706" t="str">
            <v>ENS BRET M. ROBERTS</v>
          </cell>
          <cell r="G706">
            <v>4083489188</v>
          </cell>
          <cell r="H706">
            <v>0</v>
          </cell>
          <cell r="I706" t="str">
            <v>17</v>
          </cell>
        </row>
        <row r="707">
          <cell r="A707">
            <v>17</v>
          </cell>
          <cell r="B707">
            <v>0</v>
          </cell>
          <cell r="C707" t="str">
            <v>DEPARTMENT OF THE NAVY</v>
          </cell>
          <cell r="D707">
            <v>1700</v>
          </cell>
          <cell r="E707">
            <v>8535</v>
          </cell>
          <cell r="F707" t="str">
            <v>LTJG FRANK R. HARRISON III</v>
          </cell>
          <cell r="G707">
            <v>7574627491</v>
          </cell>
          <cell r="H707">
            <v>0</v>
          </cell>
          <cell r="I707" t="str">
            <v>17</v>
          </cell>
        </row>
        <row r="708">
          <cell r="A708">
            <v>17</v>
          </cell>
          <cell r="B708">
            <v>0</v>
          </cell>
          <cell r="C708" t="str">
            <v>DEPARTMENT OF THE NAVY</v>
          </cell>
          <cell r="D708">
            <v>1700</v>
          </cell>
          <cell r="E708">
            <v>8536</v>
          </cell>
          <cell r="F708" t="str">
            <v>LTJG MICHAEL NAVARRO</v>
          </cell>
          <cell r="G708">
            <v>6195563292</v>
          </cell>
          <cell r="H708">
            <v>0</v>
          </cell>
          <cell r="I708" t="str">
            <v>17</v>
          </cell>
        </row>
        <row r="709">
          <cell r="A709">
            <v>17</v>
          </cell>
          <cell r="B709">
            <v>0</v>
          </cell>
          <cell r="C709" t="str">
            <v>DEPARTMENT OF THE NAVY</v>
          </cell>
          <cell r="D709">
            <v>1700</v>
          </cell>
          <cell r="E709">
            <v>8537</v>
          </cell>
          <cell r="F709" t="str">
            <v>MICHAEL SANTANA</v>
          </cell>
          <cell r="G709">
            <v>3012952173</v>
          </cell>
          <cell r="H709">
            <v>0</v>
          </cell>
          <cell r="I709" t="str">
            <v>17</v>
          </cell>
        </row>
        <row r="710">
          <cell r="A710">
            <v>17</v>
          </cell>
          <cell r="B710">
            <v>0</v>
          </cell>
          <cell r="C710" t="str">
            <v>DEPARTMENT OF THE NAVY</v>
          </cell>
          <cell r="D710">
            <v>1700</v>
          </cell>
          <cell r="E710">
            <v>8538</v>
          </cell>
          <cell r="F710" t="str">
            <v>MONICA K LONG</v>
          </cell>
          <cell r="G710">
            <v>6146930344</v>
          </cell>
          <cell r="H710">
            <v>0</v>
          </cell>
          <cell r="I710" t="str">
            <v>17</v>
          </cell>
        </row>
        <row r="711">
          <cell r="A711">
            <v>17</v>
          </cell>
          <cell r="B711">
            <v>0</v>
          </cell>
          <cell r="C711" t="str">
            <v>DEPARTMENT OF THE NAVY</v>
          </cell>
          <cell r="D711">
            <v>1700</v>
          </cell>
          <cell r="E711">
            <v>8539</v>
          </cell>
          <cell r="F711" t="str">
            <v>ENS KEVIN A. DURGIN</v>
          </cell>
          <cell r="G711">
            <v>7574441633</v>
          </cell>
          <cell r="H711">
            <v>0</v>
          </cell>
          <cell r="I711" t="str">
            <v>17</v>
          </cell>
        </row>
        <row r="712">
          <cell r="A712">
            <v>17</v>
          </cell>
          <cell r="B712">
            <v>0</v>
          </cell>
          <cell r="C712" t="str">
            <v>DEPARTMENT OF THE NAVY</v>
          </cell>
          <cell r="D712">
            <v>1700</v>
          </cell>
          <cell r="E712">
            <v>8540</v>
          </cell>
          <cell r="F712" t="str">
            <v>LTJG DAVID LAWS</v>
          </cell>
          <cell r="G712">
            <v>6195564425</v>
          </cell>
          <cell r="H712">
            <v>0</v>
          </cell>
          <cell r="I712" t="str">
            <v>17</v>
          </cell>
        </row>
        <row r="713">
          <cell r="A713">
            <v>17</v>
          </cell>
          <cell r="B713">
            <v>0</v>
          </cell>
          <cell r="C713" t="str">
            <v>DEPARTMENT OF THE NAVY</v>
          </cell>
          <cell r="D713">
            <v>1700</v>
          </cell>
          <cell r="E713">
            <v>8542</v>
          </cell>
          <cell r="F713" t="str">
            <v>LTJG MICHAEL A. AMON EXT:216/622</v>
          </cell>
          <cell r="G713">
            <v>6195563852</v>
          </cell>
          <cell r="H713">
            <v>0</v>
          </cell>
          <cell r="I713" t="str">
            <v>17</v>
          </cell>
        </row>
        <row r="714">
          <cell r="A714">
            <v>17</v>
          </cell>
          <cell r="B714">
            <v>0</v>
          </cell>
          <cell r="C714" t="str">
            <v>DEPARTMENT OF THE NAVY</v>
          </cell>
          <cell r="D714">
            <v>1700</v>
          </cell>
          <cell r="E714">
            <v>8543</v>
          </cell>
          <cell r="F714" t="str">
            <v>ENS KENDRICK R GARRETT</v>
          </cell>
          <cell r="G714">
            <v>7574444742</v>
          </cell>
          <cell r="H714">
            <v>0</v>
          </cell>
          <cell r="I714" t="str">
            <v>17</v>
          </cell>
        </row>
        <row r="715">
          <cell r="A715">
            <v>17</v>
          </cell>
          <cell r="B715">
            <v>0</v>
          </cell>
          <cell r="C715" t="str">
            <v>DEPARTMENT OF THE NAVY</v>
          </cell>
          <cell r="D715">
            <v>1700</v>
          </cell>
          <cell r="E715">
            <v>8544</v>
          </cell>
          <cell r="F715" t="str">
            <v>LTJG MARK J. BRUNO</v>
          </cell>
          <cell r="G715">
            <v>7574627445</v>
          </cell>
          <cell r="H715">
            <v>0</v>
          </cell>
          <cell r="I715" t="str">
            <v>17</v>
          </cell>
        </row>
        <row r="716">
          <cell r="A716">
            <v>17</v>
          </cell>
          <cell r="B716">
            <v>0</v>
          </cell>
          <cell r="C716" t="str">
            <v>DEPARTMENT OF THE NAVY</v>
          </cell>
          <cell r="D716">
            <v>1700</v>
          </cell>
          <cell r="E716">
            <v>8545</v>
          </cell>
          <cell r="F716" t="str">
            <v>ENS SUSANNAH L. TOBEY</v>
          </cell>
          <cell r="G716">
            <v>4253045213</v>
          </cell>
          <cell r="H716">
            <v>0</v>
          </cell>
          <cell r="I716" t="str">
            <v>17</v>
          </cell>
        </row>
        <row r="717">
          <cell r="A717">
            <v>17</v>
          </cell>
          <cell r="B717">
            <v>0</v>
          </cell>
          <cell r="C717" t="str">
            <v>DEPARTMENT OF THE NAVY</v>
          </cell>
          <cell r="D717">
            <v>1700</v>
          </cell>
          <cell r="E717">
            <v>8546</v>
          </cell>
          <cell r="F717" t="str">
            <v>ENS KIMBERLY ROBILLARD</v>
          </cell>
          <cell r="G717">
            <v>7574442317</v>
          </cell>
          <cell r="H717">
            <v>0</v>
          </cell>
          <cell r="I717" t="str">
            <v>17</v>
          </cell>
        </row>
        <row r="718">
          <cell r="A718">
            <v>17</v>
          </cell>
          <cell r="B718">
            <v>0</v>
          </cell>
          <cell r="C718" t="str">
            <v>DEPARTMENT OF THE NAVY</v>
          </cell>
          <cell r="D718">
            <v>1700</v>
          </cell>
          <cell r="E718">
            <v>8552</v>
          </cell>
          <cell r="F718" t="str">
            <v>MR. TIMOTHY WOODARD</v>
          </cell>
          <cell r="G718">
            <v>7578932864</v>
          </cell>
          <cell r="H718">
            <v>0</v>
          </cell>
          <cell r="I718" t="str">
            <v>17</v>
          </cell>
        </row>
        <row r="719">
          <cell r="A719">
            <v>17</v>
          </cell>
          <cell r="B719">
            <v>0</v>
          </cell>
          <cell r="C719" t="str">
            <v>DEPARTMENT OF THE NAVY</v>
          </cell>
          <cell r="D719">
            <v>1700</v>
          </cell>
          <cell r="E719">
            <v>8555</v>
          </cell>
          <cell r="F719" t="str">
            <v>FNS THUY L NGUYEN</v>
          </cell>
          <cell r="G719">
            <v>6195564513</v>
          </cell>
          <cell r="H719">
            <v>0</v>
          </cell>
          <cell r="I719" t="str">
            <v>17</v>
          </cell>
        </row>
        <row r="720">
          <cell r="A720">
            <v>17</v>
          </cell>
          <cell r="B720">
            <v>0</v>
          </cell>
          <cell r="C720" t="str">
            <v>DEPARTMENT OF THE NAVY</v>
          </cell>
          <cell r="D720">
            <v>1700</v>
          </cell>
          <cell r="E720">
            <v>8556</v>
          </cell>
          <cell r="F720" t="str">
            <v>MEGAN M STEWART</v>
          </cell>
          <cell r="G720">
            <v>8084715195</v>
          </cell>
          <cell r="H720">
            <v>0</v>
          </cell>
          <cell r="I720" t="str">
            <v>17</v>
          </cell>
        </row>
        <row r="721">
          <cell r="A721">
            <v>17</v>
          </cell>
          <cell r="B721">
            <v>0</v>
          </cell>
          <cell r="C721" t="str">
            <v>DEPARTMENT OF THE NAVY</v>
          </cell>
          <cell r="D721">
            <v>1700</v>
          </cell>
          <cell r="E721">
            <v>8558</v>
          </cell>
          <cell r="F721" t="str">
            <v>MONICA K LONG</v>
          </cell>
          <cell r="G721">
            <v>6146930344</v>
          </cell>
          <cell r="H721">
            <v>0</v>
          </cell>
          <cell r="I721" t="str">
            <v>17</v>
          </cell>
        </row>
        <row r="722">
          <cell r="A722">
            <v>17</v>
          </cell>
          <cell r="B722">
            <v>0</v>
          </cell>
          <cell r="C722" t="str">
            <v>DEPARTMENT OF THE NAVY</v>
          </cell>
          <cell r="D722">
            <v>1700</v>
          </cell>
          <cell r="E722">
            <v>8563</v>
          </cell>
          <cell r="F722" t="str">
            <v>ENS ANDREW C HEISLER</v>
          </cell>
          <cell r="G722">
            <v>7574456102</v>
          </cell>
          <cell r="H722">
            <v>0</v>
          </cell>
          <cell r="I722" t="str">
            <v>17</v>
          </cell>
        </row>
        <row r="723">
          <cell r="A723">
            <v>17</v>
          </cell>
          <cell r="B723">
            <v>0</v>
          </cell>
          <cell r="C723" t="str">
            <v>DEPARTMENT OF THE NAVY</v>
          </cell>
          <cell r="D723">
            <v>1700</v>
          </cell>
          <cell r="E723">
            <v>8564</v>
          </cell>
          <cell r="F723" t="str">
            <v>ENS DAVID ZAMPINI</v>
          </cell>
          <cell r="G723">
            <v>9042707904</v>
          </cell>
          <cell r="H723">
            <v>0</v>
          </cell>
          <cell r="I723" t="str">
            <v>17</v>
          </cell>
        </row>
        <row r="724">
          <cell r="A724">
            <v>17</v>
          </cell>
          <cell r="B724">
            <v>0</v>
          </cell>
          <cell r="C724" t="str">
            <v>DEPARTMENT OF THE NAVY</v>
          </cell>
          <cell r="D724">
            <v>1700</v>
          </cell>
          <cell r="E724">
            <v>8565</v>
          </cell>
          <cell r="F724" t="str">
            <v>MONICA K LONG</v>
          </cell>
          <cell r="G724">
            <v>6146930344</v>
          </cell>
          <cell r="H724">
            <v>0</v>
          </cell>
          <cell r="I724" t="str">
            <v>17</v>
          </cell>
        </row>
        <row r="725">
          <cell r="A725">
            <v>17</v>
          </cell>
          <cell r="B725">
            <v>0</v>
          </cell>
          <cell r="C725" t="str">
            <v>DEPARTMENT OF THE NAVY</v>
          </cell>
          <cell r="D725">
            <v>1700</v>
          </cell>
          <cell r="E725">
            <v>8566</v>
          </cell>
          <cell r="F725" t="str">
            <v>ENS LEON A. PINHEIRO</v>
          </cell>
          <cell r="G725">
            <v>6195563820</v>
          </cell>
          <cell r="H725">
            <v>0</v>
          </cell>
          <cell r="I725" t="str">
            <v>17</v>
          </cell>
        </row>
        <row r="726">
          <cell r="A726">
            <v>17</v>
          </cell>
          <cell r="B726">
            <v>0</v>
          </cell>
          <cell r="C726" t="str">
            <v>DEPARTMENT OF THE NAVY</v>
          </cell>
          <cell r="D726">
            <v>1700</v>
          </cell>
          <cell r="E726">
            <v>8567</v>
          </cell>
          <cell r="F726" t="str">
            <v>MR. THOMAS LIPPERT</v>
          </cell>
          <cell r="G726">
            <v>3016193021</v>
          </cell>
          <cell r="H726">
            <v>0</v>
          </cell>
          <cell r="I726" t="str">
            <v>17</v>
          </cell>
        </row>
        <row r="727">
          <cell r="A727">
            <v>17</v>
          </cell>
          <cell r="B727">
            <v>0</v>
          </cell>
          <cell r="C727" t="str">
            <v>DEPARTMENT OF THE NAVY</v>
          </cell>
          <cell r="D727">
            <v>1700</v>
          </cell>
          <cell r="E727">
            <v>8573</v>
          </cell>
          <cell r="F727" t="str">
            <v>ENS ORLANDO J WHITE</v>
          </cell>
          <cell r="G727">
            <v>9042707971</v>
          </cell>
          <cell r="H727">
            <v>0</v>
          </cell>
          <cell r="I727" t="str">
            <v>17</v>
          </cell>
        </row>
        <row r="728">
          <cell r="A728">
            <v>17</v>
          </cell>
          <cell r="B728">
            <v>0</v>
          </cell>
          <cell r="C728" t="str">
            <v>DEPARTMENT OF THE NAVY</v>
          </cell>
          <cell r="D728">
            <v>1700</v>
          </cell>
          <cell r="E728">
            <v>8580</v>
          </cell>
          <cell r="F728" t="str">
            <v>ENS GIBB A. DUNGEY</v>
          </cell>
          <cell r="G728">
            <v>6195564602</v>
          </cell>
          <cell r="H728">
            <v>0</v>
          </cell>
          <cell r="I728" t="str">
            <v>17</v>
          </cell>
        </row>
        <row r="729">
          <cell r="A729">
            <v>17</v>
          </cell>
          <cell r="B729">
            <v>0</v>
          </cell>
          <cell r="C729" t="str">
            <v>DEPARTMENT OF THE NAVY</v>
          </cell>
          <cell r="D729">
            <v>1700</v>
          </cell>
          <cell r="E729">
            <v>8581</v>
          </cell>
          <cell r="F729" t="str">
            <v>ENS ALLISON H. LOTTS</v>
          </cell>
          <cell r="G729">
            <v>7574444392</v>
          </cell>
          <cell r="H729">
            <v>0</v>
          </cell>
          <cell r="I729" t="str">
            <v>17</v>
          </cell>
        </row>
        <row r="730">
          <cell r="A730">
            <v>17</v>
          </cell>
          <cell r="B730">
            <v>0</v>
          </cell>
          <cell r="C730" t="str">
            <v>DEPARTMENT OF THE NAVY</v>
          </cell>
          <cell r="D730">
            <v>1700</v>
          </cell>
          <cell r="E730">
            <v>8582</v>
          </cell>
          <cell r="F730" t="str">
            <v>ENS PABLO J. RODRIGUEZ EXT:7216</v>
          </cell>
          <cell r="G730">
            <v>7574627143</v>
          </cell>
          <cell r="H730">
            <v>0</v>
          </cell>
          <cell r="I730" t="str">
            <v>17</v>
          </cell>
        </row>
        <row r="731">
          <cell r="A731">
            <v>17</v>
          </cell>
          <cell r="B731">
            <v>0</v>
          </cell>
          <cell r="C731" t="str">
            <v>DEPARTMENT OF THE NAVY</v>
          </cell>
          <cell r="D731">
            <v>1700</v>
          </cell>
          <cell r="E731">
            <v>8587</v>
          </cell>
          <cell r="F731" t="str">
            <v>ENS MALCOLM L ELLIOTT</v>
          </cell>
          <cell r="G731">
            <v>6195564728</v>
          </cell>
          <cell r="H731">
            <v>0</v>
          </cell>
          <cell r="I731" t="str">
            <v>17</v>
          </cell>
        </row>
        <row r="732">
          <cell r="A732">
            <v>17</v>
          </cell>
          <cell r="B732">
            <v>0</v>
          </cell>
          <cell r="C732" t="str">
            <v>DEPARTMENT OF THE NAVY</v>
          </cell>
          <cell r="D732">
            <v>1700</v>
          </cell>
          <cell r="E732">
            <v>8588</v>
          </cell>
          <cell r="F732" t="str">
            <v>ENS MICAH WALLIN</v>
          </cell>
          <cell r="G732">
            <v>0</v>
          </cell>
          <cell r="H732">
            <v>0</v>
          </cell>
          <cell r="I732" t="str">
            <v>17</v>
          </cell>
        </row>
        <row r="733">
          <cell r="A733">
            <v>17</v>
          </cell>
          <cell r="B733">
            <v>0</v>
          </cell>
          <cell r="C733" t="str">
            <v>DEPARTMENT OF THE NAVY</v>
          </cell>
          <cell r="D733">
            <v>1700</v>
          </cell>
          <cell r="E733">
            <v>8590</v>
          </cell>
          <cell r="F733" t="str">
            <v>ENS JOSEPH D. THOMAS</v>
          </cell>
          <cell r="G733">
            <v>9042707923</v>
          </cell>
          <cell r="H733">
            <v>0</v>
          </cell>
          <cell r="I733" t="str">
            <v>17</v>
          </cell>
        </row>
        <row r="734">
          <cell r="A734">
            <v>17</v>
          </cell>
          <cell r="B734">
            <v>0</v>
          </cell>
          <cell r="C734" t="str">
            <v>DEPARTMENT OF THE NAVY</v>
          </cell>
          <cell r="D734">
            <v>1700</v>
          </cell>
          <cell r="E734">
            <v>8592</v>
          </cell>
          <cell r="F734" t="str">
            <v>LTJG RAY VILLANUEVA</v>
          </cell>
          <cell r="G734">
            <v>7574456006</v>
          </cell>
          <cell r="H734">
            <v>0</v>
          </cell>
          <cell r="I734" t="str">
            <v>17</v>
          </cell>
        </row>
        <row r="735">
          <cell r="A735">
            <v>17</v>
          </cell>
          <cell r="B735">
            <v>0</v>
          </cell>
          <cell r="C735" t="str">
            <v>DEPARTMENT OF THE NAVY</v>
          </cell>
          <cell r="D735">
            <v>1700</v>
          </cell>
          <cell r="E735">
            <v>8593</v>
          </cell>
          <cell r="F735" t="str">
            <v>ENS RAMSEY A. LEMAICH</v>
          </cell>
          <cell r="G735">
            <v>6195564386</v>
          </cell>
          <cell r="H735">
            <v>0</v>
          </cell>
          <cell r="I735" t="str">
            <v>17</v>
          </cell>
        </row>
        <row r="736">
          <cell r="A736">
            <v>17</v>
          </cell>
          <cell r="B736">
            <v>0</v>
          </cell>
          <cell r="C736" t="str">
            <v>DEPARTMENT OF THE NAVY</v>
          </cell>
          <cell r="D736">
            <v>1700</v>
          </cell>
          <cell r="E736">
            <v>8594</v>
          </cell>
          <cell r="F736" t="str">
            <v>ENS REBEKAH L. REID</v>
          </cell>
          <cell r="G736">
            <v>7574446175</v>
          </cell>
          <cell r="H736">
            <v>0</v>
          </cell>
          <cell r="I736" t="str">
            <v>17</v>
          </cell>
        </row>
        <row r="737">
          <cell r="A737">
            <v>17</v>
          </cell>
          <cell r="B737">
            <v>0</v>
          </cell>
          <cell r="C737" t="str">
            <v>DEPARTMENT OF THE NAVY</v>
          </cell>
          <cell r="D737">
            <v>1700</v>
          </cell>
          <cell r="E737">
            <v>8595</v>
          </cell>
          <cell r="F737" t="str">
            <v>ENS STACIA L. CLUTTS</v>
          </cell>
          <cell r="G737">
            <v>0</v>
          </cell>
          <cell r="H737">
            <v>0</v>
          </cell>
          <cell r="I737" t="str">
            <v>17</v>
          </cell>
        </row>
        <row r="738">
          <cell r="A738">
            <v>17</v>
          </cell>
          <cell r="B738">
            <v>0</v>
          </cell>
          <cell r="C738" t="str">
            <v>DEPARTMENT OF THE NAVY</v>
          </cell>
          <cell r="D738">
            <v>1700</v>
          </cell>
          <cell r="E738">
            <v>8597</v>
          </cell>
          <cell r="F738" t="str">
            <v>ENS BRENTON BREED</v>
          </cell>
          <cell r="G738">
            <v>7575340638</v>
          </cell>
          <cell r="H738">
            <v>0</v>
          </cell>
          <cell r="I738" t="str">
            <v>17</v>
          </cell>
        </row>
        <row r="739">
          <cell r="A739">
            <v>17</v>
          </cell>
          <cell r="B739">
            <v>0</v>
          </cell>
          <cell r="C739" t="str">
            <v>DEPARTMENT OF THE NAVY</v>
          </cell>
          <cell r="D739">
            <v>1700</v>
          </cell>
          <cell r="E739">
            <v>8598</v>
          </cell>
          <cell r="F739" t="str">
            <v>ENS ROBERT WHITE</v>
          </cell>
          <cell r="G739">
            <v>3152436682</v>
          </cell>
          <cell r="H739">
            <v>0</v>
          </cell>
          <cell r="I739" t="str">
            <v>17</v>
          </cell>
        </row>
        <row r="740">
          <cell r="A740">
            <v>17</v>
          </cell>
          <cell r="B740">
            <v>0</v>
          </cell>
          <cell r="C740" t="str">
            <v>DEPARTMENT OF THE NAVY</v>
          </cell>
          <cell r="D740">
            <v>1700</v>
          </cell>
          <cell r="E740">
            <v>8704</v>
          </cell>
          <cell r="F740" t="str">
            <v>ENS TERRAN N. TRAVIS</v>
          </cell>
          <cell r="G740">
            <v>3172419976</v>
          </cell>
          <cell r="H740">
            <v>0</v>
          </cell>
          <cell r="I740" t="str">
            <v>17</v>
          </cell>
        </row>
        <row r="741">
          <cell r="A741">
            <v>17</v>
          </cell>
          <cell r="B741">
            <v>0</v>
          </cell>
          <cell r="C741" t="str">
            <v>DEPARTMENT OF THE NAVY</v>
          </cell>
          <cell r="D741">
            <v>1700</v>
          </cell>
          <cell r="E741">
            <v>8706</v>
          </cell>
          <cell r="F741" t="str">
            <v>ENS GREG SCEVIOUR</v>
          </cell>
          <cell r="G741">
            <v>7574627588</v>
          </cell>
          <cell r="H741">
            <v>0</v>
          </cell>
          <cell r="I741" t="str">
            <v>17</v>
          </cell>
        </row>
        <row r="742">
          <cell r="A742">
            <v>17</v>
          </cell>
          <cell r="B742">
            <v>0</v>
          </cell>
          <cell r="C742" t="str">
            <v>DEPARTMENT OF THE NAVY</v>
          </cell>
          <cell r="D742">
            <v>1700</v>
          </cell>
          <cell r="E742">
            <v>8707</v>
          </cell>
          <cell r="F742" t="str">
            <v>ENS DANIEL T. FOWLER</v>
          </cell>
          <cell r="G742">
            <v>8084749298</v>
          </cell>
          <cell r="H742">
            <v>0</v>
          </cell>
          <cell r="I742" t="str">
            <v>17</v>
          </cell>
        </row>
        <row r="743">
          <cell r="A743">
            <v>17</v>
          </cell>
          <cell r="B743">
            <v>0</v>
          </cell>
          <cell r="C743" t="str">
            <v>DEPARTMENT OF THE NAVY</v>
          </cell>
          <cell r="D743">
            <v>1700</v>
          </cell>
          <cell r="E743">
            <v>8708</v>
          </cell>
          <cell r="F743" t="str">
            <v>ENS TIMOTHY LANDRY</v>
          </cell>
          <cell r="G743">
            <v>7574455078</v>
          </cell>
          <cell r="H743">
            <v>0</v>
          </cell>
          <cell r="I743" t="str">
            <v>17</v>
          </cell>
        </row>
        <row r="744">
          <cell r="A744">
            <v>17</v>
          </cell>
          <cell r="B744">
            <v>0</v>
          </cell>
          <cell r="C744" t="str">
            <v>DEPARTMENT OF THE NAVY</v>
          </cell>
          <cell r="D744">
            <v>1700</v>
          </cell>
          <cell r="E744">
            <v>8711</v>
          </cell>
          <cell r="F744" t="str">
            <v>ENS BRIAN SHECKELLS</v>
          </cell>
          <cell r="G744">
            <v>7574442846</v>
          </cell>
          <cell r="H744">
            <v>0</v>
          </cell>
          <cell r="I744" t="str">
            <v>17</v>
          </cell>
        </row>
        <row r="745">
          <cell r="A745">
            <v>17</v>
          </cell>
          <cell r="B745">
            <v>0</v>
          </cell>
          <cell r="C745" t="str">
            <v>DEPARTMENT OF THE NAVY</v>
          </cell>
          <cell r="D745">
            <v>1700</v>
          </cell>
          <cell r="E745">
            <v>8712</v>
          </cell>
          <cell r="F745" t="str">
            <v>LTJG ALICIA STONECIPHER</v>
          </cell>
          <cell r="G745">
            <v>8084714889</v>
          </cell>
          <cell r="H745">
            <v>0</v>
          </cell>
          <cell r="I745" t="str">
            <v>17</v>
          </cell>
        </row>
        <row r="746">
          <cell r="A746">
            <v>17</v>
          </cell>
          <cell r="B746">
            <v>0</v>
          </cell>
          <cell r="C746" t="str">
            <v>DEPARTMENT OF THE NAVY</v>
          </cell>
          <cell r="D746">
            <v>1700</v>
          </cell>
          <cell r="E746">
            <v>8714</v>
          </cell>
          <cell r="F746" t="str">
            <v>ENS MARY E JOHNSON</v>
          </cell>
          <cell r="G746">
            <v>6195564118</v>
          </cell>
          <cell r="H746">
            <v>0</v>
          </cell>
          <cell r="I746" t="str">
            <v>17</v>
          </cell>
        </row>
        <row r="747">
          <cell r="A747">
            <v>17</v>
          </cell>
          <cell r="B747">
            <v>0</v>
          </cell>
          <cell r="C747" t="str">
            <v>DEPARTMENT OF THE NAVY</v>
          </cell>
          <cell r="D747">
            <v>1700</v>
          </cell>
          <cell r="E747">
            <v>8715</v>
          </cell>
          <cell r="F747" t="str">
            <v>ENS CHRISTINA A KUNG</v>
          </cell>
          <cell r="G747">
            <v>6195563005</v>
          </cell>
          <cell r="H747">
            <v>0</v>
          </cell>
          <cell r="I747" t="str">
            <v>17</v>
          </cell>
        </row>
        <row r="748">
          <cell r="A748">
            <v>17</v>
          </cell>
          <cell r="B748">
            <v>0</v>
          </cell>
          <cell r="C748" t="str">
            <v>DEPARTMENT OF THE NAVY</v>
          </cell>
          <cell r="D748">
            <v>1700</v>
          </cell>
          <cell r="E748">
            <v>8716</v>
          </cell>
          <cell r="F748" t="str">
            <v>CPT BUHARI A OYOFO</v>
          </cell>
          <cell r="G748">
            <v>112022342</v>
          </cell>
          <cell r="H748">
            <v>0</v>
          </cell>
          <cell r="I748" t="str">
            <v>17</v>
          </cell>
        </row>
        <row r="749">
          <cell r="A749">
            <v>17</v>
          </cell>
          <cell r="B749">
            <v>0</v>
          </cell>
          <cell r="C749" t="str">
            <v>DEPARTMENT OF THE NAVY</v>
          </cell>
          <cell r="D749">
            <v>1700</v>
          </cell>
          <cell r="E749">
            <v>8718</v>
          </cell>
          <cell r="F749" t="str">
            <v>ENS MICHAEL T. MCCALL</v>
          </cell>
          <cell r="G749">
            <v>8084719205</v>
          </cell>
          <cell r="H749">
            <v>0</v>
          </cell>
          <cell r="I749" t="str">
            <v>17</v>
          </cell>
        </row>
        <row r="750">
          <cell r="A750">
            <v>17</v>
          </cell>
          <cell r="B750">
            <v>0</v>
          </cell>
          <cell r="C750" t="str">
            <v>DEPARTMENT OF THE NAVY</v>
          </cell>
          <cell r="D750">
            <v>1700</v>
          </cell>
          <cell r="E750">
            <v>8719</v>
          </cell>
          <cell r="F750" t="str">
            <v>LTJG ZACHARY HAWKINS</v>
          </cell>
          <cell r="G750">
            <v>7574450783</v>
          </cell>
          <cell r="H750">
            <v>0</v>
          </cell>
          <cell r="I750" t="str">
            <v>17</v>
          </cell>
        </row>
        <row r="751">
          <cell r="A751">
            <v>17</v>
          </cell>
          <cell r="B751">
            <v>0</v>
          </cell>
          <cell r="C751" t="str">
            <v>DEPARTMENT OF THE NAVY</v>
          </cell>
          <cell r="D751">
            <v>1700</v>
          </cell>
          <cell r="E751">
            <v>8720</v>
          </cell>
          <cell r="F751" t="str">
            <v>ENS ELIZABETH CLAXTON</v>
          </cell>
          <cell r="G751">
            <v>3122432460</v>
          </cell>
          <cell r="H751">
            <v>0</v>
          </cell>
          <cell r="I751" t="str">
            <v>17</v>
          </cell>
        </row>
        <row r="752">
          <cell r="A752">
            <v>17</v>
          </cell>
          <cell r="B752">
            <v>0</v>
          </cell>
          <cell r="C752" t="str">
            <v>DEPARTMENT OF THE NAVY</v>
          </cell>
          <cell r="D752">
            <v>1700</v>
          </cell>
          <cell r="E752">
            <v>8730</v>
          </cell>
          <cell r="F752" t="str">
            <v>ENS AUSTIN R. HEDDERLY</v>
          </cell>
          <cell r="G752">
            <v>6195564720</v>
          </cell>
          <cell r="H752">
            <v>0</v>
          </cell>
          <cell r="I752" t="str">
            <v>17</v>
          </cell>
        </row>
        <row r="753">
          <cell r="A753">
            <v>17</v>
          </cell>
          <cell r="B753">
            <v>0</v>
          </cell>
          <cell r="C753" t="str">
            <v>DEPARTMENT OF THE NAVY</v>
          </cell>
          <cell r="D753">
            <v>1700</v>
          </cell>
          <cell r="E753">
            <v>8731</v>
          </cell>
          <cell r="F753" t="str">
            <v>ENS CRETTE HENDRICKS II</v>
          </cell>
          <cell r="G753">
            <v>4346102374</v>
          </cell>
          <cell r="H753">
            <v>0</v>
          </cell>
          <cell r="I753" t="str">
            <v>17</v>
          </cell>
        </row>
        <row r="754">
          <cell r="A754">
            <v>17</v>
          </cell>
          <cell r="B754">
            <v>0</v>
          </cell>
          <cell r="C754" t="str">
            <v>DEPARTMENT OF THE NAVY</v>
          </cell>
          <cell r="D754">
            <v>1700</v>
          </cell>
          <cell r="E754">
            <v>8732</v>
          </cell>
          <cell r="F754" t="str">
            <v>ENS KATHRYN NEWSOM</v>
          </cell>
          <cell r="G754">
            <v>6195563888</v>
          </cell>
          <cell r="H754">
            <v>0</v>
          </cell>
          <cell r="I754" t="str">
            <v>17</v>
          </cell>
        </row>
        <row r="755">
          <cell r="A755">
            <v>17</v>
          </cell>
          <cell r="B755">
            <v>0</v>
          </cell>
          <cell r="C755" t="str">
            <v>DEPARTMENT OF THE NAVY</v>
          </cell>
          <cell r="D755">
            <v>1700</v>
          </cell>
          <cell r="E755">
            <v>8737</v>
          </cell>
          <cell r="F755" t="str">
            <v>MR. THOMAS LIPPERT</v>
          </cell>
          <cell r="G755">
            <v>3016193021</v>
          </cell>
          <cell r="H755">
            <v>0</v>
          </cell>
          <cell r="I755" t="str">
            <v>17</v>
          </cell>
        </row>
        <row r="756">
          <cell r="A756">
            <v>17</v>
          </cell>
          <cell r="B756">
            <v>0</v>
          </cell>
          <cell r="C756" t="str">
            <v>DEPARTMENT OF THE NAVY</v>
          </cell>
          <cell r="D756">
            <v>1700</v>
          </cell>
          <cell r="E756">
            <v>8738</v>
          </cell>
          <cell r="F756" t="str">
            <v>MR. THOMAS LIPPERT</v>
          </cell>
          <cell r="G756">
            <v>3016193021</v>
          </cell>
          <cell r="H756">
            <v>0</v>
          </cell>
          <cell r="I756" t="str">
            <v>17</v>
          </cell>
        </row>
        <row r="757">
          <cell r="A757">
            <v>17</v>
          </cell>
          <cell r="B757">
            <v>0</v>
          </cell>
          <cell r="C757" t="str">
            <v>DEPARTMENT OF THE NAVY</v>
          </cell>
          <cell r="D757">
            <v>1700</v>
          </cell>
          <cell r="E757">
            <v>8739</v>
          </cell>
          <cell r="F757" t="str">
            <v>MR. THOMAS LIPPERT</v>
          </cell>
          <cell r="G757">
            <v>3016193021</v>
          </cell>
          <cell r="H757">
            <v>0</v>
          </cell>
          <cell r="I757" t="str">
            <v>17</v>
          </cell>
        </row>
        <row r="758">
          <cell r="A758">
            <v>17</v>
          </cell>
          <cell r="B758">
            <v>0</v>
          </cell>
          <cell r="C758" t="str">
            <v>DEPARTMENT OF THE NAVY</v>
          </cell>
          <cell r="D758">
            <v>1700</v>
          </cell>
          <cell r="E758">
            <v>8740</v>
          </cell>
          <cell r="F758" t="str">
            <v>MR. THOMAS LIPPERT</v>
          </cell>
          <cell r="G758">
            <v>3016193021</v>
          </cell>
          <cell r="H758">
            <v>0</v>
          </cell>
          <cell r="I758" t="str">
            <v>17</v>
          </cell>
        </row>
        <row r="759">
          <cell r="A759">
            <v>17</v>
          </cell>
          <cell r="B759">
            <v>0</v>
          </cell>
          <cell r="C759" t="str">
            <v>DEPARTMENT OF THE NAVY</v>
          </cell>
          <cell r="D759">
            <v>1700</v>
          </cell>
          <cell r="E759">
            <v>8741</v>
          </cell>
          <cell r="F759" t="str">
            <v>MR. THOMAS LIPPERT</v>
          </cell>
          <cell r="G759">
            <v>3016193021</v>
          </cell>
          <cell r="H759">
            <v>0</v>
          </cell>
          <cell r="I759" t="str">
            <v>17</v>
          </cell>
        </row>
        <row r="760">
          <cell r="A760">
            <v>17</v>
          </cell>
          <cell r="B760">
            <v>0</v>
          </cell>
          <cell r="C760" t="str">
            <v>DEPARTMENT OF THE NAVY</v>
          </cell>
          <cell r="D760">
            <v>1700</v>
          </cell>
          <cell r="E760">
            <v>8742</v>
          </cell>
          <cell r="F760" t="str">
            <v>MR. THOMAS LIPPERT</v>
          </cell>
          <cell r="G760">
            <v>3016193021</v>
          </cell>
          <cell r="H760">
            <v>0</v>
          </cell>
          <cell r="I760" t="str">
            <v>17</v>
          </cell>
        </row>
        <row r="761">
          <cell r="A761">
            <v>17</v>
          </cell>
          <cell r="B761">
            <v>0</v>
          </cell>
          <cell r="C761" t="str">
            <v>DEPARTMENT OF THE NAVY</v>
          </cell>
          <cell r="D761">
            <v>1700</v>
          </cell>
          <cell r="E761">
            <v>8743</v>
          </cell>
          <cell r="F761" t="str">
            <v>MR. THOMAS LIPPERT</v>
          </cell>
          <cell r="G761">
            <v>3016193021</v>
          </cell>
          <cell r="H761">
            <v>0</v>
          </cell>
          <cell r="I761" t="str">
            <v>17</v>
          </cell>
        </row>
        <row r="762">
          <cell r="A762">
            <v>17</v>
          </cell>
          <cell r="B762">
            <v>0</v>
          </cell>
          <cell r="C762" t="str">
            <v>DEPARTMENT OF THE NAVY</v>
          </cell>
          <cell r="D762">
            <v>1700</v>
          </cell>
          <cell r="E762">
            <v>8744</v>
          </cell>
          <cell r="F762" t="str">
            <v>MR. THOMAS LIPPERT</v>
          </cell>
          <cell r="G762">
            <v>3016193021</v>
          </cell>
          <cell r="H762">
            <v>0</v>
          </cell>
          <cell r="I762" t="str">
            <v>17</v>
          </cell>
        </row>
        <row r="763">
          <cell r="A763">
            <v>17</v>
          </cell>
          <cell r="B763">
            <v>0</v>
          </cell>
          <cell r="C763" t="str">
            <v>DEPARTMENT OF THE NAVY</v>
          </cell>
          <cell r="D763">
            <v>1700</v>
          </cell>
          <cell r="E763">
            <v>8745</v>
          </cell>
          <cell r="F763" t="str">
            <v>MR. THOMAS LIPPERT</v>
          </cell>
          <cell r="G763">
            <v>3016193021</v>
          </cell>
          <cell r="H763">
            <v>0</v>
          </cell>
          <cell r="I763" t="str">
            <v>17</v>
          </cell>
        </row>
        <row r="764">
          <cell r="A764">
            <v>17</v>
          </cell>
          <cell r="B764">
            <v>0</v>
          </cell>
          <cell r="C764" t="str">
            <v>DEPARTMENT OF THE NAVY</v>
          </cell>
          <cell r="D764">
            <v>1700</v>
          </cell>
          <cell r="E764">
            <v>8746</v>
          </cell>
          <cell r="F764" t="str">
            <v>MR. THOMAS LIPPERT</v>
          </cell>
          <cell r="G764">
            <v>3016193021</v>
          </cell>
          <cell r="H764">
            <v>0</v>
          </cell>
          <cell r="I764" t="str">
            <v>17</v>
          </cell>
        </row>
        <row r="765">
          <cell r="A765">
            <v>17</v>
          </cell>
          <cell r="B765">
            <v>0</v>
          </cell>
          <cell r="C765" t="str">
            <v>DEPARTMENT OF THE NAVY</v>
          </cell>
          <cell r="D765">
            <v>1700</v>
          </cell>
          <cell r="E765">
            <v>8747</v>
          </cell>
          <cell r="F765" t="str">
            <v>ENS PATRICK D AMUNDSON</v>
          </cell>
          <cell r="G765">
            <v>9042707990</v>
          </cell>
          <cell r="H765">
            <v>0</v>
          </cell>
          <cell r="I765" t="str">
            <v>17</v>
          </cell>
        </row>
        <row r="766">
          <cell r="A766">
            <v>17</v>
          </cell>
          <cell r="B766">
            <v>0</v>
          </cell>
          <cell r="C766" t="str">
            <v>DEPARTMENT OF THE NAVY</v>
          </cell>
          <cell r="D766">
            <v>1700</v>
          </cell>
          <cell r="E766">
            <v>8749</v>
          </cell>
          <cell r="F766" t="str">
            <v>LTJH MICHAEL BAUGH</v>
          </cell>
          <cell r="G766">
            <v>7574442207</v>
          </cell>
          <cell r="H766">
            <v>0</v>
          </cell>
          <cell r="I766" t="str">
            <v>17</v>
          </cell>
        </row>
        <row r="767">
          <cell r="A767">
            <v>17</v>
          </cell>
          <cell r="B767">
            <v>0</v>
          </cell>
          <cell r="C767" t="str">
            <v>DEPARTMENT OF THE NAVY</v>
          </cell>
          <cell r="D767">
            <v>1700</v>
          </cell>
          <cell r="E767">
            <v>8750</v>
          </cell>
          <cell r="F767" t="str">
            <v>ENS LIN LIN ZHENG</v>
          </cell>
          <cell r="G767">
            <v>7573964285</v>
          </cell>
          <cell r="H767">
            <v>0</v>
          </cell>
          <cell r="I767" t="str">
            <v>17</v>
          </cell>
        </row>
        <row r="768">
          <cell r="A768">
            <v>17</v>
          </cell>
          <cell r="B768">
            <v>0</v>
          </cell>
          <cell r="C768" t="str">
            <v>DEPARTMENT OF THE NAVY</v>
          </cell>
          <cell r="D768">
            <v>1700</v>
          </cell>
          <cell r="E768">
            <v>8751</v>
          </cell>
          <cell r="F768" t="str">
            <v>ENS GREG SCEVIOUR</v>
          </cell>
          <cell r="G768">
            <v>7574627588</v>
          </cell>
          <cell r="H768">
            <v>0</v>
          </cell>
          <cell r="I768" t="str">
            <v>17</v>
          </cell>
        </row>
        <row r="769">
          <cell r="A769">
            <v>17</v>
          </cell>
          <cell r="B769">
            <v>0</v>
          </cell>
          <cell r="C769" t="str">
            <v>DEPARTMENT OF THE NAVY</v>
          </cell>
          <cell r="D769">
            <v>1700</v>
          </cell>
          <cell r="E769">
            <v>8754</v>
          </cell>
          <cell r="F769" t="str">
            <v>MR. SEAN M. WILSON</v>
          </cell>
          <cell r="G769">
            <v>7576266655</v>
          </cell>
          <cell r="H769">
            <v>0</v>
          </cell>
          <cell r="I769" t="str">
            <v>17</v>
          </cell>
        </row>
        <row r="770">
          <cell r="A770">
            <v>17</v>
          </cell>
          <cell r="B770">
            <v>0</v>
          </cell>
          <cell r="C770" t="str">
            <v>DEPARTMENT OF THE NAVY</v>
          </cell>
          <cell r="D770">
            <v>1700</v>
          </cell>
          <cell r="E770">
            <v>8756</v>
          </cell>
          <cell r="F770" t="str">
            <v>ENS IZADEL T. KELLEY</v>
          </cell>
          <cell r="G770">
            <v>6195563819</v>
          </cell>
          <cell r="H770">
            <v>0</v>
          </cell>
          <cell r="I770" t="str">
            <v>17</v>
          </cell>
        </row>
        <row r="771">
          <cell r="A771">
            <v>17</v>
          </cell>
          <cell r="B771">
            <v>0</v>
          </cell>
          <cell r="C771" t="str">
            <v>DEPARTMENT OF THE NAVY</v>
          </cell>
          <cell r="D771">
            <v>1700</v>
          </cell>
          <cell r="E771">
            <v>8757</v>
          </cell>
          <cell r="F771" t="str">
            <v>LTJG BRIAN J KENDRICK</v>
          </cell>
          <cell r="G771">
            <v>9042707980</v>
          </cell>
          <cell r="H771">
            <v>0</v>
          </cell>
          <cell r="I771" t="str">
            <v>17</v>
          </cell>
        </row>
        <row r="772">
          <cell r="A772">
            <v>17</v>
          </cell>
          <cell r="B772">
            <v>0</v>
          </cell>
          <cell r="C772" t="str">
            <v>DEPARTMENT OF THE NAVY</v>
          </cell>
          <cell r="D772">
            <v>1700</v>
          </cell>
          <cell r="E772">
            <v>8760</v>
          </cell>
          <cell r="F772" t="str">
            <v>LTJG JASON ORSO</v>
          </cell>
          <cell r="G772">
            <v>8084748591</v>
          </cell>
          <cell r="H772">
            <v>0</v>
          </cell>
          <cell r="I772" t="str">
            <v>17</v>
          </cell>
        </row>
        <row r="773">
          <cell r="A773">
            <v>17</v>
          </cell>
          <cell r="B773">
            <v>0</v>
          </cell>
          <cell r="C773" t="str">
            <v>DEPARTMENT OF THE NAVY</v>
          </cell>
          <cell r="D773">
            <v>1700</v>
          </cell>
          <cell r="E773">
            <v>8761</v>
          </cell>
          <cell r="F773" t="str">
            <v>ENS ELIZAVETA V. SCHEVEY</v>
          </cell>
          <cell r="G773">
            <v>7574443207</v>
          </cell>
          <cell r="H773">
            <v>0</v>
          </cell>
          <cell r="I773" t="str">
            <v>17</v>
          </cell>
        </row>
        <row r="774">
          <cell r="A774">
            <v>17</v>
          </cell>
          <cell r="B774">
            <v>0</v>
          </cell>
          <cell r="C774" t="str">
            <v>DEPARTMENT OF THE NAVY</v>
          </cell>
          <cell r="D774">
            <v>1700</v>
          </cell>
          <cell r="E774">
            <v>8762</v>
          </cell>
          <cell r="F774" t="str">
            <v>ENS BRYAN R VAUGHN</v>
          </cell>
          <cell r="G774">
            <v>7574456315</v>
          </cell>
          <cell r="H774">
            <v>0</v>
          </cell>
          <cell r="I774" t="str">
            <v>17</v>
          </cell>
        </row>
        <row r="775">
          <cell r="A775">
            <v>17</v>
          </cell>
          <cell r="B775">
            <v>0</v>
          </cell>
          <cell r="C775" t="str">
            <v>DEPARTMENT OF THE NAVY</v>
          </cell>
          <cell r="D775">
            <v>1700</v>
          </cell>
          <cell r="E775">
            <v>8765</v>
          </cell>
          <cell r="F775" t="str">
            <v>ENS PETER OLIVER</v>
          </cell>
          <cell r="G775">
            <v>7574437011</v>
          </cell>
          <cell r="H775">
            <v>0</v>
          </cell>
          <cell r="I775" t="str">
            <v>17</v>
          </cell>
        </row>
        <row r="776">
          <cell r="A776">
            <v>17</v>
          </cell>
          <cell r="B776">
            <v>0</v>
          </cell>
          <cell r="C776" t="str">
            <v>DEPARTMENT OF THE NAVY</v>
          </cell>
          <cell r="D776">
            <v>1700</v>
          </cell>
          <cell r="E776">
            <v>8766</v>
          </cell>
          <cell r="F776" t="str">
            <v>ENS CECILIA M BRUMLEY</v>
          </cell>
          <cell r="G776">
            <v>7574451527</v>
          </cell>
          <cell r="H776">
            <v>0</v>
          </cell>
          <cell r="I776" t="str">
            <v>17</v>
          </cell>
        </row>
        <row r="777">
          <cell r="A777">
            <v>17</v>
          </cell>
          <cell r="B777">
            <v>0</v>
          </cell>
          <cell r="C777" t="str">
            <v>DEPARTMENT OF THE NAVY</v>
          </cell>
          <cell r="D777">
            <v>1700</v>
          </cell>
          <cell r="E777">
            <v>8767</v>
          </cell>
          <cell r="F777" t="str">
            <v>ENS FAITHANN M. HAWKINS</v>
          </cell>
          <cell r="G777">
            <v>6195564661</v>
          </cell>
          <cell r="H777">
            <v>0</v>
          </cell>
          <cell r="I777" t="str">
            <v>17</v>
          </cell>
        </row>
        <row r="778">
          <cell r="A778">
            <v>17</v>
          </cell>
          <cell r="B778">
            <v>0</v>
          </cell>
          <cell r="C778" t="str">
            <v>DEPARTMENT OF THE NAVY</v>
          </cell>
          <cell r="D778">
            <v>1700</v>
          </cell>
          <cell r="E778">
            <v>8771</v>
          </cell>
          <cell r="F778" t="str">
            <v>ENS JASON P GEORGE</v>
          </cell>
          <cell r="G778">
            <v>7574443314</v>
          </cell>
          <cell r="H778">
            <v>0</v>
          </cell>
          <cell r="I778" t="str">
            <v>17</v>
          </cell>
        </row>
        <row r="779">
          <cell r="A779">
            <v>17</v>
          </cell>
          <cell r="B779">
            <v>0</v>
          </cell>
          <cell r="C779" t="str">
            <v>DEPARTMENT OF THE NAVY</v>
          </cell>
          <cell r="D779">
            <v>1700</v>
          </cell>
          <cell r="E779">
            <v>8772</v>
          </cell>
          <cell r="F779" t="str">
            <v>ENS DONTA R TANNER</v>
          </cell>
          <cell r="G779">
            <v>3604767898</v>
          </cell>
          <cell r="H779">
            <v>0</v>
          </cell>
          <cell r="I779" t="str">
            <v>17</v>
          </cell>
        </row>
        <row r="780">
          <cell r="A780">
            <v>17</v>
          </cell>
          <cell r="B780">
            <v>0</v>
          </cell>
          <cell r="C780" t="str">
            <v>DEPARTMENT OF THE NAVY</v>
          </cell>
          <cell r="D780">
            <v>1700</v>
          </cell>
          <cell r="E780">
            <v>8774</v>
          </cell>
          <cell r="F780" t="str">
            <v>LTJG BRIAN J. BELL</v>
          </cell>
          <cell r="G780">
            <v>6195564594</v>
          </cell>
          <cell r="H780">
            <v>0</v>
          </cell>
          <cell r="I780" t="str">
            <v>17</v>
          </cell>
        </row>
        <row r="781">
          <cell r="A781">
            <v>17</v>
          </cell>
          <cell r="B781">
            <v>0</v>
          </cell>
          <cell r="C781" t="str">
            <v>DEPARTMENT OF THE NAVY</v>
          </cell>
          <cell r="D781">
            <v>1700</v>
          </cell>
          <cell r="E781">
            <v>8777</v>
          </cell>
          <cell r="F781" t="str">
            <v>ENS HART</v>
          </cell>
          <cell r="G781">
            <v>7574447491</v>
          </cell>
          <cell r="H781">
            <v>0</v>
          </cell>
          <cell r="I781" t="str">
            <v>17</v>
          </cell>
        </row>
        <row r="782">
          <cell r="A782">
            <v>17</v>
          </cell>
          <cell r="B782">
            <v>0</v>
          </cell>
          <cell r="C782" t="str">
            <v>DEPARTMENT OF THE NAVY</v>
          </cell>
          <cell r="D782">
            <v>1700</v>
          </cell>
          <cell r="E782">
            <v>8778</v>
          </cell>
          <cell r="F782" t="str">
            <v>ENS EMILY HAWKINS</v>
          </cell>
          <cell r="G782">
            <v>8086535861</v>
          </cell>
          <cell r="H782">
            <v>0</v>
          </cell>
          <cell r="I782" t="str">
            <v>17</v>
          </cell>
        </row>
        <row r="783">
          <cell r="A783">
            <v>17</v>
          </cell>
          <cell r="B783">
            <v>0</v>
          </cell>
          <cell r="C783" t="str">
            <v>DEPARTMENT OF THE NAVY</v>
          </cell>
          <cell r="D783">
            <v>1700</v>
          </cell>
          <cell r="E783">
            <v>8781</v>
          </cell>
          <cell r="F783" t="str">
            <v>ENS GRACE C. M. COGAR</v>
          </cell>
          <cell r="G783">
            <v>6195563589</v>
          </cell>
          <cell r="H783">
            <v>0</v>
          </cell>
          <cell r="I783" t="str">
            <v>17</v>
          </cell>
        </row>
        <row r="784">
          <cell r="A784">
            <v>17</v>
          </cell>
          <cell r="B784">
            <v>0</v>
          </cell>
          <cell r="C784" t="str">
            <v>DEPARTMENT OF THE NAVY</v>
          </cell>
          <cell r="D784">
            <v>1700</v>
          </cell>
          <cell r="E784">
            <v>8782</v>
          </cell>
          <cell r="F784" t="str">
            <v>LTJG SAMUEL ROBINSON</v>
          </cell>
          <cell r="G784">
            <v>7574944817</v>
          </cell>
          <cell r="H784">
            <v>0</v>
          </cell>
          <cell r="I784" t="str">
            <v>17</v>
          </cell>
        </row>
        <row r="785">
          <cell r="A785">
            <v>17</v>
          </cell>
          <cell r="B785">
            <v>0</v>
          </cell>
          <cell r="C785" t="str">
            <v>DEPARTMENT OF THE NAVY</v>
          </cell>
          <cell r="D785">
            <v>1700</v>
          </cell>
          <cell r="E785">
            <v>8784</v>
          </cell>
          <cell r="F785" t="str">
            <v>ENS CHARLES L. CANTERNA</v>
          </cell>
          <cell r="G785">
            <v>8084710750</v>
          </cell>
          <cell r="H785">
            <v>0</v>
          </cell>
          <cell r="I785" t="str">
            <v>17</v>
          </cell>
        </row>
        <row r="786">
          <cell r="A786">
            <v>17</v>
          </cell>
          <cell r="B786">
            <v>0</v>
          </cell>
          <cell r="C786" t="str">
            <v>DEPARTMENT OF THE NAVY</v>
          </cell>
          <cell r="D786">
            <v>1700</v>
          </cell>
          <cell r="E786">
            <v>8789</v>
          </cell>
          <cell r="F786" t="str">
            <v>LTJG RYAN SAWKO</v>
          </cell>
          <cell r="G786">
            <v>7574441629</v>
          </cell>
          <cell r="H786">
            <v>0</v>
          </cell>
          <cell r="I786" t="str">
            <v>17</v>
          </cell>
        </row>
        <row r="787">
          <cell r="A787">
            <v>17</v>
          </cell>
          <cell r="B787">
            <v>0</v>
          </cell>
          <cell r="C787" t="str">
            <v>DEPARTMENT OF THE NAVY</v>
          </cell>
          <cell r="D787">
            <v>1700</v>
          </cell>
          <cell r="E787">
            <v>8790</v>
          </cell>
          <cell r="F787" t="str">
            <v>LTJG JAN SCHOTMAN</v>
          </cell>
          <cell r="G787">
            <v>9042705642</v>
          </cell>
          <cell r="H787">
            <v>0</v>
          </cell>
          <cell r="I787" t="str">
            <v>17</v>
          </cell>
        </row>
        <row r="788">
          <cell r="A788">
            <v>17</v>
          </cell>
          <cell r="B788">
            <v>0</v>
          </cell>
          <cell r="C788" t="str">
            <v>DEPARTMENT OF THE NAVY</v>
          </cell>
          <cell r="D788">
            <v>1700</v>
          </cell>
          <cell r="E788">
            <v>8791</v>
          </cell>
          <cell r="F788" t="str">
            <v>LTJG A K SMITH</v>
          </cell>
          <cell r="G788">
            <v>7574456508</v>
          </cell>
          <cell r="H788">
            <v>0</v>
          </cell>
          <cell r="I788" t="str">
            <v>17</v>
          </cell>
        </row>
        <row r="789">
          <cell r="A789">
            <v>17</v>
          </cell>
          <cell r="B789">
            <v>0</v>
          </cell>
          <cell r="C789" t="str">
            <v>DEPARTMENT OF THE NAVY</v>
          </cell>
          <cell r="D789">
            <v>1700</v>
          </cell>
          <cell r="E789">
            <v>8792</v>
          </cell>
          <cell r="F789" t="str">
            <v>LTJG CHAD M. COOPER</v>
          </cell>
          <cell r="G789">
            <v>6195564190</v>
          </cell>
          <cell r="H789">
            <v>0</v>
          </cell>
          <cell r="I789" t="str">
            <v>17</v>
          </cell>
        </row>
        <row r="790">
          <cell r="A790">
            <v>17</v>
          </cell>
          <cell r="B790">
            <v>0</v>
          </cell>
          <cell r="C790" t="str">
            <v>DEPARTMENT OF THE NAVY</v>
          </cell>
          <cell r="D790">
            <v>1700</v>
          </cell>
          <cell r="E790">
            <v>8793</v>
          </cell>
          <cell r="F790" t="str">
            <v>ENS DAVID S. PENNINGTON</v>
          </cell>
          <cell r="G790">
            <v>7574438004</v>
          </cell>
          <cell r="H790">
            <v>0</v>
          </cell>
          <cell r="I790" t="str">
            <v>17</v>
          </cell>
        </row>
        <row r="791">
          <cell r="A791">
            <v>17</v>
          </cell>
          <cell r="B791">
            <v>0</v>
          </cell>
          <cell r="C791" t="str">
            <v>DEPARTMENT OF THE NAVY</v>
          </cell>
          <cell r="D791">
            <v>1700</v>
          </cell>
          <cell r="E791">
            <v>8794</v>
          </cell>
          <cell r="F791" t="str">
            <v>ENS ADSRIAN ARANGO</v>
          </cell>
          <cell r="G791">
            <v>7572433165</v>
          </cell>
          <cell r="H791">
            <v>0</v>
          </cell>
          <cell r="I791" t="str">
            <v>17</v>
          </cell>
        </row>
        <row r="792">
          <cell r="A792">
            <v>17</v>
          </cell>
          <cell r="B792">
            <v>0</v>
          </cell>
          <cell r="C792" t="str">
            <v>DEPARTMENT OF THE NAVY</v>
          </cell>
          <cell r="D792">
            <v>1700</v>
          </cell>
          <cell r="E792">
            <v>8795</v>
          </cell>
          <cell r="F792" t="str">
            <v>LTJG STEVEN D. KELLY</v>
          </cell>
          <cell r="G792">
            <v>3152432260</v>
          </cell>
          <cell r="H792">
            <v>0</v>
          </cell>
          <cell r="I792" t="str">
            <v>17</v>
          </cell>
        </row>
        <row r="793">
          <cell r="A793">
            <v>17</v>
          </cell>
          <cell r="B793">
            <v>0</v>
          </cell>
          <cell r="C793" t="str">
            <v>DEPARTMENT OF THE NAVY</v>
          </cell>
          <cell r="D793">
            <v>1700</v>
          </cell>
          <cell r="E793">
            <v>8796</v>
          </cell>
          <cell r="F793" t="str">
            <v>ENS CHRISTOPHER ANSCHUETZ</v>
          </cell>
          <cell r="G793">
            <v>7574456147</v>
          </cell>
          <cell r="H793">
            <v>0</v>
          </cell>
          <cell r="I793" t="str">
            <v>17</v>
          </cell>
        </row>
        <row r="794">
          <cell r="A794">
            <v>17</v>
          </cell>
          <cell r="B794">
            <v>0</v>
          </cell>
          <cell r="C794" t="str">
            <v>DEPARTMENT OF THE NAVY</v>
          </cell>
          <cell r="D794">
            <v>1700</v>
          </cell>
          <cell r="E794">
            <v>8797</v>
          </cell>
          <cell r="F794" t="str">
            <v>LTJG TUNG PHAM THE VU (KEVIN)</v>
          </cell>
          <cell r="G794">
            <v>3606272822</v>
          </cell>
          <cell r="H794">
            <v>0</v>
          </cell>
          <cell r="I794" t="str">
            <v>17</v>
          </cell>
        </row>
        <row r="795">
          <cell r="A795">
            <v>17</v>
          </cell>
          <cell r="B795">
            <v>0</v>
          </cell>
          <cell r="C795" t="str">
            <v>DEPARTMENT OF THE NAVY</v>
          </cell>
          <cell r="D795">
            <v>1700</v>
          </cell>
          <cell r="E795">
            <v>8798</v>
          </cell>
          <cell r="F795" t="str">
            <v>LTJG JARED R. DEITER</v>
          </cell>
          <cell r="G795">
            <v>4253045034</v>
          </cell>
          <cell r="H795">
            <v>0</v>
          </cell>
          <cell r="I795" t="str">
            <v>17</v>
          </cell>
        </row>
        <row r="796">
          <cell r="A796">
            <v>17</v>
          </cell>
          <cell r="B796">
            <v>0</v>
          </cell>
          <cell r="C796" t="str">
            <v>DEPARTMENT OF THE NAVY</v>
          </cell>
          <cell r="D796">
            <v>1700</v>
          </cell>
          <cell r="E796">
            <v>8799</v>
          </cell>
          <cell r="F796" t="str">
            <v>ENS GARY E. MAURER</v>
          </cell>
          <cell r="G796">
            <v>6195564780</v>
          </cell>
          <cell r="H796">
            <v>0</v>
          </cell>
          <cell r="I796" t="str">
            <v>17</v>
          </cell>
        </row>
        <row r="797">
          <cell r="A797">
            <v>17</v>
          </cell>
          <cell r="B797">
            <v>0</v>
          </cell>
          <cell r="C797" t="str">
            <v>DEPARTMENT OF THE NAVY</v>
          </cell>
          <cell r="D797">
            <v>1700</v>
          </cell>
          <cell r="E797">
            <v>8801</v>
          </cell>
          <cell r="F797" t="str">
            <v>ENS TAYLOR A. SHIPLEY</v>
          </cell>
          <cell r="G797">
            <v>7574944857</v>
          </cell>
          <cell r="H797">
            <v>0</v>
          </cell>
          <cell r="I797" t="str">
            <v>17</v>
          </cell>
        </row>
        <row r="798">
          <cell r="A798">
            <v>17</v>
          </cell>
          <cell r="B798">
            <v>0</v>
          </cell>
          <cell r="C798" t="str">
            <v>DEPARTMENT OF THE NAVY</v>
          </cell>
          <cell r="D798">
            <v>1700</v>
          </cell>
          <cell r="E798">
            <v>8802</v>
          </cell>
          <cell r="F798" t="str">
            <v>ENS ERIC J. RICHEY</v>
          </cell>
          <cell r="G798">
            <v>0</v>
          </cell>
          <cell r="H798">
            <v>0</v>
          </cell>
          <cell r="I798" t="str">
            <v>17</v>
          </cell>
        </row>
        <row r="799">
          <cell r="A799">
            <v>17</v>
          </cell>
          <cell r="B799">
            <v>0</v>
          </cell>
          <cell r="C799" t="str">
            <v>DEPARTMENT OF THE NAVY</v>
          </cell>
          <cell r="D799">
            <v>1700</v>
          </cell>
          <cell r="E799">
            <v>8804</v>
          </cell>
          <cell r="F799" t="str">
            <v>ENS JAMI TALBOTT</v>
          </cell>
          <cell r="G799">
            <v>2074425117</v>
          </cell>
          <cell r="H799">
            <v>0</v>
          </cell>
          <cell r="I799" t="str">
            <v>17</v>
          </cell>
        </row>
        <row r="800">
          <cell r="A800">
            <v>17</v>
          </cell>
          <cell r="B800">
            <v>0</v>
          </cell>
          <cell r="C800" t="str">
            <v>DEPARTMENT OF THE NAVY</v>
          </cell>
          <cell r="D800">
            <v>1700</v>
          </cell>
          <cell r="E800">
            <v>8805</v>
          </cell>
          <cell r="F800" t="str">
            <v>KARL H BERNHARDT</v>
          </cell>
          <cell r="G800">
            <v>2155225542</v>
          </cell>
          <cell r="H800">
            <v>0</v>
          </cell>
          <cell r="I800" t="str">
            <v>17</v>
          </cell>
        </row>
        <row r="801">
          <cell r="A801">
            <v>17</v>
          </cell>
          <cell r="B801">
            <v>0</v>
          </cell>
          <cell r="C801" t="str">
            <v>DEPARTMENT OF THE NAVY</v>
          </cell>
          <cell r="D801">
            <v>1700</v>
          </cell>
          <cell r="E801">
            <v>8806</v>
          </cell>
          <cell r="F801" t="str">
            <v>LTJG JUSTIN TINSLEY</v>
          </cell>
          <cell r="G801">
            <v>2287694083</v>
          </cell>
          <cell r="H801">
            <v>0</v>
          </cell>
          <cell r="I801" t="str">
            <v>17</v>
          </cell>
        </row>
        <row r="802">
          <cell r="A802">
            <v>17</v>
          </cell>
          <cell r="B802">
            <v>0</v>
          </cell>
          <cell r="C802" t="str">
            <v>DEPARTMENT OF THE NAVY</v>
          </cell>
          <cell r="D802">
            <v>1700</v>
          </cell>
          <cell r="E802">
            <v>8807</v>
          </cell>
          <cell r="F802" t="str">
            <v>ENS GREGORY M. KRANZ</v>
          </cell>
          <cell r="G802">
            <v>2074425298</v>
          </cell>
          <cell r="H802">
            <v>0</v>
          </cell>
          <cell r="I802" t="str">
            <v>17</v>
          </cell>
        </row>
        <row r="803">
          <cell r="A803">
            <v>17</v>
          </cell>
          <cell r="B803">
            <v>0</v>
          </cell>
          <cell r="C803" t="str">
            <v>DEPARTMENT OF THE NAVY</v>
          </cell>
          <cell r="D803">
            <v>1700</v>
          </cell>
          <cell r="E803">
            <v>8808</v>
          </cell>
          <cell r="F803" t="str">
            <v>ENS JESSICA JIMENEZ</v>
          </cell>
          <cell r="G803">
            <v>8084742879</v>
          </cell>
          <cell r="H803">
            <v>0</v>
          </cell>
          <cell r="I803" t="str">
            <v>17</v>
          </cell>
        </row>
        <row r="804">
          <cell r="A804">
            <v>17</v>
          </cell>
          <cell r="B804">
            <v>0</v>
          </cell>
          <cell r="C804" t="str">
            <v>DEPARTMENT OF THE NAVY</v>
          </cell>
          <cell r="D804">
            <v>1700</v>
          </cell>
          <cell r="E804">
            <v>8810</v>
          </cell>
          <cell r="F804" t="str">
            <v>ENS NAJIB HAMDOUNI</v>
          </cell>
          <cell r="G804">
            <v>2287694298</v>
          </cell>
          <cell r="H804">
            <v>0</v>
          </cell>
          <cell r="I804" t="str">
            <v>17</v>
          </cell>
        </row>
        <row r="805">
          <cell r="A805">
            <v>17</v>
          </cell>
          <cell r="B805">
            <v>0</v>
          </cell>
          <cell r="C805" t="str">
            <v>DEPARTMENT OF THE NAVY</v>
          </cell>
          <cell r="D805">
            <v>1700</v>
          </cell>
          <cell r="E805">
            <v>8811</v>
          </cell>
          <cell r="F805" t="str">
            <v>ENS JACOB P. WILLIAMSON</v>
          </cell>
          <cell r="G805">
            <v>7574438654</v>
          </cell>
          <cell r="H805">
            <v>0</v>
          </cell>
          <cell r="I805" t="str">
            <v>17</v>
          </cell>
        </row>
        <row r="806">
          <cell r="A806">
            <v>17</v>
          </cell>
          <cell r="B806">
            <v>0</v>
          </cell>
          <cell r="C806" t="str">
            <v>DEPARTMENT OF THE NAVY</v>
          </cell>
          <cell r="D806">
            <v>1700</v>
          </cell>
          <cell r="E806">
            <v>8812</v>
          </cell>
          <cell r="F806" t="str">
            <v>PSI KELLY W. SKILLETT</v>
          </cell>
          <cell r="G806">
            <v>2074425117</v>
          </cell>
          <cell r="H806">
            <v>0</v>
          </cell>
          <cell r="I806" t="str">
            <v>17</v>
          </cell>
        </row>
        <row r="807">
          <cell r="A807">
            <v>17</v>
          </cell>
          <cell r="B807">
            <v>0</v>
          </cell>
          <cell r="C807" t="str">
            <v>DEPARTMENT OF THE NAVY</v>
          </cell>
          <cell r="D807">
            <v>1700</v>
          </cell>
          <cell r="E807">
            <v>8813</v>
          </cell>
          <cell r="F807" t="str">
            <v>ENS JILL M CORRALES</v>
          </cell>
          <cell r="G807">
            <v>2287694303</v>
          </cell>
          <cell r="H807">
            <v>0</v>
          </cell>
          <cell r="I807" t="str">
            <v>17</v>
          </cell>
        </row>
        <row r="808">
          <cell r="A808">
            <v>17</v>
          </cell>
          <cell r="B808">
            <v>0</v>
          </cell>
          <cell r="C808" t="str">
            <v>DEPARTMENT OF THE NAVY</v>
          </cell>
          <cell r="D808">
            <v>1700</v>
          </cell>
          <cell r="E808">
            <v>8815</v>
          </cell>
          <cell r="F808" t="str">
            <v>ENS VANNESSA K SONNICHSEN</v>
          </cell>
          <cell r="G808">
            <v>2074425065</v>
          </cell>
          <cell r="H808">
            <v>0</v>
          </cell>
          <cell r="I808" t="str">
            <v>17</v>
          </cell>
        </row>
        <row r="809">
          <cell r="A809">
            <v>17</v>
          </cell>
          <cell r="B809">
            <v>0</v>
          </cell>
          <cell r="C809" t="str">
            <v>DEPARTMENT OF THE NAVY</v>
          </cell>
          <cell r="D809">
            <v>1700</v>
          </cell>
          <cell r="E809">
            <v>8816</v>
          </cell>
          <cell r="F809" t="str">
            <v>ENS MEGHAN R. RICHARDT</v>
          </cell>
          <cell r="G809">
            <v>7574444541</v>
          </cell>
          <cell r="H809">
            <v>0</v>
          </cell>
          <cell r="I809" t="str">
            <v>17</v>
          </cell>
        </row>
        <row r="810">
          <cell r="A810">
            <v>17</v>
          </cell>
          <cell r="B810">
            <v>0</v>
          </cell>
          <cell r="C810" t="str">
            <v>DEPARTMENT OF THE NAVY</v>
          </cell>
          <cell r="D810">
            <v>1700</v>
          </cell>
          <cell r="E810">
            <v>8817</v>
          </cell>
          <cell r="F810" t="str">
            <v>ENS BRADY STUBBLEFIELD</v>
          </cell>
          <cell r="G810">
            <v>5044371533</v>
          </cell>
          <cell r="H810">
            <v>0</v>
          </cell>
          <cell r="I810" t="str">
            <v>17</v>
          </cell>
        </row>
        <row r="811">
          <cell r="A811">
            <v>17</v>
          </cell>
          <cell r="B811">
            <v>0</v>
          </cell>
          <cell r="C811" t="str">
            <v>DEPARTMENT OF THE NAVY</v>
          </cell>
          <cell r="D811">
            <v>1700</v>
          </cell>
          <cell r="E811">
            <v>8818</v>
          </cell>
          <cell r="F811" t="str">
            <v>ENS HECTOR ACEVEDO  X4101</v>
          </cell>
          <cell r="G811">
            <v>2074421224</v>
          </cell>
          <cell r="H811">
            <v>0</v>
          </cell>
          <cell r="I811" t="str">
            <v>17</v>
          </cell>
        </row>
        <row r="812">
          <cell r="A812">
            <v>17</v>
          </cell>
          <cell r="B812">
            <v>0</v>
          </cell>
          <cell r="C812" t="str">
            <v>DEPARTMENT OF THE NAVY</v>
          </cell>
          <cell r="D812">
            <v>1700</v>
          </cell>
          <cell r="E812">
            <v>8819</v>
          </cell>
          <cell r="F812" t="str">
            <v>ENS JOHN R. HARRY</v>
          </cell>
          <cell r="G812">
            <v>6195563802</v>
          </cell>
          <cell r="H812">
            <v>0</v>
          </cell>
          <cell r="I812" t="str">
            <v>17</v>
          </cell>
        </row>
        <row r="813">
          <cell r="A813">
            <v>17</v>
          </cell>
          <cell r="B813">
            <v>0</v>
          </cell>
          <cell r="C813" t="str">
            <v>DEPARTMENT OF THE NAVY</v>
          </cell>
          <cell r="D813">
            <v>1700</v>
          </cell>
          <cell r="E813">
            <v>8820</v>
          </cell>
          <cell r="F813" t="str">
            <v>ENS MAYNARD K. LEE</v>
          </cell>
          <cell r="G813">
            <v>7574438882</v>
          </cell>
          <cell r="H813">
            <v>0</v>
          </cell>
          <cell r="I813" t="str">
            <v>17</v>
          </cell>
        </row>
        <row r="814">
          <cell r="A814">
            <v>17</v>
          </cell>
          <cell r="B814">
            <v>0</v>
          </cell>
          <cell r="C814" t="str">
            <v>DEPARTMENT OF THE NAVY</v>
          </cell>
          <cell r="D814">
            <v>1700</v>
          </cell>
          <cell r="E814">
            <v>8821</v>
          </cell>
          <cell r="F814" t="str">
            <v>ENS FREDERIK J. AULIVELD</v>
          </cell>
          <cell r="G814">
            <v>6195564060</v>
          </cell>
          <cell r="H814">
            <v>0</v>
          </cell>
          <cell r="I814" t="str">
            <v>17</v>
          </cell>
        </row>
        <row r="815">
          <cell r="A815">
            <v>17</v>
          </cell>
          <cell r="B815">
            <v>0</v>
          </cell>
          <cell r="C815" t="str">
            <v>DEPARTMENT OF THE NAVY</v>
          </cell>
          <cell r="D815">
            <v>1700</v>
          </cell>
          <cell r="E815">
            <v>8822</v>
          </cell>
          <cell r="F815" t="str">
            <v>ENS BRAD R STURGIS</v>
          </cell>
          <cell r="G815">
            <v>2074425194</v>
          </cell>
          <cell r="H815">
            <v>0</v>
          </cell>
          <cell r="I815" t="str">
            <v>17</v>
          </cell>
        </row>
        <row r="816">
          <cell r="A816">
            <v>17</v>
          </cell>
          <cell r="B816">
            <v>0</v>
          </cell>
          <cell r="C816" t="str">
            <v>DEPARTMENT OF THE NAVY</v>
          </cell>
          <cell r="D816">
            <v>1700</v>
          </cell>
          <cell r="E816">
            <v>8823</v>
          </cell>
          <cell r="F816" t="str">
            <v>LTJG AMANDA M. JONES</v>
          </cell>
          <cell r="G816">
            <v>6195450464</v>
          </cell>
          <cell r="H816">
            <v>0</v>
          </cell>
          <cell r="I816" t="str">
            <v>17</v>
          </cell>
        </row>
        <row r="817">
          <cell r="A817">
            <v>17</v>
          </cell>
          <cell r="B817">
            <v>0</v>
          </cell>
          <cell r="C817" t="str">
            <v>DEPARTMENT OF THE NAVY</v>
          </cell>
          <cell r="D817">
            <v>1700</v>
          </cell>
          <cell r="E817">
            <v>8824</v>
          </cell>
          <cell r="F817" t="str">
            <v>ENS GREG HILTZ</v>
          </cell>
          <cell r="G817">
            <v>2288714402</v>
          </cell>
          <cell r="H817">
            <v>0</v>
          </cell>
          <cell r="I817" t="str">
            <v>17</v>
          </cell>
        </row>
        <row r="818">
          <cell r="A818">
            <v>17</v>
          </cell>
          <cell r="B818">
            <v>0</v>
          </cell>
          <cell r="C818" t="str">
            <v>DEPARTMENT OF THE NAVY</v>
          </cell>
          <cell r="D818">
            <v>1700</v>
          </cell>
          <cell r="E818">
            <v>8825</v>
          </cell>
          <cell r="F818" t="str">
            <v>ENS KEVAN H. KIM</v>
          </cell>
          <cell r="G818">
            <v>6195563965</v>
          </cell>
          <cell r="H818">
            <v>0</v>
          </cell>
          <cell r="I818" t="str">
            <v>17</v>
          </cell>
        </row>
        <row r="819">
          <cell r="A819">
            <v>17</v>
          </cell>
          <cell r="B819">
            <v>0</v>
          </cell>
          <cell r="C819" t="str">
            <v>DEPARTMENT OF THE NAVY</v>
          </cell>
          <cell r="D819">
            <v>1700</v>
          </cell>
          <cell r="E819">
            <v>8826</v>
          </cell>
          <cell r="F819" t="str">
            <v>ENS HOMER O. SHOUP</v>
          </cell>
          <cell r="G819">
            <v>6195564463</v>
          </cell>
          <cell r="H819">
            <v>0</v>
          </cell>
          <cell r="I819" t="str">
            <v>17</v>
          </cell>
        </row>
        <row r="820">
          <cell r="A820">
            <v>17</v>
          </cell>
          <cell r="B820">
            <v>0</v>
          </cell>
          <cell r="C820" t="str">
            <v>DEPARTMENT OF THE NAVY</v>
          </cell>
          <cell r="D820">
            <v>1700</v>
          </cell>
          <cell r="E820">
            <v>8827</v>
          </cell>
          <cell r="F820" t="str">
            <v>ENS MARIKIT A COLE</v>
          </cell>
          <cell r="G820">
            <v>7574437717</v>
          </cell>
          <cell r="H820">
            <v>0</v>
          </cell>
          <cell r="I820" t="str">
            <v>17</v>
          </cell>
        </row>
        <row r="821">
          <cell r="A821">
            <v>17</v>
          </cell>
          <cell r="B821">
            <v>0</v>
          </cell>
          <cell r="C821" t="str">
            <v>DEPARTMENT OF THE NAVY</v>
          </cell>
          <cell r="D821">
            <v>1700</v>
          </cell>
          <cell r="E821">
            <v>8828</v>
          </cell>
          <cell r="F821" t="str">
            <v>LTJG JAMES M. DICKERSON</v>
          </cell>
          <cell r="G821">
            <v>7574456164</v>
          </cell>
          <cell r="H821">
            <v>0</v>
          </cell>
          <cell r="I821" t="str">
            <v>17</v>
          </cell>
        </row>
        <row r="822">
          <cell r="A822">
            <v>17</v>
          </cell>
          <cell r="B822">
            <v>0</v>
          </cell>
          <cell r="C822" t="str">
            <v>DEPARTMENT OF THE NAVY</v>
          </cell>
          <cell r="D822">
            <v>1700</v>
          </cell>
          <cell r="E822">
            <v>8829</v>
          </cell>
          <cell r="F822" t="str">
            <v>ENS CHRISTOPHER M. POLSON</v>
          </cell>
          <cell r="G822">
            <v>2074425194</v>
          </cell>
          <cell r="H822">
            <v>0</v>
          </cell>
          <cell r="I822" t="str">
            <v>17</v>
          </cell>
        </row>
        <row r="823">
          <cell r="A823">
            <v>17</v>
          </cell>
          <cell r="B823">
            <v>0</v>
          </cell>
          <cell r="C823" t="str">
            <v>DEPARTMENT OF THE NAVY</v>
          </cell>
          <cell r="D823">
            <v>1700</v>
          </cell>
          <cell r="E823">
            <v>8835</v>
          </cell>
          <cell r="F823" t="str">
            <v>JENNIFER A TRAUL</v>
          </cell>
          <cell r="G823">
            <v>0</v>
          </cell>
          <cell r="H823">
            <v>0</v>
          </cell>
          <cell r="I823" t="str">
            <v>17</v>
          </cell>
        </row>
        <row r="824">
          <cell r="A824">
            <v>17</v>
          </cell>
          <cell r="B824">
            <v>0</v>
          </cell>
          <cell r="C824" t="str">
            <v>DEPARTMENT OF THE NAVY</v>
          </cell>
          <cell r="D824">
            <v>1700</v>
          </cell>
          <cell r="E824">
            <v>8836</v>
          </cell>
          <cell r="F824" t="str">
            <v>ENS PATRICK C SHANE</v>
          </cell>
          <cell r="G824">
            <v>0</v>
          </cell>
          <cell r="H824">
            <v>0</v>
          </cell>
          <cell r="I824" t="str">
            <v>17</v>
          </cell>
        </row>
        <row r="825">
          <cell r="A825">
            <v>17</v>
          </cell>
          <cell r="B825">
            <v>0</v>
          </cell>
          <cell r="C825" t="str">
            <v>DEPARTMENT OF THE NAVY</v>
          </cell>
          <cell r="D825">
            <v>1700</v>
          </cell>
          <cell r="E825">
            <v>8837</v>
          </cell>
          <cell r="F825" t="str">
            <v>ENS ELIZABETH A. HINES</v>
          </cell>
          <cell r="G825">
            <v>6195564613</v>
          </cell>
          <cell r="H825">
            <v>0</v>
          </cell>
          <cell r="I825" t="str">
            <v>17</v>
          </cell>
        </row>
        <row r="826">
          <cell r="A826">
            <v>17</v>
          </cell>
          <cell r="B826">
            <v>0</v>
          </cell>
          <cell r="C826" t="str">
            <v>DEPARTMENT OF THE NAVY</v>
          </cell>
          <cell r="D826">
            <v>1700</v>
          </cell>
          <cell r="E826">
            <v>8838</v>
          </cell>
          <cell r="F826" t="str">
            <v>ENS MICHAEL J. BARTON</v>
          </cell>
          <cell r="G826">
            <v>7574456775</v>
          </cell>
          <cell r="H826">
            <v>0</v>
          </cell>
          <cell r="I826" t="str">
            <v>17</v>
          </cell>
        </row>
        <row r="827">
          <cell r="A827">
            <v>17</v>
          </cell>
          <cell r="B827">
            <v>0</v>
          </cell>
          <cell r="C827" t="str">
            <v>DEPARTMENT OF THE NAVY</v>
          </cell>
          <cell r="D827">
            <v>1700</v>
          </cell>
          <cell r="E827">
            <v>8839</v>
          </cell>
          <cell r="F827" t="str">
            <v>LTJG ARTHUR EBLE</v>
          </cell>
          <cell r="G827">
            <v>4798066352</v>
          </cell>
          <cell r="H827">
            <v>0</v>
          </cell>
          <cell r="I827" t="str">
            <v>17</v>
          </cell>
        </row>
        <row r="828">
          <cell r="A828">
            <v>17</v>
          </cell>
          <cell r="B828">
            <v>0</v>
          </cell>
          <cell r="C828" t="str">
            <v>DEPARTMENT OF THE NAVY</v>
          </cell>
          <cell r="D828">
            <v>1700</v>
          </cell>
          <cell r="E828">
            <v>8840</v>
          </cell>
          <cell r="F828" t="str">
            <v>ENS BRENDAN P. MCCREARY</v>
          </cell>
          <cell r="G828">
            <v>6195563972</v>
          </cell>
          <cell r="H828">
            <v>0</v>
          </cell>
          <cell r="I828" t="str">
            <v>17</v>
          </cell>
        </row>
        <row r="829">
          <cell r="A829">
            <v>17</v>
          </cell>
          <cell r="B829">
            <v>0</v>
          </cell>
          <cell r="C829" t="str">
            <v>DEPARTMENT OF THE NAVY</v>
          </cell>
          <cell r="D829">
            <v>1700</v>
          </cell>
          <cell r="E829">
            <v>8841</v>
          </cell>
          <cell r="F829" t="str">
            <v>JULIE ANN FENSTERMAKER</v>
          </cell>
          <cell r="G829">
            <v>2074425052</v>
          </cell>
          <cell r="H829">
            <v>0</v>
          </cell>
          <cell r="I829" t="str">
            <v>17</v>
          </cell>
        </row>
        <row r="830">
          <cell r="A830">
            <v>17</v>
          </cell>
          <cell r="B830">
            <v>0</v>
          </cell>
          <cell r="C830" t="str">
            <v>DEPARTMENT OF THE NAVY</v>
          </cell>
          <cell r="D830">
            <v>1700</v>
          </cell>
          <cell r="E830">
            <v>8842</v>
          </cell>
          <cell r="F830" t="str">
            <v>ENS CORY VANDIVIER</v>
          </cell>
          <cell r="G830">
            <v>2289350084</v>
          </cell>
          <cell r="H830">
            <v>0</v>
          </cell>
          <cell r="I830" t="str">
            <v>17</v>
          </cell>
        </row>
        <row r="831">
          <cell r="A831">
            <v>17</v>
          </cell>
          <cell r="B831">
            <v>0</v>
          </cell>
          <cell r="C831" t="str">
            <v>DEPARTMENT OF THE NAVY</v>
          </cell>
          <cell r="D831">
            <v>1700</v>
          </cell>
          <cell r="E831">
            <v>8843</v>
          </cell>
          <cell r="F831" t="str">
            <v>ENS STEPHANIE P. HARRISON</v>
          </cell>
          <cell r="G831">
            <v>2289355430</v>
          </cell>
          <cell r="H831">
            <v>0</v>
          </cell>
          <cell r="I831" t="str">
            <v>17</v>
          </cell>
        </row>
        <row r="832">
          <cell r="A832">
            <v>17</v>
          </cell>
          <cell r="B832">
            <v>0</v>
          </cell>
          <cell r="C832" t="str">
            <v>DEPARTMENT OF THE NAVY</v>
          </cell>
          <cell r="D832">
            <v>1700</v>
          </cell>
          <cell r="E832">
            <v>8844</v>
          </cell>
          <cell r="F832" t="str">
            <v>ENS ERIC Y. SAGONG</v>
          </cell>
          <cell r="G832">
            <v>5046542816</v>
          </cell>
          <cell r="H832">
            <v>0</v>
          </cell>
          <cell r="I832" t="str">
            <v>17</v>
          </cell>
        </row>
        <row r="833">
          <cell r="A833">
            <v>17</v>
          </cell>
          <cell r="B833">
            <v>0</v>
          </cell>
          <cell r="C833" t="str">
            <v>DEPARTMENT OF THE NAVY</v>
          </cell>
          <cell r="D833">
            <v>1700</v>
          </cell>
          <cell r="E833">
            <v>8845</v>
          </cell>
          <cell r="F833" t="str">
            <v>ENS DAVID B. CONNELL</v>
          </cell>
          <cell r="G833">
            <v>2074425004</v>
          </cell>
          <cell r="H833">
            <v>0</v>
          </cell>
          <cell r="I833" t="str">
            <v>17</v>
          </cell>
        </row>
        <row r="834">
          <cell r="A834">
            <v>17</v>
          </cell>
          <cell r="B834">
            <v>0</v>
          </cell>
          <cell r="C834" t="str">
            <v>DEPARTMENT OF THE NAVY</v>
          </cell>
          <cell r="D834">
            <v>1700</v>
          </cell>
          <cell r="E834">
            <v>8846</v>
          </cell>
          <cell r="F834" t="str">
            <v>LTJG MATTHEW N. REDMOND</v>
          </cell>
          <cell r="G834">
            <v>5046542681</v>
          </cell>
          <cell r="H834">
            <v>0</v>
          </cell>
          <cell r="I834" t="str">
            <v>17</v>
          </cell>
        </row>
        <row r="835">
          <cell r="A835">
            <v>17</v>
          </cell>
          <cell r="B835">
            <v>0</v>
          </cell>
          <cell r="C835" t="str">
            <v>DEPARTMENT OF THE NAVY</v>
          </cell>
          <cell r="D835">
            <v>17000001</v>
          </cell>
          <cell r="E835">
            <v>17000001</v>
          </cell>
          <cell r="F835" t="str">
            <v>RICHARD MACCLARY</v>
          </cell>
          <cell r="G835">
            <v>0</v>
          </cell>
          <cell r="H835">
            <v>0</v>
          </cell>
          <cell r="I835" t="str">
            <v>17</v>
          </cell>
        </row>
        <row r="836">
          <cell r="A836">
            <v>18</v>
          </cell>
          <cell r="B836">
            <v>0</v>
          </cell>
          <cell r="C836" t="str">
            <v>UNITED STATES POSTAL SERVICE</v>
          </cell>
          <cell r="D836">
            <v>1800</v>
          </cell>
          <cell r="E836">
            <v>5226</v>
          </cell>
          <cell r="F836" t="str">
            <v>SHERYL L. STONE</v>
          </cell>
          <cell r="G836">
            <v>6514061103</v>
          </cell>
          <cell r="H836">
            <v>0</v>
          </cell>
          <cell r="I836" t="str">
            <v>18</v>
          </cell>
        </row>
        <row r="837">
          <cell r="A837">
            <v>18</v>
          </cell>
          <cell r="B837">
            <v>0</v>
          </cell>
          <cell r="C837" t="str">
            <v>UNITED STATES POSTAL SERVICE</v>
          </cell>
          <cell r="D837">
            <v>18000001</v>
          </cell>
          <cell r="E837">
            <v>18000001</v>
          </cell>
          <cell r="F837" t="str">
            <v>NORINE A TYSON</v>
          </cell>
          <cell r="G837">
            <v>2022687640</v>
          </cell>
          <cell r="H837">
            <v>0</v>
          </cell>
          <cell r="I837" t="str">
            <v>18</v>
          </cell>
        </row>
        <row r="838">
          <cell r="A838">
            <v>18</v>
          </cell>
          <cell r="B838">
            <v>0</v>
          </cell>
          <cell r="C838" t="str">
            <v>UNITED STATES POSTAL SERVICE</v>
          </cell>
          <cell r="D838">
            <v>18000002</v>
          </cell>
          <cell r="E838">
            <v>18000002</v>
          </cell>
          <cell r="F838" t="str">
            <v>NORINE A. TYSON</v>
          </cell>
          <cell r="G838">
            <v>2022687640</v>
          </cell>
          <cell r="H838">
            <v>0</v>
          </cell>
          <cell r="I838" t="str">
            <v>18</v>
          </cell>
        </row>
        <row r="839">
          <cell r="A839">
            <v>18</v>
          </cell>
          <cell r="B839">
            <v>0</v>
          </cell>
          <cell r="C839" t="str">
            <v>UNITED STATES POSTAL SERVICE</v>
          </cell>
          <cell r="D839">
            <v>18000004</v>
          </cell>
          <cell r="E839">
            <v>18000004</v>
          </cell>
          <cell r="F839" t="str">
            <v>NORINE A TYSON</v>
          </cell>
          <cell r="G839">
            <v>2022687640</v>
          </cell>
          <cell r="H839">
            <v>0</v>
          </cell>
          <cell r="I839" t="str">
            <v>18</v>
          </cell>
        </row>
        <row r="840">
          <cell r="A840">
            <v>18</v>
          </cell>
          <cell r="B840">
            <v>0</v>
          </cell>
          <cell r="C840" t="str">
            <v>UNITED STATES POSTAL SERVICE</v>
          </cell>
          <cell r="D840">
            <v>18000005</v>
          </cell>
          <cell r="E840">
            <v>18000005</v>
          </cell>
          <cell r="F840" t="str">
            <v>NORINE A. TYSON</v>
          </cell>
          <cell r="G840">
            <v>2022687640</v>
          </cell>
          <cell r="H840">
            <v>0</v>
          </cell>
          <cell r="I840" t="str">
            <v>18</v>
          </cell>
        </row>
        <row r="841">
          <cell r="A841">
            <v>18</v>
          </cell>
          <cell r="B841">
            <v>1</v>
          </cell>
          <cell r="C841" t="str">
            <v>UNITED STATES POSTAL SERVICE</v>
          </cell>
          <cell r="D841">
            <v>18010000</v>
          </cell>
          <cell r="E841">
            <v>18010000</v>
          </cell>
          <cell r="F841" t="str">
            <v>BRETT WILSON  ACCOUNTING MANAGER</v>
          </cell>
          <cell r="G841">
            <v>7032482443</v>
          </cell>
          <cell r="H841">
            <v>0</v>
          </cell>
          <cell r="I841" t="str">
            <v>18</v>
          </cell>
        </row>
        <row r="842">
          <cell r="A842">
            <v>18</v>
          </cell>
          <cell r="B842">
            <v>2</v>
          </cell>
          <cell r="C842" t="str">
            <v>UNITED STATES POSTAL SERVICE</v>
          </cell>
          <cell r="D842">
            <v>18020000</v>
          </cell>
          <cell r="E842">
            <v>18020000</v>
          </cell>
          <cell r="F842" t="str">
            <v>JUDY GRADY  ASSISTANT DIRECTOR</v>
          </cell>
          <cell r="G842">
            <v>2027896898</v>
          </cell>
          <cell r="H842">
            <v>0</v>
          </cell>
          <cell r="I842" t="str">
            <v>18</v>
          </cell>
        </row>
        <row r="843">
          <cell r="A843">
            <v>19</v>
          </cell>
          <cell r="B843">
            <v>0</v>
          </cell>
          <cell r="C843" t="str">
            <v>DEPARTMENT OF STATE</v>
          </cell>
          <cell r="D843">
            <v>6207</v>
          </cell>
          <cell r="E843">
            <v>6207</v>
          </cell>
          <cell r="F843" t="str">
            <v>RICHARD IVY</v>
          </cell>
          <cell r="G843">
            <v>8433085340</v>
          </cell>
          <cell r="H843">
            <v>0</v>
          </cell>
          <cell r="I843" t="str">
            <v>19</v>
          </cell>
        </row>
        <row r="844">
          <cell r="A844">
            <v>19</v>
          </cell>
          <cell r="B844">
            <v>0</v>
          </cell>
          <cell r="C844" t="str">
            <v>DEPARTMENT OF STATE</v>
          </cell>
          <cell r="D844">
            <v>8768</v>
          </cell>
          <cell r="E844">
            <v>8768</v>
          </cell>
          <cell r="F844" t="str">
            <v>SHARAN F. YANG</v>
          </cell>
          <cell r="G844">
            <v>6622055207</v>
          </cell>
          <cell r="H844">
            <v>0</v>
          </cell>
          <cell r="I844" t="str">
            <v>19</v>
          </cell>
        </row>
        <row r="845">
          <cell r="A845">
            <v>19</v>
          </cell>
          <cell r="B845">
            <v>0</v>
          </cell>
          <cell r="C845" t="str">
            <v>DEPARTMENT OF STATE</v>
          </cell>
          <cell r="D845">
            <v>8769</v>
          </cell>
          <cell r="E845">
            <v>8769</v>
          </cell>
          <cell r="F845" t="str">
            <v>RICHARD IVY</v>
          </cell>
          <cell r="G845">
            <v>8433085340</v>
          </cell>
          <cell r="H845">
            <v>0</v>
          </cell>
          <cell r="I845" t="str">
            <v>19</v>
          </cell>
        </row>
        <row r="846">
          <cell r="A846">
            <v>19</v>
          </cell>
          <cell r="B846">
            <v>0</v>
          </cell>
          <cell r="C846" t="str">
            <v>DEPARTMENT OF STATE</v>
          </cell>
          <cell r="D846">
            <v>8770</v>
          </cell>
          <cell r="E846">
            <v>8770</v>
          </cell>
          <cell r="F846" t="str">
            <v>DISBURSING OFFICER</v>
          </cell>
          <cell r="G846">
            <v>0</v>
          </cell>
          <cell r="H846">
            <v>0</v>
          </cell>
          <cell r="I846" t="str">
            <v>19</v>
          </cell>
        </row>
        <row r="847">
          <cell r="A847">
            <v>19</v>
          </cell>
          <cell r="B847">
            <v>0</v>
          </cell>
          <cell r="C847" t="str">
            <v>DEPARTMENT OF STATE</v>
          </cell>
          <cell r="D847">
            <v>19000001</v>
          </cell>
          <cell r="E847">
            <v>19000001</v>
          </cell>
          <cell r="F847" t="str">
            <v>RHONDA J BLACKMON</v>
          </cell>
          <cell r="G847">
            <v>8437460584</v>
          </cell>
          <cell r="H847">
            <v>0</v>
          </cell>
          <cell r="I847" t="str">
            <v>19</v>
          </cell>
        </row>
        <row r="848">
          <cell r="A848">
            <v>19</v>
          </cell>
          <cell r="B848">
            <v>0</v>
          </cell>
          <cell r="C848" t="str">
            <v>DEPARTMENT OF STATE</v>
          </cell>
          <cell r="D848">
            <v>19000003</v>
          </cell>
          <cell r="E848">
            <v>19000003</v>
          </cell>
          <cell r="F848" t="str">
            <v>ERNEST D WHITLOW</v>
          </cell>
          <cell r="G848">
            <v>8433085604</v>
          </cell>
          <cell r="H848">
            <v>0</v>
          </cell>
          <cell r="I848" t="str">
            <v>19</v>
          </cell>
        </row>
        <row r="849">
          <cell r="A849">
            <v>19</v>
          </cell>
          <cell r="B849">
            <v>10</v>
          </cell>
          <cell r="C849" t="str">
            <v>DEPARTMENT OF STATE</v>
          </cell>
          <cell r="D849">
            <v>19101103</v>
          </cell>
          <cell r="E849">
            <v>19101103</v>
          </cell>
          <cell r="F849" t="str">
            <v>RICHARD LIVENGOOD</v>
          </cell>
          <cell r="G849">
            <v>9158324132</v>
          </cell>
          <cell r="H849">
            <v>0</v>
          </cell>
          <cell r="I849" t="str">
            <v>19</v>
          </cell>
        </row>
        <row r="850">
          <cell r="A850">
            <v>19</v>
          </cell>
          <cell r="B850">
            <v>10</v>
          </cell>
          <cell r="C850" t="str">
            <v>DEPARTMENT OF STATE</v>
          </cell>
          <cell r="D850">
            <v>19101104</v>
          </cell>
          <cell r="E850">
            <v>19101104</v>
          </cell>
          <cell r="F850" t="str">
            <v>STEPHEN F. DOMERACKI</v>
          </cell>
          <cell r="G850">
            <v>7346693017</v>
          </cell>
          <cell r="H850">
            <v>0</v>
          </cell>
          <cell r="I850" t="str">
            <v>19</v>
          </cell>
        </row>
        <row r="851">
          <cell r="A851">
            <v>20</v>
          </cell>
          <cell r="B851">
            <v>18</v>
          </cell>
          <cell r="C851" t="str">
            <v>DEPARTMENT OF THE TREASURY</v>
          </cell>
          <cell r="D851">
            <v>303</v>
          </cell>
          <cell r="E851">
            <v>303</v>
          </cell>
          <cell r="F851" t="str">
            <v>ELIZABETH A. BELINSKY</v>
          </cell>
          <cell r="G851">
            <v>2155168000</v>
          </cell>
          <cell r="H851">
            <v>0</v>
          </cell>
          <cell r="I851" t="str">
            <v>20</v>
          </cell>
        </row>
        <row r="852">
          <cell r="A852">
            <v>20</v>
          </cell>
          <cell r="B852">
            <v>18</v>
          </cell>
          <cell r="C852" t="str">
            <v>DEPARTMENT OF THE TREASURY</v>
          </cell>
          <cell r="D852">
            <v>304</v>
          </cell>
          <cell r="E852">
            <v>304</v>
          </cell>
          <cell r="F852" t="str">
            <v>ADELE SANTA TERESA</v>
          </cell>
          <cell r="G852">
            <v>2155168045</v>
          </cell>
          <cell r="H852">
            <v>0</v>
          </cell>
          <cell r="I852" t="str">
            <v>20</v>
          </cell>
        </row>
        <row r="853">
          <cell r="A853">
            <v>20</v>
          </cell>
          <cell r="B853">
            <v>18</v>
          </cell>
          <cell r="C853" t="str">
            <v>DEPARTMENT OF THE TREASURY</v>
          </cell>
          <cell r="D853">
            <v>307</v>
          </cell>
          <cell r="E853">
            <v>307</v>
          </cell>
          <cell r="F853" t="str">
            <v>ELIZABETH A. BELINSKY</v>
          </cell>
          <cell r="G853">
            <v>2155168176</v>
          </cell>
          <cell r="H853">
            <v>0</v>
          </cell>
          <cell r="I853" t="str">
            <v>20</v>
          </cell>
        </row>
        <row r="854">
          <cell r="A854">
            <v>20</v>
          </cell>
          <cell r="B854">
            <v>18</v>
          </cell>
          <cell r="C854" t="str">
            <v>DEPARTMENT OF THE TREASURY</v>
          </cell>
          <cell r="D854">
            <v>308</v>
          </cell>
          <cell r="E854">
            <v>308</v>
          </cell>
          <cell r="F854" t="str">
            <v>OLLICE HOLDEN</v>
          </cell>
          <cell r="G854">
            <v>3123532364</v>
          </cell>
          <cell r="H854">
            <v>0</v>
          </cell>
          <cell r="I854" t="str">
            <v>20</v>
          </cell>
        </row>
        <row r="855">
          <cell r="A855">
            <v>20</v>
          </cell>
          <cell r="B855">
            <v>18</v>
          </cell>
          <cell r="C855" t="str">
            <v>DEPARTMENT OF THE TREASURY</v>
          </cell>
          <cell r="D855">
            <v>310</v>
          </cell>
          <cell r="E855">
            <v>310</v>
          </cell>
          <cell r="F855" t="str">
            <v>CRYSTAL DUCKWORTH</v>
          </cell>
          <cell r="G855">
            <v>8164142057</v>
          </cell>
          <cell r="H855">
            <v>0</v>
          </cell>
          <cell r="I855" t="str">
            <v>20</v>
          </cell>
        </row>
        <row r="856">
          <cell r="A856">
            <v>20</v>
          </cell>
          <cell r="B856">
            <v>18</v>
          </cell>
          <cell r="C856" t="str">
            <v>DEPARTMENT OF THE TREASURY</v>
          </cell>
          <cell r="D856">
            <v>312</v>
          </cell>
          <cell r="E856">
            <v>312</v>
          </cell>
          <cell r="F856" t="str">
            <v>STEPHANIE KOLSTAD</v>
          </cell>
          <cell r="G856">
            <v>5105947204</v>
          </cell>
          <cell r="H856">
            <v>0</v>
          </cell>
          <cell r="I856" t="str">
            <v>20</v>
          </cell>
        </row>
        <row r="857">
          <cell r="A857">
            <v>20</v>
          </cell>
          <cell r="B857">
            <v>18</v>
          </cell>
          <cell r="C857" t="str">
            <v>DEPARTMENT OF THE TREASURY</v>
          </cell>
          <cell r="D857">
            <v>449</v>
          </cell>
          <cell r="E857">
            <v>449</v>
          </cell>
          <cell r="F857" t="str">
            <v>STEPHANIE KOLSTAD</v>
          </cell>
          <cell r="G857">
            <v>5105947204</v>
          </cell>
          <cell r="H857">
            <v>0</v>
          </cell>
          <cell r="I857" t="str">
            <v>20</v>
          </cell>
        </row>
        <row r="858">
          <cell r="A858">
            <v>20</v>
          </cell>
          <cell r="B858">
            <v>71</v>
          </cell>
          <cell r="C858" t="str">
            <v>DEPARTMENT OF THE TREASURY</v>
          </cell>
          <cell r="D858">
            <v>4994</v>
          </cell>
          <cell r="E858">
            <v>4994</v>
          </cell>
          <cell r="F858" t="str">
            <v>PATTY WOLZ</v>
          </cell>
          <cell r="G858">
            <v>2028744541</v>
          </cell>
          <cell r="H858">
            <v>0</v>
          </cell>
          <cell r="I858" t="str">
            <v>20</v>
          </cell>
        </row>
        <row r="859">
          <cell r="A859">
            <v>20</v>
          </cell>
          <cell r="B859">
            <v>18</v>
          </cell>
          <cell r="C859" t="str">
            <v>DEPARTMENT OF THE TREASURY</v>
          </cell>
          <cell r="D859">
            <v>8999</v>
          </cell>
          <cell r="E859">
            <v>8999</v>
          </cell>
          <cell r="F859" t="str">
            <v>KAREN STEWART</v>
          </cell>
          <cell r="G859">
            <v>2028749863</v>
          </cell>
          <cell r="H859">
            <v>0</v>
          </cell>
          <cell r="I859" t="str">
            <v>20</v>
          </cell>
        </row>
        <row r="860">
          <cell r="A860">
            <v>20</v>
          </cell>
          <cell r="B860">
            <v>1</v>
          </cell>
          <cell r="C860" t="str">
            <v>DEPARTMENT OF THE TREASURY</v>
          </cell>
          <cell r="D860">
            <v>20010001</v>
          </cell>
          <cell r="E860">
            <v>20010001</v>
          </cell>
          <cell r="F860" t="str">
            <v>CARLA SPARKS</v>
          </cell>
          <cell r="G860">
            <v>3044807083</v>
          </cell>
          <cell r="H860">
            <v>0</v>
          </cell>
          <cell r="I860" t="str">
            <v>20</v>
          </cell>
        </row>
        <row r="861">
          <cell r="A861">
            <v>20</v>
          </cell>
          <cell r="B861">
            <v>1</v>
          </cell>
          <cell r="C861" t="str">
            <v>DEPARTMENT OF THE TREASURY</v>
          </cell>
          <cell r="D861">
            <v>20010004</v>
          </cell>
          <cell r="E861">
            <v>20010004</v>
          </cell>
          <cell r="F861" t="str">
            <v>CYNTHIA BOYD</v>
          </cell>
          <cell r="G861">
            <v>2026222470</v>
          </cell>
          <cell r="H861">
            <v>0</v>
          </cell>
          <cell r="I861" t="str">
            <v>20</v>
          </cell>
        </row>
        <row r="862">
          <cell r="A862">
            <v>20</v>
          </cell>
          <cell r="B862">
            <v>1</v>
          </cell>
          <cell r="C862" t="str">
            <v>DEPARTMENT OF THE TREASURY</v>
          </cell>
          <cell r="D862">
            <v>20010005</v>
          </cell>
          <cell r="E862">
            <v>20010005</v>
          </cell>
          <cell r="F862" t="str">
            <v>ROGER BEZDEK</v>
          </cell>
          <cell r="G862">
            <v>2026221807</v>
          </cell>
          <cell r="H862">
            <v>0</v>
          </cell>
          <cell r="I862" t="str">
            <v>20</v>
          </cell>
        </row>
        <row r="863">
          <cell r="A863">
            <v>20</v>
          </cell>
          <cell r="B863">
            <v>1</v>
          </cell>
          <cell r="C863" t="str">
            <v>DEPARTMENT OF THE TREASURY</v>
          </cell>
          <cell r="D863">
            <v>20010006</v>
          </cell>
          <cell r="E863">
            <v>20010006</v>
          </cell>
          <cell r="F863" t="str">
            <v>DANIELLE THOMAS</v>
          </cell>
          <cell r="G863">
            <v>2029270104</v>
          </cell>
          <cell r="H863">
            <v>0</v>
          </cell>
          <cell r="I863" t="str">
            <v>20</v>
          </cell>
        </row>
        <row r="864">
          <cell r="A864">
            <v>20</v>
          </cell>
          <cell r="B864">
            <v>1</v>
          </cell>
          <cell r="C864" t="str">
            <v>DEPARTMENT OF THE TREASURY</v>
          </cell>
          <cell r="D864">
            <v>20010007</v>
          </cell>
          <cell r="E864">
            <v>20010007</v>
          </cell>
          <cell r="F864" t="str">
            <v>LISA ROY</v>
          </cell>
          <cell r="G864">
            <v>3044807086</v>
          </cell>
          <cell r="H864">
            <v>0</v>
          </cell>
          <cell r="I864" t="str">
            <v>20</v>
          </cell>
        </row>
        <row r="865">
          <cell r="A865">
            <v>20</v>
          </cell>
          <cell r="B865">
            <v>1</v>
          </cell>
          <cell r="C865" t="str">
            <v>DEPARTMENT OF THE TREASURY</v>
          </cell>
          <cell r="D865">
            <v>20010010</v>
          </cell>
          <cell r="E865">
            <v>20010010</v>
          </cell>
          <cell r="F865" t="str">
            <v>GARY GRIPPO</v>
          </cell>
          <cell r="G865">
            <v>2026220570</v>
          </cell>
          <cell r="H865">
            <v>0</v>
          </cell>
          <cell r="I865" t="str">
            <v>20</v>
          </cell>
        </row>
        <row r="866">
          <cell r="A866">
            <v>20</v>
          </cell>
          <cell r="B866">
            <v>18</v>
          </cell>
          <cell r="C866" t="str">
            <v>DEPARTMENT OF THE TREASURY</v>
          </cell>
          <cell r="D866">
            <v>20010099</v>
          </cell>
          <cell r="E866">
            <v>20010099</v>
          </cell>
          <cell r="F866" t="str">
            <v>JEFFREY NESTER</v>
          </cell>
          <cell r="G866">
            <v>2026222393</v>
          </cell>
          <cell r="H866">
            <v>0</v>
          </cell>
          <cell r="I866" t="str">
            <v>20</v>
          </cell>
        </row>
        <row r="867">
          <cell r="A867">
            <v>20</v>
          </cell>
          <cell r="B867">
            <v>1</v>
          </cell>
          <cell r="C867" t="str">
            <v>DEPARTMENT OF THE TREASURY</v>
          </cell>
          <cell r="D867">
            <v>20014918</v>
          </cell>
          <cell r="E867">
            <v>20014918</v>
          </cell>
          <cell r="F867" t="str">
            <v>KEVIN NEVEUX</v>
          </cell>
          <cell r="G867">
            <v>2026220778</v>
          </cell>
          <cell r="H867">
            <v>0</v>
          </cell>
          <cell r="I867" t="str">
            <v>20</v>
          </cell>
        </row>
        <row r="868">
          <cell r="A868">
            <v>20</v>
          </cell>
          <cell r="B868">
            <v>0</v>
          </cell>
          <cell r="C868" t="str">
            <v>DEPARTMENT OF THE TREASURY</v>
          </cell>
          <cell r="D868">
            <v>20040001</v>
          </cell>
          <cell r="E868">
            <v>20040001</v>
          </cell>
          <cell r="F868" t="str">
            <v>LISA ROY</v>
          </cell>
          <cell r="G868">
            <v>3044807086</v>
          </cell>
          <cell r="H868">
            <v>0</v>
          </cell>
          <cell r="I868" t="str">
            <v>20</v>
          </cell>
        </row>
        <row r="869">
          <cell r="A869">
            <v>20</v>
          </cell>
          <cell r="B869">
            <v>5</v>
          </cell>
          <cell r="C869" t="str">
            <v>DEPARTMENT OF THE TREASURY</v>
          </cell>
          <cell r="D869">
            <v>20050000</v>
          </cell>
          <cell r="E869">
            <v>20050000</v>
          </cell>
          <cell r="F869" t="str">
            <v>KYLE MCLAIN</v>
          </cell>
          <cell r="G869">
            <v>3044808740</v>
          </cell>
          <cell r="H869">
            <v>0</v>
          </cell>
          <cell r="I869" t="str">
            <v>20</v>
          </cell>
        </row>
        <row r="870">
          <cell r="A870">
            <v>20</v>
          </cell>
          <cell r="B870">
            <v>5</v>
          </cell>
          <cell r="C870" t="str">
            <v>DEPARTMENT OF THE TREASURY</v>
          </cell>
          <cell r="D870">
            <v>20050002</v>
          </cell>
          <cell r="E870">
            <v>20050002</v>
          </cell>
          <cell r="F870" t="str">
            <v>LISA ROY</v>
          </cell>
          <cell r="G870">
            <v>3044807086</v>
          </cell>
          <cell r="H870">
            <v>0</v>
          </cell>
          <cell r="I870" t="str">
            <v>20</v>
          </cell>
        </row>
        <row r="871">
          <cell r="A871">
            <v>20</v>
          </cell>
          <cell r="B871">
            <v>5</v>
          </cell>
          <cell r="C871" t="str">
            <v>DEPARTMENT OF THE TREASURY</v>
          </cell>
          <cell r="D871">
            <v>20050007</v>
          </cell>
          <cell r="E871">
            <v>20050007</v>
          </cell>
          <cell r="F871" t="str">
            <v>MICHAEL MCCARTNEY</v>
          </cell>
          <cell r="G871">
            <v>3044805355</v>
          </cell>
          <cell r="H871">
            <v>0</v>
          </cell>
          <cell r="I871" t="str">
            <v>20</v>
          </cell>
        </row>
        <row r="872">
          <cell r="A872">
            <v>20</v>
          </cell>
          <cell r="B872">
            <v>8</v>
          </cell>
          <cell r="C872" t="str">
            <v>DEPARTMENT OF THE TREASURY</v>
          </cell>
          <cell r="D872">
            <v>20080001</v>
          </cell>
          <cell r="E872">
            <v>20080001</v>
          </cell>
          <cell r="F872" t="str">
            <v>DEBBIE SCHULTZ</v>
          </cell>
          <cell r="G872">
            <v>3044807025</v>
          </cell>
          <cell r="H872">
            <v>0</v>
          </cell>
          <cell r="I872" t="str">
            <v>20</v>
          </cell>
        </row>
        <row r="873">
          <cell r="A873">
            <v>20</v>
          </cell>
          <cell r="B873">
            <v>9</v>
          </cell>
          <cell r="C873" t="str">
            <v>DEPARTMENT OF THE TREASURY</v>
          </cell>
          <cell r="D873">
            <v>20090001</v>
          </cell>
          <cell r="E873">
            <v>20090001</v>
          </cell>
          <cell r="F873" t="str">
            <v>STEPHEN HOLST</v>
          </cell>
          <cell r="G873">
            <v>3014925400</v>
          </cell>
          <cell r="H873">
            <v>0</v>
          </cell>
          <cell r="I873" t="str">
            <v>20</v>
          </cell>
        </row>
        <row r="874">
          <cell r="A874">
            <v>20</v>
          </cell>
          <cell r="B874">
            <v>9</v>
          </cell>
          <cell r="C874" t="str">
            <v>DEPARTMENT OF THE TREASURY</v>
          </cell>
          <cell r="D874">
            <v>20090002</v>
          </cell>
          <cell r="E874">
            <v>20090002</v>
          </cell>
          <cell r="F874" t="str">
            <v>SUSAN D. SERGE</v>
          </cell>
          <cell r="G874">
            <v>3042561217</v>
          </cell>
          <cell r="H874">
            <v>0</v>
          </cell>
          <cell r="I874" t="str">
            <v>20</v>
          </cell>
        </row>
        <row r="875">
          <cell r="A875">
            <v>20</v>
          </cell>
          <cell r="B875">
            <v>9</v>
          </cell>
          <cell r="C875" t="str">
            <v>DEPARTMENT OF THE TREASURY</v>
          </cell>
          <cell r="D875">
            <v>20090003</v>
          </cell>
          <cell r="E875">
            <v>20090003</v>
          </cell>
          <cell r="F875" t="str">
            <v>SUSAN D. SERGE</v>
          </cell>
          <cell r="G875">
            <v>3042561217</v>
          </cell>
          <cell r="H875">
            <v>0</v>
          </cell>
          <cell r="I875" t="str">
            <v>20</v>
          </cell>
        </row>
        <row r="876">
          <cell r="A876">
            <v>20</v>
          </cell>
          <cell r="B876">
            <v>9</v>
          </cell>
          <cell r="C876" t="str">
            <v>DEPARTMENT OF THE TREASURY</v>
          </cell>
          <cell r="D876">
            <v>20090004</v>
          </cell>
          <cell r="E876">
            <v>20090004</v>
          </cell>
          <cell r="F876" t="str">
            <v>THUAN TRUONG</v>
          </cell>
          <cell r="G876">
            <v>2024355348</v>
          </cell>
          <cell r="H876">
            <v>0</v>
          </cell>
          <cell r="I876" t="str">
            <v>20</v>
          </cell>
        </row>
        <row r="877">
          <cell r="A877">
            <v>20</v>
          </cell>
          <cell r="B877">
            <v>9</v>
          </cell>
          <cell r="C877" t="str">
            <v>DEPARTMENT OF THE TREASURY</v>
          </cell>
          <cell r="D877">
            <v>20090700</v>
          </cell>
          <cell r="E877">
            <v>20090700</v>
          </cell>
          <cell r="F877" t="str">
            <v>JOE DAHUNSI</v>
          </cell>
          <cell r="G877">
            <v>6785305154</v>
          </cell>
          <cell r="H877">
            <v>0</v>
          </cell>
          <cell r="I877" t="str">
            <v>20</v>
          </cell>
        </row>
        <row r="878">
          <cell r="A878">
            <v>20</v>
          </cell>
          <cell r="B878">
            <v>9</v>
          </cell>
          <cell r="C878" t="str">
            <v>DEPARTMENT OF THE TREASURY</v>
          </cell>
          <cell r="D878">
            <v>20090800</v>
          </cell>
          <cell r="E878">
            <v>20090800</v>
          </cell>
          <cell r="F878" t="str">
            <v>NANCY AIELLO</v>
          </cell>
          <cell r="G878">
            <v>9784745421</v>
          </cell>
          <cell r="H878">
            <v>0</v>
          </cell>
          <cell r="I878" t="str">
            <v>20</v>
          </cell>
        </row>
        <row r="879">
          <cell r="A879">
            <v>20</v>
          </cell>
          <cell r="B879">
            <v>9</v>
          </cell>
          <cell r="C879" t="str">
            <v>DEPARTMENT OF THE TREASURY</v>
          </cell>
          <cell r="D879">
            <v>20090900</v>
          </cell>
          <cell r="E879">
            <v>20090900</v>
          </cell>
          <cell r="F879" t="str">
            <v>LINDA SHARP</v>
          </cell>
          <cell r="G879">
            <v>8163253723</v>
          </cell>
          <cell r="H879">
            <v>0</v>
          </cell>
          <cell r="I879" t="str">
            <v>20</v>
          </cell>
        </row>
        <row r="880">
          <cell r="A880">
            <v>20</v>
          </cell>
          <cell r="B880">
            <v>9</v>
          </cell>
          <cell r="C880" t="str">
            <v>DEPARTMENT OF THE TREASURY</v>
          </cell>
          <cell r="D880">
            <v>20091700</v>
          </cell>
          <cell r="E880">
            <v>20091700</v>
          </cell>
          <cell r="F880" t="str">
            <v>MARSHA L. JONES</v>
          </cell>
          <cell r="G880">
            <v>8596695628</v>
          </cell>
          <cell r="H880">
            <v>0</v>
          </cell>
          <cell r="I880" t="str">
            <v>20</v>
          </cell>
        </row>
        <row r="881">
          <cell r="A881">
            <v>20</v>
          </cell>
          <cell r="B881">
            <v>9</v>
          </cell>
          <cell r="C881" t="str">
            <v>DEPARTMENT OF THE TREASURY</v>
          </cell>
          <cell r="D881">
            <v>20091800</v>
          </cell>
          <cell r="E881">
            <v>20091800</v>
          </cell>
          <cell r="F881" t="str">
            <v>KENNETH CORBIN</v>
          </cell>
          <cell r="G881">
            <v>5594546000</v>
          </cell>
          <cell r="H881">
            <v>0</v>
          </cell>
          <cell r="I881" t="str">
            <v>20</v>
          </cell>
        </row>
        <row r="882">
          <cell r="A882">
            <v>20</v>
          </cell>
          <cell r="B882">
            <v>9</v>
          </cell>
          <cell r="C882" t="str">
            <v>DEPARTMENT OF THE TREASURY</v>
          </cell>
          <cell r="D882">
            <v>20091900</v>
          </cell>
          <cell r="E882">
            <v>20091900</v>
          </cell>
          <cell r="F882" t="str">
            <v>MARSHA L. JONES</v>
          </cell>
          <cell r="G882">
            <v>8596695628</v>
          </cell>
          <cell r="H882">
            <v>0</v>
          </cell>
          <cell r="I882" t="str">
            <v>20</v>
          </cell>
        </row>
        <row r="883">
          <cell r="A883">
            <v>20</v>
          </cell>
          <cell r="B883">
            <v>9</v>
          </cell>
          <cell r="C883" t="str">
            <v>DEPARTMENT OF THE TREASURY</v>
          </cell>
          <cell r="D883">
            <v>20092800</v>
          </cell>
          <cell r="E883">
            <v>20092800</v>
          </cell>
          <cell r="F883" t="str">
            <v>DEBBIE BYBEE (224 USE ONLY)</v>
          </cell>
          <cell r="G883">
            <v>8016206168</v>
          </cell>
          <cell r="H883">
            <v>0</v>
          </cell>
          <cell r="I883" t="str">
            <v>20</v>
          </cell>
        </row>
        <row r="884">
          <cell r="A884">
            <v>20</v>
          </cell>
          <cell r="B884">
            <v>9</v>
          </cell>
          <cell r="C884" t="str">
            <v>DEPARTMENT OF THE TREASURY</v>
          </cell>
          <cell r="D884">
            <v>20092900</v>
          </cell>
          <cell r="E884">
            <v>20092900</v>
          </cell>
          <cell r="F884" t="str">
            <v>DEBBIE BYBEE (224 USE ONLY)</v>
          </cell>
          <cell r="G884">
            <v>8016206168</v>
          </cell>
          <cell r="H884">
            <v>0</v>
          </cell>
          <cell r="I884" t="str">
            <v>20</v>
          </cell>
        </row>
        <row r="885">
          <cell r="A885">
            <v>20</v>
          </cell>
          <cell r="B885">
            <v>9</v>
          </cell>
          <cell r="C885" t="str">
            <v>DEPARTMENT OF THE TREASURY</v>
          </cell>
          <cell r="D885">
            <v>20094900</v>
          </cell>
          <cell r="E885">
            <v>20094900</v>
          </cell>
          <cell r="F885" t="str">
            <v>MARSHA L. JONES</v>
          </cell>
          <cell r="G885">
            <v>8596695628</v>
          </cell>
          <cell r="H885">
            <v>0</v>
          </cell>
          <cell r="I885" t="str">
            <v>20</v>
          </cell>
        </row>
        <row r="886">
          <cell r="A886">
            <v>20</v>
          </cell>
          <cell r="B886">
            <v>9</v>
          </cell>
          <cell r="C886" t="str">
            <v>DEPARTMENT OF THE TREASURY</v>
          </cell>
          <cell r="D886">
            <v>20096500</v>
          </cell>
          <cell r="E886">
            <v>20096500</v>
          </cell>
          <cell r="F886" t="str">
            <v>CHARLES MESSING</v>
          </cell>
          <cell r="G886">
            <v>2024355581</v>
          </cell>
          <cell r="H886">
            <v>0</v>
          </cell>
          <cell r="I886" t="str">
            <v>20</v>
          </cell>
        </row>
        <row r="887">
          <cell r="A887">
            <v>20</v>
          </cell>
          <cell r="B887">
            <v>9</v>
          </cell>
          <cell r="C887" t="str">
            <v>DEPARTMENT OF THE TREASURY</v>
          </cell>
          <cell r="D887">
            <v>20098900</v>
          </cell>
          <cell r="E887">
            <v>20098900</v>
          </cell>
          <cell r="F887" t="str">
            <v>BELINDA SOMA</v>
          </cell>
          <cell r="G887">
            <v>5594546404</v>
          </cell>
          <cell r="H887">
            <v>0</v>
          </cell>
          <cell r="I887" t="str">
            <v>20</v>
          </cell>
        </row>
        <row r="888">
          <cell r="A888">
            <v>20</v>
          </cell>
          <cell r="B888">
            <v>10</v>
          </cell>
          <cell r="C888" t="str">
            <v>DEPARTMENT OF THE TREASURY</v>
          </cell>
          <cell r="D888">
            <v>20100000</v>
          </cell>
          <cell r="E888">
            <v>20100000</v>
          </cell>
          <cell r="F888" t="str">
            <v>BOB FOUGHT</v>
          </cell>
          <cell r="G888">
            <v>3044807060</v>
          </cell>
          <cell r="H888">
            <v>0</v>
          </cell>
          <cell r="I888" t="str">
            <v>20</v>
          </cell>
        </row>
        <row r="889">
          <cell r="A889">
            <v>20</v>
          </cell>
          <cell r="B889">
            <v>10</v>
          </cell>
          <cell r="C889" t="str">
            <v>DEPARTMENT OF THE TREASURY</v>
          </cell>
          <cell r="D889">
            <v>20100003</v>
          </cell>
          <cell r="E889">
            <v>20100003</v>
          </cell>
          <cell r="F889" t="str">
            <v>JENNIFER TIMON</v>
          </cell>
          <cell r="G889">
            <v>5136842300</v>
          </cell>
          <cell r="H889">
            <v>0</v>
          </cell>
          <cell r="I889" t="str">
            <v>20</v>
          </cell>
        </row>
        <row r="890">
          <cell r="A890">
            <v>20</v>
          </cell>
          <cell r="B890">
            <v>13</v>
          </cell>
          <cell r="C890" t="str">
            <v>DEPARTMENT OF THE TREASURY</v>
          </cell>
          <cell r="D890">
            <v>20135337</v>
          </cell>
          <cell r="E890">
            <v>20135337</v>
          </cell>
          <cell r="F890" t="str">
            <v>GWENDOLYN W. HOUSE</v>
          </cell>
          <cell r="G890">
            <v>2028742313</v>
          </cell>
          <cell r="H890">
            <v>0</v>
          </cell>
          <cell r="I890" t="str">
            <v>20</v>
          </cell>
        </row>
        <row r="891">
          <cell r="A891">
            <v>20</v>
          </cell>
          <cell r="B891">
            <v>13</v>
          </cell>
          <cell r="C891" t="str">
            <v>DEPARTMENT OF THE TREASURY</v>
          </cell>
          <cell r="D891">
            <v>20139002</v>
          </cell>
          <cell r="E891">
            <v>20139002</v>
          </cell>
          <cell r="F891" t="str">
            <v>MARVIN J RUE  SR.</v>
          </cell>
          <cell r="G891">
            <v>2028742174</v>
          </cell>
          <cell r="H891">
            <v>0</v>
          </cell>
          <cell r="I891" t="str">
            <v>20</v>
          </cell>
        </row>
        <row r="892">
          <cell r="A892">
            <v>20</v>
          </cell>
          <cell r="B892">
            <v>16</v>
          </cell>
          <cell r="C892" t="str">
            <v>DEPARTMENT OF THE TREASURY</v>
          </cell>
          <cell r="D892">
            <v>20160001</v>
          </cell>
          <cell r="E892">
            <v>20160001</v>
          </cell>
          <cell r="F892" t="str">
            <v>ROBERTA DRAVES</v>
          </cell>
          <cell r="G892">
            <v>2023547874</v>
          </cell>
          <cell r="H892">
            <v>0</v>
          </cell>
          <cell r="I892" t="str">
            <v>20</v>
          </cell>
        </row>
        <row r="893">
          <cell r="A893">
            <v>20</v>
          </cell>
          <cell r="B893">
            <v>16</v>
          </cell>
          <cell r="C893" t="str">
            <v>DEPARTMENT OF THE TREASURY</v>
          </cell>
          <cell r="D893">
            <v>20161401</v>
          </cell>
          <cell r="E893">
            <v>20161401</v>
          </cell>
          <cell r="F893" t="str">
            <v>VALERIE W. TURNER</v>
          </cell>
          <cell r="G893">
            <v>2023547528</v>
          </cell>
          <cell r="H893">
            <v>0</v>
          </cell>
          <cell r="I893" t="str">
            <v>20</v>
          </cell>
        </row>
        <row r="894">
          <cell r="A894">
            <v>20</v>
          </cell>
          <cell r="B894">
            <v>18</v>
          </cell>
          <cell r="C894" t="str">
            <v>DEPARTMENT OF THE TREASURY</v>
          </cell>
          <cell r="D894">
            <v>20180000</v>
          </cell>
          <cell r="E894">
            <v>20180000</v>
          </cell>
          <cell r="F894" t="str">
            <v>MIKE NORMAN OR DEE DOUGLAS EXT.8738</v>
          </cell>
          <cell r="G894">
            <v>2028748788</v>
          </cell>
          <cell r="H894">
            <v>0</v>
          </cell>
          <cell r="I894" t="str">
            <v>20</v>
          </cell>
        </row>
        <row r="895">
          <cell r="A895">
            <v>20</v>
          </cell>
          <cell r="B895">
            <v>18</v>
          </cell>
          <cell r="C895" t="str">
            <v>DEPARTMENT OF THE TREASURY</v>
          </cell>
          <cell r="D895">
            <v>20180002</v>
          </cell>
          <cell r="E895">
            <v>20180002</v>
          </cell>
          <cell r="F895" t="str">
            <v>MICHAEL RABINOVITZ</v>
          </cell>
          <cell r="G895">
            <v>2028749498</v>
          </cell>
          <cell r="H895">
            <v>0</v>
          </cell>
          <cell r="I895" t="str">
            <v>20</v>
          </cell>
        </row>
        <row r="896">
          <cell r="A896">
            <v>20</v>
          </cell>
          <cell r="B896">
            <v>18</v>
          </cell>
          <cell r="C896" t="str">
            <v>DEPARTMENT OF THE TREASURY</v>
          </cell>
          <cell r="D896">
            <v>20180004</v>
          </cell>
          <cell r="E896">
            <v>20180004</v>
          </cell>
          <cell r="F896" t="str">
            <v>ELIZABETH A. BELINSKY</v>
          </cell>
          <cell r="G896">
            <v>2155168000</v>
          </cell>
          <cell r="H896">
            <v>0</v>
          </cell>
          <cell r="I896" t="str">
            <v>20</v>
          </cell>
        </row>
        <row r="897">
          <cell r="A897">
            <v>20</v>
          </cell>
          <cell r="B897">
            <v>18</v>
          </cell>
          <cell r="C897" t="str">
            <v>DEPARTMENT OF THE TREASURY</v>
          </cell>
          <cell r="D897">
            <v>20180007</v>
          </cell>
          <cell r="E897">
            <v>20180007</v>
          </cell>
          <cell r="F897" t="str">
            <v>LAUREN GANT</v>
          </cell>
          <cell r="G897">
            <v>2028748004</v>
          </cell>
          <cell r="H897">
            <v>0</v>
          </cell>
          <cell r="I897" t="str">
            <v>20</v>
          </cell>
        </row>
        <row r="898">
          <cell r="A898">
            <v>20</v>
          </cell>
          <cell r="B898">
            <v>18</v>
          </cell>
          <cell r="C898" t="str">
            <v>DEPARTMENT OF THE TREASURY</v>
          </cell>
          <cell r="D898">
            <v>20180009</v>
          </cell>
          <cell r="E898">
            <v>20180009</v>
          </cell>
          <cell r="F898" t="str">
            <v>BRUCE PHILLIPS</v>
          </cell>
          <cell r="G898">
            <v>2155168106</v>
          </cell>
          <cell r="H898">
            <v>0</v>
          </cell>
          <cell r="I898" t="str">
            <v>20</v>
          </cell>
        </row>
        <row r="899">
          <cell r="A899">
            <v>20</v>
          </cell>
          <cell r="B899">
            <v>18</v>
          </cell>
          <cell r="C899" t="str">
            <v>DEPARTMENT OF THE TREASURY</v>
          </cell>
          <cell r="D899">
            <v>20180010</v>
          </cell>
          <cell r="E899">
            <v>20180010</v>
          </cell>
          <cell r="F899" t="str">
            <v>FAYE DALTON</v>
          </cell>
          <cell r="G899">
            <v>2028740400</v>
          </cell>
          <cell r="H899">
            <v>0</v>
          </cell>
          <cell r="I899" t="str">
            <v>20</v>
          </cell>
        </row>
        <row r="900">
          <cell r="A900">
            <v>20</v>
          </cell>
          <cell r="B900">
            <v>18</v>
          </cell>
          <cell r="C900" t="str">
            <v>DEPARTMENT OF THE TREASURY</v>
          </cell>
          <cell r="D900">
            <v>20180011</v>
          </cell>
          <cell r="E900">
            <v>20180011</v>
          </cell>
          <cell r="F900" t="str">
            <v>CRYSTAL MADISON  MANAGER</v>
          </cell>
          <cell r="G900">
            <v>2028747980</v>
          </cell>
          <cell r="H900">
            <v>0</v>
          </cell>
          <cell r="I900" t="str">
            <v>20</v>
          </cell>
        </row>
        <row r="901">
          <cell r="A901">
            <v>20</v>
          </cell>
          <cell r="B901">
            <v>18</v>
          </cell>
          <cell r="C901" t="str">
            <v>DEPARTMENT OF THE TREASURY</v>
          </cell>
          <cell r="D901">
            <v>20180012</v>
          </cell>
          <cell r="E901">
            <v>20180012</v>
          </cell>
          <cell r="F901" t="str">
            <v>TAMARA WHITAKER</v>
          </cell>
          <cell r="G901">
            <v>2028747132</v>
          </cell>
          <cell r="H901">
            <v>0</v>
          </cell>
          <cell r="I901" t="str">
            <v>20</v>
          </cell>
        </row>
        <row r="902">
          <cell r="A902">
            <v>20</v>
          </cell>
          <cell r="B902">
            <v>18</v>
          </cell>
          <cell r="C902" t="str">
            <v>DEPARTMENT OF THE TREASURY</v>
          </cell>
          <cell r="D902">
            <v>20180020</v>
          </cell>
          <cell r="E902">
            <v>20180020</v>
          </cell>
          <cell r="F902" t="str">
            <v>ERIC BEASLEY</v>
          </cell>
          <cell r="G902">
            <v>2028748002</v>
          </cell>
          <cell r="H902">
            <v>0</v>
          </cell>
          <cell r="I902" t="str">
            <v>20</v>
          </cell>
        </row>
        <row r="903">
          <cell r="A903">
            <v>20</v>
          </cell>
          <cell r="B903">
            <v>18</v>
          </cell>
          <cell r="C903" t="str">
            <v>DEPARTMENT OF THE TREASURY</v>
          </cell>
          <cell r="D903">
            <v>20180022</v>
          </cell>
          <cell r="E903">
            <v>20180022</v>
          </cell>
          <cell r="F903" t="str">
            <v>KAREN STEWART</v>
          </cell>
          <cell r="G903">
            <v>2028749863</v>
          </cell>
          <cell r="H903">
            <v>0</v>
          </cell>
          <cell r="I903" t="str">
            <v>20</v>
          </cell>
        </row>
        <row r="904">
          <cell r="A904">
            <v>20</v>
          </cell>
          <cell r="B904">
            <v>18</v>
          </cell>
          <cell r="C904" t="str">
            <v>DEPARTMENT OF THE TREASURY</v>
          </cell>
          <cell r="D904">
            <v>20180023</v>
          </cell>
          <cell r="E904">
            <v>20180023</v>
          </cell>
          <cell r="F904" t="str">
            <v>ELIZABETH A. BELINSKY</v>
          </cell>
          <cell r="G904">
            <v>2155168000</v>
          </cell>
          <cell r="H904">
            <v>0</v>
          </cell>
          <cell r="I904" t="str">
            <v>20</v>
          </cell>
        </row>
        <row r="905">
          <cell r="A905">
            <v>20</v>
          </cell>
          <cell r="B905">
            <v>18</v>
          </cell>
          <cell r="C905" t="str">
            <v>DEPARTMENT OF THE TREASURY</v>
          </cell>
          <cell r="D905">
            <v>20180024</v>
          </cell>
          <cell r="E905">
            <v>20180024</v>
          </cell>
          <cell r="F905" t="str">
            <v>CHARLES NICHOLAS</v>
          </cell>
          <cell r="G905">
            <v>3044807090</v>
          </cell>
          <cell r="H905">
            <v>0</v>
          </cell>
          <cell r="I905" t="str">
            <v>20</v>
          </cell>
        </row>
        <row r="906">
          <cell r="A906">
            <v>20</v>
          </cell>
          <cell r="B906">
            <v>18</v>
          </cell>
          <cell r="C906" t="str">
            <v>DEPARTMENT OF THE TREASURY</v>
          </cell>
          <cell r="D906">
            <v>20180028</v>
          </cell>
          <cell r="E906">
            <v>20180028</v>
          </cell>
          <cell r="F906" t="str">
            <v>ELIZABETH A. BELINSKY</v>
          </cell>
          <cell r="G906">
            <v>2155168000</v>
          </cell>
          <cell r="H906">
            <v>0</v>
          </cell>
          <cell r="I906" t="str">
            <v>20</v>
          </cell>
        </row>
        <row r="907">
          <cell r="A907">
            <v>20</v>
          </cell>
          <cell r="B907">
            <v>18</v>
          </cell>
          <cell r="C907" t="str">
            <v>DEPARTMENT OF THE TREASURY</v>
          </cell>
          <cell r="D907">
            <v>20180030</v>
          </cell>
          <cell r="E907">
            <v>20180030</v>
          </cell>
          <cell r="F907" t="str">
            <v>ALLEN W. SMITH</v>
          </cell>
          <cell r="G907">
            <v>7039027844</v>
          </cell>
          <cell r="H907">
            <v>0</v>
          </cell>
          <cell r="I907" t="str">
            <v>20</v>
          </cell>
        </row>
        <row r="908">
          <cell r="A908">
            <v>20</v>
          </cell>
          <cell r="B908">
            <v>18</v>
          </cell>
          <cell r="C908" t="str">
            <v>DEPARTMENT OF THE TREASURY</v>
          </cell>
          <cell r="D908">
            <v>20180031</v>
          </cell>
          <cell r="E908">
            <v>20180031</v>
          </cell>
          <cell r="F908" t="str">
            <v>CINDY HO</v>
          </cell>
          <cell r="G908">
            <v>2028746673</v>
          </cell>
          <cell r="H908">
            <v>0</v>
          </cell>
          <cell r="I908" t="str">
            <v>20</v>
          </cell>
        </row>
        <row r="909">
          <cell r="A909">
            <v>20</v>
          </cell>
          <cell r="B909">
            <v>18</v>
          </cell>
          <cell r="C909" t="str">
            <v>DEPARTMENT OF THE TREASURY</v>
          </cell>
          <cell r="D909">
            <v>20180032</v>
          </cell>
          <cell r="E909">
            <v>20180032</v>
          </cell>
          <cell r="F909" t="str">
            <v>FAYE DALTON</v>
          </cell>
          <cell r="G909">
            <v>2028740400</v>
          </cell>
          <cell r="H909">
            <v>0</v>
          </cell>
          <cell r="I909" t="str">
            <v>20</v>
          </cell>
        </row>
        <row r="910">
          <cell r="A910">
            <v>20</v>
          </cell>
          <cell r="B910">
            <v>18</v>
          </cell>
          <cell r="C910" t="str">
            <v>DEPARTMENT OF THE TREASURY</v>
          </cell>
          <cell r="D910">
            <v>20180033</v>
          </cell>
          <cell r="E910">
            <v>20180033</v>
          </cell>
          <cell r="F910" t="str">
            <v>CRYSTAL MADISON</v>
          </cell>
          <cell r="G910">
            <v>2028747980</v>
          </cell>
          <cell r="H910">
            <v>0</v>
          </cell>
          <cell r="I910" t="str">
            <v>20</v>
          </cell>
        </row>
        <row r="911">
          <cell r="A911">
            <v>20</v>
          </cell>
          <cell r="B911">
            <v>18</v>
          </cell>
          <cell r="C911" t="str">
            <v>DEPARTMENT OF THE TREASURY</v>
          </cell>
          <cell r="D911">
            <v>20180035</v>
          </cell>
          <cell r="E911">
            <v>20180035</v>
          </cell>
          <cell r="F911" t="str">
            <v>ELIZABETH A. BELINSKY</v>
          </cell>
          <cell r="G911">
            <v>2155168000</v>
          </cell>
          <cell r="H911">
            <v>0</v>
          </cell>
          <cell r="I911" t="str">
            <v>20</v>
          </cell>
        </row>
        <row r="912">
          <cell r="A912">
            <v>20</v>
          </cell>
          <cell r="B912">
            <v>18</v>
          </cell>
          <cell r="C912" t="str">
            <v>DEPARTMENT OF THE TREASURY</v>
          </cell>
          <cell r="D912">
            <v>20180040</v>
          </cell>
          <cell r="E912">
            <v>20180040</v>
          </cell>
          <cell r="F912" t="str">
            <v>ALLEN W.SMITH</v>
          </cell>
          <cell r="G912">
            <v>7039027844</v>
          </cell>
          <cell r="H912">
            <v>0</v>
          </cell>
          <cell r="I912" t="str">
            <v>20</v>
          </cell>
        </row>
        <row r="913">
          <cell r="A913">
            <v>20</v>
          </cell>
          <cell r="B913">
            <v>18</v>
          </cell>
          <cell r="C913" t="str">
            <v>DEPARTMENT OF THE TREASURY</v>
          </cell>
          <cell r="D913">
            <v>20180044</v>
          </cell>
          <cell r="E913">
            <v>20180044</v>
          </cell>
          <cell r="F913" t="str">
            <v>CRYSTAL HOLL0MAN</v>
          </cell>
          <cell r="G913">
            <v>2028748668</v>
          </cell>
          <cell r="H913">
            <v>0</v>
          </cell>
          <cell r="I913" t="str">
            <v>20</v>
          </cell>
        </row>
        <row r="914">
          <cell r="A914">
            <v>20</v>
          </cell>
          <cell r="B914">
            <v>18</v>
          </cell>
          <cell r="C914" t="str">
            <v>DEPARTMENT OF THE TREASURY</v>
          </cell>
          <cell r="D914">
            <v>20180045</v>
          </cell>
          <cell r="E914">
            <v>20180045</v>
          </cell>
          <cell r="F914" t="str">
            <v>ADELE SANTA TERESA</v>
          </cell>
          <cell r="G914">
            <v>2155168045</v>
          </cell>
          <cell r="H914">
            <v>0</v>
          </cell>
          <cell r="I914" t="str">
            <v>20</v>
          </cell>
        </row>
        <row r="915">
          <cell r="A915">
            <v>20</v>
          </cell>
          <cell r="B915">
            <v>18</v>
          </cell>
          <cell r="C915" t="str">
            <v>DEPARTMENT OF THE TREASURY</v>
          </cell>
          <cell r="D915">
            <v>20180048</v>
          </cell>
          <cell r="E915">
            <v>20180048</v>
          </cell>
          <cell r="F915" t="str">
            <v>ZELDA GANTT</v>
          </cell>
          <cell r="G915">
            <v>2028746894</v>
          </cell>
          <cell r="H915">
            <v>0</v>
          </cell>
          <cell r="I915" t="str">
            <v>20</v>
          </cell>
        </row>
        <row r="916">
          <cell r="A916">
            <v>20</v>
          </cell>
          <cell r="B916">
            <v>18</v>
          </cell>
          <cell r="C916" t="str">
            <v>DEPARTMENT OF THE TREASURY</v>
          </cell>
          <cell r="D916">
            <v>20180049</v>
          </cell>
          <cell r="E916">
            <v>20180049</v>
          </cell>
          <cell r="F916" t="str">
            <v>RANDOLPH MAXWELL</v>
          </cell>
          <cell r="G916">
            <v>2028743720</v>
          </cell>
          <cell r="H916">
            <v>0</v>
          </cell>
          <cell r="I916" t="str">
            <v>20</v>
          </cell>
        </row>
        <row r="917">
          <cell r="A917">
            <v>20</v>
          </cell>
          <cell r="B917">
            <v>18</v>
          </cell>
          <cell r="C917" t="str">
            <v>DEPARTMENT OF THE TREASURY</v>
          </cell>
          <cell r="D917">
            <v>20180099</v>
          </cell>
          <cell r="E917">
            <v>20180099</v>
          </cell>
          <cell r="F917" t="str">
            <v>JACQUELINE RICH</v>
          </cell>
          <cell r="G917">
            <v>2028749145</v>
          </cell>
          <cell r="H917">
            <v>0</v>
          </cell>
          <cell r="I917" t="str">
            <v>20</v>
          </cell>
        </row>
        <row r="918">
          <cell r="A918">
            <v>20</v>
          </cell>
          <cell r="B918">
            <v>18</v>
          </cell>
          <cell r="C918" t="str">
            <v>DEPARTMENT OF THE TREASURY</v>
          </cell>
          <cell r="D918">
            <v>20180101</v>
          </cell>
          <cell r="E918">
            <v>20180101</v>
          </cell>
          <cell r="F918" t="str">
            <v>KAREN STEWART</v>
          </cell>
          <cell r="G918">
            <v>2028749863</v>
          </cell>
          <cell r="H918">
            <v>0</v>
          </cell>
          <cell r="I918" t="str">
            <v>20</v>
          </cell>
        </row>
        <row r="919">
          <cell r="A919">
            <v>20</v>
          </cell>
          <cell r="B919">
            <v>18</v>
          </cell>
          <cell r="C919" t="str">
            <v>DEPARTMENT OF THE TREASURY</v>
          </cell>
          <cell r="D919">
            <v>20180102</v>
          </cell>
          <cell r="E919">
            <v>20180102</v>
          </cell>
          <cell r="F919" t="str">
            <v>TYRONE LYNN</v>
          </cell>
          <cell r="G919">
            <v>2028746808</v>
          </cell>
          <cell r="H919">
            <v>0</v>
          </cell>
          <cell r="I919" t="str">
            <v>20</v>
          </cell>
        </row>
        <row r="920">
          <cell r="A920">
            <v>20</v>
          </cell>
          <cell r="B920">
            <v>18</v>
          </cell>
          <cell r="C920" t="str">
            <v>DEPARTMENT OF THE TREASURY</v>
          </cell>
          <cell r="D920">
            <v>20180103</v>
          </cell>
          <cell r="E920">
            <v>20180103</v>
          </cell>
          <cell r="F920" t="str">
            <v>SEAN KEMPLE</v>
          </cell>
          <cell r="G920">
            <v>2028740132</v>
          </cell>
          <cell r="H920">
            <v>0</v>
          </cell>
          <cell r="I920" t="str">
            <v>20</v>
          </cell>
        </row>
        <row r="921">
          <cell r="A921">
            <v>20</v>
          </cell>
          <cell r="B921">
            <v>18</v>
          </cell>
          <cell r="C921" t="str">
            <v>DEPARTMENT OF THE TREASURY</v>
          </cell>
          <cell r="D921">
            <v>20180200</v>
          </cell>
          <cell r="E921">
            <v>20180200</v>
          </cell>
          <cell r="G921">
            <v>0</v>
          </cell>
          <cell r="H921">
            <v>0</v>
          </cell>
          <cell r="I921" t="str">
            <v>20</v>
          </cell>
        </row>
        <row r="922">
          <cell r="A922">
            <v>20</v>
          </cell>
          <cell r="B922">
            <v>18</v>
          </cell>
          <cell r="C922" t="str">
            <v>DEPARTMENT OF THE TREASURY</v>
          </cell>
          <cell r="D922">
            <v>20180201</v>
          </cell>
          <cell r="E922">
            <v>20180201</v>
          </cell>
          <cell r="F922" t="str">
            <v>DORIS TURLO</v>
          </cell>
          <cell r="G922">
            <v>6179733172</v>
          </cell>
          <cell r="H922">
            <v>0</v>
          </cell>
          <cell r="I922" t="str">
            <v>20</v>
          </cell>
        </row>
        <row r="923">
          <cell r="A923">
            <v>20</v>
          </cell>
          <cell r="B923">
            <v>18</v>
          </cell>
          <cell r="C923" t="str">
            <v>DEPARTMENT OF THE TREASURY</v>
          </cell>
          <cell r="D923">
            <v>20180202</v>
          </cell>
          <cell r="E923">
            <v>20180202</v>
          </cell>
          <cell r="F923" t="str">
            <v>ANDY FAJARDO</v>
          </cell>
          <cell r="G923">
            <v>3054716490</v>
          </cell>
          <cell r="H923">
            <v>0</v>
          </cell>
          <cell r="I923" t="str">
            <v>20</v>
          </cell>
        </row>
        <row r="924">
          <cell r="A924">
            <v>20</v>
          </cell>
          <cell r="B924">
            <v>18</v>
          </cell>
          <cell r="C924" t="str">
            <v>DEPARTMENT OF THE TREASURY</v>
          </cell>
          <cell r="D924">
            <v>20180203</v>
          </cell>
          <cell r="E924">
            <v>20180203</v>
          </cell>
          <cell r="F924" t="str">
            <v>JIM BRIGANDI  MANAGER</v>
          </cell>
          <cell r="G924">
            <v>2155746137</v>
          </cell>
          <cell r="H924">
            <v>0</v>
          </cell>
          <cell r="I924" t="str">
            <v>20</v>
          </cell>
        </row>
        <row r="925">
          <cell r="A925">
            <v>20</v>
          </cell>
          <cell r="B925">
            <v>18</v>
          </cell>
          <cell r="C925" t="str">
            <v>DEPARTMENT OF THE TREASURY</v>
          </cell>
          <cell r="D925">
            <v>20180204</v>
          </cell>
          <cell r="E925">
            <v>20180204</v>
          </cell>
          <cell r="F925" t="str">
            <v>DEIDRE STANLEY</v>
          </cell>
          <cell r="G925">
            <v>2165792936</v>
          </cell>
          <cell r="H925">
            <v>0</v>
          </cell>
          <cell r="I925" t="str">
            <v>20</v>
          </cell>
        </row>
        <row r="926">
          <cell r="A926">
            <v>20</v>
          </cell>
          <cell r="B926">
            <v>18</v>
          </cell>
          <cell r="C926" t="str">
            <v>DEPARTMENT OF THE TREASURY</v>
          </cell>
          <cell r="D926">
            <v>20180205</v>
          </cell>
          <cell r="E926">
            <v>20180205</v>
          </cell>
          <cell r="F926" t="str">
            <v>CRYSTAL ROBINSON</v>
          </cell>
          <cell r="G926">
            <v>8046978575</v>
          </cell>
          <cell r="H926">
            <v>0</v>
          </cell>
          <cell r="I926" t="str">
            <v>20</v>
          </cell>
        </row>
        <row r="927">
          <cell r="A927">
            <v>20</v>
          </cell>
          <cell r="B927">
            <v>18</v>
          </cell>
          <cell r="C927" t="str">
            <v>DEPARTMENT OF THE TREASURY</v>
          </cell>
          <cell r="D927">
            <v>20180206</v>
          </cell>
          <cell r="E927">
            <v>20180206</v>
          </cell>
          <cell r="G927">
            <v>0</v>
          </cell>
          <cell r="H927">
            <v>0</v>
          </cell>
          <cell r="I927" t="str">
            <v>20</v>
          </cell>
        </row>
        <row r="928">
          <cell r="A928">
            <v>20</v>
          </cell>
          <cell r="B928">
            <v>18</v>
          </cell>
          <cell r="C928" t="str">
            <v>DEPARTMENT OF THE TREASURY</v>
          </cell>
          <cell r="D928">
            <v>20180207</v>
          </cell>
          <cell r="E928">
            <v>20180207</v>
          </cell>
          <cell r="F928" t="str">
            <v>CHRISTINE CULLUM</v>
          </cell>
          <cell r="G928">
            <v>3123225048</v>
          </cell>
          <cell r="H928">
            <v>0</v>
          </cell>
          <cell r="I928" t="str">
            <v>20</v>
          </cell>
        </row>
        <row r="929">
          <cell r="A929">
            <v>20</v>
          </cell>
          <cell r="B929">
            <v>18</v>
          </cell>
          <cell r="C929" t="str">
            <v>DEPARTMENT OF THE TREASURY</v>
          </cell>
          <cell r="D929">
            <v>20180208</v>
          </cell>
          <cell r="E929">
            <v>20180208</v>
          </cell>
          <cell r="G929">
            <v>0</v>
          </cell>
          <cell r="H929">
            <v>0</v>
          </cell>
          <cell r="I929" t="str">
            <v>20</v>
          </cell>
        </row>
        <row r="930">
          <cell r="A930">
            <v>20</v>
          </cell>
          <cell r="B930">
            <v>18</v>
          </cell>
          <cell r="C930" t="str">
            <v>DEPARTMENT OF THE TREASURY</v>
          </cell>
          <cell r="D930">
            <v>20180209</v>
          </cell>
          <cell r="E930">
            <v>20180209</v>
          </cell>
          <cell r="F930" t="str">
            <v>LINDA BLUHM</v>
          </cell>
          <cell r="G930">
            <v>6122045031</v>
          </cell>
          <cell r="H930">
            <v>0</v>
          </cell>
          <cell r="I930" t="str">
            <v>20</v>
          </cell>
        </row>
        <row r="931">
          <cell r="A931">
            <v>20</v>
          </cell>
          <cell r="B931">
            <v>18</v>
          </cell>
          <cell r="C931" t="str">
            <v>DEPARTMENT OF THE TREASURY</v>
          </cell>
          <cell r="D931">
            <v>20180210</v>
          </cell>
          <cell r="E931">
            <v>20180210</v>
          </cell>
          <cell r="F931" t="str">
            <v>BRUCE BEESON</v>
          </cell>
          <cell r="G931">
            <v>8168812119</v>
          </cell>
          <cell r="H931">
            <v>0</v>
          </cell>
          <cell r="I931" t="str">
            <v>20</v>
          </cell>
        </row>
        <row r="932">
          <cell r="A932">
            <v>20</v>
          </cell>
          <cell r="B932">
            <v>18</v>
          </cell>
          <cell r="C932" t="str">
            <v>DEPARTMENT OF THE TREASURY</v>
          </cell>
          <cell r="D932">
            <v>20180211</v>
          </cell>
          <cell r="E932">
            <v>20180211</v>
          </cell>
          <cell r="F932" t="str">
            <v>LA TONYA NARCISSE</v>
          </cell>
          <cell r="G932">
            <v>2149225797</v>
          </cell>
          <cell r="H932">
            <v>0</v>
          </cell>
          <cell r="I932" t="str">
            <v>20</v>
          </cell>
        </row>
        <row r="933">
          <cell r="A933">
            <v>20</v>
          </cell>
          <cell r="B933">
            <v>18</v>
          </cell>
          <cell r="C933" t="str">
            <v>DEPARTMENT OF THE TREASURY</v>
          </cell>
          <cell r="D933">
            <v>20180212</v>
          </cell>
          <cell r="E933">
            <v>20180212</v>
          </cell>
          <cell r="G933">
            <v>0</v>
          </cell>
          <cell r="H933">
            <v>0</v>
          </cell>
          <cell r="I933" t="str">
            <v>20</v>
          </cell>
        </row>
        <row r="934">
          <cell r="A934">
            <v>20</v>
          </cell>
          <cell r="B934">
            <v>18</v>
          </cell>
          <cell r="C934" t="str">
            <v>DEPARTMENT OF THE TREASURY</v>
          </cell>
          <cell r="D934">
            <v>20180213</v>
          </cell>
          <cell r="E934">
            <v>20180213</v>
          </cell>
          <cell r="G934">
            <v>0</v>
          </cell>
          <cell r="H934">
            <v>0</v>
          </cell>
          <cell r="I934" t="str">
            <v>20</v>
          </cell>
        </row>
        <row r="935">
          <cell r="A935">
            <v>20</v>
          </cell>
          <cell r="B935">
            <v>18</v>
          </cell>
          <cell r="C935" t="str">
            <v>DEPARTMENT OF THE TREASURY</v>
          </cell>
          <cell r="D935">
            <v>20180214</v>
          </cell>
          <cell r="E935">
            <v>20180214</v>
          </cell>
          <cell r="F935" t="str">
            <v>DEIDRE STANLEY</v>
          </cell>
          <cell r="G935">
            <v>2165792936</v>
          </cell>
          <cell r="H935">
            <v>0</v>
          </cell>
          <cell r="I935" t="str">
            <v>20</v>
          </cell>
        </row>
        <row r="936">
          <cell r="A936">
            <v>20</v>
          </cell>
          <cell r="B936">
            <v>18</v>
          </cell>
          <cell r="C936" t="str">
            <v>DEPARTMENT OF THE TREASURY</v>
          </cell>
          <cell r="D936">
            <v>20180215</v>
          </cell>
          <cell r="E936">
            <v>20180215</v>
          </cell>
          <cell r="F936" t="str">
            <v>DEIDER STANLEY</v>
          </cell>
          <cell r="G936">
            <v>2165792936</v>
          </cell>
          <cell r="H936">
            <v>0</v>
          </cell>
          <cell r="I936" t="str">
            <v>20</v>
          </cell>
        </row>
        <row r="937">
          <cell r="A937">
            <v>20</v>
          </cell>
          <cell r="B937">
            <v>18</v>
          </cell>
          <cell r="C937" t="str">
            <v>DEPARTMENT OF THE TREASURY</v>
          </cell>
          <cell r="D937">
            <v>20180216</v>
          </cell>
          <cell r="E937">
            <v>20180216</v>
          </cell>
          <cell r="G937">
            <v>0</v>
          </cell>
          <cell r="H937">
            <v>0</v>
          </cell>
          <cell r="I937" t="str">
            <v>20</v>
          </cell>
        </row>
        <row r="938">
          <cell r="A938">
            <v>20</v>
          </cell>
          <cell r="B938">
            <v>18</v>
          </cell>
          <cell r="C938" t="str">
            <v>DEPARTMENT OF THE TREASURY</v>
          </cell>
          <cell r="D938">
            <v>20180217</v>
          </cell>
          <cell r="E938">
            <v>20180217</v>
          </cell>
          <cell r="F938" t="str">
            <v>JO SHEA</v>
          </cell>
          <cell r="G938">
            <v>7043582148</v>
          </cell>
          <cell r="H938">
            <v>0</v>
          </cell>
          <cell r="I938" t="str">
            <v>20</v>
          </cell>
        </row>
        <row r="939">
          <cell r="A939">
            <v>20</v>
          </cell>
          <cell r="B939">
            <v>18</v>
          </cell>
          <cell r="C939" t="str">
            <v>DEPARTMENT OF THE TREASURY</v>
          </cell>
          <cell r="D939">
            <v>20180218</v>
          </cell>
          <cell r="E939">
            <v>20180218</v>
          </cell>
          <cell r="G939">
            <v>0</v>
          </cell>
          <cell r="H939">
            <v>0</v>
          </cell>
          <cell r="I939" t="str">
            <v>20</v>
          </cell>
        </row>
        <row r="940">
          <cell r="A940">
            <v>20</v>
          </cell>
          <cell r="B940">
            <v>18</v>
          </cell>
          <cell r="C940" t="str">
            <v>DEPARTMENT OF THE TREASURY</v>
          </cell>
          <cell r="D940">
            <v>20180219</v>
          </cell>
          <cell r="E940">
            <v>20180219</v>
          </cell>
          <cell r="F940" t="str">
            <v>GARY MARTIN</v>
          </cell>
          <cell r="G940">
            <v>9046321115</v>
          </cell>
          <cell r="H940">
            <v>0</v>
          </cell>
          <cell r="I940" t="str">
            <v>20</v>
          </cell>
        </row>
        <row r="941">
          <cell r="A941">
            <v>20</v>
          </cell>
          <cell r="B941">
            <v>18</v>
          </cell>
          <cell r="C941" t="str">
            <v>DEPARTMENT OF THE TREASURY</v>
          </cell>
          <cell r="D941">
            <v>20180220</v>
          </cell>
          <cell r="E941">
            <v>20180220</v>
          </cell>
          <cell r="G941">
            <v>0</v>
          </cell>
          <cell r="H941">
            <v>0</v>
          </cell>
          <cell r="I941" t="str">
            <v>20</v>
          </cell>
        </row>
        <row r="942">
          <cell r="A942">
            <v>20</v>
          </cell>
          <cell r="B942">
            <v>18</v>
          </cell>
          <cell r="C942" t="str">
            <v>DEPARTMENT OF THE TREASURY</v>
          </cell>
          <cell r="D942">
            <v>20180221</v>
          </cell>
          <cell r="E942">
            <v>20180221</v>
          </cell>
          <cell r="G942">
            <v>0</v>
          </cell>
          <cell r="H942">
            <v>0</v>
          </cell>
          <cell r="I942" t="str">
            <v>20</v>
          </cell>
        </row>
        <row r="943">
          <cell r="A943">
            <v>20</v>
          </cell>
          <cell r="B943">
            <v>18</v>
          </cell>
          <cell r="C943" t="str">
            <v>DEPARTMENT OF THE TREASURY</v>
          </cell>
          <cell r="D943">
            <v>20180222</v>
          </cell>
          <cell r="E943">
            <v>20180222</v>
          </cell>
          <cell r="G943">
            <v>0</v>
          </cell>
          <cell r="H943">
            <v>0</v>
          </cell>
          <cell r="I943" t="str">
            <v>20</v>
          </cell>
        </row>
        <row r="944">
          <cell r="A944">
            <v>20</v>
          </cell>
          <cell r="B944">
            <v>18</v>
          </cell>
          <cell r="C944" t="str">
            <v>DEPARTMENT OF THE TREASURY</v>
          </cell>
          <cell r="D944">
            <v>20180224</v>
          </cell>
          <cell r="E944">
            <v>20180224</v>
          </cell>
          <cell r="G944">
            <v>0</v>
          </cell>
          <cell r="H944">
            <v>0</v>
          </cell>
          <cell r="I944" t="str">
            <v>20</v>
          </cell>
        </row>
        <row r="945">
          <cell r="A945">
            <v>20</v>
          </cell>
          <cell r="B945">
            <v>18</v>
          </cell>
          <cell r="C945" t="str">
            <v>DEPARTMENT OF THE TREASURY</v>
          </cell>
          <cell r="D945">
            <v>20180225</v>
          </cell>
          <cell r="E945">
            <v>20180225</v>
          </cell>
          <cell r="G945">
            <v>0</v>
          </cell>
          <cell r="H945">
            <v>0</v>
          </cell>
          <cell r="I945" t="str">
            <v>20</v>
          </cell>
        </row>
        <row r="946">
          <cell r="A946">
            <v>20</v>
          </cell>
          <cell r="B946">
            <v>18</v>
          </cell>
          <cell r="C946" t="str">
            <v>DEPARTMENT OF THE TREASURY</v>
          </cell>
          <cell r="D946">
            <v>20180226</v>
          </cell>
          <cell r="E946">
            <v>20180226</v>
          </cell>
          <cell r="F946" t="str">
            <v>LINDA BLUHM</v>
          </cell>
          <cell r="G946">
            <v>6122045031</v>
          </cell>
          <cell r="H946">
            <v>0</v>
          </cell>
          <cell r="I946" t="str">
            <v>20</v>
          </cell>
        </row>
        <row r="947">
          <cell r="A947">
            <v>20</v>
          </cell>
          <cell r="B947">
            <v>18</v>
          </cell>
          <cell r="C947" t="str">
            <v>DEPARTMENT OF THE TREASURY</v>
          </cell>
          <cell r="D947">
            <v>20180227</v>
          </cell>
          <cell r="E947">
            <v>20180227</v>
          </cell>
          <cell r="F947" t="str">
            <v>BRUCE BEESON</v>
          </cell>
          <cell r="G947">
            <v>8168812119</v>
          </cell>
          <cell r="H947">
            <v>0</v>
          </cell>
          <cell r="I947" t="str">
            <v>20</v>
          </cell>
        </row>
        <row r="948">
          <cell r="A948">
            <v>20</v>
          </cell>
          <cell r="B948">
            <v>18</v>
          </cell>
          <cell r="C948" t="str">
            <v>DEPARTMENT OF THE TREASURY</v>
          </cell>
          <cell r="D948">
            <v>20180228</v>
          </cell>
          <cell r="E948">
            <v>20180228</v>
          </cell>
          <cell r="F948" t="str">
            <v>BRUCE BEESON</v>
          </cell>
          <cell r="G948">
            <v>8168812119</v>
          </cell>
          <cell r="H948">
            <v>0</v>
          </cell>
          <cell r="I948" t="str">
            <v>20</v>
          </cell>
        </row>
        <row r="949">
          <cell r="A949">
            <v>20</v>
          </cell>
          <cell r="B949">
            <v>18</v>
          </cell>
          <cell r="C949" t="str">
            <v>DEPARTMENT OF THE TREASURY</v>
          </cell>
          <cell r="D949">
            <v>20180229</v>
          </cell>
          <cell r="E949">
            <v>20180229</v>
          </cell>
          <cell r="F949" t="str">
            <v>BRUCE BEESON</v>
          </cell>
          <cell r="G949">
            <v>8168812119</v>
          </cell>
          <cell r="H949">
            <v>0</v>
          </cell>
          <cell r="I949" t="str">
            <v>20</v>
          </cell>
        </row>
        <row r="950">
          <cell r="A950">
            <v>20</v>
          </cell>
          <cell r="B950">
            <v>18</v>
          </cell>
          <cell r="C950" t="str">
            <v>DEPARTMENT OF THE TREASURY</v>
          </cell>
          <cell r="D950">
            <v>20180230</v>
          </cell>
          <cell r="E950">
            <v>20180230</v>
          </cell>
          <cell r="G950">
            <v>0</v>
          </cell>
          <cell r="H950">
            <v>0</v>
          </cell>
          <cell r="I950" t="str">
            <v>20</v>
          </cell>
        </row>
        <row r="951">
          <cell r="A951">
            <v>20</v>
          </cell>
          <cell r="B951">
            <v>18</v>
          </cell>
          <cell r="C951" t="str">
            <v>DEPARTMENT OF THE TREASURY</v>
          </cell>
          <cell r="D951">
            <v>20180231</v>
          </cell>
          <cell r="E951">
            <v>20180231</v>
          </cell>
          <cell r="F951" t="str">
            <v>MARTHA GORHAM</v>
          </cell>
          <cell r="G951">
            <v>7134833108</v>
          </cell>
          <cell r="H951">
            <v>0</v>
          </cell>
          <cell r="I951" t="str">
            <v>20</v>
          </cell>
        </row>
        <row r="952">
          <cell r="A952">
            <v>20</v>
          </cell>
          <cell r="B952">
            <v>18</v>
          </cell>
          <cell r="C952" t="str">
            <v>DEPARTMENT OF THE TREASURY</v>
          </cell>
          <cell r="D952">
            <v>20180232</v>
          </cell>
          <cell r="E952">
            <v>20180232</v>
          </cell>
          <cell r="G952">
            <v>0</v>
          </cell>
          <cell r="H952">
            <v>0</v>
          </cell>
          <cell r="I952" t="str">
            <v>20</v>
          </cell>
        </row>
        <row r="953">
          <cell r="A953">
            <v>20</v>
          </cell>
          <cell r="B953">
            <v>18</v>
          </cell>
          <cell r="C953" t="str">
            <v>DEPARTMENT OF THE TREASURY</v>
          </cell>
          <cell r="D953">
            <v>20180233</v>
          </cell>
          <cell r="E953">
            <v>20180233</v>
          </cell>
          <cell r="G953">
            <v>0</v>
          </cell>
          <cell r="H953">
            <v>0</v>
          </cell>
          <cell r="I953" t="str">
            <v>20</v>
          </cell>
        </row>
        <row r="954">
          <cell r="A954">
            <v>20</v>
          </cell>
          <cell r="B954">
            <v>18</v>
          </cell>
          <cell r="C954" t="str">
            <v>DEPARTMENT OF THE TREASURY</v>
          </cell>
          <cell r="D954">
            <v>20180234</v>
          </cell>
          <cell r="E954">
            <v>20180234</v>
          </cell>
          <cell r="F954" t="str">
            <v>DAN PENDERGRASS</v>
          </cell>
          <cell r="G954">
            <v>5032216041</v>
          </cell>
          <cell r="H954">
            <v>0</v>
          </cell>
          <cell r="I954" t="str">
            <v>20</v>
          </cell>
        </row>
        <row r="955">
          <cell r="A955">
            <v>20</v>
          </cell>
          <cell r="B955">
            <v>18</v>
          </cell>
          <cell r="C955" t="str">
            <v>DEPARTMENT OF THE TREASURY</v>
          </cell>
          <cell r="D955">
            <v>20180235</v>
          </cell>
          <cell r="E955">
            <v>20180235</v>
          </cell>
          <cell r="G955">
            <v>0</v>
          </cell>
          <cell r="H955">
            <v>0</v>
          </cell>
          <cell r="I955" t="str">
            <v>20</v>
          </cell>
        </row>
        <row r="956">
          <cell r="A956">
            <v>20</v>
          </cell>
          <cell r="B956">
            <v>18</v>
          </cell>
          <cell r="C956" t="str">
            <v>DEPARTMENT OF THE TREASURY</v>
          </cell>
          <cell r="D956">
            <v>20180236</v>
          </cell>
          <cell r="E956">
            <v>20180236</v>
          </cell>
          <cell r="G956">
            <v>0</v>
          </cell>
          <cell r="H956">
            <v>0</v>
          </cell>
          <cell r="I956" t="str">
            <v>20</v>
          </cell>
        </row>
        <row r="957">
          <cell r="A957">
            <v>20</v>
          </cell>
          <cell r="B957">
            <v>18</v>
          </cell>
          <cell r="C957" t="str">
            <v>DEPARTMENT OF THE TREASURY</v>
          </cell>
          <cell r="D957">
            <v>20180301</v>
          </cell>
          <cell r="E957">
            <v>20180301</v>
          </cell>
          <cell r="F957" t="str">
            <v>ELIZABETH A. BELINSKY</v>
          </cell>
          <cell r="G957">
            <v>2155168000</v>
          </cell>
          <cell r="H957">
            <v>0</v>
          </cell>
          <cell r="I957" t="str">
            <v>20</v>
          </cell>
        </row>
        <row r="958">
          <cell r="A958">
            <v>20</v>
          </cell>
          <cell r="B958">
            <v>18</v>
          </cell>
          <cell r="C958" t="str">
            <v>DEPARTMENT OF THE TREASURY</v>
          </cell>
          <cell r="D958">
            <v>20180302</v>
          </cell>
          <cell r="E958">
            <v>20180302</v>
          </cell>
          <cell r="F958" t="str">
            <v>ELIZABETH A. BELINSKY</v>
          </cell>
          <cell r="G958">
            <v>2155168000</v>
          </cell>
          <cell r="H958">
            <v>0</v>
          </cell>
          <cell r="I958" t="str">
            <v>20</v>
          </cell>
        </row>
        <row r="959">
          <cell r="A959">
            <v>20</v>
          </cell>
          <cell r="B959">
            <v>18</v>
          </cell>
          <cell r="C959" t="str">
            <v>DEPARTMENT OF THE TREASURY</v>
          </cell>
          <cell r="D959">
            <v>20180303</v>
          </cell>
          <cell r="E959">
            <v>20180303</v>
          </cell>
          <cell r="F959" t="str">
            <v>ELIZABETH A. BELINSKY</v>
          </cell>
          <cell r="G959">
            <v>2155168000</v>
          </cell>
          <cell r="H959">
            <v>0</v>
          </cell>
          <cell r="I959" t="str">
            <v>20</v>
          </cell>
        </row>
        <row r="960">
          <cell r="A960">
            <v>20</v>
          </cell>
          <cell r="B960">
            <v>18</v>
          </cell>
          <cell r="C960" t="str">
            <v>DEPARTMENT OF THE TREASURY</v>
          </cell>
          <cell r="D960">
            <v>20180304</v>
          </cell>
          <cell r="E960">
            <v>20180304</v>
          </cell>
          <cell r="F960" t="str">
            <v>ELIZABETH A. BELINSKY</v>
          </cell>
          <cell r="G960">
            <v>2155168000</v>
          </cell>
          <cell r="H960">
            <v>0</v>
          </cell>
          <cell r="I960" t="str">
            <v>20</v>
          </cell>
        </row>
        <row r="961">
          <cell r="A961">
            <v>20</v>
          </cell>
          <cell r="B961">
            <v>18</v>
          </cell>
          <cell r="C961" t="str">
            <v>DEPARTMENT OF THE TREASURY</v>
          </cell>
          <cell r="D961">
            <v>20180305</v>
          </cell>
          <cell r="E961">
            <v>20180305</v>
          </cell>
          <cell r="F961" t="str">
            <v>ELIZABETH A. BELINSKY</v>
          </cell>
          <cell r="G961">
            <v>2155168000</v>
          </cell>
          <cell r="H961">
            <v>0</v>
          </cell>
          <cell r="I961" t="str">
            <v>20</v>
          </cell>
        </row>
        <row r="962">
          <cell r="A962">
            <v>20</v>
          </cell>
          <cell r="B962">
            <v>18</v>
          </cell>
          <cell r="C962" t="str">
            <v>DEPARTMENT OF THE TREASURY</v>
          </cell>
          <cell r="D962">
            <v>20180306</v>
          </cell>
          <cell r="E962">
            <v>20180306</v>
          </cell>
          <cell r="F962" t="str">
            <v>ELIZABETH A. BELINSKY</v>
          </cell>
          <cell r="G962">
            <v>2155168000</v>
          </cell>
          <cell r="H962">
            <v>0</v>
          </cell>
          <cell r="I962" t="str">
            <v>20</v>
          </cell>
        </row>
        <row r="963">
          <cell r="A963">
            <v>20</v>
          </cell>
          <cell r="B963">
            <v>18</v>
          </cell>
          <cell r="C963" t="str">
            <v>DEPARTMENT OF THE TREASURY</v>
          </cell>
          <cell r="D963">
            <v>20180307</v>
          </cell>
          <cell r="E963">
            <v>20180307</v>
          </cell>
          <cell r="F963" t="str">
            <v>ELIZABETH A. BELINSKY</v>
          </cell>
          <cell r="G963">
            <v>2155168000</v>
          </cell>
          <cell r="H963">
            <v>0</v>
          </cell>
          <cell r="I963" t="str">
            <v>20</v>
          </cell>
        </row>
        <row r="964">
          <cell r="A964">
            <v>20</v>
          </cell>
          <cell r="B964">
            <v>18</v>
          </cell>
          <cell r="C964" t="str">
            <v>DEPARTMENT OF THE TREASURY</v>
          </cell>
          <cell r="D964">
            <v>20180308</v>
          </cell>
          <cell r="E964">
            <v>20180308</v>
          </cell>
          <cell r="F964" t="str">
            <v>GARY BEETS</v>
          </cell>
          <cell r="G964">
            <v>8164142000</v>
          </cell>
          <cell r="H964">
            <v>0</v>
          </cell>
          <cell r="I964" t="str">
            <v>20</v>
          </cell>
        </row>
        <row r="965">
          <cell r="A965">
            <v>20</v>
          </cell>
          <cell r="B965">
            <v>18</v>
          </cell>
          <cell r="C965" t="str">
            <v>DEPARTMENT OF THE TREASURY</v>
          </cell>
          <cell r="D965">
            <v>20180309</v>
          </cell>
          <cell r="E965">
            <v>20180309</v>
          </cell>
          <cell r="F965" t="str">
            <v>GARY BEETS</v>
          </cell>
          <cell r="G965">
            <v>8164142000</v>
          </cell>
          <cell r="H965">
            <v>0</v>
          </cell>
          <cell r="I965" t="str">
            <v>20</v>
          </cell>
        </row>
        <row r="966">
          <cell r="A966">
            <v>20</v>
          </cell>
          <cell r="B966">
            <v>18</v>
          </cell>
          <cell r="C966" t="str">
            <v>DEPARTMENT OF THE TREASURY</v>
          </cell>
          <cell r="D966">
            <v>20180310</v>
          </cell>
          <cell r="E966">
            <v>20180310</v>
          </cell>
          <cell r="F966" t="str">
            <v>GARY BEETS</v>
          </cell>
          <cell r="G966">
            <v>8164142000</v>
          </cell>
          <cell r="H966">
            <v>0</v>
          </cell>
          <cell r="I966" t="str">
            <v>20</v>
          </cell>
        </row>
        <row r="967">
          <cell r="A967">
            <v>20</v>
          </cell>
          <cell r="B967">
            <v>18</v>
          </cell>
          <cell r="C967" t="str">
            <v>DEPARTMENT OF THE TREASURY</v>
          </cell>
          <cell r="D967">
            <v>20180311</v>
          </cell>
          <cell r="E967">
            <v>20180311</v>
          </cell>
          <cell r="F967" t="str">
            <v>GARY BEETS</v>
          </cell>
          <cell r="G967">
            <v>8164142000</v>
          </cell>
          <cell r="H967">
            <v>0</v>
          </cell>
          <cell r="I967" t="str">
            <v>20</v>
          </cell>
        </row>
        <row r="968">
          <cell r="A968">
            <v>20</v>
          </cell>
          <cell r="B968">
            <v>18</v>
          </cell>
          <cell r="C968" t="str">
            <v>DEPARTMENT OF THE TREASURY</v>
          </cell>
          <cell r="D968">
            <v>20180312</v>
          </cell>
          <cell r="E968">
            <v>20180312</v>
          </cell>
          <cell r="F968" t="str">
            <v>GARY BEETS</v>
          </cell>
          <cell r="G968">
            <v>8164142000</v>
          </cell>
          <cell r="H968">
            <v>0</v>
          </cell>
          <cell r="I968" t="str">
            <v>20</v>
          </cell>
        </row>
        <row r="969">
          <cell r="A969">
            <v>20</v>
          </cell>
          <cell r="B969">
            <v>18</v>
          </cell>
          <cell r="C969" t="str">
            <v>DEPARTMENT OF THE TREASURY</v>
          </cell>
          <cell r="D969">
            <v>20180313</v>
          </cell>
          <cell r="E969">
            <v>20180313</v>
          </cell>
          <cell r="F969" t="str">
            <v>ADELE SANTA TERESA</v>
          </cell>
          <cell r="G969">
            <v>2155168045</v>
          </cell>
          <cell r="H969">
            <v>0</v>
          </cell>
          <cell r="I969" t="str">
            <v>20</v>
          </cell>
        </row>
        <row r="970">
          <cell r="A970">
            <v>20</v>
          </cell>
          <cell r="B970">
            <v>18</v>
          </cell>
          <cell r="C970" t="str">
            <v>DEPARTMENT OF THE TREASURY</v>
          </cell>
          <cell r="D970">
            <v>20180500</v>
          </cell>
          <cell r="E970">
            <v>20180500</v>
          </cell>
          <cell r="F970" t="str">
            <v>ELIZABETH A BELINSKY</v>
          </cell>
          <cell r="G970">
            <v>2155168000</v>
          </cell>
          <cell r="H970">
            <v>0</v>
          </cell>
          <cell r="I970" t="str">
            <v>20</v>
          </cell>
        </row>
        <row r="971">
          <cell r="A971">
            <v>20</v>
          </cell>
          <cell r="B971">
            <v>18</v>
          </cell>
          <cell r="C971" t="str">
            <v>DEPARTMENT OF THE TREASURY</v>
          </cell>
          <cell r="D971">
            <v>20181001</v>
          </cell>
          <cell r="E971">
            <v>20181001</v>
          </cell>
          <cell r="F971" t="str">
            <v>CRYSTAL DUCKWORTH</v>
          </cell>
          <cell r="G971">
            <v>8164142057</v>
          </cell>
          <cell r="H971">
            <v>0</v>
          </cell>
          <cell r="I971" t="str">
            <v>20</v>
          </cell>
        </row>
        <row r="972">
          <cell r="A972">
            <v>20</v>
          </cell>
          <cell r="B972">
            <v>18</v>
          </cell>
          <cell r="C972" t="str">
            <v>DEPARTMENT OF THE TREASURY</v>
          </cell>
          <cell r="D972">
            <v>20181201</v>
          </cell>
          <cell r="E972">
            <v>20181201</v>
          </cell>
          <cell r="F972" t="str">
            <v>SONIA MILLAN</v>
          </cell>
          <cell r="G972">
            <v>5105947205</v>
          </cell>
          <cell r="H972">
            <v>0</v>
          </cell>
          <cell r="I972" t="str">
            <v>20</v>
          </cell>
        </row>
        <row r="973">
          <cell r="A973">
            <v>20</v>
          </cell>
          <cell r="B973">
            <v>18</v>
          </cell>
          <cell r="C973" t="str">
            <v>DEPARTMENT OF THE TREASURY</v>
          </cell>
          <cell r="D973">
            <v>20182021</v>
          </cell>
          <cell r="E973">
            <v>20182021</v>
          </cell>
          <cell r="G973">
            <v>0</v>
          </cell>
          <cell r="H973">
            <v>0</v>
          </cell>
          <cell r="I973" t="str">
            <v>20</v>
          </cell>
        </row>
        <row r="974">
          <cell r="A974">
            <v>20</v>
          </cell>
          <cell r="B974">
            <v>18</v>
          </cell>
          <cell r="C974" t="str">
            <v>DEPARTMENT OF THE TREASURY</v>
          </cell>
          <cell r="D974">
            <v>20183700</v>
          </cell>
          <cell r="E974">
            <v>20183700</v>
          </cell>
          <cell r="F974" t="str">
            <v>GREG TEETS</v>
          </cell>
          <cell r="G974">
            <v>2026464146</v>
          </cell>
          <cell r="H974">
            <v>0</v>
          </cell>
          <cell r="I974" t="str">
            <v>20</v>
          </cell>
        </row>
        <row r="975">
          <cell r="A975">
            <v>20</v>
          </cell>
          <cell r="B975">
            <v>18</v>
          </cell>
          <cell r="C975" t="str">
            <v>DEPARTMENT OF THE TREASURY</v>
          </cell>
          <cell r="D975">
            <v>20184903</v>
          </cell>
          <cell r="E975">
            <v>20184903</v>
          </cell>
          <cell r="F975" t="str">
            <v>SONIA MILLAN</v>
          </cell>
          <cell r="G975">
            <v>5105947205</v>
          </cell>
          <cell r="H975">
            <v>0</v>
          </cell>
          <cell r="I975" t="str">
            <v>20</v>
          </cell>
        </row>
        <row r="976">
          <cell r="A976">
            <v>20</v>
          </cell>
          <cell r="B976">
            <v>18</v>
          </cell>
          <cell r="C976" t="str">
            <v>DEPARTMENT OF THE TREASURY</v>
          </cell>
          <cell r="D976">
            <v>20184904</v>
          </cell>
          <cell r="E976">
            <v>20184904</v>
          </cell>
          <cell r="F976" t="str">
            <v>PAT HORI</v>
          </cell>
          <cell r="G976">
            <v>5105947303</v>
          </cell>
          <cell r="H976">
            <v>0</v>
          </cell>
          <cell r="I976" t="str">
            <v>20</v>
          </cell>
        </row>
        <row r="977">
          <cell r="A977">
            <v>20</v>
          </cell>
          <cell r="B977">
            <v>55</v>
          </cell>
          <cell r="C977" t="str">
            <v>DEPARTMENT OF THE TREASURY</v>
          </cell>
          <cell r="D977">
            <v>20450000</v>
          </cell>
          <cell r="E977">
            <v>20450000</v>
          </cell>
          <cell r="F977" t="str">
            <v>BOB FOUGHT</v>
          </cell>
          <cell r="G977">
            <v>3044807060</v>
          </cell>
          <cell r="H977">
            <v>0</v>
          </cell>
          <cell r="I977" t="str">
            <v>20</v>
          </cell>
        </row>
        <row r="978">
          <cell r="A978">
            <v>20</v>
          </cell>
          <cell r="B978">
            <v>46</v>
          </cell>
          <cell r="C978" t="str">
            <v>DEPARTMENT OF THE TREASURY</v>
          </cell>
          <cell r="D978">
            <v>20460000</v>
          </cell>
          <cell r="E978">
            <v>20460000</v>
          </cell>
          <cell r="F978" t="str">
            <v>CHARLES NICHOLAS</v>
          </cell>
          <cell r="G978">
            <v>3044807090</v>
          </cell>
          <cell r="H978">
            <v>0</v>
          </cell>
          <cell r="I978" t="str">
            <v>20</v>
          </cell>
        </row>
        <row r="979">
          <cell r="A979">
            <v>20</v>
          </cell>
          <cell r="B979">
            <v>70</v>
          </cell>
          <cell r="C979" t="str">
            <v>DEPARTMENT OF THE TREASURY</v>
          </cell>
          <cell r="D979">
            <v>20550098</v>
          </cell>
          <cell r="E979">
            <v>20550098</v>
          </cell>
          <cell r="F979" t="str">
            <v>MATTHEW HANSELL</v>
          </cell>
          <cell r="G979">
            <v>3044805120</v>
          </cell>
          <cell r="H979">
            <v>0</v>
          </cell>
          <cell r="I979" t="str">
            <v>20</v>
          </cell>
        </row>
        <row r="980">
          <cell r="A980">
            <v>20</v>
          </cell>
          <cell r="B980">
            <v>55</v>
          </cell>
          <cell r="C980" t="str">
            <v>DEPARTMENT OF THE TREASURY</v>
          </cell>
          <cell r="D980">
            <v>20550860</v>
          </cell>
          <cell r="E980">
            <v>20550860</v>
          </cell>
          <cell r="F980" t="str">
            <v>SANDRA JONES</v>
          </cell>
          <cell r="G980">
            <v>3044805148</v>
          </cell>
          <cell r="H980">
            <v>0</v>
          </cell>
          <cell r="I980" t="str">
            <v>20</v>
          </cell>
        </row>
        <row r="981">
          <cell r="A981">
            <v>20</v>
          </cell>
          <cell r="B981">
            <v>55</v>
          </cell>
          <cell r="C981" t="str">
            <v>DEPARTMENT OF THE TREASURY</v>
          </cell>
          <cell r="D981">
            <v>20550861</v>
          </cell>
          <cell r="E981">
            <v>20550861</v>
          </cell>
          <cell r="F981" t="str">
            <v>LISA ROY</v>
          </cell>
          <cell r="G981">
            <v>3044807086</v>
          </cell>
          <cell r="H981">
            <v>0</v>
          </cell>
          <cell r="I981" t="str">
            <v>20</v>
          </cell>
        </row>
        <row r="982">
          <cell r="A982">
            <v>20</v>
          </cell>
          <cell r="B982">
            <v>55</v>
          </cell>
          <cell r="C982" t="str">
            <v>DEPARTMENT OF THE TREASURY</v>
          </cell>
          <cell r="D982">
            <v>20550865</v>
          </cell>
          <cell r="E982">
            <v>20550865</v>
          </cell>
          <cell r="F982" t="str">
            <v>CRYSTAL HANNA</v>
          </cell>
          <cell r="G982">
            <v>3044805103</v>
          </cell>
          <cell r="H982">
            <v>0</v>
          </cell>
          <cell r="I982" t="str">
            <v>20</v>
          </cell>
        </row>
        <row r="983">
          <cell r="A983">
            <v>20</v>
          </cell>
          <cell r="B983">
            <v>55</v>
          </cell>
          <cell r="C983" t="str">
            <v>DEPARTMENT OF THE TREASURY</v>
          </cell>
          <cell r="D983">
            <v>20552002</v>
          </cell>
          <cell r="E983">
            <v>20552002</v>
          </cell>
          <cell r="F983" t="str">
            <v>ANN FALLON</v>
          </cell>
          <cell r="G983">
            <v>3044805130</v>
          </cell>
          <cell r="H983">
            <v>0</v>
          </cell>
          <cell r="I983" t="str">
            <v>20</v>
          </cell>
        </row>
        <row r="984">
          <cell r="A984">
            <v>20</v>
          </cell>
          <cell r="B984">
            <v>70</v>
          </cell>
          <cell r="C984" t="str">
            <v>DEPARTMENT OF THE TREASURY</v>
          </cell>
          <cell r="D984">
            <v>20555091</v>
          </cell>
          <cell r="E984">
            <v>20555091</v>
          </cell>
          <cell r="F984" t="str">
            <v>MATTHEW HANSELL</v>
          </cell>
          <cell r="G984">
            <v>3044805120</v>
          </cell>
          <cell r="H984">
            <v>0</v>
          </cell>
          <cell r="I984" t="str">
            <v>20</v>
          </cell>
        </row>
        <row r="985">
          <cell r="A985">
            <v>20</v>
          </cell>
          <cell r="B985">
            <v>71</v>
          </cell>
          <cell r="C985" t="str">
            <v>DEPARTMENT OF THE TREASURY</v>
          </cell>
          <cell r="D985">
            <v>20710001</v>
          </cell>
          <cell r="E985">
            <v>20710001</v>
          </cell>
          <cell r="F985" t="str">
            <v>DEBORAH L. THOMAS</v>
          </cell>
          <cell r="G985">
            <v>2028744785</v>
          </cell>
          <cell r="H985">
            <v>0</v>
          </cell>
          <cell r="I985" t="str">
            <v>20</v>
          </cell>
        </row>
        <row r="986">
          <cell r="A986">
            <v>21</v>
          </cell>
          <cell r="B986">
            <v>0</v>
          </cell>
          <cell r="C986" t="str">
            <v>DEPARTMENT OF THE ARMY</v>
          </cell>
          <cell r="D986">
            <v>2100</v>
          </cell>
          <cell r="E986">
            <v>5006</v>
          </cell>
          <cell r="F986" t="str">
            <v>JOSEPH MYRDA</v>
          </cell>
          <cell r="G986">
            <v>3175107954</v>
          </cell>
          <cell r="H986">
            <v>0</v>
          </cell>
          <cell r="I986" t="str">
            <v>21</v>
          </cell>
        </row>
        <row r="987">
          <cell r="A987">
            <v>21</v>
          </cell>
          <cell r="B987">
            <v>0</v>
          </cell>
          <cell r="C987" t="str">
            <v>DEPARTMENT OF THE ARMY</v>
          </cell>
          <cell r="D987">
            <v>2100</v>
          </cell>
          <cell r="E987">
            <v>5016</v>
          </cell>
          <cell r="F987" t="str">
            <v>MONICA K. LONG</v>
          </cell>
          <cell r="G987">
            <v>6146930344</v>
          </cell>
          <cell r="H987">
            <v>0</v>
          </cell>
          <cell r="I987" t="str">
            <v>21</v>
          </cell>
        </row>
        <row r="988">
          <cell r="A988">
            <v>21</v>
          </cell>
          <cell r="B988">
            <v>0</v>
          </cell>
          <cell r="C988" t="str">
            <v>DEPARTMENT OF THE ARMY</v>
          </cell>
          <cell r="D988">
            <v>2100</v>
          </cell>
          <cell r="E988">
            <v>5023</v>
          </cell>
          <cell r="F988" t="str">
            <v>LTC WILLIAM H. MCQUAIL</v>
          </cell>
          <cell r="G988">
            <v>0</v>
          </cell>
          <cell r="H988">
            <v>0</v>
          </cell>
          <cell r="I988" t="str">
            <v>21</v>
          </cell>
        </row>
        <row r="989">
          <cell r="A989">
            <v>21</v>
          </cell>
          <cell r="B989">
            <v>0</v>
          </cell>
          <cell r="C989" t="str">
            <v>DEPARTMENT OF THE ARMY</v>
          </cell>
          <cell r="D989">
            <v>2100</v>
          </cell>
          <cell r="E989">
            <v>5297</v>
          </cell>
          <cell r="F989" t="str">
            <v>MONICA LONG</v>
          </cell>
          <cell r="G989">
            <v>6146930344</v>
          </cell>
          <cell r="H989">
            <v>0</v>
          </cell>
          <cell r="I989" t="str">
            <v>21</v>
          </cell>
        </row>
        <row r="990">
          <cell r="A990">
            <v>21</v>
          </cell>
          <cell r="B990">
            <v>0</v>
          </cell>
          <cell r="C990" t="str">
            <v>DEPARTMENT OF THE ARMY</v>
          </cell>
          <cell r="D990">
            <v>2100</v>
          </cell>
          <cell r="E990">
            <v>5301</v>
          </cell>
          <cell r="F990" t="str">
            <v>MONICA LONG</v>
          </cell>
          <cell r="G990">
            <v>6146930344</v>
          </cell>
          <cell r="H990">
            <v>0</v>
          </cell>
          <cell r="I990" t="str">
            <v>21</v>
          </cell>
        </row>
        <row r="991">
          <cell r="A991">
            <v>21</v>
          </cell>
          <cell r="B991">
            <v>0</v>
          </cell>
          <cell r="C991" t="str">
            <v>DEPARTMENT OF THE ARMY</v>
          </cell>
          <cell r="D991">
            <v>2100</v>
          </cell>
          <cell r="E991">
            <v>5303</v>
          </cell>
          <cell r="F991" t="str">
            <v>MONICA LONG</v>
          </cell>
          <cell r="G991">
            <v>6146930344</v>
          </cell>
          <cell r="H991">
            <v>0</v>
          </cell>
          <cell r="I991" t="str">
            <v>21</v>
          </cell>
        </row>
        <row r="992">
          <cell r="A992">
            <v>21</v>
          </cell>
          <cell r="B992">
            <v>0</v>
          </cell>
          <cell r="C992" t="str">
            <v>DEPARTMENT OF THE ARMY</v>
          </cell>
          <cell r="D992">
            <v>2100</v>
          </cell>
          <cell r="E992">
            <v>5454</v>
          </cell>
          <cell r="F992" t="str">
            <v>LTC BRUCE GUBSER</v>
          </cell>
          <cell r="G992">
            <v>7852395400</v>
          </cell>
          <cell r="H992">
            <v>0</v>
          </cell>
          <cell r="I992" t="str">
            <v>21</v>
          </cell>
        </row>
        <row r="993">
          <cell r="A993">
            <v>21</v>
          </cell>
          <cell r="B993">
            <v>0</v>
          </cell>
          <cell r="C993" t="str">
            <v>DEPARTMENT OF THE ARMY</v>
          </cell>
          <cell r="D993">
            <v>2100</v>
          </cell>
          <cell r="E993">
            <v>5480</v>
          </cell>
          <cell r="F993" t="str">
            <v>MAJ ADAM J. PONITS</v>
          </cell>
          <cell r="G993">
            <v>3157237702</v>
          </cell>
          <cell r="H993">
            <v>0</v>
          </cell>
          <cell r="I993" t="str">
            <v>21</v>
          </cell>
        </row>
        <row r="994">
          <cell r="A994">
            <v>21</v>
          </cell>
          <cell r="B994">
            <v>0</v>
          </cell>
          <cell r="C994" t="str">
            <v>DEPARTMENT OF THE ARMY</v>
          </cell>
          <cell r="D994">
            <v>2100</v>
          </cell>
          <cell r="E994">
            <v>5485</v>
          </cell>
          <cell r="F994" t="str">
            <v>JOSEPH MYRDA</v>
          </cell>
          <cell r="G994">
            <v>3175107954</v>
          </cell>
          <cell r="H994">
            <v>0</v>
          </cell>
          <cell r="I994" t="str">
            <v>21</v>
          </cell>
        </row>
        <row r="995">
          <cell r="A995">
            <v>21</v>
          </cell>
          <cell r="B995">
            <v>0</v>
          </cell>
          <cell r="C995" t="str">
            <v>DEPARTMENT OF THE ARMY</v>
          </cell>
          <cell r="D995">
            <v>2100</v>
          </cell>
          <cell r="E995">
            <v>5487</v>
          </cell>
          <cell r="F995" t="str">
            <v>JOSEPH MYRDA</v>
          </cell>
          <cell r="G995">
            <v>3175107954</v>
          </cell>
          <cell r="H995">
            <v>0</v>
          </cell>
          <cell r="I995" t="str">
            <v>21</v>
          </cell>
        </row>
        <row r="996">
          <cell r="A996">
            <v>21</v>
          </cell>
          <cell r="B996">
            <v>0</v>
          </cell>
          <cell r="C996" t="str">
            <v>DEPARTMENT OF THE ARMY</v>
          </cell>
          <cell r="D996">
            <v>2100</v>
          </cell>
          <cell r="E996">
            <v>5488</v>
          </cell>
          <cell r="F996" t="str">
            <v>JOSEPH MYRDA</v>
          </cell>
          <cell r="G996">
            <v>3175107954</v>
          </cell>
          <cell r="H996">
            <v>0</v>
          </cell>
          <cell r="I996" t="str">
            <v>21</v>
          </cell>
        </row>
        <row r="997">
          <cell r="A997">
            <v>21</v>
          </cell>
          <cell r="B997">
            <v>0</v>
          </cell>
          <cell r="C997" t="str">
            <v>DEPARTMENT OF THE ARMY</v>
          </cell>
          <cell r="D997">
            <v>2100</v>
          </cell>
          <cell r="E997">
            <v>5489</v>
          </cell>
          <cell r="F997" t="str">
            <v>JOSEPH MYRDA</v>
          </cell>
          <cell r="G997">
            <v>3175107954</v>
          </cell>
          <cell r="H997">
            <v>0</v>
          </cell>
          <cell r="I997" t="str">
            <v>21</v>
          </cell>
        </row>
        <row r="998">
          <cell r="A998">
            <v>21</v>
          </cell>
          <cell r="B998">
            <v>0</v>
          </cell>
          <cell r="C998" t="str">
            <v>DEPARTMENT OF THE ARMY</v>
          </cell>
          <cell r="D998">
            <v>2100</v>
          </cell>
          <cell r="E998">
            <v>5493</v>
          </cell>
          <cell r="F998" t="str">
            <v>JOSEPH MYRDA</v>
          </cell>
          <cell r="G998">
            <v>3175107954</v>
          </cell>
          <cell r="H998">
            <v>0</v>
          </cell>
          <cell r="I998" t="str">
            <v>21</v>
          </cell>
        </row>
        <row r="999">
          <cell r="A999">
            <v>21</v>
          </cell>
          <cell r="B999">
            <v>0</v>
          </cell>
          <cell r="C999" t="str">
            <v>DEPARTMENT OF THE ARMY</v>
          </cell>
          <cell r="D999">
            <v>2100</v>
          </cell>
          <cell r="E999">
            <v>5499</v>
          </cell>
          <cell r="F999" t="str">
            <v>CPT DALE BERRY</v>
          </cell>
          <cell r="G999">
            <v>0</v>
          </cell>
          <cell r="H999">
            <v>0</v>
          </cell>
          <cell r="I999" t="str">
            <v>21</v>
          </cell>
        </row>
        <row r="1000">
          <cell r="A1000">
            <v>21</v>
          </cell>
          <cell r="B1000">
            <v>0</v>
          </cell>
          <cell r="C1000" t="str">
            <v>DEPARTMENT OF THE ARMY</v>
          </cell>
          <cell r="D1000">
            <v>2100</v>
          </cell>
          <cell r="E1000">
            <v>5548</v>
          </cell>
          <cell r="F1000" t="str">
            <v>SGT. JESSE JONES</v>
          </cell>
          <cell r="G1000">
            <v>4107120137</v>
          </cell>
          <cell r="H1000">
            <v>0</v>
          </cell>
          <cell r="I1000" t="str">
            <v>21</v>
          </cell>
        </row>
        <row r="1001">
          <cell r="A1001">
            <v>21</v>
          </cell>
          <cell r="B1001">
            <v>0</v>
          </cell>
          <cell r="C1001" t="str">
            <v>DEPARTMENT OF THE ARMY</v>
          </cell>
          <cell r="D1001">
            <v>2100</v>
          </cell>
          <cell r="E1001">
            <v>5557</v>
          </cell>
          <cell r="F1001" t="str">
            <v>MR. JOSEPH MYRDA</v>
          </cell>
          <cell r="G1001">
            <v>3175107954</v>
          </cell>
          <cell r="H1001">
            <v>0</v>
          </cell>
          <cell r="I1001" t="str">
            <v>21</v>
          </cell>
        </row>
        <row r="1002">
          <cell r="A1002">
            <v>21</v>
          </cell>
          <cell r="B1002">
            <v>0</v>
          </cell>
          <cell r="C1002" t="str">
            <v>DEPARTMENT OF THE ARMY</v>
          </cell>
          <cell r="D1002">
            <v>2100</v>
          </cell>
          <cell r="E1002">
            <v>5561</v>
          </cell>
          <cell r="F1002" t="str">
            <v>MR. JOSEPH MYRDA</v>
          </cell>
          <cell r="G1002">
            <v>3175107954</v>
          </cell>
          <cell r="H1002">
            <v>0</v>
          </cell>
          <cell r="I1002" t="str">
            <v>21</v>
          </cell>
        </row>
        <row r="1003">
          <cell r="A1003">
            <v>21</v>
          </cell>
          <cell r="B1003">
            <v>0</v>
          </cell>
          <cell r="C1003" t="str">
            <v>DEPARTMENT OF THE ARMY</v>
          </cell>
          <cell r="D1003">
            <v>2100</v>
          </cell>
          <cell r="E1003">
            <v>5566</v>
          </cell>
          <cell r="F1003" t="str">
            <v>MR. JOSEPH MYRDA</v>
          </cell>
          <cell r="G1003">
            <v>3175107954</v>
          </cell>
          <cell r="H1003">
            <v>0</v>
          </cell>
          <cell r="I1003" t="str">
            <v>21</v>
          </cell>
        </row>
        <row r="1004">
          <cell r="A1004">
            <v>21</v>
          </cell>
          <cell r="B1004">
            <v>0</v>
          </cell>
          <cell r="C1004" t="str">
            <v>DEPARTMENT OF THE ARMY</v>
          </cell>
          <cell r="D1004">
            <v>2100</v>
          </cell>
          <cell r="E1004">
            <v>5568</v>
          </cell>
          <cell r="F1004" t="str">
            <v>MR. JOSEPH MYRDA</v>
          </cell>
          <cell r="G1004">
            <v>3175107954</v>
          </cell>
          <cell r="H1004">
            <v>0</v>
          </cell>
          <cell r="I1004" t="str">
            <v>21</v>
          </cell>
        </row>
        <row r="1005">
          <cell r="A1005">
            <v>21</v>
          </cell>
          <cell r="B1005">
            <v>0</v>
          </cell>
          <cell r="C1005" t="str">
            <v>DEPARTMENT OF THE ARMY</v>
          </cell>
          <cell r="D1005">
            <v>2100</v>
          </cell>
          <cell r="E1005">
            <v>5570</v>
          </cell>
          <cell r="F1005" t="str">
            <v>JOHN CAMPBELL</v>
          </cell>
          <cell r="G1005">
            <v>3172124273</v>
          </cell>
          <cell r="H1005">
            <v>0</v>
          </cell>
          <cell r="I1005" t="str">
            <v>21</v>
          </cell>
        </row>
        <row r="1006">
          <cell r="A1006">
            <v>21</v>
          </cell>
          <cell r="B1006">
            <v>0</v>
          </cell>
          <cell r="C1006" t="str">
            <v>DEPARTMENT OF THE ARMY</v>
          </cell>
          <cell r="D1006">
            <v>2100</v>
          </cell>
          <cell r="E1006">
            <v>5579</v>
          </cell>
          <cell r="F1006" t="str">
            <v>MAJ LESTY A. PEREZ-MARSDEN</v>
          </cell>
          <cell r="G1006">
            <v>0</v>
          </cell>
          <cell r="H1006">
            <v>0</v>
          </cell>
          <cell r="I1006" t="str">
            <v>21</v>
          </cell>
        </row>
        <row r="1007">
          <cell r="A1007">
            <v>21</v>
          </cell>
          <cell r="B1007">
            <v>0</v>
          </cell>
          <cell r="C1007" t="str">
            <v>DEPARTMENT OF THE ARMY</v>
          </cell>
          <cell r="D1007">
            <v>2100</v>
          </cell>
          <cell r="E1007">
            <v>5588</v>
          </cell>
          <cell r="F1007" t="str">
            <v>1LT ERIC MOTON</v>
          </cell>
          <cell r="G1007">
            <v>3184488030</v>
          </cell>
          <cell r="H1007">
            <v>0</v>
          </cell>
          <cell r="I1007" t="str">
            <v>21</v>
          </cell>
        </row>
        <row r="1008">
          <cell r="A1008">
            <v>21</v>
          </cell>
          <cell r="B1008">
            <v>0</v>
          </cell>
          <cell r="C1008" t="str">
            <v>DEPARTMENT OF THE ARMY</v>
          </cell>
          <cell r="D1008">
            <v>2100</v>
          </cell>
          <cell r="E1008">
            <v>6311</v>
          </cell>
          <cell r="F1008" t="str">
            <v>CYNTHIA HARRIS</v>
          </cell>
          <cell r="G1008">
            <v>3157234024</v>
          </cell>
          <cell r="H1008">
            <v>0</v>
          </cell>
          <cell r="I1008" t="str">
            <v>21</v>
          </cell>
        </row>
        <row r="1009">
          <cell r="A1009">
            <v>21</v>
          </cell>
          <cell r="B1009">
            <v>0</v>
          </cell>
          <cell r="C1009" t="str">
            <v>DEPARTMENT OF THE ARMY</v>
          </cell>
          <cell r="D1009">
            <v>2100</v>
          </cell>
          <cell r="E1009">
            <v>6321</v>
          </cell>
          <cell r="F1009" t="str">
            <v>MAJ GAVIN LUHER</v>
          </cell>
          <cell r="G1009">
            <v>3154697188</v>
          </cell>
          <cell r="H1009">
            <v>0</v>
          </cell>
          <cell r="I1009" t="str">
            <v>21</v>
          </cell>
        </row>
        <row r="1010">
          <cell r="A1010">
            <v>21</v>
          </cell>
          <cell r="B1010">
            <v>0</v>
          </cell>
          <cell r="C1010" t="str">
            <v>DEPARTMENT OF THE ARMY</v>
          </cell>
          <cell r="D1010">
            <v>2100</v>
          </cell>
          <cell r="E1010">
            <v>6327</v>
          </cell>
          <cell r="F1010" t="str">
            <v>MR. JOSEPH MYDRA</v>
          </cell>
          <cell r="G1010">
            <v>3175107954</v>
          </cell>
          <cell r="H1010">
            <v>0</v>
          </cell>
          <cell r="I1010" t="str">
            <v>21</v>
          </cell>
        </row>
        <row r="1011">
          <cell r="A1011">
            <v>21</v>
          </cell>
          <cell r="B1011">
            <v>0</v>
          </cell>
          <cell r="C1011" t="str">
            <v>DEPARTMENT OF THE ARMY</v>
          </cell>
          <cell r="D1011">
            <v>2100</v>
          </cell>
          <cell r="E1011">
            <v>6332</v>
          </cell>
          <cell r="F1011" t="str">
            <v>SGT. JESSE JONES</v>
          </cell>
          <cell r="G1011">
            <v>4107120137</v>
          </cell>
          <cell r="H1011">
            <v>0</v>
          </cell>
          <cell r="I1011" t="str">
            <v>21</v>
          </cell>
        </row>
        <row r="1012">
          <cell r="A1012">
            <v>21</v>
          </cell>
          <cell r="B1012">
            <v>0</v>
          </cell>
          <cell r="C1012" t="str">
            <v>DEPARTMENT OF THE ARMY</v>
          </cell>
          <cell r="D1012">
            <v>2100</v>
          </cell>
          <cell r="E1012">
            <v>6333</v>
          </cell>
          <cell r="F1012" t="str">
            <v>DIANNE B. JOHNSON</v>
          </cell>
          <cell r="G1012">
            <v>0</v>
          </cell>
          <cell r="H1012">
            <v>0</v>
          </cell>
          <cell r="I1012" t="str">
            <v>21</v>
          </cell>
        </row>
        <row r="1013">
          <cell r="A1013">
            <v>21</v>
          </cell>
          <cell r="B1013">
            <v>0</v>
          </cell>
          <cell r="C1013" t="str">
            <v>DEPARTMENT OF THE ARMY</v>
          </cell>
          <cell r="D1013">
            <v>2100</v>
          </cell>
          <cell r="E1013">
            <v>6335</v>
          </cell>
          <cell r="F1013" t="str">
            <v>MR. BEPPE CIVARELLI</v>
          </cell>
          <cell r="G1013">
            <v>0</v>
          </cell>
          <cell r="H1013">
            <v>0</v>
          </cell>
          <cell r="I1013" t="str">
            <v>21</v>
          </cell>
        </row>
        <row r="1014">
          <cell r="A1014">
            <v>21</v>
          </cell>
          <cell r="B1014">
            <v>0</v>
          </cell>
          <cell r="C1014" t="str">
            <v>DEPARTMENT OF THE ARMY</v>
          </cell>
          <cell r="D1014">
            <v>2100</v>
          </cell>
          <cell r="E1014">
            <v>6338</v>
          </cell>
          <cell r="F1014" t="str">
            <v>MR. JOSEPH MYRDA</v>
          </cell>
          <cell r="G1014">
            <v>3175107954</v>
          </cell>
          <cell r="H1014">
            <v>0</v>
          </cell>
          <cell r="I1014" t="str">
            <v>21</v>
          </cell>
        </row>
        <row r="1015">
          <cell r="A1015">
            <v>21</v>
          </cell>
          <cell r="B1015">
            <v>0</v>
          </cell>
          <cell r="C1015" t="str">
            <v>DEPARTMENT OF THE ARMY</v>
          </cell>
          <cell r="D1015">
            <v>2100</v>
          </cell>
          <cell r="E1015">
            <v>6353</v>
          </cell>
          <cell r="F1015" t="str">
            <v>THOMAS REDA</v>
          </cell>
          <cell r="G1015">
            <v>3172121415</v>
          </cell>
          <cell r="H1015">
            <v>0</v>
          </cell>
          <cell r="I1015" t="str">
            <v>21</v>
          </cell>
        </row>
        <row r="1016">
          <cell r="A1016">
            <v>21</v>
          </cell>
          <cell r="B1016">
            <v>0</v>
          </cell>
          <cell r="C1016" t="str">
            <v>DEPARTMENT OF THE ARMY</v>
          </cell>
          <cell r="D1016">
            <v>2100</v>
          </cell>
          <cell r="E1016">
            <v>6355</v>
          </cell>
          <cell r="F1016" t="str">
            <v>MONICA K. LONG</v>
          </cell>
          <cell r="G1016">
            <v>6146930344</v>
          </cell>
          <cell r="H1016">
            <v>0</v>
          </cell>
          <cell r="I1016" t="str">
            <v>21</v>
          </cell>
        </row>
        <row r="1017">
          <cell r="A1017">
            <v>21</v>
          </cell>
          <cell r="B1017">
            <v>0</v>
          </cell>
          <cell r="C1017" t="str">
            <v>DEPARTMENT OF THE ARMY</v>
          </cell>
          <cell r="D1017">
            <v>2100</v>
          </cell>
          <cell r="E1017">
            <v>6356</v>
          </cell>
          <cell r="F1017" t="str">
            <v>MONICA K. LONG</v>
          </cell>
          <cell r="G1017">
            <v>6146930344</v>
          </cell>
          <cell r="H1017">
            <v>0</v>
          </cell>
          <cell r="I1017" t="str">
            <v>21</v>
          </cell>
        </row>
        <row r="1018">
          <cell r="A1018">
            <v>21</v>
          </cell>
          <cell r="B1018">
            <v>0</v>
          </cell>
          <cell r="C1018" t="str">
            <v>DEPARTMENT OF THE ARMY</v>
          </cell>
          <cell r="D1018">
            <v>2100</v>
          </cell>
          <cell r="E1018">
            <v>6362</v>
          </cell>
          <cell r="F1018" t="str">
            <v>JOHN CAMPBELL</v>
          </cell>
          <cell r="G1018">
            <v>3172124273</v>
          </cell>
          <cell r="H1018">
            <v>0</v>
          </cell>
          <cell r="I1018" t="str">
            <v>21</v>
          </cell>
        </row>
        <row r="1019">
          <cell r="A1019">
            <v>21</v>
          </cell>
          <cell r="B1019">
            <v>0</v>
          </cell>
          <cell r="C1019" t="str">
            <v>DEPARTMENT OF THE ARMY</v>
          </cell>
          <cell r="D1019">
            <v>2100</v>
          </cell>
          <cell r="E1019">
            <v>6363</v>
          </cell>
          <cell r="F1019" t="str">
            <v>MR. JOSEPH MYRDA</v>
          </cell>
          <cell r="G1019">
            <v>3175107954</v>
          </cell>
          <cell r="H1019">
            <v>0</v>
          </cell>
          <cell r="I1019" t="str">
            <v>21</v>
          </cell>
        </row>
        <row r="1020">
          <cell r="A1020">
            <v>21</v>
          </cell>
          <cell r="B1020">
            <v>0</v>
          </cell>
          <cell r="C1020" t="str">
            <v>DEPARTMENT OF THE ARMY</v>
          </cell>
          <cell r="D1020">
            <v>2100</v>
          </cell>
          <cell r="E1020">
            <v>6369</v>
          </cell>
          <cell r="F1020" t="str">
            <v>LTC ABEL HERNANDEZ</v>
          </cell>
          <cell r="G1020">
            <v>3144836037</v>
          </cell>
          <cell r="H1020">
            <v>0</v>
          </cell>
          <cell r="I1020" t="str">
            <v>21</v>
          </cell>
        </row>
        <row r="1021">
          <cell r="A1021">
            <v>21</v>
          </cell>
          <cell r="B1021">
            <v>0</v>
          </cell>
          <cell r="C1021" t="str">
            <v>DEPARTMENT OF THE ARMY</v>
          </cell>
          <cell r="D1021">
            <v>2100</v>
          </cell>
          <cell r="E1021">
            <v>6375</v>
          </cell>
          <cell r="F1021" t="str">
            <v>MR. JOSEPH MYRDA</v>
          </cell>
          <cell r="G1021">
            <v>3175107954</v>
          </cell>
          <cell r="H1021">
            <v>0</v>
          </cell>
          <cell r="I1021" t="str">
            <v>21</v>
          </cell>
        </row>
        <row r="1022">
          <cell r="A1022">
            <v>21</v>
          </cell>
          <cell r="B1022">
            <v>0</v>
          </cell>
          <cell r="C1022" t="str">
            <v>DEPARTMENT OF THE ARMY</v>
          </cell>
          <cell r="D1022">
            <v>2100</v>
          </cell>
          <cell r="E1022">
            <v>6381</v>
          </cell>
          <cell r="F1022" t="str">
            <v>MR. JOSEPH MYRDA</v>
          </cell>
          <cell r="G1022">
            <v>3175107954</v>
          </cell>
          <cell r="H1022">
            <v>0</v>
          </cell>
          <cell r="I1022" t="str">
            <v>21</v>
          </cell>
        </row>
        <row r="1023">
          <cell r="A1023">
            <v>21</v>
          </cell>
          <cell r="B1023">
            <v>0</v>
          </cell>
          <cell r="C1023" t="str">
            <v>DEPARTMENT OF THE ARMY</v>
          </cell>
          <cell r="D1023">
            <v>2100</v>
          </cell>
          <cell r="E1023">
            <v>6387</v>
          </cell>
          <cell r="F1023" t="str">
            <v>LTC ABEL HERNANDEZ</v>
          </cell>
          <cell r="G1023">
            <v>3144836037</v>
          </cell>
          <cell r="H1023">
            <v>0</v>
          </cell>
          <cell r="I1023" t="str">
            <v>21</v>
          </cell>
        </row>
        <row r="1024">
          <cell r="A1024">
            <v>21</v>
          </cell>
          <cell r="B1024">
            <v>0</v>
          </cell>
          <cell r="C1024" t="str">
            <v>DEPARTMENT OF THE ARMY</v>
          </cell>
          <cell r="D1024">
            <v>2100</v>
          </cell>
          <cell r="E1024">
            <v>6408</v>
          </cell>
          <cell r="F1024" t="str">
            <v>MR. JOSEPH MYRDA</v>
          </cell>
          <cell r="G1024">
            <v>3175107954</v>
          </cell>
          <cell r="H1024">
            <v>0</v>
          </cell>
          <cell r="I1024" t="str">
            <v>21</v>
          </cell>
        </row>
        <row r="1025">
          <cell r="A1025">
            <v>21</v>
          </cell>
          <cell r="B1025">
            <v>0</v>
          </cell>
          <cell r="C1025" t="str">
            <v>DEPARTMENT OF THE ARMY</v>
          </cell>
          <cell r="D1025">
            <v>2100</v>
          </cell>
          <cell r="E1025">
            <v>6409</v>
          </cell>
          <cell r="F1025" t="str">
            <v>JOE MYRDA</v>
          </cell>
          <cell r="G1025">
            <v>3175107954</v>
          </cell>
          <cell r="H1025">
            <v>0</v>
          </cell>
          <cell r="I1025" t="str">
            <v>21</v>
          </cell>
        </row>
        <row r="1026">
          <cell r="A1026">
            <v>21</v>
          </cell>
          <cell r="B1026">
            <v>0</v>
          </cell>
          <cell r="C1026" t="str">
            <v>DEPARTMENT OF THE ARMY</v>
          </cell>
          <cell r="D1026">
            <v>2100</v>
          </cell>
          <cell r="E1026">
            <v>6410</v>
          </cell>
          <cell r="F1026" t="str">
            <v>MR. JOSEPH MYRDA</v>
          </cell>
          <cell r="G1026">
            <v>3175107954</v>
          </cell>
          <cell r="H1026">
            <v>0</v>
          </cell>
          <cell r="I1026" t="str">
            <v>21</v>
          </cell>
        </row>
        <row r="1027">
          <cell r="A1027">
            <v>21</v>
          </cell>
          <cell r="B1027">
            <v>0</v>
          </cell>
          <cell r="C1027" t="str">
            <v>DEPARTMENT OF THE ARMY</v>
          </cell>
          <cell r="D1027">
            <v>2100</v>
          </cell>
          <cell r="E1027">
            <v>6411</v>
          </cell>
          <cell r="F1027" t="str">
            <v>MAJ ADAMS J. POINTS</v>
          </cell>
          <cell r="G1027">
            <v>3157237702</v>
          </cell>
          <cell r="H1027">
            <v>0</v>
          </cell>
          <cell r="I1027" t="str">
            <v>21</v>
          </cell>
        </row>
        <row r="1028">
          <cell r="A1028">
            <v>21</v>
          </cell>
          <cell r="B1028">
            <v>0</v>
          </cell>
          <cell r="C1028" t="str">
            <v>DEPARTMENT OF THE ARMY</v>
          </cell>
          <cell r="D1028">
            <v>2100</v>
          </cell>
          <cell r="E1028">
            <v>6416</v>
          </cell>
          <cell r="F1028" t="str">
            <v>MR. JOSEPH MYRDA</v>
          </cell>
          <cell r="G1028">
            <v>3175107954</v>
          </cell>
          <cell r="H1028">
            <v>0</v>
          </cell>
          <cell r="I1028" t="str">
            <v>21</v>
          </cell>
        </row>
        <row r="1029">
          <cell r="A1029">
            <v>21</v>
          </cell>
          <cell r="B1029">
            <v>0</v>
          </cell>
          <cell r="C1029" t="str">
            <v>DEPARTMENT OF THE ARMY</v>
          </cell>
          <cell r="D1029">
            <v>2100</v>
          </cell>
          <cell r="E1029">
            <v>6422</v>
          </cell>
          <cell r="F1029" t="str">
            <v>MONICA K. LONG</v>
          </cell>
          <cell r="G1029">
            <v>6146930344</v>
          </cell>
          <cell r="H1029">
            <v>0</v>
          </cell>
          <cell r="I1029" t="str">
            <v>21</v>
          </cell>
        </row>
        <row r="1030">
          <cell r="A1030">
            <v>21</v>
          </cell>
          <cell r="B1030">
            <v>0</v>
          </cell>
          <cell r="C1030" t="str">
            <v>DEPARTMENT OF THE ARMY</v>
          </cell>
          <cell r="D1030">
            <v>2100</v>
          </cell>
          <cell r="E1030">
            <v>6450</v>
          </cell>
          <cell r="F1030" t="str">
            <v>MR. JOSEPH MYRDA</v>
          </cell>
          <cell r="G1030">
            <v>3175107954</v>
          </cell>
          <cell r="H1030">
            <v>0</v>
          </cell>
          <cell r="I1030" t="str">
            <v>21</v>
          </cell>
        </row>
        <row r="1031">
          <cell r="A1031">
            <v>21</v>
          </cell>
          <cell r="B1031">
            <v>0</v>
          </cell>
          <cell r="C1031" t="str">
            <v>DEPARTMENT OF THE ARMY</v>
          </cell>
          <cell r="D1031">
            <v>2100</v>
          </cell>
          <cell r="E1031">
            <v>6460</v>
          </cell>
          <cell r="F1031" t="str">
            <v>MAJ TIMOTHY J. LANCASTER</v>
          </cell>
          <cell r="G1031">
            <v>0</v>
          </cell>
          <cell r="H1031">
            <v>0</v>
          </cell>
          <cell r="I1031" t="str">
            <v>21</v>
          </cell>
        </row>
        <row r="1032">
          <cell r="A1032">
            <v>21</v>
          </cell>
          <cell r="B1032">
            <v>0</v>
          </cell>
          <cell r="C1032" t="str">
            <v>DEPARTMENT OF THE ARMY</v>
          </cell>
          <cell r="D1032">
            <v>2100</v>
          </cell>
          <cell r="E1032">
            <v>6469</v>
          </cell>
          <cell r="F1032" t="str">
            <v>MONICA K. LONG</v>
          </cell>
          <cell r="G1032">
            <v>6146930344</v>
          </cell>
          <cell r="H1032">
            <v>0</v>
          </cell>
          <cell r="I1032" t="str">
            <v>21</v>
          </cell>
        </row>
        <row r="1033">
          <cell r="A1033">
            <v>21</v>
          </cell>
          <cell r="B1033">
            <v>0</v>
          </cell>
          <cell r="C1033" t="str">
            <v>DEPARTMENT OF THE ARMY</v>
          </cell>
          <cell r="D1033">
            <v>2100</v>
          </cell>
          <cell r="E1033">
            <v>6519</v>
          </cell>
          <cell r="F1033" t="str">
            <v>MR. JOSEPH MYRDA</v>
          </cell>
          <cell r="G1033">
            <v>3175107954</v>
          </cell>
          <cell r="H1033">
            <v>0</v>
          </cell>
          <cell r="I1033" t="str">
            <v>21</v>
          </cell>
        </row>
        <row r="1034">
          <cell r="A1034">
            <v>21</v>
          </cell>
          <cell r="B1034">
            <v>0</v>
          </cell>
          <cell r="C1034" t="str">
            <v>DEPARTMENT OF THE ARMY</v>
          </cell>
          <cell r="D1034">
            <v>2100</v>
          </cell>
          <cell r="E1034">
            <v>6520</v>
          </cell>
          <cell r="F1034" t="str">
            <v>MR. JOSEPH MYRDA</v>
          </cell>
          <cell r="G1034">
            <v>3175107954</v>
          </cell>
          <cell r="H1034">
            <v>0</v>
          </cell>
          <cell r="I1034" t="str">
            <v>21</v>
          </cell>
        </row>
        <row r="1035">
          <cell r="A1035">
            <v>21</v>
          </cell>
          <cell r="B1035">
            <v>0</v>
          </cell>
          <cell r="C1035" t="str">
            <v>DEPARTMENT OF THE ARMY</v>
          </cell>
          <cell r="D1035">
            <v>2100</v>
          </cell>
          <cell r="E1035">
            <v>6551</v>
          </cell>
          <cell r="F1035" t="str">
            <v>MONICA K. LONG</v>
          </cell>
          <cell r="G1035">
            <v>3146390344</v>
          </cell>
          <cell r="H1035">
            <v>0</v>
          </cell>
          <cell r="I1035" t="str">
            <v>21</v>
          </cell>
        </row>
        <row r="1036">
          <cell r="A1036">
            <v>21</v>
          </cell>
          <cell r="B1036">
            <v>0</v>
          </cell>
          <cell r="C1036" t="str">
            <v>DEPARTMENT OF THE ARMY</v>
          </cell>
          <cell r="D1036">
            <v>2100</v>
          </cell>
          <cell r="E1036">
            <v>6567</v>
          </cell>
          <cell r="F1036" t="str">
            <v>MR. JOSEPH MYRDA</v>
          </cell>
          <cell r="G1036">
            <v>3175107954</v>
          </cell>
          <cell r="H1036">
            <v>0</v>
          </cell>
          <cell r="I1036" t="str">
            <v>21</v>
          </cell>
        </row>
        <row r="1037">
          <cell r="A1037">
            <v>21</v>
          </cell>
          <cell r="B1037">
            <v>0</v>
          </cell>
          <cell r="C1037" t="str">
            <v>DEPARTMENT OF THE ARMY</v>
          </cell>
          <cell r="D1037">
            <v>2100</v>
          </cell>
          <cell r="E1037">
            <v>6583</v>
          </cell>
          <cell r="F1037" t="str">
            <v>LTC RANDY STEVENS</v>
          </cell>
          <cell r="G1037">
            <v>0</v>
          </cell>
          <cell r="H1037">
            <v>0</v>
          </cell>
          <cell r="I1037" t="str">
            <v>21</v>
          </cell>
        </row>
        <row r="1038">
          <cell r="A1038">
            <v>21</v>
          </cell>
          <cell r="B1038">
            <v>0</v>
          </cell>
          <cell r="C1038" t="str">
            <v>DEPARTMENT OF THE ARMY</v>
          </cell>
          <cell r="D1038">
            <v>2100</v>
          </cell>
          <cell r="E1038">
            <v>6944</v>
          </cell>
          <cell r="F1038" t="str">
            <v>ALAN P.SMITH</v>
          </cell>
          <cell r="G1038">
            <v>3016886187</v>
          </cell>
          <cell r="H1038">
            <v>0</v>
          </cell>
          <cell r="I1038" t="str">
            <v>21</v>
          </cell>
        </row>
        <row r="1039">
          <cell r="A1039">
            <v>21</v>
          </cell>
          <cell r="B1039">
            <v>0</v>
          </cell>
          <cell r="C1039" t="str">
            <v>DEPARTMENT OF THE ARMY</v>
          </cell>
          <cell r="D1039">
            <v>2100</v>
          </cell>
          <cell r="E1039">
            <v>8485</v>
          </cell>
          <cell r="F1039" t="str">
            <v>MR JOSEPH MYRDA</v>
          </cell>
          <cell r="G1039">
            <v>3175107954</v>
          </cell>
          <cell r="H1039">
            <v>0</v>
          </cell>
          <cell r="I1039" t="str">
            <v>21</v>
          </cell>
        </row>
        <row r="1040">
          <cell r="A1040">
            <v>21</v>
          </cell>
          <cell r="B1040">
            <v>0</v>
          </cell>
          <cell r="C1040" t="str">
            <v>DEPARTMENT OF THE ARMY</v>
          </cell>
          <cell r="D1040">
            <v>2100</v>
          </cell>
          <cell r="E1040">
            <v>8508</v>
          </cell>
          <cell r="F1040" t="str">
            <v>CAROLYN COMPKEY</v>
          </cell>
          <cell r="G1040">
            <v>3016776181</v>
          </cell>
          <cell r="H1040">
            <v>0</v>
          </cell>
          <cell r="I1040" t="str">
            <v>21</v>
          </cell>
        </row>
        <row r="1041">
          <cell r="A1041">
            <v>21</v>
          </cell>
          <cell r="B1041">
            <v>0</v>
          </cell>
          <cell r="C1041" t="str">
            <v>DEPARTMENT OF THE ARMY</v>
          </cell>
          <cell r="D1041">
            <v>2100</v>
          </cell>
          <cell r="E1041">
            <v>8520</v>
          </cell>
          <cell r="F1041" t="str">
            <v>MR. JOSEPH MYRDA</v>
          </cell>
          <cell r="G1041">
            <v>3175107954</v>
          </cell>
          <cell r="H1041">
            <v>0</v>
          </cell>
          <cell r="I1041" t="str">
            <v>21</v>
          </cell>
        </row>
        <row r="1042">
          <cell r="A1042">
            <v>21</v>
          </cell>
          <cell r="B1042">
            <v>0</v>
          </cell>
          <cell r="C1042" t="str">
            <v>DEPARTMENT OF THE ARMY</v>
          </cell>
          <cell r="D1042">
            <v>2100</v>
          </cell>
          <cell r="E1042">
            <v>8547</v>
          </cell>
          <cell r="F1042" t="str">
            <v>DO LTC STEVEN CARRIGAN</v>
          </cell>
          <cell r="G1042">
            <v>110496202</v>
          </cell>
          <cell r="H1042">
            <v>0</v>
          </cell>
          <cell r="I1042" t="str">
            <v>21</v>
          </cell>
        </row>
        <row r="1043">
          <cell r="A1043">
            <v>21</v>
          </cell>
          <cell r="B1043">
            <v>0</v>
          </cell>
          <cell r="C1043" t="str">
            <v>DEPARTMENT OF THE ARMY</v>
          </cell>
          <cell r="D1043">
            <v>2100</v>
          </cell>
          <cell r="E1043">
            <v>8548</v>
          </cell>
          <cell r="F1043" t="str">
            <v>MAJ ALBERTO J. MOLINA</v>
          </cell>
          <cell r="G1043">
            <v>3144836237</v>
          </cell>
          <cell r="H1043">
            <v>0</v>
          </cell>
          <cell r="I1043" t="str">
            <v>21</v>
          </cell>
        </row>
        <row r="1044">
          <cell r="A1044">
            <v>21</v>
          </cell>
          <cell r="B1044">
            <v>0</v>
          </cell>
          <cell r="C1044" t="str">
            <v>DEPARTMENT OF THE ARMY</v>
          </cell>
          <cell r="D1044">
            <v>2100</v>
          </cell>
          <cell r="E1044">
            <v>8549</v>
          </cell>
          <cell r="F1044" t="str">
            <v>DICK DAHONEY</v>
          </cell>
          <cell r="G1044">
            <v>3175103233</v>
          </cell>
          <cell r="H1044">
            <v>0</v>
          </cell>
          <cell r="I1044" t="str">
            <v>21</v>
          </cell>
        </row>
        <row r="1045">
          <cell r="A1045">
            <v>21</v>
          </cell>
          <cell r="B1045">
            <v>0</v>
          </cell>
          <cell r="C1045" t="str">
            <v>DEPARTMENT OF THE ARMY</v>
          </cell>
          <cell r="D1045">
            <v>2100</v>
          </cell>
          <cell r="E1045">
            <v>8550</v>
          </cell>
          <cell r="F1045" t="str">
            <v>MAJ GAIDRA U. JOSEPH</v>
          </cell>
          <cell r="G1045">
            <v>0</v>
          </cell>
          <cell r="H1045">
            <v>0</v>
          </cell>
          <cell r="I1045" t="str">
            <v>21</v>
          </cell>
        </row>
        <row r="1046">
          <cell r="A1046">
            <v>21</v>
          </cell>
          <cell r="B1046">
            <v>0</v>
          </cell>
          <cell r="C1046" t="str">
            <v>DEPARTMENT OF THE ARMY</v>
          </cell>
          <cell r="D1046">
            <v>2100</v>
          </cell>
          <cell r="E1046">
            <v>8551</v>
          </cell>
          <cell r="F1046" t="str">
            <v>JOHN CAMPBELL</v>
          </cell>
          <cell r="G1046">
            <v>3172124273</v>
          </cell>
          <cell r="H1046">
            <v>0</v>
          </cell>
          <cell r="I1046" t="str">
            <v>21</v>
          </cell>
        </row>
        <row r="1047">
          <cell r="A1047">
            <v>21</v>
          </cell>
          <cell r="B1047">
            <v>0</v>
          </cell>
          <cell r="C1047" t="str">
            <v>DEPARTMENT OF THE ARMY</v>
          </cell>
          <cell r="D1047">
            <v>2100</v>
          </cell>
          <cell r="E1047">
            <v>8589</v>
          </cell>
          <cell r="F1047" t="str">
            <v>MAJ CLAUDE A. BARFIELD</v>
          </cell>
          <cell r="G1047">
            <v>0</v>
          </cell>
          <cell r="H1047">
            <v>0</v>
          </cell>
          <cell r="I1047" t="str">
            <v>21</v>
          </cell>
        </row>
        <row r="1048">
          <cell r="A1048">
            <v>21</v>
          </cell>
          <cell r="B1048">
            <v>0</v>
          </cell>
          <cell r="C1048" t="str">
            <v>DEPARTMENT OF THE ARMY</v>
          </cell>
          <cell r="D1048">
            <v>2100</v>
          </cell>
          <cell r="E1048">
            <v>8698</v>
          </cell>
          <cell r="F1048" t="str">
            <v>MR. JOSEPH MYRDA</v>
          </cell>
          <cell r="G1048">
            <v>3175107954</v>
          </cell>
          <cell r="H1048">
            <v>0</v>
          </cell>
          <cell r="I1048" t="str">
            <v>21</v>
          </cell>
        </row>
        <row r="1049">
          <cell r="A1049">
            <v>21</v>
          </cell>
          <cell r="B1049">
            <v>0</v>
          </cell>
          <cell r="C1049" t="str">
            <v>DEPARTMENT OF THE ARMY</v>
          </cell>
          <cell r="D1049">
            <v>2100</v>
          </cell>
          <cell r="E1049">
            <v>8699</v>
          </cell>
          <cell r="F1049" t="str">
            <v>MR. JOSEPH MYRDA</v>
          </cell>
          <cell r="G1049">
            <v>3175107954</v>
          </cell>
          <cell r="H1049">
            <v>0</v>
          </cell>
          <cell r="I1049" t="str">
            <v>21</v>
          </cell>
        </row>
        <row r="1050">
          <cell r="A1050">
            <v>21</v>
          </cell>
          <cell r="B1050">
            <v>0</v>
          </cell>
          <cell r="C1050" t="str">
            <v>DEPARTMENT OF THE ARMY</v>
          </cell>
          <cell r="D1050">
            <v>2100</v>
          </cell>
          <cell r="E1050">
            <v>8702</v>
          </cell>
          <cell r="F1050" t="str">
            <v>SWAYNE SOZA</v>
          </cell>
          <cell r="G1050">
            <v>6146936919</v>
          </cell>
          <cell r="H1050">
            <v>0</v>
          </cell>
          <cell r="I1050" t="str">
            <v>21</v>
          </cell>
        </row>
        <row r="1051">
          <cell r="A1051">
            <v>21</v>
          </cell>
          <cell r="B1051">
            <v>0</v>
          </cell>
          <cell r="C1051" t="str">
            <v>DEPARTMENT OF THE ARMY</v>
          </cell>
          <cell r="D1051">
            <v>2100</v>
          </cell>
          <cell r="E1051">
            <v>8703</v>
          </cell>
          <cell r="F1051" t="str">
            <v>MR. JOSEPH MYRDA</v>
          </cell>
          <cell r="G1051">
            <v>3175107954</v>
          </cell>
          <cell r="H1051">
            <v>0</v>
          </cell>
          <cell r="I1051" t="str">
            <v>21</v>
          </cell>
        </row>
        <row r="1052">
          <cell r="A1052">
            <v>21</v>
          </cell>
          <cell r="B1052">
            <v>0</v>
          </cell>
          <cell r="C1052" t="str">
            <v>DEPARTMENT OF THE ARMY</v>
          </cell>
          <cell r="D1052">
            <v>2100</v>
          </cell>
          <cell r="E1052">
            <v>8705</v>
          </cell>
          <cell r="F1052" t="str">
            <v>MR. JOSEPH MYRDA</v>
          </cell>
          <cell r="G1052">
            <v>3175107954</v>
          </cell>
          <cell r="H1052">
            <v>0</v>
          </cell>
          <cell r="I1052" t="str">
            <v>21</v>
          </cell>
        </row>
        <row r="1053">
          <cell r="A1053">
            <v>21</v>
          </cell>
          <cell r="B1053">
            <v>0</v>
          </cell>
          <cell r="C1053" t="str">
            <v>DEPARTMENT OF THE ARMY</v>
          </cell>
          <cell r="D1053">
            <v>2100</v>
          </cell>
          <cell r="E1053">
            <v>8723</v>
          </cell>
          <cell r="F1053" t="str">
            <v>MR. JOSEPH MYRDA</v>
          </cell>
          <cell r="G1053">
            <v>3175107954</v>
          </cell>
          <cell r="H1053">
            <v>0</v>
          </cell>
          <cell r="I1053" t="str">
            <v>21</v>
          </cell>
        </row>
        <row r="1054">
          <cell r="A1054">
            <v>21</v>
          </cell>
          <cell r="B1054">
            <v>0</v>
          </cell>
          <cell r="C1054" t="str">
            <v>DEPARTMENT OF THE ARMY</v>
          </cell>
          <cell r="D1054">
            <v>2100</v>
          </cell>
          <cell r="E1054">
            <v>8733</v>
          </cell>
          <cell r="F1054" t="str">
            <v>JOSEPH L. THOMAS</v>
          </cell>
          <cell r="G1054">
            <v>4106854735</v>
          </cell>
          <cell r="H1054">
            <v>0</v>
          </cell>
          <cell r="I1054" t="str">
            <v>21</v>
          </cell>
        </row>
        <row r="1055">
          <cell r="A1055">
            <v>21</v>
          </cell>
          <cell r="B1055">
            <v>0</v>
          </cell>
          <cell r="C1055" t="str">
            <v>DEPARTMENT OF THE ARMY</v>
          </cell>
          <cell r="D1055">
            <v>2100</v>
          </cell>
          <cell r="E1055">
            <v>8735</v>
          </cell>
          <cell r="F1055" t="str">
            <v>KEVIN J HEATH</v>
          </cell>
          <cell r="G1055">
            <v>9018748535</v>
          </cell>
          <cell r="H1055">
            <v>0</v>
          </cell>
          <cell r="I1055" t="str">
            <v>21</v>
          </cell>
        </row>
        <row r="1056">
          <cell r="A1056">
            <v>21</v>
          </cell>
          <cell r="B1056">
            <v>0</v>
          </cell>
          <cell r="C1056" t="str">
            <v>DEPARTMENT OF THE ARMY</v>
          </cell>
          <cell r="D1056">
            <v>2100</v>
          </cell>
          <cell r="E1056">
            <v>8748</v>
          </cell>
          <cell r="F1056" t="str">
            <v>AGATA W. TYSON</v>
          </cell>
          <cell r="G1056">
            <v>9653897611</v>
          </cell>
          <cell r="H1056">
            <v>0</v>
          </cell>
          <cell r="I1056" t="str">
            <v>21</v>
          </cell>
        </row>
        <row r="1057">
          <cell r="A1057">
            <v>21</v>
          </cell>
          <cell r="B1057">
            <v>0</v>
          </cell>
          <cell r="C1057" t="str">
            <v>DEPARTMENT OF THE ARMY</v>
          </cell>
          <cell r="D1057">
            <v>2100</v>
          </cell>
          <cell r="E1057">
            <v>8763</v>
          </cell>
          <cell r="F1057" t="str">
            <v>1LT MICHAEL S. ANDERSON</v>
          </cell>
          <cell r="G1057">
            <v>0</v>
          </cell>
          <cell r="H1057">
            <v>0</v>
          </cell>
          <cell r="I1057" t="str">
            <v>21</v>
          </cell>
        </row>
        <row r="1058">
          <cell r="A1058">
            <v>21</v>
          </cell>
          <cell r="B1058">
            <v>0</v>
          </cell>
          <cell r="C1058" t="str">
            <v>DEPARTMENT OF THE ARMY</v>
          </cell>
          <cell r="D1058">
            <v>2100</v>
          </cell>
          <cell r="E1058">
            <v>8764</v>
          </cell>
          <cell r="F1058" t="str">
            <v>1LT CHARLES MUSGROVE</v>
          </cell>
          <cell r="G1058">
            <v>0</v>
          </cell>
          <cell r="H1058">
            <v>0</v>
          </cell>
          <cell r="I1058" t="str">
            <v>21</v>
          </cell>
        </row>
        <row r="1059">
          <cell r="A1059">
            <v>21</v>
          </cell>
          <cell r="B1059">
            <v>0</v>
          </cell>
          <cell r="C1059" t="str">
            <v>DEPARTMENT OF THE ARMY</v>
          </cell>
          <cell r="D1059">
            <v>2100</v>
          </cell>
          <cell r="E1059">
            <v>8776</v>
          </cell>
          <cell r="F1059" t="str">
            <v>MR. JOSEPH MYRDA</v>
          </cell>
          <cell r="G1059">
            <v>4106854735</v>
          </cell>
          <cell r="H1059">
            <v>0</v>
          </cell>
          <cell r="I1059" t="str">
            <v>21</v>
          </cell>
        </row>
        <row r="1060">
          <cell r="A1060">
            <v>21</v>
          </cell>
          <cell r="B1060">
            <v>0</v>
          </cell>
          <cell r="C1060" t="str">
            <v>DEPARTMENT OF THE ARMY</v>
          </cell>
          <cell r="D1060">
            <v>2100</v>
          </cell>
          <cell r="E1060">
            <v>8779</v>
          </cell>
          <cell r="F1060" t="str">
            <v>MR. JOSEPH MYRDA</v>
          </cell>
          <cell r="G1060">
            <v>4106854735</v>
          </cell>
          <cell r="H1060">
            <v>0</v>
          </cell>
          <cell r="I1060" t="str">
            <v>21</v>
          </cell>
        </row>
        <row r="1061">
          <cell r="A1061">
            <v>21</v>
          </cell>
          <cell r="B1061">
            <v>0</v>
          </cell>
          <cell r="C1061" t="str">
            <v>DEPARTMENT OF THE ARMY</v>
          </cell>
          <cell r="D1061">
            <v>2100</v>
          </cell>
          <cell r="E1061">
            <v>8786</v>
          </cell>
          <cell r="F1061" t="str">
            <v>COL LUIS CRESPO</v>
          </cell>
          <cell r="G1061">
            <v>0</v>
          </cell>
          <cell r="H1061">
            <v>0</v>
          </cell>
          <cell r="I1061" t="str">
            <v>21</v>
          </cell>
        </row>
        <row r="1062">
          <cell r="A1062">
            <v>21</v>
          </cell>
          <cell r="B1062">
            <v>0</v>
          </cell>
          <cell r="C1062" t="str">
            <v>DEPARTMENT OF THE ARMY</v>
          </cell>
          <cell r="D1062">
            <v>2100</v>
          </cell>
          <cell r="E1062">
            <v>8787</v>
          </cell>
          <cell r="F1062" t="str">
            <v>COL LUIS CRESPO</v>
          </cell>
          <cell r="G1062">
            <v>0</v>
          </cell>
          <cell r="H1062">
            <v>0</v>
          </cell>
          <cell r="I1062" t="str">
            <v>21</v>
          </cell>
        </row>
        <row r="1063">
          <cell r="A1063">
            <v>21</v>
          </cell>
          <cell r="B1063">
            <v>0</v>
          </cell>
          <cell r="C1063" t="str">
            <v>DEPARTMENT OF THE ARMY</v>
          </cell>
          <cell r="D1063">
            <v>2100</v>
          </cell>
          <cell r="E1063">
            <v>8788</v>
          </cell>
          <cell r="F1063" t="str">
            <v>MAJOR MARVIN D. SAVAGE</v>
          </cell>
          <cell r="G1063">
            <v>5042842609</v>
          </cell>
          <cell r="H1063">
            <v>0</v>
          </cell>
          <cell r="I1063" t="str">
            <v>21</v>
          </cell>
        </row>
        <row r="1064">
          <cell r="A1064">
            <v>21</v>
          </cell>
          <cell r="B1064">
            <v>0</v>
          </cell>
          <cell r="C1064" t="str">
            <v>DEPARTMENT OF THE ARMY</v>
          </cell>
          <cell r="D1064">
            <v>2100</v>
          </cell>
          <cell r="E1064">
            <v>8830</v>
          </cell>
          <cell r="F1064" t="str">
            <v>MAJOR FLOYD LACEY</v>
          </cell>
          <cell r="G1064">
            <v>0</v>
          </cell>
          <cell r="H1064">
            <v>0</v>
          </cell>
          <cell r="I1064" t="str">
            <v>21</v>
          </cell>
        </row>
        <row r="1065">
          <cell r="A1065">
            <v>21</v>
          </cell>
          <cell r="B1065">
            <v>0</v>
          </cell>
          <cell r="C1065" t="str">
            <v>DEPARTMENT OF THE ARMY</v>
          </cell>
          <cell r="D1065">
            <v>2100</v>
          </cell>
          <cell r="E1065">
            <v>8831</v>
          </cell>
          <cell r="F1065" t="str">
            <v>DO-MAJ JACQUELINE M. GLAZE</v>
          </cell>
          <cell r="G1065">
            <v>3188411055</v>
          </cell>
          <cell r="H1065">
            <v>0</v>
          </cell>
          <cell r="I1065" t="str">
            <v>21</v>
          </cell>
        </row>
        <row r="1066">
          <cell r="A1066">
            <v>21</v>
          </cell>
          <cell r="B1066">
            <v>0</v>
          </cell>
          <cell r="C1066" t="str">
            <v>DEPARTMENT OF THE ARMY</v>
          </cell>
          <cell r="D1066">
            <v>2100</v>
          </cell>
          <cell r="E1066">
            <v>8832</v>
          </cell>
          <cell r="F1066" t="str">
            <v>LTC LAWRENCE M SEWARD</v>
          </cell>
          <cell r="G1066">
            <v>3157254505</v>
          </cell>
          <cell r="H1066">
            <v>0</v>
          </cell>
          <cell r="I1066" t="str">
            <v>21</v>
          </cell>
        </row>
        <row r="1067">
          <cell r="A1067">
            <v>21</v>
          </cell>
          <cell r="B1067">
            <v>0</v>
          </cell>
          <cell r="C1067" t="str">
            <v>DEPARTMENT OF THE ARMY</v>
          </cell>
          <cell r="D1067">
            <v>21000001</v>
          </cell>
          <cell r="E1067">
            <v>21000001</v>
          </cell>
          <cell r="F1067" t="str">
            <v>RENEE FIGGE</v>
          </cell>
          <cell r="G1067">
            <v>2143123467</v>
          </cell>
          <cell r="H1067">
            <v>0</v>
          </cell>
          <cell r="I1067" t="str">
            <v>21</v>
          </cell>
        </row>
        <row r="1068">
          <cell r="A1068">
            <v>21</v>
          </cell>
          <cell r="B1068">
            <v>0</v>
          </cell>
          <cell r="C1068" t="str">
            <v>DEPARTMENT OF THE ARMY</v>
          </cell>
          <cell r="D1068">
            <v>21004332</v>
          </cell>
          <cell r="E1068">
            <v>21004332</v>
          </cell>
          <cell r="F1068" t="str">
            <v>GLADYS GERENA</v>
          </cell>
          <cell r="G1068">
            <v>3172123533</v>
          </cell>
          <cell r="H1068">
            <v>0</v>
          </cell>
          <cell r="I1068" t="str">
            <v>21</v>
          </cell>
        </row>
        <row r="1069">
          <cell r="A1069">
            <v>23</v>
          </cell>
          <cell r="B1069">
            <v>0</v>
          </cell>
          <cell r="C1069" t="str">
            <v>US TAX COURT</v>
          </cell>
          <cell r="D1069">
            <v>23000001</v>
          </cell>
          <cell r="E1069">
            <v>23000001</v>
          </cell>
          <cell r="G1069">
            <v>0</v>
          </cell>
          <cell r="H1069">
            <v>0</v>
          </cell>
          <cell r="I1069" t="str">
            <v>23</v>
          </cell>
        </row>
        <row r="1070">
          <cell r="A1070">
            <v>24</v>
          </cell>
          <cell r="B1070">
            <v>0</v>
          </cell>
          <cell r="C1070" t="str">
            <v>OFFICE OF PERSONNEL MANAGEMENT</v>
          </cell>
          <cell r="D1070">
            <v>24000001</v>
          </cell>
          <cell r="E1070">
            <v>24000001</v>
          </cell>
          <cell r="F1070" t="str">
            <v>MYRTLE NSEKELA</v>
          </cell>
          <cell r="G1070">
            <v>2026061970</v>
          </cell>
          <cell r="H1070">
            <v>0</v>
          </cell>
          <cell r="I1070" t="str">
            <v>24</v>
          </cell>
        </row>
        <row r="1071">
          <cell r="A1071">
            <v>24</v>
          </cell>
          <cell r="B1071">
            <v>0</v>
          </cell>
          <cell r="C1071" t="str">
            <v>OFFICE OF PERSONNEL MANAGEMENT</v>
          </cell>
          <cell r="D1071">
            <v>24000002</v>
          </cell>
          <cell r="E1071">
            <v>24000002</v>
          </cell>
          <cell r="F1071" t="str">
            <v>CYNTHIA BALTIMORE</v>
          </cell>
          <cell r="G1071">
            <v>2026064275</v>
          </cell>
          <cell r="H1071">
            <v>0</v>
          </cell>
          <cell r="I1071" t="str">
            <v>24</v>
          </cell>
        </row>
        <row r="1072">
          <cell r="A1072">
            <v>24</v>
          </cell>
          <cell r="B1072">
            <v>0</v>
          </cell>
          <cell r="C1072" t="str">
            <v>OFFICE OF PERSONNEL MANAGEMENT</v>
          </cell>
          <cell r="D1072">
            <v>24000003</v>
          </cell>
          <cell r="E1072">
            <v>24000003</v>
          </cell>
          <cell r="F1072" t="str">
            <v>MYRTLE NSEKELA</v>
          </cell>
          <cell r="G1072">
            <v>2026061765</v>
          </cell>
          <cell r="H1072">
            <v>0</v>
          </cell>
          <cell r="I1072" t="str">
            <v>24</v>
          </cell>
        </row>
        <row r="1073">
          <cell r="A1073">
            <v>24</v>
          </cell>
          <cell r="B1073">
            <v>0</v>
          </cell>
          <cell r="C1073" t="str">
            <v>OFFICE OF PERSONNEL MANAGEMENT</v>
          </cell>
          <cell r="D1073">
            <v>24000004</v>
          </cell>
          <cell r="E1073">
            <v>24000004</v>
          </cell>
          <cell r="F1073" t="str">
            <v>JORDAN L OWENS/LAURETTA J PHILLIPS</v>
          </cell>
          <cell r="G1073">
            <v>2022960289</v>
          </cell>
          <cell r="H1073">
            <v>0</v>
          </cell>
          <cell r="I1073" t="str">
            <v>24</v>
          </cell>
        </row>
        <row r="1074">
          <cell r="A1074">
            <v>25</v>
          </cell>
          <cell r="B1074">
            <v>0</v>
          </cell>
          <cell r="C1074" t="str">
            <v>NATIONAL CREDIT UNION ADMINISTRATION</v>
          </cell>
          <cell r="D1074">
            <v>25000001</v>
          </cell>
          <cell r="E1074">
            <v>25000001</v>
          </cell>
          <cell r="F1074" t="str">
            <v>RICHARD A. MAGIN</v>
          </cell>
          <cell r="G1074">
            <v>7035186584</v>
          </cell>
          <cell r="H1074">
            <v>0</v>
          </cell>
          <cell r="I1074" t="str">
            <v>25</v>
          </cell>
        </row>
        <row r="1075">
          <cell r="A1075">
            <v>26</v>
          </cell>
          <cell r="B1075">
            <v>0</v>
          </cell>
          <cell r="C1075" t="str">
            <v>FEDERAL RETIREMENT THRIFT</v>
          </cell>
          <cell r="D1075">
            <v>26000001</v>
          </cell>
          <cell r="E1075">
            <v>26000001</v>
          </cell>
          <cell r="F1075" t="str">
            <v>NORMAN MYERS</v>
          </cell>
          <cell r="G1075">
            <v>2029421610</v>
          </cell>
          <cell r="H1075">
            <v>0</v>
          </cell>
          <cell r="I1075" t="str">
            <v>26</v>
          </cell>
        </row>
        <row r="1076">
          <cell r="A1076">
            <v>26</v>
          </cell>
          <cell r="B1076">
            <v>0</v>
          </cell>
          <cell r="C1076" t="str">
            <v>FEDERAL RETIREMENT THRIFT</v>
          </cell>
          <cell r="D1076">
            <v>26000002</v>
          </cell>
          <cell r="E1076">
            <v>26000002</v>
          </cell>
          <cell r="F1076" t="str">
            <v>JAMES PETRICK</v>
          </cell>
          <cell r="G1076">
            <v>2029421630</v>
          </cell>
          <cell r="H1076">
            <v>0</v>
          </cell>
          <cell r="I1076" t="str">
            <v>26</v>
          </cell>
        </row>
        <row r="1077">
          <cell r="A1077">
            <v>27</v>
          </cell>
          <cell r="B1077">
            <v>0</v>
          </cell>
          <cell r="C1077" t="str">
            <v>FEDERAL COMMUNICATIONS COMMISSION</v>
          </cell>
          <cell r="D1077">
            <v>27000001</v>
          </cell>
          <cell r="E1077">
            <v>27000001</v>
          </cell>
          <cell r="F1077" t="str">
            <v>JACQUELYNE VEASEY</v>
          </cell>
          <cell r="G1077">
            <v>2024180938</v>
          </cell>
          <cell r="H1077">
            <v>0</v>
          </cell>
          <cell r="I1077" t="str">
            <v>27</v>
          </cell>
        </row>
        <row r="1078">
          <cell r="A1078">
            <v>27</v>
          </cell>
          <cell r="B1078">
            <v>0</v>
          </cell>
          <cell r="C1078" t="str">
            <v>FEDERAL COMMUNICATIONS COMMISSION</v>
          </cell>
          <cell r="D1078">
            <v>27000002</v>
          </cell>
          <cell r="E1078">
            <v>27000002</v>
          </cell>
          <cell r="F1078" t="str">
            <v>JEANNE MCDONALD</v>
          </cell>
          <cell r="G1078">
            <v>2024181977</v>
          </cell>
          <cell r="H1078">
            <v>0</v>
          </cell>
          <cell r="I1078" t="str">
            <v>27</v>
          </cell>
        </row>
        <row r="1079">
          <cell r="A1079">
            <v>27</v>
          </cell>
          <cell r="B1079">
            <v>5</v>
          </cell>
          <cell r="C1079" t="str">
            <v>FEDERAL COMMUNICATIONS COMMISSION</v>
          </cell>
          <cell r="D1079">
            <v>27050001</v>
          </cell>
          <cell r="E1079">
            <v>27050001</v>
          </cell>
          <cell r="F1079" t="str">
            <v>JACQUELYNE VEASEY</v>
          </cell>
          <cell r="G1079">
            <v>2024180938</v>
          </cell>
          <cell r="H1079">
            <v>0</v>
          </cell>
          <cell r="I1079" t="str">
            <v>27</v>
          </cell>
        </row>
        <row r="1080">
          <cell r="A1080">
            <v>28</v>
          </cell>
          <cell r="B1080">
            <v>4</v>
          </cell>
          <cell r="C1080" t="str">
            <v>SOCIAL SECURITY ADMINISTRATION</v>
          </cell>
          <cell r="D1080">
            <v>28040001</v>
          </cell>
          <cell r="E1080">
            <v>28040001</v>
          </cell>
          <cell r="F1080" t="str">
            <v>CHRIS MOLANDER</v>
          </cell>
          <cell r="G1080">
            <v>4109650003</v>
          </cell>
          <cell r="H1080">
            <v>0</v>
          </cell>
          <cell r="I1080" t="str">
            <v>28</v>
          </cell>
        </row>
        <row r="1081">
          <cell r="A1081">
            <v>28</v>
          </cell>
          <cell r="B1081">
            <v>4</v>
          </cell>
          <cell r="C1081" t="str">
            <v>SOCIAL SECURITY ADMINISTRATION</v>
          </cell>
          <cell r="D1081">
            <v>28040004</v>
          </cell>
          <cell r="E1081">
            <v>28040004</v>
          </cell>
          <cell r="F1081" t="str">
            <v>CHARONE GARLAND</v>
          </cell>
          <cell r="G1081">
            <v>4109668805</v>
          </cell>
          <cell r="H1081">
            <v>0</v>
          </cell>
          <cell r="I1081" t="str">
            <v>28</v>
          </cell>
        </row>
        <row r="1082">
          <cell r="A1082">
            <v>28</v>
          </cell>
          <cell r="B1082">
            <v>4</v>
          </cell>
          <cell r="C1082" t="str">
            <v>SOCIAL SECURITY ADMINISTRATION</v>
          </cell>
          <cell r="D1082">
            <v>28043000</v>
          </cell>
          <cell r="E1082">
            <v>28043000</v>
          </cell>
          <cell r="F1082" t="str">
            <v>RENITA MACKALL</v>
          </cell>
          <cell r="G1082">
            <v>4109669121</v>
          </cell>
          <cell r="H1082">
            <v>0</v>
          </cell>
          <cell r="I1082" t="str">
            <v>28</v>
          </cell>
        </row>
        <row r="1083">
          <cell r="A1083">
            <v>28</v>
          </cell>
          <cell r="B1083">
            <v>4</v>
          </cell>
          <cell r="C1083" t="str">
            <v>SOCIAL SECURITY ADMINISTRATION</v>
          </cell>
          <cell r="D1083">
            <v>28045200</v>
          </cell>
          <cell r="E1083">
            <v>28045200</v>
          </cell>
          <cell r="F1083" t="str">
            <v>ALAN ROSENBLOOM</v>
          </cell>
          <cell r="G1083">
            <v>7185573613</v>
          </cell>
          <cell r="H1083">
            <v>0</v>
          </cell>
          <cell r="I1083" t="str">
            <v>28</v>
          </cell>
        </row>
        <row r="1084">
          <cell r="A1084">
            <v>28</v>
          </cell>
          <cell r="B1084">
            <v>4</v>
          </cell>
          <cell r="C1084" t="str">
            <v>SOCIAL SECURITY ADMINISTRATION</v>
          </cell>
          <cell r="D1084">
            <v>28045300</v>
          </cell>
          <cell r="E1084">
            <v>28045300</v>
          </cell>
          <cell r="F1084" t="str">
            <v>TRACY BODISON</v>
          </cell>
          <cell r="G1084">
            <v>2155975267</v>
          </cell>
          <cell r="H1084">
            <v>0</v>
          </cell>
          <cell r="I1084" t="str">
            <v>28</v>
          </cell>
        </row>
        <row r="1085">
          <cell r="A1085">
            <v>28</v>
          </cell>
          <cell r="B1085">
            <v>4</v>
          </cell>
          <cell r="C1085" t="str">
            <v>SOCIAL SECURITY ADMINISTRATION</v>
          </cell>
          <cell r="D1085">
            <v>28045400</v>
          </cell>
          <cell r="E1085">
            <v>28045400</v>
          </cell>
          <cell r="F1085" t="str">
            <v>DEBRA L WILSON</v>
          </cell>
          <cell r="G1085">
            <v>2058012511</v>
          </cell>
          <cell r="H1085">
            <v>0</v>
          </cell>
          <cell r="I1085" t="str">
            <v>28</v>
          </cell>
        </row>
        <row r="1086">
          <cell r="A1086">
            <v>28</v>
          </cell>
          <cell r="B1086">
            <v>4</v>
          </cell>
          <cell r="C1086" t="str">
            <v>SOCIAL SECURITY ADMINISTRATION</v>
          </cell>
          <cell r="D1086">
            <v>28045500</v>
          </cell>
          <cell r="E1086">
            <v>28045500</v>
          </cell>
          <cell r="F1086" t="str">
            <v>WANDA HAMPTON-DAVIS</v>
          </cell>
          <cell r="G1086">
            <v>3125756799</v>
          </cell>
          <cell r="H1086">
            <v>0</v>
          </cell>
          <cell r="I1086" t="str">
            <v>28</v>
          </cell>
        </row>
        <row r="1087">
          <cell r="A1087">
            <v>28</v>
          </cell>
          <cell r="B1087">
            <v>4</v>
          </cell>
          <cell r="C1087" t="str">
            <v>SOCIAL SECURITY ADMINISTRATION</v>
          </cell>
          <cell r="D1087">
            <v>28045600</v>
          </cell>
          <cell r="E1087">
            <v>28045600</v>
          </cell>
          <cell r="F1087" t="str">
            <v>ROCHELLE STARKS</v>
          </cell>
          <cell r="G1087">
            <v>8169363361</v>
          </cell>
          <cell r="H1087">
            <v>0</v>
          </cell>
          <cell r="I1087" t="str">
            <v>28</v>
          </cell>
        </row>
        <row r="1088">
          <cell r="A1088">
            <v>28</v>
          </cell>
          <cell r="B1088">
            <v>4</v>
          </cell>
          <cell r="C1088" t="str">
            <v>SOCIAL SECURITY ADMINISTRATION</v>
          </cell>
          <cell r="D1088">
            <v>28045900</v>
          </cell>
          <cell r="E1088">
            <v>28045900</v>
          </cell>
          <cell r="F1088" t="str">
            <v>KIMBERLEY PINEDA</v>
          </cell>
          <cell r="G1088">
            <v>5109701425</v>
          </cell>
          <cell r="H1088">
            <v>0</v>
          </cell>
          <cell r="I1088" t="str">
            <v>28</v>
          </cell>
        </row>
        <row r="1089">
          <cell r="A1089">
            <v>29</v>
          </cell>
          <cell r="B1089">
            <v>0</v>
          </cell>
          <cell r="C1089" t="str">
            <v>FEDERAL TRADE COMMISSION</v>
          </cell>
          <cell r="D1089">
            <v>29000001</v>
          </cell>
          <cell r="E1089">
            <v>29000001</v>
          </cell>
          <cell r="F1089" t="str">
            <v>GREG ZALLAPS</v>
          </cell>
          <cell r="G1089">
            <v>3039695329</v>
          </cell>
          <cell r="H1089">
            <v>0</v>
          </cell>
          <cell r="I1089" t="str">
            <v>29</v>
          </cell>
        </row>
        <row r="1090">
          <cell r="A1090">
            <v>31</v>
          </cell>
          <cell r="B1090">
            <v>0</v>
          </cell>
          <cell r="C1090" t="str">
            <v>NUCLEAR REGULATORY COMMISSION</v>
          </cell>
          <cell r="D1090">
            <v>31000001</v>
          </cell>
          <cell r="E1090">
            <v>31000001</v>
          </cell>
          <cell r="F1090" t="str">
            <v>LYNN BATES</v>
          </cell>
          <cell r="G1090">
            <v>3014156079</v>
          </cell>
          <cell r="H1090">
            <v>0</v>
          </cell>
          <cell r="I1090" t="str">
            <v>31</v>
          </cell>
        </row>
        <row r="1091">
          <cell r="A1091">
            <v>33</v>
          </cell>
          <cell r="B1091">
            <v>0</v>
          </cell>
          <cell r="C1091" t="str">
            <v>SMITHSONIAN INSTITUTION</v>
          </cell>
          <cell r="D1091">
            <v>33010001</v>
          </cell>
          <cell r="E1091">
            <v>33010001</v>
          </cell>
          <cell r="F1091" t="str">
            <v>CHUNG Y YANG</v>
          </cell>
          <cell r="G1091">
            <v>2026337238</v>
          </cell>
          <cell r="H1091">
            <v>0</v>
          </cell>
          <cell r="I1091" t="str">
            <v>33</v>
          </cell>
        </row>
        <row r="1092">
          <cell r="A1092">
            <v>33</v>
          </cell>
          <cell r="B1092">
            <v>2</v>
          </cell>
          <cell r="C1092" t="str">
            <v>NATIONAL GALLERY OF ART</v>
          </cell>
          <cell r="D1092">
            <v>33020001</v>
          </cell>
          <cell r="E1092">
            <v>33020001</v>
          </cell>
          <cell r="F1092" t="str">
            <v>RUTH LEWIS</v>
          </cell>
          <cell r="G1092">
            <v>2028426463</v>
          </cell>
          <cell r="H1092">
            <v>0</v>
          </cell>
          <cell r="I1092" t="str">
            <v>33</v>
          </cell>
        </row>
        <row r="1093">
          <cell r="A1093">
            <v>34</v>
          </cell>
          <cell r="B1093">
            <v>0</v>
          </cell>
          <cell r="C1093" t="str">
            <v>INTERNATIONAL TRADE COMMISSION</v>
          </cell>
          <cell r="D1093">
            <v>34000001</v>
          </cell>
          <cell r="E1093">
            <v>34000001</v>
          </cell>
          <cell r="F1093" t="str">
            <v>PATRICIA E. KATSOUROS</v>
          </cell>
          <cell r="G1093">
            <v>2022052683</v>
          </cell>
          <cell r="H1093">
            <v>0</v>
          </cell>
          <cell r="I1093" t="str">
            <v>34</v>
          </cell>
        </row>
        <row r="1094">
          <cell r="A1094">
            <v>36</v>
          </cell>
          <cell r="B1094">
            <v>0</v>
          </cell>
          <cell r="C1094" t="str">
            <v>DEPARTMENT OF VETERANS AFFAIRS</v>
          </cell>
          <cell r="D1094">
            <v>36000102</v>
          </cell>
          <cell r="E1094">
            <v>36000102</v>
          </cell>
          <cell r="F1094" t="str">
            <v>THOMAS E VOYCE</v>
          </cell>
          <cell r="G1094">
            <v>5124605257</v>
          </cell>
          <cell r="H1094">
            <v>0</v>
          </cell>
          <cell r="I1094" t="str">
            <v>36</v>
          </cell>
        </row>
        <row r="1095">
          <cell r="A1095">
            <v>36</v>
          </cell>
          <cell r="B1095">
            <v>0</v>
          </cell>
          <cell r="C1095" t="str">
            <v>DEPARTMENT OF VETERANS AFFAIRS</v>
          </cell>
          <cell r="D1095">
            <v>36000103</v>
          </cell>
          <cell r="E1095">
            <v>36000103</v>
          </cell>
          <cell r="F1095" t="str">
            <v>MICHELE MURPHY</v>
          </cell>
          <cell r="G1095">
            <v>2022735551</v>
          </cell>
          <cell r="H1095">
            <v>0</v>
          </cell>
          <cell r="I1095" t="str">
            <v>36</v>
          </cell>
        </row>
        <row r="1096">
          <cell r="A1096">
            <v>36</v>
          </cell>
          <cell r="B1096">
            <v>0</v>
          </cell>
          <cell r="C1096" t="str">
            <v>DEPARTMENT OF VETERANS AFFAIRS</v>
          </cell>
          <cell r="D1096">
            <v>36000200</v>
          </cell>
          <cell r="E1096">
            <v>36000200</v>
          </cell>
          <cell r="F1096" t="str">
            <v>THOMAS E. VOYCE</v>
          </cell>
          <cell r="G1096">
            <v>5124605257</v>
          </cell>
          <cell r="H1096">
            <v>0</v>
          </cell>
          <cell r="I1096" t="str">
            <v>36</v>
          </cell>
        </row>
        <row r="1097">
          <cell r="A1097">
            <v>36</v>
          </cell>
          <cell r="B1097">
            <v>0</v>
          </cell>
          <cell r="C1097" t="str">
            <v>DEPARTMENT OF VETERANS AFFAIRS</v>
          </cell>
          <cell r="D1097">
            <v>36000201</v>
          </cell>
          <cell r="E1097">
            <v>36000201</v>
          </cell>
          <cell r="F1097" t="str">
            <v>TARA FORSSANDER</v>
          </cell>
          <cell r="G1097">
            <v>7084504351</v>
          </cell>
          <cell r="H1097">
            <v>0</v>
          </cell>
          <cell r="I1097" t="str">
            <v>36</v>
          </cell>
        </row>
        <row r="1098">
          <cell r="A1098">
            <v>36</v>
          </cell>
          <cell r="B1098">
            <v>0</v>
          </cell>
          <cell r="C1098" t="str">
            <v>DEPARTMENT OF VETERANS AFFAIRS</v>
          </cell>
          <cell r="D1098">
            <v>36000310</v>
          </cell>
          <cell r="E1098">
            <v>36000310</v>
          </cell>
          <cell r="F1098" t="str">
            <v>CECELIA FRANKLIN</v>
          </cell>
          <cell r="G1098">
            <v>2153813024</v>
          </cell>
          <cell r="H1098">
            <v>0</v>
          </cell>
          <cell r="I1098" t="str">
            <v>36</v>
          </cell>
        </row>
        <row r="1099">
          <cell r="A1099">
            <v>36</v>
          </cell>
          <cell r="B1099">
            <v>0</v>
          </cell>
          <cell r="C1099" t="str">
            <v>DEPARTMENT OF VETERANS AFFAIRS</v>
          </cell>
          <cell r="D1099">
            <v>36000331</v>
          </cell>
          <cell r="E1099">
            <v>36000331</v>
          </cell>
          <cell r="F1099" t="str">
            <v>PATRICIA A. BRADLEY</v>
          </cell>
          <cell r="G1099">
            <v>3145529826</v>
          </cell>
          <cell r="H1099">
            <v>0</v>
          </cell>
          <cell r="I1099" t="str">
            <v>36</v>
          </cell>
        </row>
        <row r="1100">
          <cell r="A1100">
            <v>36</v>
          </cell>
          <cell r="B1100">
            <v>0</v>
          </cell>
          <cell r="C1100" t="str">
            <v>DEPARTMENT OF VETERANS AFFAIRS</v>
          </cell>
          <cell r="D1100">
            <v>36000335</v>
          </cell>
          <cell r="E1100">
            <v>36000335</v>
          </cell>
          <cell r="F1100" t="str">
            <v>SCOTT H. LARSON</v>
          </cell>
          <cell r="G1100">
            <v>6129705619</v>
          </cell>
          <cell r="H1100">
            <v>0</v>
          </cell>
          <cell r="I1100" t="str">
            <v>36</v>
          </cell>
        </row>
        <row r="1101">
          <cell r="A1101">
            <v>36</v>
          </cell>
          <cell r="B1101">
            <v>0</v>
          </cell>
          <cell r="C1101" t="str">
            <v>DEPARTMENT OF VETERANS AFFAIRS</v>
          </cell>
          <cell r="D1101">
            <v>36000785</v>
          </cell>
          <cell r="E1101">
            <v>36000785</v>
          </cell>
          <cell r="F1101" t="str">
            <v>TANYA GENT</v>
          </cell>
          <cell r="G1101">
            <v>3148451300</v>
          </cell>
          <cell r="H1101">
            <v>0</v>
          </cell>
          <cell r="I1101" t="str">
            <v>36</v>
          </cell>
        </row>
        <row r="1102">
          <cell r="A1102">
            <v>36</v>
          </cell>
          <cell r="B1102">
            <v>0</v>
          </cell>
          <cell r="C1102" t="str">
            <v>DEPARTMENT OF VETERANS AFFAIRS</v>
          </cell>
          <cell r="D1102">
            <v>36001200</v>
          </cell>
          <cell r="E1102">
            <v>36001200</v>
          </cell>
          <cell r="F1102" t="str">
            <v>THOMAS VOYCE</v>
          </cell>
          <cell r="G1102">
            <v>5124605257</v>
          </cell>
          <cell r="H1102">
            <v>0</v>
          </cell>
          <cell r="I1102" t="str">
            <v>36</v>
          </cell>
        </row>
        <row r="1103">
          <cell r="A1103">
            <v>41</v>
          </cell>
          <cell r="B1103">
            <v>0</v>
          </cell>
          <cell r="C1103" t="str">
            <v>DEPARTMENT OF THE TREASURY</v>
          </cell>
          <cell r="D1103">
            <v>41000001</v>
          </cell>
          <cell r="E1103">
            <v>41000001</v>
          </cell>
          <cell r="F1103" t="str">
            <v>SELENA RUSSELL</v>
          </cell>
          <cell r="G1103">
            <v>3044807057</v>
          </cell>
          <cell r="H1103">
            <v>0</v>
          </cell>
          <cell r="I1103" t="str">
            <v>41</v>
          </cell>
        </row>
        <row r="1104">
          <cell r="A1104">
            <v>45</v>
          </cell>
          <cell r="B1104">
            <v>0</v>
          </cell>
          <cell r="C1104" t="str">
            <v>EQUAL EMPLOYMENT OPPORTUNITY COMM.</v>
          </cell>
          <cell r="D1104">
            <v>45010001</v>
          </cell>
          <cell r="E1104">
            <v>45010001</v>
          </cell>
          <cell r="F1104" t="str">
            <v>KATHLEEN GREGORY-ROSS</v>
          </cell>
          <cell r="G1104">
            <v>2026634274</v>
          </cell>
          <cell r="H1104">
            <v>0</v>
          </cell>
          <cell r="I1104" t="str">
            <v>45</v>
          </cell>
        </row>
        <row r="1105">
          <cell r="A1105">
            <v>47</v>
          </cell>
          <cell r="B1105">
            <v>0</v>
          </cell>
          <cell r="C1105" t="str">
            <v>GENERAL SERVICIES ADMINISTRATION</v>
          </cell>
          <cell r="D1105">
            <v>47000016</v>
          </cell>
          <cell r="E1105">
            <v>47000016</v>
          </cell>
          <cell r="F1105" t="str">
            <v>MARISA QUINLIVAN</v>
          </cell>
          <cell r="G1105">
            <v>8169267296</v>
          </cell>
          <cell r="H1105">
            <v>0</v>
          </cell>
          <cell r="I1105" t="str">
            <v>47</v>
          </cell>
        </row>
        <row r="1106">
          <cell r="A1106">
            <v>47</v>
          </cell>
          <cell r="B1106">
            <v>0</v>
          </cell>
          <cell r="C1106" t="str">
            <v>GENERAL SERVICIES ADMINISTRATION</v>
          </cell>
          <cell r="D1106">
            <v>47000017</v>
          </cell>
          <cell r="E1106">
            <v>47000017</v>
          </cell>
          <cell r="F1106" t="str">
            <v>NANCY HAMLIN</v>
          </cell>
          <cell r="G1106">
            <v>8179788559</v>
          </cell>
          <cell r="H1106">
            <v>0</v>
          </cell>
          <cell r="I1106" t="str">
            <v>47</v>
          </cell>
        </row>
        <row r="1107">
          <cell r="A1107">
            <v>47</v>
          </cell>
          <cell r="B1107">
            <v>0</v>
          </cell>
          <cell r="C1107" t="str">
            <v>GENERAL SERVICIES ADMINISTRATION</v>
          </cell>
          <cell r="D1107">
            <v>47000018</v>
          </cell>
          <cell r="E1107">
            <v>47000018</v>
          </cell>
          <cell r="F1107" t="str">
            <v>EARL WARRINGTON</v>
          </cell>
          <cell r="G1107">
            <v>7038728609</v>
          </cell>
          <cell r="H1107">
            <v>0</v>
          </cell>
          <cell r="I1107" t="str">
            <v>47</v>
          </cell>
        </row>
        <row r="1108">
          <cell r="A1108">
            <v>48</v>
          </cell>
          <cell r="B1108">
            <v>11</v>
          </cell>
          <cell r="C1108" t="str">
            <v>OFFICE OF NAVAJO &amp; HOPI INIDAN RELOC.</v>
          </cell>
          <cell r="D1108">
            <v>48110004</v>
          </cell>
          <cell r="E1108">
            <v>48110004</v>
          </cell>
          <cell r="F1108" t="str">
            <v>NANCY THOMAS</v>
          </cell>
          <cell r="G1108">
            <v>9287792721</v>
          </cell>
          <cell r="H1108">
            <v>0</v>
          </cell>
          <cell r="I1108" t="str">
            <v>48</v>
          </cell>
        </row>
        <row r="1109">
          <cell r="A1109">
            <v>48</v>
          </cell>
          <cell r="B1109">
            <v>23</v>
          </cell>
          <cell r="C1109" t="str">
            <v>NATIONAL RAILROAD PASSENGER CORP.</v>
          </cell>
          <cell r="D1109">
            <v>48230000</v>
          </cell>
          <cell r="E1109">
            <v>48230000</v>
          </cell>
          <cell r="F1109" t="str">
            <v>TARUN GOEL</v>
          </cell>
          <cell r="G1109">
            <v>2029064920</v>
          </cell>
          <cell r="H1109">
            <v>0</v>
          </cell>
          <cell r="I1109" t="str">
            <v>48</v>
          </cell>
        </row>
        <row r="1110">
          <cell r="A1110">
            <v>48</v>
          </cell>
          <cell r="B1110">
            <v>93</v>
          </cell>
          <cell r="C1110" t="str">
            <v>CENSUS MONITORING BOARD</v>
          </cell>
          <cell r="D1110">
            <v>48930001</v>
          </cell>
          <cell r="E1110">
            <v>48930001</v>
          </cell>
          <cell r="F1110" t="str">
            <v>DUWAYNE D BROWN</v>
          </cell>
          <cell r="G1110">
            <v>2025120854</v>
          </cell>
          <cell r="H1110">
            <v>0</v>
          </cell>
          <cell r="I1110" t="str">
            <v>48</v>
          </cell>
        </row>
        <row r="1111">
          <cell r="A1111">
            <v>49</v>
          </cell>
          <cell r="B1111">
            <v>0</v>
          </cell>
          <cell r="C1111" t="str">
            <v>NATIONAL SCIENCE FOUNDATION</v>
          </cell>
          <cell r="D1111">
            <v>49000001</v>
          </cell>
          <cell r="E1111">
            <v>49000001</v>
          </cell>
          <cell r="F1111" t="str">
            <v>PATRICE COUSINS</v>
          </cell>
          <cell r="G1111">
            <v>7032924456</v>
          </cell>
          <cell r="H1111">
            <v>0</v>
          </cell>
          <cell r="I1111" t="str">
            <v>49</v>
          </cell>
        </row>
        <row r="1112">
          <cell r="A1112">
            <v>50</v>
          </cell>
          <cell r="B1112">
            <v>0</v>
          </cell>
          <cell r="C1112" t="str">
            <v>SECURITIES &amp; EXC. COMMISSION</v>
          </cell>
          <cell r="D1112">
            <v>50000001</v>
          </cell>
          <cell r="E1112">
            <v>50000001</v>
          </cell>
          <cell r="F1112" t="str">
            <v>ZAYRA I. OKRAK</v>
          </cell>
          <cell r="G1112">
            <v>2025517856</v>
          </cell>
          <cell r="H1112">
            <v>0</v>
          </cell>
          <cell r="I1112" t="str">
            <v>50</v>
          </cell>
        </row>
        <row r="1113">
          <cell r="A1113">
            <v>51</v>
          </cell>
          <cell r="B1113">
            <v>0</v>
          </cell>
          <cell r="C1113" t="str">
            <v>FEDERAL DEPOSIT INSURANCE CORPORATION</v>
          </cell>
          <cell r="D1113">
            <v>51000001</v>
          </cell>
          <cell r="E1113">
            <v>51000001</v>
          </cell>
          <cell r="F1113" t="str">
            <v>JEFFREY TAYLOR</v>
          </cell>
          <cell r="G1113">
            <v>7035626196</v>
          </cell>
          <cell r="H1113">
            <v>0</v>
          </cell>
          <cell r="I1113" t="str">
            <v>51</v>
          </cell>
        </row>
        <row r="1114">
          <cell r="A1114">
            <v>54</v>
          </cell>
          <cell r="B1114">
            <v>0</v>
          </cell>
          <cell r="C1114" t="str">
            <v>FEDERAL LABOR RELATIONS AUTHORITY</v>
          </cell>
          <cell r="D1114">
            <v>54000001</v>
          </cell>
          <cell r="E1114">
            <v>54000001</v>
          </cell>
          <cell r="F1114" t="str">
            <v>KEVIN A SMITH</v>
          </cell>
          <cell r="G1114">
            <v>2022187345</v>
          </cell>
          <cell r="H1114">
            <v>0</v>
          </cell>
          <cell r="I1114" t="str">
            <v>54</v>
          </cell>
        </row>
        <row r="1115">
          <cell r="A1115">
            <v>56</v>
          </cell>
          <cell r="B1115">
            <v>0</v>
          </cell>
          <cell r="C1115" t="str">
            <v>CENTRAL INTELLIGENCE AGENCY RETIREMENT</v>
          </cell>
          <cell r="D1115">
            <v>56000001</v>
          </cell>
          <cell r="E1115">
            <v>56000001</v>
          </cell>
          <cell r="F1115" t="str">
            <v>SANDERA OLIVER</v>
          </cell>
          <cell r="G1115">
            <v>7036138691</v>
          </cell>
          <cell r="H1115">
            <v>0</v>
          </cell>
          <cell r="I1115" t="str">
            <v>56</v>
          </cell>
        </row>
        <row r="1116">
          <cell r="A1116">
            <v>57</v>
          </cell>
          <cell r="B1116">
            <v>0</v>
          </cell>
          <cell r="C1116" t="str">
            <v>DEPARTMENT OF DEFENSE</v>
          </cell>
          <cell r="D1116">
            <v>5700</v>
          </cell>
          <cell r="E1116">
            <v>3801</v>
          </cell>
          <cell r="F1116" t="str">
            <v>JOHN CAMPBELL</v>
          </cell>
          <cell r="G1116">
            <v>3172124273</v>
          </cell>
          <cell r="H1116">
            <v>0</v>
          </cell>
          <cell r="I1116" t="str">
            <v>57</v>
          </cell>
        </row>
        <row r="1117">
          <cell r="A1117">
            <v>57</v>
          </cell>
          <cell r="B1117">
            <v>0</v>
          </cell>
          <cell r="C1117" t="str">
            <v>DEPARTMENT OF DEFENSE</v>
          </cell>
          <cell r="D1117">
            <v>5700</v>
          </cell>
          <cell r="E1117">
            <v>5257</v>
          </cell>
          <cell r="F1117" t="str">
            <v>JOHN CAMPBELL</v>
          </cell>
          <cell r="G1117">
            <v>3172124273</v>
          </cell>
          <cell r="H1117">
            <v>0</v>
          </cell>
          <cell r="I1117" t="str">
            <v>57</v>
          </cell>
        </row>
        <row r="1118">
          <cell r="A1118">
            <v>57</v>
          </cell>
          <cell r="B1118">
            <v>0</v>
          </cell>
          <cell r="C1118" t="str">
            <v>DEPARTMENT OF DEFENSE</v>
          </cell>
          <cell r="D1118">
            <v>5700</v>
          </cell>
          <cell r="E1118">
            <v>5267</v>
          </cell>
          <cell r="F1118" t="str">
            <v>JOHN CAMPBELL</v>
          </cell>
          <cell r="G1118">
            <v>3172124273</v>
          </cell>
          <cell r="H1118">
            <v>0</v>
          </cell>
          <cell r="I1118" t="str">
            <v>57</v>
          </cell>
        </row>
        <row r="1119">
          <cell r="A1119">
            <v>57</v>
          </cell>
          <cell r="B1119">
            <v>0</v>
          </cell>
          <cell r="C1119" t="str">
            <v>DEPARTMENT OF DEFENSE</v>
          </cell>
          <cell r="D1119">
            <v>5700</v>
          </cell>
          <cell r="E1119">
            <v>5941</v>
          </cell>
          <cell r="F1119" t="str">
            <v>JOHN CAMPBELL</v>
          </cell>
          <cell r="G1119">
            <v>3172124273</v>
          </cell>
          <cell r="H1119">
            <v>0</v>
          </cell>
          <cell r="I1119" t="str">
            <v>57</v>
          </cell>
        </row>
        <row r="1120">
          <cell r="A1120">
            <v>57</v>
          </cell>
          <cell r="B1120">
            <v>0</v>
          </cell>
          <cell r="C1120" t="str">
            <v>DEPARTMENT OF DEFENSE</v>
          </cell>
          <cell r="D1120">
            <v>5700</v>
          </cell>
          <cell r="E1120">
            <v>6599</v>
          </cell>
          <cell r="F1120" t="str">
            <v>DOROTHY M. JONES</v>
          </cell>
          <cell r="G1120">
            <v>2027675426</v>
          </cell>
          <cell r="H1120">
            <v>0</v>
          </cell>
          <cell r="I1120" t="str">
            <v>57</v>
          </cell>
        </row>
        <row r="1121">
          <cell r="A1121">
            <v>57</v>
          </cell>
          <cell r="B1121">
            <v>0</v>
          </cell>
          <cell r="C1121" t="str">
            <v>DEPARTMENT OF DEFENSE</v>
          </cell>
          <cell r="D1121">
            <v>5700</v>
          </cell>
          <cell r="E1121">
            <v>6609</v>
          </cell>
          <cell r="F1121" t="str">
            <v>JOHN CAMPBELL</v>
          </cell>
          <cell r="G1121">
            <v>3172124273</v>
          </cell>
          <cell r="H1121">
            <v>0</v>
          </cell>
          <cell r="I1121" t="str">
            <v>57</v>
          </cell>
        </row>
        <row r="1122">
          <cell r="A1122">
            <v>57</v>
          </cell>
          <cell r="B1122">
            <v>0</v>
          </cell>
          <cell r="C1122" t="str">
            <v>DEPARTMENT OF DEFENSE</v>
          </cell>
          <cell r="D1122">
            <v>5700</v>
          </cell>
          <cell r="E1122">
            <v>8527</v>
          </cell>
          <cell r="F1122" t="str">
            <v>DOROTHY M. JONES</v>
          </cell>
          <cell r="G1122">
            <v>2027675426</v>
          </cell>
          <cell r="H1122">
            <v>0</v>
          </cell>
          <cell r="I1122" t="str">
            <v>57</v>
          </cell>
        </row>
        <row r="1123">
          <cell r="A1123">
            <v>57</v>
          </cell>
          <cell r="B1123">
            <v>0</v>
          </cell>
          <cell r="C1123" t="str">
            <v>DEPARTMENT OF DEFENSE</v>
          </cell>
          <cell r="D1123">
            <v>5700</v>
          </cell>
          <cell r="E1123">
            <v>8541</v>
          </cell>
          <cell r="F1123" t="str">
            <v>MONICA K. LONG</v>
          </cell>
          <cell r="G1123">
            <v>6146930344</v>
          </cell>
          <cell r="H1123">
            <v>0</v>
          </cell>
          <cell r="I1123" t="str">
            <v>57</v>
          </cell>
        </row>
        <row r="1124">
          <cell r="A1124">
            <v>57</v>
          </cell>
          <cell r="B1124">
            <v>0</v>
          </cell>
          <cell r="C1124" t="str">
            <v>DEPARTMENT OF DEFENSE</v>
          </cell>
          <cell r="D1124">
            <v>5700</v>
          </cell>
          <cell r="E1124">
            <v>8559</v>
          </cell>
          <cell r="F1124" t="str">
            <v>MONICA K. LONG</v>
          </cell>
          <cell r="G1124">
            <v>6146930344</v>
          </cell>
          <cell r="H1124">
            <v>0</v>
          </cell>
          <cell r="I1124" t="str">
            <v>57</v>
          </cell>
        </row>
        <row r="1125">
          <cell r="A1125">
            <v>57</v>
          </cell>
          <cell r="B1125">
            <v>0</v>
          </cell>
          <cell r="C1125" t="str">
            <v>DEPARTMENT OF DEFENSE</v>
          </cell>
          <cell r="D1125">
            <v>5700</v>
          </cell>
          <cell r="E1125">
            <v>8560</v>
          </cell>
          <cell r="F1125" t="str">
            <v>MONICA K. LONG</v>
          </cell>
          <cell r="G1125">
            <v>6146930344</v>
          </cell>
          <cell r="H1125">
            <v>0</v>
          </cell>
          <cell r="I1125" t="str">
            <v>57</v>
          </cell>
        </row>
        <row r="1126">
          <cell r="A1126">
            <v>57</v>
          </cell>
          <cell r="B1126">
            <v>0</v>
          </cell>
          <cell r="C1126" t="str">
            <v>DEPARTMENT OF DEFENSE</v>
          </cell>
          <cell r="D1126">
            <v>5700</v>
          </cell>
          <cell r="E1126">
            <v>8803</v>
          </cell>
          <cell r="F1126" t="str">
            <v>JOHN CAMPBELL</v>
          </cell>
          <cell r="G1126">
            <v>3172124273</v>
          </cell>
          <cell r="H1126">
            <v>0</v>
          </cell>
          <cell r="I1126" t="str">
            <v>57</v>
          </cell>
        </row>
        <row r="1127">
          <cell r="A1127">
            <v>59</v>
          </cell>
          <cell r="B1127">
            <v>1</v>
          </cell>
          <cell r="C1127" t="str">
            <v>NATIONAL ENDOWMENT FOR ARTS</v>
          </cell>
          <cell r="D1127">
            <v>59000002</v>
          </cell>
          <cell r="E1127">
            <v>59000002</v>
          </cell>
          <cell r="F1127" t="str">
            <v>SANDRA L. STUECKLER</v>
          </cell>
          <cell r="G1127">
            <v>2026825491</v>
          </cell>
          <cell r="H1127">
            <v>0</v>
          </cell>
          <cell r="I1127" t="str">
            <v>59</v>
          </cell>
        </row>
        <row r="1128">
          <cell r="A1128">
            <v>59</v>
          </cell>
          <cell r="B1128">
            <v>2</v>
          </cell>
          <cell r="C1128" t="str">
            <v>NATIONAL ENDOWNMENT</v>
          </cell>
          <cell r="D1128">
            <v>59000003</v>
          </cell>
          <cell r="E1128">
            <v>59000003</v>
          </cell>
          <cell r="F1128" t="str">
            <v>JOHN GLEASON</v>
          </cell>
          <cell r="G1128">
            <v>2026068336</v>
          </cell>
          <cell r="H1128">
            <v>0</v>
          </cell>
          <cell r="I1128" t="str">
            <v>59</v>
          </cell>
        </row>
        <row r="1129">
          <cell r="A1129">
            <v>59</v>
          </cell>
          <cell r="B1129">
            <v>3</v>
          </cell>
          <cell r="C1129" t="str">
            <v>INSTITUTE OF MUSEUM &amp; LIBRARY SERVICE</v>
          </cell>
          <cell r="D1129">
            <v>59000004</v>
          </cell>
          <cell r="E1129">
            <v>59000004</v>
          </cell>
          <cell r="F1129" t="str">
            <v>LANA NULL</v>
          </cell>
          <cell r="G1129">
            <v>4059541599</v>
          </cell>
          <cell r="H1129">
            <v>0</v>
          </cell>
          <cell r="I1129" t="str">
            <v>59</v>
          </cell>
        </row>
        <row r="1130">
          <cell r="A1130">
            <v>60</v>
          </cell>
          <cell r="B1130">
            <v>0</v>
          </cell>
          <cell r="C1130" t="str">
            <v>RAILROAD RETIREMENT BOARD</v>
          </cell>
          <cell r="D1130">
            <v>60009301</v>
          </cell>
          <cell r="E1130">
            <v>60009301</v>
          </cell>
          <cell r="F1130" t="str">
            <v>EDMUND FLEMING</v>
          </cell>
          <cell r="G1130">
            <v>3127517120</v>
          </cell>
          <cell r="H1130">
            <v>0</v>
          </cell>
          <cell r="I1130" t="str">
            <v>60</v>
          </cell>
        </row>
        <row r="1131">
          <cell r="A1131">
            <v>60</v>
          </cell>
          <cell r="B1131">
            <v>0</v>
          </cell>
          <cell r="C1131" t="str">
            <v>RAILROAD RETIREMENT BOARD</v>
          </cell>
          <cell r="D1131">
            <v>60009302</v>
          </cell>
          <cell r="E1131">
            <v>60009302</v>
          </cell>
          <cell r="F1131" t="str">
            <v>EDMUND FLEMING</v>
          </cell>
          <cell r="G1131">
            <v>3127517120</v>
          </cell>
          <cell r="H1131">
            <v>0</v>
          </cell>
          <cell r="I1131" t="str">
            <v>60</v>
          </cell>
        </row>
        <row r="1132">
          <cell r="A1132">
            <v>61</v>
          </cell>
          <cell r="B1132">
            <v>0</v>
          </cell>
          <cell r="C1132" t="str">
            <v>CONSUMER PRODUCT SAFETY COMMISSION</v>
          </cell>
          <cell r="D1132">
            <v>61000001</v>
          </cell>
          <cell r="E1132">
            <v>61000001</v>
          </cell>
          <cell r="F1132" t="str">
            <v>LANA NULL</v>
          </cell>
          <cell r="G1132">
            <v>4059541599</v>
          </cell>
          <cell r="H1132">
            <v>0</v>
          </cell>
          <cell r="I1132" t="str">
            <v>61</v>
          </cell>
        </row>
        <row r="1133">
          <cell r="A1133">
            <v>62</v>
          </cell>
          <cell r="B1133">
            <v>0</v>
          </cell>
          <cell r="C1133" t="str">
            <v>THE OFFICE OF SPECIAL COUNSEL</v>
          </cell>
          <cell r="D1133">
            <v>62000001</v>
          </cell>
          <cell r="E1133">
            <v>62000001</v>
          </cell>
          <cell r="F1133" t="str">
            <v>GREG ZALLAPS</v>
          </cell>
          <cell r="G1133">
            <v>3039695329</v>
          </cell>
          <cell r="H1133">
            <v>0</v>
          </cell>
          <cell r="I1133" t="str">
            <v>62</v>
          </cell>
        </row>
        <row r="1134">
          <cell r="A1134">
            <v>63</v>
          </cell>
          <cell r="B1134">
            <v>0</v>
          </cell>
          <cell r="C1134" t="str">
            <v>NATIONAL LABOR RELATIONS BOARD</v>
          </cell>
          <cell r="D1134">
            <v>63000001</v>
          </cell>
          <cell r="E1134">
            <v>63000001</v>
          </cell>
          <cell r="F1134" t="str">
            <v>REGINA ROSS</v>
          </cell>
          <cell r="G1134">
            <v>2022734233</v>
          </cell>
          <cell r="H1134">
            <v>0</v>
          </cell>
          <cell r="I1134" t="str">
            <v>63</v>
          </cell>
        </row>
        <row r="1135">
          <cell r="A1135">
            <v>64</v>
          </cell>
          <cell r="B1135">
            <v>0</v>
          </cell>
          <cell r="C1135" t="str">
            <v>TENNESSEE VALLEY AUTHORITY</v>
          </cell>
          <cell r="D1135">
            <v>4912</v>
          </cell>
          <cell r="E1135">
            <v>4912</v>
          </cell>
          <cell r="F1135" t="str">
            <v>JOHN F. RYMER</v>
          </cell>
          <cell r="G1135">
            <v>8656328144</v>
          </cell>
          <cell r="H1135">
            <v>0</v>
          </cell>
          <cell r="I1135" t="str">
            <v>64</v>
          </cell>
        </row>
        <row r="1136">
          <cell r="A1136">
            <v>65</v>
          </cell>
          <cell r="B1136">
            <v>0</v>
          </cell>
          <cell r="C1136" t="str">
            <v>FEDERAL MARITIME COMMISSION</v>
          </cell>
          <cell r="D1136">
            <v>65000001</v>
          </cell>
          <cell r="E1136">
            <v>65000001</v>
          </cell>
          <cell r="F1136" t="str">
            <v>EDNA SUMMERS</v>
          </cell>
          <cell r="G1136">
            <v>3044807010</v>
          </cell>
          <cell r="H1136">
            <v>0</v>
          </cell>
          <cell r="I1136" t="str">
            <v>65</v>
          </cell>
        </row>
        <row r="1137">
          <cell r="A1137">
            <v>68</v>
          </cell>
          <cell r="B1137">
            <v>0</v>
          </cell>
          <cell r="C1137" t="str">
            <v>U.S. ENVIRONMENTAL PROTECTION AGENCY</v>
          </cell>
          <cell r="D1137">
            <v>68010015</v>
          </cell>
          <cell r="E1137">
            <v>68010015</v>
          </cell>
          <cell r="F1137" t="str">
            <v>DORIS TUCKER</v>
          </cell>
          <cell r="G1137">
            <v>2025642495</v>
          </cell>
          <cell r="H1137">
            <v>0</v>
          </cell>
          <cell r="I1137" t="str">
            <v>68</v>
          </cell>
        </row>
        <row r="1138">
          <cell r="A1138">
            <v>68</v>
          </cell>
          <cell r="B1138">
            <v>0</v>
          </cell>
          <cell r="C1138" t="str">
            <v>U.S. ENVIRONMENTAL PROTECTION AGENCY</v>
          </cell>
          <cell r="D1138">
            <v>68010030</v>
          </cell>
          <cell r="E1138">
            <v>68010030</v>
          </cell>
          <cell r="F1138" t="str">
            <v>DORIS TUCKER</v>
          </cell>
          <cell r="G1138">
            <v>2025642495</v>
          </cell>
          <cell r="H1138">
            <v>0</v>
          </cell>
          <cell r="I1138" t="str">
            <v>68</v>
          </cell>
        </row>
        <row r="1139">
          <cell r="A1139">
            <v>68</v>
          </cell>
          <cell r="B1139">
            <v>0</v>
          </cell>
          <cell r="C1139" t="str">
            <v>U.S. ENVIRONMENTAL PROTECTION AGENCY</v>
          </cell>
          <cell r="D1139">
            <v>68010099</v>
          </cell>
          <cell r="E1139">
            <v>68010099</v>
          </cell>
          <cell r="F1139" t="str">
            <v>DORIS TUCKER</v>
          </cell>
          <cell r="G1139">
            <v>2025642495</v>
          </cell>
          <cell r="H1139">
            <v>0</v>
          </cell>
          <cell r="I1139" t="str">
            <v>68</v>
          </cell>
        </row>
        <row r="1140">
          <cell r="A1140">
            <v>68</v>
          </cell>
          <cell r="B1140">
            <v>0</v>
          </cell>
          <cell r="C1140" t="str">
            <v>U.S. ENVIRONMENTAL PROTECTION AGENCY</v>
          </cell>
          <cell r="D1140">
            <v>68010727</v>
          </cell>
          <cell r="E1140">
            <v>68010727</v>
          </cell>
          <cell r="F1140" t="str">
            <v>DORIS TUCKER</v>
          </cell>
          <cell r="G1140">
            <v>2025642495</v>
          </cell>
          <cell r="H1140">
            <v>0</v>
          </cell>
          <cell r="I1140" t="str">
            <v>68</v>
          </cell>
        </row>
        <row r="1141">
          <cell r="A1141">
            <v>68</v>
          </cell>
          <cell r="B1141">
            <v>0</v>
          </cell>
          <cell r="C1141" t="str">
            <v>U.S. ENVIRONMENTAL PROTECTION AGENCY</v>
          </cell>
          <cell r="D1141">
            <v>68011200</v>
          </cell>
          <cell r="E1141">
            <v>68011200</v>
          </cell>
          <cell r="F1141" t="str">
            <v>DORIS TUCKER</v>
          </cell>
          <cell r="G1141">
            <v>2025642495</v>
          </cell>
          <cell r="H1141">
            <v>0</v>
          </cell>
          <cell r="I1141" t="str">
            <v>68</v>
          </cell>
        </row>
        <row r="1142">
          <cell r="A1142">
            <v>68</v>
          </cell>
          <cell r="B1142">
            <v>0</v>
          </cell>
          <cell r="C1142" t="str">
            <v>U.S. ENVIRONMENTAL PROTECTION AGENCY</v>
          </cell>
          <cell r="D1142">
            <v>68011233</v>
          </cell>
          <cell r="E1142">
            <v>68011233</v>
          </cell>
          <cell r="F1142" t="str">
            <v>DORIS TUCKER</v>
          </cell>
          <cell r="G1142">
            <v>2025642495</v>
          </cell>
          <cell r="H1142">
            <v>0</v>
          </cell>
          <cell r="I1142" t="str">
            <v>68</v>
          </cell>
        </row>
        <row r="1143">
          <cell r="A1143">
            <v>68</v>
          </cell>
          <cell r="B1143">
            <v>0</v>
          </cell>
          <cell r="C1143" t="str">
            <v>U.S. ENVIRONMENTAL PROTECTION AGENCY</v>
          </cell>
          <cell r="D1143">
            <v>68014922</v>
          </cell>
          <cell r="E1143">
            <v>68014922</v>
          </cell>
          <cell r="F1143" t="str">
            <v>DORIS TUCKER</v>
          </cell>
          <cell r="G1143">
            <v>2025642495</v>
          </cell>
          <cell r="H1143">
            <v>0</v>
          </cell>
          <cell r="I1143" t="str">
            <v>68</v>
          </cell>
        </row>
        <row r="1144">
          <cell r="A1144">
            <v>68</v>
          </cell>
          <cell r="B1144">
            <v>1</v>
          </cell>
          <cell r="C1144" t="str">
            <v>U.S. ENVIRONMENTAL PROTECTION AGENCY</v>
          </cell>
          <cell r="D1144">
            <v>68128933</v>
          </cell>
          <cell r="E1144">
            <v>68128933</v>
          </cell>
          <cell r="F1144" t="str">
            <v>DORIS TUCKER</v>
          </cell>
          <cell r="G1144">
            <v>2025642495</v>
          </cell>
          <cell r="H1144">
            <v>0</v>
          </cell>
          <cell r="I1144" t="str">
            <v>68</v>
          </cell>
        </row>
        <row r="1145">
          <cell r="A1145">
            <v>69</v>
          </cell>
          <cell r="B1145">
            <v>8</v>
          </cell>
          <cell r="C1145" t="str">
            <v>SAINT LAWRENCE SEAWAY DEVELOPMENT</v>
          </cell>
          <cell r="D1145">
            <v>4915</v>
          </cell>
          <cell r="E1145">
            <v>4915</v>
          </cell>
          <cell r="F1145" t="str">
            <v>MARSHA SIENKIEWICZ</v>
          </cell>
          <cell r="G1145">
            <v>3157643273</v>
          </cell>
          <cell r="H1145">
            <v>0</v>
          </cell>
          <cell r="I1145" t="str">
            <v>69</v>
          </cell>
        </row>
        <row r="1146">
          <cell r="A1146">
            <v>69</v>
          </cell>
          <cell r="B1146">
            <v>0</v>
          </cell>
          <cell r="C1146" t="str">
            <v>DEPARTMENT OF TRANSPORTATION</v>
          </cell>
          <cell r="D1146">
            <v>69001104</v>
          </cell>
          <cell r="E1146">
            <v>69001104</v>
          </cell>
          <cell r="F1146" t="str">
            <v>LANA NULL</v>
          </cell>
          <cell r="G1146">
            <v>4059541599</v>
          </cell>
          <cell r="H1146">
            <v>0</v>
          </cell>
          <cell r="I1146" t="str">
            <v>69</v>
          </cell>
        </row>
        <row r="1147">
          <cell r="A1147">
            <v>69</v>
          </cell>
          <cell r="B1147">
            <v>9</v>
          </cell>
          <cell r="C1147" t="str">
            <v>DEPARTMENT OF TRANSPORTATION</v>
          </cell>
          <cell r="D1147">
            <v>69010004</v>
          </cell>
          <cell r="E1147">
            <v>69010004</v>
          </cell>
          <cell r="F1147" t="str">
            <v>LAURA DEAR</v>
          </cell>
          <cell r="G1147">
            <v>4059542414</v>
          </cell>
          <cell r="H1147">
            <v>0</v>
          </cell>
          <cell r="I1147" t="str">
            <v>69</v>
          </cell>
        </row>
        <row r="1148">
          <cell r="A1148">
            <v>69</v>
          </cell>
          <cell r="B1148">
            <v>1</v>
          </cell>
          <cell r="C1148" t="str">
            <v>DEPARTMENT OF TRANSPORTATION</v>
          </cell>
          <cell r="D1148">
            <v>69010005</v>
          </cell>
          <cell r="E1148">
            <v>69010005</v>
          </cell>
          <cell r="F1148" t="str">
            <v>LAURA DEAR</v>
          </cell>
          <cell r="G1148">
            <v>4059542414</v>
          </cell>
          <cell r="H1148">
            <v>0</v>
          </cell>
          <cell r="I1148" t="str">
            <v>69</v>
          </cell>
        </row>
        <row r="1149">
          <cell r="A1149">
            <v>69</v>
          </cell>
          <cell r="B1149">
            <v>4</v>
          </cell>
          <cell r="C1149" t="str">
            <v>DEPARTMENT OF TRANSPORTATION</v>
          </cell>
          <cell r="D1149">
            <v>69010006</v>
          </cell>
          <cell r="E1149">
            <v>69010006</v>
          </cell>
          <cell r="F1149" t="str">
            <v>LAURA DEAR</v>
          </cell>
          <cell r="G1149">
            <v>4059542414</v>
          </cell>
          <cell r="H1149">
            <v>0</v>
          </cell>
          <cell r="I1149" t="str">
            <v>69</v>
          </cell>
        </row>
        <row r="1150">
          <cell r="A1150">
            <v>69</v>
          </cell>
          <cell r="B1150">
            <v>1</v>
          </cell>
          <cell r="C1150" t="str">
            <v>DEPARTMENT OF TRANSPORTATION</v>
          </cell>
          <cell r="D1150">
            <v>69010007</v>
          </cell>
          <cell r="E1150">
            <v>69010007</v>
          </cell>
          <cell r="F1150" t="str">
            <v>LAURA DEAR</v>
          </cell>
          <cell r="G1150">
            <v>4059542414</v>
          </cell>
          <cell r="H1150">
            <v>0</v>
          </cell>
          <cell r="I1150" t="str">
            <v>69</v>
          </cell>
        </row>
        <row r="1151">
          <cell r="A1151">
            <v>69</v>
          </cell>
          <cell r="B1151">
            <v>3</v>
          </cell>
          <cell r="C1151" t="str">
            <v>DEPARTMENT OF TRANSPORTATION</v>
          </cell>
          <cell r="D1151">
            <v>69030001</v>
          </cell>
          <cell r="E1151">
            <v>69030001</v>
          </cell>
          <cell r="F1151" t="str">
            <v>LAURA DEAR</v>
          </cell>
          <cell r="G1151">
            <v>4059542414</v>
          </cell>
          <cell r="H1151">
            <v>0</v>
          </cell>
          <cell r="I1151" t="str">
            <v>69</v>
          </cell>
        </row>
        <row r="1152">
          <cell r="A1152">
            <v>69</v>
          </cell>
          <cell r="B1152">
            <v>5</v>
          </cell>
          <cell r="C1152" t="str">
            <v>DEPARTMENT OF TRANSPORTATION</v>
          </cell>
          <cell r="D1152">
            <v>69050001</v>
          </cell>
          <cell r="E1152">
            <v>69050001</v>
          </cell>
          <cell r="F1152" t="str">
            <v>LAURA DEAR</v>
          </cell>
          <cell r="G1152">
            <v>4059542414</v>
          </cell>
          <cell r="H1152">
            <v>0</v>
          </cell>
          <cell r="I1152" t="str">
            <v>69</v>
          </cell>
        </row>
        <row r="1153">
          <cell r="A1153">
            <v>69</v>
          </cell>
          <cell r="B1153">
            <v>6</v>
          </cell>
          <cell r="C1153" t="str">
            <v>DEPARTMENT OF TRANSPORTATION</v>
          </cell>
          <cell r="D1153">
            <v>69060011</v>
          </cell>
          <cell r="E1153">
            <v>69060011</v>
          </cell>
          <cell r="F1153" t="str">
            <v>LAURA DEAR</v>
          </cell>
          <cell r="G1153">
            <v>4059542414</v>
          </cell>
          <cell r="H1153">
            <v>0</v>
          </cell>
          <cell r="I1153" t="str">
            <v>69</v>
          </cell>
        </row>
        <row r="1154">
          <cell r="A1154">
            <v>69</v>
          </cell>
          <cell r="B1154">
            <v>7</v>
          </cell>
          <cell r="C1154" t="str">
            <v>DEPARTMENT OF TRANSPORTATION</v>
          </cell>
          <cell r="D1154">
            <v>69070001</v>
          </cell>
          <cell r="E1154">
            <v>69070001</v>
          </cell>
          <cell r="F1154" t="str">
            <v>LAURA DEAR</v>
          </cell>
          <cell r="G1154">
            <v>4059542414</v>
          </cell>
          <cell r="H1154">
            <v>0</v>
          </cell>
          <cell r="I1154" t="str">
            <v>69</v>
          </cell>
        </row>
        <row r="1155">
          <cell r="A1155">
            <v>69</v>
          </cell>
          <cell r="B1155">
            <v>11</v>
          </cell>
          <cell r="C1155" t="str">
            <v>DEPARTMENT OF TRANSPORTATION</v>
          </cell>
          <cell r="D1155">
            <v>69080001</v>
          </cell>
          <cell r="E1155">
            <v>69080001</v>
          </cell>
          <cell r="F1155" t="str">
            <v>LAURA DEAR</v>
          </cell>
          <cell r="G1155">
            <v>4059542414</v>
          </cell>
          <cell r="H1155">
            <v>0</v>
          </cell>
          <cell r="I1155" t="str">
            <v>69</v>
          </cell>
        </row>
        <row r="1156">
          <cell r="A1156">
            <v>69</v>
          </cell>
          <cell r="B1156">
            <v>14</v>
          </cell>
          <cell r="C1156" t="str">
            <v>DEPARTMENT OF TRANSPORTATION</v>
          </cell>
          <cell r="D1156">
            <v>69140001</v>
          </cell>
          <cell r="E1156">
            <v>69140001</v>
          </cell>
          <cell r="F1156" t="str">
            <v>LAURA DEAR</v>
          </cell>
          <cell r="G1156">
            <v>4059542414</v>
          </cell>
          <cell r="H1156">
            <v>0</v>
          </cell>
          <cell r="I1156" t="str">
            <v>69</v>
          </cell>
        </row>
        <row r="1157">
          <cell r="A1157">
            <v>69</v>
          </cell>
          <cell r="B1157">
            <v>17</v>
          </cell>
          <cell r="C1157" t="str">
            <v>DEPARTMENT OF TRANSPORTATION</v>
          </cell>
          <cell r="D1157">
            <v>69170001</v>
          </cell>
          <cell r="E1157">
            <v>69170001</v>
          </cell>
          <cell r="F1157" t="str">
            <v>LAURA DEAR</v>
          </cell>
          <cell r="G1157">
            <v>4059542414</v>
          </cell>
          <cell r="H1157">
            <v>0</v>
          </cell>
          <cell r="I1157" t="str">
            <v>69</v>
          </cell>
        </row>
        <row r="1158">
          <cell r="A1158">
            <v>69</v>
          </cell>
          <cell r="B1158">
            <v>17</v>
          </cell>
          <cell r="C1158" t="str">
            <v>DEPARTMENT OF TRANSPORTATION</v>
          </cell>
          <cell r="D1158">
            <v>69260001</v>
          </cell>
          <cell r="E1158">
            <v>69260001</v>
          </cell>
          <cell r="F1158" t="str">
            <v>LAURA DEAR</v>
          </cell>
          <cell r="G1158">
            <v>4059542414</v>
          </cell>
          <cell r="H1158">
            <v>0</v>
          </cell>
          <cell r="I1158" t="str">
            <v>69</v>
          </cell>
        </row>
        <row r="1159">
          <cell r="A1159">
            <v>69</v>
          </cell>
          <cell r="B1159">
            <v>30</v>
          </cell>
          <cell r="C1159" t="str">
            <v>DEPARTMENT OF TRANSPORTATION</v>
          </cell>
          <cell r="D1159">
            <v>69300001</v>
          </cell>
          <cell r="E1159">
            <v>69300001</v>
          </cell>
          <cell r="F1159" t="str">
            <v>LAURA DEAR</v>
          </cell>
          <cell r="G1159">
            <v>4059542414</v>
          </cell>
          <cell r="H1159">
            <v>0</v>
          </cell>
          <cell r="I1159" t="str">
            <v>69</v>
          </cell>
        </row>
        <row r="1160">
          <cell r="A1160">
            <v>70</v>
          </cell>
          <cell r="B1160">
            <v>1</v>
          </cell>
          <cell r="C1160" t="str">
            <v>DEPARTMENT OF HOMELAND SECURITY</v>
          </cell>
          <cell r="D1160">
            <v>70010103</v>
          </cell>
          <cell r="E1160">
            <v>70010103</v>
          </cell>
          <cell r="F1160" t="str">
            <v>TODD M. ISHAM</v>
          </cell>
          <cell r="G1160">
            <v>8022887614</v>
          </cell>
          <cell r="H1160">
            <v>0</v>
          </cell>
          <cell r="I1160" t="str">
            <v>70</v>
          </cell>
        </row>
        <row r="1161">
          <cell r="A1161">
            <v>70</v>
          </cell>
          <cell r="B1161">
            <v>1</v>
          </cell>
          <cell r="C1161" t="str">
            <v>DEPARTMENT OF HOMELAND SECURITY</v>
          </cell>
          <cell r="D1161">
            <v>70011512</v>
          </cell>
          <cell r="E1161">
            <v>70011512</v>
          </cell>
          <cell r="F1161" t="str">
            <v>LISA K. LOYD</v>
          </cell>
          <cell r="G1161">
            <v>2149156044</v>
          </cell>
          <cell r="H1161">
            <v>0</v>
          </cell>
          <cell r="I1161" t="str">
            <v>70</v>
          </cell>
        </row>
        <row r="1162">
          <cell r="A1162">
            <v>70</v>
          </cell>
          <cell r="B1162">
            <v>1</v>
          </cell>
          <cell r="C1162" t="str">
            <v>DEPARTMENT OF HOMELAND SECURITY</v>
          </cell>
          <cell r="D1162">
            <v>70011514</v>
          </cell>
          <cell r="E1162">
            <v>70011514</v>
          </cell>
          <cell r="F1162" t="str">
            <v>PAM OETTEL</v>
          </cell>
          <cell r="G1162">
            <v>6124677370</v>
          </cell>
          <cell r="H1162">
            <v>0</v>
          </cell>
          <cell r="I1162" t="str">
            <v>70</v>
          </cell>
        </row>
        <row r="1163">
          <cell r="A1163">
            <v>70</v>
          </cell>
          <cell r="B1163">
            <v>2</v>
          </cell>
          <cell r="C1163" t="str">
            <v>DEPARTMENT OF HOMELAND SECURITY</v>
          </cell>
          <cell r="D1163">
            <v>70020001</v>
          </cell>
          <cell r="E1163">
            <v>70020001</v>
          </cell>
          <cell r="F1163" t="str">
            <v>WALT WITHERS</v>
          </cell>
          <cell r="G1163">
            <v>3044807240</v>
          </cell>
          <cell r="H1163">
            <v>0</v>
          </cell>
          <cell r="I1163" t="str">
            <v>70</v>
          </cell>
        </row>
        <row r="1164">
          <cell r="A1164">
            <v>70</v>
          </cell>
          <cell r="B1164">
            <v>3</v>
          </cell>
          <cell r="C1164" t="str">
            <v>DEPARTMENT OF HOMELAND SECURITY</v>
          </cell>
          <cell r="D1164">
            <v>70031512</v>
          </cell>
          <cell r="E1164">
            <v>70031512</v>
          </cell>
          <cell r="F1164" t="str">
            <v>LISA K LOYD</v>
          </cell>
          <cell r="G1164">
            <v>2149156044</v>
          </cell>
          <cell r="H1164">
            <v>0</v>
          </cell>
          <cell r="I1164" t="str">
            <v>70</v>
          </cell>
        </row>
        <row r="1165">
          <cell r="A1165">
            <v>70</v>
          </cell>
          <cell r="B1165">
            <v>3</v>
          </cell>
          <cell r="C1165" t="str">
            <v>DEPARTMENT OF HOMELAND SECURITY</v>
          </cell>
          <cell r="D1165">
            <v>70031513</v>
          </cell>
          <cell r="E1165">
            <v>70031513</v>
          </cell>
          <cell r="F1165" t="str">
            <v>TODD M. ISHAM</v>
          </cell>
          <cell r="G1165">
            <v>8022887614</v>
          </cell>
          <cell r="H1165">
            <v>0</v>
          </cell>
          <cell r="I1165" t="str">
            <v>70</v>
          </cell>
        </row>
        <row r="1166">
          <cell r="A1166">
            <v>70</v>
          </cell>
          <cell r="B1166">
            <v>3</v>
          </cell>
          <cell r="C1166" t="str">
            <v>DEPARTMENT OF HOMELAND SECURITY</v>
          </cell>
          <cell r="D1166">
            <v>70031514</v>
          </cell>
          <cell r="E1166">
            <v>70031514</v>
          </cell>
          <cell r="F1166" t="str">
            <v>PAM OETTEL</v>
          </cell>
          <cell r="G1166">
            <v>6124677370</v>
          </cell>
          <cell r="H1166">
            <v>0</v>
          </cell>
          <cell r="I1166" t="str">
            <v>70</v>
          </cell>
        </row>
        <row r="1167">
          <cell r="A1167">
            <v>70</v>
          </cell>
          <cell r="B1167">
            <v>4</v>
          </cell>
          <cell r="C1167" t="str">
            <v>SECRET SERVICE</v>
          </cell>
          <cell r="D1167">
            <v>70040001</v>
          </cell>
          <cell r="E1167">
            <v>70040001</v>
          </cell>
          <cell r="F1167" t="str">
            <v>ELIZABETH DICHYSYN</v>
          </cell>
          <cell r="G1167">
            <v>2024069014</v>
          </cell>
          <cell r="H1167">
            <v>0</v>
          </cell>
          <cell r="I1167" t="str">
            <v>70</v>
          </cell>
        </row>
        <row r="1168">
          <cell r="A1168">
            <v>70</v>
          </cell>
          <cell r="B1168">
            <v>5</v>
          </cell>
          <cell r="C1168" t="str">
            <v>DEPARTMENT OF HOMELAND SECURITY</v>
          </cell>
          <cell r="D1168">
            <v>70050091</v>
          </cell>
          <cell r="E1168">
            <v>70050091</v>
          </cell>
          <cell r="F1168" t="str">
            <v>DEBBIE THOMPSON</v>
          </cell>
          <cell r="G1168">
            <v>3176144511</v>
          </cell>
          <cell r="H1168">
            <v>0</v>
          </cell>
          <cell r="I1168" t="str">
            <v>70</v>
          </cell>
        </row>
        <row r="1169">
          <cell r="A1169">
            <v>70</v>
          </cell>
          <cell r="B1169">
            <v>5</v>
          </cell>
          <cell r="C1169" t="str">
            <v>DEPARTMENT OF HOMELAND SECURITY</v>
          </cell>
          <cell r="D1169">
            <v>70050092</v>
          </cell>
          <cell r="E1169">
            <v>70050092</v>
          </cell>
          <cell r="F1169" t="str">
            <v>NAN VOLL</v>
          </cell>
          <cell r="G1169">
            <v>3176144458</v>
          </cell>
          <cell r="H1169">
            <v>0</v>
          </cell>
          <cell r="I1169" t="str">
            <v>70</v>
          </cell>
        </row>
        <row r="1170">
          <cell r="A1170">
            <v>70</v>
          </cell>
          <cell r="B1170">
            <v>5</v>
          </cell>
          <cell r="C1170" t="str">
            <v>DEPARTMENT OF HOMELAND SECURITY</v>
          </cell>
          <cell r="D1170">
            <v>70050094</v>
          </cell>
          <cell r="E1170">
            <v>70050094</v>
          </cell>
          <cell r="F1170" t="str">
            <v>DEBBIE THOMPSON</v>
          </cell>
          <cell r="G1170">
            <v>3176144511</v>
          </cell>
          <cell r="H1170">
            <v>0</v>
          </cell>
          <cell r="I1170" t="str">
            <v>70</v>
          </cell>
        </row>
        <row r="1171">
          <cell r="A1171">
            <v>70</v>
          </cell>
          <cell r="B1171">
            <v>5</v>
          </cell>
          <cell r="C1171" t="str">
            <v>DEPARTMENT OF HOMELAND SECURITY</v>
          </cell>
          <cell r="D1171">
            <v>70050095</v>
          </cell>
          <cell r="E1171">
            <v>70050095</v>
          </cell>
          <cell r="F1171" t="str">
            <v>NAN VOLL</v>
          </cell>
          <cell r="G1171">
            <v>3176144458</v>
          </cell>
          <cell r="H1171">
            <v>0</v>
          </cell>
          <cell r="I1171" t="str">
            <v>70</v>
          </cell>
        </row>
        <row r="1172">
          <cell r="A1172">
            <v>70</v>
          </cell>
          <cell r="B1172">
            <v>5</v>
          </cell>
          <cell r="C1172" t="str">
            <v>DEPARTMENT OF HOMELAND SECURITY</v>
          </cell>
          <cell r="D1172">
            <v>70050096</v>
          </cell>
          <cell r="E1172">
            <v>70050096</v>
          </cell>
          <cell r="F1172" t="str">
            <v>NAN VOLL</v>
          </cell>
          <cell r="G1172">
            <v>3176144458</v>
          </cell>
          <cell r="H1172">
            <v>0</v>
          </cell>
          <cell r="I1172" t="str">
            <v>70</v>
          </cell>
        </row>
        <row r="1173">
          <cell r="A1173">
            <v>70</v>
          </cell>
          <cell r="B1173">
            <v>5</v>
          </cell>
          <cell r="C1173" t="str">
            <v>DEPARTMENT OF HOMELAND SECURITY</v>
          </cell>
          <cell r="D1173">
            <v>70050097</v>
          </cell>
          <cell r="E1173">
            <v>70050097</v>
          </cell>
          <cell r="F1173" t="str">
            <v>DEBBIE THOMPSON</v>
          </cell>
          <cell r="G1173">
            <v>3176144511</v>
          </cell>
          <cell r="H1173">
            <v>0</v>
          </cell>
          <cell r="I1173" t="str">
            <v>70</v>
          </cell>
        </row>
        <row r="1174">
          <cell r="A1174">
            <v>70</v>
          </cell>
          <cell r="B1174">
            <v>5</v>
          </cell>
          <cell r="C1174" t="str">
            <v>DEPARTMENT OF HOMELAND SECURITY</v>
          </cell>
          <cell r="D1174">
            <v>70050098</v>
          </cell>
          <cell r="E1174">
            <v>70050098</v>
          </cell>
          <cell r="F1174" t="str">
            <v>DEBBIE THOMPSON</v>
          </cell>
          <cell r="G1174">
            <v>3176144511</v>
          </cell>
          <cell r="H1174">
            <v>0</v>
          </cell>
          <cell r="I1174" t="str">
            <v>70</v>
          </cell>
        </row>
        <row r="1175">
          <cell r="A1175">
            <v>70</v>
          </cell>
          <cell r="B1175">
            <v>5</v>
          </cell>
          <cell r="C1175" t="str">
            <v>DEPARTMENT OF HOMELAND SECURITY</v>
          </cell>
          <cell r="D1175">
            <v>70050099</v>
          </cell>
          <cell r="E1175">
            <v>70050099</v>
          </cell>
          <cell r="F1175" t="str">
            <v>DEBBIE THOMPSON</v>
          </cell>
          <cell r="G1175">
            <v>3176144511</v>
          </cell>
          <cell r="H1175">
            <v>0</v>
          </cell>
          <cell r="I1175" t="str">
            <v>70</v>
          </cell>
        </row>
        <row r="1176">
          <cell r="A1176">
            <v>70</v>
          </cell>
          <cell r="B1176">
            <v>5</v>
          </cell>
          <cell r="C1176" t="str">
            <v>DEPARTMENT OF HOMELAND SECURITY</v>
          </cell>
          <cell r="D1176">
            <v>70050101</v>
          </cell>
          <cell r="E1176">
            <v>70050101</v>
          </cell>
          <cell r="F1176" t="str">
            <v>DEBBIE THOMPSON</v>
          </cell>
          <cell r="G1176">
            <v>3176144511</v>
          </cell>
          <cell r="H1176">
            <v>0</v>
          </cell>
          <cell r="I1176" t="str">
            <v>70</v>
          </cell>
        </row>
        <row r="1177">
          <cell r="A1177">
            <v>70</v>
          </cell>
          <cell r="B1177">
            <v>5</v>
          </cell>
          <cell r="C1177" t="str">
            <v>DEPARTMENT OF HOMELAND SECURITY</v>
          </cell>
          <cell r="D1177">
            <v>70050102</v>
          </cell>
          <cell r="E1177">
            <v>70050102</v>
          </cell>
          <cell r="F1177" t="str">
            <v>DEBBIE THOMPSON</v>
          </cell>
          <cell r="G1177">
            <v>3176144511</v>
          </cell>
          <cell r="H1177">
            <v>0</v>
          </cell>
          <cell r="I1177" t="str">
            <v>70</v>
          </cell>
        </row>
        <row r="1178">
          <cell r="A1178">
            <v>70</v>
          </cell>
          <cell r="B1178">
            <v>5</v>
          </cell>
          <cell r="C1178" t="str">
            <v>DEPARTMENT OF HOMELAND SECURITY</v>
          </cell>
          <cell r="D1178">
            <v>70050104</v>
          </cell>
          <cell r="E1178">
            <v>70050104</v>
          </cell>
          <cell r="F1178" t="str">
            <v>NAN VOLL</v>
          </cell>
          <cell r="G1178">
            <v>3176144458</v>
          </cell>
          <cell r="H1178">
            <v>0</v>
          </cell>
          <cell r="I1178" t="str">
            <v>70</v>
          </cell>
        </row>
        <row r="1179">
          <cell r="A1179">
            <v>70</v>
          </cell>
          <cell r="B1179">
            <v>5</v>
          </cell>
          <cell r="C1179" t="str">
            <v>DEPARTMENT OF HOMELAND SECURITY</v>
          </cell>
          <cell r="D1179">
            <v>70050105</v>
          </cell>
          <cell r="E1179">
            <v>70050105</v>
          </cell>
          <cell r="F1179" t="str">
            <v>DEBBIE THOMPSON</v>
          </cell>
          <cell r="G1179">
            <v>3176144511</v>
          </cell>
          <cell r="H1179">
            <v>0</v>
          </cell>
          <cell r="I1179" t="str">
            <v>70</v>
          </cell>
        </row>
        <row r="1180">
          <cell r="A1180">
            <v>70</v>
          </cell>
          <cell r="B1180">
            <v>5</v>
          </cell>
          <cell r="C1180" t="str">
            <v>DEPARTMENT OF HOMELAND SECURITY</v>
          </cell>
          <cell r="D1180">
            <v>70050106</v>
          </cell>
          <cell r="E1180">
            <v>70050106</v>
          </cell>
          <cell r="F1180" t="str">
            <v>NAN VOLL</v>
          </cell>
          <cell r="G1180">
            <v>3176144458</v>
          </cell>
          <cell r="H1180">
            <v>0</v>
          </cell>
          <cell r="I1180" t="str">
            <v>70</v>
          </cell>
        </row>
        <row r="1181">
          <cell r="A1181">
            <v>70</v>
          </cell>
          <cell r="B1181">
            <v>5</v>
          </cell>
          <cell r="C1181" t="str">
            <v>DEPARTMENT OF HOMELAND SECURITY</v>
          </cell>
          <cell r="D1181">
            <v>70050107</v>
          </cell>
          <cell r="E1181">
            <v>70050107</v>
          </cell>
          <cell r="F1181" t="str">
            <v>DEBBIE THOMPSON</v>
          </cell>
          <cell r="G1181">
            <v>3176144511</v>
          </cell>
          <cell r="H1181">
            <v>0</v>
          </cell>
          <cell r="I1181" t="str">
            <v>70</v>
          </cell>
        </row>
        <row r="1182">
          <cell r="A1182">
            <v>70</v>
          </cell>
          <cell r="B1182">
            <v>5</v>
          </cell>
          <cell r="C1182" t="str">
            <v>DEPARTMENT OF HOMELAND SECURITY</v>
          </cell>
          <cell r="D1182">
            <v>70050109</v>
          </cell>
          <cell r="E1182">
            <v>70050109</v>
          </cell>
          <cell r="F1182" t="str">
            <v>DEBBIE THOMPSON</v>
          </cell>
          <cell r="G1182">
            <v>3176144511</v>
          </cell>
          <cell r="H1182">
            <v>0</v>
          </cell>
          <cell r="I1182" t="str">
            <v>70</v>
          </cell>
        </row>
        <row r="1183">
          <cell r="A1183">
            <v>70</v>
          </cell>
          <cell r="B1183">
            <v>5</v>
          </cell>
          <cell r="C1183" t="str">
            <v>DEPARTMENT OF HOMELAND SECURITY</v>
          </cell>
          <cell r="D1183">
            <v>70050111</v>
          </cell>
          <cell r="E1183">
            <v>70050111</v>
          </cell>
          <cell r="F1183" t="str">
            <v>DEBBIE THOMPSON</v>
          </cell>
          <cell r="G1183">
            <v>3176144511</v>
          </cell>
          <cell r="H1183">
            <v>0</v>
          </cell>
          <cell r="I1183" t="str">
            <v>70</v>
          </cell>
        </row>
        <row r="1184">
          <cell r="A1184">
            <v>70</v>
          </cell>
          <cell r="B1184">
            <v>5</v>
          </cell>
          <cell r="C1184" t="str">
            <v>DEPARTMENT OF HOMELAND SECURITY</v>
          </cell>
          <cell r="D1184">
            <v>70050113</v>
          </cell>
          <cell r="E1184">
            <v>70050113</v>
          </cell>
          <cell r="F1184" t="str">
            <v>DEBBIE THOMPSON</v>
          </cell>
          <cell r="G1184">
            <v>3176144511</v>
          </cell>
          <cell r="H1184">
            <v>0</v>
          </cell>
          <cell r="I1184" t="str">
            <v>70</v>
          </cell>
        </row>
        <row r="1185">
          <cell r="A1185">
            <v>70</v>
          </cell>
          <cell r="B1185">
            <v>5</v>
          </cell>
          <cell r="C1185" t="str">
            <v>DEPARTMENT OF HOMELAND SECURITY</v>
          </cell>
          <cell r="D1185">
            <v>70050210</v>
          </cell>
          <cell r="E1185">
            <v>70050210</v>
          </cell>
          <cell r="F1185" t="str">
            <v>DEBBIE THOMPSON</v>
          </cell>
          <cell r="G1185">
            <v>3176144511</v>
          </cell>
          <cell r="H1185">
            <v>0</v>
          </cell>
          <cell r="I1185" t="str">
            <v>70</v>
          </cell>
        </row>
        <row r="1186">
          <cell r="A1186">
            <v>70</v>
          </cell>
          <cell r="B1186">
            <v>5</v>
          </cell>
          <cell r="C1186" t="str">
            <v>DEPARTMENT OF HOMELAND SECURITY</v>
          </cell>
          <cell r="D1186">
            <v>70050246</v>
          </cell>
          <cell r="E1186">
            <v>70050246</v>
          </cell>
          <cell r="F1186" t="str">
            <v>DEBBIE THOMPSON</v>
          </cell>
          <cell r="G1186">
            <v>3176144511</v>
          </cell>
          <cell r="H1186">
            <v>0</v>
          </cell>
          <cell r="I1186" t="str">
            <v>70</v>
          </cell>
        </row>
        <row r="1187">
          <cell r="A1187">
            <v>70</v>
          </cell>
          <cell r="B1187">
            <v>5</v>
          </cell>
          <cell r="C1187" t="str">
            <v>DEPARTMENT OF HOMELAND SECURITY</v>
          </cell>
          <cell r="D1187">
            <v>70050247</v>
          </cell>
          <cell r="E1187">
            <v>70050247</v>
          </cell>
          <cell r="F1187" t="str">
            <v>DEBBIE THOMPSON</v>
          </cell>
          <cell r="G1187">
            <v>3176144511</v>
          </cell>
          <cell r="H1187">
            <v>0</v>
          </cell>
          <cell r="I1187" t="str">
            <v>70</v>
          </cell>
        </row>
        <row r="1188">
          <cell r="A1188">
            <v>70</v>
          </cell>
          <cell r="B1188">
            <v>5</v>
          </cell>
          <cell r="C1188" t="str">
            <v>DEPARTMENT OF HOMELAND SECURITY</v>
          </cell>
          <cell r="D1188">
            <v>70050333</v>
          </cell>
          <cell r="E1188">
            <v>70050333</v>
          </cell>
          <cell r="F1188" t="str">
            <v>DEBBIE THOMPSON</v>
          </cell>
          <cell r="G1188">
            <v>3176144511</v>
          </cell>
          <cell r="H1188">
            <v>0</v>
          </cell>
          <cell r="I1188" t="str">
            <v>70</v>
          </cell>
        </row>
        <row r="1189">
          <cell r="A1189">
            <v>70</v>
          </cell>
          <cell r="B1189">
            <v>5</v>
          </cell>
          <cell r="C1189" t="str">
            <v>DEPARTMENT OF HOMELAND SECURITY</v>
          </cell>
          <cell r="D1189">
            <v>70050334</v>
          </cell>
          <cell r="E1189">
            <v>70050334</v>
          </cell>
          <cell r="F1189" t="str">
            <v>DEBBIE THOMPSON</v>
          </cell>
          <cell r="G1189">
            <v>3176144511</v>
          </cell>
          <cell r="H1189">
            <v>0</v>
          </cell>
          <cell r="I1189" t="str">
            <v>70</v>
          </cell>
        </row>
        <row r="1190">
          <cell r="A1190">
            <v>70</v>
          </cell>
          <cell r="B1190">
            <v>5</v>
          </cell>
          <cell r="C1190" t="str">
            <v>DEPARTMENT OF HOMELAND SECURITY</v>
          </cell>
          <cell r="D1190">
            <v>70050335</v>
          </cell>
          <cell r="E1190">
            <v>70050335</v>
          </cell>
          <cell r="F1190" t="str">
            <v>DEBBIE THOMPSON</v>
          </cell>
          <cell r="G1190">
            <v>3176144511</v>
          </cell>
          <cell r="H1190">
            <v>0</v>
          </cell>
          <cell r="I1190" t="str">
            <v>70</v>
          </cell>
        </row>
        <row r="1191">
          <cell r="A1191">
            <v>70</v>
          </cell>
          <cell r="B1191">
            <v>5</v>
          </cell>
          <cell r="C1191" t="str">
            <v>DEPARTMENT OF HOMELAND SECURITY</v>
          </cell>
          <cell r="D1191">
            <v>70050336</v>
          </cell>
          <cell r="E1191">
            <v>70050336</v>
          </cell>
          <cell r="F1191" t="str">
            <v>NAN VOLL</v>
          </cell>
          <cell r="G1191">
            <v>3176144458</v>
          </cell>
          <cell r="H1191">
            <v>0</v>
          </cell>
          <cell r="I1191" t="str">
            <v>70</v>
          </cell>
        </row>
        <row r="1192">
          <cell r="A1192">
            <v>70</v>
          </cell>
          <cell r="B1192">
            <v>5</v>
          </cell>
          <cell r="C1192" t="str">
            <v>DEPARTMENT OF HOMELAND SECURITY</v>
          </cell>
          <cell r="D1192">
            <v>70050337</v>
          </cell>
          <cell r="E1192">
            <v>70050337</v>
          </cell>
          <cell r="F1192" t="str">
            <v>DEBBIE THOMPSON</v>
          </cell>
          <cell r="G1192">
            <v>3176144511</v>
          </cell>
          <cell r="H1192">
            <v>0</v>
          </cell>
          <cell r="I1192" t="str">
            <v>70</v>
          </cell>
        </row>
        <row r="1193">
          <cell r="A1193">
            <v>70</v>
          </cell>
          <cell r="B1193">
            <v>5</v>
          </cell>
          <cell r="C1193" t="str">
            <v>DEPARTMENT OF HOMELAND SECURITY</v>
          </cell>
          <cell r="D1193">
            <v>70050338</v>
          </cell>
          <cell r="E1193">
            <v>70050338</v>
          </cell>
          <cell r="F1193" t="str">
            <v>NAN VOLL</v>
          </cell>
          <cell r="G1193">
            <v>3176144458</v>
          </cell>
          <cell r="H1193">
            <v>0</v>
          </cell>
          <cell r="I1193" t="str">
            <v>70</v>
          </cell>
        </row>
        <row r="1194">
          <cell r="A1194">
            <v>70</v>
          </cell>
          <cell r="B1194">
            <v>5</v>
          </cell>
          <cell r="C1194" t="str">
            <v>DEPARTMENT OF HOMELAND SECURITY</v>
          </cell>
          <cell r="D1194">
            <v>70050339</v>
          </cell>
          <cell r="E1194">
            <v>70050339</v>
          </cell>
          <cell r="F1194" t="str">
            <v>DEBBIE THOMPSON</v>
          </cell>
          <cell r="G1194">
            <v>3176144511</v>
          </cell>
          <cell r="H1194">
            <v>0</v>
          </cell>
          <cell r="I1194" t="str">
            <v>70</v>
          </cell>
        </row>
        <row r="1195">
          <cell r="A1195">
            <v>70</v>
          </cell>
          <cell r="B1195">
            <v>5</v>
          </cell>
          <cell r="C1195" t="str">
            <v>DEPARTMENT OF HOMELAND SECURITY</v>
          </cell>
          <cell r="D1195">
            <v>70050341</v>
          </cell>
          <cell r="E1195">
            <v>70050341</v>
          </cell>
          <cell r="F1195" t="str">
            <v>DEBBIE THOMPSON</v>
          </cell>
          <cell r="G1195">
            <v>3176144511</v>
          </cell>
          <cell r="H1195">
            <v>0</v>
          </cell>
          <cell r="I1195" t="str">
            <v>70</v>
          </cell>
        </row>
        <row r="1196">
          <cell r="A1196">
            <v>70</v>
          </cell>
          <cell r="B1196">
            <v>5</v>
          </cell>
          <cell r="C1196" t="str">
            <v>DEPARTMENT OF HOMELAND SECURITY</v>
          </cell>
          <cell r="D1196">
            <v>70050345</v>
          </cell>
          <cell r="E1196">
            <v>70050345</v>
          </cell>
          <cell r="F1196" t="str">
            <v>DEBBIE THOMPSON</v>
          </cell>
          <cell r="G1196">
            <v>3176144511</v>
          </cell>
          <cell r="H1196">
            <v>0</v>
          </cell>
          <cell r="I1196" t="str">
            <v>70</v>
          </cell>
        </row>
        <row r="1197">
          <cell r="A1197">
            <v>70</v>
          </cell>
          <cell r="B1197">
            <v>5</v>
          </cell>
          <cell r="C1197" t="str">
            <v>DEPARTMENT OF HOMELAND SECURITY</v>
          </cell>
          <cell r="D1197">
            <v>70050379</v>
          </cell>
          <cell r="E1197">
            <v>70050379</v>
          </cell>
          <cell r="F1197" t="str">
            <v>DEBBIE THOMPSON</v>
          </cell>
          <cell r="G1197">
            <v>3176144511</v>
          </cell>
          <cell r="H1197">
            <v>0</v>
          </cell>
          <cell r="I1197" t="str">
            <v>70</v>
          </cell>
        </row>
        <row r="1198">
          <cell r="A1198">
            <v>70</v>
          </cell>
          <cell r="B1198">
            <v>5</v>
          </cell>
          <cell r="C1198" t="str">
            <v>DEPARTMENT OF HOMELAND SECURITY</v>
          </cell>
          <cell r="D1198">
            <v>70050414</v>
          </cell>
          <cell r="E1198">
            <v>70050414</v>
          </cell>
          <cell r="F1198" t="str">
            <v>NAN VOLL</v>
          </cell>
          <cell r="G1198">
            <v>3176144458</v>
          </cell>
          <cell r="H1198">
            <v>0</v>
          </cell>
          <cell r="I1198" t="str">
            <v>70</v>
          </cell>
        </row>
        <row r="1199">
          <cell r="A1199">
            <v>70</v>
          </cell>
          <cell r="B1199">
            <v>5</v>
          </cell>
          <cell r="C1199" t="str">
            <v>DEPARTMENT OF HOMELAND SECURITY</v>
          </cell>
          <cell r="D1199">
            <v>70050415</v>
          </cell>
          <cell r="E1199">
            <v>70050415</v>
          </cell>
          <cell r="F1199" t="str">
            <v>DEBBIE THOMPSON</v>
          </cell>
          <cell r="G1199">
            <v>3176144511</v>
          </cell>
          <cell r="H1199">
            <v>0</v>
          </cell>
          <cell r="I1199" t="str">
            <v>70</v>
          </cell>
        </row>
        <row r="1200">
          <cell r="A1200">
            <v>70</v>
          </cell>
          <cell r="B1200">
            <v>5</v>
          </cell>
          <cell r="C1200" t="str">
            <v>DEPARTMENT OF HOMELAND SECURITY</v>
          </cell>
          <cell r="D1200">
            <v>70050416</v>
          </cell>
          <cell r="E1200">
            <v>70050416</v>
          </cell>
          <cell r="F1200" t="str">
            <v>DEBBIE THOMPSON</v>
          </cell>
          <cell r="G1200">
            <v>3176144511</v>
          </cell>
          <cell r="H1200">
            <v>0</v>
          </cell>
          <cell r="I1200" t="str">
            <v>70</v>
          </cell>
        </row>
        <row r="1201">
          <cell r="A1201">
            <v>70</v>
          </cell>
          <cell r="B1201">
            <v>5</v>
          </cell>
          <cell r="C1201" t="str">
            <v>DEPARTMENT OF HOMELAND SECURITY</v>
          </cell>
          <cell r="D1201">
            <v>70050417</v>
          </cell>
          <cell r="E1201">
            <v>70050417</v>
          </cell>
          <cell r="F1201" t="str">
            <v>NAN VOLL</v>
          </cell>
          <cell r="G1201">
            <v>3176144458</v>
          </cell>
          <cell r="H1201">
            <v>0</v>
          </cell>
          <cell r="I1201" t="str">
            <v>70</v>
          </cell>
        </row>
        <row r="1202">
          <cell r="A1202">
            <v>70</v>
          </cell>
          <cell r="B1202">
            <v>5</v>
          </cell>
          <cell r="C1202" t="str">
            <v>DEPARTMENT OF HOMELAND SECURITY</v>
          </cell>
          <cell r="D1202">
            <v>70050418</v>
          </cell>
          <cell r="E1202">
            <v>70050418</v>
          </cell>
          <cell r="F1202" t="str">
            <v>DEBBIE THOMPSON</v>
          </cell>
          <cell r="G1202">
            <v>3176144511</v>
          </cell>
          <cell r="H1202">
            <v>0</v>
          </cell>
          <cell r="I1202" t="str">
            <v>70</v>
          </cell>
        </row>
        <row r="1203">
          <cell r="A1203">
            <v>70</v>
          </cell>
          <cell r="B1203">
            <v>5</v>
          </cell>
          <cell r="C1203" t="str">
            <v>DEPARTMENT OF HOMELAND SECURITY</v>
          </cell>
          <cell r="D1203">
            <v>70050449</v>
          </cell>
          <cell r="E1203">
            <v>70050449</v>
          </cell>
          <cell r="F1203" t="str">
            <v>DEBBIE THOMPSON</v>
          </cell>
          <cell r="G1203">
            <v>3176144511</v>
          </cell>
          <cell r="H1203">
            <v>0</v>
          </cell>
          <cell r="I1203" t="str">
            <v>70</v>
          </cell>
        </row>
        <row r="1204">
          <cell r="A1204">
            <v>70</v>
          </cell>
          <cell r="B1204">
            <v>5</v>
          </cell>
          <cell r="C1204" t="str">
            <v>DEPARTMENT OF HOMELAND SECURITY</v>
          </cell>
          <cell r="D1204">
            <v>70050451</v>
          </cell>
          <cell r="E1204">
            <v>70050451</v>
          </cell>
          <cell r="F1204" t="str">
            <v>DEBBIE THOMPSON</v>
          </cell>
          <cell r="G1204">
            <v>3176144511</v>
          </cell>
          <cell r="H1204">
            <v>0</v>
          </cell>
          <cell r="I1204" t="str">
            <v>70</v>
          </cell>
        </row>
        <row r="1205">
          <cell r="A1205">
            <v>70</v>
          </cell>
          <cell r="B1205">
            <v>5</v>
          </cell>
          <cell r="C1205" t="str">
            <v>DEPARTMENT OF HOMELAND SECURITY</v>
          </cell>
          <cell r="D1205">
            <v>70050452</v>
          </cell>
          <cell r="E1205">
            <v>70050452</v>
          </cell>
          <cell r="F1205" t="str">
            <v>DEBBIE THOMPSON</v>
          </cell>
          <cell r="G1205">
            <v>3176144511</v>
          </cell>
          <cell r="H1205">
            <v>0</v>
          </cell>
          <cell r="I1205" t="str">
            <v>70</v>
          </cell>
        </row>
        <row r="1206">
          <cell r="A1206">
            <v>70</v>
          </cell>
          <cell r="B1206">
            <v>5</v>
          </cell>
          <cell r="C1206" t="str">
            <v>DEPARTMENT OF HOMELAND SECURITY</v>
          </cell>
          <cell r="D1206">
            <v>70050454</v>
          </cell>
          <cell r="E1206">
            <v>70050454</v>
          </cell>
          <cell r="F1206" t="str">
            <v>NAN VOLL</v>
          </cell>
          <cell r="G1206">
            <v>3176144458</v>
          </cell>
          <cell r="H1206">
            <v>0</v>
          </cell>
          <cell r="I1206" t="str">
            <v>70</v>
          </cell>
        </row>
        <row r="1207">
          <cell r="A1207">
            <v>70</v>
          </cell>
          <cell r="B1207">
            <v>5</v>
          </cell>
          <cell r="C1207" t="str">
            <v>DEPARTMENT OF HOMELAND SECURITY</v>
          </cell>
          <cell r="D1207">
            <v>70050474</v>
          </cell>
          <cell r="E1207">
            <v>70050474</v>
          </cell>
          <cell r="F1207" t="str">
            <v>DEBBIE THOMPSON</v>
          </cell>
          <cell r="G1207">
            <v>3176144511</v>
          </cell>
          <cell r="H1207">
            <v>0</v>
          </cell>
          <cell r="I1207" t="str">
            <v>70</v>
          </cell>
        </row>
        <row r="1208">
          <cell r="A1208">
            <v>70</v>
          </cell>
          <cell r="B1208">
            <v>5</v>
          </cell>
          <cell r="C1208" t="str">
            <v>DEPARTMENT OF HOMELAND SECURITY</v>
          </cell>
          <cell r="D1208">
            <v>70050519</v>
          </cell>
          <cell r="E1208">
            <v>70050519</v>
          </cell>
          <cell r="F1208" t="str">
            <v>DEBBIE THOMPSON</v>
          </cell>
          <cell r="G1208">
            <v>3176144511</v>
          </cell>
          <cell r="H1208">
            <v>0</v>
          </cell>
          <cell r="I1208" t="str">
            <v>70</v>
          </cell>
        </row>
        <row r="1209">
          <cell r="A1209">
            <v>70</v>
          </cell>
          <cell r="B1209">
            <v>5</v>
          </cell>
          <cell r="C1209" t="str">
            <v>DEPARTMENT OF HOMELAND SECURITY</v>
          </cell>
          <cell r="D1209">
            <v>70050520</v>
          </cell>
          <cell r="E1209">
            <v>70050520</v>
          </cell>
          <cell r="F1209" t="str">
            <v>DEBBIE THOMPSON</v>
          </cell>
          <cell r="G1209">
            <v>3176144511</v>
          </cell>
          <cell r="H1209">
            <v>0</v>
          </cell>
          <cell r="I1209" t="str">
            <v>70</v>
          </cell>
        </row>
        <row r="1210">
          <cell r="A1210">
            <v>70</v>
          </cell>
          <cell r="B1210">
            <v>5</v>
          </cell>
          <cell r="C1210" t="str">
            <v>DEPARTMENT OF HOMELAND SECURITY</v>
          </cell>
          <cell r="D1210">
            <v>70050575</v>
          </cell>
          <cell r="E1210">
            <v>70050575</v>
          </cell>
          <cell r="F1210" t="str">
            <v>NAN VOLL</v>
          </cell>
          <cell r="G1210">
            <v>3176144458</v>
          </cell>
          <cell r="H1210">
            <v>0</v>
          </cell>
          <cell r="I1210" t="str">
            <v>70</v>
          </cell>
        </row>
        <row r="1211">
          <cell r="A1211">
            <v>70</v>
          </cell>
          <cell r="B1211">
            <v>5</v>
          </cell>
          <cell r="C1211" t="str">
            <v>DEPARTMENT OF HOMELAND SECURITY</v>
          </cell>
          <cell r="D1211">
            <v>70050621</v>
          </cell>
          <cell r="E1211">
            <v>70050621</v>
          </cell>
          <cell r="F1211" t="str">
            <v>DEBBIE THOMPSON</v>
          </cell>
          <cell r="G1211">
            <v>3176144511</v>
          </cell>
          <cell r="H1211">
            <v>0</v>
          </cell>
          <cell r="I1211" t="str">
            <v>70</v>
          </cell>
        </row>
        <row r="1212">
          <cell r="A1212">
            <v>70</v>
          </cell>
          <cell r="B1212">
            <v>5</v>
          </cell>
          <cell r="C1212" t="str">
            <v>DEPARTMENT OF HOMELAND SECURITY</v>
          </cell>
          <cell r="D1212">
            <v>70050622</v>
          </cell>
          <cell r="E1212">
            <v>70050622</v>
          </cell>
          <cell r="F1212" t="str">
            <v>NAN VOLL</v>
          </cell>
          <cell r="G1212">
            <v>3176144458</v>
          </cell>
          <cell r="H1212">
            <v>0</v>
          </cell>
          <cell r="I1212" t="str">
            <v>70</v>
          </cell>
        </row>
        <row r="1213">
          <cell r="A1213">
            <v>70</v>
          </cell>
          <cell r="B1213">
            <v>5</v>
          </cell>
          <cell r="C1213" t="str">
            <v>DEPARTMENT OF HOMELAND SECURITY</v>
          </cell>
          <cell r="D1213">
            <v>70050623</v>
          </cell>
          <cell r="E1213">
            <v>70050623</v>
          </cell>
          <cell r="F1213" t="str">
            <v>NAN VOLL</v>
          </cell>
          <cell r="G1213">
            <v>3176144458</v>
          </cell>
          <cell r="H1213">
            <v>0</v>
          </cell>
          <cell r="I1213" t="str">
            <v>70</v>
          </cell>
        </row>
        <row r="1214">
          <cell r="A1214">
            <v>70</v>
          </cell>
          <cell r="B1214">
            <v>5</v>
          </cell>
          <cell r="C1214" t="str">
            <v>DEPARTMENT OF HOMELAND SECURITY</v>
          </cell>
          <cell r="D1214">
            <v>70050624</v>
          </cell>
          <cell r="E1214">
            <v>70050624</v>
          </cell>
          <cell r="F1214" t="str">
            <v>DEBBIE THOMPSON</v>
          </cell>
          <cell r="G1214">
            <v>3176144511</v>
          </cell>
          <cell r="H1214">
            <v>0</v>
          </cell>
          <cell r="I1214" t="str">
            <v>70</v>
          </cell>
        </row>
        <row r="1215">
          <cell r="A1215">
            <v>70</v>
          </cell>
          <cell r="B1215">
            <v>5</v>
          </cell>
          <cell r="C1215" t="str">
            <v>DEPARTMENT OF HOMELAND SECURITY</v>
          </cell>
          <cell r="D1215">
            <v>70050626</v>
          </cell>
          <cell r="E1215">
            <v>70050626</v>
          </cell>
          <cell r="F1215" t="str">
            <v>DEBBIE THOMPSON</v>
          </cell>
          <cell r="G1215">
            <v>3176144511</v>
          </cell>
          <cell r="H1215">
            <v>0</v>
          </cell>
          <cell r="I1215" t="str">
            <v>70</v>
          </cell>
        </row>
        <row r="1216">
          <cell r="A1216">
            <v>70</v>
          </cell>
          <cell r="B1216">
            <v>5</v>
          </cell>
          <cell r="C1216" t="str">
            <v>DEPARTMENT OF HOMELAND SECURITY</v>
          </cell>
          <cell r="D1216">
            <v>70050653</v>
          </cell>
          <cell r="E1216">
            <v>70050653</v>
          </cell>
          <cell r="F1216" t="str">
            <v>NAN VOLL</v>
          </cell>
          <cell r="G1216">
            <v>3176144458</v>
          </cell>
          <cell r="H1216">
            <v>0</v>
          </cell>
          <cell r="I1216" t="str">
            <v>70</v>
          </cell>
        </row>
        <row r="1217">
          <cell r="A1217">
            <v>70</v>
          </cell>
          <cell r="B1217">
            <v>5</v>
          </cell>
          <cell r="C1217" t="str">
            <v>DEPARTMENT OF HOMELAND SECURITY</v>
          </cell>
          <cell r="D1217">
            <v>70050655</v>
          </cell>
          <cell r="E1217">
            <v>70050655</v>
          </cell>
          <cell r="F1217" t="str">
            <v>DEBBIE THOMPSON</v>
          </cell>
          <cell r="G1217">
            <v>3176144511</v>
          </cell>
          <cell r="H1217">
            <v>0</v>
          </cell>
          <cell r="I1217" t="str">
            <v>70</v>
          </cell>
        </row>
        <row r="1218">
          <cell r="A1218">
            <v>70</v>
          </cell>
          <cell r="B1218">
            <v>5</v>
          </cell>
          <cell r="C1218" t="str">
            <v>DEPARTMENT OF HOMELAND SECURITY</v>
          </cell>
          <cell r="D1218">
            <v>70050725</v>
          </cell>
          <cell r="E1218">
            <v>70050725</v>
          </cell>
          <cell r="F1218" t="str">
            <v>DEBBIE THOMPSON</v>
          </cell>
          <cell r="G1218">
            <v>3176144511</v>
          </cell>
          <cell r="H1218">
            <v>0</v>
          </cell>
          <cell r="I1218" t="str">
            <v>70</v>
          </cell>
        </row>
        <row r="1219">
          <cell r="A1219">
            <v>70</v>
          </cell>
          <cell r="B1219">
            <v>5</v>
          </cell>
          <cell r="C1219" t="str">
            <v>DEPARTMENT OF HOMELAND SECURITY</v>
          </cell>
          <cell r="D1219">
            <v>70050727</v>
          </cell>
          <cell r="E1219">
            <v>70050727</v>
          </cell>
          <cell r="F1219" t="str">
            <v>DEBBIE THOMPSON</v>
          </cell>
          <cell r="G1219">
            <v>3176144511</v>
          </cell>
          <cell r="H1219">
            <v>0</v>
          </cell>
          <cell r="I1219" t="str">
            <v>70</v>
          </cell>
        </row>
        <row r="1220">
          <cell r="A1220">
            <v>70</v>
          </cell>
          <cell r="B1220">
            <v>5</v>
          </cell>
          <cell r="C1220" t="str">
            <v>DEPARTMENT OF HOMELAND SECURITY</v>
          </cell>
          <cell r="D1220">
            <v>70050728</v>
          </cell>
          <cell r="E1220">
            <v>70050728</v>
          </cell>
          <cell r="F1220" t="str">
            <v>DEBBIE THOMPSON</v>
          </cell>
          <cell r="G1220">
            <v>3176144511</v>
          </cell>
          <cell r="H1220">
            <v>0</v>
          </cell>
          <cell r="I1220" t="str">
            <v>70</v>
          </cell>
        </row>
        <row r="1221">
          <cell r="A1221">
            <v>70</v>
          </cell>
          <cell r="B1221">
            <v>5</v>
          </cell>
          <cell r="C1221" t="str">
            <v>DEPARTMENT OF HOMELAND SECURITY</v>
          </cell>
          <cell r="D1221">
            <v>70050729</v>
          </cell>
          <cell r="E1221">
            <v>70050729</v>
          </cell>
          <cell r="F1221" t="str">
            <v>DEBBIE THOMPSON</v>
          </cell>
          <cell r="G1221">
            <v>3176144511</v>
          </cell>
          <cell r="H1221">
            <v>0</v>
          </cell>
          <cell r="I1221" t="str">
            <v>70</v>
          </cell>
        </row>
        <row r="1222">
          <cell r="A1222">
            <v>70</v>
          </cell>
          <cell r="B1222">
            <v>5</v>
          </cell>
          <cell r="C1222" t="str">
            <v>DEPARTMENT OF HOMELAND SECURITY</v>
          </cell>
          <cell r="D1222">
            <v>70050730</v>
          </cell>
          <cell r="E1222">
            <v>70050730</v>
          </cell>
          <cell r="F1222" t="str">
            <v>NAN VOLL</v>
          </cell>
          <cell r="G1222">
            <v>3176144458</v>
          </cell>
          <cell r="H1222">
            <v>0</v>
          </cell>
          <cell r="I1222" t="str">
            <v>70</v>
          </cell>
        </row>
        <row r="1223">
          <cell r="A1223">
            <v>70</v>
          </cell>
          <cell r="B1223">
            <v>5</v>
          </cell>
          <cell r="C1223" t="str">
            <v>DEPARTMENT OF HOMELAND SECURITY</v>
          </cell>
          <cell r="D1223">
            <v>70050731</v>
          </cell>
          <cell r="E1223">
            <v>70050731</v>
          </cell>
          <cell r="F1223" t="str">
            <v>DEBBIE THOMPSON</v>
          </cell>
          <cell r="G1223">
            <v>3176144511</v>
          </cell>
          <cell r="H1223">
            <v>0</v>
          </cell>
          <cell r="I1223" t="str">
            <v>70</v>
          </cell>
        </row>
        <row r="1224">
          <cell r="A1224">
            <v>70</v>
          </cell>
          <cell r="B1224">
            <v>5</v>
          </cell>
          <cell r="C1224" t="str">
            <v>DEPARTMENT OF HOMELAND SECURITY</v>
          </cell>
          <cell r="D1224">
            <v>70050732</v>
          </cell>
          <cell r="E1224">
            <v>70050732</v>
          </cell>
          <cell r="F1224" t="str">
            <v>DEBBIE THOMPSON</v>
          </cell>
          <cell r="G1224">
            <v>3176144511</v>
          </cell>
          <cell r="H1224">
            <v>0</v>
          </cell>
          <cell r="I1224" t="str">
            <v>70</v>
          </cell>
        </row>
        <row r="1225">
          <cell r="A1225">
            <v>70</v>
          </cell>
          <cell r="B1225">
            <v>5</v>
          </cell>
          <cell r="C1225" t="str">
            <v>DEPARTMENT OF HOMELAND SECURITY</v>
          </cell>
          <cell r="D1225">
            <v>70050800</v>
          </cell>
          <cell r="E1225">
            <v>70050800</v>
          </cell>
          <cell r="F1225" t="str">
            <v>DALE GRAY</v>
          </cell>
          <cell r="G1225">
            <v>3176144817</v>
          </cell>
          <cell r="H1225">
            <v>0</v>
          </cell>
          <cell r="I1225" t="str">
            <v>70</v>
          </cell>
        </row>
        <row r="1226">
          <cell r="A1226">
            <v>70</v>
          </cell>
          <cell r="B1226">
            <v>5</v>
          </cell>
          <cell r="C1226" t="str">
            <v>DEPARTMENT OF HOMELAND SECURITY</v>
          </cell>
          <cell r="D1226">
            <v>70051512</v>
          </cell>
          <cell r="E1226">
            <v>70051512</v>
          </cell>
          <cell r="F1226" t="str">
            <v>LISA K LOYD</v>
          </cell>
          <cell r="G1226">
            <v>2149156044</v>
          </cell>
          <cell r="H1226">
            <v>0</v>
          </cell>
          <cell r="I1226" t="str">
            <v>70</v>
          </cell>
        </row>
        <row r="1227">
          <cell r="A1227">
            <v>70</v>
          </cell>
          <cell r="B1227">
            <v>5</v>
          </cell>
          <cell r="C1227" t="str">
            <v>DEPARTMENT OF HOMELAND SECURITY</v>
          </cell>
          <cell r="D1227">
            <v>70051513</v>
          </cell>
          <cell r="E1227">
            <v>70051513</v>
          </cell>
          <cell r="F1227" t="str">
            <v>TODD M. ISHAM</v>
          </cell>
          <cell r="G1227">
            <v>8022887614</v>
          </cell>
          <cell r="H1227">
            <v>0</v>
          </cell>
          <cell r="I1227" t="str">
            <v>70</v>
          </cell>
        </row>
        <row r="1228">
          <cell r="A1228">
            <v>70</v>
          </cell>
          <cell r="B1228">
            <v>5</v>
          </cell>
          <cell r="C1228" t="str">
            <v>DEPARTMENT OF HOMELAND SECURITY</v>
          </cell>
          <cell r="D1228">
            <v>70057005</v>
          </cell>
          <cell r="E1228">
            <v>70057005</v>
          </cell>
          <cell r="F1228" t="str">
            <v>DENNIS LOMAX</v>
          </cell>
          <cell r="G1228">
            <v>3172981200</v>
          </cell>
          <cell r="H1228">
            <v>0</v>
          </cell>
          <cell r="I1228" t="str">
            <v>70</v>
          </cell>
        </row>
        <row r="1229">
          <cell r="A1229">
            <v>70</v>
          </cell>
          <cell r="B1229">
            <v>6</v>
          </cell>
          <cell r="C1229" t="str">
            <v>DEPARMTMENT OF HOMELAND SECURITY</v>
          </cell>
          <cell r="D1229">
            <v>70060000</v>
          </cell>
          <cell r="E1229">
            <v>70060000</v>
          </cell>
          <cell r="F1229" t="str">
            <v>STEPHEN JOHNSON</v>
          </cell>
          <cell r="G1229">
            <v>7575236764</v>
          </cell>
          <cell r="H1229">
            <v>0</v>
          </cell>
          <cell r="I1229" t="str">
            <v>70</v>
          </cell>
        </row>
        <row r="1230">
          <cell r="A1230">
            <v>70</v>
          </cell>
          <cell r="B1230">
            <v>6</v>
          </cell>
          <cell r="C1230" t="str">
            <v>DEPARTMENT OF HOMELAND SECURITY</v>
          </cell>
          <cell r="D1230">
            <v>70060001</v>
          </cell>
          <cell r="E1230">
            <v>70060001</v>
          </cell>
          <cell r="F1230" t="str">
            <v>WILLIAM W. PILLARS</v>
          </cell>
          <cell r="G1230">
            <v>8604448258</v>
          </cell>
          <cell r="H1230">
            <v>0</v>
          </cell>
          <cell r="I1230" t="str">
            <v>70</v>
          </cell>
        </row>
        <row r="1231">
          <cell r="A1231">
            <v>70</v>
          </cell>
          <cell r="B1231">
            <v>6</v>
          </cell>
          <cell r="C1231" t="str">
            <v>DEPT. OF HOMELAND SECURITY/US COAST</v>
          </cell>
          <cell r="D1231">
            <v>70060003</v>
          </cell>
          <cell r="E1231">
            <v>70060003</v>
          </cell>
          <cell r="F1231" t="str">
            <v>PATRICIA NASH</v>
          </cell>
          <cell r="G1231">
            <v>2523345113</v>
          </cell>
          <cell r="H1231">
            <v>0</v>
          </cell>
          <cell r="I1231" t="str">
            <v>70</v>
          </cell>
        </row>
        <row r="1232">
          <cell r="A1232">
            <v>70</v>
          </cell>
          <cell r="B1232">
            <v>6</v>
          </cell>
          <cell r="C1232" t="str">
            <v>DEPARTMENT OF HOMELAND SECURITY</v>
          </cell>
          <cell r="D1232">
            <v>70060004</v>
          </cell>
          <cell r="E1232">
            <v>70060004</v>
          </cell>
          <cell r="F1232" t="str">
            <v>LESLIE POLLOCK</v>
          </cell>
          <cell r="G1232">
            <v>4106367002</v>
          </cell>
          <cell r="H1232">
            <v>0</v>
          </cell>
          <cell r="I1232" t="str">
            <v>70</v>
          </cell>
        </row>
        <row r="1233">
          <cell r="A1233">
            <v>70</v>
          </cell>
          <cell r="B1233">
            <v>6</v>
          </cell>
          <cell r="C1233" t="str">
            <v>DEPARTMENT OF HOMELAND SECURITY</v>
          </cell>
          <cell r="D1233">
            <v>70060005</v>
          </cell>
          <cell r="E1233">
            <v>70060005</v>
          </cell>
          <cell r="F1233" t="str">
            <v>THOMAS OWELLS</v>
          </cell>
          <cell r="G1233">
            <v>7853393627</v>
          </cell>
          <cell r="H1233">
            <v>0</v>
          </cell>
          <cell r="I1233" t="str">
            <v>70</v>
          </cell>
        </row>
        <row r="1234">
          <cell r="A1234">
            <v>70</v>
          </cell>
          <cell r="B1234">
            <v>6</v>
          </cell>
          <cell r="C1234" t="str">
            <v>DEPARTMENT OF HOMELAND SECURITY</v>
          </cell>
          <cell r="D1234">
            <v>70060006</v>
          </cell>
          <cell r="E1234">
            <v>70060006</v>
          </cell>
          <cell r="F1234" t="str">
            <v>THOMAS E. OWELLS</v>
          </cell>
          <cell r="G1234">
            <v>7853393627</v>
          </cell>
          <cell r="H1234">
            <v>0</v>
          </cell>
          <cell r="I1234" t="str">
            <v>70</v>
          </cell>
        </row>
        <row r="1235">
          <cell r="A1235">
            <v>70</v>
          </cell>
          <cell r="B1235">
            <v>7</v>
          </cell>
          <cell r="C1235" t="str">
            <v>FEDERAL EMERGENCY MANAGEMENT AGENCY</v>
          </cell>
          <cell r="D1235">
            <v>70070001</v>
          </cell>
          <cell r="E1235">
            <v>70070001</v>
          </cell>
          <cell r="F1235" t="str">
            <v>TAMMY BRISCO</v>
          </cell>
          <cell r="G1235">
            <v>2026463717</v>
          </cell>
          <cell r="H1235">
            <v>0</v>
          </cell>
          <cell r="I1235" t="str">
            <v>70</v>
          </cell>
        </row>
        <row r="1236">
          <cell r="A1236">
            <v>70</v>
          </cell>
          <cell r="B1236">
            <v>7</v>
          </cell>
          <cell r="C1236" t="str">
            <v>DEPARTMENT OF HOMELAND SECURITY</v>
          </cell>
          <cell r="D1236">
            <v>70070002</v>
          </cell>
          <cell r="E1236">
            <v>70070002</v>
          </cell>
          <cell r="F1236" t="str">
            <v>ANNE TREECE</v>
          </cell>
          <cell r="G1236">
            <v>5405041655</v>
          </cell>
          <cell r="H1236">
            <v>0</v>
          </cell>
          <cell r="I1236" t="str">
            <v>70</v>
          </cell>
        </row>
        <row r="1237">
          <cell r="A1237">
            <v>70</v>
          </cell>
          <cell r="B1237">
            <v>7</v>
          </cell>
          <cell r="C1237" t="str">
            <v>FEDERAL EMERGENCY MANAGEMENT AGENCY</v>
          </cell>
          <cell r="D1237">
            <v>70070004</v>
          </cell>
          <cell r="E1237">
            <v>70070004</v>
          </cell>
          <cell r="F1237" t="str">
            <v>BEVERLY SHOCKEY</v>
          </cell>
          <cell r="G1237">
            <v>3014471217</v>
          </cell>
          <cell r="H1237">
            <v>0</v>
          </cell>
          <cell r="I1237" t="str">
            <v>70</v>
          </cell>
        </row>
        <row r="1238">
          <cell r="A1238">
            <v>70</v>
          </cell>
          <cell r="B1238">
            <v>7</v>
          </cell>
          <cell r="C1238" t="str">
            <v>FEDERAL EMERGENCY MANAGEMENT AGENCY</v>
          </cell>
          <cell r="D1238">
            <v>70070005</v>
          </cell>
          <cell r="E1238">
            <v>70070005</v>
          </cell>
          <cell r="F1238" t="str">
            <v>BEVERLY SCOTT</v>
          </cell>
          <cell r="G1238">
            <v>2026464231</v>
          </cell>
          <cell r="H1238">
            <v>0</v>
          </cell>
          <cell r="I1238" t="str">
            <v>70</v>
          </cell>
        </row>
        <row r="1239">
          <cell r="A1239">
            <v>70</v>
          </cell>
          <cell r="B1239">
            <v>8</v>
          </cell>
          <cell r="C1239" t="str">
            <v>DEPARTMENT OF HOMELAND SECURITY</v>
          </cell>
          <cell r="D1239">
            <v>70081512</v>
          </cell>
          <cell r="E1239">
            <v>70081512</v>
          </cell>
          <cell r="F1239" t="str">
            <v>LISA K. LOYD</v>
          </cell>
          <cell r="G1239">
            <v>2149156044</v>
          </cell>
          <cell r="H1239">
            <v>0</v>
          </cell>
          <cell r="I1239" t="str">
            <v>70</v>
          </cell>
        </row>
        <row r="1240">
          <cell r="A1240">
            <v>70</v>
          </cell>
          <cell r="B1240">
            <v>8</v>
          </cell>
          <cell r="C1240" t="str">
            <v>DEPARTMENT OF HOMELAND SECURITY</v>
          </cell>
          <cell r="D1240">
            <v>70081513</v>
          </cell>
          <cell r="E1240">
            <v>70081513</v>
          </cell>
          <cell r="F1240" t="str">
            <v>TODD M. ISHAM</v>
          </cell>
          <cell r="G1240">
            <v>8022887614</v>
          </cell>
          <cell r="H1240">
            <v>0</v>
          </cell>
          <cell r="I1240" t="str">
            <v>70</v>
          </cell>
        </row>
        <row r="1241">
          <cell r="A1241">
            <v>70</v>
          </cell>
          <cell r="B1241">
            <v>8</v>
          </cell>
          <cell r="C1241" t="str">
            <v>DEPARTMENT OF HOMELAND SECURITY</v>
          </cell>
          <cell r="D1241">
            <v>70081514</v>
          </cell>
          <cell r="E1241">
            <v>70081514</v>
          </cell>
          <cell r="F1241" t="str">
            <v>PAM OETTEL</v>
          </cell>
          <cell r="G1241">
            <v>6124677370</v>
          </cell>
          <cell r="H1241">
            <v>0</v>
          </cell>
          <cell r="I1241" t="str">
            <v>70</v>
          </cell>
        </row>
        <row r="1242">
          <cell r="A1242">
            <v>70</v>
          </cell>
          <cell r="B1242">
            <v>9</v>
          </cell>
          <cell r="C1242" t="str">
            <v>DEPARTMENT OF HOMELAND SECURITY</v>
          </cell>
          <cell r="D1242">
            <v>70091512</v>
          </cell>
          <cell r="E1242">
            <v>70091512</v>
          </cell>
          <cell r="F1242" t="str">
            <v>LISA K. LOYD</v>
          </cell>
          <cell r="G1242">
            <v>2149156044</v>
          </cell>
          <cell r="H1242">
            <v>0</v>
          </cell>
          <cell r="I1242" t="str">
            <v>70</v>
          </cell>
        </row>
        <row r="1243">
          <cell r="A1243">
            <v>70</v>
          </cell>
          <cell r="B1243">
            <v>9</v>
          </cell>
          <cell r="C1243" t="str">
            <v>DEPARTMENT OF HOMELAND SECURITY</v>
          </cell>
          <cell r="D1243">
            <v>70091513</v>
          </cell>
          <cell r="E1243">
            <v>70091513</v>
          </cell>
          <cell r="F1243" t="str">
            <v>TODD M. ISHAM</v>
          </cell>
          <cell r="G1243">
            <v>8022887614</v>
          </cell>
          <cell r="H1243">
            <v>0</v>
          </cell>
          <cell r="I1243" t="str">
            <v>70</v>
          </cell>
        </row>
        <row r="1244">
          <cell r="A1244">
            <v>70</v>
          </cell>
          <cell r="B1244">
            <v>9</v>
          </cell>
          <cell r="C1244" t="str">
            <v>DEPARTMENT OF HOMELAND SECURITY</v>
          </cell>
          <cell r="D1244">
            <v>70091514</v>
          </cell>
          <cell r="E1244">
            <v>70091514</v>
          </cell>
          <cell r="F1244" t="str">
            <v>PAM OETTEL</v>
          </cell>
          <cell r="G1244">
            <v>6124677370</v>
          </cell>
          <cell r="H1244">
            <v>0</v>
          </cell>
          <cell r="I1244" t="str">
            <v>70</v>
          </cell>
        </row>
        <row r="1245">
          <cell r="A1245">
            <v>70</v>
          </cell>
          <cell r="B1245">
            <v>11</v>
          </cell>
          <cell r="C1245" t="str">
            <v>DEPARTMENT OF HOMELAND SECURITY</v>
          </cell>
          <cell r="D1245">
            <v>70110001</v>
          </cell>
          <cell r="E1245">
            <v>70110001</v>
          </cell>
          <cell r="F1245" t="str">
            <v>ROSE KLINE</v>
          </cell>
          <cell r="G1245">
            <v>5712271089</v>
          </cell>
          <cell r="H1245">
            <v>0</v>
          </cell>
          <cell r="I1245" t="str">
            <v>70</v>
          </cell>
        </row>
        <row r="1246">
          <cell r="A1246">
            <v>70</v>
          </cell>
          <cell r="B1246">
            <v>12</v>
          </cell>
          <cell r="C1246" t="str">
            <v>DEPARTMENT OF HOMELAND SECURITY</v>
          </cell>
          <cell r="D1246">
            <v>70120001</v>
          </cell>
          <cell r="E1246">
            <v>70120001</v>
          </cell>
          <cell r="F1246" t="str">
            <v>JAMES DAVID RAPLEY</v>
          </cell>
          <cell r="G1246">
            <v>9125544875</v>
          </cell>
          <cell r="H1246">
            <v>0</v>
          </cell>
          <cell r="I1246" t="str">
            <v>70</v>
          </cell>
        </row>
        <row r="1247">
          <cell r="A1247">
            <v>70</v>
          </cell>
          <cell r="B1247">
            <v>19</v>
          </cell>
          <cell r="C1247" t="str">
            <v>DEPARTMENT OF HOMELAND SECURITY</v>
          </cell>
          <cell r="D1247">
            <v>70191512</v>
          </cell>
          <cell r="E1247">
            <v>70191512</v>
          </cell>
          <cell r="F1247" t="str">
            <v>LISA K LOYD</v>
          </cell>
          <cell r="G1247">
            <v>2149156044</v>
          </cell>
          <cell r="H1247">
            <v>0</v>
          </cell>
          <cell r="I1247" t="str">
            <v>70</v>
          </cell>
        </row>
        <row r="1248">
          <cell r="A1248">
            <v>70</v>
          </cell>
          <cell r="B1248">
            <v>19</v>
          </cell>
          <cell r="C1248" t="str">
            <v>DEPARTMENT OF HOMELAND SECURITY</v>
          </cell>
          <cell r="D1248">
            <v>70191513</v>
          </cell>
          <cell r="E1248">
            <v>70191513</v>
          </cell>
          <cell r="F1248" t="str">
            <v>TODD M. ISHAM</v>
          </cell>
          <cell r="G1248">
            <v>8022887614</v>
          </cell>
          <cell r="H1248">
            <v>0</v>
          </cell>
          <cell r="I1248" t="str">
            <v>70</v>
          </cell>
        </row>
        <row r="1249">
          <cell r="A1249">
            <v>70</v>
          </cell>
          <cell r="B1249">
            <v>19</v>
          </cell>
          <cell r="C1249" t="str">
            <v>DEPARTMENT OF HOMELAND SECURITY</v>
          </cell>
          <cell r="D1249">
            <v>70191514</v>
          </cell>
          <cell r="E1249">
            <v>70191514</v>
          </cell>
          <cell r="F1249" t="str">
            <v>PAM OETTEL</v>
          </cell>
          <cell r="G1249">
            <v>6124677370</v>
          </cell>
          <cell r="H1249">
            <v>0</v>
          </cell>
          <cell r="I1249" t="str">
            <v>70</v>
          </cell>
        </row>
        <row r="1250">
          <cell r="A1250">
            <v>70</v>
          </cell>
          <cell r="B1250">
            <v>19</v>
          </cell>
          <cell r="C1250" t="str">
            <v>DEPARTMENT OF HOMELAND SECURITY</v>
          </cell>
          <cell r="D1250">
            <v>70191515</v>
          </cell>
          <cell r="E1250">
            <v>70191515</v>
          </cell>
          <cell r="F1250" t="str">
            <v>BRANDI ERDTMANN</v>
          </cell>
          <cell r="G1250">
            <v>2027327546</v>
          </cell>
          <cell r="H1250">
            <v>0</v>
          </cell>
          <cell r="I1250" t="str">
            <v>70</v>
          </cell>
        </row>
        <row r="1251">
          <cell r="A1251">
            <v>70</v>
          </cell>
          <cell r="B1251">
            <v>21</v>
          </cell>
          <cell r="C1251" t="str">
            <v>DEPARTMENT OF HOMELAND SECURITY</v>
          </cell>
          <cell r="D1251">
            <v>70210001</v>
          </cell>
          <cell r="E1251">
            <v>70210001</v>
          </cell>
          <cell r="F1251" t="str">
            <v>JAMES DAVID RAPLEY</v>
          </cell>
          <cell r="G1251">
            <v>9125544875</v>
          </cell>
          <cell r="H1251">
            <v>0</v>
          </cell>
          <cell r="I1251" t="str">
            <v>70</v>
          </cell>
        </row>
        <row r="1252">
          <cell r="A1252">
            <v>70</v>
          </cell>
          <cell r="B1252">
            <v>23</v>
          </cell>
          <cell r="C1252" t="str">
            <v>DEPARTMENT OF HOMELAND SECURITY</v>
          </cell>
          <cell r="D1252">
            <v>70230001</v>
          </cell>
          <cell r="E1252">
            <v>70230001</v>
          </cell>
          <cell r="F1252" t="str">
            <v>STEPHEN JOHNSON</v>
          </cell>
          <cell r="G1252">
            <v>7575236764</v>
          </cell>
          <cell r="H1252">
            <v>0</v>
          </cell>
          <cell r="I1252" t="str">
            <v>70</v>
          </cell>
        </row>
        <row r="1253">
          <cell r="A1253">
            <v>71</v>
          </cell>
          <cell r="B1253">
            <v>0</v>
          </cell>
          <cell r="C1253" t="str">
            <v>OVERSEAS PRIVATE INVESTMENT CORP</v>
          </cell>
          <cell r="D1253">
            <v>71000001</v>
          </cell>
          <cell r="E1253">
            <v>71000001</v>
          </cell>
          <cell r="F1253" t="str">
            <v>TERRI MARTIN</v>
          </cell>
          <cell r="G1253">
            <v>2023368446</v>
          </cell>
          <cell r="H1253">
            <v>0</v>
          </cell>
          <cell r="I1253" t="str">
            <v>71</v>
          </cell>
        </row>
        <row r="1254">
          <cell r="A1254">
            <v>72</v>
          </cell>
          <cell r="B1254">
            <v>0</v>
          </cell>
          <cell r="C1254" t="str">
            <v>AGENCY FOR INTERNATIONAL DEVELOPMENT</v>
          </cell>
          <cell r="D1254">
            <v>72000001</v>
          </cell>
          <cell r="E1254">
            <v>72000001</v>
          </cell>
          <cell r="F1254" t="str">
            <v>MARBLE DILNISHAU</v>
          </cell>
          <cell r="G1254">
            <v>2025675138</v>
          </cell>
          <cell r="H1254">
            <v>0</v>
          </cell>
          <cell r="I1254" t="str">
            <v>72</v>
          </cell>
        </row>
        <row r="1255">
          <cell r="A1255">
            <v>72</v>
          </cell>
          <cell r="B1255">
            <v>0</v>
          </cell>
          <cell r="C1255" t="str">
            <v>AGENCY FOR INTERNATIONAL DEVELOPMENT</v>
          </cell>
          <cell r="D1255">
            <v>72000004</v>
          </cell>
          <cell r="E1255">
            <v>72000004</v>
          </cell>
          <cell r="F1255" t="str">
            <v>LORI GRITZ</v>
          </cell>
          <cell r="G1255">
            <v>2025595139</v>
          </cell>
          <cell r="H1255">
            <v>0</v>
          </cell>
          <cell r="I1255" t="str">
            <v>72</v>
          </cell>
        </row>
        <row r="1256">
          <cell r="A1256">
            <v>72</v>
          </cell>
          <cell r="B1256">
            <v>0</v>
          </cell>
          <cell r="C1256" t="str">
            <v>AGENCY FOR INTERNATIONAL DEVELOPMENT</v>
          </cell>
          <cell r="D1256">
            <v>72000005</v>
          </cell>
          <cell r="E1256">
            <v>72000005</v>
          </cell>
          <cell r="F1256" t="str">
            <v>MARBLE DILNESHAU</v>
          </cell>
          <cell r="G1256">
            <v>2025675138</v>
          </cell>
          <cell r="H1256">
            <v>0</v>
          </cell>
          <cell r="I1256" t="str">
            <v>72</v>
          </cell>
        </row>
        <row r="1257">
          <cell r="A1257">
            <v>72</v>
          </cell>
          <cell r="B1257">
            <v>0</v>
          </cell>
          <cell r="C1257" t="str">
            <v>AGENCY FOR INTERNATIONAL DEVELOPMENT</v>
          </cell>
          <cell r="D1257">
            <v>72000006</v>
          </cell>
          <cell r="E1257">
            <v>72000006</v>
          </cell>
          <cell r="F1257" t="str">
            <v>MARBLE DILNESHAU</v>
          </cell>
          <cell r="G1257">
            <v>2025675138</v>
          </cell>
          <cell r="H1257">
            <v>0</v>
          </cell>
          <cell r="I1257" t="str">
            <v>72</v>
          </cell>
        </row>
        <row r="1258">
          <cell r="A1258">
            <v>72</v>
          </cell>
          <cell r="B1258">
            <v>0</v>
          </cell>
          <cell r="C1258" t="str">
            <v>AGENCY FOR INTERNATIONAL DEVELOPMENT</v>
          </cell>
          <cell r="D1258">
            <v>72000007</v>
          </cell>
          <cell r="E1258">
            <v>72000007</v>
          </cell>
          <cell r="F1258" t="str">
            <v>MARBLE DILNESHAU</v>
          </cell>
          <cell r="G1258">
            <v>2025675138</v>
          </cell>
          <cell r="H1258">
            <v>0</v>
          </cell>
          <cell r="I1258" t="str">
            <v>72</v>
          </cell>
        </row>
        <row r="1259">
          <cell r="A1259">
            <v>72</v>
          </cell>
          <cell r="B1259">
            <v>0</v>
          </cell>
          <cell r="C1259" t="str">
            <v>AGENCY FOR INTERNATIONAL DEVELOPMENT</v>
          </cell>
          <cell r="D1259">
            <v>72000010</v>
          </cell>
          <cell r="E1259">
            <v>72000010</v>
          </cell>
          <cell r="F1259" t="str">
            <v>MARBLE DILNESHAU</v>
          </cell>
          <cell r="G1259">
            <v>2025675138</v>
          </cell>
          <cell r="H1259">
            <v>0</v>
          </cell>
          <cell r="I1259" t="str">
            <v>72</v>
          </cell>
        </row>
        <row r="1260">
          <cell r="A1260">
            <v>72</v>
          </cell>
          <cell r="B1260">
            <v>0</v>
          </cell>
          <cell r="C1260" t="str">
            <v>AGENCY FOR INTERNATIONAL DEVELOPMENT</v>
          </cell>
          <cell r="D1260">
            <v>72000011</v>
          </cell>
          <cell r="E1260">
            <v>72000011</v>
          </cell>
          <cell r="F1260" t="str">
            <v>MARBLE DILNESHAU</v>
          </cell>
          <cell r="G1260">
            <v>2025675138</v>
          </cell>
          <cell r="H1260">
            <v>0</v>
          </cell>
          <cell r="I1260" t="str">
            <v>72</v>
          </cell>
        </row>
        <row r="1261">
          <cell r="A1261">
            <v>72</v>
          </cell>
          <cell r="B1261">
            <v>0</v>
          </cell>
          <cell r="C1261" t="str">
            <v>AGENCY FOR INTERNATIONAL DEVELOPMENT</v>
          </cell>
          <cell r="D1261">
            <v>72000013</v>
          </cell>
          <cell r="E1261">
            <v>72000013</v>
          </cell>
          <cell r="F1261" t="str">
            <v>MARBLE DILNESHAU</v>
          </cell>
          <cell r="G1261">
            <v>2025675138</v>
          </cell>
          <cell r="H1261">
            <v>0</v>
          </cell>
          <cell r="I1261" t="str">
            <v>72</v>
          </cell>
        </row>
        <row r="1262">
          <cell r="A1262">
            <v>72</v>
          </cell>
          <cell r="B1262">
            <v>0</v>
          </cell>
          <cell r="C1262" t="str">
            <v>AGENCY FOR INTERNATIONAL DEVELOPMENT</v>
          </cell>
          <cell r="D1262">
            <v>72000014</v>
          </cell>
          <cell r="E1262">
            <v>72000014</v>
          </cell>
          <cell r="F1262" t="str">
            <v>MARBLE DILNESHAU</v>
          </cell>
          <cell r="G1262">
            <v>2025675138</v>
          </cell>
          <cell r="H1262">
            <v>0</v>
          </cell>
          <cell r="I1262" t="str">
            <v>72</v>
          </cell>
        </row>
        <row r="1263">
          <cell r="A1263">
            <v>72</v>
          </cell>
          <cell r="B1263">
            <v>0</v>
          </cell>
          <cell r="C1263" t="str">
            <v>AGENCY FOR INTERNATIONAL DEVELOPMENT</v>
          </cell>
          <cell r="D1263">
            <v>72000018</v>
          </cell>
          <cell r="E1263">
            <v>72000018</v>
          </cell>
          <cell r="F1263" t="str">
            <v>MARBLE DILNESHAU</v>
          </cell>
          <cell r="G1263">
            <v>2025675138</v>
          </cell>
          <cell r="H1263">
            <v>0</v>
          </cell>
          <cell r="I1263" t="str">
            <v>72</v>
          </cell>
        </row>
        <row r="1264">
          <cell r="A1264">
            <v>72</v>
          </cell>
          <cell r="B1264">
            <v>0</v>
          </cell>
          <cell r="C1264" t="str">
            <v>AGENCY FOR INTERNATIONAL DEVELOPMENT</v>
          </cell>
          <cell r="D1264">
            <v>72000021</v>
          </cell>
          <cell r="E1264">
            <v>72000021</v>
          </cell>
          <cell r="F1264" t="str">
            <v>MARBLE DILNESHAU</v>
          </cell>
          <cell r="G1264">
            <v>2025675138</v>
          </cell>
          <cell r="H1264">
            <v>0</v>
          </cell>
          <cell r="I1264" t="str">
            <v>72</v>
          </cell>
        </row>
        <row r="1265">
          <cell r="A1265">
            <v>72</v>
          </cell>
          <cell r="B1265">
            <v>0</v>
          </cell>
          <cell r="C1265" t="str">
            <v>AGENCY FOR INTERNATIONAL DEVELOPMENT</v>
          </cell>
          <cell r="D1265">
            <v>72000022</v>
          </cell>
          <cell r="E1265">
            <v>72000022</v>
          </cell>
          <cell r="F1265" t="str">
            <v>MARBLE DILNESHAU</v>
          </cell>
          <cell r="G1265">
            <v>2025675138</v>
          </cell>
          <cell r="H1265">
            <v>0</v>
          </cell>
          <cell r="I1265" t="str">
            <v>72</v>
          </cell>
        </row>
        <row r="1266">
          <cell r="A1266">
            <v>72</v>
          </cell>
          <cell r="B1266">
            <v>0</v>
          </cell>
          <cell r="C1266" t="str">
            <v>AGENCY FOR INTERNATIONAL DEVELOPMENT</v>
          </cell>
          <cell r="D1266">
            <v>72000023</v>
          </cell>
          <cell r="E1266">
            <v>72000023</v>
          </cell>
          <cell r="F1266" t="str">
            <v>MARBLE DILNESHAU</v>
          </cell>
          <cell r="G1266">
            <v>2025675138</v>
          </cell>
          <cell r="H1266">
            <v>0</v>
          </cell>
          <cell r="I1266" t="str">
            <v>72</v>
          </cell>
        </row>
        <row r="1267">
          <cell r="A1267">
            <v>72</v>
          </cell>
          <cell r="B1267">
            <v>0</v>
          </cell>
          <cell r="C1267" t="str">
            <v>AGENCY FOR INTERNATIONAL DEVELOPMENT</v>
          </cell>
          <cell r="D1267">
            <v>72000024</v>
          </cell>
          <cell r="E1267">
            <v>72000024</v>
          </cell>
          <cell r="F1267" t="str">
            <v>MARBLE DILNESHAU</v>
          </cell>
          <cell r="G1267">
            <v>2025675138</v>
          </cell>
          <cell r="H1267">
            <v>0</v>
          </cell>
          <cell r="I1267" t="str">
            <v>72</v>
          </cell>
        </row>
        <row r="1268">
          <cell r="A1268">
            <v>72</v>
          </cell>
          <cell r="B1268">
            <v>0</v>
          </cell>
          <cell r="C1268" t="str">
            <v>AGENCY FOR INTERNATIONAL DEVELOPMENT</v>
          </cell>
          <cell r="D1268">
            <v>72000025</v>
          </cell>
          <cell r="E1268">
            <v>72000025</v>
          </cell>
          <cell r="F1268" t="str">
            <v>MARBLE DILNESHAU</v>
          </cell>
          <cell r="G1268">
            <v>2025675138</v>
          </cell>
          <cell r="H1268">
            <v>0</v>
          </cell>
          <cell r="I1268" t="str">
            <v>72</v>
          </cell>
        </row>
        <row r="1269">
          <cell r="A1269">
            <v>72</v>
          </cell>
          <cell r="B1269">
            <v>0</v>
          </cell>
          <cell r="C1269" t="str">
            <v>AGENCY FOR INTERNATIONAL DEVELOPMENT</v>
          </cell>
          <cell r="D1269">
            <v>72000026</v>
          </cell>
          <cell r="E1269">
            <v>72000026</v>
          </cell>
          <cell r="F1269" t="str">
            <v>MARBLE DILNESHAU</v>
          </cell>
          <cell r="G1269">
            <v>2025675138</v>
          </cell>
          <cell r="H1269">
            <v>0</v>
          </cell>
          <cell r="I1269" t="str">
            <v>72</v>
          </cell>
        </row>
        <row r="1270">
          <cell r="A1270">
            <v>72</v>
          </cell>
          <cell r="B1270">
            <v>0</v>
          </cell>
          <cell r="C1270" t="str">
            <v>AGENCY FOR INTERNATIONAL DEVELOPMENT</v>
          </cell>
          <cell r="D1270">
            <v>72000027</v>
          </cell>
          <cell r="E1270">
            <v>72000027</v>
          </cell>
          <cell r="F1270" t="str">
            <v>MARBLE DILNESHAU</v>
          </cell>
          <cell r="G1270">
            <v>2025675138</v>
          </cell>
          <cell r="H1270">
            <v>0</v>
          </cell>
          <cell r="I1270" t="str">
            <v>72</v>
          </cell>
        </row>
        <row r="1271">
          <cell r="A1271">
            <v>72</v>
          </cell>
          <cell r="B1271">
            <v>0</v>
          </cell>
          <cell r="C1271" t="str">
            <v>AGENCY FOR INTERNATIONAL DEVELOPMENT</v>
          </cell>
          <cell r="D1271">
            <v>72000028</v>
          </cell>
          <cell r="E1271">
            <v>72000028</v>
          </cell>
          <cell r="F1271" t="str">
            <v>MARBLE DILNESHAU</v>
          </cell>
          <cell r="G1271">
            <v>2025675138</v>
          </cell>
          <cell r="H1271">
            <v>0</v>
          </cell>
          <cell r="I1271" t="str">
            <v>72</v>
          </cell>
        </row>
        <row r="1272">
          <cell r="A1272">
            <v>72</v>
          </cell>
          <cell r="B1272">
            <v>0</v>
          </cell>
          <cell r="C1272" t="str">
            <v>AGENCY FOR INTERNATIONAL DEVELOPMENT</v>
          </cell>
          <cell r="D1272">
            <v>72000029</v>
          </cell>
          <cell r="E1272">
            <v>72000029</v>
          </cell>
          <cell r="F1272" t="str">
            <v>MARBLE DILNESHAU</v>
          </cell>
          <cell r="G1272">
            <v>2025675138</v>
          </cell>
          <cell r="H1272">
            <v>0</v>
          </cell>
          <cell r="I1272" t="str">
            <v>72</v>
          </cell>
        </row>
        <row r="1273">
          <cell r="A1273">
            <v>72</v>
          </cell>
          <cell r="B1273">
            <v>0</v>
          </cell>
          <cell r="C1273" t="str">
            <v>AGENCY FOR INTERNATIONAL DEVELOPMENT</v>
          </cell>
          <cell r="D1273">
            <v>72000031</v>
          </cell>
          <cell r="E1273">
            <v>72000031</v>
          </cell>
          <cell r="F1273" t="str">
            <v>MARBLE DILNESHAU</v>
          </cell>
          <cell r="G1273">
            <v>2025675138</v>
          </cell>
          <cell r="H1273">
            <v>0</v>
          </cell>
          <cell r="I1273" t="str">
            <v>72</v>
          </cell>
        </row>
        <row r="1274">
          <cell r="A1274">
            <v>72</v>
          </cell>
          <cell r="B1274">
            <v>0</v>
          </cell>
          <cell r="C1274" t="str">
            <v>AGENCY FOR INTERNATIONAL DEVELOPMENT</v>
          </cell>
          <cell r="D1274">
            <v>72000034</v>
          </cell>
          <cell r="E1274">
            <v>72000034</v>
          </cell>
          <cell r="F1274" t="str">
            <v>MARBLE DILNESHAU</v>
          </cell>
          <cell r="G1274">
            <v>2025675138</v>
          </cell>
          <cell r="H1274">
            <v>0</v>
          </cell>
          <cell r="I1274" t="str">
            <v>72</v>
          </cell>
        </row>
        <row r="1275">
          <cell r="A1275">
            <v>72</v>
          </cell>
          <cell r="B1275">
            <v>0</v>
          </cell>
          <cell r="C1275" t="str">
            <v>AGENCY FOR INTERNATIONAL DEVELOPMENT</v>
          </cell>
          <cell r="D1275">
            <v>72000035</v>
          </cell>
          <cell r="E1275">
            <v>72000035</v>
          </cell>
          <cell r="F1275" t="str">
            <v>MARBLE DILNESHAU</v>
          </cell>
          <cell r="G1275">
            <v>2025675138</v>
          </cell>
          <cell r="H1275">
            <v>0</v>
          </cell>
          <cell r="I1275" t="str">
            <v>72</v>
          </cell>
        </row>
        <row r="1276">
          <cell r="A1276">
            <v>72</v>
          </cell>
          <cell r="B1276">
            <v>0</v>
          </cell>
          <cell r="C1276" t="str">
            <v>AGENCY FOR INTERNATIONAL DEVELOPMENT</v>
          </cell>
          <cell r="D1276">
            <v>72000036</v>
          </cell>
          <cell r="E1276">
            <v>72000036</v>
          </cell>
          <cell r="F1276" t="str">
            <v>MARBLE DILNESHAU</v>
          </cell>
          <cell r="G1276">
            <v>2025675138</v>
          </cell>
          <cell r="H1276">
            <v>0</v>
          </cell>
          <cell r="I1276" t="str">
            <v>72</v>
          </cell>
        </row>
        <row r="1277">
          <cell r="A1277">
            <v>72</v>
          </cell>
          <cell r="B1277">
            <v>0</v>
          </cell>
          <cell r="C1277" t="str">
            <v>AGENCY FOR INTERNATIONAL DEVELOPMENT</v>
          </cell>
          <cell r="D1277">
            <v>72000037</v>
          </cell>
          <cell r="E1277">
            <v>72000037</v>
          </cell>
          <cell r="F1277" t="str">
            <v>MARBLE DILNESHAU</v>
          </cell>
          <cell r="G1277">
            <v>2025675138</v>
          </cell>
          <cell r="H1277">
            <v>0</v>
          </cell>
          <cell r="I1277" t="str">
            <v>72</v>
          </cell>
        </row>
        <row r="1278">
          <cell r="A1278">
            <v>72</v>
          </cell>
          <cell r="B1278">
            <v>0</v>
          </cell>
          <cell r="C1278" t="str">
            <v>AGENCY FOR INTERNATIONAL DEVELOPMENT</v>
          </cell>
          <cell r="D1278">
            <v>72000038</v>
          </cell>
          <cell r="E1278">
            <v>72000038</v>
          </cell>
          <cell r="F1278" t="str">
            <v>MARBLE DILNESHAU</v>
          </cell>
          <cell r="G1278">
            <v>2025675138</v>
          </cell>
          <cell r="H1278">
            <v>0</v>
          </cell>
          <cell r="I1278" t="str">
            <v>72</v>
          </cell>
        </row>
        <row r="1279">
          <cell r="A1279">
            <v>72</v>
          </cell>
          <cell r="B1279">
            <v>0</v>
          </cell>
          <cell r="C1279" t="str">
            <v>AGENCY FOR INTERNATIONAL DEVELOPMENT</v>
          </cell>
          <cell r="D1279">
            <v>72000039</v>
          </cell>
          <cell r="E1279">
            <v>72000039</v>
          </cell>
          <cell r="F1279" t="str">
            <v>MARBLE DILNESHAU</v>
          </cell>
          <cell r="G1279">
            <v>2025675138</v>
          </cell>
          <cell r="H1279">
            <v>0</v>
          </cell>
          <cell r="I1279" t="str">
            <v>72</v>
          </cell>
        </row>
        <row r="1280">
          <cell r="A1280">
            <v>72</v>
          </cell>
          <cell r="B1280">
            <v>0</v>
          </cell>
          <cell r="C1280" t="str">
            <v>AGENCY FOR INTERNATIONAL DEVELOPMENT</v>
          </cell>
          <cell r="D1280">
            <v>72000040</v>
          </cell>
          <cell r="E1280">
            <v>72000040</v>
          </cell>
          <cell r="F1280" t="str">
            <v>MARBLE DILNESHAU</v>
          </cell>
          <cell r="G1280">
            <v>2025675138</v>
          </cell>
          <cell r="H1280">
            <v>0</v>
          </cell>
          <cell r="I1280" t="str">
            <v>72</v>
          </cell>
        </row>
        <row r="1281">
          <cell r="A1281">
            <v>72</v>
          </cell>
          <cell r="B1281">
            <v>0</v>
          </cell>
          <cell r="C1281" t="str">
            <v>AGENCY FOR INTERNATIONAL DEVELOPMENT</v>
          </cell>
          <cell r="D1281">
            <v>72000042</v>
          </cell>
          <cell r="E1281">
            <v>72000042</v>
          </cell>
          <cell r="F1281" t="str">
            <v>MARBLE DILNESHAU</v>
          </cell>
          <cell r="G1281">
            <v>2025675138</v>
          </cell>
          <cell r="H1281">
            <v>0</v>
          </cell>
          <cell r="I1281" t="str">
            <v>72</v>
          </cell>
        </row>
        <row r="1282">
          <cell r="A1282">
            <v>72</v>
          </cell>
          <cell r="B1282">
            <v>0</v>
          </cell>
          <cell r="C1282" t="str">
            <v>AGENCY FOR INTERNATIONAL DEVELOPMENT</v>
          </cell>
          <cell r="D1282">
            <v>72000043</v>
          </cell>
          <cell r="E1282">
            <v>72000043</v>
          </cell>
          <cell r="F1282" t="str">
            <v>MARBLE DILNESHAU</v>
          </cell>
          <cell r="G1282">
            <v>2025675138</v>
          </cell>
          <cell r="H1282">
            <v>0</v>
          </cell>
          <cell r="I1282" t="str">
            <v>72</v>
          </cell>
        </row>
        <row r="1283">
          <cell r="A1283">
            <v>72</v>
          </cell>
          <cell r="B1283">
            <v>0</v>
          </cell>
          <cell r="C1283" t="str">
            <v>AGENCY FOR INTERNATIONAL DEVELOPMENT</v>
          </cell>
          <cell r="D1283">
            <v>72000044</v>
          </cell>
          <cell r="E1283">
            <v>72000044</v>
          </cell>
          <cell r="F1283" t="str">
            <v>MARBLE DILNESHAU</v>
          </cell>
          <cell r="G1283">
            <v>2025675138</v>
          </cell>
          <cell r="H1283">
            <v>0</v>
          </cell>
          <cell r="I1283" t="str">
            <v>72</v>
          </cell>
        </row>
        <row r="1284">
          <cell r="A1284">
            <v>72</v>
          </cell>
          <cell r="B1284">
            <v>0</v>
          </cell>
          <cell r="C1284" t="str">
            <v>AGENCY FOR INTERNATIONAL DEVELOPMENT</v>
          </cell>
          <cell r="D1284">
            <v>72000045</v>
          </cell>
          <cell r="E1284">
            <v>72000045</v>
          </cell>
          <cell r="F1284" t="str">
            <v>MARBLE DILNESHAU</v>
          </cell>
          <cell r="G1284">
            <v>2025675138</v>
          </cell>
          <cell r="H1284">
            <v>0</v>
          </cell>
          <cell r="I1284" t="str">
            <v>72</v>
          </cell>
        </row>
        <row r="1285">
          <cell r="A1285">
            <v>72</v>
          </cell>
          <cell r="B1285">
            <v>0</v>
          </cell>
          <cell r="C1285" t="str">
            <v>AGENCY FOR INTERNATIONAL DEVELOPMENT</v>
          </cell>
          <cell r="D1285">
            <v>72000046</v>
          </cell>
          <cell r="E1285">
            <v>72000046</v>
          </cell>
          <cell r="F1285" t="str">
            <v>MARBLE DILNESHAU</v>
          </cell>
          <cell r="G1285">
            <v>2025675138</v>
          </cell>
          <cell r="H1285">
            <v>0</v>
          </cell>
          <cell r="I1285" t="str">
            <v>72</v>
          </cell>
        </row>
        <row r="1286">
          <cell r="A1286">
            <v>72</v>
          </cell>
          <cell r="B1286">
            <v>0</v>
          </cell>
          <cell r="C1286" t="str">
            <v>AGENCY FOR INTERNATIONAL DEVELOPMENT</v>
          </cell>
          <cell r="D1286">
            <v>72000048</v>
          </cell>
          <cell r="E1286">
            <v>72000048</v>
          </cell>
          <cell r="F1286" t="str">
            <v>MARBLE DILNESHAU</v>
          </cell>
          <cell r="G1286">
            <v>2025675138</v>
          </cell>
          <cell r="H1286">
            <v>0</v>
          </cell>
          <cell r="I1286" t="str">
            <v>72</v>
          </cell>
        </row>
        <row r="1287">
          <cell r="A1287">
            <v>72</v>
          </cell>
          <cell r="B1287">
            <v>0</v>
          </cell>
          <cell r="C1287" t="str">
            <v>AGENCY FOR INTERNATIONAL DEVELOPMENT</v>
          </cell>
          <cell r="D1287">
            <v>72000049</v>
          </cell>
          <cell r="E1287">
            <v>72000049</v>
          </cell>
          <cell r="F1287" t="str">
            <v>MARBLE DILNESHAU</v>
          </cell>
          <cell r="G1287">
            <v>2025675138</v>
          </cell>
          <cell r="H1287">
            <v>0</v>
          </cell>
          <cell r="I1287" t="str">
            <v>72</v>
          </cell>
        </row>
        <row r="1288">
          <cell r="A1288">
            <v>72</v>
          </cell>
          <cell r="B1288">
            <v>0</v>
          </cell>
          <cell r="C1288" t="str">
            <v>AGENCY FOR INTERNATIONAL DEVELOPMENT</v>
          </cell>
          <cell r="D1288">
            <v>72000051</v>
          </cell>
          <cell r="E1288">
            <v>72000051</v>
          </cell>
          <cell r="F1288" t="str">
            <v>MARBLE DILNESHAU</v>
          </cell>
          <cell r="G1288">
            <v>2025675138</v>
          </cell>
          <cell r="H1288">
            <v>0</v>
          </cell>
          <cell r="I1288" t="str">
            <v>72</v>
          </cell>
        </row>
        <row r="1289">
          <cell r="A1289">
            <v>72</v>
          </cell>
          <cell r="B1289">
            <v>0</v>
          </cell>
          <cell r="C1289" t="str">
            <v>AGENCY FOR INTERNATIONAL DEVELOPMENT</v>
          </cell>
          <cell r="D1289">
            <v>72000052</v>
          </cell>
          <cell r="E1289">
            <v>72000052</v>
          </cell>
          <cell r="F1289" t="str">
            <v>MARBLE DILNESHAU</v>
          </cell>
          <cell r="G1289">
            <v>2025675138</v>
          </cell>
          <cell r="H1289">
            <v>0</v>
          </cell>
          <cell r="I1289" t="str">
            <v>72</v>
          </cell>
        </row>
        <row r="1290">
          <cell r="A1290">
            <v>72</v>
          </cell>
          <cell r="B1290">
            <v>0</v>
          </cell>
          <cell r="C1290" t="str">
            <v>AGENCY FOR INTERNATIONAL DEVELOPMENT</v>
          </cell>
          <cell r="D1290">
            <v>72000053</v>
          </cell>
          <cell r="E1290">
            <v>72000053</v>
          </cell>
          <cell r="F1290" t="str">
            <v>MARBLE DILNESHAU</v>
          </cell>
          <cell r="G1290">
            <v>2025675138</v>
          </cell>
          <cell r="H1290">
            <v>0</v>
          </cell>
          <cell r="I1290" t="str">
            <v>72</v>
          </cell>
        </row>
        <row r="1291">
          <cell r="A1291">
            <v>72</v>
          </cell>
          <cell r="B1291">
            <v>0</v>
          </cell>
          <cell r="C1291" t="str">
            <v>AGENCY FOR INTERNATIONAL DEVELOPMENT</v>
          </cell>
          <cell r="D1291">
            <v>72000054</v>
          </cell>
          <cell r="E1291">
            <v>72000054</v>
          </cell>
          <cell r="F1291" t="str">
            <v>MARBLE DILNESHAU</v>
          </cell>
          <cell r="G1291">
            <v>2025675138</v>
          </cell>
          <cell r="H1291">
            <v>0</v>
          </cell>
          <cell r="I1291" t="str">
            <v>72</v>
          </cell>
        </row>
        <row r="1292">
          <cell r="A1292">
            <v>72</v>
          </cell>
          <cell r="B1292">
            <v>0</v>
          </cell>
          <cell r="C1292" t="str">
            <v>AGENCY FOR INTERNATIONAL DEVELOPMENT</v>
          </cell>
          <cell r="D1292">
            <v>72000055</v>
          </cell>
          <cell r="E1292">
            <v>72000055</v>
          </cell>
          <cell r="F1292" t="str">
            <v>MARBLE DILNESHAU</v>
          </cell>
          <cell r="G1292">
            <v>2025675138</v>
          </cell>
          <cell r="H1292">
            <v>0</v>
          </cell>
          <cell r="I1292" t="str">
            <v>72</v>
          </cell>
        </row>
        <row r="1293">
          <cell r="A1293">
            <v>72</v>
          </cell>
          <cell r="B1293">
            <v>0</v>
          </cell>
          <cell r="C1293" t="str">
            <v>AGENCY FOR INTERNATIONAL DEVELOPMENT</v>
          </cell>
          <cell r="D1293">
            <v>72000056</v>
          </cell>
          <cell r="E1293">
            <v>72000056</v>
          </cell>
          <cell r="F1293" t="str">
            <v>MARBLE DILNESHAU</v>
          </cell>
          <cell r="G1293">
            <v>2025675138</v>
          </cell>
          <cell r="H1293">
            <v>0</v>
          </cell>
          <cell r="I1293" t="str">
            <v>72</v>
          </cell>
        </row>
        <row r="1294">
          <cell r="A1294">
            <v>72</v>
          </cell>
          <cell r="B1294">
            <v>0</v>
          </cell>
          <cell r="C1294" t="str">
            <v>AGENCY FOR INTERNATIONAL DEVELOPMENT</v>
          </cell>
          <cell r="D1294">
            <v>72000057</v>
          </cell>
          <cell r="E1294">
            <v>72000057</v>
          </cell>
          <cell r="F1294" t="str">
            <v>MARBLE DILNESHAU</v>
          </cell>
          <cell r="G1294">
            <v>2025675138</v>
          </cell>
          <cell r="H1294">
            <v>0</v>
          </cell>
          <cell r="I1294" t="str">
            <v>72</v>
          </cell>
        </row>
        <row r="1295">
          <cell r="A1295">
            <v>72</v>
          </cell>
          <cell r="B1295">
            <v>0</v>
          </cell>
          <cell r="C1295" t="str">
            <v>AGENCY FOR INTERNATIONAL DEVELOPMENT</v>
          </cell>
          <cell r="D1295">
            <v>72000058</v>
          </cell>
          <cell r="E1295">
            <v>72000058</v>
          </cell>
          <cell r="F1295" t="str">
            <v>MARBLE DILNESHAU</v>
          </cell>
          <cell r="G1295">
            <v>2025675138</v>
          </cell>
          <cell r="H1295">
            <v>0</v>
          </cell>
          <cell r="I1295" t="str">
            <v>72</v>
          </cell>
        </row>
        <row r="1296">
          <cell r="A1296">
            <v>72</v>
          </cell>
          <cell r="B1296">
            <v>0</v>
          </cell>
          <cell r="C1296" t="str">
            <v>AGENCY FOR INTERNATIONAL DEVELOPMENT</v>
          </cell>
          <cell r="D1296">
            <v>72000059</v>
          </cell>
          <cell r="E1296">
            <v>72000059</v>
          </cell>
          <cell r="F1296" t="str">
            <v>MARBLE DILNESHAU</v>
          </cell>
          <cell r="G1296">
            <v>2025675138</v>
          </cell>
          <cell r="H1296">
            <v>0</v>
          </cell>
          <cell r="I1296" t="str">
            <v>72</v>
          </cell>
        </row>
        <row r="1297">
          <cell r="A1297">
            <v>72</v>
          </cell>
          <cell r="B1297">
            <v>0</v>
          </cell>
          <cell r="C1297" t="str">
            <v>AGENCY FOR INTERNATIONAL DEVELOPMENT</v>
          </cell>
          <cell r="D1297">
            <v>72000060</v>
          </cell>
          <cell r="E1297">
            <v>72000060</v>
          </cell>
          <cell r="F1297" t="str">
            <v>MARBLE DILNESHAU</v>
          </cell>
          <cell r="G1297">
            <v>2025675138</v>
          </cell>
          <cell r="H1297">
            <v>0</v>
          </cell>
          <cell r="I1297" t="str">
            <v>72</v>
          </cell>
        </row>
        <row r="1298">
          <cell r="A1298">
            <v>72</v>
          </cell>
          <cell r="B1298">
            <v>0</v>
          </cell>
          <cell r="C1298" t="str">
            <v>AGENCY FOR INTERNATIONAL DEVELOPMENT</v>
          </cell>
          <cell r="D1298">
            <v>72000061</v>
          </cell>
          <cell r="E1298">
            <v>72000061</v>
          </cell>
          <cell r="F1298" t="str">
            <v>MARBLE DILNESHAU</v>
          </cell>
          <cell r="G1298">
            <v>2025675138</v>
          </cell>
          <cell r="H1298">
            <v>0</v>
          </cell>
          <cell r="I1298" t="str">
            <v>72</v>
          </cell>
        </row>
        <row r="1299">
          <cell r="A1299">
            <v>72</v>
          </cell>
          <cell r="B1299">
            <v>0</v>
          </cell>
          <cell r="C1299" t="str">
            <v>AGENCY FOR INTERNATIONAL DEVELOPMENT</v>
          </cell>
          <cell r="D1299">
            <v>72000062</v>
          </cell>
          <cell r="E1299">
            <v>72000062</v>
          </cell>
          <cell r="F1299" t="str">
            <v>MARBLE DILNESHAU</v>
          </cell>
          <cell r="G1299">
            <v>2025675136</v>
          </cell>
          <cell r="H1299">
            <v>0</v>
          </cell>
          <cell r="I1299" t="str">
            <v>72</v>
          </cell>
        </row>
        <row r="1300">
          <cell r="A1300">
            <v>72</v>
          </cell>
          <cell r="B1300">
            <v>0</v>
          </cell>
          <cell r="C1300" t="str">
            <v>AGENCY FOR INTERNATIONAL DEVELOPMENT</v>
          </cell>
          <cell r="D1300">
            <v>72000064</v>
          </cell>
          <cell r="E1300">
            <v>72000064</v>
          </cell>
          <cell r="F1300" t="str">
            <v>MARBLE DILNESHAU</v>
          </cell>
          <cell r="G1300">
            <v>2025675138</v>
          </cell>
          <cell r="H1300">
            <v>0</v>
          </cell>
          <cell r="I1300" t="str">
            <v>72</v>
          </cell>
        </row>
        <row r="1301">
          <cell r="A1301">
            <v>72</v>
          </cell>
          <cell r="B1301">
            <v>0</v>
          </cell>
          <cell r="C1301" t="str">
            <v>AGENCY FOR INTERNATIONAL DEVELOPMENT</v>
          </cell>
          <cell r="D1301">
            <v>72000065</v>
          </cell>
          <cell r="E1301">
            <v>72000065</v>
          </cell>
          <cell r="F1301" t="str">
            <v>MARBLE DILNESHAU</v>
          </cell>
          <cell r="G1301">
            <v>2025675138</v>
          </cell>
          <cell r="H1301">
            <v>0</v>
          </cell>
          <cell r="I1301" t="str">
            <v>72</v>
          </cell>
        </row>
        <row r="1302">
          <cell r="A1302">
            <v>72</v>
          </cell>
          <cell r="B1302">
            <v>0</v>
          </cell>
          <cell r="C1302" t="str">
            <v>AGENCY FOR INTERNATIONAL DEVELOPMENT</v>
          </cell>
          <cell r="D1302">
            <v>72000066</v>
          </cell>
          <cell r="E1302">
            <v>72000066</v>
          </cell>
          <cell r="F1302" t="str">
            <v>MARBLE DILNESHAU</v>
          </cell>
          <cell r="G1302">
            <v>2025675138</v>
          </cell>
          <cell r="H1302">
            <v>0</v>
          </cell>
          <cell r="I1302" t="str">
            <v>72</v>
          </cell>
        </row>
        <row r="1303">
          <cell r="A1303">
            <v>72</v>
          </cell>
          <cell r="B1303">
            <v>19</v>
          </cell>
          <cell r="C1303" t="str">
            <v>AGENCY FOR INTERNATIONAL DEVELOPMENT</v>
          </cell>
          <cell r="D1303">
            <v>72190001</v>
          </cell>
          <cell r="E1303">
            <v>72190001</v>
          </cell>
          <cell r="F1303" t="str">
            <v>MARBLE DILNESHAU</v>
          </cell>
          <cell r="G1303">
            <v>2025675138</v>
          </cell>
          <cell r="H1303">
            <v>0</v>
          </cell>
          <cell r="I1303" t="str">
            <v>72</v>
          </cell>
        </row>
        <row r="1304">
          <cell r="A1304">
            <v>72</v>
          </cell>
          <cell r="B1304">
            <v>0</v>
          </cell>
          <cell r="C1304" t="str">
            <v>AGENCY FOR INTERNATIONAL DEVELOPMENT</v>
          </cell>
          <cell r="D1304">
            <v>72416207</v>
          </cell>
          <cell r="E1304">
            <v>72416207</v>
          </cell>
          <cell r="G1304">
            <v>0</v>
          </cell>
          <cell r="H1304">
            <v>0</v>
          </cell>
          <cell r="I1304" t="str">
            <v>72</v>
          </cell>
        </row>
        <row r="1305">
          <cell r="A1305">
            <v>72</v>
          </cell>
          <cell r="B1305">
            <v>82</v>
          </cell>
          <cell r="C1305" t="str">
            <v>AGENCY FOR INTERNATIONAL DEVELOPMENT</v>
          </cell>
          <cell r="D1305">
            <v>72820000</v>
          </cell>
          <cell r="E1305">
            <v>72820000</v>
          </cell>
          <cell r="F1305" t="str">
            <v>MARBLE DILNESHAU</v>
          </cell>
          <cell r="G1305">
            <v>2025675138</v>
          </cell>
          <cell r="H1305">
            <v>0</v>
          </cell>
          <cell r="I1305" t="str">
            <v>72</v>
          </cell>
        </row>
        <row r="1306">
          <cell r="A1306">
            <v>73</v>
          </cell>
          <cell r="B1306">
            <v>0</v>
          </cell>
          <cell r="C1306" t="str">
            <v>SMALL BUSINESS ADMINISTRATION</v>
          </cell>
          <cell r="D1306">
            <v>73000001</v>
          </cell>
          <cell r="E1306">
            <v>73000001</v>
          </cell>
          <cell r="F1306" t="str">
            <v>RORY BERGES</v>
          </cell>
          <cell r="G1306">
            <v>3038440537</v>
          </cell>
          <cell r="H1306">
            <v>0</v>
          </cell>
          <cell r="I1306" t="str">
            <v>73</v>
          </cell>
        </row>
        <row r="1307">
          <cell r="A1307">
            <v>74</v>
          </cell>
          <cell r="B1307">
            <v>0</v>
          </cell>
          <cell r="C1307" t="str">
            <v>AMERICAN BATTLE MONUMENTS COMMISSION</v>
          </cell>
          <cell r="D1307">
            <v>5390</v>
          </cell>
          <cell r="E1307">
            <v>5390</v>
          </cell>
          <cell r="F1307" t="str">
            <v>CHRISTINE FANT</v>
          </cell>
          <cell r="G1307">
            <v>7036966323</v>
          </cell>
          <cell r="H1307">
            <v>0</v>
          </cell>
          <cell r="I1307" t="str">
            <v>74</v>
          </cell>
        </row>
        <row r="1308">
          <cell r="A1308">
            <v>74</v>
          </cell>
          <cell r="B1308">
            <v>0</v>
          </cell>
          <cell r="C1308" t="str">
            <v>AMERICAN BATTLE MONUMENTS COMMISSION</v>
          </cell>
          <cell r="D1308">
            <v>74000001</v>
          </cell>
          <cell r="E1308">
            <v>74000001</v>
          </cell>
          <cell r="F1308" t="str">
            <v>CHRISTINE FANT</v>
          </cell>
          <cell r="G1308">
            <v>7036966323</v>
          </cell>
          <cell r="H1308">
            <v>0</v>
          </cell>
          <cell r="I1308" t="str">
            <v>74</v>
          </cell>
        </row>
        <row r="1309">
          <cell r="A1309">
            <v>75</v>
          </cell>
          <cell r="B1309">
            <v>1</v>
          </cell>
          <cell r="C1309" t="str">
            <v>DEPARTMENT OF HEALTH &amp; HUMAN SERVICES</v>
          </cell>
          <cell r="D1309">
            <v>75010098</v>
          </cell>
          <cell r="E1309">
            <v>75010098</v>
          </cell>
          <cell r="F1309" t="str">
            <v>TANYA LEE</v>
          </cell>
          <cell r="G1309">
            <v>3014433408</v>
          </cell>
          <cell r="H1309">
            <v>0</v>
          </cell>
          <cell r="I1309" t="str">
            <v>75</v>
          </cell>
        </row>
        <row r="1310">
          <cell r="A1310">
            <v>75</v>
          </cell>
          <cell r="B1310">
            <v>1</v>
          </cell>
          <cell r="C1310" t="str">
            <v>DEPARTMENT OF HEALTH &amp; HUMAN SERVICES</v>
          </cell>
          <cell r="D1310">
            <v>75010500</v>
          </cell>
          <cell r="E1310">
            <v>75010500</v>
          </cell>
          <cell r="F1310" t="str">
            <v>JOSEPH H. BALDWIN</v>
          </cell>
          <cell r="G1310">
            <v>3014924940</v>
          </cell>
          <cell r="H1310">
            <v>0</v>
          </cell>
          <cell r="I1310" t="str">
            <v>75</v>
          </cell>
        </row>
        <row r="1311">
          <cell r="A1311">
            <v>75</v>
          </cell>
          <cell r="B1311">
            <v>1</v>
          </cell>
          <cell r="C1311" t="str">
            <v>DEPARTMENT OF HEALTH &amp; HUMAN SERVICES</v>
          </cell>
          <cell r="D1311">
            <v>75010501</v>
          </cell>
          <cell r="E1311">
            <v>75010501</v>
          </cell>
          <cell r="F1311" t="str">
            <v>JOSEPH H. BALDWIN</v>
          </cell>
          <cell r="G1311">
            <v>3014924940</v>
          </cell>
          <cell r="H1311">
            <v>0</v>
          </cell>
          <cell r="I1311" t="str">
            <v>75</v>
          </cell>
        </row>
        <row r="1312">
          <cell r="A1312">
            <v>75</v>
          </cell>
          <cell r="B1312">
            <v>1</v>
          </cell>
          <cell r="C1312" t="str">
            <v>DEPARTMENT OF HEALTH &amp; HUMAN SERVICES</v>
          </cell>
          <cell r="D1312">
            <v>75010502</v>
          </cell>
          <cell r="E1312">
            <v>75010502</v>
          </cell>
          <cell r="F1312" t="str">
            <v>JOSEPH H. BALDWIN</v>
          </cell>
          <cell r="G1312">
            <v>3014924940</v>
          </cell>
          <cell r="H1312">
            <v>0</v>
          </cell>
          <cell r="I1312" t="str">
            <v>75</v>
          </cell>
        </row>
        <row r="1313">
          <cell r="A1313">
            <v>75</v>
          </cell>
          <cell r="B1313">
            <v>3</v>
          </cell>
          <cell r="C1313" t="str">
            <v>DEPARTMENT OF HEALTH &amp; HUMAN SERVICES</v>
          </cell>
          <cell r="D1313">
            <v>75030030</v>
          </cell>
          <cell r="E1313">
            <v>75030030</v>
          </cell>
          <cell r="F1313" t="str">
            <v>BOBBY FOWLER</v>
          </cell>
          <cell r="G1313">
            <v>3014435429</v>
          </cell>
          <cell r="H1313">
            <v>0</v>
          </cell>
          <cell r="I1313" t="str">
            <v>75</v>
          </cell>
        </row>
        <row r="1314">
          <cell r="A1314">
            <v>75</v>
          </cell>
          <cell r="B1314">
            <v>3</v>
          </cell>
          <cell r="C1314" t="str">
            <v>DEPARTMENT OF HEALTH &amp; HUMAN SERVICES</v>
          </cell>
          <cell r="D1314">
            <v>75030654</v>
          </cell>
          <cell r="E1314">
            <v>75030654</v>
          </cell>
          <cell r="F1314" t="str">
            <v>CAREY TSO</v>
          </cell>
          <cell r="G1314">
            <v>9288711308</v>
          </cell>
          <cell r="H1314">
            <v>0</v>
          </cell>
          <cell r="I1314" t="str">
            <v>75</v>
          </cell>
        </row>
        <row r="1315">
          <cell r="A1315">
            <v>75</v>
          </cell>
          <cell r="B1315">
            <v>10</v>
          </cell>
          <cell r="C1315" t="str">
            <v>DEPARTMENT OF HEALTH &amp; HUMAN SERVICES</v>
          </cell>
          <cell r="D1315">
            <v>75030657</v>
          </cell>
          <cell r="E1315">
            <v>75030657</v>
          </cell>
          <cell r="F1315" t="str">
            <v>RHONDA ROBINSON-BOAL</v>
          </cell>
          <cell r="G1315">
            <v>5052484582</v>
          </cell>
          <cell r="H1315">
            <v>0</v>
          </cell>
          <cell r="I1315" t="str">
            <v>75</v>
          </cell>
        </row>
        <row r="1316">
          <cell r="A1316">
            <v>75</v>
          </cell>
          <cell r="B1316">
            <v>10</v>
          </cell>
          <cell r="C1316" t="str">
            <v>DEPARTMENT OF HEALTH &amp; HUMAN SERVICES</v>
          </cell>
          <cell r="D1316">
            <v>75030660</v>
          </cell>
          <cell r="E1316">
            <v>75030660</v>
          </cell>
          <cell r="F1316" t="str">
            <v>JUDY LACY</v>
          </cell>
          <cell r="G1316">
            <v>4059513929</v>
          </cell>
          <cell r="H1316">
            <v>0</v>
          </cell>
          <cell r="I1316" t="str">
            <v>75</v>
          </cell>
        </row>
        <row r="1317">
          <cell r="A1317">
            <v>75</v>
          </cell>
          <cell r="B1317">
            <v>3</v>
          </cell>
          <cell r="C1317" t="str">
            <v>DEPARTMENT OF HEALTH &amp; HUMAN SERVICES</v>
          </cell>
          <cell r="D1317">
            <v>75030661</v>
          </cell>
          <cell r="E1317">
            <v>75030661</v>
          </cell>
          <cell r="F1317" t="str">
            <v>REBECKAH S. HAILE</v>
          </cell>
          <cell r="G1317">
            <v>6157362420</v>
          </cell>
          <cell r="H1317">
            <v>0</v>
          </cell>
          <cell r="I1317" t="str">
            <v>75</v>
          </cell>
        </row>
        <row r="1318">
          <cell r="A1318">
            <v>75</v>
          </cell>
          <cell r="B1318">
            <v>10</v>
          </cell>
          <cell r="C1318" t="str">
            <v>DEPARTMENT OF HEALTH &amp; HUMAN SERVICES</v>
          </cell>
          <cell r="D1318">
            <v>75030856</v>
          </cell>
          <cell r="E1318">
            <v>75030856</v>
          </cell>
          <cell r="F1318" t="str">
            <v>MR. MARTY MORAN</v>
          </cell>
          <cell r="G1318">
            <v>6052267255</v>
          </cell>
          <cell r="H1318">
            <v>0</v>
          </cell>
          <cell r="I1318" t="str">
            <v>75</v>
          </cell>
        </row>
        <row r="1319">
          <cell r="A1319">
            <v>75</v>
          </cell>
          <cell r="B1319">
            <v>10</v>
          </cell>
          <cell r="C1319" t="str">
            <v>DEPARTMENT OF HEALTH &amp; HUMAN SERVICES</v>
          </cell>
          <cell r="D1319">
            <v>75030862</v>
          </cell>
          <cell r="E1319">
            <v>75030862</v>
          </cell>
          <cell r="F1319" t="str">
            <v>ARDEN SALAZAR</v>
          </cell>
          <cell r="G1319">
            <v>4062477187</v>
          </cell>
          <cell r="H1319">
            <v>0</v>
          </cell>
          <cell r="I1319" t="str">
            <v>75</v>
          </cell>
        </row>
        <row r="1320">
          <cell r="A1320">
            <v>75</v>
          </cell>
          <cell r="B1320">
            <v>10</v>
          </cell>
          <cell r="C1320" t="str">
            <v>DEPARTMENT OF HEALTH &amp; HUMAN SERVICES</v>
          </cell>
          <cell r="D1320">
            <v>75030863</v>
          </cell>
          <cell r="E1320">
            <v>75030863</v>
          </cell>
          <cell r="F1320" t="str">
            <v>DONALD W HORNBACK</v>
          </cell>
          <cell r="G1320">
            <v>5033262021</v>
          </cell>
          <cell r="H1320">
            <v>0</v>
          </cell>
          <cell r="I1320" t="str">
            <v>75</v>
          </cell>
        </row>
        <row r="1321">
          <cell r="A1321">
            <v>75</v>
          </cell>
          <cell r="B1321">
            <v>10</v>
          </cell>
          <cell r="C1321" t="str">
            <v>DEPARTMENT OF HEALTH &amp; HUMAN SERVICES</v>
          </cell>
          <cell r="D1321">
            <v>75030864</v>
          </cell>
          <cell r="E1321">
            <v>75030864</v>
          </cell>
          <cell r="F1321" t="str">
            <v>ELIZABETH A. FOWLER</v>
          </cell>
          <cell r="G1321">
            <v>3014431270</v>
          </cell>
          <cell r="H1321">
            <v>0</v>
          </cell>
          <cell r="I1321" t="str">
            <v>75</v>
          </cell>
        </row>
        <row r="1322">
          <cell r="A1322">
            <v>75</v>
          </cell>
          <cell r="B1322">
            <v>10</v>
          </cell>
          <cell r="C1322" t="str">
            <v>DEPARTMENT OF HEALTH &amp; HUMAN SERVICES</v>
          </cell>
          <cell r="D1322">
            <v>75030961</v>
          </cell>
          <cell r="E1322">
            <v>75030961</v>
          </cell>
          <cell r="F1322" t="str">
            <v>BRENT FOSHIE</v>
          </cell>
          <cell r="G1322">
            <v>6023645098</v>
          </cell>
          <cell r="H1322">
            <v>0</v>
          </cell>
          <cell r="I1322" t="str">
            <v>75</v>
          </cell>
        </row>
        <row r="1323">
          <cell r="A1323">
            <v>75</v>
          </cell>
          <cell r="B1323">
            <v>10</v>
          </cell>
          <cell r="C1323" t="str">
            <v>DEPARTMENT OF HEALTH &amp; HUMAN SERVICES</v>
          </cell>
          <cell r="D1323">
            <v>75030962</v>
          </cell>
          <cell r="E1323">
            <v>75030962</v>
          </cell>
          <cell r="F1323" t="str">
            <v>MS. BEVERLY MILLER EXT.312</v>
          </cell>
          <cell r="G1323">
            <v>9169303981</v>
          </cell>
          <cell r="H1323">
            <v>0</v>
          </cell>
          <cell r="I1323" t="str">
            <v>75</v>
          </cell>
        </row>
        <row r="1324">
          <cell r="A1324">
            <v>75</v>
          </cell>
          <cell r="B1324">
            <v>3</v>
          </cell>
          <cell r="C1324" t="str">
            <v>DEPARTMENT OF HEALTH &amp; HUMAN SERVICES</v>
          </cell>
          <cell r="D1324">
            <v>75030963</v>
          </cell>
          <cell r="E1324">
            <v>75030963</v>
          </cell>
          <cell r="F1324" t="str">
            <v>VIVIAN DRAPER</v>
          </cell>
          <cell r="G1324">
            <v>5202952452</v>
          </cell>
          <cell r="H1324">
            <v>0</v>
          </cell>
          <cell r="I1324" t="str">
            <v>75</v>
          </cell>
        </row>
        <row r="1325">
          <cell r="A1325">
            <v>75</v>
          </cell>
          <cell r="B1325">
            <v>10</v>
          </cell>
          <cell r="C1325" t="str">
            <v>DEPARTMENT OF HEALTH &amp; HUMAN SERVICES</v>
          </cell>
          <cell r="D1325">
            <v>75031058</v>
          </cell>
          <cell r="E1325">
            <v>75031058</v>
          </cell>
          <cell r="F1325" t="str">
            <v>CARLA COURTWRIGHT</v>
          </cell>
          <cell r="G1325">
            <v>9077292871</v>
          </cell>
          <cell r="H1325">
            <v>0</v>
          </cell>
          <cell r="I1325" t="str">
            <v>75</v>
          </cell>
        </row>
        <row r="1326">
          <cell r="A1326">
            <v>75</v>
          </cell>
          <cell r="B1326">
            <v>5</v>
          </cell>
          <cell r="C1326" t="str">
            <v>CENTERS FOR MEDICARE &amp; MEDICAID SERV.</v>
          </cell>
          <cell r="D1326">
            <v>75050080</v>
          </cell>
          <cell r="E1326">
            <v>75050080</v>
          </cell>
          <cell r="F1326" t="str">
            <v>DOTTIE REBERT</v>
          </cell>
          <cell r="G1326">
            <v>4107865455</v>
          </cell>
          <cell r="H1326">
            <v>0</v>
          </cell>
          <cell r="I1326" t="str">
            <v>75</v>
          </cell>
        </row>
        <row r="1327">
          <cell r="A1327">
            <v>75</v>
          </cell>
          <cell r="B1327">
            <v>6</v>
          </cell>
          <cell r="C1327" t="str">
            <v>DEPARTMENT OF HEALTH &amp; HUMAN SERVICES</v>
          </cell>
          <cell r="D1327">
            <v>75060099</v>
          </cell>
          <cell r="E1327">
            <v>75060099</v>
          </cell>
          <cell r="F1327" t="str">
            <v>CHRIS HACZEWSKI</v>
          </cell>
          <cell r="G1327">
            <v>3018271251</v>
          </cell>
          <cell r="H1327">
            <v>0</v>
          </cell>
          <cell r="I1327" t="str">
            <v>75</v>
          </cell>
        </row>
        <row r="1328">
          <cell r="A1328">
            <v>75</v>
          </cell>
          <cell r="B1328">
            <v>8</v>
          </cell>
          <cell r="C1328" t="str">
            <v>DEPARTMENT OF HEALTH &amp; HUMAN SERVICES</v>
          </cell>
          <cell r="D1328">
            <v>75080031</v>
          </cell>
          <cell r="E1328">
            <v>75080031</v>
          </cell>
          <cell r="F1328" t="str">
            <v>PRISCILLA IRICK</v>
          </cell>
          <cell r="G1328">
            <v>3014961418</v>
          </cell>
          <cell r="H1328">
            <v>0</v>
          </cell>
          <cell r="I1328" t="str">
            <v>75</v>
          </cell>
        </row>
        <row r="1329">
          <cell r="A1329">
            <v>75</v>
          </cell>
          <cell r="B1329">
            <v>9</v>
          </cell>
          <cell r="C1329" t="str">
            <v>DEPARTMENT OF HEALTH &amp; HUMAN SERVICES</v>
          </cell>
          <cell r="D1329">
            <v>75090421</v>
          </cell>
          <cell r="E1329">
            <v>75090421</v>
          </cell>
          <cell r="F1329" t="str">
            <v>PETROLINE MACKEY</v>
          </cell>
          <cell r="G1329">
            <v>4044984204</v>
          </cell>
          <cell r="H1329">
            <v>0</v>
          </cell>
          <cell r="I1329" t="str">
            <v>75</v>
          </cell>
        </row>
        <row r="1330">
          <cell r="A1330">
            <v>78</v>
          </cell>
          <cell r="B1330">
            <v>0</v>
          </cell>
          <cell r="C1330" t="str">
            <v>FARM CREDIT ADMINISTRATION</v>
          </cell>
          <cell r="D1330">
            <v>78000001</v>
          </cell>
          <cell r="E1330">
            <v>78000001</v>
          </cell>
          <cell r="F1330" t="str">
            <v>BERNICE WIRES</v>
          </cell>
          <cell r="G1330">
            <v>3044807155</v>
          </cell>
          <cell r="H1330">
            <v>0</v>
          </cell>
          <cell r="I1330" t="str">
            <v>78</v>
          </cell>
        </row>
        <row r="1331">
          <cell r="A1331">
            <v>78</v>
          </cell>
          <cell r="B1331">
            <v>0</v>
          </cell>
          <cell r="C1331" t="str">
            <v>FARM CREDIT SYSTEM INSURANCE CORP.</v>
          </cell>
          <cell r="D1331">
            <v>78000004</v>
          </cell>
          <cell r="E1331">
            <v>78000004</v>
          </cell>
          <cell r="F1331" t="str">
            <v>BERNICE WIRES</v>
          </cell>
          <cell r="G1331">
            <v>3044807155</v>
          </cell>
          <cell r="H1331">
            <v>0</v>
          </cell>
          <cell r="I1331" t="str">
            <v>78</v>
          </cell>
        </row>
        <row r="1332">
          <cell r="A1332">
            <v>78</v>
          </cell>
          <cell r="B1332">
            <v>0</v>
          </cell>
          <cell r="C1332" t="str">
            <v>FEDERAL FARM CREDIT BANKS</v>
          </cell>
          <cell r="D1332">
            <v>78000005</v>
          </cell>
          <cell r="E1332">
            <v>78000005</v>
          </cell>
          <cell r="F1332" t="str">
            <v>MARILYN FERGUSON</v>
          </cell>
          <cell r="G1332">
            <v>2012008076</v>
          </cell>
          <cell r="H1332">
            <v>0</v>
          </cell>
          <cell r="I1332" t="str">
            <v>78</v>
          </cell>
        </row>
        <row r="1333">
          <cell r="A1333">
            <v>80</v>
          </cell>
          <cell r="B1333">
            <v>0</v>
          </cell>
          <cell r="C1333" t="str">
            <v>NAT'L AERONAUTICS &amp; SPACE ADMIN.</v>
          </cell>
          <cell r="D1333">
            <v>80000001</v>
          </cell>
          <cell r="E1333">
            <v>80000001</v>
          </cell>
          <cell r="F1333" t="str">
            <v>FBWT L2-SARITA HARPER</v>
          </cell>
          <cell r="G1333">
            <v>8776772123</v>
          </cell>
          <cell r="H1333">
            <v>0</v>
          </cell>
          <cell r="I1333" t="str">
            <v>80</v>
          </cell>
        </row>
        <row r="1334">
          <cell r="A1334">
            <v>80</v>
          </cell>
          <cell r="B1334">
            <v>0</v>
          </cell>
          <cell r="C1334" t="str">
            <v>NAT'L AERONAUTICS &amp; SPACE ADMIN.</v>
          </cell>
          <cell r="D1334">
            <v>80000002</v>
          </cell>
          <cell r="E1334">
            <v>80000002</v>
          </cell>
          <cell r="F1334" t="str">
            <v>FBWT L2-SARITA HARPER</v>
          </cell>
          <cell r="G1334">
            <v>8776772123</v>
          </cell>
          <cell r="H1334">
            <v>0</v>
          </cell>
          <cell r="I1334" t="str">
            <v>80</v>
          </cell>
        </row>
        <row r="1335">
          <cell r="A1335">
            <v>80</v>
          </cell>
          <cell r="B1335">
            <v>0</v>
          </cell>
          <cell r="C1335" t="str">
            <v>NAT'L AERONAUTICS &amp; SPACE ADMIN.</v>
          </cell>
          <cell r="D1335">
            <v>80000004</v>
          </cell>
          <cell r="E1335">
            <v>80000004</v>
          </cell>
          <cell r="F1335" t="str">
            <v>FBWT L2-SARITA HARPER</v>
          </cell>
          <cell r="G1335">
            <v>8776772123</v>
          </cell>
          <cell r="H1335">
            <v>0</v>
          </cell>
          <cell r="I1335" t="str">
            <v>80</v>
          </cell>
        </row>
        <row r="1336">
          <cell r="A1336">
            <v>80</v>
          </cell>
          <cell r="B1336">
            <v>0</v>
          </cell>
          <cell r="C1336" t="str">
            <v>NAT'L AERONAUTICS &amp; SPACE ADMIN.</v>
          </cell>
          <cell r="D1336">
            <v>80000024</v>
          </cell>
          <cell r="E1336">
            <v>80000024</v>
          </cell>
          <cell r="F1336" t="str">
            <v>FBWT L2-SARITA HARPER</v>
          </cell>
          <cell r="G1336">
            <v>8776772123</v>
          </cell>
          <cell r="H1336">
            <v>0</v>
          </cell>
          <cell r="I1336" t="str">
            <v>80</v>
          </cell>
        </row>
        <row r="1337">
          <cell r="A1337">
            <v>80</v>
          </cell>
          <cell r="B1337">
            <v>0</v>
          </cell>
          <cell r="C1337" t="str">
            <v>NAT'L AERONAUTICS &amp; SPACE ADMIN.</v>
          </cell>
          <cell r="D1337">
            <v>80000055</v>
          </cell>
          <cell r="E1337">
            <v>80000055</v>
          </cell>
          <cell r="F1337" t="str">
            <v>FBWT L2-SARITA HARPER</v>
          </cell>
          <cell r="G1337">
            <v>8776772123</v>
          </cell>
          <cell r="H1337">
            <v>0</v>
          </cell>
          <cell r="I1337" t="str">
            <v>80</v>
          </cell>
        </row>
        <row r="1338">
          <cell r="A1338">
            <v>80</v>
          </cell>
          <cell r="B1338">
            <v>0</v>
          </cell>
          <cell r="C1338" t="str">
            <v>NAT'L AERONAUTICS &amp; SPACE ADMIN.</v>
          </cell>
          <cell r="D1338">
            <v>80000101</v>
          </cell>
          <cell r="E1338">
            <v>80000101</v>
          </cell>
          <cell r="F1338" t="str">
            <v>FBWT L2-SARITA HARPER</v>
          </cell>
          <cell r="G1338">
            <v>8776772123</v>
          </cell>
          <cell r="H1338">
            <v>0</v>
          </cell>
          <cell r="I1338" t="str">
            <v>80</v>
          </cell>
        </row>
        <row r="1339">
          <cell r="A1339">
            <v>80</v>
          </cell>
          <cell r="B1339">
            <v>0</v>
          </cell>
          <cell r="C1339" t="str">
            <v>NAT'L AERONAUTICS &amp; SPACE ADMIN</v>
          </cell>
          <cell r="D1339">
            <v>80000501</v>
          </cell>
          <cell r="E1339">
            <v>80000501</v>
          </cell>
          <cell r="F1339" t="str">
            <v>FBWT L2-SARITA HARPER</v>
          </cell>
          <cell r="G1339">
            <v>8776772123</v>
          </cell>
          <cell r="H1339">
            <v>0</v>
          </cell>
          <cell r="I1339" t="str">
            <v>80</v>
          </cell>
        </row>
        <row r="1340">
          <cell r="A1340">
            <v>80</v>
          </cell>
          <cell r="B1340">
            <v>0</v>
          </cell>
          <cell r="C1340" t="str">
            <v>NAT'L AERONAUTICS &amp; SPACE ADMIN</v>
          </cell>
          <cell r="D1340">
            <v>80000701</v>
          </cell>
          <cell r="E1340">
            <v>80000701</v>
          </cell>
          <cell r="F1340" t="str">
            <v>FBWT L2-SARITA HARPER</v>
          </cell>
          <cell r="G1340">
            <v>8776772123</v>
          </cell>
          <cell r="H1340">
            <v>0</v>
          </cell>
          <cell r="I1340" t="str">
            <v>80</v>
          </cell>
        </row>
        <row r="1341">
          <cell r="A1341">
            <v>80</v>
          </cell>
          <cell r="B1341">
            <v>0</v>
          </cell>
          <cell r="C1341" t="str">
            <v>NAT'L AERONAUTICS &amp; SPACE ADMIN</v>
          </cell>
          <cell r="D1341">
            <v>80001201</v>
          </cell>
          <cell r="E1341">
            <v>80001201</v>
          </cell>
          <cell r="F1341" t="str">
            <v>FBWT L2-SARITA HARPER</v>
          </cell>
          <cell r="G1341">
            <v>8776772123</v>
          </cell>
          <cell r="H1341">
            <v>0</v>
          </cell>
          <cell r="I1341" t="str">
            <v>80</v>
          </cell>
        </row>
        <row r="1342">
          <cell r="A1342">
            <v>80</v>
          </cell>
          <cell r="B1342">
            <v>0</v>
          </cell>
          <cell r="C1342" t="str">
            <v>NAT'L AERONAUTICS &amp; SPACE ADMIN</v>
          </cell>
          <cell r="D1342">
            <v>80004901</v>
          </cell>
          <cell r="E1342">
            <v>80004901</v>
          </cell>
          <cell r="F1342" t="str">
            <v>FBWT L2-SARITA HARPER</v>
          </cell>
          <cell r="G1342">
            <v>8776772123</v>
          </cell>
          <cell r="H1342">
            <v>0</v>
          </cell>
          <cell r="I1342" t="str">
            <v>80</v>
          </cell>
        </row>
        <row r="1343">
          <cell r="A1343">
            <v>80</v>
          </cell>
          <cell r="B1343">
            <v>0</v>
          </cell>
          <cell r="C1343" t="str">
            <v>NAT'L AERONAUTICS &amp; SPACE ADMIN</v>
          </cell>
          <cell r="D1343">
            <v>80004904</v>
          </cell>
          <cell r="E1343">
            <v>80004904</v>
          </cell>
          <cell r="F1343" t="str">
            <v>FBWT L2-SARITA HARPER</v>
          </cell>
          <cell r="G1343">
            <v>8776772123</v>
          </cell>
          <cell r="H1343">
            <v>0</v>
          </cell>
          <cell r="I1343" t="str">
            <v>80</v>
          </cell>
        </row>
        <row r="1344">
          <cell r="A1344">
            <v>82</v>
          </cell>
          <cell r="B1344">
            <v>0</v>
          </cell>
          <cell r="C1344" t="str">
            <v>FEDERAL HOME LOAN BANK BOARD</v>
          </cell>
          <cell r="D1344">
            <v>4937</v>
          </cell>
          <cell r="E1344">
            <v>4937</v>
          </cell>
          <cell r="F1344" t="str">
            <v>JOSEPH NAIRN</v>
          </cell>
          <cell r="G1344">
            <v>2023776663</v>
          </cell>
          <cell r="H1344">
            <v>0</v>
          </cell>
          <cell r="I1344" t="str">
            <v>82</v>
          </cell>
        </row>
        <row r="1345">
          <cell r="A1345">
            <v>83</v>
          </cell>
          <cell r="B1345">
            <v>0</v>
          </cell>
          <cell r="C1345" t="str">
            <v>EXPORT IMPORT BANK OF UNITED STATES</v>
          </cell>
          <cell r="D1345">
            <v>4984</v>
          </cell>
          <cell r="E1345">
            <v>4984</v>
          </cell>
          <cell r="F1345" t="str">
            <v>SHANNON MCCALL</v>
          </cell>
          <cell r="G1345">
            <v>2025653738</v>
          </cell>
          <cell r="H1345">
            <v>0</v>
          </cell>
          <cell r="I1345" t="str">
            <v>83</v>
          </cell>
        </row>
        <row r="1346">
          <cell r="A1346">
            <v>83</v>
          </cell>
          <cell r="B1346">
            <v>0</v>
          </cell>
          <cell r="C1346" t="str">
            <v>EXPORT IMPORT BANK OF THE U.S.</v>
          </cell>
          <cell r="D1346">
            <v>83000001</v>
          </cell>
          <cell r="E1346">
            <v>83000001</v>
          </cell>
          <cell r="F1346" t="str">
            <v>PATRICIA WOLF</v>
          </cell>
          <cell r="G1346">
            <v>2025653268</v>
          </cell>
          <cell r="H1346">
            <v>0</v>
          </cell>
          <cell r="I1346" t="str">
            <v>83</v>
          </cell>
        </row>
        <row r="1347">
          <cell r="A1347">
            <v>83</v>
          </cell>
          <cell r="B1347">
            <v>0</v>
          </cell>
          <cell r="C1347" t="str">
            <v>EXPORT/IMPORT BANK OF THE U. S.</v>
          </cell>
          <cell r="D1347">
            <v>83004985</v>
          </cell>
          <cell r="E1347">
            <v>83004985</v>
          </cell>
          <cell r="F1347" t="str">
            <v>PATRICIA WOLF</v>
          </cell>
          <cell r="G1347">
            <v>2025653268</v>
          </cell>
          <cell r="H1347">
            <v>0</v>
          </cell>
          <cell r="I1347" t="str">
            <v>83</v>
          </cell>
        </row>
        <row r="1348">
          <cell r="A1348">
            <v>84</v>
          </cell>
          <cell r="B1348">
            <v>0</v>
          </cell>
          <cell r="C1348" t="str">
            <v>ARMED FORCES RETIREMENT HOME</v>
          </cell>
          <cell r="D1348">
            <v>84000154</v>
          </cell>
          <cell r="E1348">
            <v>84000154</v>
          </cell>
          <cell r="F1348" t="str">
            <v>STEVE RILEY</v>
          </cell>
          <cell r="G1348">
            <v>3044805350</v>
          </cell>
          <cell r="H1348">
            <v>0</v>
          </cell>
          <cell r="I1348" t="str">
            <v>84</v>
          </cell>
        </row>
        <row r="1349">
          <cell r="A1349">
            <v>86</v>
          </cell>
          <cell r="B1349">
            <v>2</v>
          </cell>
          <cell r="C1349" t="str">
            <v>HOUSING AND URBAN DEVELOPMENT</v>
          </cell>
          <cell r="D1349">
            <v>4800</v>
          </cell>
          <cell r="E1349">
            <v>4800</v>
          </cell>
          <cell r="F1349" t="str">
            <v>NUTHAN KAMAT DEODHAR</v>
          </cell>
          <cell r="G1349">
            <v>2024758837</v>
          </cell>
          <cell r="H1349">
            <v>0</v>
          </cell>
          <cell r="I1349" t="str">
            <v>86</v>
          </cell>
        </row>
        <row r="1350">
          <cell r="A1350">
            <v>86</v>
          </cell>
          <cell r="B1350">
            <v>2</v>
          </cell>
          <cell r="C1350" t="str">
            <v>HOUSING AND URBAN DEVELOPMENT</v>
          </cell>
          <cell r="D1350">
            <v>4800</v>
          </cell>
          <cell r="E1350">
            <v>8235</v>
          </cell>
          <cell r="F1350" t="str">
            <v>NUTHAN KAMAT</v>
          </cell>
          <cell r="G1350">
            <v>2024758837</v>
          </cell>
          <cell r="H1350">
            <v>0</v>
          </cell>
          <cell r="I1350" t="str">
            <v>86</v>
          </cell>
        </row>
        <row r="1351">
          <cell r="A1351">
            <v>86</v>
          </cell>
          <cell r="B1351">
            <v>2</v>
          </cell>
          <cell r="C1351" t="str">
            <v>HOUSING AND URBAN DEVELOPMENT</v>
          </cell>
          <cell r="D1351">
            <v>86004960</v>
          </cell>
          <cell r="E1351">
            <v>86004960</v>
          </cell>
          <cell r="F1351" t="str">
            <v>NUTHAN DEODHAR</v>
          </cell>
          <cell r="G1351">
            <v>2024758837</v>
          </cell>
          <cell r="H1351">
            <v>0</v>
          </cell>
          <cell r="I1351" t="str">
            <v>86</v>
          </cell>
        </row>
        <row r="1352">
          <cell r="A1352">
            <v>86</v>
          </cell>
          <cell r="B1352">
            <v>0</v>
          </cell>
          <cell r="C1352" t="str">
            <v>HOUSING AND URBAN DEVELOPMENT</v>
          </cell>
          <cell r="D1352">
            <v>86010300</v>
          </cell>
          <cell r="E1352">
            <v>86010300</v>
          </cell>
          <cell r="F1352" t="str">
            <v>THOMAS COLEMAN  EXT. 3695</v>
          </cell>
          <cell r="G1352">
            <v>2027080614</v>
          </cell>
          <cell r="H1352">
            <v>0</v>
          </cell>
          <cell r="I1352" t="str">
            <v>86</v>
          </cell>
        </row>
        <row r="1353">
          <cell r="A1353">
            <v>86</v>
          </cell>
          <cell r="B1353">
            <v>0</v>
          </cell>
          <cell r="C1353" t="str">
            <v>HOUSING AND URBAN DEVELOPMENT</v>
          </cell>
          <cell r="D1353">
            <v>86011101</v>
          </cell>
          <cell r="E1353">
            <v>86011101</v>
          </cell>
          <cell r="F1353" t="str">
            <v>TEENA NEPTUNE</v>
          </cell>
          <cell r="G1353">
            <v>8179785632</v>
          </cell>
          <cell r="H1353">
            <v>0</v>
          </cell>
          <cell r="I1353" t="str">
            <v>86</v>
          </cell>
        </row>
        <row r="1354">
          <cell r="A1354">
            <v>86</v>
          </cell>
          <cell r="B1354">
            <v>9</v>
          </cell>
          <cell r="C1354" t="str">
            <v>HOUSING AND URBAN DEVELOPMENT</v>
          </cell>
          <cell r="D1354">
            <v>86090300</v>
          </cell>
          <cell r="E1354">
            <v>86090300</v>
          </cell>
          <cell r="F1354" t="str">
            <v>VALERIE C. RICKETTS</v>
          </cell>
          <cell r="G1354">
            <v>2024023644</v>
          </cell>
          <cell r="H1354">
            <v>0</v>
          </cell>
          <cell r="I1354" t="str">
            <v>86</v>
          </cell>
        </row>
        <row r="1355">
          <cell r="A1355">
            <v>88</v>
          </cell>
          <cell r="B1355">
            <v>0</v>
          </cell>
          <cell r="C1355" t="str">
            <v>NATIONAL ARCHIVE &amp; RECORDS ADMINI.</v>
          </cell>
          <cell r="D1355">
            <v>88000001</v>
          </cell>
          <cell r="E1355">
            <v>88000001</v>
          </cell>
          <cell r="F1355" t="str">
            <v>BERNICE WIRES</v>
          </cell>
          <cell r="G1355">
            <v>3044807155</v>
          </cell>
          <cell r="H1355">
            <v>0</v>
          </cell>
          <cell r="I1355" t="str">
            <v>88</v>
          </cell>
        </row>
        <row r="1356">
          <cell r="A1356">
            <v>89</v>
          </cell>
          <cell r="B1356">
            <v>0</v>
          </cell>
          <cell r="C1356" t="str">
            <v>DEPARTMENT OF ENERGY</v>
          </cell>
          <cell r="D1356">
            <v>89000001</v>
          </cell>
          <cell r="E1356">
            <v>89000001</v>
          </cell>
          <cell r="F1356" t="str">
            <v>FREDERICK J. GESSLER</v>
          </cell>
          <cell r="G1356">
            <v>3019032936</v>
          </cell>
          <cell r="H1356">
            <v>0</v>
          </cell>
          <cell r="I1356" t="str">
            <v>89</v>
          </cell>
        </row>
        <row r="1357">
          <cell r="A1357">
            <v>89</v>
          </cell>
          <cell r="B1357">
            <v>0</v>
          </cell>
          <cell r="C1357" t="str">
            <v>DEPARTMENT OF ENERGY</v>
          </cell>
          <cell r="D1357">
            <v>89000004</v>
          </cell>
          <cell r="E1357">
            <v>89000004</v>
          </cell>
          <cell r="F1357" t="str">
            <v>JAMES NEWMAN</v>
          </cell>
          <cell r="G1357">
            <v>2025026116</v>
          </cell>
          <cell r="H1357">
            <v>0</v>
          </cell>
          <cell r="I1357" t="str">
            <v>89</v>
          </cell>
        </row>
        <row r="1358">
          <cell r="A1358">
            <v>89</v>
          </cell>
          <cell r="B1358">
            <v>0</v>
          </cell>
          <cell r="C1358" t="str">
            <v>DEPARTMENT OF ENERGY</v>
          </cell>
          <cell r="D1358">
            <v>89001401</v>
          </cell>
          <cell r="E1358">
            <v>89001401</v>
          </cell>
          <cell r="F1358" t="str">
            <v>DAN HAYS</v>
          </cell>
          <cell r="G1358">
            <v>5032303955</v>
          </cell>
          <cell r="H1358">
            <v>0</v>
          </cell>
          <cell r="I1358" t="str">
            <v>89</v>
          </cell>
        </row>
        <row r="1359">
          <cell r="A1359">
            <v>89</v>
          </cell>
          <cell r="B1359">
            <v>0</v>
          </cell>
          <cell r="C1359" t="str">
            <v>DEPARTMENT OF ENERGY</v>
          </cell>
          <cell r="D1359">
            <v>89001501</v>
          </cell>
          <cell r="E1359">
            <v>89001501</v>
          </cell>
          <cell r="F1359" t="str">
            <v>FRED L. EASOM</v>
          </cell>
          <cell r="G1359">
            <v>7062133838</v>
          </cell>
          <cell r="H1359">
            <v>0</v>
          </cell>
          <cell r="I1359" t="str">
            <v>89</v>
          </cell>
        </row>
        <row r="1360">
          <cell r="A1360">
            <v>89</v>
          </cell>
          <cell r="B1360">
            <v>0</v>
          </cell>
          <cell r="C1360" t="str">
            <v>DEPARTMENT OF ENERGY</v>
          </cell>
          <cell r="D1360">
            <v>89001601</v>
          </cell>
          <cell r="E1360">
            <v>89001601</v>
          </cell>
          <cell r="F1360" t="str">
            <v>TRACY R WHITE-DAVIDSON</v>
          </cell>
          <cell r="G1360">
            <v>9185956799</v>
          </cell>
          <cell r="H1360">
            <v>0</v>
          </cell>
          <cell r="I1360" t="str">
            <v>89</v>
          </cell>
        </row>
        <row r="1361">
          <cell r="A1361">
            <v>89</v>
          </cell>
          <cell r="B1361">
            <v>0</v>
          </cell>
          <cell r="C1361" t="str">
            <v>DEPARTMENT OF ENERGY</v>
          </cell>
          <cell r="D1361">
            <v>89001602</v>
          </cell>
          <cell r="E1361">
            <v>89001602</v>
          </cell>
          <cell r="F1361" t="str">
            <v>KATHY SHAUVIN</v>
          </cell>
          <cell r="G1361">
            <v>7209627446</v>
          </cell>
          <cell r="H1361">
            <v>0</v>
          </cell>
          <cell r="I1361" t="str">
            <v>89</v>
          </cell>
        </row>
        <row r="1362">
          <cell r="A1362">
            <v>89</v>
          </cell>
          <cell r="B1362">
            <v>0</v>
          </cell>
          <cell r="C1362" t="str">
            <v>DEPARTMENT OF ENERGY</v>
          </cell>
          <cell r="D1362">
            <v>89001701</v>
          </cell>
          <cell r="E1362">
            <v>89001701</v>
          </cell>
          <cell r="F1362" t="str">
            <v>DAN WETHERALL</v>
          </cell>
          <cell r="G1362">
            <v>7208717405</v>
          </cell>
          <cell r="H1362">
            <v>0</v>
          </cell>
          <cell r="I1362" t="str">
            <v>89</v>
          </cell>
        </row>
        <row r="1363">
          <cell r="A1363">
            <v>90</v>
          </cell>
          <cell r="B1363">
            <v>0</v>
          </cell>
          <cell r="C1363" t="str">
            <v>SELECTIVE SERVICE SYSTEM</v>
          </cell>
          <cell r="D1363">
            <v>90000001</v>
          </cell>
          <cell r="E1363">
            <v>90000001</v>
          </cell>
          <cell r="F1363" t="str">
            <v>REGINA DOUGHERTY</v>
          </cell>
          <cell r="G1363">
            <v>7036054018</v>
          </cell>
          <cell r="H1363">
            <v>0</v>
          </cell>
          <cell r="I1363" t="str">
            <v>90</v>
          </cell>
        </row>
        <row r="1364">
          <cell r="A1364">
            <v>91</v>
          </cell>
          <cell r="B1364">
            <v>0</v>
          </cell>
          <cell r="C1364" t="str">
            <v>DEPARTMENT OF EDUCATION</v>
          </cell>
          <cell r="D1364">
            <v>91020001</v>
          </cell>
          <cell r="E1364">
            <v>91020001</v>
          </cell>
          <cell r="F1364" t="str">
            <v>ELLIOTT PRISSMAN</v>
          </cell>
          <cell r="G1364">
            <v>2022458086</v>
          </cell>
          <cell r="H1364">
            <v>0</v>
          </cell>
          <cell r="I1364" t="str">
            <v>91</v>
          </cell>
        </row>
        <row r="1365">
          <cell r="A1365">
            <v>91</v>
          </cell>
          <cell r="B1365">
            <v>0</v>
          </cell>
          <cell r="C1365" t="str">
            <v>DEPARTMENT OF EDUCATION</v>
          </cell>
          <cell r="D1365">
            <v>91020002</v>
          </cell>
          <cell r="E1365">
            <v>91020002</v>
          </cell>
          <cell r="F1365" t="str">
            <v>ELLIOTT PRISSMAN</v>
          </cell>
          <cell r="G1365">
            <v>2022458086</v>
          </cell>
          <cell r="H1365">
            <v>0</v>
          </cell>
          <cell r="I1365" t="str">
            <v>91</v>
          </cell>
        </row>
        <row r="1366">
          <cell r="A1366">
            <v>91</v>
          </cell>
          <cell r="B1366">
            <v>2</v>
          </cell>
          <cell r="C1366" t="str">
            <v>DEPARTMENT OF EDUCATION</v>
          </cell>
          <cell r="D1366">
            <v>91020005</v>
          </cell>
          <cell r="E1366">
            <v>91020005</v>
          </cell>
          <cell r="F1366" t="str">
            <v>ELLIOTT PRISSMAN</v>
          </cell>
          <cell r="G1366">
            <v>2022458086</v>
          </cell>
          <cell r="H1366">
            <v>0</v>
          </cell>
          <cell r="I1366" t="str">
            <v>91</v>
          </cell>
        </row>
        <row r="1367">
          <cell r="A1367">
            <v>91</v>
          </cell>
          <cell r="B1367">
            <v>2</v>
          </cell>
          <cell r="C1367" t="str">
            <v>DEPARTMENT OF EDUCATION</v>
          </cell>
          <cell r="D1367">
            <v>91020006</v>
          </cell>
          <cell r="E1367">
            <v>91020006</v>
          </cell>
          <cell r="F1367" t="str">
            <v>ELLIOTT PRISSMAN</v>
          </cell>
          <cell r="G1367">
            <v>2022458086</v>
          </cell>
          <cell r="H1367">
            <v>0</v>
          </cell>
          <cell r="I1367" t="str">
            <v>91</v>
          </cell>
        </row>
        <row r="1368">
          <cell r="A1368">
            <v>91</v>
          </cell>
          <cell r="B1368">
            <v>2</v>
          </cell>
          <cell r="C1368" t="str">
            <v>DEPARTMENT OF EDUCATION</v>
          </cell>
          <cell r="D1368">
            <v>91020007</v>
          </cell>
          <cell r="E1368">
            <v>91020007</v>
          </cell>
          <cell r="F1368" t="str">
            <v>ELLIOTT PRISSMAN</v>
          </cell>
          <cell r="G1368">
            <v>2022458086</v>
          </cell>
          <cell r="H1368">
            <v>0</v>
          </cell>
          <cell r="I1368" t="str">
            <v>91</v>
          </cell>
        </row>
        <row r="1369">
          <cell r="A1369">
            <v>91</v>
          </cell>
          <cell r="B1369">
            <v>2</v>
          </cell>
          <cell r="C1369" t="str">
            <v>DEPARTMENT OF EDUCATION</v>
          </cell>
          <cell r="D1369">
            <v>91020008</v>
          </cell>
          <cell r="E1369">
            <v>91020008</v>
          </cell>
          <cell r="F1369" t="str">
            <v>ELLIOTT PRISSMAN</v>
          </cell>
          <cell r="G1369">
            <v>2022458086</v>
          </cell>
          <cell r="H1369">
            <v>0</v>
          </cell>
          <cell r="I1369" t="str">
            <v>91</v>
          </cell>
        </row>
        <row r="1370">
          <cell r="A1370">
            <v>91</v>
          </cell>
          <cell r="B1370">
            <v>2</v>
          </cell>
          <cell r="C1370" t="str">
            <v>DEPARTMENT OF EDUCATION</v>
          </cell>
          <cell r="D1370">
            <v>91020009</v>
          </cell>
          <cell r="E1370">
            <v>91020009</v>
          </cell>
          <cell r="F1370" t="str">
            <v>ELLIOTT PRISSMAN</v>
          </cell>
          <cell r="G1370">
            <v>2022458086</v>
          </cell>
          <cell r="H1370">
            <v>0</v>
          </cell>
          <cell r="I1370" t="str">
            <v>91</v>
          </cell>
        </row>
        <row r="1371">
          <cell r="A1371">
            <v>91</v>
          </cell>
          <cell r="B1371">
            <v>2</v>
          </cell>
          <cell r="C1371" t="str">
            <v>DEPARTMENT OF EDUCATION</v>
          </cell>
          <cell r="D1371">
            <v>91020010</v>
          </cell>
          <cell r="E1371">
            <v>91020010</v>
          </cell>
          <cell r="F1371" t="str">
            <v>ELLIOTT PRISSMAN</v>
          </cell>
          <cell r="G1371">
            <v>2022458086</v>
          </cell>
          <cell r="H1371">
            <v>0</v>
          </cell>
          <cell r="I1371" t="str">
            <v>91</v>
          </cell>
        </row>
        <row r="1372">
          <cell r="A1372">
            <v>91</v>
          </cell>
          <cell r="B1372">
            <v>2</v>
          </cell>
          <cell r="C1372" t="str">
            <v>DEPARTMENT OF EDUCATION</v>
          </cell>
          <cell r="D1372">
            <v>91020011</v>
          </cell>
          <cell r="E1372">
            <v>91020011</v>
          </cell>
          <cell r="F1372" t="str">
            <v>ELLIOTT PRISSMAN</v>
          </cell>
          <cell r="G1372">
            <v>2022458086</v>
          </cell>
          <cell r="H1372">
            <v>0</v>
          </cell>
          <cell r="I1372" t="str">
            <v>91</v>
          </cell>
        </row>
        <row r="1373">
          <cell r="A1373">
            <v>91</v>
          </cell>
          <cell r="B1373">
            <v>2</v>
          </cell>
          <cell r="C1373" t="str">
            <v>DEPARTMENT OF EDUCATION</v>
          </cell>
          <cell r="D1373">
            <v>91020012</v>
          </cell>
          <cell r="E1373">
            <v>91020012</v>
          </cell>
          <cell r="F1373" t="str">
            <v>ELLIOTT PRISSMAN</v>
          </cell>
          <cell r="G1373">
            <v>2022458086</v>
          </cell>
          <cell r="H1373">
            <v>0</v>
          </cell>
          <cell r="I1373" t="str">
            <v>91</v>
          </cell>
        </row>
        <row r="1374">
          <cell r="A1374">
            <v>91</v>
          </cell>
          <cell r="B1374">
            <v>2</v>
          </cell>
          <cell r="C1374" t="str">
            <v>DEPARTMENT OF EDUCATION</v>
          </cell>
          <cell r="D1374">
            <v>91020013</v>
          </cell>
          <cell r="E1374">
            <v>91020013</v>
          </cell>
          <cell r="F1374" t="str">
            <v>ELLIOTT PRISSMAN</v>
          </cell>
          <cell r="G1374">
            <v>2022458086</v>
          </cell>
          <cell r="H1374">
            <v>0</v>
          </cell>
          <cell r="I1374" t="str">
            <v>91</v>
          </cell>
        </row>
        <row r="1375">
          <cell r="A1375">
            <v>91</v>
          </cell>
          <cell r="B1375">
            <v>2</v>
          </cell>
          <cell r="C1375" t="str">
            <v>DEPARTMENT OF EDUCATION</v>
          </cell>
          <cell r="D1375">
            <v>91020014</v>
          </cell>
          <cell r="E1375">
            <v>91020014</v>
          </cell>
          <cell r="F1375" t="str">
            <v>ELLIOTT PRISSMAN</v>
          </cell>
          <cell r="G1375">
            <v>2022458086</v>
          </cell>
          <cell r="H1375">
            <v>0</v>
          </cell>
          <cell r="I1375" t="str">
            <v>91</v>
          </cell>
        </row>
        <row r="1376">
          <cell r="A1376">
            <v>91</v>
          </cell>
          <cell r="B1376">
            <v>2</v>
          </cell>
          <cell r="C1376" t="str">
            <v>DEPARTMENT OF EDUCATION</v>
          </cell>
          <cell r="D1376">
            <v>91020015</v>
          </cell>
          <cell r="E1376">
            <v>91020015</v>
          </cell>
          <cell r="F1376" t="str">
            <v>ELLIOTT PRISSMAN</v>
          </cell>
          <cell r="G1376">
            <v>2022458086</v>
          </cell>
          <cell r="H1376">
            <v>0</v>
          </cell>
          <cell r="I1376" t="str">
            <v>91</v>
          </cell>
        </row>
        <row r="1377">
          <cell r="A1377">
            <v>91</v>
          </cell>
          <cell r="B1377">
            <v>2</v>
          </cell>
          <cell r="C1377" t="str">
            <v>DEPARTMENT OF EDUCATION</v>
          </cell>
          <cell r="D1377">
            <v>91020016</v>
          </cell>
          <cell r="E1377">
            <v>91020016</v>
          </cell>
          <cell r="F1377" t="str">
            <v>ELLIOTT PRISSMAN</v>
          </cell>
          <cell r="G1377">
            <v>2022458086</v>
          </cell>
          <cell r="H1377">
            <v>0</v>
          </cell>
          <cell r="I1377" t="str">
            <v>91</v>
          </cell>
        </row>
        <row r="1378">
          <cell r="A1378">
            <v>91</v>
          </cell>
          <cell r="B1378">
            <v>2</v>
          </cell>
          <cell r="C1378" t="str">
            <v>DEPARTMENT OF EDUCATION</v>
          </cell>
          <cell r="D1378">
            <v>91020017</v>
          </cell>
          <cell r="E1378">
            <v>91020017</v>
          </cell>
          <cell r="F1378" t="str">
            <v>ELLIOTT PRISSMAN</v>
          </cell>
          <cell r="G1378">
            <v>2022458086</v>
          </cell>
          <cell r="H1378">
            <v>0</v>
          </cell>
          <cell r="I1378" t="str">
            <v>91</v>
          </cell>
        </row>
        <row r="1379">
          <cell r="A1379">
            <v>91</v>
          </cell>
          <cell r="B1379">
            <v>2</v>
          </cell>
          <cell r="C1379" t="str">
            <v>DEPARTMENT OF EDUCATION</v>
          </cell>
          <cell r="D1379">
            <v>91020018</v>
          </cell>
          <cell r="E1379">
            <v>91020018</v>
          </cell>
          <cell r="F1379" t="str">
            <v>ELLIOTT PRISSMAN</v>
          </cell>
          <cell r="G1379">
            <v>2022458086</v>
          </cell>
          <cell r="H1379">
            <v>0</v>
          </cell>
          <cell r="I1379" t="str">
            <v>91</v>
          </cell>
        </row>
        <row r="1380">
          <cell r="A1380">
            <v>91</v>
          </cell>
          <cell r="B1380">
            <v>2</v>
          </cell>
          <cell r="C1380" t="str">
            <v>DEPARTMENT OF EDUCATION</v>
          </cell>
          <cell r="D1380">
            <v>91020019</v>
          </cell>
          <cell r="E1380">
            <v>91020019</v>
          </cell>
          <cell r="F1380" t="str">
            <v>DEBBIE MATTINGLY</v>
          </cell>
          <cell r="G1380">
            <v>2022458075</v>
          </cell>
          <cell r="H1380">
            <v>0</v>
          </cell>
          <cell r="I1380" t="str">
            <v>91</v>
          </cell>
        </row>
        <row r="1381">
          <cell r="A1381">
            <v>91</v>
          </cell>
          <cell r="B1381">
            <v>2</v>
          </cell>
          <cell r="C1381" t="str">
            <v>DEPARTMENT OF EDUCATION</v>
          </cell>
          <cell r="D1381">
            <v>91020020</v>
          </cell>
          <cell r="E1381">
            <v>91020020</v>
          </cell>
          <cell r="F1381" t="str">
            <v>DEBBIE MATTINGLY</v>
          </cell>
          <cell r="G1381">
            <v>2022458075</v>
          </cell>
          <cell r="H1381">
            <v>0</v>
          </cell>
          <cell r="I1381" t="str">
            <v>91</v>
          </cell>
        </row>
        <row r="1382">
          <cell r="A1382">
            <v>91</v>
          </cell>
          <cell r="B1382">
            <v>2</v>
          </cell>
          <cell r="C1382" t="str">
            <v>DEPARTMENT OF EDUCATION</v>
          </cell>
          <cell r="D1382">
            <v>91020021</v>
          </cell>
          <cell r="E1382">
            <v>91020021</v>
          </cell>
          <cell r="F1382" t="str">
            <v>DEBBIE MATTINGLY</v>
          </cell>
          <cell r="G1382">
            <v>2022458075</v>
          </cell>
          <cell r="H1382">
            <v>0</v>
          </cell>
          <cell r="I1382" t="str">
            <v>91</v>
          </cell>
        </row>
        <row r="1383">
          <cell r="A1383">
            <v>91</v>
          </cell>
          <cell r="B1383">
            <v>2</v>
          </cell>
          <cell r="C1383" t="str">
            <v>DEPARTMENT OF EDUCATION</v>
          </cell>
          <cell r="D1383">
            <v>91020022</v>
          </cell>
          <cell r="E1383">
            <v>91020022</v>
          </cell>
          <cell r="F1383" t="str">
            <v>DEBBIE MATTINGLY</v>
          </cell>
          <cell r="G1383">
            <v>2022458075</v>
          </cell>
          <cell r="H1383">
            <v>0</v>
          </cell>
          <cell r="I1383" t="str">
            <v>91</v>
          </cell>
        </row>
        <row r="1384">
          <cell r="A1384">
            <v>91</v>
          </cell>
          <cell r="B1384">
            <v>2</v>
          </cell>
          <cell r="C1384" t="str">
            <v>DEPARTMENT OF EDUCATION</v>
          </cell>
          <cell r="D1384">
            <v>91020023</v>
          </cell>
          <cell r="E1384">
            <v>91020023</v>
          </cell>
          <cell r="F1384" t="str">
            <v>DEBBIE MATTINGLY</v>
          </cell>
          <cell r="G1384">
            <v>2022458075</v>
          </cell>
          <cell r="H1384">
            <v>0</v>
          </cell>
          <cell r="I1384" t="str">
            <v>91</v>
          </cell>
        </row>
        <row r="1385">
          <cell r="A1385">
            <v>91</v>
          </cell>
          <cell r="B1385">
            <v>2</v>
          </cell>
          <cell r="C1385" t="str">
            <v>DEPARTMENT OF EDUCATION</v>
          </cell>
          <cell r="D1385">
            <v>91020024</v>
          </cell>
          <cell r="E1385">
            <v>91020024</v>
          </cell>
          <cell r="F1385" t="str">
            <v>DEBBIE MATTINGLY</v>
          </cell>
          <cell r="G1385">
            <v>2022458085</v>
          </cell>
          <cell r="H1385">
            <v>0</v>
          </cell>
          <cell r="I1385" t="str">
            <v>91</v>
          </cell>
        </row>
        <row r="1386">
          <cell r="A1386">
            <v>91</v>
          </cell>
          <cell r="B1386">
            <v>2</v>
          </cell>
          <cell r="C1386" t="str">
            <v>DEPARTMENT OF EDUCATION</v>
          </cell>
          <cell r="D1386">
            <v>91020025</v>
          </cell>
          <cell r="E1386">
            <v>91020025</v>
          </cell>
          <cell r="F1386" t="str">
            <v>DEBBIE MATTINGLY</v>
          </cell>
          <cell r="G1386">
            <v>2022458075</v>
          </cell>
          <cell r="H1386">
            <v>0</v>
          </cell>
          <cell r="I1386" t="str">
            <v>91</v>
          </cell>
        </row>
        <row r="1387">
          <cell r="A1387">
            <v>91</v>
          </cell>
          <cell r="B1387">
            <v>2</v>
          </cell>
          <cell r="C1387" t="str">
            <v>DEPARTMENT OF EDUCATION</v>
          </cell>
          <cell r="D1387">
            <v>91020026</v>
          </cell>
          <cell r="E1387">
            <v>91020026</v>
          </cell>
          <cell r="F1387" t="str">
            <v>DEBBIE MATTINGLY</v>
          </cell>
          <cell r="G1387">
            <v>2022458075</v>
          </cell>
          <cell r="H1387">
            <v>0</v>
          </cell>
          <cell r="I1387" t="str">
            <v>91</v>
          </cell>
        </row>
        <row r="1388">
          <cell r="A1388">
            <v>91</v>
          </cell>
          <cell r="B1388">
            <v>2</v>
          </cell>
          <cell r="C1388" t="str">
            <v>DEPARTMENT OF EDUCATION</v>
          </cell>
          <cell r="D1388">
            <v>91020027</v>
          </cell>
          <cell r="E1388">
            <v>91020027</v>
          </cell>
          <cell r="F1388" t="str">
            <v>DEBBIE MATTINGLY</v>
          </cell>
          <cell r="G1388">
            <v>2022458075</v>
          </cell>
          <cell r="H1388">
            <v>0</v>
          </cell>
          <cell r="I1388" t="str">
            <v>91</v>
          </cell>
        </row>
        <row r="1389">
          <cell r="A1389">
            <v>93</v>
          </cell>
          <cell r="B1389">
            <v>0</v>
          </cell>
          <cell r="C1389" t="str">
            <v>FED. MEDIATION &amp; CONCIL. SERV.</v>
          </cell>
          <cell r="D1389">
            <v>93000001</v>
          </cell>
          <cell r="E1389">
            <v>93000001</v>
          </cell>
          <cell r="F1389" t="str">
            <v>SHARON BULTER</v>
          </cell>
          <cell r="G1389">
            <v>2026063660</v>
          </cell>
          <cell r="H1389">
            <v>0</v>
          </cell>
          <cell r="I1389" t="str">
            <v>93</v>
          </cell>
        </row>
        <row r="1390">
          <cell r="A1390">
            <v>95</v>
          </cell>
          <cell r="B1390">
            <v>12</v>
          </cell>
          <cell r="C1390" t="str">
            <v>PANAMA CANAL COMMISSION</v>
          </cell>
          <cell r="D1390">
            <v>4922</v>
          </cell>
          <cell r="E1390">
            <v>4922</v>
          </cell>
          <cell r="F1390" t="str">
            <v>DAVID BALLENGER</v>
          </cell>
          <cell r="G1390">
            <v>2027754180</v>
          </cell>
          <cell r="H1390">
            <v>0</v>
          </cell>
          <cell r="I1390" t="str">
            <v>95</v>
          </cell>
        </row>
        <row r="1391">
          <cell r="A1391">
            <v>95</v>
          </cell>
          <cell r="B1391">
            <v>27</v>
          </cell>
          <cell r="C1391" t="str">
            <v>DEPARTMENT OF EDUCATION</v>
          </cell>
          <cell r="D1391">
            <v>95002700</v>
          </cell>
          <cell r="E1391">
            <v>95002700</v>
          </cell>
          <cell r="F1391" t="str">
            <v>ELLIOTT PRISSMAN</v>
          </cell>
          <cell r="G1391">
            <v>2022458086</v>
          </cell>
          <cell r="H1391">
            <v>0</v>
          </cell>
          <cell r="I1391" t="str">
            <v>95</v>
          </cell>
        </row>
        <row r="1392">
          <cell r="A1392">
            <v>95</v>
          </cell>
          <cell r="B1392">
            <v>3</v>
          </cell>
          <cell r="C1392" t="str">
            <v>NATIONAL TRANSPORTATION SAFETY BOARD</v>
          </cell>
          <cell r="D1392">
            <v>95030001</v>
          </cell>
          <cell r="E1392">
            <v>95030001</v>
          </cell>
          <cell r="F1392" t="str">
            <v>BILL MILLS</v>
          </cell>
          <cell r="G1392">
            <v>2023146265</v>
          </cell>
          <cell r="H1392">
            <v>0</v>
          </cell>
          <cell r="I1392" t="str">
            <v>95</v>
          </cell>
        </row>
        <row r="1393">
          <cell r="A1393">
            <v>95</v>
          </cell>
          <cell r="B1393">
            <v>4</v>
          </cell>
          <cell r="C1393" t="str">
            <v>CENTRAL INTELLIGENCE AGENCY</v>
          </cell>
          <cell r="D1393">
            <v>95040001</v>
          </cell>
          <cell r="E1393">
            <v>95040001</v>
          </cell>
          <cell r="F1393" t="str">
            <v>SANDERA OLIVER</v>
          </cell>
          <cell r="G1393">
            <v>7036137021</v>
          </cell>
          <cell r="H1393">
            <v>0</v>
          </cell>
          <cell r="I1393" t="str">
            <v>95</v>
          </cell>
        </row>
        <row r="1394">
          <cell r="A1394">
            <v>95</v>
          </cell>
          <cell r="B1394">
            <v>4</v>
          </cell>
          <cell r="C1394" t="str">
            <v>CENTRAL INTELLIGENCE AGENCY</v>
          </cell>
          <cell r="D1394">
            <v>95040002</v>
          </cell>
          <cell r="E1394">
            <v>95040002</v>
          </cell>
          <cell r="F1394" t="str">
            <v>SANDERA OLIVER</v>
          </cell>
          <cell r="G1394">
            <v>7036137021</v>
          </cell>
          <cell r="H1394">
            <v>0</v>
          </cell>
          <cell r="I1394" t="str">
            <v>95</v>
          </cell>
        </row>
        <row r="1395">
          <cell r="A1395">
            <v>95</v>
          </cell>
          <cell r="B1395">
            <v>4</v>
          </cell>
          <cell r="C1395" t="str">
            <v>CENTRAL INTELLIGENCE AGENCY</v>
          </cell>
          <cell r="D1395">
            <v>95040004</v>
          </cell>
          <cell r="E1395">
            <v>95040004</v>
          </cell>
          <cell r="F1395" t="str">
            <v>LORI HOLLINGER</v>
          </cell>
          <cell r="G1395">
            <v>7036138042</v>
          </cell>
          <cell r="H1395">
            <v>0</v>
          </cell>
          <cell r="I1395" t="str">
            <v>95</v>
          </cell>
        </row>
        <row r="1396">
          <cell r="A1396">
            <v>95</v>
          </cell>
          <cell r="B1396">
            <v>4</v>
          </cell>
          <cell r="C1396" t="str">
            <v>CENTRAL INTELLIGENCE AGENCY</v>
          </cell>
          <cell r="D1396">
            <v>95040005</v>
          </cell>
          <cell r="E1396">
            <v>95040005</v>
          </cell>
          <cell r="F1396" t="str">
            <v>LORI HILLINGER</v>
          </cell>
          <cell r="G1396">
            <v>7036138042</v>
          </cell>
          <cell r="H1396">
            <v>0</v>
          </cell>
          <cell r="I1396" t="str">
            <v>95</v>
          </cell>
        </row>
        <row r="1397">
          <cell r="A1397">
            <v>95</v>
          </cell>
          <cell r="B1397">
            <v>0</v>
          </cell>
          <cell r="C1397" t="str">
            <v>CENTRAL INTELLIGENCE AGENCY</v>
          </cell>
          <cell r="D1397">
            <v>95040007</v>
          </cell>
          <cell r="E1397">
            <v>95040007</v>
          </cell>
          <cell r="F1397" t="str">
            <v>ALLEN W SMITH</v>
          </cell>
          <cell r="G1397">
            <v>7036137021</v>
          </cell>
          <cell r="H1397">
            <v>0</v>
          </cell>
          <cell r="I1397" t="str">
            <v>95</v>
          </cell>
        </row>
        <row r="1398">
          <cell r="A1398">
            <v>95</v>
          </cell>
          <cell r="B1398">
            <v>14</v>
          </cell>
          <cell r="C1398" t="str">
            <v>COMMODITY FUTURES TRADING COMMISSION</v>
          </cell>
          <cell r="D1398">
            <v>95140001</v>
          </cell>
          <cell r="E1398">
            <v>95140001</v>
          </cell>
          <cell r="F1398" t="str">
            <v>LANA NULL</v>
          </cell>
          <cell r="G1398">
            <v>4059541599</v>
          </cell>
          <cell r="H1398">
            <v>0</v>
          </cell>
          <cell r="I1398" t="str">
            <v>95</v>
          </cell>
        </row>
        <row r="1399">
          <cell r="A1399">
            <v>95</v>
          </cell>
          <cell r="B1399">
            <v>19</v>
          </cell>
          <cell r="C1399" t="str">
            <v>UNITED STATES COMMISSION ON CIVIL</v>
          </cell>
          <cell r="D1399">
            <v>95190001</v>
          </cell>
          <cell r="E1399">
            <v>95190001</v>
          </cell>
          <cell r="F1399" t="str">
            <v>LISA DILLON</v>
          </cell>
          <cell r="G1399">
            <v>8168232120</v>
          </cell>
          <cell r="H1399">
            <v>0</v>
          </cell>
          <cell r="I1399" t="str">
            <v>95</v>
          </cell>
        </row>
        <row r="1400">
          <cell r="A1400">
            <v>95</v>
          </cell>
          <cell r="B1400">
            <v>1</v>
          </cell>
          <cell r="C1400" t="str">
            <v>OCCUPATIONAL SAFETY &amp; HEALTH REV. COMM</v>
          </cell>
          <cell r="D1400">
            <v>95210000</v>
          </cell>
          <cell r="E1400">
            <v>95210000</v>
          </cell>
          <cell r="F1400" t="str">
            <v>ANITA ROACH</v>
          </cell>
          <cell r="G1400">
            <v>3044807019</v>
          </cell>
          <cell r="H1400">
            <v>0</v>
          </cell>
          <cell r="I1400" t="str">
            <v>95</v>
          </cell>
        </row>
        <row r="1401">
          <cell r="A1401">
            <v>95</v>
          </cell>
          <cell r="B1401">
            <v>24</v>
          </cell>
          <cell r="C1401" t="str">
            <v>NATIONAL MEDIATION BOARD</v>
          </cell>
          <cell r="D1401">
            <v>95240001</v>
          </cell>
          <cell r="E1401">
            <v>95240001</v>
          </cell>
          <cell r="G1401">
            <v>0</v>
          </cell>
          <cell r="H1401">
            <v>0</v>
          </cell>
          <cell r="I1401" t="str">
            <v>95</v>
          </cell>
        </row>
        <row r="1402">
          <cell r="A1402">
            <v>95</v>
          </cell>
          <cell r="B1402">
            <v>25</v>
          </cell>
          <cell r="C1402" t="str">
            <v>DEPARTMENT OF INTERIOR</v>
          </cell>
          <cell r="D1402">
            <v>95250001</v>
          </cell>
          <cell r="E1402">
            <v>95250001</v>
          </cell>
          <cell r="F1402" t="str">
            <v>CAROLINE SURYABUDI</v>
          </cell>
          <cell r="G1402">
            <v>2024827283</v>
          </cell>
          <cell r="H1402">
            <v>0</v>
          </cell>
          <cell r="I1402" t="str">
            <v>95</v>
          </cell>
        </row>
        <row r="1403">
          <cell r="A1403">
            <v>95</v>
          </cell>
          <cell r="B1403">
            <v>25</v>
          </cell>
          <cell r="C1403" t="str">
            <v>U.S. HOLOCAUST MEMORIAL MUSEUM</v>
          </cell>
          <cell r="D1403">
            <v>95270001</v>
          </cell>
          <cell r="E1403">
            <v>95270001</v>
          </cell>
          <cell r="F1403" t="str">
            <v>JANICE PARKS</v>
          </cell>
          <cell r="G1403">
            <v>2024882673</v>
          </cell>
          <cell r="H1403">
            <v>0</v>
          </cell>
          <cell r="I1403" t="str">
            <v>95</v>
          </cell>
        </row>
        <row r="1404">
          <cell r="A1404">
            <v>95</v>
          </cell>
          <cell r="B1404">
            <v>28</v>
          </cell>
          <cell r="C1404" t="str">
            <v>FEDERAL MINE SAFETY AND HEALTH REVIEW</v>
          </cell>
          <cell r="D1404">
            <v>95280000</v>
          </cell>
          <cell r="E1404">
            <v>95280000</v>
          </cell>
          <cell r="F1404" t="str">
            <v>KELLI NORMAN</v>
          </cell>
          <cell r="G1404">
            <v>3044807066</v>
          </cell>
          <cell r="H1404">
            <v>0</v>
          </cell>
          <cell r="I1404" t="str">
            <v>95</v>
          </cell>
        </row>
        <row r="1405">
          <cell r="A1405">
            <v>95</v>
          </cell>
          <cell r="B1405">
            <v>32</v>
          </cell>
          <cell r="C1405" t="str">
            <v>UNITED STATES ACCESS BOARD</v>
          </cell>
          <cell r="D1405">
            <v>95320000</v>
          </cell>
          <cell r="E1405">
            <v>95320000</v>
          </cell>
          <cell r="F1405" t="str">
            <v>KELLI NORMAN</v>
          </cell>
          <cell r="G1405">
            <v>3014807066</v>
          </cell>
          <cell r="H1405">
            <v>0</v>
          </cell>
          <cell r="I1405" t="str">
            <v>95</v>
          </cell>
        </row>
        <row r="1406">
          <cell r="A1406">
            <v>95</v>
          </cell>
          <cell r="B1406">
            <v>16</v>
          </cell>
          <cell r="C1406" t="str">
            <v>FEDERAL ELECTION COMMISSION</v>
          </cell>
          <cell r="D1406">
            <v>95350001</v>
          </cell>
          <cell r="E1406">
            <v>95350001</v>
          </cell>
          <cell r="G1406">
            <v>0</v>
          </cell>
          <cell r="H1406">
            <v>0</v>
          </cell>
          <cell r="I1406" t="str">
            <v>95</v>
          </cell>
        </row>
        <row r="1407">
          <cell r="A1407">
            <v>95</v>
          </cell>
          <cell r="B1407">
            <v>1</v>
          </cell>
          <cell r="C1407" t="str">
            <v>U.S. COURT OF APP. FOR VETERANS CLAIMS</v>
          </cell>
          <cell r="D1407">
            <v>95420002</v>
          </cell>
          <cell r="E1407">
            <v>95420002</v>
          </cell>
          <cell r="F1407" t="str">
            <v>BERNICE WIRES</v>
          </cell>
          <cell r="G1407">
            <v>3044807155</v>
          </cell>
          <cell r="H1407">
            <v>0</v>
          </cell>
          <cell r="I1407" t="str">
            <v>95</v>
          </cell>
        </row>
        <row r="1408">
          <cell r="A1408">
            <v>95</v>
          </cell>
          <cell r="B1408">
            <v>1</v>
          </cell>
          <cell r="C1408" t="str">
            <v>OFFICE OF GOVERNMENT ETHICS</v>
          </cell>
          <cell r="D1408">
            <v>95480001</v>
          </cell>
          <cell r="E1408">
            <v>95480001</v>
          </cell>
          <cell r="F1408" t="str">
            <v>EDNA SUMMERS</v>
          </cell>
          <cell r="G1408">
            <v>3044807010</v>
          </cell>
          <cell r="H1408">
            <v>0</v>
          </cell>
          <cell r="I1408" t="str">
            <v>95</v>
          </cell>
        </row>
        <row r="1409">
          <cell r="A1409">
            <v>95</v>
          </cell>
          <cell r="B1409">
            <v>55</v>
          </cell>
          <cell r="C1409" t="str">
            <v>CORPORATION FOR NATIONAL&amp; COMMUNITY SE</v>
          </cell>
          <cell r="D1409">
            <v>95550001</v>
          </cell>
          <cell r="E1409">
            <v>95550001</v>
          </cell>
          <cell r="F1409" t="str">
            <v>SUSAN WATSON</v>
          </cell>
          <cell r="G1409">
            <v>2028551000</v>
          </cell>
          <cell r="H1409">
            <v>0</v>
          </cell>
          <cell r="I1409" t="str">
            <v>95</v>
          </cell>
        </row>
        <row r="1410">
          <cell r="A1410">
            <v>95</v>
          </cell>
          <cell r="B1410">
            <v>62</v>
          </cell>
          <cell r="C1410" t="str">
            <v>US ELECTION ASSISTANCE COMMISSION</v>
          </cell>
          <cell r="D1410">
            <v>95620000</v>
          </cell>
          <cell r="E1410">
            <v>95620000</v>
          </cell>
          <cell r="F1410" t="str">
            <v>ANNETTE LAFFERTY</v>
          </cell>
          <cell r="G1410">
            <v>2025660355</v>
          </cell>
          <cell r="H1410">
            <v>0</v>
          </cell>
          <cell r="I1410" t="str">
            <v>95</v>
          </cell>
        </row>
        <row r="1411">
          <cell r="A1411">
            <v>95</v>
          </cell>
          <cell r="B1411">
            <v>0</v>
          </cell>
          <cell r="C1411" t="str">
            <v>DEPARTMENT OF THE TREASURY</v>
          </cell>
          <cell r="D1411">
            <v>95640001</v>
          </cell>
          <cell r="E1411">
            <v>95640001</v>
          </cell>
          <cell r="F1411" t="str">
            <v>MICKI JACKSON</v>
          </cell>
          <cell r="G1411">
            <v>3044807267</v>
          </cell>
          <cell r="H1411">
            <v>0</v>
          </cell>
          <cell r="I1411" t="str">
            <v>95</v>
          </cell>
        </row>
        <row r="1412">
          <cell r="A1412">
            <v>95</v>
          </cell>
          <cell r="B1412">
            <v>65</v>
          </cell>
          <cell r="C1412" t="str">
            <v>PRESIDIO TRUST</v>
          </cell>
          <cell r="D1412">
            <v>95650001</v>
          </cell>
          <cell r="E1412">
            <v>95650001</v>
          </cell>
          <cell r="F1412" t="str">
            <v>CARLA ARMSTRONG</v>
          </cell>
          <cell r="G1412">
            <v>4155615354</v>
          </cell>
          <cell r="H1412">
            <v>0</v>
          </cell>
          <cell r="I1412" t="str">
            <v>95</v>
          </cell>
        </row>
        <row r="1413">
          <cell r="A1413">
            <v>95</v>
          </cell>
          <cell r="B1413">
            <v>67</v>
          </cell>
          <cell r="C1413" t="str">
            <v>DENALI COMMISSION</v>
          </cell>
          <cell r="D1413">
            <v>95670000</v>
          </cell>
          <cell r="E1413">
            <v>95670000</v>
          </cell>
          <cell r="F1413" t="str">
            <v>JOSEPH A. HURNEY</v>
          </cell>
          <cell r="G1413">
            <v>2024822784</v>
          </cell>
          <cell r="H1413">
            <v>0</v>
          </cell>
          <cell r="I1413" t="str">
            <v>95</v>
          </cell>
        </row>
        <row r="1414">
          <cell r="A1414">
            <v>95</v>
          </cell>
          <cell r="B1414">
            <v>68</v>
          </cell>
          <cell r="C1414" t="str">
            <v>BROADCASTING BOARD OF GOVERNORS</v>
          </cell>
          <cell r="D1414">
            <v>95680001</v>
          </cell>
          <cell r="E1414">
            <v>95680001</v>
          </cell>
          <cell r="F1414" t="str">
            <v>DOUG BENNETT</v>
          </cell>
          <cell r="G1414">
            <v>2022034622</v>
          </cell>
          <cell r="H1414">
            <v>0</v>
          </cell>
          <cell r="I1414" t="str">
            <v>95</v>
          </cell>
        </row>
        <row r="1415">
          <cell r="A1415">
            <v>95</v>
          </cell>
          <cell r="B1415">
            <v>69</v>
          </cell>
          <cell r="C1415" t="str">
            <v>COURT SERVICES &amp; OFFENDER SUPVR AGCY</v>
          </cell>
          <cell r="D1415">
            <v>95690000</v>
          </cell>
          <cell r="E1415">
            <v>95690000</v>
          </cell>
          <cell r="F1415" t="str">
            <v>MS. SUSAN WILLIAMS</v>
          </cell>
          <cell r="G1415">
            <v>3039697454</v>
          </cell>
          <cell r="H1415">
            <v>0</v>
          </cell>
          <cell r="I1415" t="str">
            <v>95</v>
          </cell>
        </row>
        <row r="1416">
          <cell r="A1416">
            <v>95</v>
          </cell>
          <cell r="B1416">
            <v>70</v>
          </cell>
          <cell r="C1416" t="str">
            <v>DEPARTMENT OF INTERIOR</v>
          </cell>
          <cell r="D1416">
            <v>95700001</v>
          </cell>
          <cell r="E1416">
            <v>95700001</v>
          </cell>
          <cell r="F1416" t="str">
            <v>BETH DOLAN</v>
          </cell>
          <cell r="G1416">
            <v>3039697780</v>
          </cell>
          <cell r="H1416">
            <v>0</v>
          </cell>
          <cell r="I1416" t="str">
            <v>95</v>
          </cell>
        </row>
        <row r="1417">
          <cell r="A1417">
            <v>95</v>
          </cell>
          <cell r="B1417">
            <v>77</v>
          </cell>
          <cell r="C1417" t="str">
            <v>U.S. DEPARTMENT OF INTERIOR</v>
          </cell>
          <cell r="D1417">
            <v>95770000</v>
          </cell>
          <cell r="E1417">
            <v>95770000</v>
          </cell>
          <cell r="F1417" t="str">
            <v>BARBARA CAMPBELL EXT.2409</v>
          </cell>
          <cell r="G1417">
            <v>3039697780</v>
          </cell>
          <cell r="H1417">
            <v>0</v>
          </cell>
          <cell r="I1417" t="str">
            <v>95</v>
          </cell>
        </row>
        <row r="1418">
          <cell r="A1418">
            <v>95</v>
          </cell>
          <cell r="B1418">
            <v>79</v>
          </cell>
          <cell r="C1418" t="str">
            <v>NATIONAL RECONNAISSANCE OFFICE</v>
          </cell>
          <cell r="D1418">
            <v>95790000</v>
          </cell>
          <cell r="E1418">
            <v>95790000</v>
          </cell>
          <cell r="F1418" t="str">
            <v>PAMELA COMPTON</v>
          </cell>
          <cell r="G1418">
            <v>7038086325</v>
          </cell>
          <cell r="H1418">
            <v>0</v>
          </cell>
          <cell r="I1418" t="str">
            <v>95</v>
          </cell>
        </row>
        <row r="1419">
          <cell r="A1419">
            <v>95</v>
          </cell>
          <cell r="B1419">
            <v>80</v>
          </cell>
          <cell r="C1419" t="str">
            <v>FEDERAL HOUSING FINANCE AGENCY</v>
          </cell>
          <cell r="D1419">
            <v>95800000</v>
          </cell>
          <cell r="E1419">
            <v>95800000</v>
          </cell>
          <cell r="F1419" t="str">
            <v>DEBBIE OLEJNIK</v>
          </cell>
          <cell r="G1419">
            <v>2024143817</v>
          </cell>
          <cell r="H1419">
            <v>0</v>
          </cell>
          <cell r="I1419" t="str">
            <v>95</v>
          </cell>
        </row>
        <row r="1420">
          <cell r="A1420">
            <v>95</v>
          </cell>
          <cell r="B1420">
            <v>80</v>
          </cell>
          <cell r="C1420" t="str">
            <v>FEDERAL HOUSE FINANCE AGENCY</v>
          </cell>
          <cell r="D1420">
            <v>95800001</v>
          </cell>
          <cell r="E1420">
            <v>95800001</v>
          </cell>
          <cell r="F1420" t="str">
            <v>BRYAN SADDLER</v>
          </cell>
          <cell r="G1420">
            <v>2024082577</v>
          </cell>
          <cell r="H1420">
            <v>0</v>
          </cell>
          <cell r="I1420" t="str">
            <v>95</v>
          </cell>
        </row>
        <row r="1421">
          <cell r="A1421">
            <v>95</v>
          </cell>
          <cell r="B1421">
            <v>84</v>
          </cell>
          <cell r="C1421" t="str">
            <v>NORTHERN BORDER REGIONAL COMMISSION</v>
          </cell>
          <cell r="D1421">
            <v>95840000</v>
          </cell>
          <cell r="E1421">
            <v>95840000</v>
          </cell>
          <cell r="F1421" t="str">
            <v>SANDFORD BLITZ</v>
          </cell>
          <cell r="G1421">
            <v>2077454998</v>
          </cell>
          <cell r="H1421">
            <v>0</v>
          </cell>
          <cell r="I1421" t="str">
            <v>95</v>
          </cell>
        </row>
        <row r="1422">
          <cell r="A1422">
            <v>95</v>
          </cell>
          <cell r="B1422">
            <v>85</v>
          </cell>
          <cell r="C1422" t="str">
            <v>BUREAU CONSUMER FINANCIAL PROTECTION</v>
          </cell>
          <cell r="D1422">
            <v>95850000</v>
          </cell>
          <cell r="E1422">
            <v>95850000</v>
          </cell>
          <cell r="F1422" t="str">
            <v>ADEWALE ADEYEMO</v>
          </cell>
          <cell r="G1422">
            <v>2026226048</v>
          </cell>
          <cell r="H1422">
            <v>0</v>
          </cell>
          <cell r="I1422" t="str">
            <v>95</v>
          </cell>
        </row>
        <row r="1423">
          <cell r="A1423">
            <v>96</v>
          </cell>
          <cell r="B1423">
            <v>0</v>
          </cell>
          <cell r="C1423" t="str">
            <v>DEPARTMENT OF THE ARMY</v>
          </cell>
          <cell r="D1423">
            <v>9600</v>
          </cell>
          <cell r="E1423">
            <v>5524</v>
          </cell>
          <cell r="F1423" t="str">
            <v>BRENDA CARTER</v>
          </cell>
          <cell r="G1423">
            <v>9018748658</v>
          </cell>
          <cell r="H1423">
            <v>0</v>
          </cell>
          <cell r="I1423" t="str">
            <v>96</v>
          </cell>
        </row>
        <row r="1424">
          <cell r="A1424">
            <v>96</v>
          </cell>
          <cell r="B1424">
            <v>0</v>
          </cell>
          <cell r="C1424" t="str">
            <v>DEPARTMENT OF THE ARMY</v>
          </cell>
          <cell r="D1424">
            <v>9600</v>
          </cell>
          <cell r="E1424">
            <v>5544</v>
          </cell>
          <cell r="F1424" t="str">
            <v>ROBERT WK LAU JR.</v>
          </cell>
          <cell r="G1424">
            <v>8084382978</v>
          </cell>
          <cell r="H1424">
            <v>0</v>
          </cell>
          <cell r="I1424" t="str">
            <v>96</v>
          </cell>
        </row>
        <row r="1425">
          <cell r="A1425">
            <v>96</v>
          </cell>
          <cell r="B1425">
            <v>0</v>
          </cell>
          <cell r="C1425" t="str">
            <v>DEPARTMENT OF DEFENSE</v>
          </cell>
          <cell r="D1425">
            <v>2100</v>
          </cell>
          <cell r="E1425">
            <v>8444</v>
          </cell>
          <cell r="F1425" t="str">
            <v>ROBERT D. BROWN</v>
          </cell>
          <cell r="G1425">
            <v>9018748591</v>
          </cell>
          <cell r="H1425">
            <v>0</v>
          </cell>
          <cell r="I1425" t="str">
            <v>96</v>
          </cell>
        </row>
        <row r="1426">
          <cell r="A1426">
            <v>96</v>
          </cell>
          <cell r="B1426">
            <v>0</v>
          </cell>
          <cell r="C1426" t="str">
            <v>DEPARTMENT OF THE ARMY</v>
          </cell>
          <cell r="D1426">
            <v>9600</v>
          </cell>
          <cell r="E1426">
            <v>8736</v>
          </cell>
          <cell r="F1426" t="str">
            <v>KEVIN HEATH</v>
          </cell>
          <cell r="G1426">
            <v>9078748535</v>
          </cell>
          <cell r="H1426">
            <v>0</v>
          </cell>
          <cell r="I1426" t="str">
            <v>96</v>
          </cell>
        </row>
        <row r="1427">
          <cell r="A1427">
            <v>97</v>
          </cell>
          <cell r="B1427">
            <v>0</v>
          </cell>
          <cell r="C1427" t="str">
            <v>DEPARTMENT OF DEFENSE</v>
          </cell>
          <cell r="D1427">
            <v>97000001</v>
          </cell>
          <cell r="E1427">
            <v>97000001</v>
          </cell>
          <cell r="F1427" t="str">
            <v>KAREN O'DONNEL</v>
          </cell>
          <cell r="G1427">
            <v>6146936920</v>
          </cell>
          <cell r="H1427">
            <v>0</v>
          </cell>
          <cell r="I1427" t="str">
            <v>97</v>
          </cell>
        </row>
        <row r="1428">
          <cell r="A1428">
            <v>97</v>
          </cell>
          <cell r="B1428">
            <v>0</v>
          </cell>
          <cell r="C1428" t="str">
            <v>DEPARTMENT OF DEFENSE</v>
          </cell>
          <cell r="D1428">
            <v>97000002</v>
          </cell>
          <cell r="E1428">
            <v>97000002</v>
          </cell>
          <cell r="F1428" t="str">
            <v>MARY ANN SCIESZKA</v>
          </cell>
          <cell r="G1428">
            <v>3175101721</v>
          </cell>
          <cell r="H1428">
            <v>0</v>
          </cell>
          <cell r="I1428" t="str">
            <v>97</v>
          </cell>
        </row>
        <row r="1429">
          <cell r="A1429">
            <v>97</v>
          </cell>
          <cell r="B1429">
            <v>0</v>
          </cell>
          <cell r="C1429" t="str">
            <v>DEPARTMENT OF DEFENSE</v>
          </cell>
          <cell r="D1429">
            <v>97000004</v>
          </cell>
          <cell r="E1429">
            <v>97000004</v>
          </cell>
          <cell r="F1429" t="str">
            <v>MR. BRIAN WHEELOCK</v>
          </cell>
          <cell r="G1429">
            <v>4108547575</v>
          </cell>
          <cell r="H1429">
            <v>0</v>
          </cell>
          <cell r="I1429" t="str">
            <v>97</v>
          </cell>
        </row>
        <row r="1430">
          <cell r="A1430">
            <v>97</v>
          </cell>
          <cell r="B1430">
            <v>0</v>
          </cell>
          <cell r="C1430" t="str">
            <v>DEPARTMENT OF DEFENSE</v>
          </cell>
          <cell r="D1430">
            <v>97000005</v>
          </cell>
          <cell r="E1430">
            <v>97000005</v>
          </cell>
          <cell r="F1430" t="str">
            <v>VINCENT PARISI</v>
          </cell>
          <cell r="G1430">
            <v>7039072996</v>
          </cell>
          <cell r="H1430">
            <v>0</v>
          </cell>
          <cell r="I1430" t="str">
            <v>97</v>
          </cell>
        </row>
        <row r="1431">
          <cell r="A1431">
            <v>97</v>
          </cell>
          <cell r="B1431">
            <v>0</v>
          </cell>
          <cell r="C1431" t="str">
            <v>DEPARTMENT OF DEFENSE</v>
          </cell>
          <cell r="D1431">
            <v>97000006</v>
          </cell>
          <cell r="E1431">
            <v>97000006</v>
          </cell>
          <cell r="F1431" t="str">
            <v>MARIE WHITE</v>
          </cell>
          <cell r="G1431">
            <v>4106854735</v>
          </cell>
          <cell r="H1431">
            <v>0</v>
          </cell>
          <cell r="I1431" t="str">
            <v>97</v>
          </cell>
        </row>
        <row r="1432">
          <cell r="A1432">
            <v>97</v>
          </cell>
          <cell r="B1432">
            <v>0</v>
          </cell>
          <cell r="C1432" t="str">
            <v>DEPARTMENT OF DEFENSE</v>
          </cell>
          <cell r="D1432">
            <v>97000007</v>
          </cell>
          <cell r="E1432">
            <v>97000007</v>
          </cell>
          <cell r="F1432" t="str">
            <v>MICHAEL N. THOMPSON</v>
          </cell>
          <cell r="G1432">
            <v>4436543750</v>
          </cell>
          <cell r="H1432">
            <v>0</v>
          </cell>
          <cell r="I1432" t="str">
            <v>97</v>
          </cell>
        </row>
        <row r="1433">
          <cell r="A1433">
            <v>97</v>
          </cell>
          <cell r="B1433">
            <v>0</v>
          </cell>
          <cell r="C1433" t="str">
            <v>DEPARTMENT OF DEFENSE</v>
          </cell>
          <cell r="D1433">
            <v>97000010</v>
          </cell>
          <cell r="E1433">
            <v>97000010</v>
          </cell>
          <cell r="F1433" t="str">
            <v>LISA J. PATOLE</v>
          </cell>
          <cell r="G1433">
            <v>6188031907</v>
          </cell>
          <cell r="H1433">
            <v>0</v>
          </cell>
          <cell r="I1433" t="str">
            <v>97</v>
          </cell>
        </row>
        <row r="1434">
          <cell r="A1434">
            <v>97</v>
          </cell>
          <cell r="B1434">
            <v>0</v>
          </cell>
          <cell r="C1434" t="str">
            <v>DEPARTMENT OF DEFENSE</v>
          </cell>
          <cell r="D1434">
            <v>97000012</v>
          </cell>
          <cell r="E1434">
            <v>97000012</v>
          </cell>
          <cell r="F1434" t="str">
            <v>EVELYN YOUNG</v>
          </cell>
          <cell r="G1434">
            <v>3036763421</v>
          </cell>
          <cell r="H1434">
            <v>0</v>
          </cell>
          <cell r="I1434" t="str">
            <v>97</v>
          </cell>
        </row>
        <row r="1435">
          <cell r="A1435">
            <v>97</v>
          </cell>
          <cell r="B1435">
            <v>11</v>
          </cell>
          <cell r="C1435" t="str">
            <v>DEPARTMENT OF DEFENSE</v>
          </cell>
          <cell r="D1435">
            <v>97110002</v>
          </cell>
          <cell r="E1435">
            <v>97110002</v>
          </cell>
          <cell r="F1435" t="str">
            <v>GENE ROWE</v>
          </cell>
          <cell r="G1435">
            <v>3175102753</v>
          </cell>
          <cell r="H1435">
            <v>0</v>
          </cell>
          <cell r="I1435" t="str">
            <v>97</v>
          </cell>
        </row>
        <row r="1436">
          <cell r="A1436">
            <v>97</v>
          </cell>
          <cell r="B1436">
            <v>0</v>
          </cell>
          <cell r="C1436" t="str">
            <v>DEPARTMENT OF DEFENSE</v>
          </cell>
          <cell r="D1436">
            <v>97200010</v>
          </cell>
          <cell r="E1436">
            <v>97200010</v>
          </cell>
          <cell r="F1436" t="str">
            <v>DONNA COX</v>
          </cell>
          <cell r="G1436">
            <v>3175103022</v>
          </cell>
          <cell r="H1436">
            <v>0</v>
          </cell>
          <cell r="I1436" t="str">
            <v>97</v>
          </cell>
        </row>
        <row r="1437">
          <cell r="A1437">
            <v>97</v>
          </cell>
          <cell r="B1437">
            <v>20</v>
          </cell>
          <cell r="C1437" t="str">
            <v>DEPARTMENT OF DEFENSE</v>
          </cell>
          <cell r="D1437">
            <v>97200011</v>
          </cell>
          <cell r="E1437">
            <v>97200011</v>
          </cell>
          <cell r="F1437" t="str">
            <v>MARTHA COOPER</v>
          </cell>
          <cell r="G1437">
            <v>7036070355</v>
          </cell>
          <cell r="H1437">
            <v>0</v>
          </cell>
          <cell r="I1437" t="str">
            <v>97</v>
          </cell>
        </row>
        <row r="1438">
          <cell r="A1438">
            <v>97</v>
          </cell>
          <cell r="B1438">
            <v>0</v>
          </cell>
          <cell r="C1438" t="str">
            <v>DEPARTMENT OF DEFENSE</v>
          </cell>
          <cell r="D1438">
            <v>97200012</v>
          </cell>
          <cell r="E1438">
            <v>97200012</v>
          </cell>
          <cell r="F1438" t="str">
            <v>GWEN BROWN</v>
          </cell>
          <cell r="G1438">
            <v>7036970021</v>
          </cell>
          <cell r="H1438">
            <v>0</v>
          </cell>
          <cell r="I1438" t="str">
            <v>97</v>
          </cell>
        </row>
        <row r="1439">
          <cell r="A1439">
            <v>97</v>
          </cell>
          <cell r="B1439">
            <v>20</v>
          </cell>
          <cell r="C1439" t="str">
            <v>DEPARTMENT OF DEFENSE</v>
          </cell>
          <cell r="D1439">
            <v>97200019</v>
          </cell>
          <cell r="E1439">
            <v>97200019</v>
          </cell>
          <cell r="F1439" t="str">
            <v>SENITA BEVERLY</v>
          </cell>
          <cell r="G1439">
            <v>2028741307</v>
          </cell>
          <cell r="H1439">
            <v>0</v>
          </cell>
          <cell r="I1439" t="str">
            <v>97</v>
          </cell>
        </row>
        <row r="1440">
          <cell r="A1440">
            <v>97</v>
          </cell>
          <cell r="B1440">
            <v>20</v>
          </cell>
          <cell r="C1440" t="str">
            <v>DEPARTMENT OF DEFENSE</v>
          </cell>
          <cell r="D1440">
            <v>97200034</v>
          </cell>
          <cell r="E1440">
            <v>97200034</v>
          </cell>
          <cell r="F1440" t="str">
            <v>SENITA</v>
          </cell>
          <cell r="G1440">
            <v>2028741307</v>
          </cell>
          <cell r="H1440">
            <v>0</v>
          </cell>
          <cell r="I1440" t="str">
            <v>97</v>
          </cell>
        </row>
        <row r="1441">
          <cell r="A1441">
            <v>97</v>
          </cell>
          <cell r="B1441">
            <v>75</v>
          </cell>
          <cell r="C1441" t="str">
            <v>DEPARTMENT OF DEFENSE</v>
          </cell>
          <cell r="D1441">
            <v>97700011</v>
          </cell>
          <cell r="E1441">
            <v>97700011</v>
          </cell>
          <cell r="F1441" t="str">
            <v>GARY GADACZ</v>
          </cell>
          <cell r="G1441">
            <v>3175105176</v>
          </cell>
          <cell r="H1441">
            <v>0</v>
          </cell>
          <cell r="I1441" t="str">
            <v>97</v>
          </cell>
        </row>
      </sheetData>
      <sheetData sheetId="1" refreshError="1"/>
      <sheetData sheetId="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ria Davis" refreshedDate="42391.510114467594" createdVersion="3" refreshedVersion="4" minRefreshableVersion="3" recordCount="1917">
  <cacheSource type="worksheet">
    <worksheetSource ref="B1:E1918" sheet="STAR Query"/>
  </cacheSource>
  <cacheFields count="4">
    <cacheField name="Dept" numFmtId="0">
      <sharedItems containsMixedTypes="1" containsNumber="1" containsInteger="1" minValue="467" maxValue="467" count="66">
        <s v="01"/>
        <s v="02"/>
        <s v="03"/>
        <s v="04"/>
        <s v="05"/>
        <s v="10"/>
        <s v="11"/>
        <s v="12"/>
        <s v="13"/>
        <s v="14"/>
        <s v="15"/>
        <s v="16"/>
        <s v="17"/>
        <s v="18"/>
        <s v="19"/>
        <s v="20"/>
        <s v="21"/>
        <s v="23"/>
        <s v="24"/>
        <s v="25"/>
        <s v="26"/>
        <s v="27"/>
        <s v="28"/>
        <s v="29"/>
        <s v="31"/>
        <s v="33"/>
        <s v="34"/>
        <s v="36"/>
        <s v="41"/>
        <s v="45"/>
        <s v="47"/>
        <s v="48"/>
        <s v="49"/>
        <s v="50"/>
        <s v="51"/>
        <s v="54"/>
        <s v="56"/>
        <s v="57"/>
        <s v="59"/>
        <s v="60"/>
        <s v="61"/>
        <s v="62"/>
        <s v="63"/>
        <s v="65"/>
        <s v="68"/>
        <s v="69"/>
        <s v="70"/>
        <s v="71"/>
        <s v="72"/>
        <s v="73"/>
        <s v="74"/>
        <s v="75"/>
        <s v="78"/>
        <s v="80"/>
        <s v="83"/>
        <s v="84"/>
        <s v="86"/>
        <s v="88"/>
        <s v="89"/>
        <s v="90"/>
        <s v="91"/>
        <s v="93"/>
        <s v="95"/>
        <s v="97"/>
        <s v="99"/>
        <n v="467" u="1"/>
      </sharedItems>
    </cacheField>
    <cacheField name="ALC" numFmtId="0">
      <sharedItems containsMixedTypes="1" containsNumber="1" containsInteger="1" minValue="95040001" maxValue="95040007" count="761">
        <s v="01000001"/>
        <s v="01000002"/>
        <s v="02020001"/>
        <s v="02042003"/>
        <s v="03000001"/>
        <s v="03000002"/>
        <s v="03000003"/>
        <s v="04000001"/>
        <s v="04000002"/>
        <s v="05000001"/>
        <s v="10015698"/>
        <s v="10025697"/>
        <s v="11010004"/>
        <s v="11030001"/>
        <s v="11070001"/>
        <s v="11440001"/>
        <s v="12060000"/>
        <s v="12113700"/>
        <s v="12200408"/>
        <s v="12250001"/>
        <s v="12270200"/>
        <s v="12350001"/>
        <s v="12360000"/>
        <s v="12360001"/>
        <s v="12360002"/>
        <s v="12360003"/>
        <s v="12360004"/>
        <s v="12360005"/>
        <s v="12360006"/>
        <s v="12360007"/>
        <s v="12360008"/>
        <s v="12360009"/>
        <s v="12360010"/>
        <s v="12360011"/>
        <s v="12360012"/>
        <s v="12360013"/>
        <s v="12360014"/>
        <s v="12360015"/>
        <s v="12360016"/>
        <s v="12360017"/>
        <s v="12360018"/>
        <s v="12360019"/>
        <s v="12360020"/>
        <s v="12360021"/>
        <s v="12360022"/>
        <s v="12360023"/>
        <s v="12360024"/>
        <s v="12360025"/>
        <s v="12360026"/>
        <s v="12360027"/>
        <s v="12360028"/>
        <s v="12360029"/>
        <s v="12360030"/>
        <s v="12360031"/>
        <s v="12360032"/>
        <s v="12360033"/>
        <s v="12360034"/>
        <s v="12360035"/>
        <s v="12360036"/>
        <s v="12360037"/>
        <s v="12360038"/>
        <s v="12360039"/>
        <s v="12360040"/>
        <s v="12360041"/>
        <s v="12360042"/>
        <s v="12360043"/>
        <s v="12370001"/>
        <s v="12400001"/>
        <s v="12400300"/>
        <s v="12400303"/>
        <s v="12400401"/>
        <s v="12400402"/>
        <s v="12400403"/>
        <s v="12400404"/>
        <s v="12400405"/>
        <s v="12400406"/>
        <s v="12400407"/>
        <s v="12400505"/>
        <s v="12400606"/>
        <s v="12400700"/>
        <s v="12400707"/>
        <s v="12400800"/>
        <s v="12401000"/>
        <s v="12401010"/>
        <s v="12401100"/>
        <s v="12401240"/>
        <s v="12401600"/>
        <s v="12401800"/>
        <s v="12402000"/>
        <s v="12402200"/>
        <s v="12402300"/>
        <s v="12403000"/>
        <s v="12403400"/>
        <s v="12403600"/>
        <s v="12407878"/>
        <s v="12800001"/>
        <s v="13040001"/>
        <s v="13060001"/>
        <s v="13070001"/>
        <s v="13100001"/>
        <s v="13140001"/>
        <s v="13140002"/>
        <s v="13200001"/>
        <s v="14010001"/>
        <s v="14019999"/>
        <s v="14060001"/>
        <s v="14060905"/>
        <s v="14080001"/>
        <s v="14100099"/>
        <s v="14110008"/>
        <s v="14160006"/>
        <s v="14170001"/>
        <s v="14180001"/>
        <s v="14190001"/>
        <s v="14200699"/>
        <s v="14210651"/>
        <s v="14210656"/>
        <s v="14220000"/>
        <s v="15010004"/>
        <s v="15010005"/>
        <s v="15020001"/>
        <s v="15020002"/>
        <s v="15030001"/>
        <s v="15040001"/>
        <s v="15070000"/>
        <s v="15070001"/>
        <s v="15080001"/>
        <s v="15080007"/>
        <s v="15100001"/>
        <s v="15100002"/>
        <s v="15100003"/>
        <s v="15100004"/>
        <s v="15100005"/>
        <s v="15100006"/>
        <s v="15100007"/>
        <s v="15100008"/>
        <s v="15100009"/>
        <s v="15100030"/>
        <s v="15100101"/>
        <s v="15100102"/>
        <s v="15100107"/>
        <s v="15100108"/>
        <s v="15100114"/>
        <s v="15100126"/>
        <s v="15100127"/>
        <s v="15100130"/>
        <s v="15100143"/>
        <s v="15100144"/>
        <s v="15100151"/>
        <s v="15100157"/>
        <s v="15100187"/>
        <s v="15100196"/>
        <s v="15100214"/>
        <s v="15100217"/>
        <s v="15100218"/>
        <s v="15100223"/>
        <s v="15100224"/>
        <s v="15100229"/>
        <s v="15100230"/>
        <s v="15100231"/>
        <s v="15100232"/>
        <s v="15100234"/>
        <s v="15100235"/>
        <s v="15100236"/>
        <s v="15100237"/>
        <s v="15100249"/>
        <s v="15100252"/>
        <s v="15100258"/>
        <s v="15100262"/>
        <s v="15100270"/>
        <s v="15100272"/>
        <s v="15100274"/>
        <s v="15100275"/>
        <s v="15100276"/>
        <s v="15100301"/>
        <s v="15100302"/>
        <s v="15100318"/>
        <s v="15100403"/>
        <s v="15100404"/>
        <s v="15100405"/>
        <s v="15100407"/>
        <s v="15100413"/>
        <s v="15100419"/>
        <s v="15100428"/>
        <s v="15100429"/>
        <s v="15100433"/>
        <s v="15100438"/>
        <s v="15100439"/>
        <s v="15100442"/>
        <s v="15100443"/>
        <s v="15100444"/>
        <s v="15100445"/>
        <s v="15100447"/>
        <s v="15100448"/>
        <s v="15100449"/>
        <s v="15100452"/>
        <s v="15100453"/>
        <s v="15100459"/>
        <s v="15100461"/>
        <s v="15100462"/>
        <s v="15100463"/>
        <s v="15100464"/>
        <s v="15100465"/>
        <s v="15100466"/>
        <s v="15100467"/>
        <s v="15100519"/>
        <s v="15100602"/>
        <s v="15100603"/>
        <s v="15100605"/>
        <s v="15100617"/>
        <s v="15100618"/>
        <s v="15100619"/>
        <s v="15100620"/>
        <s v="15100701"/>
        <s v="15100702"/>
        <s v="15100718"/>
        <s v="15100719"/>
        <s v="15100720"/>
        <s v="15100721"/>
        <s v="15100722"/>
        <s v="15100723"/>
        <s v="15100724"/>
        <s v="15100725"/>
        <s v="15100745"/>
        <s v="15100900"/>
        <s v="15100903"/>
        <s v="15100924"/>
        <s v="15101001"/>
        <s v="15101002"/>
        <s v="15101003"/>
        <s v="15101101"/>
        <s v="15101102"/>
        <s v="15101103"/>
        <s v="15101104"/>
        <s v="15101105"/>
        <s v="15101202"/>
        <s v="15101250"/>
        <s v="15101301"/>
        <s v="15101603"/>
        <s v="15102003"/>
        <s v="15110001"/>
        <s v="15180001"/>
        <s v="16010002"/>
        <s v="16010003"/>
        <s v="16010004"/>
        <s v="16010005"/>
        <s v="16010006"/>
        <s v="16010007"/>
        <s v="16010008"/>
        <s v="16010009"/>
        <s v="16010010"/>
        <s v="16010013"/>
        <s v="16010014"/>
        <s v="16010015"/>
        <s v="16012004"/>
        <s v="16012005"/>
        <s v="16012006"/>
        <s v="16012009"/>
        <s v="16012011"/>
        <s v="16012012"/>
        <s v="16012013"/>
        <s v="16012014"/>
        <s v="16012016"/>
        <s v="16012017"/>
        <s v="16012018"/>
        <s v="16120001"/>
        <s v="16150001"/>
        <s v="16150002"/>
        <s v="16150003"/>
        <s v="16150004"/>
        <s v="16150011"/>
        <s v="16150012"/>
        <s v="16150013"/>
        <s v="16150016"/>
        <s v="16150050"/>
        <s v="16150101"/>
        <s v="16150202"/>
        <s v="16150701"/>
        <s v="16151201"/>
        <s v="16152001"/>
        <s v="16154901"/>
        <s v="17000001"/>
        <s v="17001700"/>
        <s v="17002701"/>
        <s v="17002702"/>
        <s v="17006102"/>
        <s v="17008404"/>
        <s v="17008522"/>
        <s v="18000001"/>
        <s v="18000002"/>
        <s v="18000004"/>
        <s v="18000005"/>
        <s v="18010000"/>
        <s v="18020000"/>
        <s v="19000001"/>
        <s v="19000003"/>
        <s v="19101103"/>
        <s v="20010001"/>
        <s v="20010004"/>
        <s v="20010005"/>
        <s v="20010006"/>
        <s v="20010007"/>
        <s v="20010010"/>
        <s v="20010099"/>
        <s v="20014918"/>
        <s v="20019701"/>
        <s v="20040001"/>
        <s v="20050000"/>
        <s v="20050007"/>
        <s v="20080001"/>
        <s v="20090002"/>
        <s v="20090003"/>
        <s v="20090004"/>
        <s v="20090700"/>
        <s v="20090800"/>
        <s v="20090900"/>
        <s v="20091700"/>
        <s v="20091800"/>
        <s v="20091900"/>
        <s v="20092800"/>
        <s v="20092900"/>
        <s v="20094900"/>
        <s v="20096500"/>
        <s v="20098900"/>
        <s v="20100000"/>
        <s v="20100003"/>
        <s v="20120001"/>
        <s v="20120002"/>
        <s v="20135337"/>
        <s v="20139002"/>
        <s v="20160001"/>
        <s v="20161401"/>
        <s v="20180002"/>
        <s v="20180004"/>
        <s v="20180007"/>
        <s v="20180009"/>
        <s v="20180010"/>
        <s v="20180011"/>
        <s v="20180023"/>
        <s v="20180028"/>
        <s v="20180030"/>
        <s v="20180031"/>
        <s v="20180032"/>
        <s v="20180035"/>
        <s v="20180040"/>
        <s v="20180045"/>
        <s v="20180048"/>
        <s v="20180049"/>
        <s v="20180050"/>
        <s v="20180051"/>
        <s v="20180090"/>
        <s v="20180099"/>
        <s v="20180102"/>
        <s v="20180103"/>
        <s v="20180104"/>
        <s v="20180237"/>
        <s v="20180238"/>
        <s v="20180301"/>
        <s v="20180302"/>
        <s v="20180303"/>
        <s v="20180304"/>
        <s v="20180305"/>
        <s v="20180306"/>
        <s v="20180307"/>
        <s v="20180313"/>
        <s v="20180314"/>
        <s v="20180501"/>
        <s v="20181001"/>
        <s v="20181002"/>
        <s v="20181201"/>
        <s v="20181202"/>
        <s v="20182050"/>
        <s v="20183700"/>
        <s v="20183701"/>
        <s v="20184903"/>
        <s v="20184904"/>
        <s v="20188768"/>
        <s v="20188769"/>
        <s v="20450000"/>
        <s v="20460000"/>
        <s v="20550098"/>
        <s v="20550860"/>
        <s v="20550861"/>
        <s v="20550865"/>
        <s v="20552002"/>
        <s v="20555091"/>
        <s v="20710001"/>
        <s v="21000001"/>
        <s v="21002100"/>
        <s v="21004332"/>
        <s v="23000001"/>
        <s v="24000001"/>
        <s v="24000002"/>
        <s v="25000001"/>
        <s v="26000001"/>
        <s v="26000002"/>
        <s v="27000001"/>
        <s v="27000002"/>
        <s v="28040001"/>
        <s v="28040004"/>
        <s v="28043000"/>
        <s v="28045200"/>
        <s v="28045300"/>
        <s v="28045400"/>
        <s v="28045500"/>
        <s v="28045600"/>
        <s v="28045900"/>
        <s v="29000001"/>
        <s v="31000001"/>
        <s v="33010001"/>
        <s v="33020001"/>
        <s v="34000001"/>
        <s v="36000102"/>
        <s v="36000103"/>
        <s v="36000200"/>
        <s v="36000201"/>
        <s v="36000310"/>
        <s v="36000785"/>
        <s v="36001200"/>
        <s v="41000001"/>
        <s v="45010001"/>
        <s v="47000016"/>
        <s v="47000017"/>
        <s v="47000018"/>
        <s v="48110004"/>
        <s v="48230000"/>
        <s v="49000001"/>
        <s v="50000001"/>
        <s v="51000001"/>
        <s v="54000001"/>
        <s v="56000001"/>
        <s v="57005700"/>
        <s v="57003801"/>
        <s v="59000002"/>
        <s v="59000003"/>
        <s v="59000004"/>
        <s v="60009301"/>
        <s v="60009302"/>
        <s v="61000001"/>
        <s v="62000001"/>
        <s v="63000001"/>
        <s v="65000001"/>
        <s v="68010015"/>
        <s v="68010030"/>
        <s v="68010099"/>
        <s v="68010727"/>
        <s v="68011200"/>
        <s v="68011233"/>
        <s v="68014922"/>
        <s v="68128933"/>
        <s v="69001104"/>
        <s v="69001106"/>
        <s v="69010004"/>
        <s v="69010005"/>
        <s v="69010006"/>
        <s v="69010007"/>
        <s v="69030001"/>
        <s v="69050001"/>
        <s v="69060011"/>
        <s v="69070001"/>
        <s v="69080001"/>
        <s v="69140001"/>
        <s v="69170001"/>
        <s v="69260001"/>
        <s v="69300001"/>
        <s v="70010103"/>
        <s v="70011512"/>
        <s v="70011514"/>
        <s v="70020001"/>
        <s v="70031512"/>
        <s v="70031513"/>
        <s v="70031514"/>
        <s v="70040001"/>
        <s v="70050075"/>
        <s v="70050091"/>
        <s v="70050092"/>
        <s v="70050094"/>
        <s v="70050095"/>
        <s v="70050096"/>
        <s v="70050097"/>
        <s v="70050098"/>
        <s v="70050099"/>
        <s v="70050101"/>
        <s v="70050102"/>
        <s v="70050104"/>
        <s v="70050105"/>
        <s v="70050107"/>
        <s v="70050109"/>
        <s v="70050111"/>
        <s v="70050113"/>
        <s v="70050210"/>
        <s v="70050246"/>
        <s v="70050247"/>
        <s v="70050333"/>
        <s v="70050334"/>
        <s v="70050335"/>
        <s v="70050336"/>
        <s v="70050337"/>
        <s v="70050338"/>
        <s v="70050339"/>
        <s v="70050341"/>
        <s v="70050345"/>
        <s v="70050379"/>
        <s v="70050414"/>
        <s v="70050415"/>
        <s v="70050416"/>
        <s v="70050417"/>
        <s v="70050418"/>
        <s v="70050449"/>
        <s v="70050451"/>
        <s v="70050452"/>
        <s v="70050454"/>
        <s v="70050474"/>
        <s v="70050519"/>
        <s v="70050520"/>
        <s v="70050575"/>
        <s v="70050621"/>
        <s v="70050623"/>
        <s v="70050624"/>
        <s v="70050626"/>
        <s v="70050653"/>
        <s v="70050655"/>
        <s v="70050725"/>
        <s v="70050727"/>
        <s v="70050728"/>
        <s v="70050729"/>
        <s v="70050730"/>
        <s v="70050731"/>
        <s v="70050732"/>
        <s v="70050800"/>
        <s v="70051512"/>
        <s v="70051513"/>
        <s v="70060000"/>
        <s v="70060003"/>
        <s v="70060004"/>
        <s v="70060005"/>
        <s v="70060006"/>
        <s v="70070001"/>
        <s v="70070002"/>
        <s v="70070004"/>
        <s v="70070005"/>
        <s v="70081512"/>
        <s v="70081513"/>
        <s v="70081514"/>
        <s v="70091512"/>
        <s v="70091513"/>
        <s v="70091514"/>
        <s v="70097024"/>
        <s v="70097034"/>
        <s v="70110001"/>
        <s v="70120001"/>
        <s v="70191512"/>
        <s v="70191513"/>
        <s v="70191514"/>
        <s v="70191515"/>
        <s v="70210001"/>
        <s v="70230001"/>
        <s v="71000001"/>
        <s v="72000001"/>
        <s v="72000004"/>
        <s v="72000005"/>
        <s v="72000006"/>
        <s v="72000007"/>
        <s v="72000010"/>
        <s v="72000011"/>
        <s v="72000013"/>
        <s v="72000014"/>
        <s v="72000018"/>
        <s v="72000021"/>
        <s v="72000022"/>
        <s v="72000023"/>
        <s v="72000024"/>
        <s v="72000025"/>
        <s v="72000026"/>
        <s v="72000027"/>
        <s v="72000028"/>
        <s v="72000029"/>
        <s v="72000031"/>
        <s v="72000034"/>
        <s v="72000035"/>
        <s v="72000036"/>
        <s v="72000037"/>
        <s v="72000038"/>
        <s v="72000039"/>
        <s v="72000040"/>
        <s v="72000042"/>
        <s v="72000043"/>
        <s v="72000044"/>
        <s v="72000045"/>
        <s v="72000046"/>
        <s v="72000047"/>
        <s v="72000048"/>
        <s v="72000049"/>
        <s v="72000051"/>
        <s v="72000052"/>
        <s v="72000053"/>
        <s v="72000054"/>
        <s v="72000055"/>
        <s v="72000056"/>
        <s v="72000057"/>
        <s v="72000058"/>
        <s v="72000059"/>
        <s v="72000060"/>
        <s v="72000061"/>
        <s v="72000062"/>
        <s v="72000063"/>
        <s v="72000064"/>
        <s v="72000065"/>
        <s v="72000066"/>
        <s v="72000067"/>
        <s v="72190001"/>
        <s v="72820000"/>
        <s v="73000001"/>
        <s v="74000001"/>
        <s v="75010098"/>
        <s v="75010500"/>
        <s v="75010501"/>
        <s v="75010502"/>
        <s v="75030030"/>
        <s v="75030654"/>
        <s v="75030657"/>
        <s v="75030660"/>
        <s v="75030661"/>
        <s v="75030856"/>
        <s v="75030862"/>
        <s v="75030863"/>
        <s v="75030864"/>
        <s v="75030961"/>
        <s v="75030962"/>
        <s v="75030963"/>
        <s v="75031058"/>
        <s v="75050080"/>
        <s v="75060099"/>
        <s v="75080031"/>
        <s v="75090421"/>
        <s v="75100001"/>
        <s v="78000001"/>
        <s v="78000004"/>
        <s v="80000001"/>
        <s v="80000002"/>
        <s v="80000004"/>
        <s v="80000024"/>
        <s v="80000055"/>
        <s v="80000101"/>
        <s v="80000501"/>
        <s v="80000701"/>
        <s v="80001201"/>
        <s v="80004901"/>
        <s v="80004904"/>
        <s v="83000001"/>
        <s v="83004985"/>
        <s v="84000154"/>
        <s v="86004960"/>
        <s v="86004961"/>
        <s v="86010300"/>
        <s v="86011101"/>
        <s v="86090300"/>
        <s v="88000001"/>
        <s v="89000001"/>
        <s v="89000004"/>
        <s v="89001401"/>
        <s v="89001501"/>
        <s v="89001601"/>
        <s v="89001602"/>
        <s v="89001701"/>
        <s v="90000001"/>
        <s v="91020001"/>
        <s v="91020002"/>
        <s v="91020005"/>
        <s v="91020006"/>
        <s v="91020007"/>
        <s v="91020008"/>
        <s v="91020009"/>
        <s v="91020010"/>
        <s v="91020011"/>
        <s v="91020012"/>
        <s v="91020013"/>
        <s v="91020014"/>
        <s v="91020015"/>
        <s v="91020016"/>
        <s v="91020017"/>
        <s v="91020019"/>
        <s v="91020020"/>
        <s v="91020021"/>
        <s v="91020025"/>
        <s v="91020026"/>
        <s v="91020027"/>
        <s v="91020028"/>
        <s v="93000001"/>
        <s v="95030001"/>
        <s v="95040001"/>
        <s v="95040002"/>
        <s v="95040004"/>
        <s v="95040005"/>
        <s v="95040006"/>
        <s v="95040007"/>
        <s v="95040009"/>
        <s v="95040010"/>
        <s v="95130000"/>
        <s v="95140001"/>
        <s v="95190001"/>
        <s v="95210000"/>
        <s v="95240001"/>
        <s v="95250001"/>
        <s v="95270001"/>
        <s v="95280000"/>
        <s v="95320000"/>
        <s v="95420002"/>
        <s v="95480001"/>
        <s v="95550001"/>
        <s v="95620000"/>
        <s v="95640001"/>
        <s v="95650001"/>
        <s v="95670000"/>
        <s v="95680001"/>
        <s v="95690000"/>
        <s v="95690002"/>
        <s v="95700001"/>
        <s v="95770000"/>
        <s v="95790000"/>
        <s v="95790001"/>
        <s v="95800000"/>
        <s v="95800001"/>
        <s v="95850000"/>
        <s v="95880000"/>
        <s v="97000002"/>
        <s v="97000004"/>
        <s v="97000005"/>
        <s v="97000007"/>
        <s v="97000010"/>
        <s v="97000012"/>
        <s v="97008003"/>
        <s v="97008010"/>
        <s v="97008020"/>
        <s v="97008050"/>
        <s v="97008731"/>
        <s v="97008761"/>
        <s v="97008771"/>
        <s v="97008780"/>
        <s v="97008791"/>
        <s v="97008792"/>
        <s v="97008801"/>
        <s v="97008802"/>
        <s v="97008811"/>
        <s v="97008812"/>
        <s v="97008841"/>
        <s v="97008842"/>
        <s v="97008891"/>
        <s v="97008892"/>
        <s v="97110002"/>
        <s v="97200010"/>
        <s v="97200012"/>
        <s v="97200019"/>
        <s v="97200034"/>
        <s v="99999999"/>
        <n v="95040005" u="1"/>
        <n v="95040002" u="1"/>
        <n v="95040007" u="1"/>
        <n v="95040004" u="1"/>
        <n v="95040001" u="1"/>
        <n v="95040006" u="1"/>
      </sharedItems>
    </cacheField>
    <cacheField name="Type" numFmtId="49">
      <sharedItems containsBlank="1" count="8">
        <s v="DEP"/>
        <s v="IPAC"/>
        <s v="RFC PMTS"/>
        <s v="ASAP"/>
        <s v="ITS"/>
        <s v="EXCP"/>
        <s v="NTDO PMTS"/>
        <m u="1"/>
      </sharedItems>
    </cacheField>
    <cacheField name="Count"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917">
  <r>
    <x v="0"/>
    <x v="0"/>
    <x v="0"/>
    <n v="1"/>
  </r>
  <r>
    <x v="0"/>
    <x v="0"/>
    <x v="1"/>
    <n v="1"/>
  </r>
  <r>
    <x v="0"/>
    <x v="0"/>
    <x v="2"/>
    <n v="1"/>
  </r>
  <r>
    <x v="0"/>
    <x v="1"/>
    <x v="0"/>
    <n v="1"/>
  </r>
  <r>
    <x v="0"/>
    <x v="1"/>
    <x v="1"/>
    <n v="1"/>
  </r>
  <r>
    <x v="1"/>
    <x v="2"/>
    <x v="0"/>
    <n v="1"/>
  </r>
  <r>
    <x v="1"/>
    <x v="2"/>
    <x v="1"/>
    <n v="1"/>
  </r>
  <r>
    <x v="1"/>
    <x v="2"/>
    <x v="2"/>
    <n v="1"/>
  </r>
  <r>
    <x v="1"/>
    <x v="3"/>
    <x v="0"/>
    <n v="1"/>
  </r>
  <r>
    <x v="1"/>
    <x v="3"/>
    <x v="1"/>
    <n v="1"/>
  </r>
  <r>
    <x v="1"/>
    <x v="3"/>
    <x v="2"/>
    <n v="1"/>
  </r>
  <r>
    <x v="2"/>
    <x v="4"/>
    <x v="1"/>
    <n v="1"/>
  </r>
  <r>
    <x v="2"/>
    <x v="4"/>
    <x v="2"/>
    <n v="1"/>
  </r>
  <r>
    <x v="2"/>
    <x v="4"/>
    <x v="3"/>
    <n v="1"/>
  </r>
  <r>
    <x v="2"/>
    <x v="5"/>
    <x v="1"/>
    <n v="1"/>
  </r>
  <r>
    <x v="2"/>
    <x v="5"/>
    <x v="2"/>
    <n v="1"/>
  </r>
  <r>
    <x v="2"/>
    <x v="5"/>
    <x v="3"/>
    <n v="1"/>
  </r>
  <r>
    <x v="2"/>
    <x v="6"/>
    <x v="2"/>
    <n v="1"/>
  </r>
  <r>
    <x v="3"/>
    <x v="7"/>
    <x v="1"/>
    <n v="1"/>
  </r>
  <r>
    <x v="3"/>
    <x v="7"/>
    <x v="2"/>
    <n v="1"/>
  </r>
  <r>
    <x v="3"/>
    <x v="7"/>
    <x v="0"/>
    <n v="1"/>
  </r>
  <r>
    <x v="3"/>
    <x v="8"/>
    <x v="1"/>
    <n v="1"/>
  </r>
  <r>
    <x v="4"/>
    <x v="9"/>
    <x v="0"/>
    <n v="1"/>
  </r>
  <r>
    <x v="4"/>
    <x v="9"/>
    <x v="1"/>
    <n v="1"/>
  </r>
  <r>
    <x v="4"/>
    <x v="9"/>
    <x v="2"/>
    <n v="1"/>
  </r>
  <r>
    <x v="5"/>
    <x v="10"/>
    <x v="2"/>
    <n v="1"/>
  </r>
  <r>
    <x v="5"/>
    <x v="10"/>
    <x v="1"/>
    <n v="1"/>
  </r>
  <r>
    <x v="5"/>
    <x v="11"/>
    <x v="0"/>
    <n v="1"/>
  </r>
  <r>
    <x v="5"/>
    <x v="11"/>
    <x v="1"/>
    <n v="1"/>
  </r>
  <r>
    <x v="5"/>
    <x v="11"/>
    <x v="2"/>
    <n v="1"/>
  </r>
  <r>
    <x v="6"/>
    <x v="12"/>
    <x v="0"/>
    <n v="1"/>
  </r>
  <r>
    <x v="6"/>
    <x v="12"/>
    <x v="1"/>
    <n v="1"/>
  </r>
  <r>
    <x v="6"/>
    <x v="12"/>
    <x v="2"/>
    <n v="1"/>
  </r>
  <r>
    <x v="6"/>
    <x v="12"/>
    <x v="4"/>
    <n v="1"/>
  </r>
  <r>
    <x v="6"/>
    <x v="13"/>
    <x v="0"/>
    <n v="1"/>
  </r>
  <r>
    <x v="6"/>
    <x v="13"/>
    <x v="1"/>
    <n v="1"/>
  </r>
  <r>
    <x v="6"/>
    <x v="13"/>
    <x v="2"/>
    <n v="1"/>
  </r>
  <r>
    <x v="6"/>
    <x v="14"/>
    <x v="0"/>
    <n v="1"/>
  </r>
  <r>
    <x v="6"/>
    <x v="14"/>
    <x v="1"/>
    <n v="1"/>
  </r>
  <r>
    <x v="6"/>
    <x v="14"/>
    <x v="2"/>
    <n v="1"/>
  </r>
  <r>
    <x v="6"/>
    <x v="14"/>
    <x v="4"/>
    <n v="1"/>
  </r>
  <r>
    <x v="6"/>
    <x v="15"/>
    <x v="0"/>
    <n v="1"/>
  </r>
  <r>
    <x v="6"/>
    <x v="15"/>
    <x v="1"/>
    <n v="1"/>
  </r>
  <r>
    <x v="6"/>
    <x v="15"/>
    <x v="2"/>
    <n v="1"/>
  </r>
  <r>
    <x v="7"/>
    <x v="16"/>
    <x v="0"/>
    <n v="1"/>
  </r>
  <r>
    <x v="7"/>
    <x v="16"/>
    <x v="1"/>
    <n v="1"/>
  </r>
  <r>
    <x v="7"/>
    <x v="16"/>
    <x v="2"/>
    <n v="1"/>
  </r>
  <r>
    <x v="7"/>
    <x v="17"/>
    <x v="0"/>
    <n v="1"/>
  </r>
  <r>
    <x v="7"/>
    <x v="17"/>
    <x v="1"/>
    <n v="1"/>
  </r>
  <r>
    <x v="7"/>
    <x v="18"/>
    <x v="0"/>
    <n v="1"/>
  </r>
  <r>
    <x v="7"/>
    <x v="18"/>
    <x v="1"/>
    <n v="1"/>
  </r>
  <r>
    <x v="7"/>
    <x v="18"/>
    <x v="2"/>
    <n v="1"/>
  </r>
  <r>
    <x v="7"/>
    <x v="19"/>
    <x v="0"/>
    <n v="1"/>
  </r>
  <r>
    <x v="7"/>
    <x v="19"/>
    <x v="1"/>
    <n v="1"/>
  </r>
  <r>
    <x v="7"/>
    <x v="19"/>
    <x v="2"/>
    <n v="1"/>
  </r>
  <r>
    <x v="7"/>
    <x v="20"/>
    <x v="0"/>
    <n v="1"/>
  </r>
  <r>
    <x v="7"/>
    <x v="20"/>
    <x v="1"/>
    <n v="1"/>
  </r>
  <r>
    <x v="7"/>
    <x v="20"/>
    <x v="2"/>
    <n v="1"/>
  </r>
  <r>
    <x v="7"/>
    <x v="21"/>
    <x v="0"/>
    <n v="1"/>
  </r>
  <r>
    <x v="7"/>
    <x v="21"/>
    <x v="1"/>
    <n v="1"/>
  </r>
  <r>
    <x v="7"/>
    <x v="21"/>
    <x v="5"/>
    <n v="1"/>
  </r>
  <r>
    <x v="7"/>
    <x v="21"/>
    <x v="3"/>
    <n v="1"/>
  </r>
  <r>
    <x v="7"/>
    <x v="21"/>
    <x v="2"/>
    <n v="1"/>
  </r>
  <r>
    <x v="7"/>
    <x v="22"/>
    <x v="1"/>
    <n v="1"/>
  </r>
  <r>
    <x v="7"/>
    <x v="22"/>
    <x v="2"/>
    <n v="1"/>
  </r>
  <r>
    <x v="7"/>
    <x v="23"/>
    <x v="1"/>
    <n v="1"/>
  </r>
  <r>
    <x v="7"/>
    <x v="23"/>
    <x v="2"/>
    <n v="1"/>
  </r>
  <r>
    <x v="7"/>
    <x v="24"/>
    <x v="1"/>
    <n v="1"/>
  </r>
  <r>
    <x v="7"/>
    <x v="24"/>
    <x v="2"/>
    <n v="1"/>
  </r>
  <r>
    <x v="7"/>
    <x v="25"/>
    <x v="1"/>
    <n v="1"/>
  </r>
  <r>
    <x v="7"/>
    <x v="25"/>
    <x v="2"/>
    <n v="1"/>
  </r>
  <r>
    <x v="7"/>
    <x v="26"/>
    <x v="0"/>
    <n v="1"/>
  </r>
  <r>
    <x v="7"/>
    <x v="26"/>
    <x v="1"/>
    <n v="1"/>
  </r>
  <r>
    <x v="7"/>
    <x v="26"/>
    <x v="2"/>
    <n v="1"/>
  </r>
  <r>
    <x v="7"/>
    <x v="27"/>
    <x v="1"/>
    <n v="1"/>
  </r>
  <r>
    <x v="7"/>
    <x v="27"/>
    <x v="2"/>
    <n v="1"/>
  </r>
  <r>
    <x v="7"/>
    <x v="28"/>
    <x v="1"/>
    <n v="1"/>
  </r>
  <r>
    <x v="7"/>
    <x v="28"/>
    <x v="2"/>
    <n v="1"/>
  </r>
  <r>
    <x v="7"/>
    <x v="29"/>
    <x v="1"/>
    <n v="1"/>
  </r>
  <r>
    <x v="7"/>
    <x v="29"/>
    <x v="2"/>
    <n v="1"/>
  </r>
  <r>
    <x v="7"/>
    <x v="30"/>
    <x v="1"/>
    <n v="1"/>
  </r>
  <r>
    <x v="7"/>
    <x v="30"/>
    <x v="2"/>
    <n v="1"/>
  </r>
  <r>
    <x v="7"/>
    <x v="31"/>
    <x v="1"/>
    <n v="1"/>
  </r>
  <r>
    <x v="7"/>
    <x v="31"/>
    <x v="2"/>
    <n v="1"/>
  </r>
  <r>
    <x v="7"/>
    <x v="32"/>
    <x v="1"/>
    <n v="1"/>
  </r>
  <r>
    <x v="7"/>
    <x v="32"/>
    <x v="2"/>
    <n v="1"/>
  </r>
  <r>
    <x v="7"/>
    <x v="33"/>
    <x v="1"/>
    <n v="1"/>
  </r>
  <r>
    <x v="7"/>
    <x v="33"/>
    <x v="2"/>
    <n v="1"/>
  </r>
  <r>
    <x v="7"/>
    <x v="34"/>
    <x v="1"/>
    <n v="1"/>
  </r>
  <r>
    <x v="7"/>
    <x v="34"/>
    <x v="2"/>
    <n v="1"/>
  </r>
  <r>
    <x v="7"/>
    <x v="35"/>
    <x v="1"/>
    <n v="1"/>
  </r>
  <r>
    <x v="7"/>
    <x v="35"/>
    <x v="2"/>
    <n v="1"/>
  </r>
  <r>
    <x v="7"/>
    <x v="36"/>
    <x v="1"/>
    <n v="1"/>
  </r>
  <r>
    <x v="7"/>
    <x v="36"/>
    <x v="2"/>
    <n v="1"/>
  </r>
  <r>
    <x v="7"/>
    <x v="37"/>
    <x v="1"/>
    <n v="1"/>
  </r>
  <r>
    <x v="7"/>
    <x v="37"/>
    <x v="2"/>
    <n v="1"/>
  </r>
  <r>
    <x v="7"/>
    <x v="38"/>
    <x v="1"/>
    <n v="1"/>
  </r>
  <r>
    <x v="7"/>
    <x v="38"/>
    <x v="2"/>
    <n v="1"/>
  </r>
  <r>
    <x v="7"/>
    <x v="39"/>
    <x v="1"/>
    <n v="1"/>
  </r>
  <r>
    <x v="7"/>
    <x v="39"/>
    <x v="2"/>
    <n v="1"/>
  </r>
  <r>
    <x v="7"/>
    <x v="40"/>
    <x v="1"/>
    <n v="1"/>
  </r>
  <r>
    <x v="7"/>
    <x v="40"/>
    <x v="2"/>
    <n v="1"/>
  </r>
  <r>
    <x v="7"/>
    <x v="41"/>
    <x v="1"/>
    <n v="1"/>
  </r>
  <r>
    <x v="7"/>
    <x v="41"/>
    <x v="2"/>
    <n v="1"/>
  </r>
  <r>
    <x v="7"/>
    <x v="42"/>
    <x v="1"/>
    <n v="1"/>
  </r>
  <r>
    <x v="7"/>
    <x v="42"/>
    <x v="2"/>
    <n v="1"/>
  </r>
  <r>
    <x v="7"/>
    <x v="43"/>
    <x v="1"/>
    <n v="1"/>
  </r>
  <r>
    <x v="7"/>
    <x v="43"/>
    <x v="2"/>
    <n v="1"/>
  </r>
  <r>
    <x v="7"/>
    <x v="44"/>
    <x v="1"/>
    <n v="1"/>
  </r>
  <r>
    <x v="7"/>
    <x v="44"/>
    <x v="2"/>
    <n v="1"/>
  </r>
  <r>
    <x v="7"/>
    <x v="45"/>
    <x v="1"/>
    <n v="1"/>
  </r>
  <r>
    <x v="7"/>
    <x v="45"/>
    <x v="2"/>
    <n v="1"/>
  </r>
  <r>
    <x v="7"/>
    <x v="46"/>
    <x v="1"/>
    <n v="1"/>
  </r>
  <r>
    <x v="7"/>
    <x v="46"/>
    <x v="2"/>
    <n v="1"/>
  </r>
  <r>
    <x v="7"/>
    <x v="47"/>
    <x v="1"/>
    <n v="1"/>
  </r>
  <r>
    <x v="7"/>
    <x v="47"/>
    <x v="2"/>
    <n v="1"/>
  </r>
  <r>
    <x v="7"/>
    <x v="48"/>
    <x v="1"/>
    <n v="1"/>
  </r>
  <r>
    <x v="7"/>
    <x v="48"/>
    <x v="2"/>
    <n v="1"/>
  </r>
  <r>
    <x v="7"/>
    <x v="49"/>
    <x v="1"/>
    <n v="1"/>
  </r>
  <r>
    <x v="7"/>
    <x v="49"/>
    <x v="2"/>
    <n v="1"/>
  </r>
  <r>
    <x v="7"/>
    <x v="50"/>
    <x v="1"/>
    <n v="1"/>
  </r>
  <r>
    <x v="7"/>
    <x v="50"/>
    <x v="2"/>
    <n v="1"/>
  </r>
  <r>
    <x v="7"/>
    <x v="51"/>
    <x v="1"/>
    <n v="1"/>
  </r>
  <r>
    <x v="7"/>
    <x v="51"/>
    <x v="2"/>
    <n v="1"/>
  </r>
  <r>
    <x v="7"/>
    <x v="52"/>
    <x v="0"/>
    <n v="1"/>
  </r>
  <r>
    <x v="7"/>
    <x v="53"/>
    <x v="2"/>
    <n v="1"/>
  </r>
  <r>
    <x v="7"/>
    <x v="54"/>
    <x v="2"/>
    <n v="1"/>
  </r>
  <r>
    <x v="7"/>
    <x v="54"/>
    <x v="1"/>
    <n v="1"/>
  </r>
  <r>
    <x v="7"/>
    <x v="55"/>
    <x v="2"/>
    <n v="1"/>
  </r>
  <r>
    <x v="7"/>
    <x v="55"/>
    <x v="1"/>
    <n v="1"/>
  </r>
  <r>
    <x v="7"/>
    <x v="56"/>
    <x v="2"/>
    <n v="1"/>
  </r>
  <r>
    <x v="7"/>
    <x v="56"/>
    <x v="1"/>
    <n v="1"/>
  </r>
  <r>
    <x v="7"/>
    <x v="57"/>
    <x v="2"/>
    <n v="1"/>
  </r>
  <r>
    <x v="7"/>
    <x v="57"/>
    <x v="1"/>
    <n v="1"/>
  </r>
  <r>
    <x v="7"/>
    <x v="58"/>
    <x v="2"/>
    <n v="1"/>
  </r>
  <r>
    <x v="7"/>
    <x v="58"/>
    <x v="1"/>
    <n v="1"/>
  </r>
  <r>
    <x v="7"/>
    <x v="59"/>
    <x v="2"/>
    <n v="1"/>
  </r>
  <r>
    <x v="7"/>
    <x v="59"/>
    <x v="1"/>
    <n v="1"/>
  </r>
  <r>
    <x v="7"/>
    <x v="60"/>
    <x v="2"/>
    <n v="1"/>
  </r>
  <r>
    <x v="7"/>
    <x v="60"/>
    <x v="1"/>
    <n v="1"/>
  </r>
  <r>
    <x v="7"/>
    <x v="61"/>
    <x v="2"/>
    <n v="1"/>
  </r>
  <r>
    <x v="7"/>
    <x v="61"/>
    <x v="1"/>
    <n v="1"/>
  </r>
  <r>
    <x v="7"/>
    <x v="62"/>
    <x v="2"/>
    <n v="1"/>
  </r>
  <r>
    <x v="7"/>
    <x v="62"/>
    <x v="1"/>
    <n v="1"/>
  </r>
  <r>
    <x v="7"/>
    <x v="63"/>
    <x v="2"/>
    <n v="1"/>
  </r>
  <r>
    <x v="7"/>
    <x v="63"/>
    <x v="1"/>
    <n v="1"/>
  </r>
  <r>
    <x v="7"/>
    <x v="64"/>
    <x v="2"/>
    <n v="1"/>
  </r>
  <r>
    <x v="7"/>
    <x v="64"/>
    <x v="1"/>
    <n v="1"/>
  </r>
  <r>
    <x v="7"/>
    <x v="65"/>
    <x v="2"/>
    <n v="1"/>
  </r>
  <r>
    <x v="7"/>
    <x v="65"/>
    <x v="1"/>
    <n v="1"/>
  </r>
  <r>
    <x v="7"/>
    <x v="66"/>
    <x v="0"/>
    <n v="1"/>
  </r>
  <r>
    <x v="7"/>
    <x v="66"/>
    <x v="1"/>
    <n v="1"/>
  </r>
  <r>
    <x v="7"/>
    <x v="66"/>
    <x v="2"/>
    <n v="1"/>
  </r>
  <r>
    <x v="7"/>
    <x v="67"/>
    <x v="0"/>
    <n v="1"/>
  </r>
  <r>
    <x v="7"/>
    <x v="67"/>
    <x v="1"/>
    <n v="1"/>
  </r>
  <r>
    <x v="7"/>
    <x v="67"/>
    <x v="2"/>
    <n v="1"/>
  </r>
  <r>
    <x v="7"/>
    <x v="68"/>
    <x v="0"/>
    <n v="1"/>
  </r>
  <r>
    <x v="7"/>
    <x v="68"/>
    <x v="1"/>
    <n v="1"/>
  </r>
  <r>
    <x v="7"/>
    <x v="68"/>
    <x v="2"/>
    <n v="1"/>
  </r>
  <r>
    <x v="7"/>
    <x v="69"/>
    <x v="1"/>
    <n v="1"/>
  </r>
  <r>
    <x v="7"/>
    <x v="70"/>
    <x v="1"/>
    <n v="1"/>
  </r>
  <r>
    <x v="7"/>
    <x v="71"/>
    <x v="1"/>
    <n v="1"/>
  </r>
  <r>
    <x v="7"/>
    <x v="72"/>
    <x v="1"/>
    <n v="1"/>
  </r>
  <r>
    <x v="7"/>
    <x v="73"/>
    <x v="1"/>
    <n v="1"/>
  </r>
  <r>
    <x v="7"/>
    <x v="74"/>
    <x v="1"/>
    <n v="1"/>
  </r>
  <r>
    <x v="7"/>
    <x v="75"/>
    <x v="1"/>
    <n v="1"/>
  </r>
  <r>
    <x v="7"/>
    <x v="76"/>
    <x v="1"/>
    <n v="1"/>
  </r>
  <r>
    <x v="7"/>
    <x v="77"/>
    <x v="1"/>
    <n v="1"/>
  </r>
  <r>
    <x v="7"/>
    <x v="78"/>
    <x v="1"/>
    <n v="1"/>
  </r>
  <r>
    <x v="7"/>
    <x v="79"/>
    <x v="0"/>
    <n v="1"/>
  </r>
  <r>
    <x v="7"/>
    <x v="79"/>
    <x v="1"/>
    <n v="1"/>
  </r>
  <r>
    <x v="7"/>
    <x v="79"/>
    <x v="2"/>
    <n v="1"/>
  </r>
  <r>
    <x v="7"/>
    <x v="80"/>
    <x v="1"/>
    <n v="1"/>
  </r>
  <r>
    <x v="7"/>
    <x v="81"/>
    <x v="1"/>
    <n v="1"/>
  </r>
  <r>
    <x v="7"/>
    <x v="81"/>
    <x v="2"/>
    <n v="1"/>
  </r>
  <r>
    <x v="7"/>
    <x v="82"/>
    <x v="0"/>
    <n v="1"/>
  </r>
  <r>
    <x v="7"/>
    <x v="82"/>
    <x v="1"/>
    <n v="1"/>
  </r>
  <r>
    <x v="7"/>
    <x v="82"/>
    <x v="2"/>
    <n v="1"/>
  </r>
  <r>
    <x v="7"/>
    <x v="83"/>
    <x v="1"/>
    <n v="1"/>
  </r>
  <r>
    <x v="7"/>
    <x v="84"/>
    <x v="0"/>
    <n v="1"/>
  </r>
  <r>
    <x v="7"/>
    <x v="84"/>
    <x v="1"/>
    <n v="1"/>
  </r>
  <r>
    <x v="7"/>
    <x v="84"/>
    <x v="2"/>
    <n v="1"/>
  </r>
  <r>
    <x v="7"/>
    <x v="84"/>
    <x v="3"/>
    <n v="1"/>
  </r>
  <r>
    <x v="7"/>
    <x v="85"/>
    <x v="0"/>
    <n v="1"/>
  </r>
  <r>
    <x v="7"/>
    <x v="85"/>
    <x v="1"/>
    <n v="1"/>
  </r>
  <r>
    <x v="7"/>
    <x v="85"/>
    <x v="2"/>
    <n v="1"/>
  </r>
  <r>
    <x v="7"/>
    <x v="85"/>
    <x v="4"/>
    <n v="1"/>
  </r>
  <r>
    <x v="7"/>
    <x v="86"/>
    <x v="1"/>
    <n v="1"/>
  </r>
  <r>
    <x v="7"/>
    <x v="86"/>
    <x v="2"/>
    <n v="1"/>
  </r>
  <r>
    <x v="7"/>
    <x v="87"/>
    <x v="1"/>
    <n v="1"/>
  </r>
  <r>
    <x v="7"/>
    <x v="87"/>
    <x v="2"/>
    <n v="1"/>
  </r>
  <r>
    <x v="7"/>
    <x v="88"/>
    <x v="1"/>
    <n v="1"/>
  </r>
  <r>
    <x v="7"/>
    <x v="88"/>
    <x v="2"/>
    <n v="1"/>
  </r>
  <r>
    <x v="7"/>
    <x v="89"/>
    <x v="0"/>
    <n v="1"/>
  </r>
  <r>
    <x v="7"/>
    <x v="89"/>
    <x v="1"/>
    <n v="1"/>
  </r>
  <r>
    <x v="7"/>
    <x v="89"/>
    <x v="2"/>
    <n v="1"/>
  </r>
  <r>
    <x v="7"/>
    <x v="89"/>
    <x v="3"/>
    <n v="1"/>
  </r>
  <r>
    <x v="7"/>
    <x v="90"/>
    <x v="1"/>
    <n v="1"/>
  </r>
  <r>
    <x v="7"/>
    <x v="90"/>
    <x v="2"/>
    <n v="1"/>
  </r>
  <r>
    <x v="7"/>
    <x v="91"/>
    <x v="1"/>
    <n v="1"/>
  </r>
  <r>
    <x v="7"/>
    <x v="91"/>
    <x v="2"/>
    <n v="1"/>
  </r>
  <r>
    <x v="7"/>
    <x v="91"/>
    <x v="0"/>
    <n v="1"/>
  </r>
  <r>
    <x v="7"/>
    <x v="91"/>
    <x v="5"/>
    <n v="1"/>
  </r>
  <r>
    <x v="7"/>
    <x v="92"/>
    <x v="0"/>
    <n v="1"/>
  </r>
  <r>
    <x v="7"/>
    <x v="92"/>
    <x v="1"/>
    <n v="1"/>
  </r>
  <r>
    <x v="7"/>
    <x v="92"/>
    <x v="2"/>
    <n v="1"/>
  </r>
  <r>
    <x v="7"/>
    <x v="93"/>
    <x v="0"/>
    <n v="1"/>
  </r>
  <r>
    <x v="7"/>
    <x v="93"/>
    <x v="1"/>
    <n v="1"/>
  </r>
  <r>
    <x v="7"/>
    <x v="93"/>
    <x v="2"/>
    <n v="1"/>
  </r>
  <r>
    <x v="7"/>
    <x v="94"/>
    <x v="1"/>
    <n v="1"/>
  </r>
  <r>
    <x v="7"/>
    <x v="95"/>
    <x v="0"/>
    <n v="1"/>
  </r>
  <r>
    <x v="7"/>
    <x v="95"/>
    <x v="1"/>
    <n v="1"/>
  </r>
  <r>
    <x v="7"/>
    <x v="95"/>
    <x v="2"/>
    <n v="1"/>
  </r>
  <r>
    <x v="8"/>
    <x v="96"/>
    <x v="0"/>
    <n v="1"/>
  </r>
  <r>
    <x v="8"/>
    <x v="96"/>
    <x v="1"/>
    <n v="1"/>
  </r>
  <r>
    <x v="8"/>
    <x v="96"/>
    <x v="2"/>
    <n v="1"/>
  </r>
  <r>
    <x v="8"/>
    <x v="97"/>
    <x v="0"/>
    <n v="1"/>
  </r>
  <r>
    <x v="8"/>
    <x v="97"/>
    <x v="1"/>
    <n v="1"/>
  </r>
  <r>
    <x v="8"/>
    <x v="97"/>
    <x v="2"/>
    <n v="1"/>
  </r>
  <r>
    <x v="8"/>
    <x v="97"/>
    <x v="3"/>
    <n v="1"/>
  </r>
  <r>
    <x v="8"/>
    <x v="97"/>
    <x v="4"/>
    <n v="1"/>
  </r>
  <r>
    <x v="8"/>
    <x v="98"/>
    <x v="0"/>
    <n v="1"/>
  </r>
  <r>
    <x v="8"/>
    <x v="98"/>
    <x v="1"/>
    <n v="1"/>
  </r>
  <r>
    <x v="8"/>
    <x v="98"/>
    <x v="2"/>
    <n v="1"/>
  </r>
  <r>
    <x v="8"/>
    <x v="99"/>
    <x v="0"/>
    <n v="1"/>
  </r>
  <r>
    <x v="8"/>
    <x v="99"/>
    <x v="1"/>
    <n v="1"/>
  </r>
  <r>
    <x v="8"/>
    <x v="99"/>
    <x v="2"/>
    <n v="1"/>
  </r>
  <r>
    <x v="8"/>
    <x v="99"/>
    <x v="4"/>
    <n v="1"/>
  </r>
  <r>
    <x v="8"/>
    <x v="100"/>
    <x v="0"/>
    <n v="1"/>
  </r>
  <r>
    <x v="8"/>
    <x v="100"/>
    <x v="1"/>
    <n v="1"/>
  </r>
  <r>
    <x v="8"/>
    <x v="100"/>
    <x v="2"/>
    <n v="1"/>
  </r>
  <r>
    <x v="8"/>
    <x v="100"/>
    <x v="3"/>
    <n v="1"/>
  </r>
  <r>
    <x v="8"/>
    <x v="100"/>
    <x v="4"/>
    <n v="1"/>
  </r>
  <r>
    <x v="8"/>
    <x v="101"/>
    <x v="1"/>
    <n v="1"/>
  </r>
  <r>
    <x v="8"/>
    <x v="102"/>
    <x v="0"/>
    <n v="1"/>
  </r>
  <r>
    <x v="8"/>
    <x v="102"/>
    <x v="1"/>
    <n v="1"/>
  </r>
  <r>
    <x v="8"/>
    <x v="102"/>
    <x v="2"/>
    <n v="1"/>
  </r>
  <r>
    <x v="8"/>
    <x v="102"/>
    <x v="3"/>
    <n v="1"/>
  </r>
  <r>
    <x v="9"/>
    <x v="103"/>
    <x v="0"/>
    <n v="1"/>
  </r>
  <r>
    <x v="9"/>
    <x v="103"/>
    <x v="1"/>
    <n v="1"/>
  </r>
  <r>
    <x v="9"/>
    <x v="103"/>
    <x v="2"/>
    <n v="1"/>
  </r>
  <r>
    <x v="9"/>
    <x v="103"/>
    <x v="3"/>
    <n v="1"/>
  </r>
  <r>
    <x v="9"/>
    <x v="103"/>
    <x v="4"/>
    <n v="1"/>
  </r>
  <r>
    <x v="9"/>
    <x v="104"/>
    <x v="0"/>
    <n v="1"/>
  </r>
  <r>
    <x v="9"/>
    <x v="104"/>
    <x v="1"/>
    <n v="1"/>
  </r>
  <r>
    <x v="9"/>
    <x v="104"/>
    <x v="2"/>
    <n v="1"/>
  </r>
  <r>
    <x v="9"/>
    <x v="105"/>
    <x v="0"/>
    <n v="1"/>
  </r>
  <r>
    <x v="9"/>
    <x v="105"/>
    <x v="1"/>
    <n v="1"/>
  </r>
  <r>
    <x v="9"/>
    <x v="105"/>
    <x v="2"/>
    <n v="1"/>
  </r>
  <r>
    <x v="9"/>
    <x v="105"/>
    <x v="3"/>
    <n v="1"/>
  </r>
  <r>
    <x v="9"/>
    <x v="106"/>
    <x v="0"/>
    <n v="1"/>
  </r>
  <r>
    <x v="9"/>
    <x v="106"/>
    <x v="1"/>
    <n v="1"/>
  </r>
  <r>
    <x v="9"/>
    <x v="106"/>
    <x v="2"/>
    <n v="1"/>
  </r>
  <r>
    <x v="9"/>
    <x v="106"/>
    <x v="3"/>
    <n v="1"/>
  </r>
  <r>
    <x v="9"/>
    <x v="107"/>
    <x v="0"/>
    <n v="1"/>
  </r>
  <r>
    <x v="9"/>
    <x v="107"/>
    <x v="1"/>
    <n v="1"/>
  </r>
  <r>
    <x v="9"/>
    <x v="107"/>
    <x v="2"/>
    <n v="1"/>
  </r>
  <r>
    <x v="9"/>
    <x v="107"/>
    <x v="3"/>
    <n v="1"/>
  </r>
  <r>
    <x v="9"/>
    <x v="107"/>
    <x v="4"/>
    <n v="1"/>
  </r>
  <r>
    <x v="9"/>
    <x v="108"/>
    <x v="0"/>
    <n v="1"/>
  </r>
  <r>
    <x v="9"/>
    <x v="108"/>
    <x v="1"/>
    <n v="1"/>
  </r>
  <r>
    <x v="9"/>
    <x v="108"/>
    <x v="2"/>
    <n v="1"/>
  </r>
  <r>
    <x v="9"/>
    <x v="108"/>
    <x v="3"/>
    <n v="1"/>
  </r>
  <r>
    <x v="9"/>
    <x v="109"/>
    <x v="0"/>
    <n v="1"/>
  </r>
  <r>
    <x v="9"/>
    <x v="109"/>
    <x v="1"/>
    <n v="1"/>
  </r>
  <r>
    <x v="9"/>
    <x v="109"/>
    <x v="2"/>
    <n v="1"/>
  </r>
  <r>
    <x v="9"/>
    <x v="109"/>
    <x v="3"/>
    <n v="1"/>
  </r>
  <r>
    <x v="9"/>
    <x v="110"/>
    <x v="0"/>
    <n v="1"/>
  </r>
  <r>
    <x v="9"/>
    <x v="110"/>
    <x v="1"/>
    <n v="1"/>
  </r>
  <r>
    <x v="9"/>
    <x v="110"/>
    <x v="2"/>
    <n v="1"/>
  </r>
  <r>
    <x v="9"/>
    <x v="110"/>
    <x v="3"/>
    <n v="1"/>
  </r>
  <r>
    <x v="9"/>
    <x v="111"/>
    <x v="0"/>
    <n v="1"/>
  </r>
  <r>
    <x v="9"/>
    <x v="111"/>
    <x v="1"/>
    <n v="1"/>
  </r>
  <r>
    <x v="9"/>
    <x v="111"/>
    <x v="2"/>
    <n v="1"/>
  </r>
  <r>
    <x v="9"/>
    <x v="112"/>
    <x v="0"/>
    <n v="1"/>
  </r>
  <r>
    <x v="9"/>
    <x v="112"/>
    <x v="1"/>
    <n v="1"/>
  </r>
  <r>
    <x v="9"/>
    <x v="112"/>
    <x v="2"/>
    <n v="1"/>
  </r>
  <r>
    <x v="9"/>
    <x v="112"/>
    <x v="3"/>
    <n v="1"/>
  </r>
  <r>
    <x v="9"/>
    <x v="113"/>
    <x v="0"/>
    <n v="1"/>
  </r>
  <r>
    <x v="9"/>
    <x v="113"/>
    <x v="1"/>
    <n v="1"/>
  </r>
  <r>
    <x v="9"/>
    <x v="113"/>
    <x v="2"/>
    <n v="1"/>
  </r>
  <r>
    <x v="9"/>
    <x v="113"/>
    <x v="3"/>
    <n v="1"/>
  </r>
  <r>
    <x v="9"/>
    <x v="114"/>
    <x v="0"/>
    <n v="1"/>
  </r>
  <r>
    <x v="9"/>
    <x v="114"/>
    <x v="1"/>
    <n v="1"/>
  </r>
  <r>
    <x v="9"/>
    <x v="114"/>
    <x v="2"/>
    <n v="1"/>
  </r>
  <r>
    <x v="9"/>
    <x v="114"/>
    <x v="3"/>
    <n v="1"/>
  </r>
  <r>
    <x v="9"/>
    <x v="114"/>
    <x v="4"/>
    <n v="1"/>
  </r>
  <r>
    <x v="9"/>
    <x v="115"/>
    <x v="0"/>
    <n v="1"/>
  </r>
  <r>
    <x v="9"/>
    <x v="115"/>
    <x v="1"/>
    <n v="1"/>
  </r>
  <r>
    <x v="9"/>
    <x v="115"/>
    <x v="2"/>
    <n v="1"/>
  </r>
  <r>
    <x v="9"/>
    <x v="116"/>
    <x v="0"/>
    <n v="1"/>
  </r>
  <r>
    <x v="9"/>
    <x v="116"/>
    <x v="1"/>
    <n v="1"/>
  </r>
  <r>
    <x v="9"/>
    <x v="116"/>
    <x v="2"/>
    <n v="1"/>
  </r>
  <r>
    <x v="9"/>
    <x v="117"/>
    <x v="0"/>
    <n v="1"/>
  </r>
  <r>
    <x v="9"/>
    <x v="117"/>
    <x v="1"/>
    <n v="1"/>
  </r>
  <r>
    <x v="9"/>
    <x v="117"/>
    <x v="2"/>
    <n v="1"/>
  </r>
  <r>
    <x v="10"/>
    <x v="118"/>
    <x v="0"/>
    <n v="1"/>
  </r>
  <r>
    <x v="10"/>
    <x v="118"/>
    <x v="1"/>
    <n v="1"/>
  </r>
  <r>
    <x v="10"/>
    <x v="118"/>
    <x v="2"/>
    <n v="1"/>
  </r>
  <r>
    <x v="10"/>
    <x v="118"/>
    <x v="4"/>
    <n v="1"/>
  </r>
  <r>
    <x v="10"/>
    <x v="119"/>
    <x v="0"/>
    <n v="1"/>
  </r>
  <r>
    <x v="10"/>
    <x v="119"/>
    <x v="1"/>
    <n v="1"/>
  </r>
  <r>
    <x v="10"/>
    <x v="119"/>
    <x v="2"/>
    <n v="1"/>
  </r>
  <r>
    <x v="10"/>
    <x v="120"/>
    <x v="0"/>
    <n v="1"/>
  </r>
  <r>
    <x v="10"/>
    <x v="120"/>
    <x v="1"/>
    <n v="1"/>
  </r>
  <r>
    <x v="10"/>
    <x v="120"/>
    <x v="2"/>
    <n v="1"/>
  </r>
  <r>
    <x v="10"/>
    <x v="120"/>
    <x v="4"/>
    <n v="1"/>
  </r>
  <r>
    <x v="10"/>
    <x v="121"/>
    <x v="0"/>
    <n v="1"/>
  </r>
  <r>
    <x v="10"/>
    <x v="121"/>
    <x v="1"/>
    <n v="1"/>
  </r>
  <r>
    <x v="10"/>
    <x v="121"/>
    <x v="2"/>
    <n v="1"/>
  </r>
  <r>
    <x v="10"/>
    <x v="122"/>
    <x v="0"/>
    <n v="1"/>
  </r>
  <r>
    <x v="10"/>
    <x v="122"/>
    <x v="1"/>
    <n v="1"/>
  </r>
  <r>
    <x v="10"/>
    <x v="122"/>
    <x v="2"/>
    <n v="1"/>
  </r>
  <r>
    <x v="10"/>
    <x v="123"/>
    <x v="0"/>
    <n v="1"/>
  </r>
  <r>
    <x v="10"/>
    <x v="123"/>
    <x v="1"/>
    <n v="1"/>
  </r>
  <r>
    <x v="10"/>
    <x v="123"/>
    <x v="2"/>
    <n v="1"/>
  </r>
  <r>
    <x v="10"/>
    <x v="124"/>
    <x v="0"/>
    <n v="1"/>
  </r>
  <r>
    <x v="10"/>
    <x v="124"/>
    <x v="1"/>
    <n v="1"/>
  </r>
  <r>
    <x v="10"/>
    <x v="124"/>
    <x v="2"/>
    <n v="1"/>
  </r>
  <r>
    <x v="10"/>
    <x v="125"/>
    <x v="0"/>
    <n v="1"/>
  </r>
  <r>
    <x v="10"/>
    <x v="125"/>
    <x v="1"/>
    <n v="1"/>
  </r>
  <r>
    <x v="10"/>
    <x v="125"/>
    <x v="2"/>
    <n v="1"/>
  </r>
  <r>
    <x v="10"/>
    <x v="126"/>
    <x v="0"/>
    <n v="1"/>
  </r>
  <r>
    <x v="10"/>
    <x v="126"/>
    <x v="1"/>
    <n v="1"/>
  </r>
  <r>
    <x v="10"/>
    <x v="126"/>
    <x v="2"/>
    <n v="1"/>
  </r>
  <r>
    <x v="10"/>
    <x v="127"/>
    <x v="0"/>
    <n v="1"/>
  </r>
  <r>
    <x v="10"/>
    <x v="127"/>
    <x v="1"/>
    <n v="1"/>
  </r>
  <r>
    <x v="10"/>
    <x v="128"/>
    <x v="0"/>
    <n v="1"/>
  </r>
  <r>
    <x v="10"/>
    <x v="128"/>
    <x v="1"/>
    <n v="1"/>
  </r>
  <r>
    <x v="10"/>
    <x v="129"/>
    <x v="0"/>
    <n v="1"/>
  </r>
  <r>
    <x v="10"/>
    <x v="129"/>
    <x v="1"/>
    <n v="1"/>
  </r>
  <r>
    <x v="10"/>
    <x v="130"/>
    <x v="0"/>
    <n v="1"/>
  </r>
  <r>
    <x v="10"/>
    <x v="130"/>
    <x v="1"/>
    <n v="1"/>
  </r>
  <r>
    <x v="10"/>
    <x v="131"/>
    <x v="0"/>
    <n v="1"/>
  </r>
  <r>
    <x v="10"/>
    <x v="131"/>
    <x v="1"/>
    <n v="1"/>
  </r>
  <r>
    <x v="10"/>
    <x v="132"/>
    <x v="0"/>
    <n v="1"/>
  </r>
  <r>
    <x v="10"/>
    <x v="132"/>
    <x v="1"/>
    <n v="1"/>
  </r>
  <r>
    <x v="10"/>
    <x v="133"/>
    <x v="0"/>
    <n v="1"/>
  </r>
  <r>
    <x v="10"/>
    <x v="133"/>
    <x v="1"/>
    <n v="1"/>
  </r>
  <r>
    <x v="10"/>
    <x v="134"/>
    <x v="0"/>
    <n v="1"/>
  </r>
  <r>
    <x v="10"/>
    <x v="134"/>
    <x v="1"/>
    <n v="1"/>
  </r>
  <r>
    <x v="10"/>
    <x v="135"/>
    <x v="0"/>
    <n v="1"/>
  </r>
  <r>
    <x v="10"/>
    <x v="135"/>
    <x v="1"/>
    <n v="1"/>
  </r>
  <r>
    <x v="10"/>
    <x v="136"/>
    <x v="0"/>
    <n v="1"/>
  </r>
  <r>
    <x v="10"/>
    <x v="136"/>
    <x v="1"/>
    <n v="1"/>
  </r>
  <r>
    <x v="10"/>
    <x v="137"/>
    <x v="0"/>
    <n v="1"/>
  </r>
  <r>
    <x v="10"/>
    <x v="137"/>
    <x v="1"/>
    <n v="1"/>
  </r>
  <r>
    <x v="10"/>
    <x v="138"/>
    <x v="0"/>
    <n v="1"/>
  </r>
  <r>
    <x v="10"/>
    <x v="138"/>
    <x v="1"/>
    <n v="1"/>
  </r>
  <r>
    <x v="10"/>
    <x v="139"/>
    <x v="0"/>
    <n v="1"/>
  </r>
  <r>
    <x v="10"/>
    <x v="139"/>
    <x v="1"/>
    <n v="1"/>
  </r>
  <r>
    <x v="10"/>
    <x v="140"/>
    <x v="0"/>
    <n v="1"/>
  </r>
  <r>
    <x v="10"/>
    <x v="140"/>
    <x v="1"/>
    <n v="1"/>
  </r>
  <r>
    <x v="10"/>
    <x v="141"/>
    <x v="0"/>
    <n v="1"/>
  </r>
  <r>
    <x v="10"/>
    <x v="141"/>
    <x v="1"/>
    <n v="1"/>
  </r>
  <r>
    <x v="10"/>
    <x v="142"/>
    <x v="0"/>
    <n v="1"/>
  </r>
  <r>
    <x v="10"/>
    <x v="142"/>
    <x v="1"/>
    <n v="1"/>
  </r>
  <r>
    <x v="10"/>
    <x v="143"/>
    <x v="0"/>
    <n v="1"/>
  </r>
  <r>
    <x v="10"/>
    <x v="143"/>
    <x v="1"/>
    <n v="1"/>
  </r>
  <r>
    <x v="10"/>
    <x v="144"/>
    <x v="0"/>
    <n v="1"/>
  </r>
  <r>
    <x v="10"/>
    <x v="144"/>
    <x v="1"/>
    <n v="1"/>
  </r>
  <r>
    <x v="10"/>
    <x v="145"/>
    <x v="0"/>
    <n v="1"/>
  </r>
  <r>
    <x v="10"/>
    <x v="145"/>
    <x v="1"/>
    <n v="1"/>
  </r>
  <r>
    <x v="10"/>
    <x v="146"/>
    <x v="0"/>
    <n v="1"/>
  </r>
  <r>
    <x v="10"/>
    <x v="146"/>
    <x v="1"/>
    <n v="1"/>
  </r>
  <r>
    <x v="10"/>
    <x v="147"/>
    <x v="0"/>
    <n v="1"/>
  </r>
  <r>
    <x v="10"/>
    <x v="147"/>
    <x v="1"/>
    <n v="1"/>
  </r>
  <r>
    <x v="10"/>
    <x v="148"/>
    <x v="0"/>
    <n v="1"/>
  </r>
  <r>
    <x v="10"/>
    <x v="148"/>
    <x v="1"/>
    <n v="1"/>
  </r>
  <r>
    <x v="10"/>
    <x v="149"/>
    <x v="0"/>
    <n v="1"/>
  </r>
  <r>
    <x v="10"/>
    <x v="149"/>
    <x v="1"/>
    <n v="1"/>
  </r>
  <r>
    <x v="10"/>
    <x v="150"/>
    <x v="0"/>
    <n v="1"/>
  </r>
  <r>
    <x v="10"/>
    <x v="150"/>
    <x v="1"/>
    <n v="1"/>
  </r>
  <r>
    <x v="10"/>
    <x v="151"/>
    <x v="0"/>
    <n v="1"/>
  </r>
  <r>
    <x v="10"/>
    <x v="151"/>
    <x v="1"/>
    <n v="1"/>
  </r>
  <r>
    <x v="10"/>
    <x v="152"/>
    <x v="0"/>
    <n v="1"/>
  </r>
  <r>
    <x v="10"/>
    <x v="152"/>
    <x v="1"/>
    <n v="1"/>
  </r>
  <r>
    <x v="10"/>
    <x v="153"/>
    <x v="0"/>
    <n v="1"/>
  </r>
  <r>
    <x v="10"/>
    <x v="153"/>
    <x v="1"/>
    <n v="1"/>
  </r>
  <r>
    <x v="10"/>
    <x v="154"/>
    <x v="0"/>
    <n v="1"/>
  </r>
  <r>
    <x v="10"/>
    <x v="154"/>
    <x v="1"/>
    <n v="1"/>
  </r>
  <r>
    <x v="10"/>
    <x v="155"/>
    <x v="0"/>
    <n v="1"/>
  </r>
  <r>
    <x v="10"/>
    <x v="155"/>
    <x v="1"/>
    <n v="1"/>
  </r>
  <r>
    <x v="10"/>
    <x v="156"/>
    <x v="0"/>
    <n v="1"/>
  </r>
  <r>
    <x v="10"/>
    <x v="156"/>
    <x v="1"/>
    <n v="1"/>
  </r>
  <r>
    <x v="10"/>
    <x v="157"/>
    <x v="0"/>
    <n v="1"/>
  </r>
  <r>
    <x v="10"/>
    <x v="157"/>
    <x v="1"/>
    <n v="1"/>
  </r>
  <r>
    <x v="10"/>
    <x v="158"/>
    <x v="0"/>
    <n v="1"/>
  </r>
  <r>
    <x v="10"/>
    <x v="158"/>
    <x v="1"/>
    <n v="1"/>
  </r>
  <r>
    <x v="10"/>
    <x v="159"/>
    <x v="0"/>
    <n v="1"/>
  </r>
  <r>
    <x v="10"/>
    <x v="159"/>
    <x v="1"/>
    <n v="1"/>
  </r>
  <r>
    <x v="10"/>
    <x v="160"/>
    <x v="0"/>
    <n v="1"/>
  </r>
  <r>
    <x v="10"/>
    <x v="160"/>
    <x v="1"/>
    <n v="1"/>
  </r>
  <r>
    <x v="10"/>
    <x v="161"/>
    <x v="0"/>
    <n v="1"/>
  </r>
  <r>
    <x v="10"/>
    <x v="161"/>
    <x v="1"/>
    <n v="1"/>
  </r>
  <r>
    <x v="10"/>
    <x v="162"/>
    <x v="0"/>
    <n v="1"/>
  </r>
  <r>
    <x v="10"/>
    <x v="162"/>
    <x v="1"/>
    <n v="1"/>
  </r>
  <r>
    <x v="10"/>
    <x v="163"/>
    <x v="0"/>
    <n v="1"/>
  </r>
  <r>
    <x v="10"/>
    <x v="163"/>
    <x v="1"/>
    <n v="1"/>
  </r>
  <r>
    <x v="10"/>
    <x v="164"/>
    <x v="0"/>
    <n v="1"/>
  </r>
  <r>
    <x v="10"/>
    <x v="164"/>
    <x v="1"/>
    <n v="1"/>
  </r>
  <r>
    <x v="10"/>
    <x v="165"/>
    <x v="0"/>
    <n v="1"/>
  </r>
  <r>
    <x v="10"/>
    <x v="165"/>
    <x v="1"/>
    <n v="1"/>
  </r>
  <r>
    <x v="10"/>
    <x v="166"/>
    <x v="0"/>
    <n v="1"/>
  </r>
  <r>
    <x v="10"/>
    <x v="166"/>
    <x v="1"/>
    <n v="1"/>
  </r>
  <r>
    <x v="10"/>
    <x v="167"/>
    <x v="0"/>
    <n v="1"/>
  </r>
  <r>
    <x v="10"/>
    <x v="167"/>
    <x v="1"/>
    <n v="1"/>
  </r>
  <r>
    <x v="10"/>
    <x v="168"/>
    <x v="0"/>
    <n v="1"/>
  </r>
  <r>
    <x v="10"/>
    <x v="168"/>
    <x v="1"/>
    <n v="1"/>
  </r>
  <r>
    <x v="10"/>
    <x v="169"/>
    <x v="0"/>
    <n v="1"/>
  </r>
  <r>
    <x v="10"/>
    <x v="169"/>
    <x v="1"/>
    <n v="1"/>
  </r>
  <r>
    <x v="10"/>
    <x v="170"/>
    <x v="0"/>
    <n v="1"/>
  </r>
  <r>
    <x v="10"/>
    <x v="170"/>
    <x v="1"/>
    <n v="1"/>
  </r>
  <r>
    <x v="10"/>
    <x v="171"/>
    <x v="0"/>
    <n v="1"/>
  </r>
  <r>
    <x v="10"/>
    <x v="171"/>
    <x v="1"/>
    <n v="1"/>
  </r>
  <r>
    <x v="10"/>
    <x v="172"/>
    <x v="0"/>
    <n v="1"/>
  </r>
  <r>
    <x v="10"/>
    <x v="172"/>
    <x v="1"/>
    <n v="1"/>
  </r>
  <r>
    <x v="10"/>
    <x v="173"/>
    <x v="0"/>
    <n v="1"/>
  </r>
  <r>
    <x v="10"/>
    <x v="173"/>
    <x v="1"/>
    <n v="1"/>
  </r>
  <r>
    <x v="10"/>
    <x v="174"/>
    <x v="0"/>
    <n v="1"/>
  </r>
  <r>
    <x v="10"/>
    <x v="174"/>
    <x v="1"/>
    <n v="1"/>
  </r>
  <r>
    <x v="10"/>
    <x v="175"/>
    <x v="0"/>
    <n v="1"/>
  </r>
  <r>
    <x v="10"/>
    <x v="175"/>
    <x v="1"/>
    <n v="1"/>
  </r>
  <r>
    <x v="10"/>
    <x v="176"/>
    <x v="0"/>
    <n v="1"/>
  </r>
  <r>
    <x v="10"/>
    <x v="176"/>
    <x v="1"/>
    <n v="1"/>
  </r>
  <r>
    <x v="10"/>
    <x v="177"/>
    <x v="0"/>
    <n v="1"/>
  </r>
  <r>
    <x v="10"/>
    <x v="177"/>
    <x v="1"/>
    <n v="1"/>
  </r>
  <r>
    <x v="10"/>
    <x v="178"/>
    <x v="0"/>
    <n v="1"/>
  </r>
  <r>
    <x v="10"/>
    <x v="178"/>
    <x v="1"/>
    <n v="1"/>
  </r>
  <r>
    <x v="10"/>
    <x v="178"/>
    <x v="4"/>
    <n v="1"/>
  </r>
  <r>
    <x v="10"/>
    <x v="179"/>
    <x v="0"/>
    <n v="1"/>
  </r>
  <r>
    <x v="10"/>
    <x v="179"/>
    <x v="1"/>
    <n v="1"/>
  </r>
  <r>
    <x v="10"/>
    <x v="180"/>
    <x v="0"/>
    <n v="1"/>
  </r>
  <r>
    <x v="10"/>
    <x v="180"/>
    <x v="1"/>
    <n v="1"/>
  </r>
  <r>
    <x v="10"/>
    <x v="181"/>
    <x v="0"/>
    <n v="1"/>
  </r>
  <r>
    <x v="10"/>
    <x v="181"/>
    <x v="1"/>
    <n v="1"/>
  </r>
  <r>
    <x v="10"/>
    <x v="182"/>
    <x v="0"/>
    <n v="1"/>
  </r>
  <r>
    <x v="10"/>
    <x v="182"/>
    <x v="1"/>
    <n v="1"/>
  </r>
  <r>
    <x v="10"/>
    <x v="183"/>
    <x v="0"/>
    <n v="1"/>
  </r>
  <r>
    <x v="10"/>
    <x v="183"/>
    <x v="1"/>
    <n v="1"/>
  </r>
  <r>
    <x v="10"/>
    <x v="184"/>
    <x v="0"/>
    <n v="1"/>
  </r>
  <r>
    <x v="10"/>
    <x v="184"/>
    <x v="1"/>
    <n v="1"/>
  </r>
  <r>
    <x v="10"/>
    <x v="185"/>
    <x v="0"/>
    <n v="1"/>
  </r>
  <r>
    <x v="10"/>
    <x v="185"/>
    <x v="1"/>
    <n v="1"/>
  </r>
  <r>
    <x v="10"/>
    <x v="186"/>
    <x v="0"/>
    <n v="1"/>
  </r>
  <r>
    <x v="10"/>
    <x v="186"/>
    <x v="1"/>
    <n v="1"/>
  </r>
  <r>
    <x v="10"/>
    <x v="186"/>
    <x v="2"/>
    <n v="1"/>
  </r>
  <r>
    <x v="10"/>
    <x v="187"/>
    <x v="0"/>
    <n v="1"/>
  </r>
  <r>
    <x v="10"/>
    <x v="187"/>
    <x v="1"/>
    <n v="1"/>
  </r>
  <r>
    <x v="10"/>
    <x v="188"/>
    <x v="0"/>
    <n v="1"/>
  </r>
  <r>
    <x v="10"/>
    <x v="188"/>
    <x v="1"/>
    <n v="1"/>
  </r>
  <r>
    <x v="10"/>
    <x v="189"/>
    <x v="0"/>
    <n v="1"/>
  </r>
  <r>
    <x v="10"/>
    <x v="189"/>
    <x v="1"/>
    <n v="1"/>
  </r>
  <r>
    <x v="10"/>
    <x v="190"/>
    <x v="0"/>
    <n v="1"/>
  </r>
  <r>
    <x v="10"/>
    <x v="190"/>
    <x v="1"/>
    <n v="1"/>
  </r>
  <r>
    <x v="10"/>
    <x v="191"/>
    <x v="1"/>
    <n v="1"/>
  </r>
  <r>
    <x v="10"/>
    <x v="191"/>
    <x v="2"/>
    <n v="1"/>
  </r>
  <r>
    <x v="10"/>
    <x v="192"/>
    <x v="0"/>
    <n v="1"/>
  </r>
  <r>
    <x v="10"/>
    <x v="192"/>
    <x v="1"/>
    <n v="1"/>
  </r>
  <r>
    <x v="10"/>
    <x v="193"/>
    <x v="0"/>
    <n v="1"/>
  </r>
  <r>
    <x v="10"/>
    <x v="193"/>
    <x v="1"/>
    <n v="1"/>
  </r>
  <r>
    <x v="10"/>
    <x v="194"/>
    <x v="0"/>
    <n v="1"/>
  </r>
  <r>
    <x v="10"/>
    <x v="194"/>
    <x v="1"/>
    <n v="1"/>
  </r>
  <r>
    <x v="10"/>
    <x v="195"/>
    <x v="0"/>
    <n v="1"/>
  </r>
  <r>
    <x v="10"/>
    <x v="195"/>
    <x v="1"/>
    <n v="1"/>
  </r>
  <r>
    <x v="10"/>
    <x v="196"/>
    <x v="0"/>
    <n v="1"/>
  </r>
  <r>
    <x v="10"/>
    <x v="196"/>
    <x v="1"/>
    <n v="1"/>
  </r>
  <r>
    <x v="10"/>
    <x v="197"/>
    <x v="0"/>
    <n v="1"/>
  </r>
  <r>
    <x v="10"/>
    <x v="197"/>
    <x v="1"/>
    <n v="1"/>
  </r>
  <r>
    <x v="10"/>
    <x v="198"/>
    <x v="0"/>
    <n v="1"/>
  </r>
  <r>
    <x v="10"/>
    <x v="198"/>
    <x v="1"/>
    <n v="1"/>
  </r>
  <r>
    <x v="10"/>
    <x v="199"/>
    <x v="0"/>
    <n v="1"/>
  </r>
  <r>
    <x v="10"/>
    <x v="199"/>
    <x v="1"/>
    <n v="1"/>
  </r>
  <r>
    <x v="10"/>
    <x v="200"/>
    <x v="0"/>
    <n v="1"/>
  </r>
  <r>
    <x v="10"/>
    <x v="200"/>
    <x v="1"/>
    <n v="1"/>
  </r>
  <r>
    <x v="10"/>
    <x v="201"/>
    <x v="0"/>
    <n v="1"/>
  </r>
  <r>
    <x v="10"/>
    <x v="201"/>
    <x v="1"/>
    <n v="1"/>
  </r>
  <r>
    <x v="10"/>
    <x v="202"/>
    <x v="0"/>
    <n v="1"/>
  </r>
  <r>
    <x v="10"/>
    <x v="202"/>
    <x v="1"/>
    <n v="1"/>
  </r>
  <r>
    <x v="10"/>
    <x v="203"/>
    <x v="0"/>
    <n v="1"/>
  </r>
  <r>
    <x v="10"/>
    <x v="203"/>
    <x v="1"/>
    <n v="1"/>
  </r>
  <r>
    <x v="10"/>
    <x v="204"/>
    <x v="0"/>
    <n v="1"/>
  </r>
  <r>
    <x v="10"/>
    <x v="204"/>
    <x v="1"/>
    <n v="1"/>
  </r>
  <r>
    <x v="10"/>
    <x v="205"/>
    <x v="0"/>
    <n v="1"/>
  </r>
  <r>
    <x v="10"/>
    <x v="205"/>
    <x v="1"/>
    <n v="1"/>
  </r>
  <r>
    <x v="10"/>
    <x v="206"/>
    <x v="0"/>
    <n v="1"/>
  </r>
  <r>
    <x v="10"/>
    <x v="206"/>
    <x v="1"/>
    <n v="1"/>
  </r>
  <r>
    <x v="10"/>
    <x v="207"/>
    <x v="0"/>
    <n v="1"/>
  </r>
  <r>
    <x v="10"/>
    <x v="207"/>
    <x v="1"/>
    <n v="1"/>
  </r>
  <r>
    <x v="10"/>
    <x v="208"/>
    <x v="0"/>
    <n v="1"/>
  </r>
  <r>
    <x v="10"/>
    <x v="208"/>
    <x v="1"/>
    <n v="1"/>
  </r>
  <r>
    <x v="10"/>
    <x v="209"/>
    <x v="0"/>
    <n v="1"/>
  </r>
  <r>
    <x v="10"/>
    <x v="209"/>
    <x v="1"/>
    <n v="1"/>
  </r>
  <r>
    <x v="10"/>
    <x v="210"/>
    <x v="0"/>
    <n v="1"/>
  </r>
  <r>
    <x v="10"/>
    <x v="210"/>
    <x v="1"/>
    <n v="1"/>
  </r>
  <r>
    <x v="10"/>
    <x v="211"/>
    <x v="0"/>
    <n v="1"/>
  </r>
  <r>
    <x v="10"/>
    <x v="211"/>
    <x v="1"/>
    <n v="1"/>
  </r>
  <r>
    <x v="10"/>
    <x v="212"/>
    <x v="0"/>
    <n v="1"/>
  </r>
  <r>
    <x v="10"/>
    <x v="212"/>
    <x v="1"/>
    <n v="1"/>
  </r>
  <r>
    <x v="10"/>
    <x v="213"/>
    <x v="0"/>
    <n v="1"/>
  </r>
  <r>
    <x v="10"/>
    <x v="213"/>
    <x v="1"/>
    <n v="1"/>
  </r>
  <r>
    <x v="10"/>
    <x v="214"/>
    <x v="0"/>
    <n v="1"/>
  </r>
  <r>
    <x v="10"/>
    <x v="214"/>
    <x v="1"/>
    <n v="1"/>
  </r>
  <r>
    <x v="10"/>
    <x v="215"/>
    <x v="0"/>
    <n v="1"/>
  </r>
  <r>
    <x v="10"/>
    <x v="215"/>
    <x v="1"/>
    <n v="1"/>
  </r>
  <r>
    <x v="10"/>
    <x v="216"/>
    <x v="0"/>
    <n v="1"/>
  </r>
  <r>
    <x v="10"/>
    <x v="216"/>
    <x v="1"/>
    <n v="1"/>
  </r>
  <r>
    <x v="10"/>
    <x v="217"/>
    <x v="0"/>
    <n v="1"/>
  </r>
  <r>
    <x v="10"/>
    <x v="217"/>
    <x v="1"/>
    <n v="1"/>
  </r>
  <r>
    <x v="10"/>
    <x v="218"/>
    <x v="0"/>
    <n v="1"/>
  </r>
  <r>
    <x v="10"/>
    <x v="218"/>
    <x v="1"/>
    <n v="1"/>
  </r>
  <r>
    <x v="10"/>
    <x v="219"/>
    <x v="0"/>
    <n v="1"/>
  </r>
  <r>
    <x v="10"/>
    <x v="219"/>
    <x v="1"/>
    <n v="1"/>
  </r>
  <r>
    <x v="10"/>
    <x v="220"/>
    <x v="0"/>
    <n v="1"/>
  </r>
  <r>
    <x v="10"/>
    <x v="220"/>
    <x v="1"/>
    <n v="1"/>
  </r>
  <r>
    <x v="10"/>
    <x v="221"/>
    <x v="0"/>
    <n v="1"/>
  </r>
  <r>
    <x v="10"/>
    <x v="221"/>
    <x v="1"/>
    <n v="1"/>
  </r>
  <r>
    <x v="10"/>
    <x v="222"/>
    <x v="0"/>
    <n v="1"/>
  </r>
  <r>
    <x v="10"/>
    <x v="222"/>
    <x v="1"/>
    <n v="1"/>
  </r>
  <r>
    <x v="10"/>
    <x v="223"/>
    <x v="0"/>
    <n v="1"/>
  </r>
  <r>
    <x v="10"/>
    <x v="223"/>
    <x v="1"/>
    <n v="1"/>
  </r>
  <r>
    <x v="10"/>
    <x v="224"/>
    <x v="0"/>
    <n v="1"/>
  </r>
  <r>
    <x v="10"/>
    <x v="224"/>
    <x v="1"/>
    <n v="1"/>
  </r>
  <r>
    <x v="10"/>
    <x v="224"/>
    <x v="2"/>
    <n v="1"/>
  </r>
  <r>
    <x v="10"/>
    <x v="225"/>
    <x v="0"/>
    <n v="1"/>
  </r>
  <r>
    <x v="10"/>
    <x v="225"/>
    <x v="1"/>
    <n v="1"/>
  </r>
  <r>
    <x v="10"/>
    <x v="225"/>
    <x v="2"/>
    <n v="1"/>
  </r>
  <r>
    <x v="10"/>
    <x v="225"/>
    <x v="3"/>
    <n v="1"/>
  </r>
  <r>
    <x v="10"/>
    <x v="226"/>
    <x v="0"/>
    <n v="1"/>
  </r>
  <r>
    <x v="10"/>
    <x v="226"/>
    <x v="1"/>
    <n v="1"/>
  </r>
  <r>
    <x v="10"/>
    <x v="227"/>
    <x v="0"/>
    <n v="1"/>
  </r>
  <r>
    <x v="10"/>
    <x v="227"/>
    <x v="1"/>
    <n v="1"/>
  </r>
  <r>
    <x v="10"/>
    <x v="228"/>
    <x v="0"/>
    <n v="1"/>
  </r>
  <r>
    <x v="10"/>
    <x v="228"/>
    <x v="1"/>
    <n v="1"/>
  </r>
  <r>
    <x v="10"/>
    <x v="229"/>
    <x v="0"/>
    <n v="1"/>
  </r>
  <r>
    <x v="10"/>
    <x v="229"/>
    <x v="1"/>
    <n v="1"/>
  </r>
  <r>
    <x v="10"/>
    <x v="230"/>
    <x v="0"/>
    <n v="1"/>
  </r>
  <r>
    <x v="10"/>
    <x v="230"/>
    <x v="1"/>
    <n v="1"/>
  </r>
  <r>
    <x v="10"/>
    <x v="231"/>
    <x v="0"/>
    <n v="1"/>
  </r>
  <r>
    <x v="10"/>
    <x v="231"/>
    <x v="1"/>
    <n v="1"/>
  </r>
  <r>
    <x v="10"/>
    <x v="232"/>
    <x v="0"/>
    <n v="1"/>
  </r>
  <r>
    <x v="10"/>
    <x v="232"/>
    <x v="1"/>
    <n v="1"/>
  </r>
  <r>
    <x v="10"/>
    <x v="233"/>
    <x v="0"/>
    <n v="1"/>
  </r>
  <r>
    <x v="10"/>
    <x v="233"/>
    <x v="1"/>
    <n v="1"/>
  </r>
  <r>
    <x v="10"/>
    <x v="234"/>
    <x v="0"/>
    <n v="1"/>
  </r>
  <r>
    <x v="10"/>
    <x v="234"/>
    <x v="1"/>
    <n v="1"/>
  </r>
  <r>
    <x v="10"/>
    <x v="235"/>
    <x v="0"/>
    <n v="1"/>
  </r>
  <r>
    <x v="10"/>
    <x v="235"/>
    <x v="1"/>
    <n v="1"/>
  </r>
  <r>
    <x v="10"/>
    <x v="236"/>
    <x v="0"/>
    <n v="1"/>
  </r>
  <r>
    <x v="10"/>
    <x v="236"/>
    <x v="1"/>
    <n v="1"/>
  </r>
  <r>
    <x v="10"/>
    <x v="237"/>
    <x v="0"/>
    <n v="1"/>
  </r>
  <r>
    <x v="10"/>
    <x v="237"/>
    <x v="1"/>
    <n v="1"/>
  </r>
  <r>
    <x v="10"/>
    <x v="238"/>
    <x v="0"/>
    <n v="1"/>
  </r>
  <r>
    <x v="10"/>
    <x v="238"/>
    <x v="1"/>
    <n v="1"/>
  </r>
  <r>
    <x v="10"/>
    <x v="239"/>
    <x v="0"/>
    <n v="1"/>
  </r>
  <r>
    <x v="10"/>
    <x v="239"/>
    <x v="1"/>
    <n v="1"/>
  </r>
  <r>
    <x v="10"/>
    <x v="240"/>
    <x v="0"/>
    <n v="1"/>
  </r>
  <r>
    <x v="10"/>
    <x v="240"/>
    <x v="1"/>
    <n v="1"/>
  </r>
  <r>
    <x v="10"/>
    <x v="240"/>
    <x v="2"/>
    <n v="1"/>
  </r>
  <r>
    <x v="10"/>
    <x v="241"/>
    <x v="0"/>
    <n v="1"/>
  </r>
  <r>
    <x v="10"/>
    <x v="241"/>
    <x v="1"/>
    <n v="1"/>
  </r>
  <r>
    <x v="10"/>
    <x v="241"/>
    <x v="2"/>
    <n v="1"/>
  </r>
  <r>
    <x v="10"/>
    <x v="241"/>
    <x v="4"/>
    <n v="1"/>
  </r>
  <r>
    <x v="11"/>
    <x v="242"/>
    <x v="0"/>
    <n v="1"/>
  </r>
  <r>
    <x v="11"/>
    <x v="242"/>
    <x v="1"/>
    <n v="1"/>
  </r>
  <r>
    <x v="11"/>
    <x v="242"/>
    <x v="2"/>
    <n v="1"/>
  </r>
  <r>
    <x v="11"/>
    <x v="242"/>
    <x v="4"/>
    <n v="1"/>
  </r>
  <r>
    <x v="11"/>
    <x v="243"/>
    <x v="0"/>
    <n v="1"/>
  </r>
  <r>
    <x v="11"/>
    <x v="243"/>
    <x v="1"/>
    <n v="1"/>
  </r>
  <r>
    <x v="11"/>
    <x v="244"/>
    <x v="0"/>
    <n v="1"/>
  </r>
  <r>
    <x v="11"/>
    <x v="244"/>
    <x v="1"/>
    <n v="1"/>
  </r>
  <r>
    <x v="11"/>
    <x v="245"/>
    <x v="0"/>
    <n v="1"/>
  </r>
  <r>
    <x v="11"/>
    <x v="245"/>
    <x v="1"/>
    <n v="1"/>
  </r>
  <r>
    <x v="11"/>
    <x v="245"/>
    <x v="2"/>
    <n v="1"/>
  </r>
  <r>
    <x v="11"/>
    <x v="246"/>
    <x v="0"/>
    <n v="1"/>
  </r>
  <r>
    <x v="11"/>
    <x v="246"/>
    <x v="1"/>
    <n v="1"/>
  </r>
  <r>
    <x v="11"/>
    <x v="246"/>
    <x v="2"/>
    <n v="1"/>
  </r>
  <r>
    <x v="11"/>
    <x v="247"/>
    <x v="0"/>
    <n v="1"/>
  </r>
  <r>
    <x v="11"/>
    <x v="247"/>
    <x v="1"/>
    <n v="1"/>
  </r>
  <r>
    <x v="11"/>
    <x v="247"/>
    <x v="2"/>
    <n v="1"/>
  </r>
  <r>
    <x v="11"/>
    <x v="248"/>
    <x v="1"/>
    <n v="1"/>
  </r>
  <r>
    <x v="11"/>
    <x v="249"/>
    <x v="1"/>
    <n v="1"/>
  </r>
  <r>
    <x v="11"/>
    <x v="250"/>
    <x v="1"/>
    <n v="1"/>
  </r>
  <r>
    <x v="11"/>
    <x v="251"/>
    <x v="1"/>
    <n v="1"/>
  </r>
  <r>
    <x v="11"/>
    <x v="252"/>
    <x v="1"/>
    <n v="1"/>
  </r>
  <r>
    <x v="11"/>
    <x v="252"/>
    <x v="2"/>
    <n v="1"/>
  </r>
  <r>
    <x v="11"/>
    <x v="253"/>
    <x v="0"/>
    <n v="1"/>
  </r>
  <r>
    <x v="11"/>
    <x v="253"/>
    <x v="1"/>
    <n v="1"/>
  </r>
  <r>
    <x v="11"/>
    <x v="254"/>
    <x v="1"/>
    <n v="1"/>
  </r>
  <r>
    <x v="11"/>
    <x v="255"/>
    <x v="0"/>
    <n v="1"/>
  </r>
  <r>
    <x v="11"/>
    <x v="255"/>
    <x v="1"/>
    <n v="1"/>
  </r>
  <r>
    <x v="11"/>
    <x v="256"/>
    <x v="1"/>
    <n v="1"/>
  </r>
  <r>
    <x v="11"/>
    <x v="257"/>
    <x v="1"/>
    <n v="1"/>
  </r>
  <r>
    <x v="11"/>
    <x v="258"/>
    <x v="0"/>
    <n v="1"/>
  </r>
  <r>
    <x v="11"/>
    <x v="258"/>
    <x v="1"/>
    <n v="1"/>
  </r>
  <r>
    <x v="11"/>
    <x v="259"/>
    <x v="0"/>
    <n v="1"/>
  </r>
  <r>
    <x v="11"/>
    <x v="259"/>
    <x v="1"/>
    <n v="1"/>
  </r>
  <r>
    <x v="11"/>
    <x v="260"/>
    <x v="1"/>
    <n v="1"/>
  </r>
  <r>
    <x v="11"/>
    <x v="261"/>
    <x v="1"/>
    <n v="1"/>
  </r>
  <r>
    <x v="11"/>
    <x v="262"/>
    <x v="0"/>
    <n v="1"/>
  </r>
  <r>
    <x v="11"/>
    <x v="262"/>
    <x v="1"/>
    <n v="1"/>
  </r>
  <r>
    <x v="11"/>
    <x v="263"/>
    <x v="1"/>
    <n v="1"/>
  </r>
  <r>
    <x v="11"/>
    <x v="264"/>
    <x v="1"/>
    <n v="1"/>
  </r>
  <r>
    <x v="11"/>
    <x v="264"/>
    <x v="2"/>
    <n v="1"/>
  </r>
  <r>
    <x v="11"/>
    <x v="265"/>
    <x v="0"/>
    <n v="1"/>
  </r>
  <r>
    <x v="11"/>
    <x v="265"/>
    <x v="1"/>
    <n v="1"/>
  </r>
  <r>
    <x v="11"/>
    <x v="266"/>
    <x v="0"/>
    <n v="1"/>
  </r>
  <r>
    <x v="11"/>
    <x v="266"/>
    <x v="1"/>
    <n v="1"/>
  </r>
  <r>
    <x v="11"/>
    <x v="266"/>
    <x v="2"/>
    <n v="1"/>
  </r>
  <r>
    <x v="11"/>
    <x v="267"/>
    <x v="0"/>
    <n v="1"/>
  </r>
  <r>
    <x v="11"/>
    <x v="267"/>
    <x v="1"/>
    <n v="1"/>
  </r>
  <r>
    <x v="11"/>
    <x v="267"/>
    <x v="2"/>
    <n v="1"/>
  </r>
  <r>
    <x v="11"/>
    <x v="268"/>
    <x v="0"/>
    <n v="1"/>
  </r>
  <r>
    <x v="11"/>
    <x v="268"/>
    <x v="1"/>
    <n v="1"/>
  </r>
  <r>
    <x v="11"/>
    <x v="268"/>
    <x v="2"/>
    <n v="1"/>
  </r>
  <r>
    <x v="11"/>
    <x v="269"/>
    <x v="0"/>
    <n v="1"/>
  </r>
  <r>
    <x v="11"/>
    <x v="269"/>
    <x v="1"/>
    <n v="1"/>
  </r>
  <r>
    <x v="11"/>
    <x v="269"/>
    <x v="2"/>
    <n v="1"/>
  </r>
  <r>
    <x v="11"/>
    <x v="270"/>
    <x v="0"/>
    <n v="1"/>
  </r>
  <r>
    <x v="11"/>
    <x v="270"/>
    <x v="1"/>
    <n v="1"/>
  </r>
  <r>
    <x v="11"/>
    <x v="270"/>
    <x v="2"/>
    <n v="1"/>
  </r>
  <r>
    <x v="11"/>
    <x v="271"/>
    <x v="0"/>
    <n v="1"/>
  </r>
  <r>
    <x v="11"/>
    <x v="271"/>
    <x v="1"/>
    <n v="1"/>
  </r>
  <r>
    <x v="11"/>
    <x v="271"/>
    <x v="2"/>
    <n v="1"/>
  </r>
  <r>
    <x v="11"/>
    <x v="272"/>
    <x v="0"/>
    <n v="1"/>
  </r>
  <r>
    <x v="11"/>
    <x v="272"/>
    <x v="1"/>
    <n v="1"/>
  </r>
  <r>
    <x v="11"/>
    <x v="272"/>
    <x v="2"/>
    <n v="1"/>
  </r>
  <r>
    <x v="11"/>
    <x v="273"/>
    <x v="0"/>
    <n v="1"/>
  </r>
  <r>
    <x v="11"/>
    <x v="273"/>
    <x v="1"/>
    <n v="1"/>
  </r>
  <r>
    <x v="11"/>
    <x v="273"/>
    <x v="2"/>
    <n v="1"/>
  </r>
  <r>
    <x v="11"/>
    <x v="274"/>
    <x v="0"/>
    <n v="1"/>
  </r>
  <r>
    <x v="11"/>
    <x v="274"/>
    <x v="1"/>
    <n v="1"/>
  </r>
  <r>
    <x v="11"/>
    <x v="274"/>
    <x v="2"/>
    <n v="1"/>
  </r>
  <r>
    <x v="11"/>
    <x v="274"/>
    <x v="4"/>
    <n v="1"/>
  </r>
  <r>
    <x v="11"/>
    <x v="275"/>
    <x v="0"/>
    <n v="1"/>
  </r>
  <r>
    <x v="11"/>
    <x v="275"/>
    <x v="1"/>
    <n v="1"/>
  </r>
  <r>
    <x v="11"/>
    <x v="275"/>
    <x v="2"/>
    <n v="1"/>
  </r>
  <r>
    <x v="11"/>
    <x v="276"/>
    <x v="0"/>
    <n v="1"/>
  </r>
  <r>
    <x v="11"/>
    <x v="276"/>
    <x v="1"/>
    <n v="1"/>
  </r>
  <r>
    <x v="11"/>
    <x v="276"/>
    <x v="2"/>
    <n v="1"/>
  </r>
  <r>
    <x v="11"/>
    <x v="277"/>
    <x v="0"/>
    <n v="1"/>
  </r>
  <r>
    <x v="11"/>
    <x v="277"/>
    <x v="1"/>
    <n v="1"/>
  </r>
  <r>
    <x v="11"/>
    <x v="277"/>
    <x v="2"/>
    <n v="1"/>
  </r>
  <r>
    <x v="11"/>
    <x v="278"/>
    <x v="0"/>
    <n v="1"/>
  </r>
  <r>
    <x v="11"/>
    <x v="278"/>
    <x v="1"/>
    <n v="1"/>
  </r>
  <r>
    <x v="11"/>
    <x v="278"/>
    <x v="2"/>
    <n v="1"/>
  </r>
  <r>
    <x v="11"/>
    <x v="279"/>
    <x v="0"/>
    <n v="1"/>
  </r>
  <r>
    <x v="11"/>
    <x v="279"/>
    <x v="1"/>
    <n v="1"/>
  </r>
  <r>
    <x v="11"/>
    <x v="279"/>
    <x v="2"/>
    <n v="1"/>
  </r>
  <r>
    <x v="11"/>
    <x v="280"/>
    <x v="0"/>
    <n v="1"/>
  </r>
  <r>
    <x v="11"/>
    <x v="280"/>
    <x v="1"/>
    <n v="1"/>
  </r>
  <r>
    <x v="11"/>
    <x v="280"/>
    <x v="2"/>
    <n v="1"/>
  </r>
  <r>
    <x v="12"/>
    <x v="281"/>
    <x v="2"/>
    <n v="1"/>
  </r>
  <r>
    <x v="12"/>
    <x v="281"/>
    <x v="3"/>
    <n v="1"/>
  </r>
  <r>
    <x v="12"/>
    <x v="282"/>
    <x v="1"/>
    <n v="1"/>
  </r>
  <r>
    <x v="12"/>
    <x v="283"/>
    <x v="1"/>
    <n v="1"/>
  </r>
  <r>
    <x v="12"/>
    <x v="284"/>
    <x v="1"/>
    <n v="1"/>
  </r>
  <r>
    <x v="12"/>
    <x v="285"/>
    <x v="1"/>
    <n v="1"/>
  </r>
  <r>
    <x v="12"/>
    <x v="286"/>
    <x v="1"/>
    <n v="1"/>
  </r>
  <r>
    <x v="12"/>
    <x v="287"/>
    <x v="1"/>
    <n v="1"/>
  </r>
  <r>
    <x v="13"/>
    <x v="288"/>
    <x v="1"/>
    <n v="1"/>
  </r>
  <r>
    <x v="13"/>
    <x v="289"/>
    <x v="0"/>
    <n v="1"/>
  </r>
  <r>
    <x v="13"/>
    <x v="289"/>
    <x v="1"/>
    <n v="1"/>
  </r>
  <r>
    <x v="13"/>
    <x v="289"/>
    <x v="2"/>
    <n v="1"/>
  </r>
  <r>
    <x v="13"/>
    <x v="289"/>
    <x v="3"/>
    <n v="1"/>
  </r>
  <r>
    <x v="13"/>
    <x v="290"/>
    <x v="1"/>
    <n v="1"/>
  </r>
  <r>
    <x v="13"/>
    <x v="291"/>
    <x v="1"/>
    <n v="1"/>
  </r>
  <r>
    <x v="13"/>
    <x v="291"/>
    <x v="0"/>
    <n v="1"/>
  </r>
  <r>
    <x v="13"/>
    <x v="291"/>
    <x v="5"/>
    <n v="1"/>
  </r>
  <r>
    <x v="13"/>
    <x v="292"/>
    <x v="1"/>
    <n v="1"/>
  </r>
  <r>
    <x v="13"/>
    <x v="293"/>
    <x v="1"/>
    <n v="1"/>
  </r>
  <r>
    <x v="14"/>
    <x v="294"/>
    <x v="0"/>
    <n v="1"/>
  </r>
  <r>
    <x v="14"/>
    <x v="294"/>
    <x v="1"/>
    <n v="1"/>
  </r>
  <r>
    <x v="14"/>
    <x v="294"/>
    <x v="2"/>
    <n v="1"/>
  </r>
  <r>
    <x v="14"/>
    <x v="294"/>
    <x v="3"/>
    <n v="1"/>
  </r>
  <r>
    <x v="14"/>
    <x v="295"/>
    <x v="0"/>
    <n v="1"/>
  </r>
  <r>
    <x v="14"/>
    <x v="295"/>
    <x v="1"/>
    <n v="1"/>
  </r>
  <r>
    <x v="14"/>
    <x v="295"/>
    <x v="2"/>
    <n v="1"/>
  </r>
  <r>
    <x v="14"/>
    <x v="296"/>
    <x v="0"/>
    <n v="1"/>
  </r>
  <r>
    <x v="14"/>
    <x v="296"/>
    <x v="1"/>
    <n v="1"/>
  </r>
  <r>
    <x v="14"/>
    <x v="296"/>
    <x v="2"/>
    <n v="1"/>
  </r>
  <r>
    <x v="14"/>
    <x v="296"/>
    <x v="4"/>
    <n v="1"/>
  </r>
  <r>
    <x v="15"/>
    <x v="297"/>
    <x v="0"/>
    <n v="1"/>
  </r>
  <r>
    <x v="15"/>
    <x v="297"/>
    <x v="1"/>
    <n v="1"/>
  </r>
  <r>
    <x v="15"/>
    <x v="297"/>
    <x v="2"/>
    <n v="1"/>
  </r>
  <r>
    <x v="15"/>
    <x v="297"/>
    <x v="4"/>
    <n v="1"/>
  </r>
  <r>
    <x v="15"/>
    <x v="298"/>
    <x v="0"/>
    <n v="1"/>
  </r>
  <r>
    <x v="15"/>
    <x v="298"/>
    <x v="1"/>
    <n v="1"/>
  </r>
  <r>
    <x v="15"/>
    <x v="298"/>
    <x v="2"/>
    <n v="1"/>
  </r>
  <r>
    <x v="15"/>
    <x v="299"/>
    <x v="0"/>
    <n v="1"/>
  </r>
  <r>
    <x v="15"/>
    <x v="300"/>
    <x v="0"/>
    <n v="1"/>
  </r>
  <r>
    <x v="15"/>
    <x v="300"/>
    <x v="1"/>
    <n v="1"/>
  </r>
  <r>
    <x v="15"/>
    <x v="300"/>
    <x v="2"/>
    <n v="1"/>
  </r>
  <r>
    <x v="15"/>
    <x v="301"/>
    <x v="0"/>
    <n v="1"/>
  </r>
  <r>
    <x v="15"/>
    <x v="301"/>
    <x v="1"/>
    <n v="1"/>
  </r>
  <r>
    <x v="15"/>
    <x v="301"/>
    <x v="2"/>
    <n v="1"/>
  </r>
  <r>
    <x v="15"/>
    <x v="302"/>
    <x v="0"/>
    <n v="1"/>
  </r>
  <r>
    <x v="15"/>
    <x v="302"/>
    <x v="1"/>
    <n v="1"/>
  </r>
  <r>
    <x v="15"/>
    <x v="302"/>
    <x v="2"/>
    <n v="1"/>
  </r>
  <r>
    <x v="15"/>
    <x v="303"/>
    <x v="0"/>
    <n v="1"/>
  </r>
  <r>
    <x v="15"/>
    <x v="303"/>
    <x v="1"/>
    <n v="1"/>
  </r>
  <r>
    <x v="15"/>
    <x v="303"/>
    <x v="2"/>
    <n v="1"/>
  </r>
  <r>
    <x v="15"/>
    <x v="303"/>
    <x v="5"/>
    <n v="1"/>
  </r>
  <r>
    <x v="15"/>
    <x v="304"/>
    <x v="0"/>
    <n v="1"/>
  </r>
  <r>
    <x v="15"/>
    <x v="304"/>
    <x v="1"/>
    <n v="1"/>
  </r>
  <r>
    <x v="15"/>
    <x v="305"/>
    <x v="0"/>
    <n v="1"/>
  </r>
  <r>
    <x v="15"/>
    <x v="305"/>
    <x v="1"/>
    <n v="1"/>
  </r>
  <r>
    <x v="15"/>
    <x v="305"/>
    <x v="5"/>
    <n v="1"/>
  </r>
  <r>
    <x v="15"/>
    <x v="306"/>
    <x v="0"/>
    <n v="1"/>
  </r>
  <r>
    <x v="15"/>
    <x v="306"/>
    <x v="1"/>
    <n v="1"/>
  </r>
  <r>
    <x v="15"/>
    <x v="306"/>
    <x v="2"/>
    <n v="1"/>
  </r>
  <r>
    <x v="15"/>
    <x v="307"/>
    <x v="0"/>
    <n v="1"/>
  </r>
  <r>
    <x v="15"/>
    <x v="307"/>
    <x v="1"/>
    <n v="1"/>
  </r>
  <r>
    <x v="15"/>
    <x v="307"/>
    <x v="2"/>
    <n v="1"/>
  </r>
  <r>
    <x v="15"/>
    <x v="308"/>
    <x v="0"/>
    <n v="1"/>
  </r>
  <r>
    <x v="15"/>
    <x v="308"/>
    <x v="1"/>
    <n v="1"/>
  </r>
  <r>
    <x v="15"/>
    <x v="308"/>
    <x v="2"/>
    <n v="1"/>
  </r>
  <r>
    <x v="15"/>
    <x v="309"/>
    <x v="0"/>
    <n v="1"/>
  </r>
  <r>
    <x v="15"/>
    <x v="309"/>
    <x v="1"/>
    <n v="1"/>
  </r>
  <r>
    <x v="15"/>
    <x v="309"/>
    <x v="2"/>
    <n v="1"/>
  </r>
  <r>
    <x v="15"/>
    <x v="310"/>
    <x v="0"/>
    <n v="1"/>
  </r>
  <r>
    <x v="15"/>
    <x v="310"/>
    <x v="1"/>
    <n v="1"/>
  </r>
  <r>
    <x v="15"/>
    <x v="310"/>
    <x v="2"/>
    <n v="1"/>
  </r>
  <r>
    <x v="15"/>
    <x v="311"/>
    <x v="0"/>
    <n v="1"/>
  </r>
  <r>
    <x v="15"/>
    <x v="311"/>
    <x v="1"/>
    <n v="1"/>
  </r>
  <r>
    <x v="15"/>
    <x v="312"/>
    <x v="0"/>
    <n v="1"/>
  </r>
  <r>
    <x v="15"/>
    <x v="312"/>
    <x v="1"/>
    <n v="1"/>
  </r>
  <r>
    <x v="15"/>
    <x v="312"/>
    <x v="2"/>
    <n v="1"/>
  </r>
  <r>
    <x v="15"/>
    <x v="313"/>
    <x v="0"/>
    <n v="1"/>
  </r>
  <r>
    <x v="15"/>
    <x v="313"/>
    <x v="1"/>
    <n v="1"/>
  </r>
  <r>
    <x v="15"/>
    <x v="313"/>
    <x v="2"/>
    <n v="1"/>
  </r>
  <r>
    <x v="15"/>
    <x v="314"/>
    <x v="1"/>
    <n v="1"/>
  </r>
  <r>
    <x v="15"/>
    <x v="314"/>
    <x v="2"/>
    <n v="1"/>
  </r>
  <r>
    <x v="15"/>
    <x v="315"/>
    <x v="0"/>
    <n v="1"/>
  </r>
  <r>
    <x v="15"/>
    <x v="315"/>
    <x v="1"/>
    <n v="1"/>
  </r>
  <r>
    <x v="15"/>
    <x v="315"/>
    <x v="2"/>
    <n v="1"/>
  </r>
  <r>
    <x v="15"/>
    <x v="316"/>
    <x v="0"/>
    <n v="1"/>
  </r>
  <r>
    <x v="15"/>
    <x v="316"/>
    <x v="1"/>
    <n v="1"/>
  </r>
  <r>
    <x v="15"/>
    <x v="316"/>
    <x v="2"/>
    <n v="1"/>
  </r>
  <r>
    <x v="15"/>
    <x v="317"/>
    <x v="0"/>
    <n v="1"/>
  </r>
  <r>
    <x v="15"/>
    <x v="317"/>
    <x v="1"/>
    <n v="1"/>
  </r>
  <r>
    <x v="15"/>
    <x v="317"/>
    <x v="2"/>
    <n v="1"/>
  </r>
  <r>
    <x v="15"/>
    <x v="318"/>
    <x v="0"/>
    <n v="1"/>
  </r>
  <r>
    <x v="15"/>
    <x v="318"/>
    <x v="1"/>
    <n v="1"/>
  </r>
  <r>
    <x v="15"/>
    <x v="318"/>
    <x v="2"/>
    <n v="1"/>
  </r>
  <r>
    <x v="15"/>
    <x v="319"/>
    <x v="1"/>
    <n v="1"/>
  </r>
  <r>
    <x v="15"/>
    <x v="319"/>
    <x v="2"/>
    <n v="1"/>
  </r>
  <r>
    <x v="15"/>
    <x v="320"/>
    <x v="0"/>
    <n v="1"/>
  </r>
  <r>
    <x v="15"/>
    <x v="320"/>
    <x v="1"/>
    <n v="1"/>
  </r>
  <r>
    <x v="15"/>
    <x v="320"/>
    <x v="2"/>
    <n v="1"/>
  </r>
  <r>
    <x v="15"/>
    <x v="321"/>
    <x v="0"/>
    <n v="1"/>
  </r>
  <r>
    <x v="15"/>
    <x v="321"/>
    <x v="1"/>
    <n v="1"/>
  </r>
  <r>
    <x v="15"/>
    <x v="321"/>
    <x v="2"/>
    <n v="1"/>
  </r>
  <r>
    <x v="15"/>
    <x v="322"/>
    <x v="1"/>
    <n v="1"/>
  </r>
  <r>
    <x v="15"/>
    <x v="323"/>
    <x v="0"/>
    <n v="1"/>
  </r>
  <r>
    <x v="15"/>
    <x v="323"/>
    <x v="1"/>
    <n v="1"/>
  </r>
  <r>
    <x v="15"/>
    <x v="323"/>
    <x v="2"/>
    <n v="1"/>
  </r>
  <r>
    <x v="15"/>
    <x v="324"/>
    <x v="0"/>
    <n v="1"/>
  </r>
  <r>
    <x v="15"/>
    <x v="324"/>
    <x v="1"/>
    <n v="1"/>
  </r>
  <r>
    <x v="15"/>
    <x v="324"/>
    <x v="2"/>
    <n v="1"/>
  </r>
  <r>
    <x v="15"/>
    <x v="325"/>
    <x v="0"/>
    <n v="1"/>
  </r>
  <r>
    <x v="15"/>
    <x v="325"/>
    <x v="1"/>
    <n v="1"/>
  </r>
  <r>
    <x v="15"/>
    <x v="325"/>
    <x v="2"/>
    <n v="1"/>
  </r>
  <r>
    <x v="15"/>
    <x v="326"/>
    <x v="0"/>
    <n v="1"/>
  </r>
  <r>
    <x v="15"/>
    <x v="326"/>
    <x v="1"/>
    <n v="1"/>
  </r>
  <r>
    <x v="15"/>
    <x v="326"/>
    <x v="2"/>
    <n v="1"/>
  </r>
  <r>
    <x v="15"/>
    <x v="326"/>
    <x v="5"/>
    <n v="1"/>
  </r>
  <r>
    <x v="15"/>
    <x v="327"/>
    <x v="1"/>
    <n v="1"/>
  </r>
  <r>
    <x v="15"/>
    <x v="328"/>
    <x v="0"/>
    <n v="1"/>
  </r>
  <r>
    <x v="15"/>
    <x v="328"/>
    <x v="1"/>
    <n v="1"/>
  </r>
  <r>
    <x v="15"/>
    <x v="328"/>
    <x v="2"/>
    <n v="1"/>
  </r>
  <r>
    <x v="15"/>
    <x v="328"/>
    <x v="5"/>
    <n v="1"/>
  </r>
  <r>
    <x v="15"/>
    <x v="328"/>
    <x v="4"/>
    <n v="1"/>
  </r>
  <r>
    <x v="15"/>
    <x v="329"/>
    <x v="0"/>
    <n v="1"/>
  </r>
  <r>
    <x v="15"/>
    <x v="329"/>
    <x v="1"/>
    <n v="1"/>
  </r>
  <r>
    <x v="15"/>
    <x v="329"/>
    <x v="2"/>
    <n v="1"/>
  </r>
  <r>
    <x v="15"/>
    <x v="329"/>
    <x v="5"/>
    <n v="1"/>
  </r>
  <r>
    <x v="15"/>
    <x v="330"/>
    <x v="0"/>
    <n v="1"/>
  </r>
  <r>
    <x v="15"/>
    <x v="330"/>
    <x v="1"/>
    <n v="1"/>
  </r>
  <r>
    <x v="15"/>
    <x v="330"/>
    <x v="2"/>
    <n v="1"/>
  </r>
  <r>
    <x v="15"/>
    <x v="331"/>
    <x v="0"/>
    <n v="1"/>
  </r>
  <r>
    <x v="15"/>
    <x v="331"/>
    <x v="1"/>
    <n v="1"/>
  </r>
  <r>
    <x v="15"/>
    <x v="331"/>
    <x v="2"/>
    <n v="1"/>
  </r>
  <r>
    <x v="15"/>
    <x v="332"/>
    <x v="0"/>
    <n v="1"/>
  </r>
  <r>
    <x v="15"/>
    <x v="332"/>
    <x v="1"/>
    <n v="1"/>
  </r>
  <r>
    <x v="15"/>
    <x v="332"/>
    <x v="2"/>
    <n v="1"/>
  </r>
  <r>
    <x v="15"/>
    <x v="332"/>
    <x v="3"/>
    <n v="1"/>
  </r>
  <r>
    <x v="15"/>
    <x v="333"/>
    <x v="1"/>
    <n v="1"/>
  </r>
  <r>
    <x v="15"/>
    <x v="333"/>
    <x v="0"/>
    <n v="1"/>
  </r>
  <r>
    <x v="15"/>
    <x v="333"/>
    <x v="2"/>
    <n v="1"/>
  </r>
  <r>
    <x v="15"/>
    <x v="334"/>
    <x v="0"/>
    <n v="1"/>
  </r>
  <r>
    <x v="15"/>
    <x v="334"/>
    <x v="5"/>
    <n v="1"/>
  </r>
  <r>
    <x v="15"/>
    <x v="335"/>
    <x v="0"/>
    <n v="1"/>
  </r>
  <r>
    <x v="15"/>
    <x v="335"/>
    <x v="1"/>
    <n v="1"/>
  </r>
  <r>
    <x v="15"/>
    <x v="335"/>
    <x v="2"/>
    <n v="1"/>
  </r>
  <r>
    <x v="15"/>
    <x v="335"/>
    <x v="5"/>
    <n v="1"/>
  </r>
  <r>
    <x v="15"/>
    <x v="336"/>
    <x v="2"/>
    <n v="1"/>
  </r>
  <r>
    <x v="15"/>
    <x v="336"/>
    <x v="1"/>
    <n v="1"/>
  </r>
  <r>
    <x v="15"/>
    <x v="336"/>
    <x v="0"/>
    <n v="1"/>
  </r>
  <r>
    <x v="15"/>
    <x v="337"/>
    <x v="1"/>
    <n v="1"/>
  </r>
  <r>
    <x v="15"/>
    <x v="338"/>
    <x v="0"/>
    <n v="1"/>
  </r>
  <r>
    <x v="15"/>
    <x v="338"/>
    <x v="1"/>
    <n v="1"/>
  </r>
  <r>
    <x v="15"/>
    <x v="338"/>
    <x v="2"/>
    <n v="1"/>
  </r>
  <r>
    <x v="15"/>
    <x v="339"/>
    <x v="1"/>
    <n v="1"/>
  </r>
  <r>
    <x v="15"/>
    <x v="339"/>
    <x v="0"/>
    <n v="1"/>
  </r>
  <r>
    <x v="15"/>
    <x v="339"/>
    <x v="2"/>
    <n v="1"/>
  </r>
  <r>
    <x v="15"/>
    <x v="340"/>
    <x v="1"/>
    <n v="1"/>
  </r>
  <r>
    <x v="15"/>
    <x v="340"/>
    <x v="2"/>
    <n v="1"/>
  </r>
  <r>
    <x v="15"/>
    <x v="340"/>
    <x v="0"/>
    <n v="1"/>
  </r>
  <r>
    <x v="15"/>
    <x v="341"/>
    <x v="1"/>
    <n v="1"/>
  </r>
  <r>
    <x v="15"/>
    <x v="341"/>
    <x v="2"/>
    <n v="1"/>
  </r>
  <r>
    <x v="15"/>
    <x v="341"/>
    <x v="3"/>
    <n v="1"/>
  </r>
  <r>
    <x v="15"/>
    <x v="342"/>
    <x v="0"/>
    <n v="1"/>
  </r>
  <r>
    <x v="15"/>
    <x v="342"/>
    <x v="1"/>
    <n v="1"/>
  </r>
  <r>
    <x v="15"/>
    <x v="342"/>
    <x v="2"/>
    <n v="1"/>
  </r>
  <r>
    <x v="15"/>
    <x v="343"/>
    <x v="1"/>
    <n v="1"/>
  </r>
  <r>
    <x v="15"/>
    <x v="343"/>
    <x v="0"/>
    <n v="1"/>
  </r>
  <r>
    <x v="15"/>
    <x v="343"/>
    <x v="2"/>
    <n v="1"/>
  </r>
  <r>
    <x v="15"/>
    <x v="344"/>
    <x v="0"/>
    <n v="1"/>
  </r>
  <r>
    <x v="15"/>
    <x v="344"/>
    <x v="1"/>
    <n v="1"/>
  </r>
  <r>
    <x v="15"/>
    <x v="344"/>
    <x v="2"/>
    <n v="1"/>
  </r>
  <r>
    <x v="15"/>
    <x v="345"/>
    <x v="0"/>
    <n v="1"/>
  </r>
  <r>
    <x v="15"/>
    <x v="346"/>
    <x v="0"/>
    <n v="1"/>
  </r>
  <r>
    <x v="15"/>
    <x v="347"/>
    <x v="1"/>
    <n v="1"/>
  </r>
  <r>
    <x v="15"/>
    <x v="348"/>
    <x v="0"/>
    <n v="1"/>
  </r>
  <r>
    <x v="15"/>
    <x v="348"/>
    <x v="1"/>
    <n v="1"/>
  </r>
  <r>
    <x v="15"/>
    <x v="348"/>
    <x v="2"/>
    <n v="1"/>
  </r>
  <r>
    <x v="15"/>
    <x v="349"/>
    <x v="0"/>
    <n v="1"/>
  </r>
  <r>
    <x v="15"/>
    <x v="349"/>
    <x v="1"/>
    <n v="1"/>
  </r>
  <r>
    <x v="15"/>
    <x v="349"/>
    <x v="2"/>
    <n v="1"/>
  </r>
  <r>
    <x v="15"/>
    <x v="350"/>
    <x v="1"/>
    <n v="1"/>
  </r>
  <r>
    <x v="15"/>
    <x v="350"/>
    <x v="0"/>
    <n v="1"/>
  </r>
  <r>
    <x v="15"/>
    <x v="350"/>
    <x v="2"/>
    <n v="1"/>
  </r>
  <r>
    <x v="15"/>
    <x v="350"/>
    <x v="6"/>
    <n v="1"/>
  </r>
  <r>
    <x v="15"/>
    <x v="351"/>
    <x v="0"/>
    <n v="1"/>
  </r>
  <r>
    <x v="15"/>
    <x v="351"/>
    <x v="1"/>
    <n v="1"/>
  </r>
  <r>
    <x v="15"/>
    <x v="351"/>
    <x v="2"/>
    <n v="1"/>
  </r>
  <r>
    <x v="15"/>
    <x v="352"/>
    <x v="1"/>
    <n v="1"/>
  </r>
  <r>
    <x v="15"/>
    <x v="352"/>
    <x v="2"/>
    <n v="1"/>
  </r>
  <r>
    <x v="15"/>
    <x v="352"/>
    <x v="0"/>
    <n v="1"/>
  </r>
  <r>
    <x v="15"/>
    <x v="353"/>
    <x v="1"/>
    <n v="1"/>
  </r>
  <r>
    <x v="15"/>
    <x v="353"/>
    <x v="2"/>
    <n v="1"/>
  </r>
  <r>
    <x v="15"/>
    <x v="353"/>
    <x v="0"/>
    <n v="1"/>
  </r>
  <r>
    <x v="15"/>
    <x v="354"/>
    <x v="1"/>
    <n v="1"/>
  </r>
  <r>
    <x v="15"/>
    <x v="354"/>
    <x v="2"/>
    <n v="1"/>
  </r>
  <r>
    <x v="15"/>
    <x v="354"/>
    <x v="0"/>
    <n v="1"/>
  </r>
  <r>
    <x v="15"/>
    <x v="355"/>
    <x v="0"/>
    <n v="1"/>
  </r>
  <r>
    <x v="15"/>
    <x v="355"/>
    <x v="1"/>
    <n v="1"/>
  </r>
  <r>
    <x v="15"/>
    <x v="355"/>
    <x v="2"/>
    <n v="1"/>
  </r>
  <r>
    <x v="15"/>
    <x v="356"/>
    <x v="0"/>
    <n v="1"/>
  </r>
  <r>
    <x v="15"/>
    <x v="356"/>
    <x v="1"/>
    <n v="1"/>
  </r>
  <r>
    <x v="15"/>
    <x v="356"/>
    <x v="2"/>
    <n v="1"/>
  </r>
  <r>
    <x v="15"/>
    <x v="357"/>
    <x v="0"/>
    <n v="1"/>
  </r>
  <r>
    <x v="15"/>
    <x v="357"/>
    <x v="1"/>
    <n v="1"/>
  </r>
  <r>
    <x v="15"/>
    <x v="357"/>
    <x v="2"/>
    <n v="1"/>
  </r>
  <r>
    <x v="15"/>
    <x v="358"/>
    <x v="0"/>
    <n v="1"/>
  </r>
  <r>
    <x v="15"/>
    <x v="358"/>
    <x v="1"/>
    <n v="1"/>
  </r>
  <r>
    <x v="15"/>
    <x v="358"/>
    <x v="2"/>
    <n v="1"/>
  </r>
  <r>
    <x v="15"/>
    <x v="359"/>
    <x v="0"/>
    <n v="1"/>
  </r>
  <r>
    <x v="15"/>
    <x v="359"/>
    <x v="1"/>
    <n v="1"/>
  </r>
  <r>
    <x v="15"/>
    <x v="359"/>
    <x v="2"/>
    <n v="1"/>
  </r>
  <r>
    <x v="15"/>
    <x v="360"/>
    <x v="0"/>
    <n v="1"/>
  </r>
  <r>
    <x v="15"/>
    <x v="360"/>
    <x v="1"/>
    <n v="1"/>
  </r>
  <r>
    <x v="15"/>
    <x v="360"/>
    <x v="2"/>
    <n v="1"/>
  </r>
  <r>
    <x v="15"/>
    <x v="361"/>
    <x v="0"/>
    <n v="1"/>
  </r>
  <r>
    <x v="15"/>
    <x v="361"/>
    <x v="1"/>
    <n v="1"/>
  </r>
  <r>
    <x v="15"/>
    <x v="361"/>
    <x v="2"/>
    <n v="1"/>
  </r>
  <r>
    <x v="15"/>
    <x v="362"/>
    <x v="0"/>
    <n v="1"/>
  </r>
  <r>
    <x v="15"/>
    <x v="362"/>
    <x v="1"/>
    <n v="1"/>
  </r>
  <r>
    <x v="15"/>
    <x v="362"/>
    <x v="2"/>
    <n v="1"/>
  </r>
  <r>
    <x v="15"/>
    <x v="363"/>
    <x v="0"/>
    <n v="1"/>
  </r>
  <r>
    <x v="15"/>
    <x v="363"/>
    <x v="1"/>
    <n v="1"/>
  </r>
  <r>
    <x v="15"/>
    <x v="364"/>
    <x v="1"/>
    <n v="1"/>
  </r>
  <r>
    <x v="15"/>
    <x v="364"/>
    <x v="2"/>
    <n v="1"/>
  </r>
  <r>
    <x v="15"/>
    <x v="364"/>
    <x v="3"/>
    <n v="1"/>
  </r>
  <r>
    <x v="15"/>
    <x v="365"/>
    <x v="0"/>
    <n v="1"/>
  </r>
  <r>
    <x v="15"/>
    <x v="365"/>
    <x v="1"/>
    <n v="1"/>
  </r>
  <r>
    <x v="15"/>
    <x v="365"/>
    <x v="2"/>
    <n v="1"/>
  </r>
  <r>
    <x v="15"/>
    <x v="366"/>
    <x v="0"/>
    <n v="1"/>
  </r>
  <r>
    <x v="15"/>
    <x v="366"/>
    <x v="1"/>
    <n v="1"/>
  </r>
  <r>
    <x v="15"/>
    <x v="366"/>
    <x v="2"/>
    <n v="1"/>
  </r>
  <r>
    <x v="15"/>
    <x v="367"/>
    <x v="0"/>
    <n v="1"/>
  </r>
  <r>
    <x v="15"/>
    <x v="367"/>
    <x v="1"/>
    <n v="1"/>
  </r>
  <r>
    <x v="15"/>
    <x v="367"/>
    <x v="2"/>
    <n v="1"/>
  </r>
  <r>
    <x v="15"/>
    <x v="367"/>
    <x v="4"/>
    <n v="1"/>
  </r>
  <r>
    <x v="15"/>
    <x v="368"/>
    <x v="0"/>
    <n v="1"/>
  </r>
  <r>
    <x v="15"/>
    <x v="368"/>
    <x v="1"/>
    <n v="1"/>
  </r>
  <r>
    <x v="15"/>
    <x v="368"/>
    <x v="2"/>
    <n v="1"/>
  </r>
  <r>
    <x v="15"/>
    <x v="369"/>
    <x v="1"/>
    <n v="1"/>
  </r>
  <r>
    <x v="15"/>
    <x v="369"/>
    <x v="2"/>
    <n v="1"/>
  </r>
  <r>
    <x v="15"/>
    <x v="370"/>
    <x v="1"/>
    <n v="1"/>
  </r>
  <r>
    <x v="15"/>
    <x v="370"/>
    <x v="2"/>
    <n v="1"/>
  </r>
  <r>
    <x v="15"/>
    <x v="370"/>
    <x v="0"/>
    <n v="1"/>
  </r>
  <r>
    <x v="15"/>
    <x v="371"/>
    <x v="0"/>
    <n v="1"/>
  </r>
  <r>
    <x v="15"/>
    <x v="372"/>
    <x v="0"/>
    <n v="1"/>
  </r>
  <r>
    <x v="15"/>
    <x v="372"/>
    <x v="1"/>
    <n v="1"/>
  </r>
  <r>
    <x v="15"/>
    <x v="372"/>
    <x v="2"/>
    <n v="1"/>
  </r>
  <r>
    <x v="15"/>
    <x v="373"/>
    <x v="0"/>
    <n v="1"/>
  </r>
  <r>
    <x v="15"/>
    <x v="373"/>
    <x v="1"/>
    <n v="1"/>
  </r>
  <r>
    <x v="15"/>
    <x v="373"/>
    <x v="2"/>
    <n v="1"/>
  </r>
  <r>
    <x v="15"/>
    <x v="374"/>
    <x v="1"/>
    <n v="1"/>
  </r>
  <r>
    <x v="15"/>
    <x v="374"/>
    <x v="2"/>
    <n v="1"/>
  </r>
  <r>
    <x v="15"/>
    <x v="375"/>
    <x v="1"/>
    <n v="1"/>
  </r>
  <r>
    <x v="15"/>
    <x v="375"/>
    <x v="2"/>
    <n v="1"/>
  </r>
  <r>
    <x v="15"/>
    <x v="376"/>
    <x v="1"/>
    <n v="1"/>
  </r>
  <r>
    <x v="15"/>
    <x v="376"/>
    <x v="0"/>
    <n v="1"/>
  </r>
  <r>
    <x v="15"/>
    <x v="376"/>
    <x v="2"/>
    <n v="1"/>
  </r>
  <r>
    <x v="15"/>
    <x v="376"/>
    <x v="6"/>
    <n v="1"/>
  </r>
  <r>
    <x v="15"/>
    <x v="377"/>
    <x v="1"/>
    <n v="1"/>
  </r>
  <r>
    <x v="15"/>
    <x v="377"/>
    <x v="0"/>
    <n v="1"/>
  </r>
  <r>
    <x v="15"/>
    <x v="377"/>
    <x v="2"/>
    <n v="1"/>
  </r>
  <r>
    <x v="15"/>
    <x v="377"/>
    <x v="6"/>
    <n v="1"/>
  </r>
  <r>
    <x v="15"/>
    <x v="378"/>
    <x v="0"/>
    <n v="1"/>
  </r>
  <r>
    <x v="15"/>
    <x v="378"/>
    <x v="1"/>
    <n v="1"/>
  </r>
  <r>
    <x v="15"/>
    <x v="378"/>
    <x v="2"/>
    <n v="1"/>
  </r>
  <r>
    <x v="15"/>
    <x v="379"/>
    <x v="0"/>
    <n v="1"/>
  </r>
  <r>
    <x v="15"/>
    <x v="379"/>
    <x v="1"/>
    <n v="1"/>
  </r>
  <r>
    <x v="15"/>
    <x v="379"/>
    <x v="2"/>
    <n v="1"/>
  </r>
  <r>
    <x v="15"/>
    <x v="379"/>
    <x v="4"/>
    <n v="1"/>
  </r>
  <r>
    <x v="15"/>
    <x v="380"/>
    <x v="1"/>
    <n v="1"/>
  </r>
  <r>
    <x v="15"/>
    <x v="380"/>
    <x v="2"/>
    <n v="1"/>
  </r>
  <r>
    <x v="15"/>
    <x v="381"/>
    <x v="0"/>
    <n v="1"/>
  </r>
  <r>
    <x v="15"/>
    <x v="381"/>
    <x v="1"/>
    <n v="1"/>
  </r>
  <r>
    <x v="15"/>
    <x v="381"/>
    <x v="2"/>
    <n v="1"/>
  </r>
  <r>
    <x v="15"/>
    <x v="381"/>
    <x v="5"/>
    <n v="1"/>
  </r>
  <r>
    <x v="15"/>
    <x v="382"/>
    <x v="0"/>
    <n v="1"/>
  </r>
  <r>
    <x v="15"/>
    <x v="382"/>
    <x v="1"/>
    <n v="1"/>
  </r>
  <r>
    <x v="15"/>
    <x v="382"/>
    <x v="2"/>
    <n v="1"/>
  </r>
  <r>
    <x v="15"/>
    <x v="383"/>
    <x v="1"/>
    <n v="1"/>
  </r>
  <r>
    <x v="15"/>
    <x v="384"/>
    <x v="1"/>
    <n v="1"/>
  </r>
  <r>
    <x v="15"/>
    <x v="385"/>
    <x v="0"/>
    <n v="1"/>
  </r>
  <r>
    <x v="15"/>
    <x v="385"/>
    <x v="1"/>
    <n v="1"/>
  </r>
  <r>
    <x v="15"/>
    <x v="385"/>
    <x v="2"/>
    <n v="1"/>
  </r>
  <r>
    <x v="15"/>
    <x v="385"/>
    <x v="3"/>
    <n v="1"/>
  </r>
  <r>
    <x v="15"/>
    <x v="386"/>
    <x v="0"/>
    <n v="1"/>
  </r>
  <r>
    <x v="15"/>
    <x v="386"/>
    <x v="1"/>
    <n v="1"/>
  </r>
  <r>
    <x v="15"/>
    <x v="386"/>
    <x v="2"/>
    <n v="1"/>
  </r>
  <r>
    <x v="15"/>
    <x v="386"/>
    <x v="4"/>
    <n v="1"/>
  </r>
  <r>
    <x v="16"/>
    <x v="387"/>
    <x v="1"/>
    <n v="1"/>
  </r>
  <r>
    <x v="16"/>
    <x v="388"/>
    <x v="1"/>
    <n v="1"/>
  </r>
  <r>
    <x v="16"/>
    <x v="389"/>
    <x v="2"/>
    <n v="1"/>
  </r>
  <r>
    <x v="17"/>
    <x v="390"/>
    <x v="0"/>
    <n v="1"/>
  </r>
  <r>
    <x v="17"/>
    <x v="390"/>
    <x v="1"/>
    <n v="1"/>
  </r>
  <r>
    <x v="17"/>
    <x v="390"/>
    <x v="2"/>
    <n v="1"/>
  </r>
  <r>
    <x v="18"/>
    <x v="391"/>
    <x v="0"/>
    <n v="1"/>
  </r>
  <r>
    <x v="18"/>
    <x v="391"/>
    <x v="1"/>
    <n v="1"/>
  </r>
  <r>
    <x v="18"/>
    <x v="391"/>
    <x v="2"/>
    <n v="1"/>
  </r>
  <r>
    <x v="18"/>
    <x v="392"/>
    <x v="0"/>
    <n v="1"/>
  </r>
  <r>
    <x v="18"/>
    <x v="392"/>
    <x v="1"/>
    <n v="1"/>
  </r>
  <r>
    <x v="18"/>
    <x v="392"/>
    <x v="2"/>
    <n v="1"/>
  </r>
  <r>
    <x v="18"/>
    <x v="392"/>
    <x v="3"/>
    <n v="1"/>
  </r>
  <r>
    <x v="19"/>
    <x v="393"/>
    <x v="0"/>
    <n v="1"/>
  </r>
  <r>
    <x v="19"/>
    <x v="393"/>
    <x v="1"/>
    <n v="1"/>
  </r>
  <r>
    <x v="19"/>
    <x v="393"/>
    <x v="2"/>
    <n v="1"/>
  </r>
  <r>
    <x v="20"/>
    <x v="394"/>
    <x v="1"/>
    <n v="1"/>
  </r>
  <r>
    <x v="20"/>
    <x v="394"/>
    <x v="0"/>
    <n v="1"/>
  </r>
  <r>
    <x v="20"/>
    <x v="394"/>
    <x v="2"/>
    <n v="1"/>
  </r>
  <r>
    <x v="20"/>
    <x v="395"/>
    <x v="0"/>
    <n v="1"/>
  </r>
  <r>
    <x v="20"/>
    <x v="395"/>
    <x v="1"/>
    <n v="1"/>
  </r>
  <r>
    <x v="20"/>
    <x v="395"/>
    <x v="2"/>
    <n v="1"/>
  </r>
  <r>
    <x v="20"/>
    <x v="395"/>
    <x v="5"/>
    <n v="1"/>
  </r>
  <r>
    <x v="21"/>
    <x v="396"/>
    <x v="0"/>
    <n v="1"/>
  </r>
  <r>
    <x v="21"/>
    <x v="396"/>
    <x v="1"/>
    <n v="1"/>
  </r>
  <r>
    <x v="21"/>
    <x v="396"/>
    <x v="2"/>
    <n v="1"/>
  </r>
  <r>
    <x v="21"/>
    <x v="396"/>
    <x v="4"/>
    <n v="1"/>
  </r>
  <r>
    <x v="21"/>
    <x v="397"/>
    <x v="1"/>
    <n v="1"/>
  </r>
  <r>
    <x v="21"/>
    <x v="397"/>
    <x v="2"/>
    <n v="1"/>
  </r>
  <r>
    <x v="22"/>
    <x v="398"/>
    <x v="0"/>
    <n v="1"/>
  </r>
  <r>
    <x v="22"/>
    <x v="398"/>
    <x v="1"/>
    <n v="1"/>
  </r>
  <r>
    <x v="22"/>
    <x v="398"/>
    <x v="2"/>
    <n v="1"/>
  </r>
  <r>
    <x v="22"/>
    <x v="398"/>
    <x v="3"/>
    <n v="1"/>
  </r>
  <r>
    <x v="22"/>
    <x v="398"/>
    <x v="4"/>
    <n v="1"/>
  </r>
  <r>
    <x v="22"/>
    <x v="399"/>
    <x v="0"/>
    <n v="1"/>
  </r>
  <r>
    <x v="22"/>
    <x v="399"/>
    <x v="1"/>
    <n v="1"/>
  </r>
  <r>
    <x v="22"/>
    <x v="399"/>
    <x v="2"/>
    <n v="1"/>
  </r>
  <r>
    <x v="22"/>
    <x v="400"/>
    <x v="0"/>
    <n v="1"/>
  </r>
  <r>
    <x v="22"/>
    <x v="400"/>
    <x v="1"/>
    <n v="1"/>
  </r>
  <r>
    <x v="22"/>
    <x v="400"/>
    <x v="2"/>
    <n v="1"/>
  </r>
  <r>
    <x v="22"/>
    <x v="401"/>
    <x v="0"/>
    <n v="1"/>
  </r>
  <r>
    <x v="22"/>
    <x v="401"/>
    <x v="1"/>
    <n v="1"/>
  </r>
  <r>
    <x v="22"/>
    <x v="401"/>
    <x v="2"/>
    <n v="1"/>
  </r>
  <r>
    <x v="22"/>
    <x v="402"/>
    <x v="0"/>
    <n v="1"/>
  </r>
  <r>
    <x v="22"/>
    <x v="402"/>
    <x v="1"/>
    <n v="1"/>
  </r>
  <r>
    <x v="22"/>
    <x v="402"/>
    <x v="2"/>
    <n v="1"/>
  </r>
  <r>
    <x v="22"/>
    <x v="403"/>
    <x v="1"/>
    <n v="1"/>
  </r>
  <r>
    <x v="22"/>
    <x v="403"/>
    <x v="2"/>
    <n v="1"/>
  </r>
  <r>
    <x v="22"/>
    <x v="404"/>
    <x v="0"/>
    <n v="1"/>
  </r>
  <r>
    <x v="22"/>
    <x v="404"/>
    <x v="1"/>
    <n v="1"/>
  </r>
  <r>
    <x v="22"/>
    <x v="404"/>
    <x v="2"/>
    <n v="1"/>
  </r>
  <r>
    <x v="22"/>
    <x v="405"/>
    <x v="1"/>
    <n v="1"/>
  </r>
  <r>
    <x v="22"/>
    <x v="405"/>
    <x v="2"/>
    <n v="1"/>
  </r>
  <r>
    <x v="22"/>
    <x v="406"/>
    <x v="1"/>
    <n v="1"/>
  </r>
  <r>
    <x v="22"/>
    <x v="406"/>
    <x v="2"/>
    <n v="1"/>
  </r>
  <r>
    <x v="23"/>
    <x v="407"/>
    <x v="0"/>
    <n v="1"/>
  </r>
  <r>
    <x v="23"/>
    <x v="407"/>
    <x v="1"/>
    <n v="1"/>
  </r>
  <r>
    <x v="23"/>
    <x v="407"/>
    <x v="2"/>
    <n v="1"/>
  </r>
  <r>
    <x v="23"/>
    <x v="407"/>
    <x v="4"/>
    <n v="1"/>
  </r>
  <r>
    <x v="24"/>
    <x v="408"/>
    <x v="0"/>
    <n v="1"/>
  </r>
  <r>
    <x v="24"/>
    <x v="408"/>
    <x v="1"/>
    <n v="1"/>
  </r>
  <r>
    <x v="24"/>
    <x v="408"/>
    <x v="2"/>
    <n v="1"/>
  </r>
  <r>
    <x v="24"/>
    <x v="408"/>
    <x v="3"/>
    <n v="1"/>
  </r>
  <r>
    <x v="24"/>
    <x v="408"/>
    <x v="4"/>
    <n v="1"/>
  </r>
  <r>
    <x v="25"/>
    <x v="409"/>
    <x v="0"/>
    <n v="1"/>
  </r>
  <r>
    <x v="25"/>
    <x v="409"/>
    <x v="1"/>
    <n v="1"/>
  </r>
  <r>
    <x v="25"/>
    <x v="409"/>
    <x v="2"/>
    <n v="1"/>
  </r>
  <r>
    <x v="25"/>
    <x v="409"/>
    <x v="4"/>
    <n v="1"/>
  </r>
  <r>
    <x v="25"/>
    <x v="410"/>
    <x v="0"/>
    <n v="1"/>
  </r>
  <r>
    <x v="25"/>
    <x v="410"/>
    <x v="1"/>
    <n v="1"/>
  </r>
  <r>
    <x v="25"/>
    <x v="410"/>
    <x v="4"/>
    <n v="1"/>
  </r>
  <r>
    <x v="25"/>
    <x v="410"/>
    <x v="2"/>
    <n v="1"/>
  </r>
  <r>
    <x v="26"/>
    <x v="411"/>
    <x v="0"/>
    <n v="1"/>
  </r>
  <r>
    <x v="26"/>
    <x v="411"/>
    <x v="1"/>
    <n v="1"/>
  </r>
  <r>
    <x v="26"/>
    <x v="411"/>
    <x v="2"/>
    <n v="1"/>
  </r>
  <r>
    <x v="26"/>
    <x v="411"/>
    <x v="4"/>
    <n v="1"/>
  </r>
  <r>
    <x v="27"/>
    <x v="412"/>
    <x v="0"/>
    <n v="1"/>
  </r>
  <r>
    <x v="27"/>
    <x v="412"/>
    <x v="1"/>
    <n v="1"/>
  </r>
  <r>
    <x v="27"/>
    <x v="412"/>
    <x v="2"/>
    <n v="1"/>
  </r>
  <r>
    <x v="27"/>
    <x v="413"/>
    <x v="1"/>
    <n v="1"/>
  </r>
  <r>
    <x v="27"/>
    <x v="414"/>
    <x v="0"/>
    <n v="1"/>
  </r>
  <r>
    <x v="27"/>
    <x v="414"/>
    <x v="1"/>
    <n v="1"/>
  </r>
  <r>
    <x v="27"/>
    <x v="414"/>
    <x v="2"/>
    <n v="1"/>
  </r>
  <r>
    <x v="27"/>
    <x v="415"/>
    <x v="0"/>
    <n v="1"/>
  </r>
  <r>
    <x v="27"/>
    <x v="415"/>
    <x v="1"/>
    <n v="1"/>
  </r>
  <r>
    <x v="27"/>
    <x v="415"/>
    <x v="2"/>
    <n v="1"/>
  </r>
  <r>
    <x v="27"/>
    <x v="416"/>
    <x v="0"/>
    <n v="1"/>
  </r>
  <r>
    <x v="27"/>
    <x v="416"/>
    <x v="1"/>
    <n v="1"/>
  </r>
  <r>
    <x v="27"/>
    <x v="416"/>
    <x v="2"/>
    <n v="1"/>
  </r>
  <r>
    <x v="27"/>
    <x v="416"/>
    <x v="5"/>
    <n v="1"/>
  </r>
  <r>
    <x v="27"/>
    <x v="417"/>
    <x v="0"/>
    <n v="1"/>
  </r>
  <r>
    <x v="27"/>
    <x v="417"/>
    <x v="1"/>
    <n v="1"/>
  </r>
  <r>
    <x v="27"/>
    <x v="417"/>
    <x v="2"/>
    <n v="1"/>
  </r>
  <r>
    <x v="27"/>
    <x v="418"/>
    <x v="0"/>
    <n v="1"/>
  </r>
  <r>
    <x v="27"/>
    <x v="418"/>
    <x v="1"/>
    <n v="1"/>
  </r>
  <r>
    <x v="27"/>
    <x v="418"/>
    <x v="2"/>
    <n v="1"/>
  </r>
  <r>
    <x v="27"/>
    <x v="418"/>
    <x v="4"/>
    <n v="1"/>
  </r>
  <r>
    <x v="28"/>
    <x v="419"/>
    <x v="0"/>
    <n v="1"/>
  </r>
  <r>
    <x v="28"/>
    <x v="419"/>
    <x v="1"/>
    <n v="1"/>
  </r>
  <r>
    <x v="28"/>
    <x v="419"/>
    <x v="2"/>
    <n v="1"/>
  </r>
  <r>
    <x v="29"/>
    <x v="420"/>
    <x v="0"/>
    <n v="1"/>
  </r>
  <r>
    <x v="29"/>
    <x v="420"/>
    <x v="1"/>
    <n v="1"/>
  </r>
  <r>
    <x v="29"/>
    <x v="420"/>
    <x v="2"/>
    <n v="1"/>
  </r>
  <r>
    <x v="30"/>
    <x v="421"/>
    <x v="0"/>
    <n v="1"/>
  </r>
  <r>
    <x v="30"/>
    <x v="421"/>
    <x v="1"/>
    <n v="1"/>
  </r>
  <r>
    <x v="30"/>
    <x v="421"/>
    <x v="2"/>
    <n v="1"/>
  </r>
  <r>
    <x v="30"/>
    <x v="421"/>
    <x v="3"/>
    <n v="1"/>
  </r>
  <r>
    <x v="30"/>
    <x v="421"/>
    <x v="4"/>
    <n v="1"/>
  </r>
  <r>
    <x v="30"/>
    <x v="422"/>
    <x v="0"/>
    <n v="1"/>
  </r>
  <r>
    <x v="30"/>
    <x v="422"/>
    <x v="1"/>
    <n v="1"/>
  </r>
  <r>
    <x v="30"/>
    <x v="422"/>
    <x v="2"/>
    <n v="1"/>
  </r>
  <r>
    <x v="30"/>
    <x v="423"/>
    <x v="1"/>
    <n v="1"/>
  </r>
  <r>
    <x v="30"/>
    <x v="423"/>
    <x v="2"/>
    <n v="1"/>
  </r>
  <r>
    <x v="30"/>
    <x v="423"/>
    <x v="4"/>
    <n v="1"/>
  </r>
  <r>
    <x v="31"/>
    <x v="424"/>
    <x v="0"/>
    <n v="1"/>
  </r>
  <r>
    <x v="31"/>
    <x v="424"/>
    <x v="1"/>
    <n v="1"/>
  </r>
  <r>
    <x v="31"/>
    <x v="424"/>
    <x v="2"/>
    <n v="1"/>
  </r>
  <r>
    <x v="31"/>
    <x v="425"/>
    <x v="1"/>
    <n v="1"/>
  </r>
  <r>
    <x v="31"/>
    <x v="425"/>
    <x v="2"/>
    <n v="1"/>
  </r>
  <r>
    <x v="32"/>
    <x v="426"/>
    <x v="0"/>
    <n v="1"/>
  </r>
  <r>
    <x v="32"/>
    <x v="426"/>
    <x v="1"/>
    <n v="1"/>
  </r>
  <r>
    <x v="32"/>
    <x v="426"/>
    <x v="2"/>
    <n v="1"/>
  </r>
  <r>
    <x v="32"/>
    <x v="426"/>
    <x v="4"/>
    <n v="1"/>
  </r>
  <r>
    <x v="33"/>
    <x v="427"/>
    <x v="0"/>
    <n v="1"/>
  </r>
  <r>
    <x v="33"/>
    <x v="427"/>
    <x v="1"/>
    <n v="1"/>
  </r>
  <r>
    <x v="33"/>
    <x v="427"/>
    <x v="2"/>
    <n v="1"/>
  </r>
  <r>
    <x v="34"/>
    <x v="428"/>
    <x v="0"/>
    <n v="1"/>
  </r>
  <r>
    <x v="34"/>
    <x v="428"/>
    <x v="1"/>
    <n v="1"/>
  </r>
  <r>
    <x v="34"/>
    <x v="428"/>
    <x v="2"/>
    <n v="1"/>
  </r>
  <r>
    <x v="34"/>
    <x v="428"/>
    <x v="5"/>
    <n v="1"/>
  </r>
  <r>
    <x v="34"/>
    <x v="428"/>
    <x v="4"/>
    <n v="1"/>
  </r>
  <r>
    <x v="35"/>
    <x v="429"/>
    <x v="0"/>
    <n v="1"/>
  </r>
  <r>
    <x v="35"/>
    <x v="429"/>
    <x v="1"/>
    <n v="1"/>
  </r>
  <r>
    <x v="35"/>
    <x v="429"/>
    <x v="2"/>
    <n v="1"/>
  </r>
  <r>
    <x v="36"/>
    <x v="430"/>
    <x v="1"/>
    <n v="1"/>
  </r>
  <r>
    <x v="37"/>
    <x v="431"/>
    <x v="1"/>
    <n v="1"/>
  </r>
  <r>
    <x v="37"/>
    <x v="432"/>
    <x v="2"/>
    <n v="1"/>
  </r>
  <r>
    <x v="37"/>
    <x v="432"/>
    <x v="3"/>
    <n v="1"/>
  </r>
  <r>
    <x v="38"/>
    <x v="433"/>
    <x v="0"/>
    <n v="1"/>
  </r>
  <r>
    <x v="38"/>
    <x v="433"/>
    <x v="1"/>
    <n v="1"/>
  </r>
  <r>
    <x v="38"/>
    <x v="433"/>
    <x v="2"/>
    <n v="1"/>
  </r>
  <r>
    <x v="38"/>
    <x v="434"/>
    <x v="0"/>
    <n v="1"/>
  </r>
  <r>
    <x v="38"/>
    <x v="434"/>
    <x v="1"/>
    <n v="1"/>
  </r>
  <r>
    <x v="38"/>
    <x v="434"/>
    <x v="2"/>
    <n v="1"/>
  </r>
  <r>
    <x v="38"/>
    <x v="435"/>
    <x v="0"/>
    <n v="1"/>
  </r>
  <r>
    <x v="38"/>
    <x v="435"/>
    <x v="1"/>
    <n v="1"/>
  </r>
  <r>
    <x v="38"/>
    <x v="435"/>
    <x v="2"/>
    <n v="1"/>
  </r>
  <r>
    <x v="39"/>
    <x v="436"/>
    <x v="0"/>
    <n v="1"/>
  </r>
  <r>
    <x v="39"/>
    <x v="436"/>
    <x v="1"/>
    <n v="1"/>
  </r>
  <r>
    <x v="39"/>
    <x v="436"/>
    <x v="2"/>
    <n v="1"/>
  </r>
  <r>
    <x v="39"/>
    <x v="437"/>
    <x v="1"/>
    <n v="1"/>
  </r>
  <r>
    <x v="40"/>
    <x v="438"/>
    <x v="0"/>
    <n v="1"/>
  </r>
  <r>
    <x v="40"/>
    <x v="438"/>
    <x v="1"/>
    <n v="1"/>
  </r>
  <r>
    <x v="40"/>
    <x v="438"/>
    <x v="2"/>
    <n v="1"/>
  </r>
  <r>
    <x v="40"/>
    <x v="438"/>
    <x v="4"/>
    <n v="1"/>
  </r>
  <r>
    <x v="41"/>
    <x v="439"/>
    <x v="0"/>
    <n v="1"/>
  </r>
  <r>
    <x v="41"/>
    <x v="439"/>
    <x v="1"/>
    <n v="1"/>
  </r>
  <r>
    <x v="41"/>
    <x v="439"/>
    <x v="2"/>
    <n v="1"/>
  </r>
  <r>
    <x v="42"/>
    <x v="440"/>
    <x v="0"/>
    <n v="1"/>
  </r>
  <r>
    <x v="42"/>
    <x v="440"/>
    <x v="1"/>
    <n v="1"/>
  </r>
  <r>
    <x v="42"/>
    <x v="440"/>
    <x v="2"/>
    <n v="1"/>
  </r>
  <r>
    <x v="43"/>
    <x v="441"/>
    <x v="0"/>
    <n v="1"/>
  </r>
  <r>
    <x v="43"/>
    <x v="441"/>
    <x v="1"/>
    <n v="1"/>
  </r>
  <r>
    <x v="43"/>
    <x v="441"/>
    <x v="2"/>
    <n v="1"/>
  </r>
  <r>
    <x v="43"/>
    <x v="441"/>
    <x v="4"/>
    <n v="1"/>
  </r>
  <r>
    <x v="44"/>
    <x v="442"/>
    <x v="0"/>
    <n v="1"/>
  </r>
  <r>
    <x v="44"/>
    <x v="442"/>
    <x v="1"/>
    <n v="1"/>
  </r>
  <r>
    <x v="44"/>
    <x v="442"/>
    <x v="2"/>
    <n v="1"/>
  </r>
  <r>
    <x v="44"/>
    <x v="443"/>
    <x v="1"/>
    <n v="1"/>
  </r>
  <r>
    <x v="44"/>
    <x v="444"/>
    <x v="0"/>
    <n v="1"/>
  </r>
  <r>
    <x v="44"/>
    <x v="444"/>
    <x v="1"/>
    <n v="1"/>
  </r>
  <r>
    <x v="44"/>
    <x v="445"/>
    <x v="0"/>
    <n v="1"/>
  </r>
  <r>
    <x v="44"/>
    <x v="445"/>
    <x v="1"/>
    <n v="1"/>
  </r>
  <r>
    <x v="44"/>
    <x v="446"/>
    <x v="1"/>
    <n v="1"/>
  </r>
  <r>
    <x v="44"/>
    <x v="446"/>
    <x v="2"/>
    <n v="1"/>
  </r>
  <r>
    <x v="44"/>
    <x v="447"/>
    <x v="0"/>
    <n v="1"/>
  </r>
  <r>
    <x v="44"/>
    <x v="447"/>
    <x v="1"/>
    <n v="1"/>
  </r>
  <r>
    <x v="44"/>
    <x v="447"/>
    <x v="2"/>
    <n v="1"/>
  </r>
  <r>
    <x v="44"/>
    <x v="447"/>
    <x v="4"/>
    <n v="1"/>
  </r>
  <r>
    <x v="44"/>
    <x v="448"/>
    <x v="0"/>
    <n v="1"/>
  </r>
  <r>
    <x v="44"/>
    <x v="448"/>
    <x v="1"/>
    <n v="1"/>
  </r>
  <r>
    <x v="44"/>
    <x v="448"/>
    <x v="2"/>
    <n v="1"/>
  </r>
  <r>
    <x v="44"/>
    <x v="448"/>
    <x v="4"/>
    <n v="1"/>
  </r>
  <r>
    <x v="44"/>
    <x v="449"/>
    <x v="1"/>
    <n v="1"/>
  </r>
  <r>
    <x v="44"/>
    <x v="449"/>
    <x v="2"/>
    <n v="1"/>
  </r>
  <r>
    <x v="44"/>
    <x v="449"/>
    <x v="3"/>
    <n v="1"/>
  </r>
  <r>
    <x v="45"/>
    <x v="450"/>
    <x v="0"/>
    <n v="1"/>
  </r>
  <r>
    <x v="45"/>
    <x v="450"/>
    <x v="1"/>
    <n v="1"/>
  </r>
  <r>
    <x v="45"/>
    <x v="450"/>
    <x v="2"/>
    <n v="1"/>
  </r>
  <r>
    <x v="45"/>
    <x v="451"/>
    <x v="1"/>
    <n v="1"/>
  </r>
  <r>
    <x v="45"/>
    <x v="452"/>
    <x v="0"/>
    <n v="1"/>
  </r>
  <r>
    <x v="45"/>
    <x v="452"/>
    <x v="1"/>
    <n v="1"/>
  </r>
  <r>
    <x v="45"/>
    <x v="452"/>
    <x v="2"/>
    <n v="1"/>
  </r>
  <r>
    <x v="45"/>
    <x v="453"/>
    <x v="0"/>
    <n v="1"/>
  </r>
  <r>
    <x v="45"/>
    <x v="453"/>
    <x v="1"/>
    <n v="1"/>
  </r>
  <r>
    <x v="45"/>
    <x v="453"/>
    <x v="2"/>
    <n v="1"/>
  </r>
  <r>
    <x v="45"/>
    <x v="454"/>
    <x v="0"/>
    <n v="1"/>
  </r>
  <r>
    <x v="45"/>
    <x v="454"/>
    <x v="1"/>
    <n v="1"/>
  </r>
  <r>
    <x v="45"/>
    <x v="454"/>
    <x v="2"/>
    <n v="1"/>
  </r>
  <r>
    <x v="45"/>
    <x v="455"/>
    <x v="0"/>
    <n v="1"/>
  </r>
  <r>
    <x v="45"/>
    <x v="455"/>
    <x v="1"/>
    <n v="1"/>
  </r>
  <r>
    <x v="45"/>
    <x v="455"/>
    <x v="2"/>
    <n v="1"/>
  </r>
  <r>
    <x v="45"/>
    <x v="455"/>
    <x v="3"/>
    <n v="1"/>
  </r>
  <r>
    <x v="45"/>
    <x v="456"/>
    <x v="0"/>
    <n v="1"/>
  </r>
  <r>
    <x v="45"/>
    <x v="456"/>
    <x v="1"/>
    <n v="1"/>
  </r>
  <r>
    <x v="45"/>
    <x v="456"/>
    <x v="2"/>
    <n v="1"/>
  </r>
  <r>
    <x v="45"/>
    <x v="457"/>
    <x v="0"/>
    <n v="1"/>
  </r>
  <r>
    <x v="45"/>
    <x v="457"/>
    <x v="1"/>
    <n v="1"/>
  </r>
  <r>
    <x v="45"/>
    <x v="457"/>
    <x v="2"/>
    <n v="1"/>
  </r>
  <r>
    <x v="45"/>
    <x v="458"/>
    <x v="0"/>
    <n v="1"/>
  </r>
  <r>
    <x v="45"/>
    <x v="458"/>
    <x v="1"/>
    <n v="1"/>
  </r>
  <r>
    <x v="45"/>
    <x v="458"/>
    <x v="2"/>
    <n v="1"/>
  </r>
  <r>
    <x v="45"/>
    <x v="459"/>
    <x v="0"/>
    <n v="1"/>
  </r>
  <r>
    <x v="45"/>
    <x v="459"/>
    <x v="1"/>
    <n v="1"/>
  </r>
  <r>
    <x v="45"/>
    <x v="459"/>
    <x v="2"/>
    <n v="1"/>
  </r>
  <r>
    <x v="45"/>
    <x v="460"/>
    <x v="0"/>
    <n v="1"/>
  </r>
  <r>
    <x v="45"/>
    <x v="460"/>
    <x v="1"/>
    <n v="1"/>
  </r>
  <r>
    <x v="45"/>
    <x v="460"/>
    <x v="2"/>
    <n v="1"/>
  </r>
  <r>
    <x v="45"/>
    <x v="461"/>
    <x v="0"/>
    <n v="1"/>
  </r>
  <r>
    <x v="45"/>
    <x v="461"/>
    <x v="1"/>
    <n v="1"/>
  </r>
  <r>
    <x v="45"/>
    <x v="461"/>
    <x v="2"/>
    <n v="1"/>
  </r>
  <r>
    <x v="45"/>
    <x v="462"/>
    <x v="0"/>
    <n v="1"/>
  </r>
  <r>
    <x v="45"/>
    <x v="462"/>
    <x v="1"/>
    <n v="1"/>
  </r>
  <r>
    <x v="45"/>
    <x v="462"/>
    <x v="2"/>
    <n v="1"/>
  </r>
  <r>
    <x v="45"/>
    <x v="463"/>
    <x v="0"/>
    <n v="1"/>
  </r>
  <r>
    <x v="45"/>
    <x v="463"/>
    <x v="1"/>
    <n v="1"/>
  </r>
  <r>
    <x v="45"/>
    <x v="463"/>
    <x v="2"/>
    <n v="1"/>
  </r>
  <r>
    <x v="45"/>
    <x v="464"/>
    <x v="0"/>
    <n v="1"/>
  </r>
  <r>
    <x v="45"/>
    <x v="464"/>
    <x v="1"/>
    <n v="1"/>
  </r>
  <r>
    <x v="45"/>
    <x v="464"/>
    <x v="2"/>
    <n v="1"/>
  </r>
  <r>
    <x v="46"/>
    <x v="465"/>
    <x v="0"/>
    <n v="1"/>
  </r>
  <r>
    <x v="46"/>
    <x v="465"/>
    <x v="1"/>
    <n v="1"/>
  </r>
  <r>
    <x v="46"/>
    <x v="465"/>
    <x v="2"/>
    <n v="1"/>
  </r>
  <r>
    <x v="46"/>
    <x v="466"/>
    <x v="0"/>
    <n v="1"/>
  </r>
  <r>
    <x v="46"/>
    <x v="466"/>
    <x v="1"/>
    <n v="1"/>
  </r>
  <r>
    <x v="46"/>
    <x v="466"/>
    <x v="2"/>
    <n v="1"/>
  </r>
  <r>
    <x v="46"/>
    <x v="467"/>
    <x v="1"/>
    <n v="1"/>
  </r>
  <r>
    <x v="46"/>
    <x v="468"/>
    <x v="0"/>
    <n v="1"/>
  </r>
  <r>
    <x v="46"/>
    <x v="468"/>
    <x v="1"/>
    <n v="1"/>
  </r>
  <r>
    <x v="46"/>
    <x v="468"/>
    <x v="2"/>
    <n v="1"/>
  </r>
  <r>
    <x v="46"/>
    <x v="469"/>
    <x v="0"/>
    <n v="1"/>
  </r>
  <r>
    <x v="46"/>
    <x v="469"/>
    <x v="1"/>
    <n v="1"/>
  </r>
  <r>
    <x v="46"/>
    <x v="469"/>
    <x v="2"/>
    <n v="1"/>
  </r>
  <r>
    <x v="46"/>
    <x v="470"/>
    <x v="0"/>
    <n v="1"/>
  </r>
  <r>
    <x v="46"/>
    <x v="470"/>
    <x v="1"/>
    <n v="1"/>
  </r>
  <r>
    <x v="46"/>
    <x v="470"/>
    <x v="2"/>
    <n v="1"/>
  </r>
  <r>
    <x v="46"/>
    <x v="470"/>
    <x v="4"/>
    <n v="1"/>
  </r>
  <r>
    <x v="46"/>
    <x v="471"/>
    <x v="1"/>
    <n v="1"/>
  </r>
  <r>
    <x v="46"/>
    <x v="472"/>
    <x v="0"/>
    <n v="1"/>
  </r>
  <r>
    <x v="46"/>
    <x v="472"/>
    <x v="1"/>
    <n v="1"/>
  </r>
  <r>
    <x v="46"/>
    <x v="472"/>
    <x v="2"/>
    <n v="1"/>
  </r>
  <r>
    <x v="46"/>
    <x v="473"/>
    <x v="0"/>
    <n v="1"/>
  </r>
  <r>
    <x v="46"/>
    <x v="473"/>
    <x v="5"/>
    <n v="1"/>
  </r>
  <r>
    <x v="46"/>
    <x v="474"/>
    <x v="0"/>
    <n v="1"/>
  </r>
  <r>
    <x v="46"/>
    <x v="474"/>
    <x v="5"/>
    <n v="1"/>
  </r>
  <r>
    <x v="46"/>
    <x v="475"/>
    <x v="1"/>
    <n v="1"/>
  </r>
  <r>
    <x v="46"/>
    <x v="475"/>
    <x v="5"/>
    <n v="1"/>
  </r>
  <r>
    <x v="46"/>
    <x v="476"/>
    <x v="0"/>
    <n v="1"/>
  </r>
  <r>
    <x v="46"/>
    <x v="476"/>
    <x v="1"/>
    <n v="1"/>
  </r>
  <r>
    <x v="46"/>
    <x v="476"/>
    <x v="5"/>
    <n v="1"/>
  </r>
  <r>
    <x v="46"/>
    <x v="477"/>
    <x v="0"/>
    <n v="1"/>
  </r>
  <r>
    <x v="46"/>
    <x v="477"/>
    <x v="5"/>
    <n v="1"/>
  </r>
  <r>
    <x v="46"/>
    <x v="478"/>
    <x v="0"/>
    <n v="1"/>
  </r>
  <r>
    <x v="46"/>
    <x v="478"/>
    <x v="5"/>
    <n v="1"/>
  </r>
  <r>
    <x v="46"/>
    <x v="479"/>
    <x v="0"/>
    <n v="1"/>
  </r>
  <r>
    <x v="46"/>
    <x v="479"/>
    <x v="5"/>
    <n v="1"/>
  </r>
  <r>
    <x v="46"/>
    <x v="480"/>
    <x v="0"/>
    <n v="1"/>
  </r>
  <r>
    <x v="46"/>
    <x v="480"/>
    <x v="5"/>
    <n v="1"/>
  </r>
  <r>
    <x v="46"/>
    <x v="481"/>
    <x v="0"/>
    <n v="1"/>
  </r>
  <r>
    <x v="46"/>
    <x v="481"/>
    <x v="5"/>
    <n v="1"/>
  </r>
  <r>
    <x v="46"/>
    <x v="482"/>
    <x v="0"/>
    <n v="1"/>
  </r>
  <r>
    <x v="46"/>
    <x v="482"/>
    <x v="5"/>
    <n v="1"/>
  </r>
  <r>
    <x v="46"/>
    <x v="483"/>
    <x v="0"/>
    <n v="1"/>
  </r>
  <r>
    <x v="46"/>
    <x v="483"/>
    <x v="5"/>
    <n v="1"/>
  </r>
  <r>
    <x v="46"/>
    <x v="484"/>
    <x v="0"/>
    <n v="1"/>
  </r>
  <r>
    <x v="46"/>
    <x v="484"/>
    <x v="5"/>
    <n v="1"/>
  </r>
  <r>
    <x v="46"/>
    <x v="485"/>
    <x v="0"/>
    <n v="1"/>
  </r>
  <r>
    <x v="46"/>
    <x v="485"/>
    <x v="5"/>
    <n v="1"/>
  </r>
  <r>
    <x v="46"/>
    <x v="486"/>
    <x v="0"/>
    <n v="1"/>
  </r>
  <r>
    <x v="46"/>
    <x v="486"/>
    <x v="5"/>
    <n v="1"/>
  </r>
  <r>
    <x v="46"/>
    <x v="487"/>
    <x v="0"/>
    <n v="1"/>
  </r>
  <r>
    <x v="46"/>
    <x v="487"/>
    <x v="5"/>
    <n v="1"/>
  </r>
  <r>
    <x v="46"/>
    <x v="488"/>
    <x v="0"/>
    <n v="1"/>
  </r>
  <r>
    <x v="46"/>
    <x v="488"/>
    <x v="5"/>
    <n v="1"/>
  </r>
  <r>
    <x v="46"/>
    <x v="489"/>
    <x v="0"/>
    <n v="1"/>
  </r>
  <r>
    <x v="46"/>
    <x v="489"/>
    <x v="5"/>
    <n v="1"/>
  </r>
  <r>
    <x v="46"/>
    <x v="490"/>
    <x v="0"/>
    <n v="1"/>
  </r>
  <r>
    <x v="46"/>
    <x v="490"/>
    <x v="5"/>
    <n v="1"/>
  </r>
  <r>
    <x v="46"/>
    <x v="491"/>
    <x v="0"/>
    <n v="1"/>
  </r>
  <r>
    <x v="46"/>
    <x v="491"/>
    <x v="5"/>
    <n v="1"/>
  </r>
  <r>
    <x v="46"/>
    <x v="492"/>
    <x v="0"/>
    <n v="1"/>
  </r>
  <r>
    <x v="46"/>
    <x v="492"/>
    <x v="5"/>
    <n v="1"/>
  </r>
  <r>
    <x v="46"/>
    <x v="493"/>
    <x v="0"/>
    <n v="1"/>
  </r>
  <r>
    <x v="46"/>
    <x v="493"/>
    <x v="5"/>
    <n v="1"/>
  </r>
  <r>
    <x v="46"/>
    <x v="494"/>
    <x v="0"/>
    <n v="1"/>
  </r>
  <r>
    <x v="46"/>
    <x v="494"/>
    <x v="5"/>
    <n v="1"/>
  </r>
  <r>
    <x v="46"/>
    <x v="495"/>
    <x v="0"/>
    <n v="1"/>
  </r>
  <r>
    <x v="46"/>
    <x v="495"/>
    <x v="5"/>
    <n v="1"/>
  </r>
  <r>
    <x v="46"/>
    <x v="496"/>
    <x v="0"/>
    <n v="1"/>
  </r>
  <r>
    <x v="46"/>
    <x v="496"/>
    <x v="5"/>
    <n v="1"/>
  </r>
  <r>
    <x v="46"/>
    <x v="497"/>
    <x v="0"/>
    <n v="1"/>
  </r>
  <r>
    <x v="46"/>
    <x v="497"/>
    <x v="5"/>
    <n v="1"/>
  </r>
  <r>
    <x v="46"/>
    <x v="498"/>
    <x v="0"/>
    <n v="1"/>
  </r>
  <r>
    <x v="46"/>
    <x v="498"/>
    <x v="5"/>
    <n v="1"/>
  </r>
  <r>
    <x v="46"/>
    <x v="499"/>
    <x v="0"/>
    <n v="1"/>
  </r>
  <r>
    <x v="46"/>
    <x v="499"/>
    <x v="5"/>
    <n v="1"/>
  </r>
  <r>
    <x v="46"/>
    <x v="500"/>
    <x v="0"/>
    <n v="1"/>
  </r>
  <r>
    <x v="46"/>
    <x v="500"/>
    <x v="5"/>
    <n v="1"/>
  </r>
  <r>
    <x v="46"/>
    <x v="501"/>
    <x v="0"/>
    <n v="1"/>
  </r>
  <r>
    <x v="46"/>
    <x v="501"/>
    <x v="5"/>
    <n v="1"/>
  </r>
  <r>
    <x v="46"/>
    <x v="502"/>
    <x v="0"/>
    <n v="1"/>
  </r>
  <r>
    <x v="46"/>
    <x v="502"/>
    <x v="5"/>
    <n v="1"/>
  </r>
  <r>
    <x v="46"/>
    <x v="503"/>
    <x v="0"/>
    <n v="1"/>
  </r>
  <r>
    <x v="46"/>
    <x v="503"/>
    <x v="5"/>
    <n v="1"/>
  </r>
  <r>
    <x v="46"/>
    <x v="504"/>
    <x v="0"/>
    <n v="1"/>
  </r>
  <r>
    <x v="46"/>
    <x v="504"/>
    <x v="5"/>
    <n v="1"/>
  </r>
  <r>
    <x v="46"/>
    <x v="505"/>
    <x v="0"/>
    <n v="1"/>
  </r>
  <r>
    <x v="46"/>
    <x v="505"/>
    <x v="5"/>
    <n v="1"/>
  </r>
  <r>
    <x v="46"/>
    <x v="506"/>
    <x v="0"/>
    <n v="1"/>
  </r>
  <r>
    <x v="46"/>
    <x v="506"/>
    <x v="5"/>
    <n v="1"/>
  </r>
  <r>
    <x v="46"/>
    <x v="507"/>
    <x v="0"/>
    <n v="1"/>
  </r>
  <r>
    <x v="46"/>
    <x v="507"/>
    <x v="5"/>
    <n v="1"/>
  </r>
  <r>
    <x v="46"/>
    <x v="508"/>
    <x v="0"/>
    <n v="1"/>
  </r>
  <r>
    <x v="46"/>
    <x v="508"/>
    <x v="5"/>
    <n v="1"/>
  </r>
  <r>
    <x v="46"/>
    <x v="509"/>
    <x v="0"/>
    <n v="1"/>
  </r>
  <r>
    <x v="46"/>
    <x v="509"/>
    <x v="5"/>
    <n v="1"/>
  </r>
  <r>
    <x v="46"/>
    <x v="510"/>
    <x v="0"/>
    <n v="1"/>
  </r>
  <r>
    <x v="46"/>
    <x v="510"/>
    <x v="5"/>
    <n v="1"/>
  </r>
  <r>
    <x v="46"/>
    <x v="511"/>
    <x v="0"/>
    <n v="1"/>
  </r>
  <r>
    <x v="46"/>
    <x v="511"/>
    <x v="5"/>
    <n v="1"/>
  </r>
  <r>
    <x v="46"/>
    <x v="512"/>
    <x v="0"/>
    <n v="1"/>
  </r>
  <r>
    <x v="46"/>
    <x v="512"/>
    <x v="5"/>
    <n v="1"/>
  </r>
  <r>
    <x v="46"/>
    <x v="513"/>
    <x v="0"/>
    <n v="1"/>
  </r>
  <r>
    <x v="46"/>
    <x v="513"/>
    <x v="5"/>
    <n v="1"/>
  </r>
  <r>
    <x v="46"/>
    <x v="514"/>
    <x v="0"/>
    <n v="1"/>
  </r>
  <r>
    <x v="46"/>
    <x v="514"/>
    <x v="5"/>
    <n v="1"/>
  </r>
  <r>
    <x v="46"/>
    <x v="515"/>
    <x v="0"/>
    <n v="1"/>
  </r>
  <r>
    <x v="46"/>
    <x v="515"/>
    <x v="5"/>
    <n v="1"/>
  </r>
  <r>
    <x v="46"/>
    <x v="516"/>
    <x v="0"/>
    <n v="1"/>
  </r>
  <r>
    <x v="46"/>
    <x v="516"/>
    <x v="5"/>
    <n v="1"/>
  </r>
  <r>
    <x v="46"/>
    <x v="517"/>
    <x v="0"/>
    <n v="1"/>
  </r>
  <r>
    <x v="46"/>
    <x v="517"/>
    <x v="5"/>
    <n v="1"/>
  </r>
  <r>
    <x v="46"/>
    <x v="518"/>
    <x v="0"/>
    <n v="1"/>
  </r>
  <r>
    <x v="46"/>
    <x v="518"/>
    <x v="5"/>
    <n v="1"/>
  </r>
  <r>
    <x v="46"/>
    <x v="519"/>
    <x v="0"/>
    <n v="1"/>
  </r>
  <r>
    <x v="46"/>
    <x v="519"/>
    <x v="5"/>
    <n v="1"/>
  </r>
  <r>
    <x v="46"/>
    <x v="520"/>
    <x v="0"/>
    <n v="1"/>
  </r>
  <r>
    <x v="46"/>
    <x v="520"/>
    <x v="5"/>
    <n v="1"/>
  </r>
  <r>
    <x v="46"/>
    <x v="521"/>
    <x v="0"/>
    <n v="1"/>
  </r>
  <r>
    <x v="46"/>
    <x v="521"/>
    <x v="5"/>
    <n v="1"/>
  </r>
  <r>
    <x v="46"/>
    <x v="522"/>
    <x v="0"/>
    <n v="1"/>
  </r>
  <r>
    <x v="46"/>
    <x v="522"/>
    <x v="5"/>
    <n v="1"/>
  </r>
  <r>
    <x v="46"/>
    <x v="523"/>
    <x v="0"/>
    <n v="1"/>
  </r>
  <r>
    <x v="46"/>
    <x v="523"/>
    <x v="5"/>
    <n v="1"/>
  </r>
  <r>
    <x v="46"/>
    <x v="524"/>
    <x v="0"/>
    <n v="1"/>
  </r>
  <r>
    <x v="46"/>
    <x v="525"/>
    <x v="0"/>
    <n v="1"/>
  </r>
  <r>
    <x v="46"/>
    <x v="525"/>
    <x v="5"/>
    <n v="1"/>
  </r>
  <r>
    <x v="46"/>
    <x v="526"/>
    <x v="0"/>
    <n v="1"/>
  </r>
  <r>
    <x v="46"/>
    <x v="526"/>
    <x v="5"/>
    <n v="1"/>
  </r>
  <r>
    <x v="46"/>
    <x v="527"/>
    <x v="0"/>
    <n v="1"/>
  </r>
  <r>
    <x v="46"/>
    <x v="527"/>
    <x v="5"/>
    <n v="1"/>
  </r>
  <r>
    <x v="46"/>
    <x v="528"/>
    <x v="0"/>
    <n v="1"/>
  </r>
  <r>
    <x v="46"/>
    <x v="528"/>
    <x v="5"/>
    <n v="1"/>
  </r>
  <r>
    <x v="46"/>
    <x v="529"/>
    <x v="0"/>
    <n v="1"/>
  </r>
  <r>
    <x v="46"/>
    <x v="529"/>
    <x v="1"/>
    <n v="1"/>
  </r>
  <r>
    <x v="46"/>
    <x v="529"/>
    <x v="2"/>
    <n v="1"/>
  </r>
  <r>
    <x v="46"/>
    <x v="529"/>
    <x v="4"/>
    <n v="1"/>
  </r>
  <r>
    <x v="46"/>
    <x v="530"/>
    <x v="0"/>
    <n v="1"/>
  </r>
  <r>
    <x v="46"/>
    <x v="530"/>
    <x v="1"/>
    <n v="1"/>
  </r>
  <r>
    <x v="46"/>
    <x v="530"/>
    <x v="2"/>
    <n v="1"/>
  </r>
  <r>
    <x v="46"/>
    <x v="531"/>
    <x v="0"/>
    <n v="1"/>
  </r>
  <r>
    <x v="46"/>
    <x v="531"/>
    <x v="1"/>
    <n v="1"/>
  </r>
  <r>
    <x v="46"/>
    <x v="531"/>
    <x v="2"/>
    <n v="1"/>
  </r>
  <r>
    <x v="46"/>
    <x v="532"/>
    <x v="0"/>
    <n v="1"/>
  </r>
  <r>
    <x v="46"/>
    <x v="532"/>
    <x v="1"/>
    <n v="1"/>
  </r>
  <r>
    <x v="46"/>
    <x v="532"/>
    <x v="2"/>
    <n v="1"/>
  </r>
  <r>
    <x v="46"/>
    <x v="532"/>
    <x v="3"/>
    <n v="1"/>
  </r>
  <r>
    <x v="46"/>
    <x v="532"/>
    <x v="4"/>
    <n v="1"/>
  </r>
  <r>
    <x v="46"/>
    <x v="533"/>
    <x v="0"/>
    <n v="1"/>
  </r>
  <r>
    <x v="46"/>
    <x v="533"/>
    <x v="1"/>
    <n v="1"/>
  </r>
  <r>
    <x v="46"/>
    <x v="533"/>
    <x v="2"/>
    <n v="1"/>
  </r>
  <r>
    <x v="46"/>
    <x v="533"/>
    <x v="4"/>
    <n v="1"/>
  </r>
  <r>
    <x v="46"/>
    <x v="534"/>
    <x v="0"/>
    <n v="1"/>
  </r>
  <r>
    <x v="46"/>
    <x v="534"/>
    <x v="1"/>
    <n v="1"/>
  </r>
  <r>
    <x v="46"/>
    <x v="534"/>
    <x v="2"/>
    <n v="1"/>
  </r>
  <r>
    <x v="46"/>
    <x v="535"/>
    <x v="0"/>
    <n v="1"/>
  </r>
  <r>
    <x v="46"/>
    <x v="535"/>
    <x v="1"/>
    <n v="1"/>
  </r>
  <r>
    <x v="46"/>
    <x v="535"/>
    <x v="2"/>
    <n v="1"/>
  </r>
  <r>
    <x v="46"/>
    <x v="535"/>
    <x v="4"/>
    <n v="1"/>
  </r>
  <r>
    <x v="46"/>
    <x v="536"/>
    <x v="0"/>
    <n v="1"/>
  </r>
  <r>
    <x v="46"/>
    <x v="536"/>
    <x v="1"/>
    <n v="1"/>
  </r>
  <r>
    <x v="46"/>
    <x v="536"/>
    <x v="2"/>
    <n v="1"/>
  </r>
  <r>
    <x v="46"/>
    <x v="537"/>
    <x v="0"/>
    <n v="1"/>
  </r>
  <r>
    <x v="46"/>
    <x v="537"/>
    <x v="1"/>
    <n v="1"/>
  </r>
  <r>
    <x v="46"/>
    <x v="537"/>
    <x v="2"/>
    <n v="1"/>
  </r>
  <r>
    <x v="46"/>
    <x v="538"/>
    <x v="0"/>
    <n v="1"/>
  </r>
  <r>
    <x v="46"/>
    <x v="538"/>
    <x v="1"/>
    <n v="1"/>
  </r>
  <r>
    <x v="46"/>
    <x v="538"/>
    <x v="2"/>
    <n v="1"/>
  </r>
  <r>
    <x v="46"/>
    <x v="539"/>
    <x v="0"/>
    <n v="1"/>
  </r>
  <r>
    <x v="46"/>
    <x v="539"/>
    <x v="1"/>
    <n v="1"/>
  </r>
  <r>
    <x v="46"/>
    <x v="539"/>
    <x v="2"/>
    <n v="1"/>
  </r>
  <r>
    <x v="46"/>
    <x v="540"/>
    <x v="0"/>
    <n v="1"/>
  </r>
  <r>
    <x v="46"/>
    <x v="541"/>
    <x v="0"/>
    <n v="1"/>
  </r>
  <r>
    <x v="46"/>
    <x v="541"/>
    <x v="1"/>
    <n v="1"/>
  </r>
  <r>
    <x v="46"/>
    <x v="541"/>
    <x v="2"/>
    <n v="1"/>
  </r>
  <r>
    <x v="46"/>
    <x v="542"/>
    <x v="0"/>
    <n v="1"/>
  </r>
  <r>
    <x v="46"/>
    <x v="542"/>
    <x v="1"/>
    <n v="1"/>
  </r>
  <r>
    <x v="46"/>
    <x v="542"/>
    <x v="2"/>
    <n v="1"/>
  </r>
  <r>
    <x v="46"/>
    <x v="543"/>
    <x v="1"/>
    <n v="1"/>
  </r>
  <r>
    <x v="46"/>
    <x v="544"/>
    <x v="0"/>
    <n v="1"/>
  </r>
  <r>
    <x v="46"/>
    <x v="544"/>
    <x v="1"/>
    <n v="1"/>
  </r>
  <r>
    <x v="46"/>
    <x v="544"/>
    <x v="2"/>
    <n v="1"/>
  </r>
  <r>
    <x v="46"/>
    <x v="544"/>
    <x v="4"/>
    <n v="1"/>
  </r>
  <r>
    <x v="46"/>
    <x v="545"/>
    <x v="0"/>
    <n v="1"/>
  </r>
  <r>
    <x v="46"/>
    <x v="545"/>
    <x v="1"/>
    <n v="1"/>
  </r>
  <r>
    <x v="46"/>
    <x v="545"/>
    <x v="2"/>
    <n v="1"/>
  </r>
  <r>
    <x v="46"/>
    <x v="546"/>
    <x v="1"/>
    <n v="1"/>
  </r>
  <r>
    <x v="46"/>
    <x v="547"/>
    <x v="1"/>
    <n v="1"/>
  </r>
  <r>
    <x v="46"/>
    <x v="547"/>
    <x v="0"/>
    <n v="1"/>
  </r>
  <r>
    <x v="46"/>
    <x v="547"/>
    <x v="2"/>
    <n v="1"/>
  </r>
  <r>
    <x v="46"/>
    <x v="548"/>
    <x v="1"/>
    <n v="1"/>
  </r>
  <r>
    <x v="46"/>
    <x v="548"/>
    <x v="0"/>
    <n v="1"/>
  </r>
  <r>
    <x v="46"/>
    <x v="548"/>
    <x v="2"/>
    <n v="1"/>
  </r>
  <r>
    <x v="46"/>
    <x v="549"/>
    <x v="0"/>
    <n v="1"/>
  </r>
  <r>
    <x v="46"/>
    <x v="549"/>
    <x v="1"/>
    <n v="1"/>
  </r>
  <r>
    <x v="46"/>
    <x v="549"/>
    <x v="2"/>
    <n v="1"/>
  </r>
  <r>
    <x v="46"/>
    <x v="550"/>
    <x v="0"/>
    <n v="1"/>
  </r>
  <r>
    <x v="46"/>
    <x v="550"/>
    <x v="1"/>
    <n v="1"/>
  </r>
  <r>
    <x v="46"/>
    <x v="550"/>
    <x v="2"/>
    <n v="1"/>
  </r>
  <r>
    <x v="46"/>
    <x v="551"/>
    <x v="0"/>
    <n v="1"/>
  </r>
  <r>
    <x v="46"/>
    <x v="551"/>
    <x v="1"/>
    <n v="1"/>
  </r>
  <r>
    <x v="46"/>
    <x v="551"/>
    <x v="2"/>
    <n v="1"/>
  </r>
  <r>
    <x v="46"/>
    <x v="551"/>
    <x v="3"/>
    <n v="1"/>
  </r>
  <r>
    <x v="46"/>
    <x v="552"/>
    <x v="0"/>
    <n v="1"/>
  </r>
  <r>
    <x v="46"/>
    <x v="552"/>
    <x v="1"/>
    <n v="1"/>
  </r>
  <r>
    <x v="46"/>
    <x v="552"/>
    <x v="2"/>
    <n v="1"/>
  </r>
  <r>
    <x v="46"/>
    <x v="553"/>
    <x v="1"/>
    <n v="1"/>
  </r>
  <r>
    <x v="46"/>
    <x v="554"/>
    <x v="1"/>
    <n v="1"/>
  </r>
  <r>
    <x v="46"/>
    <x v="555"/>
    <x v="0"/>
    <n v="1"/>
  </r>
  <r>
    <x v="46"/>
    <x v="555"/>
    <x v="1"/>
    <n v="1"/>
  </r>
  <r>
    <x v="46"/>
    <x v="555"/>
    <x v="2"/>
    <n v="1"/>
  </r>
  <r>
    <x v="46"/>
    <x v="556"/>
    <x v="0"/>
    <n v="1"/>
  </r>
  <r>
    <x v="46"/>
    <x v="556"/>
    <x v="1"/>
    <n v="1"/>
  </r>
  <r>
    <x v="46"/>
    <x v="556"/>
    <x v="2"/>
    <n v="1"/>
  </r>
  <r>
    <x v="47"/>
    <x v="557"/>
    <x v="0"/>
    <n v="1"/>
  </r>
  <r>
    <x v="47"/>
    <x v="557"/>
    <x v="1"/>
    <n v="1"/>
  </r>
  <r>
    <x v="47"/>
    <x v="557"/>
    <x v="2"/>
    <n v="1"/>
  </r>
  <r>
    <x v="47"/>
    <x v="557"/>
    <x v="4"/>
    <n v="1"/>
  </r>
  <r>
    <x v="48"/>
    <x v="558"/>
    <x v="0"/>
    <n v="1"/>
  </r>
  <r>
    <x v="48"/>
    <x v="558"/>
    <x v="1"/>
    <n v="1"/>
  </r>
  <r>
    <x v="48"/>
    <x v="558"/>
    <x v="2"/>
    <n v="1"/>
  </r>
  <r>
    <x v="48"/>
    <x v="559"/>
    <x v="2"/>
    <n v="1"/>
  </r>
  <r>
    <x v="48"/>
    <x v="560"/>
    <x v="1"/>
    <n v="1"/>
  </r>
  <r>
    <x v="48"/>
    <x v="560"/>
    <x v="2"/>
    <n v="1"/>
  </r>
  <r>
    <x v="48"/>
    <x v="561"/>
    <x v="1"/>
    <n v="1"/>
  </r>
  <r>
    <x v="48"/>
    <x v="561"/>
    <x v="2"/>
    <n v="1"/>
  </r>
  <r>
    <x v="48"/>
    <x v="562"/>
    <x v="1"/>
    <n v="1"/>
  </r>
  <r>
    <x v="48"/>
    <x v="562"/>
    <x v="2"/>
    <n v="1"/>
  </r>
  <r>
    <x v="48"/>
    <x v="563"/>
    <x v="1"/>
    <n v="1"/>
  </r>
  <r>
    <x v="48"/>
    <x v="563"/>
    <x v="2"/>
    <n v="1"/>
  </r>
  <r>
    <x v="48"/>
    <x v="564"/>
    <x v="0"/>
    <n v="1"/>
  </r>
  <r>
    <x v="48"/>
    <x v="564"/>
    <x v="1"/>
    <n v="1"/>
  </r>
  <r>
    <x v="48"/>
    <x v="564"/>
    <x v="2"/>
    <n v="1"/>
  </r>
  <r>
    <x v="48"/>
    <x v="565"/>
    <x v="1"/>
    <n v="1"/>
  </r>
  <r>
    <x v="48"/>
    <x v="565"/>
    <x v="2"/>
    <n v="1"/>
  </r>
  <r>
    <x v="48"/>
    <x v="566"/>
    <x v="0"/>
    <n v="1"/>
  </r>
  <r>
    <x v="48"/>
    <x v="566"/>
    <x v="1"/>
    <n v="1"/>
  </r>
  <r>
    <x v="48"/>
    <x v="566"/>
    <x v="2"/>
    <n v="1"/>
  </r>
  <r>
    <x v="48"/>
    <x v="567"/>
    <x v="1"/>
    <n v="1"/>
  </r>
  <r>
    <x v="48"/>
    <x v="567"/>
    <x v="2"/>
    <n v="1"/>
  </r>
  <r>
    <x v="48"/>
    <x v="568"/>
    <x v="0"/>
    <n v="1"/>
  </r>
  <r>
    <x v="48"/>
    <x v="568"/>
    <x v="1"/>
    <n v="1"/>
  </r>
  <r>
    <x v="48"/>
    <x v="568"/>
    <x v="2"/>
    <n v="1"/>
  </r>
  <r>
    <x v="48"/>
    <x v="569"/>
    <x v="0"/>
    <n v="1"/>
  </r>
  <r>
    <x v="48"/>
    <x v="569"/>
    <x v="1"/>
    <n v="1"/>
  </r>
  <r>
    <x v="48"/>
    <x v="569"/>
    <x v="2"/>
    <n v="1"/>
  </r>
  <r>
    <x v="48"/>
    <x v="570"/>
    <x v="0"/>
    <n v="1"/>
  </r>
  <r>
    <x v="48"/>
    <x v="570"/>
    <x v="1"/>
    <n v="1"/>
  </r>
  <r>
    <x v="48"/>
    <x v="570"/>
    <x v="2"/>
    <n v="1"/>
  </r>
  <r>
    <x v="48"/>
    <x v="571"/>
    <x v="1"/>
    <n v="1"/>
  </r>
  <r>
    <x v="48"/>
    <x v="571"/>
    <x v="2"/>
    <n v="1"/>
  </r>
  <r>
    <x v="48"/>
    <x v="572"/>
    <x v="1"/>
    <n v="1"/>
  </r>
  <r>
    <x v="48"/>
    <x v="572"/>
    <x v="2"/>
    <n v="1"/>
  </r>
  <r>
    <x v="48"/>
    <x v="573"/>
    <x v="1"/>
    <n v="1"/>
  </r>
  <r>
    <x v="48"/>
    <x v="573"/>
    <x v="2"/>
    <n v="1"/>
  </r>
  <r>
    <x v="48"/>
    <x v="574"/>
    <x v="1"/>
    <n v="1"/>
  </r>
  <r>
    <x v="48"/>
    <x v="574"/>
    <x v="2"/>
    <n v="1"/>
  </r>
  <r>
    <x v="48"/>
    <x v="575"/>
    <x v="1"/>
    <n v="1"/>
  </r>
  <r>
    <x v="48"/>
    <x v="575"/>
    <x v="2"/>
    <n v="1"/>
  </r>
  <r>
    <x v="48"/>
    <x v="576"/>
    <x v="1"/>
    <n v="1"/>
  </r>
  <r>
    <x v="48"/>
    <x v="576"/>
    <x v="2"/>
    <n v="1"/>
  </r>
  <r>
    <x v="48"/>
    <x v="577"/>
    <x v="1"/>
    <n v="1"/>
  </r>
  <r>
    <x v="48"/>
    <x v="577"/>
    <x v="2"/>
    <n v="1"/>
  </r>
  <r>
    <x v="48"/>
    <x v="578"/>
    <x v="1"/>
    <n v="1"/>
  </r>
  <r>
    <x v="48"/>
    <x v="578"/>
    <x v="2"/>
    <n v="1"/>
  </r>
  <r>
    <x v="48"/>
    <x v="579"/>
    <x v="1"/>
    <n v="1"/>
  </r>
  <r>
    <x v="48"/>
    <x v="579"/>
    <x v="2"/>
    <n v="1"/>
  </r>
  <r>
    <x v="48"/>
    <x v="580"/>
    <x v="1"/>
    <n v="1"/>
  </r>
  <r>
    <x v="48"/>
    <x v="580"/>
    <x v="2"/>
    <n v="1"/>
  </r>
  <r>
    <x v="48"/>
    <x v="581"/>
    <x v="1"/>
    <n v="1"/>
  </r>
  <r>
    <x v="48"/>
    <x v="581"/>
    <x v="2"/>
    <n v="1"/>
  </r>
  <r>
    <x v="48"/>
    <x v="582"/>
    <x v="1"/>
    <n v="1"/>
  </r>
  <r>
    <x v="48"/>
    <x v="582"/>
    <x v="2"/>
    <n v="1"/>
  </r>
  <r>
    <x v="48"/>
    <x v="583"/>
    <x v="1"/>
    <n v="1"/>
  </r>
  <r>
    <x v="48"/>
    <x v="583"/>
    <x v="2"/>
    <n v="1"/>
  </r>
  <r>
    <x v="48"/>
    <x v="584"/>
    <x v="1"/>
    <n v="1"/>
  </r>
  <r>
    <x v="48"/>
    <x v="584"/>
    <x v="2"/>
    <n v="1"/>
  </r>
  <r>
    <x v="48"/>
    <x v="585"/>
    <x v="0"/>
    <n v="1"/>
  </r>
  <r>
    <x v="48"/>
    <x v="585"/>
    <x v="1"/>
    <n v="1"/>
  </r>
  <r>
    <x v="48"/>
    <x v="585"/>
    <x v="2"/>
    <n v="1"/>
  </r>
  <r>
    <x v="48"/>
    <x v="586"/>
    <x v="1"/>
    <n v="1"/>
  </r>
  <r>
    <x v="48"/>
    <x v="586"/>
    <x v="2"/>
    <n v="1"/>
  </r>
  <r>
    <x v="48"/>
    <x v="587"/>
    <x v="1"/>
    <n v="1"/>
  </r>
  <r>
    <x v="48"/>
    <x v="587"/>
    <x v="2"/>
    <n v="1"/>
  </r>
  <r>
    <x v="48"/>
    <x v="588"/>
    <x v="1"/>
    <n v="1"/>
  </r>
  <r>
    <x v="48"/>
    <x v="588"/>
    <x v="2"/>
    <n v="1"/>
  </r>
  <r>
    <x v="48"/>
    <x v="589"/>
    <x v="1"/>
    <n v="1"/>
  </r>
  <r>
    <x v="48"/>
    <x v="589"/>
    <x v="2"/>
    <n v="1"/>
  </r>
  <r>
    <x v="48"/>
    <x v="590"/>
    <x v="2"/>
    <n v="1"/>
  </r>
  <r>
    <x v="48"/>
    <x v="590"/>
    <x v="1"/>
    <n v="1"/>
  </r>
  <r>
    <x v="48"/>
    <x v="591"/>
    <x v="1"/>
    <n v="1"/>
  </r>
  <r>
    <x v="48"/>
    <x v="591"/>
    <x v="2"/>
    <n v="1"/>
  </r>
  <r>
    <x v="48"/>
    <x v="592"/>
    <x v="1"/>
    <n v="1"/>
  </r>
  <r>
    <x v="48"/>
    <x v="592"/>
    <x v="2"/>
    <n v="1"/>
  </r>
  <r>
    <x v="48"/>
    <x v="593"/>
    <x v="1"/>
    <n v="1"/>
  </r>
  <r>
    <x v="48"/>
    <x v="593"/>
    <x v="2"/>
    <n v="1"/>
  </r>
  <r>
    <x v="48"/>
    <x v="594"/>
    <x v="1"/>
    <n v="1"/>
  </r>
  <r>
    <x v="48"/>
    <x v="594"/>
    <x v="2"/>
    <n v="1"/>
  </r>
  <r>
    <x v="48"/>
    <x v="595"/>
    <x v="1"/>
    <n v="1"/>
  </r>
  <r>
    <x v="48"/>
    <x v="595"/>
    <x v="2"/>
    <n v="1"/>
  </r>
  <r>
    <x v="48"/>
    <x v="596"/>
    <x v="1"/>
    <n v="1"/>
  </r>
  <r>
    <x v="48"/>
    <x v="596"/>
    <x v="2"/>
    <n v="1"/>
  </r>
  <r>
    <x v="48"/>
    <x v="597"/>
    <x v="1"/>
    <n v="1"/>
  </r>
  <r>
    <x v="48"/>
    <x v="597"/>
    <x v="2"/>
    <n v="1"/>
  </r>
  <r>
    <x v="48"/>
    <x v="598"/>
    <x v="1"/>
    <n v="1"/>
  </r>
  <r>
    <x v="48"/>
    <x v="598"/>
    <x v="2"/>
    <n v="1"/>
  </r>
  <r>
    <x v="48"/>
    <x v="599"/>
    <x v="1"/>
    <n v="1"/>
  </r>
  <r>
    <x v="48"/>
    <x v="599"/>
    <x v="2"/>
    <n v="1"/>
  </r>
  <r>
    <x v="48"/>
    <x v="600"/>
    <x v="1"/>
    <n v="1"/>
  </r>
  <r>
    <x v="48"/>
    <x v="600"/>
    <x v="2"/>
    <n v="1"/>
  </r>
  <r>
    <x v="48"/>
    <x v="601"/>
    <x v="0"/>
    <n v="1"/>
  </r>
  <r>
    <x v="48"/>
    <x v="601"/>
    <x v="1"/>
    <n v="1"/>
  </r>
  <r>
    <x v="48"/>
    <x v="601"/>
    <x v="2"/>
    <n v="1"/>
  </r>
  <r>
    <x v="48"/>
    <x v="602"/>
    <x v="1"/>
    <n v="1"/>
  </r>
  <r>
    <x v="48"/>
    <x v="602"/>
    <x v="2"/>
    <n v="1"/>
  </r>
  <r>
    <x v="48"/>
    <x v="603"/>
    <x v="1"/>
    <n v="1"/>
  </r>
  <r>
    <x v="48"/>
    <x v="603"/>
    <x v="2"/>
    <n v="1"/>
  </r>
  <r>
    <x v="48"/>
    <x v="604"/>
    <x v="1"/>
    <n v="1"/>
  </r>
  <r>
    <x v="48"/>
    <x v="604"/>
    <x v="2"/>
    <n v="1"/>
  </r>
  <r>
    <x v="48"/>
    <x v="605"/>
    <x v="1"/>
    <n v="1"/>
  </r>
  <r>
    <x v="48"/>
    <x v="605"/>
    <x v="2"/>
    <n v="1"/>
  </r>
  <r>
    <x v="48"/>
    <x v="606"/>
    <x v="1"/>
    <n v="1"/>
  </r>
  <r>
    <x v="48"/>
    <x v="606"/>
    <x v="2"/>
    <n v="1"/>
  </r>
  <r>
    <x v="48"/>
    <x v="607"/>
    <x v="1"/>
    <n v="1"/>
  </r>
  <r>
    <x v="48"/>
    <x v="607"/>
    <x v="2"/>
    <n v="1"/>
  </r>
  <r>
    <x v="48"/>
    <x v="608"/>
    <x v="1"/>
    <n v="1"/>
  </r>
  <r>
    <x v="48"/>
    <x v="608"/>
    <x v="2"/>
    <n v="1"/>
  </r>
  <r>
    <x v="48"/>
    <x v="609"/>
    <x v="1"/>
    <n v="1"/>
  </r>
  <r>
    <x v="48"/>
    <x v="609"/>
    <x v="2"/>
    <n v="1"/>
  </r>
  <r>
    <x v="48"/>
    <x v="610"/>
    <x v="1"/>
    <n v="1"/>
  </r>
  <r>
    <x v="48"/>
    <x v="610"/>
    <x v="2"/>
    <n v="1"/>
  </r>
  <r>
    <x v="48"/>
    <x v="611"/>
    <x v="1"/>
    <n v="1"/>
  </r>
  <r>
    <x v="48"/>
    <x v="611"/>
    <x v="2"/>
    <n v="1"/>
  </r>
  <r>
    <x v="49"/>
    <x v="612"/>
    <x v="0"/>
    <n v="1"/>
  </r>
  <r>
    <x v="49"/>
    <x v="612"/>
    <x v="1"/>
    <n v="1"/>
  </r>
  <r>
    <x v="49"/>
    <x v="612"/>
    <x v="2"/>
    <n v="1"/>
  </r>
  <r>
    <x v="49"/>
    <x v="612"/>
    <x v="4"/>
    <n v="1"/>
  </r>
  <r>
    <x v="50"/>
    <x v="613"/>
    <x v="0"/>
    <n v="1"/>
  </r>
  <r>
    <x v="50"/>
    <x v="613"/>
    <x v="1"/>
    <n v="1"/>
  </r>
  <r>
    <x v="50"/>
    <x v="613"/>
    <x v="2"/>
    <n v="1"/>
  </r>
  <r>
    <x v="51"/>
    <x v="614"/>
    <x v="0"/>
    <n v="1"/>
  </r>
  <r>
    <x v="51"/>
    <x v="614"/>
    <x v="1"/>
    <n v="1"/>
  </r>
  <r>
    <x v="51"/>
    <x v="614"/>
    <x v="2"/>
    <n v="1"/>
  </r>
  <r>
    <x v="51"/>
    <x v="615"/>
    <x v="0"/>
    <n v="1"/>
  </r>
  <r>
    <x v="51"/>
    <x v="615"/>
    <x v="5"/>
    <n v="1"/>
  </r>
  <r>
    <x v="51"/>
    <x v="616"/>
    <x v="0"/>
    <n v="1"/>
  </r>
  <r>
    <x v="51"/>
    <x v="616"/>
    <x v="1"/>
    <n v="1"/>
  </r>
  <r>
    <x v="51"/>
    <x v="616"/>
    <x v="2"/>
    <n v="1"/>
  </r>
  <r>
    <x v="51"/>
    <x v="616"/>
    <x v="4"/>
    <n v="1"/>
  </r>
  <r>
    <x v="51"/>
    <x v="617"/>
    <x v="1"/>
    <n v="1"/>
  </r>
  <r>
    <x v="51"/>
    <x v="618"/>
    <x v="0"/>
    <n v="1"/>
  </r>
  <r>
    <x v="51"/>
    <x v="618"/>
    <x v="1"/>
    <n v="1"/>
  </r>
  <r>
    <x v="51"/>
    <x v="618"/>
    <x v="2"/>
    <n v="1"/>
  </r>
  <r>
    <x v="51"/>
    <x v="618"/>
    <x v="4"/>
    <n v="1"/>
  </r>
  <r>
    <x v="51"/>
    <x v="619"/>
    <x v="0"/>
    <n v="1"/>
  </r>
  <r>
    <x v="51"/>
    <x v="619"/>
    <x v="1"/>
    <n v="1"/>
  </r>
  <r>
    <x v="51"/>
    <x v="619"/>
    <x v="2"/>
    <n v="1"/>
  </r>
  <r>
    <x v="51"/>
    <x v="620"/>
    <x v="0"/>
    <n v="1"/>
  </r>
  <r>
    <x v="51"/>
    <x v="620"/>
    <x v="1"/>
    <n v="1"/>
  </r>
  <r>
    <x v="51"/>
    <x v="620"/>
    <x v="2"/>
    <n v="1"/>
  </r>
  <r>
    <x v="51"/>
    <x v="621"/>
    <x v="0"/>
    <n v="1"/>
  </r>
  <r>
    <x v="51"/>
    <x v="621"/>
    <x v="1"/>
    <n v="1"/>
  </r>
  <r>
    <x v="51"/>
    <x v="621"/>
    <x v="2"/>
    <n v="1"/>
  </r>
  <r>
    <x v="51"/>
    <x v="622"/>
    <x v="0"/>
    <n v="1"/>
  </r>
  <r>
    <x v="51"/>
    <x v="622"/>
    <x v="1"/>
    <n v="1"/>
  </r>
  <r>
    <x v="51"/>
    <x v="622"/>
    <x v="2"/>
    <n v="1"/>
  </r>
  <r>
    <x v="51"/>
    <x v="623"/>
    <x v="0"/>
    <n v="1"/>
  </r>
  <r>
    <x v="51"/>
    <x v="623"/>
    <x v="1"/>
    <n v="1"/>
  </r>
  <r>
    <x v="51"/>
    <x v="623"/>
    <x v="2"/>
    <n v="1"/>
  </r>
  <r>
    <x v="51"/>
    <x v="624"/>
    <x v="0"/>
    <n v="1"/>
  </r>
  <r>
    <x v="51"/>
    <x v="624"/>
    <x v="1"/>
    <n v="1"/>
  </r>
  <r>
    <x v="51"/>
    <x v="624"/>
    <x v="2"/>
    <n v="1"/>
  </r>
  <r>
    <x v="51"/>
    <x v="625"/>
    <x v="0"/>
    <n v="1"/>
  </r>
  <r>
    <x v="51"/>
    <x v="625"/>
    <x v="1"/>
    <n v="1"/>
  </r>
  <r>
    <x v="51"/>
    <x v="625"/>
    <x v="2"/>
    <n v="1"/>
  </r>
  <r>
    <x v="51"/>
    <x v="625"/>
    <x v="4"/>
    <n v="1"/>
  </r>
  <r>
    <x v="51"/>
    <x v="626"/>
    <x v="0"/>
    <n v="1"/>
  </r>
  <r>
    <x v="51"/>
    <x v="626"/>
    <x v="1"/>
    <n v="1"/>
  </r>
  <r>
    <x v="51"/>
    <x v="626"/>
    <x v="2"/>
    <n v="1"/>
  </r>
  <r>
    <x v="51"/>
    <x v="627"/>
    <x v="0"/>
    <n v="1"/>
  </r>
  <r>
    <x v="51"/>
    <x v="627"/>
    <x v="1"/>
    <n v="1"/>
  </r>
  <r>
    <x v="51"/>
    <x v="627"/>
    <x v="2"/>
    <n v="1"/>
  </r>
  <r>
    <x v="51"/>
    <x v="628"/>
    <x v="0"/>
    <n v="1"/>
  </r>
  <r>
    <x v="51"/>
    <x v="628"/>
    <x v="1"/>
    <n v="1"/>
  </r>
  <r>
    <x v="51"/>
    <x v="628"/>
    <x v="2"/>
    <n v="1"/>
  </r>
  <r>
    <x v="51"/>
    <x v="629"/>
    <x v="0"/>
    <n v="1"/>
  </r>
  <r>
    <x v="51"/>
    <x v="629"/>
    <x v="1"/>
    <n v="1"/>
  </r>
  <r>
    <x v="51"/>
    <x v="629"/>
    <x v="2"/>
    <n v="1"/>
  </r>
  <r>
    <x v="51"/>
    <x v="630"/>
    <x v="0"/>
    <n v="1"/>
  </r>
  <r>
    <x v="51"/>
    <x v="630"/>
    <x v="1"/>
    <n v="1"/>
  </r>
  <r>
    <x v="51"/>
    <x v="630"/>
    <x v="2"/>
    <n v="1"/>
  </r>
  <r>
    <x v="51"/>
    <x v="631"/>
    <x v="0"/>
    <n v="1"/>
  </r>
  <r>
    <x v="51"/>
    <x v="631"/>
    <x v="1"/>
    <n v="1"/>
  </r>
  <r>
    <x v="51"/>
    <x v="631"/>
    <x v="2"/>
    <n v="1"/>
  </r>
  <r>
    <x v="51"/>
    <x v="631"/>
    <x v="3"/>
    <n v="1"/>
  </r>
  <r>
    <x v="51"/>
    <x v="632"/>
    <x v="0"/>
    <n v="1"/>
  </r>
  <r>
    <x v="51"/>
    <x v="632"/>
    <x v="1"/>
    <n v="1"/>
  </r>
  <r>
    <x v="51"/>
    <x v="632"/>
    <x v="2"/>
    <n v="1"/>
  </r>
  <r>
    <x v="51"/>
    <x v="632"/>
    <x v="4"/>
    <n v="1"/>
  </r>
  <r>
    <x v="51"/>
    <x v="633"/>
    <x v="0"/>
    <n v="1"/>
  </r>
  <r>
    <x v="51"/>
    <x v="633"/>
    <x v="1"/>
    <n v="1"/>
  </r>
  <r>
    <x v="51"/>
    <x v="633"/>
    <x v="2"/>
    <n v="1"/>
  </r>
  <r>
    <x v="51"/>
    <x v="633"/>
    <x v="4"/>
    <n v="1"/>
  </r>
  <r>
    <x v="51"/>
    <x v="634"/>
    <x v="0"/>
    <n v="1"/>
  </r>
  <r>
    <x v="51"/>
    <x v="634"/>
    <x v="1"/>
    <n v="1"/>
  </r>
  <r>
    <x v="51"/>
    <x v="634"/>
    <x v="2"/>
    <n v="1"/>
  </r>
  <r>
    <x v="51"/>
    <x v="634"/>
    <x v="4"/>
    <n v="1"/>
  </r>
  <r>
    <x v="51"/>
    <x v="635"/>
    <x v="0"/>
    <n v="1"/>
  </r>
  <r>
    <x v="51"/>
    <x v="635"/>
    <x v="1"/>
    <n v="1"/>
  </r>
  <r>
    <x v="51"/>
    <x v="635"/>
    <x v="2"/>
    <n v="1"/>
  </r>
  <r>
    <x v="52"/>
    <x v="636"/>
    <x v="0"/>
    <n v="1"/>
  </r>
  <r>
    <x v="52"/>
    <x v="636"/>
    <x v="1"/>
    <n v="1"/>
  </r>
  <r>
    <x v="52"/>
    <x v="636"/>
    <x v="2"/>
    <n v="1"/>
  </r>
  <r>
    <x v="52"/>
    <x v="637"/>
    <x v="0"/>
    <n v="1"/>
  </r>
  <r>
    <x v="52"/>
    <x v="637"/>
    <x v="1"/>
    <n v="1"/>
  </r>
  <r>
    <x v="52"/>
    <x v="637"/>
    <x v="2"/>
    <n v="1"/>
  </r>
  <r>
    <x v="53"/>
    <x v="638"/>
    <x v="0"/>
    <n v="1"/>
  </r>
  <r>
    <x v="53"/>
    <x v="638"/>
    <x v="1"/>
    <n v="1"/>
  </r>
  <r>
    <x v="53"/>
    <x v="638"/>
    <x v="2"/>
    <n v="1"/>
  </r>
  <r>
    <x v="53"/>
    <x v="638"/>
    <x v="4"/>
    <n v="1"/>
  </r>
  <r>
    <x v="53"/>
    <x v="639"/>
    <x v="0"/>
    <n v="1"/>
  </r>
  <r>
    <x v="53"/>
    <x v="639"/>
    <x v="1"/>
    <n v="1"/>
  </r>
  <r>
    <x v="53"/>
    <x v="639"/>
    <x v="2"/>
    <n v="1"/>
  </r>
  <r>
    <x v="53"/>
    <x v="639"/>
    <x v="4"/>
    <n v="1"/>
  </r>
  <r>
    <x v="53"/>
    <x v="640"/>
    <x v="0"/>
    <n v="1"/>
  </r>
  <r>
    <x v="53"/>
    <x v="640"/>
    <x v="1"/>
    <n v="1"/>
  </r>
  <r>
    <x v="53"/>
    <x v="640"/>
    <x v="2"/>
    <n v="1"/>
  </r>
  <r>
    <x v="53"/>
    <x v="640"/>
    <x v="4"/>
    <n v="1"/>
  </r>
  <r>
    <x v="53"/>
    <x v="641"/>
    <x v="0"/>
    <n v="1"/>
  </r>
  <r>
    <x v="53"/>
    <x v="641"/>
    <x v="1"/>
    <n v="1"/>
  </r>
  <r>
    <x v="53"/>
    <x v="641"/>
    <x v="2"/>
    <n v="1"/>
  </r>
  <r>
    <x v="53"/>
    <x v="641"/>
    <x v="4"/>
    <n v="1"/>
  </r>
  <r>
    <x v="53"/>
    <x v="642"/>
    <x v="0"/>
    <n v="1"/>
  </r>
  <r>
    <x v="53"/>
    <x v="642"/>
    <x v="1"/>
    <n v="1"/>
  </r>
  <r>
    <x v="53"/>
    <x v="642"/>
    <x v="2"/>
    <n v="1"/>
  </r>
  <r>
    <x v="53"/>
    <x v="643"/>
    <x v="0"/>
    <n v="1"/>
  </r>
  <r>
    <x v="53"/>
    <x v="643"/>
    <x v="1"/>
    <n v="1"/>
  </r>
  <r>
    <x v="53"/>
    <x v="643"/>
    <x v="2"/>
    <n v="1"/>
  </r>
  <r>
    <x v="53"/>
    <x v="644"/>
    <x v="0"/>
    <n v="1"/>
  </r>
  <r>
    <x v="53"/>
    <x v="644"/>
    <x v="1"/>
    <n v="1"/>
  </r>
  <r>
    <x v="53"/>
    <x v="644"/>
    <x v="2"/>
    <n v="1"/>
  </r>
  <r>
    <x v="53"/>
    <x v="644"/>
    <x v="4"/>
    <n v="1"/>
  </r>
  <r>
    <x v="53"/>
    <x v="645"/>
    <x v="0"/>
    <n v="1"/>
  </r>
  <r>
    <x v="53"/>
    <x v="645"/>
    <x v="1"/>
    <n v="1"/>
  </r>
  <r>
    <x v="53"/>
    <x v="645"/>
    <x v="2"/>
    <n v="1"/>
  </r>
  <r>
    <x v="53"/>
    <x v="645"/>
    <x v="4"/>
    <n v="1"/>
  </r>
  <r>
    <x v="53"/>
    <x v="646"/>
    <x v="0"/>
    <n v="1"/>
  </r>
  <r>
    <x v="53"/>
    <x v="646"/>
    <x v="1"/>
    <n v="1"/>
  </r>
  <r>
    <x v="53"/>
    <x v="646"/>
    <x v="2"/>
    <n v="1"/>
  </r>
  <r>
    <x v="53"/>
    <x v="647"/>
    <x v="0"/>
    <n v="1"/>
  </r>
  <r>
    <x v="53"/>
    <x v="647"/>
    <x v="1"/>
    <n v="1"/>
  </r>
  <r>
    <x v="53"/>
    <x v="647"/>
    <x v="2"/>
    <n v="1"/>
  </r>
  <r>
    <x v="53"/>
    <x v="647"/>
    <x v="4"/>
    <n v="1"/>
  </r>
  <r>
    <x v="53"/>
    <x v="648"/>
    <x v="0"/>
    <n v="1"/>
  </r>
  <r>
    <x v="53"/>
    <x v="648"/>
    <x v="1"/>
    <n v="1"/>
  </r>
  <r>
    <x v="53"/>
    <x v="648"/>
    <x v="2"/>
    <n v="1"/>
  </r>
  <r>
    <x v="53"/>
    <x v="648"/>
    <x v="4"/>
    <n v="1"/>
  </r>
  <r>
    <x v="54"/>
    <x v="649"/>
    <x v="0"/>
    <n v="1"/>
  </r>
  <r>
    <x v="54"/>
    <x v="649"/>
    <x v="1"/>
    <n v="1"/>
  </r>
  <r>
    <x v="54"/>
    <x v="649"/>
    <x v="2"/>
    <n v="1"/>
  </r>
  <r>
    <x v="54"/>
    <x v="650"/>
    <x v="0"/>
    <n v="1"/>
  </r>
  <r>
    <x v="54"/>
    <x v="650"/>
    <x v="1"/>
    <n v="1"/>
  </r>
  <r>
    <x v="55"/>
    <x v="651"/>
    <x v="0"/>
    <n v="1"/>
  </r>
  <r>
    <x v="55"/>
    <x v="651"/>
    <x v="1"/>
    <n v="1"/>
  </r>
  <r>
    <x v="55"/>
    <x v="651"/>
    <x v="2"/>
    <n v="1"/>
  </r>
  <r>
    <x v="56"/>
    <x v="652"/>
    <x v="0"/>
    <n v="1"/>
  </r>
  <r>
    <x v="56"/>
    <x v="652"/>
    <x v="1"/>
    <n v="1"/>
  </r>
  <r>
    <x v="56"/>
    <x v="652"/>
    <x v="2"/>
    <n v="1"/>
  </r>
  <r>
    <x v="56"/>
    <x v="653"/>
    <x v="2"/>
    <n v="1"/>
  </r>
  <r>
    <x v="56"/>
    <x v="653"/>
    <x v="1"/>
    <n v="1"/>
  </r>
  <r>
    <x v="56"/>
    <x v="653"/>
    <x v="0"/>
    <n v="1"/>
  </r>
  <r>
    <x v="56"/>
    <x v="654"/>
    <x v="0"/>
    <n v="1"/>
  </r>
  <r>
    <x v="56"/>
    <x v="654"/>
    <x v="1"/>
    <n v="1"/>
  </r>
  <r>
    <x v="56"/>
    <x v="654"/>
    <x v="2"/>
    <n v="1"/>
  </r>
  <r>
    <x v="56"/>
    <x v="655"/>
    <x v="0"/>
    <n v="1"/>
  </r>
  <r>
    <x v="56"/>
    <x v="655"/>
    <x v="1"/>
    <n v="1"/>
  </r>
  <r>
    <x v="56"/>
    <x v="655"/>
    <x v="2"/>
    <n v="1"/>
  </r>
  <r>
    <x v="56"/>
    <x v="656"/>
    <x v="0"/>
    <n v="1"/>
  </r>
  <r>
    <x v="56"/>
    <x v="656"/>
    <x v="1"/>
    <n v="1"/>
  </r>
  <r>
    <x v="56"/>
    <x v="656"/>
    <x v="2"/>
    <n v="1"/>
  </r>
  <r>
    <x v="57"/>
    <x v="657"/>
    <x v="0"/>
    <n v="1"/>
  </r>
  <r>
    <x v="57"/>
    <x v="657"/>
    <x v="1"/>
    <n v="1"/>
  </r>
  <r>
    <x v="57"/>
    <x v="657"/>
    <x v="2"/>
    <n v="1"/>
  </r>
  <r>
    <x v="58"/>
    <x v="658"/>
    <x v="0"/>
    <n v="1"/>
  </r>
  <r>
    <x v="58"/>
    <x v="658"/>
    <x v="1"/>
    <n v="1"/>
  </r>
  <r>
    <x v="58"/>
    <x v="658"/>
    <x v="2"/>
    <n v="1"/>
  </r>
  <r>
    <x v="58"/>
    <x v="658"/>
    <x v="3"/>
    <n v="1"/>
  </r>
  <r>
    <x v="58"/>
    <x v="658"/>
    <x v="4"/>
    <n v="1"/>
  </r>
  <r>
    <x v="58"/>
    <x v="659"/>
    <x v="0"/>
    <n v="1"/>
  </r>
  <r>
    <x v="58"/>
    <x v="659"/>
    <x v="1"/>
    <n v="1"/>
  </r>
  <r>
    <x v="58"/>
    <x v="659"/>
    <x v="2"/>
    <n v="1"/>
  </r>
  <r>
    <x v="58"/>
    <x v="660"/>
    <x v="0"/>
    <n v="1"/>
  </r>
  <r>
    <x v="58"/>
    <x v="660"/>
    <x v="1"/>
    <n v="1"/>
  </r>
  <r>
    <x v="58"/>
    <x v="660"/>
    <x v="2"/>
    <n v="1"/>
  </r>
  <r>
    <x v="58"/>
    <x v="660"/>
    <x v="4"/>
    <n v="1"/>
  </r>
  <r>
    <x v="58"/>
    <x v="661"/>
    <x v="0"/>
    <n v="1"/>
  </r>
  <r>
    <x v="58"/>
    <x v="661"/>
    <x v="1"/>
    <n v="1"/>
  </r>
  <r>
    <x v="58"/>
    <x v="661"/>
    <x v="2"/>
    <n v="1"/>
  </r>
  <r>
    <x v="58"/>
    <x v="662"/>
    <x v="0"/>
    <n v="1"/>
  </r>
  <r>
    <x v="58"/>
    <x v="662"/>
    <x v="1"/>
    <n v="1"/>
  </r>
  <r>
    <x v="58"/>
    <x v="662"/>
    <x v="2"/>
    <n v="1"/>
  </r>
  <r>
    <x v="58"/>
    <x v="663"/>
    <x v="0"/>
    <n v="1"/>
  </r>
  <r>
    <x v="58"/>
    <x v="663"/>
    <x v="1"/>
    <n v="1"/>
  </r>
  <r>
    <x v="58"/>
    <x v="663"/>
    <x v="2"/>
    <n v="1"/>
  </r>
  <r>
    <x v="58"/>
    <x v="663"/>
    <x v="4"/>
    <n v="1"/>
  </r>
  <r>
    <x v="58"/>
    <x v="664"/>
    <x v="1"/>
    <n v="1"/>
  </r>
  <r>
    <x v="59"/>
    <x v="665"/>
    <x v="0"/>
    <n v="1"/>
  </r>
  <r>
    <x v="59"/>
    <x v="665"/>
    <x v="1"/>
    <n v="1"/>
  </r>
  <r>
    <x v="59"/>
    <x v="665"/>
    <x v="2"/>
    <n v="1"/>
  </r>
  <r>
    <x v="60"/>
    <x v="666"/>
    <x v="0"/>
    <n v="1"/>
  </r>
  <r>
    <x v="60"/>
    <x v="666"/>
    <x v="1"/>
    <n v="1"/>
  </r>
  <r>
    <x v="60"/>
    <x v="666"/>
    <x v="2"/>
    <n v="1"/>
  </r>
  <r>
    <x v="60"/>
    <x v="667"/>
    <x v="0"/>
    <n v="1"/>
  </r>
  <r>
    <x v="60"/>
    <x v="667"/>
    <x v="1"/>
    <n v="1"/>
  </r>
  <r>
    <x v="60"/>
    <x v="667"/>
    <x v="2"/>
    <n v="1"/>
  </r>
  <r>
    <x v="60"/>
    <x v="667"/>
    <x v="4"/>
    <n v="1"/>
  </r>
  <r>
    <x v="60"/>
    <x v="668"/>
    <x v="0"/>
    <n v="1"/>
  </r>
  <r>
    <x v="60"/>
    <x v="668"/>
    <x v="1"/>
    <n v="1"/>
  </r>
  <r>
    <x v="60"/>
    <x v="668"/>
    <x v="2"/>
    <n v="1"/>
  </r>
  <r>
    <x v="60"/>
    <x v="669"/>
    <x v="0"/>
    <n v="1"/>
  </r>
  <r>
    <x v="60"/>
    <x v="669"/>
    <x v="1"/>
    <n v="1"/>
  </r>
  <r>
    <x v="60"/>
    <x v="669"/>
    <x v="2"/>
    <n v="1"/>
  </r>
  <r>
    <x v="60"/>
    <x v="670"/>
    <x v="0"/>
    <n v="1"/>
  </r>
  <r>
    <x v="60"/>
    <x v="670"/>
    <x v="1"/>
    <n v="1"/>
  </r>
  <r>
    <x v="60"/>
    <x v="670"/>
    <x v="2"/>
    <n v="1"/>
  </r>
  <r>
    <x v="60"/>
    <x v="671"/>
    <x v="0"/>
    <n v="1"/>
  </r>
  <r>
    <x v="60"/>
    <x v="671"/>
    <x v="1"/>
    <n v="1"/>
  </r>
  <r>
    <x v="60"/>
    <x v="671"/>
    <x v="2"/>
    <n v="1"/>
  </r>
  <r>
    <x v="60"/>
    <x v="672"/>
    <x v="0"/>
    <n v="1"/>
  </r>
  <r>
    <x v="60"/>
    <x v="672"/>
    <x v="1"/>
    <n v="1"/>
  </r>
  <r>
    <x v="60"/>
    <x v="672"/>
    <x v="2"/>
    <n v="1"/>
  </r>
  <r>
    <x v="60"/>
    <x v="673"/>
    <x v="0"/>
    <n v="1"/>
  </r>
  <r>
    <x v="60"/>
    <x v="673"/>
    <x v="1"/>
    <n v="1"/>
  </r>
  <r>
    <x v="60"/>
    <x v="673"/>
    <x v="2"/>
    <n v="1"/>
  </r>
  <r>
    <x v="60"/>
    <x v="674"/>
    <x v="0"/>
    <n v="1"/>
  </r>
  <r>
    <x v="60"/>
    <x v="674"/>
    <x v="1"/>
    <n v="1"/>
  </r>
  <r>
    <x v="60"/>
    <x v="674"/>
    <x v="2"/>
    <n v="1"/>
  </r>
  <r>
    <x v="60"/>
    <x v="675"/>
    <x v="0"/>
    <n v="1"/>
  </r>
  <r>
    <x v="60"/>
    <x v="675"/>
    <x v="1"/>
    <n v="1"/>
  </r>
  <r>
    <x v="60"/>
    <x v="675"/>
    <x v="2"/>
    <n v="1"/>
  </r>
  <r>
    <x v="60"/>
    <x v="676"/>
    <x v="0"/>
    <n v="1"/>
  </r>
  <r>
    <x v="60"/>
    <x v="676"/>
    <x v="1"/>
    <n v="1"/>
  </r>
  <r>
    <x v="60"/>
    <x v="676"/>
    <x v="2"/>
    <n v="1"/>
  </r>
  <r>
    <x v="60"/>
    <x v="677"/>
    <x v="0"/>
    <n v="1"/>
  </r>
  <r>
    <x v="60"/>
    <x v="677"/>
    <x v="1"/>
    <n v="1"/>
  </r>
  <r>
    <x v="60"/>
    <x v="677"/>
    <x v="2"/>
    <n v="1"/>
  </r>
  <r>
    <x v="60"/>
    <x v="678"/>
    <x v="0"/>
    <n v="1"/>
  </r>
  <r>
    <x v="60"/>
    <x v="678"/>
    <x v="1"/>
    <n v="1"/>
  </r>
  <r>
    <x v="60"/>
    <x v="678"/>
    <x v="2"/>
    <n v="1"/>
  </r>
  <r>
    <x v="60"/>
    <x v="679"/>
    <x v="0"/>
    <n v="1"/>
  </r>
  <r>
    <x v="60"/>
    <x v="679"/>
    <x v="1"/>
    <n v="1"/>
  </r>
  <r>
    <x v="60"/>
    <x v="679"/>
    <x v="2"/>
    <n v="1"/>
  </r>
  <r>
    <x v="60"/>
    <x v="680"/>
    <x v="0"/>
    <n v="1"/>
  </r>
  <r>
    <x v="60"/>
    <x v="680"/>
    <x v="1"/>
    <n v="1"/>
  </r>
  <r>
    <x v="60"/>
    <x v="680"/>
    <x v="2"/>
    <n v="1"/>
  </r>
  <r>
    <x v="60"/>
    <x v="681"/>
    <x v="0"/>
    <n v="1"/>
  </r>
  <r>
    <x v="60"/>
    <x v="681"/>
    <x v="1"/>
    <n v="1"/>
  </r>
  <r>
    <x v="60"/>
    <x v="681"/>
    <x v="2"/>
    <n v="1"/>
  </r>
  <r>
    <x v="60"/>
    <x v="682"/>
    <x v="2"/>
    <n v="1"/>
  </r>
  <r>
    <x v="60"/>
    <x v="683"/>
    <x v="0"/>
    <n v="1"/>
  </r>
  <r>
    <x v="60"/>
    <x v="683"/>
    <x v="1"/>
    <n v="1"/>
  </r>
  <r>
    <x v="60"/>
    <x v="683"/>
    <x v="2"/>
    <n v="1"/>
  </r>
  <r>
    <x v="60"/>
    <x v="684"/>
    <x v="0"/>
    <n v="1"/>
  </r>
  <r>
    <x v="60"/>
    <x v="684"/>
    <x v="1"/>
    <n v="1"/>
  </r>
  <r>
    <x v="60"/>
    <x v="684"/>
    <x v="2"/>
    <n v="1"/>
  </r>
  <r>
    <x v="60"/>
    <x v="685"/>
    <x v="0"/>
    <n v="1"/>
  </r>
  <r>
    <x v="60"/>
    <x v="685"/>
    <x v="1"/>
    <n v="1"/>
  </r>
  <r>
    <x v="60"/>
    <x v="685"/>
    <x v="2"/>
    <n v="1"/>
  </r>
  <r>
    <x v="60"/>
    <x v="686"/>
    <x v="0"/>
    <n v="1"/>
  </r>
  <r>
    <x v="60"/>
    <x v="686"/>
    <x v="1"/>
    <n v="1"/>
  </r>
  <r>
    <x v="60"/>
    <x v="686"/>
    <x v="2"/>
    <n v="1"/>
  </r>
  <r>
    <x v="60"/>
    <x v="687"/>
    <x v="1"/>
    <n v="1"/>
  </r>
  <r>
    <x v="60"/>
    <x v="687"/>
    <x v="0"/>
    <n v="1"/>
  </r>
  <r>
    <x v="60"/>
    <x v="687"/>
    <x v="2"/>
    <n v="1"/>
  </r>
  <r>
    <x v="61"/>
    <x v="688"/>
    <x v="0"/>
    <n v="1"/>
  </r>
  <r>
    <x v="61"/>
    <x v="688"/>
    <x v="1"/>
    <n v="1"/>
  </r>
  <r>
    <x v="61"/>
    <x v="688"/>
    <x v="2"/>
    <n v="1"/>
  </r>
  <r>
    <x v="62"/>
    <x v="689"/>
    <x v="0"/>
    <n v="1"/>
  </r>
  <r>
    <x v="62"/>
    <x v="689"/>
    <x v="1"/>
    <n v="1"/>
  </r>
  <r>
    <x v="62"/>
    <x v="689"/>
    <x v="2"/>
    <n v="1"/>
  </r>
  <r>
    <x v="62"/>
    <x v="690"/>
    <x v="0"/>
    <n v="1"/>
  </r>
  <r>
    <x v="62"/>
    <x v="690"/>
    <x v="1"/>
    <n v="1"/>
  </r>
  <r>
    <x v="62"/>
    <x v="690"/>
    <x v="2"/>
    <n v="1"/>
  </r>
  <r>
    <x v="62"/>
    <x v="691"/>
    <x v="0"/>
    <n v="1"/>
  </r>
  <r>
    <x v="62"/>
    <x v="691"/>
    <x v="1"/>
    <n v="1"/>
  </r>
  <r>
    <x v="62"/>
    <x v="691"/>
    <x v="2"/>
    <n v="1"/>
  </r>
  <r>
    <x v="62"/>
    <x v="692"/>
    <x v="0"/>
    <n v="1"/>
  </r>
  <r>
    <x v="62"/>
    <x v="692"/>
    <x v="1"/>
    <n v="1"/>
  </r>
  <r>
    <x v="62"/>
    <x v="692"/>
    <x v="2"/>
    <n v="1"/>
  </r>
  <r>
    <x v="62"/>
    <x v="693"/>
    <x v="0"/>
    <n v="1"/>
  </r>
  <r>
    <x v="62"/>
    <x v="693"/>
    <x v="1"/>
    <n v="1"/>
  </r>
  <r>
    <x v="62"/>
    <x v="693"/>
    <x v="2"/>
    <n v="1"/>
  </r>
  <r>
    <x v="62"/>
    <x v="694"/>
    <x v="0"/>
    <n v="1"/>
  </r>
  <r>
    <x v="62"/>
    <x v="694"/>
    <x v="1"/>
    <n v="1"/>
  </r>
  <r>
    <x v="62"/>
    <x v="694"/>
    <x v="2"/>
    <n v="1"/>
  </r>
  <r>
    <x v="62"/>
    <x v="695"/>
    <x v="0"/>
    <n v="1"/>
  </r>
  <r>
    <x v="62"/>
    <x v="695"/>
    <x v="1"/>
    <n v="1"/>
  </r>
  <r>
    <x v="62"/>
    <x v="695"/>
    <x v="2"/>
    <n v="1"/>
  </r>
  <r>
    <x v="62"/>
    <x v="696"/>
    <x v="2"/>
    <n v="1"/>
  </r>
  <r>
    <x v="62"/>
    <x v="696"/>
    <x v="0"/>
    <n v="1"/>
  </r>
  <r>
    <x v="62"/>
    <x v="696"/>
    <x v="1"/>
    <n v="1"/>
  </r>
  <r>
    <x v="62"/>
    <x v="697"/>
    <x v="2"/>
    <n v="1"/>
  </r>
  <r>
    <x v="62"/>
    <x v="697"/>
    <x v="0"/>
    <n v="1"/>
  </r>
  <r>
    <x v="62"/>
    <x v="697"/>
    <x v="1"/>
    <n v="1"/>
  </r>
  <r>
    <x v="62"/>
    <x v="698"/>
    <x v="1"/>
    <n v="1"/>
  </r>
  <r>
    <x v="62"/>
    <x v="698"/>
    <x v="0"/>
    <n v="1"/>
  </r>
  <r>
    <x v="62"/>
    <x v="698"/>
    <x v="2"/>
    <n v="1"/>
  </r>
  <r>
    <x v="62"/>
    <x v="699"/>
    <x v="0"/>
    <n v="1"/>
  </r>
  <r>
    <x v="62"/>
    <x v="699"/>
    <x v="1"/>
    <n v="1"/>
  </r>
  <r>
    <x v="62"/>
    <x v="699"/>
    <x v="2"/>
    <n v="1"/>
  </r>
  <r>
    <x v="62"/>
    <x v="700"/>
    <x v="1"/>
    <n v="1"/>
  </r>
  <r>
    <x v="62"/>
    <x v="701"/>
    <x v="0"/>
    <n v="1"/>
  </r>
  <r>
    <x v="62"/>
    <x v="701"/>
    <x v="1"/>
    <n v="1"/>
  </r>
  <r>
    <x v="62"/>
    <x v="701"/>
    <x v="2"/>
    <n v="1"/>
  </r>
  <r>
    <x v="62"/>
    <x v="702"/>
    <x v="0"/>
    <n v="1"/>
  </r>
  <r>
    <x v="62"/>
    <x v="702"/>
    <x v="1"/>
    <n v="1"/>
  </r>
  <r>
    <x v="62"/>
    <x v="702"/>
    <x v="2"/>
    <n v="1"/>
  </r>
  <r>
    <x v="62"/>
    <x v="703"/>
    <x v="0"/>
    <n v="1"/>
  </r>
  <r>
    <x v="62"/>
    <x v="703"/>
    <x v="1"/>
    <n v="1"/>
  </r>
  <r>
    <x v="62"/>
    <x v="703"/>
    <x v="2"/>
    <n v="1"/>
  </r>
  <r>
    <x v="62"/>
    <x v="704"/>
    <x v="0"/>
    <n v="1"/>
  </r>
  <r>
    <x v="62"/>
    <x v="704"/>
    <x v="1"/>
    <n v="1"/>
  </r>
  <r>
    <x v="62"/>
    <x v="704"/>
    <x v="2"/>
    <n v="1"/>
  </r>
  <r>
    <x v="62"/>
    <x v="705"/>
    <x v="0"/>
    <n v="1"/>
  </r>
  <r>
    <x v="62"/>
    <x v="705"/>
    <x v="1"/>
    <n v="1"/>
  </r>
  <r>
    <x v="62"/>
    <x v="705"/>
    <x v="2"/>
    <n v="1"/>
  </r>
  <r>
    <x v="62"/>
    <x v="706"/>
    <x v="0"/>
    <n v="1"/>
  </r>
  <r>
    <x v="62"/>
    <x v="706"/>
    <x v="1"/>
    <n v="1"/>
  </r>
  <r>
    <x v="62"/>
    <x v="706"/>
    <x v="2"/>
    <n v="1"/>
  </r>
  <r>
    <x v="62"/>
    <x v="707"/>
    <x v="0"/>
    <n v="1"/>
  </r>
  <r>
    <x v="62"/>
    <x v="707"/>
    <x v="1"/>
    <n v="1"/>
  </r>
  <r>
    <x v="62"/>
    <x v="707"/>
    <x v="2"/>
    <n v="1"/>
  </r>
  <r>
    <x v="62"/>
    <x v="708"/>
    <x v="0"/>
    <n v="1"/>
  </r>
  <r>
    <x v="62"/>
    <x v="708"/>
    <x v="1"/>
    <n v="1"/>
  </r>
  <r>
    <x v="62"/>
    <x v="708"/>
    <x v="2"/>
    <n v="1"/>
  </r>
  <r>
    <x v="62"/>
    <x v="709"/>
    <x v="0"/>
    <n v="1"/>
  </r>
  <r>
    <x v="62"/>
    <x v="709"/>
    <x v="1"/>
    <n v="1"/>
  </r>
  <r>
    <x v="62"/>
    <x v="709"/>
    <x v="2"/>
    <n v="1"/>
  </r>
  <r>
    <x v="62"/>
    <x v="709"/>
    <x v="3"/>
    <n v="1"/>
  </r>
  <r>
    <x v="62"/>
    <x v="710"/>
    <x v="0"/>
    <n v="1"/>
  </r>
  <r>
    <x v="62"/>
    <x v="710"/>
    <x v="1"/>
    <n v="1"/>
  </r>
  <r>
    <x v="62"/>
    <x v="710"/>
    <x v="2"/>
    <n v="1"/>
  </r>
  <r>
    <x v="62"/>
    <x v="711"/>
    <x v="0"/>
    <n v="1"/>
  </r>
  <r>
    <x v="62"/>
    <x v="711"/>
    <x v="1"/>
    <n v="1"/>
  </r>
  <r>
    <x v="62"/>
    <x v="711"/>
    <x v="2"/>
    <n v="1"/>
  </r>
  <r>
    <x v="62"/>
    <x v="712"/>
    <x v="0"/>
    <n v="1"/>
  </r>
  <r>
    <x v="62"/>
    <x v="712"/>
    <x v="1"/>
    <n v="1"/>
  </r>
  <r>
    <x v="62"/>
    <x v="712"/>
    <x v="2"/>
    <n v="1"/>
  </r>
  <r>
    <x v="62"/>
    <x v="713"/>
    <x v="0"/>
    <n v="1"/>
  </r>
  <r>
    <x v="62"/>
    <x v="713"/>
    <x v="1"/>
    <n v="1"/>
  </r>
  <r>
    <x v="62"/>
    <x v="713"/>
    <x v="2"/>
    <n v="1"/>
  </r>
  <r>
    <x v="62"/>
    <x v="714"/>
    <x v="0"/>
    <n v="1"/>
  </r>
  <r>
    <x v="62"/>
    <x v="714"/>
    <x v="1"/>
    <n v="1"/>
  </r>
  <r>
    <x v="62"/>
    <x v="714"/>
    <x v="2"/>
    <n v="1"/>
  </r>
  <r>
    <x v="62"/>
    <x v="714"/>
    <x v="4"/>
    <n v="1"/>
  </r>
  <r>
    <x v="62"/>
    <x v="715"/>
    <x v="0"/>
    <n v="1"/>
  </r>
  <r>
    <x v="62"/>
    <x v="715"/>
    <x v="1"/>
    <n v="1"/>
  </r>
  <r>
    <x v="62"/>
    <x v="715"/>
    <x v="2"/>
    <n v="1"/>
  </r>
  <r>
    <x v="62"/>
    <x v="716"/>
    <x v="0"/>
    <n v="1"/>
  </r>
  <r>
    <x v="62"/>
    <x v="716"/>
    <x v="1"/>
    <n v="1"/>
  </r>
  <r>
    <x v="62"/>
    <x v="716"/>
    <x v="2"/>
    <n v="1"/>
  </r>
  <r>
    <x v="62"/>
    <x v="717"/>
    <x v="0"/>
    <n v="1"/>
  </r>
  <r>
    <x v="62"/>
    <x v="717"/>
    <x v="1"/>
    <n v="1"/>
  </r>
  <r>
    <x v="62"/>
    <x v="717"/>
    <x v="2"/>
    <n v="1"/>
  </r>
  <r>
    <x v="62"/>
    <x v="718"/>
    <x v="0"/>
    <n v="1"/>
  </r>
  <r>
    <x v="62"/>
    <x v="718"/>
    <x v="1"/>
    <n v="1"/>
  </r>
  <r>
    <x v="62"/>
    <x v="718"/>
    <x v="2"/>
    <n v="1"/>
  </r>
  <r>
    <x v="62"/>
    <x v="718"/>
    <x v="4"/>
    <n v="1"/>
  </r>
  <r>
    <x v="62"/>
    <x v="719"/>
    <x v="1"/>
    <n v="1"/>
  </r>
  <r>
    <x v="62"/>
    <x v="720"/>
    <x v="1"/>
    <n v="1"/>
  </r>
  <r>
    <x v="62"/>
    <x v="720"/>
    <x v="0"/>
    <n v="1"/>
  </r>
  <r>
    <x v="62"/>
    <x v="720"/>
    <x v="2"/>
    <n v="1"/>
  </r>
  <r>
    <x v="62"/>
    <x v="721"/>
    <x v="0"/>
    <n v="1"/>
  </r>
  <r>
    <x v="62"/>
    <x v="721"/>
    <x v="1"/>
    <n v="1"/>
  </r>
  <r>
    <x v="62"/>
    <x v="721"/>
    <x v="2"/>
    <n v="1"/>
  </r>
  <r>
    <x v="62"/>
    <x v="722"/>
    <x v="0"/>
    <n v="1"/>
  </r>
  <r>
    <x v="62"/>
    <x v="722"/>
    <x v="1"/>
    <n v="1"/>
  </r>
  <r>
    <x v="62"/>
    <x v="722"/>
    <x v="2"/>
    <n v="1"/>
  </r>
  <r>
    <x v="62"/>
    <x v="723"/>
    <x v="0"/>
    <n v="1"/>
  </r>
  <r>
    <x v="62"/>
    <x v="723"/>
    <x v="1"/>
    <n v="1"/>
  </r>
  <r>
    <x v="62"/>
    <x v="723"/>
    <x v="2"/>
    <n v="1"/>
  </r>
  <r>
    <x v="62"/>
    <x v="724"/>
    <x v="0"/>
    <n v="1"/>
  </r>
  <r>
    <x v="62"/>
    <x v="724"/>
    <x v="1"/>
    <n v="1"/>
  </r>
  <r>
    <x v="62"/>
    <x v="724"/>
    <x v="2"/>
    <n v="1"/>
  </r>
  <r>
    <x v="63"/>
    <x v="725"/>
    <x v="0"/>
    <n v="1"/>
  </r>
  <r>
    <x v="63"/>
    <x v="725"/>
    <x v="1"/>
    <n v="1"/>
  </r>
  <r>
    <x v="63"/>
    <x v="726"/>
    <x v="1"/>
    <n v="1"/>
  </r>
  <r>
    <x v="63"/>
    <x v="727"/>
    <x v="1"/>
    <n v="1"/>
  </r>
  <r>
    <x v="63"/>
    <x v="728"/>
    <x v="1"/>
    <n v="1"/>
  </r>
  <r>
    <x v="63"/>
    <x v="729"/>
    <x v="0"/>
    <n v="1"/>
  </r>
  <r>
    <x v="63"/>
    <x v="729"/>
    <x v="1"/>
    <n v="1"/>
  </r>
  <r>
    <x v="63"/>
    <x v="729"/>
    <x v="2"/>
    <n v="1"/>
  </r>
  <r>
    <x v="63"/>
    <x v="730"/>
    <x v="0"/>
    <n v="1"/>
  </r>
  <r>
    <x v="63"/>
    <x v="730"/>
    <x v="1"/>
    <n v="1"/>
  </r>
  <r>
    <x v="63"/>
    <x v="730"/>
    <x v="2"/>
    <n v="1"/>
  </r>
  <r>
    <x v="63"/>
    <x v="730"/>
    <x v="3"/>
    <n v="1"/>
  </r>
  <r>
    <x v="63"/>
    <x v="731"/>
    <x v="2"/>
    <n v="1"/>
  </r>
  <r>
    <x v="63"/>
    <x v="731"/>
    <x v="1"/>
    <n v="1"/>
  </r>
  <r>
    <x v="63"/>
    <x v="731"/>
    <x v="0"/>
    <n v="1"/>
  </r>
  <r>
    <x v="63"/>
    <x v="732"/>
    <x v="2"/>
    <n v="1"/>
  </r>
  <r>
    <x v="63"/>
    <x v="733"/>
    <x v="2"/>
    <n v="1"/>
  </r>
  <r>
    <x v="63"/>
    <x v="734"/>
    <x v="2"/>
    <n v="1"/>
  </r>
  <r>
    <x v="63"/>
    <x v="734"/>
    <x v="1"/>
    <n v="1"/>
  </r>
  <r>
    <x v="63"/>
    <x v="734"/>
    <x v="0"/>
    <n v="1"/>
  </r>
  <r>
    <x v="63"/>
    <x v="735"/>
    <x v="1"/>
    <n v="1"/>
  </r>
  <r>
    <x v="63"/>
    <x v="736"/>
    <x v="2"/>
    <n v="1"/>
  </r>
  <r>
    <x v="63"/>
    <x v="736"/>
    <x v="1"/>
    <n v="1"/>
  </r>
  <r>
    <x v="63"/>
    <x v="736"/>
    <x v="0"/>
    <n v="1"/>
  </r>
  <r>
    <x v="63"/>
    <x v="737"/>
    <x v="2"/>
    <n v="1"/>
  </r>
  <r>
    <x v="63"/>
    <x v="737"/>
    <x v="1"/>
    <n v="1"/>
  </r>
  <r>
    <x v="63"/>
    <x v="737"/>
    <x v="0"/>
    <n v="1"/>
  </r>
  <r>
    <x v="63"/>
    <x v="738"/>
    <x v="2"/>
    <n v="1"/>
  </r>
  <r>
    <x v="63"/>
    <x v="738"/>
    <x v="1"/>
    <n v="1"/>
  </r>
  <r>
    <x v="63"/>
    <x v="738"/>
    <x v="0"/>
    <n v="1"/>
  </r>
  <r>
    <x v="63"/>
    <x v="739"/>
    <x v="2"/>
    <n v="1"/>
  </r>
  <r>
    <x v="63"/>
    <x v="739"/>
    <x v="1"/>
    <n v="1"/>
  </r>
  <r>
    <x v="63"/>
    <x v="739"/>
    <x v="0"/>
    <n v="1"/>
  </r>
  <r>
    <x v="63"/>
    <x v="740"/>
    <x v="2"/>
    <n v="1"/>
  </r>
  <r>
    <x v="63"/>
    <x v="740"/>
    <x v="1"/>
    <n v="1"/>
  </r>
  <r>
    <x v="63"/>
    <x v="740"/>
    <x v="0"/>
    <n v="1"/>
  </r>
  <r>
    <x v="63"/>
    <x v="741"/>
    <x v="2"/>
    <n v="1"/>
  </r>
  <r>
    <x v="63"/>
    <x v="741"/>
    <x v="1"/>
    <n v="1"/>
  </r>
  <r>
    <x v="63"/>
    <x v="741"/>
    <x v="0"/>
    <n v="1"/>
  </r>
  <r>
    <x v="63"/>
    <x v="742"/>
    <x v="2"/>
    <n v="1"/>
  </r>
  <r>
    <x v="63"/>
    <x v="742"/>
    <x v="1"/>
    <n v="1"/>
  </r>
  <r>
    <x v="63"/>
    <x v="742"/>
    <x v="0"/>
    <n v="1"/>
  </r>
  <r>
    <x v="63"/>
    <x v="743"/>
    <x v="1"/>
    <n v="1"/>
  </r>
  <r>
    <x v="63"/>
    <x v="744"/>
    <x v="1"/>
    <n v="1"/>
  </r>
  <r>
    <x v="63"/>
    <x v="745"/>
    <x v="2"/>
    <n v="1"/>
  </r>
  <r>
    <x v="63"/>
    <x v="745"/>
    <x v="1"/>
    <n v="1"/>
  </r>
  <r>
    <x v="63"/>
    <x v="745"/>
    <x v="0"/>
    <n v="1"/>
  </r>
  <r>
    <x v="63"/>
    <x v="746"/>
    <x v="2"/>
    <n v="1"/>
  </r>
  <r>
    <x v="63"/>
    <x v="746"/>
    <x v="1"/>
    <n v="1"/>
  </r>
  <r>
    <x v="63"/>
    <x v="746"/>
    <x v="0"/>
    <n v="1"/>
  </r>
  <r>
    <x v="63"/>
    <x v="747"/>
    <x v="2"/>
    <n v="1"/>
  </r>
  <r>
    <x v="63"/>
    <x v="747"/>
    <x v="1"/>
    <n v="1"/>
  </r>
  <r>
    <x v="63"/>
    <x v="747"/>
    <x v="0"/>
    <n v="1"/>
  </r>
  <r>
    <x v="63"/>
    <x v="748"/>
    <x v="2"/>
    <n v="1"/>
  </r>
  <r>
    <x v="63"/>
    <x v="748"/>
    <x v="1"/>
    <n v="1"/>
  </r>
  <r>
    <x v="63"/>
    <x v="748"/>
    <x v="0"/>
    <n v="1"/>
  </r>
  <r>
    <x v="63"/>
    <x v="749"/>
    <x v="1"/>
    <n v="1"/>
  </r>
  <r>
    <x v="63"/>
    <x v="750"/>
    <x v="1"/>
    <n v="1"/>
  </r>
  <r>
    <x v="63"/>
    <x v="751"/>
    <x v="1"/>
    <n v="1"/>
  </r>
  <r>
    <x v="63"/>
    <x v="752"/>
    <x v="0"/>
    <n v="1"/>
  </r>
  <r>
    <x v="63"/>
    <x v="752"/>
    <x v="1"/>
    <n v="1"/>
  </r>
  <r>
    <x v="63"/>
    <x v="753"/>
    <x v="0"/>
    <n v="1"/>
  </r>
  <r>
    <x v="63"/>
    <x v="753"/>
    <x v="1"/>
    <n v="1"/>
  </r>
  <r>
    <x v="63"/>
    <x v="753"/>
    <x v="2"/>
    <n v="1"/>
  </r>
  <r>
    <x v="64"/>
    <x v="754"/>
    <x v="6"/>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dataOnRows="1" applyNumberFormats="0" applyBorderFormats="0" applyFontFormats="0" applyPatternFormats="0" applyAlignmentFormats="0" applyWidthHeightFormats="1" dataCaption="Data" updatedVersion="4" minRefreshableVersion="3" showMemberPropertyTips="0" useAutoFormatting="1" itemPrintTitles="1" createdVersion="3" indent="0" compact="0" compactData="0" gridDropZones="1">
  <location ref="B3:J760" firstHeaderRow="1" firstDataRow="2" firstDataCol="1" rowPageCount="1" colPageCount="1"/>
  <pivotFields count="4">
    <pivotField axis="axisPage" compact="0" outline="0" subtotalTop="0" showAll="0" includeNewItemsInFilter="1">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8"/>
        <item x="39"/>
        <item x="40"/>
        <item x="41"/>
        <item x="42"/>
        <item x="43"/>
        <item x="44"/>
        <item x="45"/>
        <item x="46"/>
        <item x="47"/>
        <item x="48"/>
        <item x="49"/>
        <item x="50"/>
        <item x="51"/>
        <item x="52"/>
        <item x="53"/>
        <item x="54"/>
        <item x="55"/>
        <item x="56"/>
        <item x="57"/>
        <item x="58"/>
        <item x="59"/>
        <item x="60"/>
        <item x="61"/>
        <item x="62"/>
        <item x="63"/>
        <item x="64"/>
        <item m="1" x="65"/>
        <item x="37"/>
        <item t="default"/>
      </items>
    </pivotField>
    <pivotField axis="axisRow" compact="0" outline="0" subtotalTop="0" showAll="0" includeNewItemsInFilter="1" sortType="ascending">
      <items count="762">
        <item m="1" x="759"/>
        <item m="1" x="756"/>
        <item m="1" x="758"/>
        <item m="1" x="755"/>
        <item m="1" x="760"/>
        <item m="1" x="7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2"/>
        <item x="431"/>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t="default"/>
      </items>
    </pivotField>
    <pivotField axis="axisCol" compact="0" outline="0" subtotalTop="0" showAll="0" includeNewItemsInFilter="1">
      <items count="9">
        <item x="0"/>
        <item x="1"/>
        <item x="6"/>
        <item x="2"/>
        <item x="3"/>
        <item x="4"/>
        <item x="5"/>
        <item m="1" x="7"/>
        <item t="default"/>
      </items>
    </pivotField>
    <pivotField dataField="1" compact="0" outline="0" subtotalTop="0" showAll="0" includeNewItemsInFilter="1"/>
  </pivotFields>
  <rowFields count="1">
    <field x="1"/>
  </rowFields>
  <rowItems count="756">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t="grand">
      <x/>
    </i>
  </rowItems>
  <colFields count="1">
    <field x="2"/>
  </colFields>
  <colItems count="8">
    <i>
      <x/>
    </i>
    <i>
      <x v="1"/>
    </i>
    <i>
      <x v="2"/>
    </i>
    <i>
      <x v="3"/>
    </i>
    <i>
      <x v="4"/>
    </i>
    <i>
      <x v="5"/>
    </i>
    <i>
      <x v="6"/>
    </i>
    <i t="grand">
      <x/>
    </i>
  </colItems>
  <pageFields count="1">
    <pageField fld="0" hier="0"/>
  </pageFields>
  <dataFields count="1">
    <dataField name="Sum of Count" fld="3" baseField="0" baseItem="0"/>
  </dataFields>
  <formats count="1">
    <format dxfId="0">
      <pivotArea dataOnly="0" labelOnly="1" outline="0" fieldPosition="0">
        <references count="1">
          <reference field="1" count="6">
            <x v="0"/>
            <x v="1"/>
            <x v="2"/>
            <x v="3"/>
            <x v="4"/>
            <x v="5"/>
          </reference>
        </references>
      </pivotArea>
    </format>
  </format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17" Type="http://schemas.openxmlformats.org/officeDocument/2006/relationships/hyperlink" Target="mailto:NANETTE.D.VOLL@CBP.DHS.GOV" TargetMode="External"/><Relationship Id="rId21" Type="http://schemas.openxmlformats.org/officeDocument/2006/relationships/hyperlink" Target="mailto:Scott.Lumpp@occ.treas.govAlejandro.Poppi@occ.treas.gov" TargetMode="External"/><Relationship Id="rId42" Type="http://schemas.openxmlformats.org/officeDocument/2006/relationships/hyperlink" Target="mailto:Florence.Steinman@opm.gov" TargetMode="External"/><Relationship Id="rId63" Type="http://schemas.openxmlformats.org/officeDocument/2006/relationships/hyperlink" Target="mailto:Cheryl.Thomas@usdoj.gov" TargetMode="External"/><Relationship Id="rId84" Type="http://schemas.openxmlformats.org/officeDocument/2006/relationships/hyperlink" Target="mailto:NANETTE.D.VOLL@CBP.DHS.GOV" TargetMode="External"/><Relationship Id="rId138" Type="http://schemas.openxmlformats.org/officeDocument/2006/relationships/hyperlink" Target="mailto:Ann.Adam@nfc.usda.govLinda.Peyton@nfc.usda.gov" TargetMode="External"/><Relationship Id="rId159" Type="http://schemas.openxmlformats.org/officeDocument/2006/relationships/hyperlink" Target="mailto:teresa.weaver@bsee.gov" TargetMode="External"/><Relationship Id="rId170" Type="http://schemas.openxmlformats.org/officeDocument/2006/relationships/hyperlink" Target="mailto:VAcker@supremecourt.gov" TargetMode="External"/><Relationship Id="rId191" Type="http://schemas.openxmlformats.org/officeDocument/2006/relationships/hyperlink" Target="mailto:Brenda.Leerar@treasury.gov" TargetMode="External"/><Relationship Id="rId205" Type="http://schemas.openxmlformats.org/officeDocument/2006/relationships/hyperlink" Target="mailto:RANDOLPH.MAXWELL@fiscal.treasury.gov" TargetMode="External"/><Relationship Id="rId16" Type="http://schemas.openxmlformats.org/officeDocument/2006/relationships/hyperlink" Target="mailto:Ann.Adam@nfc.usda.govLinda.Peyton@nfc.usda.gov" TargetMode="External"/><Relationship Id="rId107" Type="http://schemas.openxmlformats.org/officeDocument/2006/relationships/hyperlink" Target="mailto:NANETTE.D.VOLL@CBP.DHS.GOV" TargetMode="External"/><Relationship Id="rId11" Type="http://schemas.openxmlformats.org/officeDocument/2006/relationships/hyperlink" Target="mailto:Diane.C.Newell@ice.dhs.gov" TargetMode="External"/><Relationship Id="rId32" Type="http://schemas.openxmlformats.org/officeDocument/2006/relationships/hyperlink" Target="mailto:Mary.Jojola@ihs.gov" TargetMode="External"/><Relationship Id="rId37" Type="http://schemas.openxmlformats.org/officeDocument/2006/relationships/hyperlink" Target="mailto:sdoss@arts.gov" TargetMode="External"/><Relationship Id="rId53" Type="http://schemas.openxmlformats.org/officeDocument/2006/relationships/hyperlink" Target="mailto:Cheryl.Thomas@usdoj.gov" TargetMode="External"/><Relationship Id="rId58" Type="http://schemas.openxmlformats.org/officeDocument/2006/relationships/hyperlink" Target="mailto:Cheryl.Thomas@usdoj.gov" TargetMode="External"/><Relationship Id="rId74" Type="http://schemas.openxmlformats.org/officeDocument/2006/relationships/hyperlink" Target="mailto:co.p1@PSD.GOV" TargetMode="External"/><Relationship Id="rId79" Type="http://schemas.openxmlformats.org/officeDocument/2006/relationships/hyperlink" Target="mailto:NANETTE.D.VOLL@CBP.DHS.GOV" TargetMode="External"/><Relationship Id="rId102" Type="http://schemas.openxmlformats.org/officeDocument/2006/relationships/hyperlink" Target="mailto:NANETTE.D.VOLL@CBP.DHS.GOV" TargetMode="External"/><Relationship Id="rId123" Type="http://schemas.openxmlformats.org/officeDocument/2006/relationships/hyperlink" Target="mailto:NANETTE.D.VOLL@CBP.DHS.GOV" TargetMode="External"/><Relationship Id="rId128" Type="http://schemas.openxmlformats.org/officeDocument/2006/relationships/hyperlink" Target="mailto:NANETTE.D.VOLL@CBP.DHS.GOV" TargetMode="External"/><Relationship Id="rId144" Type="http://schemas.openxmlformats.org/officeDocument/2006/relationships/hyperlink" Target="mailto:Ann.Adam@nfc.usda.govLinda.Peyton@nfc.usda.gov" TargetMode="External"/><Relationship Id="rId149" Type="http://schemas.openxmlformats.org/officeDocument/2006/relationships/hyperlink" Target="mailto:lisa.weaver@gsa.gov" TargetMode="External"/><Relationship Id="rId5" Type="http://schemas.openxmlformats.org/officeDocument/2006/relationships/hyperlink" Target="mailto:rene.brooks@epa.gov" TargetMode="External"/><Relationship Id="rId90" Type="http://schemas.openxmlformats.org/officeDocument/2006/relationships/hyperlink" Target="mailto:NANETTE.D.VOLL@CBP.DHS.GOV" TargetMode="External"/><Relationship Id="rId95" Type="http://schemas.openxmlformats.org/officeDocument/2006/relationships/hyperlink" Target="mailto:NANETTE.D.VOLL@CBP.DHS.GOV" TargetMode="External"/><Relationship Id="rId160" Type="http://schemas.openxmlformats.org/officeDocument/2006/relationships/hyperlink" Target="mailto:alexander.shelia@dol.gov" TargetMode="External"/><Relationship Id="rId165" Type="http://schemas.openxmlformats.org/officeDocument/2006/relationships/hyperlink" Target="mailto:Brian.Casto@bpd.treas.gov" TargetMode="External"/><Relationship Id="rId181" Type="http://schemas.openxmlformats.org/officeDocument/2006/relationships/hyperlink" Target="mailto:gwen.house@bep.gov" TargetMode="External"/><Relationship Id="rId186" Type="http://schemas.openxmlformats.org/officeDocument/2006/relationships/hyperlink" Target="mailto:Kim.Poling@bpd.treas.gov" TargetMode="External"/><Relationship Id="rId22" Type="http://schemas.openxmlformats.org/officeDocument/2006/relationships/hyperlink" Target="mailto:Ibrahim.Koroma@hud.gov" TargetMode="External"/><Relationship Id="rId27" Type="http://schemas.openxmlformats.org/officeDocument/2006/relationships/hyperlink" Target="mailto:jeffery.lukasik@dfas.mil" TargetMode="External"/><Relationship Id="rId43" Type="http://schemas.openxmlformats.org/officeDocument/2006/relationships/hyperlink" Target="mailto:Cheryl.Thomas@usdoj.gov" TargetMode="External"/><Relationship Id="rId48" Type="http://schemas.openxmlformats.org/officeDocument/2006/relationships/hyperlink" Target="mailto:Cynthia.A.Hart@uscg.mil" TargetMode="External"/><Relationship Id="rId64" Type="http://schemas.openxmlformats.org/officeDocument/2006/relationships/hyperlink" Target="mailto:Cheryl.Thomas@usdoj.gov" TargetMode="External"/><Relationship Id="rId69" Type="http://schemas.openxmlformats.org/officeDocument/2006/relationships/hyperlink" Target="mailto:MELANIE.WALLACE@DFAS.MIL" TargetMode="External"/><Relationship Id="rId113" Type="http://schemas.openxmlformats.org/officeDocument/2006/relationships/hyperlink" Target="mailto:NANETTE.D.VOLL@CBP.DHS.GOV" TargetMode="External"/><Relationship Id="rId118" Type="http://schemas.openxmlformats.org/officeDocument/2006/relationships/hyperlink" Target="mailto:NANETTE.D.VOLL@CBP.DHS.GOV" TargetMode="External"/><Relationship Id="rId134" Type="http://schemas.openxmlformats.org/officeDocument/2006/relationships/hyperlink" Target="mailto:alexander.shelia@dol.gov" TargetMode="External"/><Relationship Id="rId139" Type="http://schemas.openxmlformats.org/officeDocument/2006/relationships/hyperlink" Target="mailto:Ann.Adam@nfc.usda.govLinda.Peyton@nfc.usda.gov" TargetMode="External"/><Relationship Id="rId80" Type="http://schemas.openxmlformats.org/officeDocument/2006/relationships/hyperlink" Target="mailto:NANETTE.D.VOLL@CBP.DHS.GOV" TargetMode="External"/><Relationship Id="rId85" Type="http://schemas.openxmlformats.org/officeDocument/2006/relationships/hyperlink" Target="mailto:NANETTE.D.VOLL@CBP.DHS.GOV" TargetMode="External"/><Relationship Id="rId150" Type="http://schemas.openxmlformats.org/officeDocument/2006/relationships/hyperlink" Target="mailto:Debbie.Mattingly@ed.gov" TargetMode="External"/><Relationship Id="rId155" Type="http://schemas.openxmlformats.org/officeDocument/2006/relationships/hyperlink" Target="mailto:Diane.C.Newell@ice.dhs.gov" TargetMode="External"/><Relationship Id="rId171" Type="http://schemas.openxmlformats.org/officeDocument/2006/relationships/hyperlink" Target="mailto:nlat@loc.gov" TargetMode="External"/><Relationship Id="rId176" Type="http://schemas.openxmlformats.org/officeDocument/2006/relationships/hyperlink" Target="mailto:Renee.j.russaw.civ@mail.mil" TargetMode="External"/><Relationship Id="rId192" Type="http://schemas.openxmlformats.org/officeDocument/2006/relationships/hyperlink" Target="mailto:rsanford@usip.gov" TargetMode="External"/><Relationship Id="rId197" Type="http://schemas.openxmlformats.org/officeDocument/2006/relationships/hyperlink" Target="mailto:co.p2@PSD.GOV" TargetMode="External"/><Relationship Id="rId206" Type="http://schemas.openxmlformats.org/officeDocument/2006/relationships/hyperlink" Target="mailto:rebrown02@fs.fed.us" TargetMode="External"/><Relationship Id="rId201" Type="http://schemas.openxmlformats.org/officeDocument/2006/relationships/hyperlink" Target="mailto:Zelda.Gantt@fiscal.treasury.gov" TargetMode="External"/><Relationship Id="rId12" Type="http://schemas.openxmlformats.org/officeDocument/2006/relationships/hyperlink" Target="mailto:lynda.brown@dfas.mil" TargetMode="External"/><Relationship Id="rId17" Type="http://schemas.openxmlformats.org/officeDocument/2006/relationships/hyperlink" Target="mailto:Ann.Adam@nfc.usda.govLinda.Peyton@nfc.usda.gov" TargetMode="External"/><Relationship Id="rId33" Type="http://schemas.openxmlformats.org/officeDocument/2006/relationships/hyperlink" Target="mailto:Kurt.Nelson@ihs.gov" TargetMode="External"/><Relationship Id="rId38" Type="http://schemas.openxmlformats.org/officeDocument/2006/relationships/hyperlink" Target="mailto:Christopher.Long@ssa.gov" TargetMode="External"/><Relationship Id="rId59" Type="http://schemas.openxmlformats.org/officeDocument/2006/relationships/hyperlink" Target="mailto:Cheryl.Thomas@usdoj.gov" TargetMode="External"/><Relationship Id="rId103" Type="http://schemas.openxmlformats.org/officeDocument/2006/relationships/hyperlink" Target="mailto:NANETTE.D.VOLL@CBP.DHS.GOV" TargetMode="External"/><Relationship Id="rId108" Type="http://schemas.openxmlformats.org/officeDocument/2006/relationships/hyperlink" Target="mailto:NANETTE.D.VOLL@CBP.DHS.GOV" TargetMode="External"/><Relationship Id="rId124" Type="http://schemas.openxmlformats.org/officeDocument/2006/relationships/hyperlink" Target="mailto:NANETTE.D.VOLL@CBP.DHS.GOV" TargetMode="External"/><Relationship Id="rId129" Type="http://schemas.openxmlformats.org/officeDocument/2006/relationships/hyperlink" Target="mailto:NANETTE.D.VOLL@CBP.DHS.GOV" TargetMode="External"/><Relationship Id="rId54" Type="http://schemas.openxmlformats.org/officeDocument/2006/relationships/hyperlink" Target="mailto:Cheryl.Thomas@usdoj.gov" TargetMode="External"/><Relationship Id="rId70" Type="http://schemas.openxmlformats.org/officeDocument/2006/relationships/hyperlink" Target="mailto:dien-hoa.nguyen@sss.gov" TargetMode="External"/><Relationship Id="rId75" Type="http://schemas.openxmlformats.org/officeDocument/2006/relationships/hyperlink" Target="mailto:co.p1@PSD.GOV" TargetMode="External"/><Relationship Id="rId91" Type="http://schemas.openxmlformats.org/officeDocument/2006/relationships/hyperlink" Target="mailto:NANETTE.D.VOLL@CBP.DHS.GOV" TargetMode="External"/><Relationship Id="rId96" Type="http://schemas.openxmlformats.org/officeDocument/2006/relationships/hyperlink" Target="mailto:NANETTE.D.VOLL@CBP.DHS.GOV" TargetMode="External"/><Relationship Id="rId140" Type="http://schemas.openxmlformats.org/officeDocument/2006/relationships/hyperlink" Target="mailto:Ann.Adam@nfc.usda.govLinda.Peyton@nfc.usda.gov" TargetMode="External"/><Relationship Id="rId145" Type="http://schemas.openxmlformats.org/officeDocument/2006/relationships/hyperlink" Target="mailto:Ann.Adam@nfc.usda.govLinda.Peyton@nfc.usda.gov" TargetMode="External"/><Relationship Id="rId161" Type="http://schemas.openxmlformats.org/officeDocument/2006/relationships/hyperlink" Target="mailto:Brian.Quirk@kcc.usda.gov" TargetMode="External"/><Relationship Id="rId166" Type="http://schemas.openxmlformats.org/officeDocument/2006/relationships/hyperlink" Target="mailto:Brian.Casto@bpd.treas.gov" TargetMode="External"/><Relationship Id="rId182" Type="http://schemas.openxmlformats.org/officeDocument/2006/relationships/hyperlink" Target="mailto:gwen.house@bep.gov" TargetMode="External"/><Relationship Id="rId187" Type="http://schemas.openxmlformats.org/officeDocument/2006/relationships/hyperlink" Target="mailto:Lisa.K.Loyd@ice.dhs.gov" TargetMode="External"/><Relationship Id="rId1" Type="http://schemas.openxmlformats.org/officeDocument/2006/relationships/hyperlink" Target="mailto:janet.lejeune@uscp.govMonica.Sondberg@uscp.gov" TargetMode="External"/><Relationship Id="rId6" Type="http://schemas.openxmlformats.org/officeDocument/2006/relationships/hyperlink" Target="mailto:blake.hoing@sba.gov" TargetMode="External"/><Relationship Id="rId23" Type="http://schemas.openxmlformats.org/officeDocument/2006/relationships/hyperlink" Target="mailto:Jeanne.McDonald@fcc.gov" TargetMode="External"/><Relationship Id="rId28" Type="http://schemas.openxmlformats.org/officeDocument/2006/relationships/hyperlink" Target="mailto:veronica.moore@cms.hhs.gov" TargetMode="External"/><Relationship Id="rId49" Type="http://schemas.openxmlformats.org/officeDocument/2006/relationships/hyperlink" Target="mailto:lisa.weaver@gsa.gov" TargetMode="External"/><Relationship Id="rId114" Type="http://schemas.openxmlformats.org/officeDocument/2006/relationships/hyperlink" Target="mailto:NANETTE.D.VOLL@CBP.DHS.GOV" TargetMode="External"/><Relationship Id="rId119" Type="http://schemas.openxmlformats.org/officeDocument/2006/relationships/hyperlink" Target="mailto:NANETTE.D.VOLL@CBP.DHS.GOV" TargetMode="External"/><Relationship Id="rId44" Type="http://schemas.openxmlformats.org/officeDocument/2006/relationships/hyperlink" Target="mailto:Cynthia.c.Chimah@icd.dhs.gov" TargetMode="External"/><Relationship Id="rId60" Type="http://schemas.openxmlformats.org/officeDocument/2006/relationships/hyperlink" Target="mailto:Cheryl.Thomas@usdoj.gov" TargetMode="External"/><Relationship Id="rId65" Type="http://schemas.openxmlformats.org/officeDocument/2006/relationships/hyperlink" Target="mailto:Cheryl.Thomas@usdoj.gov" TargetMode="External"/><Relationship Id="rId81" Type="http://schemas.openxmlformats.org/officeDocument/2006/relationships/hyperlink" Target="mailto:NANETTE.D.VOLL@CBP.DHS.GOV" TargetMode="External"/><Relationship Id="rId86" Type="http://schemas.openxmlformats.org/officeDocument/2006/relationships/hyperlink" Target="mailto:NANETTE.D.VOLL@CBP.DHS.GOV" TargetMode="External"/><Relationship Id="rId130" Type="http://schemas.openxmlformats.org/officeDocument/2006/relationships/hyperlink" Target="mailto:NANETTE.D.VOLL@CBP.DHS.GOV" TargetMode="External"/><Relationship Id="rId135" Type="http://schemas.openxmlformats.org/officeDocument/2006/relationships/hyperlink" Target="mailto:Brian.Casto@bpd.treas.gov" TargetMode="External"/><Relationship Id="rId151" Type="http://schemas.openxmlformats.org/officeDocument/2006/relationships/hyperlink" Target="mailto:Debbie.Mattingly@ed.gov" TargetMode="External"/><Relationship Id="rId156" Type="http://schemas.openxmlformats.org/officeDocument/2006/relationships/hyperlink" Target="mailto:Michelle.Barron@fema.dhs.gov" TargetMode="External"/><Relationship Id="rId177" Type="http://schemas.openxmlformats.org/officeDocument/2006/relationships/hyperlink" Target="mailto:Bruce.Phillips@fiscal.treasury.gov" TargetMode="External"/><Relationship Id="rId198" Type="http://schemas.openxmlformats.org/officeDocument/2006/relationships/hyperlink" Target="mailto:co.p2@PSD.GOV" TargetMode="External"/><Relationship Id="rId172" Type="http://schemas.openxmlformats.org/officeDocument/2006/relationships/hyperlink" Target="mailto:Cynthia.Winters@fiscal.treasury.gov" TargetMode="External"/><Relationship Id="rId193" Type="http://schemas.openxmlformats.org/officeDocument/2006/relationships/hyperlink" Target="mailto:tinala@ucia.gov" TargetMode="External"/><Relationship Id="rId202" Type="http://schemas.openxmlformats.org/officeDocument/2006/relationships/hyperlink" Target="mailto:emjones@fs.fed.us" TargetMode="External"/><Relationship Id="rId207" Type="http://schemas.openxmlformats.org/officeDocument/2006/relationships/printerSettings" Target="../printerSettings/printerSettings5.bin"/><Relationship Id="rId13" Type="http://schemas.openxmlformats.org/officeDocument/2006/relationships/hyperlink" Target="mailto:Cynthia.Winters@fiscal.treasury.gov" TargetMode="External"/><Relationship Id="rId18" Type="http://schemas.openxmlformats.org/officeDocument/2006/relationships/hyperlink" Target="mailto:Bruce.Phillips@fiscal.treasury.gov" TargetMode="External"/><Relationship Id="rId39" Type="http://schemas.openxmlformats.org/officeDocument/2006/relationships/hyperlink" Target="mailto:christensen.lynn@pbgc.gov" TargetMode="External"/><Relationship Id="rId109" Type="http://schemas.openxmlformats.org/officeDocument/2006/relationships/hyperlink" Target="mailto:NANETTE.D.VOLL@CBP.DHS.GOV" TargetMode="External"/><Relationship Id="rId34" Type="http://schemas.openxmlformats.org/officeDocument/2006/relationships/hyperlink" Target="mailto:jojo.ferguson@nih.gov" TargetMode="External"/><Relationship Id="rId50" Type="http://schemas.openxmlformats.org/officeDocument/2006/relationships/hyperlink" Target="mailto:alexander.shelia@dol.gov" TargetMode="External"/><Relationship Id="rId55" Type="http://schemas.openxmlformats.org/officeDocument/2006/relationships/hyperlink" Target="mailto:Cheryl.Thomas@usdoj.gov" TargetMode="External"/><Relationship Id="rId76" Type="http://schemas.openxmlformats.org/officeDocument/2006/relationships/hyperlink" Target="mailto:co.p1@PSD.GOV" TargetMode="External"/><Relationship Id="rId97" Type="http://schemas.openxmlformats.org/officeDocument/2006/relationships/hyperlink" Target="mailto:NANETTE.D.VOLL@CBP.DHS.GOV" TargetMode="External"/><Relationship Id="rId104" Type="http://schemas.openxmlformats.org/officeDocument/2006/relationships/hyperlink" Target="mailto:NANETTE.D.VOLL@CBP.DHS.GOV" TargetMode="External"/><Relationship Id="rId120" Type="http://schemas.openxmlformats.org/officeDocument/2006/relationships/hyperlink" Target="mailto:NANETTE.D.VOLL@CBP.DHS.GOV" TargetMode="External"/><Relationship Id="rId125" Type="http://schemas.openxmlformats.org/officeDocument/2006/relationships/hyperlink" Target="mailto:NANETTE.D.VOLL@CBP.DHS.GOV" TargetMode="External"/><Relationship Id="rId141" Type="http://schemas.openxmlformats.org/officeDocument/2006/relationships/hyperlink" Target="mailto:Ann.Adam@nfc.usda.govLinda.Peyton@nfc.usda.gov" TargetMode="External"/><Relationship Id="rId146" Type="http://schemas.openxmlformats.org/officeDocument/2006/relationships/hyperlink" Target="mailto:Ann.Adam@nfc.usda.govLinda.Peyton@nfc.usda.gov" TargetMode="External"/><Relationship Id="rId167" Type="http://schemas.openxmlformats.org/officeDocument/2006/relationships/hyperlink" Target="mailto:Porscha_S_Hicks-Plant@ibc.doi.gov&#160;" TargetMode="External"/><Relationship Id="rId188" Type="http://schemas.openxmlformats.org/officeDocument/2006/relationships/hyperlink" Target="mailto:Mary.Grisham@kcc.usda.gov" TargetMode="External"/><Relationship Id="rId7" Type="http://schemas.openxmlformats.org/officeDocument/2006/relationships/hyperlink" Target="mailto:NVaughn@cns.gov" TargetMode="External"/><Relationship Id="rId71" Type="http://schemas.openxmlformats.org/officeDocument/2006/relationships/hyperlink" Target="mailto:Linda.D.Blaylock@HUD.gov" TargetMode="External"/><Relationship Id="rId92" Type="http://schemas.openxmlformats.org/officeDocument/2006/relationships/hyperlink" Target="mailto:NANETTE.D.VOLL@CBP.DHS.GOV" TargetMode="External"/><Relationship Id="rId162" Type="http://schemas.openxmlformats.org/officeDocument/2006/relationships/hyperlink" Target="mailto:Brian.Quirk@kcc.usda.gov" TargetMode="External"/><Relationship Id="rId183" Type="http://schemas.openxmlformats.org/officeDocument/2006/relationships/hyperlink" Target="mailto:Carl.Fredericks@nrc.gov" TargetMode="External"/><Relationship Id="rId2" Type="http://schemas.openxmlformats.org/officeDocument/2006/relationships/hyperlink" Target="mailto:giovonni.H.Smith@oa.eop.gov" TargetMode="External"/><Relationship Id="rId29" Type="http://schemas.openxmlformats.org/officeDocument/2006/relationships/hyperlink" Target="mailto:teri.lin@bia.gov" TargetMode="External"/><Relationship Id="rId24" Type="http://schemas.openxmlformats.org/officeDocument/2006/relationships/hyperlink" Target="mailto:Jeanne.McDonald@fcc.gov" TargetMode="External"/><Relationship Id="rId40" Type="http://schemas.openxmlformats.org/officeDocument/2006/relationships/hyperlink" Target="mailto:Michelle.Cutting@fletc.dhs.gov" TargetMode="External"/><Relationship Id="rId45" Type="http://schemas.openxmlformats.org/officeDocument/2006/relationships/hyperlink" Target="mailto:Cynthia.c.Chimah@icd.dhs.gov" TargetMode="External"/><Relationship Id="rId66" Type="http://schemas.openxmlformats.org/officeDocument/2006/relationships/hyperlink" Target="mailto:Porscha_S_Hicks-Plant@ibc.doi.gov" TargetMode="External"/><Relationship Id="rId87" Type="http://schemas.openxmlformats.org/officeDocument/2006/relationships/hyperlink" Target="mailto:NANETTE.D.VOLL@CBP.DHS.GOV" TargetMode="External"/><Relationship Id="rId110" Type="http://schemas.openxmlformats.org/officeDocument/2006/relationships/hyperlink" Target="mailto:NANETTE.D.VOLL@CBP.DHS.GOV" TargetMode="External"/><Relationship Id="rId115" Type="http://schemas.openxmlformats.org/officeDocument/2006/relationships/hyperlink" Target="mailto:NANETTE.D.VOLL@CBP.DHS.GOV" TargetMode="External"/><Relationship Id="rId131" Type="http://schemas.openxmlformats.org/officeDocument/2006/relationships/hyperlink" Target="mailto:alexander.shelia@dol.gov" TargetMode="External"/><Relationship Id="rId136" Type="http://schemas.openxmlformats.org/officeDocument/2006/relationships/hyperlink" Target="mailto:Ann.Adam@nfc.usda.govLinda.Peyton@nfc.usda.gov" TargetMode="External"/><Relationship Id="rId157" Type="http://schemas.openxmlformats.org/officeDocument/2006/relationships/hyperlink" Target="mailto:cbarlowe@usgs.gov" TargetMode="External"/><Relationship Id="rId178" Type="http://schemas.openxmlformats.org/officeDocument/2006/relationships/hyperlink" Target="mailto:mdilneshau@usaid.gov" TargetMode="External"/><Relationship Id="rId61" Type="http://schemas.openxmlformats.org/officeDocument/2006/relationships/hyperlink" Target="mailto:Cheryl.Thomas@usdoj.gov" TargetMode="External"/><Relationship Id="rId82" Type="http://schemas.openxmlformats.org/officeDocument/2006/relationships/hyperlink" Target="mailto:NANETTE.D.VOLL@CBP.DHS.GOV" TargetMode="External"/><Relationship Id="rId152" Type="http://schemas.openxmlformats.org/officeDocument/2006/relationships/hyperlink" Target="mailto:Debbie.Mattingly@ed.gov" TargetMode="External"/><Relationship Id="rId173" Type="http://schemas.openxmlformats.org/officeDocument/2006/relationships/hyperlink" Target="mailto:Kim.Poling@fiscal.treasury.gov" TargetMode="External"/><Relationship Id="rId194" Type="http://schemas.openxmlformats.org/officeDocument/2006/relationships/hyperlink" Target="mailto:co.p2@PSD.GOV" TargetMode="External"/><Relationship Id="rId199" Type="http://schemas.openxmlformats.org/officeDocument/2006/relationships/hyperlink" Target="mailto:Brian.Quirk@kcc.usda.gov" TargetMode="External"/><Relationship Id="rId203" Type="http://schemas.openxmlformats.org/officeDocument/2006/relationships/hyperlink" Target="mailto:co.p2@PSD.GOV" TargetMode="External"/><Relationship Id="rId19" Type="http://schemas.openxmlformats.org/officeDocument/2006/relationships/hyperlink" Target="mailto:Cynthia.c.Chimah@icd.dhs.gov" TargetMode="External"/><Relationship Id="rId14" Type="http://schemas.openxmlformats.org/officeDocument/2006/relationships/hyperlink" Target="mailto:NANETTE.D.VOLL@CBP.DHS.GOV" TargetMode="External"/><Relationship Id="rId30" Type="http://schemas.openxmlformats.org/officeDocument/2006/relationships/hyperlink" Target="mailto:rhonda_baker@ost.doi.gov" TargetMode="External"/><Relationship Id="rId35" Type="http://schemas.openxmlformats.org/officeDocument/2006/relationships/hyperlink" Target="mailto:Vernice.Russell@dcsc.gov" TargetMode="External"/><Relationship Id="rId56" Type="http://schemas.openxmlformats.org/officeDocument/2006/relationships/hyperlink" Target="mailto:Cheryl.Thomas@usdoj.gov" TargetMode="External"/><Relationship Id="rId77" Type="http://schemas.openxmlformats.org/officeDocument/2006/relationships/hyperlink" Target="mailto:co.p1@PSD.GOV" TargetMode="External"/><Relationship Id="rId100" Type="http://schemas.openxmlformats.org/officeDocument/2006/relationships/hyperlink" Target="mailto:NANETTE.D.VOLL@CBP.DHS.GOV" TargetMode="External"/><Relationship Id="rId105" Type="http://schemas.openxmlformats.org/officeDocument/2006/relationships/hyperlink" Target="mailto:NANETTE.D.VOLL@CBP.DHS.GOV" TargetMode="External"/><Relationship Id="rId126" Type="http://schemas.openxmlformats.org/officeDocument/2006/relationships/hyperlink" Target="mailto:NANETTE.D.VOLL@CBP.DHS.GOV" TargetMode="External"/><Relationship Id="rId147" Type="http://schemas.openxmlformats.org/officeDocument/2006/relationships/hyperlink" Target="mailto:Ann.Adam@nfc.usda.govLinda.Peyton@nfc.usda.gov" TargetMode="External"/><Relationship Id="rId168" Type="http://schemas.openxmlformats.org/officeDocument/2006/relationships/hyperlink" Target="mailto:EBritton@ncua.gov" TargetMode="External"/><Relationship Id="rId8" Type="http://schemas.openxmlformats.org/officeDocument/2006/relationships/hyperlink" Target="mailto:Celia.Nacar@ice.dhs.gov" TargetMode="External"/><Relationship Id="rId51" Type="http://schemas.openxmlformats.org/officeDocument/2006/relationships/hyperlink" Target="mailto:Cheryl.Thomas@usdoj.gov" TargetMode="External"/><Relationship Id="rId72" Type="http://schemas.openxmlformats.org/officeDocument/2006/relationships/hyperlink" Target="mailto:co.p1@PSD.GOV" TargetMode="External"/><Relationship Id="rId93" Type="http://schemas.openxmlformats.org/officeDocument/2006/relationships/hyperlink" Target="mailto:NANETTE.D.VOLL@CBP.DHS.GOV" TargetMode="External"/><Relationship Id="rId98" Type="http://schemas.openxmlformats.org/officeDocument/2006/relationships/hyperlink" Target="mailto:NANETTE.D.VOLL@CBP.DHS.GOV" TargetMode="External"/><Relationship Id="rId121" Type="http://schemas.openxmlformats.org/officeDocument/2006/relationships/hyperlink" Target="mailto:NANETTE.D.VOLL@CBP.DHS.GOV" TargetMode="External"/><Relationship Id="rId142" Type="http://schemas.openxmlformats.org/officeDocument/2006/relationships/hyperlink" Target="mailto:Ann.Adam@nfc.usda.govLinda.Peyton@nfc.usda.gov" TargetMode="External"/><Relationship Id="rId163" Type="http://schemas.openxmlformats.org/officeDocument/2006/relationships/hyperlink" Target="mailto:Brian.Quirk@kcc.usda.gov" TargetMode="External"/><Relationship Id="rId184" Type="http://schemas.openxmlformats.org/officeDocument/2006/relationships/hyperlink" Target="mailto:Rachel.Beasley@treasury.gov" TargetMode="External"/><Relationship Id="rId189" Type="http://schemas.openxmlformats.org/officeDocument/2006/relationships/hyperlink" Target="mailto:antwan.byrd@ssa.gov" TargetMode="External"/><Relationship Id="rId3" Type="http://schemas.openxmlformats.org/officeDocument/2006/relationships/hyperlink" Target="mailto:Brian.Castro@bpd.treas.gov" TargetMode="External"/><Relationship Id="rId25" Type="http://schemas.openxmlformats.org/officeDocument/2006/relationships/hyperlink" Target="mailto:asaxena@peacecorps.govamenghrajani@peacecorps.gov" TargetMode="External"/><Relationship Id="rId46" Type="http://schemas.openxmlformats.org/officeDocument/2006/relationships/hyperlink" Target="mailto:Cynthia.A.Hart@uscg.mil" TargetMode="External"/><Relationship Id="rId67" Type="http://schemas.openxmlformats.org/officeDocument/2006/relationships/hyperlink" Target="mailto:NANETTE.D.VOLL@CBP.DHS.GOV" TargetMode="External"/><Relationship Id="rId116" Type="http://schemas.openxmlformats.org/officeDocument/2006/relationships/hyperlink" Target="mailto:NANETTE.D.VOLL@CBP.DHS.GOV" TargetMode="External"/><Relationship Id="rId137" Type="http://schemas.openxmlformats.org/officeDocument/2006/relationships/hyperlink" Target="mailto:Ann.Adam@nfc.usda.govLinda.Peyton@nfc.usda.gov" TargetMode="External"/><Relationship Id="rId158" Type="http://schemas.openxmlformats.org/officeDocument/2006/relationships/hyperlink" Target="mailto:laurie_guida@fws.gov" TargetMode="External"/><Relationship Id="rId20" Type="http://schemas.openxmlformats.org/officeDocument/2006/relationships/hyperlink" Target="mailto:jgleason@neh.gov" TargetMode="External"/><Relationship Id="rId41" Type="http://schemas.openxmlformats.org/officeDocument/2006/relationships/hyperlink" Target="mailto:kduncan@osmre.gov" TargetMode="External"/><Relationship Id="rId62" Type="http://schemas.openxmlformats.org/officeDocument/2006/relationships/hyperlink" Target="mailto:Cheryl.Thomas@usdoj.gov" TargetMode="External"/><Relationship Id="rId83" Type="http://schemas.openxmlformats.org/officeDocument/2006/relationships/hyperlink" Target="mailto:NANETTE.D.VOLL@CBP.DHS.GOV" TargetMode="External"/><Relationship Id="rId88" Type="http://schemas.openxmlformats.org/officeDocument/2006/relationships/hyperlink" Target="mailto:NANETTE.D.VOLL@CBP.DHS.GOV" TargetMode="External"/><Relationship Id="rId111" Type="http://schemas.openxmlformats.org/officeDocument/2006/relationships/hyperlink" Target="mailto:NANETTE.D.VOLL@CBP.DHS.GOV" TargetMode="External"/><Relationship Id="rId132" Type="http://schemas.openxmlformats.org/officeDocument/2006/relationships/hyperlink" Target="mailto:alexander.shelia@dol.gov" TargetMode="External"/><Relationship Id="rId153" Type="http://schemas.openxmlformats.org/officeDocument/2006/relationships/hyperlink" Target="mailto:krauths@ntsb.gov" TargetMode="External"/><Relationship Id="rId174" Type="http://schemas.openxmlformats.org/officeDocument/2006/relationships/hyperlink" Target="mailto:michelle.norman@gsa.gov" TargetMode="External"/><Relationship Id="rId179" Type="http://schemas.openxmlformats.org/officeDocument/2006/relationships/hyperlink" Target="mailto:NFMS@fiscal.treasury.gov" TargetMode="External"/><Relationship Id="rId195" Type="http://schemas.openxmlformats.org/officeDocument/2006/relationships/hyperlink" Target="mailto:ATavel@gpo.gov" TargetMode="External"/><Relationship Id="rId190" Type="http://schemas.openxmlformats.org/officeDocument/2006/relationships/hyperlink" Target="mailto:Debbie.Mattingly@ed.gov" TargetMode="External"/><Relationship Id="rId204" Type="http://schemas.openxmlformats.org/officeDocument/2006/relationships/hyperlink" Target="mailto:CRYSTAL.MADISON@FISCAL.TREASURY.GOV" TargetMode="External"/><Relationship Id="rId15" Type="http://schemas.openxmlformats.org/officeDocument/2006/relationships/hyperlink" Target="mailto:Ann.Adam@nfc.usda.govLinda.Peyton@nfc.usda.gov" TargetMode="External"/><Relationship Id="rId36" Type="http://schemas.openxmlformats.org/officeDocument/2006/relationships/hyperlink" Target="mailto:krutter@ustaxcourt.govBeaton.ustaxcourt.gov" TargetMode="External"/><Relationship Id="rId57" Type="http://schemas.openxmlformats.org/officeDocument/2006/relationships/hyperlink" Target="mailto:Cheryl.Thomas@usdoj.gov" TargetMode="External"/><Relationship Id="rId106" Type="http://schemas.openxmlformats.org/officeDocument/2006/relationships/hyperlink" Target="mailto:NANETTE.D.VOLL@CBP.DHS.GOV" TargetMode="External"/><Relationship Id="rId127" Type="http://schemas.openxmlformats.org/officeDocument/2006/relationships/hyperlink" Target="mailto:NANETTE.D.VOLL@CBP.DHS.GOV" TargetMode="External"/><Relationship Id="rId10" Type="http://schemas.openxmlformats.org/officeDocument/2006/relationships/hyperlink" Target="mailto:Jeffrey.Nester@treasury.gov" TargetMode="External"/><Relationship Id="rId31" Type="http://schemas.openxmlformats.org/officeDocument/2006/relationships/hyperlink" Target="mailto:Michelle.Cutting@fletc.dhs.gov" TargetMode="External"/><Relationship Id="rId52" Type="http://schemas.openxmlformats.org/officeDocument/2006/relationships/hyperlink" Target="mailto:Cheryl.Thomas@usdoj.gov" TargetMode="External"/><Relationship Id="rId73" Type="http://schemas.openxmlformats.org/officeDocument/2006/relationships/hyperlink" Target="mailto:co.p1@PSD.GOV" TargetMode="External"/><Relationship Id="rId78" Type="http://schemas.openxmlformats.org/officeDocument/2006/relationships/hyperlink" Target="mailto:NANETTE.D.VOLL@CBP.DHS.GOV" TargetMode="External"/><Relationship Id="rId94" Type="http://schemas.openxmlformats.org/officeDocument/2006/relationships/hyperlink" Target="mailto:NANETTE.D.VOLL@CBP.DHS.GOV" TargetMode="External"/><Relationship Id="rId99" Type="http://schemas.openxmlformats.org/officeDocument/2006/relationships/hyperlink" Target="mailto:NANETTE.D.VOLL@CBP.DHS.GOV" TargetMode="External"/><Relationship Id="rId101" Type="http://schemas.openxmlformats.org/officeDocument/2006/relationships/hyperlink" Target="mailto:NANETTE.D.VOLL@CBP.DHS.GOV" TargetMode="External"/><Relationship Id="rId122" Type="http://schemas.openxmlformats.org/officeDocument/2006/relationships/hyperlink" Target="mailto:NANETTE.D.VOLL@CBP.DHS.GOV" TargetMode="External"/><Relationship Id="rId143" Type="http://schemas.openxmlformats.org/officeDocument/2006/relationships/hyperlink" Target="mailto:Ann.Adam@nfc.usda.govLinda.Peyton@nfc.usda.gov" TargetMode="External"/><Relationship Id="rId148" Type="http://schemas.openxmlformats.org/officeDocument/2006/relationships/hyperlink" Target="mailto:lisa.weaver@gsa.gov" TargetMode="External"/><Relationship Id="rId164" Type="http://schemas.openxmlformats.org/officeDocument/2006/relationships/hyperlink" Target="mailto:abebey@ndu.edu" TargetMode="External"/><Relationship Id="rId169" Type="http://schemas.openxmlformats.org/officeDocument/2006/relationships/hyperlink" Target="mailto:Brian.Casto@bpd.treas.gov" TargetMode="External"/><Relationship Id="rId185" Type="http://schemas.openxmlformats.org/officeDocument/2006/relationships/hyperlink" Target="mailto:Scott.G.Smith@uscis.dhs.gov" TargetMode="External"/><Relationship Id="rId4" Type="http://schemas.openxmlformats.org/officeDocument/2006/relationships/hyperlink" Target="mailto:Jenny.Timon@ttb.treas.com" TargetMode="External"/><Relationship Id="rId9" Type="http://schemas.openxmlformats.org/officeDocument/2006/relationships/hyperlink" Target="mailto:Jeffrey.Nester@treasury.gov" TargetMode="External"/><Relationship Id="rId180" Type="http://schemas.openxmlformats.org/officeDocument/2006/relationships/hyperlink" Target="mailto:delillio@nro.mil" TargetMode="External"/><Relationship Id="rId26" Type="http://schemas.openxmlformats.org/officeDocument/2006/relationships/hyperlink" Target="mailto:avohwinkel@bbg.gov" TargetMode="External"/><Relationship Id="rId47" Type="http://schemas.openxmlformats.org/officeDocument/2006/relationships/hyperlink" Target="mailto:Cynthia.A.Hart@uscg.mil" TargetMode="External"/><Relationship Id="rId68" Type="http://schemas.openxmlformats.org/officeDocument/2006/relationships/hyperlink" Target="mailto:NANETTE.D.VOLL@CBP.DHS.GOV" TargetMode="External"/><Relationship Id="rId89" Type="http://schemas.openxmlformats.org/officeDocument/2006/relationships/hyperlink" Target="mailto:NANETTE.D.VOLL@CBP.DHS.GOV" TargetMode="External"/><Relationship Id="rId112" Type="http://schemas.openxmlformats.org/officeDocument/2006/relationships/hyperlink" Target="mailto:NANETTE.D.VOLL@CBP.DHS.GOV" TargetMode="External"/><Relationship Id="rId133" Type="http://schemas.openxmlformats.org/officeDocument/2006/relationships/hyperlink" Target="mailto:alexander.shelia@dol.gov" TargetMode="External"/><Relationship Id="rId154" Type="http://schemas.openxmlformats.org/officeDocument/2006/relationships/hyperlink" Target="mailto:Karen.cross@ibwc.gov" TargetMode="External"/><Relationship Id="rId175" Type="http://schemas.openxmlformats.org/officeDocument/2006/relationships/hyperlink" Target="mailto:mary.bailey@fms.treas.gov" TargetMode="External"/><Relationship Id="rId196" Type="http://schemas.openxmlformats.org/officeDocument/2006/relationships/hyperlink" Target="mailto:co.p2@PSD.GOV" TargetMode="External"/><Relationship Id="rId200" Type="http://schemas.openxmlformats.org/officeDocument/2006/relationships/hyperlink" Target="mailto:Mark.E.Miller@hq.doe.gov" TargetMode="Externa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K1918"/>
  <sheetViews>
    <sheetView workbookViewId="0">
      <selection activeCell="C1898" sqref="C1898"/>
    </sheetView>
  </sheetViews>
  <sheetFormatPr defaultColWidth="9.109375" defaultRowHeight="13.8" x14ac:dyDescent="0.25"/>
  <cols>
    <col min="1" max="1" width="2.44140625" style="20" customWidth="1"/>
    <col min="2" max="2" width="5.33203125" style="20" customWidth="1"/>
    <col min="3" max="3" width="9.5546875" style="20" customWidth="1"/>
    <col min="4" max="4" width="13.44140625" style="20" customWidth="1"/>
    <col min="5" max="5" width="5" style="20" customWidth="1"/>
    <col min="6" max="7" width="9.109375" style="20"/>
    <col min="8" max="8" width="14.6640625" style="20" customWidth="1"/>
    <col min="9" max="16384" width="9.109375" style="20"/>
  </cols>
  <sheetData>
    <row r="1" spans="2:5" ht="14.25" x14ac:dyDescent="0.2">
      <c r="B1" s="26" t="s">
        <v>706</v>
      </c>
      <c r="C1" s="26" t="s">
        <v>0</v>
      </c>
      <c r="D1" s="26" t="s">
        <v>704</v>
      </c>
      <c r="E1" s="26" t="s">
        <v>705</v>
      </c>
    </row>
    <row r="2" spans="2:5" ht="14.25" x14ac:dyDescent="0.2">
      <c r="B2" s="26" t="s">
        <v>19</v>
      </c>
      <c r="C2" s="26" t="s">
        <v>18</v>
      </c>
      <c r="D2" s="26" t="s">
        <v>1</v>
      </c>
      <c r="E2" s="20">
        <v>1</v>
      </c>
    </row>
    <row r="3" spans="2:5" ht="14.25" x14ac:dyDescent="0.2">
      <c r="B3" s="26" t="s">
        <v>19</v>
      </c>
      <c r="C3" s="26" t="s">
        <v>18</v>
      </c>
      <c r="D3" s="26" t="s">
        <v>3</v>
      </c>
      <c r="E3" s="20">
        <v>1</v>
      </c>
    </row>
    <row r="4" spans="2:5" ht="14.25" x14ac:dyDescent="0.2">
      <c r="B4" s="26" t="s">
        <v>19</v>
      </c>
      <c r="C4" s="26" t="s">
        <v>18</v>
      </c>
      <c r="D4" s="26" t="s">
        <v>20</v>
      </c>
      <c r="E4" s="20">
        <v>1</v>
      </c>
    </row>
    <row r="5" spans="2:5" ht="14.25" x14ac:dyDescent="0.2">
      <c r="B5" s="26" t="s">
        <v>19</v>
      </c>
      <c r="C5" s="26" t="s">
        <v>21</v>
      </c>
      <c r="D5" s="26" t="s">
        <v>1</v>
      </c>
      <c r="E5" s="20">
        <v>1</v>
      </c>
    </row>
    <row r="6" spans="2:5" ht="14.25" x14ac:dyDescent="0.2">
      <c r="B6" s="26" t="s">
        <v>19</v>
      </c>
      <c r="C6" s="26" t="s">
        <v>21</v>
      </c>
      <c r="D6" s="26" t="s">
        <v>3</v>
      </c>
      <c r="E6" s="20">
        <v>1</v>
      </c>
    </row>
    <row r="7" spans="2:5" ht="14.25" x14ac:dyDescent="0.2">
      <c r="B7" s="26" t="s">
        <v>23</v>
      </c>
      <c r="C7" s="26" t="s">
        <v>22</v>
      </c>
      <c r="D7" s="26" t="s">
        <v>1</v>
      </c>
      <c r="E7" s="20">
        <v>1</v>
      </c>
    </row>
    <row r="8" spans="2:5" ht="14.25" x14ac:dyDescent="0.2">
      <c r="B8" s="26" t="s">
        <v>23</v>
      </c>
      <c r="C8" s="26" t="s">
        <v>22</v>
      </c>
      <c r="D8" s="26" t="s">
        <v>3</v>
      </c>
      <c r="E8" s="20">
        <v>1</v>
      </c>
    </row>
    <row r="9" spans="2:5" ht="14.25" x14ac:dyDescent="0.2">
      <c r="B9" s="26" t="s">
        <v>23</v>
      </c>
      <c r="C9" s="26" t="s">
        <v>22</v>
      </c>
      <c r="D9" s="26" t="s">
        <v>20</v>
      </c>
      <c r="E9" s="20">
        <v>1</v>
      </c>
    </row>
    <row r="10" spans="2:5" ht="14.25" x14ac:dyDescent="0.2">
      <c r="B10" s="26" t="s">
        <v>23</v>
      </c>
      <c r="C10" s="26" t="s">
        <v>24</v>
      </c>
      <c r="D10" s="26" t="s">
        <v>1</v>
      </c>
      <c r="E10" s="20">
        <v>1</v>
      </c>
    </row>
    <row r="11" spans="2:5" ht="14.25" x14ac:dyDescent="0.2">
      <c r="B11" s="26" t="s">
        <v>23</v>
      </c>
      <c r="C11" s="26" t="s">
        <v>24</v>
      </c>
      <c r="D11" s="26" t="s">
        <v>3</v>
      </c>
      <c r="E11" s="20">
        <v>1</v>
      </c>
    </row>
    <row r="12" spans="2:5" ht="14.25" x14ac:dyDescent="0.2">
      <c r="B12" s="26" t="s">
        <v>23</v>
      </c>
      <c r="C12" s="26" t="s">
        <v>24</v>
      </c>
      <c r="D12" s="26" t="s">
        <v>20</v>
      </c>
      <c r="E12" s="20">
        <v>1</v>
      </c>
    </row>
    <row r="13" spans="2:5" ht="14.25" x14ac:dyDescent="0.2">
      <c r="B13" s="26" t="s">
        <v>14</v>
      </c>
      <c r="C13" s="26" t="s">
        <v>25</v>
      </c>
      <c r="D13" s="26" t="s">
        <v>3</v>
      </c>
      <c r="E13" s="20">
        <v>1</v>
      </c>
    </row>
    <row r="14" spans="2:5" ht="14.25" x14ac:dyDescent="0.2">
      <c r="B14" s="26" t="s">
        <v>14</v>
      </c>
      <c r="C14" s="26" t="s">
        <v>25</v>
      </c>
      <c r="D14" s="26" t="s">
        <v>20</v>
      </c>
      <c r="E14" s="20">
        <v>1</v>
      </c>
    </row>
    <row r="15" spans="2:5" ht="14.25" x14ac:dyDescent="0.2">
      <c r="B15" s="26" t="s">
        <v>14</v>
      </c>
      <c r="C15" s="26" t="s">
        <v>25</v>
      </c>
      <c r="D15" s="26" t="s">
        <v>744</v>
      </c>
      <c r="E15" s="20">
        <v>1</v>
      </c>
    </row>
    <row r="16" spans="2:5" ht="14.25" x14ac:dyDescent="0.2">
      <c r="B16" s="26" t="s">
        <v>14</v>
      </c>
      <c r="C16" s="26" t="s">
        <v>26</v>
      </c>
      <c r="D16" s="26" t="s">
        <v>3</v>
      </c>
      <c r="E16" s="20">
        <v>1</v>
      </c>
    </row>
    <row r="17" spans="2:5" ht="14.25" x14ac:dyDescent="0.2">
      <c r="B17" s="26" t="s">
        <v>14</v>
      </c>
      <c r="C17" s="26" t="s">
        <v>26</v>
      </c>
      <c r="D17" s="26" t="s">
        <v>20</v>
      </c>
      <c r="E17" s="20">
        <v>1</v>
      </c>
    </row>
    <row r="18" spans="2:5" x14ac:dyDescent="0.25">
      <c r="B18" s="26" t="s">
        <v>14</v>
      </c>
      <c r="C18" s="26" t="s">
        <v>26</v>
      </c>
      <c r="D18" s="26" t="s">
        <v>744</v>
      </c>
      <c r="E18" s="20">
        <v>1</v>
      </c>
    </row>
    <row r="19" spans="2:5" x14ac:dyDescent="0.25">
      <c r="B19" s="26" t="s">
        <v>14</v>
      </c>
      <c r="C19" s="26" t="s">
        <v>1865</v>
      </c>
      <c r="D19" s="26" t="s">
        <v>20</v>
      </c>
      <c r="E19" s="20">
        <v>1</v>
      </c>
    </row>
    <row r="20" spans="2:5" x14ac:dyDescent="0.25">
      <c r="B20" s="26" t="s">
        <v>13</v>
      </c>
      <c r="C20" s="26" t="s">
        <v>27</v>
      </c>
      <c r="D20" s="26" t="s">
        <v>3</v>
      </c>
      <c r="E20" s="20">
        <v>1</v>
      </c>
    </row>
    <row r="21" spans="2:5" x14ac:dyDescent="0.25">
      <c r="B21" s="26" t="s">
        <v>13</v>
      </c>
      <c r="C21" s="26" t="s">
        <v>27</v>
      </c>
      <c r="D21" s="26" t="s">
        <v>20</v>
      </c>
      <c r="E21" s="20">
        <v>1</v>
      </c>
    </row>
    <row r="22" spans="2:5" x14ac:dyDescent="0.25">
      <c r="B22" s="26" t="s">
        <v>13</v>
      </c>
      <c r="C22" s="26" t="s">
        <v>27</v>
      </c>
      <c r="D22" s="26" t="s">
        <v>1</v>
      </c>
      <c r="E22" s="20">
        <v>1</v>
      </c>
    </row>
    <row r="23" spans="2:5" x14ac:dyDescent="0.25">
      <c r="B23" s="26" t="s">
        <v>13</v>
      </c>
      <c r="C23" s="26" t="s">
        <v>28</v>
      </c>
      <c r="D23" s="26" t="s">
        <v>3</v>
      </c>
      <c r="E23" s="20">
        <v>1</v>
      </c>
    </row>
    <row r="24" spans="2:5" x14ac:dyDescent="0.25">
      <c r="B24" s="26" t="s">
        <v>30</v>
      </c>
      <c r="C24" s="26" t="s">
        <v>29</v>
      </c>
      <c r="D24" s="26" t="s">
        <v>1</v>
      </c>
      <c r="E24" s="20">
        <v>1</v>
      </c>
    </row>
    <row r="25" spans="2:5" x14ac:dyDescent="0.25">
      <c r="B25" s="26" t="s">
        <v>30</v>
      </c>
      <c r="C25" s="26" t="s">
        <v>29</v>
      </c>
      <c r="D25" s="26" t="s">
        <v>3</v>
      </c>
      <c r="E25" s="20">
        <v>1</v>
      </c>
    </row>
    <row r="26" spans="2:5" x14ac:dyDescent="0.25">
      <c r="B26" s="26" t="s">
        <v>30</v>
      </c>
      <c r="C26" s="26" t="s">
        <v>29</v>
      </c>
      <c r="D26" s="26" t="s">
        <v>20</v>
      </c>
      <c r="E26" s="20">
        <v>1</v>
      </c>
    </row>
    <row r="27" spans="2:5" x14ac:dyDescent="0.25">
      <c r="B27" s="26" t="s">
        <v>5</v>
      </c>
      <c r="C27" s="26" t="s">
        <v>31</v>
      </c>
      <c r="D27" s="26" t="s">
        <v>20</v>
      </c>
      <c r="E27" s="20">
        <v>1</v>
      </c>
    </row>
    <row r="28" spans="2:5" x14ac:dyDescent="0.25">
      <c r="B28" s="26" t="s">
        <v>5</v>
      </c>
      <c r="C28" s="26" t="s">
        <v>31</v>
      </c>
      <c r="D28" s="26" t="s">
        <v>3</v>
      </c>
      <c r="E28" s="20">
        <v>1</v>
      </c>
    </row>
    <row r="29" spans="2:5" x14ac:dyDescent="0.25">
      <c r="B29" s="26" t="s">
        <v>5</v>
      </c>
      <c r="C29" s="26" t="s">
        <v>32</v>
      </c>
      <c r="D29" s="26" t="s">
        <v>1</v>
      </c>
      <c r="E29" s="20">
        <v>1</v>
      </c>
    </row>
    <row r="30" spans="2:5" x14ac:dyDescent="0.25">
      <c r="B30" s="26" t="s">
        <v>5</v>
      </c>
      <c r="C30" s="26" t="s">
        <v>32</v>
      </c>
      <c r="D30" s="26" t="s">
        <v>3</v>
      </c>
      <c r="E30" s="20">
        <v>1</v>
      </c>
    </row>
    <row r="31" spans="2:5" x14ac:dyDescent="0.25">
      <c r="B31" s="26" t="s">
        <v>5</v>
      </c>
      <c r="C31" s="26" t="s">
        <v>32</v>
      </c>
      <c r="D31" s="26" t="s">
        <v>20</v>
      </c>
      <c r="E31" s="20">
        <v>1</v>
      </c>
    </row>
    <row r="32" spans="2:5" x14ac:dyDescent="0.25">
      <c r="B32" s="26" t="s">
        <v>34</v>
      </c>
      <c r="C32" s="26" t="s">
        <v>33</v>
      </c>
      <c r="D32" s="26" t="s">
        <v>1</v>
      </c>
      <c r="E32" s="20">
        <v>1</v>
      </c>
    </row>
    <row r="33" spans="2:5" x14ac:dyDescent="0.25">
      <c r="B33" s="26" t="s">
        <v>34</v>
      </c>
      <c r="C33" s="26" t="s">
        <v>33</v>
      </c>
      <c r="D33" s="26" t="s">
        <v>3</v>
      </c>
      <c r="E33" s="20">
        <v>1</v>
      </c>
    </row>
    <row r="34" spans="2:5" x14ac:dyDescent="0.25">
      <c r="B34" s="26" t="s">
        <v>34</v>
      </c>
      <c r="C34" s="26" t="s">
        <v>33</v>
      </c>
      <c r="D34" s="26" t="s">
        <v>20</v>
      </c>
      <c r="E34" s="20">
        <v>1</v>
      </c>
    </row>
    <row r="35" spans="2:5" x14ac:dyDescent="0.25">
      <c r="B35" s="26" t="s">
        <v>34</v>
      </c>
      <c r="C35" s="26" t="s">
        <v>33</v>
      </c>
      <c r="D35" s="26" t="s">
        <v>749</v>
      </c>
      <c r="E35" s="20">
        <v>1</v>
      </c>
    </row>
    <row r="36" spans="2:5" x14ac:dyDescent="0.25">
      <c r="B36" s="26" t="s">
        <v>34</v>
      </c>
      <c r="C36" s="26" t="s">
        <v>35</v>
      </c>
      <c r="D36" s="26" t="s">
        <v>1</v>
      </c>
      <c r="E36" s="20">
        <v>1</v>
      </c>
    </row>
    <row r="37" spans="2:5" x14ac:dyDescent="0.25">
      <c r="B37" s="26" t="s">
        <v>34</v>
      </c>
      <c r="C37" s="26" t="s">
        <v>35</v>
      </c>
      <c r="D37" s="26" t="s">
        <v>3</v>
      </c>
      <c r="E37" s="20">
        <v>1</v>
      </c>
    </row>
    <row r="38" spans="2:5" x14ac:dyDescent="0.25">
      <c r="B38" s="26" t="s">
        <v>34</v>
      </c>
      <c r="C38" s="26" t="s">
        <v>35</v>
      </c>
      <c r="D38" s="26" t="s">
        <v>20</v>
      </c>
      <c r="E38" s="20">
        <v>1</v>
      </c>
    </row>
    <row r="39" spans="2:5" x14ac:dyDescent="0.25">
      <c r="B39" s="26" t="s">
        <v>34</v>
      </c>
      <c r="C39" s="26" t="s">
        <v>36</v>
      </c>
      <c r="D39" s="26" t="s">
        <v>1</v>
      </c>
      <c r="E39" s="20">
        <v>1</v>
      </c>
    </row>
    <row r="40" spans="2:5" x14ac:dyDescent="0.25">
      <c r="B40" s="26" t="s">
        <v>34</v>
      </c>
      <c r="C40" s="26" t="s">
        <v>36</v>
      </c>
      <c r="D40" s="26" t="s">
        <v>3</v>
      </c>
      <c r="E40" s="20">
        <v>1</v>
      </c>
    </row>
    <row r="41" spans="2:5" x14ac:dyDescent="0.25">
      <c r="B41" s="26" t="s">
        <v>34</v>
      </c>
      <c r="C41" s="26" t="s">
        <v>36</v>
      </c>
      <c r="D41" s="26" t="s">
        <v>20</v>
      </c>
      <c r="E41" s="20">
        <v>1</v>
      </c>
    </row>
    <row r="42" spans="2:5" x14ac:dyDescent="0.25">
      <c r="B42" s="26" t="s">
        <v>34</v>
      </c>
      <c r="C42" s="26" t="s">
        <v>36</v>
      </c>
      <c r="D42" s="26" t="s">
        <v>749</v>
      </c>
      <c r="E42" s="20">
        <v>1</v>
      </c>
    </row>
    <row r="43" spans="2:5" x14ac:dyDescent="0.25">
      <c r="B43" s="26" t="s">
        <v>34</v>
      </c>
      <c r="C43" s="26" t="s">
        <v>37</v>
      </c>
      <c r="D43" s="26" t="s">
        <v>1</v>
      </c>
      <c r="E43" s="20">
        <v>1</v>
      </c>
    </row>
    <row r="44" spans="2:5" x14ac:dyDescent="0.25">
      <c r="B44" s="26" t="s">
        <v>34</v>
      </c>
      <c r="C44" s="26" t="s">
        <v>37</v>
      </c>
      <c r="D44" s="26" t="s">
        <v>3</v>
      </c>
      <c r="E44" s="20">
        <v>1</v>
      </c>
    </row>
    <row r="45" spans="2:5" x14ac:dyDescent="0.25">
      <c r="B45" s="26" t="s">
        <v>34</v>
      </c>
      <c r="C45" s="26" t="s">
        <v>37</v>
      </c>
      <c r="D45" s="26" t="s">
        <v>20</v>
      </c>
      <c r="E45" s="20">
        <v>1</v>
      </c>
    </row>
    <row r="46" spans="2:5" x14ac:dyDescent="0.25">
      <c r="B46" s="26" t="s">
        <v>9</v>
      </c>
      <c r="C46" s="26" t="s">
        <v>38</v>
      </c>
      <c r="D46" s="26" t="s">
        <v>1</v>
      </c>
      <c r="E46" s="20">
        <v>1</v>
      </c>
    </row>
    <row r="47" spans="2:5" x14ac:dyDescent="0.25">
      <c r="B47" s="26" t="s">
        <v>9</v>
      </c>
      <c r="C47" s="26" t="s">
        <v>38</v>
      </c>
      <c r="D47" s="26" t="s">
        <v>3</v>
      </c>
      <c r="E47" s="20">
        <v>1</v>
      </c>
    </row>
    <row r="48" spans="2:5" x14ac:dyDescent="0.25">
      <c r="B48" s="26" t="s">
        <v>9</v>
      </c>
      <c r="C48" s="26" t="s">
        <v>38</v>
      </c>
      <c r="D48" s="26" t="s">
        <v>20</v>
      </c>
      <c r="E48" s="20">
        <v>1</v>
      </c>
    </row>
    <row r="49" spans="2:5" x14ac:dyDescent="0.25">
      <c r="B49" s="26" t="s">
        <v>9</v>
      </c>
      <c r="C49" s="26" t="s">
        <v>39</v>
      </c>
      <c r="D49" s="26" t="s">
        <v>1</v>
      </c>
      <c r="E49" s="20">
        <v>1</v>
      </c>
    </row>
    <row r="50" spans="2:5" x14ac:dyDescent="0.25">
      <c r="B50" s="26" t="s">
        <v>9</v>
      </c>
      <c r="C50" s="26" t="s">
        <v>39</v>
      </c>
      <c r="D50" s="26" t="s">
        <v>3</v>
      </c>
      <c r="E50" s="20">
        <v>1</v>
      </c>
    </row>
    <row r="51" spans="2:5" x14ac:dyDescent="0.25">
      <c r="B51" s="26" t="s">
        <v>9</v>
      </c>
      <c r="C51" s="26" t="s">
        <v>40</v>
      </c>
      <c r="D51" s="26" t="s">
        <v>1</v>
      </c>
      <c r="E51" s="20">
        <v>1</v>
      </c>
    </row>
    <row r="52" spans="2:5" x14ac:dyDescent="0.25">
      <c r="B52" s="26" t="s">
        <v>9</v>
      </c>
      <c r="C52" s="26" t="s">
        <v>40</v>
      </c>
      <c r="D52" s="26" t="s">
        <v>3</v>
      </c>
      <c r="E52" s="20">
        <v>1</v>
      </c>
    </row>
    <row r="53" spans="2:5" x14ac:dyDescent="0.25">
      <c r="B53" s="26" t="s">
        <v>9</v>
      </c>
      <c r="C53" s="26" t="s">
        <v>40</v>
      </c>
      <c r="D53" s="26" t="s">
        <v>20</v>
      </c>
      <c r="E53" s="20">
        <v>1</v>
      </c>
    </row>
    <row r="54" spans="2:5" x14ac:dyDescent="0.25">
      <c r="B54" s="26" t="s">
        <v>9</v>
      </c>
      <c r="C54" s="26" t="s">
        <v>41</v>
      </c>
      <c r="D54" s="26" t="s">
        <v>1</v>
      </c>
      <c r="E54" s="20">
        <v>1</v>
      </c>
    </row>
    <row r="55" spans="2:5" x14ac:dyDescent="0.25">
      <c r="B55" s="26" t="s">
        <v>9</v>
      </c>
      <c r="C55" s="26" t="s">
        <v>41</v>
      </c>
      <c r="D55" s="26" t="s">
        <v>3</v>
      </c>
      <c r="E55" s="20">
        <v>1</v>
      </c>
    </row>
    <row r="56" spans="2:5" x14ac:dyDescent="0.25">
      <c r="B56" s="26" t="s">
        <v>9</v>
      </c>
      <c r="C56" s="26" t="s">
        <v>41</v>
      </c>
      <c r="D56" s="26" t="s">
        <v>20</v>
      </c>
      <c r="E56" s="20">
        <v>1</v>
      </c>
    </row>
    <row r="57" spans="2:5" x14ac:dyDescent="0.25">
      <c r="B57" s="26" t="s">
        <v>9</v>
      </c>
      <c r="C57" s="26" t="s">
        <v>42</v>
      </c>
      <c r="D57" s="26" t="s">
        <v>1</v>
      </c>
      <c r="E57" s="20">
        <v>1</v>
      </c>
    </row>
    <row r="58" spans="2:5" x14ac:dyDescent="0.25">
      <c r="B58" s="26" t="s">
        <v>9</v>
      </c>
      <c r="C58" s="26" t="s">
        <v>42</v>
      </c>
      <c r="D58" s="26" t="s">
        <v>3</v>
      </c>
      <c r="E58" s="20">
        <v>1</v>
      </c>
    </row>
    <row r="59" spans="2:5" x14ac:dyDescent="0.25">
      <c r="B59" s="26" t="s">
        <v>9</v>
      </c>
      <c r="C59" s="26" t="s">
        <v>42</v>
      </c>
      <c r="D59" s="26" t="s">
        <v>20</v>
      </c>
      <c r="E59" s="20">
        <v>1</v>
      </c>
    </row>
    <row r="60" spans="2:5" x14ac:dyDescent="0.25">
      <c r="B60" s="26" t="s">
        <v>9</v>
      </c>
      <c r="C60" s="26" t="s">
        <v>43</v>
      </c>
      <c r="D60" s="26" t="s">
        <v>1</v>
      </c>
      <c r="E60" s="20">
        <v>1</v>
      </c>
    </row>
    <row r="61" spans="2:5" x14ac:dyDescent="0.25">
      <c r="B61" s="26" t="s">
        <v>9</v>
      </c>
      <c r="C61" s="26" t="s">
        <v>43</v>
      </c>
      <c r="D61" s="26" t="s">
        <v>3</v>
      </c>
      <c r="E61" s="20">
        <v>1</v>
      </c>
    </row>
    <row r="62" spans="2:5" x14ac:dyDescent="0.25">
      <c r="B62" s="26" t="s">
        <v>9</v>
      </c>
      <c r="C62" s="26" t="s">
        <v>43</v>
      </c>
      <c r="D62" s="26" t="s">
        <v>981</v>
      </c>
      <c r="E62" s="20">
        <v>1</v>
      </c>
    </row>
    <row r="63" spans="2:5" x14ac:dyDescent="0.25">
      <c r="B63" s="26" t="s">
        <v>9</v>
      </c>
      <c r="C63" s="26" t="s">
        <v>43</v>
      </c>
      <c r="D63" s="26" t="s">
        <v>744</v>
      </c>
      <c r="E63" s="20">
        <v>1</v>
      </c>
    </row>
    <row r="64" spans="2:5" x14ac:dyDescent="0.25">
      <c r="B64" s="26" t="s">
        <v>9</v>
      </c>
      <c r="C64" s="26" t="s">
        <v>43</v>
      </c>
      <c r="D64" s="26" t="s">
        <v>20</v>
      </c>
      <c r="E64" s="20">
        <v>1</v>
      </c>
    </row>
    <row r="65" spans="2:5" x14ac:dyDescent="0.25">
      <c r="B65" s="26" t="s">
        <v>9</v>
      </c>
      <c r="C65" s="26" t="s">
        <v>44</v>
      </c>
      <c r="D65" s="26" t="s">
        <v>3</v>
      </c>
      <c r="E65" s="20">
        <v>1</v>
      </c>
    </row>
    <row r="66" spans="2:5" x14ac:dyDescent="0.25">
      <c r="B66" s="26" t="s">
        <v>9</v>
      </c>
      <c r="C66" s="26" t="s">
        <v>44</v>
      </c>
      <c r="D66" s="26" t="s">
        <v>20</v>
      </c>
      <c r="E66" s="20">
        <v>1</v>
      </c>
    </row>
    <row r="67" spans="2:5" x14ac:dyDescent="0.25">
      <c r="B67" s="26" t="s">
        <v>9</v>
      </c>
      <c r="C67" s="26" t="s">
        <v>45</v>
      </c>
      <c r="D67" s="26" t="s">
        <v>3</v>
      </c>
      <c r="E67" s="20">
        <v>1</v>
      </c>
    </row>
    <row r="68" spans="2:5" x14ac:dyDescent="0.25">
      <c r="B68" s="26" t="s">
        <v>9</v>
      </c>
      <c r="C68" s="26" t="s">
        <v>45</v>
      </c>
      <c r="D68" s="26" t="s">
        <v>20</v>
      </c>
      <c r="E68" s="20">
        <v>1</v>
      </c>
    </row>
    <row r="69" spans="2:5" x14ac:dyDescent="0.25">
      <c r="B69" s="26" t="s">
        <v>9</v>
      </c>
      <c r="C69" s="26" t="s">
        <v>46</v>
      </c>
      <c r="D69" s="26" t="s">
        <v>3</v>
      </c>
      <c r="E69" s="20">
        <v>1</v>
      </c>
    </row>
    <row r="70" spans="2:5" x14ac:dyDescent="0.25">
      <c r="B70" s="26" t="s">
        <v>9</v>
      </c>
      <c r="C70" s="26" t="s">
        <v>46</v>
      </c>
      <c r="D70" s="26" t="s">
        <v>20</v>
      </c>
      <c r="E70" s="20">
        <v>1</v>
      </c>
    </row>
    <row r="71" spans="2:5" x14ac:dyDescent="0.25">
      <c r="B71" s="26" t="s">
        <v>9</v>
      </c>
      <c r="C71" s="26" t="s">
        <v>47</v>
      </c>
      <c r="D71" s="26" t="s">
        <v>3</v>
      </c>
      <c r="E71" s="20">
        <v>1</v>
      </c>
    </row>
    <row r="72" spans="2:5" x14ac:dyDescent="0.25">
      <c r="B72" s="26" t="s">
        <v>9</v>
      </c>
      <c r="C72" s="26" t="s">
        <v>47</v>
      </c>
      <c r="D72" s="26" t="s">
        <v>20</v>
      </c>
      <c r="E72" s="20">
        <v>1</v>
      </c>
    </row>
    <row r="73" spans="2:5" x14ac:dyDescent="0.25">
      <c r="B73" s="26" t="s">
        <v>9</v>
      </c>
      <c r="C73" s="26" t="s">
        <v>48</v>
      </c>
      <c r="D73" s="26" t="s">
        <v>1</v>
      </c>
      <c r="E73" s="20">
        <v>1</v>
      </c>
    </row>
    <row r="74" spans="2:5" x14ac:dyDescent="0.25">
      <c r="B74" s="26" t="s">
        <v>9</v>
      </c>
      <c r="C74" s="26" t="s">
        <v>48</v>
      </c>
      <c r="D74" s="26" t="s">
        <v>3</v>
      </c>
      <c r="E74" s="20">
        <v>1</v>
      </c>
    </row>
    <row r="75" spans="2:5" x14ac:dyDescent="0.25">
      <c r="B75" s="26" t="s">
        <v>9</v>
      </c>
      <c r="C75" s="26" t="s">
        <v>48</v>
      </c>
      <c r="D75" s="26" t="s">
        <v>20</v>
      </c>
      <c r="E75" s="20">
        <v>1</v>
      </c>
    </row>
    <row r="76" spans="2:5" x14ac:dyDescent="0.25">
      <c r="B76" s="26" t="s">
        <v>9</v>
      </c>
      <c r="C76" s="26" t="s">
        <v>49</v>
      </c>
      <c r="D76" s="26" t="s">
        <v>3</v>
      </c>
      <c r="E76" s="20">
        <v>1</v>
      </c>
    </row>
    <row r="77" spans="2:5" x14ac:dyDescent="0.25">
      <c r="B77" s="26" t="s">
        <v>9</v>
      </c>
      <c r="C77" s="26" t="s">
        <v>49</v>
      </c>
      <c r="D77" s="26" t="s">
        <v>20</v>
      </c>
      <c r="E77" s="20">
        <v>1</v>
      </c>
    </row>
    <row r="78" spans="2:5" x14ac:dyDescent="0.25">
      <c r="B78" s="26" t="s">
        <v>9</v>
      </c>
      <c r="C78" s="26" t="s">
        <v>50</v>
      </c>
      <c r="D78" s="26" t="s">
        <v>3</v>
      </c>
      <c r="E78" s="20">
        <v>1</v>
      </c>
    </row>
    <row r="79" spans="2:5" x14ac:dyDescent="0.25">
      <c r="B79" s="26" t="s">
        <v>9</v>
      </c>
      <c r="C79" s="26" t="s">
        <v>50</v>
      </c>
      <c r="D79" s="26" t="s">
        <v>20</v>
      </c>
      <c r="E79" s="20">
        <v>1</v>
      </c>
    </row>
    <row r="80" spans="2:5" x14ac:dyDescent="0.25">
      <c r="B80" s="26" t="s">
        <v>9</v>
      </c>
      <c r="C80" s="26" t="s">
        <v>51</v>
      </c>
      <c r="D80" s="26" t="s">
        <v>3</v>
      </c>
      <c r="E80" s="20">
        <v>1</v>
      </c>
    </row>
    <row r="81" spans="2:5" x14ac:dyDescent="0.25">
      <c r="B81" s="26" t="s">
        <v>9</v>
      </c>
      <c r="C81" s="26" t="s">
        <v>51</v>
      </c>
      <c r="D81" s="26" t="s">
        <v>20</v>
      </c>
      <c r="E81" s="20">
        <v>1</v>
      </c>
    </row>
    <row r="82" spans="2:5" x14ac:dyDescent="0.25">
      <c r="B82" s="26" t="s">
        <v>9</v>
      </c>
      <c r="C82" s="26" t="s">
        <v>52</v>
      </c>
      <c r="D82" s="26" t="s">
        <v>3</v>
      </c>
      <c r="E82" s="20">
        <v>1</v>
      </c>
    </row>
    <row r="83" spans="2:5" x14ac:dyDescent="0.25">
      <c r="B83" s="26" t="s">
        <v>9</v>
      </c>
      <c r="C83" s="26" t="s">
        <v>52</v>
      </c>
      <c r="D83" s="26" t="s">
        <v>20</v>
      </c>
      <c r="E83" s="20">
        <v>1</v>
      </c>
    </row>
    <row r="84" spans="2:5" x14ac:dyDescent="0.25">
      <c r="B84" s="26" t="s">
        <v>9</v>
      </c>
      <c r="C84" s="26" t="s">
        <v>53</v>
      </c>
      <c r="D84" s="26" t="s">
        <v>3</v>
      </c>
      <c r="E84" s="20">
        <v>1</v>
      </c>
    </row>
    <row r="85" spans="2:5" x14ac:dyDescent="0.25">
      <c r="B85" s="26" t="s">
        <v>9</v>
      </c>
      <c r="C85" s="26" t="s">
        <v>53</v>
      </c>
      <c r="D85" s="26" t="s">
        <v>20</v>
      </c>
      <c r="E85" s="20">
        <v>1</v>
      </c>
    </row>
    <row r="86" spans="2:5" x14ac:dyDescent="0.25">
      <c r="B86" s="26" t="s">
        <v>9</v>
      </c>
      <c r="C86" s="26" t="s">
        <v>727</v>
      </c>
      <c r="D86" s="26" t="s">
        <v>3</v>
      </c>
      <c r="E86" s="20">
        <v>1</v>
      </c>
    </row>
    <row r="87" spans="2:5" x14ac:dyDescent="0.25">
      <c r="B87" s="26" t="s">
        <v>9</v>
      </c>
      <c r="C87" s="26" t="s">
        <v>727</v>
      </c>
      <c r="D87" s="26" t="s">
        <v>20</v>
      </c>
      <c r="E87" s="20">
        <v>1</v>
      </c>
    </row>
    <row r="88" spans="2:5" x14ac:dyDescent="0.25">
      <c r="B88" s="26" t="s">
        <v>9</v>
      </c>
      <c r="C88" s="26" t="s">
        <v>54</v>
      </c>
      <c r="D88" s="26" t="s">
        <v>3</v>
      </c>
      <c r="E88" s="20">
        <v>1</v>
      </c>
    </row>
    <row r="89" spans="2:5" x14ac:dyDescent="0.25">
      <c r="B89" s="26" t="s">
        <v>9</v>
      </c>
      <c r="C89" s="26" t="s">
        <v>54</v>
      </c>
      <c r="D89" s="26" t="s">
        <v>20</v>
      </c>
      <c r="E89" s="20">
        <v>1</v>
      </c>
    </row>
    <row r="90" spans="2:5" x14ac:dyDescent="0.25">
      <c r="B90" s="26" t="s">
        <v>9</v>
      </c>
      <c r="C90" s="26" t="s">
        <v>728</v>
      </c>
      <c r="D90" s="26" t="s">
        <v>3</v>
      </c>
      <c r="E90" s="20">
        <v>1</v>
      </c>
    </row>
    <row r="91" spans="2:5" x14ac:dyDescent="0.25">
      <c r="B91" s="26" t="s">
        <v>9</v>
      </c>
      <c r="C91" s="26" t="s">
        <v>728</v>
      </c>
      <c r="D91" s="26" t="s">
        <v>20</v>
      </c>
      <c r="E91" s="20">
        <v>1</v>
      </c>
    </row>
    <row r="92" spans="2:5" x14ac:dyDescent="0.25">
      <c r="B92" s="26" t="s">
        <v>9</v>
      </c>
      <c r="C92" s="26" t="s">
        <v>55</v>
      </c>
      <c r="D92" s="26" t="s">
        <v>3</v>
      </c>
      <c r="E92" s="20">
        <v>1</v>
      </c>
    </row>
    <row r="93" spans="2:5" x14ac:dyDescent="0.25">
      <c r="B93" s="26" t="s">
        <v>9</v>
      </c>
      <c r="C93" s="26" t="s">
        <v>55</v>
      </c>
      <c r="D93" s="26" t="s">
        <v>20</v>
      </c>
      <c r="E93" s="20">
        <v>1</v>
      </c>
    </row>
    <row r="94" spans="2:5" x14ac:dyDescent="0.25">
      <c r="B94" s="26" t="s">
        <v>9</v>
      </c>
      <c r="C94" s="26" t="s">
        <v>56</v>
      </c>
      <c r="D94" s="26" t="s">
        <v>3</v>
      </c>
      <c r="E94" s="20">
        <v>1</v>
      </c>
    </row>
    <row r="95" spans="2:5" x14ac:dyDescent="0.25">
      <c r="B95" s="26" t="s">
        <v>9</v>
      </c>
      <c r="C95" s="26" t="s">
        <v>56</v>
      </c>
      <c r="D95" s="26" t="s">
        <v>20</v>
      </c>
      <c r="E95" s="20">
        <v>1</v>
      </c>
    </row>
    <row r="96" spans="2:5" x14ac:dyDescent="0.25">
      <c r="B96" s="26" t="s">
        <v>9</v>
      </c>
      <c r="C96" s="26" t="s">
        <v>57</v>
      </c>
      <c r="D96" s="26" t="s">
        <v>3</v>
      </c>
      <c r="E96" s="20">
        <v>1</v>
      </c>
    </row>
    <row r="97" spans="2:5" x14ac:dyDescent="0.25">
      <c r="B97" s="26" t="s">
        <v>9</v>
      </c>
      <c r="C97" s="26" t="s">
        <v>57</v>
      </c>
      <c r="D97" s="26" t="s">
        <v>20</v>
      </c>
      <c r="E97" s="20">
        <v>1</v>
      </c>
    </row>
    <row r="98" spans="2:5" x14ac:dyDescent="0.25">
      <c r="B98" s="26" t="s">
        <v>9</v>
      </c>
      <c r="C98" s="26" t="s">
        <v>729</v>
      </c>
      <c r="D98" s="26" t="s">
        <v>3</v>
      </c>
      <c r="E98" s="20">
        <v>1</v>
      </c>
    </row>
    <row r="99" spans="2:5" x14ac:dyDescent="0.25">
      <c r="B99" s="26" t="s">
        <v>9</v>
      </c>
      <c r="C99" s="26" t="s">
        <v>729</v>
      </c>
      <c r="D99" s="26" t="s">
        <v>20</v>
      </c>
      <c r="E99" s="20">
        <v>1</v>
      </c>
    </row>
    <row r="100" spans="2:5" x14ac:dyDescent="0.25">
      <c r="B100" s="26" t="s">
        <v>9</v>
      </c>
      <c r="C100" s="26" t="s">
        <v>730</v>
      </c>
      <c r="D100" s="26" t="s">
        <v>3</v>
      </c>
      <c r="E100" s="20">
        <v>1</v>
      </c>
    </row>
    <row r="101" spans="2:5" x14ac:dyDescent="0.25">
      <c r="B101" s="26" t="s">
        <v>9</v>
      </c>
      <c r="C101" s="26" t="s">
        <v>730</v>
      </c>
      <c r="D101" s="26" t="s">
        <v>20</v>
      </c>
      <c r="E101" s="20">
        <v>1</v>
      </c>
    </row>
    <row r="102" spans="2:5" x14ac:dyDescent="0.25">
      <c r="B102" s="26" t="s">
        <v>9</v>
      </c>
      <c r="C102" s="26" t="s">
        <v>731</v>
      </c>
      <c r="D102" s="26" t="s">
        <v>3</v>
      </c>
      <c r="E102" s="20">
        <v>1</v>
      </c>
    </row>
    <row r="103" spans="2:5" x14ac:dyDescent="0.25">
      <c r="B103" s="26" t="s">
        <v>9</v>
      </c>
      <c r="C103" s="26" t="s">
        <v>731</v>
      </c>
      <c r="D103" s="26" t="s">
        <v>20</v>
      </c>
      <c r="E103" s="20">
        <v>1</v>
      </c>
    </row>
    <row r="104" spans="2:5" x14ac:dyDescent="0.25">
      <c r="B104" s="26" t="s">
        <v>9</v>
      </c>
      <c r="C104" s="26" t="s">
        <v>732</v>
      </c>
      <c r="D104" s="26" t="s">
        <v>3</v>
      </c>
      <c r="E104" s="20">
        <v>1</v>
      </c>
    </row>
    <row r="105" spans="2:5" x14ac:dyDescent="0.25">
      <c r="B105" s="26" t="s">
        <v>9</v>
      </c>
      <c r="C105" s="26" t="s">
        <v>732</v>
      </c>
      <c r="D105" s="26" t="s">
        <v>20</v>
      </c>
      <c r="E105" s="20">
        <v>1</v>
      </c>
    </row>
    <row r="106" spans="2:5" x14ac:dyDescent="0.25">
      <c r="B106" s="26" t="s">
        <v>9</v>
      </c>
      <c r="C106" s="26" t="s">
        <v>733</v>
      </c>
      <c r="D106" s="26" t="s">
        <v>3</v>
      </c>
      <c r="E106" s="20">
        <v>1</v>
      </c>
    </row>
    <row r="107" spans="2:5" x14ac:dyDescent="0.25">
      <c r="B107" s="26" t="s">
        <v>9</v>
      </c>
      <c r="C107" s="26" t="s">
        <v>733</v>
      </c>
      <c r="D107" s="26" t="s">
        <v>20</v>
      </c>
      <c r="E107" s="20">
        <v>1</v>
      </c>
    </row>
    <row r="108" spans="2:5" x14ac:dyDescent="0.25">
      <c r="B108" s="26" t="s">
        <v>9</v>
      </c>
      <c r="C108" s="26" t="s">
        <v>734</v>
      </c>
      <c r="D108" s="26" t="s">
        <v>3</v>
      </c>
      <c r="E108" s="20">
        <v>1</v>
      </c>
    </row>
    <row r="109" spans="2:5" x14ac:dyDescent="0.25">
      <c r="B109" s="26" t="s">
        <v>9</v>
      </c>
      <c r="C109" s="26" t="s">
        <v>734</v>
      </c>
      <c r="D109" s="26" t="s">
        <v>20</v>
      </c>
      <c r="E109" s="20">
        <v>1</v>
      </c>
    </row>
    <row r="110" spans="2:5" x14ac:dyDescent="0.25">
      <c r="B110" s="26" t="s">
        <v>9</v>
      </c>
      <c r="C110" s="26" t="s">
        <v>735</v>
      </c>
      <c r="D110" s="26" t="s">
        <v>3</v>
      </c>
      <c r="E110" s="20">
        <v>1</v>
      </c>
    </row>
    <row r="111" spans="2:5" x14ac:dyDescent="0.25">
      <c r="B111" s="26" t="s">
        <v>9</v>
      </c>
      <c r="C111" s="26" t="s">
        <v>735</v>
      </c>
      <c r="D111" s="26" t="s">
        <v>20</v>
      </c>
      <c r="E111" s="20">
        <v>1</v>
      </c>
    </row>
    <row r="112" spans="2:5" x14ac:dyDescent="0.25">
      <c r="B112" s="26" t="s">
        <v>9</v>
      </c>
      <c r="C112" s="26" t="s">
        <v>736</v>
      </c>
      <c r="D112" s="26" t="s">
        <v>3</v>
      </c>
      <c r="E112" s="20">
        <v>1</v>
      </c>
    </row>
    <row r="113" spans="2:5" x14ac:dyDescent="0.25">
      <c r="B113" s="26" t="s">
        <v>9</v>
      </c>
      <c r="C113" s="26" t="s">
        <v>736</v>
      </c>
      <c r="D113" s="26" t="s">
        <v>20</v>
      </c>
      <c r="E113" s="20">
        <v>1</v>
      </c>
    </row>
    <row r="114" spans="2:5" x14ac:dyDescent="0.25">
      <c r="B114" s="26" t="s">
        <v>9</v>
      </c>
      <c r="C114" s="26" t="s">
        <v>997</v>
      </c>
      <c r="D114" s="26" t="s">
        <v>3</v>
      </c>
      <c r="E114" s="20">
        <v>1</v>
      </c>
    </row>
    <row r="115" spans="2:5" x14ac:dyDescent="0.25">
      <c r="B115" s="26" t="s">
        <v>9</v>
      </c>
      <c r="C115" s="26" t="s">
        <v>997</v>
      </c>
      <c r="D115" s="26" t="s">
        <v>20</v>
      </c>
      <c r="E115" s="20">
        <v>1</v>
      </c>
    </row>
    <row r="116" spans="2:5" x14ac:dyDescent="0.25">
      <c r="B116" s="26" t="s">
        <v>9</v>
      </c>
      <c r="C116" s="26" t="s">
        <v>998</v>
      </c>
      <c r="D116" s="26" t="s">
        <v>3</v>
      </c>
      <c r="E116" s="20">
        <v>1</v>
      </c>
    </row>
    <row r="117" spans="2:5" x14ac:dyDescent="0.25">
      <c r="B117" s="26" t="s">
        <v>9</v>
      </c>
      <c r="C117" s="26" t="s">
        <v>998</v>
      </c>
      <c r="D117" s="26" t="s">
        <v>20</v>
      </c>
      <c r="E117" s="20">
        <v>1</v>
      </c>
    </row>
    <row r="118" spans="2:5" x14ac:dyDescent="0.25">
      <c r="B118" s="26" t="s">
        <v>9</v>
      </c>
      <c r="C118" s="26" t="s">
        <v>999</v>
      </c>
      <c r="D118" s="26" t="s">
        <v>3</v>
      </c>
      <c r="E118" s="20">
        <v>1</v>
      </c>
    </row>
    <row r="119" spans="2:5" x14ac:dyDescent="0.25">
      <c r="B119" s="26" t="s">
        <v>9</v>
      </c>
      <c r="C119" s="26" t="s">
        <v>999</v>
      </c>
      <c r="D119" s="26" t="s">
        <v>20</v>
      </c>
      <c r="E119" s="20">
        <v>1</v>
      </c>
    </row>
    <row r="120" spans="2:5" x14ac:dyDescent="0.25">
      <c r="B120" s="26" t="s">
        <v>9</v>
      </c>
      <c r="C120" s="26" t="s">
        <v>1000</v>
      </c>
      <c r="D120" s="26" t="s">
        <v>3</v>
      </c>
      <c r="E120" s="20">
        <v>1</v>
      </c>
    </row>
    <row r="121" spans="2:5" x14ac:dyDescent="0.25">
      <c r="B121" s="26" t="s">
        <v>9</v>
      </c>
      <c r="C121" s="26" t="s">
        <v>1000</v>
      </c>
      <c r="D121" s="26" t="s">
        <v>20</v>
      </c>
      <c r="E121" s="20">
        <v>1</v>
      </c>
    </row>
    <row r="122" spans="2:5" x14ac:dyDescent="0.25">
      <c r="B122" s="26" t="s">
        <v>9</v>
      </c>
      <c r="C122" s="26" t="s">
        <v>1001</v>
      </c>
      <c r="D122" s="26" t="s">
        <v>3</v>
      </c>
      <c r="E122" s="20">
        <v>1</v>
      </c>
    </row>
    <row r="123" spans="2:5" x14ac:dyDescent="0.25">
      <c r="B123" s="26" t="s">
        <v>9</v>
      </c>
      <c r="C123" s="26" t="s">
        <v>1001</v>
      </c>
      <c r="D123" s="26" t="s">
        <v>20</v>
      </c>
      <c r="E123" s="20">
        <v>1</v>
      </c>
    </row>
    <row r="124" spans="2:5" x14ac:dyDescent="0.25">
      <c r="B124" s="26" t="s">
        <v>9</v>
      </c>
      <c r="C124" s="26" t="s">
        <v>1002</v>
      </c>
      <c r="D124" s="26" t="s">
        <v>3</v>
      </c>
      <c r="E124" s="20">
        <v>1</v>
      </c>
    </row>
    <row r="125" spans="2:5" x14ac:dyDescent="0.25">
      <c r="B125" s="26" t="s">
        <v>9</v>
      </c>
      <c r="C125" s="26" t="s">
        <v>1002</v>
      </c>
      <c r="D125" s="26" t="s">
        <v>20</v>
      </c>
      <c r="E125" s="20">
        <v>1</v>
      </c>
    </row>
    <row r="126" spans="2:5" x14ac:dyDescent="0.25">
      <c r="B126" s="26" t="s">
        <v>9</v>
      </c>
      <c r="C126" s="26" t="s">
        <v>1136</v>
      </c>
      <c r="D126" s="26" t="s">
        <v>1</v>
      </c>
      <c r="E126" s="20">
        <v>1</v>
      </c>
    </row>
    <row r="127" spans="2:5" x14ac:dyDescent="0.25">
      <c r="B127" s="26" t="s">
        <v>9</v>
      </c>
      <c r="C127" s="26" t="s">
        <v>1648</v>
      </c>
      <c r="D127" s="26" t="s">
        <v>20</v>
      </c>
      <c r="E127" s="20">
        <v>1</v>
      </c>
    </row>
    <row r="128" spans="2:5" x14ac:dyDescent="0.25">
      <c r="B128" s="26" t="s">
        <v>9</v>
      </c>
      <c r="C128" s="26" t="s">
        <v>1649</v>
      </c>
      <c r="D128" s="26" t="s">
        <v>20</v>
      </c>
      <c r="E128" s="20">
        <v>1</v>
      </c>
    </row>
    <row r="129" spans="2:5" x14ac:dyDescent="0.25">
      <c r="B129" s="26" t="s">
        <v>9</v>
      </c>
      <c r="C129" s="26" t="s">
        <v>1649</v>
      </c>
      <c r="D129" s="26" t="s">
        <v>3</v>
      </c>
      <c r="E129" s="20">
        <v>1</v>
      </c>
    </row>
    <row r="130" spans="2:5" x14ac:dyDescent="0.25">
      <c r="B130" s="26" t="s">
        <v>9</v>
      </c>
      <c r="C130" s="26" t="s">
        <v>1650</v>
      </c>
      <c r="D130" s="26" t="s">
        <v>20</v>
      </c>
      <c r="E130" s="20">
        <v>1</v>
      </c>
    </row>
    <row r="131" spans="2:5" x14ac:dyDescent="0.25">
      <c r="B131" s="26" t="s">
        <v>9</v>
      </c>
      <c r="C131" s="26" t="s">
        <v>1650</v>
      </c>
      <c r="D131" s="26" t="s">
        <v>3</v>
      </c>
      <c r="E131" s="20">
        <v>1</v>
      </c>
    </row>
    <row r="132" spans="2:5" x14ac:dyDescent="0.25">
      <c r="B132" s="26" t="s">
        <v>9</v>
      </c>
      <c r="C132" s="26" t="s">
        <v>1651</v>
      </c>
      <c r="D132" s="26" t="s">
        <v>20</v>
      </c>
      <c r="E132" s="20">
        <v>1</v>
      </c>
    </row>
    <row r="133" spans="2:5" x14ac:dyDescent="0.25">
      <c r="B133" s="26" t="s">
        <v>9</v>
      </c>
      <c r="C133" s="26" t="s">
        <v>1651</v>
      </c>
      <c r="D133" s="26" t="s">
        <v>3</v>
      </c>
      <c r="E133" s="20">
        <v>1</v>
      </c>
    </row>
    <row r="134" spans="2:5" x14ac:dyDescent="0.25">
      <c r="B134" s="26" t="s">
        <v>9</v>
      </c>
      <c r="C134" s="26" t="s">
        <v>1652</v>
      </c>
      <c r="D134" s="26" t="s">
        <v>20</v>
      </c>
      <c r="E134" s="20">
        <v>1</v>
      </c>
    </row>
    <row r="135" spans="2:5" x14ac:dyDescent="0.25">
      <c r="B135" s="26" t="s">
        <v>9</v>
      </c>
      <c r="C135" s="26" t="s">
        <v>1652</v>
      </c>
      <c r="D135" s="26" t="s">
        <v>3</v>
      </c>
      <c r="E135" s="20">
        <v>1</v>
      </c>
    </row>
    <row r="136" spans="2:5" x14ac:dyDescent="0.25">
      <c r="B136" s="26" t="s">
        <v>9</v>
      </c>
      <c r="C136" s="26" t="s">
        <v>1653</v>
      </c>
      <c r="D136" s="26" t="s">
        <v>20</v>
      </c>
      <c r="E136" s="20">
        <v>1</v>
      </c>
    </row>
    <row r="137" spans="2:5" x14ac:dyDescent="0.25">
      <c r="B137" s="26" t="s">
        <v>9</v>
      </c>
      <c r="C137" s="26" t="s">
        <v>1653</v>
      </c>
      <c r="D137" s="26" t="s">
        <v>3</v>
      </c>
      <c r="E137" s="20">
        <v>1</v>
      </c>
    </row>
    <row r="138" spans="2:5" x14ac:dyDescent="0.25">
      <c r="B138" s="26" t="s">
        <v>9</v>
      </c>
      <c r="C138" s="26" t="s">
        <v>1654</v>
      </c>
      <c r="D138" s="26" t="s">
        <v>20</v>
      </c>
      <c r="E138" s="20">
        <v>1</v>
      </c>
    </row>
    <row r="139" spans="2:5" x14ac:dyDescent="0.25">
      <c r="B139" s="26" t="s">
        <v>9</v>
      </c>
      <c r="C139" s="26" t="s">
        <v>1654</v>
      </c>
      <c r="D139" s="26" t="s">
        <v>3</v>
      </c>
      <c r="E139" s="20">
        <v>1</v>
      </c>
    </row>
    <row r="140" spans="2:5" x14ac:dyDescent="0.25">
      <c r="B140" s="26" t="s">
        <v>9</v>
      </c>
      <c r="C140" s="26" t="s">
        <v>1728</v>
      </c>
      <c r="D140" s="26" t="s">
        <v>20</v>
      </c>
      <c r="E140" s="20">
        <v>1</v>
      </c>
    </row>
    <row r="141" spans="2:5" x14ac:dyDescent="0.25">
      <c r="B141" s="26" t="s">
        <v>9</v>
      </c>
      <c r="C141" s="26" t="s">
        <v>1728</v>
      </c>
      <c r="D141" s="26" t="s">
        <v>3</v>
      </c>
      <c r="E141" s="20">
        <v>1</v>
      </c>
    </row>
    <row r="142" spans="2:5" x14ac:dyDescent="0.25">
      <c r="B142" s="26" t="s">
        <v>9</v>
      </c>
      <c r="C142" s="26" t="s">
        <v>1729</v>
      </c>
      <c r="D142" s="26" t="s">
        <v>20</v>
      </c>
      <c r="E142" s="20">
        <v>1</v>
      </c>
    </row>
    <row r="143" spans="2:5" x14ac:dyDescent="0.25">
      <c r="B143" s="26" t="s">
        <v>9</v>
      </c>
      <c r="C143" s="26" t="s">
        <v>1729</v>
      </c>
      <c r="D143" s="26" t="s">
        <v>3</v>
      </c>
      <c r="E143" s="20">
        <v>1</v>
      </c>
    </row>
    <row r="144" spans="2:5" x14ac:dyDescent="0.25">
      <c r="B144" s="26" t="s">
        <v>9</v>
      </c>
      <c r="C144" s="26" t="s">
        <v>1970</v>
      </c>
      <c r="D144" s="26" t="s">
        <v>20</v>
      </c>
      <c r="E144" s="20">
        <v>1</v>
      </c>
    </row>
    <row r="145" spans="2:5" x14ac:dyDescent="0.25">
      <c r="B145" s="26" t="s">
        <v>9</v>
      </c>
      <c r="C145" s="26" t="s">
        <v>1970</v>
      </c>
      <c r="D145" s="26" t="s">
        <v>3</v>
      </c>
      <c r="E145" s="20">
        <v>1</v>
      </c>
    </row>
    <row r="146" spans="2:5" x14ac:dyDescent="0.25">
      <c r="B146" s="26" t="s">
        <v>9</v>
      </c>
      <c r="C146" s="26" t="s">
        <v>1971</v>
      </c>
      <c r="D146" s="26" t="s">
        <v>20</v>
      </c>
      <c r="E146" s="20">
        <v>1</v>
      </c>
    </row>
    <row r="147" spans="2:5" x14ac:dyDescent="0.25">
      <c r="B147" s="26" t="s">
        <v>9</v>
      </c>
      <c r="C147" s="26" t="s">
        <v>1971</v>
      </c>
      <c r="D147" s="26" t="s">
        <v>3</v>
      </c>
      <c r="E147" s="20">
        <v>1</v>
      </c>
    </row>
    <row r="148" spans="2:5" x14ac:dyDescent="0.25">
      <c r="B148" s="26" t="s">
        <v>9</v>
      </c>
      <c r="C148" s="26" t="s">
        <v>1972</v>
      </c>
      <c r="D148" s="26" t="s">
        <v>20</v>
      </c>
      <c r="E148" s="20">
        <v>1</v>
      </c>
    </row>
    <row r="149" spans="2:5" x14ac:dyDescent="0.25">
      <c r="B149" s="26" t="s">
        <v>9</v>
      </c>
      <c r="C149" s="26" t="s">
        <v>1972</v>
      </c>
      <c r="D149" s="26" t="s">
        <v>3</v>
      </c>
      <c r="E149" s="20">
        <v>1</v>
      </c>
    </row>
    <row r="150" spans="2:5" x14ac:dyDescent="0.25">
      <c r="B150" s="26" t="s">
        <v>9</v>
      </c>
      <c r="C150" s="26" t="s">
        <v>1973</v>
      </c>
      <c r="D150" s="26" t="s">
        <v>20</v>
      </c>
      <c r="E150" s="20">
        <v>1</v>
      </c>
    </row>
    <row r="151" spans="2:5" x14ac:dyDescent="0.25">
      <c r="B151" s="26" t="s">
        <v>9</v>
      </c>
      <c r="C151" s="26" t="s">
        <v>1973</v>
      </c>
      <c r="D151" s="26" t="s">
        <v>3</v>
      </c>
      <c r="E151" s="20">
        <v>1</v>
      </c>
    </row>
    <row r="152" spans="2:5" x14ac:dyDescent="0.25">
      <c r="B152" s="26" t="s">
        <v>9</v>
      </c>
      <c r="C152" s="26" t="s">
        <v>58</v>
      </c>
      <c r="D152" s="26" t="s">
        <v>1</v>
      </c>
      <c r="E152" s="20">
        <v>1</v>
      </c>
    </row>
    <row r="153" spans="2:5" x14ac:dyDescent="0.25">
      <c r="B153" s="26" t="s">
        <v>9</v>
      </c>
      <c r="C153" s="26" t="s">
        <v>58</v>
      </c>
      <c r="D153" s="26" t="s">
        <v>3</v>
      </c>
      <c r="E153" s="20">
        <v>1</v>
      </c>
    </row>
    <row r="154" spans="2:5" x14ac:dyDescent="0.25">
      <c r="B154" s="26" t="s">
        <v>9</v>
      </c>
      <c r="C154" s="26" t="s">
        <v>58</v>
      </c>
      <c r="D154" s="26" t="s">
        <v>20</v>
      </c>
      <c r="E154" s="20">
        <v>1</v>
      </c>
    </row>
    <row r="155" spans="2:5" x14ac:dyDescent="0.25">
      <c r="B155" s="26" t="s">
        <v>9</v>
      </c>
      <c r="C155" s="26" t="s">
        <v>59</v>
      </c>
      <c r="D155" s="26" t="s">
        <v>1</v>
      </c>
      <c r="E155" s="20">
        <v>1</v>
      </c>
    </row>
    <row r="156" spans="2:5" x14ac:dyDescent="0.25">
      <c r="B156" s="26" t="s">
        <v>9</v>
      </c>
      <c r="C156" s="26" t="s">
        <v>59</v>
      </c>
      <c r="D156" s="26" t="s">
        <v>3</v>
      </c>
      <c r="E156" s="20">
        <v>1</v>
      </c>
    </row>
    <row r="157" spans="2:5" x14ac:dyDescent="0.25">
      <c r="B157" s="26" t="s">
        <v>9</v>
      </c>
      <c r="C157" s="26" t="s">
        <v>59</v>
      </c>
      <c r="D157" s="26" t="s">
        <v>20</v>
      </c>
      <c r="E157" s="20">
        <v>1</v>
      </c>
    </row>
    <row r="158" spans="2:5" x14ac:dyDescent="0.25">
      <c r="B158" s="26" t="s">
        <v>9</v>
      </c>
      <c r="C158" s="26" t="s">
        <v>60</v>
      </c>
      <c r="D158" s="26" t="s">
        <v>1</v>
      </c>
      <c r="E158" s="20">
        <v>1</v>
      </c>
    </row>
    <row r="159" spans="2:5" x14ac:dyDescent="0.25">
      <c r="B159" s="26" t="s">
        <v>9</v>
      </c>
      <c r="C159" s="26" t="s">
        <v>60</v>
      </c>
      <c r="D159" s="26" t="s">
        <v>3</v>
      </c>
      <c r="E159" s="20">
        <v>1</v>
      </c>
    </row>
    <row r="160" spans="2:5" x14ac:dyDescent="0.25">
      <c r="B160" s="26" t="s">
        <v>9</v>
      </c>
      <c r="C160" s="26" t="s">
        <v>60</v>
      </c>
      <c r="D160" s="26" t="s">
        <v>20</v>
      </c>
      <c r="E160" s="20">
        <v>1</v>
      </c>
    </row>
    <row r="161" spans="2:5" x14ac:dyDescent="0.25">
      <c r="B161" s="26" t="s">
        <v>9</v>
      </c>
      <c r="C161" s="26" t="s">
        <v>61</v>
      </c>
      <c r="D161" s="26" t="s">
        <v>3</v>
      </c>
      <c r="E161" s="20">
        <v>1</v>
      </c>
    </row>
    <row r="162" spans="2:5" x14ac:dyDescent="0.25">
      <c r="B162" s="26" t="s">
        <v>9</v>
      </c>
      <c r="C162" s="26" t="s">
        <v>62</v>
      </c>
      <c r="D162" s="26" t="s">
        <v>3</v>
      </c>
      <c r="E162" s="20">
        <v>1</v>
      </c>
    </row>
    <row r="163" spans="2:5" x14ac:dyDescent="0.25">
      <c r="B163" s="26" t="s">
        <v>9</v>
      </c>
      <c r="C163" s="26" t="s">
        <v>63</v>
      </c>
      <c r="D163" s="26" t="s">
        <v>3</v>
      </c>
      <c r="E163" s="20">
        <v>1</v>
      </c>
    </row>
    <row r="164" spans="2:5" x14ac:dyDescent="0.25">
      <c r="B164" s="26" t="s">
        <v>9</v>
      </c>
      <c r="C164" s="26" t="s">
        <v>64</v>
      </c>
      <c r="D164" s="26" t="s">
        <v>3</v>
      </c>
      <c r="E164" s="20">
        <v>1</v>
      </c>
    </row>
    <row r="165" spans="2:5" x14ac:dyDescent="0.25">
      <c r="B165" s="26" t="s">
        <v>9</v>
      </c>
      <c r="C165" s="26" t="s">
        <v>65</v>
      </c>
      <c r="D165" s="26" t="s">
        <v>3</v>
      </c>
      <c r="E165" s="20">
        <v>1</v>
      </c>
    </row>
    <row r="166" spans="2:5" x14ac:dyDescent="0.25">
      <c r="B166" s="26" t="s">
        <v>9</v>
      </c>
      <c r="C166" s="26" t="s">
        <v>66</v>
      </c>
      <c r="D166" s="26" t="s">
        <v>3</v>
      </c>
      <c r="E166" s="20">
        <v>1</v>
      </c>
    </row>
    <row r="167" spans="2:5" x14ac:dyDescent="0.25">
      <c r="B167" s="26" t="s">
        <v>9</v>
      </c>
      <c r="C167" s="26" t="s">
        <v>67</v>
      </c>
      <c r="D167" s="26" t="s">
        <v>3</v>
      </c>
      <c r="E167" s="20">
        <v>1</v>
      </c>
    </row>
    <row r="168" spans="2:5" x14ac:dyDescent="0.25">
      <c r="B168" s="26" t="s">
        <v>9</v>
      </c>
      <c r="C168" s="26" t="s">
        <v>68</v>
      </c>
      <c r="D168" s="26" t="s">
        <v>3</v>
      </c>
      <c r="E168" s="20">
        <v>1</v>
      </c>
    </row>
    <row r="169" spans="2:5" x14ac:dyDescent="0.25">
      <c r="B169" s="26" t="s">
        <v>9</v>
      </c>
      <c r="C169" s="26" t="s">
        <v>69</v>
      </c>
      <c r="D169" s="26" t="s">
        <v>3</v>
      </c>
      <c r="E169" s="20">
        <v>1</v>
      </c>
    </row>
    <row r="170" spans="2:5" x14ac:dyDescent="0.25">
      <c r="B170" s="26" t="s">
        <v>9</v>
      </c>
      <c r="C170" s="26" t="s">
        <v>70</v>
      </c>
      <c r="D170" s="26" t="s">
        <v>3</v>
      </c>
      <c r="E170" s="20">
        <v>1</v>
      </c>
    </row>
    <row r="171" spans="2:5" x14ac:dyDescent="0.25">
      <c r="B171" s="26" t="s">
        <v>9</v>
      </c>
      <c r="C171" s="26" t="s">
        <v>71</v>
      </c>
      <c r="D171" s="26" t="s">
        <v>1</v>
      </c>
      <c r="E171" s="20">
        <v>1</v>
      </c>
    </row>
    <row r="172" spans="2:5" x14ac:dyDescent="0.25">
      <c r="B172" s="26" t="s">
        <v>9</v>
      </c>
      <c r="C172" s="26" t="s">
        <v>71</v>
      </c>
      <c r="D172" s="26" t="s">
        <v>3</v>
      </c>
      <c r="E172" s="20">
        <v>1</v>
      </c>
    </row>
    <row r="173" spans="2:5" x14ac:dyDescent="0.25">
      <c r="B173" s="26" t="s">
        <v>9</v>
      </c>
      <c r="C173" s="26" t="s">
        <v>71</v>
      </c>
      <c r="D173" s="26" t="s">
        <v>20</v>
      </c>
      <c r="E173" s="20">
        <v>1</v>
      </c>
    </row>
    <row r="174" spans="2:5" x14ac:dyDescent="0.25">
      <c r="B174" s="26" t="s">
        <v>9</v>
      </c>
      <c r="C174" s="26" t="s">
        <v>72</v>
      </c>
      <c r="D174" s="26" t="s">
        <v>3</v>
      </c>
      <c r="E174" s="20">
        <v>1</v>
      </c>
    </row>
    <row r="175" spans="2:5" x14ac:dyDescent="0.25">
      <c r="B175" s="26" t="s">
        <v>9</v>
      </c>
      <c r="C175" s="26" t="s">
        <v>73</v>
      </c>
      <c r="D175" s="26" t="s">
        <v>3</v>
      </c>
      <c r="E175" s="20">
        <v>1</v>
      </c>
    </row>
    <row r="176" spans="2:5" x14ac:dyDescent="0.25">
      <c r="B176" s="26" t="s">
        <v>9</v>
      </c>
      <c r="C176" s="26" t="s">
        <v>73</v>
      </c>
      <c r="D176" s="26" t="s">
        <v>20</v>
      </c>
      <c r="E176" s="20">
        <v>1</v>
      </c>
    </row>
    <row r="177" spans="2:5" x14ac:dyDescent="0.25">
      <c r="B177" s="26" t="s">
        <v>9</v>
      </c>
      <c r="C177" s="26" t="s">
        <v>74</v>
      </c>
      <c r="D177" s="26" t="s">
        <v>1</v>
      </c>
      <c r="E177" s="20">
        <v>1</v>
      </c>
    </row>
    <row r="178" spans="2:5" x14ac:dyDescent="0.25">
      <c r="B178" s="26" t="s">
        <v>9</v>
      </c>
      <c r="C178" s="26" t="s">
        <v>74</v>
      </c>
      <c r="D178" s="26" t="s">
        <v>3</v>
      </c>
      <c r="E178" s="20">
        <v>1</v>
      </c>
    </row>
    <row r="179" spans="2:5" x14ac:dyDescent="0.25">
      <c r="B179" s="26" t="s">
        <v>9</v>
      </c>
      <c r="C179" s="26" t="s">
        <v>74</v>
      </c>
      <c r="D179" s="26" t="s">
        <v>20</v>
      </c>
      <c r="E179" s="20">
        <v>1</v>
      </c>
    </row>
    <row r="180" spans="2:5" x14ac:dyDescent="0.25">
      <c r="B180" s="26" t="s">
        <v>9</v>
      </c>
      <c r="C180" s="26" t="s">
        <v>75</v>
      </c>
      <c r="D180" s="26" t="s">
        <v>3</v>
      </c>
      <c r="E180" s="20">
        <v>1</v>
      </c>
    </row>
    <row r="181" spans="2:5" x14ac:dyDescent="0.25">
      <c r="B181" s="26" t="s">
        <v>9</v>
      </c>
      <c r="C181" s="26" t="s">
        <v>76</v>
      </c>
      <c r="D181" s="26" t="s">
        <v>1</v>
      </c>
      <c r="E181" s="20">
        <v>1</v>
      </c>
    </row>
    <row r="182" spans="2:5" x14ac:dyDescent="0.25">
      <c r="B182" s="26" t="s">
        <v>9</v>
      </c>
      <c r="C182" s="26" t="s">
        <v>76</v>
      </c>
      <c r="D182" s="26" t="s">
        <v>3</v>
      </c>
      <c r="E182" s="20">
        <v>1</v>
      </c>
    </row>
    <row r="183" spans="2:5" x14ac:dyDescent="0.25">
      <c r="B183" s="26" t="s">
        <v>9</v>
      </c>
      <c r="C183" s="26" t="s">
        <v>76</v>
      </c>
      <c r="D183" s="26" t="s">
        <v>20</v>
      </c>
      <c r="E183" s="20">
        <v>1</v>
      </c>
    </row>
    <row r="184" spans="2:5" x14ac:dyDescent="0.25">
      <c r="B184" s="26" t="s">
        <v>9</v>
      </c>
      <c r="C184" s="26" t="s">
        <v>76</v>
      </c>
      <c r="D184" s="26" t="s">
        <v>744</v>
      </c>
      <c r="E184" s="20">
        <v>1</v>
      </c>
    </row>
    <row r="185" spans="2:5" x14ac:dyDescent="0.25">
      <c r="B185" s="26" t="s">
        <v>9</v>
      </c>
      <c r="C185" s="26" t="s">
        <v>77</v>
      </c>
      <c r="D185" s="26" t="s">
        <v>1</v>
      </c>
      <c r="E185" s="20">
        <v>1</v>
      </c>
    </row>
    <row r="186" spans="2:5" x14ac:dyDescent="0.25">
      <c r="B186" s="26" t="s">
        <v>9</v>
      </c>
      <c r="C186" s="26" t="s">
        <v>77</v>
      </c>
      <c r="D186" s="26" t="s">
        <v>3</v>
      </c>
      <c r="E186" s="20">
        <v>1</v>
      </c>
    </row>
    <row r="187" spans="2:5" x14ac:dyDescent="0.25">
      <c r="B187" s="26" t="s">
        <v>9</v>
      </c>
      <c r="C187" s="26" t="s">
        <v>77</v>
      </c>
      <c r="D187" s="26" t="s">
        <v>20</v>
      </c>
      <c r="E187" s="20">
        <v>1</v>
      </c>
    </row>
    <row r="188" spans="2:5" x14ac:dyDescent="0.25">
      <c r="B188" s="26" t="s">
        <v>9</v>
      </c>
      <c r="C188" s="26" t="s">
        <v>77</v>
      </c>
      <c r="D188" s="26" t="s">
        <v>749</v>
      </c>
      <c r="E188" s="20">
        <v>1</v>
      </c>
    </row>
    <row r="189" spans="2:5" x14ac:dyDescent="0.25">
      <c r="B189" s="26" t="s">
        <v>9</v>
      </c>
      <c r="C189" s="26" t="s">
        <v>78</v>
      </c>
      <c r="D189" s="26" t="s">
        <v>3</v>
      </c>
      <c r="E189" s="20">
        <v>1</v>
      </c>
    </row>
    <row r="190" spans="2:5" x14ac:dyDescent="0.25">
      <c r="B190" s="26" t="s">
        <v>9</v>
      </c>
      <c r="C190" s="26" t="s">
        <v>78</v>
      </c>
      <c r="D190" s="26" t="s">
        <v>20</v>
      </c>
      <c r="E190" s="20">
        <v>1</v>
      </c>
    </row>
    <row r="191" spans="2:5" x14ac:dyDescent="0.25">
      <c r="B191" s="26" t="s">
        <v>9</v>
      </c>
      <c r="C191" s="26" t="s">
        <v>79</v>
      </c>
      <c r="D191" s="26" t="s">
        <v>3</v>
      </c>
      <c r="E191" s="20">
        <v>1</v>
      </c>
    </row>
    <row r="192" spans="2:5" x14ac:dyDescent="0.25">
      <c r="B192" s="26" t="s">
        <v>9</v>
      </c>
      <c r="C192" s="26" t="s">
        <v>79</v>
      </c>
      <c r="D192" s="26" t="s">
        <v>20</v>
      </c>
      <c r="E192" s="20">
        <v>1</v>
      </c>
    </row>
    <row r="193" spans="2:5" x14ac:dyDescent="0.25">
      <c r="B193" s="26" t="s">
        <v>9</v>
      </c>
      <c r="C193" s="26" t="s">
        <v>80</v>
      </c>
      <c r="D193" s="26" t="s">
        <v>3</v>
      </c>
      <c r="E193" s="20">
        <v>1</v>
      </c>
    </row>
    <row r="194" spans="2:5" x14ac:dyDescent="0.25">
      <c r="B194" s="26" t="s">
        <v>9</v>
      </c>
      <c r="C194" s="26" t="s">
        <v>80</v>
      </c>
      <c r="D194" s="26" t="s">
        <v>20</v>
      </c>
      <c r="E194" s="20">
        <v>1</v>
      </c>
    </row>
    <row r="195" spans="2:5" x14ac:dyDescent="0.25">
      <c r="B195" s="26" t="s">
        <v>9</v>
      </c>
      <c r="C195" s="26" t="s">
        <v>81</v>
      </c>
      <c r="D195" s="26" t="s">
        <v>1</v>
      </c>
      <c r="E195" s="20">
        <v>1</v>
      </c>
    </row>
    <row r="196" spans="2:5" x14ac:dyDescent="0.25">
      <c r="B196" s="26" t="s">
        <v>9</v>
      </c>
      <c r="C196" s="26" t="s">
        <v>81</v>
      </c>
      <c r="D196" s="26" t="s">
        <v>3</v>
      </c>
      <c r="E196" s="20">
        <v>1</v>
      </c>
    </row>
    <row r="197" spans="2:5" x14ac:dyDescent="0.25">
      <c r="B197" s="26" t="s">
        <v>9</v>
      </c>
      <c r="C197" s="26" t="s">
        <v>81</v>
      </c>
      <c r="D197" s="26" t="s">
        <v>20</v>
      </c>
      <c r="E197" s="20">
        <v>1</v>
      </c>
    </row>
    <row r="198" spans="2:5" x14ac:dyDescent="0.25">
      <c r="B198" s="26" t="s">
        <v>9</v>
      </c>
      <c r="C198" s="26" t="s">
        <v>81</v>
      </c>
      <c r="D198" s="26" t="s">
        <v>744</v>
      </c>
      <c r="E198" s="20">
        <v>1</v>
      </c>
    </row>
    <row r="199" spans="2:5" x14ac:dyDescent="0.25">
      <c r="B199" s="26" t="s">
        <v>9</v>
      </c>
      <c r="C199" s="26" t="s">
        <v>82</v>
      </c>
      <c r="D199" s="26" t="s">
        <v>3</v>
      </c>
      <c r="E199" s="20">
        <v>1</v>
      </c>
    </row>
    <row r="200" spans="2:5" x14ac:dyDescent="0.25">
      <c r="B200" s="26" t="s">
        <v>9</v>
      </c>
      <c r="C200" s="26" t="s">
        <v>82</v>
      </c>
      <c r="D200" s="26" t="s">
        <v>20</v>
      </c>
      <c r="E200" s="20">
        <v>1</v>
      </c>
    </row>
    <row r="201" spans="2:5" x14ac:dyDescent="0.25">
      <c r="B201" s="26" t="s">
        <v>9</v>
      </c>
      <c r="C201" s="26" t="s">
        <v>83</v>
      </c>
      <c r="D201" s="26" t="s">
        <v>3</v>
      </c>
      <c r="E201" s="20">
        <v>1</v>
      </c>
    </row>
    <row r="202" spans="2:5" x14ac:dyDescent="0.25">
      <c r="B202" s="26" t="s">
        <v>9</v>
      </c>
      <c r="C202" s="26" t="s">
        <v>83</v>
      </c>
      <c r="D202" s="26" t="s">
        <v>20</v>
      </c>
      <c r="E202" s="20">
        <v>1</v>
      </c>
    </row>
    <row r="203" spans="2:5" x14ac:dyDescent="0.25">
      <c r="B203" s="26" t="s">
        <v>9</v>
      </c>
      <c r="C203" s="26" t="s">
        <v>83</v>
      </c>
      <c r="D203" s="26" t="s">
        <v>1</v>
      </c>
      <c r="E203" s="20">
        <v>1</v>
      </c>
    </row>
    <row r="204" spans="2:5" x14ac:dyDescent="0.25">
      <c r="B204" s="26" t="s">
        <v>9</v>
      </c>
      <c r="C204" s="26" t="s">
        <v>83</v>
      </c>
      <c r="D204" s="26" t="s">
        <v>981</v>
      </c>
      <c r="E204" s="20">
        <v>1</v>
      </c>
    </row>
    <row r="205" spans="2:5" x14ac:dyDescent="0.25">
      <c r="B205" s="26" t="s">
        <v>9</v>
      </c>
      <c r="C205" s="26" t="s">
        <v>84</v>
      </c>
      <c r="D205" s="26" t="s">
        <v>1</v>
      </c>
      <c r="E205" s="20">
        <v>1</v>
      </c>
    </row>
    <row r="206" spans="2:5" x14ac:dyDescent="0.25">
      <c r="B206" s="26" t="s">
        <v>9</v>
      </c>
      <c r="C206" s="26" t="s">
        <v>84</v>
      </c>
      <c r="D206" s="26" t="s">
        <v>3</v>
      </c>
      <c r="E206" s="20">
        <v>1</v>
      </c>
    </row>
    <row r="207" spans="2:5" x14ac:dyDescent="0.25">
      <c r="B207" s="26" t="s">
        <v>9</v>
      </c>
      <c r="C207" s="26" t="s">
        <v>84</v>
      </c>
      <c r="D207" s="26" t="s">
        <v>20</v>
      </c>
      <c r="E207" s="20">
        <v>1</v>
      </c>
    </row>
    <row r="208" spans="2:5" x14ac:dyDescent="0.25">
      <c r="B208" s="26" t="s">
        <v>9</v>
      </c>
      <c r="C208" s="26" t="s">
        <v>85</v>
      </c>
      <c r="D208" s="26" t="s">
        <v>1</v>
      </c>
      <c r="E208" s="20">
        <v>1</v>
      </c>
    </row>
    <row r="209" spans="2:5" x14ac:dyDescent="0.25">
      <c r="B209" s="26" t="s">
        <v>9</v>
      </c>
      <c r="C209" s="26" t="s">
        <v>85</v>
      </c>
      <c r="D209" s="26" t="s">
        <v>3</v>
      </c>
      <c r="E209" s="20">
        <v>1</v>
      </c>
    </row>
    <row r="210" spans="2:5" x14ac:dyDescent="0.25">
      <c r="B210" s="26" t="s">
        <v>9</v>
      </c>
      <c r="C210" s="26" t="s">
        <v>85</v>
      </c>
      <c r="D210" s="26" t="s">
        <v>20</v>
      </c>
      <c r="E210" s="20">
        <v>1</v>
      </c>
    </row>
    <row r="211" spans="2:5" x14ac:dyDescent="0.25">
      <c r="B211" s="26" t="s">
        <v>9</v>
      </c>
      <c r="C211" s="26" t="s">
        <v>86</v>
      </c>
      <c r="D211" s="26" t="s">
        <v>3</v>
      </c>
      <c r="E211" s="20">
        <v>1</v>
      </c>
    </row>
    <row r="212" spans="2:5" x14ac:dyDescent="0.25">
      <c r="B212" s="26" t="s">
        <v>9</v>
      </c>
      <c r="C212" s="26" t="s">
        <v>87</v>
      </c>
      <c r="D212" s="26" t="s">
        <v>1</v>
      </c>
      <c r="E212" s="20">
        <v>1</v>
      </c>
    </row>
    <row r="213" spans="2:5" x14ac:dyDescent="0.25">
      <c r="B213" s="26" t="s">
        <v>9</v>
      </c>
      <c r="C213" s="26" t="s">
        <v>87</v>
      </c>
      <c r="D213" s="26" t="s">
        <v>3</v>
      </c>
      <c r="E213" s="20">
        <v>1</v>
      </c>
    </row>
    <row r="214" spans="2:5" x14ac:dyDescent="0.25">
      <c r="B214" s="26" t="s">
        <v>9</v>
      </c>
      <c r="C214" s="26" t="s">
        <v>87</v>
      </c>
      <c r="D214" s="26" t="s">
        <v>20</v>
      </c>
      <c r="E214" s="20">
        <v>1</v>
      </c>
    </row>
    <row r="215" spans="2:5" x14ac:dyDescent="0.25">
      <c r="B215" s="26" t="s">
        <v>89</v>
      </c>
      <c r="C215" s="26" t="s">
        <v>88</v>
      </c>
      <c r="D215" s="26" t="s">
        <v>1</v>
      </c>
      <c r="E215" s="20">
        <v>1</v>
      </c>
    </row>
    <row r="216" spans="2:5" x14ac:dyDescent="0.25">
      <c r="B216" s="26" t="s">
        <v>89</v>
      </c>
      <c r="C216" s="26" t="s">
        <v>88</v>
      </c>
      <c r="D216" s="26" t="s">
        <v>3</v>
      </c>
      <c r="E216" s="20">
        <v>1</v>
      </c>
    </row>
    <row r="217" spans="2:5" x14ac:dyDescent="0.25">
      <c r="B217" s="26" t="s">
        <v>89</v>
      </c>
      <c r="C217" s="26" t="s">
        <v>88</v>
      </c>
      <c r="D217" s="26" t="s">
        <v>20</v>
      </c>
      <c r="E217" s="20">
        <v>1</v>
      </c>
    </row>
    <row r="218" spans="2:5" x14ac:dyDescent="0.25">
      <c r="B218" s="26" t="s">
        <v>89</v>
      </c>
      <c r="C218" s="26" t="s">
        <v>90</v>
      </c>
      <c r="D218" s="26" t="s">
        <v>1</v>
      </c>
      <c r="E218" s="20">
        <v>1</v>
      </c>
    </row>
    <row r="219" spans="2:5" x14ac:dyDescent="0.25">
      <c r="B219" s="26" t="s">
        <v>89</v>
      </c>
      <c r="C219" s="26" t="s">
        <v>90</v>
      </c>
      <c r="D219" s="26" t="s">
        <v>3</v>
      </c>
      <c r="E219" s="20">
        <v>1</v>
      </c>
    </row>
    <row r="220" spans="2:5" x14ac:dyDescent="0.25">
      <c r="B220" s="26" t="s">
        <v>89</v>
      </c>
      <c r="C220" s="26" t="s">
        <v>90</v>
      </c>
      <c r="D220" s="26" t="s">
        <v>20</v>
      </c>
      <c r="E220" s="20">
        <v>1</v>
      </c>
    </row>
    <row r="221" spans="2:5" x14ac:dyDescent="0.25">
      <c r="B221" s="26" t="s">
        <v>89</v>
      </c>
      <c r="C221" s="26" t="s">
        <v>90</v>
      </c>
      <c r="D221" s="26" t="s">
        <v>744</v>
      </c>
      <c r="E221" s="20">
        <v>1</v>
      </c>
    </row>
    <row r="222" spans="2:5" x14ac:dyDescent="0.25">
      <c r="B222" s="26" t="s">
        <v>89</v>
      </c>
      <c r="C222" s="26" t="s">
        <v>90</v>
      </c>
      <c r="D222" s="26" t="s">
        <v>749</v>
      </c>
      <c r="E222" s="20">
        <v>1</v>
      </c>
    </row>
    <row r="223" spans="2:5" x14ac:dyDescent="0.25">
      <c r="B223" s="26" t="s">
        <v>89</v>
      </c>
      <c r="C223" s="26" t="s">
        <v>91</v>
      </c>
      <c r="D223" s="26" t="s">
        <v>1</v>
      </c>
      <c r="E223" s="20">
        <v>1</v>
      </c>
    </row>
    <row r="224" spans="2:5" x14ac:dyDescent="0.25">
      <c r="B224" s="26" t="s">
        <v>89</v>
      </c>
      <c r="C224" s="26" t="s">
        <v>91</v>
      </c>
      <c r="D224" s="26" t="s">
        <v>3</v>
      </c>
      <c r="E224" s="20">
        <v>1</v>
      </c>
    </row>
    <row r="225" spans="2:5" x14ac:dyDescent="0.25">
      <c r="B225" s="26" t="s">
        <v>89</v>
      </c>
      <c r="C225" s="26" t="s">
        <v>91</v>
      </c>
      <c r="D225" s="26" t="s">
        <v>20</v>
      </c>
      <c r="E225" s="20">
        <v>1</v>
      </c>
    </row>
    <row r="226" spans="2:5" x14ac:dyDescent="0.25">
      <c r="B226" s="26" t="s">
        <v>89</v>
      </c>
      <c r="C226" s="26" t="s">
        <v>92</v>
      </c>
      <c r="D226" s="26" t="s">
        <v>1</v>
      </c>
      <c r="E226" s="20">
        <v>1</v>
      </c>
    </row>
    <row r="227" spans="2:5" x14ac:dyDescent="0.25">
      <c r="B227" s="26" t="s">
        <v>89</v>
      </c>
      <c r="C227" s="26" t="s">
        <v>92</v>
      </c>
      <c r="D227" s="26" t="s">
        <v>3</v>
      </c>
      <c r="E227" s="20">
        <v>1</v>
      </c>
    </row>
    <row r="228" spans="2:5" x14ac:dyDescent="0.25">
      <c r="B228" s="26" t="s">
        <v>89</v>
      </c>
      <c r="C228" s="26" t="s">
        <v>92</v>
      </c>
      <c r="D228" s="26" t="s">
        <v>20</v>
      </c>
      <c r="E228" s="20">
        <v>1</v>
      </c>
    </row>
    <row r="229" spans="2:5" x14ac:dyDescent="0.25">
      <c r="B229" s="26" t="s">
        <v>89</v>
      </c>
      <c r="C229" s="26" t="s">
        <v>92</v>
      </c>
      <c r="D229" s="26" t="s">
        <v>749</v>
      </c>
      <c r="E229" s="20">
        <v>1</v>
      </c>
    </row>
    <row r="230" spans="2:5" x14ac:dyDescent="0.25">
      <c r="B230" s="26" t="s">
        <v>89</v>
      </c>
      <c r="C230" s="26" t="s">
        <v>93</v>
      </c>
      <c r="D230" s="26" t="s">
        <v>1</v>
      </c>
      <c r="E230" s="20">
        <v>1</v>
      </c>
    </row>
    <row r="231" spans="2:5" x14ac:dyDescent="0.25">
      <c r="B231" s="26" t="s">
        <v>89</v>
      </c>
      <c r="C231" s="26" t="s">
        <v>93</v>
      </c>
      <c r="D231" s="26" t="s">
        <v>3</v>
      </c>
      <c r="E231" s="20">
        <v>1</v>
      </c>
    </row>
    <row r="232" spans="2:5" x14ac:dyDescent="0.25">
      <c r="B232" s="26" t="s">
        <v>89</v>
      </c>
      <c r="C232" s="26" t="s">
        <v>93</v>
      </c>
      <c r="D232" s="26" t="s">
        <v>20</v>
      </c>
      <c r="E232" s="20">
        <v>1</v>
      </c>
    </row>
    <row r="233" spans="2:5" x14ac:dyDescent="0.25">
      <c r="B233" s="26" t="s">
        <v>89</v>
      </c>
      <c r="C233" s="26" t="s">
        <v>93</v>
      </c>
      <c r="D233" s="26" t="s">
        <v>744</v>
      </c>
      <c r="E233" s="20">
        <v>1</v>
      </c>
    </row>
    <row r="234" spans="2:5" x14ac:dyDescent="0.25">
      <c r="B234" s="26" t="s">
        <v>89</v>
      </c>
      <c r="C234" s="26" t="s">
        <v>93</v>
      </c>
      <c r="D234" s="26" t="s">
        <v>749</v>
      </c>
      <c r="E234" s="20">
        <v>1</v>
      </c>
    </row>
    <row r="235" spans="2:5" x14ac:dyDescent="0.25">
      <c r="B235" s="26" t="s">
        <v>89</v>
      </c>
      <c r="C235" s="26" t="s">
        <v>737</v>
      </c>
      <c r="D235" s="26" t="s">
        <v>3</v>
      </c>
      <c r="E235" s="20">
        <v>1</v>
      </c>
    </row>
    <row r="236" spans="2:5" x14ac:dyDescent="0.25">
      <c r="B236" s="26" t="s">
        <v>89</v>
      </c>
      <c r="C236" s="26" t="s">
        <v>94</v>
      </c>
      <c r="D236" s="26" t="s">
        <v>1</v>
      </c>
      <c r="E236" s="20">
        <v>1</v>
      </c>
    </row>
    <row r="237" spans="2:5" x14ac:dyDescent="0.25">
      <c r="B237" s="26" t="s">
        <v>89</v>
      </c>
      <c r="C237" s="26" t="s">
        <v>94</v>
      </c>
      <c r="D237" s="26" t="s">
        <v>3</v>
      </c>
      <c r="E237" s="20">
        <v>1</v>
      </c>
    </row>
    <row r="238" spans="2:5" x14ac:dyDescent="0.25">
      <c r="B238" s="26" t="s">
        <v>89</v>
      </c>
      <c r="C238" s="26" t="s">
        <v>94</v>
      </c>
      <c r="D238" s="26" t="s">
        <v>20</v>
      </c>
      <c r="E238" s="20">
        <v>1</v>
      </c>
    </row>
    <row r="239" spans="2:5" x14ac:dyDescent="0.25">
      <c r="B239" s="26" t="s">
        <v>89</v>
      </c>
      <c r="C239" s="26" t="s">
        <v>94</v>
      </c>
      <c r="D239" s="26" t="s">
        <v>744</v>
      </c>
      <c r="E239" s="20">
        <v>1</v>
      </c>
    </row>
    <row r="240" spans="2:5" x14ac:dyDescent="0.25">
      <c r="B240" s="26" t="s">
        <v>6</v>
      </c>
      <c r="C240" s="26" t="s">
        <v>95</v>
      </c>
      <c r="D240" s="26" t="s">
        <v>1</v>
      </c>
      <c r="E240" s="20">
        <v>1</v>
      </c>
    </row>
    <row r="241" spans="2:5" x14ac:dyDescent="0.25">
      <c r="B241" s="26" t="s">
        <v>6</v>
      </c>
      <c r="C241" s="26" t="s">
        <v>95</v>
      </c>
      <c r="D241" s="26" t="s">
        <v>3</v>
      </c>
      <c r="E241" s="20">
        <v>1</v>
      </c>
    </row>
    <row r="242" spans="2:5" x14ac:dyDescent="0.25">
      <c r="B242" s="26" t="s">
        <v>6</v>
      </c>
      <c r="C242" s="26" t="s">
        <v>95</v>
      </c>
      <c r="D242" s="26" t="s">
        <v>20</v>
      </c>
      <c r="E242" s="20">
        <v>1</v>
      </c>
    </row>
    <row r="243" spans="2:5" x14ac:dyDescent="0.25">
      <c r="B243" s="26" t="s">
        <v>6</v>
      </c>
      <c r="C243" s="26" t="s">
        <v>95</v>
      </c>
      <c r="D243" s="26" t="s">
        <v>744</v>
      </c>
      <c r="E243" s="20">
        <v>1</v>
      </c>
    </row>
    <row r="244" spans="2:5" x14ac:dyDescent="0.25">
      <c r="B244" s="26" t="s">
        <v>6</v>
      </c>
      <c r="C244" s="26" t="s">
        <v>95</v>
      </c>
      <c r="D244" s="26" t="s">
        <v>749</v>
      </c>
      <c r="E244" s="20">
        <v>1</v>
      </c>
    </row>
    <row r="245" spans="2:5" x14ac:dyDescent="0.25">
      <c r="B245" s="26" t="s">
        <v>6</v>
      </c>
      <c r="C245" s="26" t="s">
        <v>96</v>
      </c>
      <c r="D245" s="26" t="s">
        <v>1</v>
      </c>
      <c r="E245" s="20">
        <v>1</v>
      </c>
    </row>
    <row r="246" spans="2:5" x14ac:dyDescent="0.25">
      <c r="B246" s="26" t="s">
        <v>6</v>
      </c>
      <c r="C246" s="26" t="s">
        <v>96</v>
      </c>
      <c r="D246" s="26" t="s">
        <v>3</v>
      </c>
      <c r="E246" s="20">
        <v>1</v>
      </c>
    </row>
    <row r="247" spans="2:5" x14ac:dyDescent="0.25">
      <c r="B247" s="26" t="s">
        <v>6</v>
      </c>
      <c r="C247" s="26" t="s">
        <v>96</v>
      </c>
      <c r="D247" s="26" t="s">
        <v>20</v>
      </c>
      <c r="E247" s="20">
        <v>1</v>
      </c>
    </row>
    <row r="248" spans="2:5" x14ac:dyDescent="0.25">
      <c r="B248" s="26" t="s">
        <v>6</v>
      </c>
      <c r="C248" s="26" t="s">
        <v>97</v>
      </c>
      <c r="D248" s="26" t="s">
        <v>1</v>
      </c>
      <c r="E248" s="20">
        <v>1</v>
      </c>
    </row>
    <row r="249" spans="2:5" x14ac:dyDescent="0.25">
      <c r="B249" s="26" t="s">
        <v>6</v>
      </c>
      <c r="C249" s="26" t="s">
        <v>97</v>
      </c>
      <c r="D249" s="26" t="s">
        <v>3</v>
      </c>
      <c r="E249" s="20">
        <v>1</v>
      </c>
    </row>
    <row r="250" spans="2:5" x14ac:dyDescent="0.25">
      <c r="B250" s="26" t="s">
        <v>6</v>
      </c>
      <c r="C250" s="26" t="s">
        <v>97</v>
      </c>
      <c r="D250" s="26" t="s">
        <v>20</v>
      </c>
      <c r="E250" s="20">
        <v>1</v>
      </c>
    </row>
    <row r="251" spans="2:5" x14ac:dyDescent="0.25">
      <c r="B251" s="26" t="s">
        <v>6</v>
      </c>
      <c r="C251" s="26" t="s">
        <v>97</v>
      </c>
      <c r="D251" s="26" t="s">
        <v>744</v>
      </c>
      <c r="E251" s="20">
        <v>1</v>
      </c>
    </row>
    <row r="252" spans="2:5" x14ac:dyDescent="0.25">
      <c r="B252" s="26" t="s">
        <v>6</v>
      </c>
      <c r="C252" s="26" t="s">
        <v>98</v>
      </c>
      <c r="D252" s="26" t="s">
        <v>1</v>
      </c>
      <c r="E252" s="20">
        <v>1</v>
      </c>
    </row>
    <row r="253" spans="2:5" x14ac:dyDescent="0.25">
      <c r="B253" s="26" t="s">
        <v>6</v>
      </c>
      <c r="C253" s="26" t="s">
        <v>98</v>
      </c>
      <c r="D253" s="26" t="s">
        <v>3</v>
      </c>
      <c r="E253" s="20">
        <v>1</v>
      </c>
    </row>
    <row r="254" spans="2:5" x14ac:dyDescent="0.25">
      <c r="B254" s="26" t="s">
        <v>6</v>
      </c>
      <c r="C254" s="26" t="s">
        <v>98</v>
      </c>
      <c r="D254" s="26" t="s">
        <v>20</v>
      </c>
      <c r="E254" s="20">
        <v>1</v>
      </c>
    </row>
    <row r="255" spans="2:5" x14ac:dyDescent="0.25">
      <c r="B255" s="26" t="s">
        <v>6</v>
      </c>
      <c r="C255" s="26" t="s">
        <v>98</v>
      </c>
      <c r="D255" s="26" t="s">
        <v>744</v>
      </c>
      <c r="E255" s="20">
        <v>1</v>
      </c>
    </row>
    <row r="256" spans="2:5" x14ac:dyDescent="0.25">
      <c r="B256" s="26" t="s">
        <v>6</v>
      </c>
      <c r="C256" s="26" t="s">
        <v>99</v>
      </c>
      <c r="D256" s="26" t="s">
        <v>1</v>
      </c>
      <c r="E256" s="20">
        <v>1</v>
      </c>
    </row>
    <row r="257" spans="2:5" x14ac:dyDescent="0.25">
      <c r="B257" s="26" t="s">
        <v>6</v>
      </c>
      <c r="C257" s="26" t="s">
        <v>99</v>
      </c>
      <c r="D257" s="26" t="s">
        <v>3</v>
      </c>
      <c r="E257" s="20">
        <v>1</v>
      </c>
    </row>
    <row r="258" spans="2:5" x14ac:dyDescent="0.25">
      <c r="B258" s="26" t="s">
        <v>6</v>
      </c>
      <c r="C258" s="26" t="s">
        <v>99</v>
      </c>
      <c r="D258" s="26" t="s">
        <v>20</v>
      </c>
      <c r="E258" s="20">
        <v>1</v>
      </c>
    </row>
    <row r="259" spans="2:5" x14ac:dyDescent="0.25">
      <c r="B259" s="26" t="s">
        <v>6</v>
      </c>
      <c r="C259" s="26" t="s">
        <v>99</v>
      </c>
      <c r="D259" s="26" t="s">
        <v>744</v>
      </c>
      <c r="E259" s="20">
        <v>1</v>
      </c>
    </row>
    <row r="260" spans="2:5" x14ac:dyDescent="0.25">
      <c r="B260" s="26" t="s">
        <v>6</v>
      </c>
      <c r="C260" s="26" t="s">
        <v>99</v>
      </c>
      <c r="D260" s="26" t="s">
        <v>749</v>
      </c>
      <c r="E260" s="20">
        <v>1</v>
      </c>
    </row>
    <row r="261" spans="2:5" x14ac:dyDescent="0.25">
      <c r="B261" s="26" t="s">
        <v>6</v>
      </c>
      <c r="C261" s="26" t="s">
        <v>100</v>
      </c>
      <c r="D261" s="26" t="s">
        <v>1</v>
      </c>
      <c r="E261" s="20">
        <v>1</v>
      </c>
    </row>
    <row r="262" spans="2:5" x14ac:dyDescent="0.25">
      <c r="B262" s="26" t="s">
        <v>6</v>
      </c>
      <c r="C262" s="26" t="s">
        <v>100</v>
      </c>
      <c r="D262" s="26" t="s">
        <v>3</v>
      </c>
      <c r="E262" s="20">
        <v>1</v>
      </c>
    </row>
    <row r="263" spans="2:5" x14ac:dyDescent="0.25">
      <c r="B263" s="26" t="s">
        <v>6</v>
      </c>
      <c r="C263" s="26" t="s">
        <v>100</v>
      </c>
      <c r="D263" s="26" t="s">
        <v>20</v>
      </c>
      <c r="E263" s="20">
        <v>1</v>
      </c>
    </row>
    <row r="264" spans="2:5" x14ac:dyDescent="0.25">
      <c r="B264" s="26" t="s">
        <v>6</v>
      </c>
      <c r="C264" s="26" t="s">
        <v>100</v>
      </c>
      <c r="D264" s="26" t="s">
        <v>744</v>
      </c>
      <c r="E264" s="20">
        <v>1</v>
      </c>
    </row>
    <row r="265" spans="2:5" x14ac:dyDescent="0.25">
      <c r="B265" s="26" t="s">
        <v>6</v>
      </c>
      <c r="C265" s="26" t="s">
        <v>101</v>
      </c>
      <c r="D265" s="26" t="s">
        <v>1</v>
      </c>
      <c r="E265" s="20">
        <v>1</v>
      </c>
    </row>
    <row r="266" spans="2:5" x14ac:dyDescent="0.25">
      <c r="B266" s="26" t="s">
        <v>6</v>
      </c>
      <c r="C266" s="26" t="s">
        <v>101</v>
      </c>
      <c r="D266" s="26" t="s">
        <v>3</v>
      </c>
      <c r="E266" s="20">
        <v>1</v>
      </c>
    </row>
    <row r="267" spans="2:5" x14ac:dyDescent="0.25">
      <c r="B267" s="26" t="s">
        <v>6</v>
      </c>
      <c r="C267" s="26" t="s">
        <v>101</v>
      </c>
      <c r="D267" s="26" t="s">
        <v>20</v>
      </c>
      <c r="E267" s="20">
        <v>1</v>
      </c>
    </row>
    <row r="268" spans="2:5" x14ac:dyDescent="0.25">
      <c r="B268" s="26" t="s">
        <v>6</v>
      </c>
      <c r="C268" s="26" t="s">
        <v>101</v>
      </c>
      <c r="D268" s="26" t="s">
        <v>744</v>
      </c>
      <c r="E268" s="20">
        <v>1</v>
      </c>
    </row>
    <row r="269" spans="2:5" x14ac:dyDescent="0.25">
      <c r="B269" s="26" t="s">
        <v>6</v>
      </c>
      <c r="C269" s="26" t="s">
        <v>102</v>
      </c>
      <c r="D269" s="26" t="s">
        <v>1</v>
      </c>
      <c r="E269" s="20">
        <v>1</v>
      </c>
    </row>
    <row r="270" spans="2:5" x14ac:dyDescent="0.25">
      <c r="B270" s="26" t="s">
        <v>6</v>
      </c>
      <c r="C270" s="26" t="s">
        <v>102</v>
      </c>
      <c r="D270" s="26" t="s">
        <v>3</v>
      </c>
      <c r="E270" s="20">
        <v>1</v>
      </c>
    </row>
    <row r="271" spans="2:5" x14ac:dyDescent="0.25">
      <c r="B271" s="26" t="s">
        <v>6</v>
      </c>
      <c r="C271" s="26" t="s">
        <v>102</v>
      </c>
      <c r="D271" s="26" t="s">
        <v>20</v>
      </c>
      <c r="E271" s="20">
        <v>1</v>
      </c>
    </row>
    <row r="272" spans="2:5" x14ac:dyDescent="0.25">
      <c r="B272" s="26" t="s">
        <v>6</v>
      </c>
      <c r="C272" s="26" t="s">
        <v>102</v>
      </c>
      <c r="D272" s="26" t="s">
        <v>744</v>
      </c>
      <c r="E272" s="20">
        <v>1</v>
      </c>
    </row>
    <row r="273" spans="2:5" x14ac:dyDescent="0.25">
      <c r="B273" s="26" t="s">
        <v>6</v>
      </c>
      <c r="C273" s="26" t="s">
        <v>103</v>
      </c>
      <c r="D273" s="26" t="s">
        <v>1</v>
      </c>
      <c r="E273" s="20">
        <v>1</v>
      </c>
    </row>
    <row r="274" spans="2:5" x14ac:dyDescent="0.25">
      <c r="B274" s="26" t="s">
        <v>6</v>
      </c>
      <c r="C274" s="26" t="s">
        <v>103</v>
      </c>
      <c r="D274" s="26" t="s">
        <v>3</v>
      </c>
      <c r="E274" s="20">
        <v>1</v>
      </c>
    </row>
    <row r="275" spans="2:5" x14ac:dyDescent="0.25">
      <c r="B275" s="26" t="s">
        <v>6</v>
      </c>
      <c r="C275" s="26" t="s">
        <v>103</v>
      </c>
      <c r="D275" s="26" t="s">
        <v>20</v>
      </c>
      <c r="E275" s="20">
        <v>1</v>
      </c>
    </row>
    <row r="276" spans="2:5" x14ac:dyDescent="0.25">
      <c r="B276" s="26" t="s">
        <v>6</v>
      </c>
      <c r="C276" s="26" t="s">
        <v>104</v>
      </c>
      <c r="D276" s="26" t="s">
        <v>1</v>
      </c>
      <c r="E276" s="20">
        <v>1</v>
      </c>
    </row>
    <row r="277" spans="2:5" x14ac:dyDescent="0.25">
      <c r="B277" s="26" t="s">
        <v>6</v>
      </c>
      <c r="C277" s="26" t="s">
        <v>104</v>
      </c>
      <c r="D277" s="26" t="s">
        <v>3</v>
      </c>
      <c r="E277" s="20">
        <v>1</v>
      </c>
    </row>
    <row r="278" spans="2:5" x14ac:dyDescent="0.25">
      <c r="B278" s="26" t="s">
        <v>6</v>
      </c>
      <c r="C278" s="26" t="s">
        <v>104</v>
      </c>
      <c r="D278" s="26" t="s">
        <v>20</v>
      </c>
      <c r="E278" s="20">
        <v>1</v>
      </c>
    </row>
    <row r="279" spans="2:5" x14ac:dyDescent="0.25">
      <c r="B279" s="26" t="s">
        <v>6</v>
      </c>
      <c r="C279" s="26" t="s">
        <v>104</v>
      </c>
      <c r="D279" s="26" t="s">
        <v>744</v>
      </c>
      <c r="E279" s="20">
        <v>1</v>
      </c>
    </row>
    <row r="280" spans="2:5" x14ac:dyDescent="0.25">
      <c r="B280" s="26" t="s">
        <v>6</v>
      </c>
      <c r="C280" s="26" t="s">
        <v>105</v>
      </c>
      <c r="D280" s="26" t="s">
        <v>1</v>
      </c>
      <c r="E280" s="20">
        <v>1</v>
      </c>
    </row>
    <row r="281" spans="2:5" x14ac:dyDescent="0.25">
      <c r="B281" s="26" t="s">
        <v>6</v>
      </c>
      <c r="C281" s="26" t="s">
        <v>105</v>
      </c>
      <c r="D281" s="26" t="s">
        <v>3</v>
      </c>
      <c r="E281" s="20">
        <v>1</v>
      </c>
    </row>
    <row r="282" spans="2:5" x14ac:dyDescent="0.25">
      <c r="B282" s="26" t="s">
        <v>6</v>
      </c>
      <c r="C282" s="26" t="s">
        <v>105</v>
      </c>
      <c r="D282" s="26" t="s">
        <v>20</v>
      </c>
      <c r="E282" s="20">
        <v>1</v>
      </c>
    </row>
    <row r="283" spans="2:5" x14ac:dyDescent="0.25">
      <c r="B283" s="26" t="s">
        <v>6</v>
      </c>
      <c r="C283" s="26" t="s">
        <v>105</v>
      </c>
      <c r="D283" s="26" t="s">
        <v>744</v>
      </c>
      <c r="E283" s="20">
        <v>1</v>
      </c>
    </row>
    <row r="284" spans="2:5" x14ac:dyDescent="0.25">
      <c r="B284" s="26" t="s">
        <v>6</v>
      </c>
      <c r="C284" s="26" t="s">
        <v>106</v>
      </c>
      <c r="D284" s="26" t="s">
        <v>1</v>
      </c>
      <c r="E284" s="20">
        <v>1</v>
      </c>
    </row>
    <row r="285" spans="2:5" x14ac:dyDescent="0.25">
      <c r="B285" s="26" t="s">
        <v>6</v>
      </c>
      <c r="C285" s="26" t="s">
        <v>106</v>
      </c>
      <c r="D285" s="26" t="s">
        <v>3</v>
      </c>
      <c r="E285" s="20">
        <v>1</v>
      </c>
    </row>
    <row r="286" spans="2:5" x14ac:dyDescent="0.25">
      <c r="B286" s="26" t="s">
        <v>6</v>
      </c>
      <c r="C286" s="26" t="s">
        <v>106</v>
      </c>
      <c r="D286" s="26" t="s">
        <v>20</v>
      </c>
      <c r="E286" s="20">
        <v>1</v>
      </c>
    </row>
    <row r="287" spans="2:5" x14ac:dyDescent="0.25">
      <c r="B287" s="26" t="s">
        <v>6</v>
      </c>
      <c r="C287" s="26" t="s">
        <v>106</v>
      </c>
      <c r="D287" s="26" t="s">
        <v>744</v>
      </c>
      <c r="E287" s="20">
        <v>1</v>
      </c>
    </row>
    <row r="288" spans="2:5" x14ac:dyDescent="0.25">
      <c r="B288" s="26" t="s">
        <v>6</v>
      </c>
      <c r="C288" s="26" t="s">
        <v>106</v>
      </c>
      <c r="D288" s="26" t="s">
        <v>749</v>
      </c>
      <c r="E288" s="20">
        <v>1</v>
      </c>
    </row>
    <row r="289" spans="2:5" x14ac:dyDescent="0.25">
      <c r="B289" s="26" t="s">
        <v>6</v>
      </c>
      <c r="C289" s="26" t="s">
        <v>107</v>
      </c>
      <c r="D289" s="26" t="s">
        <v>1</v>
      </c>
      <c r="E289" s="20">
        <v>1</v>
      </c>
    </row>
    <row r="290" spans="2:5" x14ac:dyDescent="0.25">
      <c r="B290" s="26" t="s">
        <v>6</v>
      </c>
      <c r="C290" s="26" t="s">
        <v>107</v>
      </c>
      <c r="D290" s="26" t="s">
        <v>3</v>
      </c>
      <c r="E290" s="20">
        <v>1</v>
      </c>
    </row>
    <row r="291" spans="2:5" x14ac:dyDescent="0.25">
      <c r="B291" s="26" t="s">
        <v>6</v>
      </c>
      <c r="C291" s="26" t="s">
        <v>107</v>
      </c>
      <c r="D291" s="26" t="s">
        <v>20</v>
      </c>
      <c r="E291" s="20">
        <v>1</v>
      </c>
    </row>
    <row r="292" spans="2:5" x14ac:dyDescent="0.25">
      <c r="B292" s="26" t="s">
        <v>6</v>
      </c>
      <c r="C292" s="26" t="s">
        <v>108</v>
      </c>
      <c r="D292" s="26" t="s">
        <v>1</v>
      </c>
      <c r="E292" s="20">
        <v>1</v>
      </c>
    </row>
    <row r="293" spans="2:5" x14ac:dyDescent="0.25">
      <c r="B293" s="26" t="s">
        <v>6</v>
      </c>
      <c r="C293" s="26" t="s">
        <v>108</v>
      </c>
      <c r="D293" s="26" t="s">
        <v>3</v>
      </c>
      <c r="E293" s="20">
        <v>1</v>
      </c>
    </row>
    <row r="294" spans="2:5" x14ac:dyDescent="0.25">
      <c r="B294" s="26" t="s">
        <v>6</v>
      </c>
      <c r="C294" s="26" t="s">
        <v>108</v>
      </c>
      <c r="D294" s="26" t="s">
        <v>20</v>
      </c>
      <c r="E294" s="20">
        <v>1</v>
      </c>
    </row>
    <row r="295" spans="2:5" x14ac:dyDescent="0.25">
      <c r="B295" s="26" t="s">
        <v>6</v>
      </c>
      <c r="C295" s="26" t="s">
        <v>109</v>
      </c>
      <c r="D295" s="26" t="s">
        <v>1</v>
      </c>
      <c r="E295" s="20">
        <v>1</v>
      </c>
    </row>
    <row r="296" spans="2:5" x14ac:dyDescent="0.25">
      <c r="B296" s="26" t="s">
        <v>6</v>
      </c>
      <c r="C296" s="26" t="s">
        <v>109</v>
      </c>
      <c r="D296" s="26" t="s">
        <v>3</v>
      </c>
      <c r="E296" s="20">
        <v>1</v>
      </c>
    </row>
    <row r="297" spans="2:5" x14ac:dyDescent="0.25">
      <c r="B297" s="26" t="s">
        <v>6</v>
      </c>
      <c r="C297" s="26" t="s">
        <v>109</v>
      </c>
      <c r="D297" s="26" t="s">
        <v>20</v>
      </c>
      <c r="E297" s="20">
        <v>1</v>
      </c>
    </row>
    <row r="298" spans="2:5" x14ac:dyDescent="0.25">
      <c r="B298" s="26" t="s">
        <v>15</v>
      </c>
      <c r="C298" s="26" t="s">
        <v>110</v>
      </c>
      <c r="D298" s="26" t="s">
        <v>1</v>
      </c>
      <c r="E298" s="20">
        <v>1</v>
      </c>
    </row>
    <row r="299" spans="2:5" x14ac:dyDescent="0.25">
      <c r="B299" s="26" t="s">
        <v>15</v>
      </c>
      <c r="C299" s="26" t="s">
        <v>110</v>
      </c>
      <c r="D299" s="26" t="s">
        <v>3</v>
      </c>
      <c r="E299" s="20">
        <v>1</v>
      </c>
    </row>
    <row r="300" spans="2:5" x14ac:dyDescent="0.25">
      <c r="B300" s="26" t="s">
        <v>15</v>
      </c>
      <c r="C300" s="26" t="s">
        <v>110</v>
      </c>
      <c r="D300" s="26" t="s">
        <v>20</v>
      </c>
      <c r="E300" s="20">
        <v>1</v>
      </c>
    </row>
    <row r="301" spans="2:5" x14ac:dyDescent="0.25">
      <c r="B301" s="26" t="s">
        <v>15</v>
      </c>
      <c r="C301" s="26" t="s">
        <v>110</v>
      </c>
      <c r="D301" s="26" t="s">
        <v>749</v>
      </c>
      <c r="E301" s="20">
        <v>1</v>
      </c>
    </row>
    <row r="302" spans="2:5" x14ac:dyDescent="0.25">
      <c r="B302" s="26" t="s">
        <v>15</v>
      </c>
      <c r="C302" s="26" t="s">
        <v>111</v>
      </c>
      <c r="D302" s="26" t="s">
        <v>1</v>
      </c>
      <c r="E302" s="20">
        <v>1</v>
      </c>
    </row>
    <row r="303" spans="2:5" x14ac:dyDescent="0.25">
      <c r="B303" s="26" t="s">
        <v>15</v>
      </c>
      <c r="C303" s="26" t="s">
        <v>111</v>
      </c>
      <c r="D303" s="26" t="s">
        <v>3</v>
      </c>
      <c r="E303" s="20">
        <v>1</v>
      </c>
    </row>
    <row r="304" spans="2:5" x14ac:dyDescent="0.25">
      <c r="B304" s="26" t="s">
        <v>15</v>
      </c>
      <c r="C304" s="26" t="s">
        <v>111</v>
      </c>
      <c r="D304" s="26" t="s">
        <v>20</v>
      </c>
      <c r="E304" s="20">
        <v>1</v>
      </c>
    </row>
    <row r="305" spans="2:5" x14ac:dyDescent="0.25">
      <c r="B305" s="26" t="s">
        <v>15</v>
      </c>
      <c r="C305" s="26" t="s">
        <v>112</v>
      </c>
      <c r="D305" s="26" t="s">
        <v>1</v>
      </c>
      <c r="E305" s="20">
        <v>1</v>
      </c>
    </row>
    <row r="306" spans="2:5" x14ac:dyDescent="0.25">
      <c r="B306" s="26" t="s">
        <v>15</v>
      </c>
      <c r="C306" s="26" t="s">
        <v>112</v>
      </c>
      <c r="D306" s="26" t="s">
        <v>3</v>
      </c>
      <c r="E306" s="20">
        <v>1</v>
      </c>
    </row>
    <row r="307" spans="2:5" x14ac:dyDescent="0.25">
      <c r="B307" s="26" t="s">
        <v>15</v>
      </c>
      <c r="C307" s="26" t="s">
        <v>112</v>
      </c>
      <c r="D307" s="26" t="s">
        <v>20</v>
      </c>
      <c r="E307" s="20">
        <v>1</v>
      </c>
    </row>
    <row r="308" spans="2:5" x14ac:dyDescent="0.25">
      <c r="B308" s="26" t="s">
        <v>15</v>
      </c>
      <c r="C308" s="26" t="s">
        <v>112</v>
      </c>
      <c r="D308" s="26" t="s">
        <v>749</v>
      </c>
      <c r="E308" s="20">
        <v>1</v>
      </c>
    </row>
    <row r="309" spans="2:5" x14ac:dyDescent="0.25">
      <c r="B309" s="26" t="s">
        <v>15</v>
      </c>
      <c r="C309" s="26" t="s">
        <v>113</v>
      </c>
      <c r="D309" s="26" t="s">
        <v>1</v>
      </c>
      <c r="E309" s="20">
        <v>1</v>
      </c>
    </row>
    <row r="310" spans="2:5" x14ac:dyDescent="0.25">
      <c r="B310" s="26" t="s">
        <v>15</v>
      </c>
      <c r="C310" s="26" t="s">
        <v>113</v>
      </c>
      <c r="D310" s="26" t="s">
        <v>3</v>
      </c>
      <c r="E310" s="20">
        <v>1</v>
      </c>
    </row>
    <row r="311" spans="2:5" x14ac:dyDescent="0.25">
      <c r="B311" s="26" t="s">
        <v>15</v>
      </c>
      <c r="C311" s="26" t="s">
        <v>113</v>
      </c>
      <c r="D311" s="26" t="s">
        <v>20</v>
      </c>
      <c r="E311" s="20">
        <v>1</v>
      </c>
    </row>
    <row r="312" spans="2:5" x14ac:dyDescent="0.25">
      <c r="B312" s="26" t="s">
        <v>15</v>
      </c>
      <c r="C312" s="26" t="s">
        <v>114</v>
      </c>
      <c r="D312" s="26" t="s">
        <v>1</v>
      </c>
      <c r="E312" s="20">
        <v>1</v>
      </c>
    </row>
    <row r="313" spans="2:5" x14ac:dyDescent="0.25">
      <c r="B313" s="26" t="s">
        <v>15</v>
      </c>
      <c r="C313" s="26" t="s">
        <v>114</v>
      </c>
      <c r="D313" s="26" t="s">
        <v>3</v>
      </c>
      <c r="E313" s="20">
        <v>1</v>
      </c>
    </row>
    <row r="314" spans="2:5" x14ac:dyDescent="0.25">
      <c r="B314" s="26" t="s">
        <v>15</v>
      </c>
      <c r="C314" s="26" t="s">
        <v>114</v>
      </c>
      <c r="D314" s="26" t="s">
        <v>20</v>
      </c>
      <c r="E314" s="20">
        <v>1</v>
      </c>
    </row>
    <row r="315" spans="2:5" x14ac:dyDescent="0.25">
      <c r="B315" s="26" t="s">
        <v>15</v>
      </c>
      <c r="C315" s="26" t="s">
        <v>115</v>
      </c>
      <c r="D315" s="26" t="s">
        <v>1</v>
      </c>
      <c r="E315" s="20">
        <v>1</v>
      </c>
    </row>
    <row r="316" spans="2:5" x14ac:dyDescent="0.25">
      <c r="B316" s="26" t="s">
        <v>15</v>
      </c>
      <c r="C316" s="26" t="s">
        <v>115</v>
      </c>
      <c r="D316" s="26" t="s">
        <v>3</v>
      </c>
      <c r="E316" s="20">
        <v>1</v>
      </c>
    </row>
    <row r="317" spans="2:5" x14ac:dyDescent="0.25">
      <c r="B317" s="26" t="s">
        <v>15</v>
      </c>
      <c r="C317" s="26" t="s">
        <v>115</v>
      </c>
      <c r="D317" s="26" t="s">
        <v>20</v>
      </c>
      <c r="E317" s="20">
        <v>1</v>
      </c>
    </row>
    <row r="318" spans="2:5" x14ac:dyDescent="0.25">
      <c r="B318" s="26" t="s">
        <v>15</v>
      </c>
      <c r="C318" s="26" t="s">
        <v>116</v>
      </c>
      <c r="D318" s="26" t="s">
        <v>1</v>
      </c>
      <c r="E318" s="20">
        <v>1</v>
      </c>
    </row>
    <row r="319" spans="2:5" x14ac:dyDescent="0.25">
      <c r="B319" s="26" t="s">
        <v>15</v>
      </c>
      <c r="C319" s="26" t="s">
        <v>116</v>
      </c>
      <c r="D319" s="26" t="s">
        <v>3</v>
      </c>
      <c r="E319" s="20">
        <v>1</v>
      </c>
    </row>
    <row r="320" spans="2:5" x14ac:dyDescent="0.25">
      <c r="B320" s="26" t="s">
        <v>15</v>
      </c>
      <c r="C320" s="26" t="s">
        <v>116</v>
      </c>
      <c r="D320" s="26" t="s">
        <v>20</v>
      </c>
      <c r="E320" s="20">
        <v>1</v>
      </c>
    </row>
    <row r="321" spans="2:5" x14ac:dyDescent="0.25">
      <c r="B321" s="26" t="s">
        <v>15</v>
      </c>
      <c r="C321" s="26" t="s">
        <v>117</v>
      </c>
      <c r="D321" s="26" t="s">
        <v>1</v>
      </c>
      <c r="E321" s="20">
        <v>1</v>
      </c>
    </row>
    <row r="322" spans="2:5" x14ac:dyDescent="0.25">
      <c r="B322" s="26" t="s">
        <v>15</v>
      </c>
      <c r="C322" s="26" t="s">
        <v>117</v>
      </c>
      <c r="D322" s="26" t="s">
        <v>3</v>
      </c>
      <c r="E322" s="20">
        <v>1</v>
      </c>
    </row>
    <row r="323" spans="2:5" x14ac:dyDescent="0.25">
      <c r="B323" s="26" t="s">
        <v>15</v>
      </c>
      <c r="C323" s="26" t="s">
        <v>117</v>
      </c>
      <c r="D323" s="26" t="s">
        <v>20</v>
      </c>
      <c r="E323" s="20">
        <v>1</v>
      </c>
    </row>
    <row r="324" spans="2:5" x14ac:dyDescent="0.25">
      <c r="B324" s="26" t="s">
        <v>15</v>
      </c>
      <c r="C324" s="26" t="s">
        <v>118</v>
      </c>
      <c r="D324" s="26" t="s">
        <v>1</v>
      </c>
      <c r="E324" s="20">
        <v>1</v>
      </c>
    </row>
    <row r="325" spans="2:5" x14ac:dyDescent="0.25">
      <c r="B325" s="26" t="s">
        <v>15</v>
      </c>
      <c r="C325" s="26" t="s">
        <v>118</v>
      </c>
      <c r="D325" s="26" t="s">
        <v>3</v>
      </c>
      <c r="E325" s="20">
        <v>1</v>
      </c>
    </row>
    <row r="326" spans="2:5" x14ac:dyDescent="0.25">
      <c r="B326" s="26" t="s">
        <v>15</v>
      </c>
      <c r="C326" s="26" t="s">
        <v>118</v>
      </c>
      <c r="D326" s="26" t="s">
        <v>20</v>
      </c>
      <c r="E326" s="20">
        <v>1</v>
      </c>
    </row>
    <row r="327" spans="2:5" x14ac:dyDescent="0.25">
      <c r="B327" s="26" t="s">
        <v>15</v>
      </c>
      <c r="C327" s="26" t="s">
        <v>119</v>
      </c>
      <c r="D327" s="26" t="s">
        <v>1</v>
      </c>
      <c r="E327" s="20">
        <v>1</v>
      </c>
    </row>
    <row r="328" spans="2:5" x14ac:dyDescent="0.25">
      <c r="B328" s="26" t="s">
        <v>15</v>
      </c>
      <c r="C328" s="26" t="s">
        <v>119</v>
      </c>
      <c r="D328" s="26" t="s">
        <v>3</v>
      </c>
      <c r="E328" s="20">
        <v>1</v>
      </c>
    </row>
    <row r="329" spans="2:5" x14ac:dyDescent="0.25">
      <c r="B329" s="26" t="s">
        <v>15</v>
      </c>
      <c r="C329" s="26" t="s">
        <v>120</v>
      </c>
      <c r="D329" s="26" t="s">
        <v>1</v>
      </c>
      <c r="E329" s="20">
        <v>1</v>
      </c>
    </row>
    <row r="330" spans="2:5" x14ac:dyDescent="0.25">
      <c r="B330" s="26" t="s">
        <v>15</v>
      </c>
      <c r="C330" s="26" t="s">
        <v>120</v>
      </c>
      <c r="D330" s="26" t="s">
        <v>3</v>
      </c>
      <c r="E330" s="20">
        <v>1</v>
      </c>
    </row>
    <row r="331" spans="2:5" x14ac:dyDescent="0.25">
      <c r="B331" s="26" t="s">
        <v>15</v>
      </c>
      <c r="C331" s="26" t="s">
        <v>121</v>
      </c>
      <c r="D331" s="26" t="s">
        <v>1</v>
      </c>
      <c r="E331" s="20">
        <v>1</v>
      </c>
    </row>
    <row r="332" spans="2:5" x14ac:dyDescent="0.25">
      <c r="B332" s="26" t="s">
        <v>15</v>
      </c>
      <c r="C332" s="26" t="s">
        <v>121</v>
      </c>
      <c r="D332" s="26" t="s">
        <v>3</v>
      </c>
      <c r="E332" s="20">
        <v>1</v>
      </c>
    </row>
    <row r="333" spans="2:5" x14ac:dyDescent="0.25">
      <c r="B333" s="26" t="s">
        <v>15</v>
      </c>
      <c r="C333" s="26" t="s">
        <v>122</v>
      </c>
      <c r="D333" s="26" t="s">
        <v>1</v>
      </c>
      <c r="E333" s="20">
        <v>1</v>
      </c>
    </row>
    <row r="334" spans="2:5" x14ac:dyDescent="0.25">
      <c r="B334" s="26" t="s">
        <v>15</v>
      </c>
      <c r="C334" s="26" t="s">
        <v>122</v>
      </c>
      <c r="D334" s="26" t="s">
        <v>3</v>
      </c>
      <c r="E334" s="20">
        <v>1</v>
      </c>
    </row>
    <row r="335" spans="2:5" x14ac:dyDescent="0.25">
      <c r="B335" s="26" t="s">
        <v>15</v>
      </c>
      <c r="C335" s="26" t="s">
        <v>123</v>
      </c>
      <c r="D335" s="26" t="s">
        <v>1</v>
      </c>
      <c r="E335" s="20">
        <v>1</v>
      </c>
    </row>
    <row r="336" spans="2:5" x14ac:dyDescent="0.25">
      <c r="B336" s="26" t="s">
        <v>15</v>
      </c>
      <c r="C336" s="26" t="s">
        <v>123</v>
      </c>
      <c r="D336" s="26" t="s">
        <v>3</v>
      </c>
      <c r="E336" s="20">
        <v>1</v>
      </c>
    </row>
    <row r="337" spans="2:5" x14ac:dyDescent="0.25">
      <c r="B337" s="26" t="s">
        <v>15</v>
      </c>
      <c r="C337" s="26" t="s">
        <v>124</v>
      </c>
      <c r="D337" s="26" t="s">
        <v>1</v>
      </c>
      <c r="E337" s="20">
        <v>1</v>
      </c>
    </row>
    <row r="338" spans="2:5" x14ac:dyDescent="0.25">
      <c r="B338" s="26" t="s">
        <v>15</v>
      </c>
      <c r="C338" s="26" t="s">
        <v>124</v>
      </c>
      <c r="D338" s="26" t="s">
        <v>3</v>
      </c>
      <c r="E338" s="20">
        <v>1</v>
      </c>
    </row>
    <row r="339" spans="2:5" x14ac:dyDescent="0.25">
      <c r="B339" s="26" t="s">
        <v>15</v>
      </c>
      <c r="C339" s="26" t="s">
        <v>125</v>
      </c>
      <c r="D339" s="26" t="s">
        <v>1</v>
      </c>
      <c r="E339" s="20">
        <v>1</v>
      </c>
    </row>
    <row r="340" spans="2:5" x14ac:dyDescent="0.25">
      <c r="B340" s="26" t="s">
        <v>15</v>
      </c>
      <c r="C340" s="26" t="s">
        <v>125</v>
      </c>
      <c r="D340" s="26" t="s">
        <v>3</v>
      </c>
      <c r="E340" s="20">
        <v>1</v>
      </c>
    </row>
    <row r="341" spans="2:5" x14ac:dyDescent="0.25">
      <c r="B341" s="26" t="s">
        <v>15</v>
      </c>
      <c r="C341" s="26" t="s">
        <v>126</v>
      </c>
      <c r="D341" s="26" t="s">
        <v>1</v>
      </c>
      <c r="E341" s="20">
        <v>1</v>
      </c>
    </row>
    <row r="342" spans="2:5" x14ac:dyDescent="0.25">
      <c r="B342" s="26" t="s">
        <v>15</v>
      </c>
      <c r="C342" s="26" t="s">
        <v>126</v>
      </c>
      <c r="D342" s="26" t="s">
        <v>3</v>
      </c>
      <c r="E342" s="20">
        <v>1</v>
      </c>
    </row>
    <row r="343" spans="2:5" x14ac:dyDescent="0.25">
      <c r="B343" s="26" t="s">
        <v>15</v>
      </c>
      <c r="C343" s="26" t="s">
        <v>127</v>
      </c>
      <c r="D343" s="26" t="s">
        <v>1</v>
      </c>
      <c r="E343" s="20">
        <v>1</v>
      </c>
    </row>
    <row r="344" spans="2:5" x14ac:dyDescent="0.25">
      <c r="B344" s="26" t="s">
        <v>15</v>
      </c>
      <c r="C344" s="26" t="s">
        <v>127</v>
      </c>
      <c r="D344" s="26" t="s">
        <v>3</v>
      </c>
      <c r="E344" s="20">
        <v>1</v>
      </c>
    </row>
    <row r="345" spans="2:5" x14ac:dyDescent="0.25">
      <c r="B345" s="26" t="s">
        <v>15</v>
      </c>
      <c r="C345" s="26" t="s">
        <v>128</v>
      </c>
      <c r="D345" s="26" t="s">
        <v>1</v>
      </c>
      <c r="E345" s="20">
        <v>1</v>
      </c>
    </row>
    <row r="346" spans="2:5" x14ac:dyDescent="0.25">
      <c r="B346" s="26" t="s">
        <v>15</v>
      </c>
      <c r="C346" s="26" t="s">
        <v>128</v>
      </c>
      <c r="D346" s="26" t="s">
        <v>3</v>
      </c>
      <c r="E346" s="20">
        <v>1</v>
      </c>
    </row>
    <row r="347" spans="2:5" x14ac:dyDescent="0.25">
      <c r="B347" s="26" t="s">
        <v>15</v>
      </c>
      <c r="C347" s="26" t="s">
        <v>129</v>
      </c>
      <c r="D347" s="26" t="s">
        <v>1</v>
      </c>
      <c r="E347" s="20">
        <v>1</v>
      </c>
    </row>
    <row r="348" spans="2:5" x14ac:dyDescent="0.25">
      <c r="B348" s="26" t="s">
        <v>15</v>
      </c>
      <c r="C348" s="26" t="s">
        <v>129</v>
      </c>
      <c r="D348" s="26" t="s">
        <v>3</v>
      </c>
      <c r="E348" s="20">
        <v>1</v>
      </c>
    </row>
    <row r="349" spans="2:5" x14ac:dyDescent="0.25">
      <c r="B349" s="26" t="s">
        <v>15</v>
      </c>
      <c r="C349" s="26" t="s">
        <v>130</v>
      </c>
      <c r="D349" s="26" t="s">
        <v>1</v>
      </c>
      <c r="E349" s="20">
        <v>1</v>
      </c>
    </row>
    <row r="350" spans="2:5" x14ac:dyDescent="0.25">
      <c r="B350" s="26" t="s">
        <v>15</v>
      </c>
      <c r="C350" s="26" t="s">
        <v>130</v>
      </c>
      <c r="D350" s="26" t="s">
        <v>3</v>
      </c>
      <c r="E350" s="20">
        <v>1</v>
      </c>
    </row>
    <row r="351" spans="2:5" x14ac:dyDescent="0.25">
      <c r="B351" s="26" t="s">
        <v>15</v>
      </c>
      <c r="C351" s="26" t="s">
        <v>131</v>
      </c>
      <c r="D351" s="26" t="s">
        <v>1</v>
      </c>
      <c r="E351" s="20">
        <v>1</v>
      </c>
    </row>
    <row r="352" spans="2:5" x14ac:dyDescent="0.25">
      <c r="B352" s="26" t="s">
        <v>15</v>
      </c>
      <c r="C352" s="26" t="s">
        <v>131</v>
      </c>
      <c r="D352" s="26" t="s">
        <v>3</v>
      </c>
      <c r="E352" s="20">
        <v>1</v>
      </c>
    </row>
    <row r="353" spans="2:5" x14ac:dyDescent="0.25">
      <c r="B353" s="26" t="s">
        <v>15</v>
      </c>
      <c r="C353" s="26" t="s">
        <v>132</v>
      </c>
      <c r="D353" s="26" t="s">
        <v>1</v>
      </c>
      <c r="E353" s="20">
        <v>1</v>
      </c>
    </row>
    <row r="354" spans="2:5" x14ac:dyDescent="0.25">
      <c r="B354" s="26" t="s">
        <v>15</v>
      </c>
      <c r="C354" s="26" t="s">
        <v>132</v>
      </c>
      <c r="D354" s="26" t="s">
        <v>3</v>
      </c>
      <c r="E354" s="20">
        <v>1</v>
      </c>
    </row>
    <row r="355" spans="2:5" x14ac:dyDescent="0.25">
      <c r="B355" s="26" t="s">
        <v>15</v>
      </c>
      <c r="C355" s="26" t="s">
        <v>133</v>
      </c>
      <c r="D355" s="26" t="s">
        <v>1</v>
      </c>
      <c r="E355" s="20">
        <v>1</v>
      </c>
    </row>
    <row r="356" spans="2:5" x14ac:dyDescent="0.25">
      <c r="B356" s="26" t="s">
        <v>15</v>
      </c>
      <c r="C356" s="26" t="s">
        <v>133</v>
      </c>
      <c r="D356" s="26" t="s">
        <v>3</v>
      </c>
      <c r="E356" s="20">
        <v>1</v>
      </c>
    </row>
    <row r="357" spans="2:5" x14ac:dyDescent="0.25">
      <c r="B357" s="26" t="s">
        <v>15</v>
      </c>
      <c r="C357" s="26" t="s">
        <v>134</v>
      </c>
      <c r="D357" s="26" t="s">
        <v>1</v>
      </c>
      <c r="E357" s="20">
        <v>1</v>
      </c>
    </row>
    <row r="358" spans="2:5" x14ac:dyDescent="0.25">
      <c r="B358" s="26" t="s">
        <v>15</v>
      </c>
      <c r="C358" s="26" t="s">
        <v>134</v>
      </c>
      <c r="D358" s="26" t="s">
        <v>3</v>
      </c>
      <c r="E358" s="20">
        <v>1</v>
      </c>
    </row>
    <row r="359" spans="2:5" x14ac:dyDescent="0.25">
      <c r="B359" s="26" t="s">
        <v>15</v>
      </c>
      <c r="C359" s="26" t="s">
        <v>135</v>
      </c>
      <c r="D359" s="26" t="s">
        <v>1</v>
      </c>
      <c r="E359" s="20">
        <v>1</v>
      </c>
    </row>
    <row r="360" spans="2:5" x14ac:dyDescent="0.25">
      <c r="B360" s="26" t="s">
        <v>15</v>
      </c>
      <c r="C360" s="26" t="s">
        <v>135</v>
      </c>
      <c r="D360" s="26" t="s">
        <v>3</v>
      </c>
      <c r="E360" s="20">
        <v>1</v>
      </c>
    </row>
    <row r="361" spans="2:5" x14ac:dyDescent="0.25">
      <c r="B361" s="26" t="s">
        <v>15</v>
      </c>
      <c r="C361" s="26" t="s">
        <v>136</v>
      </c>
      <c r="D361" s="26" t="s">
        <v>1</v>
      </c>
      <c r="E361" s="20">
        <v>1</v>
      </c>
    </row>
    <row r="362" spans="2:5" x14ac:dyDescent="0.25">
      <c r="B362" s="26" t="s">
        <v>15</v>
      </c>
      <c r="C362" s="26" t="s">
        <v>136</v>
      </c>
      <c r="D362" s="26" t="s">
        <v>3</v>
      </c>
      <c r="E362" s="20">
        <v>1</v>
      </c>
    </row>
    <row r="363" spans="2:5" x14ac:dyDescent="0.25">
      <c r="B363" s="26" t="s">
        <v>15</v>
      </c>
      <c r="C363" s="26" t="s">
        <v>137</v>
      </c>
      <c r="D363" s="26" t="s">
        <v>1</v>
      </c>
      <c r="E363" s="20">
        <v>1</v>
      </c>
    </row>
    <row r="364" spans="2:5" x14ac:dyDescent="0.25">
      <c r="B364" s="26" t="s">
        <v>15</v>
      </c>
      <c r="C364" s="26" t="s">
        <v>137</v>
      </c>
      <c r="D364" s="26" t="s">
        <v>3</v>
      </c>
      <c r="E364" s="20">
        <v>1</v>
      </c>
    </row>
    <row r="365" spans="2:5" x14ac:dyDescent="0.25">
      <c r="B365" s="26" t="s">
        <v>15</v>
      </c>
      <c r="C365" s="26" t="s">
        <v>138</v>
      </c>
      <c r="D365" s="26" t="s">
        <v>1</v>
      </c>
      <c r="E365" s="20">
        <v>1</v>
      </c>
    </row>
    <row r="366" spans="2:5" x14ac:dyDescent="0.25">
      <c r="B366" s="26" t="s">
        <v>15</v>
      </c>
      <c r="C366" s="26" t="s">
        <v>138</v>
      </c>
      <c r="D366" s="26" t="s">
        <v>3</v>
      </c>
      <c r="E366" s="20">
        <v>1</v>
      </c>
    </row>
    <row r="367" spans="2:5" x14ac:dyDescent="0.25">
      <c r="B367" s="26" t="s">
        <v>15</v>
      </c>
      <c r="C367" s="26" t="s">
        <v>139</v>
      </c>
      <c r="D367" s="26" t="s">
        <v>1</v>
      </c>
      <c r="E367" s="20">
        <v>1</v>
      </c>
    </row>
    <row r="368" spans="2:5" x14ac:dyDescent="0.25">
      <c r="B368" s="26" t="s">
        <v>15</v>
      </c>
      <c r="C368" s="26" t="s">
        <v>139</v>
      </c>
      <c r="D368" s="26" t="s">
        <v>3</v>
      </c>
      <c r="E368" s="20">
        <v>1</v>
      </c>
    </row>
    <row r="369" spans="2:5" x14ac:dyDescent="0.25">
      <c r="B369" s="26" t="s">
        <v>15</v>
      </c>
      <c r="C369" s="26" t="s">
        <v>140</v>
      </c>
      <c r="D369" s="26" t="s">
        <v>1</v>
      </c>
      <c r="E369" s="20">
        <v>1</v>
      </c>
    </row>
    <row r="370" spans="2:5" x14ac:dyDescent="0.25">
      <c r="B370" s="26" t="s">
        <v>15</v>
      </c>
      <c r="C370" s="26" t="s">
        <v>140</v>
      </c>
      <c r="D370" s="26" t="s">
        <v>3</v>
      </c>
      <c r="E370" s="20">
        <v>1</v>
      </c>
    </row>
    <row r="371" spans="2:5" x14ac:dyDescent="0.25">
      <c r="B371" s="26" t="s">
        <v>15</v>
      </c>
      <c r="C371" s="26" t="s">
        <v>141</v>
      </c>
      <c r="D371" s="26" t="s">
        <v>1</v>
      </c>
      <c r="E371" s="20">
        <v>1</v>
      </c>
    </row>
    <row r="372" spans="2:5" x14ac:dyDescent="0.25">
      <c r="B372" s="26" t="s">
        <v>15</v>
      </c>
      <c r="C372" s="26" t="s">
        <v>141</v>
      </c>
      <c r="D372" s="26" t="s">
        <v>3</v>
      </c>
      <c r="E372" s="20">
        <v>1</v>
      </c>
    </row>
    <row r="373" spans="2:5" x14ac:dyDescent="0.25">
      <c r="B373" s="26" t="s">
        <v>15</v>
      </c>
      <c r="C373" s="26" t="s">
        <v>142</v>
      </c>
      <c r="D373" s="26" t="s">
        <v>1</v>
      </c>
      <c r="E373" s="20">
        <v>1</v>
      </c>
    </row>
    <row r="374" spans="2:5" x14ac:dyDescent="0.25">
      <c r="B374" s="26" t="s">
        <v>15</v>
      </c>
      <c r="C374" s="26" t="s">
        <v>142</v>
      </c>
      <c r="D374" s="26" t="s">
        <v>3</v>
      </c>
      <c r="E374" s="20">
        <v>1</v>
      </c>
    </row>
    <row r="375" spans="2:5" x14ac:dyDescent="0.25">
      <c r="B375" s="26" t="s">
        <v>15</v>
      </c>
      <c r="C375" s="26" t="s">
        <v>143</v>
      </c>
      <c r="D375" s="26" t="s">
        <v>1</v>
      </c>
      <c r="E375" s="20">
        <v>1</v>
      </c>
    </row>
    <row r="376" spans="2:5" x14ac:dyDescent="0.25">
      <c r="B376" s="26" t="s">
        <v>15</v>
      </c>
      <c r="C376" s="26" t="s">
        <v>143</v>
      </c>
      <c r="D376" s="26" t="s">
        <v>3</v>
      </c>
      <c r="E376" s="20">
        <v>1</v>
      </c>
    </row>
    <row r="377" spans="2:5" x14ac:dyDescent="0.25">
      <c r="B377" s="26" t="s">
        <v>15</v>
      </c>
      <c r="C377" s="26" t="s">
        <v>144</v>
      </c>
      <c r="D377" s="26" t="s">
        <v>1</v>
      </c>
      <c r="E377" s="20">
        <v>1</v>
      </c>
    </row>
    <row r="378" spans="2:5" x14ac:dyDescent="0.25">
      <c r="B378" s="26" t="s">
        <v>15</v>
      </c>
      <c r="C378" s="26" t="s">
        <v>144</v>
      </c>
      <c r="D378" s="26" t="s">
        <v>3</v>
      </c>
      <c r="E378" s="20">
        <v>1</v>
      </c>
    </row>
    <row r="379" spans="2:5" x14ac:dyDescent="0.25">
      <c r="B379" s="26" t="s">
        <v>15</v>
      </c>
      <c r="C379" s="26" t="s">
        <v>145</v>
      </c>
      <c r="D379" s="26" t="s">
        <v>1</v>
      </c>
      <c r="E379" s="20">
        <v>1</v>
      </c>
    </row>
    <row r="380" spans="2:5" x14ac:dyDescent="0.25">
      <c r="B380" s="26" t="s">
        <v>15</v>
      </c>
      <c r="C380" s="26" t="s">
        <v>145</v>
      </c>
      <c r="D380" s="26" t="s">
        <v>3</v>
      </c>
      <c r="E380" s="20">
        <v>1</v>
      </c>
    </row>
    <row r="381" spans="2:5" x14ac:dyDescent="0.25">
      <c r="B381" s="26" t="s">
        <v>15</v>
      </c>
      <c r="C381" s="26" t="s">
        <v>146</v>
      </c>
      <c r="D381" s="26" t="s">
        <v>1</v>
      </c>
      <c r="E381" s="20">
        <v>1</v>
      </c>
    </row>
    <row r="382" spans="2:5" x14ac:dyDescent="0.25">
      <c r="B382" s="26" t="s">
        <v>15</v>
      </c>
      <c r="C382" s="26" t="s">
        <v>146</v>
      </c>
      <c r="D382" s="26" t="s">
        <v>3</v>
      </c>
      <c r="E382" s="20">
        <v>1</v>
      </c>
    </row>
    <row r="383" spans="2:5" x14ac:dyDescent="0.25">
      <c r="B383" s="26" t="s">
        <v>15</v>
      </c>
      <c r="C383" s="26" t="s">
        <v>147</v>
      </c>
      <c r="D383" s="26" t="s">
        <v>1</v>
      </c>
      <c r="E383" s="20">
        <v>1</v>
      </c>
    </row>
    <row r="384" spans="2:5" x14ac:dyDescent="0.25">
      <c r="B384" s="26" t="s">
        <v>15</v>
      </c>
      <c r="C384" s="26" t="s">
        <v>147</v>
      </c>
      <c r="D384" s="26" t="s">
        <v>3</v>
      </c>
      <c r="E384" s="20">
        <v>1</v>
      </c>
    </row>
    <row r="385" spans="2:5" x14ac:dyDescent="0.25">
      <c r="B385" s="26" t="s">
        <v>15</v>
      </c>
      <c r="C385" s="26" t="s">
        <v>148</v>
      </c>
      <c r="D385" s="26" t="s">
        <v>1</v>
      </c>
      <c r="E385" s="20">
        <v>1</v>
      </c>
    </row>
    <row r="386" spans="2:5" x14ac:dyDescent="0.25">
      <c r="B386" s="26" t="s">
        <v>15</v>
      </c>
      <c r="C386" s="26" t="s">
        <v>148</v>
      </c>
      <c r="D386" s="26" t="s">
        <v>3</v>
      </c>
      <c r="E386" s="20">
        <v>1</v>
      </c>
    </row>
    <row r="387" spans="2:5" x14ac:dyDescent="0.25">
      <c r="B387" s="26" t="s">
        <v>15</v>
      </c>
      <c r="C387" s="26" t="s">
        <v>149</v>
      </c>
      <c r="D387" s="26" t="s">
        <v>1</v>
      </c>
      <c r="E387" s="20">
        <v>1</v>
      </c>
    </row>
    <row r="388" spans="2:5" x14ac:dyDescent="0.25">
      <c r="B388" s="26" t="s">
        <v>15</v>
      </c>
      <c r="C388" s="26" t="s">
        <v>149</v>
      </c>
      <c r="D388" s="26" t="s">
        <v>3</v>
      </c>
      <c r="E388" s="20">
        <v>1</v>
      </c>
    </row>
    <row r="389" spans="2:5" x14ac:dyDescent="0.25">
      <c r="B389" s="26" t="s">
        <v>15</v>
      </c>
      <c r="C389" s="26" t="s">
        <v>150</v>
      </c>
      <c r="D389" s="26" t="s">
        <v>1</v>
      </c>
      <c r="E389" s="20">
        <v>1</v>
      </c>
    </row>
    <row r="390" spans="2:5" x14ac:dyDescent="0.25">
      <c r="B390" s="26" t="s">
        <v>15</v>
      </c>
      <c r="C390" s="26" t="s">
        <v>150</v>
      </c>
      <c r="D390" s="26" t="s">
        <v>3</v>
      </c>
      <c r="E390" s="20">
        <v>1</v>
      </c>
    </row>
    <row r="391" spans="2:5" x14ac:dyDescent="0.25">
      <c r="B391" s="26" t="s">
        <v>15</v>
      </c>
      <c r="C391" s="26" t="s">
        <v>151</v>
      </c>
      <c r="D391" s="26" t="s">
        <v>1</v>
      </c>
      <c r="E391" s="20">
        <v>1</v>
      </c>
    </row>
    <row r="392" spans="2:5" x14ac:dyDescent="0.25">
      <c r="B392" s="26" t="s">
        <v>15</v>
      </c>
      <c r="C392" s="26" t="s">
        <v>151</v>
      </c>
      <c r="D392" s="26" t="s">
        <v>3</v>
      </c>
      <c r="E392" s="20">
        <v>1</v>
      </c>
    </row>
    <row r="393" spans="2:5" x14ac:dyDescent="0.25">
      <c r="B393" s="26" t="s">
        <v>15</v>
      </c>
      <c r="C393" s="26" t="s">
        <v>152</v>
      </c>
      <c r="D393" s="26" t="s">
        <v>1</v>
      </c>
      <c r="E393" s="20">
        <v>1</v>
      </c>
    </row>
    <row r="394" spans="2:5" x14ac:dyDescent="0.25">
      <c r="B394" s="26" t="s">
        <v>15</v>
      </c>
      <c r="C394" s="26" t="s">
        <v>152</v>
      </c>
      <c r="D394" s="26" t="s">
        <v>3</v>
      </c>
      <c r="E394" s="20">
        <v>1</v>
      </c>
    </row>
    <row r="395" spans="2:5" x14ac:dyDescent="0.25">
      <c r="B395" s="26" t="s">
        <v>15</v>
      </c>
      <c r="C395" s="26" t="s">
        <v>153</v>
      </c>
      <c r="D395" s="26" t="s">
        <v>1</v>
      </c>
      <c r="E395" s="20">
        <v>1</v>
      </c>
    </row>
    <row r="396" spans="2:5" x14ac:dyDescent="0.25">
      <c r="B396" s="26" t="s">
        <v>15</v>
      </c>
      <c r="C396" s="26" t="s">
        <v>153</v>
      </c>
      <c r="D396" s="26" t="s">
        <v>3</v>
      </c>
      <c r="E396" s="20">
        <v>1</v>
      </c>
    </row>
    <row r="397" spans="2:5" x14ac:dyDescent="0.25">
      <c r="B397" s="26" t="s">
        <v>15</v>
      </c>
      <c r="C397" s="26" t="s">
        <v>154</v>
      </c>
      <c r="D397" s="26" t="s">
        <v>1</v>
      </c>
      <c r="E397" s="20">
        <v>1</v>
      </c>
    </row>
    <row r="398" spans="2:5" x14ac:dyDescent="0.25">
      <c r="B398" s="26" t="s">
        <v>15</v>
      </c>
      <c r="C398" s="26" t="s">
        <v>154</v>
      </c>
      <c r="D398" s="26" t="s">
        <v>3</v>
      </c>
      <c r="E398" s="20">
        <v>1</v>
      </c>
    </row>
    <row r="399" spans="2:5" x14ac:dyDescent="0.25">
      <c r="B399" s="26" t="s">
        <v>15</v>
      </c>
      <c r="C399" s="26" t="s">
        <v>155</v>
      </c>
      <c r="D399" s="26" t="s">
        <v>1</v>
      </c>
      <c r="E399" s="20">
        <v>1</v>
      </c>
    </row>
    <row r="400" spans="2:5" x14ac:dyDescent="0.25">
      <c r="B400" s="26" t="s">
        <v>15</v>
      </c>
      <c r="C400" s="26" t="s">
        <v>155</v>
      </c>
      <c r="D400" s="26" t="s">
        <v>3</v>
      </c>
      <c r="E400" s="20">
        <v>1</v>
      </c>
    </row>
    <row r="401" spans="2:5" x14ac:dyDescent="0.25">
      <c r="B401" s="26" t="s">
        <v>15</v>
      </c>
      <c r="C401" s="26" t="s">
        <v>156</v>
      </c>
      <c r="D401" s="26" t="s">
        <v>1</v>
      </c>
      <c r="E401" s="20">
        <v>1</v>
      </c>
    </row>
    <row r="402" spans="2:5" x14ac:dyDescent="0.25">
      <c r="B402" s="26" t="s">
        <v>15</v>
      </c>
      <c r="C402" s="26" t="s">
        <v>156</v>
      </c>
      <c r="D402" s="26" t="s">
        <v>3</v>
      </c>
      <c r="E402" s="20">
        <v>1</v>
      </c>
    </row>
    <row r="403" spans="2:5" x14ac:dyDescent="0.25">
      <c r="B403" s="26" t="s">
        <v>15</v>
      </c>
      <c r="C403" s="26" t="s">
        <v>157</v>
      </c>
      <c r="D403" s="26" t="s">
        <v>1</v>
      </c>
      <c r="E403" s="20">
        <v>1</v>
      </c>
    </row>
    <row r="404" spans="2:5" x14ac:dyDescent="0.25">
      <c r="B404" s="26" t="s">
        <v>15</v>
      </c>
      <c r="C404" s="26" t="s">
        <v>157</v>
      </c>
      <c r="D404" s="26" t="s">
        <v>3</v>
      </c>
      <c r="E404" s="20">
        <v>1</v>
      </c>
    </row>
    <row r="405" spans="2:5" x14ac:dyDescent="0.25">
      <c r="B405" s="26" t="s">
        <v>15</v>
      </c>
      <c r="C405" s="26" t="s">
        <v>158</v>
      </c>
      <c r="D405" s="26" t="s">
        <v>1</v>
      </c>
      <c r="E405" s="20">
        <v>1</v>
      </c>
    </row>
    <row r="406" spans="2:5" x14ac:dyDescent="0.25">
      <c r="B406" s="26" t="s">
        <v>15</v>
      </c>
      <c r="C406" s="26" t="s">
        <v>158</v>
      </c>
      <c r="D406" s="26" t="s">
        <v>3</v>
      </c>
      <c r="E406" s="20">
        <v>1</v>
      </c>
    </row>
    <row r="407" spans="2:5" x14ac:dyDescent="0.25">
      <c r="B407" s="26" t="s">
        <v>15</v>
      </c>
      <c r="C407" s="26" t="s">
        <v>159</v>
      </c>
      <c r="D407" s="26" t="s">
        <v>1</v>
      </c>
      <c r="E407" s="20">
        <v>1</v>
      </c>
    </row>
    <row r="408" spans="2:5" x14ac:dyDescent="0.25">
      <c r="B408" s="26" t="s">
        <v>15</v>
      </c>
      <c r="C408" s="26" t="s">
        <v>159</v>
      </c>
      <c r="D408" s="26" t="s">
        <v>3</v>
      </c>
      <c r="E408" s="20">
        <v>1</v>
      </c>
    </row>
    <row r="409" spans="2:5" x14ac:dyDescent="0.25">
      <c r="B409" s="26" t="s">
        <v>15</v>
      </c>
      <c r="C409" s="26" t="s">
        <v>160</v>
      </c>
      <c r="D409" s="26" t="s">
        <v>1</v>
      </c>
      <c r="E409" s="20">
        <v>1</v>
      </c>
    </row>
    <row r="410" spans="2:5" x14ac:dyDescent="0.25">
      <c r="B410" s="26" t="s">
        <v>15</v>
      </c>
      <c r="C410" s="26" t="s">
        <v>160</v>
      </c>
      <c r="D410" s="26" t="s">
        <v>3</v>
      </c>
      <c r="E410" s="20">
        <v>1</v>
      </c>
    </row>
    <row r="411" spans="2:5" x14ac:dyDescent="0.25">
      <c r="B411" s="26" t="s">
        <v>15</v>
      </c>
      <c r="C411" s="26" t="s">
        <v>161</v>
      </c>
      <c r="D411" s="26" t="s">
        <v>1</v>
      </c>
      <c r="E411" s="20">
        <v>1</v>
      </c>
    </row>
    <row r="412" spans="2:5" x14ac:dyDescent="0.25">
      <c r="B412" s="26" t="s">
        <v>15</v>
      </c>
      <c r="C412" s="26" t="s">
        <v>161</v>
      </c>
      <c r="D412" s="26" t="s">
        <v>3</v>
      </c>
      <c r="E412" s="20">
        <v>1</v>
      </c>
    </row>
    <row r="413" spans="2:5" x14ac:dyDescent="0.25">
      <c r="B413" s="26" t="s">
        <v>15</v>
      </c>
      <c r="C413" s="26" t="s">
        <v>162</v>
      </c>
      <c r="D413" s="26" t="s">
        <v>1</v>
      </c>
      <c r="E413" s="20">
        <v>1</v>
      </c>
    </row>
    <row r="414" spans="2:5" x14ac:dyDescent="0.25">
      <c r="B414" s="26" t="s">
        <v>15</v>
      </c>
      <c r="C414" s="26" t="s">
        <v>162</v>
      </c>
      <c r="D414" s="26" t="s">
        <v>3</v>
      </c>
      <c r="E414" s="20">
        <v>1</v>
      </c>
    </row>
    <row r="415" spans="2:5" x14ac:dyDescent="0.25">
      <c r="B415" s="26" t="s">
        <v>15</v>
      </c>
      <c r="C415" s="26" t="s">
        <v>163</v>
      </c>
      <c r="D415" s="26" t="s">
        <v>1</v>
      </c>
      <c r="E415" s="20">
        <v>1</v>
      </c>
    </row>
    <row r="416" spans="2:5" x14ac:dyDescent="0.25">
      <c r="B416" s="26" t="s">
        <v>15</v>
      </c>
      <c r="C416" s="26" t="s">
        <v>163</v>
      </c>
      <c r="D416" s="26" t="s">
        <v>3</v>
      </c>
      <c r="E416" s="20">
        <v>1</v>
      </c>
    </row>
    <row r="417" spans="2:5" x14ac:dyDescent="0.25">
      <c r="B417" s="26" t="s">
        <v>15</v>
      </c>
      <c r="C417" s="26" t="s">
        <v>164</v>
      </c>
      <c r="D417" s="26" t="s">
        <v>1</v>
      </c>
      <c r="E417" s="20">
        <v>1</v>
      </c>
    </row>
    <row r="418" spans="2:5" x14ac:dyDescent="0.25">
      <c r="B418" s="26" t="s">
        <v>15</v>
      </c>
      <c r="C418" s="26" t="s">
        <v>164</v>
      </c>
      <c r="D418" s="26" t="s">
        <v>3</v>
      </c>
      <c r="E418" s="20">
        <v>1</v>
      </c>
    </row>
    <row r="419" spans="2:5" x14ac:dyDescent="0.25">
      <c r="B419" s="26" t="s">
        <v>15</v>
      </c>
      <c r="C419" s="26" t="s">
        <v>165</v>
      </c>
      <c r="D419" s="26" t="s">
        <v>1</v>
      </c>
      <c r="E419" s="20">
        <v>1</v>
      </c>
    </row>
    <row r="420" spans="2:5" x14ac:dyDescent="0.25">
      <c r="B420" s="26" t="s">
        <v>15</v>
      </c>
      <c r="C420" s="26" t="s">
        <v>165</v>
      </c>
      <c r="D420" s="26" t="s">
        <v>3</v>
      </c>
      <c r="E420" s="20">
        <v>1</v>
      </c>
    </row>
    <row r="421" spans="2:5" x14ac:dyDescent="0.25">
      <c r="B421" s="26" t="s">
        <v>15</v>
      </c>
      <c r="C421" s="26" t="s">
        <v>166</v>
      </c>
      <c r="D421" s="26" t="s">
        <v>1</v>
      </c>
      <c r="E421" s="20">
        <v>1</v>
      </c>
    </row>
    <row r="422" spans="2:5" x14ac:dyDescent="0.25">
      <c r="B422" s="26" t="s">
        <v>15</v>
      </c>
      <c r="C422" s="26" t="s">
        <v>166</v>
      </c>
      <c r="D422" s="26" t="s">
        <v>3</v>
      </c>
      <c r="E422" s="20">
        <v>1</v>
      </c>
    </row>
    <row r="423" spans="2:5" x14ac:dyDescent="0.25">
      <c r="B423" s="26" t="s">
        <v>15</v>
      </c>
      <c r="C423" s="26" t="s">
        <v>738</v>
      </c>
      <c r="D423" s="26" t="s">
        <v>1</v>
      </c>
      <c r="E423" s="20">
        <v>1</v>
      </c>
    </row>
    <row r="424" spans="2:5" x14ac:dyDescent="0.25">
      <c r="B424" s="26" t="s">
        <v>15</v>
      </c>
      <c r="C424" s="26" t="s">
        <v>738</v>
      </c>
      <c r="D424" s="26" t="s">
        <v>3</v>
      </c>
      <c r="E424" s="20">
        <v>1</v>
      </c>
    </row>
    <row r="425" spans="2:5" x14ac:dyDescent="0.25">
      <c r="B425" s="26" t="s">
        <v>15</v>
      </c>
      <c r="C425" s="26" t="s">
        <v>167</v>
      </c>
      <c r="D425" s="26" t="s">
        <v>1</v>
      </c>
      <c r="E425" s="20">
        <v>1</v>
      </c>
    </row>
    <row r="426" spans="2:5" x14ac:dyDescent="0.25">
      <c r="B426" s="26" t="s">
        <v>15</v>
      </c>
      <c r="C426" s="26" t="s">
        <v>167</v>
      </c>
      <c r="D426" s="26" t="s">
        <v>3</v>
      </c>
      <c r="E426" s="20">
        <v>1</v>
      </c>
    </row>
    <row r="427" spans="2:5" x14ac:dyDescent="0.25">
      <c r="B427" s="26" t="s">
        <v>15</v>
      </c>
      <c r="C427" s="26" t="s">
        <v>168</v>
      </c>
      <c r="D427" s="26" t="s">
        <v>1</v>
      </c>
      <c r="E427" s="20">
        <v>1</v>
      </c>
    </row>
    <row r="428" spans="2:5" x14ac:dyDescent="0.25">
      <c r="B428" s="26" t="s">
        <v>15</v>
      </c>
      <c r="C428" s="26" t="s">
        <v>168</v>
      </c>
      <c r="D428" s="26" t="s">
        <v>3</v>
      </c>
      <c r="E428" s="20">
        <v>1</v>
      </c>
    </row>
    <row r="429" spans="2:5" x14ac:dyDescent="0.25">
      <c r="B429" s="26" t="s">
        <v>15</v>
      </c>
      <c r="C429" s="26" t="s">
        <v>169</v>
      </c>
      <c r="D429" s="26" t="s">
        <v>1</v>
      </c>
      <c r="E429" s="20">
        <v>1</v>
      </c>
    </row>
    <row r="430" spans="2:5" x14ac:dyDescent="0.25">
      <c r="B430" s="26" t="s">
        <v>15</v>
      </c>
      <c r="C430" s="26" t="s">
        <v>169</v>
      </c>
      <c r="D430" s="26" t="s">
        <v>3</v>
      </c>
      <c r="E430" s="20">
        <v>1</v>
      </c>
    </row>
    <row r="431" spans="2:5" x14ac:dyDescent="0.25">
      <c r="B431" s="26" t="s">
        <v>15</v>
      </c>
      <c r="C431" s="26" t="s">
        <v>169</v>
      </c>
      <c r="D431" s="26" t="s">
        <v>749</v>
      </c>
      <c r="E431" s="20">
        <v>1</v>
      </c>
    </row>
    <row r="432" spans="2:5" x14ac:dyDescent="0.25">
      <c r="B432" s="26" t="s">
        <v>15</v>
      </c>
      <c r="C432" s="26" t="s">
        <v>170</v>
      </c>
      <c r="D432" s="26" t="s">
        <v>1</v>
      </c>
      <c r="E432" s="20">
        <v>1</v>
      </c>
    </row>
    <row r="433" spans="2:5" x14ac:dyDescent="0.25">
      <c r="B433" s="26" t="s">
        <v>15</v>
      </c>
      <c r="C433" s="26" t="s">
        <v>170</v>
      </c>
      <c r="D433" s="26" t="s">
        <v>3</v>
      </c>
      <c r="E433" s="20">
        <v>1</v>
      </c>
    </row>
    <row r="434" spans="2:5" x14ac:dyDescent="0.25">
      <c r="B434" s="26" t="s">
        <v>15</v>
      </c>
      <c r="C434" s="26" t="s">
        <v>171</v>
      </c>
      <c r="D434" s="26" t="s">
        <v>1</v>
      </c>
      <c r="E434" s="20">
        <v>1</v>
      </c>
    </row>
    <row r="435" spans="2:5" x14ac:dyDescent="0.25">
      <c r="B435" s="26" t="s">
        <v>15</v>
      </c>
      <c r="C435" s="26" t="s">
        <v>171</v>
      </c>
      <c r="D435" s="26" t="s">
        <v>3</v>
      </c>
      <c r="E435" s="20">
        <v>1</v>
      </c>
    </row>
    <row r="436" spans="2:5" x14ac:dyDescent="0.25">
      <c r="B436" s="26" t="s">
        <v>15</v>
      </c>
      <c r="C436" s="26" t="s">
        <v>172</v>
      </c>
      <c r="D436" s="26" t="s">
        <v>1</v>
      </c>
      <c r="E436" s="20">
        <v>1</v>
      </c>
    </row>
    <row r="437" spans="2:5" x14ac:dyDescent="0.25">
      <c r="B437" s="26" t="s">
        <v>15</v>
      </c>
      <c r="C437" s="26" t="s">
        <v>172</v>
      </c>
      <c r="D437" s="26" t="s">
        <v>3</v>
      </c>
      <c r="E437" s="20">
        <v>1</v>
      </c>
    </row>
    <row r="438" spans="2:5" x14ac:dyDescent="0.25">
      <c r="B438" s="26" t="s">
        <v>15</v>
      </c>
      <c r="C438" s="26" t="s">
        <v>739</v>
      </c>
      <c r="D438" s="26" t="s">
        <v>1</v>
      </c>
      <c r="E438" s="20">
        <v>1</v>
      </c>
    </row>
    <row r="439" spans="2:5" x14ac:dyDescent="0.25">
      <c r="B439" s="26" t="s">
        <v>15</v>
      </c>
      <c r="C439" s="26" t="s">
        <v>739</v>
      </c>
      <c r="D439" s="26" t="s">
        <v>3</v>
      </c>
      <c r="E439" s="20">
        <v>1</v>
      </c>
    </row>
    <row r="440" spans="2:5" x14ac:dyDescent="0.25">
      <c r="B440" s="26" t="s">
        <v>15</v>
      </c>
      <c r="C440" s="26" t="s">
        <v>173</v>
      </c>
      <c r="D440" s="26" t="s">
        <v>1</v>
      </c>
      <c r="E440" s="20">
        <v>1</v>
      </c>
    </row>
    <row r="441" spans="2:5" x14ac:dyDescent="0.25">
      <c r="B441" s="26" t="s">
        <v>15</v>
      </c>
      <c r="C441" s="26" t="s">
        <v>173</v>
      </c>
      <c r="D441" s="26" t="s">
        <v>3</v>
      </c>
      <c r="E441" s="20">
        <v>1</v>
      </c>
    </row>
    <row r="442" spans="2:5" x14ac:dyDescent="0.25">
      <c r="B442" s="26" t="s">
        <v>15</v>
      </c>
      <c r="C442" s="26" t="s">
        <v>740</v>
      </c>
      <c r="D442" s="26" t="s">
        <v>1</v>
      </c>
      <c r="E442" s="20">
        <v>1</v>
      </c>
    </row>
    <row r="443" spans="2:5" x14ac:dyDescent="0.25">
      <c r="B443" s="26" t="s">
        <v>15</v>
      </c>
      <c r="C443" s="26" t="s">
        <v>740</v>
      </c>
      <c r="D443" s="26" t="s">
        <v>3</v>
      </c>
      <c r="E443" s="20">
        <v>1</v>
      </c>
    </row>
    <row r="444" spans="2:5" x14ac:dyDescent="0.25">
      <c r="B444" s="26" t="s">
        <v>15</v>
      </c>
      <c r="C444" s="26" t="s">
        <v>174</v>
      </c>
      <c r="D444" s="26" t="s">
        <v>1</v>
      </c>
      <c r="E444" s="20">
        <v>1</v>
      </c>
    </row>
    <row r="445" spans="2:5" x14ac:dyDescent="0.25">
      <c r="B445" s="26" t="s">
        <v>15</v>
      </c>
      <c r="C445" s="26" t="s">
        <v>174</v>
      </c>
      <c r="D445" s="26" t="s">
        <v>3</v>
      </c>
      <c r="E445" s="20">
        <v>1</v>
      </c>
    </row>
    <row r="446" spans="2:5" x14ac:dyDescent="0.25">
      <c r="B446" s="26" t="s">
        <v>15</v>
      </c>
      <c r="C446" s="26" t="s">
        <v>175</v>
      </c>
      <c r="D446" s="26" t="s">
        <v>1</v>
      </c>
      <c r="E446" s="20">
        <v>1</v>
      </c>
    </row>
    <row r="447" spans="2:5" x14ac:dyDescent="0.25">
      <c r="B447" s="26" t="s">
        <v>15</v>
      </c>
      <c r="C447" s="26" t="s">
        <v>175</v>
      </c>
      <c r="D447" s="26" t="s">
        <v>3</v>
      </c>
      <c r="E447" s="20">
        <v>1</v>
      </c>
    </row>
    <row r="448" spans="2:5" x14ac:dyDescent="0.25">
      <c r="B448" s="26" t="s">
        <v>15</v>
      </c>
      <c r="C448" s="26" t="s">
        <v>175</v>
      </c>
      <c r="D448" s="26" t="s">
        <v>20</v>
      </c>
      <c r="E448" s="20">
        <v>1</v>
      </c>
    </row>
    <row r="449" spans="2:5" x14ac:dyDescent="0.25">
      <c r="B449" s="26" t="s">
        <v>15</v>
      </c>
      <c r="C449" s="26" t="s">
        <v>176</v>
      </c>
      <c r="D449" s="26" t="s">
        <v>1</v>
      </c>
      <c r="E449" s="20">
        <v>1</v>
      </c>
    </row>
    <row r="450" spans="2:5" x14ac:dyDescent="0.25">
      <c r="B450" s="26" t="s">
        <v>15</v>
      </c>
      <c r="C450" s="26" t="s">
        <v>176</v>
      </c>
      <c r="D450" s="26" t="s">
        <v>3</v>
      </c>
      <c r="E450" s="20">
        <v>1</v>
      </c>
    </row>
    <row r="451" spans="2:5" x14ac:dyDescent="0.25">
      <c r="B451" s="26" t="s">
        <v>15</v>
      </c>
      <c r="C451" s="26" t="s">
        <v>177</v>
      </c>
      <c r="D451" s="26" t="s">
        <v>1</v>
      </c>
      <c r="E451" s="20">
        <v>1</v>
      </c>
    </row>
    <row r="452" spans="2:5" x14ac:dyDescent="0.25">
      <c r="B452" s="26" t="s">
        <v>15</v>
      </c>
      <c r="C452" s="26" t="s">
        <v>177</v>
      </c>
      <c r="D452" s="26" t="s">
        <v>3</v>
      </c>
      <c r="E452" s="20">
        <v>1</v>
      </c>
    </row>
    <row r="453" spans="2:5" x14ac:dyDescent="0.25">
      <c r="B453" s="26" t="s">
        <v>15</v>
      </c>
      <c r="C453" s="26" t="s">
        <v>178</v>
      </c>
      <c r="D453" s="26" t="s">
        <v>1</v>
      </c>
      <c r="E453" s="20">
        <v>1</v>
      </c>
    </row>
    <row r="454" spans="2:5" x14ac:dyDescent="0.25">
      <c r="B454" s="26" t="s">
        <v>15</v>
      </c>
      <c r="C454" s="26" t="s">
        <v>178</v>
      </c>
      <c r="D454" s="26" t="s">
        <v>3</v>
      </c>
      <c r="E454" s="20">
        <v>1</v>
      </c>
    </row>
    <row r="455" spans="2:5" x14ac:dyDescent="0.25">
      <c r="B455" s="26" t="s">
        <v>15</v>
      </c>
      <c r="C455" s="26" t="s">
        <v>179</v>
      </c>
      <c r="D455" s="26" t="s">
        <v>1</v>
      </c>
      <c r="E455" s="20">
        <v>1</v>
      </c>
    </row>
    <row r="456" spans="2:5" x14ac:dyDescent="0.25">
      <c r="B456" s="26" t="s">
        <v>15</v>
      </c>
      <c r="C456" s="26" t="s">
        <v>179</v>
      </c>
      <c r="D456" s="26" t="s">
        <v>3</v>
      </c>
      <c r="E456" s="20">
        <v>1</v>
      </c>
    </row>
    <row r="457" spans="2:5" x14ac:dyDescent="0.25">
      <c r="B457" s="26" t="s">
        <v>15</v>
      </c>
      <c r="C457" s="26" t="s">
        <v>180</v>
      </c>
      <c r="D457" s="26" t="s">
        <v>3</v>
      </c>
      <c r="E457" s="20">
        <v>1</v>
      </c>
    </row>
    <row r="458" spans="2:5" x14ac:dyDescent="0.25">
      <c r="B458" s="26" t="s">
        <v>15</v>
      </c>
      <c r="C458" s="26" t="s">
        <v>180</v>
      </c>
      <c r="D458" s="26" t="s">
        <v>20</v>
      </c>
      <c r="E458" s="20">
        <v>1</v>
      </c>
    </row>
    <row r="459" spans="2:5" x14ac:dyDescent="0.25">
      <c r="B459" s="26" t="s">
        <v>15</v>
      </c>
      <c r="C459" s="26" t="s">
        <v>181</v>
      </c>
      <c r="D459" s="26" t="s">
        <v>1</v>
      </c>
      <c r="E459" s="20">
        <v>1</v>
      </c>
    </row>
    <row r="460" spans="2:5" x14ac:dyDescent="0.25">
      <c r="B460" s="26" t="s">
        <v>15</v>
      </c>
      <c r="C460" s="26" t="s">
        <v>181</v>
      </c>
      <c r="D460" s="26" t="s">
        <v>3</v>
      </c>
      <c r="E460" s="20">
        <v>1</v>
      </c>
    </row>
    <row r="461" spans="2:5" x14ac:dyDescent="0.25">
      <c r="B461" s="26" t="s">
        <v>15</v>
      </c>
      <c r="C461" s="26" t="s">
        <v>182</v>
      </c>
      <c r="D461" s="26" t="s">
        <v>1</v>
      </c>
      <c r="E461" s="20">
        <v>1</v>
      </c>
    </row>
    <row r="462" spans="2:5" x14ac:dyDescent="0.25">
      <c r="B462" s="26" t="s">
        <v>15</v>
      </c>
      <c r="C462" s="26" t="s">
        <v>182</v>
      </c>
      <c r="D462" s="26" t="s">
        <v>3</v>
      </c>
      <c r="E462" s="20">
        <v>1</v>
      </c>
    </row>
    <row r="463" spans="2:5" x14ac:dyDescent="0.25">
      <c r="B463" s="26" t="s">
        <v>15</v>
      </c>
      <c r="C463" s="26" t="s">
        <v>183</v>
      </c>
      <c r="D463" s="26" t="s">
        <v>1</v>
      </c>
      <c r="E463" s="20">
        <v>1</v>
      </c>
    </row>
    <row r="464" spans="2:5" x14ac:dyDescent="0.25">
      <c r="B464" s="26" t="s">
        <v>15</v>
      </c>
      <c r="C464" s="26" t="s">
        <v>183</v>
      </c>
      <c r="D464" s="26" t="s">
        <v>3</v>
      </c>
      <c r="E464" s="20">
        <v>1</v>
      </c>
    </row>
    <row r="465" spans="2:5" x14ac:dyDescent="0.25">
      <c r="B465" s="26" t="s">
        <v>15</v>
      </c>
      <c r="C465" s="26" t="s">
        <v>184</v>
      </c>
      <c r="D465" s="26" t="s">
        <v>1</v>
      </c>
      <c r="E465" s="20">
        <v>1</v>
      </c>
    </row>
    <row r="466" spans="2:5" x14ac:dyDescent="0.25">
      <c r="B466" s="26" t="s">
        <v>15</v>
      </c>
      <c r="C466" s="26" t="s">
        <v>184</v>
      </c>
      <c r="D466" s="26" t="s">
        <v>3</v>
      </c>
      <c r="E466" s="20">
        <v>1</v>
      </c>
    </row>
    <row r="467" spans="2:5" x14ac:dyDescent="0.25">
      <c r="B467" s="26" t="s">
        <v>15</v>
      </c>
      <c r="C467" s="26" t="s">
        <v>185</v>
      </c>
      <c r="D467" s="26" t="s">
        <v>1</v>
      </c>
      <c r="E467" s="20">
        <v>1</v>
      </c>
    </row>
    <row r="468" spans="2:5" x14ac:dyDescent="0.25">
      <c r="B468" s="26" t="s">
        <v>15</v>
      </c>
      <c r="C468" s="26" t="s">
        <v>185</v>
      </c>
      <c r="D468" s="26" t="s">
        <v>3</v>
      </c>
      <c r="E468" s="20">
        <v>1</v>
      </c>
    </row>
    <row r="469" spans="2:5" x14ac:dyDescent="0.25">
      <c r="B469" s="26" t="s">
        <v>15</v>
      </c>
      <c r="C469" s="26" t="s">
        <v>186</v>
      </c>
      <c r="D469" s="26" t="s">
        <v>1</v>
      </c>
      <c r="E469" s="20">
        <v>1</v>
      </c>
    </row>
    <row r="470" spans="2:5" x14ac:dyDescent="0.25">
      <c r="B470" s="26" t="s">
        <v>15</v>
      </c>
      <c r="C470" s="26" t="s">
        <v>186</v>
      </c>
      <c r="D470" s="26" t="s">
        <v>3</v>
      </c>
      <c r="E470" s="20">
        <v>1</v>
      </c>
    </row>
    <row r="471" spans="2:5" x14ac:dyDescent="0.25">
      <c r="B471" s="26" t="s">
        <v>15</v>
      </c>
      <c r="C471" s="26" t="s">
        <v>187</v>
      </c>
      <c r="D471" s="26" t="s">
        <v>1</v>
      </c>
      <c r="E471" s="20">
        <v>1</v>
      </c>
    </row>
    <row r="472" spans="2:5" x14ac:dyDescent="0.25">
      <c r="B472" s="26" t="s">
        <v>15</v>
      </c>
      <c r="C472" s="26" t="s">
        <v>187</v>
      </c>
      <c r="D472" s="26" t="s">
        <v>3</v>
      </c>
      <c r="E472" s="20">
        <v>1</v>
      </c>
    </row>
    <row r="473" spans="2:5" x14ac:dyDescent="0.25">
      <c r="B473" s="26" t="s">
        <v>15</v>
      </c>
      <c r="C473" s="26" t="s">
        <v>188</v>
      </c>
      <c r="D473" s="26" t="s">
        <v>1</v>
      </c>
      <c r="E473" s="20">
        <v>1</v>
      </c>
    </row>
    <row r="474" spans="2:5" x14ac:dyDescent="0.25">
      <c r="B474" s="26" t="s">
        <v>15</v>
      </c>
      <c r="C474" s="26" t="s">
        <v>188</v>
      </c>
      <c r="D474" s="26" t="s">
        <v>3</v>
      </c>
      <c r="E474" s="20">
        <v>1</v>
      </c>
    </row>
    <row r="475" spans="2:5" x14ac:dyDescent="0.25">
      <c r="B475" s="26" t="s">
        <v>15</v>
      </c>
      <c r="C475" s="26" t="s">
        <v>189</v>
      </c>
      <c r="D475" s="26" t="s">
        <v>1</v>
      </c>
      <c r="E475" s="20">
        <v>1</v>
      </c>
    </row>
    <row r="476" spans="2:5" x14ac:dyDescent="0.25">
      <c r="B476" s="26" t="s">
        <v>15</v>
      </c>
      <c r="C476" s="26" t="s">
        <v>189</v>
      </c>
      <c r="D476" s="26" t="s">
        <v>3</v>
      </c>
      <c r="E476" s="20">
        <v>1</v>
      </c>
    </row>
    <row r="477" spans="2:5" x14ac:dyDescent="0.25">
      <c r="B477" s="26" t="s">
        <v>15</v>
      </c>
      <c r="C477" s="26" t="s">
        <v>190</v>
      </c>
      <c r="D477" s="26" t="s">
        <v>1</v>
      </c>
      <c r="E477" s="20">
        <v>1</v>
      </c>
    </row>
    <row r="478" spans="2:5" x14ac:dyDescent="0.25">
      <c r="B478" s="26" t="s">
        <v>15</v>
      </c>
      <c r="C478" s="26" t="s">
        <v>190</v>
      </c>
      <c r="D478" s="26" t="s">
        <v>3</v>
      </c>
      <c r="E478" s="20">
        <v>1</v>
      </c>
    </row>
    <row r="479" spans="2:5" x14ac:dyDescent="0.25">
      <c r="B479" s="26" t="s">
        <v>15</v>
      </c>
      <c r="C479" s="26" t="s">
        <v>191</v>
      </c>
      <c r="D479" s="26" t="s">
        <v>1</v>
      </c>
      <c r="E479" s="20">
        <v>1</v>
      </c>
    </row>
    <row r="480" spans="2:5" x14ac:dyDescent="0.25">
      <c r="B480" s="26" t="s">
        <v>15</v>
      </c>
      <c r="C480" s="26" t="s">
        <v>191</v>
      </c>
      <c r="D480" s="26" t="s">
        <v>3</v>
      </c>
      <c r="E480" s="20">
        <v>1</v>
      </c>
    </row>
    <row r="481" spans="2:5" x14ac:dyDescent="0.25">
      <c r="B481" s="26" t="s">
        <v>15</v>
      </c>
      <c r="C481" s="26" t="s">
        <v>192</v>
      </c>
      <c r="D481" s="26" t="s">
        <v>1</v>
      </c>
      <c r="E481" s="20">
        <v>1</v>
      </c>
    </row>
    <row r="482" spans="2:5" x14ac:dyDescent="0.25">
      <c r="B482" s="26" t="s">
        <v>15</v>
      </c>
      <c r="C482" s="26" t="s">
        <v>192</v>
      </c>
      <c r="D482" s="26" t="s">
        <v>3</v>
      </c>
      <c r="E482" s="20">
        <v>1</v>
      </c>
    </row>
    <row r="483" spans="2:5" x14ac:dyDescent="0.25">
      <c r="B483" s="26" t="s">
        <v>15</v>
      </c>
      <c r="C483" s="26" t="s">
        <v>193</v>
      </c>
      <c r="D483" s="26" t="s">
        <v>1</v>
      </c>
      <c r="E483" s="20">
        <v>1</v>
      </c>
    </row>
    <row r="484" spans="2:5" x14ac:dyDescent="0.25">
      <c r="B484" s="26" t="s">
        <v>15</v>
      </c>
      <c r="C484" s="26" t="s">
        <v>193</v>
      </c>
      <c r="D484" s="26" t="s">
        <v>3</v>
      </c>
      <c r="E484" s="20">
        <v>1</v>
      </c>
    </row>
    <row r="485" spans="2:5" x14ac:dyDescent="0.25">
      <c r="B485" s="26" t="s">
        <v>15</v>
      </c>
      <c r="C485" s="26" t="s">
        <v>194</v>
      </c>
      <c r="D485" s="26" t="s">
        <v>1</v>
      </c>
      <c r="E485" s="20">
        <v>1</v>
      </c>
    </row>
    <row r="486" spans="2:5" x14ac:dyDescent="0.25">
      <c r="B486" s="26" t="s">
        <v>15</v>
      </c>
      <c r="C486" s="26" t="s">
        <v>194</v>
      </c>
      <c r="D486" s="26" t="s">
        <v>3</v>
      </c>
      <c r="E486" s="20">
        <v>1</v>
      </c>
    </row>
    <row r="487" spans="2:5" x14ac:dyDescent="0.25">
      <c r="B487" s="26" t="s">
        <v>15</v>
      </c>
      <c r="C487" s="26" t="s">
        <v>195</v>
      </c>
      <c r="D487" s="26" t="s">
        <v>1</v>
      </c>
      <c r="E487" s="20">
        <v>1</v>
      </c>
    </row>
    <row r="488" spans="2:5" x14ac:dyDescent="0.25">
      <c r="B488" s="26" t="s">
        <v>15</v>
      </c>
      <c r="C488" s="26" t="s">
        <v>195</v>
      </c>
      <c r="D488" s="26" t="s">
        <v>3</v>
      </c>
      <c r="E488" s="20">
        <v>1</v>
      </c>
    </row>
    <row r="489" spans="2:5" x14ac:dyDescent="0.25">
      <c r="B489" s="26" t="s">
        <v>15</v>
      </c>
      <c r="C489" s="26" t="s">
        <v>196</v>
      </c>
      <c r="D489" s="26" t="s">
        <v>1</v>
      </c>
      <c r="E489" s="20">
        <v>1</v>
      </c>
    </row>
    <row r="490" spans="2:5" x14ac:dyDescent="0.25">
      <c r="B490" s="26" t="s">
        <v>15</v>
      </c>
      <c r="C490" s="26" t="s">
        <v>196</v>
      </c>
      <c r="D490" s="26" t="s">
        <v>3</v>
      </c>
      <c r="E490" s="20">
        <v>1</v>
      </c>
    </row>
    <row r="491" spans="2:5" x14ac:dyDescent="0.25">
      <c r="B491" s="26" t="s">
        <v>15</v>
      </c>
      <c r="C491" s="26" t="s">
        <v>197</v>
      </c>
      <c r="D491" s="26" t="s">
        <v>1</v>
      </c>
      <c r="E491" s="20">
        <v>1</v>
      </c>
    </row>
    <row r="492" spans="2:5" x14ac:dyDescent="0.25">
      <c r="B492" s="26" t="s">
        <v>15</v>
      </c>
      <c r="C492" s="26" t="s">
        <v>197</v>
      </c>
      <c r="D492" s="26" t="s">
        <v>3</v>
      </c>
      <c r="E492" s="20">
        <v>1</v>
      </c>
    </row>
    <row r="493" spans="2:5" x14ac:dyDescent="0.25">
      <c r="B493" s="26" t="s">
        <v>15</v>
      </c>
      <c r="C493" s="26" t="s">
        <v>198</v>
      </c>
      <c r="D493" s="26" t="s">
        <v>1</v>
      </c>
      <c r="E493" s="20">
        <v>1</v>
      </c>
    </row>
    <row r="494" spans="2:5" x14ac:dyDescent="0.25">
      <c r="B494" s="26" t="s">
        <v>15</v>
      </c>
      <c r="C494" s="26" t="s">
        <v>198</v>
      </c>
      <c r="D494" s="26" t="s">
        <v>3</v>
      </c>
      <c r="E494" s="20">
        <v>1</v>
      </c>
    </row>
    <row r="495" spans="2:5" x14ac:dyDescent="0.25">
      <c r="B495" s="26" t="s">
        <v>15</v>
      </c>
      <c r="C495" s="26" t="s">
        <v>199</v>
      </c>
      <c r="D495" s="26" t="s">
        <v>1</v>
      </c>
      <c r="E495" s="20">
        <v>1</v>
      </c>
    </row>
    <row r="496" spans="2:5" x14ac:dyDescent="0.25">
      <c r="B496" s="26" t="s">
        <v>15</v>
      </c>
      <c r="C496" s="26" t="s">
        <v>199</v>
      </c>
      <c r="D496" s="26" t="s">
        <v>3</v>
      </c>
      <c r="E496" s="20">
        <v>1</v>
      </c>
    </row>
    <row r="497" spans="2:5" x14ac:dyDescent="0.25">
      <c r="B497" s="26" t="s">
        <v>15</v>
      </c>
      <c r="C497" s="26" t="s">
        <v>200</v>
      </c>
      <c r="D497" s="26" t="s">
        <v>1</v>
      </c>
      <c r="E497" s="20">
        <v>1</v>
      </c>
    </row>
    <row r="498" spans="2:5" x14ac:dyDescent="0.25">
      <c r="B498" s="26" t="s">
        <v>15</v>
      </c>
      <c r="C498" s="26" t="s">
        <v>200</v>
      </c>
      <c r="D498" s="26" t="s">
        <v>3</v>
      </c>
      <c r="E498" s="20">
        <v>1</v>
      </c>
    </row>
    <row r="499" spans="2:5" x14ac:dyDescent="0.25">
      <c r="B499" s="26" t="s">
        <v>15</v>
      </c>
      <c r="C499" s="26" t="s">
        <v>201</v>
      </c>
      <c r="D499" s="26" t="s">
        <v>1</v>
      </c>
      <c r="E499" s="20">
        <v>1</v>
      </c>
    </row>
    <row r="500" spans="2:5" x14ac:dyDescent="0.25">
      <c r="B500" s="26" t="s">
        <v>15</v>
      </c>
      <c r="C500" s="26" t="s">
        <v>201</v>
      </c>
      <c r="D500" s="26" t="s">
        <v>3</v>
      </c>
      <c r="E500" s="20">
        <v>1</v>
      </c>
    </row>
    <row r="501" spans="2:5" x14ac:dyDescent="0.25">
      <c r="B501" s="26" t="s">
        <v>15</v>
      </c>
      <c r="C501" s="26" t="s">
        <v>202</v>
      </c>
      <c r="D501" s="26" t="s">
        <v>1</v>
      </c>
      <c r="E501" s="20">
        <v>1</v>
      </c>
    </row>
    <row r="502" spans="2:5" x14ac:dyDescent="0.25">
      <c r="B502" s="26" t="s">
        <v>15</v>
      </c>
      <c r="C502" s="26" t="s">
        <v>202</v>
      </c>
      <c r="D502" s="26" t="s">
        <v>3</v>
      </c>
      <c r="E502" s="20">
        <v>1</v>
      </c>
    </row>
    <row r="503" spans="2:5" x14ac:dyDescent="0.25">
      <c r="B503" s="26" t="s">
        <v>15</v>
      </c>
      <c r="C503" s="26" t="s">
        <v>203</v>
      </c>
      <c r="D503" s="26" t="s">
        <v>1</v>
      </c>
      <c r="E503" s="20">
        <v>1</v>
      </c>
    </row>
    <row r="504" spans="2:5" x14ac:dyDescent="0.25">
      <c r="B504" s="26" t="s">
        <v>15</v>
      </c>
      <c r="C504" s="26" t="s">
        <v>203</v>
      </c>
      <c r="D504" s="26" t="s">
        <v>3</v>
      </c>
      <c r="E504" s="20">
        <v>1</v>
      </c>
    </row>
    <row r="505" spans="2:5" x14ac:dyDescent="0.25">
      <c r="B505" s="26" t="s">
        <v>15</v>
      </c>
      <c r="C505" s="26" t="s">
        <v>204</v>
      </c>
      <c r="D505" s="26" t="s">
        <v>1</v>
      </c>
      <c r="E505" s="20">
        <v>1</v>
      </c>
    </row>
    <row r="506" spans="2:5" x14ac:dyDescent="0.25">
      <c r="B506" s="26" t="s">
        <v>15</v>
      </c>
      <c r="C506" s="26" t="s">
        <v>204</v>
      </c>
      <c r="D506" s="26" t="s">
        <v>3</v>
      </c>
      <c r="E506" s="20">
        <v>1</v>
      </c>
    </row>
    <row r="507" spans="2:5" x14ac:dyDescent="0.25">
      <c r="B507" s="26" t="s">
        <v>15</v>
      </c>
      <c r="C507" s="26" t="s">
        <v>205</v>
      </c>
      <c r="D507" s="26" t="s">
        <v>1</v>
      </c>
      <c r="E507" s="20">
        <v>1</v>
      </c>
    </row>
    <row r="508" spans="2:5" x14ac:dyDescent="0.25">
      <c r="B508" s="26" t="s">
        <v>15</v>
      </c>
      <c r="C508" s="26" t="s">
        <v>205</v>
      </c>
      <c r="D508" s="26" t="s">
        <v>3</v>
      </c>
      <c r="E508" s="20">
        <v>1</v>
      </c>
    </row>
    <row r="509" spans="2:5" x14ac:dyDescent="0.25">
      <c r="B509" s="26" t="s">
        <v>15</v>
      </c>
      <c r="C509" s="26" t="s">
        <v>206</v>
      </c>
      <c r="D509" s="26" t="s">
        <v>1</v>
      </c>
      <c r="E509" s="20">
        <v>1</v>
      </c>
    </row>
    <row r="510" spans="2:5" x14ac:dyDescent="0.25">
      <c r="B510" s="26" t="s">
        <v>15</v>
      </c>
      <c r="C510" s="26" t="s">
        <v>206</v>
      </c>
      <c r="D510" s="26" t="s">
        <v>3</v>
      </c>
      <c r="E510" s="20">
        <v>1</v>
      </c>
    </row>
    <row r="511" spans="2:5" x14ac:dyDescent="0.25">
      <c r="B511" s="26" t="s">
        <v>15</v>
      </c>
      <c r="C511" s="26" t="s">
        <v>207</v>
      </c>
      <c r="D511" s="26" t="s">
        <v>1</v>
      </c>
      <c r="E511" s="20">
        <v>1</v>
      </c>
    </row>
    <row r="512" spans="2:5" x14ac:dyDescent="0.25">
      <c r="B512" s="26" t="s">
        <v>15</v>
      </c>
      <c r="C512" s="26" t="s">
        <v>207</v>
      </c>
      <c r="D512" s="26" t="s">
        <v>3</v>
      </c>
      <c r="E512" s="20">
        <v>1</v>
      </c>
    </row>
    <row r="513" spans="2:5" x14ac:dyDescent="0.25">
      <c r="B513" s="26" t="s">
        <v>15</v>
      </c>
      <c r="C513" s="26" t="s">
        <v>208</v>
      </c>
      <c r="D513" s="26" t="s">
        <v>1</v>
      </c>
      <c r="E513" s="20">
        <v>1</v>
      </c>
    </row>
    <row r="514" spans="2:5" x14ac:dyDescent="0.25">
      <c r="B514" s="26" t="s">
        <v>15</v>
      </c>
      <c r="C514" s="26" t="s">
        <v>208</v>
      </c>
      <c r="D514" s="26" t="s">
        <v>3</v>
      </c>
      <c r="E514" s="20">
        <v>1</v>
      </c>
    </row>
    <row r="515" spans="2:5" x14ac:dyDescent="0.25">
      <c r="B515" s="26" t="s">
        <v>15</v>
      </c>
      <c r="C515" s="26" t="s">
        <v>209</v>
      </c>
      <c r="D515" s="26" t="s">
        <v>1</v>
      </c>
      <c r="E515" s="20">
        <v>1</v>
      </c>
    </row>
    <row r="516" spans="2:5" x14ac:dyDescent="0.25">
      <c r="B516" s="26" t="s">
        <v>15</v>
      </c>
      <c r="C516" s="26" t="s">
        <v>209</v>
      </c>
      <c r="D516" s="26" t="s">
        <v>3</v>
      </c>
      <c r="E516" s="20">
        <v>1</v>
      </c>
    </row>
    <row r="517" spans="2:5" x14ac:dyDescent="0.25">
      <c r="B517" s="26" t="s">
        <v>15</v>
      </c>
      <c r="C517" s="26" t="s">
        <v>210</v>
      </c>
      <c r="D517" s="26" t="s">
        <v>1</v>
      </c>
      <c r="E517" s="20">
        <v>1</v>
      </c>
    </row>
    <row r="518" spans="2:5" x14ac:dyDescent="0.25">
      <c r="B518" s="26" t="s">
        <v>15</v>
      </c>
      <c r="C518" s="26" t="s">
        <v>210</v>
      </c>
      <c r="D518" s="26" t="s">
        <v>3</v>
      </c>
      <c r="E518" s="20">
        <v>1</v>
      </c>
    </row>
    <row r="519" spans="2:5" x14ac:dyDescent="0.25">
      <c r="B519" s="26" t="s">
        <v>15</v>
      </c>
      <c r="C519" s="26" t="s">
        <v>211</v>
      </c>
      <c r="D519" s="26" t="s">
        <v>1</v>
      </c>
      <c r="E519" s="20">
        <v>1</v>
      </c>
    </row>
    <row r="520" spans="2:5" x14ac:dyDescent="0.25">
      <c r="B520" s="26" t="s">
        <v>15</v>
      </c>
      <c r="C520" s="26" t="s">
        <v>211</v>
      </c>
      <c r="D520" s="26" t="s">
        <v>3</v>
      </c>
      <c r="E520" s="20">
        <v>1</v>
      </c>
    </row>
    <row r="521" spans="2:5" x14ac:dyDescent="0.25">
      <c r="B521" s="26" t="s">
        <v>15</v>
      </c>
      <c r="C521" s="26" t="s">
        <v>212</v>
      </c>
      <c r="D521" s="26" t="s">
        <v>1</v>
      </c>
      <c r="E521" s="20">
        <v>1</v>
      </c>
    </row>
    <row r="522" spans="2:5" x14ac:dyDescent="0.25">
      <c r="B522" s="26" t="s">
        <v>15</v>
      </c>
      <c r="C522" s="26" t="s">
        <v>212</v>
      </c>
      <c r="D522" s="26" t="s">
        <v>3</v>
      </c>
      <c r="E522" s="20">
        <v>1</v>
      </c>
    </row>
    <row r="523" spans="2:5" x14ac:dyDescent="0.25">
      <c r="B523" s="26" t="s">
        <v>15</v>
      </c>
      <c r="C523" s="26" t="s">
        <v>213</v>
      </c>
      <c r="D523" s="26" t="s">
        <v>1</v>
      </c>
      <c r="E523" s="20">
        <v>1</v>
      </c>
    </row>
    <row r="524" spans="2:5" x14ac:dyDescent="0.25">
      <c r="B524" s="26" t="s">
        <v>15</v>
      </c>
      <c r="C524" s="26" t="s">
        <v>213</v>
      </c>
      <c r="D524" s="26" t="s">
        <v>3</v>
      </c>
      <c r="E524" s="20">
        <v>1</v>
      </c>
    </row>
    <row r="525" spans="2:5" x14ac:dyDescent="0.25">
      <c r="B525" s="26" t="s">
        <v>15</v>
      </c>
      <c r="C525" s="26" t="s">
        <v>213</v>
      </c>
      <c r="D525" s="26" t="s">
        <v>20</v>
      </c>
      <c r="E525" s="20">
        <v>1</v>
      </c>
    </row>
    <row r="526" spans="2:5" x14ac:dyDescent="0.25">
      <c r="B526" s="26" t="s">
        <v>15</v>
      </c>
      <c r="C526" s="26" t="s">
        <v>214</v>
      </c>
      <c r="D526" s="26" t="s">
        <v>1</v>
      </c>
      <c r="E526" s="20">
        <v>1</v>
      </c>
    </row>
    <row r="527" spans="2:5" x14ac:dyDescent="0.25">
      <c r="B527" s="26" t="s">
        <v>15</v>
      </c>
      <c r="C527" s="26" t="s">
        <v>214</v>
      </c>
      <c r="D527" s="26" t="s">
        <v>3</v>
      </c>
      <c r="E527" s="20">
        <v>1</v>
      </c>
    </row>
    <row r="528" spans="2:5" x14ac:dyDescent="0.25">
      <c r="B528" s="26" t="s">
        <v>15</v>
      </c>
      <c r="C528" s="26" t="s">
        <v>214</v>
      </c>
      <c r="D528" s="26" t="s">
        <v>20</v>
      </c>
      <c r="E528" s="20">
        <v>1</v>
      </c>
    </row>
    <row r="529" spans="2:5" x14ac:dyDescent="0.25">
      <c r="B529" s="26" t="s">
        <v>15</v>
      </c>
      <c r="C529" s="26" t="s">
        <v>214</v>
      </c>
      <c r="D529" s="26" t="s">
        <v>744</v>
      </c>
      <c r="E529" s="20">
        <v>1</v>
      </c>
    </row>
    <row r="530" spans="2:5" x14ac:dyDescent="0.25">
      <c r="B530" s="26" t="s">
        <v>15</v>
      </c>
      <c r="C530" s="26" t="s">
        <v>215</v>
      </c>
      <c r="D530" s="26" t="s">
        <v>1</v>
      </c>
      <c r="E530" s="20">
        <v>1</v>
      </c>
    </row>
    <row r="531" spans="2:5" x14ac:dyDescent="0.25">
      <c r="B531" s="26" t="s">
        <v>15</v>
      </c>
      <c r="C531" s="26" t="s">
        <v>215</v>
      </c>
      <c r="D531" s="26" t="s">
        <v>3</v>
      </c>
      <c r="E531" s="20">
        <v>1</v>
      </c>
    </row>
    <row r="532" spans="2:5" x14ac:dyDescent="0.25">
      <c r="B532" s="26" t="s">
        <v>15</v>
      </c>
      <c r="C532" s="26" t="s">
        <v>216</v>
      </c>
      <c r="D532" s="26" t="s">
        <v>1</v>
      </c>
      <c r="E532" s="20">
        <v>1</v>
      </c>
    </row>
    <row r="533" spans="2:5" x14ac:dyDescent="0.25">
      <c r="B533" s="26" t="s">
        <v>15</v>
      </c>
      <c r="C533" s="26" t="s">
        <v>216</v>
      </c>
      <c r="D533" s="26" t="s">
        <v>3</v>
      </c>
      <c r="E533" s="20">
        <v>1</v>
      </c>
    </row>
    <row r="534" spans="2:5" x14ac:dyDescent="0.25">
      <c r="B534" s="26" t="s">
        <v>15</v>
      </c>
      <c r="C534" s="26" t="s">
        <v>217</v>
      </c>
      <c r="D534" s="26" t="s">
        <v>1</v>
      </c>
      <c r="E534" s="20">
        <v>1</v>
      </c>
    </row>
    <row r="535" spans="2:5" x14ac:dyDescent="0.25">
      <c r="B535" s="26" t="s">
        <v>15</v>
      </c>
      <c r="C535" s="26" t="s">
        <v>217</v>
      </c>
      <c r="D535" s="26" t="s">
        <v>3</v>
      </c>
      <c r="E535" s="20">
        <v>1</v>
      </c>
    </row>
    <row r="536" spans="2:5" x14ac:dyDescent="0.25">
      <c r="B536" s="26" t="s">
        <v>15</v>
      </c>
      <c r="C536" s="26" t="s">
        <v>218</v>
      </c>
      <c r="D536" s="26" t="s">
        <v>1</v>
      </c>
      <c r="E536" s="20">
        <v>1</v>
      </c>
    </row>
    <row r="537" spans="2:5" x14ac:dyDescent="0.25">
      <c r="B537" s="26" t="s">
        <v>15</v>
      </c>
      <c r="C537" s="26" t="s">
        <v>218</v>
      </c>
      <c r="D537" s="26" t="s">
        <v>3</v>
      </c>
      <c r="E537" s="20">
        <v>1</v>
      </c>
    </row>
    <row r="538" spans="2:5" x14ac:dyDescent="0.25">
      <c r="B538" s="26" t="s">
        <v>15</v>
      </c>
      <c r="C538" s="26" t="s">
        <v>219</v>
      </c>
      <c r="D538" s="26" t="s">
        <v>1</v>
      </c>
      <c r="E538" s="20">
        <v>1</v>
      </c>
    </row>
    <row r="539" spans="2:5" x14ac:dyDescent="0.25">
      <c r="B539" s="26" t="s">
        <v>15</v>
      </c>
      <c r="C539" s="26" t="s">
        <v>219</v>
      </c>
      <c r="D539" s="26" t="s">
        <v>3</v>
      </c>
      <c r="E539" s="20">
        <v>1</v>
      </c>
    </row>
    <row r="540" spans="2:5" x14ac:dyDescent="0.25">
      <c r="B540" s="26" t="s">
        <v>15</v>
      </c>
      <c r="C540" s="26" t="s">
        <v>220</v>
      </c>
      <c r="D540" s="26" t="s">
        <v>1</v>
      </c>
      <c r="E540" s="20">
        <v>1</v>
      </c>
    </row>
    <row r="541" spans="2:5" x14ac:dyDescent="0.25">
      <c r="B541" s="26" t="s">
        <v>15</v>
      </c>
      <c r="C541" s="26" t="s">
        <v>220</v>
      </c>
      <c r="D541" s="26" t="s">
        <v>3</v>
      </c>
      <c r="E541" s="20">
        <v>1</v>
      </c>
    </row>
    <row r="542" spans="2:5" x14ac:dyDescent="0.25">
      <c r="B542" s="26" t="s">
        <v>15</v>
      </c>
      <c r="C542" s="26" t="s">
        <v>221</v>
      </c>
      <c r="D542" s="26" t="s">
        <v>1</v>
      </c>
      <c r="E542" s="20">
        <v>1</v>
      </c>
    </row>
    <row r="543" spans="2:5" x14ac:dyDescent="0.25">
      <c r="B543" s="26" t="s">
        <v>15</v>
      </c>
      <c r="C543" s="26" t="s">
        <v>221</v>
      </c>
      <c r="D543" s="26" t="s">
        <v>3</v>
      </c>
      <c r="E543" s="20">
        <v>1</v>
      </c>
    </row>
    <row r="544" spans="2:5" x14ac:dyDescent="0.25">
      <c r="B544" s="26" t="s">
        <v>15</v>
      </c>
      <c r="C544" s="26" t="s">
        <v>222</v>
      </c>
      <c r="D544" s="26" t="s">
        <v>1</v>
      </c>
      <c r="E544" s="20">
        <v>1</v>
      </c>
    </row>
    <row r="545" spans="2:5" x14ac:dyDescent="0.25">
      <c r="B545" s="26" t="s">
        <v>15</v>
      </c>
      <c r="C545" s="26" t="s">
        <v>222</v>
      </c>
      <c r="D545" s="26" t="s">
        <v>3</v>
      </c>
      <c r="E545" s="20">
        <v>1</v>
      </c>
    </row>
    <row r="546" spans="2:5" x14ac:dyDescent="0.25">
      <c r="B546" s="26" t="s">
        <v>15</v>
      </c>
      <c r="C546" s="26" t="s">
        <v>223</v>
      </c>
      <c r="D546" s="26" t="s">
        <v>1</v>
      </c>
      <c r="E546" s="20">
        <v>1</v>
      </c>
    </row>
    <row r="547" spans="2:5" x14ac:dyDescent="0.25">
      <c r="B547" s="26" t="s">
        <v>15</v>
      </c>
      <c r="C547" s="26" t="s">
        <v>223</v>
      </c>
      <c r="D547" s="26" t="s">
        <v>3</v>
      </c>
      <c r="E547" s="20">
        <v>1</v>
      </c>
    </row>
    <row r="548" spans="2:5" x14ac:dyDescent="0.25">
      <c r="B548" s="26" t="s">
        <v>15</v>
      </c>
      <c r="C548" s="26" t="s">
        <v>224</v>
      </c>
      <c r="D548" s="26" t="s">
        <v>1</v>
      </c>
      <c r="E548" s="20">
        <v>1</v>
      </c>
    </row>
    <row r="549" spans="2:5" x14ac:dyDescent="0.25">
      <c r="B549" s="26" t="s">
        <v>15</v>
      </c>
      <c r="C549" s="26" t="s">
        <v>224</v>
      </c>
      <c r="D549" s="26" t="s">
        <v>3</v>
      </c>
      <c r="E549" s="20">
        <v>1</v>
      </c>
    </row>
    <row r="550" spans="2:5" x14ac:dyDescent="0.25">
      <c r="B550" s="26" t="s">
        <v>15</v>
      </c>
      <c r="C550" s="26" t="s">
        <v>225</v>
      </c>
      <c r="D550" s="26" t="s">
        <v>1</v>
      </c>
      <c r="E550" s="20">
        <v>1</v>
      </c>
    </row>
    <row r="551" spans="2:5" x14ac:dyDescent="0.25">
      <c r="B551" s="26" t="s">
        <v>15</v>
      </c>
      <c r="C551" s="26" t="s">
        <v>225</v>
      </c>
      <c r="D551" s="26" t="s">
        <v>3</v>
      </c>
      <c r="E551" s="20">
        <v>1</v>
      </c>
    </row>
    <row r="552" spans="2:5" x14ac:dyDescent="0.25">
      <c r="B552" s="26" t="s">
        <v>15</v>
      </c>
      <c r="C552" s="26" t="s">
        <v>226</v>
      </c>
      <c r="D552" s="26" t="s">
        <v>1</v>
      </c>
      <c r="E552" s="20">
        <v>1</v>
      </c>
    </row>
    <row r="553" spans="2:5" x14ac:dyDescent="0.25">
      <c r="B553" s="26" t="s">
        <v>15</v>
      </c>
      <c r="C553" s="26" t="s">
        <v>226</v>
      </c>
      <c r="D553" s="26" t="s">
        <v>3</v>
      </c>
      <c r="E553" s="20">
        <v>1</v>
      </c>
    </row>
    <row r="554" spans="2:5" x14ac:dyDescent="0.25">
      <c r="B554" s="26" t="s">
        <v>15</v>
      </c>
      <c r="C554" s="26" t="s">
        <v>227</v>
      </c>
      <c r="D554" s="26" t="s">
        <v>1</v>
      </c>
      <c r="E554" s="20">
        <v>1</v>
      </c>
    </row>
    <row r="555" spans="2:5" x14ac:dyDescent="0.25">
      <c r="B555" s="26" t="s">
        <v>15</v>
      </c>
      <c r="C555" s="26" t="s">
        <v>227</v>
      </c>
      <c r="D555" s="26" t="s">
        <v>3</v>
      </c>
      <c r="E555" s="20">
        <v>1</v>
      </c>
    </row>
    <row r="556" spans="2:5" x14ac:dyDescent="0.25">
      <c r="B556" s="26" t="s">
        <v>15</v>
      </c>
      <c r="C556" s="26" t="s">
        <v>228</v>
      </c>
      <c r="D556" s="26" t="s">
        <v>1</v>
      </c>
      <c r="E556" s="20">
        <v>1</v>
      </c>
    </row>
    <row r="557" spans="2:5" x14ac:dyDescent="0.25">
      <c r="B557" s="26" t="s">
        <v>15</v>
      </c>
      <c r="C557" s="26" t="s">
        <v>228</v>
      </c>
      <c r="D557" s="26" t="s">
        <v>3</v>
      </c>
      <c r="E557" s="20">
        <v>1</v>
      </c>
    </row>
    <row r="558" spans="2:5" x14ac:dyDescent="0.25">
      <c r="B558" s="26" t="s">
        <v>15</v>
      </c>
      <c r="C558" s="26" t="s">
        <v>229</v>
      </c>
      <c r="D558" s="26" t="s">
        <v>1</v>
      </c>
      <c r="E558" s="20">
        <v>1</v>
      </c>
    </row>
    <row r="559" spans="2:5" x14ac:dyDescent="0.25">
      <c r="B559" s="26" t="s">
        <v>15</v>
      </c>
      <c r="C559" s="26" t="s">
        <v>229</v>
      </c>
      <c r="D559" s="26" t="s">
        <v>3</v>
      </c>
      <c r="E559" s="20">
        <v>1</v>
      </c>
    </row>
    <row r="560" spans="2:5" x14ac:dyDescent="0.25">
      <c r="B560" s="26" t="s">
        <v>15</v>
      </c>
      <c r="C560" s="26" t="s">
        <v>229</v>
      </c>
      <c r="D560" s="26" t="s">
        <v>20</v>
      </c>
      <c r="E560" s="20">
        <v>1</v>
      </c>
    </row>
    <row r="561" spans="2:5" x14ac:dyDescent="0.25">
      <c r="B561" s="26" t="s">
        <v>15</v>
      </c>
      <c r="C561" s="26" t="s">
        <v>230</v>
      </c>
      <c r="D561" s="26" t="s">
        <v>1</v>
      </c>
      <c r="E561" s="20">
        <v>1</v>
      </c>
    </row>
    <row r="562" spans="2:5" x14ac:dyDescent="0.25">
      <c r="B562" s="26" t="s">
        <v>15</v>
      </c>
      <c r="C562" s="26" t="s">
        <v>230</v>
      </c>
      <c r="D562" s="26" t="s">
        <v>3</v>
      </c>
      <c r="E562" s="20">
        <v>1</v>
      </c>
    </row>
    <row r="563" spans="2:5" x14ac:dyDescent="0.25">
      <c r="B563" s="26" t="s">
        <v>15</v>
      </c>
      <c r="C563" s="26" t="s">
        <v>230</v>
      </c>
      <c r="D563" s="26" t="s">
        <v>20</v>
      </c>
      <c r="E563" s="20">
        <v>1</v>
      </c>
    </row>
    <row r="564" spans="2:5" x14ac:dyDescent="0.25">
      <c r="B564" s="26" t="s">
        <v>15</v>
      </c>
      <c r="C564" s="26" t="s">
        <v>230</v>
      </c>
      <c r="D564" s="26" t="s">
        <v>749</v>
      </c>
      <c r="E564" s="20">
        <v>1</v>
      </c>
    </row>
    <row r="565" spans="2:5" x14ac:dyDescent="0.25">
      <c r="B565" s="26" t="s">
        <v>231</v>
      </c>
      <c r="C565" s="26" t="s">
        <v>232</v>
      </c>
      <c r="D565" s="26" t="s">
        <v>1</v>
      </c>
      <c r="E565" s="20">
        <v>1</v>
      </c>
    </row>
    <row r="566" spans="2:5" x14ac:dyDescent="0.25">
      <c r="B566" s="26" t="s">
        <v>231</v>
      </c>
      <c r="C566" s="26" t="s">
        <v>232</v>
      </c>
      <c r="D566" s="26" t="s">
        <v>3</v>
      </c>
      <c r="E566" s="20">
        <v>1</v>
      </c>
    </row>
    <row r="567" spans="2:5" x14ac:dyDescent="0.25">
      <c r="B567" s="26" t="s">
        <v>231</v>
      </c>
      <c r="C567" s="26" t="s">
        <v>232</v>
      </c>
      <c r="D567" s="26" t="s">
        <v>20</v>
      </c>
      <c r="E567" s="20">
        <v>1</v>
      </c>
    </row>
    <row r="568" spans="2:5" x14ac:dyDescent="0.25">
      <c r="B568" s="26" t="s">
        <v>231</v>
      </c>
      <c r="C568" s="26" t="s">
        <v>232</v>
      </c>
      <c r="D568" s="26" t="s">
        <v>749</v>
      </c>
      <c r="E568" s="20">
        <v>1</v>
      </c>
    </row>
    <row r="569" spans="2:5" x14ac:dyDescent="0.25">
      <c r="B569" s="26" t="s">
        <v>231</v>
      </c>
      <c r="C569" s="26" t="s">
        <v>233</v>
      </c>
      <c r="D569" s="26" t="s">
        <v>1</v>
      </c>
      <c r="E569" s="20">
        <v>1</v>
      </c>
    </row>
    <row r="570" spans="2:5" x14ac:dyDescent="0.25">
      <c r="B570" s="26" t="s">
        <v>231</v>
      </c>
      <c r="C570" s="26" t="s">
        <v>233</v>
      </c>
      <c r="D570" s="26" t="s">
        <v>3</v>
      </c>
      <c r="E570" s="20">
        <v>1</v>
      </c>
    </row>
    <row r="571" spans="2:5" x14ac:dyDescent="0.25">
      <c r="B571" s="26" t="s">
        <v>231</v>
      </c>
      <c r="C571" s="26" t="s">
        <v>234</v>
      </c>
      <c r="D571" s="26" t="s">
        <v>1</v>
      </c>
      <c r="E571" s="20">
        <v>1</v>
      </c>
    </row>
    <row r="572" spans="2:5" x14ac:dyDescent="0.25">
      <c r="B572" s="26" t="s">
        <v>231</v>
      </c>
      <c r="C572" s="26" t="s">
        <v>234</v>
      </c>
      <c r="D572" s="26" t="s">
        <v>3</v>
      </c>
      <c r="E572" s="20">
        <v>1</v>
      </c>
    </row>
    <row r="573" spans="2:5" x14ac:dyDescent="0.25">
      <c r="B573" s="26" t="s">
        <v>231</v>
      </c>
      <c r="C573" s="26" t="s">
        <v>235</v>
      </c>
      <c r="D573" s="26" t="s">
        <v>1</v>
      </c>
      <c r="E573" s="20">
        <v>1</v>
      </c>
    </row>
    <row r="574" spans="2:5" x14ac:dyDescent="0.25">
      <c r="B574" s="26" t="s">
        <v>231</v>
      </c>
      <c r="C574" s="26" t="s">
        <v>235</v>
      </c>
      <c r="D574" s="26" t="s">
        <v>3</v>
      </c>
      <c r="E574" s="20">
        <v>1</v>
      </c>
    </row>
    <row r="575" spans="2:5" x14ac:dyDescent="0.25">
      <c r="B575" s="26" t="s">
        <v>231</v>
      </c>
      <c r="C575" s="26" t="s">
        <v>235</v>
      </c>
      <c r="D575" s="26" t="s">
        <v>20</v>
      </c>
      <c r="E575" s="20">
        <v>1</v>
      </c>
    </row>
    <row r="576" spans="2:5" x14ac:dyDescent="0.25">
      <c r="B576" s="26" t="s">
        <v>231</v>
      </c>
      <c r="C576" s="26" t="s">
        <v>236</v>
      </c>
      <c r="D576" s="26" t="s">
        <v>1</v>
      </c>
      <c r="E576" s="20">
        <v>1</v>
      </c>
    </row>
    <row r="577" spans="2:5" x14ac:dyDescent="0.25">
      <c r="B577" s="26" t="s">
        <v>231</v>
      </c>
      <c r="C577" s="26" t="s">
        <v>236</v>
      </c>
      <c r="D577" s="26" t="s">
        <v>3</v>
      </c>
      <c r="E577" s="20">
        <v>1</v>
      </c>
    </row>
    <row r="578" spans="2:5" x14ac:dyDescent="0.25">
      <c r="B578" s="26" t="s">
        <v>231</v>
      </c>
      <c r="C578" s="26" t="s">
        <v>236</v>
      </c>
      <c r="D578" s="26" t="s">
        <v>20</v>
      </c>
      <c r="E578" s="20">
        <v>1</v>
      </c>
    </row>
    <row r="579" spans="2:5" x14ac:dyDescent="0.25">
      <c r="B579" s="26" t="s">
        <v>231</v>
      </c>
      <c r="C579" s="26" t="s">
        <v>237</v>
      </c>
      <c r="D579" s="26" t="s">
        <v>1</v>
      </c>
      <c r="E579" s="20">
        <v>1</v>
      </c>
    </row>
    <row r="580" spans="2:5" x14ac:dyDescent="0.25">
      <c r="B580" s="26" t="s">
        <v>231</v>
      </c>
      <c r="C580" s="26" t="s">
        <v>237</v>
      </c>
      <c r="D580" s="26" t="s">
        <v>3</v>
      </c>
      <c r="E580" s="20">
        <v>1</v>
      </c>
    </row>
    <row r="581" spans="2:5" x14ac:dyDescent="0.25">
      <c r="B581" s="26" t="s">
        <v>231</v>
      </c>
      <c r="C581" s="26" t="s">
        <v>237</v>
      </c>
      <c r="D581" s="26" t="s">
        <v>20</v>
      </c>
      <c r="E581" s="20">
        <v>1</v>
      </c>
    </row>
    <row r="582" spans="2:5" x14ac:dyDescent="0.25">
      <c r="B582" s="26" t="s">
        <v>231</v>
      </c>
      <c r="C582" s="26" t="s">
        <v>238</v>
      </c>
      <c r="D582" s="26" t="s">
        <v>3</v>
      </c>
      <c r="E582" s="20">
        <v>1</v>
      </c>
    </row>
    <row r="583" spans="2:5" x14ac:dyDescent="0.25">
      <c r="B583" s="26" t="s">
        <v>231</v>
      </c>
      <c r="C583" s="26" t="s">
        <v>239</v>
      </c>
      <c r="D583" s="26" t="s">
        <v>3</v>
      </c>
      <c r="E583" s="20">
        <v>1</v>
      </c>
    </row>
    <row r="584" spans="2:5" x14ac:dyDescent="0.25">
      <c r="B584" s="26" t="s">
        <v>231</v>
      </c>
      <c r="C584" s="26" t="s">
        <v>240</v>
      </c>
      <c r="D584" s="26" t="s">
        <v>3</v>
      </c>
      <c r="E584" s="20">
        <v>1</v>
      </c>
    </row>
    <row r="585" spans="2:5" x14ac:dyDescent="0.25">
      <c r="B585" s="26" t="s">
        <v>231</v>
      </c>
      <c r="C585" s="26" t="s">
        <v>241</v>
      </c>
      <c r="D585" s="26" t="s">
        <v>3</v>
      </c>
      <c r="E585" s="20">
        <v>1</v>
      </c>
    </row>
    <row r="586" spans="2:5" x14ac:dyDescent="0.25">
      <c r="B586" s="26" t="s">
        <v>231</v>
      </c>
      <c r="C586" s="26" t="s">
        <v>242</v>
      </c>
      <c r="D586" s="26" t="s">
        <v>3</v>
      </c>
      <c r="E586" s="20">
        <v>1</v>
      </c>
    </row>
    <row r="587" spans="2:5" x14ac:dyDescent="0.25">
      <c r="B587" s="26" t="s">
        <v>231</v>
      </c>
      <c r="C587" s="26" t="s">
        <v>242</v>
      </c>
      <c r="D587" s="26" t="s">
        <v>20</v>
      </c>
      <c r="E587" s="20">
        <v>1</v>
      </c>
    </row>
    <row r="588" spans="2:5" x14ac:dyDescent="0.25">
      <c r="B588" s="26" t="s">
        <v>231</v>
      </c>
      <c r="C588" s="26" t="s">
        <v>243</v>
      </c>
      <c r="D588" s="26" t="s">
        <v>1</v>
      </c>
      <c r="E588" s="20">
        <v>1</v>
      </c>
    </row>
    <row r="589" spans="2:5" x14ac:dyDescent="0.25">
      <c r="B589" s="26" t="s">
        <v>231</v>
      </c>
      <c r="C589" s="26" t="s">
        <v>243</v>
      </c>
      <c r="D589" s="26" t="s">
        <v>3</v>
      </c>
      <c r="E589" s="20">
        <v>1</v>
      </c>
    </row>
    <row r="590" spans="2:5" x14ac:dyDescent="0.25">
      <c r="B590" s="26" t="s">
        <v>231</v>
      </c>
      <c r="C590" s="26" t="s">
        <v>244</v>
      </c>
      <c r="D590" s="26" t="s">
        <v>3</v>
      </c>
      <c r="E590" s="20">
        <v>1</v>
      </c>
    </row>
    <row r="591" spans="2:5" x14ac:dyDescent="0.25">
      <c r="B591" s="26" t="s">
        <v>231</v>
      </c>
      <c r="C591" s="26" t="s">
        <v>245</v>
      </c>
      <c r="D591" s="26" t="s">
        <v>1</v>
      </c>
      <c r="E591" s="20">
        <v>1</v>
      </c>
    </row>
    <row r="592" spans="2:5" x14ac:dyDescent="0.25">
      <c r="B592" s="26" t="s">
        <v>231</v>
      </c>
      <c r="C592" s="26" t="s">
        <v>245</v>
      </c>
      <c r="D592" s="26" t="s">
        <v>3</v>
      </c>
      <c r="E592" s="20">
        <v>1</v>
      </c>
    </row>
    <row r="593" spans="2:5" x14ac:dyDescent="0.25">
      <c r="B593" s="26" t="s">
        <v>231</v>
      </c>
      <c r="C593" s="26" t="s">
        <v>246</v>
      </c>
      <c r="D593" s="26" t="s">
        <v>3</v>
      </c>
      <c r="E593" s="20">
        <v>1</v>
      </c>
    </row>
    <row r="594" spans="2:5" x14ac:dyDescent="0.25">
      <c r="B594" s="26" t="s">
        <v>231</v>
      </c>
      <c r="C594" s="26" t="s">
        <v>247</v>
      </c>
      <c r="D594" s="26" t="s">
        <v>3</v>
      </c>
      <c r="E594" s="20">
        <v>1</v>
      </c>
    </row>
    <row r="595" spans="2:5" x14ac:dyDescent="0.25">
      <c r="B595" s="26" t="s">
        <v>231</v>
      </c>
      <c r="C595" s="26" t="s">
        <v>248</v>
      </c>
      <c r="D595" s="26" t="s">
        <v>1</v>
      </c>
      <c r="E595" s="20">
        <v>1</v>
      </c>
    </row>
    <row r="596" spans="2:5" x14ac:dyDescent="0.25">
      <c r="B596" s="26" t="s">
        <v>231</v>
      </c>
      <c r="C596" s="26" t="s">
        <v>248</v>
      </c>
      <c r="D596" s="26" t="s">
        <v>3</v>
      </c>
      <c r="E596" s="20">
        <v>1</v>
      </c>
    </row>
    <row r="597" spans="2:5" x14ac:dyDescent="0.25">
      <c r="B597" s="26" t="s">
        <v>231</v>
      </c>
      <c r="C597" s="26" t="s">
        <v>249</v>
      </c>
      <c r="D597" s="26" t="s">
        <v>1</v>
      </c>
      <c r="E597" s="20">
        <v>1</v>
      </c>
    </row>
    <row r="598" spans="2:5" x14ac:dyDescent="0.25">
      <c r="B598" s="26" t="s">
        <v>231</v>
      </c>
      <c r="C598" s="26" t="s">
        <v>249</v>
      </c>
      <c r="D598" s="26" t="s">
        <v>3</v>
      </c>
      <c r="E598" s="20">
        <v>1</v>
      </c>
    </row>
    <row r="599" spans="2:5" x14ac:dyDescent="0.25">
      <c r="B599" s="26" t="s">
        <v>231</v>
      </c>
      <c r="C599" s="26" t="s">
        <v>250</v>
      </c>
      <c r="D599" s="26" t="s">
        <v>3</v>
      </c>
      <c r="E599" s="20">
        <v>1</v>
      </c>
    </row>
    <row r="600" spans="2:5" x14ac:dyDescent="0.25">
      <c r="B600" s="26" t="s">
        <v>231</v>
      </c>
      <c r="C600" s="26" t="s">
        <v>251</v>
      </c>
      <c r="D600" s="26" t="s">
        <v>3</v>
      </c>
      <c r="E600" s="20">
        <v>1</v>
      </c>
    </row>
    <row r="601" spans="2:5" x14ac:dyDescent="0.25">
      <c r="B601" s="26" t="s">
        <v>231</v>
      </c>
      <c r="C601" s="26" t="s">
        <v>252</v>
      </c>
      <c r="D601" s="26" t="s">
        <v>1</v>
      </c>
      <c r="E601" s="20">
        <v>1</v>
      </c>
    </row>
    <row r="602" spans="2:5" x14ac:dyDescent="0.25">
      <c r="B602" s="26" t="s">
        <v>231</v>
      </c>
      <c r="C602" s="26" t="s">
        <v>252</v>
      </c>
      <c r="D602" s="26" t="s">
        <v>3</v>
      </c>
      <c r="E602" s="20">
        <v>1</v>
      </c>
    </row>
    <row r="603" spans="2:5" x14ac:dyDescent="0.25">
      <c r="B603" s="26" t="s">
        <v>231</v>
      </c>
      <c r="C603" s="26" t="s">
        <v>253</v>
      </c>
      <c r="D603" s="26" t="s">
        <v>3</v>
      </c>
      <c r="E603" s="20">
        <v>1</v>
      </c>
    </row>
    <row r="604" spans="2:5" x14ac:dyDescent="0.25">
      <c r="B604" s="26" t="s">
        <v>231</v>
      </c>
      <c r="C604" s="26" t="s">
        <v>254</v>
      </c>
      <c r="D604" s="26" t="s">
        <v>3</v>
      </c>
      <c r="E604" s="20">
        <v>1</v>
      </c>
    </row>
    <row r="605" spans="2:5" x14ac:dyDescent="0.25">
      <c r="B605" s="26" t="s">
        <v>231</v>
      </c>
      <c r="C605" s="26" t="s">
        <v>254</v>
      </c>
      <c r="D605" s="26" t="s">
        <v>20</v>
      </c>
      <c r="E605" s="20">
        <v>1</v>
      </c>
    </row>
    <row r="606" spans="2:5" x14ac:dyDescent="0.25">
      <c r="B606" s="26" t="s">
        <v>231</v>
      </c>
      <c r="C606" s="26" t="s">
        <v>255</v>
      </c>
      <c r="D606" s="26" t="s">
        <v>1</v>
      </c>
      <c r="E606" s="20">
        <v>1</v>
      </c>
    </row>
    <row r="607" spans="2:5" x14ac:dyDescent="0.25">
      <c r="B607" s="26" t="s">
        <v>231</v>
      </c>
      <c r="C607" s="26" t="s">
        <v>255</v>
      </c>
      <c r="D607" s="26" t="s">
        <v>3</v>
      </c>
      <c r="E607" s="20">
        <v>1</v>
      </c>
    </row>
    <row r="608" spans="2:5" x14ac:dyDescent="0.25">
      <c r="B608" s="26" t="s">
        <v>231</v>
      </c>
      <c r="C608" s="26" t="s">
        <v>256</v>
      </c>
      <c r="D608" s="26" t="s">
        <v>1</v>
      </c>
      <c r="E608" s="20">
        <v>1</v>
      </c>
    </row>
    <row r="609" spans="2:5" x14ac:dyDescent="0.25">
      <c r="B609" s="26" t="s">
        <v>231</v>
      </c>
      <c r="C609" s="26" t="s">
        <v>256</v>
      </c>
      <c r="D609" s="26" t="s">
        <v>3</v>
      </c>
      <c r="E609" s="20">
        <v>1</v>
      </c>
    </row>
    <row r="610" spans="2:5" x14ac:dyDescent="0.25">
      <c r="B610" s="26" t="s">
        <v>231</v>
      </c>
      <c r="C610" s="26" t="s">
        <v>256</v>
      </c>
      <c r="D610" s="26" t="s">
        <v>20</v>
      </c>
      <c r="E610" s="20">
        <v>1</v>
      </c>
    </row>
    <row r="611" spans="2:5" x14ac:dyDescent="0.25">
      <c r="B611" s="26" t="s">
        <v>231</v>
      </c>
      <c r="C611" s="26" t="s">
        <v>257</v>
      </c>
      <c r="D611" s="26" t="s">
        <v>1</v>
      </c>
      <c r="E611" s="20">
        <v>1</v>
      </c>
    </row>
    <row r="612" spans="2:5" x14ac:dyDescent="0.25">
      <c r="B612" s="26" t="s">
        <v>231</v>
      </c>
      <c r="C612" s="26" t="s">
        <v>257</v>
      </c>
      <c r="D612" s="26" t="s">
        <v>3</v>
      </c>
      <c r="E612" s="20">
        <v>1</v>
      </c>
    </row>
    <row r="613" spans="2:5" x14ac:dyDescent="0.25">
      <c r="B613" s="26" t="s">
        <v>231</v>
      </c>
      <c r="C613" s="26" t="s">
        <v>257</v>
      </c>
      <c r="D613" s="26" t="s">
        <v>20</v>
      </c>
      <c r="E613" s="20">
        <v>1</v>
      </c>
    </row>
    <row r="614" spans="2:5" x14ac:dyDescent="0.25">
      <c r="B614" s="26" t="s">
        <v>231</v>
      </c>
      <c r="C614" s="26" t="s">
        <v>258</v>
      </c>
      <c r="D614" s="26" t="s">
        <v>1</v>
      </c>
      <c r="E614" s="20">
        <v>1</v>
      </c>
    </row>
    <row r="615" spans="2:5" x14ac:dyDescent="0.25">
      <c r="B615" s="26" t="s">
        <v>231</v>
      </c>
      <c r="C615" s="26" t="s">
        <v>258</v>
      </c>
      <c r="D615" s="26" t="s">
        <v>3</v>
      </c>
      <c r="E615" s="20">
        <v>1</v>
      </c>
    </row>
    <row r="616" spans="2:5" x14ac:dyDescent="0.25">
      <c r="B616" s="26" t="s">
        <v>231</v>
      </c>
      <c r="C616" s="26" t="s">
        <v>258</v>
      </c>
      <c r="D616" s="26" t="s">
        <v>20</v>
      </c>
      <c r="E616" s="20">
        <v>1</v>
      </c>
    </row>
    <row r="617" spans="2:5" x14ac:dyDescent="0.25">
      <c r="B617" s="26" t="s">
        <v>231</v>
      </c>
      <c r="C617" s="26" t="s">
        <v>259</v>
      </c>
      <c r="D617" s="26" t="s">
        <v>1</v>
      </c>
      <c r="E617" s="20">
        <v>1</v>
      </c>
    </row>
    <row r="618" spans="2:5" x14ac:dyDescent="0.25">
      <c r="B618" s="26" t="s">
        <v>231</v>
      </c>
      <c r="C618" s="26" t="s">
        <v>259</v>
      </c>
      <c r="D618" s="26" t="s">
        <v>3</v>
      </c>
      <c r="E618" s="20">
        <v>1</v>
      </c>
    </row>
    <row r="619" spans="2:5" x14ac:dyDescent="0.25">
      <c r="B619" s="26" t="s">
        <v>231</v>
      </c>
      <c r="C619" s="26" t="s">
        <v>259</v>
      </c>
      <c r="D619" s="26" t="s">
        <v>20</v>
      </c>
      <c r="E619" s="20">
        <v>1</v>
      </c>
    </row>
    <row r="620" spans="2:5" x14ac:dyDescent="0.25">
      <c r="B620" s="26" t="s">
        <v>231</v>
      </c>
      <c r="C620" s="26" t="s">
        <v>260</v>
      </c>
      <c r="D620" s="26" t="s">
        <v>1</v>
      </c>
      <c r="E620" s="20">
        <v>1</v>
      </c>
    </row>
    <row r="621" spans="2:5" x14ac:dyDescent="0.25">
      <c r="B621" s="26" t="s">
        <v>231</v>
      </c>
      <c r="C621" s="26" t="s">
        <v>260</v>
      </c>
      <c r="D621" s="26" t="s">
        <v>3</v>
      </c>
      <c r="E621" s="20">
        <v>1</v>
      </c>
    </row>
    <row r="622" spans="2:5" x14ac:dyDescent="0.25">
      <c r="B622" s="26" t="s">
        <v>231</v>
      </c>
      <c r="C622" s="26" t="s">
        <v>260</v>
      </c>
      <c r="D622" s="26" t="s">
        <v>20</v>
      </c>
      <c r="E622" s="20">
        <v>1</v>
      </c>
    </row>
    <row r="623" spans="2:5" x14ac:dyDescent="0.25">
      <c r="B623" s="26" t="s">
        <v>231</v>
      </c>
      <c r="C623" s="26" t="s">
        <v>261</v>
      </c>
      <c r="D623" s="26" t="s">
        <v>1</v>
      </c>
      <c r="E623" s="20">
        <v>1</v>
      </c>
    </row>
    <row r="624" spans="2:5" x14ac:dyDescent="0.25">
      <c r="B624" s="26" t="s">
        <v>231</v>
      </c>
      <c r="C624" s="26" t="s">
        <v>261</v>
      </c>
      <c r="D624" s="26" t="s">
        <v>3</v>
      </c>
      <c r="E624" s="20">
        <v>1</v>
      </c>
    </row>
    <row r="625" spans="2:5" x14ac:dyDescent="0.25">
      <c r="B625" s="26" t="s">
        <v>231</v>
      </c>
      <c r="C625" s="26" t="s">
        <v>261</v>
      </c>
      <c r="D625" s="26" t="s">
        <v>20</v>
      </c>
      <c r="E625" s="20">
        <v>1</v>
      </c>
    </row>
    <row r="626" spans="2:5" x14ac:dyDescent="0.25">
      <c r="B626" s="26" t="s">
        <v>231</v>
      </c>
      <c r="C626" s="26" t="s">
        <v>262</v>
      </c>
      <c r="D626" s="26" t="s">
        <v>1</v>
      </c>
      <c r="E626" s="20">
        <v>1</v>
      </c>
    </row>
    <row r="627" spans="2:5" x14ac:dyDescent="0.25">
      <c r="B627" s="26" t="s">
        <v>231</v>
      </c>
      <c r="C627" s="26" t="s">
        <v>262</v>
      </c>
      <c r="D627" s="26" t="s">
        <v>3</v>
      </c>
      <c r="E627" s="20">
        <v>1</v>
      </c>
    </row>
    <row r="628" spans="2:5" x14ac:dyDescent="0.25">
      <c r="B628" s="26" t="s">
        <v>231</v>
      </c>
      <c r="C628" s="26" t="s">
        <v>262</v>
      </c>
      <c r="D628" s="26" t="s">
        <v>20</v>
      </c>
      <c r="E628" s="20">
        <v>1</v>
      </c>
    </row>
    <row r="629" spans="2:5" x14ac:dyDescent="0.25">
      <c r="B629" s="26" t="s">
        <v>231</v>
      </c>
      <c r="C629" s="26" t="s">
        <v>263</v>
      </c>
      <c r="D629" s="26" t="s">
        <v>1</v>
      </c>
      <c r="E629" s="20">
        <v>1</v>
      </c>
    </row>
    <row r="630" spans="2:5" x14ac:dyDescent="0.25">
      <c r="B630" s="26" t="s">
        <v>231</v>
      </c>
      <c r="C630" s="26" t="s">
        <v>263</v>
      </c>
      <c r="D630" s="26" t="s">
        <v>3</v>
      </c>
      <c r="E630" s="20">
        <v>1</v>
      </c>
    </row>
    <row r="631" spans="2:5" x14ac:dyDescent="0.25">
      <c r="B631" s="26" t="s">
        <v>231</v>
      </c>
      <c r="C631" s="26" t="s">
        <v>263</v>
      </c>
      <c r="D631" s="26" t="s">
        <v>20</v>
      </c>
      <c r="E631" s="20">
        <v>1</v>
      </c>
    </row>
    <row r="632" spans="2:5" x14ac:dyDescent="0.25">
      <c r="B632" s="26" t="s">
        <v>231</v>
      </c>
      <c r="C632" s="26" t="s">
        <v>264</v>
      </c>
      <c r="D632" s="26" t="s">
        <v>1</v>
      </c>
      <c r="E632" s="20">
        <v>1</v>
      </c>
    </row>
    <row r="633" spans="2:5" x14ac:dyDescent="0.25">
      <c r="B633" s="26" t="s">
        <v>231</v>
      </c>
      <c r="C633" s="26" t="s">
        <v>264</v>
      </c>
      <c r="D633" s="26" t="s">
        <v>3</v>
      </c>
      <c r="E633" s="20">
        <v>1</v>
      </c>
    </row>
    <row r="634" spans="2:5" x14ac:dyDescent="0.25">
      <c r="B634" s="26" t="s">
        <v>231</v>
      </c>
      <c r="C634" s="26" t="s">
        <v>264</v>
      </c>
      <c r="D634" s="26" t="s">
        <v>20</v>
      </c>
      <c r="E634" s="20">
        <v>1</v>
      </c>
    </row>
    <row r="635" spans="2:5" x14ac:dyDescent="0.25">
      <c r="B635" s="26" t="s">
        <v>231</v>
      </c>
      <c r="C635" s="26" t="s">
        <v>264</v>
      </c>
      <c r="D635" s="26" t="s">
        <v>749</v>
      </c>
      <c r="E635" s="20">
        <v>1</v>
      </c>
    </row>
    <row r="636" spans="2:5" x14ac:dyDescent="0.25">
      <c r="B636" s="26" t="s">
        <v>231</v>
      </c>
      <c r="C636" s="26" t="s">
        <v>265</v>
      </c>
      <c r="D636" s="26" t="s">
        <v>1</v>
      </c>
      <c r="E636" s="20">
        <v>1</v>
      </c>
    </row>
    <row r="637" spans="2:5" x14ac:dyDescent="0.25">
      <c r="B637" s="26" t="s">
        <v>231</v>
      </c>
      <c r="C637" s="26" t="s">
        <v>265</v>
      </c>
      <c r="D637" s="26" t="s">
        <v>3</v>
      </c>
      <c r="E637" s="20">
        <v>1</v>
      </c>
    </row>
    <row r="638" spans="2:5" x14ac:dyDescent="0.25">
      <c r="B638" s="26" t="s">
        <v>231</v>
      </c>
      <c r="C638" s="26" t="s">
        <v>265</v>
      </c>
      <c r="D638" s="26" t="s">
        <v>20</v>
      </c>
      <c r="E638" s="20">
        <v>1</v>
      </c>
    </row>
    <row r="639" spans="2:5" x14ac:dyDescent="0.25">
      <c r="B639" s="26" t="s">
        <v>231</v>
      </c>
      <c r="C639" s="26" t="s">
        <v>266</v>
      </c>
      <c r="D639" s="26" t="s">
        <v>1</v>
      </c>
      <c r="E639" s="20">
        <v>1</v>
      </c>
    </row>
    <row r="640" spans="2:5" x14ac:dyDescent="0.25">
      <c r="B640" s="26" t="s">
        <v>231</v>
      </c>
      <c r="C640" s="26" t="s">
        <v>266</v>
      </c>
      <c r="D640" s="26" t="s">
        <v>3</v>
      </c>
      <c r="E640" s="20">
        <v>1</v>
      </c>
    </row>
    <row r="641" spans="2:5" x14ac:dyDescent="0.25">
      <c r="B641" s="26" t="s">
        <v>231</v>
      </c>
      <c r="C641" s="26" t="s">
        <v>266</v>
      </c>
      <c r="D641" s="26" t="s">
        <v>20</v>
      </c>
      <c r="E641" s="20">
        <v>1</v>
      </c>
    </row>
    <row r="642" spans="2:5" x14ac:dyDescent="0.25">
      <c r="B642" s="26" t="s">
        <v>231</v>
      </c>
      <c r="C642" s="26" t="s">
        <v>267</v>
      </c>
      <c r="D642" s="26" t="s">
        <v>1</v>
      </c>
      <c r="E642" s="20">
        <v>1</v>
      </c>
    </row>
    <row r="643" spans="2:5" x14ac:dyDescent="0.25">
      <c r="B643" s="26" t="s">
        <v>231</v>
      </c>
      <c r="C643" s="26" t="s">
        <v>267</v>
      </c>
      <c r="D643" s="26" t="s">
        <v>3</v>
      </c>
      <c r="E643" s="20">
        <v>1</v>
      </c>
    </row>
    <row r="644" spans="2:5" x14ac:dyDescent="0.25">
      <c r="B644" s="26" t="s">
        <v>231</v>
      </c>
      <c r="C644" s="26" t="s">
        <v>267</v>
      </c>
      <c r="D644" s="26" t="s">
        <v>20</v>
      </c>
      <c r="E644" s="20">
        <v>1</v>
      </c>
    </row>
    <row r="645" spans="2:5" x14ac:dyDescent="0.25">
      <c r="B645" s="26" t="s">
        <v>231</v>
      </c>
      <c r="C645" s="26" t="s">
        <v>268</v>
      </c>
      <c r="D645" s="26" t="s">
        <v>1</v>
      </c>
      <c r="E645" s="20">
        <v>1</v>
      </c>
    </row>
    <row r="646" spans="2:5" x14ac:dyDescent="0.25">
      <c r="B646" s="26" t="s">
        <v>231</v>
      </c>
      <c r="C646" s="26" t="s">
        <v>268</v>
      </c>
      <c r="D646" s="26" t="s">
        <v>3</v>
      </c>
      <c r="E646" s="20">
        <v>1</v>
      </c>
    </row>
    <row r="647" spans="2:5" x14ac:dyDescent="0.25">
      <c r="B647" s="26" t="s">
        <v>231</v>
      </c>
      <c r="C647" s="26" t="s">
        <v>268</v>
      </c>
      <c r="D647" s="26" t="s">
        <v>20</v>
      </c>
      <c r="E647" s="20">
        <v>1</v>
      </c>
    </row>
    <row r="648" spans="2:5" x14ac:dyDescent="0.25">
      <c r="B648" s="26" t="s">
        <v>231</v>
      </c>
      <c r="C648" s="26" t="s">
        <v>269</v>
      </c>
      <c r="D648" s="26" t="s">
        <v>1</v>
      </c>
      <c r="E648" s="20">
        <v>1</v>
      </c>
    </row>
    <row r="649" spans="2:5" x14ac:dyDescent="0.25">
      <c r="B649" s="26" t="s">
        <v>231</v>
      </c>
      <c r="C649" s="26" t="s">
        <v>269</v>
      </c>
      <c r="D649" s="26" t="s">
        <v>3</v>
      </c>
      <c r="E649" s="20">
        <v>1</v>
      </c>
    </row>
    <row r="650" spans="2:5" x14ac:dyDescent="0.25">
      <c r="B650" s="26" t="s">
        <v>231</v>
      </c>
      <c r="C650" s="26" t="s">
        <v>269</v>
      </c>
      <c r="D650" s="26" t="s">
        <v>20</v>
      </c>
      <c r="E650" s="20">
        <v>1</v>
      </c>
    </row>
    <row r="651" spans="2:5" x14ac:dyDescent="0.25">
      <c r="B651" s="26" t="s">
        <v>231</v>
      </c>
      <c r="C651" s="26" t="s">
        <v>270</v>
      </c>
      <c r="D651" s="26" t="s">
        <v>1</v>
      </c>
      <c r="E651" s="20">
        <v>1</v>
      </c>
    </row>
    <row r="652" spans="2:5" x14ac:dyDescent="0.25">
      <c r="B652" s="26" t="s">
        <v>231</v>
      </c>
      <c r="C652" s="26" t="s">
        <v>270</v>
      </c>
      <c r="D652" s="26" t="s">
        <v>3</v>
      </c>
      <c r="E652" s="20">
        <v>1</v>
      </c>
    </row>
    <row r="653" spans="2:5" x14ac:dyDescent="0.25">
      <c r="B653" s="26" t="s">
        <v>231</v>
      </c>
      <c r="C653" s="26" t="s">
        <v>270</v>
      </c>
      <c r="D653" s="26" t="s">
        <v>20</v>
      </c>
      <c r="E653" s="20">
        <v>1</v>
      </c>
    </row>
    <row r="654" spans="2:5" x14ac:dyDescent="0.25">
      <c r="B654" s="26" t="s">
        <v>10</v>
      </c>
      <c r="C654" s="26" t="s">
        <v>748</v>
      </c>
      <c r="D654" s="26" t="s">
        <v>20</v>
      </c>
      <c r="E654" s="20">
        <v>1</v>
      </c>
    </row>
    <row r="655" spans="2:5" x14ac:dyDescent="0.25">
      <c r="B655" s="26" t="s">
        <v>10</v>
      </c>
      <c r="C655" s="26" t="s">
        <v>748</v>
      </c>
      <c r="D655" s="26" t="s">
        <v>744</v>
      </c>
      <c r="E655" s="20">
        <v>1</v>
      </c>
    </row>
    <row r="656" spans="2:5" x14ac:dyDescent="0.25">
      <c r="B656" s="26" t="s">
        <v>10</v>
      </c>
      <c r="C656" s="26" t="s">
        <v>1913</v>
      </c>
      <c r="D656" s="26" t="s">
        <v>3</v>
      </c>
      <c r="E656" s="20">
        <v>1</v>
      </c>
    </row>
    <row r="657" spans="2:5" x14ac:dyDescent="0.25">
      <c r="B657" s="26" t="s">
        <v>10</v>
      </c>
      <c r="C657" s="26" t="s">
        <v>741</v>
      </c>
      <c r="D657" s="26" t="s">
        <v>3</v>
      </c>
      <c r="E657" s="20">
        <v>1</v>
      </c>
    </row>
    <row r="658" spans="2:5" x14ac:dyDescent="0.25">
      <c r="B658" s="26" t="s">
        <v>10</v>
      </c>
      <c r="C658" s="26" t="s">
        <v>742</v>
      </c>
      <c r="D658" s="26" t="s">
        <v>3</v>
      </c>
      <c r="E658" s="20">
        <v>1</v>
      </c>
    </row>
    <row r="659" spans="2:5" x14ac:dyDescent="0.25">
      <c r="B659" s="26" t="s">
        <v>10</v>
      </c>
      <c r="C659" s="26" t="s">
        <v>1382</v>
      </c>
      <c r="D659" s="26" t="s">
        <v>3</v>
      </c>
      <c r="E659" s="20">
        <v>1</v>
      </c>
    </row>
    <row r="660" spans="2:5" x14ac:dyDescent="0.25">
      <c r="B660" s="26" t="s">
        <v>10</v>
      </c>
      <c r="C660" s="26" t="s">
        <v>1880</v>
      </c>
      <c r="D660" s="26" t="s">
        <v>3</v>
      </c>
      <c r="E660" s="20">
        <v>1</v>
      </c>
    </row>
    <row r="661" spans="2:5" x14ac:dyDescent="0.25">
      <c r="B661" s="26" t="s">
        <v>10</v>
      </c>
      <c r="C661" s="26" t="s">
        <v>743</v>
      </c>
      <c r="D661" s="26" t="s">
        <v>3</v>
      </c>
      <c r="E661" s="20">
        <v>1</v>
      </c>
    </row>
    <row r="662" spans="2:5" x14ac:dyDescent="0.25">
      <c r="B662" s="26" t="s">
        <v>11</v>
      </c>
      <c r="C662" s="26" t="s">
        <v>271</v>
      </c>
      <c r="D662" s="26" t="s">
        <v>3</v>
      </c>
      <c r="E662" s="20">
        <v>1</v>
      </c>
    </row>
    <row r="663" spans="2:5" x14ac:dyDescent="0.25">
      <c r="B663" s="26" t="s">
        <v>11</v>
      </c>
      <c r="C663" s="26" t="s">
        <v>272</v>
      </c>
      <c r="D663" s="26" t="s">
        <v>1</v>
      </c>
      <c r="E663" s="20">
        <v>1</v>
      </c>
    </row>
    <row r="664" spans="2:5" x14ac:dyDescent="0.25">
      <c r="B664" s="26" t="s">
        <v>11</v>
      </c>
      <c r="C664" s="26" t="s">
        <v>272</v>
      </c>
      <c r="D664" s="26" t="s">
        <v>3</v>
      </c>
      <c r="E664" s="20">
        <v>1</v>
      </c>
    </row>
    <row r="665" spans="2:5" x14ac:dyDescent="0.25">
      <c r="B665" s="26" t="s">
        <v>11</v>
      </c>
      <c r="C665" s="26" t="s">
        <v>272</v>
      </c>
      <c r="D665" s="26" t="s">
        <v>20</v>
      </c>
      <c r="E665" s="20">
        <v>1</v>
      </c>
    </row>
    <row r="666" spans="2:5" x14ac:dyDescent="0.25">
      <c r="B666" s="26" t="s">
        <v>11</v>
      </c>
      <c r="C666" s="26" t="s">
        <v>272</v>
      </c>
      <c r="D666" s="26" t="s">
        <v>744</v>
      </c>
      <c r="E666" s="20">
        <v>1</v>
      </c>
    </row>
    <row r="667" spans="2:5" x14ac:dyDescent="0.25">
      <c r="B667" s="26" t="s">
        <v>11</v>
      </c>
      <c r="C667" s="26" t="s">
        <v>273</v>
      </c>
      <c r="D667" s="26" t="s">
        <v>3</v>
      </c>
      <c r="E667" s="20">
        <v>1</v>
      </c>
    </row>
    <row r="668" spans="2:5" x14ac:dyDescent="0.25">
      <c r="B668" s="26" t="s">
        <v>11</v>
      </c>
      <c r="C668" s="26" t="s">
        <v>274</v>
      </c>
      <c r="D668" s="26" t="s">
        <v>3</v>
      </c>
      <c r="E668" s="20">
        <v>1</v>
      </c>
    </row>
    <row r="669" spans="2:5" x14ac:dyDescent="0.25">
      <c r="B669" s="26" t="s">
        <v>11</v>
      </c>
      <c r="C669" s="26" t="s">
        <v>274</v>
      </c>
      <c r="D669" s="26" t="s">
        <v>1</v>
      </c>
      <c r="E669" s="20">
        <v>1</v>
      </c>
    </row>
    <row r="670" spans="2:5" x14ac:dyDescent="0.25">
      <c r="B670" s="26" t="s">
        <v>11</v>
      </c>
      <c r="C670" s="26" t="s">
        <v>274</v>
      </c>
      <c r="D670" s="26" t="s">
        <v>981</v>
      </c>
      <c r="E670" s="20">
        <v>1</v>
      </c>
    </row>
    <row r="671" spans="2:5" x14ac:dyDescent="0.25">
      <c r="B671" s="26" t="s">
        <v>11</v>
      </c>
      <c r="C671" s="26" t="s">
        <v>275</v>
      </c>
      <c r="D671" s="26" t="s">
        <v>3</v>
      </c>
      <c r="E671" s="20">
        <v>1</v>
      </c>
    </row>
    <row r="672" spans="2:5" x14ac:dyDescent="0.25">
      <c r="B672" s="26" t="s">
        <v>11</v>
      </c>
      <c r="C672" s="26" t="s">
        <v>276</v>
      </c>
      <c r="D672" s="26" t="s">
        <v>3</v>
      </c>
      <c r="E672" s="20">
        <v>1</v>
      </c>
    </row>
    <row r="673" spans="2:5" x14ac:dyDescent="0.25">
      <c r="B673" s="26" t="s">
        <v>17</v>
      </c>
      <c r="C673" s="26" t="s">
        <v>277</v>
      </c>
      <c r="D673" s="26" t="s">
        <v>1</v>
      </c>
      <c r="E673" s="20">
        <v>1</v>
      </c>
    </row>
    <row r="674" spans="2:5" x14ac:dyDescent="0.25">
      <c r="B674" s="26" t="s">
        <v>17</v>
      </c>
      <c r="C674" s="26" t="s">
        <v>277</v>
      </c>
      <c r="D674" s="26" t="s">
        <v>3</v>
      </c>
      <c r="E674" s="20">
        <v>1</v>
      </c>
    </row>
    <row r="675" spans="2:5" x14ac:dyDescent="0.25">
      <c r="B675" s="26" t="s">
        <v>17</v>
      </c>
      <c r="C675" s="26" t="s">
        <v>277</v>
      </c>
      <c r="D675" s="26" t="s">
        <v>20</v>
      </c>
      <c r="E675" s="20">
        <v>1</v>
      </c>
    </row>
    <row r="676" spans="2:5" x14ac:dyDescent="0.25">
      <c r="B676" s="26" t="s">
        <v>17</v>
      </c>
      <c r="C676" s="26" t="s">
        <v>277</v>
      </c>
      <c r="D676" s="26" t="s">
        <v>744</v>
      </c>
      <c r="E676" s="20">
        <v>1</v>
      </c>
    </row>
    <row r="677" spans="2:5" x14ac:dyDescent="0.25">
      <c r="B677" s="26" t="s">
        <v>17</v>
      </c>
      <c r="C677" s="26" t="s">
        <v>278</v>
      </c>
      <c r="D677" s="26" t="s">
        <v>1</v>
      </c>
      <c r="E677" s="20">
        <v>1</v>
      </c>
    </row>
    <row r="678" spans="2:5" x14ac:dyDescent="0.25">
      <c r="B678" s="26" t="s">
        <v>17</v>
      </c>
      <c r="C678" s="26" t="s">
        <v>278</v>
      </c>
      <c r="D678" s="26" t="s">
        <v>3</v>
      </c>
      <c r="E678" s="20">
        <v>1</v>
      </c>
    </row>
    <row r="679" spans="2:5" x14ac:dyDescent="0.25">
      <c r="B679" s="26" t="s">
        <v>17</v>
      </c>
      <c r="C679" s="26" t="s">
        <v>278</v>
      </c>
      <c r="D679" s="26" t="s">
        <v>20</v>
      </c>
      <c r="E679" s="20">
        <v>1</v>
      </c>
    </row>
    <row r="680" spans="2:5" x14ac:dyDescent="0.25">
      <c r="B680" s="26" t="s">
        <v>17</v>
      </c>
      <c r="C680" s="26" t="s">
        <v>279</v>
      </c>
      <c r="D680" s="26" t="s">
        <v>1</v>
      </c>
      <c r="E680" s="20">
        <v>1</v>
      </c>
    </row>
    <row r="681" spans="2:5" x14ac:dyDescent="0.25">
      <c r="B681" s="26" t="s">
        <v>17</v>
      </c>
      <c r="C681" s="26" t="s">
        <v>279</v>
      </c>
      <c r="D681" s="26" t="s">
        <v>3</v>
      </c>
      <c r="E681" s="20">
        <v>1</v>
      </c>
    </row>
    <row r="682" spans="2:5" x14ac:dyDescent="0.25">
      <c r="B682" s="26" t="s">
        <v>17</v>
      </c>
      <c r="C682" s="26" t="s">
        <v>279</v>
      </c>
      <c r="D682" s="26" t="s">
        <v>20</v>
      </c>
      <c r="E682" s="20">
        <v>1</v>
      </c>
    </row>
    <row r="683" spans="2:5" x14ac:dyDescent="0.25">
      <c r="B683" s="26" t="s">
        <v>17</v>
      </c>
      <c r="C683" s="26" t="s">
        <v>279</v>
      </c>
      <c r="D683" s="26" t="s">
        <v>749</v>
      </c>
      <c r="E683" s="20">
        <v>1</v>
      </c>
    </row>
    <row r="684" spans="2:5" x14ac:dyDescent="0.25">
      <c r="B684" s="26" t="s">
        <v>2</v>
      </c>
      <c r="C684" s="26" t="s">
        <v>280</v>
      </c>
      <c r="D684" s="26" t="s">
        <v>1</v>
      </c>
      <c r="E684" s="20">
        <v>1</v>
      </c>
    </row>
    <row r="685" spans="2:5" x14ac:dyDescent="0.25">
      <c r="B685" s="26" t="s">
        <v>2</v>
      </c>
      <c r="C685" s="26" t="s">
        <v>280</v>
      </c>
      <c r="D685" s="26" t="s">
        <v>3</v>
      </c>
      <c r="E685" s="20">
        <v>1</v>
      </c>
    </row>
    <row r="686" spans="2:5" x14ac:dyDescent="0.25">
      <c r="B686" s="26" t="s">
        <v>2</v>
      </c>
      <c r="C686" s="26" t="s">
        <v>280</v>
      </c>
      <c r="D686" s="26" t="s">
        <v>20</v>
      </c>
      <c r="E686" s="20">
        <v>1</v>
      </c>
    </row>
    <row r="687" spans="2:5" x14ac:dyDescent="0.25">
      <c r="B687" s="26" t="s">
        <v>2</v>
      </c>
      <c r="C687" s="26" t="s">
        <v>280</v>
      </c>
      <c r="D687" s="26" t="s">
        <v>749</v>
      </c>
      <c r="E687" s="20">
        <v>1</v>
      </c>
    </row>
    <row r="688" spans="2:5" x14ac:dyDescent="0.25">
      <c r="B688" s="26" t="s">
        <v>2</v>
      </c>
      <c r="C688" s="26" t="s">
        <v>281</v>
      </c>
      <c r="D688" s="26" t="s">
        <v>1</v>
      </c>
      <c r="E688" s="20">
        <v>1</v>
      </c>
    </row>
    <row r="689" spans="2:5" x14ac:dyDescent="0.25">
      <c r="B689" s="26" t="s">
        <v>2</v>
      </c>
      <c r="C689" s="26" t="s">
        <v>281</v>
      </c>
      <c r="D689" s="26" t="s">
        <v>3</v>
      </c>
      <c r="E689" s="20">
        <v>1</v>
      </c>
    </row>
    <row r="690" spans="2:5" x14ac:dyDescent="0.25">
      <c r="B690" s="26" t="s">
        <v>2</v>
      </c>
      <c r="C690" s="26" t="s">
        <v>281</v>
      </c>
      <c r="D690" s="26" t="s">
        <v>20</v>
      </c>
      <c r="E690" s="20">
        <v>1</v>
      </c>
    </row>
    <row r="691" spans="2:5" x14ac:dyDescent="0.25">
      <c r="B691" s="26" t="s">
        <v>2</v>
      </c>
      <c r="C691" s="26" t="s">
        <v>282</v>
      </c>
      <c r="D691" s="26" t="s">
        <v>1</v>
      </c>
      <c r="E691" s="20">
        <v>1</v>
      </c>
    </row>
    <row r="692" spans="2:5" x14ac:dyDescent="0.25">
      <c r="B692" s="26" t="s">
        <v>2</v>
      </c>
      <c r="C692" s="26" t="s">
        <v>283</v>
      </c>
      <c r="D692" s="26" t="s">
        <v>1</v>
      </c>
      <c r="E692" s="20">
        <v>1</v>
      </c>
    </row>
    <row r="693" spans="2:5" x14ac:dyDescent="0.25">
      <c r="B693" s="26" t="s">
        <v>2</v>
      </c>
      <c r="C693" s="26" t="s">
        <v>283</v>
      </c>
      <c r="D693" s="26" t="s">
        <v>3</v>
      </c>
      <c r="E693" s="20">
        <v>1</v>
      </c>
    </row>
    <row r="694" spans="2:5" x14ac:dyDescent="0.25">
      <c r="B694" s="26" t="s">
        <v>2</v>
      </c>
      <c r="C694" s="26" t="s">
        <v>283</v>
      </c>
      <c r="D694" s="26" t="s">
        <v>20</v>
      </c>
      <c r="E694" s="20">
        <v>1</v>
      </c>
    </row>
    <row r="695" spans="2:5" x14ac:dyDescent="0.25">
      <c r="B695" s="26" t="s">
        <v>2</v>
      </c>
      <c r="C695" s="26" t="s">
        <v>284</v>
      </c>
      <c r="D695" s="26" t="s">
        <v>1</v>
      </c>
      <c r="E695" s="20">
        <v>1</v>
      </c>
    </row>
    <row r="696" spans="2:5" x14ac:dyDescent="0.25">
      <c r="B696" s="26" t="s">
        <v>2</v>
      </c>
      <c r="C696" s="26" t="s">
        <v>284</v>
      </c>
      <c r="D696" s="26" t="s">
        <v>3</v>
      </c>
      <c r="E696" s="20">
        <v>1</v>
      </c>
    </row>
    <row r="697" spans="2:5" x14ac:dyDescent="0.25">
      <c r="B697" s="26" t="s">
        <v>2</v>
      </c>
      <c r="C697" s="26" t="s">
        <v>284</v>
      </c>
      <c r="D697" s="26" t="s">
        <v>20</v>
      </c>
      <c r="E697" s="20">
        <v>1</v>
      </c>
    </row>
    <row r="698" spans="2:5" x14ac:dyDescent="0.25">
      <c r="B698" s="26" t="s">
        <v>2</v>
      </c>
      <c r="C698" s="26" t="s">
        <v>285</v>
      </c>
      <c r="D698" s="26" t="s">
        <v>1</v>
      </c>
      <c r="E698" s="20">
        <v>1</v>
      </c>
    </row>
    <row r="699" spans="2:5" x14ac:dyDescent="0.25">
      <c r="B699" s="26" t="s">
        <v>2</v>
      </c>
      <c r="C699" s="26" t="s">
        <v>285</v>
      </c>
      <c r="D699" s="26" t="s">
        <v>3</v>
      </c>
      <c r="E699" s="20">
        <v>1</v>
      </c>
    </row>
    <row r="700" spans="2:5" x14ac:dyDescent="0.25">
      <c r="B700" s="26" t="s">
        <v>2</v>
      </c>
      <c r="C700" s="26" t="s">
        <v>285</v>
      </c>
      <c r="D700" s="26" t="s">
        <v>20</v>
      </c>
      <c r="E700" s="20">
        <v>1</v>
      </c>
    </row>
    <row r="701" spans="2:5" x14ac:dyDescent="0.25">
      <c r="B701" s="26" t="s">
        <v>2</v>
      </c>
      <c r="C701" s="26" t="s">
        <v>286</v>
      </c>
      <c r="D701" s="26" t="s">
        <v>1</v>
      </c>
      <c r="E701" s="20">
        <v>1</v>
      </c>
    </row>
    <row r="702" spans="2:5" x14ac:dyDescent="0.25">
      <c r="B702" s="26" t="s">
        <v>2</v>
      </c>
      <c r="C702" s="26" t="s">
        <v>286</v>
      </c>
      <c r="D702" s="26" t="s">
        <v>3</v>
      </c>
      <c r="E702" s="20">
        <v>1</v>
      </c>
    </row>
    <row r="703" spans="2:5" x14ac:dyDescent="0.25">
      <c r="B703" s="26" t="s">
        <v>2</v>
      </c>
      <c r="C703" s="26" t="s">
        <v>286</v>
      </c>
      <c r="D703" s="26" t="s">
        <v>20</v>
      </c>
      <c r="E703" s="20">
        <v>1</v>
      </c>
    </row>
    <row r="704" spans="2:5" x14ac:dyDescent="0.25">
      <c r="B704" s="26" t="s">
        <v>2</v>
      </c>
      <c r="C704" s="26" t="s">
        <v>286</v>
      </c>
      <c r="D704" s="26" t="s">
        <v>981</v>
      </c>
      <c r="E704" s="20">
        <v>1</v>
      </c>
    </row>
    <row r="705" spans="2:5" x14ac:dyDescent="0.25">
      <c r="B705" s="26" t="s">
        <v>2</v>
      </c>
      <c r="C705" s="26" t="s">
        <v>1008</v>
      </c>
      <c r="D705" s="26" t="s">
        <v>1</v>
      </c>
      <c r="E705" s="20">
        <v>1</v>
      </c>
    </row>
    <row r="706" spans="2:5" x14ac:dyDescent="0.25">
      <c r="B706" s="26" t="s">
        <v>2</v>
      </c>
      <c r="C706" s="26" t="s">
        <v>1008</v>
      </c>
      <c r="D706" s="26" t="s">
        <v>3</v>
      </c>
      <c r="E706" s="20">
        <v>1</v>
      </c>
    </row>
    <row r="707" spans="2:5" x14ac:dyDescent="0.25">
      <c r="B707" s="26" t="s">
        <v>2</v>
      </c>
      <c r="C707" s="26" t="s">
        <v>1009</v>
      </c>
      <c r="D707" s="26" t="s">
        <v>1</v>
      </c>
      <c r="E707" s="20">
        <v>1</v>
      </c>
    </row>
    <row r="708" spans="2:5" x14ac:dyDescent="0.25">
      <c r="B708" s="26" t="s">
        <v>2</v>
      </c>
      <c r="C708" s="26" t="s">
        <v>1009</v>
      </c>
      <c r="D708" s="26" t="s">
        <v>3</v>
      </c>
      <c r="E708" s="20">
        <v>1</v>
      </c>
    </row>
    <row r="709" spans="2:5" x14ac:dyDescent="0.25">
      <c r="B709" s="26" t="s">
        <v>2</v>
      </c>
      <c r="C709" s="26" t="s">
        <v>1009</v>
      </c>
      <c r="D709" s="26" t="s">
        <v>981</v>
      </c>
      <c r="E709" s="20">
        <v>1</v>
      </c>
    </row>
    <row r="710" spans="2:5" x14ac:dyDescent="0.25">
      <c r="B710" s="26" t="s">
        <v>2</v>
      </c>
      <c r="C710" s="26" t="s">
        <v>287</v>
      </c>
      <c r="D710" s="26" t="s">
        <v>1</v>
      </c>
      <c r="E710" s="20">
        <v>1</v>
      </c>
    </row>
    <row r="711" spans="2:5" x14ac:dyDescent="0.25">
      <c r="B711" s="26" t="s">
        <v>2</v>
      </c>
      <c r="C711" s="26" t="s">
        <v>287</v>
      </c>
      <c r="D711" s="26" t="s">
        <v>3</v>
      </c>
      <c r="E711" s="20">
        <v>1</v>
      </c>
    </row>
    <row r="712" spans="2:5" x14ac:dyDescent="0.25">
      <c r="B712" s="26" t="s">
        <v>2</v>
      </c>
      <c r="C712" s="26" t="s">
        <v>287</v>
      </c>
      <c r="D712" s="26" t="s">
        <v>20</v>
      </c>
      <c r="E712" s="20">
        <v>1</v>
      </c>
    </row>
    <row r="713" spans="2:5" x14ac:dyDescent="0.25">
      <c r="B713" s="26" t="s">
        <v>2</v>
      </c>
      <c r="C713" s="26" t="s">
        <v>288</v>
      </c>
      <c r="D713" s="26" t="s">
        <v>1</v>
      </c>
      <c r="E713" s="20">
        <v>1</v>
      </c>
    </row>
    <row r="714" spans="2:5" x14ac:dyDescent="0.25">
      <c r="B714" s="26" t="s">
        <v>2</v>
      </c>
      <c r="C714" s="26" t="s">
        <v>288</v>
      </c>
      <c r="D714" s="26" t="s">
        <v>3</v>
      </c>
      <c r="E714" s="20">
        <v>1</v>
      </c>
    </row>
    <row r="715" spans="2:5" x14ac:dyDescent="0.25">
      <c r="B715" s="26" t="s">
        <v>2</v>
      </c>
      <c r="C715" s="26" t="s">
        <v>288</v>
      </c>
      <c r="D715" s="26" t="s">
        <v>20</v>
      </c>
      <c r="E715" s="20">
        <v>1</v>
      </c>
    </row>
    <row r="716" spans="2:5" x14ac:dyDescent="0.25">
      <c r="B716" s="26" t="s">
        <v>2</v>
      </c>
      <c r="C716" s="26" t="s">
        <v>289</v>
      </c>
      <c r="D716" s="26" t="s">
        <v>1</v>
      </c>
      <c r="E716" s="20">
        <v>1</v>
      </c>
    </row>
    <row r="717" spans="2:5" x14ac:dyDescent="0.25">
      <c r="B717" s="26" t="s">
        <v>2</v>
      </c>
      <c r="C717" s="26" t="s">
        <v>289</v>
      </c>
      <c r="D717" s="26" t="s">
        <v>3</v>
      </c>
      <c r="E717" s="20">
        <v>1</v>
      </c>
    </row>
    <row r="718" spans="2:5" x14ac:dyDescent="0.25">
      <c r="B718" s="26" t="s">
        <v>2</v>
      </c>
      <c r="C718" s="26" t="s">
        <v>289</v>
      </c>
      <c r="D718" s="26" t="s">
        <v>20</v>
      </c>
      <c r="E718" s="20">
        <v>1</v>
      </c>
    </row>
    <row r="719" spans="2:5" x14ac:dyDescent="0.25">
      <c r="B719" s="26" t="s">
        <v>2</v>
      </c>
      <c r="C719" s="26" t="s">
        <v>290</v>
      </c>
      <c r="D719" s="26" t="s">
        <v>1</v>
      </c>
      <c r="E719" s="20">
        <v>1</v>
      </c>
    </row>
    <row r="720" spans="2:5" x14ac:dyDescent="0.25">
      <c r="B720" s="26" t="s">
        <v>2</v>
      </c>
      <c r="C720" s="26" t="s">
        <v>290</v>
      </c>
      <c r="D720" s="26" t="s">
        <v>3</v>
      </c>
      <c r="E720" s="20">
        <v>1</v>
      </c>
    </row>
    <row r="721" spans="2:5" x14ac:dyDescent="0.25">
      <c r="B721" s="26" t="s">
        <v>2</v>
      </c>
      <c r="C721" s="26" t="s">
        <v>290</v>
      </c>
      <c r="D721" s="26" t="s">
        <v>20</v>
      </c>
      <c r="E721" s="20">
        <v>1</v>
      </c>
    </row>
    <row r="722" spans="2:5" x14ac:dyDescent="0.25">
      <c r="B722" s="26" t="s">
        <v>2</v>
      </c>
      <c r="C722" s="26" t="s">
        <v>291</v>
      </c>
      <c r="D722" s="26" t="s">
        <v>1</v>
      </c>
      <c r="E722" s="20">
        <v>1</v>
      </c>
    </row>
    <row r="723" spans="2:5" x14ac:dyDescent="0.25">
      <c r="B723" s="26" t="s">
        <v>2</v>
      </c>
      <c r="C723" s="26" t="s">
        <v>291</v>
      </c>
      <c r="D723" s="26" t="s">
        <v>3</v>
      </c>
      <c r="E723" s="20">
        <v>1</v>
      </c>
    </row>
    <row r="724" spans="2:5" x14ac:dyDescent="0.25">
      <c r="B724" s="26" t="s">
        <v>2</v>
      </c>
      <c r="C724" s="26" t="s">
        <v>291</v>
      </c>
      <c r="D724" s="26" t="s">
        <v>20</v>
      </c>
      <c r="E724" s="20">
        <v>1</v>
      </c>
    </row>
    <row r="725" spans="2:5" x14ac:dyDescent="0.25">
      <c r="B725" s="26" t="s">
        <v>2</v>
      </c>
      <c r="C725" s="26" t="s">
        <v>292</v>
      </c>
      <c r="D725" s="26" t="s">
        <v>1</v>
      </c>
      <c r="E725" s="20">
        <v>1</v>
      </c>
    </row>
    <row r="726" spans="2:5" x14ac:dyDescent="0.25">
      <c r="B726" s="26" t="s">
        <v>2</v>
      </c>
      <c r="C726" s="26" t="s">
        <v>292</v>
      </c>
      <c r="D726" s="26" t="s">
        <v>3</v>
      </c>
      <c r="E726" s="20">
        <v>1</v>
      </c>
    </row>
    <row r="727" spans="2:5" x14ac:dyDescent="0.25">
      <c r="B727" s="26" t="s">
        <v>2</v>
      </c>
      <c r="C727" s="26" t="s">
        <v>293</v>
      </c>
      <c r="D727" s="26" t="s">
        <v>1</v>
      </c>
      <c r="E727" s="20">
        <v>1</v>
      </c>
    </row>
    <row r="728" spans="2:5" x14ac:dyDescent="0.25">
      <c r="B728" s="26" t="s">
        <v>2</v>
      </c>
      <c r="C728" s="26" t="s">
        <v>293</v>
      </c>
      <c r="D728" s="26" t="s">
        <v>3</v>
      </c>
      <c r="E728" s="20">
        <v>1</v>
      </c>
    </row>
    <row r="729" spans="2:5" x14ac:dyDescent="0.25">
      <c r="B729" s="26" t="s">
        <v>2</v>
      </c>
      <c r="C729" s="26" t="s">
        <v>293</v>
      </c>
      <c r="D729" s="26" t="s">
        <v>20</v>
      </c>
      <c r="E729" s="20">
        <v>1</v>
      </c>
    </row>
    <row r="730" spans="2:5" x14ac:dyDescent="0.25">
      <c r="B730" s="26" t="s">
        <v>2</v>
      </c>
      <c r="C730" s="26" t="s">
        <v>294</v>
      </c>
      <c r="D730" s="26" t="s">
        <v>1</v>
      </c>
      <c r="E730" s="20">
        <v>1</v>
      </c>
    </row>
    <row r="731" spans="2:5" x14ac:dyDescent="0.25">
      <c r="B731" s="26" t="s">
        <v>2</v>
      </c>
      <c r="C731" s="26" t="s">
        <v>294</v>
      </c>
      <c r="D731" s="26" t="s">
        <v>3</v>
      </c>
      <c r="E731" s="20">
        <v>1</v>
      </c>
    </row>
    <row r="732" spans="2:5" x14ac:dyDescent="0.25">
      <c r="B732" s="26" t="s">
        <v>2</v>
      </c>
      <c r="C732" s="26" t="s">
        <v>294</v>
      </c>
      <c r="D732" s="26" t="s">
        <v>20</v>
      </c>
      <c r="E732" s="20">
        <v>1</v>
      </c>
    </row>
    <row r="733" spans="2:5" x14ac:dyDescent="0.25">
      <c r="B733" s="26" t="s">
        <v>2</v>
      </c>
      <c r="C733" s="26" t="s">
        <v>295</v>
      </c>
      <c r="D733" s="26" t="s">
        <v>3</v>
      </c>
      <c r="E733" s="20">
        <v>1</v>
      </c>
    </row>
    <row r="734" spans="2:5" x14ac:dyDescent="0.25">
      <c r="B734" s="26" t="s">
        <v>2</v>
      </c>
      <c r="C734" s="26" t="s">
        <v>295</v>
      </c>
      <c r="D734" s="26" t="s">
        <v>20</v>
      </c>
      <c r="E734" s="20">
        <v>1</v>
      </c>
    </row>
    <row r="735" spans="2:5" x14ac:dyDescent="0.25">
      <c r="B735" s="26" t="s">
        <v>2</v>
      </c>
      <c r="C735" s="26" t="s">
        <v>296</v>
      </c>
      <c r="D735" s="26" t="s">
        <v>1</v>
      </c>
      <c r="E735" s="20">
        <v>1</v>
      </c>
    </row>
    <row r="736" spans="2:5" x14ac:dyDescent="0.25">
      <c r="B736" s="26" t="s">
        <v>2</v>
      </c>
      <c r="C736" s="26" t="s">
        <v>296</v>
      </c>
      <c r="D736" s="26" t="s">
        <v>3</v>
      </c>
      <c r="E736" s="20">
        <v>1</v>
      </c>
    </row>
    <row r="737" spans="2:5" x14ac:dyDescent="0.25">
      <c r="B737" s="26" t="s">
        <v>2</v>
      </c>
      <c r="C737" s="26" t="s">
        <v>296</v>
      </c>
      <c r="D737" s="26" t="s">
        <v>20</v>
      </c>
      <c r="E737" s="20">
        <v>1</v>
      </c>
    </row>
    <row r="738" spans="2:5" x14ac:dyDescent="0.25">
      <c r="B738" s="26" t="s">
        <v>2</v>
      </c>
      <c r="C738" s="26" t="s">
        <v>297</v>
      </c>
      <c r="D738" s="26" t="s">
        <v>1</v>
      </c>
      <c r="E738" s="20">
        <v>1</v>
      </c>
    </row>
    <row r="739" spans="2:5" x14ac:dyDescent="0.25">
      <c r="B739" s="26" t="s">
        <v>2</v>
      </c>
      <c r="C739" s="26" t="s">
        <v>297</v>
      </c>
      <c r="D739" s="26" t="s">
        <v>3</v>
      </c>
      <c r="E739" s="20">
        <v>1</v>
      </c>
    </row>
    <row r="740" spans="2:5" x14ac:dyDescent="0.25">
      <c r="B740" s="26" t="s">
        <v>2</v>
      </c>
      <c r="C740" s="26" t="s">
        <v>297</v>
      </c>
      <c r="D740" s="26" t="s">
        <v>20</v>
      </c>
      <c r="E740" s="20">
        <v>1</v>
      </c>
    </row>
    <row r="741" spans="2:5" x14ac:dyDescent="0.25">
      <c r="B741" s="26" t="s">
        <v>2</v>
      </c>
      <c r="C741" s="26" t="s">
        <v>298</v>
      </c>
      <c r="D741" s="26" t="s">
        <v>1</v>
      </c>
      <c r="E741" s="20">
        <v>1</v>
      </c>
    </row>
    <row r="742" spans="2:5" x14ac:dyDescent="0.25">
      <c r="B742" s="26" t="s">
        <v>2</v>
      </c>
      <c r="C742" s="26" t="s">
        <v>298</v>
      </c>
      <c r="D742" s="26" t="s">
        <v>3</v>
      </c>
      <c r="E742" s="20">
        <v>1</v>
      </c>
    </row>
    <row r="743" spans="2:5" x14ac:dyDescent="0.25">
      <c r="B743" s="26" t="s">
        <v>2</v>
      </c>
      <c r="C743" s="26" t="s">
        <v>298</v>
      </c>
      <c r="D743" s="26" t="s">
        <v>20</v>
      </c>
      <c r="E743" s="20">
        <v>1</v>
      </c>
    </row>
    <row r="744" spans="2:5" x14ac:dyDescent="0.25">
      <c r="B744" s="26" t="s">
        <v>2</v>
      </c>
      <c r="C744" s="26" t="s">
        <v>299</v>
      </c>
      <c r="D744" s="26" t="s">
        <v>1</v>
      </c>
      <c r="E744" s="20">
        <v>1</v>
      </c>
    </row>
    <row r="745" spans="2:5" x14ac:dyDescent="0.25">
      <c r="B745" s="26" t="s">
        <v>2</v>
      </c>
      <c r="C745" s="26" t="s">
        <v>299</v>
      </c>
      <c r="D745" s="26" t="s">
        <v>3</v>
      </c>
      <c r="E745" s="20">
        <v>1</v>
      </c>
    </row>
    <row r="746" spans="2:5" x14ac:dyDescent="0.25">
      <c r="B746" s="26" t="s">
        <v>2</v>
      </c>
      <c r="C746" s="26" t="s">
        <v>299</v>
      </c>
      <c r="D746" s="26" t="s">
        <v>20</v>
      </c>
      <c r="E746" s="20">
        <v>1</v>
      </c>
    </row>
    <row r="747" spans="2:5" x14ac:dyDescent="0.25">
      <c r="B747" s="26" t="s">
        <v>2</v>
      </c>
      <c r="C747" s="26" t="s">
        <v>300</v>
      </c>
      <c r="D747" s="26" t="s">
        <v>3</v>
      </c>
      <c r="E747" s="20">
        <v>1</v>
      </c>
    </row>
    <row r="748" spans="2:5" x14ac:dyDescent="0.25">
      <c r="B748" s="26" t="s">
        <v>2</v>
      </c>
      <c r="C748" s="26" t="s">
        <v>300</v>
      </c>
      <c r="D748" s="26" t="s">
        <v>20</v>
      </c>
      <c r="E748" s="20">
        <v>1</v>
      </c>
    </row>
    <row r="749" spans="2:5" x14ac:dyDescent="0.25">
      <c r="B749" s="26" t="s">
        <v>2</v>
      </c>
      <c r="C749" s="26" t="s">
        <v>301</v>
      </c>
      <c r="D749" s="26" t="s">
        <v>1</v>
      </c>
      <c r="E749" s="20">
        <v>1</v>
      </c>
    </row>
    <row r="750" spans="2:5" x14ac:dyDescent="0.25">
      <c r="B750" s="26" t="s">
        <v>2</v>
      </c>
      <c r="C750" s="26" t="s">
        <v>301</v>
      </c>
      <c r="D750" s="26" t="s">
        <v>3</v>
      </c>
      <c r="E750" s="20">
        <v>1</v>
      </c>
    </row>
    <row r="751" spans="2:5" x14ac:dyDescent="0.25">
      <c r="B751" s="26" t="s">
        <v>2</v>
      </c>
      <c r="C751" s="26" t="s">
        <v>301</v>
      </c>
      <c r="D751" s="26" t="s">
        <v>20</v>
      </c>
      <c r="E751" s="20">
        <v>1</v>
      </c>
    </row>
    <row r="752" spans="2:5" x14ac:dyDescent="0.25">
      <c r="B752" s="26" t="s">
        <v>2</v>
      </c>
      <c r="C752" s="26" t="s">
        <v>302</v>
      </c>
      <c r="D752" s="26" t="s">
        <v>1</v>
      </c>
      <c r="E752" s="20">
        <v>1</v>
      </c>
    </row>
    <row r="753" spans="2:5" x14ac:dyDescent="0.25">
      <c r="B753" s="26" t="s">
        <v>2</v>
      </c>
      <c r="C753" s="26" t="s">
        <v>302</v>
      </c>
      <c r="D753" s="26" t="s">
        <v>3</v>
      </c>
      <c r="E753" s="20">
        <v>1</v>
      </c>
    </row>
    <row r="754" spans="2:5" x14ac:dyDescent="0.25">
      <c r="B754" s="26" t="s">
        <v>2</v>
      </c>
      <c r="C754" s="26" t="s">
        <v>302</v>
      </c>
      <c r="D754" s="26" t="s">
        <v>20</v>
      </c>
      <c r="E754" s="20">
        <v>1</v>
      </c>
    </row>
    <row r="755" spans="2:5" x14ac:dyDescent="0.25">
      <c r="B755" s="26" t="s">
        <v>2</v>
      </c>
      <c r="C755" s="26" t="s">
        <v>303</v>
      </c>
      <c r="D755" s="26" t="s">
        <v>3</v>
      </c>
      <c r="E755" s="20">
        <v>1</v>
      </c>
    </row>
    <row r="756" spans="2:5" x14ac:dyDescent="0.25">
      <c r="B756" s="26" t="s">
        <v>2</v>
      </c>
      <c r="C756" s="26" t="s">
        <v>304</v>
      </c>
      <c r="D756" s="26" t="s">
        <v>1</v>
      </c>
      <c r="E756" s="20">
        <v>1</v>
      </c>
    </row>
    <row r="757" spans="2:5" x14ac:dyDescent="0.25">
      <c r="B757" s="26" t="s">
        <v>2</v>
      </c>
      <c r="C757" s="26" t="s">
        <v>304</v>
      </c>
      <c r="D757" s="26" t="s">
        <v>3</v>
      </c>
      <c r="E757" s="20">
        <v>1</v>
      </c>
    </row>
    <row r="758" spans="2:5" x14ac:dyDescent="0.25">
      <c r="B758" s="26" t="s">
        <v>2</v>
      </c>
      <c r="C758" s="26" t="s">
        <v>304</v>
      </c>
      <c r="D758" s="26" t="s">
        <v>20</v>
      </c>
      <c r="E758" s="20">
        <v>1</v>
      </c>
    </row>
    <row r="759" spans="2:5" x14ac:dyDescent="0.25">
      <c r="B759" s="26" t="s">
        <v>2</v>
      </c>
      <c r="C759" s="26" t="s">
        <v>305</v>
      </c>
      <c r="D759" s="26" t="s">
        <v>1</v>
      </c>
      <c r="E759" s="20">
        <v>1</v>
      </c>
    </row>
    <row r="760" spans="2:5" x14ac:dyDescent="0.25">
      <c r="B760" s="26" t="s">
        <v>2</v>
      </c>
      <c r="C760" s="26" t="s">
        <v>305</v>
      </c>
      <c r="D760" s="26" t="s">
        <v>3</v>
      </c>
      <c r="E760" s="20">
        <v>1</v>
      </c>
    </row>
    <row r="761" spans="2:5" x14ac:dyDescent="0.25">
      <c r="B761" s="26" t="s">
        <v>2</v>
      </c>
      <c r="C761" s="26" t="s">
        <v>305</v>
      </c>
      <c r="D761" s="26" t="s">
        <v>20</v>
      </c>
      <c r="E761" s="20">
        <v>1</v>
      </c>
    </row>
    <row r="762" spans="2:5" x14ac:dyDescent="0.25">
      <c r="B762" s="26" t="s">
        <v>2</v>
      </c>
      <c r="C762" s="26" t="s">
        <v>306</v>
      </c>
      <c r="D762" s="26" t="s">
        <v>1</v>
      </c>
      <c r="E762" s="20">
        <v>1</v>
      </c>
    </row>
    <row r="763" spans="2:5" x14ac:dyDescent="0.25">
      <c r="B763" s="26" t="s">
        <v>2</v>
      </c>
      <c r="C763" s="26" t="s">
        <v>306</v>
      </c>
      <c r="D763" s="26" t="s">
        <v>3</v>
      </c>
      <c r="E763" s="20">
        <v>1</v>
      </c>
    </row>
    <row r="764" spans="2:5" x14ac:dyDescent="0.25">
      <c r="B764" s="26" t="s">
        <v>2</v>
      </c>
      <c r="C764" s="26" t="s">
        <v>306</v>
      </c>
      <c r="D764" s="26" t="s">
        <v>20</v>
      </c>
      <c r="E764" s="20">
        <v>1</v>
      </c>
    </row>
    <row r="765" spans="2:5" x14ac:dyDescent="0.25">
      <c r="B765" s="26" t="s">
        <v>2</v>
      </c>
      <c r="C765" s="26" t="s">
        <v>1012</v>
      </c>
      <c r="D765" s="26" t="s">
        <v>1</v>
      </c>
      <c r="E765" s="20">
        <v>1</v>
      </c>
    </row>
    <row r="766" spans="2:5" x14ac:dyDescent="0.25">
      <c r="B766" s="26" t="s">
        <v>2</v>
      </c>
      <c r="C766" s="26" t="s">
        <v>1012</v>
      </c>
      <c r="D766" s="26" t="s">
        <v>3</v>
      </c>
      <c r="E766" s="20">
        <v>1</v>
      </c>
    </row>
    <row r="767" spans="2:5" x14ac:dyDescent="0.25">
      <c r="B767" s="26" t="s">
        <v>2</v>
      </c>
      <c r="C767" s="26" t="s">
        <v>1012</v>
      </c>
      <c r="D767" s="26" t="s">
        <v>20</v>
      </c>
      <c r="E767" s="20">
        <v>1</v>
      </c>
    </row>
    <row r="768" spans="2:5" x14ac:dyDescent="0.25">
      <c r="B768" s="26" t="s">
        <v>2</v>
      </c>
      <c r="C768" s="26" t="s">
        <v>1012</v>
      </c>
      <c r="D768" s="26" t="s">
        <v>981</v>
      </c>
      <c r="E768" s="20">
        <v>1</v>
      </c>
    </row>
    <row r="769" spans="2:5" x14ac:dyDescent="0.25">
      <c r="B769" s="26" t="s">
        <v>2</v>
      </c>
      <c r="C769" s="26" t="s">
        <v>1684</v>
      </c>
      <c r="D769" s="26" t="s">
        <v>3</v>
      </c>
      <c r="E769" s="20">
        <v>1</v>
      </c>
    </row>
    <row r="770" spans="2:5" x14ac:dyDescent="0.25">
      <c r="B770" s="26" t="s">
        <v>2</v>
      </c>
      <c r="C770" s="26" t="s">
        <v>307</v>
      </c>
      <c r="D770" s="26" t="s">
        <v>1</v>
      </c>
      <c r="E770" s="20">
        <v>1</v>
      </c>
    </row>
    <row r="771" spans="2:5" x14ac:dyDescent="0.25">
      <c r="B771" s="26" t="s">
        <v>2</v>
      </c>
      <c r="C771" s="26" t="s">
        <v>307</v>
      </c>
      <c r="D771" s="26" t="s">
        <v>3</v>
      </c>
      <c r="E771" s="20">
        <v>1</v>
      </c>
    </row>
    <row r="772" spans="2:5" x14ac:dyDescent="0.25">
      <c r="B772" s="26" t="s">
        <v>2</v>
      </c>
      <c r="C772" s="26" t="s">
        <v>307</v>
      </c>
      <c r="D772" s="26" t="s">
        <v>20</v>
      </c>
      <c r="E772" s="20">
        <v>1</v>
      </c>
    </row>
    <row r="773" spans="2:5" x14ac:dyDescent="0.25">
      <c r="B773" s="26" t="s">
        <v>2</v>
      </c>
      <c r="C773" s="26" t="s">
        <v>307</v>
      </c>
      <c r="D773" s="26" t="s">
        <v>981</v>
      </c>
      <c r="E773" s="20">
        <v>1</v>
      </c>
    </row>
    <row r="774" spans="2:5" x14ac:dyDescent="0.25">
      <c r="B774" s="26" t="s">
        <v>2</v>
      </c>
      <c r="C774" s="26" t="s">
        <v>307</v>
      </c>
      <c r="D774" s="26" t="s">
        <v>749</v>
      </c>
      <c r="E774" s="20">
        <v>1</v>
      </c>
    </row>
    <row r="775" spans="2:5" x14ac:dyDescent="0.25">
      <c r="B775" s="26" t="s">
        <v>2</v>
      </c>
      <c r="C775" s="26" t="s">
        <v>308</v>
      </c>
      <c r="D775" s="26" t="s">
        <v>1</v>
      </c>
      <c r="E775" s="20">
        <v>1</v>
      </c>
    </row>
    <row r="776" spans="2:5" x14ac:dyDescent="0.25">
      <c r="B776" s="26" t="s">
        <v>2</v>
      </c>
      <c r="C776" s="26" t="s">
        <v>308</v>
      </c>
      <c r="D776" s="26" t="s">
        <v>3</v>
      </c>
      <c r="E776" s="20">
        <v>1</v>
      </c>
    </row>
    <row r="777" spans="2:5" x14ac:dyDescent="0.25">
      <c r="B777" s="26" t="s">
        <v>2</v>
      </c>
      <c r="C777" s="26" t="s">
        <v>308</v>
      </c>
      <c r="D777" s="26" t="s">
        <v>20</v>
      </c>
      <c r="E777" s="20">
        <v>1</v>
      </c>
    </row>
    <row r="778" spans="2:5" x14ac:dyDescent="0.25">
      <c r="B778" s="26" t="s">
        <v>2</v>
      </c>
      <c r="C778" s="26" t="s">
        <v>308</v>
      </c>
      <c r="D778" s="26" t="s">
        <v>981</v>
      </c>
      <c r="E778" s="20">
        <v>1</v>
      </c>
    </row>
    <row r="779" spans="2:5" x14ac:dyDescent="0.25">
      <c r="B779" s="26" t="s">
        <v>2</v>
      </c>
      <c r="C779" s="26" t="s">
        <v>309</v>
      </c>
      <c r="D779" s="26" t="s">
        <v>1</v>
      </c>
      <c r="E779" s="20">
        <v>1</v>
      </c>
    </row>
    <row r="780" spans="2:5" x14ac:dyDescent="0.25">
      <c r="B780" s="26" t="s">
        <v>2</v>
      </c>
      <c r="C780" s="26" t="s">
        <v>309</v>
      </c>
      <c r="D780" s="26" t="s">
        <v>3</v>
      </c>
      <c r="E780" s="20">
        <v>1</v>
      </c>
    </row>
    <row r="781" spans="2:5" x14ac:dyDescent="0.25">
      <c r="B781" s="26" t="s">
        <v>2</v>
      </c>
      <c r="C781" s="26" t="s">
        <v>309</v>
      </c>
      <c r="D781" s="26" t="s">
        <v>20</v>
      </c>
      <c r="E781" s="20">
        <v>1</v>
      </c>
    </row>
    <row r="782" spans="2:5" x14ac:dyDescent="0.25">
      <c r="B782" s="26" t="s">
        <v>2</v>
      </c>
      <c r="C782" s="26" t="s">
        <v>310</v>
      </c>
      <c r="D782" s="26" t="s">
        <v>1</v>
      </c>
      <c r="E782" s="20">
        <v>1</v>
      </c>
    </row>
    <row r="783" spans="2:5" x14ac:dyDescent="0.25">
      <c r="B783" s="26" t="s">
        <v>2</v>
      </c>
      <c r="C783" s="26" t="s">
        <v>310</v>
      </c>
      <c r="D783" s="26" t="s">
        <v>3</v>
      </c>
      <c r="E783" s="20">
        <v>1</v>
      </c>
    </row>
    <row r="784" spans="2:5" x14ac:dyDescent="0.25">
      <c r="B784" s="26" t="s">
        <v>2</v>
      </c>
      <c r="C784" s="26" t="s">
        <v>310</v>
      </c>
      <c r="D784" s="26" t="s">
        <v>20</v>
      </c>
      <c r="E784" s="20">
        <v>1</v>
      </c>
    </row>
    <row r="785" spans="2:5" x14ac:dyDescent="0.25">
      <c r="B785" s="26" t="s">
        <v>2</v>
      </c>
      <c r="C785" s="26" t="s">
        <v>311</v>
      </c>
      <c r="D785" s="26" t="s">
        <v>1</v>
      </c>
      <c r="E785" s="20">
        <v>1</v>
      </c>
    </row>
    <row r="786" spans="2:5" x14ac:dyDescent="0.25">
      <c r="B786" s="26" t="s">
        <v>2</v>
      </c>
      <c r="C786" s="26" t="s">
        <v>311</v>
      </c>
      <c r="D786" s="26" t="s">
        <v>3</v>
      </c>
      <c r="E786" s="20">
        <v>1</v>
      </c>
    </row>
    <row r="787" spans="2:5" x14ac:dyDescent="0.25">
      <c r="B787" s="26" t="s">
        <v>2</v>
      </c>
      <c r="C787" s="26" t="s">
        <v>311</v>
      </c>
      <c r="D787" s="26" t="s">
        <v>20</v>
      </c>
      <c r="E787" s="20">
        <v>1</v>
      </c>
    </row>
    <row r="788" spans="2:5" x14ac:dyDescent="0.25">
      <c r="B788" s="26" t="s">
        <v>2</v>
      </c>
      <c r="C788" s="26" t="s">
        <v>311</v>
      </c>
      <c r="D788" s="26" t="s">
        <v>744</v>
      </c>
      <c r="E788" s="20">
        <v>1</v>
      </c>
    </row>
    <row r="789" spans="2:5" x14ac:dyDescent="0.25">
      <c r="B789" s="26" t="s">
        <v>2</v>
      </c>
      <c r="C789" s="26" t="s">
        <v>312</v>
      </c>
      <c r="D789" s="26" t="s">
        <v>3</v>
      </c>
      <c r="E789" s="20">
        <v>1</v>
      </c>
    </row>
    <row r="790" spans="2:5" x14ac:dyDescent="0.25">
      <c r="B790" s="26" t="s">
        <v>2</v>
      </c>
      <c r="C790" s="26" t="s">
        <v>312</v>
      </c>
      <c r="D790" s="26" t="s">
        <v>1</v>
      </c>
      <c r="E790" s="20">
        <v>1</v>
      </c>
    </row>
    <row r="791" spans="2:5" x14ac:dyDescent="0.25">
      <c r="B791" s="26" t="s">
        <v>2</v>
      </c>
      <c r="C791" s="26" t="s">
        <v>312</v>
      </c>
      <c r="D791" s="26" t="s">
        <v>20</v>
      </c>
      <c r="E791" s="20">
        <v>1</v>
      </c>
    </row>
    <row r="792" spans="2:5" x14ac:dyDescent="0.25">
      <c r="B792" s="26" t="s">
        <v>2</v>
      </c>
      <c r="C792" s="26" t="s">
        <v>1599</v>
      </c>
      <c r="D792" s="26" t="s">
        <v>1</v>
      </c>
      <c r="E792" s="20">
        <v>1</v>
      </c>
    </row>
    <row r="793" spans="2:5" x14ac:dyDescent="0.25">
      <c r="B793" s="26" t="s">
        <v>2</v>
      </c>
      <c r="C793" s="26" t="s">
        <v>1599</v>
      </c>
      <c r="D793" s="26" t="s">
        <v>981</v>
      </c>
      <c r="E793" s="20">
        <v>1</v>
      </c>
    </row>
    <row r="794" spans="2:5" x14ac:dyDescent="0.25">
      <c r="B794" s="26" t="s">
        <v>2</v>
      </c>
      <c r="C794" s="26" t="s">
        <v>313</v>
      </c>
      <c r="D794" s="26" t="s">
        <v>1</v>
      </c>
      <c r="E794" s="20">
        <v>1</v>
      </c>
    </row>
    <row r="795" spans="2:5" x14ac:dyDescent="0.25">
      <c r="B795" s="26" t="s">
        <v>2</v>
      </c>
      <c r="C795" s="26" t="s">
        <v>313</v>
      </c>
      <c r="D795" s="26" t="s">
        <v>3</v>
      </c>
      <c r="E795" s="20">
        <v>1</v>
      </c>
    </row>
    <row r="796" spans="2:5" x14ac:dyDescent="0.25">
      <c r="B796" s="26" t="s">
        <v>2</v>
      </c>
      <c r="C796" s="26" t="s">
        <v>313</v>
      </c>
      <c r="D796" s="26" t="s">
        <v>20</v>
      </c>
      <c r="E796" s="20">
        <v>1</v>
      </c>
    </row>
    <row r="797" spans="2:5" x14ac:dyDescent="0.25">
      <c r="B797" s="26" t="s">
        <v>2</v>
      </c>
      <c r="C797" s="26" t="s">
        <v>313</v>
      </c>
      <c r="D797" s="26" t="s">
        <v>981</v>
      </c>
      <c r="E797" s="20">
        <v>1</v>
      </c>
    </row>
    <row r="798" spans="2:5" x14ac:dyDescent="0.25">
      <c r="B798" s="26" t="s">
        <v>2</v>
      </c>
      <c r="C798" s="26" t="s">
        <v>1876</v>
      </c>
      <c r="D798" s="26" t="s">
        <v>20</v>
      </c>
      <c r="E798" s="20">
        <v>1</v>
      </c>
    </row>
    <row r="799" spans="2:5" x14ac:dyDescent="0.25">
      <c r="B799" s="26" t="s">
        <v>2</v>
      </c>
      <c r="C799" s="26" t="s">
        <v>1876</v>
      </c>
      <c r="D799" s="26" t="s">
        <v>3</v>
      </c>
      <c r="E799" s="20">
        <v>1</v>
      </c>
    </row>
    <row r="800" spans="2:5" x14ac:dyDescent="0.25">
      <c r="B800" s="26" t="s">
        <v>2</v>
      </c>
      <c r="C800" s="26" t="s">
        <v>1876</v>
      </c>
      <c r="D800" s="26" t="s">
        <v>1</v>
      </c>
      <c r="E800" s="20">
        <v>1</v>
      </c>
    </row>
    <row r="801" spans="2:5" x14ac:dyDescent="0.25">
      <c r="B801" s="26" t="s">
        <v>2</v>
      </c>
      <c r="C801" s="26" t="s">
        <v>2221</v>
      </c>
      <c r="D801" s="26" t="s">
        <v>3</v>
      </c>
      <c r="E801" s="20">
        <v>1</v>
      </c>
    </row>
    <row r="802" spans="2:5" x14ac:dyDescent="0.25">
      <c r="B802" s="26" t="s">
        <v>2</v>
      </c>
      <c r="C802" s="26" t="s">
        <v>314</v>
      </c>
      <c r="D802" s="26" t="s">
        <v>1</v>
      </c>
      <c r="E802" s="20">
        <v>1</v>
      </c>
    </row>
    <row r="803" spans="2:5" x14ac:dyDescent="0.25">
      <c r="B803" s="26" t="s">
        <v>2</v>
      </c>
      <c r="C803" s="26" t="s">
        <v>314</v>
      </c>
      <c r="D803" s="26" t="s">
        <v>3</v>
      </c>
      <c r="E803" s="20">
        <v>1</v>
      </c>
    </row>
    <row r="804" spans="2:5" x14ac:dyDescent="0.25">
      <c r="B804" s="26" t="s">
        <v>2</v>
      </c>
      <c r="C804" s="26" t="s">
        <v>314</v>
      </c>
      <c r="D804" s="26" t="s">
        <v>20</v>
      </c>
      <c r="E804" s="20">
        <v>1</v>
      </c>
    </row>
    <row r="805" spans="2:5" x14ac:dyDescent="0.25">
      <c r="B805" s="26" t="s">
        <v>2</v>
      </c>
      <c r="C805" s="26" t="s">
        <v>1144</v>
      </c>
      <c r="D805" s="26" t="s">
        <v>3</v>
      </c>
      <c r="E805" s="20">
        <v>1</v>
      </c>
    </row>
    <row r="806" spans="2:5" x14ac:dyDescent="0.25">
      <c r="B806" s="26" t="s">
        <v>2</v>
      </c>
      <c r="C806" s="26" t="s">
        <v>1144</v>
      </c>
      <c r="D806" s="26" t="s">
        <v>1</v>
      </c>
      <c r="E806" s="20">
        <v>1</v>
      </c>
    </row>
    <row r="807" spans="2:5" x14ac:dyDescent="0.25">
      <c r="B807" s="26" t="s">
        <v>2</v>
      </c>
      <c r="C807" s="26" t="s">
        <v>1144</v>
      </c>
      <c r="D807" s="26" t="s">
        <v>20</v>
      </c>
      <c r="E807" s="20">
        <v>1</v>
      </c>
    </row>
    <row r="808" spans="2:5" x14ac:dyDescent="0.25">
      <c r="B808" s="26" t="s">
        <v>2</v>
      </c>
      <c r="C808" s="26" t="s">
        <v>315</v>
      </c>
      <c r="D808" s="26" t="s">
        <v>3</v>
      </c>
      <c r="E808" s="20">
        <v>1</v>
      </c>
    </row>
    <row r="809" spans="2:5" x14ac:dyDescent="0.25">
      <c r="B809" s="26" t="s">
        <v>2</v>
      </c>
      <c r="C809" s="26" t="s">
        <v>315</v>
      </c>
      <c r="D809" s="26" t="s">
        <v>20</v>
      </c>
      <c r="E809" s="20">
        <v>1</v>
      </c>
    </row>
    <row r="810" spans="2:5" x14ac:dyDescent="0.25">
      <c r="B810" s="26" t="s">
        <v>2</v>
      </c>
      <c r="C810" s="26" t="s">
        <v>315</v>
      </c>
      <c r="D810" s="26" t="s">
        <v>1</v>
      </c>
      <c r="E810" s="20">
        <v>1</v>
      </c>
    </row>
    <row r="811" spans="2:5" x14ac:dyDescent="0.25">
      <c r="B811" s="26" t="s">
        <v>2</v>
      </c>
      <c r="C811" s="26" t="s">
        <v>316</v>
      </c>
      <c r="D811" s="26" t="s">
        <v>3</v>
      </c>
      <c r="E811" s="20">
        <v>1</v>
      </c>
    </row>
    <row r="812" spans="2:5" x14ac:dyDescent="0.25">
      <c r="B812" s="26" t="s">
        <v>2</v>
      </c>
      <c r="C812" s="26" t="s">
        <v>316</v>
      </c>
      <c r="D812" s="26" t="s">
        <v>20</v>
      </c>
      <c r="E812" s="20">
        <v>1</v>
      </c>
    </row>
    <row r="813" spans="2:5" x14ac:dyDescent="0.25">
      <c r="B813" s="26" t="s">
        <v>2</v>
      </c>
      <c r="C813" s="26" t="s">
        <v>316</v>
      </c>
      <c r="D813" s="26" t="s">
        <v>744</v>
      </c>
      <c r="E813" s="20">
        <v>1</v>
      </c>
    </row>
    <row r="814" spans="2:5" x14ac:dyDescent="0.25">
      <c r="B814" s="26" t="s">
        <v>2</v>
      </c>
      <c r="C814" s="26" t="s">
        <v>317</v>
      </c>
      <c r="D814" s="26" t="s">
        <v>1</v>
      </c>
      <c r="E814" s="20">
        <v>1</v>
      </c>
    </row>
    <row r="815" spans="2:5" x14ac:dyDescent="0.25">
      <c r="B815" s="26" t="s">
        <v>2</v>
      </c>
      <c r="C815" s="26" t="s">
        <v>317</v>
      </c>
      <c r="D815" s="26" t="s">
        <v>3</v>
      </c>
      <c r="E815" s="20">
        <v>1</v>
      </c>
    </row>
    <row r="816" spans="2:5" x14ac:dyDescent="0.25">
      <c r="B816" s="26" t="s">
        <v>2</v>
      </c>
      <c r="C816" s="26" t="s">
        <v>317</v>
      </c>
      <c r="D816" s="26" t="s">
        <v>20</v>
      </c>
      <c r="E816" s="20">
        <v>1</v>
      </c>
    </row>
    <row r="817" spans="2:5" x14ac:dyDescent="0.25">
      <c r="B817" s="26" t="s">
        <v>2</v>
      </c>
      <c r="C817" s="26" t="s">
        <v>318</v>
      </c>
      <c r="D817" s="26" t="s">
        <v>3</v>
      </c>
      <c r="E817" s="20">
        <v>1</v>
      </c>
    </row>
    <row r="818" spans="2:5" x14ac:dyDescent="0.25">
      <c r="B818" s="26" t="s">
        <v>2</v>
      </c>
      <c r="C818" s="26" t="s">
        <v>318</v>
      </c>
      <c r="D818" s="26" t="s">
        <v>1</v>
      </c>
      <c r="E818" s="20">
        <v>1</v>
      </c>
    </row>
    <row r="819" spans="2:5" x14ac:dyDescent="0.25">
      <c r="B819" s="26" t="s">
        <v>2</v>
      </c>
      <c r="C819" s="26" t="s">
        <v>318</v>
      </c>
      <c r="D819" s="26" t="s">
        <v>20</v>
      </c>
      <c r="E819" s="20">
        <v>1</v>
      </c>
    </row>
    <row r="820" spans="2:5" x14ac:dyDescent="0.25">
      <c r="B820" s="26" t="s">
        <v>2</v>
      </c>
      <c r="C820" s="26" t="s">
        <v>319</v>
      </c>
      <c r="D820" s="26" t="s">
        <v>1</v>
      </c>
      <c r="E820" s="20">
        <v>1</v>
      </c>
    </row>
    <row r="821" spans="2:5" x14ac:dyDescent="0.25">
      <c r="B821" s="26" t="s">
        <v>2</v>
      </c>
      <c r="C821" s="26" t="s">
        <v>319</v>
      </c>
      <c r="D821" s="26" t="s">
        <v>3</v>
      </c>
      <c r="E821" s="20">
        <v>1</v>
      </c>
    </row>
    <row r="822" spans="2:5" x14ac:dyDescent="0.25">
      <c r="B822" s="26" t="s">
        <v>2</v>
      </c>
      <c r="C822" s="26" t="s">
        <v>319</v>
      </c>
      <c r="D822" s="26" t="s">
        <v>20</v>
      </c>
      <c r="E822" s="20">
        <v>1</v>
      </c>
    </row>
    <row r="823" spans="2:5" x14ac:dyDescent="0.25">
      <c r="B823" s="26" t="s">
        <v>2</v>
      </c>
      <c r="C823" s="26" t="s">
        <v>320</v>
      </c>
      <c r="D823" s="26" t="s">
        <v>1</v>
      </c>
      <c r="E823" s="20">
        <v>1</v>
      </c>
    </row>
    <row r="824" spans="2:5" x14ac:dyDescent="0.25">
      <c r="B824" s="26" t="s">
        <v>2</v>
      </c>
      <c r="C824" s="26" t="s">
        <v>321</v>
      </c>
      <c r="D824" s="26" t="s">
        <v>1</v>
      </c>
      <c r="E824" s="20">
        <v>1</v>
      </c>
    </row>
    <row r="825" spans="2:5" x14ac:dyDescent="0.25">
      <c r="B825" s="26" t="s">
        <v>2</v>
      </c>
      <c r="C825" s="26" t="s">
        <v>2222</v>
      </c>
      <c r="D825" s="26" t="s">
        <v>3</v>
      </c>
      <c r="E825" s="20">
        <v>1</v>
      </c>
    </row>
    <row r="826" spans="2:5" x14ac:dyDescent="0.25">
      <c r="B826" s="26" t="s">
        <v>2</v>
      </c>
      <c r="C826" s="26" t="s">
        <v>1586</v>
      </c>
      <c r="D826" s="26" t="s">
        <v>1</v>
      </c>
      <c r="E826" s="20">
        <v>1</v>
      </c>
    </row>
    <row r="827" spans="2:5" x14ac:dyDescent="0.25">
      <c r="B827" s="26" t="s">
        <v>2</v>
      </c>
      <c r="C827" s="26" t="s">
        <v>1586</v>
      </c>
      <c r="D827" s="26" t="s">
        <v>3</v>
      </c>
      <c r="E827" s="20">
        <v>1</v>
      </c>
    </row>
    <row r="828" spans="2:5" x14ac:dyDescent="0.25">
      <c r="B828" s="26" t="s">
        <v>2</v>
      </c>
      <c r="C828" s="26" t="s">
        <v>1586</v>
      </c>
      <c r="D828" s="26" t="s">
        <v>20</v>
      </c>
      <c r="E828" s="20">
        <v>1</v>
      </c>
    </row>
    <row r="829" spans="2:5" x14ac:dyDescent="0.25">
      <c r="B829" s="26" t="s">
        <v>2</v>
      </c>
      <c r="C829" s="26" t="s">
        <v>1587</v>
      </c>
      <c r="D829" s="26" t="s">
        <v>1</v>
      </c>
      <c r="E829" s="20">
        <v>1</v>
      </c>
    </row>
    <row r="830" spans="2:5" x14ac:dyDescent="0.25">
      <c r="B830" s="26" t="s">
        <v>2</v>
      </c>
      <c r="C830" s="26" t="s">
        <v>1587</v>
      </c>
      <c r="D830" s="26" t="s">
        <v>3</v>
      </c>
      <c r="E830" s="20">
        <v>1</v>
      </c>
    </row>
    <row r="831" spans="2:5" x14ac:dyDescent="0.25">
      <c r="B831" s="26" t="s">
        <v>2</v>
      </c>
      <c r="C831" s="26" t="s">
        <v>1587</v>
      </c>
      <c r="D831" s="26" t="s">
        <v>20</v>
      </c>
      <c r="E831" s="20">
        <v>1</v>
      </c>
    </row>
    <row r="832" spans="2:5" x14ac:dyDescent="0.25">
      <c r="B832" s="26" t="s">
        <v>2</v>
      </c>
      <c r="C832" s="26" t="s">
        <v>1923</v>
      </c>
      <c r="D832" s="26" t="s">
        <v>3</v>
      </c>
      <c r="E832" s="20">
        <v>1</v>
      </c>
    </row>
    <row r="833" spans="2:5" x14ac:dyDescent="0.25">
      <c r="B833" s="26" t="s">
        <v>2</v>
      </c>
      <c r="C833" s="26" t="s">
        <v>1923</v>
      </c>
      <c r="D833" s="26" t="s">
        <v>1</v>
      </c>
      <c r="E833" s="20">
        <v>1</v>
      </c>
    </row>
    <row r="834" spans="2:5" x14ac:dyDescent="0.25">
      <c r="B834" s="26" t="s">
        <v>2</v>
      </c>
      <c r="C834" s="26" t="s">
        <v>1923</v>
      </c>
      <c r="D834" s="26" t="s">
        <v>20</v>
      </c>
      <c r="E834" s="20">
        <v>1</v>
      </c>
    </row>
    <row r="835" spans="2:5" x14ac:dyDescent="0.25">
      <c r="B835" s="26" t="s">
        <v>2</v>
      </c>
      <c r="C835" s="26" t="s">
        <v>1923</v>
      </c>
      <c r="D835" s="26" t="s">
        <v>4</v>
      </c>
      <c r="E835" s="20">
        <v>1</v>
      </c>
    </row>
    <row r="836" spans="2:5" x14ac:dyDescent="0.25">
      <c r="B836" s="26" t="s">
        <v>2</v>
      </c>
      <c r="C836" s="26" t="s">
        <v>322</v>
      </c>
      <c r="D836" s="26" t="s">
        <v>1</v>
      </c>
      <c r="E836" s="20">
        <v>1</v>
      </c>
    </row>
    <row r="837" spans="2:5" x14ac:dyDescent="0.25">
      <c r="B837" s="26" t="s">
        <v>2</v>
      </c>
      <c r="C837" s="26" t="s">
        <v>322</v>
      </c>
      <c r="D837" s="26" t="s">
        <v>3</v>
      </c>
      <c r="E837" s="20">
        <v>1</v>
      </c>
    </row>
    <row r="838" spans="2:5" x14ac:dyDescent="0.25">
      <c r="B838" s="26" t="s">
        <v>2</v>
      </c>
      <c r="C838" s="26" t="s">
        <v>322</v>
      </c>
      <c r="D838" s="26" t="s">
        <v>20</v>
      </c>
      <c r="E838" s="20">
        <v>1</v>
      </c>
    </row>
    <row r="839" spans="2:5" x14ac:dyDescent="0.25">
      <c r="B839" s="26" t="s">
        <v>2</v>
      </c>
      <c r="C839" s="26" t="s">
        <v>323</v>
      </c>
      <c r="D839" s="26" t="s">
        <v>3</v>
      </c>
      <c r="E839" s="20">
        <v>1</v>
      </c>
    </row>
    <row r="840" spans="2:5" x14ac:dyDescent="0.25">
      <c r="B840" s="26" t="s">
        <v>2</v>
      </c>
      <c r="C840" s="26" t="s">
        <v>323</v>
      </c>
      <c r="D840" s="26" t="s">
        <v>20</v>
      </c>
      <c r="E840" s="20">
        <v>1</v>
      </c>
    </row>
    <row r="841" spans="2:5" x14ac:dyDescent="0.25">
      <c r="B841" s="26" t="s">
        <v>2</v>
      </c>
      <c r="C841" s="26" t="s">
        <v>323</v>
      </c>
      <c r="D841" s="26" t="s">
        <v>1</v>
      </c>
      <c r="E841" s="20">
        <v>1</v>
      </c>
    </row>
    <row r="842" spans="2:5" x14ac:dyDescent="0.25">
      <c r="B842" s="26" t="s">
        <v>2</v>
      </c>
      <c r="C842" s="26" t="s">
        <v>324</v>
      </c>
      <c r="D842" s="26" t="s">
        <v>3</v>
      </c>
      <c r="E842" s="20">
        <v>1</v>
      </c>
    </row>
    <row r="843" spans="2:5" x14ac:dyDescent="0.25">
      <c r="B843" s="26" t="s">
        <v>2</v>
      </c>
      <c r="C843" s="26" t="s">
        <v>324</v>
      </c>
      <c r="D843" s="26" t="s">
        <v>20</v>
      </c>
      <c r="E843" s="20">
        <v>1</v>
      </c>
    </row>
    <row r="844" spans="2:5" x14ac:dyDescent="0.25">
      <c r="B844" s="26" t="s">
        <v>2</v>
      </c>
      <c r="C844" s="26" t="s">
        <v>324</v>
      </c>
      <c r="D844" s="26" t="s">
        <v>1</v>
      </c>
      <c r="E844" s="20">
        <v>1</v>
      </c>
    </row>
    <row r="845" spans="2:5" x14ac:dyDescent="0.25">
      <c r="B845" s="26" t="s">
        <v>2</v>
      </c>
      <c r="C845" s="26" t="s">
        <v>2126</v>
      </c>
      <c r="D845" s="26" t="s">
        <v>3</v>
      </c>
      <c r="E845" s="20">
        <v>1</v>
      </c>
    </row>
    <row r="846" spans="2:5" x14ac:dyDescent="0.25">
      <c r="B846" s="26" t="s">
        <v>2</v>
      </c>
      <c r="C846" s="26" t="s">
        <v>2126</v>
      </c>
      <c r="D846" s="26" t="s">
        <v>20</v>
      </c>
      <c r="E846" s="20">
        <v>1</v>
      </c>
    </row>
    <row r="847" spans="2:5" x14ac:dyDescent="0.25">
      <c r="B847" s="26" t="s">
        <v>2</v>
      </c>
      <c r="C847" s="26" t="s">
        <v>2126</v>
      </c>
      <c r="D847" s="26" t="s">
        <v>1</v>
      </c>
      <c r="E847" s="20">
        <v>1</v>
      </c>
    </row>
    <row r="848" spans="2:5" x14ac:dyDescent="0.25">
      <c r="B848" s="26" t="s">
        <v>2</v>
      </c>
      <c r="C848" s="26" t="s">
        <v>1592</v>
      </c>
      <c r="D848" s="26" t="s">
        <v>1</v>
      </c>
      <c r="E848" s="20">
        <v>1</v>
      </c>
    </row>
    <row r="849" spans="2:5" x14ac:dyDescent="0.25">
      <c r="B849" s="26" t="s">
        <v>2</v>
      </c>
      <c r="C849" s="26" t="s">
        <v>1592</v>
      </c>
      <c r="D849" s="26" t="s">
        <v>3</v>
      </c>
      <c r="E849" s="20">
        <v>1</v>
      </c>
    </row>
    <row r="850" spans="2:5" x14ac:dyDescent="0.25">
      <c r="B850" s="26" t="s">
        <v>2</v>
      </c>
      <c r="C850" s="26" t="s">
        <v>1592</v>
      </c>
      <c r="D850" s="26" t="s">
        <v>20</v>
      </c>
      <c r="E850" s="20">
        <v>1</v>
      </c>
    </row>
    <row r="851" spans="2:5" x14ac:dyDescent="0.25">
      <c r="B851" s="26" t="s">
        <v>2</v>
      </c>
      <c r="C851" s="26" t="s">
        <v>1593</v>
      </c>
      <c r="D851" s="26" t="s">
        <v>1</v>
      </c>
      <c r="E851" s="20">
        <v>1</v>
      </c>
    </row>
    <row r="852" spans="2:5" x14ac:dyDescent="0.25">
      <c r="B852" s="26" t="s">
        <v>2</v>
      </c>
      <c r="C852" s="26" t="s">
        <v>1593</v>
      </c>
      <c r="D852" s="26" t="s">
        <v>3</v>
      </c>
      <c r="E852" s="20">
        <v>1</v>
      </c>
    </row>
    <row r="853" spans="2:5" x14ac:dyDescent="0.25">
      <c r="B853" s="26" t="s">
        <v>2</v>
      </c>
      <c r="C853" s="26" t="s">
        <v>1593</v>
      </c>
      <c r="D853" s="26" t="s">
        <v>20</v>
      </c>
      <c r="E853" s="20">
        <v>1</v>
      </c>
    </row>
    <row r="854" spans="2:5" x14ac:dyDescent="0.25">
      <c r="B854" s="26" t="s">
        <v>2</v>
      </c>
      <c r="C854" s="26" t="s">
        <v>325</v>
      </c>
      <c r="D854" s="26" t="s">
        <v>1</v>
      </c>
      <c r="E854" s="20">
        <v>1</v>
      </c>
    </row>
    <row r="855" spans="2:5" x14ac:dyDescent="0.25">
      <c r="B855" s="26" t="s">
        <v>2</v>
      </c>
      <c r="C855" s="26" t="s">
        <v>325</v>
      </c>
      <c r="D855" s="26" t="s">
        <v>3</v>
      </c>
      <c r="E855" s="20">
        <v>1</v>
      </c>
    </row>
    <row r="856" spans="2:5" x14ac:dyDescent="0.25">
      <c r="B856" s="26" t="s">
        <v>2</v>
      </c>
      <c r="C856" s="26" t="s">
        <v>325</v>
      </c>
      <c r="D856" s="26" t="s">
        <v>20</v>
      </c>
      <c r="E856" s="20">
        <v>1</v>
      </c>
    </row>
    <row r="857" spans="2:5" x14ac:dyDescent="0.25">
      <c r="B857" s="26" t="s">
        <v>2</v>
      </c>
      <c r="C857" s="26" t="s">
        <v>326</v>
      </c>
      <c r="D857" s="26" t="s">
        <v>1</v>
      </c>
      <c r="E857" s="20">
        <v>1</v>
      </c>
    </row>
    <row r="858" spans="2:5" x14ac:dyDescent="0.25">
      <c r="B858" s="26" t="s">
        <v>2</v>
      </c>
      <c r="C858" s="26" t="s">
        <v>326</v>
      </c>
      <c r="D858" s="26" t="s">
        <v>3</v>
      </c>
      <c r="E858" s="20">
        <v>1</v>
      </c>
    </row>
    <row r="859" spans="2:5" x14ac:dyDescent="0.25">
      <c r="B859" s="26" t="s">
        <v>2</v>
      </c>
      <c r="C859" s="26" t="s">
        <v>326</v>
      </c>
      <c r="D859" s="26" t="s">
        <v>20</v>
      </c>
      <c r="E859" s="20">
        <v>1</v>
      </c>
    </row>
    <row r="860" spans="2:5" x14ac:dyDescent="0.25">
      <c r="B860" s="26" t="s">
        <v>2</v>
      </c>
      <c r="C860" s="26" t="s">
        <v>327</v>
      </c>
      <c r="D860" s="26" t="s">
        <v>1</v>
      </c>
      <c r="E860" s="20">
        <v>1</v>
      </c>
    </row>
    <row r="861" spans="2:5" x14ac:dyDescent="0.25">
      <c r="B861" s="26" t="s">
        <v>2</v>
      </c>
      <c r="C861" s="26" t="s">
        <v>327</v>
      </c>
      <c r="D861" s="26" t="s">
        <v>3</v>
      </c>
      <c r="E861" s="20">
        <v>1</v>
      </c>
    </row>
    <row r="862" spans="2:5" x14ac:dyDescent="0.25">
      <c r="B862" s="26" t="s">
        <v>2</v>
      </c>
      <c r="C862" s="26" t="s">
        <v>327</v>
      </c>
      <c r="D862" s="26" t="s">
        <v>20</v>
      </c>
      <c r="E862" s="20">
        <v>1</v>
      </c>
    </row>
    <row r="863" spans="2:5" x14ac:dyDescent="0.25">
      <c r="B863" s="26" t="s">
        <v>2</v>
      </c>
      <c r="C863" s="26" t="s">
        <v>328</v>
      </c>
      <c r="D863" s="26" t="s">
        <v>1</v>
      </c>
      <c r="E863" s="20">
        <v>1</v>
      </c>
    </row>
    <row r="864" spans="2:5" x14ac:dyDescent="0.25">
      <c r="B864" s="26" t="s">
        <v>2</v>
      </c>
      <c r="C864" s="26" t="s">
        <v>328</v>
      </c>
      <c r="D864" s="26" t="s">
        <v>3</v>
      </c>
      <c r="E864" s="20">
        <v>1</v>
      </c>
    </row>
    <row r="865" spans="2:5" x14ac:dyDescent="0.25">
      <c r="B865" s="26" t="s">
        <v>2</v>
      </c>
      <c r="C865" s="26" t="s">
        <v>328</v>
      </c>
      <c r="D865" s="26" t="s">
        <v>20</v>
      </c>
      <c r="E865" s="20">
        <v>1</v>
      </c>
    </row>
    <row r="866" spans="2:5" x14ac:dyDescent="0.25">
      <c r="B866" s="26" t="s">
        <v>2</v>
      </c>
      <c r="C866" s="26" t="s">
        <v>329</v>
      </c>
      <c r="D866" s="26" t="s">
        <v>1</v>
      </c>
      <c r="E866" s="20">
        <v>1</v>
      </c>
    </row>
    <row r="867" spans="2:5" x14ac:dyDescent="0.25">
      <c r="B867" s="26" t="s">
        <v>2</v>
      </c>
      <c r="C867" s="26" t="s">
        <v>329</v>
      </c>
      <c r="D867" s="26" t="s">
        <v>3</v>
      </c>
      <c r="E867" s="20">
        <v>1</v>
      </c>
    </row>
    <row r="868" spans="2:5" x14ac:dyDescent="0.25">
      <c r="B868" s="26" t="s">
        <v>2</v>
      </c>
      <c r="C868" s="26" t="s">
        <v>329</v>
      </c>
      <c r="D868" s="26" t="s">
        <v>20</v>
      </c>
      <c r="E868" s="20">
        <v>1</v>
      </c>
    </row>
    <row r="869" spans="2:5" x14ac:dyDescent="0.25">
      <c r="B869" s="26" t="s">
        <v>2</v>
      </c>
      <c r="C869" s="26" t="s">
        <v>330</v>
      </c>
      <c r="D869" s="26" t="s">
        <v>1</v>
      </c>
      <c r="E869" s="20">
        <v>1</v>
      </c>
    </row>
    <row r="870" spans="2:5" x14ac:dyDescent="0.25">
      <c r="B870" s="26" t="s">
        <v>2</v>
      </c>
      <c r="C870" s="26" t="s">
        <v>330</v>
      </c>
      <c r="D870" s="26" t="s">
        <v>3</v>
      </c>
      <c r="E870" s="20">
        <v>1</v>
      </c>
    </row>
    <row r="871" spans="2:5" x14ac:dyDescent="0.25">
      <c r="B871" s="26" t="s">
        <v>2</v>
      </c>
      <c r="C871" s="26" t="s">
        <v>330</v>
      </c>
      <c r="D871" s="26" t="s">
        <v>20</v>
      </c>
      <c r="E871" s="20">
        <v>1</v>
      </c>
    </row>
    <row r="872" spans="2:5" x14ac:dyDescent="0.25">
      <c r="B872" s="26" t="s">
        <v>2</v>
      </c>
      <c r="C872" s="26" t="s">
        <v>331</v>
      </c>
      <c r="D872" s="26" t="s">
        <v>1</v>
      </c>
      <c r="E872" s="20">
        <v>1</v>
      </c>
    </row>
    <row r="873" spans="2:5" x14ac:dyDescent="0.25">
      <c r="B873" s="26" t="s">
        <v>2</v>
      </c>
      <c r="C873" s="26" t="s">
        <v>331</v>
      </c>
      <c r="D873" s="26" t="s">
        <v>3</v>
      </c>
      <c r="E873" s="20">
        <v>1</v>
      </c>
    </row>
    <row r="874" spans="2:5" x14ac:dyDescent="0.25">
      <c r="B874" s="26" t="s">
        <v>2</v>
      </c>
      <c r="C874" s="26" t="s">
        <v>332</v>
      </c>
      <c r="D874" s="26" t="s">
        <v>3</v>
      </c>
      <c r="E874" s="20">
        <v>1</v>
      </c>
    </row>
    <row r="875" spans="2:5" x14ac:dyDescent="0.25">
      <c r="B875" s="26" t="s">
        <v>2</v>
      </c>
      <c r="C875" s="26" t="s">
        <v>332</v>
      </c>
      <c r="D875" s="26" t="s">
        <v>20</v>
      </c>
      <c r="E875" s="20">
        <v>1</v>
      </c>
    </row>
    <row r="876" spans="2:5" x14ac:dyDescent="0.25">
      <c r="B876" s="26" t="s">
        <v>2</v>
      </c>
      <c r="C876" s="26" t="s">
        <v>332</v>
      </c>
      <c r="D876" s="26" t="s">
        <v>744</v>
      </c>
      <c r="E876" s="20">
        <v>1</v>
      </c>
    </row>
    <row r="877" spans="2:5" x14ac:dyDescent="0.25">
      <c r="B877" s="26" t="s">
        <v>2</v>
      </c>
      <c r="C877" s="26" t="s">
        <v>1595</v>
      </c>
      <c r="D877" s="26" t="s">
        <v>1</v>
      </c>
      <c r="E877" s="20">
        <v>1</v>
      </c>
    </row>
    <row r="878" spans="2:5" x14ac:dyDescent="0.25">
      <c r="B878" s="26" t="s">
        <v>2</v>
      </c>
      <c r="C878" s="26" t="s">
        <v>1595</v>
      </c>
      <c r="D878" s="26" t="s">
        <v>3</v>
      </c>
      <c r="E878" s="20">
        <v>1</v>
      </c>
    </row>
    <row r="879" spans="2:5" x14ac:dyDescent="0.25">
      <c r="B879" s="26" t="s">
        <v>2</v>
      </c>
      <c r="C879" s="26" t="s">
        <v>1595</v>
      </c>
      <c r="D879" s="26" t="s">
        <v>20</v>
      </c>
      <c r="E879" s="20">
        <v>1</v>
      </c>
    </row>
    <row r="880" spans="2:5" x14ac:dyDescent="0.25">
      <c r="B880" s="26" t="s">
        <v>2</v>
      </c>
      <c r="C880" s="26" t="s">
        <v>1596</v>
      </c>
      <c r="D880" s="26" t="s">
        <v>1</v>
      </c>
      <c r="E880" s="20">
        <v>1</v>
      </c>
    </row>
    <row r="881" spans="2:5" x14ac:dyDescent="0.25">
      <c r="B881" s="26" t="s">
        <v>2</v>
      </c>
      <c r="C881" s="26" t="s">
        <v>1596</v>
      </c>
      <c r="D881" s="26" t="s">
        <v>3</v>
      </c>
      <c r="E881" s="20">
        <v>1</v>
      </c>
    </row>
    <row r="882" spans="2:5" x14ac:dyDescent="0.25">
      <c r="B882" s="26" t="s">
        <v>2</v>
      </c>
      <c r="C882" s="26" t="s">
        <v>1596</v>
      </c>
      <c r="D882" s="26" t="s">
        <v>20</v>
      </c>
      <c r="E882" s="20">
        <v>1</v>
      </c>
    </row>
    <row r="883" spans="2:5" x14ac:dyDescent="0.25">
      <c r="B883" s="26" t="s">
        <v>2</v>
      </c>
      <c r="C883" s="26" t="s">
        <v>333</v>
      </c>
      <c r="D883" s="26" t="s">
        <v>1</v>
      </c>
      <c r="E883" s="20">
        <v>1</v>
      </c>
    </row>
    <row r="884" spans="2:5" x14ac:dyDescent="0.25">
      <c r="B884" s="26" t="s">
        <v>2</v>
      </c>
      <c r="C884" s="26" t="s">
        <v>333</v>
      </c>
      <c r="D884" s="26" t="s">
        <v>3</v>
      </c>
      <c r="E884" s="20">
        <v>1</v>
      </c>
    </row>
    <row r="885" spans="2:5" x14ac:dyDescent="0.25">
      <c r="B885" s="26" t="s">
        <v>2</v>
      </c>
      <c r="C885" s="26" t="s">
        <v>333</v>
      </c>
      <c r="D885" s="26" t="s">
        <v>20</v>
      </c>
      <c r="E885" s="20">
        <v>1</v>
      </c>
    </row>
    <row r="886" spans="2:5" x14ac:dyDescent="0.25">
      <c r="B886" s="26" t="s">
        <v>2</v>
      </c>
      <c r="C886" s="26" t="s">
        <v>333</v>
      </c>
      <c r="D886" s="26" t="s">
        <v>749</v>
      </c>
      <c r="E886" s="20">
        <v>1</v>
      </c>
    </row>
    <row r="887" spans="2:5" x14ac:dyDescent="0.25">
      <c r="B887" s="26" t="s">
        <v>2</v>
      </c>
      <c r="C887" s="26" t="s">
        <v>2131</v>
      </c>
      <c r="D887" s="26" t="s">
        <v>1</v>
      </c>
      <c r="E887" s="20">
        <v>1</v>
      </c>
    </row>
    <row r="888" spans="2:5" x14ac:dyDescent="0.25">
      <c r="B888" s="26" t="s">
        <v>2</v>
      </c>
      <c r="C888" s="26" t="s">
        <v>2131</v>
      </c>
      <c r="D888" s="26" t="s">
        <v>3</v>
      </c>
      <c r="E888" s="20">
        <v>1</v>
      </c>
    </row>
    <row r="889" spans="2:5" x14ac:dyDescent="0.25">
      <c r="B889" s="26" t="s">
        <v>2</v>
      </c>
      <c r="C889" s="26" t="s">
        <v>2131</v>
      </c>
      <c r="D889" s="26" t="s">
        <v>20</v>
      </c>
      <c r="E889" s="20">
        <v>1</v>
      </c>
    </row>
    <row r="890" spans="2:5" x14ac:dyDescent="0.25">
      <c r="B890" s="26" t="s">
        <v>2</v>
      </c>
      <c r="C890" s="26" t="s">
        <v>334</v>
      </c>
      <c r="D890" s="26" t="s">
        <v>3</v>
      </c>
      <c r="E890" s="20">
        <v>1</v>
      </c>
    </row>
    <row r="891" spans="2:5" x14ac:dyDescent="0.25">
      <c r="B891" s="26" t="s">
        <v>2</v>
      </c>
      <c r="C891" s="26" t="s">
        <v>334</v>
      </c>
      <c r="D891" s="26" t="s">
        <v>20</v>
      </c>
      <c r="E891" s="20">
        <v>1</v>
      </c>
    </row>
    <row r="892" spans="2:5" x14ac:dyDescent="0.25">
      <c r="B892" s="26" t="s">
        <v>2</v>
      </c>
      <c r="C892" s="26" t="s">
        <v>2134</v>
      </c>
      <c r="D892" s="26" t="s">
        <v>3</v>
      </c>
      <c r="E892" s="20">
        <v>1</v>
      </c>
    </row>
    <row r="893" spans="2:5" x14ac:dyDescent="0.25">
      <c r="B893" s="26" t="s">
        <v>2</v>
      </c>
      <c r="C893" s="26" t="s">
        <v>2134</v>
      </c>
      <c r="D893" s="26" t="s">
        <v>20</v>
      </c>
      <c r="E893" s="20">
        <v>1</v>
      </c>
    </row>
    <row r="894" spans="2:5" x14ac:dyDescent="0.25">
      <c r="B894" s="26" t="s">
        <v>2</v>
      </c>
      <c r="C894" s="26" t="s">
        <v>2134</v>
      </c>
      <c r="D894" s="26" t="s">
        <v>1</v>
      </c>
      <c r="E894" s="20">
        <v>1</v>
      </c>
    </row>
    <row r="895" spans="2:5" x14ac:dyDescent="0.25">
      <c r="B895" s="26" t="s">
        <v>2</v>
      </c>
      <c r="C895" s="26" t="s">
        <v>2100</v>
      </c>
      <c r="D895" s="26" t="s">
        <v>1</v>
      </c>
      <c r="E895" s="20">
        <v>1</v>
      </c>
    </row>
    <row r="896" spans="2:5" x14ac:dyDescent="0.25">
      <c r="B896" s="26" t="s">
        <v>2</v>
      </c>
      <c r="C896" s="26" t="s">
        <v>335</v>
      </c>
      <c r="D896" s="26" t="s">
        <v>1</v>
      </c>
      <c r="E896" s="20">
        <v>1</v>
      </c>
    </row>
    <row r="897" spans="2:5" x14ac:dyDescent="0.25">
      <c r="B897" s="26" t="s">
        <v>2</v>
      </c>
      <c r="C897" s="26" t="s">
        <v>335</v>
      </c>
      <c r="D897" s="26" t="s">
        <v>3</v>
      </c>
      <c r="E897" s="20">
        <v>1</v>
      </c>
    </row>
    <row r="898" spans="2:5" x14ac:dyDescent="0.25">
      <c r="B898" s="26" t="s">
        <v>2</v>
      </c>
      <c r="C898" s="26" t="s">
        <v>335</v>
      </c>
      <c r="D898" s="26" t="s">
        <v>20</v>
      </c>
      <c r="E898" s="20">
        <v>1</v>
      </c>
    </row>
    <row r="899" spans="2:5" x14ac:dyDescent="0.25">
      <c r="B899" s="26" t="s">
        <v>2</v>
      </c>
      <c r="C899" s="26" t="s">
        <v>2135</v>
      </c>
      <c r="D899" s="26" t="s">
        <v>1</v>
      </c>
      <c r="E899" s="20">
        <v>1</v>
      </c>
    </row>
    <row r="900" spans="2:5" x14ac:dyDescent="0.25">
      <c r="B900" s="26" t="s">
        <v>2</v>
      </c>
      <c r="C900" s="26" t="s">
        <v>2135</v>
      </c>
      <c r="D900" s="26" t="s">
        <v>3</v>
      </c>
      <c r="E900" s="20">
        <v>1</v>
      </c>
    </row>
    <row r="901" spans="2:5" x14ac:dyDescent="0.25">
      <c r="B901" s="26" t="s">
        <v>2</v>
      </c>
      <c r="C901" s="26" t="s">
        <v>2135</v>
      </c>
      <c r="D901" s="26" t="s">
        <v>20</v>
      </c>
      <c r="E901" s="20">
        <v>1</v>
      </c>
    </row>
    <row r="902" spans="2:5" x14ac:dyDescent="0.25">
      <c r="B902" s="26" t="s">
        <v>2</v>
      </c>
      <c r="C902" s="26" t="s">
        <v>336</v>
      </c>
      <c r="D902" s="26" t="s">
        <v>3</v>
      </c>
      <c r="E902" s="20">
        <v>1</v>
      </c>
    </row>
    <row r="903" spans="2:5" x14ac:dyDescent="0.25">
      <c r="B903" s="26" t="s">
        <v>2</v>
      </c>
      <c r="C903" s="26" t="s">
        <v>336</v>
      </c>
      <c r="D903" s="26" t="s">
        <v>20</v>
      </c>
      <c r="E903" s="20">
        <v>1</v>
      </c>
    </row>
    <row r="904" spans="2:5" x14ac:dyDescent="0.25">
      <c r="B904" s="26" t="s">
        <v>2</v>
      </c>
      <c r="C904" s="26" t="s">
        <v>337</v>
      </c>
      <c r="D904" s="26" t="s">
        <v>3</v>
      </c>
      <c r="E904" s="20">
        <v>1</v>
      </c>
    </row>
    <row r="905" spans="2:5" x14ac:dyDescent="0.25">
      <c r="B905" s="26" t="s">
        <v>2</v>
      </c>
      <c r="C905" s="26" t="s">
        <v>337</v>
      </c>
      <c r="D905" s="26" t="s">
        <v>20</v>
      </c>
      <c r="E905" s="20">
        <v>1</v>
      </c>
    </row>
    <row r="906" spans="2:5" x14ac:dyDescent="0.25">
      <c r="B906" s="26" t="s">
        <v>2</v>
      </c>
      <c r="C906" s="26" t="s">
        <v>1904</v>
      </c>
      <c r="D906" s="26" t="s">
        <v>3</v>
      </c>
      <c r="E906" s="20">
        <v>1</v>
      </c>
    </row>
    <row r="907" spans="2:5" x14ac:dyDescent="0.25">
      <c r="B907" s="26" t="s">
        <v>2</v>
      </c>
      <c r="C907" s="26" t="s">
        <v>1904</v>
      </c>
      <c r="D907" s="26" t="s">
        <v>1</v>
      </c>
      <c r="E907" s="20">
        <v>1</v>
      </c>
    </row>
    <row r="908" spans="2:5" x14ac:dyDescent="0.25">
      <c r="B908" s="26" t="s">
        <v>2</v>
      </c>
      <c r="C908" s="26" t="s">
        <v>1904</v>
      </c>
      <c r="D908" s="26" t="s">
        <v>20</v>
      </c>
      <c r="E908" s="20">
        <v>1</v>
      </c>
    </row>
    <row r="909" spans="2:5" x14ac:dyDescent="0.25">
      <c r="B909" s="26" t="s">
        <v>2</v>
      </c>
      <c r="C909" s="26" t="s">
        <v>1904</v>
      </c>
      <c r="D909" s="26" t="s">
        <v>4</v>
      </c>
      <c r="E909" s="20">
        <v>1</v>
      </c>
    </row>
    <row r="910" spans="2:5" x14ac:dyDescent="0.25">
      <c r="B910" s="26" t="s">
        <v>2</v>
      </c>
      <c r="C910" s="26" t="s">
        <v>1905</v>
      </c>
      <c r="D910" s="26" t="s">
        <v>3</v>
      </c>
      <c r="E910" s="20">
        <v>1</v>
      </c>
    </row>
    <row r="911" spans="2:5" x14ac:dyDescent="0.25">
      <c r="B911" s="26" t="s">
        <v>2</v>
      </c>
      <c r="C911" s="26" t="s">
        <v>1905</v>
      </c>
      <c r="D911" s="26" t="s">
        <v>1</v>
      </c>
      <c r="E911" s="20">
        <v>1</v>
      </c>
    </row>
    <row r="912" spans="2:5" x14ac:dyDescent="0.25">
      <c r="B912" s="26" t="s">
        <v>2</v>
      </c>
      <c r="C912" s="26" t="s">
        <v>1905</v>
      </c>
      <c r="D912" s="26" t="s">
        <v>20</v>
      </c>
      <c r="E912" s="20">
        <v>1</v>
      </c>
    </row>
    <row r="913" spans="2:5" x14ac:dyDescent="0.25">
      <c r="B913" s="26" t="s">
        <v>2</v>
      </c>
      <c r="C913" s="26" t="s">
        <v>1905</v>
      </c>
      <c r="D913" s="26" t="s">
        <v>4</v>
      </c>
      <c r="E913" s="20">
        <v>1</v>
      </c>
    </row>
    <row r="914" spans="2:5" x14ac:dyDescent="0.25">
      <c r="B914" s="26" t="s">
        <v>2</v>
      </c>
      <c r="C914" s="26" t="s">
        <v>338</v>
      </c>
      <c r="D914" s="26" t="s">
        <v>1</v>
      </c>
      <c r="E914" s="20">
        <v>1</v>
      </c>
    </row>
    <row r="915" spans="2:5" x14ac:dyDescent="0.25">
      <c r="B915" s="26" t="s">
        <v>2</v>
      </c>
      <c r="C915" s="26" t="s">
        <v>338</v>
      </c>
      <c r="D915" s="26" t="s">
        <v>3</v>
      </c>
      <c r="E915" s="20">
        <v>1</v>
      </c>
    </row>
    <row r="916" spans="2:5" x14ac:dyDescent="0.25">
      <c r="B916" s="26" t="s">
        <v>2</v>
      </c>
      <c r="C916" s="26" t="s">
        <v>338</v>
      </c>
      <c r="D916" s="26" t="s">
        <v>20</v>
      </c>
      <c r="E916" s="20">
        <v>1</v>
      </c>
    </row>
    <row r="917" spans="2:5" x14ac:dyDescent="0.25">
      <c r="B917" s="26" t="s">
        <v>2</v>
      </c>
      <c r="C917" s="26" t="s">
        <v>339</v>
      </c>
      <c r="D917" s="26" t="s">
        <v>1</v>
      </c>
      <c r="E917" s="20">
        <v>1</v>
      </c>
    </row>
    <row r="918" spans="2:5" x14ac:dyDescent="0.25">
      <c r="B918" s="26" t="s">
        <v>2</v>
      </c>
      <c r="C918" s="26" t="s">
        <v>339</v>
      </c>
      <c r="D918" s="26" t="s">
        <v>3</v>
      </c>
      <c r="E918" s="20">
        <v>1</v>
      </c>
    </row>
    <row r="919" spans="2:5" x14ac:dyDescent="0.25">
      <c r="B919" s="26" t="s">
        <v>2</v>
      </c>
      <c r="C919" s="26" t="s">
        <v>339</v>
      </c>
      <c r="D919" s="26" t="s">
        <v>20</v>
      </c>
      <c r="E919" s="20">
        <v>1</v>
      </c>
    </row>
    <row r="920" spans="2:5" x14ac:dyDescent="0.25">
      <c r="B920" s="26" t="s">
        <v>2</v>
      </c>
      <c r="C920" s="26" t="s">
        <v>339</v>
      </c>
      <c r="D920" s="26" t="s">
        <v>749</v>
      </c>
      <c r="E920" s="20">
        <v>1</v>
      </c>
    </row>
    <row r="921" spans="2:5" x14ac:dyDescent="0.25">
      <c r="B921" s="26" t="s">
        <v>2</v>
      </c>
      <c r="C921" s="26" t="s">
        <v>340</v>
      </c>
      <c r="D921" s="26" t="s">
        <v>3</v>
      </c>
      <c r="E921" s="20">
        <v>1</v>
      </c>
    </row>
    <row r="922" spans="2:5" x14ac:dyDescent="0.25">
      <c r="B922" s="26" t="s">
        <v>2</v>
      </c>
      <c r="C922" s="26" t="s">
        <v>340</v>
      </c>
      <c r="D922" s="26" t="s">
        <v>20</v>
      </c>
      <c r="E922" s="20">
        <v>1</v>
      </c>
    </row>
    <row r="923" spans="2:5" x14ac:dyDescent="0.25">
      <c r="B923" s="26" t="s">
        <v>2</v>
      </c>
      <c r="C923" s="26" t="s">
        <v>341</v>
      </c>
      <c r="D923" s="26" t="s">
        <v>1</v>
      </c>
      <c r="E923" s="20">
        <v>1</v>
      </c>
    </row>
    <row r="924" spans="2:5" x14ac:dyDescent="0.25">
      <c r="B924" s="26" t="s">
        <v>2</v>
      </c>
      <c r="C924" s="26" t="s">
        <v>341</v>
      </c>
      <c r="D924" s="26" t="s">
        <v>3</v>
      </c>
      <c r="E924" s="20">
        <v>1</v>
      </c>
    </row>
    <row r="925" spans="2:5" x14ac:dyDescent="0.25">
      <c r="B925" s="26" t="s">
        <v>2</v>
      </c>
      <c r="C925" s="26" t="s">
        <v>341</v>
      </c>
      <c r="D925" s="26" t="s">
        <v>20</v>
      </c>
      <c r="E925" s="20">
        <v>1</v>
      </c>
    </row>
    <row r="926" spans="2:5" x14ac:dyDescent="0.25">
      <c r="B926" s="26" t="s">
        <v>2</v>
      </c>
      <c r="C926" s="26" t="s">
        <v>341</v>
      </c>
      <c r="D926" s="26" t="s">
        <v>981</v>
      </c>
      <c r="E926" s="20">
        <v>1</v>
      </c>
    </row>
    <row r="927" spans="2:5" x14ac:dyDescent="0.25">
      <c r="B927" s="26" t="s">
        <v>2</v>
      </c>
      <c r="C927" s="26" t="s">
        <v>342</v>
      </c>
      <c r="D927" s="26" t="s">
        <v>1</v>
      </c>
      <c r="E927" s="20">
        <v>1</v>
      </c>
    </row>
    <row r="928" spans="2:5" x14ac:dyDescent="0.25">
      <c r="B928" s="26" t="s">
        <v>2</v>
      </c>
      <c r="C928" s="26" t="s">
        <v>342</v>
      </c>
      <c r="D928" s="26" t="s">
        <v>3</v>
      </c>
      <c r="E928" s="20">
        <v>1</v>
      </c>
    </row>
    <row r="929" spans="2:5" x14ac:dyDescent="0.25">
      <c r="B929" s="26" t="s">
        <v>2</v>
      </c>
      <c r="C929" s="26" t="s">
        <v>342</v>
      </c>
      <c r="D929" s="26" t="s">
        <v>20</v>
      </c>
      <c r="E929" s="20">
        <v>1</v>
      </c>
    </row>
    <row r="930" spans="2:5" x14ac:dyDescent="0.25">
      <c r="B930" s="26" t="s">
        <v>2</v>
      </c>
      <c r="C930" s="26" t="s">
        <v>343</v>
      </c>
      <c r="D930" s="26" t="s">
        <v>3</v>
      </c>
      <c r="E930" s="20">
        <v>1</v>
      </c>
    </row>
    <row r="931" spans="2:5" x14ac:dyDescent="0.25">
      <c r="B931" s="26" t="s">
        <v>2</v>
      </c>
      <c r="C931" s="26" t="s">
        <v>344</v>
      </c>
      <c r="D931" s="26" t="s">
        <v>3</v>
      </c>
      <c r="E931" s="20">
        <v>1</v>
      </c>
    </row>
    <row r="932" spans="2:5" x14ac:dyDescent="0.25">
      <c r="B932" s="26" t="s">
        <v>2</v>
      </c>
      <c r="C932" s="26" t="s">
        <v>345</v>
      </c>
      <c r="D932" s="26" t="s">
        <v>1</v>
      </c>
      <c r="E932" s="20">
        <v>1</v>
      </c>
    </row>
    <row r="933" spans="2:5" x14ac:dyDescent="0.25">
      <c r="B933" s="26" t="s">
        <v>2</v>
      </c>
      <c r="C933" s="26" t="s">
        <v>345</v>
      </c>
      <c r="D933" s="26" t="s">
        <v>3</v>
      </c>
      <c r="E933" s="20">
        <v>1</v>
      </c>
    </row>
    <row r="934" spans="2:5" x14ac:dyDescent="0.25">
      <c r="B934" s="26" t="s">
        <v>2</v>
      </c>
      <c r="C934" s="26" t="s">
        <v>345</v>
      </c>
      <c r="D934" s="26" t="s">
        <v>20</v>
      </c>
      <c r="E934" s="20">
        <v>1</v>
      </c>
    </row>
    <row r="935" spans="2:5" x14ac:dyDescent="0.25">
      <c r="B935" s="26" t="s">
        <v>2</v>
      </c>
      <c r="C935" s="26" t="s">
        <v>345</v>
      </c>
      <c r="D935" s="26" t="s">
        <v>744</v>
      </c>
      <c r="E935" s="20">
        <v>1</v>
      </c>
    </row>
    <row r="936" spans="2:5" x14ac:dyDescent="0.25">
      <c r="B936" s="26" t="s">
        <v>2</v>
      </c>
      <c r="C936" s="26" t="s">
        <v>346</v>
      </c>
      <c r="D936" s="26" t="s">
        <v>1</v>
      </c>
      <c r="E936" s="20">
        <v>1</v>
      </c>
    </row>
    <row r="937" spans="2:5" x14ac:dyDescent="0.25">
      <c r="B937" s="26" t="s">
        <v>2</v>
      </c>
      <c r="C937" s="26" t="s">
        <v>346</v>
      </c>
      <c r="D937" s="26" t="s">
        <v>3</v>
      </c>
      <c r="E937" s="20">
        <v>1</v>
      </c>
    </row>
    <row r="938" spans="2:5" x14ac:dyDescent="0.25">
      <c r="B938" s="26" t="s">
        <v>2</v>
      </c>
      <c r="C938" s="26" t="s">
        <v>346</v>
      </c>
      <c r="D938" s="26" t="s">
        <v>20</v>
      </c>
      <c r="E938" s="20">
        <v>1</v>
      </c>
    </row>
    <row r="939" spans="2:5" x14ac:dyDescent="0.25">
      <c r="B939" s="26" t="s">
        <v>2</v>
      </c>
      <c r="C939" s="26" t="s">
        <v>346</v>
      </c>
      <c r="D939" s="26" t="s">
        <v>749</v>
      </c>
      <c r="E939" s="20">
        <v>1</v>
      </c>
    </row>
    <row r="940" spans="2:5" x14ac:dyDescent="0.25">
      <c r="B940" s="26" t="s">
        <v>12</v>
      </c>
      <c r="C940" s="26" t="s">
        <v>347</v>
      </c>
      <c r="D940" s="26" t="s">
        <v>3</v>
      </c>
      <c r="E940" s="20">
        <v>1</v>
      </c>
    </row>
    <row r="941" spans="2:5" x14ac:dyDescent="0.25">
      <c r="B941" s="26" t="s">
        <v>12</v>
      </c>
      <c r="C941" s="26" t="s">
        <v>1918</v>
      </c>
      <c r="D941" s="26" t="s">
        <v>3</v>
      </c>
      <c r="E941" s="20">
        <v>1</v>
      </c>
    </row>
    <row r="942" spans="2:5" x14ac:dyDescent="0.25">
      <c r="B942" s="26" t="s">
        <v>12</v>
      </c>
      <c r="C942" s="26" t="s">
        <v>348</v>
      </c>
      <c r="D942" s="26" t="s">
        <v>20</v>
      </c>
      <c r="E942" s="20">
        <v>1</v>
      </c>
    </row>
    <row r="943" spans="2:5" x14ac:dyDescent="0.25">
      <c r="B943" s="26" t="s">
        <v>350</v>
      </c>
      <c r="C943" s="26" t="s">
        <v>349</v>
      </c>
      <c r="D943" s="26" t="s">
        <v>1</v>
      </c>
      <c r="E943" s="20">
        <v>1</v>
      </c>
    </row>
    <row r="944" spans="2:5" x14ac:dyDescent="0.25">
      <c r="B944" s="26" t="s">
        <v>350</v>
      </c>
      <c r="C944" s="26" t="s">
        <v>349</v>
      </c>
      <c r="D944" s="26" t="s">
        <v>3</v>
      </c>
      <c r="E944" s="20">
        <v>1</v>
      </c>
    </row>
    <row r="945" spans="2:5" x14ac:dyDescent="0.25">
      <c r="B945" s="26" t="s">
        <v>350</v>
      </c>
      <c r="C945" s="26" t="s">
        <v>349</v>
      </c>
      <c r="D945" s="26" t="s">
        <v>20</v>
      </c>
      <c r="E945" s="20">
        <v>1</v>
      </c>
    </row>
    <row r="946" spans="2:5" x14ac:dyDescent="0.25">
      <c r="B946" s="26" t="s">
        <v>352</v>
      </c>
      <c r="C946" s="26" t="s">
        <v>351</v>
      </c>
      <c r="D946" s="26" t="s">
        <v>1</v>
      </c>
      <c r="E946" s="20">
        <v>1</v>
      </c>
    </row>
    <row r="947" spans="2:5" x14ac:dyDescent="0.25">
      <c r="B947" s="26" t="s">
        <v>352</v>
      </c>
      <c r="C947" s="26" t="s">
        <v>351</v>
      </c>
      <c r="D947" s="26" t="s">
        <v>3</v>
      </c>
      <c r="E947" s="20">
        <v>1</v>
      </c>
    </row>
    <row r="948" spans="2:5" x14ac:dyDescent="0.25">
      <c r="B948" s="26" t="s">
        <v>352</v>
      </c>
      <c r="C948" s="26" t="s">
        <v>351</v>
      </c>
      <c r="D948" s="26" t="s">
        <v>20</v>
      </c>
      <c r="E948" s="20">
        <v>1</v>
      </c>
    </row>
    <row r="949" spans="2:5" x14ac:dyDescent="0.25">
      <c r="B949" s="26" t="s">
        <v>352</v>
      </c>
      <c r="C949" s="26" t="s">
        <v>353</v>
      </c>
      <c r="D949" s="26" t="s">
        <v>1</v>
      </c>
      <c r="E949" s="20">
        <v>1</v>
      </c>
    </row>
    <row r="950" spans="2:5" x14ac:dyDescent="0.25">
      <c r="B950" s="26" t="s">
        <v>352</v>
      </c>
      <c r="C950" s="26" t="s">
        <v>353</v>
      </c>
      <c r="D950" s="26" t="s">
        <v>3</v>
      </c>
      <c r="E950" s="20">
        <v>1</v>
      </c>
    </row>
    <row r="951" spans="2:5" x14ac:dyDescent="0.25">
      <c r="B951" s="26" t="s">
        <v>352</v>
      </c>
      <c r="C951" s="26" t="s">
        <v>353</v>
      </c>
      <c r="D951" s="26" t="s">
        <v>20</v>
      </c>
      <c r="E951" s="20">
        <v>1</v>
      </c>
    </row>
    <row r="952" spans="2:5" x14ac:dyDescent="0.25">
      <c r="B952" s="26" t="s">
        <v>352</v>
      </c>
      <c r="C952" s="26" t="s">
        <v>353</v>
      </c>
      <c r="D952" s="26" t="s">
        <v>744</v>
      </c>
      <c r="E952" s="20">
        <v>1</v>
      </c>
    </row>
    <row r="953" spans="2:5" x14ac:dyDescent="0.25">
      <c r="B953" s="26" t="s">
        <v>355</v>
      </c>
      <c r="C953" s="26" t="s">
        <v>354</v>
      </c>
      <c r="D953" s="26" t="s">
        <v>1</v>
      </c>
      <c r="E953" s="20">
        <v>1</v>
      </c>
    </row>
    <row r="954" spans="2:5" x14ac:dyDescent="0.25">
      <c r="B954" s="26" t="s">
        <v>355</v>
      </c>
      <c r="C954" s="26" t="s">
        <v>354</v>
      </c>
      <c r="D954" s="26" t="s">
        <v>3</v>
      </c>
      <c r="E954" s="20">
        <v>1</v>
      </c>
    </row>
    <row r="955" spans="2:5" x14ac:dyDescent="0.25">
      <c r="B955" s="26" t="s">
        <v>355</v>
      </c>
      <c r="C955" s="26" t="s">
        <v>354</v>
      </c>
      <c r="D955" s="26" t="s">
        <v>20</v>
      </c>
      <c r="E955" s="20">
        <v>1</v>
      </c>
    </row>
    <row r="956" spans="2:5" x14ac:dyDescent="0.25">
      <c r="B956" s="26" t="s">
        <v>357</v>
      </c>
      <c r="C956" s="26" t="s">
        <v>356</v>
      </c>
      <c r="D956" s="26" t="s">
        <v>3</v>
      </c>
      <c r="E956" s="20">
        <v>1</v>
      </c>
    </row>
    <row r="957" spans="2:5" x14ac:dyDescent="0.25">
      <c r="B957" s="26" t="s">
        <v>357</v>
      </c>
      <c r="C957" s="26" t="s">
        <v>356</v>
      </c>
      <c r="D957" s="26" t="s">
        <v>1</v>
      </c>
      <c r="E957" s="20">
        <v>1</v>
      </c>
    </row>
    <row r="958" spans="2:5" x14ac:dyDescent="0.25">
      <c r="B958" s="26" t="s">
        <v>357</v>
      </c>
      <c r="C958" s="26" t="s">
        <v>356</v>
      </c>
      <c r="D958" s="26" t="s">
        <v>20</v>
      </c>
      <c r="E958" s="20">
        <v>1</v>
      </c>
    </row>
    <row r="959" spans="2:5" x14ac:dyDescent="0.25">
      <c r="B959" s="26" t="s">
        <v>357</v>
      </c>
      <c r="C959" s="26" t="s">
        <v>358</v>
      </c>
      <c r="D959" s="26" t="s">
        <v>1</v>
      </c>
      <c r="E959" s="20">
        <v>1</v>
      </c>
    </row>
    <row r="960" spans="2:5" x14ac:dyDescent="0.25">
      <c r="B960" s="26" t="s">
        <v>357</v>
      </c>
      <c r="C960" s="26" t="s">
        <v>358</v>
      </c>
      <c r="D960" s="26" t="s">
        <v>3</v>
      </c>
      <c r="E960" s="20">
        <v>1</v>
      </c>
    </row>
    <row r="961" spans="2:5" x14ac:dyDescent="0.25">
      <c r="B961" s="26" t="s">
        <v>357</v>
      </c>
      <c r="C961" s="26" t="s">
        <v>358</v>
      </c>
      <c r="D961" s="26" t="s">
        <v>20</v>
      </c>
      <c r="E961" s="20">
        <v>1</v>
      </c>
    </row>
    <row r="962" spans="2:5" x14ac:dyDescent="0.25">
      <c r="B962" s="26" t="s">
        <v>357</v>
      </c>
      <c r="C962" s="26" t="s">
        <v>358</v>
      </c>
      <c r="D962" s="26" t="s">
        <v>981</v>
      </c>
      <c r="E962" s="20">
        <v>1</v>
      </c>
    </row>
    <row r="963" spans="2:5" x14ac:dyDescent="0.25">
      <c r="B963" s="26" t="s">
        <v>360</v>
      </c>
      <c r="C963" s="26" t="s">
        <v>359</v>
      </c>
      <c r="D963" s="26" t="s">
        <v>1</v>
      </c>
      <c r="E963" s="20">
        <v>1</v>
      </c>
    </row>
    <row r="964" spans="2:5" x14ac:dyDescent="0.25">
      <c r="B964" s="26" t="s">
        <v>360</v>
      </c>
      <c r="C964" s="26" t="s">
        <v>359</v>
      </c>
      <c r="D964" s="26" t="s">
        <v>3</v>
      </c>
      <c r="E964" s="20">
        <v>1</v>
      </c>
    </row>
    <row r="965" spans="2:5" x14ac:dyDescent="0.25">
      <c r="B965" s="26" t="s">
        <v>360</v>
      </c>
      <c r="C965" s="26" t="s">
        <v>359</v>
      </c>
      <c r="D965" s="26" t="s">
        <v>20</v>
      </c>
      <c r="E965" s="20">
        <v>1</v>
      </c>
    </row>
    <row r="966" spans="2:5" x14ac:dyDescent="0.25">
      <c r="B966" s="26" t="s">
        <v>360</v>
      </c>
      <c r="C966" s="26" t="s">
        <v>359</v>
      </c>
      <c r="D966" s="26" t="s">
        <v>749</v>
      </c>
      <c r="E966" s="20">
        <v>1</v>
      </c>
    </row>
    <row r="967" spans="2:5" x14ac:dyDescent="0.25">
      <c r="B967" s="26" t="s">
        <v>360</v>
      </c>
      <c r="C967" s="26" t="s">
        <v>361</v>
      </c>
      <c r="D967" s="26" t="s">
        <v>3</v>
      </c>
      <c r="E967" s="20">
        <v>1</v>
      </c>
    </row>
    <row r="968" spans="2:5" x14ac:dyDescent="0.25">
      <c r="B968" s="26" t="s">
        <v>360</v>
      </c>
      <c r="C968" s="26" t="s">
        <v>361</v>
      </c>
      <c r="D968" s="26" t="s">
        <v>20</v>
      </c>
      <c r="E968" s="20">
        <v>1</v>
      </c>
    </row>
    <row r="969" spans="2:5" x14ac:dyDescent="0.25">
      <c r="B969" s="26" t="s">
        <v>363</v>
      </c>
      <c r="C969" s="26" t="s">
        <v>362</v>
      </c>
      <c r="D969" s="26" t="s">
        <v>1</v>
      </c>
      <c r="E969" s="20">
        <v>1</v>
      </c>
    </row>
    <row r="970" spans="2:5" x14ac:dyDescent="0.25">
      <c r="B970" s="26" t="s">
        <v>363</v>
      </c>
      <c r="C970" s="26" t="s">
        <v>362</v>
      </c>
      <c r="D970" s="26" t="s">
        <v>3</v>
      </c>
      <c r="E970" s="20">
        <v>1</v>
      </c>
    </row>
    <row r="971" spans="2:5" x14ac:dyDescent="0.25">
      <c r="B971" s="26" t="s">
        <v>363</v>
      </c>
      <c r="C971" s="26" t="s">
        <v>362</v>
      </c>
      <c r="D971" s="26" t="s">
        <v>20</v>
      </c>
      <c r="E971" s="20">
        <v>1</v>
      </c>
    </row>
    <row r="972" spans="2:5" x14ac:dyDescent="0.25">
      <c r="B972" s="26" t="s">
        <v>363</v>
      </c>
      <c r="C972" s="26" t="s">
        <v>362</v>
      </c>
      <c r="D972" s="26" t="s">
        <v>744</v>
      </c>
      <c r="E972" s="20">
        <v>1</v>
      </c>
    </row>
    <row r="973" spans="2:5" x14ac:dyDescent="0.25">
      <c r="B973" s="26" t="s">
        <v>363</v>
      </c>
      <c r="C973" s="26" t="s">
        <v>362</v>
      </c>
      <c r="D973" s="26" t="s">
        <v>749</v>
      </c>
      <c r="E973" s="20">
        <v>1</v>
      </c>
    </row>
    <row r="974" spans="2:5" x14ac:dyDescent="0.25">
      <c r="B974" s="26" t="s">
        <v>363</v>
      </c>
      <c r="C974" s="26" t="s">
        <v>364</v>
      </c>
      <c r="D974" s="26" t="s">
        <v>1</v>
      </c>
      <c r="E974" s="20">
        <v>1</v>
      </c>
    </row>
    <row r="975" spans="2:5" x14ac:dyDescent="0.25">
      <c r="B975" s="26" t="s">
        <v>363</v>
      </c>
      <c r="C975" s="26" t="s">
        <v>364</v>
      </c>
      <c r="D975" s="26" t="s">
        <v>3</v>
      </c>
      <c r="E975" s="20">
        <v>1</v>
      </c>
    </row>
    <row r="976" spans="2:5" x14ac:dyDescent="0.25">
      <c r="B976" s="26" t="s">
        <v>363</v>
      </c>
      <c r="C976" s="26" t="s">
        <v>364</v>
      </c>
      <c r="D976" s="26" t="s">
        <v>20</v>
      </c>
      <c r="E976" s="20">
        <v>1</v>
      </c>
    </row>
    <row r="977" spans="2:5" x14ac:dyDescent="0.25">
      <c r="B977" s="26" t="s">
        <v>363</v>
      </c>
      <c r="C977" s="26" t="s">
        <v>365</v>
      </c>
      <c r="D977" s="26" t="s">
        <v>1</v>
      </c>
      <c r="E977" s="20">
        <v>1</v>
      </c>
    </row>
    <row r="978" spans="2:5" x14ac:dyDescent="0.25">
      <c r="B978" s="26" t="s">
        <v>363</v>
      </c>
      <c r="C978" s="26" t="s">
        <v>365</v>
      </c>
      <c r="D978" s="26" t="s">
        <v>3</v>
      </c>
      <c r="E978" s="20">
        <v>1</v>
      </c>
    </row>
    <row r="979" spans="2:5" x14ac:dyDescent="0.25">
      <c r="B979" s="26" t="s">
        <v>363</v>
      </c>
      <c r="C979" s="26" t="s">
        <v>365</v>
      </c>
      <c r="D979" s="26" t="s">
        <v>20</v>
      </c>
      <c r="E979" s="20">
        <v>1</v>
      </c>
    </row>
    <row r="980" spans="2:5" x14ac:dyDescent="0.25">
      <c r="B980" s="26" t="s">
        <v>363</v>
      </c>
      <c r="C980" s="26" t="s">
        <v>366</v>
      </c>
      <c r="D980" s="26" t="s">
        <v>1</v>
      </c>
      <c r="E980" s="20">
        <v>1</v>
      </c>
    </row>
    <row r="981" spans="2:5" x14ac:dyDescent="0.25">
      <c r="B981" s="26" t="s">
        <v>363</v>
      </c>
      <c r="C981" s="26" t="s">
        <v>366</v>
      </c>
      <c r="D981" s="26" t="s">
        <v>3</v>
      </c>
      <c r="E981" s="20">
        <v>1</v>
      </c>
    </row>
    <row r="982" spans="2:5" x14ac:dyDescent="0.25">
      <c r="B982" s="26" t="s">
        <v>363</v>
      </c>
      <c r="C982" s="26" t="s">
        <v>366</v>
      </c>
      <c r="D982" s="26" t="s">
        <v>20</v>
      </c>
      <c r="E982" s="20">
        <v>1</v>
      </c>
    </row>
    <row r="983" spans="2:5" x14ac:dyDescent="0.25">
      <c r="B983" s="26" t="s">
        <v>363</v>
      </c>
      <c r="C983" s="26" t="s">
        <v>367</v>
      </c>
      <c r="D983" s="26" t="s">
        <v>1</v>
      </c>
      <c r="E983" s="20">
        <v>1</v>
      </c>
    </row>
    <row r="984" spans="2:5" x14ac:dyDescent="0.25">
      <c r="B984" s="26" t="s">
        <v>363</v>
      </c>
      <c r="C984" s="26" t="s">
        <v>367</v>
      </c>
      <c r="D984" s="26" t="s">
        <v>3</v>
      </c>
      <c r="E984" s="20">
        <v>1</v>
      </c>
    </row>
    <row r="985" spans="2:5" x14ac:dyDescent="0.25">
      <c r="B985" s="26" t="s">
        <v>363</v>
      </c>
      <c r="C985" s="26" t="s">
        <v>367</v>
      </c>
      <c r="D985" s="26" t="s">
        <v>20</v>
      </c>
      <c r="E985" s="20">
        <v>1</v>
      </c>
    </row>
    <row r="986" spans="2:5" x14ac:dyDescent="0.25">
      <c r="B986" s="26" t="s">
        <v>363</v>
      </c>
      <c r="C986" s="26" t="s">
        <v>368</v>
      </c>
      <c r="D986" s="26" t="s">
        <v>3</v>
      </c>
      <c r="E986" s="20">
        <v>1</v>
      </c>
    </row>
    <row r="987" spans="2:5" x14ac:dyDescent="0.25">
      <c r="B987" s="26" t="s">
        <v>363</v>
      </c>
      <c r="C987" s="26" t="s">
        <v>368</v>
      </c>
      <c r="D987" s="26" t="s">
        <v>20</v>
      </c>
      <c r="E987" s="20">
        <v>1</v>
      </c>
    </row>
    <row r="988" spans="2:5" x14ac:dyDescent="0.25">
      <c r="B988" s="26" t="s">
        <v>363</v>
      </c>
      <c r="C988" s="26" t="s">
        <v>369</v>
      </c>
      <c r="D988" s="26" t="s">
        <v>1</v>
      </c>
      <c r="E988" s="20">
        <v>1</v>
      </c>
    </row>
    <row r="989" spans="2:5" x14ac:dyDescent="0.25">
      <c r="B989" s="26" t="s">
        <v>363</v>
      </c>
      <c r="C989" s="26" t="s">
        <v>369</v>
      </c>
      <c r="D989" s="26" t="s">
        <v>3</v>
      </c>
      <c r="E989" s="20">
        <v>1</v>
      </c>
    </row>
    <row r="990" spans="2:5" x14ac:dyDescent="0.25">
      <c r="B990" s="26" t="s">
        <v>363</v>
      </c>
      <c r="C990" s="26" t="s">
        <v>369</v>
      </c>
      <c r="D990" s="26" t="s">
        <v>20</v>
      </c>
      <c r="E990" s="20">
        <v>1</v>
      </c>
    </row>
    <row r="991" spans="2:5" x14ac:dyDescent="0.25">
      <c r="B991" s="26" t="s">
        <v>363</v>
      </c>
      <c r="C991" s="26" t="s">
        <v>370</v>
      </c>
      <c r="D991" s="26" t="s">
        <v>3</v>
      </c>
      <c r="E991" s="20">
        <v>1</v>
      </c>
    </row>
    <row r="992" spans="2:5" x14ac:dyDescent="0.25">
      <c r="B992" s="26" t="s">
        <v>363</v>
      </c>
      <c r="C992" s="26" t="s">
        <v>370</v>
      </c>
      <c r="D992" s="26" t="s">
        <v>20</v>
      </c>
      <c r="E992" s="20">
        <v>1</v>
      </c>
    </row>
    <row r="993" spans="2:5" x14ac:dyDescent="0.25">
      <c r="B993" s="26" t="s">
        <v>363</v>
      </c>
      <c r="C993" s="26" t="s">
        <v>371</v>
      </c>
      <c r="D993" s="26" t="s">
        <v>3</v>
      </c>
      <c r="E993" s="20">
        <v>1</v>
      </c>
    </row>
    <row r="994" spans="2:5" x14ac:dyDescent="0.25">
      <c r="B994" s="26" t="s">
        <v>363</v>
      </c>
      <c r="C994" s="26" t="s">
        <v>371</v>
      </c>
      <c r="D994" s="26" t="s">
        <v>20</v>
      </c>
      <c r="E994" s="20">
        <v>1</v>
      </c>
    </row>
    <row r="995" spans="2:5" x14ac:dyDescent="0.25">
      <c r="B995" s="26" t="s">
        <v>373</v>
      </c>
      <c r="C995" s="26" t="s">
        <v>372</v>
      </c>
      <c r="D995" s="26" t="s">
        <v>1</v>
      </c>
      <c r="E995" s="20">
        <v>1</v>
      </c>
    </row>
    <row r="996" spans="2:5" x14ac:dyDescent="0.25">
      <c r="B996" s="26" t="s">
        <v>373</v>
      </c>
      <c r="C996" s="26" t="s">
        <v>372</v>
      </c>
      <c r="D996" s="26" t="s">
        <v>3</v>
      </c>
      <c r="E996" s="20">
        <v>1</v>
      </c>
    </row>
    <row r="997" spans="2:5" x14ac:dyDescent="0.25">
      <c r="B997" s="26" t="s">
        <v>373</v>
      </c>
      <c r="C997" s="26" t="s">
        <v>372</v>
      </c>
      <c r="D997" s="26" t="s">
        <v>20</v>
      </c>
      <c r="E997" s="20">
        <v>1</v>
      </c>
    </row>
    <row r="998" spans="2:5" x14ac:dyDescent="0.25">
      <c r="B998" s="26" t="s">
        <v>373</v>
      </c>
      <c r="C998" s="26" t="s">
        <v>372</v>
      </c>
      <c r="D998" s="26" t="s">
        <v>749</v>
      </c>
      <c r="E998" s="20">
        <v>1</v>
      </c>
    </row>
    <row r="999" spans="2:5" x14ac:dyDescent="0.25">
      <c r="B999" s="26" t="s">
        <v>375</v>
      </c>
      <c r="C999" s="26" t="s">
        <v>374</v>
      </c>
      <c r="D999" s="26" t="s">
        <v>1</v>
      </c>
      <c r="E999" s="20">
        <v>1</v>
      </c>
    </row>
    <row r="1000" spans="2:5" x14ac:dyDescent="0.25">
      <c r="B1000" s="26" t="s">
        <v>375</v>
      </c>
      <c r="C1000" s="26" t="s">
        <v>374</v>
      </c>
      <c r="D1000" s="26" t="s">
        <v>3</v>
      </c>
      <c r="E1000" s="20">
        <v>1</v>
      </c>
    </row>
    <row r="1001" spans="2:5" x14ac:dyDescent="0.25">
      <c r="B1001" s="26" t="s">
        <v>375</v>
      </c>
      <c r="C1001" s="26" t="s">
        <v>374</v>
      </c>
      <c r="D1001" s="26" t="s">
        <v>20</v>
      </c>
      <c r="E1001" s="20">
        <v>1</v>
      </c>
    </row>
    <row r="1002" spans="2:5" x14ac:dyDescent="0.25">
      <c r="B1002" s="26" t="s">
        <v>375</v>
      </c>
      <c r="C1002" s="26" t="s">
        <v>374</v>
      </c>
      <c r="D1002" s="26" t="s">
        <v>744</v>
      </c>
      <c r="E1002" s="20">
        <v>1</v>
      </c>
    </row>
    <row r="1003" spans="2:5" x14ac:dyDescent="0.25">
      <c r="B1003" s="26" t="s">
        <v>375</v>
      </c>
      <c r="C1003" s="26" t="s">
        <v>374</v>
      </c>
      <c r="D1003" s="26" t="s">
        <v>749</v>
      </c>
      <c r="E1003" s="20">
        <v>1</v>
      </c>
    </row>
    <row r="1004" spans="2:5" x14ac:dyDescent="0.25">
      <c r="B1004" s="26" t="s">
        <v>377</v>
      </c>
      <c r="C1004" s="26" t="s">
        <v>376</v>
      </c>
      <c r="D1004" s="26" t="s">
        <v>1</v>
      </c>
      <c r="E1004" s="20">
        <v>1</v>
      </c>
    </row>
    <row r="1005" spans="2:5" x14ac:dyDescent="0.25">
      <c r="B1005" s="26" t="s">
        <v>377</v>
      </c>
      <c r="C1005" s="26" t="s">
        <v>376</v>
      </c>
      <c r="D1005" s="26" t="s">
        <v>3</v>
      </c>
      <c r="E1005" s="20">
        <v>1</v>
      </c>
    </row>
    <row r="1006" spans="2:5" x14ac:dyDescent="0.25">
      <c r="B1006" s="26" t="s">
        <v>377</v>
      </c>
      <c r="C1006" s="26" t="s">
        <v>376</v>
      </c>
      <c r="D1006" s="26" t="s">
        <v>20</v>
      </c>
      <c r="E1006" s="20">
        <v>1</v>
      </c>
    </row>
    <row r="1007" spans="2:5" x14ac:dyDescent="0.25">
      <c r="B1007" s="26" t="s">
        <v>377</v>
      </c>
      <c r="C1007" s="26" t="s">
        <v>376</v>
      </c>
      <c r="D1007" s="26" t="s">
        <v>749</v>
      </c>
      <c r="E1007" s="20">
        <v>1</v>
      </c>
    </row>
    <row r="1008" spans="2:5" x14ac:dyDescent="0.25">
      <c r="B1008" s="26" t="s">
        <v>377</v>
      </c>
      <c r="C1008" s="26" t="s">
        <v>378</v>
      </c>
      <c r="D1008" s="26" t="s">
        <v>1</v>
      </c>
      <c r="E1008" s="20">
        <v>1</v>
      </c>
    </row>
    <row r="1009" spans="2:5" x14ac:dyDescent="0.25">
      <c r="B1009" s="26" t="s">
        <v>377</v>
      </c>
      <c r="C1009" s="26" t="s">
        <v>378</v>
      </c>
      <c r="D1009" s="26" t="s">
        <v>3</v>
      </c>
      <c r="E1009" s="20">
        <v>1</v>
      </c>
    </row>
    <row r="1010" spans="2:5" x14ac:dyDescent="0.25">
      <c r="B1010" s="26" t="s">
        <v>377</v>
      </c>
      <c r="C1010" s="26" t="s">
        <v>378</v>
      </c>
      <c r="D1010" s="26" t="s">
        <v>749</v>
      </c>
      <c r="E1010" s="20">
        <v>1</v>
      </c>
    </row>
    <row r="1011" spans="2:5" x14ac:dyDescent="0.25">
      <c r="B1011" s="26" t="s">
        <v>377</v>
      </c>
      <c r="C1011" s="26" t="s">
        <v>378</v>
      </c>
      <c r="D1011" s="26" t="s">
        <v>20</v>
      </c>
      <c r="E1011" s="20">
        <v>1</v>
      </c>
    </row>
    <row r="1012" spans="2:5" x14ac:dyDescent="0.25">
      <c r="B1012" s="26" t="s">
        <v>380</v>
      </c>
      <c r="C1012" s="26" t="s">
        <v>379</v>
      </c>
      <c r="D1012" s="26" t="s">
        <v>1</v>
      </c>
      <c r="E1012" s="20">
        <v>1</v>
      </c>
    </row>
    <row r="1013" spans="2:5" x14ac:dyDescent="0.25">
      <c r="B1013" s="26" t="s">
        <v>380</v>
      </c>
      <c r="C1013" s="26" t="s">
        <v>379</v>
      </c>
      <c r="D1013" s="26" t="s">
        <v>3</v>
      </c>
      <c r="E1013" s="20">
        <v>1</v>
      </c>
    </row>
    <row r="1014" spans="2:5" x14ac:dyDescent="0.25">
      <c r="B1014" s="26" t="s">
        <v>380</v>
      </c>
      <c r="C1014" s="26" t="s">
        <v>379</v>
      </c>
      <c r="D1014" s="26" t="s">
        <v>20</v>
      </c>
      <c r="E1014" s="20">
        <v>1</v>
      </c>
    </row>
    <row r="1015" spans="2:5" x14ac:dyDescent="0.25">
      <c r="B1015" s="26" t="s">
        <v>380</v>
      </c>
      <c r="C1015" s="26" t="s">
        <v>379</v>
      </c>
      <c r="D1015" s="26" t="s">
        <v>749</v>
      </c>
      <c r="E1015" s="20">
        <v>1</v>
      </c>
    </row>
    <row r="1016" spans="2:5" x14ac:dyDescent="0.25">
      <c r="B1016" s="26" t="s">
        <v>382</v>
      </c>
      <c r="C1016" s="26" t="s">
        <v>381</v>
      </c>
      <c r="D1016" s="26" t="s">
        <v>1</v>
      </c>
      <c r="E1016" s="20">
        <v>1</v>
      </c>
    </row>
    <row r="1017" spans="2:5" x14ac:dyDescent="0.25">
      <c r="B1017" s="26" t="s">
        <v>382</v>
      </c>
      <c r="C1017" s="26" t="s">
        <v>381</v>
      </c>
      <c r="D1017" s="26" t="s">
        <v>3</v>
      </c>
      <c r="E1017" s="20">
        <v>1</v>
      </c>
    </row>
    <row r="1018" spans="2:5" x14ac:dyDescent="0.25">
      <c r="B1018" s="26" t="s">
        <v>382</v>
      </c>
      <c r="C1018" s="26" t="s">
        <v>381</v>
      </c>
      <c r="D1018" s="26" t="s">
        <v>20</v>
      </c>
      <c r="E1018" s="20">
        <v>1</v>
      </c>
    </row>
    <row r="1019" spans="2:5" x14ac:dyDescent="0.25">
      <c r="B1019" s="26" t="s">
        <v>382</v>
      </c>
      <c r="C1019" s="26" t="s">
        <v>383</v>
      </c>
      <c r="D1019" s="26" t="s">
        <v>3</v>
      </c>
      <c r="E1019" s="20">
        <v>1</v>
      </c>
    </row>
    <row r="1020" spans="2:5" x14ac:dyDescent="0.25">
      <c r="B1020" s="26" t="s">
        <v>382</v>
      </c>
      <c r="C1020" s="26" t="s">
        <v>384</v>
      </c>
      <c r="D1020" s="26" t="s">
        <v>1</v>
      </c>
      <c r="E1020" s="20">
        <v>1</v>
      </c>
    </row>
    <row r="1021" spans="2:5" x14ac:dyDescent="0.25">
      <c r="B1021" s="26" t="s">
        <v>382</v>
      </c>
      <c r="C1021" s="26" t="s">
        <v>384</v>
      </c>
      <c r="D1021" s="26" t="s">
        <v>3</v>
      </c>
      <c r="E1021" s="20">
        <v>1</v>
      </c>
    </row>
    <row r="1022" spans="2:5" x14ac:dyDescent="0.25">
      <c r="B1022" s="26" t="s">
        <v>382</v>
      </c>
      <c r="C1022" s="26" t="s">
        <v>384</v>
      </c>
      <c r="D1022" s="26" t="s">
        <v>20</v>
      </c>
      <c r="E1022" s="20">
        <v>1</v>
      </c>
    </row>
    <row r="1023" spans="2:5" x14ac:dyDescent="0.25">
      <c r="B1023" s="26" t="s">
        <v>382</v>
      </c>
      <c r="C1023" s="26" t="s">
        <v>385</v>
      </c>
      <c r="D1023" s="26" t="s">
        <v>1</v>
      </c>
      <c r="E1023" s="20">
        <v>1</v>
      </c>
    </row>
    <row r="1024" spans="2:5" x14ac:dyDescent="0.25">
      <c r="B1024" s="26" t="s">
        <v>382</v>
      </c>
      <c r="C1024" s="26" t="s">
        <v>385</v>
      </c>
      <c r="D1024" s="26" t="s">
        <v>3</v>
      </c>
      <c r="E1024" s="20">
        <v>1</v>
      </c>
    </row>
    <row r="1025" spans="2:5" x14ac:dyDescent="0.25">
      <c r="B1025" s="26" t="s">
        <v>382</v>
      </c>
      <c r="C1025" s="26" t="s">
        <v>385</v>
      </c>
      <c r="D1025" s="26" t="s">
        <v>20</v>
      </c>
      <c r="E1025" s="20">
        <v>1</v>
      </c>
    </row>
    <row r="1026" spans="2:5" x14ac:dyDescent="0.25">
      <c r="B1026" s="26" t="s">
        <v>382</v>
      </c>
      <c r="C1026" s="26" t="s">
        <v>386</v>
      </c>
      <c r="D1026" s="26" t="s">
        <v>1</v>
      </c>
      <c r="E1026" s="20">
        <v>1</v>
      </c>
    </row>
    <row r="1027" spans="2:5" x14ac:dyDescent="0.25">
      <c r="B1027" s="26" t="s">
        <v>382</v>
      </c>
      <c r="C1027" s="26" t="s">
        <v>386</v>
      </c>
      <c r="D1027" s="26" t="s">
        <v>3</v>
      </c>
      <c r="E1027" s="20">
        <v>1</v>
      </c>
    </row>
    <row r="1028" spans="2:5" x14ac:dyDescent="0.25">
      <c r="B1028" s="26" t="s">
        <v>382</v>
      </c>
      <c r="C1028" s="26" t="s">
        <v>386</v>
      </c>
      <c r="D1028" s="26" t="s">
        <v>20</v>
      </c>
      <c r="E1028" s="20">
        <v>1</v>
      </c>
    </row>
    <row r="1029" spans="2:5" x14ac:dyDescent="0.25">
      <c r="B1029" s="26" t="s">
        <v>382</v>
      </c>
      <c r="C1029" s="26" t="s">
        <v>386</v>
      </c>
      <c r="D1029" s="26" t="s">
        <v>981</v>
      </c>
      <c r="E1029" s="20">
        <v>1</v>
      </c>
    </row>
    <row r="1030" spans="2:5" x14ac:dyDescent="0.25">
      <c r="B1030" s="26" t="s">
        <v>382</v>
      </c>
      <c r="C1030" s="26" t="s">
        <v>387</v>
      </c>
      <c r="D1030" s="26" t="s">
        <v>1</v>
      </c>
      <c r="E1030" s="20">
        <v>1</v>
      </c>
    </row>
    <row r="1031" spans="2:5" x14ac:dyDescent="0.25">
      <c r="B1031" s="26" t="s">
        <v>382</v>
      </c>
      <c r="C1031" s="26" t="s">
        <v>387</v>
      </c>
      <c r="D1031" s="26" t="s">
        <v>3</v>
      </c>
      <c r="E1031" s="20">
        <v>1</v>
      </c>
    </row>
    <row r="1032" spans="2:5" x14ac:dyDescent="0.25">
      <c r="B1032" s="26" t="s">
        <v>382</v>
      </c>
      <c r="C1032" s="26" t="s">
        <v>387</v>
      </c>
      <c r="D1032" s="26" t="s">
        <v>20</v>
      </c>
      <c r="E1032" s="20">
        <v>1</v>
      </c>
    </row>
    <row r="1033" spans="2:5" x14ac:dyDescent="0.25">
      <c r="B1033" s="26" t="s">
        <v>382</v>
      </c>
      <c r="C1033" s="26" t="s">
        <v>388</v>
      </c>
      <c r="D1033" s="26" t="s">
        <v>1</v>
      </c>
      <c r="E1033" s="20">
        <v>1</v>
      </c>
    </row>
    <row r="1034" spans="2:5" x14ac:dyDescent="0.25">
      <c r="B1034" s="26" t="s">
        <v>382</v>
      </c>
      <c r="C1034" s="26" t="s">
        <v>388</v>
      </c>
      <c r="D1034" s="26" t="s">
        <v>3</v>
      </c>
      <c r="E1034" s="20">
        <v>1</v>
      </c>
    </row>
    <row r="1035" spans="2:5" x14ac:dyDescent="0.25">
      <c r="B1035" s="26" t="s">
        <v>382</v>
      </c>
      <c r="C1035" s="26" t="s">
        <v>388</v>
      </c>
      <c r="D1035" s="26" t="s">
        <v>20</v>
      </c>
      <c r="E1035" s="20">
        <v>1</v>
      </c>
    </row>
    <row r="1036" spans="2:5" x14ac:dyDescent="0.25">
      <c r="B1036" s="26" t="s">
        <v>382</v>
      </c>
      <c r="C1036" s="26" t="s">
        <v>388</v>
      </c>
      <c r="D1036" s="26" t="s">
        <v>749</v>
      </c>
      <c r="E1036" s="20">
        <v>1</v>
      </c>
    </row>
    <row r="1037" spans="2:5" x14ac:dyDescent="0.25">
      <c r="B1037" s="26" t="s">
        <v>390</v>
      </c>
      <c r="C1037" s="26" t="s">
        <v>389</v>
      </c>
      <c r="D1037" s="26" t="s">
        <v>1</v>
      </c>
      <c r="E1037" s="20">
        <v>1</v>
      </c>
    </row>
    <row r="1038" spans="2:5" x14ac:dyDescent="0.25">
      <c r="B1038" s="26" t="s">
        <v>390</v>
      </c>
      <c r="C1038" s="26" t="s">
        <v>389</v>
      </c>
      <c r="D1038" s="26" t="s">
        <v>3</v>
      </c>
      <c r="E1038" s="20">
        <v>1</v>
      </c>
    </row>
    <row r="1039" spans="2:5" x14ac:dyDescent="0.25">
      <c r="B1039" s="26" t="s">
        <v>390</v>
      </c>
      <c r="C1039" s="26" t="s">
        <v>389</v>
      </c>
      <c r="D1039" s="26" t="s">
        <v>20</v>
      </c>
      <c r="E1039" s="20">
        <v>1</v>
      </c>
    </row>
    <row r="1040" spans="2:5" x14ac:dyDescent="0.25">
      <c r="B1040" s="26" t="s">
        <v>392</v>
      </c>
      <c r="C1040" s="26" t="s">
        <v>391</v>
      </c>
      <c r="D1040" s="26" t="s">
        <v>1</v>
      </c>
      <c r="E1040" s="20">
        <v>1</v>
      </c>
    </row>
    <row r="1041" spans="2:5" x14ac:dyDescent="0.25">
      <c r="B1041" s="26" t="s">
        <v>392</v>
      </c>
      <c r="C1041" s="26" t="s">
        <v>391</v>
      </c>
      <c r="D1041" s="26" t="s">
        <v>3</v>
      </c>
      <c r="E1041" s="20">
        <v>1</v>
      </c>
    </row>
    <row r="1042" spans="2:5" x14ac:dyDescent="0.25">
      <c r="B1042" s="26" t="s">
        <v>392</v>
      </c>
      <c r="C1042" s="26" t="s">
        <v>391</v>
      </c>
      <c r="D1042" s="26" t="s">
        <v>20</v>
      </c>
      <c r="E1042" s="20">
        <v>1</v>
      </c>
    </row>
    <row r="1043" spans="2:5" x14ac:dyDescent="0.25">
      <c r="B1043" s="26" t="s">
        <v>394</v>
      </c>
      <c r="C1043" s="26" t="s">
        <v>393</v>
      </c>
      <c r="D1043" s="26" t="s">
        <v>1</v>
      </c>
      <c r="E1043" s="20">
        <v>1</v>
      </c>
    </row>
    <row r="1044" spans="2:5" x14ac:dyDescent="0.25">
      <c r="B1044" s="26" t="s">
        <v>394</v>
      </c>
      <c r="C1044" s="26" t="s">
        <v>393</v>
      </c>
      <c r="D1044" s="26" t="s">
        <v>3</v>
      </c>
      <c r="E1044" s="20">
        <v>1</v>
      </c>
    </row>
    <row r="1045" spans="2:5" x14ac:dyDescent="0.25">
      <c r="B1045" s="26" t="s">
        <v>394</v>
      </c>
      <c r="C1045" s="26" t="s">
        <v>393</v>
      </c>
      <c r="D1045" s="26" t="s">
        <v>20</v>
      </c>
      <c r="E1045" s="20">
        <v>1</v>
      </c>
    </row>
    <row r="1046" spans="2:5" x14ac:dyDescent="0.25">
      <c r="B1046" s="26" t="s">
        <v>394</v>
      </c>
      <c r="C1046" s="26" t="s">
        <v>393</v>
      </c>
      <c r="D1046" s="26" t="s">
        <v>744</v>
      </c>
      <c r="E1046" s="20">
        <v>1</v>
      </c>
    </row>
    <row r="1047" spans="2:5" x14ac:dyDescent="0.25">
      <c r="B1047" s="26" t="s">
        <v>394</v>
      </c>
      <c r="C1047" s="26" t="s">
        <v>393</v>
      </c>
      <c r="D1047" s="26" t="s">
        <v>749</v>
      </c>
      <c r="E1047" s="20">
        <v>1</v>
      </c>
    </row>
    <row r="1048" spans="2:5" x14ac:dyDescent="0.25">
      <c r="B1048" s="26" t="s">
        <v>394</v>
      </c>
      <c r="C1048" s="26" t="s">
        <v>395</v>
      </c>
      <c r="D1048" s="26" t="s">
        <v>1</v>
      </c>
      <c r="E1048" s="20">
        <v>1</v>
      </c>
    </row>
    <row r="1049" spans="2:5" x14ac:dyDescent="0.25">
      <c r="B1049" s="26" t="s">
        <v>394</v>
      </c>
      <c r="C1049" s="26" t="s">
        <v>395</v>
      </c>
      <c r="D1049" s="26" t="s">
        <v>3</v>
      </c>
      <c r="E1049" s="20">
        <v>1</v>
      </c>
    </row>
    <row r="1050" spans="2:5" x14ac:dyDescent="0.25">
      <c r="B1050" s="26" t="s">
        <v>394</v>
      </c>
      <c r="C1050" s="26" t="s">
        <v>395</v>
      </c>
      <c r="D1050" s="26" t="s">
        <v>20</v>
      </c>
      <c r="E1050" s="20">
        <v>1</v>
      </c>
    </row>
    <row r="1051" spans="2:5" x14ac:dyDescent="0.25">
      <c r="B1051" s="26" t="s">
        <v>394</v>
      </c>
      <c r="C1051" s="26" t="s">
        <v>750</v>
      </c>
      <c r="D1051" s="26" t="s">
        <v>3</v>
      </c>
      <c r="E1051" s="20">
        <v>1</v>
      </c>
    </row>
    <row r="1052" spans="2:5" x14ac:dyDescent="0.25">
      <c r="B1052" s="26" t="s">
        <v>394</v>
      </c>
      <c r="C1052" s="26" t="s">
        <v>750</v>
      </c>
      <c r="D1052" s="26" t="s">
        <v>20</v>
      </c>
      <c r="E1052" s="20">
        <v>1</v>
      </c>
    </row>
    <row r="1053" spans="2:5" x14ac:dyDescent="0.25">
      <c r="B1053" s="26" t="s">
        <v>394</v>
      </c>
      <c r="C1053" s="26" t="s">
        <v>750</v>
      </c>
      <c r="D1053" s="26" t="s">
        <v>749</v>
      </c>
      <c r="E1053" s="20">
        <v>1</v>
      </c>
    </row>
    <row r="1054" spans="2:5" x14ac:dyDescent="0.25">
      <c r="B1054" s="26" t="s">
        <v>397</v>
      </c>
      <c r="C1054" s="26" t="s">
        <v>396</v>
      </c>
      <c r="D1054" s="26" t="s">
        <v>1</v>
      </c>
      <c r="E1054" s="20">
        <v>1</v>
      </c>
    </row>
    <row r="1055" spans="2:5" x14ac:dyDescent="0.25">
      <c r="B1055" s="26" t="s">
        <v>397</v>
      </c>
      <c r="C1055" s="26" t="s">
        <v>396</v>
      </c>
      <c r="D1055" s="26" t="s">
        <v>3</v>
      </c>
      <c r="E1055" s="20">
        <v>1</v>
      </c>
    </row>
    <row r="1056" spans="2:5" x14ac:dyDescent="0.25">
      <c r="B1056" s="26" t="s">
        <v>397</v>
      </c>
      <c r="C1056" s="26" t="s">
        <v>396</v>
      </c>
      <c r="D1056" s="26" t="s">
        <v>20</v>
      </c>
      <c r="E1056" s="20">
        <v>1</v>
      </c>
    </row>
    <row r="1057" spans="2:5" x14ac:dyDescent="0.25">
      <c r="B1057" s="26" t="s">
        <v>397</v>
      </c>
      <c r="C1057" s="26" t="s">
        <v>398</v>
      </c>
      <c r="D1057" s="26" t="s">
        <v>3</v>
      </c>
      <c r="E1057" s="20">
        <v>1</v>
      </c>
    </row>
    <row r="1058" spans="2:5" x14ac:dyDescent="0.25">
      <c r="B1058" s="26" t="s">
        <v>397</v>
      </c>
      <c r="C1058" s="26" t="s">
        <v>398</v>
      </c>
      <c r="D1058" s="26" t="s">
        <v>20</v>
      </c>
      <c r="E1058" s="20">
        <v>1</v>
      </c>
    </row>
    <row r="1059" spans="2:5" x14ac:dyDescent="0.25">
      <c r="B1059" s="26" t="s">
        <v>400</v>
      </c>
      <c r="C1059" s="26" t="s">
        <v>399</v>
      </c>
      <c r="D1059" s="26" t="s">
        <v>1</v>
      </c>
      <c r="E1059" s="20">
        <v>1</v>
      </c>
    </row>
    <row r="1060" spans="2:5" x14ac:dyDescent="0.25">
      <c r="B1060" s="26" t="s">
        <v>400</v>
      </c>
      <c r="C1060" s="26" t="s">
        <v>399</v>
      </c>
      <c r="D1060" s="26" t="s">
        <v>3</v>
      </c>
      <c r="E1060" s="20">
        <v>1</v>
      </c>
    </row>
    <row r="1061" spans="2:5" x14ac:dyDescent="0.25">
      <c r="B1061" s="26" t="s">
        <v>400</v>
      </c>
      <c r="C1061" s="26" t="s">
        <v>399</v>
      </c>
      <c r="D1061" s="26" t="s">
        <v>20</v>
      </c>
      <c r="E1061" s="20">
        <v>1</v>
      </c>
    </row>
    <row r="1062" spans="2:5" x14ac:dyDescent="0.25">
      <c r="B1062" s="26" t="s">
        <v>400</v>
      </c>
      <c r="C1062" s="26" t="s">
        <v>399</v>
      </c>
      <c r="D1062" s="26" t="s">
        <v>749</v>
      </c>
      <c r="E1062" s="20">
        <v>1</v>
      </c>
    </row>
    <row r="1063" spans="2:5" x14ac:dyDescent="0.25">
      <c r="B1063" s="26" t="s">
        <v>402</v>
      </c>
      <c r="C1063" s="26" t="s">
        <v>401</v>
      </c>
      <c r="D1063" s="26" t="s">
        <v>1</v>
      </c>
      <c r="E1063" s="20">
        <v>1</v>
      </c>
    </row>
    <row r="1064" spans="2:5" x14ac:dyDescent="0.25">
      <c r="B1064" s="26" t="s">
        <v>402</v>
      </c>
      <c r="C1064" s="26" t="s">
        <v>401</v>
      </c>
      <c r="D1064" s="26" t="s">
        <v>3</v>
      </c>
      <c r="E1064" s="20">
        <v>1</v>
      </c>
    </row>
    <row r="1065" spans="2:5" x14ac:dyDescent="0.25">
      <c r="B1065" s="26" t="s">
        <v>402</v>
      </c>
      <c r="C1065" s="26" t="s">
        <v>401</v>
      </c>
      <c r="D1065" s="26" t="s">
        <v>20</v>
      </c>
      <c r="E1065" s="20">
        <v>1</v>
      </c>
    </row>
    <row r="1066" spans="2:5" x14ac:dyDescent="0.25">
      <c r="B1066" s="26" t="s">
        <v>404</v>
      </c>
      <c r="C1066" s="26" t="s">
        <v>403</v>
      </c>
      <c r="D1066" s="26" t="s">
        <v>1</v>
      </c>
      <c r="E1066" s="20">
        <v>1</v>
      </c>
    </row>
    <row r="1067" spans="2:5" x14ac:dyDescent="0.25">
      <c r="B1067" s="26" t="s">
        <v>404</v>
      </c>
      <c r="C1067" s="26" t="s">
        <v>403</v>
      </c>
      <c r="D1067" s="26" t="s">
        <v>3</v>
      </c>
      <c r="E1067" s="20">
        <v>1</v>
      </c>
    </row>
    <row r="1068" spans="2:5" x14ac:dyDescent="0.25">
      <c r="B1068" s="26" t="s">
        <v>404</v>
      </c>
      <c r="C1068" s="26" t="s">
        <v>403</v>
      </c>
      <c r="D1068" s="26" t="s">
        <v>20</v>
      </c>
      <c r="E1068" s="20">
        <v>1</v>
      </c>
    </row>
    <row r="1069" spans="2:5" x14ac:dyDescent="0.25">
      <c r="B1069" s="26" t="s">
        <v>404</v>
      </c>
      <c r="C1069" s="26" t="s">
        <v>403</v>
      </c>
      <c r="D1069" s="26" t="s">
        <v>981</v>
      </c>
      <c r="E1069" s="20">
        <v>1</v>
      </c>
    </row>
    <row r="1070" spans="2:5" x14ac:dyDescent="0.25">
      <c r="B1070" s="26" t="s">
        <v>404</v>
      </c>
      <c r="C1070" s="26" t="s">
        <v>403</v>
      </c>
      <c r="D1070" s="26" t="s">
        <v>749</v>
      </c>
      <c r="E1070" s="20">
        <v>1</v>
      </c>
    </row>
    <row r="1071" spans="2:5" x14ac:dyDescent="0.25">
      <c r="B1071" s="26" t="s">
        <v>406</v>
      </c>
      <c r="C1071" s="26" t="s">
        <v>405</v>
      </c>
      <c r="D1071" s="26" t="s">
        <v>1</v>
      </c>
      <c r="E1071" s="20">
        <v>1</v>
      </c>
    </row>
    <row r="1072" spans="2:5" x14ac:dyDescent="0.25">
      <c r="B1072" s="26" t="s">
        <v>406</v>
      </c>
      <c r="C1072" s="26" t="s">
        <v>405</v>
      </c>
      <c r="D1072" s="26" t="s">
        <v>3</v>
      </c>
      <c r="E1072" s="20">
        <v>1</v>
      </c>
    </row>
    <row r="1073" spans="2:5" x14ac:dyDescent="0.25">
      <c r="B1073" s="26" t="s">
        <v>406</v>
      </c>
      <c r="C1073" s="26" t="s">
        <v>405</v>
      </c>
      <c r="D1073" s="26" t="s">
        <v>20</v>
      </c>
      <c r="E1073" s="20">
        <v>1</v>
      </c>
    </row>
    <row r="1074" spans="2:5" x14ac:dyDescent="0.25">
      <c r="B1074" s="26" t="s">
        <v>408</v>
      </c>
      <c r="C1074" s="26" t="s">
        <v>407</v>
      </c>
      <c r="D1074" s="26" t="s">
        <v>3</v>
      </c>
      <c r="E1074" s="20">
        <v>1</v>
      </c>
    </row>
    <row r="1075" spans="2:5" x14ac:dyDescent="0.25">
      <c r="B1075" s="26" t="s">
        <v>1301</v>
      </c>
      <c r="C1075" s="26" t="s">
        <v>1914</v>
      </c>
      <c r="D1075" s="26" t="s">
        <v>3</v>
      </c>
      <c r="E1075" s="20">
        <v>1</v>
      </c>
    </row>
    <row r="1076" spans="2:5" x14ac:dyDescent="0.25">
      <c r="B1076" s="26" t="s">
        <v>1301</v>
      </c>
      <c r="C1076" s="26" t="s">
        <v>1300</v>
      </c>
      <c r="D1076" s="26" t="s">
        <v>20</v>
      </c>
      <c r="E1076" s="20">
        <v>1</v>
      </c>
    </row>
    <row r="1077" spans="2:5" x14ac:dyDescent="0.25">
      <c r="B1077" s="26" t="s">
        <v>1301</v>
      </c>
      <c r="C1077" s="26" t="s">
        <v>1300</v>
      </c>
      <c r="D1077" s="26" t="s">
        <v>744</v>
      </c>
      <c r="E1077" s="20">
        <v>1</v>
      </c>
    </row>
    <row r="1078" spans="2:5" x14ac:dyDescent="0.25">
      <c r="B1078" s="26" t="s">
        <v>410</v>
      </c>
      <c r="C1078" s="26" t="s">
        <v>409</v>
      </c>
      <c r="D1078" s="26" t="s">
        <v>1</v>
      </c>
      <c r="E1078" s="20">
        <v>1</v>
      </c>
    </row>
    <row r="1079" spans="2:5" x14ac:dyDescent="0.25">
      <c r="B1079" s="26" t="s">
        <v>410</v>
      </c>
      <c r="C1079" s="26" t="s">
        <v>409</v>
      </c>
      <c r="D1079" s="26" t="s">
        <v>3</v>
      </c>
      <c r="E1079" s="20">
        <v>1</v>
      </c>
    </row>
    <row r="1080" spans="2:5" x14ac:dyDescent="0.25">
      <c r="B1080" s="26" t="s">
        <v>410</v>
      </c>
      <c r="C1080" s="26" t="s">
        <v>409</v>
      </c>
      <c r="D1080" s="26" t="s">
        <v>20</v>
      </c>
      <c r="E1080" s="20">
        <v>1</v>
      </c>
    </row>
    <row r="1081" spans="2:5" x14ac:dyDescent="0.25">
      <c r="B1081" s="26" t="s">
        <v>410</v>
      </c>
      <c r="C1081" s="26" t="s">
        <v>411</v>
      </c>
      <c r="D1081" s="26" t="s">
        <v>1</v>
      </c>
      <c r="E1081" s="20">
        <v>1</v>
      </c>
    </row>
    <row r="1082" spans="2:5" x14ac:dyDescent="0.25">
      <c r="B1082" s="26" t="s">
        <v>410</v>
      </c>
      <c r="C1082" s="26" t="s">
        <v>411</v>
      </c>
      <c r="D1082" s="26" t="s">
        <v>3</v>
      </c>
      <c r="E1082" s="20">
        <v>1</v>
      </c>
    </row>
    <row r="1083" spans="2:5" x14ac:dyDescent="0.25">
      <c r="B1083" s="26" t="s">
        <v>410</v>
      </c>
      <c r="C1083" s="26" t="s">
        <v>411</v>
      </c>
      <c r="D1083" s="26" t="s">
        <v>20</v>
      </c>
      <c r="E1083" s="20">
        <v>1</v>
      </c>
    </row>
    <row r="1084" spans="2:5" x14ac:dyDescent="0.25">
      <c r="B1084" s="26" t="s">
        <v>410</v>
      </c>
      <c r="C1084" s="26" t="s">
        <v>412</v>
      </c>
      <c r="D1084" s="26" t="s">
        <v>1</v>
      </c>
      <c r="E1084" s="20">
        <v>1</v>
      </c>
    </row>
    <row r="1085" spans="2:5" x14ac:dyDescent="0.25">
      <c r="B1085" s="26" t="s">
        <v>410</v>
      </c>
      <c r="C1085" s="26" t="s">
        <v>412</v>
      </c>
      <c r="D1085" s="26" t="s">
        <v>3</v>
      </c>
      <c r="E1085" s="20">
        <v>1</v>
      </c>
    </row>
    <row r="1086" spans="2:5" x14ac:dyDescent="0.25">
      <c r="B1086" s="26" t="s">
        <v>410</v>
      </c>
      <c r="C1086" s="26" t="s">
        <v>412</v>
      </c>
      <c r="D1086" s="26" t="s">
        <v>20</v>
      </c>
      <c r="E1086" s="20">
        <v>1</v>
      </c>
    </row>
    <row r="1087" spans="2:5" x14ac:dyDescent="0.25">
      <c r="B1087" s="26" t="s">
        <v>414</v>
      </c>
      <c r="C1087" s="26" t="s">
        <v>413</v>
      </c>
      <c r="D1087" s="26" t="s">
        <v>1</v>
      </c>
      <c r="E1087" s="20">
        <v>1</v>
      </c>
    </row>
    <row r="1088" spans="2:5" x14ac:dyDescent="0.25">
      <c r="B1088" s="26" t="s">
        <v>414</v>
      </c>
      <c r="C1088" s="26" t="s">
        <v>413</v>
      </c>
      <c r="D1088" s="26" t="s">
        <v>3</v>
      </c>
      <c r="E1088" s="20">
        <v>1</v>
      </c>
    </row>
    <row r="1089" spans="2:5" x14ac:dyDescent="0.25">
      <c r="B1089" s="26" t="s">
        <v>414</v>
      </c>
      <c r="C1089" s="26" t="s">
        <v>413</v>
      </c>
      <c r="D1089" s="26" t="s">
        <v>20</v>
      </c>
      <c r="E1089" s="20">
        <v>1</v>
      </c>
    </row>
    <row r="1090" spans="2:5" x14ac:dyDescent="0.25">
      <c r="B1090" s="26" t="s">
        <v>414</v>
      </c>
      <c r="C1090" s="26" t="s">
        <v>415</v>
      </c>
      <c r="D1090" s="26" t="s">
        <v>3</v>
      </c>
      <c r="E1090" s="20">
        <v>1</v>
      </c>
    </row>
    <row r="1091" spans="2:5" x14ac:dyDescent="0.25">
      <c r="B1091" s="26" t="s">
        <v>417</v>
      </c>
      <c r="C1091" s="26" t="s">
        <v>416</v>
      </c>
      <c r="D1091" s="26" t="s">
        <v>1</v>
      </c>
      <c r="E1091" s="20">
        <v>1</v>
      </c>
    </row>
    <row r="1092" spans="2:5" x14ac:dyDescent="0.25">
      <c r="B1092" s="26" t="s">
        <v>417</v>
      </c>
      <c r="C1092" s="26" t="s">
        <v>416</v>
      </c>
      <c r="D1092" s="26" t="s">
        <v>3</v>
      </c>
      <c r="E1092" s="20">
        <v>1</v>
      </c>
    </row>
    <row r="1093" spans="2:5" x14ac:dyDescent="0.25">
      <c r="B1093" s="26" t="s">
        <v>417</v>
      </c>
      <c r="C1093" s="26" t="s">
        <v>416</v>
      </c>
      <c r="D1093" s="26" t="s">
        <v>20</v>
      </c>
      <c r="E1093" s="20">
        <v>1</v>
      </c>
    </row>
    <row r="1094" spans="2:5" x14ac:dyDescent="0.25">
      <c r="B1094" s="26" t="s">
        <v>417</v>
      </c>
      <c r="C1094" s="26" t="s">
        <v>416</v>
      </c>
      <c r="D1094" s="26" t="s">
        <v>749</v>
      </c>
      <c r="E1094" s="20">
        <v>1</v>
      </c>
    </row>
    <row r="1095" spans="2:5" x14ac:dyDescent="0.25">
      <c r="B1095" s="26" t="s">
        <v>419</v>
      </c>
      <c r="C1095" s="26" t="s">
        <v>418</v>
      </c>
      <c r="D1095" s="26" t="s">
        <v>1</v>
      </c>
      <c r="E1095" s="20">
        <v>1</v>
      </c>
    </row>
    <row r="1096" spans="2:5" x14ac:dyDescent="0.25">
      <c r="B1096" s="26" t="s">
        <v>419</v>
      </c>
      <c r="C1096" s="26" t="s">
        <v>418</v>
      </c>
      <c r="D1096" s="26" t="s">
        <v>3</v>
      </c>
      <c r="E1096" s="20">
        <v>1</v>
      </c>
    </row>
    <row r="1097" spans="2:5" x14ac:dyDescent="0.25">
      <c r="B1097" s="26" t="s">
        <v>419</v>
      </c>
      <c r="C1097" s="26" t="s">
        <v>418</v>
      </c>
      <c r="D1097" s="26" t="s">
        <v>20</v>
      </c>
      <c r="E1097" s="20">
        <v>1</v>
      </c>
    </row>
    <row r="1098" spans="2:5" x14ac:dyDescent="0.25">
      <c r="B1098" s="26" t="s">
        <v>421</v>
      </c>
      <c r="C1098" s="26" t="s">
        <v>420</v>
      </c>
      <c r="D1098" s="26" t="s">
        <v>1</v>
      </c>
      <c r="E1098" s="20">
        <v>1</v>
      </c>
    </row>
    <row r="1099" spans="2:5" x14ac:dyDescent="0.25">
      <c r="B1099" s="26" t="s">
        <v>421</v>
      </c>
      <c r="C1099" s="26" t="s">
        <v>420</v>
      </c>
      <c r="D1099" s="26" t="s">
        <v>3</v>
      </c>
      <c r="E1099" s="20">
        <v>1</v>
      </c>
    </row>
    <row r="1100" spans="2:5" x14ac:dyDescent="0.25">
      <c r="B1100" s="26" t="s">
        <v>421</v>
      </c>
      <c r="C1100" s="26" t="s">
        <v>420</v>
      </c>
      <c r="D1100" s="26" t="s">
        <v>20</v>
      </c>
      <c r="E1100" s="20">
        <v>1</v>
      </c>
    </row>
    <row r="1101" spans="2:5" x14ac:dyDescent="0.25">
      <c r="B1101" s="26" t="s">
        <v>423</v>
      </c>
      <c r="C1101" s="26" t="s">
        <v>422</v>
      </c>
      <c r="D1101" s="26" t="s">
        <v>1</v>
      </c>
      <c r="E1101" s="20">
        <v>1</v>
      </c>
    </row>
    <row r="1102" spans="2:5" x14ac:dyDescent="0.25">
      <c r="B1102" s="26" t="s">
        <v>423</v>
      </c>
      <c r="C1102" s="26" t="s">
        <v>422</v>
      </c>
      <c r="D1102" s="26" t="s">
        <v>3</v>
      </c>
      <c r="E1102" s="20">
        <v>1</v>
      </c>
    </row>
    <row r="1103" spans="2:5" x14ac:dyDescent="0.25">
      <c r="B1103" s="26" t="s">
        <v>423</v>
      </c>
      <c r="C1103" s="26" t="s">
        <v>422</v>
      </c>
      <c r="D1103" s="26" t="s">
        <v>20</v>
      </c>
      <c r="E1103" s="20">
        <v>1</v>
      </c>
    </row>
    <row r="1104" spans="2:5" x14ac:dyDescent="0.25">
      <c r="B1104" s="26" t="s">
        <v>423</v>
      </c>
      <c r="C1104" s="26" t="s">
        <v>422</v>
      </c>
      <c r="D1104" s="26" t="s">
        <v>749</v>
      </c>
      <c r="E1104" s="20">
        <v>1</v>
      </c>
    </row>
    <row r="1105" spans="2:5" x14ac:dyDescent="0.25">
      <c r="B1105" s="26" t="s">
        <v>425</v>
      </c>
      <c r="C1105" s="26" t="s">
        <v>424</v>
      </c>
      <c r="D1105" s="26" t="s">
        <v>1</v>
      </c>
      <c r="E1105" s="20">
        <v>1</v>
      </c>
    </row>
    <row r="1106" spans="2:5" x14ac:dyDescent="0.25">
      <c r="B1106" s="26" t="s">
        <v>425</v>
      </c>
      <c r="C1106" s="26" t="s">
        <v>424</v>
      </c>
      <c r="D1106" s="26" t="s">
        <v>3</v>
      </c>
      <c r="E1106" s="20">
        <v>1</v>
      </c>
    </row>
    <row r="1107" spans="2:5" x14ac:dyDescent="0.25">
      <c r="B1107" s="26" t="s">
        <v>425</v>
      </c>
      <c r="C1107" s="26" t="s">
        <v>424</v>
      </c>
      <c r="D1107" s="26" t="s">
        <v>20</v>
      </c>
      <c r="E1107" s="20">
        <v>1</v>
      </c>
    </row>
    <row r="1108" spans="2:5" x14ac:dyDescent="0.25">
      <c r="B1108" s="26" t="s">
        <v>425</v>
      </c>
      <c r="C1108" s="26" t="s">
        <v>426</v>
      </c>
      <c r="D1108" s="26" t="s">
        <v>3</v>
      </c>
      <c r="E1108" s="20">
        <v>1</v>
      </c>
    </row>
    <row r="1109" spans="2:5" x14ac:dyDescent="0.25">
      <c r="B1109" s="26" t="s">
        <v>425</v>
      </c>
      <c r="C1109" s="26" t="s">
        <v>427</v>
      </c>
      <c r="D1109" s="26" t="s">
        <v>1</v>
      </c>
      <c r="E1109" s="20">
        <v>1</v>
      </c>
    </row>
    <row r="1110" spans="2:5" x14ac:dyDescent="0.25">
      <c r="B1110" s="26" t="s">
        <v>425</v>
      </c>
      <c r="C1110" s="26" t="s">
        <v>427</v>
      </c>
      <c r="D1110" s="26" t="s">
        <v>3</v>
      </c>
      <c r="E1110" s="20">
        <v>1</v>
      </c>
    </row>
    <row r="1111" spans="2:5" x14ac:dyDescent="0.25">
      <c r="B1111" s="26" t="s">
        <v>425</v>
      </c>
      <c r="C1111" s="26" t="s">
        <v>428</v>
      </c>
      <c r="D1111" s="26" t="s">
        <v>1</v>
      </c>
      <c r="E1111" s="20">
        <v>1</v>
      </c>
    </row>
    <row r="1112" spans="2:5" x14ac:dyDescent="0.25">
      <c r="B1112" s="26" t="s">
        <v>425</v>
      </c>
      <c r="C1112" s="26" t="s">
        <v>428</v>
      </c>
      <c r="D1112" s="26" t="s">
        <v>3</v>
      </c>
      <c r="E1112" s="20">
        <v>1</v>
      </c>
    </row>
    <row r="1113" spans="2:5" x14ac:dyDescent="0.25">
      <c r="B1113" s="26" t="s">
        <v>425</v>
      </c>
      <c r="C1113" s="26" t="s">
        <v>429</v>
      </c>
      <c r="D1113" s="26" t="s">
        <v>3</v>
      </c>
      <c r="E1113" s="20">
        <v>1</v>
      </c>
    </row>
    <row r="1114" spans="2:5" x14ac:dyDescent="0.25">
      <c r="B1114" s="26" t="s">
        <v>425</v>
      </c>
      <c r="C1114" s="26" t="s">
        <v>429</v>
      </c>
      <c r="D1114" s="26" t="s">
        <v>20</v>
      </c>
      <c r="E1114" s="20">
        <v>1</v>
      </c>
    </row>
    <row r="1115" spans="2:5" x14ac:dyDescent="0.25">
      <c r="B1115" s="26" t="s">
        <v>425</v>
      </c>
      <c r="C1115" s="26" t="s">
        <v>430</v>
      </c>
      <c r="D1115" s="26" t="s">
        <v>1</v>
      </c>
      <c r="E1115" s="20">
        <v>1</v>
      </c>
    </row>
    <row r="1116" spans="2:5" x14ac:dyDescent="0.25">
      <c r="B1116" s="26" t="s">
        <v>425</v>
      </c>
      <c r="C1116" s="26" t="s">
        <v>430</v>
      </c>
      <c r="D1116" s="26" t="s">
        <v>3</v>
      </c>
      <c r="E1116" s="20">
        <v>1</v>
      </c>
    </row>
    <row r="1117" spans="2:5" x14ac:dyDescent="0.25">
      <c r="B1117" s="26" t="s">
        <v>425</v>
      </c>
      <c r="C1117" s="26" t="s">
        <v>430</v>
      </c>
      <c r="D1117" s="26" t="s">
        <v>20</v>
      </c>
      <c r="E1117" s="20">
        <v>1</v>
      </c>
    </row>
    <row r="1118" spans="2:5" x14ac:dyDescent="0.25">
      <c r="B1118" s="26" t="s">
        <v>425</v>
      </c>
      <c r="C1118" s="26" t="s">
        <v>430</v>
      </c>
      <c r="D1118" s="26" t="s">
        <v>749</v>
      </c>
      <c r="E1118" s="20">
        <v>1</v>
      </c>
    </row>
    <row r="1119" spans="2:5" x14ac:dyDescent="0.25">
      <c r="B1119" s="26" t="s">
        <v>425</v>
      </c>
      <c r="C1119" s="26" t="s">
        <v>431</v>
      </c>
      <c r="D1119" s="26" t="s">
        <v>1</v>
      </c>
      <c r="E1119" s="20">
        <v>1</v>
      </c>
    </row>
    <row r="1120" spans="2:5" x14ac:dyDescent="0.25">
      <c r="B1120" s="26" t="s">
        <v>425</v>
      </c>
      <c r="C1120" s="26" t="s">
        <v>431</v>
      </c>
      <c r="D1120" s="26" t="s">
        <v>3</v>
      </c>
      <c r="E1120" s="20">
        <v>1</v>
      </c>
    </row>
    <row r="1121" spans="2:5" x14ac:dyDescent="0.25">
      <c r="B1121" s="26" t="s">
        <v>425</v>
      </c>
      <c r="C1121" s="26" t="s">
        <v>431</v>
      </c>
      <c r="D1121" s="26" t="s">
        <v>20</v>
      </c>
      <c r="E1121" s="20">
        <v>1</v>
      </c>
    </row>
    <row r="1122" spans="2:5" x14ac:dyDescent="0.25">
      <c r="B1122" s="26" t="s">
        <v>425</v>
      </c>
      <c r="C1122" s="26" t="s">
        <v>431</v>
      </c>
      <c r="D1122" s="26" t="s">
        <v>749</v>
      </c>
      <c r="E1122" s="20">
        <v>1</v>
      </c>
    </row>
    <row r="1123" spans="2:5" x14ac:dyDescent="0.25">
      <c r="B1123" s="26" t="s">
        <v>425</v>
      </c>
      <c r="C1123" s="26" t="s">
        <v>432</v>
      </c>
      <c r="D1123" s="26" t="s">
        <v>3</v>
      </c>
      <c r="E1123" s="20">
        <v>1</v>
      </c>
    </row>
    <row r="1124" spans="2:5" x14ac:dyDescent="0.25">
      <c r="B1124" s="26" t="s">
        <v>425</v>
      </c>
      <c r="C1124" s="26" t="s">
        <v>432</v>
      </c>
      <c r="D1124" s="26" t="s">
        <v>20</v>
      </c>
      <c r="E1124" s="20">
        <v>1</v>
      </c>
    </row>
    <row r="1125" spans="2:5" x14ac:dyDescent="0.25">
      <c r="B1125" s="26" t="s">
        <v>425</v>
      </c>
      <c r="C1125" s="26" t="s">
        <v>432</v>
      </c>
      <c r="D1125" s="26" t="s">
        <v>744</v>
      </c>
      <c r="E1125" s="20">
        <v>1</v>
      </c>
    </row>
    <row r="1126" spans="2:5" x14ac:dyDescent="0.25">
      <c r="B1126" s="26" t="s">
        <v>7</v>
      </c>
      <c r="C1126" s="26" t="s">
        <v>433</v>
      </c>
      <c r="D1126" s="26" t="s">
        <v>1</v>
      </c>
      <c r="E1126" s="20">
        <v>1</v>
      </c>
    </row>
    <row r="1127" spans="2:5" x14ac:dyDescent="0.25">
      <c r="B1127" s="26" t="s">
        <v>7</v>
      </c>
      <c r="C1127" s="26" t="s">
        <v>433</v>
      </c>
      <c r="D1127" s="26" t="s">
        <v>3</v>
      </c>
      <c r="E1127" s="20">
        <v>1</v>
      </c>
    </row>
    <row r="1128" spans="2:5" x14ac:dyDescent="0.25">
      <c r="B1128" s="26" t="s">
        <v>7</v>
      </c>
      <c r="C1128" s="26" t="s">
        <v>433</v>
      </c>
      <c r="D1128" s="26" t="s">
        <v>20</v>
      </c>
      <c r="E1128" s="20">
        <v>1</v>
      </c>
    </row>
    <row r="1129" spans="2:5" x14ac:dyDescent="0.25">
      <c r="B1129" s="26" t="s">
        <v>7</v>
      </c>
      <c r="C1129" s="26" t="s">
        <v>751</v>
      </c>
      <c r="D1129" s="26" t="s">
        <v>3</v>
      </c>
      <c r="E1129" s="20">
        <v>1</v>
      </c>
    </row>
    <row r="1130" spans="2:5" x14ac:dyDescent="0.25">
      <c r="B1130" s="26" t="s">
        <v>7</v>
      </c>
      <c r="C1130" s="26" t="s">
        <v>434</v>
      </c>
      <c r="D1130" s="26" t="s">
        <v>1</v>
      </c>
      <c r="E1130" s="20">
        <v>1</v>
      </c>
    </row>
    <row r="1131" spans="2:5" x14ac:dyDescent="0.25">
      <c r="B1131" s="26" t="s">
        <v>7</v>
      </c>
      <c r="C1131" s="26" t="s">
        <v>434</v>
      </c>
      <c r="D1131" s="26" t="s">
        <v>3</v>
      </c>
      <c r="E1131" s="20">
        <v>1</v>
      </c>
    </row>
    <row r="1132" spans="2:5" x14ac:dyDescent="0.25">
      <c r="B1132" s="26" t="s">
        <v>7</v>
      </c>
      <c r="C1132" s="26" t="s">
        <v>434</v>
      </c>
      <c r="D1132" s="26" t="s">
        <v>20</v>
      </c>
      <c r="E1132" s="20">
        <v>1</v>
      </c>
    </row>
    <row r="1133" spans="2:5" x14ac:dyDescent="0.25">
      <c r="B1133" s="26" t="s">
        <v>7</v>
      </c>
      <c r="C1133" s="26" t="s">
        <v>435</v>
      </c>
      <c r="D1133" s="26" t="s">
        <v>1</v>
      </c>
      <c r="E1133" s="20">
        <v>1</v>
      </c>
    </row>
    <row r="1134" spans="2:5" x14ac:dyDescent="0.25">
      <c r="B1134" s="26" t="s">
        <v>7</v>
      </c>
      <c r="C1134" s="26" t="s">
        <v>435</v>
      </c>
      <c r="D1134" s="26" t="s">
        <v>3</v>
      </c>
      <c r="E1134" s="20">
        <v>1</v>
      </c>
    </row>
    <row r="1135" spans="2:5" x14ac:dyDescent="0.25">
      <c r="B1135" s="26" t="s">
        <v>7</v>
      </c>
      <c r="C1135" s="26" t="s">
        <v>435</v>
      </c>
      <c r="D1135" s="26" t="s">
        <v>20</v>
      </c>
      <c r="E1135" s="20">
        <v>1</v>
      </c>
    </row>
    <row r="1136" spans="2:5" x14ac:dyDescent="0.25">
      <c r="B1136" s="26" t="s">
        <v>7</v>
      </c>
      <c r="C1136" s="26" t="s">
        <v>436</v>
      </c>
      <c r="D1136" s="26" t="s">
        <v>1</v>
      </c>
      <c r="E1136" s="20">
        <v>1</v>
      </c>
    </row>
    <row r="1137" spans="2:5" x14ac:dyDescent="0.25">
      <c r="B1137" s="26" t="s">
        <v>7</v>
      </c>
      <c r="C1137" s="26" t="s">
        <v>436</v>
      </c>
      <c r="D1137" s="26" t="s">
        <v>3</v>
      </c>
      <c r="E1137" s="20">
        <v>1</v>
      </c>
    </row>
    <row r="1138" spans="2:5" x14ac:dyDescent="0.25">
      <c r="B1138" s="26" t="s">
        <v>7</v>
      </c>
      <c r="C1138" s="26" t="s">
        <v>436</v>
      </c>
      <c r="D1138" s="26" t="s">
        <v>20</v>
      </c>
      <c r="E1138" s="20">
        <v>1</v>
      </c>
    </row>
    <row r="1139" spans="2:5" x14ac:dyDescent="0.25">
      <c r="B1139" s="26" t="s">
        <v>7</v>
      </c>
      <c r="C1139" s="26" t="s">
        <v>437</v>
      </c>
      <c r="D1139" s="26" t="s">
        <v>1</v>
      </c>
      <c r="E1139" s="20">
        <v>1</v>
      </c>
    </row>
    <row r="1140" spans="2:5" x14ac:dyDescent="0.25">
      <c r="B1140" s="26" t="s">
        <v>7</v>
      </c>
      <c r="C1140" s="26" t="s">
        <v>437</v>
      </c>
      <c r="D1140" s="26" t="s">
        <v>3</v>
      </c>
      <c r="E1140" s="20">
        <v>1</v>
      </c>
    </row>
    <row r="1141" spans="2:5" x14ac:dyDescent="0.25">
      <c r="B1141" s="26" t="s">
        <v>7</v>
      </c>
      <c r="C1141" s="26" t="s">
        <v>437</v>
      </c>
      <c r="D1141" s="26" t="s">
        <v>20</v>
      </c>
      <c r="E1141" s="20">
        <v>1</v>
      </c>
    </row>
    <row r="1142" spans="2:5" x14ac:dyDescent="0.25">
      <c r="B1142" s="26" t="s">
        <v>7</v>
      </c>
      <c r="C1142" s="26" t="s">
        <v>437</v>
      </c>
      <c r="D1142" s="26" t="s">
        <v>744</v>
      </c>
      <c r="E1142" s="20">
        <v>1</v>
      </c>
    </row>
    <row r="1143" spans="2:5" x14ac:dyDescent="0.25">
      <c r="B1143" s="26" t="s">
        <v>7</v>
      </c>
      <c r="C1143" s="26" t="s">
        <v>438</v>
      </c>
      <c r="D1143" s="26" t="s">
        <v>1</v>
      </c>
      <c r="E1143" s="20">
        <v>1</v>
      </c>
    </row>
    <row r="1144" spans="2:5" x14ac:dyDescent="0.25">
      <c r="B1144" s="26" t="s">
        <v>7</v>
      </c>
      <c r="C1144" s="26" t="s">
        <v>438</v>
      </c>
      <c r="D1144" s="26" t="s">
        <v>3</v>
      </c>
      <c r="E1144" s="20">
        <v>1</v>
      </c>
    </row>
    <row r="1145" spans="2:5" x14ac:dyDescent="0.25">
      <c r="B1145" s="26" t="s">
        <v>7</v>
      </c>
      <c r="C1145" s="26" t="s">
        <v>438</v>
      </c>
      <c r="D1145" s="26" t="s">
        <v>20</v>
      </c>
      <c r="E1145" s="20">
        <v>1</v>
      </c>
    </row>
    <row r="1146" spans="2:5" x14ac:dyDescent="0.25">
      <c r="B1146" s="26" t="s">
        <v>7</v>
      </c>
      <c r="C1146" s="26" t="s">
        <v>439</v>
      </c>
      <c r="D1146" s="26" t="s">
        <v>1</v>
      </c>
      <c r="E1146" s="20">
        <v>1</v>
      </c>
    </row>
    <row r="1147" spans="2:5" x14ac:dyDescent="0.25">
      <c r="B1147" s="26" t="s">
        <v>7</v>
      </c>
      <c r="C1147" s="26" t="s">
        <v>439</v>
      </c>
      <c r="D1147" s="26" t="s">
        <v>3</v>
      </c>
      <c r="E1147" s="20">
        <v>1</v>
      </c>
    </row>
    <row r="1148" spans="2:5" x14ac:dyDescent="0.25">
      <c r="B1148" s="26" t="s">
        <v>7</v>
      </c>
      <c r="C1148" s="26" t="s">
        <v>439</v>
      </c>
      <c r="D1148" s="26" t="s">
        <v>20</v>
      </c>
      <c r="E1148" s="20">
        <v>1</v>
      </c>
    </row>
    <row r="1149" spans="2:5" x14ac:dyDescent="0.25">
      <c r="B1149" s="26" t="s">
        <v>7</v>
      </c>
      <c r="C1149" s="26" t="s">
        <v>440</v>
      </c>
      <c r="D1149" s="26" t="s">
        <v>1</v>
      </c>
      <c r="E1149" s="20">
        <v>1</v>
      </c>
    </row>
    <row r="1150" spans="2:5" x14ac:dyDescent="0.25">
      <c r="B1150" s="26" t="s">
        <v>7</v>
      </c>
      <c r="C1150" s="26" t="s">
        <v>440</v>
      </c>
      <c r="D1150" s="26" t="s">
        <v>3</v>
      </c>
      <c r="E1150" s="20">
        <v>1</v>
      </c>
    </row>
    <row r="1151" spans="2:5" x14ac:dyDescent="0.25">
      <c r="B1151" s="26" t="s">
        <v>7</v>
      </c>
      <c r="C1151" s="26" t="s">
        <v>440</v>
      </c>
      <c r="D1151" s="26" t="s">
        <v>20</v>
      </c>
      <c r="E1151" s="20">
        <v>1</v>
      </c>
    </row>
    <row r="1152" spans="2:5" x14ac:dyDescent="0.25">
      <c r="B1152" s="26" t="s">
        <v>7</v>
      </c>
      <c r="C1152" s="26" t="s">
        <v>441</v>
      </c>
      <c r="D1152" s="26" t="s">
        <v>1</v>
      </c>
      <c r="E1152" s="20">
        <v>1</v>
      </c>
    </row>
    <row r="1153" spans="2:5" x14ac:dyDescent="0.25">
      <c r="B1153" s="26" t="s">
        <v>7</v>
      </c>
      <c r="C1153" s="26" t="s">
        <v>441</v>
      </c>
      <c r="D1153" s="26" t="s">
        <v>3</v>
      </c>
      <c r="E1153" s="20">
        <v>1</v>
      </c>
    </row>
    <row r="1154" spans="2:5" x14ac:dyDescent="0.25">
      <c r="B1154" s="26" t="s">
        <v>7</v>
      </c>
      <c r="C1154" s="26" t="s">
        <v>441</v>
      </c>
      <c r="D1154" s="26" t="s">
        <v>20</v>
      </c>
      <c r="E1154" s="20">
        <v>1</v>
      </c>
    </row>
    <row r="1155" spans="2:5" x14ac:dyDescent="0.25">
      <c r="B1155" s="26" t="s">
        <v>7</v>
      </c>
      <c r="C1155" s="26" t="s">
        <v>442</v>
      </c>
      <c r="D1155" s="26" t="s">
        <v>1</v>
      </c>
      <c r="E1155" s="20">
        <v>1</v>
      </c>
    </row>
    <row r="1156" spans="2:5" x14ac:dyDescent="0.25">
      <c r="B1156" s="26" t="s">
        <v>7</v>
      </c>
      <c r="C1156" s="26" t="s">
        <v>442</v>
      </c>
      <c r="D1156" s="26" t="s">
        <v>3</v>
      </c>
      <c r="E1156" s="20">
        <v>1</v>
      </c>
    </row>
    <row r="1157" spans="2:5" x14ac:dyDescent="0.25">
      <c r="B1157" s="26" t="s">
        <v>7</v>
      </c>
      <c r="C1157" s="26" t="s">
        <v>442</v>
      </c>
      <c r="D1157" s="26" t="s">
        <v>20</v>
      </c>
      <c r="E1157" s="20">
        <v>1</v>
      </c>
    </row>
    <row r="1158" spans="2:5" x14ac:dyDescent="0.25">
      <c r="B1158" s="26" t="s">
        <v>7</v>
      </c>
      <c r="C1158" s="26" t="s">
        <v>443</v>
      </c>
      <c r="D1158" s="26" t="s">
        <v>1</v>
      </c>
      <c r="E1158" s="20">
        <v>1</v>
      </c>
    </row>
    <row r="1159" spans="2:5" x14ac:dyDescent="0.25">
      <c r="B1159" s="26" t="s">
        <v>7</v>
      </c>
      <c r="C1159" s="26" t="s">
        <v>443</v>
      </c>
      <c r="D1159" s="26" t="s">
        <v>3</v>
      </c>
      <c r="E1159" s="20">
        <v>1</v>
      </c>
    </row>
    <row r="1160" spans="2:5" x14ac:dyDescent="0.25">
      <c r="B1160" s="26" t="s">
        <v>7</v>
      </c>
      <c r="C1160" s="26" t="s">
        <v>443</v>
      </c>
      <c r="D1160" s="26" t="s">
        <v>20</v>
      </c>
      <c r="E1160" s="20">
        <v>1</v>
      </c>
    </row>
    <row r="1161" spans="2:5" x14ac:dyDescent="0.25">
      <c r="B1161" s="26" t="s">
        <v>7</v>
      </c>
      <c r="C1161" s="26" t="s">
        <v>444</v>
      </c>
      <c r="D1161" s="26" t="s">
        <v>1</v>
      </c>
      <c r="E1161" s="20">
        <v>1</v>
      </c>
    </row>
    <row r="1162" spans="2:5" x14ac:dyDescent="0.25">
      <c r="B1162" s="26" t="s">
        <v>7</v>
      </c>
      <c r="C1162" s="26" t="s">
        <v>444</v>
      </c>
      <c r="D1162" s="26" t="s">
        <v>3</v>
      </c>
      <c r="E1162" s="20">
        <v>1</v>
      </c>
    </row>
    <row r="1163" spans="2:5" x14ac:dyDescent="0.25">
      <c r="B1163" s="26" t="s">
        <v>7</v>
      </c>
      <c r="C1163" s="26" t="s">
        <v>444</v>
      </c>
      <c r="D1163" s="26" t="s">
        <v>20</v>
      </c>
      <c r="E1163" s="20">
        <v>1</v>
      </c>
    </row>
    <row r="1164" spans="2:5" x14ac:dyDescent="0.25">
      <c r="B1164" s="26" t="s">
        <v>7</v>
      </c>
      <c r="C1164" s="26" t="s">
        <v>445</v>
      </c>
      <c r="D1164" s="26" t="s">
        <v>1</v>
      </c>
      <c r="E1164" s="20">
        <v>1</v>
      </c>
    </row>
    <row r="1165" spans="2:5" x14ac:dyDescent="0.25">
      <c r="B1165" s="26" t="s">
        <v>7</v>
      </c>
      <c r="C1165" s="26" t="s">
        <v>445</v>
      </c>
      <c r="D1165" s="26" t="s">
        <v>3</v>
      </c>
      <c r="E1165" s="20">
        <v>1</v>
      </c>
    </row>
    <row r="1166" spans="2:5" x14ac:dyDescent="0.25">
      <c r="B1166" s="26" t="s">
        <v>7</v>
      </c>
      <c r="C1166" s="26" t="s">
        <v>445</v>
      </c>
      <c r="D1166" s="26" t="s">
        <v>20</v>
      </c>
      <c r="E1166" s="20">
        <v>1</v>
      </c>
    </row>
    <row r="1167" spans="2:5" x14ac:dyDescent="0.25">
      <c r="B1167" s="26" t="s">
        <v>7</v>
      </c>
      <c r="C1167" s="26" t="s">
        <v>446</v>
      </c>
      <c r="D1167" s="26" t="s">
        <v>1</v>
      </c>
      <c r="E1167" s="20">
        <v>1</v>
      </c>
    </row>
    <row r="1168" spans="2:5" x14ac:dyDescent="0.25">
      <c r="B1168" s="26" t="s">
        <v>7</v>
      </c>
      <c r="C1168" s="26" t="s">
        <v>446</v>
      </c>
      <c r="D1168" s="26" t="s">
        <v>3</v>
      </c>
      <c r="E1168" s="20">
        <v>1</v>
      </c>
    </row>
    <row r="1169" spans="2:5" x14ac:dyDescent="0.25">
      <c r="B1169" s="26" t="s">
        <v>7</v>
      </c>
      <c r="C1169" s="26" t="s">
        <v>446</v>
      </c>
      <c r="D1169" s="26" t="s">
        <v>20</v>
      </c>
      <c r="E1169" s="20">
        <v>1</v>
      </c>
    </row>
    <row r="1170" spans="2:5" x14ac:dyDescent="0.25">
      <c r="B1170" s="26" t="s">
        <v>448</v>
      </c>
      <c r="C1170" s="26" t="s">
        <v>447</v>
      </c>
      <c r="D1170" s="26" t="s">
        <v>1</v>
      </c>
      <c r="E1170" s="20">
        <v>1</v>
      </c>
    </row>
    <row r="1171" spans="2:5" x14ac:dyDescent="0.25">
      <c r="B1171" s="26" t="s">
        <v>448</v>
      </c>
      <c r="C1171" s="26" t="s">
        <v>447</v>
      </c>
      <c r="D1171" s="26" t="s">
        <v>3</v>
      </c>
      <c r="E1171" s="20">
        <v>1</v>
      </c>
    </row>
    <row r="1172" spans="2:5" x14ac:dyDescent="0.25">
      <c r="B1172" s="26" t="s">
        <v>448</v>
      </c>
      <c r="C1172" s="26" t="s">
        <v>447</v>
      </c>
      <c r="D1172" s="26" t="s">
        <v>20</v>
      </c>
      <c r="E1172" s="20">
        <v>1</v>
      </c>
    </row>
    <row r="1173" spans="2:5" x14ac:dyDescent="0.25">
      <c r="B1173" s="26" t="s">
        <v>448</v>
      </c>
      <c r="C1173" s="26" t="s">
        <v>449</v>
      </c>
      <c r="D1173" s="26" t="s">
        <v>1</v>
      </c>
      <c r="E1173" s="20">
        <v>1</v>
      </c>
    </row>
    <row r="1174" spans="2:5" x14ac:dyDescent="0.25">
      <c r="B1174" s="26" t="s">
        <v>448</v>
      </c>
      <c r="C1174" s="26" t="s">
        <v>449</v>
      </c>
      <c r="D1174" s="26" t="s">
        <v>3</v>
      </c>
      <c r="E1174" s="20">
        <v>1</v>
      </c>
    </row>
    <row r="1175" spans="2:5" x14ac:dyDescent="0.25">
      <c r="B1175" s="26" t="s">
        <v>448</v>
      </c>
      <c r="C1175" s="26" t="s">
        <v>449</v>
      </c>
      <c r="D1175" s="26" t="s">
        <v>20</v>
      </c>
      <c r="E1175" s="20">
        <v>1</v>
      </c>
    </row>
    <row r="1176" spans="2:5" x14ac:dyDescent="0.25">
      <c r="B1176" s="26" t="s">
        <v>448</v>
      </c>
      <c r="C1176" s="26" t="s">
        <v>450</v>
      </c>
      <c r="D1176" s="26" t="s">
        <v>3</v>
      </c>
      <c r="E1176" s="20">
        <v>1</v>
      </c>
    </row>
    <row r="1177" spans="2:5" x14ac:dyDescent="0.25">
      <c r="B1177" s="26" t="s">
        <v>448</v>
      </c>
      <c r="C1177" s="26" t="s">
        <v>451</v>
      </c>
      <c r="D1177" s="26" t="s">
        <v>1</v>
      </c>
      <c r="E1177" s="20">
        <v>1</v>
      </c>
    </row>
    <row r="1178" spans="2:5" x14ac:dyDescent="0.25">
      <c r="B1178" s="26" t="s">
        <v>448</v>
      </c>
      <c r="C1178" s="26" t="s">
        <v>451</v>
      </c>
      <c r="D1178" s="26" t="s">
        <v>3</v>
      </c>
      <c r="E1178" s="20">
        <v>1</v>
      </c>
    </row>
    <row r="1179" spans="2:5" x14ac:dyDescent="0.25">
      <c r="B1179" s="26" t="s">
        <v>448</v>
      </c>
      <c r="C1179" s="26" t="s">
        <v>451</v>
      </c>
      <c r="D1179" s="26" t="s">
        <v>20</v>
      </c>
      <c r="E1179" s="20">
        <v>1</v>
      </c>
    </row>
    <row r="1180" spans="2:5" x14ac:dyDescent="0.25">
      <c r="B1180" s="26" t="s">
        <v>448</v>
      </c>
      <c r="C1180" s="26" t="s">
        <v>452</v>
      </c>
      <c r="D1180" s="26" t="s">
        <v>1</v>
      </c>
      <c r="E1180" s="20">
        <v>1</v>
      </c>
    </row>
    <row r="1181" spans="2:5" x14ac:dyDescent="0.25">
      <c r="B1181" s="26" t="s">
        <v>448</v>
      </c>
      <c r="C1181" s="26" t="s">
        <v>452</v>
      </c>
      <c r="D1181" s="26" t="s">
        <v>3</v>
      </c>
      <c r="E1181" s="20">
        <v>1</v>
      </c>
    </row>
    <row r="1182" spans="2:5" x14ac:dyDescent="0.25">
      <c r="B1182" s="26" t="s">
        <v>448</v>
      </c>
      <c r="C1182" s="26" t="s">
        <v>452</v>
      </c>
      <c r="D1182" s="26" t="s">
        <v>20</v>
      </c>
      <c r="E1182" s="20">
        <v>1</v>
      </c>
    </row>
    <row r="1183" spans="2:5" x14ac:dyDescent="0.25">
      <c r="B1183" s="26" t="s">
        <v>448</v>
      </c>
      <c r="C1183" s="26" t="s">
        <v>453</v>
      </c>
      <c r="D1183" s="26" t="s">
        <v>1</v>
      </c>
      <c r="E1183" s="20">
        <v>1</v>
      </c>
    </row>
    <row r="1184" spans="2:5" x14ac:dyDescent="0.25">
      <c r="B1184" s="26" t="s">
        <v>448</v>
      </c>
      <c r="C1184" s="26" t="s">
        <v>453</v>
      </c>
      <c r="D1184" s="26" t="s">
        <v>3</v>
      </c>
      <c r="E1184" s="20">
        <v>1</v>
      </c>
    </row>
    <row r="1185" spans="2:5" x14ac:dyDescent="0.25">
      <c r="B1185" s="26" t="s">
        <v>448</v>
      </c>
      <c r="C1185" s="26" t="s">
        <v>453</v>
      </c>
      <c r="D1185" s="26" t="s">
        <v>20</v>
      </c>
      <c r="E1185" s="20">
        <v>1</v>
      </c>
    </row>
    <row r="1186" spans="2:5" x14ac:dyDescent="0.25">
      <c r="B1186" s="26" t="s">
        <v>448</v>
      </c>
      <c r="C1186" s="26" t="s">
        <v>453</v>
      </c>
      <c r="D1186" s="26" t="s">
        <v>749</v>
      </c>
      <c r="E1186" s="20">
        <v>1</v>
      </c>
    </row>
    <row r="1187" spans="2:5" x14ac:dyDescent="0.25">
      <c r="B1187" s="26" t="s">
        <v>448</v>
      </c>
      <c r="C1187" s="26" t="s">
        <v>454</v>
      </c>
      <c r="D1187" s="26" t="s">
        <v>3</v>
      </c>
      <c r="E1187" s="20">
        <v>1</v>
      </c>
    </row>
    <row r="1188" spans="2:5" x14ac:dyDescent="0.25">
      <c r="B1188" s="26" t="s">
        <v>448</v>
      </c>
      <c r="C1188" s="26" t="s">
        <v>455</v>
      </c>
      <c r="D1188" s="26" t="s">
        <v>1</v>
      </c>
      <c r="E1188" s="20">
        <v>1</v>
      </c>
    </row>
    <row r="1189" spans="2:5" x14ac:dyDescent="0.25">
      <c r="B1189" s="26" t="s">
        <v>448</v>
      </c>
      <c r="C1189" s="26" t="s">
        <v>455</v>
      </c>
      <c r="D1189" s="26" t="s">
        <v>3</v>
      </c>
      <c r="E1189" s="20">
        <v>1</v>
      </c>
    </row>
    <row r="1190" spans="2:5" x14ac:dyDescent="0.25">
      <c r="B1190" s="26" t="s">
        <v>448</v>
      </c>
      <c r="C1190" s="26" t="s">
        <v>455</v>
      </c>
      <c r="D1190" s="26" t="s">
        <v>20</v>
      </c>
      <c r="E1190" s="20">
        <v>1</v>
      </c>
    </row>
    <row r="1191" spans="2:5" x14ac:dyDescent="0.25">
      <c r="B1191" s="26" t="s">
        <v>448</v>
      </c>
      <c r="C1191" s="26" t="s">
        <v>1229</v>
      </c>
      <c r="D1191" s="26" t="s">
        <v>1</v>
      </c>
      <c r="E1191" s="20">
        <v>1</v>
      </c>
    </row>
    <row r="1192" spans="2:5" x14ac:dyDescent="0.25">
      <c r="B1192" s="26" t="s">
        <v>448</v>
      </c>
      <c r="C1192" s="26" t="s">
        <v>1229</v>
      </c>
      <c r="D1192" s="26" t="s">
        <v>981</v>
      </c>
      <c r="E1192" s="20">
        <v>1</v>
      </c>
    </row>
    <row r="1193" spans="2:5" x14ac:dyDescent="0.25">
      <c r="B1193" s="26" t="s">
        <v>448</v>
      </c>
      <c r="C1193" s="26" t="s">
        <v>456</v>
      </c>
      <c r="D1193" s="26" t="s">
        <v>1</v>
      </c>
      <c r="E1193" s="20">
        <v>1</v>
      </c>
    </row>
    <row r="1194" spans="2:5" x14ac:dyDescent="0.25">
      <c r="B1194" s="26" t="s">
        <v>448</v>
      </c>
      <c r="C1194" s="26" t="s">
        <v>456</v>
      </c>
      <c r="D1194" s="26" t="s">
        <v>981</v>
      </c>
      <c r="E1194" s="20">
        <v>1</v>
      </c>
    </row>
    <row r="1195" spans="2:5" x14ac:dyDescent="0.25">
      <c r="B1195" s="26" t="s">
        <v>448</v>
      </c>
      <c r="C1195" s="26" t="s">
        <v>457</v>
      </c>
      <c r="D1195" s="26" t="s">
        <v>3</v>
      </c>
      <c r="E1195" s="20">
        <v>1</v>
      </c>
    </row>
    <row r="1196" spans="2:5" x14ac:dyDescent="0.25">
      <c r="B1196" s="26" t="s">
        <v>448</v>
      </c>
      <c r="C1196" s="26" t="s">
        <v>457</v>
      </c>
      <c r="D1196" s="26" t="s">
        <v>981</v>
      </c>
      <c r="E1196" s="20">
        <v>1</v>
      </c>
    </row>
    <row r="1197" spans="2:5" x14ac:dyDescent="0.25">
      <c r="B1197" s="26" t="s">
        <v>448</v>
      </c>
      <c r="C1197" s="26" t="s">
        <v>458</v>
      </c>
      <c r="D1197" s="26" t="s">
        <v>1</v>
      </c>
      <c r="E1197" s="20">
        <v>1</v>
      </c>
    </row>
    <row r="1198" spans="2:5" x14ac:dyDescent="0.25">
      <c r="B1198" s="26" t="s">
        <v>448</v>
      </c>
      <c r="C1198" s="26" t="s">
        <v>458</v>
      </c>
      <c r="D1198" s="26" t="s">
        <v>3</v>
      </c>
      <c r="E1198" s="20">
        <v>1</v>
      </c>
    </row>
    <row r="1199" spans="2:5" x14ac:dyDescent="0.25">
      <c r="B1199" s="26" t="s">
        <v>448</v>
      </c>
      <c r="C1199" s="26" t="s">
        <v>458</v>
      </c>
      <c r="D1199" s="26" t="s">
        <v>981</v>
      </c>
      <c r="E1199" s="20">
        <v>1</v>
      </c>
    </row>
    <row r="1200" spans="2:5" x14ac:dyDescent="0.25">
      <c r="B1200" s="26" t="s">
        <v>448</v>
      </c>
      <c r="C1200" s="26" t="s">
        <v>459</v>
      </c>
      <c r="D1200" s="26" t="s">
        <v>1</v>
      </c>
      <c r="E1200" s="20">
        <v>1</v>
      </c>
    </row>
    <row r="1201" spans="2:5" x14ac:dyDescent="0.25">
      <c r="B1201" s="26" t="s">
        <v>448</v>
      </c>
      <c r="C1201" s="26" t="s">
        <v>459</v>
      </c>
      <c r="D1201" s="26" t="s">
        <v>981</v>
      </c>
      <c r="E1201" s="20">
        <v>1</v>
      </c>
    </row>
    <row r="1202" spans="2:5" x14ac:dyDescent="0.25">
      <c r="B1202" s="26" t="s">
        <v>448</v>
      </c>
      <c r="C1202" s="26" t="s">
        <v>460</v>
      </c>
      <c r="D1202" s="26" t="s">
        <v>1</v>
      </c>
      <c r="E1202" s="20">
        <v>1</v>
      </c>
    </row>
    <row r="1203" spans="2:5" x14ac:dyDescent="0.25">
      <c r="B1203" s="26" t="s">
        <v>448</v>
      </c>
      <c r="C1203" s="26" t="s">
        <v>460</v>
      </c>
      <c r="D1203" s="26" t="s">
        <v>981</v>
      </c>
      <c r="E1203" s="20">
        <v>1</v>
      </c>
    </row>
    <row r="1204" spans="2:5" x14ac:dyDescent="0.25">
      <c r="B1204" s="26" t="s">
        <v>448</v>
      </c>
      <c r="C1204" s="26" t="s">
        <v>461</v>
      </c>
      <c r="D1204" s="26" t="s">
        <v>1</v>
      </c>
      <c r="E1204" s="20">
        <v>1</v>
      </c>
    </row>
    <row r="1205" spans="2:5" x14ac:dyDescent="0.25">
      <c r="B1205" s="26" t="s">
        <v>448</v>
      </c>
      <c r="C1205" s="26" t="s">
        <v>461</v>
      </c>
      <c r="D1205" s="26" t="s">
        <v>981</v>
      </c>
      <c r="E1205" s="20">
        <v>1</v>
      </c>
    </row>
    <row r="1206" spans="2:5" x14ac:dyDescent="0.25">
      <c r="B1206" s="26" t="s">
        <v>448</v>
      </c>
      <c r="C1206" s="26" t="s">
        <v>462</v>
      </c>
      <c r="D1206" s="26" t="s">
        <v>1</v>
      </c>
      <c r="E1206" s="20">
        <v>1</v>
      </c>
    </row>
    <row r="1207" spans="2:5" x14ac:dyDescent="0.25">
      <c r="B1207" s="26" t="s">
        <v>448</v>
      </c>
      <c r="C1207" s="26" t="s">
        <v>462</v>
      </c>
      <c r="D1207" s="26" t="s">
        <v>981</v>
      </c>
      <c r="E1207" s="20">
        <v>1</v>
      </c>
    </row>
    <row r="1208" spans="2:5" x14ac:dyDescent="0.25">
      <c r="B1208" s="26" t="s">
        <v>448</v>
      </c>
      <c r="C1208" s="26" t="s">
        <v>463</v>
      </c>
      <c r="D1208" s="26" t="s">
        <v>1</v>
      </c>
      <c r="E1208" s="20">
        <v>1</v>
      </c>
    </row>
    <row r="1209" spans="2:5" x14ac:dyDescent="0.25">
      <c r="B1209" s="26" t="s">
        <v>448</v>
      </c>
      <c r="C1209" s="26" t="s">
        <v>463</v>
      </c>
      <c r="D1209" s="26" t="s">
        <v>981</v>
      </c>
      <c r="E1209" s="20">
        <v>1</v>
      </c>
    </row>
    <row r="1210" spans="2:5" x14ac:dyDescent="0.25">
      <c r="B1210" s="26" t="s">
        <v>448</v>
      </c>
      <c r="C1210" s="26" t="s">
        <v>464</v>
      </c>
      <c r="D1210" s="26" t="s">
        <v>1</v>
      </c>
      <c r="E1210" s="20">
        <v>1</v>
      </c>
    </row>
    <row r="1211" spans="2:5" x14ac:dyDescent="0.25">
      <c r="B1211" s="26" t="s">
        <v>448</v>
      </c>
      <c r="C1211" s="26" t="s">
        <v>464</v>
      </c>
      <c r="D1211" s="26" t="s">
        <v>981</v>
      </c>
      <c r="E1211" s="20">
        <v>1</v>
      </c>
    </row>
    <row r="1212" spans="2:5" x14ac:dyDescent="0.25">
      <c r="B1212" s="26" t="s">
        <v>448</v>
      </c>
      <c r="C1212" s="26" t="s">
        <v>465</v>
      </c>
      <c r="D1212" s="26" t="s">
        <v>1</v>
      </c>
      <c r="E1212" s="20">
        <v>1</v>
      </c>
    </row>
    <row r="1213" spans="2:5" x14ac:dyDescent="0.25">
      <c r="B1213" s="26" t="s">
        <v>448</v>
      </c>
      <c r="C1213" s="26" t="s">
        <v>465</v>
      </c>
      <c r="D1213" s="26" t="s">
        <v>981</v>
      </c>
      <c r="E1213" s="20">
        <v>1</v>
      </c>
    </row>
    <row r="1214" spans="2:5" x14ac:dyDescent="0.25">
      <c r="B1214" s="26" t="s">
        <v>448</v>
      </c>
      <c r="C1214" s="26" t="s">
        <v>466</v>
      </c>
      <c r="D1214" s="26" t="s">
        <v>1</v>
      </c>
      <c r="E1214" s="20">
        <v>1</v>
      </c>
    </row>
    <row r="1215" spans="2:5" x14ac:dyDescent="0.25">
      <c r="B1215" s="26" t="s">
        <v>448</v>
      </c>
      <c r="C1215" s="26" t="s">
        <v>466</v>
      </c>
      <c r="D1215" s="26" t="s">
        <v>981</v>
      </c>
      <c r="E1215" s="20">
        <v>1</v>
      </c>
    </row>
    <row r="1216" spans="2:5" x14ac:dyDescent="0.25">
      <c r="B1216" s="26" t="s">
        <v>448</v>
      </c>
      <c r="C1216" s="26" t="s">
        <v>467</v>
      </c>
      <c r="D1216" s="26" t="s">
        <v>1</v>
      </c>
      <c r="E1216" s="20">
        <v>1</v>
      </c>
    </row>
    <row r="1217" spans="2:5" x14ac:dyDescent="0.25">
      <c r="B1217" s="26" t="s">
        <v>448</v>
      </c>
      <c r="C1217" s="26" t="s">
        <v>467</v>
      </c>
      <c r="D1217" s="26" t="s">
        <v>981</v>
      </c>
      <c r="E1217" s="20">
        <v>1</v>
      </c>
    </row>
    <row r="1218" spans="2:5" x14ac:dyDescent="0.25">
      <c r="B1218" s="26" t="s">
        <v>448</v>
      </c>
      <c r="C1218" s="26" t="s">
        <v>468</v>
      </c>
      <c r="D1218" s="26" t="s">
        <v>1</v>
      </c>
      <c r="E1218" s="20">
        <v>1</v>
      </c>
    </row>
    <row r="1219" spans="2:5" x14ac:dyDescent="0.25">
      <c r="B1219" s="26" t="s">
        <v>448</v>
      </c>
      <c r="C1219" s="26" t="s">
        <v>468</v>
      </c>
      <c r="D1219" s="26" t="s">
        <v>981</v>
      </c>
      <c r="E1219" s="20">
        <v>1</v>
      </c>
    </row>
    <row r="1220" spans="2:5" x14ac:dyDescent="0.25">
      <c r="B1220" s="26" t="s">
        <v>448</v>
      </c>
      <c r="C1220" s="26" t="s">
        <v>469</v>
      </c>
      <c r="D1220" s="26" t="s">
        <v>1</v>
      </c>
      <c r="E1220" s="20">
        <v>1</v>
      </c>
    </row>
    <row r="1221" spans="2:5" x14ac:dyDescent="0.25">
      <c r="B1221" s="26" t="s">
        <v>448</v>
      </c>
      <c r="C1221" s="26" t="s">
        <v>469</v>
      </c>
      <c r="D1221" s="26" t="s">
        <v>981</v>
      </c>
      <c r="E1221" s="20">
        <v>1</v>
      </c>
    </row>
    <row r="1222" spans="2:5" x14ac:dyDescent="0.25">
      <c r="B1222" s="26" t="s">
        <v>448</v>
      </c>
      <c r="C1222" s="26" t="s">
        <v>470</v>
      </c>
      <c r="D1222" s="26" t="s">
        <v>1</v>
      </c>
      <c r="E1222" s="20">
        <v>1</v>
      </c>
    </row>
    <row r="1223" spans="2:5" x14ac:dyDescent="0.25">
      <c r="B1223" s="26" t="s">
        <v>448</v>
      </c>
      <c r="C1223" s="26" t="s">
        <v>470</v>
      </c>
      <c r="D1223" s="26" t="s">
        <v>981</v>
      </c>
      <c r="E1223" s="20">
        <v>1</v>
      </c>
    </row>
    <row r="1224" spans="2:5" x14ac:dyDescent="0.25">
      <c r="B1224" s="26" t="s">
        <v>448</v>
      </c>
      <c r="C1224" s="26" t="s">
        <v>471</v>
      </c>
      <c r="D1224" s="26" t="s">
        <v>1</v>
      </c>
      <c r="E1224" s="20">
        <v>1</v>
      </c>
    </row>
    <row r="1225" spans="2:5" x14ac:dyDescent="0.25">
      <c r="B1225" s="26" t="s">
        <v>448</v>
      </c>
      <c r="C1225" s="26" t="s">
        <v>471</v>
      </c>
      <c r="D1225" s="26" t="s">
        <v>981</v>
      </c>
      <c r="E1225" s="20">
        <v>1</v>
      </c>
    </row>
    <row r="1226" spans="2:5" x14ac:dyDescent="0.25">
      <c r="B1226" s="26" t="s">
        <v>448</v>
      </c>
      <c r="C1226" s="26" t="s">
        <v>472</v>
      </c>
      <c r="D1226" s="26" t="s">
        <v>1</v>
      </c>
      <c r="E1226" s="20">
        <v>1</v>
      </c>
    </row>
    <row r="1227" spans="2:5" x14ac:dyDescent="0.25">
      <c r="B1227" s="26" t="s">
        <v>448</v>
      </c>
      <c r="C1227" s="26" t="s">
        <v>472</v>
      </c>
      <c r="D1227" s="26" t="s">
        <v>981</v>
      </c>
      <c r="E1227" s="20">
        <v>1</v>
      </c>
    </row>
    <row r="1228" spans="2:5" x14ac:dyDescent="0.25">
      <c r="B1228" s="26" t="s">
        <v>448</v>
      </c>
      <c r="C1228" s="26" t="s">
        <v>473</v>
      </c>
      <c r="D1228" s="26" t="s">
        <v>1</v>
      </c>
      <c r="E1228" s="20">
        <v>1</v>
      </c>
    </row>
    <row r="1229" spans="2:5" x14ac:dyDescent="0.25">
      <c r="B1229" s="26" t="s">
        <v>448</v>
      </c>
      <c r="C1229" s="26" t="s">
        <v>473</v>
      </c>
      <c r="D1229" s="26" t="s">
        <v>981</v>
      </c>
      <c r="E1229" s="20">
        <v>1</v>
      </c>
    </row>
    <row r="1230" spans="2:5" x14ac:dyDescent="0.25">
      <c r="B1230" s="26" t="s">
        <v>448</v>
      </c>
      <c r="C1230" s="26" t="s">
        <v>474</v>
      </c>
      <c r="D1230" s="26" t="s">
        <v>1</v>
      </c>
      <c r="E1230" s="20">
        <v>1</v>
      </c>
    </row>
    <row r="1231" spans="2:5" x14ac:dyDescent="0.25">
      <c r="B1231" s="26" t="s">
        <v>448</v>
      </c>
      <c r="C1231" s="26" t="s">
        <v>474</v>
      </c>
      <c r="D1231" s="26" t="s">
        <v>981</v>
      </c>
      <c r="E1231" s="20">
        <v>1</v>
      </c>
    </row>
    <row r="1232" spans="2:5" x14ac:dyDescent="0.25">
      <c r="B1232" s="26" t="s">
        <v>448</v>
      </c>
      <c r="C1232" s="26" t="s">
        <v>475</v>
      </c>
      <c r="D1232" s="26" t="s">
        <v>1</v>
      </c>
      <c r="E1232" s="20">
        <v>1</v>
      </c>
    </row>
    <row r="1233" spans="2:5" x14ac:dyDescent="0.25">
      <c r="B1233" s="26" t="s">
        <v>448</v>
      </c>
      <c r="C1233" s="26" t="s">
        <v>475</v>
      </c>
      <c r="D1233" s="26" t="s">
        <v>981</v>
      </c>
      <c r="E1233" s="20">
        <v>1</v>
      </c>
    </row>
    <row r="1234" spans="2:5" x14ac:dyDescent="0.25">
      <c r="B1234" s="26" t="s">
        <v>448</v>
      </c>
      <c r="C1234" s="26" t="s">
        <v>476</v>
      </c>
      <c r="D1234" s="26" t="s">
        <v>1</v>
      </c>
      <c r="E1234" s="20">
        <v>1</v>
      </c>
    </row>
    <row r="1235" spans="2:5" x14ac:dyDescent="0.25">
      <c r="B1235" s="26" t="s">
        <v>448</v>
      </c>
      <c r="C1235" s="26" t="s">
        <v>476</v>
      </c>
      <c r="D1235" s="26" t="s">
        <v>981</v>
      </c>
      <c r="E1235" s="20">
        <v>1</v>
      </c>
    </row>
    <row r="1236" spans="2:5" x14ac:dyDescent="0.25">
      <c r="B1236" s="26" t="s">
        <v>448</v>
      </c>
      <c r="C1236" s="26" t="s">
        <v>477</v>
      </c>
      <c r="D1236" s="26" t="s">
        <v>1</v>
      </c>
      <c r="E1236" s="20">
        <v>1</v>
      </c>
    </row>
    <row r="1237" spans="2:5" x14ac:dyDescent="0.25">
      <c r="B1237" s="26" t="s">
        <v>448</v>
      </c>
      <c r="C1237" s="26" t="s">
        <v>477</v>
      </c>
      <c r="D1237" s="26" t="s">
        <v>981</v>
      </c>
      <c r="E1237" s="20">
        <v>1</v>
      </c>
    </row>
    <row r="1238" spans="2:5" x14ac:dyDescent="0.25">
      <c r="B1238" s="26" t="s">
        <v>448</v>
      </c>
      <c r="C1238" s="26" t="s">
        <v>478</v>
      </c>
      <c r="D1238" s="26" t="s">
        <v>1</v>
      </c>
      <c r="E1238" s="20">
        <v>1</v>
      </c>
    </row>
    <row r="1239" spans="2:5" x14ac:dyDescent="0.25">
      <c r="B1239" s="26" t="s">
        <v>448</v>
      </c>
      <c r="C1239" s="26" t="s">
        <v>478</v>
      </c>
      <c r="D1239" s="26" t="s">
        <v>981</v>
      </c>
      <c r="E1239" s="20">
        <v>1</v>
      </c>
    </row>
    <row r="1240" spans="2:5" x14ac:dyDescent="0.25">
      <c r="B1240" s="26" t="s">
        <v>448</v>
      </c>
      <c r="C1240" s="26" t="s">
        <v>479</v>
      </c>
      <c r="D1240" s="26" t="s">
        <v>1</v>
      </c>
      <c r="E1240" s="20">
        <v>1</v>
      </c>
    </row>
    <row r="1241" spans="2:5" x14ac:dyDescent="0.25">
      <c r="B1241" s="26" t="s">
        <v>448</v>
      </c>
      <c r="C1241" s="26" t="s">
        <v>479</v>
      </c>
      <c r="D1241" s="26" t="s">
        <v>981</v>
      </c>
      <c r="E1241" s="20">
        <v>1</v>
      </c>
    </row>
    <row r="1242" spans="2:5" x14ac:dyDescent="0.25">
      <c r="B1242" s="26" t="s">
        <v>448</v>
      </c>
      <c r="C1242" s="26" t="s">
        <v>480</v>
      </c>
      <c r="D1242" s="26" t="s">
        <v>1</v>
      </c>
      <c r="E1242" s="20">
        <v>1</v>
      </c>
    </row>
    <row r="1243" spans="2:5" x14ac:dyDescent="0.25">
      <c r="B1243" s="26" t="s">
        <v>448</v>
      </c>
      <c r="C1243" s="26" t="s">
        <v>480</v>
      </c>
      <c r="D1243" s="26" t="s">
        <v>981</v>
      </c>
      <c r="E1243" s="20">
        <v>1</v>
      </c>
    </row>
    <row r="1244" spans="2:5" x14ac:dyDescent="0.25">
      <c r="B1244" s="26" t="s">
        <v>448</v>
      </c>
      <c r="C1244" s="26" t="s">
        <v>481</v>
      </c>
      <c r="D1244" s="26" t="s">
        <v>1</v>
      </c>
      <c r="E1244" s="20">
        <v>1</v>
      </c>
    </row>
    <row r="1245" spans="2:5" x14ac:dyDescent="0.25">
      <c r="B1245" s="26" t="s">
        <v>448</v>
      </c>
      <c r="C1245" s="26" t="s">
        <v>481</v>
      </c>
      <c r="D1245" s="26" t="s">
        <v>981</v>
      </c>
      <c r="E1245" s="20">
        <v>1</v>
      </c>
    </row>
    <row r="1246" spans="2:5" x14ac:dyDescent="0.25">
      <c r="B1246" s="26" t="s">
        <v>448</v>
      </c>
      <c r="C1246" s="26" t="s">
        <v>482</v>
      </c>
      <c r="D1246" s="26" t="s">
        <v>1</v>
      </c>
      <c r="E1246" s="20">
        <v>1</v>
      </c>
    </row>
    <row r="1247" spans="2:5" x14ac:dyDescent="0.25">
      <c r="B1247" s="26" t="s">
        <v>448</v>
      </c>
      <c r="C1247" s="26" t="s">
        <v>482</v>
      </c>
      <c r="D1247" s="26" t="s">
        <v>981</v>
      </c>
      <c r="E1247" s="20">
        <v>1</v>
      </c>
    </row>
    <row r="1248" spans="2:5" x14ac:dyDescent="0.25">
      <c r="B1248" s="26" t="s">
        <v>448</v>
      </c>
      <c r="C1248" s="26" t="s">
        <v>483</v>
      </c>
      <c r="D1248" s="26" t="s">
        <v>1</v>
      </c>
      <c r="E1248" s="20">
        <v>1</v>
      </c>
    </row>
    <row r="1249" spans="2:5" x14ac:dyDescent="0.25">
      <c r="B1249" s="26" t="s">
        <v>448</v>
      </c>
      <c r="C1249" s="26" t="s">
        <v>483</v>
      </c>
      <c r="D1249" s="26" t="s">
        <v>981</v>
      </c>
      <c r="E1249" s="20">
        <v>1</v>
      </c>
    </row>
    <row r="1250" spans="2:5" x14ac:dyDescent="0.25">
      <c r="B1250" s="26" t="s">
        <v>448</v>
      </c>
      <c r="C1250" s="26" t="s">
        <v>484</v>
      </c>
      <c r="D1250" s="26" t="s">
        <v>1</v>
      </c>
      <c r="E1250" s="20">
        <v>1</v>
      </c>
    </row>
    <row r="1251" spans="2:5" x14ac:dyDescent="0.25">
      <c r="B1251" s="26" t="s">
        <v>448</v>
      </c>
      <c r="C1251" s="26" t="s">
        <v>484</v>
      </c>
      <c r="D1251" s="26" t="s">
        <v>981</v>
      </c>
      <c r="E1251" s="20">
        <v>1</v>
      </c>
    </row>
    <row r="1252" spans="2:5" x14ac:dyDescent="0.25">
      <c r="B1252" s="26" t="s">
        <v>448</v>
      </c>
      <c r="C1252" s="26" t="s">
        <v>485</v>
      </c>
      <c r="D1252" s="26" t="s">
        <v>1</v>
      </c>
      <c r="E1252" s="20">
        <v>1</v>
      </c>
    </row>
    <row r="1253" spans="2:5" x14ac:dyDescent="0.25">
      <c r="B1253" s="26" t="s">
        <v>448</v>
      </c>
      <c r="C1253" s="26" t="s">
        <v>485</v>
      </c>
      <c r="D1253" s="26" t="s">
        <v>981</v>
      </c>
      <c r="E1253" s="20">
        <v>1</v>
      </c>
    </row>
    <row r="1254" spans="2:5" x14ac:dyDescent="0.25">
      <c r="B1254" s="26" t="s">
        <v>448</v>
      </c>
      <c r="C1254" s="26" t="s">
        <v>486</v>
      </c>
      <c r="D1254" s="26" t="s">
        <v>1</v>
      </c>
      <c r="E1254" s="20">
        <v>1</v>
      </c>
    </row>
    <row r="1255" spans="2:5" x14ac:dyDescent="0.25">
      <c r="B1255" s="26" t="s">
        <v>448</v>
      </c>
      <c r="C1255" s="26" t="s">
        <v>486</v>
      </c>
      <c r="D1255" s="26" t="s">
        <v>981</v>
      </c>
      <c r="E1255" s="20">
        <v>1</v>
      </c>
    </row>
    <row r="1256" spans="2:5" x14ac:dyDescent="0.25">
      <c r="B1256" s="26" t="s">
        <v>448</v>
      </c>
      <c r="C1256" s="26" t="s">
        <v>487</v>
      </c>
      <c r="D1256" s="26" t="s">
        <v>1</v>
      </c>
      <c r="E1256" s="20">
        <v>1</v>
      </c>
    </row>
    <row r="1257" spans="2:5" x14ac:dyDescent="0.25">
      <c r="B1257" s="26" t="s">
        <v>448</v>
      </c>
      <c r="C1257" s="26" t="s">
        <v>487</v>
      </c>
      <c r="D1257" s="26" t="s">
        <v>981</v>
      </c>
      <c r="E1257" s="20">
        <v>1</v>
      </c>
    </row>
    <row r="1258" spans="2:5" x14ac:dyDescent="0.25">
      <c r="B1258" s="26" t="s">
        <v>448</v>
      </c>
      <c r="C1258" s="26" t="s">
        <v>488</v>
      </c>
      <c r="D1258" s="26" t="s">
        <v>1</v>
      </c>
      <c r="E1258" s="20">
        <v>1</v>
      </c>
    </row>
    <row r="1259" spans="2:5" x14ac:dyDescent="0.25">
      <c r="B1259" s="26" t="s">
        <v>448</v>
      </c>
      <c r="C1259" s="26" t="s">
        <v>488</v>
      </c>
      <c r="D1259" s="26" t="s">
        <v>981</v>
      </c>
      <c r="E1259" s="20">
        <v>1</v>
      </c>
    </row>
    <row r="1260" spans="2:5" x14ac:dyDescent="0.25">
      <c r="B1260" s="26" t="s">
        <v>448</v>
      </c>
      <c r="C1260" s="26" t="s">
        <v>489</v>
      </c>
      <c r="D1260" s="26" t="s">
        <v>1</v>
      </c>
      <c r="E1260" s="20">
        <v>1</v>
      </c>
    </row>
    <row r="1261" spans="2:5" x14ac:dyDescent="0.25">
      <c r="B1261" s="26" t="s">
        <v>448</v>
      </c>
      <c r="C1261" s="26" t="s">
        <v>489</v>
      </c>
      <c r="D1261" s="26" t="s">
        <v>981</v>
      </c>
      <c r="E1261" s="20">
        <v>1</v>
      </c>
    </row>
    <row r="1262" spans="2:5" x14ac:dyDescent="0.25">
      <c r="B1262" s="26" t="s">
        <v>448</v>
      </c>
      <c r="C1262" s="26" t="s">
        <v>490</v>
      </c>
      <c r="D1262" s="26" t="s">
        <v>1</v>
      </c>
      <c r="E1262" s="20">
        <v>1</v>
      </c>
    </row>
    <row r="1263" spans="2:5" x14ac:dyDescent="0.25">
      <c r="B1263" s="26" t="s">
        <v>448</v>
      </c>
      <c r="C1263" s="26" t="s">
        <v>490</v>
      </c>
      <c r="D1263" s="26" t="s">
        <v>981</v>
      </c>
      <c r="E1263" s="20">
        <v>1</v>
      </c>
    </row>
    <row r="1264" spans="2:5" x14ac:dyDescent="0.25">
      <c r="B1264" s="26" t="s">
        <v>448</v>
      </c>
      <c r="C1264" s="26" t="s">
        <v>491</v>
      </c>
      <c r="D1264" s="26" t="s">
        <v>1</v>
      </c>
      <c r="E1264" s="20">
        <v>1</v>
      </c>
    </row>
    <row r="1265" spans="2:5" x14ac:dyDescent="0.25">
      <c r="B1265" s="26" t="s">
        <v>448</v>
      </c>
      <c r="C1265" s="26" t="s">
        <v>491</v>
      </c>
      <c r="D1265" s="26" t="s">
        <v>981</v>
      </c>
      <c r="E1265" s="20">
        <v>1</v>
      </c>
    </row>
    <row r="1266" spans="2:5" x14ac:dyDescent="0.25">
      <c r="B1266" s="26" t="s">
        <v>448</v>
      </c>
      <c r="C1266" s="26" t="s">
        <v>492</v>
      </c>
      <c r="D1266" s="26" t="s">
        <v>1</v>
      </c>
      <c r="E1266" s="20">
        <v>1</v>
      </c>
    </row>
    <row r="1267" spans="2:5" x14ac:dyDescent="0.25">
      <c r="B1267" s="26" t="s">
        <v>448</v>
      </c>
      <c r="C1267" s="26" t="s">
        <v>492</v>
      </c>
      <c r="D1267" s="26" t="s">
        <v>981</v>
      </c>
      <c r="E1267" s="20">
        <v>1</v>
      </c>
    </row>
    <row r="1268" spans="2:5" x14ac:dyDescent="0.25">
      <c r="B1268" s="26" t="s">
        <v>448</v>
      </c>
      <c r="C1268" s="26" t="s">
        <v>493</v>
      </c>
      <c r="D1268" s="26" t="s">
        <v>1</v>
      </c>
      <c r="E1268" s="20">
        <v>1</v>
      </c>
    </row>
    <row r="1269" spans="2:5" x14ac:dyDescent="0.25">
      <c r="B1269" s="26" t="s">
        <v>448</v>
      </c>
      <c r="C1269" s="26" t="s">
        <v>493</v>
      </c>
      <c r="D1269" s="26" t="s">
        <v>981</v>
      </c>
      <c r="E1269" s="20">
        <v>1</v>
      </c>
    </row>
    <row r="1270" spans="2:5" x14ac:dyDescent="0.25">
      <c r="B1270" s="26" t="s">
        <v>448</v>
      </c>
      <c r="C1270" s="26" t="s">
        <v>494</v>
      </c>
      <c r="D1270" s="26" t="s">
        <v>1</v>
      </c>
      <c r="E1270" s="20">
        <v>1</v>
      </c>
    </row>
    <row r="1271" spans="2:5" x14ac:dyDescent="0.25">
      <c r="B1271" s="26" t="s">
        <v>448</v>
      </c>
      <c r="C1271" s="26" t="s">
        <v>494</v>
      </c>
      <c r="D1271" s="26" t="s">
        <v>981</v>
      </c>
      <c r="E1271" s="20">
        <v>1</v>
      </c>
    </row>
    <row r="1272" spans="2:5" x14ac:dyDescent="0.25">
      <c r="B1272" s="26" t="s">
        <v>448</v>
      </c>
      <c r="C1272" s="26" t="s">
        <v>495</v>
      </c>
      <c r="D1272" s="26" t="s">
        <v>1</v>
      </c>
      <c r="E1272" s="20">
        <v>1</v>
      </c>
    </row>
    <row r="1273" spans="2:5" x14ac:dyDescent="0.25">
      <c r="B1273" s="26" t="s">
        <v>448</v>
      </c>
      <c r="C1273" s="26" t="s">
        <v>495</v>
      </c>
      <c r="D1273" s="26" t="s">
        <v>981</v>
      </c>
      <c r="E1273" s="20">
        <v>1</v>
      </c>
    </row>
    <row r="1274" spans="2:5" x14ac:dyDescent="0.25">
      <c r="B1274" s="26" t="s">
        <v>448</v>
      </c>
      <c r="C1274" s="26" t="s">
        <v>496</v>
      </c>
      <c r="D1274" s="26" t="s">
        <v>1</v>
      </c>
      <c r="E1274" s="20">
        <v>1</v>
      </c>
    </row>
    <row r="1275" spans="2:5" x14ac:dyDescent="0.25">
      <c r="B1275" s="26" t="s">
        <v>448</v>
      </c>
      <c r="C1275" s="26" t="s">
        <v>496</v>
      </c>
      <c r="D1275" s="26" t="s">
        <v>981</v>
      </c>
      <c r="E1275" s="20">
        <v>1</v>
      </c>
    </row>
    <row r="1276" spans="2:5" x14ac:dyDescent="0.25">
      <c r="B1276" s="26" t="s">
        <v>448</v>
      </c>
      <c r="C1276" s="26" t="s">
        <v>497</v>
      </c>
      <c r="D1276" s="26" t="s">
        <v>1</v>
      </c>
      <c r="E1276" s="20">
        <v>1</v>
      </c>
    </row>
    <row r="1277" spans="2:5" x14ac:dyDescent="0.25">
      <c r="B1277" s="26" t="s">
        <v>448</v>
      </c>
      <c r="C1277" s="26" t="s">
        <v>497</v>
      </c>
      <c r="D1277" s="26" t="s">
        <v>981</v>
      </c>
      <c r="E1277" s="20">
        <v>1</v>
      </c>
    </row>
    <row r="1278" spans="2:5" x14ac:dyDescent="0.25">
      <c r="B1278" s="26" t="s">
        <v>448</v>
      </c>
      <c r="C1278" s="26" t="s">
        <v>498</v>
      </c>
      <c r="D1278" s="26" t="s">
        <v>1</v>
      </c>
      <c r="E1278" s="20">
        <v>1</v>
      </c>
    </row>
    <row r="1279" spans="2:5" x14ac:dyDescent="0.25">
      <c r="B1279" s="26" t="s">
        <v>448</v>
      </c>
      <c r="C1279" s="26" t="s">
        <v>498</v>
      </c>
      <c r="D1279" s="26" t="s">
        <v>981</v>
      </c>
      <c r="E1279" s="20">
        <v>1</v>
      </c>
    </row>
    <row r="1280" spans="2:5" x14ac:dyDescent="0.25">
      <c r="B1280" s="26" t="s">
        <v>448</v>
      </c>
      <c r="C1280" s="26" t="s">
        <v>499</v>
      </c>
      <c r="D1280" s="26" t="s">
        <v>1</v>
      </c>
      <c r="E1280" s="20">
        <v>1</v>
      </c>
    </row>
    <row r="1281" spans="2:5" x14ac:dyDescent="0.25">
      <c r="B1281" s="26" t="s">
        <v>448</v>
      </c>
      <c r="C1281" s="26" t="s">
        <v>499</v>
      </c>
      <c r="D1281" s="26" t="s">
        <v>981</v>
      </c>
      <c r="E1281" s="20">
        <v>1</v>
      </c>
    </row>
    <row r="1282" spans="2:5" x14ac:dyDescent="0.25">
      <c r="B1282" s="26" t="s">
        <v>448</v>
      </c>
      <c r="C1282" s="26" t="s">
        <v>500</v>
      </c>
      <c r="D1282" s="26" t="s">
        <v>1</v>
      </c>
      <c r="E1282" s="20">
        <v>1</v>
      </c>
    </row>
    <row r="1283" spans="2:5" x14ac:dyDescent="0.25">
      <c r="B1283" s="26" t="s">
        <v>448</v>
      </c>
      <c r="C1283" s="26" t="s">
        <v>500</v>
      </c>
      <c r="D1283" s="26" t="s">
        <v>981</v>
      </c>
      <c r="E1283" s="20">
        <v>1</v>
      </c>
    </row>
    <row r="1284" spans="2:5" x14ac:dyDescent="0.25">
      <c r="B1284" s="26" t="s">
        <v>448</v>
      </c>
      <c r="C1284" s="26" t="s">
        <v>501</v>
      </c>
      <c r="D1284" s="26" t="s">
        <v>1</v>
      </c>
      <c r="E1284" s="20">
        <v>1</v>
      </c>
    </row>
    <row r="1285" spans="2:5" x14ac:dyDescent="0.25">
      <c r="B1285" s="26" t="s">
        <v>448</v>
      </c>
      <c r="C1285" s="26" t="s">
        <v>501</v>
      </c>
      <c r="D1285" s="26" t="s">
        <v>981</v>
      </c>
      <c r="E1285" s="20">
        <v>1</v>
      </c>
    </row>
    <row r="1286" spans="2:5" x14ac:dyDescent="0.25">
      <c r="B1286" s="26" t="s">
        <v>448</v>
      </c>
      <c r="C1286" s="26" t="s">
        <v>502</v>
      </c>
      <c r="D1286" s="26" t="s">
        <v>1</v>
      </c>
      <c r="E1286" s="20">
        <v>1</v>
      </c>
    </row>
    <row r="1287" spans="2:5" x14ac:dyDescent="0.25">
      <c r="B1287" s="26" t="s">
        <v>448</v>
      </c>
      <c r="C1287" s="26" t="s">
        <v>502</v>
      </c>
      <c r="D1287" s="26" t="s">
        <v>981</v>
      </c>
      <c r="E1287" s="20">
        <v>1</v>
      </c>
    </row>
    <row r="1288" spans="2:5" x14ac:dyDescent="0.25">
      <c r="B1288" s="26" t="s">
        <v>448</v>
      </c>
      <c r="C1288" s="26" t="s">
        <v>503</v>
      </c>
      <c r="D1288" s="26" t="s">
        <v>1</v>
      </c>
      <c r="E1288" s="20">
        <v>1</v>
      </c>
    </row>
    <row r="1289" spans="2:5" x14ac:dyDescent="0.25">
      <c r="B1289" s="26" t="s">
        <v>448</v>
      </c>
      <c r="C1289" s="26" t="s">
        <v>503</v>
      </c>
      <c r="D1289" s="26" t="s">
        <v>981</v>
      </c>
      <c r="E1289" s="20">
        <v>1</v>
      </c>
    </row>
    <row r="1290" spans="2:5" x14ac:dyDescent="0.25">
      <c r="B1290" s="26" t="s">
        <v>448</v>
      </c>
      <c r="C1290" s="26" t="s">
        <v>504</v>
      </c>
      <c r="D1290" s="26" t="s">
        <v>1</v>
      </c>
      <c r="E1290" s="20">
        <v>1</v>
      </c>
    </row>
    <row r="1291" spans="2:5" x14ac:dyDescent="0.25">
      <c r="B1291" s="26" t="s">
        <v>448</v>
      </c>
      <c r="C1291" s="26" t="s">
        <v>504</v>
      </c>
      <c r="D1291" s="26" t="s">
        <v>981</v>
      </c>
      <c r="E1291" s="20">
        <v>1</v>
      </c>
    </row>
    <row r="1292" spans="2:5" x14ac:dyDescent="0.25">
      <c r="B1292" s="26" t="s">
        <v>448</v>
      </c>
      <c r="C1292" s="26" t="s">
        <v>505</v>
      </c>
      <c r="D1292" s="26" t="s">
        <v>1</v>
      </c>
      <c r="E1292" s="20">
        <v>1</v>
      </c>
    </row>
    <row r="1293" spans="2:5" x14ac:dyDescent="0.25">
      <c r="B1293" s="26" t="s">
        <v>448</v>
      </c>
      <c r="C1293" s="26" t="s">
        <v>505</v>
      </c>
      <c r="D1293" s="26" t="s">
        <v>981</v>
      </c>
      <c r="E1293" s="20">
        <v>1</v>
      </c>
    </row>
    <row r="1294" spans="2:5" x14ac:dyDescent="0.25">
      <c r="B1294" s="26" t="s">
        <v>448</v>
      </c>
      <c r="C1294" s="26" t="s">
        <v>506</v>
      </c>
      <c r="D1294" s="26" t="s">
        <v>1</v>
      </c>
      <c r="E1294" s="20">
        <v>1</v>
      </c>
    </row>
    <row r="1295" spans="2:5" x14ac:dyDescent="0.25">
      <c r="B1295" s="26" t="s">
        <v>448</v>
      </c>
      <c r="C1295" s="26" t="s">
        <v>507</v>
      </c>
      <c r="D1295" s="26" t="s">
        <v>1</v>
      </c>
      <c r="E1295" s="20">
        <v>1</v>
      </c>
    </row>
    <row r="1296" spans="2:5" x14ac:dyDescent="0.25">
      <c r="B1296" s="26" t="s">
        <v>448</v>
      </c>
      <c r="C1296" s="26" t="s">
        <v>507</v>
      </c>
      <c r="D1296" s="26" t="s">
        <v>981</v>
      </c>
      <c r="E1296" s="20">
        <v>1</v>
      </c>
    </row>
    <row r="1297" spans="2:5" x14ac:dyDescent="0.25">
      <c r="B1297" s="26" t="s">
        <v>448</v>
      </c>
      <c r="C1297" s="26" t="s">
        <v>508</v>
      </c>
      <c r="D1297" s="26" t="s">
        <v>1</v>
      </c>
      <c r="E1297" s="20">
        <v>1</v>
      </c>
    </row>
    <row r="1298" spans="2:5" x14ac:dyDescent="0.25">
      <c r="B1298" s="26" t="s">
        <v>448</v>
      </c>
      <c r="C1298" s="26" t="s">
        <v>508</v>
      </c>
      <c r="D1298" s="26" t="s">
        <v>981</v>
      </c>
      <c r="E1298" s="20">
        <v>1</v>
      </c>
    </row>
    <row r="1299" spans="2:5" x14ac:dyDescent="0.25">
      <c r="B1299" s="26" t="s">
        <v>448</v>
      </c>
      <c r="C1299" s="26" t="s">
        <v>509</v>
      </c>
      <c r="D1299" s="26" t="s">
        <v>1</v>
      </c>
      <c r="E1299" s="20">
        <v>1</v>
      </c>
    </row>
    <row r="1300" spans="2:5" x14ac:dyDescent="0.25">
      <c r="B1300" s="26" t="s">
        <v>448</v>
      </c>
      <c r="C1300" s="26" t="s">
        <v>509</v>
      </c>
      <c r="D1300" s="26" t="s">
        <v>981</v>
      </c>
      <c r="E1300" s="20">
        <v>1</v>
      </c>
    </row>
    <row r="1301" spans="2:5" x14ac:dyDescent="0.25">
      <c r="B1301" s="26" t="s">
        <v>448</v>
      </c>
      <c r="C1301" s="26" t="s">
        <v>510</v>
      </c>
      <c r="D1301" s="26" t="s">
        <v>1</v>
      </c>
      <c r="E1301" s="20">
        <v>1</v>
      </c>
    </row>
    <row r="1302" spans="2:5" x14ac:dyDescent="0.25">
      <c r="B1302" s="26" t="s">
        <v>448</v>
      </c>
      <c r="C1302" s="26" t="s">
        <v>510</v>
      </c>
      <c r="D1302" s="26" t="s">
        <v>981</v>
      </c>
      <c r="E1302" s="20">
        <v>1</v>
      </c>
    </row>
    <row r="1303" spans="2:5" x14ac:dyDescent="0.25">
      <c r="B1303" s="26" t="s">
        <v>448</v>
      </c>
      <c r="C1303" s="26" t="s">
        <v>511</v>
      </c>
      <c r="D1303" s="26" t="s">
        <v>1</v>
      </c>
      <c r="E1303" s="20">
        <v>1</v>
      </c>
    </row>
    <row r="1304" spans="2:5" x14ac:dyDescent="0.25">
      <c r="B1304" s="26" t="s">
        <v>448</v>
      </c>
      <c r="C1304" s="26" t="s">
        <v>511</v>
      </c>
      <c r="D1304" s="26" t="s">
        <v>3</v>
      </c>
      <c r="E1304" s="20">
        <v>1</v>
      </c>
    </row>
    <row r="1305" spans="2:5" x14ac:dyDescent="0.25">
      <c r="B1305" s="26" t="s">
        <v>448</v>
      </c>
      <c r="C1305" s="26" t="s">
        <v>511</v>
      </c>
      <c r="D1305" s="26" t="s">
        <v>20</v>
      </c>
      <c r="E1305" s="20">
        <v>1</v>
      </c>
    </row>
    <row r="1306" spans="2:5" x14ac:dyDescent="0.25">
      <c r="B1306" s="26" t="s">
        <v>448</v>
      </c>
      <c r="C1306" s="26" t="s">
        <v>511</v>
      </c>
      <c r="D1306" s="26" t="s">
        <v>749</v>
      </c>
      <c r="E1306" s="20">
        <v>1</v>
      </c>
    </row>
    <row r="1307" spans="2:5" x14ac:dyDescent="0.25">
      <c r="B1307" s="26" t="s">
        <v>448</v>
      </c>
      <c r="C1307" s="26" t="s">
        <v>512</v>
      </c>
      <c r="D1307" s="26" t="s">
        <v>1</v>
      </c>
      <c r="E1307" s="20">
        <v>1</v>
      </c>
    </row>
    <row r="1308" spans="2:5" x14ac:dyDescent="0.25">
      <c r="B1308" s="26" t="s">
        <v>448</v>
      </c>
      <c r="C1308" s="26" t="s">
        <v>512</v>
      </c>
      <c r="D1308" s="26" t="s">
        <v>3</v>
      </c>
      <c r="E1308" s="20">
        <v>1</v>
      </c>
    </row>
    <row r="1309" spans="2:5" x14ac:dyDescent="0.25">
      <c r="B1309" s="26" t="s">
        <v>448</v>
      </c>
      <c r="C1309" s="26" t="s">
        <v>512</v>
      </c>
      <c r="D1309" s="26" t="s">
        <v>20</v>
      </c>
      <c r="E1309" s="20">
        <v>1</v>
      </c>
    </row>
    <row r="1310" spans="2:5" x14ac:dyDescent="0.25">
      <c r="B1310" s="26" t="s">
        <v>448</v>
      </c>
      <c r="C1310" s="26" t="s">
        <v>513</v>
      </c>
      <c r="D1310" s="26" t="s">
        <v>1</v>
      </c>
      <c r="E1310" s="20">
        <v>1</v>
      </c>
    </row>
    <row r="1311" spans="2:5" x14ac:dyDescent="0.25">
      <c r="B1311" s="26" t="s">
        <v>448</v>
      </c>
      <c r="C1311" s="26" t="s">
        <v>513</v>
      </c>
      <c r="D1311" s="26" t="s">
        <v>3</v>
      </c>
      <c r="E1311" s="20">
        <v>1</v>
      </c>
    </row>
    <row r="1312" spans="2:5" x14ac:dyDescent="0.25">
      <c r="B1312" s="26" t="s">
        <v>448</v>
      </c>
      <c r="C1312" s="26" t="s">
        <v>513</v>
      </c>
      <c r="D1312" s="26" t="s">
        <v>20</v>
      </c>
      <c r="E1312" s="20">
        <v>1</v>
      </c>
    </row>
    <row r="1313" spans="2:5" x14ac:dyDescent="0.25">
      <c r="B1313" s="26" t="s">
        <v>448</v>
      </c>
      <c r="C1313" s="26" t="s">
        <v>514</v>
      </c>
      <c r="D1313" s="26" t="s">
        <v>1</v>
      </c>
      <c r="E1313" s="20">
        <v>1</v>
      </c>
    </row>
    <row r="1314" spans="2:5" x14ac:dyDescent="0.25">
      <c r="B1314" s="26" t="s">
        <v>448</v>
      </c>
      <c r="C1314" s="26" t="s">
        <v>514</v>
      </c>
      <c r="D1314" s="26" t="s">
        <v>3</v>
      </c>
      <c r="E1314" s="20">
        <v>1</v>
      </c>
    </row>
    <row r="1315" spans="2:5" x14ac:dyDescent="0.25">
      <c r="B1315" s="26" t="s">
        <v>448</v>
      </c>
      <c r="C1315" s="26" t="s">
        <v>514</v>
      </c>
      <c r="D1315" s="26" t="s">
        <v>20</v>
      </c>
      <c r="E1315" s="20">
        <v>1</v>
      </c>
    </row>
    <row r="1316" spans="2:5" x14ac:dyDescent="0.25">
      <c r="B1316" s="26" t="s">
        <v>448</v>
      </c>
      <c r="C1316" s="26" t="s">
        <v>514</v>
      </c>
      <c r="D1316" s="26" t="s">
        <v>744</v>
      </c>
      <c r="E1316" s="20">
        <v>1</v>
      </c>
    </row>
    <row r="1317" spans="2:5" x14ac:dyDescent="0.25">
      <c r="B1317" s="26" t="s">
        <v>448</v>
      </c>
      <c r="C1317" s="26" t="s">
        <v>514</v>
      </c>
      <c r="D1317" s="26" t="s">
        <v>749</v>
      </c>
      <c r="E1317" s="20">
        <v>1</v>
      </c>
    </row>
    <row r="1318" spans="2:5" x14ac:dyDescent="0.25">
      <c r="B1318" s="26" t="s">
        <v>448</v>
      </c>
      <c r="C1318" s="26" t="s">
        <v>515</v>
      </c>
      <c r="D1318" s="26" t="s">
        <v>1</v>
      </c>
      <c r="E1318" s="20">
        <v>1</v>
      </c>
    </row>
    <row r="1319" spans="2:5" x14ac:dyDescent="0.25">
      <c r="B1319" s="26" t="s">
        <v>448</v>
      </c>
      <c r="C1319" s="26" t="s">
        <v>515</v>
      </c>
      <c r="D1319" s="26" t="s">
        <v>3</v>
      </c>
      <c r="E1319" s="20">
        <v>1</v>
      </c>
    </row>
    <row r="1320" spans="2:5" x14ac:dyDescent="0.25">
      <c r="B1320" s="26" t="s">
        <v>448</v>
      </c>
      <c r="C1320" s="26" t="s">
        <v>515</v>
      </c>
      <c r="D1320" s="26" t="s">
        <v>20</v>
      </c>
      <c r="E1320" s="20">
        <v>1</v>
      </c>
    </row>
    <row r="1321" spans="2:5" x14ac:dyDescent="0.25">
      <c r="B1321" s="26" t="s">
        <v>448</v>
      </c>
      <c r="C1321" s="26" t="s">
        <v>515</v>
      </c>
      <c r="D1321" s="26" t="s">
        <v>749</v>
      </c>
      <c r="E1321" s="20">
        <v>1</v>
      </c>
    </row>
    <row r="1322" spans="2:5" x14ac:dyDescent="0.25">
      <c r="B1322" s="26" t="s">
        <v>448</v>
      </c>
      <c r="C1322" s="26" t="s">
        <v>516</v>
      </c>
      <c r="D1322" s="26" t="s">
        <v>1</v>
      </c>
      <c r="E1322" s="20">
        <v>1</v>
      </c>
    </row>
    <row r="1323" spans="2:5" x14ac:dyDescent="0.25">
      <c r="B1323" s="26" t="s">
        <v>448</v>
      </c>
      <c r="C1323" s="26" t="s">
        <v>516</v>
      </c>
      <c r="D1323" s="26" t="s">
        <v>3</v>
      </c>
      <c r="E1323" s="20">
        <v>1</v>
      </c>
    </row>
    <row r="1324" spans="2:5" x14ac:dyDescent="0.25">
      <c r="B1324" s="26" t="s">
        <v>448</v>
      </c>
      <c r="C1324" s="26" t="s">
        <v>516</v>
      </c>
      <c r="D1324" s="26" t="s">
        <v>20</v>
      </c>
      <c r="E1324" s="20">
        <v>1</v>
      </c>
    </row>
    <row r="1325" spans="2:5" x14ac:dyDescent="0.25">
      <c r="B1325" s="26" t="s">
        <v>448</v>
      </c>
      <c r="C1325" s="26" t="s">
        <v>517</v>
      </c>
      <c r="D1325" s="26" t="s">
        <v>1</v>
      </c>
      <c r="E1325" s="20">
        <v>1</v>
      </c>
    </row>
    <row r="1326" spans="2:5" x14ac:dyDescent="0.25">
      <c r="B1326" s="26" t="s">
        <v>448</v>
      </c>
      <c r="C1326" s="26" t="s">
        <v>517</v>
      </c>
      <c r="D1326" s="26" t="s">
        <v>3</v>
      </c>
      <c r="E1326" s="20">
        <v>1</v>
      </c>
    </row>
    <row r="1327" spans="2:5" x14ac:dyDescent="0.25">
      <c r="B1327" s="26" t="s">
        <v>448</v>
      </c>
      <c r="C1327" s="26" t="s">
        <v>517</v>
      </c>
      <c r="D1327" s="26" t="s">
        <v>20</v>
      </c>
      <c r="E1327" s="20">
        <v>1</v>
      </c>
    </row>
    <row r="1328" spans="2:5" x14ac:dyDescent="0.25">
      <c r="B1328" s="26" t="s">
        <v>448</v>
      </c>
      <c r="C1328" s="26" t="s">
        <v>517</v>
      </c>
      <c r="D1328" s="26" t="s">
        <v>749</v>
      </c>
      <c r="E1328" s="20">
        <v>1</v>
      </c>
    </row>
    <row r="1329" spans="2:5" x14ac:dyDescent="0.25">
      <c r="B1329" s="26" t="s">
        <v>448</v>
      </c>
      <c r="C1329" s="26" t="s">
        <v>518</v>
      </c>
      <c r="D1329" s="26" t="s">
        <v>1</v>
      </c>
      <c r="E1329" s="20">
        <v>1</v>
      </c>
    </row>
    <row r="1330" spans="2:5" x14ac:dyDescent="0.25">
      <c r="B1330" s="26" t="s">
        <v>448</v>
      </c>
      <c r="C1330" s="26" t="s">
        <v>518</v>
      </c>
      <c r="D1330" s="26" t="s">
        <v>3</v>
      </c>
      <c r="E1330" s="20">
        <v>1</v>
      </c>
    </row>
    <row r="1331" spans="2:5" x14ac:dyDescent="0.25">
      <c r="B1331" s="26" t="s">
        <v>448</v>
      </c>
      <c r="C1331" s="26" t="s">
        <v>518</v>
      </c>
      <c r="D1331" s="26" t="s">
        <v>20</v>
      </c>
      <c r="E1331" s="20">
        <v>1</v>
      </c>
    </row>
    <row r="1332" spans="2:5" x14ac:dyDescent="0.25">
      <c r="B1332" s="26" t="s">
        <v>448</v>
      </c>
      <c r="C1332" s="26" t="s">
        <v>519</v>
      </c>
      <c r="D1332" s="26" t="s">
        <v>1</v>
      </c>
      <c r="E1332" s="20">
        <v>1</v>
      </c>
    </row>
    <row r="1333" spans="2:5" x14ac:dyDescent="0.25">
      <c r="B1333" s="26" t="s">
        <v>448</v>
      </c>
      <c r="C1333" s="26" t="s">
        <v>519</v>
      </c>
      <c r="D1333" s="26" t="s">
        <v>3</v>
      </c>
      <c r="E1333" s="20">
        <v>1</v>
      </c>
    </row>
    <row r="1334" spans="2:5" x14ac:dyDescent="0.25">
      <c r="B1334" s="26" t="s">
        <v>448</v>
      </c>
      <c r="C1334" s="26" t="s">
        <v>519</v>
      </c>
      <c r="D1334" s="26" t="s">
        <v>20</v>
      </c>
      <c r="E1334" s="20">
        <v>1</v>
      </c>
    </row>
    <row r="1335" spans="2:5" x14ac:dyDescent="0.25">
      <c r="B1335" s="26" t="s">
        <v>448</v>
      </c>
      <c r="C1335" s="26" t="s">
        <v>520</v>
      </c>
      <c r="D1335" s="26" t="s">
        <v>1</v>
      </c>
      <c r="E1335" s="20">
        <v>1</v>
      </c>
    </row>
    <row r="1336" spans="2:5" x14ac:dyDescent="0.25">
      <c r="B1336" s="26" t="s">
        <v>448</v>
      </c>
      <c r="C1336" s="26" t="s">
        <v>520</v>
      </c>
      <c r="D1336" s="26" t="s">
        <v>3</v>
      </c>
      <c r="E1336" s="20">
        <v>1</v>
      </c>
    </row>
    <row r="1337" spans="2:5" x14ac:dyDescent="0.25">
      <c r="B1337" s="26" t="s">
        <v>448</v>
      </c>
      <c r="C1337" s="26" t="s">
        <v>520</v>
      </c>
      <c r="D1337" s="26" t="s">
        <v>20</v>
      </c>
      <c r="E1337" s="20">
        <v>1</v>
      </c>
    </row>
    <row r="1338" spans="2:5" x14ac:dyDescent="0.25">
      <c r="B1338" s="26" t="s">
        <v>448</v>
      </c>
      <c r="C1338" s="26" t="s">
        <v>521</v>
      </c>
      <c r="D1338" s="26" t="s">
        <v>1</v>
      </c>
      <c r="E1338" s="20">
        <v>1</v>
      </c>
    </row>
    <row r="1339" spans="2:5" x14ac:dyDescent="0.25">
      <c r="B1339" s="26" t="s">
        <v>448</v>
      </c>
      <c r="C1339" s="26" t="s">
        <v>521</v>
      </c>
      <c r="D1339" s="26" t="s">
        <v>3</v>
      </c>
      <c r="E1339" s="20">
        <v>1</v>
      </c>
    </row>
    <row r="1340" spans="2:5" x14ac:dyDescent="0.25">
      <c r="B1340" s="26" t="s">
        <v>448</v>
      </c>
      <c r="C1340" s="26" t="s">
        <v>521</v>
      </c>
      <c r="D1340" s="26" t="s">
        <v>20</v>
      </c>
      <c r="E1340" s="20">
        <v>1</v>
      </c>
    </row>
    <row r="1341" spans="2:5" x14ac:dyDescent="0.25">
      <c r="B1341" s="26" t="s">
        <v>448</v>
      </c>
      <c r="C1341" s="26" t="s">
        <v>522</v>
      </c>
      <c r="D1341" s="26" t="s">
        <v>1</v>
      </c>
      <c r="E1341" s="20">
        <v>1</v>
      </c>
    </row>
    <row r="1342" spans="2:5" x14ac:dyDescent="0.25">
      <c r="B1342" s="26" t="s">
        <v>448</v>
      </c>
      <c r="C1342" s="26" t="s">
        <v>1016</v>
      </c>
      <c r="D1342" s="26" t="s">
        <v>1</v>
      </c>
      <c r="E1342" s="20">
        <v>1</v>
      </c>
    </row>
    <row r="1343" spans="2:5" x14ac:dyDescent="0.25">
      <c r="B1343" s="26" t="s">
        <v>448</v>
      </c>
      <c r="C1343" s="26" t="s">
        <v>1016</v>
      </c>
      <c r="D1343" s="26" t="s">
        <v>3</v>
      </c>
      <c r="E1343" s="20">
        <v>1</v>
      </c>
    </row>
    <row r="1344" spans="2:5" x14ac:dyDescent="0.25">
      <c r="B1344" s="26" t="s">
        <v>448</v>
      </c>
      <c r="C1344" s="26" t="s">
        <v>1016</v>
      </c>
      <c r="D1344" s="26" t="s">
        <v>20</v>
      </c>
      <c r="E1344" s="20">
        <v>1</v>
      </c>
    </row>
    <row r="1345" spans="2:5" x14ac:dyDescent="0.25">
      <c r="B1345" s="26" t="s">
        <v>448</v>
      </c>
      <c r="C1345" s="26" t="s">
        <v>523</v>
      </c>
      <c r="D1345" s="26" t="s">
        <v>1</v>
      </c>
      <c r="E1345" s="20">
        <v>1</v>
      </c>
    </row>
    <row r="1346" spans="2:5" x14ac:dyDescent="0.25">
      <c r="B1346" s="26" t="s">
        <v>448</v>
      </c>
      <c r="C1346" s="26" t="s">
        <v>523</v>
      </c>
      <c r="D1346" s="26" t="s">
        <v>3</v>
      </c>
      <c r="E1346" s="20">
        <v>1</v>
      </c>
    </row>
    <row r="1347" spans="2:5" x14ac:dyDescent="0.25">
      <c r="B1347" s="26" t="s">
        <v>448</v>
      </c>
      <c r="C1347" s="26" t="s">
        <v>523</v>
      </c>
      <c r="D1347" s="26" t="s">
        <v>20</v>
      </c>
      <c r="E1347" s="20">
        <v>1</v>
      </c>
    </row>
    <row r="1348" spans="2:5" x14ac:dyDescent="0.25">
      <c r="B1348" s="26" t="s">
        <v>448</v>
      </c>
      <c r="C1348" s="26" t="s">
        <v>747</v>
      </c>
      <c r="D1348" s="26" t="s">
        <v>3</v>
      </c>
      <c r="E1348" s="20">
        <v>1</v>
      </c>
    </row>
    <row r="1349" spans="2:5" x14ac:dyDescent="0.25">
      <c r="B1349" s="26" t="s">
        <v>448</v>
      </c>
      <c r="C1349" s="26" t="s">
        <v>524</v>
      </c>
      <c r="D1349" s="26" t="s">
        <v>1</v>
      </c>
      <c r="E1349" s="20">
        <v>1</v>
      </c>
    </row>
    <row r="1350" spans="2:5" x14ac:dyDescent="0.25">
      <c r="B1350" s="26" t="s">
        <v>448</v>
      </c>
      <c r="C1350" s="26" t="s">
        <v>524</v>
      </c>
      <c r="D1350" s="26" t="s">
        <v>3</v>
      </c>
      <c r="E1350" s="20">
        <v>1</v>
      </c>
    </row>
    <row r="1351" spans="2:5" x14ac:dyDescent="0.25">
      <c r="B1351" s="26" t="s">
        <v>448</v>
      </c>
      <c r="C1351" s="26" t="s">
        <v>524</v>
      </c>
      <c r="D1351" s="26" t="s">
        <v>20</v>
      </c>
      <c r="E1351" s="20">
        <v>1</v>
      </c>
    </row>
    <row r="1352" spans="2:5" x14ac:dyDescent="0.25">
      <c r="B1352" s="26" t="s">
        <v>448</v>
      </c>
      <c r="C1352" s="26" t="s">
        <v>524</v>
      </c>
      <c r="D1352" s="26" t="s">
        <v>749</v>
      </c>
      <c r="E1352" s="20">
        <v>1</v>
      </c>
    </row>
    <row r="1353" spans="2:5" x14ac:dyDescent="0.25">
      <c r="B1353" s="26" t="s">
        <v>448</v>
      </c>
      <c r="C1353" s="26" t="s">
        <v>525</v>
      </c>
      <c r="D1353" s="26" t="s">
        <v>1</v>
      </c>
      <c r="E1353" s="20">
        <v>1</v>
      </c>
    </row>
    <row r="1354" spans="2:5" x14ac:dyDescent="0.25">
      <c r="B1354" s="26" t="s">
        <v>448</v>
      </c>
      <c r="C1354" s="26" t="s">
        <v>525</v>
      </c>
      <c r="D1354" s="26" t="s">
        <v>3</v>
      </c>
      <c r="E1354" s="20">
        <v>1</v>
      </c>
    </row>
    <row r="1355" spans="2:5" x14ac:dyDescent="0.25">
      <c r="B1355" s="26" t="s">
        <v>448</v>
      </c>
      <c r="C1355" s="26" t="s">
        <v>525</v>
      </c>
      <c r="D1355" s="26" t="s">
        <v>20</v>
      </c>
      <c r="E1355" s="20">
        <v>1</v>
      </c>
    </row>
    <row r="1356" spans="2:5" x14ac:dyDescent="0.25">
      <c r="B1356" s="26" t="s">
        <v>448</v>
      </c>
      <c r="C1356" s="26" t="s">
        <v>526</v>
      </c>
      <c r="D1356" s="26" t="s">
        <v>3</v>
      </c>
      <c r="E1356" s="20">
        <v>1</v>
      </c>
    </row>
    <row r="1357" spans="2:5" x14ac:dyDescent="0.25">
      <c r="B1357" s="26" t="s">
        <v>448</v>
      </c>
      <c r="C1357" s="26" t="s">
        <v>1622</v>
      </c>
      <c r="D1357" s="26" t="s">
        <v>3</v>
      </c>
      <c r="E1357" s="20">
        <v>1</v>
      </c>
    </row>
    <row r="1358" spans="2:5" x14ac:dyDescent="0.25">
      <c r="B1358" s="26" t="s">
        <v>448</v>
      </c>
      <c r="C1358" s="26" t="s">
        <v>1622</v>
      </c>
      <c r="D1358" s="26" t="s">
        <v>1</v>
      </c>
      <c r="E1358" s="20">
        <v>1</v>
      </c>
    </row>
    <row r="1359" spans="2:5" x14ac:dyDescent="0.25">
      <c r="B1359" s="26" t="s">
        <v>448</v>
      </c>
      <c r="C1359" s="26" t="s">
        <v>1622</v>
      </c>
      <c r="D1359" s="26" t="s">
        <v>20</v>
      </c>
      <c r="E1359" s="20">
        <v>1</v>
      </c>
    </row>
    <row r="1360" spans="2:5" x14ac:dyDescent="0.25">
      <c r="B1360" s="26" t="s">
        <v>448</v>
      </c>
      <c r="C1360" s="26" t="s">
        <v>1687</v>
      </c>
      <c r="D1360" s="26" t="s">
        <v>3</v>
      </c>
      <c r="E1360" s="20">
        <v>1</v>
      </c>
    </row>
    <row r="1361" spans="2:5" x14ac:dyDescent="0.25">
      <c r="B1361" s="26" t="s">
        <v>448</v>
      </c>
      <c r="C1361" s="26" t="s">
        <v>1687</v>
      </c>
      <c r="D1361" s="26" t="s">
        <v>1</v>
      </c>
      <c r="E1361" s="20">
        <v>1</v>
      </c>
    </row>
    <row r="1362" spans="2:5" x14ac:dyDescent="0.25">
      <c r="B1362" s="26" t="s">
        <v>448</v>
      </c>
      <c r="C1362" s="26" t="s">
        <v>1687</v>
      </c>
      <c r="D1362" s="26" t="s">
        <v>20</v>
      </c>
      <c r="E1362" s="20">
        <v>1</v>
      </c>
    </row>
    <row r="1363" spans="2:5" x14ac:dyDescent="0.25">
      <c r="B1363" s="26" t="s">
        <v>448</v>
      </c>
      <c r="C1363" s="26" t="s">
        <v>527</v>
      </c>
      <c r="D1363" s="26" t="s">
        <v>1</v>
      </c>
      <c r="E1363" s="20">
        <v>1</v>
      </c>
    </row>
    <row r="1364" spans="2:5" x14ac:dyDescent="0.25">
      <c r="B1364" s="26" t="s">
        <v>448</v>
      </c>
      <c r="C1364" s="26" t="s">
        <v>527</v>
      </c>
      <c r="D1364" s="26" t="s">
        <v>3</v>
      </c>
      <c r="E1364" s="20">
        <v>1</v>
      </c>
    </row>
    <row r="1365" spans="2:5" x14ac:dyDescent="0.25">
      <c r="B1365" s="26" t="s">
        <v>448</v>
      </c>
      <c r="C1365" s="26" t="s">
        <v>527</v>
      </c>
      <c r="D1365" s="26" t="s">
        <v>20</v>
      </c>
      <c r="E1365" s="20">
        <v>1</v>
      </c>
    </row>
    <row r="1366" spans="2:5" x14ac:dyDescent="0.25">
      <c r="B1366" s="26" t="s">
        <v>448</v>
      </c>
      <c r="C1366" s="26" t="s">
        <v>528</v>
      </c>
      <c r="D1366" s="26" t="s">
        <v>1</v>
      </c>
      <c r="E1366" s="20">
        <v>1</v>
      </c>
    </row>
    <row r="1367" spans="2:5" x14ac:dyDescent="0.25">
      <c r="B1367" s="26" t="s">
        <v>448</v>
      </c>
      <c r="C1367" s="26" t="s">
        <v>528</v>
      </c>
      <c r="D1367" s="26" t="s">
        <v>3</v>
      </c>
      <c r="E1367" s="20">
        <v>1</v>
      </c>
    </row>
    <row r="1368" spans="2:5" x14ac:dyDescent="0.25">
      <c r="B1368" s="26" t="s">
        <v>448</v>
      </c>
      <c r="C1368" s="26" t="s">
        <v>528</v>
      </c>
      <c r="D1368" s="26" t="s">
        <v>20</v>
      </c>
      <c r="E1368" s="20">
        <v>1</v>
      </c>
    </row>
    <row r="1369" spans="2:5" x14ac:dyDescent="0.25">
      <c r="B1369" s="26" t="s">
        <v>448</v>
      </c>
      <c r="C1369" s="26" t="s">
        <v>529</v>
      </c>
      <c r="D1369" s="26" t="s">
        <v>1</v>
      </c>
      <c r="E1369" s="20">
        <v>1</v>
      </c>
    </row>
    <row r="1370" spans="2:5" x14ac:dyDescent="0.25">
      <c r="B1370" s="26" t="s">
        <v>448</v>
      </c>
      <c r="C1370" s="26" t="s">
        <v>529</v>
      </c>
      <c r="D1370" s="26" t="s">
        <v>3</v>
      </c>
      <c r="E1370" s="20">
        <v>1</v>
      </c>
    </row>
    <row r="1371" spans="2:5" x14ac:dyDescent="0.25">
      <c r="B1371" s="26" t="s">
        <v>448</v>
      </c>
      <c r="C1371" s="26" t="s">
        <v>529</v>
      </c>
      <c r="D1371" s="26" t="s">
        <v>20</v>
      </c>
      <c r="E1371" s="20">
        <v>1</v>
      </c>
    </row>
    <row r="1372" spans="2:5" x14ac:dyDescent="0.25">
      <c r="B1372" s="26" t="s">
        <v>448</v>
      </c>
      <c r="C1372" s="26" t="s">
        <v>529</v>
      </c>
      <c r="D1372" s="26" t="s">
        <v>744</v>
      </c>
      <c r="E1372" s="20">
        <v>1</v>
      </c>
    </row>
    <row r="1373" spans="2:5" x14ac:dyDescent="0.25">
      <c r="B1373" s="26" t="s">
        <v>448</v>
      </c>
      <c r="C1373" s="26" t="s">
        <v>530</v>
      </c>
      <c r="D1373" s="26" t="s">
        <v>1</v>
      </c>
      <c r="E1373" s="20">
        <v>1</v>
      </c>
    </row>
    <row r="1374" spans="2:5" x14ac:dyDescent="0.25">
      <c r="B1374" s="26" t="s">
        <v>448</v>
      </c>
      <c r="C1374" s="26" t="s">
        <v>530</v>
      </c>
      <c r="D1374" s="26" t="s">
        <v>3</v>
      </c>
      <c r="E1374" s="20">
        <v>1</v>
      </c>
    </row>
    <row r="1375" spans="2:5" x14ac:dyDescent="0.25">
      <c r="B1375" s="26" t="s">
        <v>448</v>
      </c>
      <c r="C1375" s="26" t="s">
        <v>530</v>
      </c>
      <c r="D1375" s="26" t="s">
        <v>20</v>
      </c>
      <c r="E1375" s="20">
        <v>1</v>
      </c>
    </row>
    <row r="1376" spans="2:5" x14ac:dyDescent="0.25">
      <c r="B1376" s="26" t="s">
        <v>448</v>
      </c>
      <c r="C1376" s="26" t="s">
        <v>531</v>
      </c>
      <c r="D1376" s="26" t="s">
        <v>3</v>
      </c>
      <c r="E1376" s="20">
        <v>1</v>
      </c>
    </row>
    <row r="1377" spans="2:5" x14ac:dyDescent="0.25">
      <c r="B1377" s="26" t="s">
        <v>448</v>
      </c>
      <c r="C1377" s="26" t="s">
        <v>532</v>
      </c>
      <c r="D1377" s="26" t="s">
        <v>3</v>
      </c>
      <c r="E1377" s="20">
        <v>1</v>
      </c>
    </row>
    <row r="1378" spans="2:5" x14ac:dyDescent="0.25">
      <c r="B1378" s="26" t="s">
        <v>448</v>
      </c>
      <c r="C1378" s="26" t="s">
        <v>533</v>
      </c>
      <c r="D1378" s="26" t="s">
        <v>1</v>
      </c>
      <c r="E1378" s="20">
        <v>1</v>
      </c>
    </row>
    <row r="1379" spans="2:5" x14ac:dyDescent="0.25">
      <c r="B1379" s="26" t="s">
        <v>448</v>
      </c>
      <c r="C1379" s="26" t="s">
        <v>533</v>
      </c>
      <c r="D1379" s="26" t="s">
        <v>3</v>
      </c>
      <c r="E1379" s="20">
        <v>1</v>
      </c>
    </row>
    <row r="1380" spans="2:5" x14ac:dyDescent="0.25">
      <c r="B1380" s="26" t="s">
        <v>448</v>
      </c>
      <c r="C1380" s="26" t="s">
        <v>533</v>
      </c>
      <c r="D1380" s="26" t="s">
        <v>20</v>
      </c>
      <c r="E1380" s="20">
        <v>1</v>
      </c>
    </row>
    <row r="1381" spans="2:5" x14ac:dyDescent="0.25">
      <c r="B1381" s="26" t="s">
        <v>448</v>
      </c>
      <c r="C1381" s="26" t="s">
        <v>534</v>
      </c>
      <c r="D1381" s="26" t="s">
        <v>1</v>
      </c>
      <c r="E1381" s="20">
        <v>1</v>
      </c>
    </row>
    <row r="1382" spans="2:5" x14ac:dyDescent="0.25">
      <c r="B1382" s="26" t="s">
        <v>448</v>
      </c>
      <c r="C1382" s="26" t="s">
        <v>534</v>
      </c>
      <c r="D1382" s="26" t="s">
        <v>3</v>
      </c>
      <c r="E1382" s="20">
        <v>1</v>
      </c>
    </row>
    <row r="1383" spans="2:5" x14ac:dyDescent="0.25">
      <c r="B1383" s="26" t="s">
        <v>448</v>
      </c>
      <c r="C1383" s="26" t="s">
        <v>534</v>
      </c>
      <c r="D1383" s="26" t="s">
        <v>20</v>
      </c>
      <c r="E1383" s="20">
        <v>1</v>
      </c>
    </row>
    <row r="1384" spans="2:5" x14ac:dyDescent="0.25">
      <c r="B1384" s="26" t="s">
        <v>536</v>
      </c>
      <c r="C1384" s="26" t="s">
        <v>535</v>
      </c>
      <c r="D1384" s="26" t="s">
        <v>1</v>
      </c>
      <c r="E1384" s="20">
        <v>1</v>
      </c>
    </row>
    <row r="1385" spans="2:5" x14ac:dyDescent="0.25">
      <c r="B1385" s="26" t="s">
        <v>536</v>
      </c>
      <c r="C1385" s="26" t="s">
        <v>535</v>
      </c>
      <c r="D1385" s="26" t="s">
        <v>3</v>
      </c>
      <c r="E1385" s="20">
        <v>1</v>
      </c>
    </row>
    <row r="1386" spans="2:5" x14ac:dyDescent="0.25">
      <c r="B1386" s="26" t="s">
        <v>536</v>
      </c>
      <c r="C1386" s="26" t="s">
        <v>535</v>
      </c>
      <c r="D1386" s="26" t="s">
        <v>20</v>
      </c>
      <c r="E1386" s="20">
        <v>1</v>
      </c>
    </row>
    <row r="1387" spans="2:5" x14ac:dyDescent="0.25">
      <c r="B1387" s="26" t="s">
        <v>536</v>
      </c>
      <c r="C1387" s="26" t="s">
        <v>535</v>
      </c>
      <c r="D1387" s="26" t="s">
        <v>749</v>
      </c>
      <c r="E1387" s="20">
        <v>1</v>
      </c>
    </row>
    <row r="1388" spans="2:5" x14ac:dyDescent="0.25">
      <c r="B1388" s="26" t="s">
        <v>538</v>
      </c>
      <c r="C1388" s="26" t="s">
        <v>537</v>
      </c>
      <c r="D1388" s="26" t="s">
        <v>1</v>
      </c>
      <c r="E1388" s="20">
        <v>1</v>
      </c>
    </row>
    <row r="1389" spans="2:5" x14ac:dyDescent="0.25">
      <c r="B1389" s="26" t="s">
        <v>538</v>
      </c>
      <c r="C1389" s="26" t="s">
        <v>537</v>
      </c>
      <c r="D1389" s="26" t="s">
        <v>3</v>
      </c>
      <c r="E1389" s="20">
        <v>1</v>
      </c>
    </row>
    <row r="1390" spans="2:5" x14ac:dyDescent="0.25">
      <c r="B1390" s="26" t="s">
        <v>538</v>
      </c>
      <c r="C1390" s="26" t="s">
        <v>537</v>
      </c>
      <c r="D1390" s="26" t="s">
        <v>20</v>
      </c>
      <c r="E1390" s="20">
        <v>1</v>
      </c>
    </row>
    <row r="1391" spans="2:5" x14ac:dyDescent="0.25">
      <c r="B1391" s="26" t="s">
        <v>538</v>
      </c>
      <c r="C1391" s="26" t="s">
        <v>1347</v>
      </c>
      <c r="D1391" s="26" t="s">
        <v>20</v>
      </c>
      <c r="E1391" s="20">
        <v>1</v>
      </c>
    </row>
    <row r="1392" spans="2:5" x14ac:dyDescent="0.25">
      <c r="B1392" s="26" t="s">
        <v>538</v>
      </c>
      <c r="C1392" s="26" t="s">
        <v>539</v>
      </c>
      <c r="D1392" s="26" t="s">
        <v>3</v>
      </c>
      <c r="E1392" s="20">
        <v>1</v>
      </c>
    </row>
    <row r="1393" spans="2:5" x14ac:dyDescent="0.25">
      <c r="B1393" s="26" t="s">
        <v>538</v>
      </c>
      <c r="C1393" s="26" t="s">
        <v>539</v>
      </c>
      <c r="D1393" s="26" t="s">
        <v>20</v>
      </c>
      <c r="E1393" s="20">
        <v>1</v>
      </c>
    </row>
    <row r="1394" spans="2:5" x14ac:dyDescent="0.25">
      <c r="B1394" s="26" t="s">
        <v>538</v>
      </c>
      <c r="C1394" s="26" t="s">
        <v>540</v>
      </c>
      <c r="D1394" s="26" t="s">
        <v>3</v>
      </c>
      <c r="E1394" s="20">
        <v>1</v>
      </c>
    </row>
    <row r="1395" spans="2:5" x14ac:dyDescent="0.25">
      <c r="B1395" s="26" t="s">
        <v>538</v>
      </c>
      <c r="C1395" s="26" t="s">
        <v>540</v>
      </c>
      <c r="D1395" s="26" t="s">
        <v>20</v>
      </c>
      <c r="E1395" s="20">
        <v>1</v>
      </c>
    </row>
    <row r="1396" spans="2:5" x14ac:dyDescent="0.25">
      <c r="B1396" s="26" t="s">
        <v>538</v>
      </c>
      <c r="C1396" s="26" t="s">
        <v>541</v>
      </c>
      <c r="D1396" s="26" t="s">
        <v>3</v>
      </c>
      <c r="E1396" s="20">
        <v>1</v>
      </c>
    </row>
    <row r="1397" spans="2:5" x14ac:dyDescent="0.25">
      <c r="B1397" s="26" t="s">
        <v>538</v>
      </c>
      <c r="C1397" s="26" t="s">
        <v>541</v>
      </c>
      <c r="D1397" s="26" t="s">
        <v>20</v>
      </c>
      <c r="E1397" s="20">
        <v>1</v>
      </c>
    </row>
    <row r="1398" spans="2:5" x14ac:dyDescent="0.25">
      <c r="B1398" s="26" t="s">
        <v>538</v>
      </c>
      <c r="C1398" s="26" t="s">
        <v>542</v>
      </c>
      <c r="D1398" s="26" t="s">
        <v>3</v>
      </c>
      <c r="E1398" s="20">
        <v>1</v>
      </c>
    </row>
    <row r="1399" spans="2:5" x14ac:dyDescent="0.25">
      <c r="B1399" s="26" t="s">
        <v>538</v>
      </c>
      <c r="C1399" s="26" t="s">
        <v>542</v>
      </c>
      <c r="D1399" s="26" t="s">
        <v>20</v>
      </c>
      <c r="E1399" s="20">
        <v>1</v>
      </c>
    </row>
    <row r="1400" spans="2:5" x14ac:dyDescent="0.25">
      <c r="B1400" s="26" t="s">
        <v>538</v>
      </c>
      <c r="C1400" s="26" t="s">
        <v>543</v>
      </c>
      <c r="D1400" s="26" t="s">
        <v>1</v>
      </c>
      <c r="E1400" s="20">
        <v>1</v>
      </c>
    </row>
    <row r="1401" spans="2:5" x14ac:dyDescent="0.25">
      <c r="B1401" s="26" t="s">
        <v>538</v>
      </c>
      <c r="C1401" s="26" t="s">
        <v>543</v>
      </c>
      <c r="D1401" s="26" t="s">
        <v>3</v>
      </c>
      <c r="E1401" s="20">
        <v>1</v>
      </c>
    </row>
    <row r="1402" spans="2:5" x14ac:dyDescent="0.25">
      <c r="B1402" s="26" t="s">
        <v>538</v>
      </c>
      <c r="C1402" s="26" t="s">
        <v>543</v>
      </c>
      <c r="D1402" s="26" t="s">
        <v>20</v>
      </c>
      <c r="E1402" s="20">
        <v>1</v>
      </c>
    </row>
    <row r="1403" spans="2:5" x14ac:dyDescent="0.25">
      <c r="B1403" s="26" t="s">
        <v>538</v>
      </c>
      <c r="C1403" s="26" t="s">
        <v>544</v>
      </c>
      <c r="D1403" s="26" t="s">
        <v>3</v>
      </c>
      <c r="E1403" s="20">
        <v>1</v>
      </c>
    </row>
    <row r="1404" spans="2:5" x14ac:dyDescent="0.25">
      <c r="B1404" s="26" t="s">
        <v>538</v>
      </c>
      <c r="C1404" s="26" t="s">
        <v>544</v>
      </c>
      <c r="D1404" s="26" t="s">
        <v>20</v>
      </c>
      <c r="E1404" s="20">
        <v>1</v>
      </c>
    </row>
    <row r="1405" spans="2:5" x14ac:dyDescent="0.25">
      <c r="B1405" s="26" t="s">
        <v>538</v>
      </c>
      <c r="C1405" s="26" t="s">
        <v>545</v>
      </c>
      <c r="D1405" s="26" t="s">
        <v>1</v>
      </c>
      <c r="E1405" s="20">
        <v>1</v>
      </c>
    </row>
    <row r="1406" spans="2:5" x14ac:dyDescent="0.25">
      <c r="B1406" s="26" t="s">
        <v>538</v>
      </c>
      <c r="C1406" s="26" t="s">
        <v>545</v>
      </c>
      <c r="D1406" s="26" t="s">
        <v>3</v>
      </c>
      <c r="E1406" s="20">
        <v>1</v>
      </c>
    </row>
    <row r="1407" spans="2:5" x14ac:dyDescent="0.25">
      <c r="B1407" s="26" t="s">
        <v>538</v>
      </c>
      <c r="C1407" s="26" t="s">
        <v>545</v>
      </c>
      <c r="D1407" s="26" t="s">
        <v>20</v>
      </c>
      <c r="E1407" s="20">
        <v>1</v>
      </c>
    </row>
    <row r="1408" spans="2:5" x14ac:dyDescent="0.25">
      <c r="B1408" s="26" t="s">
        <v>538</v>
      </c>
      <c r="C1408" s="26" t="s">
        <v>546</v>
      </c>
      <c r="D1408" s="26" t="s">
        <v>3</v>
      </c>
      <c r="E1408" s="20">
        <v>1</v>
      </c>
    </row>
    <row r="1409" spans="2:5" x14ac:dyDescent="0.25">
      <c r="B1409" s="26" t="s">
        <v>538</v>
      </c>
      <c r="C1409" s="26" t="s">
        <v>546</v>
      </c>
      <c r="D1409" s="26" t="s">
        <v>20</v>
      </c>
      <c r="E1409" s="20">
        <v>1</v>
      </c>
    </row>
    <row r="1410" spans="2:5" x14ac:dyDescent="0.25">
      <c r="B1410" s="26" t="s">
        <v>538</v>
      </c>
      <c r="C1410" s="26" t="s">
        <v>547</v>
      </c>
      <c r="D1410" s="26" t="s">
        <v>1</v>
      </c>
      <c r="E1410" s="20">
        <v>1</v>
      </c>
    </row>
    <row r="1411" spans="2:5" x14ac:dyDescent="0.25">
      <c r="B1411" s="26" t="s">
        <v>538</v>
      </c>
      <c r="C1411" s="26" t="s">
        <v>547</v>
      </c>
      <c r="D1411" s="26" t="s">
        <v>3</v>
      </c>
      <c r="E1411" s="20">
        <v>1</v>
      </c>
    </row>
    <row r="1412" spans="2:5" x14ac:dyDescent="0.25">
      <c r="B1412" s="26" t="s">
        <v>538</v>
      </c>
      <c r="C1412" s="26" t="s">
        <v>547</v>
      </c>
      <c r="D1412" s="26" t="s">
        <v>20</v>
      </c>
      <c r="E1412" s="20">
        <v>1</v>
      </c>
    </row>
    <row r="1413" spans="2:5" x14ac:dyDescent="0.25">
      <c r="B1413" s="26" t="s">
        <v>538</v>
      </c>
      <c r="C1413" s="26" t="s">
        <v>548</v>
      </c>
      <c r="D1413" s="26" t="s">
        <v>1</v>
      </c>
      <c r="E1413" s="20">
        <v>1</v>
      </c>
    </row>
    <row r="1414" spans="2:5" x14ac:dyDescent="0.25">
      <c r="B1414" s="26" t="s">
        <v>538</v>
      </c>
      <c r="C1414" s="26" t="s">
        <v>548</v>
      </c>
      <c r="D1414" s="26" t="s">
        <v>3</v>
      </c>
      <c r="E1414" s="20">
        <v>1</v>
      </c>
    </row>
    <row r="1415" spans="2:5" x14ac:dyDescent="0.25">
      <c r="B1415" s="26" t="s">
        <v>538</v>
      </c>
      <c r="C1415" s="26" t="s">
        <v>548</v>
      </c>
      <c r="D1415" s="26" t="s">
        <v>20</v>
      </c>
      <c r="E1415" s="20">
        <v>1</v>
      </c>
    </row>
    <row r="1416" spans="2:5" x14ac:dyDescent="0.25">
      <c r="B1416" s="26" t="s">
        <v>538</v>
      </c>
      <c r="C1416" s="26" t="s">
        <v>549</v>
      </c>
      <c r="D1416" s="26" t="s">
        <v>1</v>
      </c>
      <c r="E1416" s="20">
        <v>1</v>
      </c>
    </row>
    <row r="1417" spans="2:5" x14ac:dyDescent="0.25">
      <c r="B1417" s="26" t="s">
        <v>538</v>
      </c>
      <c r="C1417" s="26" t="s">
        <v>549</v>
      </c>
      <c r="D1417" s="26" t="s">
        <v>3</v>
      </c>
      <c r="E1417" s="20">
        <v>1</v>
      </c>
    </row>
    <row r="1418" spans="2:5" x14ac:dyDescent="0.25">
      <c r="B1418" s="26" t="s">
        <v>538</v>
      </c>
      <c r="C1418" s="26" t="s">
        <v>549</v>
      </c>
      <c r="D1418" s="26" t="s">
        <v>20</v>
      </c>
      <c r="E1418" s="20">
        <v>1</v>
      </c>
    </row>
    <row r="1419" spans="2:5" x14ac:dyDescent="0.25">
      <c r="B1419" s="26" t="s">
        <v>538</v>
      </c>
      <c r="C1419" s="26" t="s">
        <v>550</v>
      </c>
      <c r="D1419" s="26" t="s">
        <v>3</v>
      </c>
      <c r="E1419" s="20">
        <v>1</v>
      </c>
    </row>
    <row r="1420" spans="2:5" x14ac:dyDescent="0.25">
      <c r="B1420" s="26" t="s">
        <v>538</v>
      </c>
      <c r="C1420" s="26" t="s">
        <v>550</v>
      </c>
      <c r="D1420" s="26" t="s">
        <v>20</v>
      </c>
      <c r="E1420" s="20">
        <v>1</v>
      </c>
    </row>
    <row r="1421" spans="2:5" x14ac:dyDescent="0.25">
      <c r="B1421" s="26" t="s">
        <v>538</v>
      </c>
      <c r="C1421" s="26" t="s">
        <v>551</v>
      </c>
      <c r="D1421" s="26" t="s">
        <v>3</v>
      </c>
      <c r="E1421" s="20">
        <v>1</v>
      </c>
    </row>
    <row r="1422" spans="2:5" x14ac:dyDescent="0.25">
      <c r="B1422" s="26" t="s">
        <v>538</v>
      </c>
      <c r="C1422" s="26" t="s">
        <v>551</v>
      </c>
      <c r="D1422" s="26" t="s">
        <v>20</v>
      </c>
      <c r="E1422" s="20">
        <v>1</v>
      </c>
    </row>
    <row r="1423" spans="2:5" x14ac:dyDescent="0.25">
      <c r="B1423" s="26" t="s">
        <v>538</v>
      </c>
      <c r="C1423" s="26" t="s">
        <v>552</v>
      </c>
      <c r="D1423" s="26" t="s">
        <v>3</v>
      </c>
      <c r="E1423" s="20">
        <v>1</v>
      </c>
    </row>
    <row r="1424" spans="2:5" x14ac:dyDescent="0.25">
      <c r="B1424" s="26" t="s">
        <v>538</v>
      </c>
      <c r="C1424" s="26" t="s">
        <v>552</v>
      </c>
      <c r="D1424" s="26" t="s">
        <v>20</v>
      </c>
      <c r="E1424" s="20">
        <v>1</v>
      </c>
    </row>
    <row r="1425" spans="2:5" x14ac:dyDescent="0.25">
      <c r="B1425" s="26" t="s">
        <v>538</v>
      </c>
      <c r="C1425" s="26" t="s">
        <v>553</v>
      </c>
      <c r="D1425" s="26" t="s">
        <v>3</v>
      </c>
      <c r="E1425" s="20">
        <v>1</v>
      </c>
    </row>
    <row r="1426" spans="2:5" x14ac:dyDescent="0.25">
      <c r="B1426" s="26" t="s">
        <v>538</v>
      </c>
      <c r="C1426" s="26" t="s">
        <v>553</v>
      </c>
      <c r="D1426" s="26" t="s">
        <v>20</v>
      </c>
      <c r="E1426" s="20">
        <v>1</v>
      </c>
    </row>
    <row r="1427" spans="2:5" x14ac:dyDescent="0.25">
      <c r="B1427" s="26" t="s">
        <v>538</v>
      </c>
      <c r="C1427" s="26" t="s">
        <v>554</v>
      </c>
      <c r="D1427" s="26" t="s">
        <v>3</v>
      </c>
      <c r="E1427" s="20">
        <v>1</v>
      </c>
    </row>
    <row r="1428" spans="2:5" x14ac:dyDescent="0.25">
      <c r="B1428" s="26" t="s">
        <v>538</v>
      </c>
      <c r="C1428" s="26" t="s">
        <v>554</v>
      </c>
      <c r="D1428" s="26" t="s">
        <v>20</v>
      </c>
      <c r="E1428" s="20">
        <v>1</v>
      </c>
    </row>
    <row r="1429" spans="2:5" x14ac:dyDescent="0.25">
      <c r="B1429" s="26" t="s">
        <v>538</v>
      </c>
      <c r="C1429" s="26" t="s">
        <v>555</v>
      </c>
      <c r="D1429" s="26" t="s">
        <v>3</v>
      </c>
      <c r="E1429" s="20">
        <v>1</v>
      </c>
    </row>
    <row r="1430" spans="2:5" x14ac:dyDescent="0.25">
      <c r="B1430" s="26" t="s">
        <v>538</v>
      </c>
      <c r="C1430" s="26" t="s">
        <v>555</v>
      </c>
      <c r="D1430" s="26" t="s">
        <v>20</v>
      </c>
      <c r="E1430" s="20">
        <v>1</v>
      </c>
    </row>
    <row r="1431" spans="2:5" x14ac:dyDescent="0.25">
      <c r="B1431" s="26" t="s">
        <v>538</v>
      </c>
      <c r="C1431" s="26" t="s">
        <v>556</v>
      </c>
      <c r="D1431" s="26" t="s">
        <v>3</v>
      </c>
      <c r="E1431" s="20">
        <v>1</v>
      </c>
    </row>
    <row r="1432" spans="2:5" x14ac:dyDescent="0.25">
      <c r="B1432" s="26" t="s">
        <v>538</v>
      </c>
      <c r="C1432" s="26" t="s">
        <v>556</v>
      </c>
      <c r="D1432" s="26" t="s">
        <v>20</v>
      </c>
      <c r="E1432" s="20">
        <v>1</v>
      </c>
    </row>
    <row r="1433" spans="2:5" x14ac:dyDescent="0.25">
      <c r="B1433" s="26" t="s">
        <v>538</v>
      </c>
      <c r="C1433" s="26" t="s">
        <v>557</v>
      </c>
      <c r="D1433" s="26" t="s">
        <v>3</v>
      </c>
      <c r="E1433" s="20">
        <v>1</v>
      </c>
    </row>
    <row r="1434" spans="2:5" x14ac:dyDescent="0.25">
      <c r="B1434" s="26" t="s">
        <v>538</v>
      </c>
      <c r="C1434" s="26" t="s">
        <v>557</v>
      </c>
      <c r="D1434" s="26" t="s">
        <v>20</v>
      </c>
      <c r="E1434" s="20">
        <v>1</v>
      </c>
    </row>
    <row r="1435" spans="2:5" x14ac:dyDescent="0.25">
      <c r="B1435" s="26" t="s">
        <v>538</v>
      </c>
      <c r="C1435" s="26" t="s">
        <v>558</v>
      </c>
      <c r="D1435" s="26" t="s">
        <v>3</v>
      </c>
      <c r="E1435" s="20">
        <v>1</v>
      </c>
    </row>
    <row r="1436" spans="2:5" x14ac:dyDescent="0.25">
      <c r="B1436" s="26" t="s">
        <v>538</v>
      </c>
      <c r="C1436" s="26" t="s">
        <v>558</v>
      </c>
      <c r="D1436" s="26" t="s">
        <v>20</v>
      </c>
      <c r="E1436" s="20">
        <v>1</v>
      </c>
    </row>
    <row r="1437" spans="2:5" x14ac:dyDescent="0.25">
      <c r="B1437" s="26" t="s">
        <v>538</v>
      </c>
      <c r="C1437" s="26" t="s">
        <v>559</v>
      </c>
      <c r="D1437" s="26" t="s">
        <v>3</v>
      </c>
      <c r="E1437" s="20">
        <v>1</v>
      </c>
    </row>
    <row r="1438" spans="2:5" x14ac:dyDescent="0.25">
      <c r="B1438" s="26" t="s">
        <v>538</v>
      </c>
      <c r="C1438" s="26" t="s">
        <v>559</v>
      </c>
      <c r="D1438" s="26" t="s">
        <v>20</v>
      </c>
      <c r="E1438" s="20">
        <v>1</v>
      </c>
    </row>
    <row r="1439" spans="2:5" x14ac:dyDescent="0.25">
      <c r="B1439" s="26" t="s">
        <v>538</v>
      </c>
      <c r="C1439" s="26" t="s">
        <v>560</v>
      </c>
      <c r="D1439" s="26" t="s">
        <v>3</v>
      </c>
      <c r="E1439" s="20">
        <v>1</v>
      </c>
    </row>
    <row r="1440" spans="2:5" x14ac:dyDescent="0.25">
      <c r="B1440" s="26" t="s">
        <v>538</v>
      </c>
      <c r="C1440" s="26" t="s">
        <v>560</v>
      </c>
      <c r="D1440" s="26" t="s">
        <v>20</v>
      </c>
      <c r="E1440" s="20">
        <v>1</v>
      </c>
    </row>
    <row r="1441" spans="2:5" x14ac:dyDescent="0.25">
      <c r="B1441" s="26" t="s">
        <v>538</v>
      </c>
      <c r="C1441" s="26" t="s">
        <v>561</v>
      </c>
      <c r="D1441" s="26" t="s">
        <v>3</v>
      </c>
      <c r="E1441" s="20">
        <v>1</v>
      </c>
    </row>
    <row r="1442" spans="2:5" x14ac:dyDescent="0.25">
      <c r="B1442" s="26" t="s">
        <v>538</v>
      </c>
      <c r="C1442" s="26" t="s">
        <v>561</v>
      </c>
      <c r="D1442" s="26" t="s">
        <v>20</v>
      </c>
      <c r="E1442" s="20">
        <v>1</v>
      </c>
    </row>
    <row r="1443" spans="2:5" x14ac:dyDescent="0.25">
      <c r="B1443" s="26" t="s">
        <v>538</v>
      </c>
      <c r="C1443" s="26" t="s">
        <v>562</v>
      </c>
      <c r="D1443" s="26" t="s">
        <v>3</v>
      </c>
      <c r="E1443" s="20">
        <v>1</v>
      </c>
    </row>
    <row r="1444" spans="2:5" x14ac:dyDescent="0.25">
      <c r="B1444" s="26" t="s">
        <v>538</v>
      </c>
      <c r="C1444" s="26" t="s">
        <v>562</v>
      </c>
      <c r="D1444" s="26" t="s">
        <v>20</v>
      </c>
      <c r="E1444" s="20">
        <v>1</v>
      </c>
    </row>
    <row r="1445" spans="2:5" x14ac:dyDescent="0.25">
      <c r="B1445" s="26" t="s">
        <v>538</v>
      </c>
      <c r="C1445" s="26" t="s">
        <v>563</v>
      </c>
      <c r="D1445" s="26" t="s">
        <v>3</v>
      </c>
      <c r="E1445" s="20">
        <v>1</v>
      </c>
    </row>
    <row r="1446" spans="2:5" x14ac:dyDescent="0.25">
      <c r="B1446" s="26" t="s">
        <v>538</v>
      </c>
      <c r="C1446" s="26" t="s">
        <v>563</v>
      </c>
      <c r="D1446" s="26" t="s">
        <v>20</v>
      </c>
      <c r="E1446" s="20">
        <v>1</v>
      </c>
    </row>
    <row r="1447" spans="2:5" x14ac:dyDescent="0.25">
      <c r="B1447" s="26" t="s">
        <v>538</v>
      </c>
      <c r="C1447" s="26" t="s">
        <v>564</v>
      </c>
      <c r="D1447" s="26" t="s">
        <v>1</v>
      </c>
      <c r="E1447" s="20">
        <v>1</v>
      </c>
    </row>
    <row r="1448" spans="2:5" x14ac:dyDescent="0.25">
      <c r="B1448" s="26" t="s">
        <v>538</v>
      </c>
      <c r="C1448" s="26" t="s">
        <v>564</v>
      </c>
      <c r="D1448" s="26" t="s">
        <v>3</v>
      </c>
      <c r="E1448" s="20">
        <v>1</v>
      </c>
    </row>
    <row r="1449" spans="2:5" x14ac:dyDescent="0.25">
      <c r="B1449" s="26" t="s">
        <v>538</v>
      </c>
      <c r="C1449" s="26" t="s">
        <v>564</v>
      </c>
      <c r="D1449" s="26" t="s">
        <v>20</v>
      </c>
      <c r="E1449" s="20">
        <v>1</v>
      </c>
    </row>
    <row r="1450" spans="2:5" x14ac:dyDescent="0.25">
      <c r="B1450" s="26" t="s">
        <v>538</v>
      </c>
      <c r="C1450" s="26" t="s">
        <v>565</v>
      </c>
      <c r="D1450" s="26" t="s">
        <v>3</v>
      </c>
      <c r="E1450" s="20">
        <v>1</v>
      </c>
    </row>
    <row r="1451" spans="2:5" x14ac:dyDescent="0.25">
      <c r="B1451" s="26" t="s">
        <v>538</v>
      </c>
      <c r="C1451" s="26" t="s">
        <v>565</v>
      </c>
      <c r="D1451" s="26" t="s">
        <v>20</v>
      </c>
      <c r="E1451" s="20">
        <v>1</v>
      </c>
    </row>
    <row r="1452" spans="2:5" x14ac:dyDescent="0.25">
      <c r="B1452" s="26" t="s">
        <v>538</v>
      </c>
      <c r="C1452" s="26" t="s">
        <v>566</v>
      </c>
      <c r="D1452" s="26" t="s">
        <v>3</v>
      </c>
      <c r="E1452" s="20">
        <v>1</v>
      </c>
    </row>
    <row r="1453" spans="2:5" x14ac:dyDescent="0.25">
      <c r="B1453" s="26" t="s">
        <v>538</v>
      </c>
      <c r="C1453" s="26" t="s">
        <v>566</v>
      </c>
      <c r="D1453" s="26" t="s">
        <v>20</v>
      </c>
      <c r="E1453" s="20">
        <v>1</v>
      </c>
    </row>
    <row r="1454" spans="2:5" x14ac:dyDescent="0.25">
      <c r="B1454" s="26" t="s">
        <v>538</v>
      </c>
      <c r="C1454" s="26" t="s">
        <v>567</v>
      </c>
      <c r="D1454" s="26" t="s">
        <v>3</v>
      </c>
      <c r="E1454" s="20">
        <v>1</v>
      </c>
    </row>
    <row r="1455" spans="2:5" x14ac:dyDescent="0.25">
      <c r="B1455" s="26" t="s">
        <v>538</v>
      </c>
      <c r="C1455" s="26" t="s">
        <v>567</v>
      </c>
      <c r="D1455" s="26" t="s">
        <v>20</v>
      </c>
      <c r="E1455" s="20">
        <v>1</v>
      </c>
    </row>
    <row r="1456" spans="2:5" x14ac:dyDescent="0.25">
      <c r="B1456" s="26" t="s">
        <v>538</v>
      </c>
      <c r="C1456" s="26" t="s">
        <v>568</v>
      </c>
      <c r="D1456" s="26" t="s">
        <v>3</v>
      </c>
      <c r="E1456" s="20">
        <v>1</v>
      </c>
    </row>
    <row r="1457" spans="2:5" x14ac:dyDescent="0.25">
      <c r="B1457" s="26" t="s">
        <v>538</v>
      </c>
      <c r="C1457" s="26" t="s">
        <v>568</v>
      </c>
      <c r="D1457" s="26" t="s">
        <v>20</v>
      </c>
      <c r="E1457" s="20">
        <v>1</v>
      </c>
    </row>
    <row r="1458" spans="2:5" x14ac:dyDescent="0.25">
      <c r="B1458" s="26" t="s">
        <v>538</v>
      </c>
      <c r="C1458" s="26" t="s">
        <v>1937</v>
      </c>
      <c r="D1458" s="26" t="s">
        <v>20</v>
      </c>
      <c r="E1458" s="20">
        <v>1</v>
      </c>
    </row>
    <row r="1459" spans="2:5" x14ac:dyDescent="0.25">
      <c r="B1459" s="26" t="s">
        <v>538</v>
      </c>
      <c r="C1459" s="26" t="s">
        <v>1937</v>
      </c>
      <c r="D1459" s="26" t="s">
        <v>3</v>
      </c>
      <c r="E1459" s="20">
        <v>1</v>
      </c>
    </row>
    <row r="1460" spans="2:5" x14ac:dyDescent="0.25">
      <c r="B1460" s="26" t="s">
        <v>538</v>
      </c>
      <c r="C1460" s="26" t="s">
        <v>569</v>
      </c>
      <c r="D1460" s="26" t="s">
        <v>3</v>
      </c>
      <c r="E1460" s="20">
        <v>1</v>
      </c>
    </row>
    <row r="1461" spans="2:5" x14ac:dyDescent="0.25">
      <c r="B1461" s="26" t="s">
        <v>538</v>
      </c>
      <c r="C1461" s="26" t="s">
        <v>569</v>
      </c>
      <c r="D1461" s="26" t="s">
        <v>20</v>
      </c>
      <c r="E1461" s="20">
        <v>1</v>
      </c>
    </row>
    <row r="1462" spans="2:5" x14ac:dyDescent="0.25">
      <c r="B1462" s="26" t="s">
        <v>538</v>
      </c>
      <c r="C1462" s="26" t="s">
        <v>570</v>
      </c>
      <c r="D1462" s="26" t="s">
        <v>3</v>
      </c>
      <c r="E1462" s="20">
        <v>1</v>
      </c>
    </row>
    <row r="1463" spans="2:5" x14ac:dyDescent="0.25">
      <c r="B1463" s="26" t="s">
        <v>538</v>
      </c>
      <c r="C1463" s="26" t="s">
        <v>570</v>
      </c>
      <c r="D1463" s="26" t="s">
        <v>20</v>
      </c>
      <c r="E1463" s="20">
        <v>1</v>
      </c>
    </row>
    <row r="1464" spans="2:5" x14ac:dyDescent="0.25">
      <c r="B1464" s="26" t="s">
        <v>538</v>
      </c>
      <c r="C1464" s="26" t="s">
        <v>571</v>
      </c>
      <c r="D1464" s="26" t="s">
        <v>3</v>
      </c>
      <c r="E1464" s="20">
        <v>1</v>
      </c>
    </row>
    <row r="1465" spans="2:5" x14ac:dyDescent="0.25">
      <c r="B1465" s="26" t="s">
        <v>538</v>
      </c>
      <c r="C1465" s="26" t="s">
        <v>571</v>
      </c>
      <c r="D1465" s="26" t="s">
        <v>20</v>
      </c>
      <c r="E1465" s="20">
        <v>1</v>
      </c>
    </row>
    <row r="1466" spans="2:5" x14ac:dyDescent="0.25">
      <c r="B1466" s="26" t="s">
        <v>538</v>
      </c>
      <c r="C1466" s="26" t="s">
        <v>572</v>
      </c>
      <c r="D1466" s="26" t="s">
        <v>3</v>
      </c>
      <c r="E1466" s="20">
        <v>1</v>
      </c>
    </row>
    <row r="1467" spans="2:5" x14ac:dyDescent="0.25">
      <c r="B1467" s="26" t="s">
        <v>538</v>
      </c>
      <c r="C1467" s="26" t="s">
        <v>572</v>
      </c>
      <c r="D1467" s="26" t="s">
        <v>20</v>
      </c>
      <c r="E1467" s="20">
        <v>1</v>
      </c>
    </row>
    <row r="1468" spans="2:5" x14ac:dyDescent="0.25">
      <c r="B1468" s="26" t="s">
        <v>538</v>
      </c>
      <c r="C1468" s="26" t="s">
        <v>573</v>
      </c>
      <c r="D1468" s="26" t="s">
        <v>3</v>
      </c>
      <c r="E1468" s="20">
        <v>1</v>
      </c>
    </row>
    <row r="1469" spans="2:5" x14ac:dyDescent="0.25">
      <c r="B1469" s="26" t="s">
        <v>538</v>
      </c>
      <c r="C1469" s="26" t="s">
        <v>573</v>
      </c>
      <c r="D1469" s="26" t="s">
        <v>20</v>
      </c>
      <c r="E1469" s="20">
        <v>1</v>
      </c>
    </row>
    <row r="1470" spans="2:5" x14ac:dyDescent="0.25">
      <c r="B1470" s="26" t="s">
        <v>538</v>
      </c>
      <c r="C1470" s="26" t="s">
        <v>574</v>
      </c>
      <c r="D1470" s="26" t="s">
        <v>3</v>
      </c>
      <c r="E1470" s="20">
        <v>1</v>
      </c>
    </row>
    <row r="1471" spans="2:5" x14ac:dyDescent="0.25">
      <c r="B1471" s="26" t="s">
        <v>538</v>
      </c>
      <c r="C1471" s="26" t="s">
        <v>574</v>
      </c>
      <c r="D1471" s="26" t="s">
        <v>20</v>
      </c>
      <c r="E1471" s="20">
        <v>1</v>
      </c>
    </row>
    <row r="1472" spans="2:5" x14ac:dyDescent="0.25">
      <c r="B1472" s="26" t="s">
        <v>538</v>
      </c>
      <c r="C1472" s="26" t="s">
        <v>575</v>
      </c>
      <c r="D1472" s="26" t="s">
        <v>3</v>
      </c>
      <c r="E1472" s="20">
        <v>1</v>
      </c>
    </row>
    <row r="1473" spans="2:5" x14ac:dyDescent="0.25">
      <c r="B1473" s="26" t="s">
        <v>538</v>
      </c>
      <c r="C1473" s="26" t="s">
        <v>575</v>
      </c>
      <c r="D1473" s="26" t="s">
        <v>20</v>
      </c>
      <c r="E1473" s="20">
        <v>1</v>
      </c>
    </row>
    <row r="1474" spans="2:5" x14ac:dyDescent="0.25">
      <c r="B1474" s="26" t="s">
        <v>538</v>
      </c>
      <c r="C1474" s="26" t="s">
        <v>576</v>
      </c>
      <c r="D1474" s="26" t="s">
        <v>3</v>
      </c>
      <c r="E1474" s="20">
        <v>1</v>
      </c>
    </row>
    <row r="1475" spans="2:5" x14ac:dyDescent="0.25">
      <c r="B1475" s="26" t="s">
        <v>538</v>
      </c>
      <c r="C1475" s="26" t="s">
        <v>576</v>
      </c>
      <c r="D1475" s="26" t="s">
        <v>20</v>
      </c>
      <c r="E1475" s="20">
        <v>1</v>
      </c>
    </row>
    <row r="1476" spans="2:5" x14ac:dyDescent="0.25">
      <c r="B1476" s="26" t="s">
        <v>538</v>
      </c>
      <c r="C1476" s="26" t="s">
        <v>577</v>
      </c>
      <c r="D1476" s="26" t="s">
        <v>3</v>
      </c>
      <c r="E1476" s="20">
        <v>1</v>
      </c>
    </row>
    <row r="1477" spans="2:5" x14ac:dyDescent="0.25">
      <c r="B1477" s="26" t="s">
        <v>538</v>
      </c>
      <c r="C1477" s="26" t="s">
        <v>577</v>
      </c>
      <c r="D1477" s="26" t="s">
        <v>20</v>
      </c>
      <c r="E1477" s="20">
        <v>1</v>
      </c>
    </row>
    <row r="1478" spans="2:5" x14ac:dyDescent="0.25">
      <c r="B1478" s="26" t="s">
        <v>538</v>
      </c>
      <c r="C1478" s="26" t="s">
        <v>578</v>
      </c>
      <c r="D1478" s="26" t="s">
        <v>3</v>
      </c>
      <c r="E1478" s="20">
        <v>1</v>
      </c>
    </row>
    <row r="1479" spans="2:5" x14ac:dyDescent="0.25">
      <c r="B1479" s="26" t="s">
        <v>538</v>
      </c>
      <c r="C1479" s="26" t="s">
        <v>578</v>
      </c>
      <c r="D1479" s="26" t="s">
        <v>20</v>
      </c>
      <c r="E1479" s="20">
        <v>1</v>
      </c>
    </row>
    <row r="1480" spans="2:5" x14ac:dyDescent="0.25">
      <c r="B1480" s="26" t="s">
        <v>538</v>
      </c>
      <c r="C1480" s="26" t="s">
        <v>579</v>
      </c>
      <c r="D1480" s="26" t="s">
        <v>1</v>
      </c>
      <c r="E1480" s="20">
        <v>1</v>
      </c>
    </row>
    <row r="1481" spans="2:5" x14ac:dyDescent="0.25">
      <c r="B1481" s="26" t="s">
        <v>538</v>
      </c>
      <c r="C1481" s="26" t="s">
        <v>579</v>
      </c>
      <c r="D1481" s="26" t="s">
        <v>3</v>
      </c>
      <c r="E1481" s="20">
        <v>1</v>
      </c>
    </row>
    <row r="1482" spans="2:5" x14ac:dyDescent="0.25">
      <c r="B1482" s="26" t="s">
        <v>538</v>
      </c>
      <c r="C1482" s="26" t="s">
        <v>579</v>
      </c>
      <c r="D1482" s="26" t="s">
        <v>20</v>
      </c>
      <c r="E1482" s="20">
        <v>1</v>
      </c>
    </row>
    <row r="1483" spans="2:5" x14ac:dyDescent="0.25">
      <c r="B1483" s="26" t="s">
        <v>538</v>
      </c>
      <c r="C1483" s="26" t="s">
        <v>580</v>
      </c>
      <c r="D1483" s="26" t="s">
        <v>3</v>
      </c>
      <c r="E1483" s="20">
        <v>1</v>
      </c>
    </row>
    <row r="1484" spans="2:5" x14ac:dyDescent="0.25">
      <c r="B1484" s="26" t="s">
        <v>538</v>
      </c>
      <c r="C1484" s="26" t="s">
        <v>580</v>
      </c>
      <c r="D1484" s="26" t="s">
        <v>20</v>
      </c>
      <c r="E1484" s="20">
        <v>1</v>
      </c>
    </row>
    <row r="1485" spans="2:5" x14ac:dyDescent="0.25">
      <c r="B1485" s="26" t="s">
        <v>538</v>
      </c>
      <c r="C1485" s="26" t="s">
        <v>581</v>
      </c>
      <c r="D1485" s="26" t="s">
        <v>3</v>
      </c>
      <c r="E1485" s="20">
        <v>1</v>
      </c>
    </row>
    <row r="1486" spans="2:5" x14ac:dyDescent="0.25">
      <c r="B1486" s="26" t="s">
        <v>538</v>
      </c>
      <c r="C1486" s="26" t="s">
        <v>581</v>
      </c>
      <c r="D1486" s="26" t="s">
        <v>20</v>
      </c>
      <c r="E1486" s="20">
        <v>1</v>
      </c>
    </row>
    <row r="1487" spans="2:5" x14ac:dyDescent="0.25">
      <c r="B1487" s="26" t="s">
        <v>538</v>
      </c>
      <c r="C1487" s="26" t="s">
        <v>582</v>
      </c>
      <c r="D1487" s="26" t="s">
        <v>3</v>
      </c>
      <c r="E1487" s="20">
        <v>1</v>
      </c>
    </row>
    <row r="1488" spans="2:5" x14ac:dyDescent="0.25">
      <c r="B1488" s="26" t="s">
        <v>538</v>
      </c>
      <c r="C1488" s="26" t="s">
        <v>582</v>
      </c>
      <c r="D1488" s="26" t="s">
        <v>20</v>
      </c>
      <c r="E1488" s="20">
        <v>1</v>
      </c>
    </row>
    <row r="1489" spans="2:5" x14ac:dyDescent="0.25">
      <c r="B1489" s="26" t="s">
        <v>538</v>
      </c>
      <c r="C1489" s="26" t="s">
        <v>752</v>
      </c>
      <c r="D1489" s="26" t="s">
        <v>3</v>
      </c>
      <c r="E1489" s="20">
        <v>1</v>
      </c>
    </row>
    <row r="1490" spans="2:5" x14ac:dyDescent="0.25">
      <c r="B1490" s="26" t="s">
        <v>538</v>
      </c>
      <c r="C1490" s="26" t="s">
        <v>752</v>
      </c>
      <c r="D1490" s="26" t="s">
        <v>20</v>
      </c>
      <c r="E1490" s="20">
        <v>1</v>
      </c>
    </row>
    <row r="1491" spans="2:5" x14ac:dyDescent="0.25">
      <c r="B1491" s="26" t="s">
        <v>538</v>
      </c>
      <c r="C1491" s="26" t="s">
        <v>583</v>
      </c>
      <c r="D1491" s="26" t="s">
        <v>3</v>
      </c>
      <c r="E1491" s="20">
        <v>1</v>
      </c>
    </row>
    <row r="1492" spans="2:5" x14ac:dyDescent="0.25">
      <c r="B1492" s="26" t="s">
        <v>538</v>
      </c>
      <c r="C1492" s="26" t="s">
        <v>583</v>
      </c>
      <c r="D1492" s="26" t="s">
        <v>20</v>
      </c>
      <c r="E1492" s="20">
        <v>1</v>
      </c>
    </row>
    <row r="1493" spans="2:5" x14ac:dyDescent="0.25">
      <c r="B1493" s="26" t="s">
        <v>538</v>
      </c>
      <c r="C1493" s="26" t="s">
        <v>584</v>
      </c>
      <c r="D1493" s="26" t="s">
        <v>3</v>
      </c>
      <c r="E1493" s="20">
        <v>1</v>
      </c>
    </row>
    <row r="1494" spans="2:5" x14ac:dyDescent="0.25">
      <c r="B1494" s="26" t="s">
        <v>538</v>
      </c>
      <c r="C1494" s="26" t="s">
        <v>584</v>
      </c>
      <c r="D1494" s="26" t="s">
        <v>20</v>
      </c>
      <c r="E1494" s="20">
        <v>1</v>
      </c>
    </row>
    <row r="1495" spans="2:5" x14ac:dyDescent="0.25">
      <c r="B1495" s="26" t="s">
        <v>538</v>
      </c>
      <c r="C1495" s="26" t="s">
        <v>585</v>
      </c>
      <c r="D1495" s="26" t="s">
        <v>3</v>
      </c>
      <c r="E1495" s="20">
        <v>1</v>
      </c>
    </row>
    <row r="1496" spans="2:5" x14ac:dyDescent="0.25">
      <c r="B1496" s="26" t="s">
        <v>538</v>
      </c>
      <c r="C1496" s="26" t="s">
        <v>585</v>
      </c>
      <c r="D1496" s="26" t="s">
        <v>20</v>
      </c>
      <c r="E1496" s="20">
        <v>1</v>
      </c>
    </row>
    <row r="1497" spans="2:5" x14ac:dyDescent="0.25">
      <c r="B1497" s="26" t="s">
        <v>538</v>
      </c>
      <c r="C1497" s="26" t="s">
        <v>1043</v>
      </c>
      <c r="D1497" s="26" t="s">
        <v>3</v>
      </c>
      <c r="E1497" s="20">
        <v>1</v>
      </c>
    </row>
    <row r="1498" spans="2:5" x14ac:dyDescent="0.25">
      <c r="B1498" s="26" t="s">
        <v>538</v>
      </c>
      <c r="C1498" s="26" t="s">
        <v>1043</v>
      </c>
      <c r="D1498" s="26" t="s">
        <v>20</v>
      </c>
      <c r="E1498" s="20">
        <v>1</v>
      </c>
    </row>
    <row r="1499" spans="2:5" x14ac:dyDescent="0.25">
      <c r="B1499" s="26" t="s">
        <v>538</v>
      </c>
      <c r="C1499" s="26" t="s">
        <v>586</v>
      </c>
      <c r="D1499" s="26" t="s">
        <v>3</v>
      </c>
      <c r="E1499" s="20">
        <v>1</v>
      </c>
    </row>
    <row r="1500" spans="2:5" x14ac:dyDescent="0.25">
      <c r="B1500" s="26" t="s">
        <v>538</v>
      </c>
      <c r="C1500" s="26" t="s">
        <v>586</v>
      </c>
      <c r="D1500" s="26" t="s">
        <v>20</v>
      </c>
      <c r="E1500" s="20">
        <v>1</v>
      </c>
    </row>
    <row r="1501" spans="2:5" x14ac:dyDescent="0.25">
      <c r="B1501" s="26" t="s">
        <v>538</v>
      </c>
      <c r="C1501" s="26" t="s">
        <v>587</v>
      </c>
      <c r="D1501" s="26" t="s">
        <v>3</v>
      </c>
      <c r="E1501" s="20">
        <v>1</v>
      </c>
    </row>
    <row r="1502" spans="2:5" x14ac:dyDescent="0.25">
      <c r="B1502" s="26" t="s">
        <v>538</v>
      </c>
      <c r="C1502" s="26" t="s">
        <v>587</v>
      </c>
      <c r="D1502" s="26" t="s">
        <v>20</v>
      </c>
      <c r="E1502" s="20">
        <v>1</v>
      </c>
    </row>
    <row r="1503" spans="2:5" x14ac:dyDescent="0.25">
      <c r="B1503" s="26" t="s">
        <v>589</v>
      </c>
      <c r="C1503" s="26" t="s">
        <v>588</v>
      </c>
      <c r="D1503" s="26" t="s">
        <v>1</v>
      </c>
      <c r="E1503" s="20">
        <v>1</v>
      </c>
    </row>
    <row r="1504" spans="2:5" x14ac:dyDescent="0.25">
      <c r="B1504" s="26" t="s">
        <v>589</v>
      </c>
      <c r="C1504" s="26" t="s">
        <v>588</v>
      </c>
      <c r="D1504" s="26" t="s">
        <v>3</v>
      </c>
      <c r="E1504" s="20">
        <v>1</v>
      </c>
    </row>
    <row r="1505" spans="2:5" x14ac:dyDescent="0.25">
      <c r="B1505" s="26" t="s">
        <v>589</v>
      </c>
      <c r="C1505" s="26" t="s">
        <v>588</v>
      </c>
      <c r="D1505" s="26" t="s">
        <v>20</v>
      </c>
      <c r="E1505" s="20">
        <v>1</v>
      </c>
    </row>
    <row r="1506" spans="2:5" x14ac:dyDescent="0.25">
      <c r="B1506" s="26" t="s">
        <v>589</v>
      </c>
      <c r="C1506" s="26" t="s">
        <v>588</v>
      </c>
      <c r="D1506" s="26" t="s">
        <v>749</v>
      </c>
      <c r="E1506" s="20">
        <v>1</v>
      </c>
    </row>
    <row r="1507" spans="2:5" x14ac:dyDescent="0.25">
      <c r="B1507" s="26" t="s">
        <v>591</v>
      </c>
      <c r="C1507" s="26" t="s">
        <v>590</v>
      </c>
      <c r="D1507" s="26" t="s">
        <v>1</v>
      </c>
      <c r="E1507" s="20">
        <v>1</v>
      </c>
    </row>
    <row r="1508" spans="2:5" x14ac:dyDescent="0.25">
      <c r="B1508" s="26" t="s">
        <v>591</v>
      </c>
      <c r="C1508" s="26" t="s">
        <v>590</v>
      </c>
      <c r="D1508" s="26" t="s">
        <v>3</v>
      </c>
      <c r="E1508" s="20">
        <v>1</v>
      </c>
    </row>
    <row r="1509" spans="2:5" x14ac:dyDescent="0.25">
      <c r="B1509" s="26" t="s">
        <v>591</v>
      </c>
      <c r="C1509" s="26" t="s">
        <v>590</v>
      </c>
      <c r="D1509" s="26" t="s">
        <v>20</v>
      </c>
      <c r="E1509" s="20">
        <v>1</v>
      </c>
    </row>
    <row r="1510" spans="2:5" x14ac:dyDescent="0.25">
      <c r="B1510" s="26" t="s">
        <v>593</v>
      </c>
      <c r="C1510" s="26" t="s">
        <v>592</v>
      </c>
      <c r="D1510" s="26" t="s">
        <v>1</v>
      </c>
      <c r="E1510" s="20">
        <v>1</v>
      </c>
    </row>
    <row r="1511" spans="2:5" x14ac:dyDescent="0.25">
      <c r="B1511" s="26" t="s">
        <v>593</v>
      </c>
      <c r="C1511" s="26" t="s">
        <v>592</v>
      </c>
      <c r="D1511" s="26" t="s">
        <v>3</v>
      </c>
      <c r="E1511" s="20">
        <v>1</v>
      </c>
    </row>
    <row r="1512" spans="2:5" x14ac:dyDescent="0.25">
      <c r="B1512" s="26" t="s">
        <v>593</v>
      </c>
      <c r="C1512" s="26" t="s">
        <v>592</v>
      </c>
      <c r="D1512" s="26" t="s">
        <v>20</v>
      </c>
      <c r="E1512" s="20">
        <v>1</v>
      </c>
    </row>
    <row r="1513" spans="2:5" x14ac:dyDescent="0.25">
      <c r="B1513" s="26" t="s">
        <v>593</v>
      </c>
      <c r="C1513" s="26" t="s">
        <v>594</v>
      </c>
      <c r="D1513" s="26" t="s">
        <v>1</v>
      </c>
      <c r="E1513" s="20">
        <v>1</v>
      </c>
    </row>
    <row r="1514" spans="2:5" x14ac:dyDescent="0.25">
      <c r="B1514" s="26" t="s">
        <v>593</v>
      </c>
      <c r="C1514" s="26" t="s">
        <v>594</v>
      </c>
      <c r="D1514" s="26" t="s">
        <v>981</v>
      </c>
      <c r="E1514" s="20">
        <v>1</v>
      </c>
    </row>
    <row r="1515" spans="2:5" x14ac:dyDescent="0.25">
      <c r="B1515" s="26" t="s">
        <v>593</v>
      </c>
      <c r="C1515" s="26" t="s">
        <v>595</v>
      </c>
      <c r="D1515" s="26" t="s">
        <v>1</v>
      </c>
      <c r="E1515" s="20">
        <v>1</v>
      </c>
    </row>
    <row r="1516" spans="2:5" x14ac:dyDescent="0.25">
      <c r="B1516" s="26" t="s">
        <v>593</v>
      </c>
      <c r="C1516" s="26" t="s">
        <v>595</v>
      </c>
      <c r="D1516" s="26" t="s">
        <v>3</v>
      </c>
      <c r="E1516" s="20">
        <v>1</v>
      </c>
    </row>
    <row r="1517" spans="2:5" x14ac:dyDescent="0.25">
      <c r="B1517" s="26" t="s">
        <v>593</v>
      </c>
      <c r="C1517" s="26" t="s">
        <v>595</v>
      </c>
      <c r="D1517" s="26" t="s">
        <v>20</v>
      </c>
      <c r="E1517" s="20">
        <v>1</v>
      </c>
    </row>
    <row r="1518" spans="2:5" x14ac:dyDescent="0.25">
      <c r="B1518" s="26" t="s">
        <v>593</v>
      </c>
      <c r="C1518" s="26" t="s">
        <v>595</v>
      </c>
      <c r="D1518" s="26" t="s">
        <v>749</v>
      </c>
      <c r="E1518" s="20">
        <v>1</v>
      </c>
    </row>
    <row r="1519" spans="2:5" x14ac:dyDescent="0.25">
      <c r="B1519" s="26" t="s">
        <v>593</v>
      </c>
      <c r="C1519" s="26" t="s">
        <v>1111</v>
      </c>
      <c r="D1519" s="26" t="s">
        <v>3</v>
      </c>
      <c r="E1519" s="20">
        <v>1</v>
      </c>
    </row>
    <row r="1520" spans="2:5" x14ac:dyDescent="0.25">
      <c r="B1520" s="26" t="s">
        <v>593</v>
      </c>
      <c r="C1520" s="26" t="s">
        <v>596</v>
      </c>
      <c r="D1520" s="26" t="s">
        <v>1</v>
      </c>
      <c r="E1520" s="20">
        <v>1</v>
      </c>
    </row>
    <row r="1521" spans="2:5" x14ac:dyDescent="0.25">
      <c r="B1521" s="26" t="s">
        <v>593</v>
      </c>
      <c r="C1521" s="26" t="s">
        <v>596</v>
      </c>
      <c r="D1521" s="26" t="s">
        <v>3</v>
      </c>
      <c r="E1521" s="20">
        <v>1</v>
      </c>
    </row>
    <row r="1522" spans="2:5" x14ac:dyDescent="0.25">
      <c r="B1522" s="26" t="s">
        <v>593</v>
      </c>
      <c r="C1522" s="26" t="s">
        <v>596</v>
      </c>
      <c r="D1522" s="26" t="s">
        <v>20</v>
      </c>
      <c r="E1522" s="20">
        <v>1</v>
      </c>
    </row>
    <row r="1523" spans="2:5" x14ac:dyDescent="0.25">
      <c r="B1523" s="26" t="s">
        <v>593</v>
      </c>
      <c r="C1523" s="26" t="s">
        <v>596</v>
      </c>
      <c r="D1523" s="26" t="s">
        <v>749</v>
      </c>
      <c r="E1523" s="20">
        <v>1</v>
      </c>
    </row>
    <row r="1524" spans="2:5" x14ac:dyDescent="0.25">
      <c r="B1524" s="26" t="s">
        <v>593</v>
      </c>
      <c r="C1524" s="26" t="s">
        <v>597</v>
      </c>
      <c r="D1524" s="26" t="s">
        <v>1</v>
      </c>
      <c r="E1524" s="20">
        <v>1</v>
      </c>
    </row>
    <row r="1525" spans="2:5" x14ac:dyDescent="0.25">
      <c r="B1525" s="26" t="s">
        <v>593</v>
      </c>
      <c r="C1525" s="26" t="s">
        <v>597</v>
      </c>
      <c r="D1525" s="26" t="s">
        <v>3</v>
      </c>
      <c r="E1525" s="20">
        <v>1</v>
      </c>
    </row>
    <row r="1526" spans="2:5" x14ac:dyDescent="0.25">
      <c r="B1526" s="26" t="s">
        <v>593</v>
      </c>
      <c r="C1526" s="26" t="s">
        <v>597</v>
      </c>
      <c r="D1526" s="26" t="s">
        <v>20</v>
      </c>
      <c r="E1526" s="20">
        <v>1</v>
      </c>
    </row>
    <row r="1527" spans="2:5" x14ac:dyDescent="0.25">
      <c r="B1527" s="26" t="s">
        <v>593</v>
      </c>
      <c r="C1527" s="26" t="s">
        <v>598</v>
      </c>
      <c r="D1527" s="26" t="s">
        <v>1</v>
      </c>
      <c r="E1527" s="20">
        <v>1</v>
      </c>
    </row>
    <row r="1528" spans="2:5" x14ac:dyDescent="0.25">
      <c r="B1528" s="26" t="s">
        <v>593</v>
      </c>
      <c r="C1528" s="26" t="s">
        <v>598</v>
      </c>
      <c r="D1528" s="26" t="s">
        <v>3</v>
      </c>
      <c r="E1528" s="20">
        <v>1</v>
      </c>
    </row>
    <row r="1529" spans="2:5" x14ac:dyDescent="0.25">
      <c r="B1529" s="26" t="s">
        <v>593</v>
      </c>
      <c r="C1529" s="26" t="s">
        <v>598</v>
      </c>
      <c r="D1529" s="26" t="s">
        <v>20</v>
      </c>
      <c r="E1529" s="20">
        <v>1</v>
      </c>
    </row>
    <row r="1530" spans="2:5" x14ac:dyDescent="0.25">
      <c r="B1530" s="26" t="s">
        <v>593</v>
      </c>
      <c r="C1530" s="26" t="s">
        <v>599</v>
      </c>
      <c r="D1530" s="26" t="s">
        <v>1</v>
      </c>
      <c r="E1530" s="20">
        <v>1</v>
      </c>
    </row>
    <row r="1531" spans="2:5" x14ac:dyDescent="0.25">
      <c r="B1531" s="26" t="s">
        <v>593</v>
      </c>
      <c r="C1531" s="26" t="s">
        <v>599</v>
      </c>
      <c r="D1531" s="26" t="s">
        <v>3</v>
      </c>
      <c r="E1531" s="20">
        <v>1</v>
      </c>
    </row>
    <row r="1532" spans="2:5" x14ac:dyDescent="0.25">
      <c r="B1532" s="26" t="s">
        <v>593</v>
      </c>
      <c r="C1532" s="26" t="s">
        <v>599</v>
      </c>
      <c r="D1532" s="26" t="s">
        <v>20</v>
      </c>
      <c r="E1532" s="20">
        <v>1</v>
      </c>
    </row>
    <row r="1533" spans="2:5" x14ac:dyDescent="0.25">
      <c r="B1533" s="26" t="s">
        <v>593</v>
      </c>
      <c r="C1533" s="26" t="s">
        <v>600</v>
      </c>
      <c r="D1533" s="26" t="s">
        <v>1</v>
      </c>
      <c r="E1533" s="20">
        <v>1</v>
      </c>
    </row>
    <row r="1534" spans="2:5" x14ac:dyDescent="0.25">
      <c r="B1534" s="26" t="s">
        <v>593</v>
      </c>
      <c r="C1534" s="26" t="s">
        <v>600</v>
      </c>
      <c r="D1534" s="26" t="s">
        <v>3</v>
      </c>
      <c r="E1534" s="20">
        <v>1</v>
      </c>
    </row>
    <row r="1535" spans="2:5" x14ac:dyDescent="0.25">
      <c r="B1535" s="26" t="s">
        <v>593</v>
      </c>
      <c r="C1535" s="26" t="s">
        <v>600</v>
      </c>
      <c r="D1535" s="26" t="s">
        <v>20</v>
      </c>
      <c r="E1535" s="20">
        <v>1</v>
      </c>
    </row>
    <row r="1536" spans="2:5" x14ac:dyDescent="0.25">
      <c r="B1536" s="26" t="s">
        <v>593</v>
      </c>
      <c r="C1536" s="26" t="s">
        <v>601</v>
      </c>
      <c r="D1536" s="26" t="s">
        <v>1</v>
      </c>
      <c r="E1536" s="20">
        <v>1</v>
      </c>
    </row>
    <row r="1537" spans="2:5" x14ac:dyDescent="0.25">
      <c r="B1537" s="26" t="s">
        <v>593</v>
      </c>
      <c r="C1537" s="26" t="s">
        <v>601</v>
      </c>
      <c r="D1537" s="26" t="s">
        <v>3</v>
      </c>
      <c r="E1537" s="20">
        <v>1</v>
      </c>
    </row>
    <row r="1538" spans="2:5" x14ac:dyDescent="0.25">
      <c r="B1538" s="26" t="s">
        <v>593</v>
      </c>
      <c r="C1538" s="26" t="s">
        <v>601</v>
      </c>
      <c r="D1538" s="26" t="s">
        <v>20</v>
      </c>
      <c r="E1538" s="20">
        <v>1</v>
      </c>
    </row>
    <row r="1539" spans="2:5" x14ac:dyDescent="0.25">
      <c r="B1539" s="26" t="s">
        <v>593</v>
      </c>
      <c r="C1539" s="26" t="s">
        <v>602</v>
      </c>
      <c r="D1539" s="26" t="s">
        <v>1</v>
      </c>
      <c r="E1539" s="20">
        <v>1</v>
      </c>
    </row>
    <row r="1540" spans="2:5" x14ac:dyDescent="0.25">
      <c r="B1540" s="26" t="s">
        <v>593</v>
      </c>
      <c r="C1540" s="26" t="s">
        <v>602</v>
      </c>
      <c r="D1540" s="26" t="s">
        <v>3</v>
      </c>
      <c r="E1540" s="20">
        <v>1</v>
      </c>
    </row>
    <row r="1541" spans="2:5" x14ac:dyDescent="0.25">
      <c r="B1541" s="26" t="s">
        <v>593</v>
      </c>
      <c r="C1541" s="26" t="s">
        <v>602</v>
      </c>
      <c r="D1541" s="26" t="s">
        <v>20</v>
      </c>
      <c r="E1541" s="20">
        <v>1</v>
      </c>
    </row>
    <row r="1542" spans="2:5" x14ac:dyDescent="0.25">
      <c r="B1542" s="26" t="s">
        <v>593</v>
      </c>
      <c r="C1542" s="26" t="s">
        <v>603</v>
      </c>
      <c r="D1542" s="26" t="s">
        <v>1</v>
      </c>
      <c r="E1542" s="20">
        <v>1</v>
      </c>
    </row>
    <row r="1543" spans="2:5" x14ac:dyDescent="0.25">
      <c r="B1543" s="26" t="s">
        <v>593</v>
      </c>
      <c r="C1543" s="26" t="s">
        <v>603</v>
      </c>
      <c r="D1543" s="26" t="s">
        <v>3</v>
      </c>
      <c r="E1543" s="20">
        <v>1</v>
      </c>
    </row>
    <row r="1544" spans="2:5" x14ac:dyDescent="0.25">
      <c r="B1544" s="26" t="s">
        <v>593</v>
      </c>
      <c r="C1544" s="26" t="s">
        <v>603</v>
      </c>
      <c r="D1544" s="26" t="s">
        <v>20</v>
      </c>
      <c r="E1544" s="20">
        <v>1</v>
      </c>
    </row>
    <row r="1545" spans="2:5" x14ac:dyDescent="0.25">
      <c r="B1545" s="26" t="s">
        <v>593</v>
      </c>
      <c r="C1545" s="26" t="s">
        <v>603</v>
      </c>
      <c r="D1545" s="26" t="s">
        <v>749</v>
      </c>
      <c r="E1545" s="20">
        <v>1</v>
      </c>
    </row>
    <row r="1546" spans="2:5" x14ac:dyDescent="0.25">
      <c r="B1546" s="26" t="s">
        <v>593</v>
      </c>
      <c r="C1546" s="26" t="s">
        <v>604</v>
      </c>
      <c r="D1546" s="26" t="s">
        <v>1</v>
      </c>
      <c r="E1546" s="20">
        <v>1</v>
      </c>
    </row>
    <row r="1547" spans="2:5" x14ac:dyDescent="0.25">
      <c r="B1547" s="26" t="s">
        <v>593</v>
      </c>
      <c r="C1547" s="26" t="s">
        <v>604</v>
      </c>
      <c r="D1547" s="26" t="s">
        <v>3</v>
      </c>
      <c r="E1547" s="20">
        <v>1</v>
      </c>
    </row>
    <row r="1548" spans="2:5" x14ac:dyDescent="0.25">
      <c r="B1548" s="26" t="s">
        <v>593</v>
      </c>
      <c r="C1548" s="26" t="s">
        <v>604</v>
      </c>
      <c r="D1548" s="26" t="s">
        <v>20</v>
      </c>
      <c r="E1548" s="20">
        <v>1</v>
      </c>
    </row>
    <row r="1549" spans="2:5" x14ac:dyDescent="0.25">
      <c r="B1549" s="26" t="s">
        <v>593</v>
      </c>
      <c r="C1549" s="26" t="s">
        <v>605</v>
      </c>
      <c r="D1549" s="26" t="s">
        <v>1</v>
      </c>
      <c r="E1549" s="20">
        <v>1</v>
      </c>
    </row>
    <row r="1550" spans="2:5" x14ac:dyDescent="0.25">
      <c r="B1550" s="26" t="s">
        <v>593</v>
      </c>
      <c r="C1550" s="26" t="s">
        <v>605</v>
      </c>
      <c r="D1550" s="26" t="s">
        <v>3</v>
      </c>
      <c r="E1550" s="20">
        <v>1</v>
      </c>
    </row>
    <row r="1551" spans="2:5" x14ac:dyDescent="0.25">
      <c r="B1551" s="26" t="s">
        <v>593</v>
      </c>
      <c r="C1551" s="26" t="s">
        <v>605</v>
      </c>
      <c r="D1551" s="26" t="s">
        <v>20</v>
      </c>
      <c r="E1551" s="20">
        <v>1</v>
      </c>
    </row>
    <row r="1552" spans="2:5" x14ac:dyDescent="0.25">
      <c r="B1552" s="26" t="s">
        <v>593</v>
      </c>
      <c r="C1552" s="26" t="s">
        <v>606</v>
      </c>
      <c r="D1552" s="26" t="s">
        <v>1</v>
      </c>
      <c r="E1552" s="20">
        <v>1</v>
      </c>
    </row>
    <row r="1553" spans="2:5" x14ac:dyDescent="0.25">
      <c r="B1553" s="26" t="s">
        <v>593</v>
      </c>
      <c r="C1553" s="26" t="s">
        <v>606</v>
      </c>
      <c r="D1553" s="26" t="s">
        <v>3</v>
      </c>
      <c r="E1553" s="20">
        <v>1</v>
      </c>
    </row>
    <row r="1554" spans="2:5" x14ac:dyDescent="0.25">
      <c r="B1554" s="26" t="s">
        <v>593</v>
      </c>
      <c r="C1554" s="26" t="s">
        <v>606</v>
      </c>
      <c r="D1554" s="26" t="s">
        <v>20</v>
      </c>
      <c r="E1554" s="20">
        <v>1</v>
      </c>
    </row>
    <row r="1555" spans="2:5" x14ac:dyDescent="0.25">
      <c r="B1555" s="26" t="s">
        <v>593</v>
      </c>
      <c r="C1555" s="26" t="s">
        <v>607</v>
      </c>
      <c r="D1555" s="26" t="s">
        <v>1</v>
      </c>
      <c r="E1555" s="20">
        <v>1</v>
      </c>
    </row>
    <row r="1556" spans="2:5" x14ac:dyDescent="0.25">
      <c r="B1556" s="26" t="s">
        <v>593</v>
      </c>
      <c r="C1556" s="26" t="s">
        <v>607</v>
      </c>
      <c r="D1556" s="26" t="s">
        <v>3</v>
      </c>
      <c r="E1556" s="20">
        <v>1</v>
      </c>
    </row>
    <row r="1557" spans="2:5" x14ac:dyDescent="0.25">
      <c r="B1557" s="26" t="s">
        <v>593</v>
      </c>
      <c r="C1557" s="26" t="s">
        <v>607</v>
      </c>
      <c r="D1557" s="26" t="s">
        <v>20</v>
      </c>
      <c r="E1557" s="20">
        <v>1</v>
      </c>
    </row>
    <row r="1558" spans="2:5" x14ac:dyDescent="0.25">
      <c r="B1558" s="26" t="s">
        <v>593</v>
      </c>
      <c r="C1558" s="26" t="s">
        <v>608</v>
      </c>
      <c r="D1558" s="26" t="s">
        <v>1</v>
      </c>
      <c r="E1558" s="20">
        <v>1</v>
      </c>
    </row>
    <row r="1559" spans="2:5" x14ac:dyDescent="0.25">
      <c r="B1559" s="26" t="s">
        <v>593</v>
      </c>
      <c r="C1559" s="26" t="s">
        <v>608</v>
      </c>
      <c r="D1559" s="26" t="s">
        <v>3</v>
      </c>
      <c r="E1559" s="20">
        <v>1</v>
      </c>
    </row>
    <row r="1560" spans="2:5" x14ac:dyDescent="0.25">
      <c r="B1560" s="26" t="s">
        <v>593</v>
      </c>
      <c r="C1560" s="26" t="s">
        <v>608</v>
      </c>
      <c r="D1560" s="26" t="s">
        <v>20</v>
      </c>
      <c r="E1560" s="20">
        <v>1</v>
      </c>
    </row>
    <row r="1561" spans="2:5" x14ac:dyDescent="0.25">
      <c r="B1561" s="26" t="s">
        <v>593</v>
      </c>
      <c r="C1561" s="26" t="s">
        <v>609</v>
      </c>
      <c r="D1561" s="26" t="s">
        <v>1</v>
      </c>
      <c r="E1561" s="20">
        <v>1</v>
      </c>
    </row>
    <row r="1562" spans="2:5" x14ac:dyDescent="0.25">
      <c r="B1562" s="26" t="s">
        <v>593</v>
      </c>
      <c r="C1562" s="26" t="s">
        <v>609</v>
      </c>
      <c r="D1562" s="26" t="s">
        <v>3</v>
      </c>
      <c r="E1562" s="20">
        <v>1</v>
      </c>
    </row>
    <row r="1563" spans="2:5" x14ac:dyDescent="0.25">
      <c r="B1563" s="26" t="s">
        <v>593</v>
      </c>
      <c r="C1563" s="26" t="s">
        <v>609</v>
      </c>
      <c r="D1563" s="26" t="s">
        <v>20</v>
      </c>
      <c r="E1563" s="20">
        <v>1</v>
      </c>
    </row>
    <row r="1564" spans="2:5" x14ac:dyDescent="0.25">
      <c r="B1564" s="26" t="s">
        <v>593</v>
      </c>
      <c r="C1564" s="26" t="s">
        <v>609</v>
      </c>
      <c r="D1564" s="26" t="s">
        <v>744</v>
      </c>
      <c r="E1564" s="20">
        <v>1</v>
      </c>
    </row>
    <row r="1565" spans="2:5" x14ac:dyDescent="0.25">
      <c r="B1565" s="26" t="s">
        <v>593</v>
      </c>
      <c r="C1565" s="26" t="s">
        <v>610</v>
      </c>
      <c r="D1565" s="26" t="s">
        <v>1</v>
      </c>
      <c r="E1565" s="20">
        <v>1</v>
      </c>
    </row>
    <row r="1566" spans="2:5" x14ac:dyDescent="0.25">
      <c r="B1566" s="26" t="s">
        <v>593</v>
      </c>
      <c r="C1566" s="26" t="s">
        <v>610</v>
      </c>
      <c r="D1566" s="26" t="s">
        <v>3</v>
      </c>
      <c r="E1566" s="20">
        <v>1</v>
      </c>
    </row>
    <row r="1567" spans="2:5" x14ac:dyDescent="0.25">
      <c r="B1567" s="26" t="s">
        <v>593</v>
      </c>
      <c r="C1567" s="26" t="s">
        <v>610</v>
      </c>
      <c r="D1567" s="26" t="s">
        <v>20</v>
      </c>
      <c r="E1567" s="20">
        <v>1</v>
      </c>
    </row>
    <row r="1568" spans="2:5" x14ac:dyDescent="0.25">
      <c r="B1568" s="26" t="s">
        <v>593</v>
      </c>
      <c r="C1568" s="26" t="s">
        <v>610</v>
      </c>
      <c r="D1568" s="26" t="s">
        <v>749</v>
      </c>
      <c r="E1568" s="20">
        <v>1</v>
      </c>
    </row>
    <row r="1569" spans="2:5" x14ac:dyDescent="0.25">
      <c r="B1569" s="26" t="s">
        <v>593</v>
      </c>
      <c r="C1569" s="26" t="s">
        <v>611</v>
      </c>
      <c r="D1569" s="26" t="s">
        <v>1</v>
      </c>
      <c r="E1569" s="20">
        <v>1</v>
      </c>
    </row>
    <row r="1570" spans="2:5" x14ac:dyDescent="0.25">
      <c r="B1570" s="26" t="s">
        <v>593</v>
      </c>
      <c r="C1570" s="26" t="s">
        <v>611</v>
      </c>
      <c r="D1570" s="26" t="s">
        <v>3</v>
      </c>
      <c r="E1570" s="20">
        <v>1</v>
      </c>
    </row>
    <row r="1571" spans="2:5" x14ac:dyDescent="0.25">
      <c r="B1571" s="26" t="s">
        <v>593</v>
      </c>
      <c r="C1571" s="26" t="s">
        <v>611</v>
      </c>
      <c r="D1571" s="26" t="s">
        <v>20</v>
      </c>
      <c r="E1571" s="20">
        <v>1</v>
      </c>
    </row>
    <row r="1572" spans="2:5" x14ac:dyDescent="0.25">
      <c r="B1572" s="26" t="s">
        <v>593</v>
      </c>
      <c r="C1572" s="26" t="s">
        <v>611</v>
      </c>
      <c r="D1572" s="26" t="s">
        <v>749</v>
      </c>
      <c r="E1572" s="20">
        <v>1</v>
      </c>
    </row>
    <row r="1573" spans="2:5" x14ac:dyDescent="0.25">
      <c r="B1573" s="26" t="s">
        <v>593</v>
      </c>
      <c r="C1573" s="26" t="s">
        <v>612</v>
      </c>
      <c r="D1573" s="26" t="s">
        <v>1</v>
      </c>
      <c r="E1573" s="20">
        <v>1</v>
      </c>
    </row>
    <row r="1574" spans="2:5" x14ac:dyDescent="0.25">
      <c r="B1574" s="26" t="s">
        <v>593</v>
      </c>
      <c r="C1574" s="26" t="s">
        <v>612</v>
      </c>
      <c r="D1574" s="26" t="s">
        <v>3</v>
      </c>
      <c r="E1574" s="20">
        <v>1</v>
      </c>
    </row>
    <row r="1575" spans="2:5" x14ac:dyDescent="0.25">
      <c r="B1575" s="26" t="s">
        <v>593</v>
      </c>
      <c r="C1575" s="26" t="s">
        <v>612</v>
      </c>
      <c r="D1575" s="26" t="s">
        <v>20</v>
      </c>
      <c r="E1575" s="20">
        <v>1</v>
      </c>
    </row>
    <row r="1576" spans="2:5" x14ac:dyDescent="0.25">
      <c r="B1576" s="26" t="s">
        <v>593</v>
      </c>
      <c r="C1576" s="26" t="s">
        <v>612</v>
      </c>
      <c r="D1576" s="26" t="s">
        <v>749</v>
      </c>
      <c r="E1576" s="20">
        <v>1</v>
      </c>
    </row>
    <row r="1577" spans="2:5" x14ac:dyDescent="0.25">
      <c r="B1577" s="26" t="s">
        <v>593</v>
      </c>
      <c r="C1577" s="26" t="s">
        <v>1305</v>
      </c>
      <c r="D1577" s="26" t="s">
        <v>1</v>
      </c>
      <c r="E1577" s="20">
        <v>1</v>
      </c>
    </row>
    <row r="1578" spans="2:5" x14ac:dyDescent="0.25">
      <c r="B1578" s="26" t="s">
        <v>593</v>
      </c>
      <c r="C1578" s="26" t="s">
        <v>1305</v>
      </c>
      <c r="D1578" s="26" t="s">
        <v>3</v>
      </c>
      <c r="E1578" s="20">
        <v>1</v>
      </c>
    </row>
    <row r="1579" spans="2:5" x14ac:dyDescent="0.25">
      <c r="B1579" s="26" t="s">
        <v>593</v>
      </c>
      <c r="C1579" s="26" t="s">
        <v>1305</v>
      </c>
      <c r="D1579" s="26" t="s">
        <v>20</v>
      </c>
      <c r="E1579" s="20">
        <v>1</v>
      </c>
    </row>
    <row r="1580" spans="2:5" x14ac:dyDescent="0.25">
      <c r="B1580" s="26" t="s">
        <v>614</v>
      </c>
      <c r="C1580" s="26" t="s">
        <v>613</v>
      </c>
      <c r="D1580" s="26" t="s">
        <v>1</v>
      </c>
      <c r="E1580" s="20">
        <v>1</v>
      </c>
    </row>
    <row r="1581" spans="2:5" x14ac:dyDescent="0.25">
      <c r="B1581" s="26" t="s">
        <v>614</v>
      </c>
      <c r="C1581" s="26" t="s">
        <v>613</v>
      </c>
      <c r="D1581" s="26" t="s">
        <v>3</v>
      </c>
      <c r="E1581" s="20">
        <v>1</v>
      </c>
    </row>
    <row r="1582" spans="2:5" x14ac:dyDescent="0.25">
      <c r="B1582" s="26" t="s">
        <v>614</v>
      </c>
      <c r="C1582" s="26" t="s">
        <v>613</v>
      </c>
      <c r="D1582" s="26" t="s">
        <v>20</v>
      </c>
      <c r="E1582" s="20">
        <v>1</v>
      </c>
    </row>
    <row r="1583" spans="2:5" x14ac:dyDescent="0.25">
      <c r="B1583" s="26" t="s">
        <v>614</v>
      </c>
      <c r="C1583" s="26" t="s">
        <v>615</v>
      </c>
      <c r="D1583" s="26" t="s">
        <v>1</v>
      </c>
      <c r="E1583" s="20">
        <v>1</v>
      </c>
    </row>
    <row r="1584" spans="2:5" x14ac:dyDescent="0.25">
      <c r="B1584" s="26" t="s">
        <v>614</v>
      </c>
      <c r="C1584" s="26" t="s">
        <v>615</v>
      </c>
      <c r="D1584" s="26" t="s">
        <v>3</v>
      </c>
      <c r="E1584" s="20">
        <v>1</v>
      </c>
    </row>
    <row r="1585" spans="2:5" x14ac:dyDescent="0.25">
      <c r="B1585" s="26" t="s">
        <v>614</v>
      </c>
      <c r="C1585" s="26" t="s">
        <v>615</v>
      </c>
      <c r="D1585" s="26" t="s">
        <v>20</v>
      </c>
      <c r="E1585" s="20">
        <v>1</v>
      </c>
    </row>
    <row r="1586" spans="2:5" x14ac:dyDescent="0.25">
      <c r="B1586" s="26" t="s">
        <v>617</v>
      </c>
      <c r="C1586" s="26" t="s">
        <v>616</v>
      </c>
      <c r="D1586" s="26" t="s">
        <v>1</v>
      </c>
      <c r="E1586" s="20">
        <v>1</v>
      </c>
    </row>
    <row r="1587" spans="2:5" x14ac:dyDescent="0.25">
      <c r="B1587" s="26" t="s">
        <v>617</v>
      </c>
      <c r="C1587" s="26" t="s">
        <v>616</v>
      </c>
      <c r="D1587" s="26" t="s">
        <v>3</v>
      </c>
      <c r="E1587" s="20">
        <v>1</v>
      </c>
    </row>
    <row r="1588" spans="2:5" x14ac:dyDescent="0.25">
      <c r="B1588" s="26" t="s">
        <v>617</v>
      </c>
      <c r="C1588" s="26" t="s">
        <v>616</v>
      </c>
      <c r="D1588" s="26" t="s">
        <v>20</v>
      </c>
      <c r="E1588" s="20">
        <v>1</v>
      </c>
    </row>
    <row r="1589" spans="2:5" x14ac:dyDescent="0.25">
      <c r="B1589" s="26" t="s">
        <v>617</v>
      </c>
      <c r="C1589" s="26" t="s">
        <v>616</v>
      </c>
      <c r="D1589" s="26" t="s">
        <v>749</v>
      </c>
      <c r="E1589" s="20">
        <v>1</v>
      </c>
    </row>
    <row r="1590" spans="2:5" x14ac:dyDescent="0.25">
      <c r="B1590" s="26" t="s">
        <v>617</v>
      </c>
      <c r="C1590" s="26" t="s">
        <v>618</v>
      </c>
      <c r="D1590" s="26" t="s">
        <v>1</v>
      </c>
      <c r="E1590" s="20">
        <v>1</v>
      </c>
    </row>
    <row r="1591" spans="2:5" x14ac:dyDescent="0.25">
      <c r="B1591" s="26" t="s">
        <v>617</v>
      </c>
      <c r="C1591" s="26" t="s">
        <v>618</v>
      </c>
      <c r="D1591" s="26" t="s">
        <v>3</v>
      </c>
      <c r="E1591" s="20">
        <v>1</v>
      </c>
    </row>
    <row r="1592" spans="2:5" x14ac:dyDescent="0.25">
      <c r="B1592" s="26" t="s">
        <v>617</v>
      </c>
      <c r="C1592" s="26" t="s">
        <v>618</v>
      </c>
      <c r="D1592" s="26" t="s">
        <v>20</v>
      </c>
      <c r="E1592" s="20">
        <v>1</v>
      </c>
    </row>
    <row r="1593" spans="2:5" x14ac:dyDescent="0.25">
      <c r="B1593" s="26" t="s">
        <v>617</v>
      </c>
      <c r="C1593" s="26" t="s">
        <v>618</v>
      </c>
      <c r="D1593" s="26" t="s">
        <v>749</v>
      </c>
      <c r="E1593" s="20">
        <v>1</v>
      </c>
    </row>
    <row r="1594" spans="2:5" x14ac:dyDescent="0.25">
      <c r="B1594" s="26" t="s">
        <v>617</v>
      </c>
      <c r="C1594" s="26" t="s">
        <v>619</v>
      </c>
      <c r="D1594" s="26" t="s">
        <v>1</v>
      </c>
      <c r="E1594" s="20">
        <v>1</v>
      </c>
    </row>
    <row r="1595" spans="2:5" x14ac:dyDescent="0.25">
      <c r="B1595" s="26" t="s">
        <v>617</v>
      </c>
      <c r="C1595" s="26" t="s">
        <v>619</v>
      </c>
      <c r="D1595" s="26" t="s">
        <v>3</v>
      </c>
      <c r="E1595" s="20">
        <v>1</v>
      </c>
    </row>
    <row r="1596" spans="2:5" x14ac:dyDescent="0.25">
      <c r="B1596" s="26" t="s">
        <v>617</v>
      </c>
      <c r="C1596" s="26" t="s">
        <v>619</v>
      </c>
      <c r="D1596" s="26" t="s">
        <v>20</v>
      </c>
      <c r="E1596" s="20">
        <v>1</v>
      </c>
    </row>
    <row r="1597" spans="2:5" x14ac:dyDescent="0.25">
      <c r="B1597" s="26" t="s">
        <v>617</v>
      </c>
      <c r="C1597" s="26" t="s">
        <v>619</v>
      </c>
      <c r="D1597" s="26" t="s">
        <v>749</v>
      </c>
      <c r="E1597" s="20">
        <v>1</v>
      </c>
    </row>
    <row r="1598" spans="2:5" x14ac:dyDescent="0.25">
      <c r="B1598" s="26" t="s">
        <v>617</v>
      </c>
      <c r="C1598" s="26" t="s">
        <v>620</v>
      </c>
      <c r="D1598" s="26" t="s">
        <v>1</v>
      </c>
      <c r="E1598" s="20">
        <v>1</v>
      </c>
    </row>
    <row r="1599" spans="2:5" x14ac:dyDescent="0.25">
      <c r="B1599" s="26" t="s">
        <v>617</v>
      </c>
      <c r="C1599" s="26" t="s">
        <v>620</v>
      </c>
      <c r="D1599" s="26" t="s">
        <v>3</v>
      </c>
      <c r="E1599" s="20">
        <v>1</v>
      </c>
    </row>
    <row r="1600" spans="2:5" x14ac:dyDescent="0.25">
      <c r="B1600" s="26" t="s">
        <v>617</v>
      </c>
      <c r="C1600" s="26" t="s">
        <v>620</v>
      </c>
      <c r="D1600" s="26" t="s">
        <v>20</v>
      </c>
      <c r="E1600" s="20">
        <v>1</v>
      </c>
    </row>
    <row r="1601" spans="2:5" x14ac:dyDescent="0.25">
      <c r="B1601" s="26" t="s">
        <v>617</v>
      </c>
      <c r="C1601" s="26" t="s">
        <v>620</v>
      </c>
      <c r="D1601" s="26" t="s">
        <v>749</v>
      </c>
      <c r="E1601" s="20">
        <v>1</v>
      </c>
    </row>
    <row r="1602" spans="2:5" x14ac:dyDescent="0.25">
      <c r="B1602" s="26" t="s">
        <v>617</v>
      </c>
      <c r="C1602" s="26" t="s">
        <v>621</v>
      </c>
      <c r="D1602" s="26" t="s">
        <v>1</v>
      </c>
      <c r="E1602" s="20">
        <v>1</v>
      </c>
    </row>
    <row r="1603" spans="2:5" x14ac:dyDescent="0.25">
      <c r="B1603" s="26" t="s">
        <v>617</v>
      </c>
      <c r="C1603" s="26" t="s">
        <v>621</v>
      </c>
      <c r="D1603" s="26" t="s">
        <v>3</v>
      </c>
      <c r="E1603" s="20">
        <v>1</v>
      </c>
    </row>
    <row r="1604" spans="2:5" x14ac:dyDescent="0.25">
      <c r="B1604" s="26" t="s">
        <v>617</v>
      </c>
      <c r="C1604" s="26" t="s">
        <v>621</v>
      </c>
      <c r="D1604" s="26" t="s">
        <v>20</v>
      </c>
      <c r="E1604" s="20">
        <v>1</v>
      </c>
    </row>
    <row r="1605" spans="2:5" x14ac:dyDescent="0.25">
      <c r="B1605" s="26" t="s">
        <v>617</v>
      </c>
      <c r="C1605" s="26" t="s">
        <v>622</v>
      </c>
      <c r="D1605" s="26" t="s">
        <v>1</v>
      </c>
      <c r="E1605" s="20">
        <v>1</v>
      </c>
    </row>
    <row r="1606" spans="2:5" x14ac:dyDescent="0.25">
      <c r="B1606" s="26" t="s">
        <v>617</v>
      </c>
      <c r="C1606" s="26" t="s">
        <v>622</v>
      </c>
      <c r="D1606" s="26" t="s">
        <v>3</v>
      </c>
      <c r="E1606" s="20">
        <v>1</v>
      </c>
    </row>
    <row r="1607" spans="2:5" x14ac:dyDescent="0.25">
      <c r="B1607" s="26" t="s">
        <v>617</v>
      </c>
      <c r="C1607" s="26" t="s">
        <v>622</v>
      </c>
      <c r="D1607" s="26" t="s">
        <v>20</v>
      </c>
      <c r="E1607" s="20">
        <v>1</v>
      </c>
    </row>
    <row r="1608" spans="2:5" x14ac:dyDescent="0.25">
      <c r="B1608" s="26" t="s">
        <v>617</v>
      </c>
      <c r="C1608" s="26" t="s">
        <v>623</v>
      </c>
      <c r="D1608" s="26" t="s">
        <v>1</v>
      </c>
      <c r="E1608" s="20">
        <v>1</v>
      </c>
    </row>
    <row r="1609" spans="2:5" x14ac:dyDescent="0.25">
      <c r="B1609" s="26" t="s">
        <v>617</v>
      </c>
      <c r="C1609" s="26" t="s">
        <v>623</v>
      </c>
      <c r="D1609" s="26" t="s">
        <v>3</v>
      </c>
      <c r="E1609" s="20">
        <v>1</v>
      </c>
    </row>
    <row r="1610" spans="2:5" x14ac:dyDescent="0.25">
      <c r="B1610" s="26" t="s">
        <v>617</v>
      </c>
      <c r="C1610" s="26" t="s">
        <v>623</v>
      </c>
      <c r="D1610" s="26" t="s">
        <v>20</v>
      </c>
      <c r="E1610" s="20">
        <v>1</v>
      </c>
    </row>
    <row r="1611" spans="2:5" x14ac:dyDescent="0.25">
      <c r="B1611" s="26" t="s">
        <v>617</v>
      </c>
      <c r="C1611" s="26" t="s">
        <v>623</v>
      </c>
      <c r="D1611" s="26" t="s">
        <v>749</v>
      </c>
      <c r="E1611" s="20">
        <v>1</v>
      </c>
    </row>
    <row r="1612" spans="2:5" x14ac:dyDescent="0.25">
      <c r="B1612" s="26" t="s">
        <v>617</v>
      </c>
      <c r="C1612" s="26" t="s">
        <v>624</v>
      </c>
      <c r="D1612" s="26" t="s">
        <v>1</v>
      </c>
      <c r="E1612" s="20">
        <v>1</v>
      </c>
    </row>
    <row r="1613" spans="2:5" x14ac:dyDescent="0.25">
      <c r="B1613" s="26" t="s">
        <v>617</v>
      </c>
      <c r="C1613" s="26" t="s">
        <v>624</v>
      </c>
      <c r="D1613" s="26" t="s">
        <v>3</v>
      </c>
      <c r="E1613" s="20">
        <v>1</v>
      </c>
    </row>
    <row r="1614" spans="2:5" x14ac:dyDescent="0.25">
      <c r="B1614" s="26" t="s">
        <v>617</v>
      </c>
      <c r="C1614" s="26" t="s">
        <v>624</v>
      </c>
      <c r="D1614" s="26" t="s">
        <v>20</v>
      </c>
      <c r="E1614" s="20">
        <v>1</v>
      </c>
    </row>
    <row r="1615" spans="2:5" x14ac:dyDescent="0.25">
      <c r="B1615" s="26" t="s">
        <v>617</v>
      </c>
      <c r="C1615" s="26" t="s">
        <v>624</v>
      </c>
      <c r="D1615" s="26" t="s">
        <v>749</v>
      </c>
      <c r="E1615" s="20">
        <v>1</v>
      </c>
    </row>
    <row r="1616" spans="2:5" x14ac:dyDescent="0.25">
      <c r="B1616" s="26" t="s">
        <v>617</v>
      </c>
      <c r="C1616" s="26" t="s">
        <v>625</v>
      </c>
      <c r="D1616" s="26" t="s">
        <v>1</v>
      </c>
      <c r="E1616" s="20">
        <v>1</v>
      </c>
    </row>
    <row r="1617" spans="2:5" x14ac:dyDescent="0.25">
      <c r="B1617" s="26" t="s">
        <v>617</v>
      </c>
      <c r="C1617" s="26" t="s">
        <v>625</v>
      </c>
      <c r="D1617" s="26" t="s">
        <v>3</v>
      </c>
      <c r="E1617" s="20">
        <v>1</v>
      </c>
    </row>
    <row r="1618" spans="2:5" x14ac:dyDescent="0.25">
      <c r="B1618" s="26" t="s">
        <v>617</v>
      </c>
      <c r="C1618" s="26" t="s">
        <v>625</v>
      </c>
      <c r="D1618" s="26" t="s">
        <v>20</v>
      </c>
      <c r="E1618" s="20">
        <v>1</v>
      </c>
    </row>
    <row r="1619" spans="2:5" x14ac:dyDescent="0.25">
      <c r="B1619" s="26" t="s">
        <v>617</v>
      </c>
      <c r="C1619" s="26" t="s">
        <v>626</v>
      </c>
      <c r="D1619" s="26" t="s">
        <v>1</v>
      </c>
      <c r="E1619" s="20">
        <v>1</v>
      </c>
    </row>
    <row r="1620" spans="2:5" x14ac:dyDescent="0.25">
      <c r="B1620" s="26" t="s">
        <v>617</v>
      </c>
      <c r="C1620" s="26" t="s">
        <v>626</v>
      </c>
      <c r="D1620" s="26" t="s">
        <v>3</v>
      </c>
      <c r="E1620" s="20">
        <v>1</v>
      </c>
    </row>
    <row r="1621" spans="2:5" x14ac:dyDescent="0.25">
      <c r="B1621" s="26" t="s">
        <v>617</v>
      </c>
      <c r="C1621" s="26" t="s">
        <v>626</v>
      </c>
      <c r="D1621" s="26" t="s">
        <v>20</v>
      </c>
      <c r="E1621" s="20">
        <v>1</v>
      </c>
    </row>
    <row r="1622" spans="2:5" x14ac:dyDescent="0.25">
      <c r="B1622" s="26" t="s">
        <v>617</v>
      </c>
      <c r="C1622" s="26" t="s">
        <v>626</v>
      </c>
      <c r="D1622" s="26" t="s">
        <v>749</v>
      </c>
      <c r="E1622" s="20">
        <v>1</v>
      </c>
    </row>
    <row r="1623" spans="2:5" x14ac:dyDescent="0.25">
      <c r="B1623" s="26" t="s">
        <v>617</v>
      </c>
      <c r="C1623" s="26" t="s">
        <v>627</v>
      </c>
      <c r="D1623" s="26" t="s">
        <v>1</v>
      </c>
      <c r="E1623" s="20">
        <v>1</v>
      </c>
    </row>
    <row r="1624" spans="2:5" x14ac:dyDescent="0.25">
      <c r="B1624" s="26" t="s">
        <v>617</v>
      </c>
      <c r="C1624" s="26" t="s">
        <v>627</v>
      </c>
      <c r="D1624" s="26" t="s">
        <v>3</v>
      </c>
      <c r="E1624" s="20">
        <v>1</v>
      </c>
    </row>
    <row r="1625" spans="2:5" x14ac:dyDescent="0.25">
      <c r="B1625" s="26" t="s">
        <v>617</v>
      </c>
      <c r="C1625" s="26" t="s">
        <v>627</v>
      </c>
      <c r="D1625" s="26" t="s">
        <v>20</v>
      </c>
      <c r="E1625" s="20">
        <v>1</v>
      </c>
    </row>
    <row r="1626" spans="2:5" x14ac:dyDescent="0.25">
      <c r="B1626" s="26" t="s">
        <v>617</v>
      </c>
      <c r="C1626" s="26" t="s">
        <v>627</v>
      </c>
      <c r="D1626" s="26" t="s">
        <v>749</v>
      </c>
      <c r="E1626" s="20">
        <v>1</v>
      </c>
    </row>
    <row r="1627" spans="2:5" x14ac:dyDescent="0.25">
      <c r="B1627" s="26" t="s">
        <v>8</v>
      </c>
      <c r="C1627" s="26" t="s">
        <v>628</v>
      </c>
      <c r="D1627" s="26" t="s">
        <v>1</v>
      </c>
      <c r="E1627" s="20">
        <v>1</v>
      </c>
    </row>
    <row r="1628" spans="2:5" x14ac:dyDescent="0.25">
      <c r="B1628" s="26" t="s">
        <v>8</v>
      </c>
      <c r="C1628" s="26" t="s">
        <v>628</v>
      </c>
      <c r="D1628" s="26" t="s">
        <v>3</v>
      </c>
      <c r="E1628" s="20">
        <v>1</v>
      </c>
    </row>
    <row r="1629" spans="2:5" x14ac:dyDescent="0.25">
      <c r="B1629" s="26" t="s">
        <v>8</v>
      </c>
      <c r="C1629" s="26" t="s">
        <v>628</v>
      </c>
      <c r="D1629" s="26" t="s">
        <v>20</v>
      </c>
      <c r="E1629" s="20">
        <v>1</v>
      </c>
    </row>
    <row r="1630" spans="2:5" x14ac:dyDescent="0.25">
      <c r="B1630" s="26" t="s">
        <v>8</v>
      </c>
      <c r="C1630" s="26" t="s">
        <v>629</v>
      </c>
      <c r="D1630" s="26" t="s">
        <v>1</v>
      </c>
      <c r="E1630" s="20">
        <v>1</v>
      </c>
    </row>
    <row r="1631" spans="2:5" x14ac:dyDescent="0.25">
      <c r="B1631" s="26" t="s">
        <v>8</v>
      </c>
      <c r="C1631" s="26" t="s">
        <v>629</v>
      </c>
      <c r="D1631" s="26" t="s">
        <v>3</v>
      </c>
      <c r="E1631" s="20">
        <v>1</v>
      </c>
    </row>
    <row r="1632" spans="2:5" x14ac:dyDescent="0.25">
      <c r="B1632" s="26" t="s">
        <v>631</v>
      </c>
      <c r="C1632" s="26" t="s">
        <v>630</v>
      </c>
      <c r="D1632" s="26" t="s">
        <v>1</v>
      </c>
      <c r="E1632" s="20">
        <v>1</v>
      </c>
    </row>
    <row r="1633" spans="2:5" x14ac:dyDescent="0.25">
      <c r="B1633" s="26" t="s">
        <v>631</v>
      </c>
      <c r="C1633" s="26" t="s">
        <v>630</v>
      </c>
      <c r="D1633" s="26" t="s">
        <v>3</v>
      </c>
      <c r="E1633" s="20">
        <v>1</v>
      </c>
    </row>
    <row r="1634" spans="2:5" x14ac:dyDescent="0.25">
      <c r="B1634" s="26" t="s">
        <v>631</v>
      </c>
      <c r="C1634" s="26" t="s">
        <v>630</v>
      </c>
      <c r="D1634" s="26" t="s">
        <v>20</v>
      </c>
      <c r="E1634" s="20">
        <v>1</v>
      </c>
    </row>
    <row r="1635" spans="2:5" x14ac:dyDescent="0.25">
      <c r="B1635" s="26" t="s">
        <v>16</v>
      </c>
      <c r="C1635" s="26" t="s">
        <v>632</v>
      </c>
      <c r="D1635" s="26" t="s">
        <v>1</v>
      </c>
      <c r="E1635" s="20">
        <v>1</v>
      </c>
    </row>
    <row r="1636" spans="2:5" x14ac:dyDescent="0.25">
      <c r="B1636" s="26" t="s">
        <v>16</v>
      </c>
      <c r="C1636" s="26" t="s">
        <v>632</v>
      </c>
      <c r="D1636" s="26" t="s">
        <v>3</v>
      </c>
      <c r="E1636" s="20">
        <v>1</v>
      </c>
    </row>
    <row r="1637" spans="2:5" x14ac:dyDescent="0.25">
      <c r="B1637" s="26" t="s">
        <v>16</v>
      </c>
      <c r="C1637" s="26" t="s">
        <v>632</v>
      </c>
      <c r="D1637" s="26" t="s">
        <v>20</v>
      </c>
      <c r="E1637" s="20">
        <v>1</v>
      </c>
    </row>
    <row r="1638" spans="2:5" x14ac:dyDescent="0.25">
      <c r="B1638" s="26" t="s">
        <v>16</v>
      </c>
      <c r="C1638" s="26" t="s">
        <v>1872</v>
      </c>
      <c r="D1638" s="26" t="s">
        <v>20</v>
      </c>
      <c r="E1638" s="20">
        <v>1</v>
      </c>
    </row>
    <row r="1639" spans="2:5" x14ac:dyDescent="0.25">
      <c r="B1639" s="26" t="s">
        <v>16</v>
      </c>
      <c r="C1639" s="26" t="s">
        <v>1872</v>
      </c>
      <c r="D1639" s="26" t="s">
        <v>3</v>
      </c>
      <c r="E1639" s="20">
        <v>1</v>
      </c>
    </row>
    <row r="1640" spans="2:5" x14ac:dyDescent="0.25">
      <c r="B1640" s="26" t="s">
        <v>16</v>
      </c>
      <c r="C1640" s="26" t="s">
        <v>1872</v>
      </c>
      <c r="D1640" s="26" t="s">
        <v>1</v>
      </c>
      <c r="E1640" s="20">
        <v>1</v>
      </c>
    </row>
    <row r="1641" spans="2:5" x14ac:dyDescent="0.25">
      <c r="B1641" s="26" t="s">
        <v>16</v>
      </c>
      <c r="C1641" s="26" t="s">
        <v>633</v>
      </c>
      <c r="D1641" s="26" t="s">
        <v>1</v>
      </c>
      <c r="E1641" s="20">
        <v>1</v>
      </c>
    </row>
    <row r="1642" spans="2:5" x14ac:dyDescent="0.25">
      <c r="B1642" s="26" t="s">
        <v>16</v>
      </c>
      <c r="C1642" s="26" t="s">
        <v>633</v>
      </c>
      <c r="D1642" s="26" t="s">
        <v>3</v>
      </c>
      <c r="E1642" s="20">
        <v>1</v>
      </c>
    </row>
    <row r="1643" spans="2:5" x14ac:dyDescent="0.25">
      <c r="B1643" s="26" t="s">
        <v>16</v>
      </c>
      <c r="C1643" s="26" t="s">
        <v>633</v>
      </c>
      <c r="D1643" s="26" t="s">
        <v>20</v>
      </c>
      <c r="E1643" s="20">
        <v>1</v>
      </c>
    </row>
    <row r="1644" spans="2:5" x14ac:dyDescent="0.25">
      <c r="B1644" s="26" t="s">
        <v>16</v>
      </c>
      <c r="C1644" s="26" t="s">
        <v>634</v>
      </c>
      <c r="D1644" s="26" t="s">
        <v>1</v>
      </c>
      <c r="E1644" s="20">
        <v>1</v>
      </c>
    </row>
    <row r="1645" spans="2:5" x14ac:dyDescent="0.25">
      <c r="B1645" s="26" t="s">
        <v>16</v>
      </c>
      <c r="C1645" s="26" t="s">
        <v>634</v>
      </c>
      <c r="D1645" s="26" t="s">
        <v>3</v>
      </c>
      <c r="E1645" s="20">
        <v>1</v>
      </c>
    </row>
    <row r="1646" spans="2:5" x14ac:dyDescent="0.25">
      <c r="B1646" s="26" t="s">
        <v>16</v>
      </c>
      <c r="C1646" s="26" t="s">
        <v>634</v>
      </c>
      <c r="D1646" s="26" t="s">
        <v>20</v>
      </c>
      <c r="E1646" s="20">
        <v>1</v>
      </c>
    </row>
    <row r="1647" spans="2:5" x14ac:dyDescent="0.25">
      <c r="B1647" s="26" t="s">
        <v>16</v>
      </c>
      <c r="C1647" s="26" t="s">
        <v>635</v>
      </c>
      <c r="D1647" s="26" t="s">
        <v>1</v>
      </c>
      <c r="E1647" s="20">
        <v>1</v>
      </c>
    </row>
    <row r="1648" spans="2:5" x14ac:dyDescent="0.25">
      <c r="B1648" s="26" t="s">
        <v>16</v>
      </c>
      <c r="C1648" s="26" t="s">
        <v>635</v>
      </c>
      <c r="D1648" s="26" t="s">
        <v>3</v>
      </c>
      <c r="E1648" s="20">
        <v>1</v>
      </c>
    </row>
    <row r="1649" spans="2:5" x14ac:dyDescent="0.25">
      <c r="B1649" s="26" t="s">
        <v>16</v>
      </c>
      <c r="C1649" s="26" t="s">
        <v>635</v>
      </c>
      <c r="D1649" s="26" t="s">
        <v>20</v>
      </c>
      <c r="E1649" s="20">
        <v>1</v>
      </c>
    </row>
    <row r="1650" spans="2:5" x14ac:dyDescent="0.25">
      <c r="B1650" s="26" t="s">
        <v>637</v>
      </c>
      <c r="C1650" s="26" t="s">
        <v>636</v>
      </c>
      <c r="D1650" s="26" t="s">
        <v>1</v>
      </c>
      <c r="E1650" s="20">
        <v>1</v>
      </c>
    </row>
    <row r="1651" spans="2:5" x14ac:dyDescent="0.25">
      <c r="B1651" s="26" t="s">
        <v>637</v>
      </c>
      <c r="C1651" s="26" t="s">
        <v>636</v>
      </c>
      <c r="D1651" s="26" t="s">
        <v>3</v>
      </c>
      <c r="E1651" s="20">
        <v>1</v>
      </c>
    </row>
    <row r="1652" spans="2:5" x14ac:dyDescent="0.25">
      <c r="B1652" s="26" t="s">
        <v>637</v>
      </c>
      <c r="C1652" s="26" t="s">
        <v>636</v>
      </c>
      <c r="D1652" s="26" t="s">
        <v>20</v>
      </c>
      <c r="E1652" s="20">
        <v>1</v>
      </c>
    </row>
    <row r="1653" spans="2:5" x14ac:dyDescent="0.25">
      <c r="B1653" s="26" t="s">
        <v>639</v>
      </c>
      <c r="C1653" s="26" t="s">
        <v>638</v>
      </c>
      <c r="D1653" s="26" t="s">
        <v>1</v>
      </c>
      <c r="E1653" s="20">
        <v>1</v>
      </c>
    </row>
    <row r="1654" spans="2:5" x14ac:dyDescent="0.25">
      <c r="B1654" s="26" t="s">
        <v>639</v>
      </c>
      <c r="C1654" s="26" t="s">
        <v>638</v>
      </c>
      <c r="D1654" s="26" t="s">
        <v>3</v>
      </c>
      <c r="E1654" s="20">
        <v>1</v>
      </c>
    </row>
    <row r="1655" spans="2:5" x14ac:dyDescent="0.25">
      <c r="B1655" s="26" t="s">
        <v>639</v>
      </c>
      <c r="C1655" s="26" t="s">
        <v>638</v>
      </c>
      <c r="D1655" s="26" t="s">
        <v>20</v>
      </c>
      <c r="E1655" s="20">
        <v>1</v>
      </c>
    </row>
    <row r="1656" spans="2:5" x14ac:dyDescent="0.25">
      <c r="B1656" s="26" t="s">
        <v>639</v>
      </c>
      <c r="C1656" s="26" t="s">
        <v>638</v>
      </c>
      <c r="D1656" s="26" t="s">
        <v>744</v>
      </c>
      <c r="E1656" s="20">
        <v>1</v>
      </c>
    </row>
    <row r="1657" spans="2:5" x14ac:dyDescent="0.25">
      <c r="B1657" s="26" t="s">
        <v>639</v>
      </c>
      <c r="C1657" s="26" t="s">
        <v>638</v>
      </c>
      <c r="D1657" s="26" t="s">
        <v>749</v>
      </c>
      <c r="E1657" s="20">
        <v>1</v>
      </c>
    </row>
    <row r="1658" spans="2:5" x14ac:dyDescent="0.25">
      <c r="B1658" s="26" t="s">
        <v>639</v>
      </c>
      <c r="C1658" s="26" t="s">
        <v>640</v>
      </c>
      <c r="D1658" s="26" t="s">
        <v>1</v>
      </c>
      <c r="E1658" s="20">
        <v>1</v>
      </c>
    </row>
    <row r="1659" spans="2:5" x14ac:dyDescent="0.25">
      <c r="B1659" s="26" t="s">
        <v>639</v>
      </c>
      <c r="C1659" s="26" t="s">
        <v>640</v>
      </c>
      <c r="D1659" s="26" t="s">
        <v>3</v>
      </c>
      <c r="E1659" s="20">
        <v>1</v>
      </c>
    </row>
    <row r="1660" spans="2:5" x14ac:dyDescent="0.25">
      <c r="B1660" s="26" t="s">
        <v>639</v>
      </c>
      <c r="C1660" s="26" t="s">
        <v>640</v>
      </c>
      <c r="D1660" s="26" t="s">
        <v>20</v>
      </c>
      <c r="E1660" s="20">
        <v>1</v>
      </c>
    </row>
    <row r="1661" spans="2:5" x14ac:dyDescent="0.25">
      <c r="B1661" s="26" t="s">
        <v>639</v>
      </c>
      <c r="C1661" s="26" t="s">
        <v>641</v>
      </c>
      <c r="D1661" s="26" t="s">
        <v>1</v>
      </c>
      <c r="E1661" s="20">
        <v>1</v>
      </c>
    </row>
    <row r="1662" spans="2:5" x14ac:dyDescent="0.25">
      <c r="B1662" s="26" t="s">
        <v>639</v>
      </c>
      <c r="C1662" s="26" t="s">
        <v>641</v>
      </c>
      <c r="D1662" s="26" t="s">
        <v>3</v>
      </c>
      <c r="E1662" s="20">
        <v>1</v>
      </c>
    </row>
    <row r="1663" spans="2:5" x14ac:dyDescent="0.25">
      <c r="B1663" s="26" t="s">
        <v>639</v>
      </c>
      <c r="C1663" s="26" t="s">
        <v>641</v>
      </c>
      <c r="D1663" s="26" t="s">
        <v>20</v>
      </c>
      <c r="E1663" s="20">
        <v>1</v>
      </c>
    </row>
    <row r="1664" spans="2:5" x14ac:dyDescent="0.25">
      <c r="B1664" s="26" t="s">
        <v>639</v>
      </c>
      <c r="C1664" s="26" t="s">
        <v>641</v>
      </c>
      <c r="D1664" s="26" t="s">
        <v>749</v>
      </c>
      <c r="E1664" s="20">
        <v>1</v>
      </c>
    </row>
    <row r="1665" spans="2:5" x14ac:dyDescent="0.25">
      <c r="B1665" s="26" t="s">
        <v>639</v>
      </c>
      <c r="C1665" s="26" t="s">
        <v>642</v>
      </c>
      <c r="D1665" s="26" t="s">
        <v>1</v>
      </c>
      <c r="E1665" s="20">
        <v>1</v>
      </c>
    </row>
    <row r="1666" spans="2:5" x14ac:dyDescent="0.25">
      <c r="B1666" s="26" t="s">
        <v>639</v>
      </c>
      <c r="C1666" s="26" t="s">
        <v>642</v>
      </c>
      <c r="D1666" s="26" t="s">
        <v>3</v>
      </c>
      <c r="E1666" s="20">
        <v>1</v>
      </c>
    </row>
    <row r="1667" spans="2:5" x14ac:dyDescent="0.25">
      <c r="B1667" s="26" t="s">
        <v>639</v>
      </c>
      <c r="C1667" s="26" t="s">
        <v>642</v>
      </c>
      <c r="D1667" s="26" t="s">
        <v>20</v>
      </c>
      <c r="E1667" s="20">
        <v>1</v>
      </c>
    </row>
    <row r="1668" spans="2:5" x14ac:dyDescent="0.25">
      <c r="B1668" s="26" t="s">
        <v>639</v>
      </c>
      <c r="C1668" s="26" t="s">
        <v>643</v>
      </c>
      <c r="D1668" s="26" t="s">
        <v>1</v>
      </c>
      <c r="E1668" s="20">
        <v>1</v>
      </c>
    </row>
    <row r="1669" spans="2:5" x14ac:dyDescent="0.25">
      <c r="B1669" s="26" t="s">
        <v>639</v>
      </c>
      <c r="C1669" s="26" t="s">
        <v>643</v>
      </c>
      <c r="D1669" s="26" t="s">
        <v>3</v>
      </c>
      <c r="E1669" s="20">
        <v>1</v>
      </c>
    </row>
    <row r="1670" spans="2:5" x14ac:dyDescent="0.25">
      <c r="B1670" s="26" t="s">
        <v>639</v>
      </c>
      <c r="C1670" s="26" t="s">
        <v>643</v>
      </c>
      <c r="D1670" s="26" t="s">
        <v>20</v>
      </c>
      <c r="E1670" s="20">
        <v>1</v>
      </c>
    </row>
    <row r="1671" spans="2:5" x14ac:dyDescent="0.25">
      <c r="B1671" s="26" t="s">
        <v>639</v>
      </c>
      <c r="C1671" s="26" t="s">
        <v>644</v>
      </c>
      <c r="D1671" s="26" t="s">
        <v>1</v>
      </c>
      <c r="E1671" s="20">
        <v>1</v>
      </c>
    </row>
    <row r="1672" spans="2:5" x14ac:dyDescent="0.25">
      <c r="B1672" s="26" t="s">
        <v>639</v>
      </c>
      <c r="C1672" s="26" t="s">
        <v>644</v>
      </c>
      <c r="D1672" s="26" t="s">
        <v>3</v>
      </c>
      <c r="E1672" s="20">
        <v>1</v>
      </c>
    </row>
    <row r="1673" spans="2:5" x14ac:dyDescent="0.25">
      <c r="B1673" s="26" t="s">
        <v>639</v>
      </c>
      <c r="C1673" s="26" t="s">
        <v>644</v>
      </c>
      <c r="D1673" s="26" t="s">
        <v>20</v>
      </c>
      <c r="E1673" s="20">
        <v>1</v>
      </c>
    </row>
    <row r="1674" spans="2:5" x14ac:dyDescent="0.25">
      <c r="B1674" s="26" t="s">
        <v>639</v>
      </c>
      <c r="C1674" s="26" t="s">
        <v>644</v>
      </c>
      <c r="D1674" s="26" t="s">
        <v>749</v>
      </c>
      <c r="E1674" s="20">
        <v>1</v>
      </c>
    </row>
    <row r="1675" spans="2:5" x14ac:dyDescent="0.25">
      <c r="B1675" s="26" t="s">
        <v>639</v>
      </c>
      <c r="C1675" s="26" t="s">
        <v>645</v>
      </c>
      <c r="D1675" s="26" t="s">
        <v>3</v>
      </c>
      <c r="E1675" s="20">
        <v>1</v>
      </c>
    </row>
    <row r="1676" spans="2:5" x14ac:dyDescent="0.25">
      <c r="B1676" s="26" t="s">
        <v>647</v>
      </c>
      <c r="C1676" s="26" t="s">
        <v>646</v>
      </c>
      <c r="D1676" s="26" t="s">
        <v>1</v>
      </c>
      <c r="E1676" s="20">
        <v>1</v>
      </c>
    </row>
    <row r="1677" spans="2:5" x14ac:dyDescent="0.25">
      <c r="B1677" s="26" t="s">
        <v>647</v>
      </c>
      <c r="C1677" s="26" t="s">
        <v>646</v>
      </c>
      <c r="D1677" s="26" t="s">
        <v>3</v>
      </c>
      <c r="E1677" s="20">
        <v>1</v>
      </c>
    </row>
    <row r="1678" spans="2:5" x14ac:dyDescent="0.25">
      <c r="B1678" s="26" t="s">
        <v>647</v>
      </c>
      <c r="C1678" s="26" t="s">
        <v>646</v>
      </c>
      <c r="D1678" s="26" t="s">
        <v>20</v>
      </c>
      <c r="E1678" s="20">
        <v>1</v>
      </c>
    </row>
    <row r="1679" spans="2:5" x14ac:dyDescent="0.25">
      <c r="B1679" s="26" t="s">
        <v>649</v>
      </c>
      <c r="C1679" s="26" t="s">
        <v>648</v>
      </c>
      <c r="D1679" s="26" t="s">
        <v>1</v>
      </c>
      <c r="E1679" s="20">
        <v>1</v>
      </c>
    </row>
    <row r="1680" spans="2:5" x14ac:dyDescent="0.25">
      <c r="B1680" s="26" t="s">
        <v>649</v>
      </c>
      <c r="C1680" s="26" t="s">
        <v>648</v>
      </c>
      <c r="D1680" s="26" t="s">
        <v>3</v>
      </c>
      <c r="E1680" s="20">
        <v>1</v>
      </c>
    </row>
    <row r="1681" spans="2:5" x14ac:dyDescent="0.25">
      <c r="B1681" s="26" t="s">
        <v>649</v>
      </c>
      <c r="C1681" s="26" t="s">
        <v>648</v>
      </c>
      <c r="D1681" s="26" t="s">
        <v>20</v>
      </c>
      <c r="E1681" s="20">
        <v>1</v>
      </c>
    </row>
    <row r="1682" spans="2:5" x14ac:dyDescent="0.25">
      <c r="B1682" s="26" t="s">
        <v>649</v>
      </c>
      <c r="C1682" s="26" t="s">
        <v>650</v>
      </c>
      <c r="D1682" s="26" t="s">
        <v>1</v>
      </c>
      <c r="E1682" s="20">
        <v>1</v>
      </c>
    </row>
    <row r="1683" spans="2:5" x14ac:dyDescent="0.25">
      <c r="B1683" s="26" t="s">
        <v>649</v>
      </c>
      <c r="C1683" s="26" t="s">
        <v>650</v>
      </c>
      <c r="D1683" s="26" t="s">
        <v>3</v>
      </c>
      <c r="E1683" s="20">
        <v>1</v>
      </c>
    </row>
    <row r="1684" spans="2:5" x14ac:dyDescent="0.25">
      <c r="B1684" s="26" t="s">
        <v>649</v>
      </c>
      <c r="C1684" s="26" t="s">
        <v>650</v>
      </c>
      <c r="D1684" s="26" t="s">
        <v>20</v>
      </c>
      <c r="E1684" s="20">
        <v>1</v>
      </c>
    </row>
    <row r="1685" spans="2:5" x14ac:dyDescent="0.25">
      <c r="B1685" s="26" t="s">
        <v>649</v>
      </c>
      <c r="C1685" s="26" t="s">
        <v>650</v>
      </c>
      <c r="D1685" s="26" t="s">
        <v>749</v>
      </c>
      <c r="E1685" s="20">
        <v>1</v>
      </c>
    </row>
    <row r="1686" spans="2:5" x14ac:dyDescent="0.25">
      <c r="B1686" s="26" t="s">
        <v>649</v>
      </c>
      <c r="C1686" s="26" t="s">
        <v>651</v>
      </c>
      <c r="D1686" s="26" t="s">
        <v>1</v>
      </c>
      <c r="E1686" s="20">
        <v>1</v>
      </c>
    </row>
    <row r="1687" spans="2:5" x14ac:dyDescent="0.25">
      <c r="B1687" s="26" t="s">
        <v>649</v>
      </c>
      <c r="C1687" s="26" t="s">
        <v>651</v>
      </c>
      <c r="D1687" s="26" t="s">
        <v>3</v>
      </c>
      <c r="E1687" s="20">
        <v>1</v>
      </c>
    </row>
    <row r="1688" spans="2:5" x14ac:dyDescent="0.25">
      <c r="B1688" s="26" t="s">
        <v>649</v>
      </c>
      <c r="C1688" s="26" t="s">
        <v>651</v>
      </c>
      <c r="D1688" s="26" t="s">
        <v>20</v>
      </c>
      <c r="E1688" s="20">
        <v>1</v>
      </c>
    </row>
    <row r="1689" spans="2:5" x14ac:dyDescent="0.25">
      <c r="B1689" s="26" t="s">
        <v>649</v>
      </c>
      <c r="C1689" s="26" t="s">
        <v>652</v>
      </c>
      <c r="D1689" s="26" t="s">
        <v>1</v>
      </c>
      <c r="E1689" s="20">
        <v>1</v>
      </c>
    </row>
    <row r="1690" spans="2:5" x14ac:dyDescent="0.25">
      <c r="B1690" s="26" t="s">
        <v>649</v>
      </c>
      <c r="C1690" s="26" t="s">
        <v>652</v>
      </c>
      <c r="D1690" s="26" t="s">
        <v>3</v>
      </c>
      <c r="E1690" s="20">
        <v>1</v>
      </c>
    </row>
    <row r="1691" spans="2:5" x14ac:dyDescent="0.25">
      <c r="B1691" s="26" t="s">
        <v>649</v>
      </c>
      <c r="C1691" s="26" t="s">
        <v>652</v>
      </c>
      <c r="D1691" s="26" t="s">
        <v>20</v>
      </c>
      <c r="E1691" s="20">
        <v>1</v>
      </c>
    </row>
    <row r="1692" spans="2:5" x14ac:dyDescent="0.25">
      <c r="B1692" s="26" t="s">
        <v>649</v>
      </c>
      <c r="C1692" s="26" t="s">
        <v>653</v>
      </c>
      <c r="D1692" s="26" t="s">
        <v>1</v>
      </c>
      <c r="E1692" s="20">
        <v>1</v>
      </c>
    </row>
    <row r="1693" spans="2:5" x14ac:dyDescent="0.25">
      <c r="B1693" s="26" t="s">
        <v>649</v>
      </c>
      <c r="C1693" s="26" t="s">
        <v>653</v>
      </c>
      <c r="D1693" s="26" t="s">
        <v>3</v>
      </c>
      <c r="E1693" s="20">
        <v>1</v>
      </c>
    </row>
    <row r="1694" spans="2:5" x14ac:dyDescent="0.25">
      <c r="B1694" s="26" t="s">
        <v>649</v>
      </c>
      <c r="C1694" s="26" t="s">
        <v>653</v>
      </c>
      <c r="D1694" s="26" t="s">
        <v>20</v>
      </c>
      <c r="E1694" s="20">
        <v>1</v>
      </c>
    </row>
    <row r="1695" spans="2:5" x14ac:dyDescent="0.25">
      <c r="B1695" s="26" t="s">
        <v>649</v>
      </c>
      <c r="C1695" s="26" t="s">
        <v>654</v>
      </c>
      <c r="D1695" s="26" t="s">
        <v>1</v>
      </c>
      <c r="E1695" s="20">
        <v>1</v>
      </c>
    </row>
    <row r="1696" spans="2:5" x14ac:dyDescent="0.25">
      <c r="B1696" s="26" t="s">
        <v>649</v>
      </c>
      <c r="C1696" s="26" t="s">
        <v>654</v>
      </c>
      <c r="D1696" s="26" t="s">
        <v>3</v>
      </c>
      <c r="E1696" s="20">
        <v>1</v>
      </c>
    </row>
    <row r="1697" spans="2:5" x14ac:dyDescent="0.25">
      <c r="B1697" s="26" t="s">
        <v>649</v>
      </c>
      <c r="C1697" s="26" t="s">
        <v>654</v>
      </c>
      <c r="D1697" s="26" t="s">
        <v>20</v>
      </c>
      <c r="E1697" s="20">
        <v>1</v>
      </c>
    </row>
    <row r="1698" spans="2:5" x14ac:dyDescent="0.25">
      <c r="B1698" s="26" t="s">
        <v>649</v>
      </c>
      <c r="C1698" s="26" t="s">
        <v>655</v>
      </c>
      <c r="D1698" s="26" t="s">
        <v>1</v>
      </c>
      <c r="E1698" s="20">
        <v>1</v>
      </c>
    </row>
    <row r="1699" spans="2:5" x14ac:dyDescent="0.25">
      <c r="B1699" s="26" t="s">
        <v>649</v>
      </c>
      <c r="C1699" s="26" t="s">
        <v>655</v>
      </c>
      <c r="D1699" s="26" t="s">
        <v>3</v>
      </c>
      <c r="E1699" s="20">
        <v>1</v>
      </c>
    </row>
    <row r="1700" spans="2:5" x14ac:dyDescent="0.25">
      <c r="B1700" s="26" t="s">
        <v>649</v>
      </c>
      <c r="C1700" s="26" t="s">
        <v>655</v>
      </c>
      <c r="D1700" s="26" t="s">
        <v>20</v>
      </c>
      <c r="E1700" s="20">
        <v>1</v>
      </c>
    </row>
    <row r="1701" spans="2:5" x14ac:dyDescent="0.25">
      <c r="B1701" s="26" t="s">
        <v>649</v>
      </c>
      <c r="C1701" s="26" t="s">
        <v>656</v>
      </c>
      <c r="D1701" s="26" t="s">
        <v>1</v>
      </c>
      <c r="E1701" s="20">
        <v>1</v>
      </c>
    </row>
    <row r="1702" spans="2:5" x14ac:dyDescent="0.25">
      <c r="B1702" s="26" t="s">
        <v>649</v>
      </c>
      <c r="C1702" s="26" t="s">
        <v>656</v>
      </c>
      <c r="D1702" s="26" t="s">
        <v>3</v>
      </c>
      <c r="E1702" s="20">
        <v>1</v>
      </c>
    </row>
    <row r="1703" spans="2:5" x14ac:dyDescent="0.25">
      <c r="B1703" s="26" t="s">
        <v>649</v>
      </c>
      <c r="C1703" s="26" t="s">
        <v>656</v>
      </c>
      <c r="D1703" s="26" t="s">
        <v>20</v>
      </c>
      <c r="E1703" s="20">
        <v>1</v>
      </c>
    </row>
    <row r="1704" spans="2:5" x14ac:dyDescent="0.25">
      <c r="B1704" s="26" t="s">
        <v>649</v>
      </c>
      <c r="C1704" s="26" t="s">
        <v>657</v>
      </c>
      <c r="D1704" s="26" t="s">
        <v>1</v>
      </c>
      <c r="E1704" s="20">
        <v>1</v>
      </c>
    </row>
    <row r="1705" spans="2:5" x14ac:dyDescent="0.25">
      <c r="B1705" s="26" t="s">
        <v>649</v>
      </c>
      <c r="C1705" s="26" t="s">
        <v>657</v>
      </c>
      <c r="D1705" s="26" t="s">
        <v>3</v>
      </c>
      <c r="E1705" s="20">
        <v>1</v>
      </c>
    </row>
    <row r="1706" spans="2:5" x14ac:dyDescent="0.25">
      <c r="B1706" s="26" t="s">
        <v>649</v>
      </c>
      <c r="C1706" s="26" t="s">
        <v>657</v>
      </c>
      <c r="D1706" s="26" t="s">
        <v>20</v>
      </c>
      <c r="E1706" s="20">
        <v>1</v>
      </c>
    </row>
    <row r="1707" spans="2:5" x14ac:dyDescent="0.25">
      <c r="B1707" s="26" t="s">
        <v>649</v>
      </c>
      <c r="C1707" s="26" t="s">
        <v>658</v>
      </c>
      <c r="D1707" s="26" t="s">
        <v>1</v>
      </c>
      <c r="E1707" s="20">
        <v>1</v>
      </c>
    </row>
    <row r="1708" spans="2:5" x14ac:dyDescent="0.25">
      <c r="B1708" s="26" t="s">
        <v>649</v>
      </c>
      <c r="C1708" s="26" t="s">
        <v>658</v>
      </c>
      <c r="D1708" s="26" t="s">
        <v>3</v>
      </c>
      <c r="E1708" s="20">
        <v>1</v>
      </c>
    </row>
    <row r="1709" spans="2:5" x14ac:dyDescent="0.25">
      <c r="B1709" s="26" t="s">
        <v>649</v>
      </c>
      <c r="C1709" s="26" t="s">
        <v>658</v>
      </c>
      <c r="D1709" s="26" t="s">
        <v>20</v>
      </c>
      <c r="E1709" s="20">
        <v>1</v>
      </c>
    </row>
    <row r="1710" spans="2:5" x14ac:dyDescent="0.25">
      <c r="B1710" s="26" t="s">
        <v>649</v>
      </c>
      <c r="C1710" s="26" t="s">
        <v>659</v>
      </c>
      <c r="D1710" s="26" t="s">
        <v>1</v>
      </c>
      <c r="E1710" s="20">
        <v>1</v>
      </c>
    </row>
    <row r="1711" spans="2:5" x14ac:dyDescent="0.25">
      <c r="B1711" s="26" t="s">
        <v>649</v>
      </c>
      <c r="C1711" s="26" t="s">
        <v>659</v>
      </c>
      <c r="D1711" s="26" t="s">
        <v>3</v>
      </c>
      <c r="E1711" s="20">
        <v>1</v>
      </c>
    </row>
    <row r="1712" spans="2:5" x14ac:dyDescent="0.25">
      <c r="B1712" s="26" t="s">
        <v>649</v>
      </c>
      <c r="C1712" s="26" t="s">
        <v>659</v>
      </c>
      <c r="D1712" s="26" t="s">
        <v>20</v>
      </c>
      <c r="E1712" s="20">
        <v>1</v>
      </c>
    </row>
    <row r="1713" spans="2:5" x14ac:dyDescent="0.25">
      <c r="B1713" s="26" t="s">
        <v>649</v>
      </c>
      <c r="C1713" s="26" t="s">
        <v>660</v>
      </c>
      <c r="D1713" s="26" t="s">
        <v>1</v>
      </c>
      <c r="E1713" s="20">
        <v>1</v>
      </c>
    </row>
    <row r="1714" spans="2:5" x14ac:dyDescent="0.25">
      <c r="B1714" s="26" t="s">
        <v>649</v>
      </c>
      <c r="C1714" s="26" t="s">
        <v>660</v>
      </c>
      <c r="D1714" s="26" t="s">
        <v>3</v>
      </c>
      <c r="E1714" s="20">
        <v>1</v>
      </c>
    </row>
    <row r="1715" spans="2:5" x14ac:dyDescent="0.25">
      <c r="B1715" s="26" t="s">
        <v>649</v>
      </c>
      <c r="C1715" s="26" t="s">
        <v>660</v>
      </c>
      <c r="D1715" s="26" t="s">
        <v>20</v>
      </c>
      <c r="E1715" s="20">
        <v>1</v>
      </c>
    </row>
    <row r="1716" spans="2:5" x14ac:dyDescent="0.25">
      <c r="B1716" s="26" t="s">
        <v>649</v>
      </c>
      <c r="C1716" s="26" t="s">
        <v>661</v>
      </c>
      <c r="D1716" s="26" t="s">
        <v>1</v>
      </c>
      <c r="E1716" s="20">
        <v>1</v>
      </c>
    </row>
    <row r="1717" spans="2:5" x14ac:dyDescent="0.25">
      <c r="B1717" s="26" t="s">
        <v>649</v>
      </c>
      <c r="C1717" s="26" t="s">
        <v>661</v>
      </c>
      <c r="D1717" s="26" t="s">
        <v>3</v>
      </c>
      <c r="E1717" s="20">
        <v>1</v>
      </c>
    </row>
    <row r="1718" spans="2:5" x14ac:dyDescent="0.25">
      <c r="B1718" s="26" t="s">
        <v>649</v>
      </c>
      <c r="C1718" s="26" t="s">
        <v>661</v>
      </c>
      <c r="D1718" s="26" t="s">
        <v>20</v>
      </c>
      <c r="E1718" s="20">
        <v>1</v>
      </c>
    </row>
    <row r="1719" spans="2:5" x14ac:dyDescent="0.25">
      <c r="B1719" s="26" t="s">
        <v>649</v>
      </c>
      <c r="C1719" s="26" t="s">
        <v>662</v>
      </c>
      <c r="D1719" s="26" t="s">
        <v>1</v>
      </c>
      <c r="E1719" s="20">
        <v>1</v>
      </c>
    </row>
    <row r="1720" spans="2:5" x14ac:dyDescent="0.25">
      <c r="B1720" s="26" t="s">
        <v>649</v>
      </c>
      <c r="C1720" s="26" t="s">
        <v>662</v>
      </c>
      <c r="D1720" s="26" t="s">
        <v>3</v>
      </c>
      <c r="E1720" s="20">
        <v>1</v>
      </c>
    </row>
    <row r="1721" spans="2:5" x14ac:dyDescent="0.25">
      <c r="B1721" s="26" t="s">
        <v>649</v>
      </c>
      <c r="C1721" s="26" t="s">
        <v>662</v>
      </c>
      <c r="D1721" s="26" t="s">
        <v>20</v>
      </c>
      <c r="E1721" s="20">
        <v>1</v>
      </c>
    </row>
    <row r="1722" spans="2:5" x14ac:dyDescent="0.25">
      <c r="B1722" s="26" t="s">
        <v>649</v>
      </c>
      <c r="C1722" s="26" t="s">
        <v>663</v>
      </c>
      <c r="D1722" s="26" t="s">
        <v>1</v>
      </c>
      <c r="E1722" s="20">
        <v>1</v>
      </c>
    </row>
    <row r="1723" spans="2:5" x14ac:dyDescent="0.25">
      <c r="B1723" s="26" t="s">
        <v>649</v>
      </c>
      <c r="C1723" s="26" t="s">
        <v>663</v>
      </c>
      <c r="D1723" s="26" t="s">
        <v>3</v>
      </c>
      <c r="E1723" s="20">
        <v>1</v>
      </c>
    </row>
    <row r="1724" spans="2:5" x14ac:dyDescent="0.25">
      <c r="B1724" s="26" t="s">
        <v>649</v>
      </c>
      <c r="C1724" s="26" t="s">
        <v>663</v>
      </c>
      <c r="D1724" s="26" t="s">
        <v>20</v>
      </c>
      <c r="E1724" s="20">
        <v>1</v>
      </c>
    </row>
    <row r="1725" spans="2:5" x14ac:dyDescent="0.25">
      <c r="B1725" s="26" t="s">
        <v>649</v>
      </c>
      <c r="C1725" s="26" t="s">
        <v>664</v>
      </c>
      <c r="D1725" s="26" t="s">
        <v>1</v>
      </c>
      <c r="E1725" s="20">
        <v>1</v>
      </c>
    </row>
    <row r="1726" spans="2:5" x14ac:dyDescent="0.25">
      <c r="B1726" s="26" t="s">
        <v>649</v>
      </c>
      <c r="C1726" s="26" t="s">
        <v>664</v>
      </c>
      <c r="D1726" s="26" t="s">
        <v>3</v>
      </c>
      <c r="E1726" s="20">
        <v>1</v>
      </c>
    </row>
    <row r="1727" spans="2:5" x14ac:dyDescent="0.25">
      <c r="B1727" s="26" t="s">
        <v>649</v>
      </c>
      <c r="C1727" s="26" t="s">
        <v>664</v>
      </c>
      <c r="D1727" s="26" t="s">
        <v>20</v>
      </c>
      <c r="E1727" s="20">
        <v>1</v>
      </c>
    </row>
    <row r="1728" spans="2:5" x14ac:dyDescent="0.25">
      <c r="B1728" s="26" t="s">
        <v>649</v>
      </c>
      <c r="C1728" s="26" t="s">
        <v>1662</v>
      </c>
      <c r="D1728" s="26" t="s">
        <v>20</v>
      </c>
      <c r="E1728" s="20">
        <v>1</v>
      </c>
    </row>
    <row r="1729" spans="2:5" x14ac:dyDescent="0.25">
      <c r="B1729" s="26" t="s">
        <v>649</v>
      </c>
      <c r="C1729" s="26" t="s">
        <v>665</v>
      </c>
      <c r="D1729" s="26" t="s">
        <v>1</v>
      </c>
      <c r="E1729" s="20">
        <v>1</v>
      </c>
    </row>
    <row r="1730" spans="2:5" x14ac:dyDescent="0.25">
      <c r="B1730" s="26" t="s">
        <v>649</v>
      </c>
      <c r="C1730" s="26" t="s">
        <v>665</v>
      </c>
      <c r="D1730" s="26" t="s">
        <v>3</v>
      </c>
      <c r="E1730" s="20">
        <v>1</v>
      </c>
    </row>
    <row r="1731" spans="2:5" x14ac:dyDescent="0.25">
      <c r="B1731" s="26" t="s">
        <v>649</v>
      </c>
      <c r="C1731" s="26" t="s">
        <v>665</v>
      </c>
      <c r="D1731" s="26" t="s">
        <v>20</v>
      </c>
      <c r="E1731" s="20">
        <v>1</v>
      </c>
    </row>
    <row r="1732" spans="2:5" x14ac:dyDescent="0.25">
      <c r="B1732" s="26" t="s">
        <v>649</v>
      </c>
      <c r="C1732" s="26" t="s">
        <v>1659</v>
      </c>
      <c r="D1732" s="26" t="s">
        <v>1</v>
      </c>
      <c r="E1732" s="20">
        <v>1</v>
      </c>
    </row>
    <row r="1733" spans="2:5" x14ac:dyDescent="0.25">
      <c r="B1733" s="26" t="s">
        <v>649</v>
      </c>
      <c r="C1733" s="26" t="s">
        <v>1659</v>
      </c>
      <c r="D1733" s="26" t="s">
        <v>3</v>
      </c>
      <c r="E1733" s="20">
        <v>1</v>
      </c>
    </row>
    <row r="1734" spans="2:5" x14ac:dyDescent="0.25">
      <c r="B1734" s="26" t="s">
        <v>649</v>
      </c>
      <c r="C1734" s="26" t="s">
        <v>1659</v>
      </c>
      <c r="D1734" s="26" t="s">
        <v>20</v>
      </c>
      <c r="E1734" s="20">
        <v>1</v>
      </c>
    </row>
    <row r="1735" spans="2:5" x14ac:dyDescent="0.25">
      <c r="B1735" s="26" t="s">
        <v>649</v>
      </c>
      <c r="C1735" s="26" t="s">
        <v>1660</v>
      </c>
      <c r="D1735" s="26" t="s">
        <v>1</v>
      </c>
      <c r="E1735" s="20">
        <v>1</v>
      </c>
    </row>
    <row r="1736" spans="2:5" x14ac:dyDescent="0.25">
      <c r="B1736" s="26" t="s">
        <v>649</v>
      </c>
      <c r="C1736" s="26" t="s">
        <v>1660</v>
      </c>
      <c r="D1736" s="26" t="s">
        <v>3</v>
      </c>
      <c r="E1736" s="20">
        <v>1</v>
      </c>
    </row>
    <row r="1737" spans="2:5" x14ac:dyDescent="0.25">
      <c r="B1737" s="26" t="s">
        <v>649</v>
      </c>
      <c r="C1737" s="26" t="s">
        <v>1660</v>
      </c>
      <c r="D1737" s="26" t="s">
        <v>20</v>
      </c>
      <c r="E1737" s="20">
        <v>1</v>
      </c>
    </row>
    <row r="1738" spans="2:5" x14ac:dyDescent="0.25">
      <c r="B1738" s="26" t="s">
        <v>649</v>
      </c>
      <c r="C1738" s="26" t="s">
        <v>1661</v>
      </c>
      <c r="D1738" s="26" t="s">
        <v>1</v>
      </c>
      <c r="E1738" s="20">
        <v>1</v>
      </c>
    </row>
    <row r="1739" spans="2:5" x14ac:dyDescent="0.25">
      <c r="B1739" s="26" t="s">
        <v>649</v>
      </c>
      <c r="C1739" s="26" t="s">
        <v>1661</v>
      </c>
      <c r="D1739" s="26" t="s">
        <v>3</v>
      </c>
      <c r="E1739" s="20">
        <v>1</v>
      </c>
    </row>
    <row r="1740" spans="2:5" x14ac:dyDescent="0.25">
      <c r="B1740" s="26" t="s">
        <v>649</v>
      </c>
      <c r="C1740" s="26" t="s">
        <v>1661</v>
      </c>
      <c r="D1740" s="26" t="s">
        <v>20</v>
      </c>
      <c r="E1740" s="20">
        <v>1</v>
      </c>
    </row>
    <row r="1741" spans="2:5" x14ac:dyDescent="0.25">
      <c r="B1741" s="26" t="s">
        <v>649</v>
      </c>
      <c r="C1741" s="26" t="s">
        <v>1563</v>
      </c>
      <c r="D1741" s="26" t="s">
        <v>3</v>
      </c>
      <c r="E1741" s="20">
        <v>1</v>
      </c>
    </row>
    <row r="1742" spans="2:5" x14ac:dyDescent="0.25">
      <c r="B1742" s="26" t="s">
        <v>649</v>
      </c>
      <c r="C1742" s="26" t="s">
        <v>1563</v>
      </c>
      <c r="D1742" s="26" t="s">
        <v>1</v>
      </c>
      <c r="E1742" s="20">
        <v>1</v>
      </c>
    </row>
    <row r="1743" spans="2:5" x14ac:dyDescent="0.25">
      <c r="B1743" s="26" t="s">
        <v>649</v>
      </c>
      <c r="C1743" s="26" t="s">
        <v>1563</v>
      </c>
      <c r="D1743" s="26" t="s">
        <v>20</v>
      </c>
      <c r="E1743" s="20">
        <v>1</v>
      </c>
    </row>
    <row r="1744" spans="2:5" x14ac:dyDescent="0.25">
      <c r="B1744" s="26" t="s">
        <v>667</v>
      </c>
      <c r="C1744" s="26" t="s">
        <v>666</v>
      </c>
      <c r="D1744" s="26" t="s">
        <v>1</v>
      </c>
      <c r="E1744" s="20">
        <v>1</v>
      </c>
    </row>
    <row r="1745" spans="2:5" x14ac:dyDescent="0.25">
      <c r="B1745" s="26" t="s">
        <v>667</v>
      </c>
      <c r="C1745" s="26" t="s">
        <v>666</v>
      </c>
      <c r="D1745" s="26" t="s">
        <v>3</v>
      </c>
      <c r="E1745" s="20">
        <v>1</v>
      </c>
    </row>
    <row r="1746" spans="2:5" x14ac:dyDescent="0.25">
      <c r="B1746" s="26" t="s">
        <v>667</v>
      </c>
      <c r="C1746" s="26" t="s">
        <v>666</v>
      </c>
      <c r="D1746" s="26" t="s">
        <v>20</v>
      </c>
      <c r="E1746" s="20">
        <v>1</v>
      </c>
    </row>
    <row r="1747" spans="2:5" x14ac:dyDescent="0.25">
      <c r="B1747" s="26" t="s">
        <v>669</v>
      </c>
      <c r="C1747" s="26" t="s">
        <v>668</v>
      </c>
      <c r="D1747" s="26" t="s">
        <v>1</v>
      </c>
      <c r="E1747" s="20">
        <v>1</v>
      </c>
    </row>
    <row r="1748" spans="2:5" x14ac:dyDescent="0.25">
      <c r="B1748" s="26" t="s">
        <v>669</v>
      </c>
      <c r="C1748" s="26" t="s">
        <v>668</v>
      </c>
      <c r="D1748" s="26" t="s">
        <v>3</v>
      </c>
      <c r="E1748" s="20">
        <v>1</v>
      </c>
    </row>
    <row r="1749" spans="2:5" x14ac:dyDescent="0.25">
      <c r="B1749" s="26" t="s">
        <v>669</v>
      </c>
      <c r="C1749" s="26" t="s">
        <v>668</v>
      </c>
      <c r="D1749" s="26" t="s">
        <v>20</v>
      </c>
      <c r="E1749" s="20">
        <v>1</v>
      </c>
    </row>
    <row r="1750" spans="2:5" x14ac:dyDescent="0.25">
      <c r="B1750" s="26" t="s">
        <v>669</v>
      </c>
      <c r="C1750" s="26" t="s">
        <v>670</v>
      </c>
      <c r="D1750" s="26" t="s">
        <v>1</v>
      </c>
      <c r="E1750" s="20">
        <v>1</v>
      </c>
    </row>
    <row r="1751" spans="2:5" x14ac:dyDescent="0.25">
      <c r="B1751" s="26" t="s">
        <v>669</v>
      </c>
      <c r="C1751" s="26" t="s">
        <v>670</v>
      </c>
      <c r="D1751" s="26" t="s">
        <v>3</v>
      </c>
      <c r="E1751" s="20">
        <v>1</v>
      </c>
    </row>
    <row r="1752" spans="2:5" x14ac:dyDescent="0.25">
      <c r="B1752" s="26" t="s">
        <v>669</v>
      </c>
      <c r="C1752" s="26" t="s">
        <v>670</v>
      </c>
      <c r="D1752" s="26" t="s">
        <v>20</v>
      </c>
      <c r="E1752" s="20">
        <v>1</v>
      </c>
    </row>
    <row r="1753" spans="2:5" x14ac:dyDescent="0.25">
      <c r="B1753" s="26" t="s">
        <v>669</v>
      </c>
      <c r="C1753" s="26" t="s">
        <v>671</v>
      </c>
      <c r="D1753" s="26" t="s">
        <v>1</v>
      </c>
      <c r="E1753" s="20">
        <v>1</v>
      </c>
    </row>
    <row r="1754" spans="2:5" x14ac:dyDescent="0.25">
      <c r="B1754" s="26" t="s">
        <v>669</v>
      </c>
      <c r="C1754" s="26" t="s">
        <v>671</v>
      </c>
      <c r="D1754" s="26" t="s">
        <v>3</v>
      </c>
      <c r="E1754" s="20">
        <v>1</v>
      </c>
    </row>
    <row r="1755" spans="2:5" x14ac:dyDescent="0.25">
      <c r="B1755" s="26" t="s">
        <v>669</v>
      </c>
      <c r="C1755" s="26" t="s">
        <v>671</v>
      </c>
      <c r="D1755" s="26" t="s">
        <v>20</v>
      </c>
      <c r="E1755" s="20">
        <v>1</v>
      </c>
    </row>
    <row r="1756" spans="2:5" x14ac:dyDescent="0.25">
      <c r="B1756" s="26" t="s">
        <v>669</v>
      </c>
      <c r="C1756" s="26" t="s">
        <v>672</v>
      </c>
      <c r="D1756" s="26" t="s">
        <v>1</v>
      </c>
      <c r="E1756" s="20">
        <v>1</v>
      </c>
    </row>
    <row r="1757" spans="2:5" x14ac:dyDescent="0.25">
      <c r="B1757" s="26" t="s">
        <v>669</v>
      </c>
      <c r="C1757" s="26" t="s">
        <v>672</v>
      </c>
      <c r="D1757" s="26" t="s">
        <v>3</v>
      </c>
      <c r="E1757" s="20">
        <v>1</v>
      </c>
    </row>
    <row r="1758" spans="2:5" x14ac:dyDescent="0.25">
      <c r="B1758" s="26" t="s">
        <v>669</v>
      </c>
      <c r="C1758" s="26" t="s">
        <v>672</v>
      </c>
      <c r="D1758" s="26" t="s">
        <v>20</v>
      </c>
      <c r="E1758" s="20">
        <v>1</v>
      </c>
    </row>
    <row r="1759" spans="2:5" x14ac:dyDescent="0.25">
      <c r="B1759" s="26" t="s">
        <v>669</v>
      </c>
      <c r="C1759" s="26" t="s">
        <v>745</v>
      </c>
      <c r="D1759" s="26" t="s">
        <v>1</v>
      </c>
      <c r="E1759" s="20">
        <v>1</v>
      </c>
    </row>
    <row r="1760" spans="2:5" x14ac:dyDescent="0.25">
      <c r="B1760" s="26" t="s">
        <v>669</v>
      </c>
      <c r="C1760" s="26" t="s">
        <v>745</v>
      </c>
      <c r="D1760" s="26" t="s">
        <v>3</v>
      </c>
      <c r="E1760" s="20">
        <v>1</v>
      </c>
    </row>
    <row r="1761" spans="2:5" x14ac:dyDescent="0.25">
      <c r="B1761" s="26" t="s">
        <v>669</v>
      </c>
      <c r="C1761" s="26" t="s">
        <v>745</v>
      </c>
      <c r="D1761" s="26" t="s">
        <v>20</v>
      </c>
      <c r="E1761" s="20">
        <v>1</v>
      </c>
    </row>
    <row r="1762" spans="2:5" x14ac:dyDescent="0.25">
      <c r="B1762" s="26" t="s">
        <v>669</v>
      </c>
      <c r="C1762" s="26" t="s">
        <v>746</v>
      </c>
      <c r="D1762" s="26" t="s">
        <v>1</v>
      </c>
      <c r="E1762" s="20">
        <v>1</v>
      </c>
    </row>
    <row r="1763" spans="2:5" x14ac:dyDescent="0.25">
      <c r="B1763" s="26" t="s">
        <v>669</v>
      </c>
      <c r="C1763" s="26" t="s">
        <v>746</v>
      </c>
      <c r="D1763" s="26" t="s">
        <v>3</v>
      </c>
      <c r="E1763" s="20">
        <v>1</v>
      </c>
    </row>
    <row r="1764" spans="2:5" x14ac:dyDescent="0.25">
      <c r="B1764" s="26" t="s">
        <v>669</v>
      </c>
      <c r="C1764" s="26" t="s">
        <v>746</v>
      </c>
      <c r="D1764" s="26" t="s">
        <v>20</v>
      </c>
      <c r="E1764" s="20">
        <v>1</v>
      </c>
    </row>
    <row r="1765" spans="2:5" x14ac:dyDescent="0.25">
      <c r="B1765" s="26" t="s">
        <v>669</v>
      </c>
      <c r="C1765" s="26" t="s">
        <v>673</v>
      </c>
      <c r="D1765" s="26" t="s">
        <v>1</v>
      </c>
      <c r="E1765" s="20">
        <v>1</v>
      </c>
    </row>
    <row r="1766" spans="2:5" x14ac:dyDescent="0.25">
      <c r="B1766" s="26" t="s">
        <v>669</v>
      </c>
      <c r="C1766" s="26" t="s">
        <v>673</v>
      </c>
      <c r="D1766" s="26" t="s">
        <v>3</v>
      </c>
      <c r="E1766" s="20">
        <v>1</v>
      </c>
    </row>
    <row r="1767" spans="2:5" x14ac:dyDescent="0.25">
      <c r="B1767" s="26" t="s">
        <v>669</v>
      </c>
      <c r="C1767" s="26" t="s">
        <v>673</v>
      </c>
      <c r="D1767" s="26" t="s">
        <v>20</v>
      </c>
      <c r="E1767" s="20">
        <v>1</v>
      </c>
    </row>
    <row r="1768" spans="2:5" x14ac:dyDescent="0.25">
      <c r="B1768" s="26" t="s">
        <v>669</v>
      </c>
      <c r="C1768" s="26" t="s">
        <v>1679</v>
      </c>
      <c r="D1768" s="26" t="s">
        <v>20</v>
      </c>
      <c r="E1768" s="20">
        <v>1</v>
      </c>
    </row>
    <row r="1769" spans="2:5" x14ac:dyDescent="0.25">
      <c r="B1769" s="26" t="s">
        <v>669</v>
      </c>
      <c r="C1769" s="26" t="s">
        <v>1679</v>
      </c>
      <c r="D1769" s="26" t="s">
        <v>1</v>
      </c>
      <c r="E1769" s="20">
        <v>1</v>
      </c>
    </row>
    <row r="1770" spans="2:5" x14ac:dyDescent="0.25">
      <c r="B1770" s="26" t="s">
        <v>669</v>
      </c>
      <c r="C1770" s="26" t="s">
        <v>1679</v>
      </c>
      <c r="D1770" s="26" t="s">
        <v>3</v>
      </c>
      <c r="E1770" s="20">
        <v>1</v>
      </c>
    </row>
    <row r="1771" spans="2:5" x14ac:dyDescent="0.25">
      <c r="B1771" s="26" t="s">
        <v>669</v>
      </c>
      <c r="C1771" s="26" t="s">
        <v>1680</v>
      </c>
      <c r="D1771" s="26" t="s">
        <v>20</v>
      </c>
      <c r="E1771" s="20">
        <v>1</v>
      </c>
    </row>
    <row r="1772" spans="2:5" x14ac:dyDescent="0.25">
      <c r="B1772" s="26" t="s">
        <v>669</v>
      </c>
      <c r="C1772" s="26" t="s">
        <v>1680</v>
      </c>
      <c r="D1772" s="26" t="s">
        <v>1</v>
      </c>
      <c r="E1772" s="20">
        <v>1</v>
      </c>
    </row>
    <row r="1773" spans="2:5" x14ac:dyDescent="0.25">
      <c r="B1773" s="26" t="s">
        <v>669</v>
      </c>
      <c r="C1773" s="26" t="s">
        <v>1680</v>
      </c>
      <c r="D1773" s="26" t="s">
        <v>3</v>
      </c>
      <c r="E1773" s="20">
        <v>1</v>
      </c>
    </row>
    <row r="1774" spans="2:5" x14ac:dyDescent="0.25">
      <c r="B1774" s="26" t="s">
        <v>669</v>
      </c>
      <c r="C1774" s="26" t="s">
        <v>2021</v>
      </c>
      <c r="D1774" s="26" t="s">
        <v>3</v>
      </c>
      <c r="E1774" s="20">
        <v>1</v>
      </c>
    </row>
    <row r="1775" spans="2:5" x14ac:dyDescent="0.25">
      <c r="B1775" s="26" t="s">
        <v>669</v>
      </c>
      <c r="C1775" s="26" t="s">
        <v>2021</v>
      </c>
      <c r="D1775" s="26" t="s">
        <v>1</v>
      </c>
      <c r="E1775" s="20">
        <v>1</v>
      </c>
    </row>
    <row r="1776" spans="2:5" x14ac:dyDescent="0.25">
      <c r="B1776" s="26" t="s">
        <v>669</v>
      </c>
      <c r="C1776" s="26" t="s">
        <v>2021</v>
      </c>
      <c r="D1776" s="26" t="s">
        <v>20</v>
      </c>
      <c r="E1776" s="20">
        <v>1</v>
      </c>
    </row>
    <row r="1777" spans="2:5" x14ac:dyDescent="0.25">
      <c r="B1777" s="26" t="s">
        <v>669</v>
      </c>
      <c r="C1777" s="26" t="s">
        <v>674</v>
      </c>
      <c r="D1777" s="26" t="s">
        <v>1</v>
      </c>
      <c r="E1777" s="20">
        <v>1</v>
      </c>
    </row>
    <row r="1778" spans="2:5" x14ac:dyDescent="0.25">
      <c r="B1778" s="26" t="s">
        <v>669</v>
      </c>
      <c r="C1778" s="26" t="s">
        <v>674</v>
      </c>
      <c r="D1778" s="26" t="s">
        <v>3</v>
      </c>
      <c r="E1778" s="20">
        <v>1</v>
      </c>
    </row>
    <row r="1779" spans="2:5" x14ac:dyDescent="0.25">
      <c r="B1779" s="26" t="s">
        <v>669</v>
      </c>
      <c r="C1779" s="26" t="s">
        <v>674</v>
      </c>
      <c r="D1779" s="26" t="s">
        <v>20</v>
      </c>
      <c r="E1779" s="20">
        <v>1</v>
      </c>
    </row>
    <row r="1780" spans="2:5" x14ac:dyDescent="0.25">
      <c r="B1780" s="26" t="s">
        <v>669</v>
      </c>
      <c r="C1780" s="26" t="s">
        <v>675</v>
      </c>
      <c r="D1780" s="26" t="s">
        <v>3</v>
      </c>
      <c r="E1780" s="20">
        <v>1</v>
      </c>
    </row>
    <row r="1781" spans="2:5" x14ac:dyDescent="0.25">
      <c r="B1781" s="26" t="s">
        <v>669</v>
      </c>
      <c r="C1781" s="26" t="s">
        <v>676</v>
      </c>
      <c r="D1781" s="26" t="s">
        <v>1</v>
      </c>
      <c r="E1781" s="20">
        <v>1</v>
      </c>
    </row>
    <row r="1782" spans="2:5" x14ac:dyDescent="0.25">
      <c r="B1782" s="26" t="s">
        <v>669</v>
      </c>
      <c r="C1782" s="26" t="s">
        <v>676</v>
      </c>
      <c r="D1782" s="26" t="s">
        <v>3</v>
      </c>
      <c r="E1782" s="20">
        <v>1</v>
      </c>
    </row>
    <row r="1783" spans="2:5" x14ac:dyDescent="0.25">
      <c r="B1783" s="26" t="s">
        <v>669</v>
      </c>
      <c r="C1783" s="26" t="s">
        <v>676</v>
      </c>
      <c r="D1783" s="26" t="s">
        <v>20</v>
      </c>
      <c r="E1783" s="20">
        <v>1</v>
      </c>
    </row>
    <row r="1784" spans="2:5" x14ac:dyDescent="0.25">
      <c r="B1784" s="26" t="s">
        <v>669</v>
      </c>
      <c r="C1784" s="26" t="s">
        <v>677</v>
      </c>
      <c r="D1784" s="26" t="s">
        <v>1</v>
      </c>
      <c r="E1784" s="20">
        <v>1</v>
      </c>
    </row>
    <row r="1785" spans="2:5" x14ac:dyDescent="0.25">
      <c r="B1785" s="26" t="s">
        <v>669</v>
      </c>
      <c r="C1785" s="26" t="s">
        <v>677</v>
      </c>
      <c r="D1785" s="26" t="s">
        <v>3</v>
      </c>
      <c r="E1785" s="20">
        <v>1</v>
      </c>
    </row>
    <row r="1786" spans="2:5" x14ac:dyDescent="0.25">
      <c r="B1786" s="26" t="s">
        <v>669</v>
      </c>
      <c r="C1786" s="26" t="s">
        <v>677</v>
      </c>
      <c r="D1786" s="26" t="s">
        <v>20</v>
      </c>
      <c r="E1786" s="20">
        <v>1</v>
      </c>
    </row>
    <row r="1787" spans="2:5" x14ac:dyDescent="0.25">
      <c r="B1787" s="26" t="s">
        <v>669</v>
      </c>
      <c r="C1787" s="26" t="s">
        <v>678</v>
      </c>
      <c r="D1787" s="26" t="s">
        <v>1</v>
      </c>
      <c r="E1787" s="20">
        <v>1</v>
      </c>
    </row>
    <row r="1788" spans="2:5" x14ac:dyDescent="0.25">
      <c r="B1788" s="26" t="s">
        <v>669</v>
      </c>
      <c r="C1788" s="26" t="s">
        <v>678</v>
      </c>
      <c r="D1788" s="26" t="s">
        <v>3</v>
      </c>
      <c r="E1788" s="20">
        <v>1</v>
      </c>
    </row>
    <row r="1789" spans="2:5" x14ac:dyDescent="0.25">
      <c r="B1789" s="26" t="s">
        <v>669</v>
      </c>
      <c r="C1789" s="26" t="s">
        <v>678</v>
      </c>
      <c r="D1789" s="26" t="s">
        <v>20</v>
      </c>
      <c r="E1789" s="20">
        <v>1</v>
      </c>
    </row>
    <row r="1790" spans="2:5" x14ac:dyDescent="0.25">
      <c r="B1790" s="26" t="s">
        <v>669</v>
      </c>
      <c r="C1790" s="26" t="s">
        <v>679</v>
      </c>
      <c r="D1790" s="26" t="s">
        <v>1</v>
      </c>
      <c r="E1790" s="20">
        <v>1</v>
      </c>
    </row>
    <row r="1791" spans="2:5" x14ac:dyDescent="0.25">
      <c r="B1791" s="26" t="s">
        <v>669</v>
      </c>
      <c r="C1791" s="26" t="s">
        <v>679</v>
      </c>
      <c r="D1791" s="26" t="s">
        <v>3</v>
      </c>
      <c r="E1791" s="20">
        <v>1</v>
      </c>
    </row>
    <row r="1792" spans="2:5" x14ac:dyDescent="0.25">
      <c r="B1792" s="26" t="s">
        <v>669</v>
      </c>
      <c r="C1792" s="26" t="s">
        <v>679</v>
      </c>
      <c r="D1792" s="26" t="s">
        <v>20</v>
      </c>
      <c r="E1792" s="20">
        <v>1</v>
      </c>
    </row>
    <row r="1793" spans="2:5" x14ac:dyDescent="0.25">
      <c r="B1793" s="26" t="s">
        <v>669</v>
      </c>
      <c r="C1793" s="26" t="s">
        <v>680</v>
      </c>
      <c r="D1793" s="26" t="s">
        <v>1</v>
      </c>
      <c r="E1793" s="20">
        <v>1</v>
      </c>
    </row>
    <row r="1794" spans="2:5" x14ac:dyDescent="0.25">
      <c r="B1794" s="26" t="s">
        <v>669</v>
      </c>
      <c r="C1794" s="26" t="s">
        <v>680</v>
      </c>
      <c r="D1794" s="26" t="s">
        <v>3</v>
      </c>
      <c r="E1794" s="20">
        <v>1</v>
      </c>
    </row>
    <row r="1795" spans="2:5" x14ac:dyDescent="0.25">
      <c r="B1795" s="26" t="s">
        <v>669</v>
      </c>
      <c r="C1795" s="26" t="s">
        <v>680</v>
      </c>
      <c r="D1795" s="26" t="s">
        <v>20</v>
      </c>
      <c r="E1795" s="20">
        <v>1</v>
      </c>
    </row>
    <row r="1796" spans="2:5" x14ac:dyDescent="0.25">
      <c r="B1796" s="26" t="s">
        <v>669</v>
      </c>
      <c r="C1796" s="26" t="s">
        <v>681</v>
      </c>
      <c r="D1796" s="26" t="s">
        <v>1</v>
      </c>
      <c r="E1796" s="20">
        <v>1</v>
      </c>
    </row>
    <row r="1797" spans="2:5" x14ac:dyDescent="0.25">
      <c r="B1797" s="26" t="s">
        <v>669</v>
      </c>
      <c r="C1797" s="26" t="s">
        <v>681</v>
      </c>
      <c r="D1797" s="26" t="s">
        <v>3</v>
      </c>
      <c r="E1797" s="20">
        <v>1</v>
      </c>
    </row>
    <row r="1798" spans="2:5" x14ac:dyDescent="0.25">
      <c r="B1798" s="26" t="s">
        <v>669</v>
      </c>
      <c r="C1798" s="26" t="s">
        <v>681</v>
      </c>
      <c r="D1798" s="26" t="s">
        <v>20</v>
      </c>
      <c r="E1798" s="20">
        <v>1</v>
      </c>
    </row>
    <row r="1799" spans="2:5" x14ac:dyDescent="0.25">
      <c r="B1799" s="26" t="s">
        <v>669</v>
      </c>
      <c r="C1799" s="26" t="s">
        <v>682</v>
      </c>
      <c r="D1799" s="26" t="s">
        <v>1</v>
      </c>
      <c r="E1799" s="20">
        <v>1</v>
      </c>
    </row>
    <row r="1800" spans="2:5" x14ac:dyDescent="0.25">
      <c r="B1800" s="26" t="s">
        <v>669</v>
      </c>
      <c r="C1800" s="26" t="s">
        <v>682</v>
      </c>
      <c r="D1800" s="26" t="s">
        <v>3</v>
      </c>
      <c r="E1800" s="20">
        <v>1</v>
      </c>
    </row>
    <row r="1801" spans="2:5" x14ac:dyDescent="0.25">
      <c r="B1801" s="26" t="s">
        <v>669</v>
      </c>
      <c r="C1801" s="26" t="s">
        <v>682</v>
      </c>
      <c r="D1801" s="26" t="s">
        <v>20</v>
      </c>
      <c r="E1801" s="20">
        <v>1</v>
      </c>
    </row>
    <row r="1802" spans="2:5" x14ac:dyDescent="0.25">
      <c r="B1802" s="26" t="s">
        <v>669</v>
      </c>
      <c r="C1802" s="26" t="s">
        <v>683</v>
      </c>
      <c r="D1802" s="26" t="s">
        <v>1</v>
      </c>
      <c r="E1802" s="20">
        <v>1</v>
      </c>
    </row>
    <row r="1803" spans="2:5" x14ac:dyDescent="0.25">
      <c r="B1803" s="26" t="s">
        <v>669</v>
      </c>
      <c r="C1803" s="26" t="s">
        <v>683</v>
      </c>
      <c r="D1803" s="26" t="s">
        <v>3</v>
      </c>
      <c r="E1803" s="20">
        <v>1</v>
      </c>
    </row>
    <row r="1804" spans="2:5" x14ac:dyDescent="0.25">
      <c r="B1804" s="26" t="s">
        <v>669</v>
      </c>
      <c r="C1804" s="26" t="s">
        <v>683</v>
      </c>
      <c r="D1804" s="26" t="s">
        <v>20</v>
      </c>
      <c r="E1804" s="20">
        <v>1</v>
      </c>
    </row>
    <row r="1805" spans="2:5" x14ac:dyDescent="0.25">
      <c r="B1805" s="26" t="s">
        <v>669</v>
      </c>
      <c r="C1805" s="26" t="s">
        <v>684</v>
      </c>
      <c r="D1805" s="26" t="s">
        <v>1</v>
      </c>
      <c r="E1805" s="20">
        <v>1</v>
      </c>
    </row>
    <row r="1806" spans="2:5" x14ac:dyDescent="0.25">
      <c r="B1806" s="26" t="s">
        <v>669</v>
      </c>
      <c r="C1806" s="26" t="s">
        <v>684</v>
      </c>
      <c r="D1806" s="26" t="s">
        <v>3</v>
      </c>
      <c r="E1806" s="20">
        <v>1</v>
      </c>
    </row>
    <row r="1807" spans="2:5" x14ac:dyDescent="0.25">
      <c r="B1807" s="26" t="s">
        <v>669</v>
      </c>
      <c r="C1807" s="26" t="s">
        <v>684</v>
      </c>
      <c r="D1807" s="26" t="s">
        <v>20</v>
      </c>
      <c r="E1807" s="20">
        <v>1</v>
      </c>
    </row>
    <row r="1808" spans="2:5" x14ac:dyDescent="0.25">
      <c r="B1808" s="26" t="s">
        <v>669</v>
      </c>
      <c r="C1808" s="26" t="s">
        <v>684</v>
      </c>
      <c r="D1808" s="26" t="s">
        <v>744</v>
      </c>
      <c r="E1808" s="20">
        <v>1</v>
      </c>
    </row>
    <row r="1809" spans="2:5" x14ac:dyDescent="0.25">
      <c r="B1809" s="26" t="s">
        <v>669</v>
      </c>
      <c r="C1809" s="26" t="s">
        <v>685</v>
      </c>
      <c r="D1809" s="26" t="s">
        <v>1</v>
      </c>
      <c r="E1809" s="20">
        <v>1</v>
      </c>
    </row>
    <row r="1810" spans="2:5" x14ac:dyDescent="0.25">
      <c r="B1810" s="26" t="s">
        <v>669</v>
      </c>
      <c r="C1810" s="26" t="s">
        <v>685</v>
      </c>
      <c r="D1810" s="26" t="s">
        <v>3</v>
      </c>
      <c r="E1810" s="20">
        <v>1</v>
      </c>
    </row>
    <row r="1811" spans="2:5" x14ac:dyDescent="0.25">
      <c r="B1811" s="26" t="s">
        <v>669</v>
      </c>
      <c r="C1811" s="26" t="s">
        <v>685</v>
      </c>
      <c r="D1811" s="26" t="s">
        <v>20</v>
      </c>
      <c r="E1811" s="20">
        <v>1</v>
      </c>
    </row>
    <row r="1812" spans="2:5" x14ac:dyDescent="0.25">
      <c r="B1812" s="26" t="s">
        <v>669</v>
      </c>
      <c r="C1812" s="26" t="s">
        <v>686</v>
      </c>
      <c r="D1812" s="26" t="s">
        <v>1</v>
      </c>
      <c r="E1812" s="20">
        <v>1</v>
      </c>
    </row>
    <row r="1813" spans="2:5" x14ac:dyDescent="0.25">
      <c r="B1813" s="26" t="s">
        <v>669</v>
      </c>
      <c r="C1813" s="26" t="s">
        <v>686</v>
      </c>
      <c r="D1813" s="26" t="s">
        <v>3</v>
      </c>
      <c r="E1813" s="20">
        <v>1</v>
      </c>
    </row>
    <row r="1814" spans="2:5" x14ac:dyDescent="0.25">
      <c r="B1814" s="26" t="s">
        <v>669</v>
      </c>
      <c r="C1814" s="26" t="s">
        <v>686</v>
      </c>
      <c r="D1814" s="26" t="s">
        <v>20</v>
      </c>
      <c r="E1814" s="20">
        <v>1</v>
      </c>
    </row>
    <row r="1815" spans="2:5" x14ac:dyDescent="0.25">
      <c r="B1815" s="26" t="s">
        <v>669</v>
      </c>
      <c r="C1815" s="26" t="s">
        <v>687</v>
      </c>
      <c r="D1815" s="26" t="s">
        <v>1</v>
      </c>
      <c r="E1815" s="20">
        <v>1</v>
      </c>
    </row>
    <row r="1816" spans="2:5" x14ac:dyDescent="0.25">
      <c r="B1816" s="26" t="s">
        <v>669</v>
      </c>
      <c r="C1816" s="26" t="s">
        <v>687</v>
      </c>
      <c r="D1816" s="26" t="s">
        <v>3</v>
      </c>
      <c r="E1816" s="20">
        <v>1</v>
      </c>
    </row>
    <row r="1817" spans="2:5" x14ac:dyDescent="0.25">
      <c r="B1817" s="26" t="s">
        <v>669</v>
      </c>
      <c r="C1817" s="26" t="s">
        <v>687</v>
      </c>
      <c r="D1817" s="26" t="s">
        <v>20</v>
      </c>
      <c r="E1817" s="20">
        <v>1</v>
      </c>
    </row>
    <row r="1818" spans="2:5" x14ac:dyDescent="0.25">
      <c r="B1818" s="26" t="s">
        <v>669</v>
      </c>
      <c r="C1818" s="26" t="s">
        <v>688</v>
      </c>
      <c r="D1818" s="26" t="s">
        <v>1</v>
      </c>
      <c r="E1818" s="20">
        <v>1</v>
      </c>
    </row>
    <row r="1819" spans="2:5" x14ac:dyDescent="0.25">
      <c r="B1819" s="26" t="s">
        <v>669</v>
      </c>
      <c r="C1819" s="26" t="s">
        <v>688</v>
      </c>
      <c r="D1819" s="26" t="s">
        <v>3</v>
      </c>
      <c r="E1819" s="20">
        <v>1</v>
      </c>
    </row>
    <row r="1820" spans="2:5" x14ac:dyDescent="0.25">
      <c r="B1820" s="26" t="s">
        <v>669</v>
      </c>
      <c r="C1820" s="26" t="s">
        <v>688</v>
      </c>
      <c r="D1820" s="26" t="s">
        <v>20</v>
      </c>
      <c r="E1820" s="20">
        <v>1</v>
      </c>
    </row>
    <row r="1821" spans="2:5" x14ac:dyDescent="0.25">
      <c r="B1821" s="26" t="s">
        <v>669</v>
      </c>
      <c r="C1821" s="26" t="s">
        <v>689</v>
      </c>
      <c r="D1821" s="26" t="s">
        <v>1</v>
      </c>
      <c r="E1821" s="20">
        <v>1</v>
      </c>
    </row>
    <row r="1822" spans="2:5" x14ac:dyDescent="0.25">
      <c r="B1822" s="26" t="s">
        <v>669</v>
      </c>
      <c r="C1822" s="26" t="s">
        <v>689</v>
      </c>
      <c r="D1822" s="26" t="s">
        <v>3</v>
      </c>
      <c r="E1822" s="20">
        <v>1</v>
      </c>
    </row>
    <row r="1823" spans="2:5" x14ac:dyDescent="0.25">
      <c r="B1823" s="26" t="s">
        <v>669</v>
      </c>
      <c r="C1823" s="26" t="s">
        <v>689</v>
      </c>
      <c r="D1823" s="26" t="s">
        <v>20</v>
      </c>
      <c r="E1823" s="20">
        <v>1</v>
      </c>
    </row>
    <row r="1824" spans="2:5" x14ac:dyDescent="0.25">
      <c r="B1824" s="26" t="s">
        <v>669</v>
      </c>
      <c r="C1824" s="26" t="s">
        <v>689</v>
      </c>
      <c r="D1824" s="26" t="s">
        <v>749</v>
      </c>
      <c r="E1824" s="20">
        <v>1</v>
      </c>
    </row>
    <row r="1825" spans="2:5" x14ac:dyDescent="0.25">
      <c r="B1825" s="26" t="s">
        <v>669</v>
      </c>
      <c r="C1825" s="26" t="s">
        <v>1681</v>
      </c>
      <c r="D1825" s="26" t="s">
        <v>1</v>
      </c>
      <c r="E1825" s="20">
        <v>1</v>
      </c>
    </row>
    <row r="1826" spans="2:5" x14ac:dyDescent="0.25">
      <c r="B1826" s="26" t="s">
        <v>669</v>
      </c>
      <c r="C1826" s="26" t="s">
        <v>1681</v>
      </c>
      <c r="D1826" s="26" t="s">
        <v>3</v>
      </c>
      <c r="E1826" s="20">
        <v>1</v>
      </c>
    </row>
    <row r="1827" spans="2:5" x14ac:dyDescent="0.25">
      <c r="B1827" s="26" t="s">
        <v>669</v>
      </c>
      <c r="C1827" s="26" t="s">
        <v>1681</v>
      </c>
      <c r="D1827" s="26" t="s">
        <v>20</v>
      </c>
      <c r="E1827" s="20">
        <v>1</v>
      </c>
    </row>
    <row r="1828" spans="2:5" x14ac:dyDescent="0.25">
      <c r="B1828" s="26" t="s">
        <v>669</v>
      </c>
      <c r="C1828" s="26" t="s">
        <v>1430</v>
      </c>
      <c r="D1828" s="26" t="s">
        <v>1</v>
      </c>
      <c r="E1828" s="20">
        <v>1</v>
      </c>
    </row>
    <row r="1829" spans="2:5" x14ac:dyDescent="0.25">
      <c r="B1829" s="26" t="s">
        <v>669</v>
      </c>
      <c r="C1829" s="26" t="s">
        <v>1430</v>
      </c>
      <c r="D1829" s="26" t="s">
        <v>3</v>
      </c>
      <c r="E1829" s="20">
        <v>1</v>
      </c>
    </row>
    <row r="1830" spans="2:5" x14ac:dyDescent="0.25">
      <c r="B1830" s="26" t="s">
        <v>669</v>
      </c>
      <c r="C1830" s="26" t="s">
        <v>1430</v>
      </c>
      <c r="D1830" s="26" t="s">
        <v>20</v>
      </c>
      <c r="E1830" s="20">
        <v>1</v>
      </c>
    </row>
    <row r="1831" spans="2:5" x14ac:dyDescent="0.25">
      <c r="B1831" s="26" t="s">
        <v>669</v>
      </c>
      <c r="C1831" s="26" t="s">
        <v>690</v>
      </c>
      <c r="D1831" s="26" t="s">
        <v>1</v>
      </c>
      <c r="E1831" s="20">
        <v>1</v>
      </c>
    </row>
    <row r="1832" spans="2:5" x14ac:dyDescent="0.25">
      <c r="B1832" s="26" t="s">
        <v>669</v>
      </c>
      <c r="C1832" s="26" t="s">
        <v>690</v>
      </c>
      <c r="D1832" s="26" t="s">
        <v>3</v>
      </c>
      <c r="E1832" s="20">
        <v>1</v>
      </c>
    </row>
    <row r="1833" spans="2:5" x14ac:dyDescent="0.25">
      <c r="B1833" s="26" t="s">
        <v>669</v>
      </c>
      <c r="C1833" s="26" t="s">
        <v>690</v>
      </c>
      <c r="D1833" s="26" t="s">
        <v>20</v>
      </c>
      <c r="E1833" s="20">
        <v>1</v>
      </c>
    </row>
    <row r="1834" spans="2:5" x14ac:dyDescent="0.25">
      <c r="B1834" s="26" t="s">
        <v>669</v>
      </c>
      <c r="C1834" s="26" t="s">
        <v>691</v>
      </c>
      <c r="D1834" s="26" t="s">
        <v>1</v>
      </c>
      <c r="E1834" s="20">
        <v>1</v>
      </c>
    </row>
    <row r="1835" spans="2:5" x14ac:dyDescent="0.25">
      <c r="B1835" s="26" t="s">
        <v>669</v>
      </c>
      <c r="C1835" s="26" t="s">
        <v>691</v>
      </c>
      <c r="D1835" s="26" t="s">
        <v>3</v>
      </c>
      <c r="E1835" s="20">
        <v>1</v>
      </c>
    </row>
    <row r="1836" spans="2:5" x14ac:dyDescent="0.25">
      <c r="B1836" s="26" t="s">
        <v>669</v>
      </c>
      <c r="C1836" s="26" t="s">
        <v>691</v>
      </c>
      <c r="D1836" s="26" t="s">
        <v>20</v>
      </c>
      <c r="E1836" s="20">
        <v>1</v>
      </c>
    </row>
    <row r="1837" spans="2:5" x14ac:dyDescent="0.25">
      <c r="B1837" s="26" t="s">
        <v>669</v>
      </c>
      <c r="C1837" s="26" t="s">
        <v>691</v>
      </c>
      <c r="D1837" s="26" t="s">
        <v>749</v>
      </c>
      <c r="E1837" s="20">
        <v>1</v>
      </c>
    </row>
    <row r="1838" spans="2:5" x14ac:dyDescent="0.25">
      <c r="B1838" s="26" t="s">
        <v>669</v>
      </c>
      <c r="C1838" s="26" t="s">
        <v>692</v>
      </c>
      <c r="D1838" s="26" t="s">
        <v>3</v>
      </c>
      <c r="E1838" s="20">
        <v>1</v>
      </c>
    </row>
    <row r="1839" spans="2:5" x14ac:dyDescent="0.25">
      <c r="B1839" s="26" t="s">
        <v>669</v>
      </c>
      <c r="C1839" s="26" t="s">
        <v>1965</v>
      </c>
      <c r="D1839" s="26" t="s">
        <v>3</v>
      </c>
      <c r="E1839" s="20">
        <v>1</v>
      </c>
    </row>
    <row r="1840" spans="2:5" x14ac:dyDescent="0.25">
      <c r="B1840" s="26" t="s">
        <v>669</v>
      </c>
      <c r="C1840" s="26" t="s">
        <v>1965</v>
      </c>
      <c r="D1840" s="26" t="s">
        <v>1</v>
      </c>
      <c r="E1840" s="20">
        <v>1</v>
      </c>
    </row>
    <row r="1841" spans="2:5" x14ac:dyDescent="0.25">
      <c r="B1841" s="26" t="s">
        <v>669</v>
      </c>
      <c r="C1841" s="26" t="s">
        <v>1965</v>
      </c>
      <c r="D1841" s="26" t="s">
        <v>20</v>
      </c>
      <c r="E1841" s="20">
        <v>1</v>
      </c>
    </row>
    <row r="1842" spans="2:5" x14ac:dyDescent="0.25">
      <c r="B1842" s="26" t="s">
        <v>669</v>
      </c>
      <c r="C1842" s="26" t="s">
        <v>693</v>
      </c>
      <c r="D1842" s="26" t="s">
        <v>1</v>
      </c>
      <c r="E1842" s="20">
        <v>1</v>
      </c>
    </row>
    <row r="1843" spans="2:5" x14ac:dyDescent="0.25">
      <c r="B1843" s="26" t="s">
        <v>669</v>
      </c>
      <c r="C1843" s="26" t="s">
        <v>693</v>
      </c>
      <c r="D1843" s="26" t="s">
        <v>3</v>
      </c>
      <c r="E1843" s="20">
        <v>1</v>
      </c>
    </row>
    <row r="1844" spans="2:5" x14ac:dyDescent="0.25">
      <c r="B1844" s="26" t="s">
        <v>669</v>
      </c>
      <c r="C1844" s="26" t="s">
        <v>693</v>
      </c>
      <c r="D1844" s="26" t="s">
        <v>20</v>
      </c>
      <c r="E1844" s="20">
        <v>1</v>
      </c>
    </row>
    <row r="1845" spans="2:5" x14ac:dyDescent="0.25">
      <c r="B1845" s="26" t="s">
        <v>669</v>
      </c>
      <c r="C1845" s="26" t="s">
        <v>694</v>
      </c>
      <c r="D1845" s="26" t="s">
        <v>1</v>
      </c>
      <c r="E1845" s="20">
        <v>1</v>
      </c>
    </row>
    <row r="1846" spans="2:5" x14ac:dyDescent="0.25">
      <c r="B1846" s="26" t="s">
        <v>669</v>
      </c>
      <c r="C1846" s="26" t="s">
        <v>694</v>
      </c>
      <c r="D1846" s="26" t="s">
        <v>3</v>
      </c>
      <c r="E1846" s="20">
        <v>1</v>
      </c>
    </row>
    <row r="1847" spans="2:5" x14ac:dyDescent="0.25">
      <c r="B1847" s="26" t="s">
        <v>669</v>
      </c>
      <c r="C1847" s="26" t="s">
        <v>694</v>
      </c>
      <c r="D1847" s="26" t="s">
        <v>20</v>
      </c>
      <c r="E1847" s="20">
        <v>1</v>
      </c>
    </row>
    <row r="1848" spans="2:5" x14ac:dyDescent="0.25">
      <c r="B1848" s="26" t="s">
        <v>669</v>
      </c>
      <c r="C1848" s="26" t="s">
        <v>695</v>
      </c>
      <c r="D1848" s="26" t="s">
        <v>1</v>
      </c>
      <c r="E1848" s="20">
        <v>1</v>
      </c>
    </row>
    <row r="1849" spans="2:5" x14ac:dyDescent="0.25">
      <c r="B1849" s="26" t="s">
        <v>669</v>
      </c>
      <c r="C1849" s="26" t="s">
        <v>695</v>
      </c>
      <c r="D1849" s="26" t="s">
        <v>3</v>
      </c>
      <c r="E1849" s="20">
        <v>1</v>
      </c>
    </row>
    <row r="1850" spans="2:5" x14ac:dyDescent="0.25">
      <c r="B1850" s="26" t="s">
        <v>669</v>
      </c>
      <c r="C1850" s="26" t="s">
        <v>695</v>
      </c>
      <c r="D1850" s="26" t="s">
        <v>20</v>
      </c>
      <c r="E1850" s="20">
        <v>1</v>
      </c>
    </row>
    <row r="1851" spans="2:5" x14ac:dyDescent="0.25">
      <c r="B1851" s="26" t="s">
        <v>669</v>
      </c>
      <c r="C1851" s="26" t="s">
        <v>753</v>
      </c>
      <c r="D1851" s="26" t="s">
        <v>1</v>
      </c>
      <c r="E1851" s="20">
        <v>1</v>
      </c>
    </row>
    <row r="1852" spans="2:5" x14ac:dyDescent="0.25">
      <c r="B1852" s="26" t="s">
        <v>669</v>
      </c>
      <c r="C1852" s="26" t="s">
        <v>753</v>
      </c>
      <c r="D1852" s="26" t="s">
        <v>3</v>
      </c>
      <c r="E1852" s="20">
        <v>1</v>
      </c>
    </row>
    <row r="1853" spans="2:5" x14ac:dyDescent="0.25">
      <c r="B1853" s="26" t="s">
        <v>669</v>
      </c>
      <c r="C1853" s="26" t="s">
        <v>753</v>
      </c>
      <c r="D1853" s="26" t="s">
        <v>20</v>
      </c>
      <c r="E1853" s="20">
        <v>1</v>
      </c>
    </row>
    <row r="1854" spans="2:5" x14ac:dyDescent="0.25">
      <c r="B1854" s="26" t="s">
        <v>697</v>
      </c>
      <c r="C1854" s="26" t="s">
        <v>696</v>
      </c>
      <c r="D1854" s="26" t="s">
        <v>1</v>
      </c>
      <c r="E1854" s="20">
        <v>1</v>
      </c>
    </row>
    <row r="1855" spans="2:5" x14ac:dyDescent="0.25">
      <c r="B1855" s="26" t="s">
        <v>697</v>
      </c>
      <c r="C1855" s="26" t="s">
        <v>696</v>
      </c>
      <c r="D1855" s="26" t="s">
        <v>3</v>
      </c>
      <c r="E1855" s="20">
        <v>1</v>
      </c>
    </row>
    <row r="1856" spans="2:5" x14ac:dyDescent="0.25">
      <c r="B1856" s="26" t="s">
        <v>697</v>
      </c>
      <c r="C1856" s="26" t="s">
        <v>698</v>
      </c>
      <c r="D1856" s="26" t="s">
        <v>3</v>
      </c>
      <c r="E1856" s="20">
        <v>1</v>
      </c>
    </row>
    <row r="1857" spans="2:5" x14ac:dyDescent="0.25">
      <c r="B1857" s="26" t="s">
        <v>697</v>
      </c>
      <c r="C1857" s="26" t="s">
        <v>699</v>
      </c>
      <c r="D1857" s="26" t="s">
        <v>3</v>
      </c>
      <c r="E1857" s="20">
        <v>1</v>
      </c>
    </row>
    <row r="1858" spans="2:5" x14ac:dyDescent="0.25">
      <c r="B1858" s="26" t="s">
        <v>697</v>
      </c>
      <c r="C1858" s="26" t="s">
        <v>700</v>
      </c>
      <c r="D1858" s="26" t="s">
        <v>3</v>
      </c>
      <c r="E1858" s="20">
        <v>1</v>
      </c>
    </row>
    <row r="1859" spans="2:5" x14ac:dyDescent="0.25">
      <c r="B1859" s="26" t="s">
        <v>697</v>
      </c>
      <c r="C1859" s="26" t="s">
        <v>701</v>
      </c>
      <c r="D1859" s="26" t="s">
        <v>1</v>
      </c>
      <c r="E1859" s="20">
        <v>1</v>
      </c>
    </row>
    <row r="1860" spans="2:5" x14ac:dyDescent="0.25">
      <c r="B1860" s="26" t="s">
        <v>697</v>
      </c>
      <c r="C1860" s="26" t="s">
        <v>701</v>
      </c>
      <c r="D1860" s="26" t="s">
        <v>3</v>
      </c>
      <c r="E1860" s="20">
        <v>1</v>
      </c>
    </row>
    <row r="1861" spans="2:5" x14ac:dyDescent="0.25">
      <c r="B1861" s="26" t="s">
        <v>697</v>
      </c>
      <c r="C1861" s="26" t="s">
        <v>701</v>
      </c>
      <c r="D1861" s="26" t="s">
        <v>20</v>
      </c>
      <c r="E1861" s="20">
        <v>1</v>
      </c>
    </row>
    <row r="1862" spans="2:5" x14ac:dyDescent="0.25">
      <c r="B1862" s="26" t="s">
        <v>697</v>
      </c>
      <c r="C1862" s="26" t="s">
        <v>702</v>
      </c>
      <c r="D1862" s="26" t="s">
        <v>1</v>
      </c>
      <c r="E1862" s="20">
        <v>1</v>
      </c>
    </row>
    <row r="1863" spans="2:5" x14ac:dyDescent="0.25">
      <c r="B1863" s="26" t="s">
        <v>697</v>
      </c>
      <c r="C1863" s="26" t="s">
        <v>702</v>
      </c>
      <c r="D1863" s="26" t="s">
        <v>3</v>
      </c>
      <c r="E1863" s="20">
        <v>1</v>
      </c>
    </row>
    <row r="1864" spans="2:5" x14ac:dyDescent="0.25">
      <c r="B1864" s="26" t="s">
        <v>697</v>
      </c>
      <c r="C1864" s="26" t="s">
        <v>702</v>
      </c>
      <c r="D1864" s="26" t="s">
        <v>20</v>
      </c>
      <c r="E1864" s="20">
        <v>1</v>
      </c>
    </row>
    <row r="1865" spans="2:5" x14ac:dyDescent="0.25">
      <c r="B1865" s="26" t="s">
        <v>697</v>
      </c>
      <c r="C1865" s="26" t="s">
        <v>702</v>
      </c>
      <c r="D1865" s="26" t="s">
        <v>744</v>
      </c>
      <c r="E1865" s="20">
        <v>1</v>
      </c>
    </row>
    <row r="1866" spans="2:5" x14ac:dyDescent="0.25">
      <c r="B1866" s="26" t="s">
        <v>697</v>
      </c>
      <c r="C1866" s="26" t="s">
        <v>1869</v>
      </c>
      <c r="D1866" s="26" t="s">
        <v>20</v>
      </c>
      <c r="E1866" s="20">
        <v>1</v>
      </c>
    </row>
    <row r="1867" spans="2:5" x14ac:dyDescent="0.25">
      <c r="B1867" s="26" t="s">
        <v>697</v>
      </c>
      <c r="C1867" s="26" t="s">
        <v>1869</v>
      </c>
      <c r="D1867" s="26" t="s">
        <v>3</v>
      </c>
      <c r="E1867" s="20">
        <v>1</v>
      </c>
    </row>
    <row r="1868" spans="2:5" x14ac:dyDescent="0.25">
      <c r="B1868" s="26" t="s">
        <v>697</v>
      </c>
      <c r="C1868" s="26" t="s">
        <v>1869</v>
      </c>
      <c r="D1868" s="26" t="s">
        <v>1</v>
      </c>
      <c r="E1868" s="20">
        <v>1</v>
      </c>
    </row>
    <row r="1869" spans="2:5" x14ac:dyDescent="0.25">
      <c r="B1869" s="26" t="s">
        <v>697</v>
      </c>
      <c r="C1869" s="26" t="s">
        <v>1690</v>
      </c>
      <c r="D1869" s="26" t="s">
        <v>20</v>
      </c>
      <c r="E1869" s="20">
        <v>1</v>
      </c>
    </row>
    <row r="1870" spans="2:5" x14ac:dyDescent="0.25">
      <c r="B1870" s="26" t="s">
        <v>697</v>
      </c>
      <c r="C1870" s="26" t="s">
        <v>1637</v>
      </c>
      <c r="D1870" s="26" t="s">
        <v>20</v>
      </c>
      <c r="E1870" s="20">
        <v>1</v>
      </c>
    </row>
    <row r="1871" spans="2:5" x14ac:dyDescent="0.25">
      <c r="B1871" s="26" t="s">
        <v>697</v>
      </c>
      <c r="C1871" s="26" t="s">
        <v>1861</v>
      </c>
      <c r="D1871" s="26" t="s">
        <v>20</v>
      </c>
      <c r="E1871" s="20">
        <v>1</v>
      </c>
    </row>
    <row r="1872" spans="2:5" x14ac:dyDescent="0.25">
      <c r="B1872" s="26" t="s">
        <v>697</v>
      </c>
      <c r="C1872" s="26" t="s">
        <v>1861</v>
      </c>
      <c r="D1872" s="26" t="s">
        <v>3</v>
      </c>
      <c r="E1872" s="20">
        <v>1</v>
      </c>
    </row>
    <row r="1873" spans="2:5" x14ac:dyDescent="0.25">
      <c r="B1873" s="26" t="s">
        <v>697</v>
      </c>
      <c r="C1873" s="26" t="s">
        <v>1861</v>
      </c>
      <c r="D1873" s="26" t="s">
        <v>1</v>
      </c>
      <c r="E1873" s="20">
        <v>1</v>
      </c>
    </row>
    <row r="1874" spans="2:5" x14ac:dyDescent="0.25">
      <c r="B1874" s="26" t="s">
        <v>697</v>
      </c>
      <c r="C1874" s="26" t="s">
        <v>2231</v>
      </c>
      <c r="D1874" s="26" t="s">
        <v>3</v>
      </c>
      <c r="E1874" s="20">
        <v>1</v>
      </c>
    </row>
    <row r="1875" spans="2:5" x14ac:dyDescent="0.25">
      <c r="B1875" s="26" t="s">
        <v>697</v>
      </c>
      <c r="C1875" s="26" t="s">
        <v>2069</v>
      </c>
      <c r="D1875" s="26" t="s">
        <v>20</v>
      </c>
      <c r="E1875" s="20">
        <v>1</v>
      </c>
    </row>
    <row r="1876" spans="2:5" x14ac:dyDescent="0.25">
      <c r="B1876" s="26" t="s">
        <v>697</v>
      </c>
      <c r="C1876" s="26" t="s">
        <v>2069</v>
      </c>
      <c r="D1876" s="26" t="s">
        <v>3</v>
      </c>
      <c r="E1876" s="20">
        <v>1</v>
      </c>
    </row>
    <row r="1877" spans="2:5" x14ac:dyDescent="0.25">
      <c r="B1877" s="26" t="s">
        <v>697</v>
      </c>
      <c r="C1877" s="26" t="s">
        <v>2069</v>
      </c>
      <c r="D1877" s="26" t="s">
        <v>1</v>
      </c>
      <c r="E1877" s="20">
        <v>1</v>
      </c>
    </row>
    <row r="1878" spans="2:5" x14ac:dyDescent="0.25">
      <c r="B1878" s="26" t="s">
        <v>697</v>
      </c>
      <c r="C1878" s="26" t="s">
        <v>2070</v>
      </c>
      <c r="D1878" s="26" t="s">
        <v>20</v>
      </c>
      <c r="E1878" s="20">
        <v>1</v>
      </c>
    </row>
    <row r="1879" spans="2:5" x14ac:dyDescent="0.25">
      <c r="B1879" s="26" t="s">
        <v>697</v>
      </c>
      <c r="C1879" s="26" t="s">
        <v>2070</v>
      </c>
      <c r="D1879" s="26" t="s">
        <v>3</v>
      </c>
      <c r="E1879" s="20">
        <v>1</v>
      </c>
    </row>
    <row r="1880" spans="2:5" x14ac:dyDescent="0.25">
      <c r="B1880" s="26" t="s">
        <v>697</v>
      </c>
      <c r="C1880" s="26" t="s">
        <v>2070</v>
      </c>
      <c r="D1880" s="26" t="s">
        <v>1</v>
      </c>
      <c r="E1880" s="20">
        <v>1</v>
      </c>
    </row>
    <row r="1881" spans="2:5" x14ac:dyDescent="0.25">
      <c r="B1881" s="26" t="s">
        <v>697</v>
      </c>
      <c r="C1881" s="26" t="s">
        <v>2121</v>
      </c>
      <c r="D1881" s="26" t="s">
        <v>20</v>
      </c>
      <c r="E1881" s="20">
        <v>1</v>
      </c>
    </row>
    <row r="1882" spans="2:5" x14ac:dyDescent="0.25">
      <c r="B1882" s="26" t="s">
        <v>697</v>
      </c>
      <c r="C1882" s="26" t="s">
        <v>2121</v>
      </c>
      <c r="D1882" s="26" t="s">
        <v>3</v>
      </c>
      <c r="E1882" s="20">
        <v>1</v>
      </c>
    </row>
    <row r="1883" spans="2:5" x14ac:dyDescent="0.25">
      <c r="B1883" s="26" t="s">
        <v>697</v>
      </c>
      <c r="C1883" s="26" t="s">
        <v>2121</v>
      </c>
      <c r="D1883" s="26" t="s">
        <v>1</v>
      </c>
      <c r="E1883" s="20">
        <v>1</v>
      </c>
    </row>
    <row r="1884" spans="2:5" x14ac:dyDescent="0.25">
      <c r="B1884" s="26" t="s">
        <v>697</v>
      </c>
      <c r="C1884" s="26" t="s">
        <v>2122</v>
      </c>
      <c r="D1884" s="26" t="s">
        <v>20</v>
      </c>
      <c r="E1884" s="20">
        <v>1</v>
      </c>
    </row>
    <row r="1885" spans="2:5" x14ac:dyDescent="0.25">
      <c r="B1885" s="26" t="s">
        <v>697</v>
      </c>
      <c r="C1885" s="26" t="s">
        <v>2122</v>
      </c>
      <c r="D1885" s="26" t="s">
        <v>3</v>
      </c>
      <c r="E1885" s="20">
        <v>1</v>
      </c>
    </row>
    <row r="1886" spans="2:5" x14ac:dyDescent="0.25">
      <c r="B1886" s="26" t="s">
        <v>697</v>
      </c>
      <c r="C1886" s="26" t="s">
        <v>2122</v>
      </c>
      <c r="D1886" s="26" t="s">
        <v>1</v>
      </c>
      <c r="E1886" s="20">
        <v>1</v>
      </c>
    </row>
    <row r="1887" spans="2:5" x14ac:dyDescent="0.25">
      <c r="B1887" s="26" t="s">
        <v>697</v>
      </c>
      <c r="C1887" s="26" t="s">
        <v>2123</v>
      </c>
      <c r="D1887" s="26" t="s">
        <v>20</v>
      </c>
      <c r="E1887" s="20">
        <v>1</v>
      </c>
    </row>
    <row r="1888" spans="2:5" x14ac:dyDescent="0.25">
      <c r="B1888" s="26" t="s">
        <v>697</v>
      </c>
      <c r="C1888" s="26" t="s">
        <v>2123</v>
      </c>
      <c r="D1888" s="26" t="s">
        <v>3</v>
      </c>
      <c r="E1888" s="20">
        <v>1</v>
      </c>
    </row>
    <row r="1889" spans="2:5" x14ac:dyDescent="0.25">
      <c r="B1889" s="26" t="s">
        <v>697</v>
      </c>
      <c r="C1889" s="26" t="s">
        <v>2123</v>
      </c>
      <c r="D1889" s="26" t="s">
        <v>1</v>
      </c>
      <c r="E1889" s="20">
        <v>1</v>
      </c>
    </row>
    <row r="1890" spans="2:5" x14ac:dyDescent="0.25">
      <c r="B1890" s="26" t="s">
        <v>697</v>
      </c>
      <c r="C1890" s="26" t="s">
        <v>2037</v>
      </c>
      <c r="D1890" s="26" t="s">
        <v>20</v>
      </c>
      <c r="E1890" s="20">
        <v>1</v>
      </c>
    </row>
    <row r="1891" spans="2:5" x14ac:dyDescent="0.25">
      <c r="B1891" s="26" t="s">
        <v>697</v>
      </c>
      <c r="C1891" s="26" t="s">
        <v>2037</v>
      </c>
      <c r="D1891" s="26" t="s">
        <v>3</v>
      </c>
      <c r="E1891" s="20">
        <v>1</v>
      </c>
    </row>
    <row r="1892" spans="2:5" x14ac:dyDescent="0.25">
      <c r="B1892" s="26" t="s">
        <v>697</v>
      </c>
      <c r="C1892" s="26" t="s">
        <v>2037</v>
      </c>
      <c r="D1892" s="26" t="s">
        <v>1</v>
      </c>
      <c r="E1892" s="20">
        <v>1</v>
      </c>
    </row>
    <row r="1893" spans="2:5" x14ac:dyDescent="0.25">
      <c r="B1893" s="26" t="s">
        <v>697</v>
      </c>
      <c r="C1893" s="26" t="s">
        <v>2038</v>
      </c>
      <c r="D1893" s="26" t="s">
        <v>20</v>
      </c>
      <c r="E1893" s="20">
        <v>1</v>
      </c>
    </row>
    <row r="1894" spans="2:5" x14ac:dyDescent="0.25">
      <c r="B1894" s="26" t="s">
        <v>697</v>
      </c>
      <c r="C1894" s="26" t="s">
        <v>2038</v>
      </c>
      <c r="D1894" s="26" t="s">
        <v>3</v>
      </c>
      <c r="E1894" s="20">
        <v>1</v>
      </c>
    </row>
    <row r="1895" spans="2:5" x14ac:dyDescent="0.25">
      <c r="B1895" s="26" t="s">
        <v>697</v>
      </c>
      <c r="C1895" s="26" t="s">
        <v>2038</v>
      </c>
      <c r="D1895" s="26" t="s">
        <v>1</v>
      </c>
      <c r="E1895" s="20">
        <v>1</v>
      </c>
    </row>
    <row r="1896" spans="2:5" x14ac:dyDescent="0.25">
      <c r="B1896" s="26" t="s">
        <v>697</v>
      </c>
      <c r="C1896" s="26" t="s">
        <v>2244</v>
      </c>
      <c r="D1896" s="26" t="s">
        <v>3</v>
      </c>
      <c r="E1896" s="20">
        <v>1</v>
      </c>
    </row>
    <row r="1897" spans="2:5" x14ac:dyDescent="0.25">
      <c r="B1897" s="26" t="s">
        <v>697</v>
      </c>
      <c r="C1897" s="26" t="s">
        <v>2245</v>
      </c>
      <c r="D1897" s="26" t="s">
        <v>3</v>
      </c>
      <c r="E1897" s="20">
        <v>1</v>
      </c>
    </row>
    <row r="1898" spans="2:5" x14ac:dyDescent="0.25">
      <c r="B1898" s="26" t="s">
        <v>697</v>
      </c>
      <c r="C1898" s="26" t="s">
        <v>2039</v>
      </c>
      <c r="D1898" s="26" t="s">
        <v>20</v>
      </c>
      <c r="E1898" s="20">
        <v>1</v>
      </c>
    </row>
    <row r="1899" spans="2:5" x14ac:dyDescent="0.25">
      <c r="B1899" s="26" t="s">
        <v>697</v>
      </c>
      <c r="C1899" s="26" t="s">
        <v>2039</v>
      </c>
      <c r="D1899" s="26" t="s">
        <v>3</v>
      </c>
      <c r="E1899" s="20">
        <v>1</v>
      </c>
    </row>
    <row r="1900" spans="2:5" x14ac:dyDescent="0.25">
      <c r="B1900" s="26" t="s">
        <v>697</v>
      </c>
      <c r="C1900" s="26" t="s">
        <v>2039</v>
      </c>
      <c r="D1900" s="26" t="s">
        <v>1</v>
      </c>
      <c r="E1900" s="20">
        <v>1</v>
      </c>
    </row>
    <row r="1901" spans="2:5" x14ac:dyDescent="0.25">
      <c r="B1901" s="26" t="s">
        <v>697</v>
      </c>
      <c r="C1901" s="26" t="s">
        <v>2040</v>
      </c>
      <c r="D1901" s="26" t="s">
        <v>20</v>
      </c>
      <c r="E1901" s="20">
        <v>1</v>
      </c>
    </row>
    <row r="1902" spans="2:5" x14ac:dyDescent="0.25">
      <c r="B1902" s="26" t="s">
        <v>697</v>
      </c>
      <c r="C1902" s="26" t="s">
        <v>2040</v>
      </c>
      <c r="D1902" s="26" t="s">
        <v>3</v>
      </c>
      <c r="E1902" s="20">
        <v>1</v>
      </c>
    </row>
    <row r="1903" spans="2:5" x14ac:dyDescent="0.25">
      <c r="B1903" s="26" t="s">
        <v>697</v>
      </c>
      <c r="C1903" s="26" t="s">
        <v>2040</v>
      </c>
      <c r="D1903" s="26" t="s">
        <v>1</v>
      </c>
      <c r="E1903" s="20">
        <v>1</v>
      </c>
    </row>
    <row r="1904" spans="2:5" x14ac:dyDescent="0.25">
      <c r="B1904" s="26" t="s">
        <v>697</v>
      </c>
      <c r="C1904" s="26" t="s">
        <v>2041</v>
      </c>
      <c r="D1904" s="26" t="s">
        <v>20</v>
      </c>
      <c r="E1904" s="20">
        <v>1</v>
      </c>
    </row>
    <row r="1905" spans="2:11" x14ac:dyDescent="0.25">
      <c r="B1905" s="26" t="s">
        <v>697</v>
      </c>
      <c r="C1905" s="26" t="s">
        <v>2041</v>
      </c>
      <c r="D1905" s="26" t="s">
        <v>3</v>
      </c>
      <c r="E1905" s="20">
        <v>1</v>
      </c>
    </row>
    <row r="1906" spans="2:11" x14ac:dyDescent="0.25">
      <c r="B1906" s="26" t="s">
        <v>697</v>
      </c>
      <c r="C1906" s="26" t="s">
        <v>2041</v>
      </c>
      <c r="D1906" s="26" t="s">
        <v>1</v>
      </c>
      <c r="E1906" s="20">
        <v>1</v>
      </c>
    </row>
    <row r="1907" spans="2:11" x14ac:dyDescent="0.25">
      <c r="B1907" s="26" t="s">
        <v>697</v>
      </c>
      <c r="C1907" s="26" t="s">
        <v>2042</v>
      </c>
      <c r="D1907" s="26" t="s">
        <v>20</v>
      </c>
      <c r="E1907" s="20">
        <v>1</v>
      </c>
    </row>
    <row r="1908" spans="2:11" x14ac:dyDescent="0.25">
      <c r="B1908" s="26" t="s">
        <v>697</v>
      </c>
      <c r="C1908" s="26" t="s">
        <v>2042</v>
      </c>
      <c r="D1908" s="26" t="s">
        <v>3</v>
      </c>
      <c r="E1908" s="20">
        <v>1</v>
      </c>
    </row>
    <row r="1909" spans="2:11" x14ac:dyDescent="0.25">
      <c r="B1909" s="26" t="s">
        <v>697</v>
      </c>
      <c r="C1909" s="26" t="s">
        <v>2042</v>
      </c>
      <c r="D1909" s="26" t="s">
        <v>1</v>
      </c>
      <c r="E1909" s="20">
        <v>1</v>
      </c>
    </row>
    <row r="1910" spans="2:11" x14ac:dyDescent="0.25">
      <c r="B1910" s="26" t="s">
        <v>697</v>
      </c>
      <c r="C1910" s="26" t="s">
        <v>2232</v>
      </c>
      <c r="D1910" s="26" t="s">
        <v>3</v>
      </c>
      <c r="E1910" s="20">
        <v>1</v>
      </c>
    </row>
    <row r="1911" spans="2:11" x14ac:dyDescent="0.25">
      <c r="B1911" s="26" t="s">
        <v>697</v>
      </c>
      <c r="C1911" s="26" t="s">
        <v>703</v>
      </c>
      <c r="D1911" s="26" t="s">
        <v>3</v>
      </c>
      <c r="E1911" s="20">
        <v>1</v>
      </c>
    </row>
    <row r="1912" spans="2:11" x14ac:dyDescent="0.25">
      <c r="B1912" s="26" t="s">
        <v>697</v>
      </c>
      <c r="C1912" s="26" t="s">
        <v>2233</v>
      </c>
      <c r="D1912" s="26" t="s">
        <v>3</v>
      </c>
      <c r="E1912" s="20">
        <v>1</v>
      </c>
    </row>
    <row r="1913" spans="2:11" x14ac:dyDescent="0.25">
      <c r="B1913" s="26" t="s">
        <v>697</v>
      </c>
      <c r="C1913" s="26" t="s">
        <v>1569</v>
      </c>
      <c r="D1913" s="26" t="s">
        <v>1</v>
      </c>
      <c r="E1913" s="20">
        <v>1</v>
      </c>
    </row>
    <row r="1914" spans="2:11" x14ac:dyDescent="0.25">
      <c r="B1914" s="26" t="s">
        <v>697</v>
      </c>
      <c r="C1914" s="26" t="s">
        <v>1569</v>
      </c>
      <c r="D1914" s="26" t="s">
        <v>3</v>
      </c>
      <c r="E1914" s="20">
        <v>1</v>
      </c>
    </row>
    <row r="1915" spans="2:11" x14ac:dyDescent="0.25">
      <c r="B1915" s="26" t="s">
        <v>697</v>
      </c>
      <c r="C1915" s="26" t="s">
        <v>1570</v>
      </c>
      <c r="D1915" s="26" t="s">
        <v>1</v>
      </c>
      <c r="E1915" s="20">
        <v>1</v>
      </c>
    </row>
    <row r="1916" spans="2:11" x14ac:dyDescent="0.25">
      <c r="B1916" s="26" t="s">
        <v>697</v>
      </c>
      <c r="C1916" s="26" t="s">
        <v>1570</v>
      </c>
      <c r="D1916" s="26" t="s">
        <v>3</v>
      </c>
      <c r="E1916" s="20">
        <v>1</v>
      </c>
    </row>
    <row r="1917" spans="2:11" x14ac:dyDescent="0.25">
      <c r="B1917" s="26" t="s">
        <v>697</v>
      </c>
      <c r="C1917" s="26" t="s">
        <v>1570</v>
      </c>
      <c r="D1917" s="26" t="s">
        <v>20</v>
      </c>
      <c r="E1917" s="20">
        <v>1</v>
      </c>
    </row>
    <row r="1918" spans="2:11" x14ac:dyDescent="0.25">
      <c r="B1918" s="210" t="s">
        <v>1028</v>
      </c>
      <c r="C1918" s="210" t="s">
        <v>1029</v>
      </c>
      <c r="D1918" s="211" t="s">
        <v>4</v>
      </c>
      <c r="E1918" s="212">
        <v>1</v>
      </c>
      <c r="F1918" s="212" t="s">
        <v>1030</v>
      </c>
      <c r="G1918" s="212"/>
      <c r="H1918" s="212"/>
      <c r="I1918" s="212"/>
      <c r="J1918" s="212"/>
      <c r="K1918" s="212"/>
    </row>
  </sheetData>
  <autoFilter ref="A1:E1918"/>
  <phoneticPr fontId="8"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J760"/>
  <sheetViews>
    <sheetView workbookViewId="0">
      <pane ySplit="4" topLeftCell="A5" activePane="bottomLeft" state="frozen"/>
      <selection pane="bottomLeft" activeCell="B1" sqref="B1"/>
      <pivotSelection pane="bottomRight" showHeader="1" extendable="1" start="485" max="694" activeRow="489" activeCol="1" click="1" r:id="rId1">
        <pivotArea dataOnly="0" outline="0" fieldPosition="0">
          <references count="1">
            <reference field="1" count="1">
              <x v="520"/>
            </reference>
          </references>
        </pivotArea>
      </pivotSelection>
    </sheetView>
  </sheetViews>
  <sheetFormatPr defaultRowHeight="14.4" x14ac:dyDescent="0.3"/>
  <cols>
    <col min="2" max="2" width="12.88671875" bestFit="1" customWidth="1"/>
    <col min="3" max="9" width="11.44140625" bestFit="1" customWidth="1"/>
    <col min="10" max="11" width="11.109375" bestFit="1" customWidth="1"/>
  </cols>
  <sheetData>
    <row r="1" spans="2:10" ht="15" x14ac:dyDescent="0.25">
      <c r="B1" s="11" t="s">
        <v>706</v>
      </c>
      <c r="C1" s="12" t="s">
        <v>716</v>
      </c>
    </row>
    <row r="3" spans="2:10" ht="15" x14ac:dyDescent="0.25">
      <c r="B3" s="4" t="s">
        <v>708</v>
      </c>
      <c r="C3" s="4" t="s">
        <v>704</v>
      </c>
      <c r="D3" s="2"/>
      <c r="E3" s="2"/>
      <c r="F3" s="2"/>
      <c r="G3" s="2"/>
      <c r="H3" s="2"/>
      <c r="I3" s="2"/>
      <c r="J3" s="3"/>
    </row>
    <row r="4" spans="2:10" ht="15" x14ac:dyDescent="0.25">
      <c r="B4" s="4" t="s">
        <v>0</v>
      </c>
      <c r="C4" s="1" t="s">
        <v>1</v>
      </c>
      <c r="D4" s="13" t="s">
        <v>3</v>
      </c>
      <c r="E4" s="13" t="s">
        <v>4</v>
      </c>
      <c r="F4" s="13" t="s">
        <v>20</v>
      </c>
      <c r="G4" s="13" t="s">
        <v>744</v>
      </c>
      <c r="H4" s="13" t="s">
        <v>749</v>
      </c>
      <c r="I4" s="13" t="s">
        <v>981</v>
      </c>
      <c r="J4" s="5" t="s">
        <v>707</v>
      </c>
    </row>
    <row r="5" spans="2:10" ht="15" x14ac:dyDescent="0.25">
      <c r="B5" s="1" t="s">
        <v>18</v>
      </c>
      <c r="C5" s="14">
        <v>1</v>
      </c>
      <c r="D5" s="15">
        <v>1</v>
      </c>
      <c r="E5" s="15"/>
      <c r="F5" s="15">
        <v>1</v>
      </c>
      <c r="G5" s="15"/>
      <c r="H5" s="15"/>
      <c r="I5" s="15"/>
      <c r="J5" s="8">
        <v>3</v>
      </c>
    </row>
    <row r="6" spans="2:10" ht="15" x14ac:dyDescent="0.25">
      <c r="B6" s="9" t="s">
        <v>21</v>
      </c>
      <c r="C6" s="16">
        <v>1</v>
      </c>
      <c r="D6" s="17">
        <v>1</v>
      </c>
      <c r="E6" s="17"/>
      <c r="F6" s="17"/>
      <c r="G6" s="17"/>
      <c r="H6" s="17"/>
      <c r="I6" s="17"/>
      <c r="J6" s="10">
        <v>2</v>
      </c>
    </row>
    <row r="7" spans="2:10" ht="15" x14ac:dyDescent="0.25">
      <c r="B7" s="9" t="s">
        <v>22</v>
      </c>
      <c r="C7" s="16">
        <v>1</v>
      </c>
      <c r="D7" s="17">
        <v>1</v>
      </c>
      <c r="E7" s="17"/>
      <c r="F7" s="17">
        <v>1</v>
      </c>
      <c r="G7" s="17"/>
      <c r="H7" s="17"/>
      <c r="I7" s="17"/>
      <c r="J7" s="10">
        <v>3</v>
      </c>
    </row>
    <row r="8" spans="2:10" ht="15" x14ac:dyDescent="0.25">
      <c r="B8" s="9" t="s">
        <v>24</v>
      </c>
      <c r="C8" s="16">
        <v>1</v>
      </c>
      <c r="D8" s="17">
        <v>1</v>
      </c>
      <c r="E8" s="17"/>
      <c r="F8" s="17">
        <v>1</v>
      </c>
      <c r="G8" s="17"/>
      <c r="H8" s="17"/>
      <c r="I8" s="17"/>
      <c r="J8" s="10">
        <v>3</v>
      </c>
    </row>
    <row r="9" spans="2:10" ht="15" x14ac:dyDescent="0.25">
      <c r="B9" s="9" t="s">
        <v>25</v>
      </c>
      <c r="C9" s="16"/>
      <c r="D9" s="17">
        <v>1</v>
      </c>
      <c r="E9" s="17"/>
      <c r="F9" s="17">
        <v>1</v>
      </c>
      <c r="G9" s="17">
        <v>1</v>
      </c>
      <c r="H9" s="17"/>
      <c r="I9" s="17"/>
      <c r="J9" s="10">
        <v>3</v>
      </c>
    </row>
    <row r="10" spans="2:10" ht="15" x14ac:dyDescent="0.25">
      <c r="B10" s="9" t="s">
        <v>26</v>
      </c>
      <c r="C10" s="16"/>
      <c r="D10" s="17">
        <v>1</v>
      </c>
      <c r="E10" s="17"/>
      <c r="F10" s="17">
        <v>1</v>
      </c>
      <c r="G10" s="17">
        <v>1</v>
      </c>
      <c r="H10" s="17"/>
      <c r="I10" s="17"/>
      <c r="J10" s="10">
        <v>3</v>
      </c>
    </row>
    <row r="11" spans="2:10" ht="15" x14ac:dyDescent="0.25">
      <c r="B11" s="9" t="s">
        <v>1865</v>
      </c>
      <c r="C11" s="16"/>
      <c r="D11" s="17"/>
      <c r="E11" s="17"/>
      <c r="F11" s="17">
        <v>1</v>
      </c>
      <c r="G11" s="17"/>
      <c r="H11" s="17"/>
      <c r="I11" s="17"/>
      <c r="J11" s="10">
        <v>1</v>
      </c>
    </row>
    <row r="12" spans="2:10" ht="15" x14ac:dyDescent="0.25">
      <c r="B12" s="9" t="s">
        <v>27</v>
      </c>
      <c r="C12" s="16">
        <v>1</v>
      </c>
      <c r="D12" s="17">
        <v>1</v>
      </c>
      <c r="E12" s="17"/>
      <c r="F12" s="17">
        <v>1</v>
      </c>
      <c r="G12" s="17"/>
      <c r="H12" s="17"/>
      <c r="I12" s="17"/>
      <c r="J12" s="10">
        <v>3</v>
      </c>
    </row>
    <row r="13" spans="2:10" ht="15" x14ac:dyDescent="0.25">
      <c r="B13" s="9" t="s">
        <v>28</v>
      </c>
      <c r="C13" s="16"/>
      <c r="D13" s="17">
        <v>1</v>
      </c>
      <c r="E13" s="17"/>
      <c r="F13" s="17"/>
      <c r="G13" s="17"/>
      <c r="H13" s="17"/>
      <c r="I13" s="17"/>
      <c r="J13" s="10">
        <v>1</v>
      </c>
    </row>
    <row r="14" spans="2:10" ht="15" x14ac:dyDescent="0.25">
      <c r="B14" s="9" t="s">
        <v>29</v>
      </c>
      <c r="C14" s="16">
        <v>1</v>
      </c>
      <c r="D14" s="17">
        <v>1</v>
      </c>
      <c r="E14" s="17"/>
      <c r="F14" s="17">
        <v>1</v>
      </c>
      <c r="G14" s="17"/>
      <c r="H14" s="17"/>
      <c r="I14" s="17"/>
      <c r="J14" s="10">
        <v>3</v>
      </c>
    </row>
    <row r="15" spans="2:10" ht="15" x14ac:dyDescent="0.25">
      <c r="B15" s="9" t="s">
        <v>31</v>
      </c>
      <c r="C15" s="16"/>
      <c r="D15" s="17">
        <v>1</v>
      </c>
      <c r="E15" s="17"/>
      <c r="F15" s="17">
        <v>1</v>
      </c>
      <c r="G15" s="17"/>
      <c r="H15" s="17"/>
      <c r="I15" s="17"/>
      <c r="J15" s="10">
        <v>2</v>
      </c>
    </row>
    <row r="16" spans="2:10" ht="15" x14ac:dyDescent="0.25">
      <c r="B16" s="9" t="s">
        <v>32</v>
      </c>
      <c r="C16" s="16">
        <v>1</v>
      </c>
      <c r="D16" s="17">
        <v>1</v>
      </c>
      <c r="E16" s="17"/>
      <c r="F16" s="17">
        <v>1</v>
      </c>
      <c r="G16" s="17"/>
      <c r="H16" s="17"/>
      <c r="I16" s="17"/>
      <c r="J16" s="10">
        <v>3</v>
      </c>
    </row>
    <row r="17" spans="2:10" ht="15" x14ac:dyDescent="0.25">
      <c r="B17" s="9" t="s">
        <v>33</v>
      </c>
      <c r="C17" s="16">
        <v>1</v>
      </c>
      <c r="D17" s="17">
        <v>1</v>
      </c>
      <c r="E17" s="17"/>
      <c r="F17" s="17">
        <v>1</v>
      </c>
      <c r="G17" s="17"/>
      <c r="H17" s="17">
        <v>1</v>
      </c>
      <c r="I17" s="17"/>
      <c r="J17" s="10">
        <v>4</v>
      </c>
    </row>
    <row r="18" spans="2:10" ht="15" x14ac:dyDescent="0.25">
      <c r="B18" s="9" t="s">
        <v>35</v>
      </c>
      <c r="C18" s="16">
        <v>1</v>
      </c>
      <c r="D18" s="17">
        <v>1</v>
      </c>
      <c r="E18" s="17"/>
      <c r="F18" s="17">
        <v>1</v>
      </c>
      <c r="G18" s="17"/>
      <c r="H18" s="17"/>
      <c r="I18" s="17"/>
      <c r="J18" s="10">
        <v>3</v>
      </c>
    </row>
    <row r="19" spans="2:10" ht="15" x14ac:dyDescent="0.25">
      <c r="B19" s="9" t="s">
        <v>36</v>
      </c>
      <c r="C19" s="16">
        <v>1</v>
      </c>
      <c r="D19" s="17">
        <v>1</v>
      </c>
      <c r="E19" s="17"/>
      <c r="F19" s="17">
        <v>1</v>
      </c>
      <c r="G19" s="17"/>
      <c r="H19" s="17">
        <v>1</v>
      </c>
      <c r="I19" s="17"/>
      <c r="J19" s="10">
        <v>4</v>
      </c>
    </row>
    <row r="20" spans="2:10" ht="15" x14ac:dyDescent="0.25">
      <c r="B20" s="9" t="s">
        <v>37</v>
      </c>
      <c r="C20" s="16">
        <v>1</v>
      </c>
      <c r="D20" s="17">
        <v>1</v>
      </c>
      <c r="E20" s="17"/>
      <c r="F20" s="17">
        <v>1</v>
      </c>
      <c r="G20" s="17"/>
      <c r="H20" s="17"/>
      <c r="I20" s="17"/>
      <c r="J20" s="10">
        <v>3</v>
      </c>
    </row>
    <row r="21" spans="2:10" ht="15" x14ac:dyDescent="0.25">
      <c r="B21" s="9" t="s">
        <v>38</v>
      </c>
      <c r="C21" s="16">
        <v>1</v>
      </c>
      <c r="D21" s="17">
        <v>1</v>
      </c>
      <c r="E21" s="17"/>
      <c r="F21" s="17">
        <v>1</v>
      </c>
      <c r="G21" s="17"/>
      <c r="H21" s="17"/>
      <c r="I21" s="17"/>
      <c r="J21" s="10">
        <v>3</v>
      </c>
    </row>
    <row r="22" spans="2:10" x14ac:dyDescent="0.3">
      <c r="B22" s="9" t="s">
        <v>39</v>
      </c>
      <c r="C22" s="16">
        <v>1</v>
      </c>
      <c r="D22" s="17">
        <v>1</v>
      </c>
      <c r="E22" s="17"/>
      <c r="F22" s="17"/>
      <c r="G22" s="17"/>
      <c r="H22" s="17"/>
      <c r="I22" s="17"/>
      <c r="J22" s="10">
        <v>2</v>
      </c>
    </row>
    <row r="23" spans="2:10" x14ac:dyDescent="0.3">
      <c r="B23" s="9" t="s">
        <v>40</v>
      </c>
      <c r="C23" s="16">
        <v>1</v>
      </c>
      <c r="D23" s="17">
        <v>1</v>
      </c>
      <c r="E23" s="17"/>
      <c r="F23" s="17">
        <v>1</v>
      </c>
      <c r="G23" s="17"/>
      <c r="H23" s="17"/>
      <c r="I23" s="17"/>
      <c r="J23" s="10">
        <v>3</v>
      </c>
    </row>
    <row r="24" spans="2:10" x14ac:dyDescent="0.3">
      <c r="B24" s="9" t="s">
        <v>41</v>
      </c>
      <c r="C24" s="16">
        <v>1</v>
      </c>
      <c r="D24" s="17">
        <v>1</v>
      </c>
      <c r="E24" s="17"/>
      <c r="F24" s="17">
        <v>1</v>
      </c>
      <c r="G24" s="17"/>
      <c r="H24" s="17"/>
      <c r="I24" s="17"/>
      <c r="J24" s="10">
        <v>3</v>
      </c>
    </row>
    <row r="25" spans="2:10" x14ac:dyDescent="0.3">
      <c r="B25" s="9" t="s">
        <v>42</v>
      </c>
      <c r="C25" s="16">
        <v>1</v>
      </c>
      <c r="D25" s="17">
        <v>1</v>
      </c>
      <c r="E25" s="17"/>
      <c r="F25" s="17">
        <v>1</v>
      </c>
      <c r="G25" s="17"/>
      <c r="H25" s="17"/>
      <c r="I25" s="17"/>
      <c r="J25" s="10">
        <v>3</v>
      </c>
    </row>
    <row r="26" spans="2:10" x14ac:dyDescent="0.3">
      <c r="B26" s="9" t="s">
        <v>43</v>
      </c>
      <c r="C26" s="16">
        <v>1</v>
      </c>
      <c r="D26" s="17">
        <v>1</v>
      </c>
      <c r="E26" s="17"/>
      <c r="F26" s="17">
        <v>1</v>
      </c>
      <c r="G26" s="17">
        <v>1</v>
      </c>
      <c r="H26" s="17"/>
      <c r="I26" s="17">
        <v>1</v>
      </c>
      <c r="J26" s="10">
        <v>5</v>
      </c>
    </row>
    <row r="27" spans="2:10" x14ac:dyDescent="0.3">
      <c r="B27" s="9" t="s">
        <v>44</v>
      </c>
      <c r="C27" s="16"/>
      <c r="D27" s="17">
        <v>1</v>
      </c>
      <c r="E27" s="17"/>
      <c r="F27" s="17">
        <v>1</v>
      </c>
      <c r="G27" s="17"/>
      <c r="H27" s="17"/>
      <c r="I27" s="17"/>
      <c r="J27" s="10">
        <v>2</v>
      </c>
    </row>
    <row r="28" spans="2:10" x14ac:dyDescent="0.3">
      <c r="B28" s="9" t="s">
        <v>45</v>
      </c>
      <c r="C28" s="16"/>
      <c r="D28" s="17">
        <v>1</v>
      </c>
      <c r="E28" s="17"/>
      <c r="F28" s="17">
        <v>1</v>
      </c>
      <c r="G28" s="17"/>
      <c r="H28" s="17"/>
      <c r="I28" s="17"/>
      <c r="J28" s="10">
        <v>2</v>
      </c>
    </row>
    <row r="29" spans="2:10" x14ac:dyDescent="0.3">
      <c r="B29" s="9" t="s">
        <v>46</v>
      </c>
      <c r="C29" s="16"/>
      <c r="D29" s="17">
        <v>1</v>
      </c>
      <c r="E29" s="17"/>
      <c r="F29" s="17">
        <v>1</v>
      </c>
      <c r="G29" s="17"/>
      <c r="H29" s="17"/>
      <c r="I29" s="17"/>
      <c r="J29" s="10">
        <v>2</v>
      </c>
    </row>
    <row r="30" spans="2:10" x14ac:dyDescent="0.3">
      <c r="B30" s="9" t="s">
        <v>47</v>
      </c>
      <c r="C30" s="16"/>
      <c r="D30" s="17">
        <v>1</v>
      </c>
      <c r="E30" s="17"/>
      <c r="F30" s="17">
        <v>1</v>
      </c>
      <c r="G30" s="17"/>
      <c r="H30" s="17"/>
      <c r="I30" s="17"/>
      <c r="J30" s="10">
        <v>2</v>
      </c>
    </row>
    <row r="31" spans="2:10" x14ac:dyDescent="0.3">
      <c r="B31" s="9" t="s">
        <v>48</v>
      </c>
      <c r="C31" s="16">
        <v>1</v>
      </c>
      <c r="D31" s="17">
        <v>1</v>
      </c>
      <c r="E31" s="17"/>
      <c r="F31" s="17">
        <v>1</v>
      </c>
      <c r="G31" s="17"/>
      <c r="H31" s="17"/>
      <c r="I31" s="17"/>
      <c r="J31" s="10">
        <v>3</v>
      </c>
    </row>
    <row r="32" spans="2:10" x14ac:dyDescent="0.3">
      <c r="B32" s="9" t="s">
        <v>49</v>
      </c>
      <c r="C32" s="16"/>
      <c r="D32" s="17">
        <v>1</v>
      </c>
      <c r="E32" s="17"/>
      <c r="F32" s="17">
        <v>1</v>
      </c>
      <c r="G32" s="17"/>
      <c r="H32" s="17"/>
      <c r="I32" s="17"/>
      <c r="J32" s="10">
        <v>2</v>
      </c>
    </row>
    <row r="33" spans="2:10" x14ac:dyDescent="0.3">
      <c r="B33" s="9" t="s">
        <v>50</v>
      </c>
      <c r="C33" s="16"/>
      <c r="D33" s="17">
        <v>1</v>
      </c>
      <c r="E33" s="17"/>
      <c r="F33" s="17">
        <v>1</v>
      </c>
      <c r="G33" s="17"/>
      <c r="H33" s="17"/>
      <c r="I33" s="17"/>
      <c r="J33" s="10">
        <v>2</v>
      </c>
    </row>
    <row r="34" spans="2:10" x14ac:dyDescent="0.3">
      <c r="B34" s="9" t="s">
        <v>51</v>
      </c>
      <c r="C34" s="16"/>
      <c r="D34" s="17">
        <v>1</v>
      </c>
      <c r="E34" s="17"/>
      <c r="F34" s="17">
        <v>1</v>
      </c>
      <c r="G34" s="17"/>
      <c r="H34" s="17"/>
      <c r="I34" s="17"/>
      <c r="J34" s="10">
        <v>2</v>
      </c>
    </row>
    <row r="35" spans="2:10" x14ac:dyDescent="0.3">
      <c r="B35" s="9" t="s">
        <v>52</v>
      </c>
      <c r="C35" s="16"/>
      <c r="D35" s="17">
        <v>1</v>
      </c>
      <c r="E35" s="17"/>
      <c r="F35" s="17">
        <v>1</v>
      </c>
      <c r="G35" s="17"/>
      <c r="H35" s="17"/>
      <c r="I35" s="17"/>
      <c r="J35" s="10">
        <v>2</v>
      </c>
    </row>
    <row r="36" spans="2:10" x14ac:dyDescent="0.3">
      <c r="B36" s="9" t="s">
        <v>53</v>
      </c>
      <c r="C36" s="16"/>
      <c r="D36" s="17">
        <v>1</v>
      </c>
      <c r="E36" s="17"/>
      <c r="F36" s="17">
        <v>1</v>
      </c>
      <c r="G36" s="17"/>
      <c r="H36" s="17"/>
      <c r="I36" s="17"/>
      <c r="J36" s="10">
        <v>2</v>
      </c>
    </row>
    <row r="37" spans="2:10" x14ac:dyDescent="0.3">
      <c r="B37" s="9" t="s">
        <v>727</v>
      </c>
      <c r="C37" s="16"/>
      <c r="D37" s="17">
        <v>1</v>
      </c>
      <c r="E37" s="17"/>
      <c r="F37" s="17">
        <v>1</v>
      </c>
      <c r="G37" s="17"/>
      <c r="H37" s="17"/>
      <c r="I37" s="17"/>
      <c r="J37" s="10">
        <v>2</v>
      </c>
    </row>
    <row r="38" spans="2:10" x14ac:dyDescent="0.3">
      <c r="B38" s="9" t="s">
        <v>54</v>
      </c>
      <c r="C38" s="16"/>
      <c r="D38" s="17">
        <v>1</v>
      </c>
      <c r="E38" s="17"/>
      <c r="F38" s="17">
        <v>1</v>
      </c>
      <c r="G38" s="17"/>
      <c r="H38" s="17"/>
      <c r="I38" s="17"/>
      <c r="J38" s="10">
        <v>2</v>
      </c>
    </row>
    <row r="39" spans="2:10" x14ac:dyDescent="0.3">
      <c r="B39" s="9" t="s">
        <v>728</v>
      </c>
      <c r="C39" s="16"/>
      <c r="D39" s="17">
        <v>1</v>
      </c>
      <c r="E39" s="17"/>
      <c r="F39" s="17">
        <v>1</v>
      </c>
      <c r="G39" s="17"/>
      <c r="H39" s="17"/>
      <c r="I39" s="17"/>
      <c r="J39" s="10">
        <v>2</v>
      </c>
    </row>
    <row r="40" spans="2:10" x14ac:dyDescent="0.3">
      <c r="B40" s="9" t="s">
        <v>55</v>
      </c>
      <c r="C40" s="16"/>
      <c r="D40" s="17">
        <v>1</v>
      </c>
      <c r="E40" s="17"/>
      <c r="F40" s="17">
        <v>1</v>
      </c>
      <c r="G40" s="17"/>
      <c r="H40" s="17"/>
      <c r="I40" s="17"/>
      <c r="J40" s="10">
        <v>2</v>
      </c>
    </row>
    <row r="41" spans="2:10" x14ac:dyDescent="0.3">
      <c r="B41" s="9" t="s">
        <v>56</v>
      </c>
      <c r="C41" s="16"/>
      <c r="D41" s="17">
        <v>1</v>
      </c>
      <c r="E41" s="17"/>
      <c r="F41" s="17">
        <v>1</v>
      </c>
      <c r="G41" s="17"/>
      <c r="H41" s="17"/>
      <c r="I41" s="17"/>
      <c r="J41" s="10">
        <v>2</v>
      </c>
    </row>
    <row r="42" spans="2:10" x14ac:dyDescent="0.3">
      <c r="B42" s="9" t="s">
        <v>57</v>
      </c>
      <c r="C42" s="16"/>
      <c r="D42" s="17">
        <v>1</v>
      </c>
      <c r="E42" s="17"/>
      <c r="F42" s="17">
        <v>1</v>
      </c>
      <c r="G42" s="17"/>
      <c r="H42" s="17"/>
      <c r="I42" s="17"/>
      <c r="J42" s="10">
        <v>2</v>
      </c>
    </row>
    <row r="43" spans="2:10" x14ac:dyDescent="0.3">
      <c r="B43" s="9" t="s">
        <v>729</v>
      </c>
      <c r="C43" s="16"/>
      <c r="D43" s="17">
        <v>1</v>
      </c>
      <c r="E43" s="17"/>
      <c r="F43" s="17">
        <v>1</v>
      </c>
      <c r="G43" s="17"/>
      <c r="H43" s="17"/>
      <c r="I43" s="17"/>
      <c r="J43" s="10">
        <v>2</v>
      </c>
    </row>
    <row r="44" spans="2:10" x14ac:dyDescent="0.3">
      <c r="B44" s="9" t="s">
        <v>730</v>
      </c>
      <c r="C44" s="16"/>
      <c r="D44" s="17">
        <v>1</v>
      </c>
      <c r="E44" s="17"/>
      <c r="F44" s="17">
        <v>1</v>
      </c>
      <c r="G44" s="17"/>
      <c r="H44" s="17"/>
      <c r="I44" s="17"/>
      <c r="J44" s="10">
        <v>2</v>
      </c>
    </row>
    <row r="45" spans="2:10" x14ac:dyDescent="0.3">
      <c r="B45" s="9" t="s">
        <v>731</v>
      </c>
      <c r="C45" s="16"/>
      <c r="D45" s="17">
        <v>1</v>
      </c>
      <c r="E45" s="17"/>
      <c r="F45" s="17">
        <v>1</v>
      </c>
      <c r="G45" s="17"/>
      <c r="H45" s="17"/>
      <c r="I45" s="17"/>
      <c r="J45" s="10">
        <v>2</v>
      </c>
    </row>
    <row r="46" spans="2:10" x14ac:dyDescent="0.3">
      <c r="B46" s="9" t="s">
        <v>732</v>
      </c>
      <c r="C46" s="16"/>
      <c r="D46" s="17">
        <v>1</v>
      </c>
      <c r="E46" s="17"/>
      <c r="F46" s="17">
        <v>1</v>
      </c>
      <c r="G46" s="17"/>
      <c r="H46" s="17"/>
      <c r="I46" s="17"/>
      <c r="J46" s="10">
        <v>2</v>
      </c>
    </row>
    <row r="47" spans="2:10" x14ac:dyDescent="0.3">
      <c r="B47" s="9" t="s">
        <v>733</v>
      </c>
      <c r="C47" s="16"/>
      <c r="D47" s="17">
        <v>1</v>
      </c>
      <c r="E47" s="17"/>
      <c r="F47" s="17">
        <v>1</v>
      </c>
      <c r="G47" s="17"/>
      <c r="H47" s="17"/>
      <c r="I47" s="17"/>
      <c r="J47" s="10">
        <v>2</v>
      </c>
    </row>
    <row r="48" spans="2:10" x14ac:dyDescent="0.3">
      <c r="B48" s="9" t="s">
        <v>734</v>
      </c>
      <c r="C48" s="16"/>
      <c r="D48" s="17">
        <v>1</v>
      </c>
      <c r="E48" s="17"/>
      <c r="F48" s="17">
        <v>1</v>
      </c>
      <c r="G48" s="17"/>
      <c r="H48" s="17"/>
      <c r="I48" s="17"/>
      <c r="J48" s="10">
        <v>2</v>
      </c>
    </row>
    <row r="49" spans="2:10" x14ac:dyDescent="0.3">
      <c r="B49" s="9" t="s">
        <v>735</v>
      </c>
      <c r="C49" s="16"/>
      <c r="D49" s="17">
        <v>1</v>
      </c>
      <c r="E49" s="17"/>
      <c r="F49" s="17">
        <v>1</v>
      </c>
      <c r="G49" s="17"/>
      <c r="H49" s="17"/>
      <c r="I49" s="17"/>
      <c r="J49" s="10">
        <v>2</v>
      </c>
    </row>
    <row r="50" spans="2:10" x14ac:dyDescent="0.3">
      <c r="B50" s="9" t="s">
        <v>736</v>
      </c>
      <c r="C50" s="16"/>
      <c r="D50" s="17">
        <v>1</v>
      </c>
      <c r="E50" s="17"/>
      <c r="F50" s="17">
        <v>1</v>
      </c>
      <c r="G50" s="17"/>
      <c r="H50" s="17"/>
      <c r="I50" s="17"/>
      <c r="J50" s="10">
        <v>2</v>
      </c>
    </row>
    <row r="51" spans="2:10" x14ac:dyDescent="0.3">
      <c r="B51" s="9" t="s">
        <v>997</v>
      </c>
      <c r="C51" s="16"/>
      <c r="D51" s="17">
        <v>1</v>
      </c>
      <c r="E51" s="17"/>
      <c r="F51" s="17">
        <v>1</v>
      </c>
      <c r="G51" s="17"/>
      <c r="H51" s="17"/>
      <c r="I51" s="17"/>
      <c r="J51" s="10">
        <v>2</v>
      </c>
    </row>
    <row r="52" spans="2:10" x14ac:dyDescent="0.3">
      <c r="B52" s="9" t="s">
        <v>998</v>
      </c>
      <c r="C52" s="16"/>
      <c r="D52" s="17">
        <v>1</v>
      </c>
      <c r="E52" s="17"/>
      <c r="F52" s="17">
        <v>1</v>
      </c>
      <c r="G52" s="17"/>
      <c r="H52" s="17"/>
      <c r="I52" s="17"/>
      <c r="J52" s="10">
        <v>2</v>
      </c>
    </row>
    <row r="53" spans="2:10" x14ac:dyDescent="0.3">
      <c r="B53" s="9" t="s">
        <v>999</v>
      </c>
      <c r="C53" s="16"/>
      <c r="D53" s="17">
        <v>1</v>
      </c>
      <c r="E53" s="17"/>
      <c r="F53" s="17">
        <v>1</v>
      </c>
      <c r="G53" s="17"/>
      <c r="H53" s="17"/>
      <c r="I53" s="17"/>
      <c r="J53" s="10">
        <v>2</v>
      </c>
    </row>
    <row r="54" spans="2:10" x14ac:dyDescent="0.3">
      <c r="B54" s="9" t="s">
        <v>1000</v>
      </c>
      <c r="C54" s="16"/>
      <c r="D54" s="17">
        <v>1</v>
      </c>
      <c r="E54" s="17"/>
      <c r="F54" s="17">
        <v>1</v>
      </c>
      <c r="G54" s="17"/>
      <c r="H54" s="17"/>
      <c r="I54" s="17"/>
      <c r="J54" s="10">
        <v>2</v>
      </c>
    </row>
    <row r="55" spans="2:10" x14ac:dyDescent="0.3">
      <c r="B55" s="9" t="s">
        <v>1001</v>
      </c>
      <c r="C55" s="16"/>
      <c r="D55" s="17">
        <v>1</v>
      </c>
      <c r="E55" s="17"/>
      <c r="F55" s="17">
        <v>1</v>
      </c>
      <c r="G55" s="17"/>
      <c r="H55" s="17"/>
      <c r="I55" s="17"/>
      <c r="J55" s="10">
        <v>2</v>
      </c>
    </row>
    <row r="56" spans="2:10" x14ac:dyDescent="0.3">
      <c r="B56" s="9" t="s">
        <v>1002</v>
      </c>
      <c r="C56" s="16"/>
      <c r="D56" s="17">
        <v>1</v>
      </c>
      <c r="E56" s="17"/>
      <c r="F56" s="17">
        <v>1</v>
      </c>
      <c r="G56" s="17"/>
      <c r="H56" s="17"/>
      <c r="I56" s="17"/>
      <c r="J56" s="10">
        <v>2</v>
      </c>
    </row>
    <row r="57" spans="2:10" x14ac:dyDescent="0.3">
      <c r="B57" s="9" t="s">
        <v>1136</v>
      </c>
      <c r="C57" s="16">
        <v>1</v>
      </c>
      <c r="D57" s="17"/>
      <c r="E57" s="17"/>
      <c r="F57" s="17"/>
      <c r="G57" s="17"/>
      <c r="H57" s="17"/>
      <c r="I57" s="17"/>
      <c r="J57" s="10">
        <v>1</v>
      </c>
    </row>
    <row r="58" spans="2:10" x14ac:dyDescent="0.3">
      <c r="B58" s="9" t="s">
        <v>1648</v>
      </c>
      <c r="C58" s="16"/>
      <c r="D58" s="17"/>
      <c r="E58" s="17"/>
      <c r="F58" s="17">
        <v>1</v>
      </c>
      <c r="G58" s="17"/>
      <c r="H58" s="17"/>
      <c r="I58" s="17"/>
      <c r="J58" s="10">
        <v>1</v>
      </c>
    </row>
    <row r="59" spans="2:10" x14ac:dyDescent="0.3">
      <c r="B59" s="9" t="s">
        <v>1649</v>
      </c>
      <c r="C59" s="16"/>
      <c r="D59" s="17">
        <v>1</v>
      </c>
      <c r="E59" s="17"/>
      <c r="F59" s="17">
        <v>1</v>
      </c>
      <c r="G59" s="17"/>
      <c r="H59" s="17"/>
      <c r="I59" s="17"/>
      <c r="J59" s="10">
        <v>2</v>
      </c>
    </row>
    <row r="60" spans="2:10" x14ac:dyDescent="0.3">
      <c r="B60" s="9" t="s">
        <v>1650</v>
      </c>
      <c r="C60" s="16"/>
      <c r="D60" s="17">
        <v>1</v>
      </c>
      <c r="E60" s="17"/>
      <c r="F60" s="17">
        <v>1</v>
      </c>
      <c r="G60" s="17"/>
      <c r="H60" s="17"/>
      <c r="I60" s="17"/>
      <c r="J60" s="10">
        <v>2</v>
      </c>
    </row>
    <row r="61" spans="2:10" x14ac:dyDescent="0.3">
      <c r="B61" s="9" t="s">
        <v>1651</v>
      </c>
      <c r="C61" s="16"/>
      <c r="D61" s="17">
        <v>1</v>
      </c>
      <c r="E61" s="17"/>
      <c r="F61" s="17">
        <v>1</v>
      </c>
      <c r="G61" s="17"/>
      <c r="H61" s="17"/>
      <c r="I61" s="17"/>
      <c r="J61" s="10">
        <v>2</v>
      </c>
    </row>
    <row r="62" spans="2:10" x14ac:dyDescent="0.3">
      <c r="B62" s="9" t="s">
        <v>1652</v>
      </c>
      <c r="C62" s="16"/>
      <c r="D62" s="17">
        <v>1</v>
      </c>
      <c r="E62" s="17"/>
      <c r="F62" s="17">
        <v>1</v>
      </c>
      <c r="G62" s="17"/>
      <c r="H62" s="17"/>
      <c r="I62" s="17"/>
      <c r="J62" s="10">
        <v>2</v>
      </c>
    </row>
    <row r="63" spans="2:10" x14ac:dyDescent="0.3">
      <c r="B63" s="9" t="s">
        <v>1653</v>
      </c>
      <c r="C63" s="16"/>
      <c r="D63" s="17">
        <v>1</v>
      </c>
      <c r="E63" s="17"/>
      <c r="F63" s="17">
        <v>1</v>
      </c>
      <c r="G63" s="17"/>
      <c r="H63" s="17"/>
      <c r="I63" s="17"/>
      <c r="J63" s="10">
        <v>2</v>
      </c>
    </row>
    <row r="64" spans="2:10" x14ac:dyDescent="0.3">
      <c r="B64" s="9" t="s">
        <v>1654</v>
      </c>
      <c r="C64" s="16"/>
      <c r="D64" s="17">
        <v>1</v>
      </c>
      <c r="E64" s="17"/>
      <c r="F64" s="17">
        <v>1</v>
      </c>
      <c r="G64" s="17"/>
      <c r="H64" s="17"/>
      <c r="I64" s="17"/>
      <c r="J64" s="10">
        <v>2</v>
      </c>
    </row>
    <row r="65" spans="2:10" x14ac:dyDescent="0.3">
      <c r="B65" s="9" t="s">
        <v>1728</v>
      </c>
      <c r="C65" s="16"/>
      <c r="D65" s="17">
        <v>1</v>
      </c>
      <c r="E65" s="17"/>
      <c r="F65" s="17">
        <v>1</v>
      </c>
      <c r="G65" s="17"/>
      <c r="H65" s="17"/>
      <c r="I65" s="17"/>
      <c r="J65" s="10">
        <v>2</v>
      </c>
    </row>
    <row r="66" spans="2:10" x14ac:dyDescent="0.3">
      <c r="B66" s="9" t="s">
        <v>1729</v>
      </c>
      <c r="C66" s="16"/>
      <c r="D66" s="17">
        <v>1</v>
      </c>
      <c r="E66" s="17"/>
      <c r="F66" s="17">
        <v>1</v>
      </c>
      <c r="G66" s="17"/>
      <c r="H66" s="17"/>
      <c r="I66" s="17"/>
      <c r="J66" s="10">
        <v>2</v>
      </c>
    </row>
    <row r="67" spans="2:10" x14ac:dyDescent="0.3">
      <c r="B67" s="9" t="s">
        <v>1970</v>
      </c>
      <c r="C67" s="16"/>
      <c r="D67" s="17">
        <v>1</v>
      </c>
      <c r="E67" s="17"/>
      <c r="F67" s="17">
        <v>1</v>
      </c>
      <c r="G67" s="17"/>
      <c r="H67" s="17"/>
      <c r="I67" s="17"/>
      <c r="J67" s="10">
        <v>2</v>
      </c>
    </row>
    <row r="68" spans="2:10" x14ac:dyDescent="0.3">
      <c r="B68" s="9" t="s">
        <v>1971</v>
      </c>
      <c r="C68" s="16"/>
      <c r="D68" s="17">
        <v>1</v>
      </c>
      <c r="E68" s="17"/>
      <c r="F68" s="17">
        <v>1</v>
      </c>
      <c r="G68" s="17"/>
      <c r="H68" s="17"/>
      <c r="I68" s="17"/>
      <c r="J68" s="10">
        <v>2</v>
      </c>
    </row>
    <row r="69" spans="2:10" x14ac:dyDescent="0.3">
      <c r="B69" s="9" t="s">
        <v>1972</v>
      </c>
      <c r="C69" s="16"/>
      <c r="D69" s="17">
        <v>1</v>
      </c>
      <c r="E69" s="17"/>
      <c r="F69" s="17">
        <v>1</v>
      </c>
      <c r="G69" s="17"/>
      <c r="H69" s="17"/>
      <c r="I69" s="17"/>
      <c r="J69" s="10">
        <v>2</v>
      </c>
    </row>
    <row r="70" spans="2:10" x14ac:dyDescent="0.3">
      <c r="B70" s="9" t="s">
        <v>1973</v>
      </c>
      <c r="C70" s="16"/>
      <c r="D70" s="17">
        <v>1</v>
      </c>
      <c r="E70" s="17"/>
      <c r="F70" s="17">
        <v>1</v>
      </c>
      <c r="G70" s="17"/>
      <c r="H70" s="17"/>
      <c r="I70" s="17"/>
      <c r="J70" s="10">
        <v>2</v>
      </c>
    </row>
    <row r="71" spans="2:10" x14ac:dyDescent="0.3">
      <c r="B71" s="9" t="s">
        <v>58</v>
      </c>
      <c r="C71" s="16">
        <v>1</v>
      </c>
      <c r="D71" s="17">
        <v>1</v>
      </c>
      <c r="E71" s="17"/>
      <c r="F71" s="17">
        <v>1</v>
      </c>
      <c r="G71" s="17"/>
      <c r="H71" s="17"/>
      <c r="I71" s="17"/>
      <c r="J71" s="10">
        <v>3</v>
      </c>
    </row>
    <row r="72" spans="2:10" x14ac:dyDescent="0.3">
      <c r="B72" s="9" t="s">
        <v>59</v>
      </c>
      <c r="C72" s="16">
        <v>1</v>
      </c>
      <c r="D72" s="17">
        <v>1</v>
      </c>
      <c r="E72" s="17"/>
      <c r="F72" s="17">
        <v>1</v>
      </c>
      <c r="G72" s="17"/>
      <c r="H72" s="17"/>
      <c r="I72" s="17"/>
      <c r="J72" s="10">
        <v>3</v>
      </c>
    </row>
    <row r="73" spans="2:10" x14ac:dyDescent="0.3">
      <c r="B73" s="9" t="s">
        <v>60</v>
      </c>
      <c r="C73" s="16">
        <v>1</v>
      </c>
      <c r="D73" s="17">
        <v>1</v>
      </c>
      <c r="E73" s="17"/>
      <c r="F73" s="17">
        <v>1</v>
      </c>
      <c r="G73" s="17"/>
      <c r="H73" s="17"/>
      <c r="I73" s="17"/>
      <c r="J73" s="10">
        <v>3</v>
      </c>
    </row>
    <row r="74" spans="2:10" x14ac:dyDescent="0.3">
      <c r="B74" s="9" t="s">
        <v>61</v>
      </c>
      <c r="C74" s="16"/>
      <c r="D74" s="17">
        <v>1</v>
      </c>
      <c r="E74" s="17"/>
      <c r="F74" s="17"/>
      <c r="G74" s="17"/>
      <c r="H74" s="17"/>
      <c r="I74" s="17"/>
      <c r="J74" s="10">
        <v>1</v>
      </c>
    </row>
    <row r="75" spans="2:10" x14ac:dyDescent="0.3">
      <c r="B75" s="9" t="s">
        <v>62</v>
      </c>
      <c r="C75" s="16"/>
      <c r="D75" s="17">
        <v>1</v>
      </c>
      <c r="E75" s="17"/>
      <c r="F75" s="17"/>
      <c r="G75" s="17"/>
      <c r="H75" s="17"/>
      <c r="I75" s="17"/>
      <c r="J75" s="10">
        <v>1</v>
      </c>
    </row>
    <row r="76" spans="2:10" x14ac:dyDescent="0.3">
      <c r="B76" s="9" t="s">
        <v>63</v>
      </c>
      <c r="C76" s="16"/>
      <c r="D76" s="17">
        <v>1</v>
      </c>
      <c r="E76" s="17"/>
      <c r="F76" s="17"/>
      <c r="G76" s="17"/>
      <c r="H76" s="17"/>
      <c r="I76" s="17"/>
      <c r="J76" s="10">
        <v>1</v>
      </c>
    </row>
    <row r="77" spans="2:10" x14ac:dyDescent="0.3">
      <c r="B77" s="9" t="s">
        <v>64</v>
      </c>
      <c r="C77" s="16"/>
      <c r="D77" s="17">
        <v>1</v>
      </c>
      <c r="E77" s="17"/>
      <c r="F77" s="17"/>
      <c r="G77" s="17"/>
      <c r="H77" s="17"/>
      <c r="I77" s="17"/>
      <c r="J77" s="10">
        <v>1</v>
      </c>
    </row>
    <row r="78" spans="2:10" x14ac:dyDescent="0.3">
      <c r="B78" s="9" t="s">
        <v>65</v>
      </c>
      <c r="C78" s="16"/>
      <c r="D78" s="17">
        <v>1</v>
      </c>
      <c r="E78" s="17"/>
      <c r="F78" s="17"/>
      <c r="G78" s="17"/>
      <c r="H78" s="17"/>
      <c r="I78" s="17"/>
      <c r="J78" s="10">
        <v>1</v>
      </c>
    </row>
    <row r="79" spans="2:10" x14ac:dyDescent="0.3">
      <c r="B79" s="9" t="s">
        <v>66</v>
      </c>
      <c r="C79" s="16"/>
      <c r="D79" s="17">
        <v>1</v>
      </c>
      <c r="E79" s="17"/>
      <c r="F79" s="17"/>
      <c r="G79" s="17"/>
      <c r="H79" s="17"/>
      <c r="I79" s="17"/>
      <c r="J79" s="10">
        <v>1</v>
      </c>
    </row>
    <row r="80" spans="2:10" x14ac:dyDescent="0.3">
      <c r="B80" s="9" t="s">
        <v>67</v>
      </c>
      <c r="C80" s="16"/>
      <c r="D80" s="17">
        <v>1</v>
      </c>
      <c r="E80" s="17"/>
      <c r="F80" s="17"/>
      <c r="G80" s="17"/>
      <c r="H80" s="17"/>
      <c r="I80" s="17"/>
      <c r="J80" s="10">
        <v>1</v>
      </c>
    </row>
    <row r="81" spans="2:10" x14ac:dyDescent="0.3">
      <c r="B81" s="9" t="s">
        <v>68</v>
      </c>
      <c r="C81" s="16"/>
      <c r="D81" s="17">
        <v>1</v>
      </c>
      <c r="E81" s="17"/>
      <c r="F81" s="17"/>
      <c r="G81" s="17"/>
      <c r="H81" s="17"/>
      <c r="I81" s="17"/>
      <c r="J81" s="10">
        <v>1</v>
      </c>
    </row>
    <row r="82" spans="2:10" x14ac:dyDescent="0.3">
      <c r="B82" s="9" t="s">
        <v>69</v>
      </c>
      <c r="C82" s="16"/>
      <c r="D82" s="17">
        <v>1</v>
      </c>
      <c r="E82" s="17"/>
      <c r="F82" s="17"/>
      <c r="G82" s="17"/>
      <c r="H82" s="17"/>
      <c r="I82" s="17"/>
      <c r="J82" s="10">
        <v>1</v>
      </c>
    </row>
    <row r="83" spans="2:10" x14ac:dyDescent="0.3">
      <c r="B83" s="9" t="s">
        <v>70</v>
      </c>
      <c r="C83" s="16"/>
      <c r="D83" s="17">
        <v>1</v>
      </c>
      <c r="E83" s="17"/>
      <c r="F83" s="17"/>
      <c r="G83" s="17"/>
      <c r="H83" s="17"/>
      <c r="I83" s="17"/>
      <c r="J83" s="10">
        <v>1</v>
      </c>
    </row>
    <row r="84" spans="2:10" x14ac:dyDescent="0.3">
      <c r="B84" s="9" t="s">
        <v>71</v>
      </c>
      <c r="C84" s="16">
        <v>1</v>
      </c>
      <c r="D84" s="17">
        <v>1</v>
      </c>
      <c r="E84" s="17"/>
      <c r="F84" s="17">
        <v>1</v>
      </c>
      <c r="G84" s="17"/>
      <c r="H84" s="17"/>
      <c r="I84" s="17"/>
      <c r="J84" s="10">
        <v>3</v>
      </c>
    </row>
    <row r="85" spans="2:10" x14ac:dyDescent="0.3">
      <c r="B85" s="9" t="s">
        <v>72</v>
      </c>
      <c r="C85" s="16"/>
      <c r="D85" s="17">
        <v>1</v>
      </c>
      <c r="E85" s="17"/>
      <c r="F85" s="17"/>
      <c r="G85" s="17"/>
      <c r="H85" s="17"/>
      <c r="I85" s="17"/>
      <c r="J85" s="10">
        <v>1</v>
      </c>
    </row>
    <row r="86" spans="2:10" x14ac:dyDescent="0.3">
      <c r="B86" s="9" t="s">
        <v>73</v>
      </c>
      <c r="C86" s="16"/>
      <c r="D86" s="17">
        <v>1</v>
      </c>
      <c r="E86" s="17"/>
      <c r="F86" s="17">
        <v>1</v>
      </c>
      <c r="G86" s="17"/>
      <c r="H86" s="17"/>
      <c r="I86" s="17"/>
      <c r="J86" s="10">
        <v>2</v>
      </c>
    </row>
    <row r="87" spans="2:10" x14ac:dyDescent="0.3">
      <c r="B87" s="9" t="s">
        <v>74</v>
      </c>
      <c r="C87" s="16">
        <v>1</v>
      </c>
      <c r="D87" s="17">
        <v>1</v>
      </c>
      <c r="E87" s="17"/>
      <c r="F87" s="17">
        <v>1</v>
      </c>
      <c r="G87" s="17"/>
      <c r="H87" s="17"/>
      <c r="I87" s="17"/>
      <c r="J87" s="10">
        <v>3</v>
      </c>
    </row>
    <row r="88" spans="2:10" x14ac:dyDescent="0.3">
      <c r="B88" s="9" t="s">
        <v>75</v>
      </c>
      <c r="C88" s="16"/>
      <c r="D88" s="17">
        <v>1</v>
      </c>
      <c r="E88" s="17"/>
      <c r="F88" s="17"/>
      <c r="G88" s="17"/>
      <c r="H88" s="17"/>
      <c r="I88" s="17"/>
      <c r="J88" s="10">
        <v>1</v>
      </c>
    </row>
    <row r="89" spans="2:10" x14ac:dyDescent="0.3">
      <c r="B89" s="9" t="s">
        <v>76</v>
      </c>
      <c r="C89" s="16">
        <v>1</v>
      </c>
      <c r="D89" s="17">
        <v>1</v>
      </c>
      <c r="E89" s="17"/>
      <c r="F89" s="17">
        <v>1</v>
      </c>
      <c r="G89" s="17">
        <v>1</v>
      </c>
      <c r="H89" s="17"/>
      <c r="I89" s="17"/>
      <c r="J89" s="10">
        <v>4</v>
      </c>
    </row>
    <row r="90" spans="2:10" x14ac:dyDescent="0.3">
      <c r="B90" s="9" t="s">
        <v>77</v>
      </c>
      <c r="C90" s="16">
        <v>1</v>
      </c>
      <c r="D90" s="17">
        <v>1</v>
      </c>
      <c r="E90" s="17"/>
      <c r="F90" s="17">
        <v>1</v>
      </c>
      <c r="G90" s="17"/>
      <c r="H90" s="17">
        <v>1</v>
      </c>
      <c r="I90" s="17"/>
      <c r="J90" s="10">
        <v>4</v>
      </c>
    </row>
    <row r="91" spans="2:10" x14ac:dyDescent="0.3">
      <c r="B91" s="9" t="s">
        <v>78</v>
      </c>
      <c r="C91" s="16"/>
      <c r="D91" s="17">
        <v>1</v>
      </c>
      <c r="E91" s="17"/>
      <c r="F91" s="17">
        <v>1</v>
      </c>
      <c r="G91" s="17"/>
      <c r="H91" s="17"/>
      <c r="I91" s="17"/>
      <c r="J91" s="10">
        <v>2</v>
      </c>
    </row>
    <row r="92" spans="2:10" x14ac:dyDescent="0.3">
      <c r="B92" s="9" t="s">
        <v>79</v>
      </c>
      <c r="C92" s="16"/>
      <c r="D92" s="17">
        <v>1</v>
      </c>
      <c r="E92" s="17"/>
      <c r="F92" s="17">
        <v>1</v>
      </c>
      <c r="G92" s="17"/>
      <c r="H92" s="17"/>
      <c r="I92" s="17"/>
      <c r="J92" s="10">
        <v>2</v>
      </c>
    </row>
    <row r="93" spans="2:10" x14ac:dyDescent="0.3">
      <c r="B93" s="9" t="s">
        <v>80</v>
      </c>
      <c r="C93" s="16"/>
      <c r="D93" s="17">
        <v>1</v>
      </c>
      <c r="E93" s="17"/>
      <c r="F93" s="17">
        <v>1</v>
      </c>
      <c r="G93" s="17"/>
      <c r="H93" s="17"/>
      <c r="I93" s="17"/>
      <c r="J93" s="10">
        <v>2</v>
      </c>
    </row>
    <row r="94" spans="2:10" x14ac:dyDescent="0.3">
      <c r="B94" s="9" t="s">
        <v>81</v>
      </c>
      <c r="C94" s="16">
        <v>1</v>
      </c>
      <c r="D94" s="17">
        <v>1</v>
      </c>
      <c r="E94" s="17"/>
      <c r="F94" s="17">
        <v>1</v>
      </c>
      <c r="G94" s="17">
        <v>1</v>
      </c>
      <c r="H94" s="17"/>
      <c r="I94" s="17"/>
      <c r="J94" s="10">
        <v>4</v>
      </c>
    </row>
    <row r="95" spans="2:10" x14ac:dyDescent="0.3">
      <c r="B95" s="9" t="s">
        <v>82</v>
      </c>
      <c r="C95" s="16"/>
      <c r="D95" s="17">
        <v>1</v>
      </c>
      <c r="E95" s="17"/>
      <c r="F95" s="17">
        <v>1</v>
      </c>
      <c r="G95" s="17"/>
      <c r="H95" s="17"/>
      <c r="I95" s="17"/>
      <c r="J95" s="10">
        <v>2</v>
      </c>
    </row>
    <row r="96" spans="2:10" x14ac:dyDescent="0.3">
      <c r="B96" s="9" t="s">
        <v>83</v>
      </c>
      <c r="C96" s="16">
        <v>1</v>
      </c>
      <c r="D96" s="17">
        <v>1</v>
      </c>
      <c r="E96" s="17"/>
      <c r="F96" s="17">
        <v>1</v>
      </c>
      <c r="G96" s="17"/>
      <c r="H96" s="17"/>
      <c r="I96" s="17">
        <v>1</v>
      </c>
      <c r="J96" s="10">
        <v>4</v>
      </c>
    </row>
    <row r="97" spans="2:10" x14ac:dyDescent="0.3">
      <c r="B97" s="9" t="s">
        <v>84</v>
      </c>
      <c r="C97" s="16">
        <v>1</v>
      </c>
      <c r="D97" s="17">
        <v>1</v>
      </c>
      <c r="E97" s="17"/>
      <c r="F97" s="17">
        <v>1</v>
      </c>
      <c r="G97" s="17"/>
      <c r="H97" s="17"/>
      <c r="I97" s="17"/>
      <c r="J97" s="10">
        <v>3</v>
      </c>
    </row>
    <row r="98" spans="2:10" x14ac:dyDescent="0.3">
      <c r="B98" s="9" t="s">
        <v>85</v>
      </c>
      <c r="C98" s="16">
        <v>1</v>
      </c>
      <c r="D98" s="17">
        <v>1</v>
      </c>
      <c r="E98" s="17"/>
      <c r="F98" s="17">
        <v>1</v>
      </c>
      <c r="G98" s="17"/>
      <c r="H98" s="17"/>
      <c r="I98" s="17"/>
      <c r="J98" s="10">
        <v>3</v>
      </c>
    </row>
    <row r="99" spans="2:10" x14ac:dyDescent="0.3">
      <c r="B99" s="9" t="s">
        <v>86</v>
      </c>
      <c r="C99" s="16"/>
      <c r="D99" s="17">
        <v>1</v>
      </c>
      <c r="E99" s="17"/>
      <c r="F99" s="17"/>
      <c r="G99" s="17"/>
      <c r="H99" s="17"/>
      <c r="I99" s="17"/>
      <c r="J99" s="10">
        <v>1</v>
      </c>
    </row>
    <row r="100" spans="2:10" x14ac:dyDescent="0.3">
      <c r="B100" s="9" t="s">
        <v>87</v>
      </c>
      <c r="C100" s="16">
        <v>1</v>
      </c>
      <c r="D100" s="17">
        <v>1</v>
      </c>
      <c r="E100" s="17"/>
      <c r="F100" s="17">
        <v>1</v>
      </c>
      <c r="G100" s="17"/>
      <c r="H100" s="17"/>
      <c r="I100" s="17"/>
      <c r="J100" s="10">
        <v>3</v>
      </c>
    </row>
    <row r="101" spans="2:10" x14ac:dyDescent="0.3">
      <c r="B101" s="9" t="s">
        <v>88</v>
      </c>
      <c r="C101" s="16">
        <v>1</v>
      </c>
      <c r="D101" s="17">
        <v>1</v>
      </c>
      <c r="E101" s="17"/>
      <c r="F101" s="17">
        <v>1</v>
      </c>
      <c r="G101" s="17"/>
      <c r="H101" s="17"/>
      <c r="I101" s="17"/>
      <c r="J101" s="10">
        <v>3</v>
      </c>
    </row>
    <row r="102" spans="2:10" x14ac:dyDescent="0.3">
      <c r="B102" s="9" t="s">
        <v>90</v>
      </c>
      <c r="C102" s="16">
        <v>1</v>
      </c>
      <c r="D102" s="17">
        <v>1</v>
      </c>
      <c r="E102" s="17"/>
      <c r="F102" s="17">
        <v>1</v>
      </c>
      <c r="G102" s="17">
        <v>1</v>
      </c>
      <c r="H102" s="17">
        <v>1</v>
      </c>
      <c r="I102" s="17"/>
      <c r="J102" s="10">
        <v>5</v>
      </c>
    </row>
    <row r="103" spans="2:10" x14ac:dyDescent="0.3">
      <c r="B103" s="9" t="s">
        <v>91</v>
      </c>
      <c r="C103" s="16">
        <v>1</v>
      </c>
      <c r="D103" s="17">
        <v>1</v>
      </c>
      <c r="E103" s="17"/>
      <c r="F103" s="17">
        <v>1</v>
      </c>
      <c r="G103" s="17"/>
      <c r="H103" s="17"/>
      <c r="I103" s="17"/>
      <c r="J103" s="10">
        <v>3</v>
      </c>
    </row>
    <row r="104" spans="2:10" x14ac:dyDescent="0.3">
      <c r="B104" s="9" t="s">
        <v>92</v>
      </c>
      <c r="C104" s="16">
        <v>1</v>
      </c>
      <c r="D104" s="17">
        <v>1</v>
      </c>
      <c r="E104" s="17"/>
      <c r="F104" s="17">
        <v>1</v>
      </c>
      <c r="G104" s="17"/>
      <c r="H104" s="17">
        <v>1</v>
      </c>
      <c r="I104" s="17"/>
      <c r="J104" s="10">
        <v>4</v>
      </c>
    </row>
    <row r="105" spans="2:10" x14ac:dyDescent="0.3">
      <c r="B105" s="9" t="s">
        <v>93</v>
      </c>
      <c r="C105" s="16">
        <v>1</v>
      </c>
      <c r="D105" s="17">
        <v>1</v>
      </c>
      <c r="E105" s="17"/>
      <c r="F105" s="17">
        <v>1</v>
      </c>
      <c r="G105" s="17">
        <v>1</v>
      </c>
      <c r="H105" s="17">
        <v>1</v>
      </c>
      <c r="I105" s="17"/>
      <c r="J105" s="10">
        <v>5</v>
      </c>
    </row>
    <row r="106" spans="2:10" x14ac:dyDescent="0.3">
      <c r="B106" s="9" t="s">
        <v>737</v>
      </c>
      <c r="C106" s="16"/>
      <c r="D106" s="17">
        <v>1</v>
      </c>
      <c r="E106" s="17"/>
      <c r="F106" s="17"/>
      <c r="G106" s="17"/>
      <c r="H106" s="17"/>
      <c r="I106" s="17"/>
      <c r="J106" s="10">
        <v>1</v>
      </c>
    </row>
    <row r="107" spans="2:10" x14ac:dyDescent="0.3">
      <c r="B107" s="9" t="s">
        <v>94</v>
      </c>
      <c r="C107" s="16">
        <v>1</v>
      </c>
      <c r="D107" s="17">
        <v>1</v>
      </c>
      <c r="E107" s="17"/>
      <c r="F107" s="17">
        <v>1</v>
      </c>
      <c r="G107" s="17">
        <v>1</v>
      </c>
      <c r="H107" s="17"/>
      <c r="I107" s="17"/>
      <c r="J107" s="10">
        <v>4</v>
      </c>
    </row>
    <row r="108" spans="2:10" x14ac:dyDescent="0.3">
      <c r="B108" s="9" t="s">
        <v>95</v>
      </c>
      <c r="C108" s="16">
        <v>1</v>
      </c>
      <c r="D108" s="17">
        <v>1</v>
      </c>
      <c r="E108" s="17"/>
      <c r="F108" s="17">
        <v>1</v>
      </c>
      <c r="G108" s="17">
        <v>1</v>
      </c>
      <c r="H108" s="17">
        <v>1</v>
      </c>
      <c r="I108" s="17"/>
      <c r="J108" s="10">
        <v>5</v>
      </c>
    </row>
    <row r="109" spans="2:10" x14ac:dyDescent="0.3">
      <c r="B109" s="9" t="s">
        <v>96</v>
      </c>
      <c r="C109" s="16">
        <v>1</v>
      </c>
      <c r="D109" s="17">
        <v>1</v>
      </c>
      <c r="E109" s="17"/>
      <c r="F109" s="17">
        <v>1</v>
      </c>
      <c r="G109" s="17"/>
      <c r="H109" s="17"/>
      <c r="I109" s="17"/>
      <c r="J109" s="10">
        <v>3</v>
      </c>
    </row>
    <row r="110" spans="2:10" x14ac:dyDescent="0.3">
      <c r="B110" s="9" t="s">
        <v>97</v>
      </c>
      <c r="C110" s="16">
        <v>1</v>
      </c>
      <c r="D110" s="17">
        <v>1</v>
      </c>
      <c r="E110" s="17"/>
      <c r="F110" s="17">
        <v>1</v>
      </c>
      <c r="G110" s="17">
        <v>1</v>
      </c>
      <c r="H110" s="17"/>
      <c r="I110" s="17"/>
      <c r="J110" s="10">
        <v>4</v>
      </c>
    </row>
    <row r="111" spans="2:10" x14ac:dyDescent="0.3">
      <c r="B111" s="9" t="s">
        <v>98</v>
      </c>
      <c r="C111" s="16">
        <v>1</v>
      </c>
      <c r="D111" s="17">
        <v>1</v>
      </c>
      <c r="E111" s="17"/>
      <c r="F111" s="17">
        <v>1</v>
      </c>
      <c r="G111" s="17">
        <v>1</v>
      </c>
      <c r="H111" s="17"/>
      <c r="I111" s="17"/>
      <c r="J111" s="10">
        <v>4</v>
      </c>
    </row>
    <row r="112" spans="2:10" x14ac:dyDescent="0.3">
      <c r="B112" s="9" t="s">
        <v>99</v>
      </c>
      <c r="C112" s="16">
        <v>1</v>
      </c>
      <c r="D112" s="17">
        <v>1</v>
      </c>
      <c r="E112" s="17"/>
      <c r="F112" s="17">
        <v>1</v>
      </c>
      <c r="G112" s="17">
        <v>1</v>
      </c>
      <c r="H112" s="17">
        <v>1</v>
      </c>
      <c r="I112" s="17"/>
      <c r="J112" s="10">
        <v>5</v>
      </c>
    </row>
    <row r="113" spans="2:10" x14ac:dyDescent="0.3">
      <c r="B113" s="9" t="s">
        <v>100</v>
      </c>
      <c r="C113" s="16">
        <v>1</v>
      </c>
      <c r="D113" s="17">
        <v>1</v>
      </c>
      <c r="E113" s="17"/>
      <c r="F113" s="17">
        <v>1</v>
      </c>
      <c r="G113" s="17">
        <v>1</v>
      </c>
      <c r="H113" s="17"/>
      <c r="I113" s="17"/>
      <c r="J113" s="10">
        <v>4</v>
      </c>
    </row>
    <row r="114" spans="2:10" x14ac:dyDescent="0.3">
      <c r="B114" s="9" t="s">
        <v>101</v>
      </c>
      <c r="C114" s="16">
        <v>1</v>
      </c>
      <c r="D114" s="17">
        <v>1</v>
      </c>
      <c r="E114" s="17"/>
      <c r="F114" s="17">
        <v>1</v>
      </c>
      <c r="G114" s="17">
        <v>1</v>
      </c>
      <c r="H114" s="17"/>
      <c r="I114" s="17"/>
      <c r="J114" s="10">
        <v>4</v>
      </c>
    </row>
    <row r="115" spans="2:10" x14ac:dyDescent="0.3">
      <c r="B115" s="9" t="s">
        <v>102</v>
      </c>
      <c r="C115" s="16">
        <v>1</v>
      </c>
      <c r="D115" s="17">
        <v>1</v>
      </c>
      <c r="E115" s="17"/>
      <c r="F115" s="17">
        <v>1</v>
      </c>
      <c r="G115" s="17">
        <v>1</v>
      </c>
      <c r="H115" s="17"/>
      <c r="I115" s="17"/>
      <c r="J115" s="10">
        <v>4</v>
      </c>
    </row>
    <row r="116" spans="2:10" x14ac:dyDescent="0.3">
      <c r="B116" s="9" t="s">
        <v>103</v>
      </c>
      <c r="C116" s="16">
        <v>1</v>
      </c>
      <c r="D116" s="17">
        <v>1</v>
      </c>
      <c r="E116" s="17"/>
      <c r="F116" s="17">
        <v>1</v>
      </c>
      <c r="G116" s="17"/>
      <c r="H116" s="17"/>
      <c r="I116" s="17"/>
      <c r="J116" s="10">
        <v>3</v>
      </c>
    </row>
    <row r="117" spans="2:10" x14ac:dyDescent="0.3">
      <c r="B117" s="9" t="s">
        <v>104</v>
      </c>
      <c r="C117" s="16">
        <v>1</v>
      </c>
      <c r="D117" s="17">
        <v>1</v>
      </c>
      <c r="E117" s="17"/>
      <c r="F117" s="17">
        <v>1</v>
      </c>
      <c r="G117" s="17">
        <v>1</v>
      </c>
      <c r="H117" s="17"/>
      <c r="I117" s="17"/>
      <c r="J117" s="10">
        <v>4</v>
      </c>
    </row>
    <row r="118" spans="2:10" x14ac:dyDescent="0.3">
      <c r="B118" s="9" t="s">
        <v>105</v>
      </c>
      <c r="C118" s="16">
        <v>1</v>
      </c>
      <c r="D118" s="17">
        <v>1</v>
      </c>
      <c r="E118" s="17"/>
      <c r="F118" s="17">
        <v>1</v>
      </c>
      <c r="G118" s="17">
        <v>1</v>
      </c>
      <c r="H118" s="17"/>
      <c r="I118" s="17"/>
      <c r="J118" s="10">
        <v>4</v>
      </c>
    </row>
    <row r="119" spans="2:10" x14ac:dyDescent="0.3">
      <c r="B119" s="9" t="s">
        <v>106</v>
      </c>
      <c r="C119" s="16">
        <v>1</v>
      </c>
      <c r="D119" s="17">
        <v>1</v>
      </c>
      <c r="E119" s="17"/>
      <c r="F119" s="17">
        <v>1</v>
      </c>
      <c r="G119" s="17">
        <v>1</v>
      </c>
      <c r="H119" s="17">
        <v>1</v>
      </c>
      <c r="I119" s="17"/>
      <c r="J119" s="10">
        <v>5</v>
      </c>
    </row>
    <row r="120" spans="2:10" x14ac:dyDescent="0.3">
      <c r="B120" s="9" t="s">
        <v>107</v>
      </c>
      <c r="C120" s="16">
        <v>1</v>
      </c>
      <c r="D120" s="17">
        <v>1</v>
      </c>
      <c r="E120" s="17"/>
      <c r="F120" s="17">
        <v>1</v>
      </c>
      <c r="G120" s="17"/>
      <c r="H120" s="17"/>
      <c r="I120" s="17"/>
      <c r="J120" s="10">
        <v>3</v>
      </c>
    </row>
    <row r="121" spans="2:10" x14ac:dyDescent="0.3">
      <c r="B121" s="9" t="s">
        <v>108</v>
      </c>
      <c r="C121" s="16">
        <v>1</v>
      </c>
      <c r="D121" s="17">
        <v>1</v>
      </c>
      <c r="E121" s="17"/>
      <c r="F121" s="17">
        <v>1</v>
      </c>
      <c r="G121" s="17"/>
      <c r="H121" s="17"/>
      <c r="I121" s="17"/>
      <c r="J121" s="10">
        <v>3</v>
      </c>
    </row>
    <row r="122" spans="2:10" x14ac:dyDescent="0.3">
      <c r="B122" s="9" t="s">
        <v>109</v>
      </c>
      <c r="C122" s="16">
        <v>1</v>
      </c>
      <c r="D122" s="17">
        <v>1</v>
      </c>
      <c r="E122" s="17"/>
      <c r="F122" s="17">
        <v>1</v>
      </c>
      <c r="G122" s="17"/>
      <c r="H122" s="17"/>
      <c r="I122" s="17"/>
      <c r="J122" s="10">
        <v>3</v>
      </c>
    </row>
    <row r="123" spans="2:10" x14ac:dyDescent="0.3">
      <c r="B123" s="9" t="s">
        <v>110</v>
      </c>
      <c r="C123" s="16">
        <v>1</v>
      </c>
      <c r="D123" s="17">
        <v>1</v>
      </c>
      <c r="E123" s="17"/>
      <c r="F123" s="17">
        <v>1</v>
      </c>
      <c r="G123" s="17"/>
      <c r="H123" s="17">
        <v>1</v>
      </c>
      <c r="I123" s="17"/>
      <c r="J123" s="10">
        <v>4</v>
      </c>
    </row>
    <row r="124" spans="2:10" x14ac:dyDescent="0.3">
      <c r="B124" s="9" t="s">
        <v>111</v>
      </c>
      <c r="C124" s="16">
        <v>1</v>
      </c>
      <c r="D124" s="17">
        <v>1</v>
      </c>
      <c r="E124" s="17"/>
      <c r="F124" s="17">
        <v>1</v>
      </c>
      <c r="G124" s="17"/>
      <c r="H124" s="17"/>
      <c r="I124" s="17"/>
      <c r="J124" s="10">
        <v>3</v>
      </c>
    </row>
    <row r="125" spans="2:10" x14ac:dyDescent="0.3">
      <c r="B125" s="9" t="s">
        <v>112</v>
      </c>
      <c r="C125" s="16">
        <v>1</v>
      </c>
      <c r="D125" s="17">
        <v>1</v>
      </c>
      <c r="E125" s="17"/>
      <c r="F125" s="17">
        <v>1</v>
      </c>
      <c r="G125" s="17"/>
      <c r="H125" s="17">
        <v>1</v>
      </c>
      <c r="I125" s="17"/>
      <c r="J125" s="10">
        <v>4</v>
      </c>
    </row>
    <row r="126" spans="2:10" x14ac:dyDescent="0.3">
      <c r="B126" s="9" t="s">
        <v>113</v>
      </c>
      <c r="C126" s="16">
        <v>1</v>
      </c>
      <c r="D126" s="17">
        <v>1</v>
      </c>
      <c r="E126" s="17"/>
      <c r="F126" s="17">
        <v>1</v>
      </c>
      <c r="G126" s="17"/>
      <c r="H126" s="17"/>
      <c r="I126" s="17"/>
      <c r="J126" s="10">
        <v>3</v>
      </c>
    </row>
    <row r="127" spans="2:10" x14ac:dyDescent="0.3">
      <c r="B127" s="9" t="s">
        <v>114</v>
      </c>
      <c r="C127" s="16">
        <v>1</v>
      </c>
      <c r="D127" s="17">
        <v>1</v>
      </c>
      <c r="E127" s="17"/>
      <c r="F127" s="17">
        <v>1</v>
      </c>
      <c r="G127" s="17"/>
      <c r="H127" s="17"/>
      <c r="I127" s="17"/>
      <c r="J127" s="10">
        <v>3</v>
      </c>
    </row>
    <row r="128" spans="2:10" x14ac:dyDescent="0.3">
      <c r="B128" s="9" t="s">
        <v>115</v>
      </c>
      <c r="C128" s="16">
        <v>1</v>
      </c>
      <c r="D128" s="17">
        <v>1</v>
      </c>
      <c r="E128" s="17"/>
      <c r="F128" s="17">
        <v>1</v>
      </c>
      <c r="G128" s="17"/>
      <c r="H128" s="17"/>
      <c r="I128" s="17"/>
      <c r="J128" s="10">
        <v>3</v>
      </c>
    </row>
    <row r="129" spans="2:10" x14ac:dyDescent="0.3">
      <c r="B129" s="9" t="s">
        <v>116</v>
      </c>
      <c r="C129" s="16">
        <v>1</v>
      </c>
      <c r="D129" s="17">
        <v>1</v>
      </c>
      <c r="E129" s="17"/>
      <c r="F129" s="17">
        <v>1</v>
      </c>
      <c r="G129" s="17"/>
      <c r="H129" s="17"/>
      <c r="I129" s="17"/>
      <c r="J129" s="10">
        <v>3</v>
      </c>
    </row>
    <row r="130" spans="2:10" x14ac:dyDescent="0.3">
      <c r="B130" s="9" t="s">
        <v>117</v>
      </c>
      <c r="C130" s="16">
        <v>1</v>
      </c>
      <c r="D130" s="17">
        <v>1</v>
      </c>
      <c r="E130" s="17"/>
      <c r="F130" s="17">
        <v>1</v>
      </c>
      <c r="G130" s="17"/>
      <c r="H130" s="17"/>
      <c r="I130" s="17"/>
      <c r="J130" s="10">
        <v>3</v>
      </c>
    </row>
    <row r="131" spans="2:10" x14ac:dyDescent="0.3">
      <c r="B131" s="9" t="s">
        <v>118</v>
      </c>
      <c r="C131" s="16">
        <v>1</v>
      </c>
      <c r="D131" s="17">
        <v>1</v>
      </c>
      <c r="E131" s="17"/>
      <c r="F131" s="17">
        <v>1</v>
      </c>
      <c r="G131" s="17"/>
      <c r="H131" s="17"/>
      <c r="I131" s="17"/>
      <c r="J131" s="10">
        <v>3</v>
      </c>
    </row>
    <row r="132" spans="2:10" x14ac:dyDescent="0.3">
      <c r="B132" s="9" t="s">
        <v>119</v>
      </c>
      <c r="C132" s="16">
        <v>1</v>
      </c>
      <c r="D132" s="17">
        <v>1</v>
      </c>
      <c r="E132" s="17"/>
      <c r="F132" s="17"/>
      <c r="G132" s="17"/>
      <c r="H132" s="17"/>
      <c r="I132" s="17"/>
      <c r="J132" s="10">
        <v>2</v>
      </c>
    </row>
    <row r="133" spans="2:10" x14ac:dyDescent="0.3">
      <c r="B133" s="9" t="s">
        <v>120</v>
      </c>
      <c r="C133" s="16">
        <v>1</v>
      </c>
      <c r="D133" s="17">
        <v>1</v>
      </c>
      <c r="E133" s="17"/>
      <c r="F133" s="17"/>
      <c r="G133" s="17"/>
      <c r="H133" s="17"/>
      <c r="I133" s="17"/>
      <c r="J133" s="10">
        <v>2</v>
      </c>
    </row>
    <row r="134" spans="2:10" x14ac:dyDescent="0.3">
      <c r="B134" s="9" t="s">
        <v>121</v>
      </c>
      <c r="C134" s="16">
        <v>1</v>
      </c>
      <c r="D134" s="17">
        <v>1</v>
      </c>
      <c r="E134" s="17"/>
      <c r="F134" s="17"/>
      <c r="G134" s="17"/>
      <c r="H134" s="17"/>
      <c r="I134" s="17"/>
      <c r="J134" s="10">
        <v>2</v>
      </c>
    </row>
    <row r="135" spans="2:10" x14ac:dyDescent="0.3">
      <c r="B135" s="9" t="s">
        <v>122</v>
      </c>
      <c r="C135" s="16">
        <v>1</v>
      </c>
      <c r="D135" s="17">
        <v>1</v>
      </c>
      <c r="E135" s="17"/>
      <c r="F135" s="17"/>
      <c r="G135" s="17"/>
      <c r="H135" s="17"/>
      <c r="I135" s="17"/>
      <c r="J135" s="10">
        <v>2</v>
      </c>
    </row>
    <row r="136" spans="2:10" x14ac:dyDescent="0.3">
      <c r="B136" s="9" t="s">
        <v>123</v>
      </c>
      <c r="C136" s="16">
        <v>1</v>
      </c>
      <c r="D136" s="17">
        <v>1</v>
      </c>
      <c r="E136" s="17"/>
      <c r="F136" s="17"/>
      <c r="G136" s="17"/>
      <c r="H136" s="17"/>
      <c r="I136" s="17"/>
      <c r="J136" s="10">
        <v>2</v>
      </c>
    </row>
    <row r="137" spans="2:10" x14ac:dyDescent="0.3">
      <c r="B137" s="9" t="s">
        <v>124</v>
      </c>
      <c r="C137" s="16">
        <v>1</v>
      </c>
      <c r="D137" s="17">
        <v>1</v>
      </c>
      <c r="E137" s="17"/>
      <c r="F137" s="17"/>
      <c r="G137" s="17"/>
      <c r="H137" s="17"/>
      <c r="I137" s="17"/>
      <c r="J137" s="10">
        <v>2</v>
      </c>
    </row>
    <row r="138" spans="2:10" x14ac:dyDescent="0.3">
      <c r="B138" s="9" t="s">
        <v>125</v>
      </c>
      <c r="C138" s="16">
        <v>1</v>
      </c>
      <c r="D138" s="17">
        <v>1</v>
      </c>
      <c r="E138" s="17"/>
      <c r="F138" s="17"/>
      <c r="G138" s="17"/>
      <c r="H138" s="17"/>
      <c r="I138" s="17"/>
      <c r="J138" s="10">
        <v>2</v>
      </c>
    </row>
    <row r="139" spans="2:10" x14ac:dyDescent="0.3">
      <c r="B139" s="9" t="s">
        <v>126</v>
      </c>
      <c r="C139" s="16">
        <v>1</v>
      </c>
      <c r="D139" s="17">
        <v>1</v>
      </c>
      <c r="E139" s="17"/>
      <c r="F139" s="17"/>
      <c r="G139" s="17"/>
      <c r="H139" s="17"/>
      <c r="I139" s="17"/>
      <c r="J139" s="10">
        <v>2</v>
      </c>
    </row>
    <row r="140" spans="2:10" x14ac:dyDescent="0.3">
      <c r="B140" s="9" t="s">
        <v>127</v>
      </c>
      <c r="C140" s="16">
        <v>1</v>
      </c>
      <c r="D140" s="17">
        <v>1</v>
      </c>
      <c r="E140" s="17"/>
      <c r="F140" s="17"/>
      <c r="G140" s="17"/>
      <c r="H140" s="17"/>
      <c r="I140" s="17"/>
      <c r="J140" s="10">
        <v>2</v>
      </c>
    </row>
    <row r="141" spans="2:10" x14ac:dyDescent="0.3">
      <c r="B141" s="9" t="s">
        <v>128</v>
      </c>
      <c r="C141" s="16">
        <v>1</v>
      </c>
      <c r="D141" s="17">
        <v>1</v>
      </c>
      <c r="E141" s="17"/>
      <c r="F141" s="17"/>
      <c r="G141" s="17"/>
      <c r="H141" s="17"/>
      <c r="I141" s="17"/>
      <c r="J141" s="10">
        <v>2</v>
      </c>
    </row>
    <row r="142" spans="2:10" x14ac:dyDescent="0.3">
      <c r="B142" s="9" t="s">
        <v>129</v>
      </c>
      <c r="C142" s="16">
        <v>1</v>
      </c>
      <c r="D142" s="17">
        <v>1</v>
      </c>
      <c r="E142" s="17"/>
      <c r="F142" s="17"/>
      <c r="G142" s="17"/>
      <c r="H142" s="17"/>
      <c r="I142" s="17"/>
      <c r="J142" s="10">
        <v>2</v>
      </c>
    </row>
    <row r="143" spans="2:10" x14ac:dyDescent="0.3">
      <c r="B143" s="9" t="s">
        <v>130</v>
      </c>
      <c r="C143" s="16">
        <v>1</v>
      </c>
      <c r="D143" s="17">
        <v>1</v>
      </c>
      <c r="E143" s="17"/>
      <c r="F143" s="17"/>
      <c r="G143" s="17"/>
      <c r="H143" s="17"/>
      <c r="I143" s="17"/>
      <c r="J143" s="10">
        <v>2</v>
      </c>
    </row>
    <row r="144" spans="2:10" x14ac:dyDescent="0.3">
      <c r="B144" s="9" t="s">
        <v>131</v>
      </c>
      <c r="C144" s="16">
        <v>1</v>
      </c>
      <c r="D144" s="17">
        <v>1</v>
      </c>
      <c r="E144" s="17"/>
      <c r="F144" s="17"/>
      <c r="G144" s="17"/>
      <c r="H144" s="17"/>
      <c r="I144" s="17"/>
      <c r="J144" s="10">
        <v>2</v>
      </c>
    </row>
    <row r="145" spans="2:10" x14ac:dyDescent="0.3">
      <c r="B145" s="9" t="s">
        <v>132</v>
      </c>
      <c r="C145" s="16">
        <v>1</v>
      </c>
      <c r="D145" s="17">
        <v>1</v>
      </c>
      <c r="E145" s="17"/>
      <c r="F145" s="17"/>
      <c r="G145" s="17"/>
      <c r="H145" s="17"/>
      <c r="I145" s="17"/>
      <c r="J145" s="10">
        <v>2</v>
      </c>
    </row>
    <row r="146" spans="2:10" x14ac:dyDescent="0.3">
      <c r="B146" s="9" t="s">
        <v>133</v>
      </c>
      <c r="C146" s="16">
        <v>1</v>
      </c>
      <c r="D146" s="17">
        <v>1</v>
      </c>
      <c r="E146" s="17"/>
      <c r="F146" s="17"/>
      <c r="G146" s="17"/>
      <c r="H146" s="17"/>
      <c r="I146" s="17"/>
      <c r="J146" s="10">
        <v>2</v>
      </c>
    </row>
    <row r="147" spans="2:10" x14ac:dyDescent="0.3">
      <c r="B147" s="9" t="s">
        <v>134</v>
      </c>
      <c r="C147" s="16">
        <v>1</v>
      </c>
      <c r="D147" s="17">
        <v>1</v>
      </c>
      <c r="E147" s="17"/>
      <c r="F147" s="17"/>
      <c r="G147" s="17"/>
      <c r="H147" s="17"/>
      <c r="I147" s="17"/>
      <c r="J147" s="10">
        <v>2</v>
      </c>
    </row>
    <row r="148" spans="2:10" x14ac:dyDescent="0.3">
      <c r="B148" s="9" t="s">
        <v>135</v>
      </c>
      <c r="C148" s="16">
        <v>1</v>
      </c>
      <c r="D148" s="17">
        <v>1</v>
      </c>
      <c r="E148" s="17"/>
      <c r="F148" s="17"/>
      <c r="G148" s="17"/>
      <c r="H148" s="17"/>
      <c r="I148" s="17"/>
      <c r="J148" s="10">
        <v>2</v>
      </c>
    </row>
    <row r="149" spans="2:10" x14ac:dyDescent="0.3">
      <c r="B149" s="9" t="s">
        <v>136</v>
      </c>
      <c r="C149" s="16">
        <v>1</v>
      </c>
      <c r="D149" s="17">
        <v>1</v>
      </c>
      <c r="E149" s="17"/>
      <c r="F149" s="17"/>
      <c r="G149" s="17"/>
      <c r="H149" s="17"/>
      <c r="I149" s="17"/>
      <c r="J149" s="10">
        <v>2</v>
      </c>
    </row>
    <row r="150" spans="2:10" x14ac:dyDescent="0.3">
      <c r="B150" s="9" t="s">
        <v>137</v>
      </c>
      <c r="C150" s="16">
        <v>1</v>
      </c>
      <c r="D150" s="17">
        <v>1</v>
      </c>
      <c r="E150" s="17"/>
      <c r="F150" s="17"/>
      <c r="G150" s="17"/>
      <c r="H150" s="17"/>
      <c r="I150" s="17"/>
      <c r="J150" s="10">
        <v>2</v>
      </c>
    </row>
    <row r="151" spans="2:10" x14ac:dyDescent="0.3">
      <c r="B151" s="9" t="s">
        <v>138</v>
      </c>
      <c r="C151" s="16">
        <v>1</v>
      </c>
      <c r="D151" s="17">
        <v>1</v>
      </c>
      <c r="E151" s="17"/>
      <c r="F151" s="17"/>
      <c r="G151" s="17"/>
      <c r="H151" s="17"/>
      <c r="I151" s="17"/>
      <c r="J151" s="10">
        <v>2</v>
      </c>
    </row>
    <row r="152" spans="2:10" x14ac:dyDescent="0.3">
      <c r="B152" s="9" t="s">
        <v>139</v>
      </c>
      <c r="C152" s="16">
        <v>1</v>
      </c>
      <c r="D152" s="17">
        <v>1</v>
      </c>
      <c r="E152" s="17"/>
      <c r="F152" s="17"/>
      <c r="G152" s="17"/>
      <c r="H152" s="17"/>
      <c r="I152" s="17"/>
      <c r="J152" s="10">
        <v>2</v>
      </c>
    </row>
    <row r="153" spans="2:10" x14ac:dyDescent="0.3">
      <c r="B153" s="9" t="s">
        <v>140</v>
      </c>
      <c r="C153" s="16">
        <v>1</v>
      </c>
      <c r="D153" s="17">
        <v>1</v>
      </c>
      <c r="E153" s="17"/>
      <c r="F153" s="17"/>
      <c r="G153" s="17"/>
      <c r="H153" s="17"/>
      <c r="I153" s="17"/>
      <c r="J153" s="10">
        <v>2</v>
      </c>
    </row>
    <row r="154" spans="2:10" x14ac:dyDescent="0.3">
      <c r="B154" s="9" t="s">
        <v>141</v>
      </c>
      <c r="C154" s="16">
        <v>1</v>
      </c>
      <c r="D154" s="17">
        <v>1</v>
      </c>
      <c r="E154" s="17"/>
      <c r="F154" s="17"/>
      <c r="G154" s="17"/>
      <c r="H154" s="17"/>
      <c r="I154" s="17"/>
      <c r="J154" s="10">
        <v>2</v>
      </c>
    </row>
    <row r="155" spans="2:10" x14ac:dyDescent="0.3">
      <c r="B155" s="9" t="s">
        <v>142</v>
      </c>
      <c r="C155" s="16">
        <v>1</v>
      </c>
      <c r="D155" s="17">
        <v>1</v>
      </c>
      <c r="E155" s="17"/>
      <c r="F155" s="17"/>
      <c r="G155" s="17"/>
      <c r="H155" s="17"/>
      <c r="I155" s="17"/>
      <c r="J155" s="10">
        <v>2</v>
      </c>
    </row>
    <row r="156" spans="2:10" x14ac:dyDescent="0.3">
      <c r="B156" s="9" t="s">
        <v>143</v>
      </c>
      <c r="C156" s="16">
        <v>1</v>
      </c>
      <c r="D156" s="17">
        <v>1</v>
      </c>
      <c r="E156" s="17"/>
      <c r="F156" s="17"/>
      <c r="G156" s="17"/>
      <c r="H156" s="17"/>
      <c r="I156" s="17"/>
      <c r="J156" s="10">
        <v>2</v>
      </c>
    </row>
    <row r="157" spans="2:10" x14ac:dyDescent="0.3">
      <c r="B157" s="9" t="s">
        <v>144</v>
      </c>
      <c r="C157" s="16">
        <v>1</v>
      </c>
      <c r="D157" s="17">
        <v>1</v>
      </c>
      <c r="E157" s="17"/>
      <c r="F157" s="17"/>
      <c r="G157" s="17"/>
      <c r="H157" s="17"/>
      <c r="I157" s="17"/>
      <c r="J157" s="10">
        <v>2</v>
      </c>
    </row>
    <row r="158" spans="2:10" x14ac:dyDescent="0.3">
      <c r="B158" s="9" t="s">
        <v>145</v>
      </c>
      <c r="C158" s="16">
        <v>1</v>
      </c>
      <c r="D158" s="17">
        <v>1</v>
      </c>
      <c r="E158" s="17"/>
      <c r="F158" s="17"/>
      <c r="G158" s="17"/>
      <c r="H158" s="17"/>
      <c r="I158" s="17"/>
      <c r="J158" s="10">
        <v>2</v>
      </c>
    </row>
    <row r="159" spans="2:10" x14ac:dyDescent="0.3">
      <c r="B159" s="9" t="s">
        <v>146</v>
      </c>
      <c r="C159" s="16">
        <v>1</v>
      </c>
      <c r="D159" s="17">
        <v>1</v>
      </c>
      <c r="E159" s="17"/>
      <c r="F159" s="17"/>
      <c r="G159" s="17"/>
      <c r="H159" s="17"/>
      <c r="I159" s="17"/>
      <c r="J159" s="10">
        <v>2</v>
      </c>
    </row>
    <row r="160" spans="2:10" x14ac:dyDescent="0.3">
      <c r="B160" s="9" t="s">
        <v>147</v>
      </c>
      <c r="C160" s="16">
        <v>1</v>
      </c>
      <c r="D160" s="17">
        <v>1</v>
      </c>
      <c r="E160" s="17"/>
      <c r="F160" s="17"/>
      <c r="G160" s="17"/>
      <c r="H160" s="17"/>
      <c r="I160" s="17"/>
      <c r="J160" s="10">
        <v>2</v>
      </c>
    </row>
    <row r="161" spans="2:10" x14ac:dyDescent="0.3">
      <c r="B161" s="9" t="s">
        <v>148</v>
      </c>
      <c r="C161" s="16">
        <v>1</v>
      </c>
      <c r="D161" s="17">
        <v>1</v>
      </c>
      <c r="E161" s="17"/>
      <c r="F161" s="17"/>
      <c r="G161" s="17"/>
      <c r="H161" s="17"/>
      <c r="I161" s="17"/>
      <c r="J161" s="10">
        <v>2</v>
      </c>
    </row>
    <row r="162" spans="2:10" x14ac:dyDescent="0.3">
      <c r="B162" s="9" t="s">
        <v>149</v>
      </c>
      <c r="C162" s="16">
        <v>1</v>
      </c>
      <c r="D162" s="17">
        <v>1</v>
      </c>
      <c r="E162" s="17"/>
      <c r="F162" s="17"/>
      <c r="G162" s="17"/>
      <c r="H162" s="17"/>
      <c r="I162" s="17"/>
      <c r="J162" s="10">
        <v>2</v>
      </c>
    </row>
    <row r="163" spans="2:10" x14ac:dyDescent="0.3">
      <c r="B163" s="9" t="s">
        <v>150</v>
      </c>
      <c r="C163" s="16">
        <v>1</v>
      </c>
      <c r="D163" s="17">
        <v>1</v>
      </c>
      <c r="E163" s="17"/>
      <c r="F163" s="17"/>
      <c r="G163" s="17"/>
      <c r="H163" s="17"/>
      <c r="I163" s="17"/>
      <c r="J163" s="10">
        <v>2</v>
      </c>
    </row>
    <row r="164" spans="2:10" x14ac:dyDescent="0.3">
      <c r="B164" s="9" t="s">
        <v>151</v>
      </c>
      <c r="C164" s="16">
        <v>1</v>
      </c>
      <c r="D164" s="17">
        <v>1</v>
      </c>
      <c r="E164" s="17"/>
      <c r="F164" s="17"/>
      <c r="G164" s="17"/>
      <c r="H164" s="17"/>
      <c r="I164" s="17"/>
      <c r="J164" s="10">
        <v>2</v>
      </c>
    </row>
    <row r="165" spans="2:10" x14ac:dyDescent="0.3">
      <c r="B165" s="9" t="s">
        <v>152</v>
      </c>
      <c r="C165" s="16">
        <v>1</v>
      </c>
      <c r="D165" s="17">
        <v>1</v>
      </c>
      <c r="E165" s="17"/>
      <c r="F165" s="17"/>
      <c r="G165" s="17"/>
      <c r="H165" s="17"/>
      <c r="I165" s="17"/>
      <c r="J165" s="10">
        <v>2</v>
      </c>
    </row>
    <row r="166" spans="2:10" x14ac:dyDescent="0.3">
      <c r="B166" s="9" t="s">
        <v>153</v>
      </c>
      <c r="C166" s="16">
        <v>1</v>
      </c>
      <c r="D166" s="17">
        <v>1</v>
      </c>
      <c r="E166" s="17"/>
      <c r="F166" s="17"/>
      <c r="G166" s="17"/>
      <c r="H166" s="17"/>
      <c r="I166" s="17"/>
      <c r="J166" s="10">
        <v>2</v>
      </c>
    </row>
    <row r="167" spans="2:10" x14ac:dyDescent="0.3">
      <c r="B167" s="9" t="s">
        <v>154</v>
      </c>
      <c r="C167" s="16">
        <v>1</v>
      </c>
      <c r="D167" s="17">
        <v>1</v>
      </c>
      <c r="E167" s="17"/>
      <c r="F167" s="17"/>
      <c r="G167" s="17"/>
      <c r="H167" s="17"/>
      <c r="I167" s="17"/>
      <c r="J167" s="10">
        <v>2</v>
      </c>
    </row>
    <row r="168" spans="2:10" x14ac:dyDescent="0.3">
      <c r="B168" s="9" t="s">
        <v>155</v>
      </c>
      <c r="C168" s="16">
        <v>1</v>
      </c>
      <c r="D168" s="17">
        <v>1</v>
      </c>
      <c r="E168" s="17"/>
      <c r="F168" s="17"/>
      <c r="G168" s="17"/>
      <c r="H168" s="17"/>
      <c r="I168" s="17"/>
      <c r="J168" s="10">
        <v>2</v>
      </c>
    </row>
    <row r="169" spans="2:10" x14ac:dyDescent="0.3">
      <c r="B169" s="9" t="s">
        <v>156</v>
      </c>
      <c r="C169" s="16">
        <v>1</v>
      </c>
      <c r="D169" s="17">
        <v>1</v>
      </c>
      <c r="E169" s="17"/>
      <c r="F169" s="17"/>
      <c r="G169" s="17"/>
      <c r="H169" s="17"/>
      <c r="I169" s="17"/>
      <c r="J169" s="10">
        <v>2</v>
      </c>
    </row>
    <row r="170" spans="2:10" x14ac:dyDescent="0.3">
      <c r="B170" s="9" t="s">
        <v>157</v>
      </c>
      <c r="C170" s="16">
        <v>1</v>
      </c>
      <c r="D170" s="17">
        <v>1</v>
      </c>
      <c r="E170" s="17"/>
      <c r="F170" s="17"/>
      <c r="G170" s="17"/>
      <c r="H170" s="17"/>
      <c r="I170" s="17"/>
      <c r="J170" s="10">
        <v>2</v>
      </c>
    </row>
    <row r="171" spans="2:10" x14ac:dyDescent="0.3">
      <c r="B171" s="9" t="s">
        <v>158</v>
      </c>
      <c r="C171" s="16">
        <v>1</v>
      </c>
      <c r="D171" s="17">
        <v>1</v>
      </c>
      <c r="E171" s="17"/>
      <c r="F171" s="17"/>
      <c r="G171" s="17"/>
      <c r="H171" s="17"/>
      <c r="I171" s="17"/>
      <c r="J171" s="10">
        <v>2</v>
      </c>
    </row>
    <row r="172" spans="2:10" x14ac:dyDescent="0.3">
      <c r="B172" s="9" t="s">
        <v>159</v>
      </c>
      <c r="C172" s="16">
        <v>1</v>
      </c>
      <c r="D172" s="17">
        <v>1</v>
      </c>
      <c r="E172" s="17"/>
      <c r="F172" s="17"/>
      <c r="G172" s="17"/>
      <c r="H172" s="17"/>
      <c r="I172" s="17"/>
      <c r="J172" s="10">
        <v>2</v>
      </c>
    </row>
    <row r="173" spans="2:10" x14ac:dyDescent="0.3">
      <c r="B173" s="9" t="s">
        <v>160</v>
      </c>
      <c r="C173" s="16">
        <v>1</v>
      </c>
      <c r="D173" s="17">
        <v>1</v>
      </c>
      <c r="E173" s="17"/>
      <c r="F173" s="17"/>
      <c r="G173" s="17"/>
      <c r="H173" s="17"/>
      <c r="I173" s="17"/>
      <c r="J173" s="10">
        <v>2</v>
      </c>
    </row>
    <row r="174" spans="2:10" x14ac:dyDescent="0.3">
      <c r="B174" s="9" t="s">
        <v>161</v>
      </c>
      <c r="C174" s="16">
        <v>1</v>
      </c>
      <c r="D174" s="17">
        <v>1</v>
      </c>
      <c r="E174" s="17"/>
      <c r="F174" s="17"/>
      <c r="G174" s="17"/>
      <c r="H174" s="17"/>
      <c r="I174" s="17"/>
      <c r="J174" s="10">
        <v>2</v>
      </c>
    </row>
    <row r="175" spans="2:10" x14ac:dyDescent="0.3">
      <c r="B175" s="9" t="s">
        <v>162</v>
      </c>
      <c r="C175" s="16">
        <v>1</v>
      </c>
      <c r="D175" s="17">
        <v>1</v>
      </c>
      <c r="E175" s="17"/>
      <c r="F175" s="17"/>
      <c r="G175" s="17"/>
      <c r="H175" s="17"/>
      <c r="I175" s="17"/>
      <c r="J175" s="10">
        <v>2</v>
      </c>
    </row>
    <row r="176" spans="2:10" x14ac:dyDescent="0.3">
      <c r="B176" s="9" t="s">
        <v>163</v>
      </c>
      <c r="C176" s="16">
        <v>1</v>
      </c>
      <c r="D176" s="17">
        <v>1</v>
      </c>
      <c r="E176" s="17"/>
      <c r="F176" s="17"/>
      <c r="G176" s="17"/>
      <c r="H176" s="17"/>
      <c r="I176" s="17"/>
      <c r="J176" s="10">
        <v>2</v>
      </c>
    </row>
    <row r="177" spans="2:10" x14ac:dyDescent="0.3">
      <c r="B177" s="9" t="s">
        <v>164</v>
      </c>
      <c r="C177" s="16">
        <v>1</v>
      </c>
      <c r="D177" s="17">
        <v>1</v>
      </c>
      <c r="E177" s="17"/>
      <c r="F177" s="17"/>
      <c r="G177" s="17"/>
      <c r="H177" s="17"/>
      <c r="I177" s="17"/>
      <c r="J177" s="10">
        <v>2</v>
      </c>
    </row>
    <row r="178" spans="2:10" x14ac:dyDescent="0.3">
      <c r="B178" s="9" t="s">
        <v>165</v>
      </c>
      <c r="C178" s="16">
        <v>1</v>
      </c>
      <c r="D178" s="17">
        <v>1</v>
      </c>
      <c r="E178" s="17"/>
      <c r="F178" s="17"/>
      <c r="G178" s="17"/>
      <c r="H178" s="17"/>
      <c r="I178" s="17"/>
      <c r="J178" s="10">
        <v>2</v>
      </c>
    </row>
    <row r="179" spans="2:10" x14ac:dyDescent="0.3">
      <c r="B179" s="9" t="s">
        <v>166</v>
      </c>
      <c r="C179" s="16">
        <v>1</v>
      </c>
      <c r="D179" s="17">
        <v>1</v>
      </c>
      <c r="E179" s="17"/>
      <c r="F179" s="17"/>
      <c r="G179" s="17"/>
      <c r="H179" s="17"/>
      <c r="I179" s="17"/>
      <c r="J179" s="10">
        <v>2</v>
      </c>
    </row>
    <row r="180" spans="2:10" x14ac:dyDescent="0.3">
      <c r="B180" s="9" t="s">
        <v>738</v>
      </c>
      <c r="C180" s="16">
        <v>1</v>
      </c>
      <c r="D180" s="17">
        <v>1</v>
      </c>
      <c r="E180" s="17"/>
      <c r="F180" s="17"/>
      <c r="G180" s="17"/>
      <c r="H180" s="17"/>
      <c r="I180" s="17"/>
      <c r="J180" s="10">
        <v>2</v>
      </c>
    </row>
    <row r="181" spans="2:10" x14ac:dyDescent="0.3">
      <c r="B181" s="9" t="s">
        <v>167</v>
      </c>
      <c r="C181" s="16">
        <v>1</v>
      </c>
      <c r="D181" s="17">
        <v>1</v>
      </c>
      <c r="E181" s="17"/>
      <c r="F181" s="17"/>
      <c r="G181" s="17"/>
      <c r="H181" s="17"/>
      <c r="I181" s="17"/>
      <c r="J181" s="10">
        <v>2</v>
      </c>
    </row>
    <row r="182" spans="2:10" x14ac:dyDescent="0.3">
      <c r="B182" s="9" t="s">
        <v>168</v>
      </c>
      <c r="C182" s="16">
        <v>1</v>
      </c>
      <c r="D182" s="17">
        <v>1</v>
      </c>
      <c r="E182" s="17"/>
      <c r="F182" s="17"/>
      <c r="G182" s="17"/>
      <c r="H182" s="17"/>
      <c r="I182" s="17"/>
      <c r="J182" s="10">
        <v>2</v>
      </c>
    </row>
    <row r="183" spans="2:10" x14ac:dyDescent="0.3">
      <c r="B183" s="9" t="s">
        <v>169</v>
      </c>
      <c r="C183" s="16">
        <v>1</v>
      </c>
      <c r="D183" s="17">
        <v>1</v>
      </c>
      <c r="E183" s="17"/>
      <c r="F183" s="17"/>
      <c r="G183" s="17"/>
      <c r="H183" s="17">
        <v>1</v>
      </c>
      <c r="I183" s="17"/>
      <c r="J183" s="10">
        <v>3</v>
      </c>
    </row>
    <row r="184" spans="2:10" x14ac:dyDescent="0.3">
      <c r="B184" s="9" t="s">
        <v>170</v>
      </c>
      <c r="C184" s="16">
        <v>1</v>
      </c>
      <c r="D184" s="17">
        <v>1</v>
      </c>
      <c r="E184" s="17"/>
      <c r="F184" s="17"/>
      <c r="G184" s="17"/>
      <c r="H184" s="17"/>
      <c r="I184" s="17"/>
      <c r="J184" s="10">
        <v>2</v>
      </c>
    </row>
    <row r="185" spans="2:10" x14ac:dyDescent="0.3">
      <c r="B185" s="9" t="s">
        <v>171</v>
      </c>
      <c r="C185" s="16">
        <v>1</v>
      </c>
      <c r="D185" s="17">
        <v>1</v>
      </c>
      <c r="E185" s="17"/>
      <c r="F185" s="17"/>
      <c r="G185" s="17"/>
      <c r="H185" s="17"/>
      <c r="I185" s="17"/>
      <c r="J185" s="10">
        <v>2</v>
      </c>
    </row>
    <row r="186" spans="2:10" x14ac:dyDescent="0.3">
      <c r="B186" s="9" t="s">
        <v>172</v>
      </c>
      <c r="C186" s="16">
        <v>1</v>
      </c>
      <c r="D186" s="17">
        <v>1</v>
      </c>
      <c r="E186" s="17"/>
      <c r="F186" s="17"/>
      <c r="G186" s="17"/>
      <c r="H186" s="17"/>
      <c r="I186" s="17"/>
      <c r="J186" s="10">
        <v>2</v>
      </c>
    </row>
    <row r="187" spans="2:10" x14ac:dyDescent="0.3">
      <c r="B187" s="9" t="s">
        <v>739</v>
      </c>
      <c r="C187" s="16">
        <v>1</v>
      </c>
      <c r="D187" s="17">
        <v>1</v>
      </c>
      <c r="E187" s="17"/>
      <c r="F187" s="17"/>
      <c r="G187" s="17"/>
      <c r="H187" s="17"/>
      <c r="I187" s="17"/>
      <c r="J187" s="10">
        <v>2</v>
      </c>
    </row>
    <row r="188" spans="2:10" x14ac:dyDescent="0.3">
      <c r="B188" s="9" t="s">
        <v>173</v>
      </c>
      <c r="C188" s="16">
        <v>1</v>
      </c>
      <c r="D188" s="17">
        <v>1</v>
      </c>
      <c r="E188" s="17"/>
      <c r="F188" s="17"/>
      <c r="G188" s="17"/>
      <c r="H188" s="17"/>
      <c r="I188" s="17"/>
      <c r="J188" s="10">
        <v>2</v>
      </c>
    </row>
    <row r="189" spans="2:10" x14ac:dyDescent="0.3">
      <c r="B189" s="9" t="s">
        <v>740</v>
      </c>
      <c r="C189" s="16">
        <v>1</v>
      </c>
      <c r="D189" s="17">
        <v>1</v>
      </c>
      <c r="E189" s="17"/>
      <c r="F189" s="17"/>
      <c r="G189" s="17"/>
      <c r="H189" s="17"/>
      <c r="I189" s="17"/>
      <c r="J189" s="10">
        <v>2</v>
      </c>
    </row>
    <row r="190" spans="2:10" x14ac:dyDescent="0.3">
      <c r="B190" s="9" t="s">
        <v>174</v>
      </c>
      <c r="C190" s="16">
        <v>1</v>
      </c>
      <c r="D190" s="17">
        <v>1</v>
      </c>
      <c r="E190" s="17"/>
      <c r="F190" s="17"/>
      <c r="G190" s="17"/>
      <c r="H190" s="17"/>
      <c r="I190" s="17"/>
      <c r="J190" s="10">
        <v>2</v>
      </c>
    </row>
    <row r="191" spans="2:10" x14ac:dyDescent="0.3">
      <c r="B191" s="9" t="s">
        <v>175</v>
      </c>
      <c r="C191" s="16">
        <v>1</v>
      </c>
      <c r="D191" s="17">
        <v>1</v>
      </c>
      <c r="E191" s="17"/>
      <c r="F191" s="17">
        <v>1</v>
      </c>
      <c r="G191" s="17"/>
      <c r="H191" s="17"/>
      <c r="I191" s="17"/>
      <c r="J191" s="10">
        <v>3</v>
      </c>
    </row>
    <row r="192" spans="2:10" x14ac:dyDescent="0.3">
      <c r="B192" s="9" t="s">
        <v>176</v>
      </c>
      <c r="C192" s="16">
        <v>1</v>
      </c>
      <c r="D192" s="17">
        <v>1</v>
      </c>
      <c r="E192" s="17"/>
      <c r="F192" s="17"/>
      <c r="G192" s="17"/>
      <c r="H192" s="17"/>
      <c r="I192" s="17"/>
      <c r="J192" s="10">
        <v>2</v>
      </c>
    </row>
    <row r="193" spans="2:10" x14ac:dyDescent="0.3">
      <c r="B193" s="9" t="s">
        <v>177</v>
      </c>
      <c r="C193" s="16">
        <v>1</v>
      </c>
      <c r="D193" s="17">
        <v>1</v>
      </c>
      <c r="E193" s="17"/>
      <c r="F193" s="17"/>
      <c r="G193" s="17"/>
      <c r="H193" s="17"/>
      <c r="I193" s="17"/>
      <c r="J193" s="10">
        <v>2</v>
      </c>
    </row>
    <row r="194" spans="2:10" x14ac:dyDescent="0.3">
      <c r="B194" s="9" t="s">
        <v>178</v>
      </c>
      <c r="C194" s="16">
        <v>1</v>
      </c>
      <c r="D194" s="17">
        <v>1</v>
      </c>
      <c r="E194" s="17"/>
      <c r="F194" s="17"/>
      <c r="G194" s="17"/>
      <c r="H194" s="17"/>
      <c r="I194" s="17"/>
      <c r="J194" s="10">
        <v>2</v>
      </c>
    </row>
    <row r="195" spans="2:10" x14ac:dyDescent="0.3">
      <c r="B195" s="9" t="s">
        <v>179</v>
      </c>
      <c r="C195" s="16">
        <v>1</v>
      </c>
      <c r="D195" s="17">
        <v>1</v>
      </c>
      <c r="E195" s="17"/>
      <c r="F195" s="17"/>
      <c r="G195" s="17"/>
      <c r="H195" s="17"/>
      <c r="I195" s="17"/>
      <c r="J195" s="10">
        <v>2</v>
      </c>
    </row>
    <row r="196" spans="2:10" x14ac:dyDescent="0.3">
      <c r="B196" s="9" t="s">
        <v>180</v>
      </c>
      <c r="C196" s="16"/>
      <c r="D196" s="17">
        <v>1</v>
      </c>
      <c r="E196" s="17"/>
      <c r="F196" s="17">
        <v>1</v>
      </c>
      <c r="G196" s="17"/>
      <c r="H196" s="17"/>
      <c r="I196" s="17"/>
      <c r="J196" s="10">
        <v>2</v>
      </c>
    </row>
    <row r="197" spans="2:10" x14ac:dyDescent="0.3">
      <c r="B197" s="9" t="s">
        <v>181</v>
      </c>
      <c r="C197" s="16">
        <v>1</v>
      </c>
      <c r="D197" s="17">
        <v>1</v>
      </c>
      <c r="E197" s="17"/>
      <c r="F197" s="17"/>
      <c r="G197" s="17"/>
      <c r="H197" s="17"/>
      <c r="I197" s="17"/>
      <c r="J197" s="10">
        <v>2</v>
      </c>
    </row>
    <row r="198" spans="2:10" x14ac:dyDescent="0.3">
      <c r="B198" s="9" t="s">
        <v>182</v>
      </c>
      <c r="C198" s="16">
        <v>1</v>
      </c>
      <c r="D198" s="17">
        <v>1</v>
      </c>
      <c r="E198" s="17"/>
      <c r="F198" s="17"/>
      <c r="G198" s="17"/>
      <c r="H198" s="17"/>
      <c r="I198" s="17"/>
      <c r="J198" s="10">
        <v>2</v>
      </c>
    </row>
    <row r="199" spans="2:10" x14ac:dyDescent="0.3">
      <c r="B199" s="9" t="s">
        <v>183</v>
      </c>
      <c r="C199" s="16">
        <v>1</v>
      </c>
      <c r="D199" s="17">
        <v>1</v>
      </c>
      <c r="E199" s="17"/>
      <c r="F199" s="17"/>
      <c r="G199" s="17"/>
      <c r="H199" s="17"/>
      <c r="I199" s="17"/>
      <c r="J199" s="10">
        <v>2</v>
      </c>
    </row>
    <row r="200" spans="2:10" x14ac:dyDescent="0.3">
      <c r="B200" s="9" t="s">
        <v>184</v>
      </c>
      <c r="C200" s="16">
        <v>1</v>
      </c>
      <c r="D200" s="17">
        <v>1</v>
      </c>
      <c r="E200" s="17"/>
      <c r="F200" s="17"/>
      <c r="G200" s="17"/>
      <c r="H200" s="17"/>
      <c r="I200" s="17"/>
      <c r="J200" s="10">
        <v>2</v>
      </c>
    </row>
    <row r="201" spans="2:10" x14ac:dyDescent="0.3">
      <c r="B201" s="9" t="s">
        <v>185</v>
      </c>
      <c r="C201" s="16">
        <v>1</v>
      </c>
      <c r="D201" s="17">
        <v>1</v>
      </c>
      <c r="E201" s="17"/>
      <c r="F201" s="17"/>
      <c r="G201" s="17"/>
      <c r="H201" s="17"/>
      <c r="I201" s="17"/>
      <c r="J201" s="10">
        <v>2</v>
      </c>
    </row>
    <row r="202" spans="2:10" x14ac:dyDescent="0.3">
      <c r="B202" s="9" t="s">
        <v>186</v>
      </c>
      <c r="C202" s="16">
        <v>1</v>
      </c>
      <c r="D202" s="17">
        <v>1</v>
      </c>
      <c r="E202" s="17"/>
      <c r="F202" s="17"/>
      <c r="G202" s="17"/>
      <c r="H202" s="17"/>
      <c r="I202" s="17"/>
      <c r="J202" s="10">
        <v>2</v>
      </c>
    </row>
    <row r="203" spans="2:10" x14ac:dyDescent="0.3">
      <c r="B203" s="9" t="s">
        <v>187</v>
      </c>
      <c r="C203" s="16">
        <v>1</v>
      </c>
      <c r="D203" s="17">
        <v>1</v>
      </c>
      <c r="E203" s="17"/>
      <c r="F203" s="17"/>
      <c r="G203" s="17"/>
      <c r="H203" s="17"/>
      <c r="I203" s="17"/>
      <c r="J203" s="10">
        <v>2</v>
      </c>
    </row>
    <row r="204" spans="2:10" x14ac:dyDescent="0.3">
      <c r="B204" s="9" t="s">
        <v>188</v>
      </c>
      <c r="C204" s="16">
        <v>1</v>
      </c>
      <c r="D204" s="17">
        <v>1</v>
      </c>
      <c r="E204" s="17"/>
      <c r="F204" s="17"/>
      <c r="G204" s="17"/>
      <c r="H204" s="17"/>
      <c r="I204" s="17"/>
      <c r="J204" s="10">
        <v>2</v>
      </c>
    </row>
    <row r="205" spans="2:10" x14ac:dyDescent="0.3">
      <c r="B205" s="9" t="s">
        <v>189</v>
      </c>
      <c r="C205" s="16">
        <v>1</v>
      </c>
      <c r="D205" s="17">
        <v>1</v>
      </c>
      <c r="E205" s="17"/>
      <c r="F205" s="17"/>
      <c r="G205" s="17"/>
      <c r="H205" s="17"/>
      <c r="I205" s="17"/>
      <c r="J205" s="10">
        <v>2</v>
      </c>
    </row>
    <row r="206" spans="2:10" x14ac:dyDescent="0.3">
      <c r="B206" s="9" t="s">
        <v>190</v>
      </c>
      <c r="C206" s="16">
        <v>1</v>
      </c>
      <c r="D206" s="17">
        <v>1</v>
      </c>
      <c r="E206" s="17"/>
      <c r="F206" s="17"/>
      <c r="G206" s="17"/>
      <c r="H206" s="17"/>
      <c r="I206" s="17"/>
      <c r="J206" s="10">
        <v>2</v>
      </c>
    </row>
    <row r="207" spans="2:10" x14ac:dyDescent="0.3">
      <c r="B207" s="9" t="s">
        <v>191</v>
      </c>
      <c r="C207" s="16">
        <v>1</v>
      </c>
      <c r="D207" s="17">
        <v>1</v>
      </c>
      <c r="E207" s="17"/>
      <c r="F207" s="17"/>
      <c r="G207" s="17"/>
      <c r="H207" s="17"/>
      <c r="I207" s="17"/>
      <c r="J207" s="10">
        <v>2</v>
      </c>
    </row>
    <row r="208" spans="2:10" x14ac:dyDescent="0.3">
      <c r="B208" s="9" t="s">
        <v>192</v>
      </c>
      <c r="C208" s="16">
        <v>1</v>
      </c>
      <c r="D208" s="17">
        <v>1</v>
      </c>
      <c r="E208" s="17"/>
      <c r="F208" s="17"/>
      <c r="G208" s="17"/>
      <c r="H208" s="17"/>
      <c r="I208" s="17"/>
      <c r="J208" s="10">
        <v>2</v>
      </c>
    </row>
    <row r="209" spans="2:10" x14ac:dyDescent="0.3">
      <c r="B209" s="9" t="s">
        <v>193</v>
      </c>
      <c r="C209" s="16">
        <v>1</v>
      </c>
      <c r="D209" s="17">
        <v>1</v>
      </c>
      <c r="E209" s="17"/>
      <c r="F209" s="17"/>
      <c r="G209" s="17"/>
      <c r="H209" s="17"/>
      <c r="I209" s="17"/>
      <c r="J209" s="10">
        <v>2</v>
      </c>
    </row>
    <row r="210" spans="2:10" x14ac:dyDescent="0.3">
      <c r="B210" s="9" t="s">
        <v>194</v>
      </c>
      <c r="C210" s="16">
        <v>1</v>
      </c>
      <c r="D210" s="17">
        <v>1</v>
      </c>
      <c r="E210" s="17"/>
      <c r="F210" s="17"/>
      <c r="G210" s="17"/>
      <c r="H210" s="17"/>
      <c r="I210" s="17"/>
      <c r="J210" s="10">
        <v>2</v>
      </c>
    </row>
    <row r="211" spans="2:10" x14ac:dyDescent="0.3">
      <c r="B211" s="9" t="s">
        <v>195</v>
      </c>
      <c r="C211" s="16">
        <v>1</v>
      </c>
      <c r="D211" s="17">
        <v>1</v>
      </c>
      <c r="E211" s="17"/>
      <c r="F211" s="17"/>
      <c r="G211" s="17"/>
      <c r="H211" s="17"/>
      <c r="I211" s="17"/>
      <c r="J211" s="10">
        <v>2</v>
      </c>
    </row>
    <row r="212" spans="2:10" x14ac:dyDescent="0.3">
      <c r="B212" s="9" t="s">
        <v>196</v>
      </c>
      <c r="C212" s="16">
        <v>1</v>
      </c>
      <c r="D212" s="17">
        <v>1</v>
      </c>
      <c r="E212" s="17"/>
      <c r="F212" s="17"/>
      <c r="G212" s="17"/>
      <c r="H212" s="17"/>
      <c r="I212" s="17"/>
      <c r="J212" s="10">
        <v>2</v>
      </c>
    </row>
    <row r="213" spans="2:10" x14ac:dyDescent="0.3">
      <c r="B213" s="9" t="s">
        <v>197</v>
      </c>
      <c r="C213" s="16">
        <v>1</v>
      </c>
      <c r="D213" s="17">
        <v>1</v>
      </c>
      <c r="E213" s="17"/>
      <c r="F213" s="17"/>
      <c r="G213" s="17"/>
      <c r="H213" s="17"/>
      <c r="I213" s="17"/>
      <c r="J213" s="10">
        <v>2</v>
      </c>
    </row>
    <row r="214" spans="2:10" x14ac:dyDescent="0.3">
      <c r="B214" s="9" t="s">
        <v>198</v>
      </c>
      <c r="C214" s="16">
        <v>1</v>
      </c>
      <c r="D214" s="17">
        <v>1</v>
      </c>
      <c r="E214" s="17"/>
      <c r="F214" s="17"/>
      <c r="G214" s="17"/>
      <c r="H214" s="17"/>
      <c r="I214" s="17"/>
      <c r="J214" s="10">
        <v>2</v>
      </c>
    </row>
    <row r="215" spans="2:10" x14ac:dyDescent="0.3">
      <c r="B215" s="9" t="s">
        <v>199</v>
      </c>
      <c r="C215" s="16">
        <v>1</v>
      </c>
      <c r="D215" s="17">
        <v>1</v>
      </c>
      <c r="E215" s="17"/>
      <c r="F215" s="17"/>
      <c r="G215" s="17"/>
      <c r="H215" s="17"/>
      <c r="I215" s="17"/>
      <c r="J215" s="10">
        <v>2</v>
      </c>
    </row>
    <row r="216" spans="2:10" x14ac:dyDescent="0.3">
      <c r="B216" s="9" t="s">
        <v>200</v>
      </c>
      <c r="C216" s="16">
        <v>1</v>
      </c>
      <c r="D216" s="17">
        <v>1</v>
      </c>
      <c r="E216" s="17"/>
      <c r="F216" s="17"/>
      <c r="G216" s="17"/>
      <c r="H216" s="17"/>
      <c r="I216" s="17"/>
      <c r="J216" s="10">
        <v>2</v>
      </c>
    </row>
    <row r="217" spans="2:10" x14ac:dyDescent="0.3">
      <c r="B217" s="9" t="s">
        <v>201</v>
      </c>
      <c r="C217" s="16">
        <v>1</v>
      </c>
      <c r="D217" s="17">
        <v>1</v>
      </c>
      <c r="E217" s="17"/>
      <c r="F217" s="17"/>
      <c r="G217" s="17"/>
      <c r="H217" s="17"/>
      <c r="I217" s="17"/>
      <c r="J217" s="10">
        <v>2</v>
      </c>
    </row>
    <row r="218" spans="2:10" x14ac:dyDescent="0.3">
      <c r="B218" s="9" t="s">
        <v>202</v>
      </c>
      <c r="C218" s="16">
        <v>1</v>
      </c>
      <c r="D218" s="17">
        <v>1</v>
      </c>
      <c r="E218" s="17"/>
      <c r="F218" s="17"/>
      <c r="G218" s="17"/>
      <c r="H218" s="17"/>
      <c r="I218" s="17"/>
      <c r="J218" s="10">
        <v>2</v>
      </c>
    </row>
    <row r="219" spans="2:10" x14ac:dyDescent="0.3">
      <c r="B219" s="9" t="s">
        <v>203</v>
      </c>
      <c r="C219" s="16">
        <v>1</v>
      </c>
      <c r="D219" s="17">
        <v>1</v>
      </c>
      <c r="E219" s="17"/>
      <c r="F219" s="17"/>
      <c r="G219" s="17"/>
      <c r="H219" s="17"/>
      <c r="I219" s="17"/>
      <c r="J219" s="10">
        <v>2</v>
      </c>
    </row>
    <row r="220" spans="2:10" x14ac:dyDescent="0.3">
      <c r="B220" s="9" t="s">
        <v>204</v>
      </c>
      <c r="C220" s="16">
        <v>1</v>
      </c>
      <c r="D220" s="17">
        <v>1</v>
      </c>
      <c r="E220" s="17"/>
      <c r="F220" s="17"/>
      <c r="G220" s="17"/>
      <c r="H220" s="17"/>
      <c r="I220" s="17"/>
      <c r="J220" s="10">
        <v>2</v>
      </c>
    </row>
    <row r="221" spans="2:10" x14ac:dyDescent="0.3">
      <c r="B221" s="9" t="s">
        <v>205</v>
      </c>
      <c r="C221" s="16">
        <v>1</v>
      </c>
      <c r="D221" s="17">
        <v>1</v>
      </c>
      <c r="E221" s="17"/>
      <c r="F221" s="17"/>
      <c r="G221" s="17"/>
      <c r="H221" s="17"/>
      <c r="I221" s="17"/>
      <c r="J221" s="10">
        <v>2</v>
      </c>
    </row>
    <row r="222" spans="2:10" x14ac:dyDescent="0.3">
      <c r="B222" s="9" t="s">
        <v>206</v>
      </c>
      <c r="C222" s="16">
        <v>1</v>
      </c>
      <c r="D222" s="17">
        <v>1</v>
      </c>
      <c r="E222" s="17"/>
      <c r="F222" s="17"/>
      <c r="G222" s="17"/>
      <c r="H222" s="17"/>
      <c r="I222" s="17"/>
      <c r="J222" s="10">
        <v>2</v>
      </c>
    </row>
    <row r="223" spans="2:10" x14ac:dyDescent="0.3">
      <c r="B223" s="9" t="s">
        <v>207</v>
      </c>
      <c r="C223" s="16">
        <v>1</v>
      </c>
      <c r="D223" s="17">
        <v>1</v>
      </c>
      <c r="E223" s="17"/>
      <c r="F223" s="17"/>
      <c r="G223" s="17"/>
      <c r="H223" s="17"/>
      <c r="I223" s="17"/>
      <c r="J223" s="10">
        <v>2</v>
      </c>
    </row>
    <row r="224" spans="2:10" x14ac:dyDescent="0.3">
      <c r="B224" s="9" t="s">
        <v>208</v>
      </c>
      <c r="C224" s="16">
        <v>1</v>
      </c>
      <c r="D224" s="17">
        <v>1</v>
      </c>
      <c r="E224" s="17"/>
      <c r="F224" s="17"/>
      <c r="G224" s="17"/>
      <c r="H224" s="17"/>
      <c r="I224" s="17"/>
      <c r="J224" s="10">
        <v>2</v>
      </c>
    </row>
    <row r="225" spans="2:10" x14ac:dyDescent="0.3">
      <c r="B225" s="9" t="s">
        <v>209</v>
      </c>
      <c r="C225" s="16">
        <v>1</v>
      </c>
      <c r="D225" s="17">
        <v>1</v>
      </c>
      <c r="E225" s="17"/>
      <c r="F225" s="17"/>
      <c r="G225" s="17"/>
      <c r="H225" s="17"/>
      <c r="I225" s="17"/>
      <c r="J225" s="10">
        <v>2</v>
      </c>
    </row>
    <row r="226" spans="2:10" x14ac:dyDescent="0.3">
      <c r="B226" s="9" t="s">
        <v>210</v>
      </c>
      <c r="C226" s="16">
        <v>1</v>
      </c>
      <c r="D226" s="17">
        <v>1</v>
      </c>
      <c r="E226" s="17"/>
      <c r="F226" s="17"/>
      <c r="G226" s="17"/>
      <c r="H226" s="17"/>
      <c r="I226" s="17"/>
      <c r="J226" s="10">
        <v>2</v>
      </c>
    </row>
    <row r="227" spans="2:10" x14ac:dyDescent="0.3">
      <c r="B227" s="9" t="s">
        <v>211</v>
      </c>
      <c r="C227" s="16">
        <v>1</v>
      </c>
      <c r="D227" s="17">
        <v>1</v>
      </c>
      <c r="E227" s="17"/>
      <c r="F227" s="17"/>
      <c r="G227" s="17"/>
      <c r="H227" s="17"/>
      <c r="I227" s="17"/>
      <c r="J227" s="10">
        <v>2</v>
      </c>
    </row>
    <row r="228" spans="2:10" x14ac:dyDescent="0.3">
      <c r="B228" s="9" t="s">
        <v>212</v>
      </c>
      <c r="C228" s="16">
        <v>1</v>
      </c>
      <c r="D228" s="17">
        <v>1</v>
      </c>
      <c r="E228" s="17"/>
      <c r="F228" s="17"/>
      <c r="G228" s="17"/>
      <c r="H228" s="17"/>
      <c r="I228" s="17"/>
      <c r="J228" s="10">
        <v>2</v>
      </c>
    </row>
    <row r="229" spans="2:10" x14ac:dyDescent="0.3">
      <c r="B229" s="9" t="s">
        <v>213</v>
      </c>
      <c r="C229" s="16">
        <v>1</v>
      </c>
      <c r="D229" s="17">
        <v>1</v>
      </c>
      <c r="E229" s="17"/>
      <c r="F229" s="17">
        <v>1</v>
      </c>
      <c r="G229" s="17"/>
      <c r="H229" s="17"/>
      <c r="I229" s="17"/>
      <c r="J229" s="10">
        <v>3</v>
      </c>
    </row>
    <row r="230" spans="2:10" x14ac:dyDescent="0.3">
      <c r="B230" s="9" t="s">
        <v>214</v>
      </c>
      <c r="C230" s="16">
        <v>1</v>
      </c>
      <c r="D230" s="17">
        <v>1</v>
      </c>
      <c r="E230" s="17"/>
      <c r="F230" s="17">
        <v>1</v>
      </c>
      <c r="G230" s="17">
        <v>1</v>
      </c>
      <c r="H230" s="17"/>
      <c r="I230" s="17"/>
      <c r="J230" s="10">
        <v>4</v>
      </c>
    </row>
    <row r="231" spans="2:10" x14ac:dyDescent="0.3">
      <c r="B231" s="9" t="s">
        <v>215</v>
      </c>
      <c r="C231" s="16">
        <v>1</v>
      </c>
      <c r="D231" s="17">
        <v>1</v>
      </c>
      <c r="E231" s="17"/>
      <c r="F231" s="17"/>
      <c r="G231" s="17"/>
      <c r="H231" s="17"/>
      <c r="I231" s="17"/>
      <c r="J231" s="10">
        <v>2</v>
      </c>
    </row>
    <row r="232" spans="2:10" x14ac:dyDescent="0.3">
      <c r="B232" s="9" t="s">
        <v>216</v>
      </c>
      <c r="C232" s="16">
        <v>1</v>
      </c>
      <c r="D232" s="17">
        <v>1</v>
      </c>
      <c r="E232" s="17"/>
      <c r="F232" s="17"/>
      <c r="G232" s="17"/>
      <c r="H232" s="17"/>
      <c r="I232" s="17"/>
      <c r="J232" s="10">
        <v>2</v>
      </c>
    </row>
    <row r="233" spans="2:10" x14ac:dyDescent="0.3">
      <c r="B233" s="9" t="s">
        <v>217</v>
      </c>
      <c r="C233" s="16">
        <v>1</v>
      </c>
      <c r="D233" s="17">
        <v>1</v>
      </c>
      <c r="E233" s="17"/>
      <c r="F233" s="17"/>
      <c r="G233" s="17"/>
      <c r="H233" s="17"/>
      <c r="I233" s="17"/>
      <c r="J233" s="10">
        <v>2</v>
      </c>
    </row>
    <row r="234" spans="2:10" x14ac:dyDescent="0.3">
      <c r="B234" s="9" t="s">
        <v>218</v>
      </c>
      <c r="C234" s="16">
        <v>1</v>
      </c>
      <c r="D234" s="17">
        <v>1</v>
      </c>
      <c r="E234" s="17"/>
      <c r="F234" s="17"/>
      <c r="G234" s="17"/>
      <c r="H234" s="17"/>
      <c r="I234" s="17"/>
      <c r="J234" s="10">
        <v>2</v>
      </c>
    </row>
    <row r="235" spans="2:10" x14ac:dyDescent="0.3">
      <c r="B235" s="9" t="s">
        <v>219</v>
      </c>
      <c r="C235" s="16">
        <v>1</v>
      </c>
      <c r="D235" s="17">
        <v>1</v>
      </c>
      <c r="E235" s="17"/>
      <c r="F235" s="17"/>
      <c r="G235" s="17"/>
      <c r="H235" s="17"/>
      <c r="I235" s="17"/>
      <c r="J235" s="10">
        <v>2</v>
      </c>
    </row>
    <row r="236" spans="2:10" x14ac:dyDescent="0.3">
      <c r="B236" s="9" t="s">
        <v>220</v>
      </c>
      <c r="C236" s="16">
        <v>1</v>
      </c>
      <c r="D236" s="17">
        <v>1</v>
      </c>
      <c r="E236" s="17"/>
      <c r="F236" s="17"/>
      <c r="G236" s="17"/>
      <c r="H236" s="17"/>
      <c r="I236" s="17"/>
      <c r="J236" s="10">
        <v>2</v>
      </c>
    </row>
    <row r="237" spans="2:10" x14ac:dyDescent="0.3">
      <c r="B237" s="9" t="s">
        <v>221</v>
      </c>
      <c r="C237" s="16">
        <v>1</v>
      </c>
      <c r="D237" s="17">
        <v>1</v>
      </c>
      <c r="E237" s="17"/>
      <c r="F237" s="17"/>
      <c r="G237" s="17"/>
      <c r="H237" s="17"/>
      <c r="I237" s="17"/>
      <c r="J237" s="10">
        <v>2</v>
      </c>
    </row>
    <row r="238" spans="2:10" x14ac:dyDescent="0.3">
      <c r="B238" s="9" t="s">
        <v>222</v>
      </c>
      <c r="C238" s="16">
        <v>1</v>
      </c>
      <c r="D238" s="17">
        <v>1</v>
      </c>
      <c r="E238" s="17"/>
      <c r="F238" s="17"/>
      <c r="G238" s="17"/>
      <c r="H238" s="17"/>
      <c r="I238" s="17"/>
      <c r="J238" s="10">
        <v>2</v>
      </c>
    </row>
    <row r="239" spans="2:10" x14ac:dyDescent="0.3">
      <c r="B239" s="9" t="s">
        <v>223</v>
      </c>
      <c r="C239" s="16">
        <v>1</v>
      </c>
      <c r="D239" s="17">
        <v>1</v>
      </c>
      <c r="E239" s="17"/>
      <c r="F239" s="17"/>
      <c r="G239" s="17"/>
      <c r="H239" s="17"/>
      <c r="I239" s="17"/>
      <c r="J239" s="10">
        <v>2</v>
      </c>
    </row>
    <row r="240" spans="2:10" x14ac:dyDescent="0.3">
      <c r="B240" s="9" t="s">
        <v>224</v>
      </c>
      <c r="C240" s="16">
        <v>1</v>
      </c>
      <c r="D240" s="17">
        <v>1</v>
      </c>
      <c r="E240" s="17"/>
      <c r="F240" s="17"/>
      <c r="G240" s="17"/>
      <c r="H240" s="17"/>
      <c r="I240" s="17"/>
      <c r="J240" s="10">
        <v>2</v>
      </c>
    </row>
    <row r="241" spans="2:10" x14ac:dyDescent="0.3">
      <c r="B241" s="9" t="s">
        <v>225</v>
      </c>
      <c r="C241" s="16">
        <v>1</v>
      </c>
      <c r="D241" s="17">
        <v>1</v>
      </c>
      <c r="E241" s="17"/>
      <c r="F241" s="17"/>
      <c r="G241" s="17"/>
      <c r="H241" s="17"/>
      <c r="I241" s="17"/>
      <c r="J241" s="10">
        <v>2</v>
      </c>
    </row>
    <row r="242" spans="2:10" x14ac:dyDescent="0.3">
      <c r="B242" s="9" t="s">
        <v>226</v>
      </c>
      <c r="C242" s="16">
        <v>1</v>
      </c>
      <c r="D242" s="17">
        <v>1</v>
      </c>
      <c r="E242" s="17"/>
      <c r="F242" s="17"/>
      <c r="G242" s="17"/>
      <c r="H242" s="17"/>
      <c r="I242" s="17"/>
      <c r="J242" s="10">
        <v>2</v>
      </c>
    </row>
    <row r="243" spans="2:10" x14ac:dyDescent="0.3">
      <c r="B243" s="9" t="s">
        <v>227</v>
      </c>
      <c r="C243" s="16">
        <v>1</v>
      </c>
      <c r="D243" s="17">
        <v>1</v>
      </c>
      <c r="E243" s="17"/>
      <c r="F243" s="17"/>
      <c r="G243" s="17"/>
      <c r="H243" s="17"/>
      <c r="I243" s="17"/>
      <c r="J243" s="10">
        <v>2</v>
      </c>
    </row>
    <row r="244" spans="2:10" x14ac:dyDescent="0.3">
      <c r="B244" s="9" t="s">
        <v>228</v>
      </c>
      <c r="C244" s="16">
        <v>1</v>
      </c>
      <c r="D244" s="17">
        <v>1</v>
      </c>
      <c r="E244" s="17"/>
      <c r="F244" s="17"/>
      <c r="G244" s="17"/>
      <c r="H244" s="17"/>
      <c r="I244" s="17"/>
      <c r="J244" s="10">
        <v>2</v>
      </c>
    </row>
    <row r="245" spans="2:10" x14ac:dyDescent="0.3">
      <c r="B245" s="9" t="s">
        <v>229</v>
      </c>
      <c r="C245" s="16">
        <v>1</v>
      </c>
      <c r="D245" s="17">
        <v>1</v>
      </c>
      <c r="E245" s="17"/>
      <c r="F245" s="17">
        <v>1</v>
      </c>
      <c r="G245" s="17"/>
      <c r="H245" s="17"/>
      <c r="I245" s="17"/>
      <c r="J245" s="10">
        <v>3</v>
      </c>
    </row>
    <row r="246" spans="2:10" x14ac:dyDescent="0.3">
      <c r="B246" s="9" t="s">
        <v>230</v>
      </c>
      <c r="C246" s="16">
        <v>1</v>
      </c>
      <c r="D246" s="17">
        <v>1</v>
      </c>
      <c r="E246" s="17"/>
      <c r="F246" s="17">
        <v>1</v>
      </c>
      <c r="G246" s="17"/>
      <c r="H246" s="17">
        <v>1</v>
      </c>
      <c r="I246" s="17"/>
      <c r="J246" s="10">
        <v>4</v>
      </c>
    </row>
    <row r="247" spans="2:10" x14ac:dyDescent="0.3">
      <c r="B247" s="9" t="s">
        <v>232</v>
      </c>
      <c r="C247" s="16">
        <v>1</v>
      </c>
      <c r="D247" s="17">
        <v>1</v>
      </c>
      <c r="E247" s="17"/>
      <c r="F247" s="17">
        <v>1</v>
      </c>
      <c r="G247" s="17"/>
      <c r="H247" s="17">
        <v>1</v>
      </c>
      <c r="I247" s="17"/>
      <c r="J247" s="10">
        <v>4</v>
      </c>
    </row>
    <row r="248" spans="2:10" x14ac:dyDescent="0.3">
      <c r="B248" s="9" t="s">
        <v>233</v>
      </c>
      <c r="C248" s="16">
        <v>1</v>
      </c>
      <c r="D248" s="17">
        <v>1</v>
      </c>
      <c r="E248" s="17"/>
      <c r="F248" s="17"/>
      <c r="G248" s="17"/>
      <c r="H248" s="17"/>
      <c r="I248" s="17"/>
      <c r="J248" s="10">
        <v>2</v>
      </c>
    </row>
    <row r="249" spans="2:10" x14ac:dyDescent="0.3">
      <c r="B249" s="9" t="s">
        <v>234</v>
      </c>
      <c r="C249" s="16">
        <v>1</v>
      </c>
      <c r="D249" s="17">
        <v>1</v>
      </c>
      <c r="E249" s="17"/>
      <c r="F249" s="17"/>
      <c r="G249" s="17"/>
      <c r="H249" s="17"/>
      <c r="I249" s="17"/>
      <c r="J249" s="10">
        <v>2</v>
      </c>
    </row>
    <row r="250" spans="2:10" x14ac:dyDescent="0.3">
      <c r="B250" s="9" t="s">
        <v>235</v>
      </c>
      <c r="C250" s="16">
        <v>1</v>
      </c>
      <c r="D250" s="17">
        <v>1</v>
      </c>
      <c r="E250" s="17"/>
      <c r="F250" s="17">
        <v>1</v>
      </c>
      <c r="G250" s="17"/>
      <c r="H250" s="17"/>
      <c r="I250" s="17"/>
      <c r="J250" s="10">
        <v>3</v>
      </c>
    </row>
    <row r="251" spans="2:10" x14ac:dyDescent="0.3">
      <c r="B251" s="9" t="s">
        <v>236</v>
      </c>
      <c r="C251" s="16">
        <v>1</v>
      </c>
      <c r="D251" s="17">
        <v>1</v>
      </c>
      <c r="E251" s="17"/>
      <c r="F251" s="17">
        <v>1</v>
      </c>
      <c r="G251" s="17"/>
      <c r="H251" s="17"/>
      <c r="I251" s="17"/>
      <c r="J251" s="10">
        <v>3</v>
      </c>
    </row>
    <row r="252" spans="2:10" x14ac:dyDescent="0.3">
      <c r="B252" s="9" t="s">
        <v>237</v>
      </c>
      <c r="C252" s="16">
        <v>1</v>
      </c>
      <c r="D252" s="17">
        <v>1</v>
      </c>
      <c r="E252" s="17"/>
      <c r="F252" s="17">
        <v>1</v>
      </c>
      <c r="G252" s="17"/>
      <c r="H252" s="17"/>
      <c r="I252" s="17"/>
      <c r="J252" s="10">
        <v>3</v>
      </c>
    </row>
    <row r="253" spans="2:10" x14ac:dyDescent="0.3">
      <c r="B253" s="9" t="s">
        <v>238</v>
      </c>
      <c r="C253" s="16"/>
      <c r="D253" s="17">
        <v>1</v>
      </c>
      <c r="E253" s="17"/>
      <c r="F253" s="17"/>
      <c r="G253" s="17"/>
      <c r="H253" s="17"/>
      <c r="I253" s="17"/>
      <c r="J253" s="10">
        <v>1</v>
      </c>
    </row>
    <row r="254" spans="2:10" x14ac:dyDescent="0.3">
      <c r="B254" s="9" t="s">
        <v>239</v>
      </c>
      <c r="C254" s="16"/>
      <c r="D254" s="17">
        <v>1</v>
      </c>
      <c r="E254" s="17"/>
      <c r="F254" s="17"/>
      <c r="G254" s="17"/>
      <c r="H254" s="17"/>
      <c r="I254" s="17"/>
      <c r="J254" s="10">
        <v>1</v>
      </c>
    </row>
    <row r="255" spans="2:10" x14ac:dyDescent="0.3">
      <c r="B255" s="9" t="s">
        <v>240</v>
      </c>
      <c r="C255" s="16"/>
      <c r="D255" s="17">
        <v>1</v>
      </c>
      <c r="E255" s="17"/>
      <c r="F255" s="17"/>
      <c r="G255" s="17"/>
      <c r="H255" s="17"/>
      <c r="I255" s="17"/>
      <c r="J255" s="10">
        <v>1</v>
      </c>
    </row>
    <row r="256" spans="2:10" x14ac:dyDescent="0.3">
      <c r="B256" s="9" t="s">
        <v>241</v>
      </c>
      <c r="C256" s="16"/>
      <c r="D256" s="17">
        <v>1</v>
      </c>
      <c r="E256" s="17"/>
      <c r="F256" s="17"/>
      <c r="G256" s="17"/>
      <c r="H256" s="17"/>
      <c r="I256" s="17"/>
      <c r="J256" s="10">
        <v>1</v>
      </c>
    </row>
    <row r="257" spans="2:10" x14ac:dyDescent="0.3">
      <c r="B257" s="9" t="s">
        <v>242</v>
      </c>
      <c r="C257" s="16"/>
      <c r="D257" s="17">
        <v>1</v>
      </c>
      <c r="E257" s="17"/>
      <c r="F257" s="17">
        <v>1</v>
      </c>
      <c r="G257" s="17"/>
      <c r="H257" s="17"/>
      <c r="I257" s="17"/>
      <c r="J257" s="10">
        <v>2</v>
      </c>
    </row>
    <row r="258" spans="2:10" x14ac:dyDescent="0.3">
      <c r="B258" s="9" t="s">
        <v>243</v>
      </c>
      <c r="C258" s="16">
        <v>1</v>
      </c>
      <c r="D258" s="17">
        <v>1</v>
      </c>
      <c r="E258" s="17"/>
      <c r="F258" s="17"/>
      <c r="G258" s="17"/>
      <c r="H258" s="17"/>
      <c r="I258" s="17"/>
      <c r="J258" s="10">
        <v>2</v>
      </c>
    </row>
    <row r="259" spans="2:10" x14ac:dyDescent="0.3">
      <c r="B259" s="9" t="s">
        <v>244</v>
      </c>
      <c r="C259" s="16"/>
      <c r="D259" s="17">
        <v>1</v>
      </c>
      <c r="E259" s="17"/>
      <c r="F259" s="17"/>
      <c r="G259" s="17"/>
      <c r="H259" s="17"/>
      <c r="I259" s="17"/>
      <c r="J259" s="10">
        <v>1</v>
      </c>
    </row>
    <row r="260" spans="2:10" x14ac:dyDescent="0.3">
      <c r="B260" s="9" t="s">
        <v>245</v>
      </c>
      <c r="C260" s="16">
        <v>1</v>
      </c>
      <c r="D260" s="17">
        <v>1</v>
      </c>
      <c r="E260" s="17"/>
      <c r="F260" s="17"/>
      <c r="G260" s="17"/>
      <c r="H260" s="17"/>
      <c r="I260" s="17"/>
      <c r="J260" s="10">
        <v>2</v>
      </c>
    </row>
    <row r="261" spans="2:10" x14ac:dyDescent="0.3">
      <c r="B261" s="9" t="s">
        <v>246</v>
      </c>
      <c r="C261" s="16"/>
      <c r="D261" s="17">
        <v>1</v>
      </c>
      <c r="E261" s="17"/>
      <c r="F261" s="17"/>
      <c r="G261" s="17"/>
      <c r="H261" s="17"/>
      <c r="I261" s="17"/>
      <c r="J261" s="10">
        <v>1</v>
      </c>
    </row>
    <row r="262" spans="2:10" x14ac:dyDescent="0.3">
      <c r="B262" s="9" t="s">
        <v>247</v>
      </c>
      <c r="C262" s="16"/>
      <c r="D262" s="17">
        <v>1</v>
      </c>
      <c r="E262" s="17"/>
      <c r="F262" s="17"/>
      <c r="G262" s="17"/>
      <c r="H262" s="17"/>
      <c r="I262" s="17"/>
      <c r="J262" s="10">
        <v>1</v>
      </c>
    </row>
    <row r="263" spans="2:10" x14ac:dyDescent="0.3">
      <c r="B263" s="9" t="s">
        <v>248</v>
      </c>
      <c r="C263" s="16">
        <v>1</v>
      </c>
      <c r="D263" s="17">
        <v>1</v>
      </c>
      <c r="E263" s="17"/>
      <c r="F263" s="17"/>
      <c r="G263" s="17"/>
      <c r="H263" s="17"/>
      <c r="I263" s="17"/>
      <c r="J263" s="10">
        <v>2</v>
      </c>
    </row>
    <row r="264" spans="2:10" x14ac:dyDescent="0.3">
      <c r="B264" s="9" t="s">
        <v>249</v>
      </c>
      <c r="C264" s="16">
        <v>1</v>
      </c>
      <c r="D264" s="17">
        <v>1</v>
      </c>
      <c r="E264" s="17"/>
      <c r="F264" s="17"/>
      <c r="G264" s="17"/>
      <c r="H264" s="17"/>
      <c r="I264" s="17"/>
      <c r="J264" s="10">
        <v>2</v>
      </c>
    </row>
    <row r="265" spans="2:10" x14ac:dyDescent="0.3">
      <c r="B265" s="9" t="s">
        <v>250</v>
      </c>
      <c r="C265" s="16"/>
      <c r="D265" s="17">
        <v>1</v>
      </c>
      <c r="E265" s="17"/>
      <c r="F265" s="17"/>
      <c r="G265" s="17"/>
      <c r="H265" s="17"/>
      <c r="I265" s="17"/>
      <c r="J265" s="10">
        <v>1</v>
      </c>
    </row>
    <row r="266" spans="2:10" x14ac:dyDescent="0.3">
      <c r="B266" s="9" t="s">
        <v>251</v>
      </c>
      <c r="C266" s="16"/>
      <c r="D266" s="17">
        <v>1</v>
      </c>
      <c r="E266" s="17"/>
      <c r="F266" s="17"/>
      <c r="G266" s="17"/>
      <c r="H266" s="17"/>
      <c r="I266" s="17"/>
      <c r="J266" s="10">
        <v>1</v>
      </c>
    </row>
    <row r="267" spans="2:10" x14ac:dyDescent="0.3">
      <c r="B267" s="9" t="s">
        <v>252</v>
      </c>
      <c r="C267" s="16">
        <v>1</v>
      </c>
      <c r="D267" s="17">
        <v>1</v>
      </c>
      <c r="E267" s="17"/>
      <c r="F267" s="17"/>
      <c r="G267" s="17"/>
      <c r="H267" s="17"/>
      <c r="I267" s="17"/>
      <c r="J267" s="10">
        <v>2</v>
      </c>
    </row>
    <row r="268" spans="2:10" x14ac:dyDescent="0.3">
      <c r="B268" s="9" t="s">
        <v>253</v>
      </c>
      <c r="C268" s="16"/>
      <c r="D268" s="17">
        <v>1</v>
      </c>
      <c r="E268" s="17"/>
      <c r="F268" s="17"/>
      <c r="G268" s="17"/>
      <c r="H268" s="17"/>
      <c r="I268" s="17"/>
      <c r="J268" s="10">
        <v>1</v>
      </c>
    </row>
    <row r="269" spans="2:10" x14ac:dyDescent="0.3">
      <c r="B269" s="9" t="s">
        <v>254</v>
      </c>
      <c r="C269" s="16"/>
      <c r="D269" s="17">
        <v>1</v>
      </c>
      <c r="E269" s="17"/>
      <c r="F269" s="17">
        <v>1</v>
      </c>
      <c r="G269" s="17"/>
      <c r="H269" s="17"/>
      <c r="I269" s="17"/>
      <c r="J269" s="10">
        <v>2</v>
      </c>
    </row>
    <row r="270" spans="2:10" x14ac:dyDescent="0.3">
      <c r="B270" s="9" t="s">
        <v>255</v>
      </c>
      <c r="C270" s="16">
        <v>1</v>
      </c>
      <c r="D270" s="17">
        <v>1</v>
      </c>
      <c r="E270" s="17"/>
      <c r="F270" s="17"/>
      <c r="G270" s="17"/>
      <c r="H270" s="17"/>
      <c r="I270" s="17"/>
      <c r="J270" s="10">
        <v>2</v>
      </c>
    </row>
    <row r="271" spans="2:10" x14ac:dyDescent="0.3">
      <c r="B271" s="9" t="s">
        <v>256</v>
      </c>
      <c r="C271" s="16">
        <v>1</v>
      </c>
      <c r="D271" s="17">
        <v>1</v>
      </c>
      <c r="E271" s="17"/>
      <c r="F271" s="17">
        <v>1</v>
      </c>
      <c r="G271" s="17"/>
      <c r="H271" s="17"/>
      <c r="I271" s="17"/>
      <c r="J271" s="10">
        <v>3</v>
      </c>
    </row>
    <row r="272" spans="2:10" x14ac:dyDescent="0.3">
      <c r="B272" s="9" t="s">
        <v>257</v>
      </c>
      <c r="C272" s="16">
        <v>1</v>
      </c>
      <c r="D272" s="17">
        <v>1</v>
      </c>
      <c r="E272" s="17"/>
      <c r="F272" s="17">
        <v>1</v>
      </c>
      <c r="G272" s="17"/>
      <c r="H272" s="17"/>
      <c r="I272" s="17"/>
      <c r="J272" s="10">
        <v>3</v>
      </c>
    </row>
    <row r="273" spans="2:10" x14ac:dyDescent="0.3">
      <c r="B273" s="9" t="s">
        <v>258</v>
      </c>
      <c r="C273" s="16">
        <v>1</v>
      </c>
      <c r="D273" s="17">
        <v>1</v>
      </c>
      <c r="E273" s="17"/>
      <c r="F273" s="17">
        <v>1</v>
      </c>
      <c r="G273" s="17"/>
      <c r="H273" s="17"/>
      <c r="I273" s="17"/>
      <c r="J273" s="10">
        <v>3</v>
      </c>
    </row>
    <row r="274" spans="2:10" x14ac:dyDescent="0.3">
      <c r="B274" s="9" t="s">
        <v>259</v>
      </c>
      <c r="C274" s="16">
        <v>1</v>
      </c>
      <c r="D274" s="17">
        <v>1</v>
      </c>
      <c r="E274" s="17"/>
      <c r="F274" s="17">
        <v>1</v>
      </c>
      <c r="G274" s="17"/>
      <c r="H274" s="17"/>
      <c r="I274" s="17"/>
      <c r="J274" s="10">
        <v>3</v>
      </c>
    </row>
    <row r="275" spans="2:10" x14ac:dyDescent="0.3">
      <c r="B275" s="9" t="s">
        <v>260</v>
      </c>
      <c r="C275" s="16">
        <v>1</v>
      </c>
      <c r="D275" s="17">
        <v>1</v>
      </c>
      <c r="E275" s="17"/>
      <c r="F275" s="17">
        <v>1</v>
      </c>
      <c r="G275" s="17"/>
      <c r="H275" s="17"/>
      <c r="I275" s="17"/>
      <c r="J275" s="10">
        <v>3</v>
      </c>
    </row>
    <row r="276" spans="2:10" x14ac:dyDescent="0.3">
      <c r="B276" s="9" t="s">
        <v>261</v>
      </c>
      <c r="C276" s="16">
        <v>1</v>
      </c>
      <c r="D276" s="17">
        <v>1</v>
      </c>
      <c r="E276" s="17"/>
      <c r="F276" s="17">
        <v>1</v>
      </c>
      <c r="G276" s="17"/>
      <c r="H276" s="17"/>
      <c r="I276" s="17"/>
      <c r="J276" s="10">
        <v>3</v>
      </c>
    </row>
    <row r="277" spans="2:10" x14ac:dyDescent="0.3">
      <c r="B277" s="9" t="s">
        <v>262</v>
      </c>
      <c r="C277" s="16">
        <v>1</v>
      </c>
      <c r="D277" s="17">
        <v>1</v>
      </c>
      <c r="E277" s="17"/>
      <c r="F277" s="17">
        <v>1</v>
      </c>
      <c r="G277" s="17"/>
      <c r="H277" s="17"/>
      <c r="I277" s="17"/>
      <c r="J277" s="10">
        <v>3</v>
      </c>
    </row>
    <row r="278" spans="2:10" x14ac:dyDescent="0.3">
      <c r="B278" s="9" t="s">
        <v>263</v>
      </c>
      <c r="C278" s="16">
        <v>1</v>
      </c>
      <c r="D278" s="17">
        <v>1</v>
      </c>
      <c r="E278" s="17"/>
      <c r="F278" s="17">
        <v>1</v>
      </c>
      <c r="G278" s="17"/>
      <c r="H278" s="17"/>
      <c r="I278" s="17"/>
      <c r="J278" s="10">
        <v>3</v>
      </c>
    </row>
    <row r="279" spans="2:10" x14ac:dyDescent="0.3">
      <c r="B279" s="9" t="s">
        <v>264</v>
      </c>
      <c r="C279" s="16">
        <v>1</v>
      </c>
      <c r="D279" s="17">
        <v>1</v>
      </c>
      <c r="E279" s="17"/>
      <c r="F279" s="17">
        <v>1</v>
      </c>
      <c r="G279" s="17"/>
      <c r="H279" s="17">
        <v>1</v>
      </c>
      <c r="I279" s="17"/>
      <c r="J279" s="10">
        <v>4</v>
      </c>
    </row>
    <row r="280" spans="2:10" x14ac:dyDescent="0.3">
      <c r="B280" s="9" t="s">
        <v>265</v>
      </c>
      <c r="C280" s="16">
        <v>1</v>
      </c>
      <c r="D280" s="17">
        <v>1</v>
      </c>
      <c r="E280" s="17"/>
      <c r="F280" s="17">
        <v>1</v>
      </c>
      <c r="G280" s="17"/>
      <c r="H280" s="17"/>
      <c r="I280" s="17"/>
      <c r="J280" s="10">
        <v>3</v>
      </c>
    </row>
    <row r="281" spans="2:10" x14ac:dyDescent="0.3">
      <c r="B281" s="9" t="s">
        <v>266</v>
      </c>
      <c r="C281" s="16">
        <v>1</v>
      </c>
      <c r="D281" s="17">
        <v>1</v>
      </c>
      <c r="E281" s="17"/>
      <c r="F281" s="17">
        <v>1</v>
      </c>
      <c r="G281" s="17"/>
      <c r="H281" s="17"/>
      <c r="I281" s="17"/>
      <c r="J281" s="10">
        <v>3</v>
      </c>
    </row>
    <row r="282" spans="2:10" x14ac:dyDescent="0.3">
      <c r="B282" s="9" t="s">
        <v>267</v>
      </c>
      <c r="C282" s="16">
        <v>1</v>
      </c>
      <c r="D282" s="17">
        <v>1</v>
      </c>
      <c r="E282" s="17"/>
      <c r="F282" s="17">
        <v>1</v>
      </c>
      <c r="G282" s="17"/>
      <c r="H282" s="17"/>
      <c r="I282" s="17"/>
      <c r="J282" s="10">
        <v>3</v>
      </c>
    </row>
    <row r="283" spans="2:10" x14ac:dyDescent="0.3">
      <c r="B283" s="9" t="s">
        <v>268</v>
      </c>
      <c r="C283" s="16">
        <v>1</v>
      </c>
      <c r="D283" s="17">
        <v>1</v>
      </c>
      <c r="E283" s="17"/>
      <c r="F283" s="17">
        <v>1</v>
      </c>
      <c r="G283" s="17"/>
      <c r="H283" s="17"/>
      <c r="I283" s="17"/>
      <c r="J283" s="10">
        <v>3</v>
      </c>
    </row>
    <row r="284" spans="2:10" x14ac:dyDescent="0.3">
      <c r="B284" s="9" t="s">
        <v>269</v>
      </c>
      <c r="C284" s="16">
        <v>1</v>
      </c>
      <c r="D284" s="17">
        <v>1</v>
      </c>
      <c r="E284" s="17"/>
      <c r="F284" s="17">
        <v>1</v>
      </c>
      <c r="G284" s="17"/>
      <c r="H284" s="17"/>
      <c r="I284" s="17"/>
      <c r="J284" s="10">
        <v>3</v>
      </c>
    </row>
    <row r="285" spans="2:10" x14ac:dyDescent="0.3">
      <c r="B285" s="9" t="s">
        <v>270</v>
      </c>
      <c r="C285" s="16">
        <v>1</v>
      </c>
      <c r="D285" s="17">
        <v>1</v>
      </c>
      <c r="E285" s="17"/>
      <c r="F285" s="17">
        <v>1</v>
      </c>
      <c r="G285" s="17"/>
      <c r="H285" s="17"/>
      <c r="I285" s="17"/>
      <c r="J285" s="10">
        <v>3</v>
      </c>
    </row>
    <row r="286" spans="2:10" x14ac:dyDescent="0.3">
      <c r="B286" s="9" t="s">
        <v>748</v>
      </c>
      <c r="C286" s="16"/>
      <c r="D286" s="17"/>
      <c r="E286" s="17"/>
      <c r="F286" s="17">
        <v>1</v>
      </c>
      <c r="G286" s="17">
        <v>1</v>
      </c>
      <c r="H286" s="17"/>
      <c r="I286" s="17"/>
      <c r="J286" s="10">
        <v>2</v>
      </c>
    </row>
    <row r="287" spans="2:10" x14ac:dyDescent="0.3">
      <c r="B287" s="9" t="s">
        <v>1913</v>
      </c>
      <c r="C287" s="16"/>
      <c r="D287" s="17">
        <v>1</v>
      </c>
      <c r="E287" s="17"/>
      <c r="F287" s="17"/>
      <c r="G287" s="17"/>
      <c r="H287" s="17"/>
      <c r="I287" s="17"/>
      <c r="J287" s="10">
        <v>1</v>
      </c>
    </row>
    <row r="288" spans="2:10" x14ac:dyDescent="0.3">
      <c r="B288" s="9" t="s">
        <v>741</v>
      </c>
      <c r="C288" s="16"/>
      <c r="D288" s="17">
        <v>1</v>
      </c>
      <c r="E288" s="17"/>
      <c r="F288" s="17"/>
      <c r="G288" s="17"/>
      <c r="H288" s="17"/>
      <c r="I288" s="17"/>
      <c r="J288" s="10">
        <v>1</v>
      </c>
    </row>
    <row r="289" spans="2:10" x14ac:dyDescent="0.3">
      <c r="B289" s="9" t="s">
        <v>742</v>
      </c>
      <c r="C289" s="16"/>
      <c r="D289" s="17">
        <v>1</v>
      </c>
      <c r="E289" s="17"/>
      <c r="F289" s="17"/>
      <c r="G289" s="17"/>
      <c r="H289" s="17"/>
      <c r="I289" s="17"/>
      <c r="J289" s="10">
        <v>1</v>
      </c>
    </row>
    <row r="290" spans="2:10" x14ac:dyDescent="0.3">
      <c r="B290" s="9" t="s">
        <v>1382</v>
      </c>
      <c r="C290" s="16"/>
      <c r="D290" s="17">
        <v>1</v>
      </c>
      <c r="E290" s="17"/>
      <c r="F290" s="17"/>
      <c r="G290" s="17"/>
      <c r="H290" s="17"/>
      <c r="I290" s="17"/>
      <c r="J290" s="10">
        <v>1</v>
      </c>
    </row>
    <row r="291" spans="2:10" x14ac:dyDescent="0.3">
      <c r="B291" s="9" t="s">
        <v>1880</v>
      </c>
      <c r="C291" s="16"/>
      <c r="D291" s="17">
        <v>1</v>
      </c>
      <c r="E291" s="17"/>
      <c r="F291" s="17"/>
      <c r="G291" s="17"/>
      <c r="H291" s="17"/>
      <c r="I291" s="17"/>
      <c r="J291" s="10">
        <v>1</v>
      </c>
    </row>
    <row r="292" spans="2:10" x14ac:dyDescent="0.3">
      <c r="B292" s="9" t="s">
        <v>743</v>
      </c>
      <c r="C292" s="16"/>
      <c r="D292" s="17">
        <v>1</v>
      </c>
      <c r="E292" s="17"/>
      <c r="F292" s="17"/>
      <c r="G292" s="17"/>
      <c r="H292" s="17"/>
      <c r="I292" s="17"/>
      <c r="J292" s="10">
        <v>1</v>
      </c>
    </row>
    <row r="293" spans="2:10" x14ac:dyDescent="0.3">
      <c r="B293" s="9" t="s">
        <v>271</v>
      </c>
      <c r="C293" s="16"/>
      <c r="D293" s="17">
        <v>1</v>
      </c>
      <c r="E293" s="17"/>
      <c r="F293" s="17"/>
      <c r="G293" s="17"/>
      <c r="H293" s="17"/>
      <c r="I293" s="17"/>
      <c r="J293" s="10">
        <v>1</v>
      </c>
    </row>
    <row r="294" spans="2:10" x14ac:dyDescent="0.3">
      <c r="B294" s="9" t="s">
        <v>272</v>
      </c>
      <c r="C294" s="16">
        <v>1</v>
      </c>
      <c r="D294" s="17">
        <v>1</v>
      </c>
      <c r="E294" s="17"/>
      <c r="F294" s="17">
        <v>1</v>
      </c>
      <c r="G294" s="17">
        <v>1</v>
      </c>
      <c r="H294" s="17"/>
      <c r="I294" s="17"/>
      <c r="J294" s="10">
        <v>4</v>
      </c>
    </row>
    <row r="295" spans="2:10" x14ac:dyDescent="0.3">
      <c r="B295" s="9" t="s">
        <v>273</v>
      </c>
      <c r="C295" s="16"/>
      <c r="D295" s="17">
        <v>1</v>
      </c>
      <c r="E295" s="17"/>
      <c r="F295" s="17"/>
      <c r="G295" s="17"/>
      <c r="H295" s="17"/>
      <c r="I295" s="17"/>
      <c r="J295" s="10">
        <v>1</v>
      </c>
    </row>
    <row r="296" spans="2:10" x14ac:dyDescent="0.3">
      <c r="B296" s="9" t="s">
        <v>274</v>
      </c>
      <c r="C296" s="16">
        <v>1</v>
      </c>
      <c r="D296" s="17">
        <v>1</v>
      </c>
      <c r="E296" s="17"/>
      <c r="F296" s="17"/>
      <c r="G296" s="17"/>
      <c r="H296" s="17"/>
      <c r="I296" s="17">
        <v>1</v>
      </c>
      <c r="J296" s="10">
        <v>3</v>
      </c>
    </row>
    <row r="297" spans="2:10" x14ac:dyDescent="0.3">
      <c r="B297" s="9" t="s">
        <v>275</v>
      </c>
      <c r="C297" s="16"/>
      <c r="D297" s="17">
        <v>1</v>
      </c>
      <c r="E297" s="17"/>
      <c r="F297" s="17"/>
      <c r="G297" s="17"/>
      <c r="H297" s="17"/>
      <c r="I297" s="17"/>
      <c r="J297" s="10">
        <v>1</v>
      </c>
    </row>
    <row r="298" spans="2:10" x14ac:dyDescent="0.3">
      <c r="B298" s="9" t="s">
        <v>276</v>
      </c>
      <c r="C298" s="16"/>
      <c r="D298" s="17">
        <v>1</v>
      </c>
      <c r="E298" s="17"/>
      <c r="F298" s="17"/>
      <c r="G298" s="17"/>
      <c r="H298" s="17"/>
      <c r="I298" s="17"/>
      <c r="J298" s="10">
        <v>1</v>
      </c>
    </row>
    <row r="299" spans="2:10" x14ac:dyDescent="0.3">
      <c r="B299" s="9" t="s">
        <v>277</v>
      </c>
      <c r="C299" s="16">
        <v>1</v>
      </c>
      <c r="D299" s="17">
        <v>1</v>
      </c>
      <c r="E299" s="17"/>
      <c r="F299" s="17">
        <v>1</v>
      </c>
      <c r="G299" s="17">
        <v>1</v>
      </c>
      <c r="H299" s="17"/>
      <c r="I299" s="17"/>
      <c r="J299" s="10">
        <v>4</v>
      </c>
    </row>
    <row r="300" spans="2:10" x14ac:dyDescent="0.3">
      <c r="B300" s="9" t="s">
        <v>278</v>
      </c>
      <c r="C300" s="16">
        <v>1</v>
      </c>
      <c r="D300" s="17">
        <v>1</v>
      </c>
      <c r="E300" s="17"/>
      <c r="F300" s="17">
        <v>1</v>
      </c>
      <c r="G300" s="17"/>
      <c r="H300" s="17"/>
      <c r="I300" s="17"/>
      <c r="J300" s="10">
        <v>3</v>
      </c>
    </row>
    <row r="301" spans="2:10" x14ac:dyDescent="0.3">
      <c r="B301" s="9" t="s">
        <v>279</v>
      </c>
      <c r="C301" s="16">
        <v>1</v>
      </c>
      <c r="D301" s="17">
        <v>1</v>
      </c>
      <c r="E301" s="17"/>
      <c r="F301" s="17">
        <v>1</v>
      </c>
      <c r="G301" s="17"/>
      <c r="H301" s="17">
        <v>1</v>
      </c>
      <c r="I301" s="17"/>
      <c r="J301" s="10">
        <v>4</v>
      </c>
    </row>
    <row r="302" spans="2:10" x14ac:dyDescent="0.3">
      <c r="B302" s="9" t="s">
        <v>280</v>
      </c>
      <c r="C302" s="16">
        <v>1</v>
      </c>
      <c r="D302" s="17">
        <v>1</v>
      </c>
      <c r="E302" s="17"/>
      <c r="F302" s="17">
        <v>1</v>
      </c>
      <c r="G302" s="17"/>
      <c r="H302" s="17">
        <v>1</v>
      </c>
      <c r="I302" s="17"/>
      <c r="J302" s="10">
        <v>4</v>
      </c>
    </row>
    <row r="303" spans="2:10" x14ac:dyDescent="0.3">
      <c r="B303" s="9" t="s">
        <v>281</v>
      </c>
      <c r="C303" s="16">
        <v>1</v>
      </c>
      <c r="D303" s="17">
        <v>1</v>
      </c>
      <c r="E303" s="17"/>
      <c r="F303" s="17">
        <v>1</v>
      </c>
      <c r="G303" s="17"/>
      <c r="H303" s="17"/>
      <c r="I303" s="17"/>
      <c r="J303" s="10">
        <v>3</v>
      </c>
    </row>
    <row r="304" spans="2:10" x14ac:dyDescent="0.3">
      <c r="B304" s="9" t="s">
        <v>282</v>
      </c>
      <c r="C304" s="16">
        <v>1</v>
      </c>
      <c r="D304" s="17"/>
      <c r="E304" s="17"/>
      <c r="F304" s="17"/>
      <c r="G304" s="17"/>
      <c r="H304" s="17"/>
      <c r="I304" s="17"/>
      <c r="J304" s="10">
        <v>1</v>
      </c>
    </row>
    <row r="305" spans="2:10" x14ac:dyDescent="0.3">
      <c r="B305" s="9" t="s">
        <v>283</v>
      </c>
      <c r="C305" s="16">
        <v>1</v>
      </c>
      <c r="D305" s="17">
        <v>1</v>
      </c>
      <c r="E305" s="17"/>
      <c r="F305" s="17">
        <v>1</v>
      </c>
      <c r="G305" s="17"/>
      <c r="H305" s="17"/>
      <c r="I305" s="17"/>
      <c r="J305" s="10">
        <v>3</v>
      </c>
    </row>
    <row r="306" spans="2:10" x14ac:dyDescent="0.3">
      <c r="B306" s="9" t="s">
        <v>284</v>
      </c>
      <c r="C306" s="16">
        <v>1</v>
      </c>
      <c r="D306" s="17">
        <v>1</v>
      </c>
      <c r="E306" s="17"/>
      <c r="F306" s="17">
        <v>1</v>
      </c>
      <c r="G306" s="17"/>
      <c r="H306" s="17"/>
      <c r="I306" s="17"/>
      <c r="J306" s="10">
        <v>3</v>
      </c>
    </row>
    <row r="307" spans="2:10" x14ac:dyDescent="0.3">
      <c r="B307" s="9" t="s">
        <v>285</v>
      </c>
      <c r="C307" s="16">
        <v>1</v>
      </c>
      <c r="D307" s="17">
        <v>1</v>
      </c>
      <c r="E307" s="17"/>
      <c r="F307" s="17">
        <v>1</v>
      </c>
      <c r="G307" s="17"/>
      <c r="H307" s="17"/>
      <c r="I307" s="17"/>
      <c r="J307" s="10">
        <v>3</v>
      </c>
    </row>
    <row r="308" spans="2:10" x14ac:dyDescent="0.3">
      <c r="B308" s="9" t="s">
        <v>286</v>
      </c>
      <c r="C308" s="16">
        <v>1</v>
      </c>
      <c r="D308" s="17">
        <v>1</v>
      </c>
      <c r="E308" s="17"/>
      <c r="F308" s="17">
        <v>1</v>
      </c>
      <c r="G308" s="17"/>
      <c r="H308" s="17"/>
      <c r="I308" s="17">
        <v>1</v>
      </c>
      <c r="J308" s="10">
        <v>4</v>
      </c>
    </row>
    <row r="309" spans="2:10" x14ac:dyDescent="0.3">
      <c r="B309" s="9" t="s">
        <v>1008</v>
      </c>
      <c r="C309" s="16">
        <v>1</v>
      </c>
      <c r="D309" s="17">
        <v>1</v>
      </c>
      <c r="E309" s="17"/>
      <c r="F309" s="17"/>
      <c r="G309" s="17"/>
      <c r="H309" s="17"/>
      <c r="I309" s="17"/>
      <c r="J309" s="10">
        <v>2</v>
      </c>
    </row>
    <row r="310" spans="2:10" x14ac:dyDescent="0.3">
      <c r="B310" s="9" t="s">
        <v>1009</v>
      </c>
      <c r="C310" s="16">
        <v>1</v>
      </c>
      <c r="D310" s="17">
        <v>1</v>
      </c>
      <c r="E310" s="17"/>
      <c r="F310" s="17"/>
      <c r="G310" s="17"/>
      <c r="H310" s="17"/>
      <c r="I310" s="17">
        <v>1</v>
      </c>
      <c r="J310" s="10">
        <v>3</v>
      </c>
    </row>
    <row r="311" spans="2:10" x14ac:dyDescent="0.3">
      <c r="B311" s="9" t="s">
        <v>287</v>
      </c>
      <c r="C311" s="16">
        <v>1</v>
      </c>
      <c r="D311" s="17">
        <v>1</v>
      </c>
      <c r="E311" s="17"/>
      <c r="F311" s="17">
        <v>1</v>
      </c>
      <c r="G311" s="17"/>
      <c r="H311" s="17"/>
      <c r="I311" s="17"/>
      <c r="J311" s="10">
        <v>3</v>
      </c>
    </row>
    <row r="312" spans="2:10" x14ac:dyDescent="0.3">
      <c r="B312" s="9" t="s">
        <v>288</v>
      </c>
      <c r="C312" s="16">
        <v>1</v>
      </c>
      <c r="D312" s="17">
        <v>1</v>
      </c>
      <c r="E312" s="17"/>
      <c r="F312" s="17">
        <v>1</v>
      </c>
      <c r="G312" s="17"/>
      <c r="H312" s="17"/>
      <c r="I312" s="17"/>
      <c r="J312" s="10">
        <v>3</v>
      </c>
    </row>
    <row r="313" spans="2:10" x14ac:dyDescent="0.3">
      <c r="B313" s="9" t="s">
        <v>289</v>
      </c>
      <c r="C313" s="16">
        <v>1</v>
      </c>
      <c r="D313" s="17">
        <v>1</v>
      </c>
      <c r="E313" s="17"/>
      <c r="F313" s="17">
        <v>1</v>
      </c>
      <c r="G313" s="17"/>
      <c r="H313" s="17"/>
      <c r="I313" s="17"/>
      <c r="J313" s="10">
        <v>3</v>
      </c>
    </row>
    <row r="314" spans="2:10" x14ac:dyDescent="0.3">
      <c r="B314" s="9" t="s">
        <v>290</v>
      </c>
      <c r="C314" s="16">
        <v>1</v>
      </c>
      <c r="D314" s="17">
        <v>1</v>
      </c>
      <c r="E314" s="17"/>
      <c r="F314" s="17">
        <v>1</v>
      </c>
      <c r="G314" s="17"/>
      <c r="H314" s="17"/>
      <c r="I314" s="17"/>
      <c r="J314" s="10">
        <v>3</v>
      </c>
    </row>
    <row r="315" spans="2:10" x14ac:dyDescent="0.3">
      <c r="B315" s="9" t="s">
        <v>291</v>
      </c>
      <c r="C315" s="16">
        <v>1</v>
      </c>
      <c r="D315" s="17">
        <v>1</v>
      </c>
      <c r="E315" s="17"/>
      <c r="F315" s="17">
        <v>1</v>
      </c>
      <c r="G315" s="17"/>
      <c r="H315" s="17"/>
      <c r="I315" s="17"/>
      <c r="J315" s="10">
        <v>3</v>
      </c>
    </row>
    <row r="316" spans="2:10" x14ac:dyDescent="0.3">
      <c r="B316" s="9" t="s">
        <v>292</v>
      </c>
      <c r="C316" s="16">
        <v>1</v>
      </c>
      <c r="D316" s="17">
        <v>1</v>
      </c>
      <c r="E316" s="17"/>
      <c r="F316" s="17"/>
      <c r="G316" s="17"/>
      <c r="H316" s="17"/>
      <c r="I316" s="17"/>
      <c r="J316" s="10">
        <v>2</v>
      </c>
    </row>
    <row r="317" spans="2:10" x14ac:dyDescent="0.3">
      <c r="B317" s="9" t="s">
        <v>293</v>
      </c>
      <c r="C317" s="16">
        <v>1</v>
      </c>
      <c r="D317" s="17">
        <v>1</v>
      </c>
      <c r="E317" s="17"/>
      <c r="F317" s="17">
        <v>1</v>
      </c>
      <c r="G317" s="17"/>
      <c r="H317" s="17"/>
      <c r="I317" s="17"/>
      <c r="J317" s="10">
        <v>3</v>
      </c>
    </row>
    <row r="318" spans="2:10" x14ac:dyDescent="0.3">
      <c r="B318" s="9" t="s">
        <v>294</v>
      </c>
      <c r="C318" s="16">
        <v>1</v>
      </c>
      <c r="D318" s="17">
        <v>1</v>
      </c>
      <c r="E318" s="17"/>
      <c r="F318" s="17">
        <v>1</v>
      </c>
      <c r="G318" s="17"/>
      <c r="H318" s="17"/>
      <c r="I318" s="17"/>
      <c r="J318" s="10">
        <v>3</v>
      </c>
    </row>
    <row r="319" spans="2:10" x14ac:dyDescent="0.3">
      <c r="B319" s="9" t="s">
        <v>295</v>
      </c>
      <c r="C319" s="16"/>
      <c r="D319" s="17">
        <v>1</v>
      </c>
      <c r="E319" s="17"/>
      <c r="F319" s="17">
        <v>1</v>
      </c>
      <c r="G319" s="17"/>
      <c r="H319" s="17"/>
      <c r="I319" s="17"/>
      <c r="J319" s="10">
        <v>2</v>
      </c>
    </row>
    <row r="320" spans="2:10" x14ac:dyDescent="0.3">
      <c r="B320" s="9" t="s">
        <v>296</v>
      </c>
      <c r="C320" s="16">
        <v>1</v>
      </c>
      <c r="D320" s="17">
        <v>1</v>
      </c>
      <c r="E320" s="17"/>
      <c r="F320" s="17">
        <v>1</v>
      </c>
      <c r="G320" s="17"/>
      <c r="H320" s="17"/>
      <c r="I320" s="17"/>
      <c r="J320" s="10">
        <v>3</v>
      </c>
    </row>
    <row r="321" spans="2:10" x14ac:dyDescent="0.3">
      <c r="B321" s="9" t="s">
        <v>297</v>
      </c>
      <c r="C321" s="16">
        <v>1</v>
      </c>
      <c r="D321" s="17">
        <v>1</v>
      </c>
      <c r="E321" s="17"/>
      <c r="F321" s="17">
        <v>1</v>
      </c>
      <c r="G321" s="17"/>
      <c r="H321" s="17"/>
      <c r="I321" s="17"/>
      <c r="J321" s="10">
        <v>3</v>
      </c>
    </row>
    <row r="322" spans="2:10" x14ac:dyDescent="0.3">
      <c r="B322" s="9" t="s">
        <v>298</v>
      </c>
      <c r="C322" s="16">
        <v>1</v>
      </c>
      <c r="D322" s="17">
        <v>1</v>
      </c>
      <c r="E322" s="17"/>
      <c r="F322" s="17">
        <v>1</v>
      </c>
      <c r="G322" s="17"/>
      <c r="H322" s="17"/>
      <c r="I322" s="17"/>
      <c r="J322" s="10">
        <v>3</v>
      </c>
    </row>
    <row r="323" spans="2:10" x14ac:dyDescent="0.3">
      <c r="B323" s="9" t="s">
        <v>299</v>
      </c>
      <c r="C323" s="16">
        <v>1</v>
      </c>
      <c r="D323" s="17">
        <v>1</v>
      </c>
      <c r="E323" s="17"/>
      <c r="F323" s="17">
        <v>1</v>
      </c>
      <c r="G323" s="17"/>
      <c r="H323" s="17"/>
      <c r="I323" s="17"/>
      <c r="J323" s="10">
        <v>3</v>
      </c>
    </row>
    <row r="324" spans="2:10" x14ac:dyDescent="0.3">
      <c r="B324" s="9" t="s">
        <v>300</v>
      </c>
      <c r="C324" s="16"/>
      <c r="D324" s="17">
        <v>1</v>
      </c>
      <c r="E324" s="17"/>
      <c r="F324" s="17">
        <v>1</v>
      </c>
      <c r="G324" s="17"/>
      <c r="H324" s="17"/>
      <c r="I324" s="17"/>
      <c r="J324" s="10">
        <v>2</v>
      </c>
    </row>
    <row r="325" spans="2:10" x14ac:dyDescent="0.3">
      <c r="B325" s="9" t="s">
        <v>301</v>
      </c>
      <c r="C325" s="16">
        <v>1</v>
      </c>
      <c r="D325" s="17">
        <v>1</v>
      </c>
      <c r="E325" s="17"/>
      <c r="F325" s="17">
        <v>1</v>
      </c>
      <c r="G325" s="17"/>
      <c r="H325" s="17"/>
      <c r="I325" s="17"/>
      <c r="J325" s="10">
        <v>3</v>
      </c>
    </row>
    <row r="326" spans="2:10" x14ac:dyDescent="0.3">
      <c r="B326" s="9" t="s">
        <v>302</v>
      </c>
      <c r="C326" s="16">
        <v>1</v>
      </c>
      <c r="D326" s="17">
        <v>1</v>
      </c>
      <c r="E326" s="17"/>
      <c r="F326" s="17">
        <v>1</v>
      </c>
      <c r="G326" s="17"/>
      <c r="H326" s="17"/>
      <c r="I326" s="17"/>
      <c r="J326" s="10">
        <v>3</v>
      </c>
    </row>
    <row r="327" spans="2:10" x14ac:dyDescent="0.3">
      <c r="B327" s="9" t="s">
        <v>303</v>
      </c>
      <c r="C327" s="16"/>
      <c r="D327" s="17">
        <v>1</v>
      </c>
      <c r="E327" s="17"/>
      <c r="F327" s="17"/>
      <c r="G327" s="17"/>
      <c r="H327" s="17"/>
      <c r="I327" s="17"/>
      <c r="J327" s="10">
        <v>1</v>
      </c>
    </row>
    <row r="328" spans="2:10" x14ac:dyDescent="0.3">
      <c r="B328" s="9" t="s">
        <v>304</v>
      </c>
      <c r="C328" s="16">
        <v>1</v>
      </c>
      <c r="D328" s="17">
        <v>1</v>
      </c>
      <c r="E328" s="17"/>
      <c r="F328" s="17">
        <v>1</v>
      </c>
      <c r="G328" s="17"/>
      <c r="H328" s="17"/>
      <c r="I328" s="17"/>
      <c r="J328" s="10">
        <v>3</v>
      </c>
    </row>
    <row r="329" spans="2:10" x14ac:dyDescent="0.3">
      <c r="B329" s="9" t="s">
        <v>305</v>
      </c>
      <c r="C329" s="16">
        <v>1</v>
      </c>
      <c r="D329" s="17">
        <v>1</v>
      </c>
      <c r="E329" s="17"/>
      <c r="F329" s="17">
        <v>1</v>
      </c>
      <c r="G329" s="17"/>
      <c r="H329" s="17"/>
      <c r="I329" s="17"/>
      <c r="J329" s="10">
        <v>3</v>
      </c>
    </row>
    <row r="330" spans="2:10" x14ac:dyDescent="0.3">
      <c r="B330" s="9" t="s">
        <v>306</v>
      </c>
      <c r="C330" s="16">
        <v>1</v>
      </c>
      <c r="D330" s="17">
        <v>1</v>
      </c>
      <c r="E330" s="17"/>
      <c r="F330" s="17">
        <v>1</v>
      </c>
      <c r="G330" s="17"/>
      <c r="H330" s="17"/>
      <c r="I330" s="17"/>
      <c r="J330" s="10">
        <v>3</v>
      </c>
    </row>
    <row r="331" spans="2:10" x14ac:dyDescent="0.3">
      <c r="B331" s="9" t="s">
        <v>1012</v>
      </c>
      <c r="C331" s="16">
        <v>1</v>
      </c>
      <c r="D331" s="17">
        <v>1</v>
      </c>
      <c r="E331" s="17"/>
      <c r="F331" s="17">
        <v>1</v>
      </c>
      <c r="G331" s="17"/>
      <c r="H331" s="17"/>
      <c r="I331" s="17">
        <v>1</v>
      </c>
      <c r="J331" s="10">
        <v>4</v>
      </c>
    </row>
    <row r="332" spans="2:10" x14ac:dyDescent="0.3">
      <c r="B332" s="9" t="s">
        <v>1684</v>
      </c>
      <c r="C332" s="16"/>
      <c r="D332" s="17">
        <v>1</v>
      </c>
      <c r="E332" s="17"/>
      <c r="F332" s="17"/>
      <c r="G332" s="17"/>
      <c r="H332" s="17"/>
      <c r="I332" s="17"/>
      <c r="J332" s="10">
        <v>1</v>
      </c>
    </row>
    <row r="333" spans="2:10" x14ac:dyDescent="0.3">
      <c r="B333" s="9" t="s">
        <v>307</v>
      </c>
      <c r="C333" s="16">
        <v>1</v>
      </c>
      <c r="D333" s="17">
        <v>1</v>
      </c>
      <c r="E333" s="17"/>
      <c r="F333" s="17">
        <v>1</v>
      </c>
      <c r="G333" s="17"/>
      <c r="H333" s="17">
        <v>1</v>
      </c>
      <c r="I333" s="17">
        <v>1</v>
      </c>
      <c r="J333" s="10">
        <v>5</v>
      </c>
    </row>
    <row r="334" spans="2:10" x14ac:dyDescent="0.3">
      <c r="B334" s="9" t="s">
        <v>308</v>
      </c>
      <c r="C334" s="16">
        <v>1</v>
      </c>
      <c r="D334" s="17">
        <v>1</v>
      </c>
      <c r="E334" s="17"/>
      <c r="F334" s="17">
        <v>1</v>
      </c>
      <c r="G334" s="17"/>
      <c r="H334" s="17"/>
      <c r="I334" s="17">
        <v>1</v>
      </c>
      <c r="J334" s="10">
        <v>4</v>
      </c>
    </row>
    <row r="335" spans="2:10" x14ac:dyDescent="0.3">
      <c r="B335" s="9" t="s">
        <v>309</v>
      </c>
      <c r="C335" s="16">
        <v>1</v>
      </c>
      <c r="D335" s="17">
        <v>1</v>
      </c>
      <c r="E335" s="17"/>
      <c r="F335" s="17">
        <v>1</v>
      </c>
      <c r="G335" s="17"/>
      <c r="H335" s="17"/>
      <c r="I335" s="17"/>
      <c r="J335" s="10">
        <v>3</v>
      </c>
    </row>
    <row r="336" spans="2:10" x14ac:dyDescent="0.3">
      <c r="B336" s="9" t="s">
        <v>310</v>
      </c>
      <c r="C336" s="16">
        <v>1</v>
      </c>
      <c r="D336" s="17">
        <v>1</v>
      </c>
      <c r="E336" s="17"/>
      <c r="F336" s="17">
        <v>1</v>
      </c>
      <c r="G336" s="17"/>
      <c r="H336" s="17"/>
      <c r="I336" s="17"/>
      <c r="J336" s="10">
        <v>3</v>
      </c>
    </row>
    <row r="337" spans="2:10" x14ac:dyDescent="0.3">
      <c r="B337" s="9" t="s">
        <v>311</v>
      </c>
      <c r="C337" s="16">
        <v>1</v>
      </c>
      <c r="D337" s="17">
        <v>1</v>
      </c>
      <c r="E337" s="17"/>
      <c r="F337" s="17">
        <v>1</v>
      </c>
      <c r="G337" s="17">
        <v>1</v>
      </c>
      <c r="H337" s="17"/>
      <c r="I337" s="17"/>
      <c r="J337" s="10">
        <v>4</v>
      </c>
    </row>
    <row r="338" spans="2:10" x14ac:dyDescent="0.3">
      <c r="B338" s="9" t="s">
        <v>312</v>
      </c>
      <c r="C338" s="16">
        <v>1</v>
      </c>
      <c r="D338" s="17">
        <v>1</v>
      </c>
      <c r="E338" s="17"/>
      <c r="F338" s="17">
        <v>1</v>
      </c>
      <c r="G338" s="17"/>
      <c r="H338" s="17"/>
      <c r="I338" s="17"/>
      <c r="J338" s="10">
        <v>3</v>
      </c>
    </row>
    <row r="339" spans="2:10" x14ac:dyDescent="0.3">
      <c r="B339" s="9" t="s">
        <v>1599</v>
      </c>
      <c r="C339" s="16">
        <v>1</v>
      </c>
      <c r="D339" s="17"/>
      <c r="E339" s="17"/>
      <c r="F339" s="17"/>
      <c r="G339" s="17"/>
      <c r="H339" s="17"/>
      <c r="I339" s="17">
        <v>1</v>
      </c>
      <c r="J339" s="10">
        <v>2</v>
      </c>
    </row>
    <row r="340" spans="2:10" x14ac:dyDescent="0.3">
      <c r="B340" s="9" t="s">
        <v>313</v>
      </c>
      <c r="C340" s="16">
        <v>1</v>
      </c>
      <c r="D340" s="17">
        <v>1</v>
      </c>
      <c r="E340" s="17"/>
      <c r="F340" s="17">
        <v>1</v>
      </c>
      <c r="G340" s="17"/>
      <c r="H340" s="17"/>
      <c r="I340" s="17">
        <v>1</v>
      </c>
      <c r="J340" s="10">
        <v>4</v>
      </c>
    </row>
    <row r="341" spans="2:10" x14ac:dyDescent="0.3">
      <c r="B341" s="9" t="s">
        <v>1876</v>
      </c>
      <c r="C341" s="16">
        <v>1</v>
      </c>
      <c r="D341" s="17">
        <v>1</v>
      </c>
      <c r="E341" s="17"/>
      <c r="F341" s="17">
        <v>1</v>
      </c>
      <c r="G341" s="17"/>
      <c r="H341" s="17"/>
      <c r="I341" s="17"/>
      <c r="J341" s="10">
        <v>3</v>
      </c>
    </row>
    <row r="342" spans="2:10" x14ac:dyDescent="0.3">
      <c r="B342" s="9" t="s">
        <v>2221</v>
      </c>
      <c r="C342" s="16"/>
      <c r="D342" s="17">
        <v>1</v>
      </c>
      <c r="E342" s="17"/>
      <c r="F342" s="17"/>
      <c r="G342" s="17"/>
      <c r="H342" s="17"/>
      <c r="I342" s="17"/>
      <c r="J342" s="10">
        <v>1</v>
      </c>
    </row>
    <row r="343" spans="2:10" x14ac:dyDescent="0.3">
      <c r="B343" s="9" t="s">
        <v>314</v>
      </c>
      <c r="C343" s="16">
        <v>1</v>
      </c>
      <c r="D343" s="17">
        <v>1</v>
      </c>
      <c r="E343" s="17"/>
      <c r="F343" s="17">
        <v>1</v>
      </c>
      <c r="G343" s="17"/>
      <c r="H343" s="17"/>
      <c r="I343" s="17"/>
      <c r="J343" s="10">
        <v>3</v>
      </c>
    </row>
    <row r="344" spans="2:10" x14ac:dyDescent="0.3">
      <c r="B344" s="9" t="s">
        <v>1144</v>
      </c>
      <c r="C344" s="16">
        <v>1</v>
      </c>
      <c r="D344" s="17">
        <v>1</v>
      </c>
      <c r="E344" s="17"/>
      <c r="F344" s="17">
        <v>1</v>
      </c>
      <c r="G344" s="17"/>
      <c r="H344" s="17"/>
      <c r="I344" s="17"/>
      <c r="J344" s="10">
        <v>3</v>
      </c>
    </row>
    <row r="345" spans="2:10" x14ac:dyDescent="0.3">
      <c r="B345" s="9" t="s">
        <v>315</v>
      </c>
      <c r="C345" s="16">
        <v>1</v>
      </c>
      <c r="D345" s="17">
        <v>1</v>
      </c>
      <c r="E345" s="17"/>
      <c r="F345" s="17">
        <v>1</v>
      </c>
      <c r="G345" s="17"/>
      <c r="H345" s="17"/>
      <c r="I345" s="17"/>
      <c r="J345" s="10">
        <v>3</v>
      </c>
    </row>
    <row r="346" spans="2:10" x14ac:dyDescent="0.3">
      <c r="B346" s="9" t="s">
        <v>316</v>
      </c>
      <c r="C346" s="16"/>
      <c r="D346" s="17">
        <v>1</v>
      </c>
      <c r="E346" s="17"/>
      <c r="F346" s="17">
        <v>1</v>
      </c>
      <c r="G346" s="17">
        <v>1</v>
      </c>
      <c r="H346" s="17"/>
      <c r="I346" s="17"/>
      <c r="J346" s="10">
        <v>3</v>
      </c>
    </row>
    <row r="347" spans="2:10" x14ac:dyDescent="0.3">
      <c r="B347" s="9" t="s">
        <v>317</v>
      </c>
      <c r="C347" s="16">
        <v>1</v>
      </c>
      <c r="D347" s="17">
        <v>1</v>
      </c>
      <c r="E347" s="17"/>
      <c r="F347" s="17">
        <v>1</v>
      </c>
      <c r="G347" s="17"/>
      <c r="H347" s="17"/>
      <c r="I347" s="17"/>
      <c r="J347" s="10">
        <v>3</v>
      </c>
    </row>
    <row r="348" spans="2:10" x14ac:dyDescent="0.3">
      <c r="B348" s="9" t="s">
        <v>318</v>
      </c>
      <c r="C348" s="16">
        <v>1</v>
      </c>
      <c r="D348" s="17">
        <v>1</v>
      </c>
      <c r="E348" s="17"/>
      <c r="F348" s="17">
        <v>1</v>
      </c>
      <c r="G348" s="17"/>
      <c r="H348" s="17"/>
      <c r="I348" s="17"/>
      <c r="J348" s="10">
        <v>3</v>
      </c>
    </row>
    <row r="349" spans="2:10" x14ac:dyDescent="0.3">
      <c r="B349" s="9" t="s">
        <v>319</v>
      </c>
      <c r="C349" s="16">
        <v>1</v>
      </c>
      <c r="D349" s="17">
        <v>1</v>
      </c>
      <c r="E349" s="17"/>
      <c r="F349" s="17">
        <v>1</v>
      </c>
      <c r="G349" s="17"/>
      <c r="H349" s="17"/>
      <c r="I349" s="17"/>
      <c r="J349" s="10">
        <v>3</v>
      </c>
    </row>
    <row r="350" spans="2:10" x14ac:dyDescent="0.3">
      <c r="B350" s="9" t="s">
        <v>320</v>
      </c>
      <c r="C350" s="16">
        <v>1</v>
      </c>
      <c r="D350" s="17"/>
      <c r="E350" s="17"/>
      <c r="F350" s="17"/>
      <c r="G350" s="17"/>
      <c r="H350" s="17"/>
      <c r="I350" s="17"/>
      <c r="J350" s="10">
        <v>1</v>
      </c>
    </row>
    <row r="351" spans="2:10" x14ac:dyDescent="0.3">
      <c r="B351" s="9" t="s">
        <v>321</v>
      </c>
      <c r="C351" s="16">
        <v>1</v>
      </c>
      <c r="D351" s="17"/>
      <c r="E351" s="17"/>
      <c r="F351" s="17"/>
      <c r="G351" s="17"/>
      <c r="H351" s="17"/>
      <c r="I351" s="17"/>
      <c r="J351" s="10">
        <v>1</v>
      </c>
    </row>
    <row r="352" spans="2:10" x14ac:dyDescent="0.3">
      <c r="B352" s="9" t="s">
        <v>2222</v>
      </c>
      <c r="C352" s="16"/>
      <c r="D352" s="17">
        <v>1</v>
      </c>
      <c r="E352" s="17"/>
      <c r="F352" s="17"/>
      <c r="G352" s="17"/>
      <c r="H352" s="17"/>
      <c r="I352" s="17"/>
      <c r="J352" s="10">
        <v>1</v>
      </c>
    </row>
    <row r="353" spans="2:10" x14ac:dyDescent="0.3">
      <c r="B353" s="9" t="s">
        <v>1586</v>
      </c>
      <c r="C353" s="16">
        <v>1</v>
      </c>
      <c r="D353" s="17">
        <v>1</v>
      </c>
      <c r="E353" s="17"/>
      <c r="F353" s="17">
        <v>1</v>
      </c>
      <c r="G353" s="17"/>
      <c r="H353" s="17"/>
      <c r="I353" s="17"/>
      <c r="J353" s="10">
        <v>3</v>
      </c>
    </row>
    <row r="354" spans="2:10" x14ac:dyDescent="0.3">
      <c r="B354" s="9" t="s">
        <v>1587</v>
      </c>
      <c r="C354" s="16">
        <v>1</v>
      </c>
      <c r="D354" s="17">
        <v>1</v>
      </c>
      <c r="E354" s="17"/>
      <c r="F354" s="17">
        <v>1</v>
      </c>
      <c r="G354" s="17"/>
      <c r="H354" s="17"/>
      <c r="I354" s="17"/>
      <c r="J354" s="10">
        <v>3</v>
      </c>
    </row>
    <row r="355" spans="2:10" x14ac:dyDescent="0.3">
      <c r="B355" s="9" t="s">
        <v>1923</v>
      </c>
      <c r="C355" s="16">
        <v>1</v>
      </c>
      <c r="D355" s="17">
        <v>1</v>
      </c>
      <c r="E355" s="17">
        <v>1</v>
      </c>
      <c r="F355" s="17">
        <v>1</v>
      </c>
      <c r="G355" s="17"/>
      <c r="H355" s="17"/>
      <c r="I355" s="17"/>
      <c r="J355" s="10">
        <v>4</v>
      </c>
    </row>
    <row r="356" spans="2:10" x14ac:dyDescent="0.3">
      <c r="B356" s="9" t="s">
        <v>322</v>
      </c>
      <c r="C356" s="16">
        <v>1</v>
      </c>
      <c r="D356" s="17">
        <v>1</v>
      </c>
      <c r="E356" s="17"/>
      <c r="F356" s="17">
        <v>1</v>
      </c>
      <c r="G356" s="17"/>
      <c r="H356" s="17"/>
      <c r="I356" s="17"/>
      <c r="J356" s="10">
        <v>3</v>
      </c>
    </row>
    <row r="357" spans="2:10" x14ac:dyDescent="0.3">
      <c r="B357" s="9" t="s">
        <v>323</v>
      </c>
      <c r="C357" s="16">
        <v>1</v>
      </c>
      <c r="D357" s="17">
        <v>1</v>
      </c>
      <c r="E357" s="17"/>
      <c r="F357" s="17">
        <v>1</v>
      </c>
      <c r="G357" s="17"/>
      <c r="H357" s="17"/>
      <c r="I357" s="17"/>
      <c r="J357" s="10">
        <v>3</v>
      </c>
    </row>
    <row r="358" spans="2:10" x14ac:dyDescent="0.3">
      <c r="B358" s="9" t="s">
        <v>324</v>
      </c>
      <c r="C358" s="16">
        <v>1</v>
      </c>
      <c r="D358" s="17">
        <v>1</v>
      </c>
      <c r="E358" s="17"/>
      <c r="F358" s="17">
        <v>1</v>
      </c>
      <c r="G358" s="17"/>
      <c r="H358" s="17"/>
      <c r="I358" s="17"/>
      <c r="J358" s="10">
        <v>3</v>
      </c>
    </row>
    <row r="359" spans="2:10" x14ac:dyDescent="0.3">
      <c r="B359" s="9" t="s">
        <v>2126</v>
      </c>
      <c r="C359" s="16">
        <v>1</v>
      </c>
      <c r="D359" s="17">
        <v>1</v>
      </c>
      <c r="E359" s="17"/>
      <c r="F359" s="17">
        <v>1</v>
      </c>
      <c r="G359" s="17"/>
      <c r="H359" s="17"/>
      <c r="I359" s="17"/>
      <c r="J359" s="10">
        <v>3</v>
      </c>
    </row>
    <row r="360" spans="2:10" x14ac:dyDescent="0.3">
      <c r="B360" s="9" t="s">
        <v>1592</v>
      </c>
      <c r="C360" s="16">
        <v>1</v>
      </c>
      <c r="D360" s="17">
        <v>1</v>
      </c>
      <c r="E360" s="17"/>
      <c r="F360" s="17">
        <v>1</v>
      </c>
      <c r="G360" s="17"/>
      <c r="H360" s="17"/>
      <c r="I360" s="17"/>
      <c r="J360" s="10">
        <v>3</v>
      </c>
    </row>
    <row r="361" spans="2:10" x14ac:dyDescent="0.3">
      <c r="B361" s="9" t="s">
        <v>1593</v>
      </c>
      <c r="C361" s="16">
        <v>1</v>
      </c>
      <c r="D361" s="17">
        <v>1</v>
      </c>
      <c r="E361" s="17"/>
      <c r="F361" s="17">
        <v>1</v>
      </c>
      <c r="G361" s="17"/>
      <c r="H361" s="17"/>
      <c r="I361" s="17"/>
      <c r="J361" s="10">
        <v>3</v>
      </c>
    </row>
    <row r="362" spans="2:10" x14ac:dyDescent="0.3">
      <c r="B362" s="9" t="s">
        <v>325</v>
      </c>
      <c r="C362" s="16">
        <v>1</v>
      </c>
      <c r="D362" s="17">
        <v>1</v>
      </c>
      <c r="E362" s="17"/>
      <c r="F362" s="17">
        <v>1</v>
      </c>
      <c r="G362" s="17"/>
      <c r="H362" s="17"/>
      <c r="I362" s="17"/>
      <c r="J362" s="10">
        <v>3</v>
      </c>
    </row>
    <row r="363" spans="2:10" x14ac:dyDescent="0.3">
      <c r="B363" s="9" t="s">
        <v>326</v>
      </c>
      <c r="C363" s="16">
        <v>1</v>
      </c>
      <c r="D363" s="17">
        <v>1</v>
      </c>
      <c r="E363" s="17"/>
      <c r="F363" s="17">
        <v>1</v>
      </c>
      <c r="G363" s="17"/>
      <c r="H363" s="17"/>
      <c r="I363" s="17"/>
      <c r="J363" s="10">
        <v>3</v>
      </c>
    </row>
    <row r="364" spans="2:10" x14ac:dyDescent="0.3">
      <c r="B364" s="9" t="s">
        <v>327</v>
      </c>
      <c r="C364" s="16">
        <v>1</v>
      </c>
      <c r="D364" s="17">
        <v>1</v>
      </c>
      <c r="E364" s="17"/>
      <c r="F364" s="17">
        <v>1</v>
      </c>
      <c r="G364" s="17"/>
      <c r="H364" s="17"/>
      <c r="I364" s="17"/>
      <c r="J364" s="10">
        <v>3</v>
      </c>
    </row>
    <row r="365" spans="2:10" x14ac:dyDescent="0.3">
      <c r="B365" s="9" t="s">
        <v>328</v>
      </c>
      <c r="C365" s="16">
        <v>1</v>
      </c>
      <c r="D365" s="17">
        <v>1</v>
      </c>
      <c r="E365" s="17"/>
      <c r="F365" s="17">
        <v>1</v>
      </c>
      <c r="G365" s="17"/>
      <c r="H365" s="17"/>
      <c r="I365" s="17"/>
      <c r="J365" s="10">
        <v>3</v>
      </c>
    </row>
    <row r="366" spans="2:10" x14ac:dyDescent="0.3">
      <c r="B366" s="9" t="s">
        <v>329</v>
      </c>
      <c r="C366" s="16">
        <v>1</v>
      </c>
      <c r="D366" s="17">
        <v>1</v>
      </c>
      <c r="E366" s="17"/>
      <c r="F366" s="17">
        <v>1</v>
      </c>
      <c r="G366" s="17"/>
      <c r="H366" s="17"/>
      <c r="I366" s="17"/>
      <c r="J366" s="10">
        <v>3</v>
      </c>
    </row>
    <row r="367" spans="2:10" x14ac:dyDescent="0.3">
      <c r="B367" s="9" t="s">
        <v>330</v>
      </c>
      <c r="C367" s="16">
        <v>1</v>
      </c>
      <c r="D367" s="17">
        <v>1</v>
      </c>
      <c r="E367" s="17"/>
      <c r="F367" s="17">
        <v>1</v>
      </c>
      <c r="G367" s="17"/>
      <c r="H367" s="17"/>
      <c r="I367" s="17"/>
      <c r="J367" s="10">
        <v>3</v>
      </c>
    </row>
    <row r="368" spans="2:10" x14ac:dyDescent="0.3">
      <c r="B368" s="9" t="s">
        <v>331</v>
      </c>
      <c r="C368" s="16">
        <v>1</v>
      </c>
      <c r="D368" s="17">
        <v>1</v>
      </c>
      <c r="E368" s="17"/>
      <c r="F368" s="17"/>
      <c r="G368" s="17"/>
      <c r="H368" s="17"/>
      <c r="I368" s="17"/>
      <c r="J368" s="10">
        <v>2</v>
      </c>
    </row>
    <row r="369" spans="2:10" x14ac:dyDescent="0.3">
      <c r="B369" s="9" t="s">
        <v>332</v>
      </c>
      <c r="C369" s="16"/>
      <c r="D369" s="17">
        <v>1</v>
      </c>
      <c r="E369" s="17"/>
      <c r="F369" s="17">
        <v>1</v>
      </c>
      <c r="G369" s="17">
        <v>1</v>
      </c>
      <c r="H369" s="17"/>
      <c r="I369" s="17"/>
      <c r="J369" s="10">
        <v>3</v>
      </c>
    </row>
    <row r="370" spans="2:10" x14ac:dyDescent="0.3">
      <c r="B370" s="9" t="s">
        <v>1595</v>
      </c>
      <c r="C370" s="16">
        <v>1</v>
      </c>
      <c r="D370" s="17">
        <v>1</v>
      </c>
      <c r="E370" s="17"/>
      <c r="F370" s="17">
        <v>1</v>
      </c>
      <c r="G370" s="17"/>
      <c r="H370" s="17"/>
      <c r="I370" s="17"/>
      <c r="J370" s="10">
        <v>3</v>
      </c>
    </row>
    <row r="371" spans="2:10" x14ac:dyDescent="0.3">
      <c r="B371" s="9" t="s">
        <v>1596</v>
      </c>
      <c r="C371" s="16">
        <v>1</v>
      </c>
      <c r="D371" s="17">
        <v>1</v>
      </c>
      <c r="E371" s="17"/>
      <c r="F371" s="17">
        <v>1</v>
      </c>
      <c r="G371" s="17"/>
      <c r="H371" s="17"/>
      <c r="I371" s="17"/>
      <c r="J371" s="10">
        <v>3</v>
      </c>
    </row>
    <row r="372" spans="2:10" x14ac:dyDescent="0.3">
      <c r="B372" s="9" t="s">
        <v>333</v>
      </c>
      <c r="C372" s="16">
        <v>1</v>
      </c>
      <c r="D372" s="17">
        <v>1</v>
      </c>
      <c r="E372" s="17"/>
      <c r="F372" s="17">
        <v>1</v>
      </c>
      <c r="G372" s="17"/>
      <c r="H372" s="17">
        <v>1</v>
      </c>
      <c r="I372" s="17"/>
      <c r="J372" s="10">
        <v>4</v>
      </c>
    </row>
    <row r="373" spans="2:10" x14ac:dyDescent="0.3">
      <c r="B373" s="9" t="s">
        <v>2131</v>
      </c>
      <c r="C373" s="16">
        <v>1</v>
      </c>
      <c r="D373" s="17">
        <v>1</v>
      </c>
      <c r="E373" s="17"/>
      <c r="F373" s="17">
        <v>1</v>
      </c>
      <c r="G373" s="17"/>
      <c r="H373" s="17"/>
      <c r="I373" s="17"/>
      <c r="J373" s="10">
        <v>3</v>
      </c>
    </row>
    <row r="374" spans="2:10" x14ac:dyDescent="0.3">
      <c r="B374" s="9" t="s">
        <v>334</v>
      </c>
      <c r="C374" s="16"/>
      <c r="D374" s="17">
        <v>1</v>
      </c>
      <c r="E374" s="17"/>
      <c r="F374" s="17">
        <v>1</v>
      </c>
      <c r="G374" s="17"/>
      <c r="H374" s="17"/>
      <c r="I374" s="17"/>
      <c r="J374" s="10">
        <v>2</v>
      </c>
    </row>
    <row r="375" spans="2:10" x14ac:dyDescent="0.3">
      <c r="B375" s="9" t="s">
        <v>2134</v>
      </c>
      <c r="C375" s="16">
        <v>1</v>
      </c>
      <c r="D375" s="17">
        <v>1</v>
      </c>
      <c r="E375" s="17"/>
      <c r="F375" s="17">
        <v>1</v>
      </c>
      <c r="G375" s="17"/>
      <c r="H375" s="17"/>
      <c r="I375" s="17"/>
      <c r="J375" s="10">
        <v>3</v>
      </c>
    </row>
    <row r="376" spans="2:10" x14ac:dyDescent="0.3">
      <c r="B376" s="9" t="s">
        <v>2100</v>
      </c>
      <c r="C376" s="16">
        <v>1</v>
      </c>
      <c r="D376" s="17"/>
      <c r="E376" s="17"/>
      <c r="F376" s="17"/>
      <c r="G376" s="17"/>
      <c r="H376" s="17"/>
      <c r="I376" s="17"/>
      <c r="J376" s="10">
        <v>1</v>
      </c>
    </row>
    <row r="377" spans="2:10" x14ac:dyDescent="0.3">
      <c r="B377" s="9" t="s">
        <v>335</v>
      </c>
      <c r="C377" s="16">
        <v>1</v>
      </c>
      <c r="D377" s="17">
        <v>1</v>
      </c>
      <c r="E377" s="17"/>
      <c r="F377" s="17">
        <v>1</v>
      </c>
      <c r="G377" s="17"/>
      <c r="H377" s="17"/>
      <c r="I377" s="17"/>
      <c r="J377" s="10">
        <v>3</v>
      </c>
    </row>
    <row r="378" spans="2:10" x14ac:dyDescent="0.3">
      <c r="B378" s="9" t="s">
        <v>2135</v>
      </c>
      <c r="C378" s="16">
        <v>1</v>
      </c>
      <c r="D378" s="17">
        <v>1</v>
      </c>
      <c r="E378" s="17"/>
      <c r="F378" s="17">
        <v>1</v>
      </c>
      <c r="G378" s="17"/>
      <c r="H378" s="17"/>
      <c r="I378" s="17"/>
      <c r="J378" s="10">
        <v>3</v>
      </c>
    </row>
    <row r="379" spans="2:10" x14ac:dyDescent="0.3">
      <c r="B379" s="9" t="s">
        <v>336</v>
      </c>
      <c r="C379" s="16"/>
      <c r="D379" s="17">
        <v>1</v>
      </c>
      <c r="E379" s="17"/>
      <c r="F379" s="17">
        <v>1</v>
      </c>
      <c r="G379" s="17"/>
      <c r="H379" s="17"/>
      <c r="I379" s="17"/>
      <c r="J379" s="10">
        <v>2</v>
      </c>
    </row>
    <row r="380" spans="2:10" x14ac:dyDescent="0.3">
      <c r="B380" s="9" t="s">
        <v>337</v>
      </c>
      <c r="C380" s="16"/>
      <c r="D380" s="17">
        <v>1</v>
      </c>
      <c r="E380" s="17"/>
      <c r="F380" s="17">
        <v>1</v>
      </c>
      <c r="G380" s="17"/>
      <c r="H380" s="17"/>
      <c r="I380" s="17"/>
      <c r="J380" s="10">
        <v>2</v>
      </c>
    </row>
    <row r="381" spans="2:10" x14ac:dyDescent="0.3">
      <c r="B381" s="9" t="s">
        <v>1904</v>
      </c>
      <c r="C381" s="16">
        <v>1</v>
      </c>
      <c r="D381" s="17">
        <v>1</v>
      </c>
      <c r="E381" s="17">
        <v>1</v>
      </c>
      <c r="F381" s="17">
        <v>1</v>
      </c>
      <c r="G381" s="17"/>
      <c r="H381" s="17"/>
      <c r="I381" s="17"/>
      <c r="J381" s="10">
        <v>4</v>
      </c>
    </row>
    <row r="382" spans="2:10" x14ac:dyDescent="0.3">
      <c r="B382" s="9" t="s">
        <v>1905</v>
      </c>
      <c r="C382" s="16">
        <v>1</v>
      </c>
      <c r="D382" s="17">
        <v>1</v>
      </c>
      <c r="E382" s="17">
        <v>1</v>
      </c>
      <c r="F382" s="17">
        <v>1</v>
      </c>
      <c r="G382" s="17"/>
      <c r="H382" s="17"/>
      <c r="I382" s="17"/>
      <c r="J382" s="10">
        <v>4</v>
      </c>
    </row>
    <row r="383" spans="2:10" x14ac:dyDescent="0.3">
      <c r="B383" s="9" t="s">
        <v>338</v>
      </c>
      <c r="C383" s="16">
        <v>1</v>
      </c>
      <c r="D383" s="17">
        <v>1</v>
      </c>
      <c r="E383" s="17"/>
      <c r="F383" s="17">
        <v>1</v>
      </c>
      <c r="G383" s="17"/>
      <c r="H383" s="17"/>
      <c r="I383" s="17"/>
      <c r="J383" s="10">
        <v>3</v>
      </c>
    </row>
    <row r="384" spans="2:10" x14ac:dyDescent="0.3">
      <c r="B384" s="9" t="s">
        <v>339</v>
      </c>
      <c r="C384" s="16">
        <v>1</v>
      </c>
      <c r="D384" s="17">
        <v>1</v>
      </c>
      <c r="E384" s="17"/>
      <c r="F384" s="17">
        <v>1</v>
      </c>
      <c r="G384" s="17"/>
      <c r="H384" s="17">
        <v>1</v>
      </c>
      <c r="I384" s="17"/>
      <c r="J384" s="10">
        <v>4</v>
      </c>
    </row>
    <row r="385" spans="2:10" x14ac:dyDescent="0.3">
      <c r="B385" s="9" t="s">
        <v>340</v>
      </c>
      <c r="C385" s="16"/>
      <c r="D385" s="17">
        <v>1</v>
      </c>
      <c r="E385" s="17"/>
      <c r="F385" s="17">
        <v>1</v>
      </c>
      <c r="G385" s="17"/>
      <c r="H385" s="17"/>
      <c r="I385" s="17"/>
      <c r="J385" s="10">
        <v>2</v>
      </c>
    </row>
    <row r="386" spans="2:10" x14ac:dyDescent="0.3">
      <c r="B386" s="9" t="s">
        <v>341</v>
      </c>
      <c r="C386" s="16">
        <v>1</v>
      </c>
      <c r="D386" s="17">
        <v>1</v>
      </c>
      <c r="E386" s="17"/>
      <c r="F386" s="17">
        <v>1</v>
      </c>
      <c r="G386" s="17"/>
      <c r="H386" s="17"/>
      <c r="I386" s="17">
        <v>1</v>
      </c>
      <c r="J386" s="10">
        <v>4</v>
      </c>
    </row>
    <row r="387" spans="2:10" x14ac:dyDescent="0.3">
      <c r="B387" s="9" t="s">
        <v>342</v>
      </c>
      <c r="C387" s="16">
        <v>1</v>
      </c>
      <c r="D387" s="17">
        <v>1</v>
      </c>
      <c r="E387" s="17"/>
      <c r="F387" s="17">
        <v>1</v>
      </c>
      <c r="G387" s="17"/>
      <c r="H387" s="17"/>
      <c r="I387" s="17"/>
      <c r="J387" s="10">
        <v>3</v>
      </c>
    </row>
    <row r="388" spans="2:10" x14ac:dyDescent="0.3">
      <c r="B388" s="9" t="s">
        <v>343</v>
      </c>
      <c r="C388" s="16"/>
      <c r="D388" s="17">
        <v>1</v>
      </c>
      <c r="E388" s="17"/>
      <c r="F388" s="17"/>
      <c r="G388" s="17"/>
      <c r="H388" s="17"/>
      <c r="I388" s="17"/>
      <c r="J388" s="10">
        <v>1</v>
      </c>
    </row>
    <row r="389" spans="2:10" x14ac:dyDescent="0.3">
      <c r="B389" s="9" t="s">
        <v>344</v>
      </c>
      <c r="C389" s="16"/>
      <c r="D389" s="17">
        <v>1</v>
      </c>
      <c r="E389" s="17"/>
      <c r="F389" s="17"/>
      <c r="G389" s="17"/>
      <c r="H389" s="17"/>
      <c r="I389" s="17"/>
      <c r="J389" s="10">
        <v>1</v>
      </c>
    </row>
    <row r="390" spans="2:10" x14ac:dyDescent="0.3">
      <c r="B390" s="9" t="s">
        <v>345</v>
      </c>
      <c r="C390" s="16">
        <v>1</v>
      </c>
      <c r="D390" s="17">
        <v>1</v>
      </c>
      <c r="E390" s="17"/>
      <c r="F390" s="17">
        <v>1</v>
      </c>
      <c r="G390" s="17">
        <v>1</v>
      </c>
      <c r="H390" s="17"/>
      <c r="I390" s="17"/>
      <c r="J390" s="10">
        <v>4</v>
      </c>
    </row>
    <row r="391" spans="2:10" x14ac:dyDescent="0.3">
      <c r="B391" s="9" t="s">
        <v>346</v>
      </c>
      <c r="C391" s="16">
        <v>1</v>
      </c>
      <c r="D391" s="17">
        <v>1</v>
      </c>
      <c r="E391" s="17"/>
      <c r="F391" s="17">
        <v>1</v>
      </c>
      <c r="G391" s="17"/>
      <c r="H391" s="17">
        <v>1</v>
      </c>
      <c r="I391" s="17"/>
      <c r="J391" s="10">
        <v>4</v>
      </c>
    </row>
    <row r="392" spans="2:10" x14ac:dyDescent="0.3">
      <c r="B392" s="9" t="s">
        <v>347</v>
      </c>
      <c r="C392" s="16"/>
      <c r="D392" s="17">
        <v>1</v>
      </c>
      <c r="E392" s="17"/>
      <c r="F392" s="17"/>
      <c r="G392" s="17"/>
      <c r="H392" s="17"/>
      <c r="I392" s="17"/>
      <c r="J392" s="10">
        <v>1</v>
      </c>
    </row>
    <row r="393" spans="2:10" x14ac:dyDescent="0.3">
      <c r="B393" s="9" t="s">
        <v>1918</v>
      </c>
      <c r="C393" s="16"/>
      <c r="D393" s="17">
        <v>1</v>
      </c>
      <c r="E393" s="17"/>
      <c r="F393" s="17"/>
      <c r="G393" s="17"/>
      <c r="H393" s="17"/>
      <c r="I393" s="17"/>
      <c r="J393" s="10">
        <v>1</v>
      </c>
    </row>
    <row r="394" spans="2:10" x14ac:dyDescent="0.3">
      <c r="B394" s="9" t="s">
        <v>348</v>
      </c>
      <c r="C394" s="16"/>
      <c r="D394" s="17"/>
      <c r="E394" s="17"/>
      <c r="F394" s="17">
        <v>1</v>
      </c>
      <c r="G394" s="17"/>
      <c r="H394" s="17"/>
      <c r="I394" s="17"/>
      <c r="J394" s="10">
        <v>1</v>
      </c>
    </row>
    <row r="395" spans="2:10" x14ac:dyDescent="0.3">
      <c r="B395" s="9" t="s">
        <v>349</v>
      </c>
      <c r="C395" s="16">
        <v>1</v>
      </c>
      <c r="D395" s="17">
        <v>1</v>
      </c>
      <c r="E395" s="17"/>
      <c r="F395" s="17">
        <v>1</v>
      </c>
      <c r="G395" s="17"/>
      <c r="H395" s="17"/>
      <c r="I395" s="17"/>
      <c r="J395" s="10">
        <v>3</v>
      </c>
    </row>
    <row r="396" spans="2:10" x14ac:dyDescent="0.3">
      <c r="B396" s="9" t="s">
        <v>351</v>
      </c>
      <c r="C396" s="16">
        <v>1</v>
      </c>
      <c r="D396" s="17">
        <v>1</v>
      </c>
      <c r="E396" s="17"/>
      <c r="F396" s="17">
        <v>1</v>
      </c>
      <c r="G396" s="17"/>
      <c r="H396" s="17"/>
      <c r="I396" s="17"/>
      <c r="J396" s="10">
        <v>3</v>
      </c>
    </row>
    <row r="397" spans="2:10" x14ac:dyDescent="0.3">
      <c r="B397" s="9" t="s">
        <v>353</v>
      </c>
      <c r="C397" s="16">
        <v>1</v>
      </c>
      <c r="D397" s="17">
        <v>1</v>
      </c>
      <c r="E397" s="17"/>
      <c r="F397" s="17">
        <v>1</v>
      </c>
      <c r="G397" s="17">
        <v>1</v>
      </c>
      <c r="H397" s="17"/>
      <c r="I397" s="17"/>
      <c r="J397" s="10">
        <v>4</v>
      </c>
    </row>
    <row r="398" spans="2:10" x14ac:dyDescent="0.3">
      <c r="B398" s="9" t="s">
        <v>354</v>
      </c>
      <c r="C398" s="16">
        <v>1</v>
      </c>
      <c r="D398" s="17">
        <v>1</v>
      </c>
      <c r="E398" s="17"/>
      <c r="F398" s="17">
        <v>1</v>
      </c>
      <c r="G398" s="17"/>
      <c r="H398" s="17"/>
      <c r="I398" s="17"/>
      <c r="J398" s="10">
        <v>3</v>
      </c>
    </row>
    <row r="399" spans="2:10" x14ac:dyDescent="0.3">
      <c r="B399" s="9" t="s">
        <v>356</v>
      </c>
      <c r="C399" s="16">
        <v>1</v>
      </c>
      <c r="D399" s="17">
        <v>1</v>
      </c>
      <c r="E399" s="17"/>
      <c r="F399" s="17">
        <v>1</v>
      </c>
      <c r="G399" s="17"/>
      <c r="H399" s="17"/>
      <c r="I399" s="17"/>
      <c r="J399" s="10">
        <v>3</v>
      </c>
    </row>
    <row r="400" spans="2:10" x14ac:dyDescent="0.3">
      <c r="B400" s="9" t="s">
        <v>358</v>
      </c>
      <c r="C400" s="16">
        <v>1</v>
      </c>
      <c r="D400" s="17">
        <v>1</v>
      </c>
      <c r="E400" s="17"/>
      <c r="F400" s="17">
        <v>1</v>
      </c>
      <c r="G400" s="17"/>
      <c r="H400" s="17"/>
      <c r="I400" s="17">
        <v>1</v>
      </c>
      <c r="J400" s="10">
        <v>4</v>
      </c>
    </row>
    <row r="401" spans="2:10" x14ac:dyDescent="0.3">
      <c r="B401" s="9" t="s">
        <v>359</v>
      </c>
      <c r="C401" s="16">
        <v>1</v>
      </c>
      <c r="D401" s="17">
        <v>1</v>
      </c>
      <c r="E401" s="17"/>
      <c r="F401" s="17">
        <v>1</v>
      </c>
      <c r="G401" s="17"/>
      <c r="H401" s="17">
        <v>1</v>
      </c>
      <c r="I401" s="17"/>
      <c r="J401" s="10">
        <v>4</v>
      </c>
    </row>
    <row r="402" spans="2:10" x14ac:dyDescent="0.3">
      <c r="B402" s="9" t="s">
        <v>361</v>
      </c>
      <c r="C402" s="16"/>
      <c r="D402" s="17">
        <v>1</v>
      </c>
      <c r="E402" s="17"/>
      <c r="F402" s="17">
        <v>1</v>
      </c>
      <c r="G402" s="17"/>
      <c r="H402" s="17"/>
      <c r="I402" s="17"/>
      <c r="J402" s="10">
        <v>2</v>
      </c>
    </row>
    <row r="403" spans="2:10" x14ac:dyDescent="0.3">
      <c r="B403" s="9" t="s">
        <v>362</v>
      </c>
      <c r="C403" s="16">
        <v>1</v>
      </c>
      <c r="D403" s="17">
        <v>1</v>
      </c>
      <c r="E403" s="17"/>
      <c r="F403" s="17">
        <v>1</v>
      </c>
      <c r="G403" s="17">
        <v>1</v>
      </c>
      <c r="H403" s="17">
        <v>1</v>
      </c>
      <c r="I403" s="17"/>
      <c r="J403" s="10">
        <v>5</v>
      </c>
    </row>
    <row r="404" spans="2:10" x14ac:dyDescent="0.3">
      <c r="B404" s="9" t="s">
        <v>364</v>
      </c>
      <c r="C404" s="16">
        <v>1</v>
      </c>
      <c r="D404" s="17">
        <v>1</v>
      </c>
      <c r="E404" s="17"/>
      <c r="F404" s="17">
        <v>1</v>
      </c>
      <c r="G404" s="17"/>
      <c r="H404" s="17"/>
      <c r="I404" s="17"/>
      <c r="J404" s="10">
        <v>3</v>
      </c>
    </row>
    <row r="405" spans="2:10" x14ac:dyDescent="0.3">
      <c r="B405" s="9" t="s">
        <v>365</v>
      </c>
      <c r="C405" s="16">
        <v>1</v>
      </c>
      <c r="D405" s="17">
        <v>1</v>
      </c>
      <c r="E405" s="17"/>
      <c r="F405" s="17">
        <v>1</v>
      </c>
      <c r="G405" s="17"/>
      <c r="H405" s="17"/>
      <c r="I405" s="17"/>
      <c r="J405" s="10">
        <v>3</v>
      </c>
    </row>
    <row r="406" spans="2:10" x14ac:dyDescent="0.3">
      <c r="B406" s="9" t="s">
        <v>366</v>
      </c>
      <c r="C406" s="16">
        <v>1</v>
      </c>
      <c r="D406" s="17">
        <v>1</v>
      </c>
      <c r="E406" s="17"/>
      <c r="F406" s="17">
        <v>1</v>
      </c>
      <c r="G406" s="17"/>
      <c r="H406" s="17"/>
      <c r="I406" s="17"/>
      <c r="J406" s="10">
        <v>3</v>
      </c>
    </row>
    <row r="407" spans="2:10" x14ac:dyDescent="0.3">
      <c r="B407" s="9" t="s">
        <v>367</v>
      </c>
      <c r="C407" s="16">
        <v>1</v>
      </c>
      <c r="D407" s="17">
        <v>1</v>
      </c>
      <c r="E407" s="17"/>
      <c r="F407" s="17">
        <v>1</v>
      </c>
      <c r="G407" s="17"/>
      <c r="H407" s="17"/>
      <c r="I407" s="17"/>
      <c r="J407" s="10">
        <v>3</v>
      </c>
    </row>
    <row r="408" spans="2:10" x14ac:dyDescent="0.3">
      <c r="B408" s="9" t="s">
        <v>368</v>
      </c>
      <c r="C408" s="16"/>
      <c r="D408" s="17">
        <v>1</v>
      </c>
      <c r="E408" s="17"/>
      <c r="F408" s="17">
        <v>1</v>
      </c>
      <c r="G408" s="17"/>
      <c r="H408" s="17"/>
      <c r="I408" s="17"/>
      <c r="J408" s="10">
        <v>2</v>
      </c>
    </row>
    <row r="409" spans="2:10" x14ac:dyDescent="0.3">
      <c r="B409" s="9" t="s">
        <v>369</v>
      </c>
      <c r="C409" s="16">
        <v>1</v>
      </c>
      <c r="D409" s="17">
        <v>1</v>
      </c>
      <c r="E409" s="17"/>
      <c r="F409" s="17">
        <v>1</v>
      </c>
      <c r="G409" s="17"/>
      <c r="H409" s="17"/>
      <c r="I409" s="17"/>
      <c r="J409" s="10">
        <v>3</v>
      </c>
    </row>
    <row r="410" spans="2:10" x14ac:dyDescent="0.3">
      <c r="B410" s="9" t="s">
        <v>370</v>
      </c>
      <c r="C410" s="16"/>
      <c r="D410" s="17">
        <v>1</v>
      </c>
      <c r="E410" s="17"/>
      <c r="F410" s="17">
        <v>1</v>
      </c>
      <c r="G410" s="17"/>
      <c r="H410" s="17"/>
      <c r="I410" s="17"/>
      <c r="J410" s="10">
        <v>2</v>
      </c>
    </row>
    <row r="411" spans="2:10" x14ac:dyDescent="0.3">
      <c r="B411" s="9" t="s">
        <v>371</v>
      </c>
      <c r="C411" s="16"/>
      <c r="D411" s="17">
        <v>1</v>
      </c>
      <c r="E411" s="17"/>
      <c r="F411" s="17">
        <v>1</v>
      </c>
      <c r="G411" s="17"/>
      <c r="H411" s="17"/>
      <c r="I411" s="17"/>
      <c r="J411" s="10">
        <v>2</v>
      </c>
    </row>
    <row r="412" spans="2:10" x14ac:dyDescent="0.3">
      <c r="B412" s="9" t="s">
        <v>372</v>
      </c>
      <c r="C412" s="16">
        <v>1</v>
      </c>
      <c r="D412" s="17">
        <v>1</v>
      </c>
      <c r="E412" s="17"/>
      <c r="F412" s="17">
        <v>1</v>
      </c>
      <c r="G412" s="17"/>
      <c r="H412" s="17">
        <v>1</v>
      </c>
      <c r="I412" s="17"/>
      <c r="J412" s="10">
        <v>4</v>
      </c>
    </row>
    <row r="413" spans="2:10" x14ac:dyDescent="0.3">
      <c r="B413" s="9" t="s">
        <v>374</v>
      </c>
      <c r="C413" s="16">
        <v>1</v>
      </c>
      <c r="D413" s="17">
        <v>1</v>
      </c>
      <c r="E413" s="17"/>
      <c r="F413" s="17">
        <v>1</v>
      </c>
      <c r="G413" s="17">
        <v>1</v>
      </c>
      <c r="H413" s="17">
        <v>1</v>
      </c>
      <c r="I413" s="17"/>
      <c r="J413" s="10">
        <v>5</v>
      </c>
    </row>
    <row r="414" spans="2:10" x14ac:dyDescent="0.3">
      <c r="B414" s="9" t="s">
        <v>376</v>
      </c>
      <c r="C414" s="16">
        <v>1</v>
      </c>
      <c r="D414" s="17">
        <v>1</v>
      </c>
      <c r="E414" s="17"/>
      <c r="F414" s="17">
        <v>1</v>
      </c>
      <c r="G414" s="17"/>
      <c r="H414" s="17">
        <v>1</v>
      </c>
      <c r="I414" s="17"/>
      <c r="J414" s="10">
        <v>4</v>
      </c>
    </row>
    <row r="415" spans="2:10" x14ac:dyDescent="0.3">
      <c r="B415" s="9" t="s">
        <v>378</v>
      </c>
      <c r="C415" s="16">
        <v>1</v>
      </c>
      <c r="D415" s="17">
        <v>1</v>
      </c>
      <c r="E415" s="17"/>
      <c r="F415" s="17">
        <v>1</v>
      </c>
      <c r="G415" s="17"/>
      <c r="H415" s="17">
        <v>1</v>
      </c>
      <c r="I415" s="17"/>
      <c r="J415" s="10">
        <v>4</v>
      </c>
    </row>
    <row r="416" spans="2:10" x14ac:dyDescent="0.3">
      <c r="B416" s="9" t="s">
        <v>379</v>
      </c>
      <c r="C416" s="16">
        <v>1</v>
      </c>
      <c r="D416" s="17">
        <v>1</v>
      </c>
      <c r="E416" s="17"/>
      <c r="F416" s="17">
        <v>1</v>
      </c>
      <c r="G416" s="17"/>
      <c r="H416" s="17">
        <v>1</v>
      </c>
      <c r="I416" s="17"/>
      <c r="J416" s="10">
        <v>4</v>
      </c>
    </row>
    <row r="417" spans="2:10" x14ac:dyDescent="0.3">
      <c r="B417" s="9" t="s">
        <v>381</v>
      </c>
      <c r="C417" s="16">
        <v>1</v>
      </c>
      <c r="D417" s="17">
        <v>1</v>
      </c>
      <c r="E417" s="17"/>
      <c r="F417" s="17">
        <v>1</v>
      </c>
      <c r="G417" s="17"/>
      <c r="H417" s="17"/>
      <c r="I417" s="17"/>
      <c r="J417" s="10">
        <v>3</v>
      </c>
    </row>
    <row r="418" spans="2:10" x14ac:dyDescent="0.3">
      <c r="B418" s="9" t="s">
        <v>383</v>
      </c>
      <c r="C418" s="16"/>
      <c r="D418" s="17">
        <v>1</v>
      </c>
      <c r="E418" s="17"/>
      <c r="F418" s="17"/>
      <c r="G418" s="17"/>
      <c r="H418" s="17"/>
      <c r="I418" s="17"/>
      <c r="J418" s="10">
        <v>1</v>
      </c>
    </row>
    <row r="419" spans="2:10" x14ac:dyDescent="0.3">
      <c r="B419" s="9" t="s">
        <v>384</v>
      </c>
      <c r="C419" s="16">
        <v>1</v>
      </c>
      <c r="D419" s="17">
        <v>1</v>
      </c>
      <c r="E419" s="17"/>
      <c r="F419" s="17">
        <v>1</v>
      </c>
      <c r="G419" s="17"/>
      <c r="H419" s="17"/>
      <c r="I419" s="17"/>
      <c r="J419" s="10">
        <v>3</v>
      </c>
    </row>
    <row r="420" spans="2:10" x14ac:dyDescent="0.3">
      <c r="B420" s="9" t="s">
        <v>385</v>
      </c>
      <c r="C420" s="16">
        <v>1</v>
      </c>
      <c r="D420" s="17">
        <v>1</v>
      </c>
      <c r="E420" s="17"/>
      <c r="F420" s="17">
        <v>1</v>
      </c>
      <c r="G420" s="17"/>
      <c r="H420" s="17"/>
      <c r="I420" s="17"/>
      <c r="J420" s="10">
        <v>3</v>
      </c>
    </row>
    <row r="421" spans="2:10" x14ac:dyDescent="0.3">
      <c r="B421" s="9" t="s">
        <v>386</v>
      </c>
      <c r="C421" s="16">
        <v>1</v>
      </c>
      <c r="D421" s="17">
        <v>1</v>
      </c>
      <c r="E421" s="17"/>
      <c r="F421" s="17">
        <v>1</v>
      </c>
      <c r="G421" s="17"/>
      <c r="H421" s="17"/>
      <c r="I421" s="17">
        <v>1</v>
      </c>
      <c r="J421" s="10">
        <v>4</v>
      </c>
    </row>
    <row r="422" spans="2:10" x14ac:dyDescent="0.3">
      <c r="B422" s="9" t="s">
        <v>387</v>
      </c>
      <c r="C422" s="16">
        <v>1</v>
      </c>
      <c r="D422" s="17">
        <v>1</v>
      </c>
      <c r="E422" s="17"/>
      <c r="F422" s="17">
        <v>1</v>
      </c>
      <c r="G422" s="17"/>
      <c r="H422" s="17"/>
      <c r="I422" s="17"/>
      <c r="J422" s="10">
        <v>3</v>
      </c>
    </row>
    <row r="423" spans="2:10" x14ac:dyDescent="0.3">
      <c r="B423" s="9" t="s">
        <v>388</v>
      </c>
      <c r="C423" s="16">
        <v>1</v>
      </c>
      <c r="D423" s="17">
        <v>1</v>
      </c>
      <c r="E423" s="17"/>
      <c r="F423" s="17">
        <v>1</v>
      </c>
      <c r="G423" s="17"/>
      <c r="H423" s="17">
        <v>1</v>
      </c>
      <c r="I423" s="17"/>
      <c r="J423" s="10">
        <v>4</v>
      </c>
    </row>
    <row r="424" spans="2:10" x14ac:dyDescent="0.3">
      <c r="B424" s="9" t="s">
        <v>389</v>
      </c>
      <c r="C424" s="16">
        <v>1</v>
      </c>
      <c r="D424" s="17">
        <v>1</v>
      </c>
      <c r="E424" s="17"/>
      <c r="F424" s="17">
        <v>1</v>
      </c>
      <c r="G424" s="17"/>
      <c r="H424" s="17"/>
      <c r="I424" s="17"/>
      <c r="J424" s="10">
        <v>3</v>
      </c>
    </row>
    <row r="425" spans="2:10" x14ac:dyDescent="0.3">
      <c r="B425" s="9" t="s">
        <v>391</v>
      </c>
      <c r="C425" s="16">
        <v>1</v>
      </c>
      <c r="D425" s="17">
        <v>1</v>
      </c>
      <c r="E425" s="17"/>
      <c r="F425" s="17">
        <v>1</v>
      </c>
      <c r="G425" s="17"/>
      <c r="H425" s="17"/>
      <c r="I425" s="17"/>
      <c r="J425" s="10">
        <v>3</v>
      </c>
    </row>
    <row r="426" spans="2:10" x14ac:dyDescent="0.3">
      <c r="B426" s="9" t="s">
        <v>393</v>
      </c>
      <c r="C426" s="16">
        <v>1</v>
      </c>
      <c r="D426" s="17">
        <v>1</v>
      </c>
      <c r="E426" s="17"/>
      <c r="F426" s="17">
        <v>1</v>
      </c>
      <c r="G426" s="17">
        <v>1</v>
      </c>
      <c r="H426" s="17">
        <v>1</v>
      </c>
      <c r="I426" s="17"/>
      <c r="J426" s="10">
        <v>5</v>
      </c>
    </row>
    <row r="427" spans="2:10" x14ac:dyDescent="0.3">
      <c r="B427" s="9" t="s">
        <v>395</v>
      </c>
      <c r="C427" s="16">
        <v>1</v>
      </c>
      <c r="D427" s="17">
        <v>1</v>
      </c>
      <c r="E427" s="17"/>
      <c r="F427" s="17">
        <v>1</v>
      </c>
      <c r="G427" s="17"/>
      <c r="H427" s="17"/>
      <c r="I427" s="17"/>
      <c r="J427" s="10">
        <v>3</v>
      </c>
    </row>
    <row r="428" spans="2:10" x14ac:dyDescent="0.3">
      <c r="B428" s="9" t="s">
        <v>750</v>
      </c>
      <c r="C428" s="16"/>
      <c r="D428" s="17">
        <v>1</v>
      </c>
      <c r="E428" s="17"/>
      <c r="F428" s="17">
        <v>1</v>
      </c>
      <c r="G428" s="17"/>
      <c r="H428" s="17">
        <v>1</v>
      </c>
      <c r="I428" s="17"/>
      <c r="J428" s="10">
        <v>3</v>
      </c>
    </row>
    <row r="429" spans="2:10" x14ac:dyDescent="0.3">
      <c r="B429" s="9" t="s">
        <v>396</v>
      </c>
      <c r="C429" s="16">
        <v>1</v>
      </c>
      <c r="D429" s="17">
        <v>1</v>
      </c>
      <c r="E429" s="17"/>
      <c r="F429" s="17">
        <v>1</v>
      </c>
      <c r="G429" s="17"/>
      <c r="H429" s="17"/>
      <c r="I429" s="17"/>
      <c r="J429" s="10">
        <v>3</v>
      </c>
    </row>
    <row r="430" spans="2:10" x14ac:dyDescent="0.3">
      <c r="B430" s="9" t="s">
        <v>398</v>
      </c>
      <c r="C430" s="16"/>
      <c r="D430" s="17">
        <v>1</v>
      </c>
      <c r="E430" s="17"/>
      <c r="F430" s="17">
        <v>1</v>
      </c>
      <c r="G430" s="17"/>
      <c r="H430" s="17"/>
      <c r="I430" s="17"/>
      <c r="J430" s="10">
        <v>2</v>
      </c>
    </row>
    <row r="431" spans="2:10" x14ac:dyDescent="0.3">
      <c r="B431" s="9" t="s">
        <v>399</v>
      </c>
      <c r="C431" s="16">
        <v>1</v>
      </c>
      <c r="D431" s="17">
        <v>1</v>
      </c>
      <c r="E431" s="17"/>
      <c r="F431" s="17">
        <v>1</v>
      </c>
      <c r="G431" s="17"/>
      <c r="H431" s="17">
        <v>1</v>
      </c>
      <c r="I431" s="17"/>
      <c r="J431" s="10">
        <v>4</v>
      </c>
    </row>
    <row r="432" spans="2:10" x14ac:dyDescent="0.3">
      <c r="B432" s="9" t="s">
        <v>401</v>
      </c>
      <c r="C432" s="16">
        <v>1</v>
      </c>
      <c r="D432" s="17">
        <v>1</v>
      </c>
      <c r="E432" s="17"/>
      <c r="F432" s="17">
        <v>1</v>
      </c>
      <c r="G432" s="17"/>
      <c r="H432" s="17"/>
      <c r="I432" s="17"/>
      <c r="J432" s="10">
        <v>3</v>
      </c>
    </row>
    <row r="433" spans="2:10" x14ac:dyDescent="0.3">
      <c r="B433" s="9" t="s">
        <v>403</v>
      </c>
      <c r="C433" s="16">
        <v>1</v>
      </c>
      <c r="D433" s="17">
        <v>1</v>
      </c>
      <c r="E433" s="17"/>
      <c r="F433" s="17">
        <v>1</v>
      </c>
      <c r="G433" s="17"/>
      <c r="H433" s="17">
        <v>1</v>
      </c>
      <c r="I433" s="17">
        <v>1</v>
      </c>
      <c r="J433" s="10">
        <v>5</v>
      </c>
    </row>
    <row r="434" spans="2:10" x14ac:dyDescent="0.3">
      <c r="B434" s="9" t="s">
        <v>405</v>
      </c>
      <c r="C434" s="16">
        <v>1</v>
      </c>
      <c r="D434" s="17">
        <v>1</v>
      </c>
      <c r="E434" s="17"/>
      <c r="F434" s="17">
        <v>1</v>
      </c>
      <c r="G434" s="17"/>
      <c r="H434" s="17"/>
      <c r="I434" s="17"/>
      <c r="J434" s="10">
        <v>3</v>
      </c>
    </row>
    <row r="435" spans="2:10" x14ac:dyDescent="0.3">
      <c r="B435" s="9" t="s">
        <v>407</v>
      </c>
      <c r="C435" s="16"/>
      <c r="D435" s="17">
        <v>1</v>
      </c>
      <c r="E435" s="17"/>
      <c r="F435" s="17"/>
      <c r="G435" s="17"/>
      <c r="H435" s="17"/>
      <c r="I435" s="17"/>
      <c r="J435" s="10">
        <v>1</v>
      </c>
    </row>
    <row r="436" spans="2:10" x14ac:dyDescent="0.3">
      <c r="B436" s="9" t="s">
        <v>1300</v>
      </c>
      <c r="C436" s="16"/>
      <c r="D436" s="17"/>
      <c r="E436" s="17"/>
      <c r="F436" s="17">
        <v>1</v>
      </c>
      <c r="G436" s="17">
        <v>1</v>
      </c>
      <c r="H436" s="17"/>
      <c r="I436" s="17"/>
      <c r="J436" s="10">
        <v>2</v>
      </c>
    </row>
    <row r="437" spans="2:10" x14ac:dyDescent="0.3">
      <c r="B437" s="9" t="s">
        <v>1914</v>
      </c>
      <c r="C437" s="16"/>
      <c r="D437" s="17">
        <v>1</v>
      </c>
      <c r="E437" s="17"/>
      <c r="F437" s="17"/>
      <c r="G437" s="17"/>
      <c r="H437" s="17"/>
      <c r="I437" s="17"/>
      <c r="J437" s="10">
        <v>1</v>
      </c>
    </row>
    <row r="438" spans="2:10" x14ac:dyDescent="0.3">
      <c r="B438" s="9" t="s">
        <v>409</v>
      </c>
      <c r="C438" s="16">
        <v>1</v>
      </c>
      <c r="D438" s="17">
        <v>1</v>
      </c>
      <c r="E438" s="17"/>
      <c r="F438" s="17">
        <v>1</v>
      </c>
      <c r="G438" s="17"/>
      <c r="H438" s="17"/>
      <c r="I438" s="17"/>
      <c r="J438" s="10">
        <v>3</v>
      </c>
    </row>
    <row r="439" spans="2:10" x14ac:dyDescent="0.3">
      <c r="B439" s="9" t="s">
        <v>411</v>
      </c>
      <c r="C439" s="16">
        <v>1</v>
      </c>
      <c r="D439" s="17">
        <v>1</v>
      </c>
      <c r="E439" s="17"/>
      <c r="F439" s="17">
        <v>1</v>
      </c>
      <c r="G439" s="17"/>
      <c r="H439" s="17"/>
      <c r="I439" s="17"/>
      <c r="J439" s="10">
        <v>3</v>
      </c>
    </row>
    <row r="440" spans="2:10" x14ac:dyDescent="0.3">
      <c r="B440" s="9" t="s">
        <v>412</v>
      </c>
      <c r="C440" s="16">
        <v>1</v>
      </c>
      <c r="D440" s="17">
        <v>1</v>
      </c>
      <c r="E440" s="17"/>
      <c r="F440" s="17">
        <v>1</v>
      </c>
      <c r="G440" s="17"/>
      <c r="H440" s="17"/>
      <c r="I440" s="17"/>
      <c r="J440" s="10">
        <v>3</v>
      </c>
    </row>
    <row r="441" spans="2:10" x14ac:dyDescent="0.3">
      <c r="B441" s="9" t="s">
        <v>413</v>
      </c>
      <c r="C441" s="16">
        <v>1</v>
      </c>
      <c r="D441" s="17">
        <v>1</v>
      </c>
      <c r="E441" s="17"/>
      <c r="F441" s="17">
        <v>1</v>
      </c>
      <c r="G441" s="17"/>
      <c r="H441" s="17"/>
      <c r="I441" s="17"/>
      <c r="J441" s="10">
        <v>3</v>
      </c>
    </row>
    <row r="442" spans="2:10" x14ac:dyDescent="0.3">
      <c r="B442" s="9" t="s">
        <v>415</v>
      </c>
      <c r="C442" s="16"/>
      <c r="D442" s="17">
        <v>1</v>
      </c>
      <c r="E442" s="17"/>
      <c r="F442" s="17"/>
      <c r="G442" s="17"/>
      <c r="H442" s="17"/>
      <c r="I442" s="17"/>
      <c r="J442" s="10">
        <v>1</v>
      </c>
    </row>
    <row r="443" spans="2:10" x14ac:dyDescent="0.3">
      <c r="B443" s="9" t="s">
        <v>416</v>
      </c>
      <c r="C443" s="16">
        <v>1</v>
      </c>
      <c r="D443" s="17">
        <v>1</v>
      </c>
      <c r="E443" s="17"/>
      <c r="F443" s="17">
        <v>1</v>
      </c>
      <c r="G443" s="17"/>
      <c r="H443" s="17">
        <v>1</v>
      </c>
      <c r="I443" s="17"/>
      <c r="J443" s="10">
        <v>4</v>
      </c>
    </row>
    <row r="444" spans="2:10" x14ac:dyDescent="0.3">
      <c r="B444" s="9" t="s">
        <v>418</v>
      </c>
      <c r="C444" s="16">
        <v>1</v>
      </c>
      <c r="D444" s="17">
        <v>1</v>
      </c>
      <c r="E444" s="17"/>
      <c r="F444" s="17">
        <v>1</v>
      </c>
      <c r="G444" s="17"/>
      <c r="H444" s="17"/>
      <c r="I444" s="17"/>
      <c r="J444" s="10">
        <v>3</v>
      </c>
    </row>
    <row r="445" spans="2:10" x14ac:dyDescent="0.3">
      <c r="B445" s="9" t="s">
        <v>420</v>
      </c>
      <c r="C445" s="16">
        <v>1</v>
      </c>
      <c r="D445" s="17">
        <v>1</v>
      </c>
      <c r="E445" s="17"/>
      <c r="F445" s="17">
        <v>1</v>
      </c>
      <c r="G445" s="17"/>
      <c r="H445" s="17"/>
      <c r="I445" s="17"/>
      <c r="J445" s="10">
        <v>3</v>
      </c>
    </row>
    <row r="446" spans="2:10" x14ac:dyDescent="0.3">
      <c r="B446" s="9" t="s">
        <v>422</v>
      </c>
      <c r="C446" s="16">
        <v>1</v>
      </c>
      <c r="D446" s="17">
        <v>1</v>
      </c>
      <c r="E446" s="17"/>
      <c r="F446" s="17">
        <v>1</v>
      </c>
      <c r="G446" s="17"/>
      <c r="H446" s="17">
        <v>1</v>
      </c>
      <c r="I446" s="17"/>
      <c r="J446" s="10">
        <v>4</v>
      </c>
    </row>
    <row r="447" spans="2:10" x14ac:dyDescent="0.3">
      <c r="B447" s="9" t="s">
        <v>424</v>
      </c>
      <c r="C447" s="16">
        <v>1</v>
      </c>
      <c r="D447" s="17">
        <v>1</v>
      </c>
      <c r="E447" s="17"/>
      <c r="F447" s="17">
        <v>1</v>
      </c>
      <c r="G447" s="17"/>
      <c r="H447" s="17"/>
      <c r="I447" s="17"/>
      <c r="J447" s="10">
        <v>3</v>
      </c>
    </row>
    <row r="448" spans="2:10" x14ac:dyDescent="0.3">
      <c r="B448" s="9" t="s">
        <v>426</v>
      </c>
      <c r="C448" s="16"/>
      <c r="D448" s="17">
        <v>1</v>
      </c>
      <c r="E448" s="17"/>
      <c r="F448" s="17"/>
      <c r="G448" s="17"/>
      <c r="H448" s="17"/>
      <c r="I448" s="17"/>
      <c r="J448" s="10">
        <v>1</v>
      </c>
    </row>
    <row r="449" spans="2:10" x14ac:dyDescent="0.3">
      <c r="B449" s="9" t="s">
        <v>427</v>
      </c>
      <c r="C449" s="16">
        <v>1</v>
      </c>
      <c r="D449" s="17">
        <v>1</v>
      </c>
      <c r="E449" s="17"/>
      <c r="F449" s="17"/>
      <c r="G449" s="17"/>
      <c r="H449" s="17"/>
      <c r="I449" s="17"/>
      <c r="J449" s="10">
        <v>2</v>
      </c>
    </row>
    <row r="450" spans="2:10" x14ac:dyDescent="0.3">
      <c r="B450" s="9" t="s">
        <v>428</v>
      </c>
      <c r="C450" s="16">
        <v>1</v>
      </c>
      <c r="D450" s="17">
        <v>1</v>
      </c>
      <c r="E450" s="17"/>
      <c r="F450" s="17"/>
      <c r="G450" s="17"/>
      <c r="H450" s="17"/>
      <c r="I450" s="17"/>
      <c r="J450" s="10">
        <v>2</v>
      </c>
    </row>
    <row r="451" spans="2:10" x14ac:dyDescent="0.3">
      <c r="B451" s="9" t="s">
        <v>429</v>
      </c>
      <c r="C451" s="16"/>
      <c r="D451" s="17">
        <v>1</v>
      </c>
      <c r="E451" s="17"/>
      <c r="F451" s="17">
        <v>1</v>
      </c>
      <c r="G451" s="17"/>
      <c r="H451" s="17"/>
      <c r="I451" s="17"/>
      <c r="J451" s="10">
        <v>2</v>
      </c>
    </row>
    <row r="452" spans="2:10" x14ac:dyDescent="0.3">
      <c r="B452" s="9" t="s">
        <v>430</v>
      </c>
      <c r="C452" s="16">
        <v>1</v>
      </c>
      <c r="D452" s="17">
        <v>1</v>
      </c>
      <c r="E452" s="17"/>
      <c r="F452" s="17">
        <v>1</v>
      </c>
      <c r="G452" s="17"/>
      <c r="H452" s="17">
        <v>1</v>
      </c>
      <c r="I452" s="17"/>
      <c r="J452" s="10">
        <v>4</v>
      </c>
    </row>
    <row r="453" spans="2:10" x14ac:dyDescent="0.3">
      <c r="B453" s="9" t="s">
        <v>431</v>
      </c>
      <c r="C453" s="16">
        <v>1</v>
      </c>
      <c r="D453" s="17">
        <v>1</v>
      </c>
      <c r="E453" s="17"/>
      <c r="F453" s="17">
        <v>1</v>
      </c>
      <c r="G453" s="17"/>
      <c r="H453" s="17">
        <v>1</v>
      </c>
      <c r="I453" s="17"/>
      <c r="J453" s="10">
        <v>4</v>
      </c>
    </row>
    <row r="454" spans="2:10" x14ac:dyDescent="0.3">
      <c r="B454" s="9" t="s">
        <v>432</v>
      </c>
      <c r="C454" s="16"/>
      <c r="D454" s="17">
        <v>1</v>
      </c>
      <c r="E454" s="17"/>
      <c r="F454" s="17">
        <v>1</v>
      </c>
      <c r="G454" s="17">
        <v>1</v>
      </c>
      <c r="H454" s="17"/>
      <c r="I454" s="17"/>
      <c r="J454" s="10">
        <v>3</v>
      </c>
    </row>
    <row r="455" spans="2:10" x14ac:dyDescent="0.3">
      <c r="B455" s="9" t="s">
        <v>433</v>
      </c>
      <c r="C455" s="16">
        <v>1</v>
      </c>
      <c r="D455" s="17">
        <v>1</v>
      </c>
      <c r="E455" s="17"/>
      <c r="F455" s="17">
        <v>1</v>
      </c>
      <c r="G455" s="17"/>
      <c r="H455" s="17"/>
      <c r="I455" s="17"/>
      <c r="J455" s="10">
        <v>3</v>
      </c>
    </row>
    <row r="456" spans="2:10" x14ac:dyDescent="0.3">
      <c r="B456" s="9" t="s">
        <v>751</v>
      </c>
      <c r="C456" s="16"/>
      <c r="D456" s="17">
        <v>1</v>
      </c>
      <c r="E456" s="17"/>
      <c r="F456" s="17"/>
      <c r="G456" s="17"/>
      <c r="H456" s="17"/>
      <c r="I456" s="17"/>
      <c r="J456" s="10">
        <v>1</v>
      </c>
    </row>
    <row r="457" spans="2:10" x14ac:dyDescent="0.3">
      <c r="B457" s="9" t="s">
        <v>434</v>
      </c>
      <c r="C457" s="16">
        <v>1</v>
      </c>
      <c r="D457" s="17">
        <v>1</v>
      </c>
      <c r="E457" s="17"/>
      <c r="F457" s="17">
        <v>1</v>
      </c>
      <c r="G457" s="17"/>
      <c r="H457" s="17"/>
      <c r="I457" s="17"/>
      <c r="J457" s="10">
        <v>3</v>
      </c>
    </row>
    <row r="458" spans="2:10" x14ac:dyDescent="0.3">
      <c r="B458" s="9" t="s">
        <v>435</v>
      </c>
      <c r="C458" s="16">
        <v>1</v>
      </c>
      <c r="D458" s="17">
        <v>1</v>
      </c>
      <c r="E458" s="17"/>
      <c r="F458" s="17">
        <v>1</v>
      </c>
      <c r="G458" s="17"/>
      <c r="H458" s="17"/>
      <c r="I458" s="17"/>
      <c r="J458" s="10">
        <v>3</v>
      </c>
    </row>
    <row r="459" spans="2:10" x14ac:dyDescent="0.3">
      <c r="B459" s="9" t="s">
        <v>436</v>
      </c>
      <c r="C459" s="16">
        <v>1</v>
      </c>
      <c r="D459" s="17">
        <v>1</v>
      </c>
      <c r="E459" s="17"/>
      <c r="F459" s="17">
        <v>1</v>
      </c>
      <c r="G459" s="17"/>
      <c r="H459" s="17"/>
      <c r="I459" s="17"/>
      <c r="J459" s="10">
        <v>3</v>
      </c>
    </row>
    <row r="460" spans="2:10" x14ac:dyDescent="0.3">
      <c r="B460" s="9" t="s">
        <v>437</v>
      </c>
      <c r="C460" s="16">
        <v>1</v>
      </c>
      <c r="D460" s="17">
        <v>1</v>
      </c>
      <c r="E460" s="17"/>
      <c r="F460" s="17">
        <v>1</v>
      </c>
      <c r="G460" s="17">
        <v>1</v>
      </c>
      <c r="H460" s="17"/>
      <c r="I460" s="17"/>
      <c r="J460" s="10">
        <v>4</v>
      </c>
    </row>
    <row r="461" spans="2:10" x14ac:dyDescent="0.3">
      <c r="B461" s="9" t="s">
        <v>438</v>
      </c>
      <c r="C461" s="16">
        <v>1</v>
      </c>
      <c r="D461" s="17">
        <v>1</v>
      </c>
      <c r="E461" s="17"/>
      <c r="F461" s="17">
        <v>1</v>
      </c>
      <c r="G461" s="17"/>
      <c r="H461" s="17"/>
      <c r="I461" s="17"/>
      <c r="J461" s="10">
        <v>3</v>
      </c>
    </row>
    <row r="462" spans="2:10" x14ac:dyDescent="0.3">
      <c r="B462" s="9" t="s">
        <v>439</v>
      </c>
      <c r="C462" s="16">
        <v>1</v>
      </c>
      <c r="D462" s="17">
        <v>1</v>
      </c>
      <c r="E462" s="17"/>
      <c r="F462" s="17">
        <v>1</v>
      </c>
      <c r="G462" s="17"/>
      <c r="H462" s="17"/>
      <c r="I462" s="17"/>
      <c r="J462" s="10">
        <v>3</v>
      </c>
    </row>
    <row r="463" spans="2:10" x14ac:dyDescent="0.3">
      <c r="B463" s="9" t="s">
        <v>440</v>
      </c>
      <c r="C463" s="16">
        <v>1</v>
      </c>
      <c r="D463" s="17">
        <v>1</v>
      </c>
      <c r="E463" s="17"/>
      <c r="F463" s="17">
        <v>1</v>
      </c>
      <c r="G463" s="17"/>
      <c r="H463" s="17"/>
      <c r="I463" s="17"/>
      <c r="J463" s="10">
        <v>3</v>
      </c>
    </row>
    <row r="464" spans="2:10" x14ac:dyDescent="0.3">
      <c r="B464" s="9" t="s">
        <v>441</v>
      </c>
      <c r="C464" s="16">
        <v>1</v>
      </c>
      <c r="D464" s="17">
        <v>1</v>
      </c>
      <c r="E464" s="17"/>
      <c r="F464" s="17">
        <v>1</v>
      </c>
      <c r="G464" s="17"/>
      <c r="H464" s="17"/>
      <c r="I464" s="17"/>
      <c r="J464" s="10">
        <v>3</v>
      </c>
    </row>
    <row r="465" spans="2:10" x14ac:dyDescent="0.3">
      <c r="B465" s="9" t="s">
        <v>442</v>
      </c>
      <c r="C465" s="16">
        <v>1</v>
      </c>
      <c r="D465" s="17">
        <v>1</v>
      </c>
      <c r="E465" s="17"/>
      <c r="F465" s="17">
        <v>1</v>
      </c>
      <c r="G465" s="17"/>
      <c r="H465" s="17"/>
      <c r="I465" s="17"/>
      <c r="J465" s="10">
        <v>3</v>
      </c>
    </row>
    <row r="466" spans="2:10" x14ac:dyDescent="0.3">
      <c r="B466" s="9" t="s">
        <v>443</v>
      </c>
      <c r="C466" s="16">
        <v>1</v>
      </c>
      <c r="D466" s="17">
        <v>1</v>
      </c>
      <c r="E466" s="17"/>
      <c r="F466" s="17">
        <v>1</v>
      </c>
      <c r="G466" s="17"/>
      <c r="H466" s="17"/>
      <c r="I466" s="17"/>
      <c r="J466" s="10">
        <v>3</v>
      </c>
    </row>
    <row r="467" spans="2:10" x14ac:dyDescent="0.3">
      <c r="B467" s="9" t="s">
        <v>444</v>
      </c>
      <c r="C467" s="16">
        <v>1</v>
      </c>
      <c r="D467" s="17">
        <v>1</v>
      </c>
      <c r="E467" s="17"/>
      <c r="F467" s="17">
        <v>1</v>
      </c>
      <c r="G467" s="17"/>
      <c r="H467" s="17"/>
      <c r="I467" s="17"/>
      <c r="J467" s="10">
        <v>3</v>
      </c>
    </row>
    <row r="468" spans="2:10" x14ac:dyDescent="0.3">
      <c r="B468" s="9" t="s">
        <v>445</v>
      </c>
      <c r="C468" s="16">
        <v>1</v>
      </c>
      <c r="D468" s="17">
        <v>1</v>
      </c>
      <c r="E468" s="17"/>
      <c r="F468" s="17">
        <v>1</v>
      </c>
      <c r="G468" s="17"/>
      <c r="H468" s="17"/>
      <c r="I468" s="17"/>
      <c r="J468" s="10">
        <v>3</v>
      </c>
    </row>
    <row r="469" spans="2:10" x14ac:dyDescent="0.3">
      <c r="B469" s="9" t="s">
        <v>446</v>
      </c>
      <c r="C469" s="16">
        <v>1</v>
      </c>
      <c r="D469" s="17">
        <v>1</v>
      </c>
      <c r="E469" s="17"/>
      <c r="F469" s="17">
        <v>1</v>
      </c>
      <c r="G469" s="17"/>
      <c r="H469" s="17"/>
      <c r="I469" s="17"/>
      <c r="J469" s="10">
        <v>3</v>
      </c>
    </row>
    <row r="470" spans="2:10" x14ac:dyDescent="0.3">
      <c r="B470" s="9" t="s">
        <v>447</v>
      </c>
      <c r="C470" s="16">
        <v>1</v>
      </c>
      <c r="D470" s="17">
        <v>1</v>
      </c>
      <c r="E470" s="17"/>
      <c r="F470" s="17">
        <v>1</v>
      </c>
      <c r="G470" s="17"/>
      <c r="H470" s="17"/>
      <c r="I470" s="17"/>
      <c r="J470" s="10">
        <v>3</v>
      </c>
    </row>
    <row r="471" spans="2:10" x14ac:dyDescent="0.3">
      <c r="B471" s="9" t="s">
        <v>449</v>
      </c>
      <c r="C471" s="16">
        <v>1</v>
      </c>
      <c r="D471" s="17">
        <v>1</v>
      </c>
      <c r="E471" s="17"/>
      <c r="F471" s="17">
        <v>1</v>
      </c>
      <c r="G471" s="17"/>
      <c r="H471" s="17"/>
      <c r="I471" s="17"/>
      <c r="J471" s="10">
        <v>3</v>
      </c>
    </row>
    <row r="472" spans="2:10" x14ac:dyDescent="0.3">
      <c r="B472" s="9" t="s">
        <v>450</v>
      </c>
      <c r="C472" s="16"/>
      <c r="D472" s="17">
        <v>1</v>
      </c>
      <c r="E472" s="17"/>
      <c r="F472" s="17"/>
      <c r="G472" s="17"/>
      <c r="H472" s="17"/>
      <c r="I472" s="17"/>
      <c r="J472" s="10">
        <v>1</v>
      </c>
    </row>
    <row r="473" spans="2:10" x14ac:dyDescent="0.3">
      <c r="B473" s="9" t="s">
        <v>451</v>
      </c>
      <c r="C473" s="16">
        <v>1</v>
      </c>
      <c r="D473" s="17">
        <v>1</v>
      </c>
      <c r="E473" s="17"/>
      <c r="F473" s="17">
        <v>1</v>
      </c>
      <c r="G473" s="17"/>
      <c r="H473" s="17"/>
      <c r="I473" s="17"/>
      <c r="J473" s="10">
        <v>3</v>
      </c>
    </row>
    <row r="474" spans="2:10" x14ac:dyDescent="0.3">
      <c r="B474" s="9" t="s">
        <v>452</v>
      </c>
      <c r="C474" s="16">
        <v>1</v>
      </c>
      <c r="D474" s="17">
        <v>1</v>
      </c>
      <c r="E474" s="17"/>
      <c r="F474" s="17">
        <v>1</v>
      </c>
      <c r="G474" s="17"/>
      <c r="H474" s="17"/>
      <c r="I474" s="17"/>
      <c r="J474" s="10">
        <v>3</v>
      </c>
    </row>
    <row r="475" spans="2:10" x14ac:dyDescent="0.3">
      <c r="B475" s="9" t="s">
        <v>453</v>
      </c>
      <c r="C475" s="16">
        <v>1</v>
      </c>
      <c r="D475" s="17">
        <v>1</v>
      </c>
      <c r="E475" s="17"/>
      <c r="F475" s="17">
        <v>1</v>
      </c>
      <c r="G475" s="17"/>
      <c r="H475" s="17">
        <v>1</v>
      </c>
      <c r="I475" s="17"/>
      <c r="J475" s="10">
        <v>4</v>
      </c>
    </row>
    <row r="476" spans="2:10" x14ac:dyDescent="0.3">
      <c r="B476" s="9" t="s">
        <v>454</v>
      </c>
      <c r="C476" s="16"/>
      <c r="D476" s="17">
        <v>1</v>
      </c>
      <c r="E476" s="17"/>
      <c r="F476" s="17"/>
      <c r="G476" s="17"/>
      <c r="H476" s="17"/>
      <c r="I476" s="17"/>
      <c r="J476" s="10">
        <v>1</v>
      </c>
    </row>
    <row r="477" spans="2:10" x14ac:dyDescent="0.3">
      <c r="B477" s="9" t="s">
        <v>455</v>
      </c>
      <c r="C477" s="16">
        <v>1</v>
      </c>
      <c r="D477" s="17">
        <v>1</v>
      </c>
      <c r="E477" s="17"/>
      <c r="F477" s="17">
        <v>1</v>
      </c>
      <c r="G477" s="17"/>
      <c r="H477" s="17"/>
      <c r="I477" s="17"/>
      <c r="J477" s="10">
        <v>3</v>
      </c>
    </row>
    <row r="478" spans="2:10" x14ac:dyDescent="0.3">
      <c r="B478" s="9" t="s">
        <v>1229</v>
      </c>
      <c r="C478" s="16">
        <v>1</v>
      </c>
      <c r="D478" s="17"/>
      <c r="E478" s="17"/>
      <c r="F478" s="17"/>
      <c r="G478" s="17"/>
      <c r="H478" s="17"/>
      <c r="I478" s="17">
        <v>1</v>
      </c>
      <c r="J478" s="10">
        <v>2</v>
      </c>
    </row>
    <row r="479" spans="2:10" x14ac:dyDescent="0.3">
      <c r="B479" s="9" t="s">
        <v>456</v>
      </c>
      <c r="C479" s="16">
        <v>1</v>
      </c>
      <c r="D479" s="17"/>
      <c r="E479" s="17"/>
      <c r="F479" s="17"/>
      <c r="G479" s="17"/>
      <c r="H479" s="17"/>
      <c r="I479" s="17">
        <v>1</v>
      </c>
      <c r="J479" s="10">
        <v>2</v>
      </c>
    </row>
    <row r="480" spans="2:10" x14ac:dyDescent="0.3">
      <c r="B480" s="9" t="s">
        <v>457</v>
      </c>
      <c r="C480" s="16"/>
      <c r="D480" s="17">
        <v>1</v>
      </c>
      <c r="E480" s="17"/>
      <c r="F480" s="17"/>
      <c r="G480" s="17"/>
      <c r="H480" s="17"/>
      <c r="I480" s="17">
        <v>1</v>
      </c>
      <c r="J480" s="10">
        <v>2</v>
      </c>
    </row>
    <row r="481" spans="2:10" x14ac:dyDescent="0.3">
      <c r="B481" s="9" t="s">
        <v>458</v>
      </c>
      <c r="C481" s="16">
        <v>1</v>
      </c>
      <c r="D481" s="17">
        <v>1</v>
      </c>
      <c r="E481" s="17"/>
      <c r="F481" s="17"/>
      <c r="G481" s="17"/>
      <c r="H481" s="17"/>
      <c r="I481" s="17">
        <v>1</v>
      </c>
      <c r="J481" s="10">
        <v>3</v>
      </c>
    </row>
    <row r="482" spans="2:10" x14ac:dyDescent="0.3">
      <c r="B482" s="9" t="s">
        <v>459</v>
      </c>
      <c r="C482" s="16">
        <v>1</v>
      </c>
      <c r="D482" s="17"/>
      <c r="E482" s="17"/>
      <c r="F482" s="17"/>
      <c r="G482" s="17"/>
      <c r="H482" s="17"/>
      <c r="I482" s="17">
        <v>1</v>
      </c>
      <c r="J482" s="10">
        <v>2</v>
      </c>
    </row>
    <row r="483" spans="2:10" x14ac:dyDescent="0.3">
      <c r="B483" s="9" t="s">
        <v>460</v>
      </c>
      <c r="C483" s="16">
        <v>1</v>
      </c>
      <c r="D483" s="17"/>
      <c r="E483" s="17"/>
      <c r="F483" s="17"/>
      <c r="G483" s="17"/>
      <c r="H483" s="17"/>
      <c r="I483" s="17">
        <v>1</v>
      </c>
      <c r="J483" s="10">
        <v>2</v>
      </c>
    </row>
    <row r="484" spans="2:10" x14ac:dyDescent="0.3">
      <c r="B484" s="9" t="s">
        <v>461</v>
      </c>
      <c r="C484" s="16">
        <v>1</v>
      </c>
      <c r="D484" s="17"/>
      <c r="E484" s="17"/>
      <c r="F484" s="17"/>
      <c r="G484" s="17"/>
      <c r="H484" s="17"/>
      <c r="I484" s="17">
        <v>1</v>
      </c>
      <c r="J484" s="10">
        <v>2</v>
      </c>
    </row>
    <row r="485" spans="2:10" x14ac:dyDescent="0.3">
      <c r="B485" s="9" t="s">
        <v>462</v>
      </c>
      <c r="C485" s="16">
        <v>1</v>
      </c>
      <c r="D485" s="17"/>
      <c r="E485" s="17"/>
      <c r="F485" s="17"/>
      <c r="G485" s="17"/>
      <c r="H485" s="17"/>
      <c r="I485" s="17">
        <v>1</v>
      </c>
      <c r="J485" s="10">
        <v>2</v>
      </c>
    </row>
    <row r="486" spans="2:10" x14ac:dyDescent="0.3">
      <c r="B486" s="9" t="s">
        <v>463</v>
      </c>
      <c r="C486" s="16">
        <v>1</v>
      </c>
      <c r="D486" s="17"/>
      <c r="E486" s="17"/>
      <c r="F486" s="17"/>
      <c r="G486" s="17"/>
      <c r="H486" s="17"/>
      <c r="I486" s="17">
        <v>1</v>
      </c>
      <c r="J486" s="10">
        <v>2</v>
      </c>
    </row>
    <row r="487" spans="2:10" x14ac:dyDescent="0.3">
      <c r="B487" s="9" t="s">
        <v>464</v>
      </c>
      <c r="C487" s="16">
        <v>1</v>
      </c>
      <c r="D487" s="17"/>
      <c r="E487" s="17"/>
      <c r="F487" s="17"/>
      <c r="G487" s="17"/>
      <c r="H487" s="17"/>
      <c r="I487" s="17">
        <v>1</v>
      </c>
      <c r="J487" s="10">
        <v>2</v>
      </c>
    </row>
    <row r="488" spans="2:10" x14ac:dyDescent="0.3">
      <c r="B488" s="9" t="s">
        <v>465</v>
      </c>
      <c r="C488" s="16">
        <v>1</v>
      </c>
      <c r="D488" s="17"/>
      <c r="E488" s="17"/>
      <c r="F488" s="17"/>
      <c r="G488" s="17"/>
      <c r="H488" s="17"/>
      <c r="I488" s="17">
        <v>1</v>
      </c>
      <c r="J488" s="10">
        <v>2</v>
      </c>
    </row>
    <row r="489" spans="2:10" x14ac:dyDescent="0.3">
      <c r="B489" s="9" t="s">
        <v>466</v>
      </c>
      <c r="C489" s="16">
        <v>1</v>
      </c>
      <c r="D489" s="17"/>
      <c r="E489" s="17"/>
      <c r="F489" s="17"/>
      <c r="G489" s="17"/>
      <c r="H489" s="17"/>
      <c r="I489" s="17">
        <v>1</v>
      </c>
      <c r="J489" s="10">
        <v>2</v>
      </c>
    </row>
    <row r="490" spans="2:10" x14ac:dyDescent="0.3">
      <c r="B490" s="9" t="s">
        <v>467</v>
      </c>
      <c r="C490" s="16">
        <v>1</v>
      </c>
      <c r="D490" s="17"/>
      <c r="E490" s="17"/>
      <c r="F490" s="17"/>
      <c r="G490" s="17"/>
      <c r="H490" s="17"/>
      <c r="I490" s="17">
        <v>1</v>
      </c>
      <c r="J490" s="10">
        <v>2</v>
      </c>
    </row>
    <row r="491" spans="2:10" x14ac:dyDescent="0.3">
      <c r="B491" s="9" t="s">
        <v>468</v>
      </c>
      <c r="C491" s="16">
        <v>1</v>
      </c>
      <c r="D491" s="17"/>
      <c r="E491" s="17"/>
      <c r="F491" s="17"/>
      <c r="G491" s="17"/>
      <c r="H491" s="17"/>
      <c r="I491" s="17">
        <v>1</v>
      </c>
      <c r="J491" s="10">
        <v>2</v>
      </c>
    </row>
    <row r="492" spans="2:10" x14ac:dyDescent="0.3">
      <c r="B492" s="9" t="s">
        <v>469</v>
      </c>
      <c r="C492" s="16">
        <v>1</v>
      </c>
      <c r="D492" s="17"/>
      <c r="E492" s="17"/>
      <c r="F492" s="17"/>
      <c r="G492" s="17"/>
      <c r="H492" s="17"/>
      <c r="I492" s="17">
        <v>1</v>
      </c>
      <c r="J492" s="10">
        <v>2</v>
      </c>
    </row>
    <row r="493" spans="2:10" x14ac:dyDescent="0.3">
      <c r="B493" s="9" t="s">
        <v>470</v>
      </c>
      <c r="C493" s="16">
        <v>1</v>
      </c>
      <c r="D493" s="17"/>
      <c r="E493" s="17"/>
      <c r="F493" s="17"/>
      <c r="G493" s="17"/>
      <c r="H493" s="17"/>
      <c r="I493" s="17">
        <v>1</v>
      </c>
      <c r="J493" s="10">
        <v>2</v>
      </c>
    </row>
    <row r="494" spans="2:10" x14ac:dyDescent="0.3">
      <c r="B494" s="9" t="s">
        <v>471</v>
      </c>
      <c r="C494" s="16">
        <v>1</v>
      </c>
      <c r="D494" s="17"/>
      <c r="E494" s="17"/>
      <c r="F494" s="17"/>
      <c r="G494" s="17"/>
      <c r="H494" s="17"/>
      <c r="I494" s="17">
        <v>1</v>
      </c>
      <c r="J494" s="10">
        <v>2</v>
      </c>
    </row>
    <row r="495" spans="2:10" x14ac:dyDescent="0.3">
      <c r="B495" s="9" t="s">
        <v>472</v>
      </c>
      <c r="C495" s="16">
        <v>1</v>
      </c>
      <c r="D495" s="17"/>
      <c r="E495" s="17"/>
      <c r="F495" s="17"/>
      <c r="G495" s="17"/>
      <c r="H495" s="17"/>
      <c r="I495" s="17">
        <v>1</v>
      </c>
      <c r="J495" s="10">
        <v>2</v>
      </c>
    </row>
    <row r="496" spans="2:10" x14ac:dyDescent="0.3">
      <c r="B496" s="9" t="s">
        <v>473</v>
      </c>
      <c r="C496" s="16">
        <v>1</v>
      </c>
      <c r="D496" s="17"/>
      <c r="E496" s="17"/>
      <c r="F496" s="17"/>
      <c r="G496" s="17"/>
      <c r="H496" s="17"/>
      <c r="I496" s="17">
        <v>1</v>
      </c>
      <c r="J496" s="10">
        <v>2</v>
      </c>
    </row>
    <row r="497" spans="2:10" x14ac:dyDescent="0.3">
      <c r="B497" s="9" t="s">
        <v>474</v>
      </c>
      <c r="C497" s="16">
        <v>1</v>
      </c>
      <c r="D497" s="17"/>
      <c r="E497" s="17"/>
      <c r="F497" s="17"/>
      <c r="G497" s="17"/>
      <c r="H497" s="17"/>
      <c r="I497" s="17">
        <v>1</v>
      </c>
      <c r="J497" s="10">
        <v>2</v>
      </c>
    </row>
    <row r="498" spans="2:10" x14ac:dyDescent="0.3">
      <c r="B498" s="9" t="s">
        <v>475</v>
      </c>
      <c r="C498" s="16">
        <v>1</v>
      </c>
      <c r="D498" s="17"/>
      <c r="E498" s="17"/>
      <c r="F498" s="17"/>
      <c r="G498" s="17"/>
      <c r="H498" s="17"/>
      <c r="I498" s="17">
        <v>1</v>
      </c>
      <c r="J498" s="10">
        <v>2</v>
      </c>
    </row>
    <row r="499" spans="2:10" x14ac:dyDescent="0.3">
      <c r="B499" s="9" t="s">
        <v>476</v>
      </c>
      <c r="C499" s="16">
        <v>1</v>
      </c>
      <c r="D499" s="17"/>
      <c r="E499" s="17"/>
      <c r="F499" s="17"/>
      <c r="G499" s="17"/>
      <c r="H499" s="17"/>
      <c r="I499" s="17">
        <v>1</v>
      </c>
      <c r="J499" s="10">
        <v>2</v>
      </c>
    </row>
    <row r="500" spans="2:10" x14ac:dyDescent="0.3">
      <c r="B500" s="9" t="s">
        <v>477</v>
      </c>
      <c r="C500" s="16">
        <v>1</v>
      </c>
      <c r="D500" s="17"/>
      <c r="E500" s="17"/>
      <c r="F500" s="17"/>
      <c r="G500" s="17"/>
      <c r="H500" s="17"/>
      <c r="I500" s="17">
        <v>1</v>
      </c>
      <c r="J500" s="10">
        <v>2</v>
      </c>
    </row>
    <row r="501" spans="2:10" x14ac:dyDescent="0.3">
      <c r="B501" s="9" t="s">
        <v>478</v>
      </c>
      <c r="C501" s="16">
        <v>1</v>
      </c>
      <c r="D501" s="17"/>
      <c r="E501" s="17"/>
      <c r="F501" s="17"/>
      <c r="G501" s="17"/>
      <c r="H501" s="17"/>
      <c r="I501" s="17">
        <v>1</v>
      </c>
      <c r="J501" s="10">
        <v>2</v>
      </c>
    </row>
    <row r="502" spans="2:10" x14ac:dyDescent="0.3">
      <c r="B502" s="9" t="s">
        <v>479</v>
      </c>
      <c r="C502" s="16">
        <v>1</v>
      </c>
      <c r="D502" s="17"/>
      <c r="E502" s="17"/>
      <c r="F502" s="17"/>
      <c r="G502" s="17"/>
      <c r="H502" s="17"/>
      <c r="I502" s="17">
        <v>1</v>
      </c>
      <c r="J502" s="10">
        <v>2</v>
      </c>
    </row>
    <row r="503" spans="2:10" x14ac:dyDescent="0.3">
      <c r="B503" s="9" t="s">
        <v>480</v>
      </c>
      <c r="C503" s="16">
        <v>1</v>
      </c>
      <c r="D503" s="17"/>
      <c r="E503" s="17"/>
      <c r="F503" s="17"/>
      <c r="G503" s="17"/>
      <c r="H503" s="17"/>
      <c r="I503" s="17">
        <v>1</v>
      </c>
      <c r="J503" s="10">
        <v>2</v>
      </c>
    </row>
    <row r="504" spans="2:10" x14ac:dyDescent="0.3">
      <c r="B504" s="9" t="s">
        <v>481</v>
      </c>
      <c r="C504" s="16">
        <v>1</v>
      </c>
      <c r="D504" s="17"/>
      <c r="E504" s="17"/>
      <c r="F504" s="17"/>
      <c r="G504" s="17"/>
      <c r="H504" s="17"/>
      <c r="I504" s="17">
        <v>1</v>
      </c>
      <c r="J504" s="10">
        <v>2</v>
      </c>
    </row>
    <row r="505" spans="2:10" x14ac:dyDescent="0.3">
      <c r="B505" s="9" t="s">
        <v>482</v>
      </c>
      <c r="C505" s="16">
        <v>1</v>
      </c>
      <c r="D505" s="17"/>
      <c r="E505" s="17"/>
      <c r="F505" s="17"/>
      <c r="G505" s="17"/>
      <c r="H505" s="17"/>
      <c r="I505" s="17">
        <v>1</v>
      </c>
      <c r="J505" s="10">
        <v>2</v>
      </c>
    </row>
    <row r="506" spans="2:10" x14ac:dyDescent="0.3">
      <c r="B506" s="9" t="s">
        <v>483</v>
      </c>
      <c r="C506" s="16">
        <v>1</v>
      </c>
      <c r="D506" s="17"/>
      <c r="E506" s="17"/>
      <c r="F506" s="17"/>
      <c r="G506" s="17"/>
      <c r="H506" s="17"/>
      <c r="I506" s="17">
        <v>1</v>
      </c>
      <c r="J506" s="10">
        <v>2</v>
      </c>
    </row>
    <row r="507" spans="2:10" x14ac:dyDescent="0.3">
      <c r="B507" s="9" t="s">
        <v>484</v>
      </c>
      <c r="C507" s="16">
        <v>1</v>
      </c>
      <c r="D507" s="17"/>
      <c r="E507" s="17"/>
      <c r="F507" s="17"/>
      <c r="G507" s="17"/>
      <c r="H507" s="17"/>
      <c r="I507" s="17">
        <v>1</v>
      </c>
      <c r="J507" s="10">
        <v>2</v>
      </c>
    </row>
    <row r="508" spans="2:10" x14ac:dyDescent="0.3">
      <c r="B508" s="9" t="s">
        <v>485</v>
      </c>
      <c r="C508" s="16">
        <v>1</v>
      </c>
      <c r="D508" s="17"/>
      <c r="E508" s="17"/>
      <c r="F508" s="17"/>
      <c r="G508" s="17"/>
      <c r="H508" s="17"/>
      <c r="I508" s="17">
        <v>1</v>
      </c>
      <c r="J508" s="10">
        <v>2</v>
      </c>
    </row>
    <row r="509" spans="2:10" x14ac:dyDescent="0.3">
      <c r="B509" s="9" t="s">
        <v>486</v>
      </c>
      <c r="C509" s="16">
        <v>1</v>
      </c>
      <c r="D509" s="17"/>
      <c r="E509" s="17"/>
      <c r="F509" s="17"/>
      <c r="G509" s="17"/>
      <c r="H509" s="17"/>
      <c r="I509" s="17">
        <v>1</v>
      </c>
      <c r="J509" s="10">
        <v>2</v>
      </c>
    </row>
    <row r="510" spans="2:10" x14ac:dyDescent="0.3">
      <c r="B510" s="9" t="s">
        <v>487</v>
      </c>
      <c r="C510" s="16">
        <v>1</v>
      </c>
      <c r="D510" s="17"/>
      <c r="E510" s="17"/>
      <c r="F510" s="17"/>
      <c r="G510" s="17"/>
      <c r="H510" s="17"/>
      <c r="I510" s="17">
        <v>1</v>
      </c>
      <c r="J510" s="10">
        <v>2</v>
      </c>
    </row>
    <row r="511" spans="2:10" x14ac:dyDescent="0.3">
      <c r="B511" s="9" t="s">
        <v>488</v>
      </c>
      <c r="C511" s="16">
        <v>1</v>
      </c>
      <c r="D511" s="17"/>
      <c r="E511" s="17"/>
      <c r="F511" s="17"/>
      <c r="G511" s="17"/>
      <c r="H511" s="17"/>
      <c r="I511" s="17">
        <v>1</v>
      </c>
      <c r="J511" s="10">
        <v>2</v>
      </c>
    </row>
    <row r="512" spans="2:10" x14ac:dyDescent="0.3">
      <c r="B512" s="9" t="s">
        <v>489</v>
      </c>
      <c r="C512" s="16">
        <v>1</v>
      </c>
      <c r="D512" s="17"/>
      <c r="E512" s="17"/>
      <c r="F512" s="17"/>
      <c r="G512" s="17"/>
      <c r="H512" s="17"/>
      <c r="I512" s="17">
        <v>1</v>
      </c>
      <c r="J512" s="10">
        <v>2</v>
      </c>
    </row>
    <row r="513" spans="2:10" x14ac:dyDescent="0.3">
      <c r="B513" s="9" t="s">
        <v>490</v>
      </c>
      <c r="C513" s="16">
        <v>1</v>
      </c>
      <c r="D513" s="17"/>
      <c r="E513" s="17"/>
      <c r="F513" s="17"/>
      <c r="G513" s="17"/>
      <c r="H513" s="17"/>
      <c r="I513" s="17">
        <v>1</v>
      </c>
      <c r="J513" s="10">
        <v>2</v>
      </c>
    </row>
    <row r="514" spans="2:10" x14ac:dyDescent="0.3">
      <c r="B514" s="9" t="s">
        <v>491</v>
      </c>
      <c r="C514" s="16">
        <v>1</v>
      </c>
      <c r="D514" s="17"/>
      <c r="E514" s="17"/>
      <c r="F514" s="17"/>
      <c r="G514" s="17"/>
      <c r="H514" s="17"/>
      <c r="I514" s="17">
        <v>1</v>
      </c>
      <c r="J514" s="10">
        <v>2</v>
      </c>
    </row>
    <row r="515" spans="2:10" x14ac:dyDescent="0.3">
      <c r="B515" s="9" t="s">
        <v>492</v>
      </c>
      <c r="C515" s="16">
        <v>1</v>
      </c>
      <c r="D515" s="17"/>
      <c r="E515" s="17"/>
      <c r="F515" s="17"/>
      <c r="G515" s="17"/>
      <c r="H515" s="17"/>
      <c r="I515" s="17">
        <v>1</v>
      </c>
      <c r="J515" s="10">
        <v>2</v>
      </c>
    </row>
    <row r="516" spans="2:10" x14ac:dyDescent="0.3">
      <c r="B516" s="9" t="s">
        <v>493</v>
      </c>
      <c r="C516" s="16">
        <v>1</v>
      </c>
      <c r="D516" s="17"/>
      <c r="E516" s="17"/>
      <c r="F516" s="17"/>
      <c r="G516" s="17"/>
      <c r="H516" s="17"/>
      <c r="I516" s="17">
        <v>1</v>
      </c>
      <c r="J516" s="10">
        <v>2</v>
      </c>
    </row>
    <row r="517" spans="2:10" x14ac:dyDescent="0.3">
      <c r="B517" s="9" t="s">
        <v>494</v>
      </c>
      <c r="C517" s="16">
        <v>1</v>
      </c>
      <c r="D517" s="17"/>
      <c r="E517" s="17"/>
      <c r="F517" s="17"/>
      <c r="G517" s="17"/>
      <c r="H517" s="17"/>
      <c r="I517" s="17">
        <v>1</v>
      </c>
      <c r="J517" s="10">
        <v>2</v>
      </c>
    </row>
    <row r="518" spans="2:10" x14ac:dyDescent="0.3">
      <c r="B518" s="9" t="s">
        <v>495</v>
      </c>
      <c r="C518" s="16">
        <v>1</v>
      </c>
      <c r="D518" s="17"/>
      <c r="E518" s="17"/>
      <c r="F518" s="17"/>
      <c r="G518" s="17"/>
      <c r="H518" s="17"/>
      <c r="I518" s="17">
        <v>1</v>
      </c>
      <c r="J518" s="10">
        <v>2</v>
      </c>
    </row>
    <row r="519" spans="2:10" x14ac:dyDescent="0.3">
      <c r="B519" s="9" t="s">
        <v>496</v>
      </c>
      <c r="C519" s="16">
        <v>1</v>
      </c>
      <c r="D519" s="17"/>
      <c r="E519" s="17"/>
      <c r="F519" s="17"/>
      <c r="G519" s="17"/>
      <c r="H519" s="17"/>
      <c r="I519" s="17">
        <v>1</v>
      </c>
      <c r="J519" s="10">
        <v>2</v>
      </c>
    </row>
    <row r="520" spans="2:10" x14ac:dyDescent="0.3">
      <c r="B520" s="9" t="s">
        <v>497</v>
      </c>
      <c r="C520" s="16">
        <v>1</v>
      </c>
      <c r="D520" s="17"/>
      <c r="E520" s="17"/>
      <c r="F520" s="17"/>
      <c r="G520" s="17"/>
      <c r="H520" s="17"/>
      <c r="I520" s="17">
        <v>1</v>
      </c>
      <c r="J520" s="10">
        <v>2</v>
      </c>
    </row>
    <row r="521" spans="2:10" x14ac:dyDescent="0.3">
      <c r="B521" s="9" t="s">
        <v>498</v>
      </c>
      <c r="C521" s="16">
        <v>1</v>
      </c>
      <c r="D521" s="17"/>
      <c r="E521" s="17"/>
      <c r="F521" s="17"/>
      <c r="G521" s="17"/>
      <c r="H521" s="17"/>
      <c r="I521" s="17">
        <v>1</v>
      </c>
      <c r="J521" s="10">
        <v>2</v>
      </c>
    </row>
    <row r="522" spans="2:10" x14ac:dyDescent="0.3">
      <c r="B522" s="9" t="s">
        <v>499</v>
      </c>
      <c r="C522" s="16">
        <v>1</v>
      </c>
      <c r="D522" s="17"/>
      <c r="E522" s="17"/>
      <c r="F522" s="17"/>
      <c r="G522" s="17"/>
      <c r="H522" s="17"/>
      <c r="I522" s="17">
        <v>1</v>
      </c>
      <c r="J522" s="10">
        <v>2</v>
      </c>
    </row>
    <row r="523" spans="2:10" x14ac:dyDescent="0.3">
      <c r="B523" s="9" t="s">
        <v>500</v>
      </c>
      <c r="C523" s="16">
        <v>1</v>
      </c>
      <c r="D523" s="17"/>
      <c r="E523" s="17"/>
      <c r="F523" s="17"/>
      <c r="G523" s="17"/>
      <c r="H523" s="17"/>
      <c r="I523" s="17">
        <v>1</v>
      </c>
      <c r="J523" s="10">
        <v>2</v>
      </c>
    </row>
    <row r="524" spans="2:10" x14ac:dyDescent="0.3">
      <c r="B524" s="9" t="s">
        <v>501</v>
      </c>
      <c r="C524" s="16">
        <v>1</v>
      </c>
      <c r="D524" s="17"/>
      <c r="E524" s="17"/>
      <c r="F524" s="17"/>
      <c r="G524" s="17"/>
      <c r="H524" s="17"/>
      <c r="I524" s="17">
        <v>1</v>
      </c>
      <c r="J524" s="10">
        <v>2</v>
      </c>
    </row>
    <row r="525" spans="2:10" x14ac:dyDescent="0.3">
      <c r="B525" s="9" t="s">
        <v>502</v>
      </c>
      <c r="C525" s="16">
        <v>1</v>
      </c>
      <c r="D525" s="17"/>
      <c r="E525" s="17"/>
      <c r="F525" s="17"/>
      <c r="G525" s="17"/>
      <c r="H525" s="17"/>
      <c r="I525" s="17">
        <v>1</v>
      </c>
      <c r="J525" s="10">
        <v>2</v>
      </c>
    </row>
    <row r="526" spans="2:10" x14ac:dyDescent="0.3">
      <c r="B526" s="9" t="s">
        <v>503</v>
      </c>
      <c r="C526" s="16">
        <v>1</v>
      </c>
      <c r="D526" s="17"/>
      <c r="E526" s="17"/>
      <c r="F526" s="17"/>
      <c r="G526" s="17"/>
      <c r="H526" s="17"/>
      <c r="I526" s="17">
        <v>1</v>
      </c>
      <c r="J526" s="10">
        <v>2</v>
      </c>
    </row>
    <row r="527" spans="2:10" x14ac:dyDescent="0.3">
      <c r="B527" s="9" t="s">
        <v>504</v>
      </c>
      <c r="C527" s="16">
        <v>1</v>
      </c>
      <c r="D527" s="17"/>
      <c r="E527" s="17"/>
      <c r="F527" s="17"/>
      <c r="G527" s="17"/>
      <c r="H527" s="17"/>
      <c r="I527" s="17">
        <v>1</v>
      </c>
      <c r="J527" s="10">
        <v>2</v>
      </c>
    </row>
    <row r="528" spans="2:10" x14ac:dyDescent="0.3">
      <c r="B528" s="9" t="s">
        <v>505</v>
      </c>
      <c r="C528" s="16">
        <v>1</v>
      </c>
      <c r="D528" s="17"/>
      <c r="E528" s="17"/>
      <c r="F528" s="17"/>
      <c r="G528" s="17"/>
      <c r="H528" s="17"/>
      <c r="I528" s="17">
        <v>1</v>
      </c>
      <c r="J528" s="10">
        <v>2</v>
      </c>
    </row>
    <row r="529" spans="2:10" x14ac:dyDescent="0.3">
      <c r="B529" s="9" t="s">
        <v>506</v>
      </c>
      <c r="C529" s="16">
        <v>1</v>
      </c>
      <c r="D529" s="17"/>
      <c r="E529" s="17"/>
      <c r="F529" s="17"/>
      <c r="G529" s="17"/>
      <c r="H529" s="17"/>
      <c r="I529" s="17"/>
      <c r="J529" s="10">
        <v>1</v>
      </c>
    </row>
    <row r="530" spans="2:10" x14ac:dyDescent="0.3">
      <c r="B530" s="9" t="s">
        <v>507</v>
      </c>
      <c r="C530" s="16">
        <v>1</v>
      </c>
      <c r="D530" s="17"/>
      <c r="E530" s="17"/>
      <c r="F530" s="17"/>
      <c r="G530" s="17"/>
      <c r="H530" s="17"/>
      <c r="I530" s="17">
        <v>1</v>
      </c>
      <c r="J530" s="10">
        <v>2</v>
      </c>
    </row>
    <row r="531" spans="2:10" x14ac:dyDescent="0.3">
      <c r="B531" s="9" t="s">
        <v>508</v>
      </c>
      <c r="C531" s="16">
        <v>1</v>
      </c>
      <c r="D531" s="17"/>
      <c r="E531" s="17"/>
      <c r="F531" s="17"/>
      <c r="G531" s="17"/>
      <c r="H531" s="17"/>
      <c r="I531" s="17">
        <v>1</v>
      </c>
      <c r="J531" s="10">
        <v>2</v>
      </c>
    </row>
    <row r="532" spans="2:10" x14ac:dyDescent="0.3">
      <c r="B532" s="9" t="s">
        <v>509</v>
      </c>
      <c r="C532" s="16">
        <v>1</v>
      </c>
      <c r="D532" s="17"/>
      <c r="E532" s="17"/>
      <c r="F532" s="17"/>
      <c r="G532" s="17"/>
      <c r="H532" s="17"/>
      <c r="I532" s="17">
        <v>1</v>
      </c>
      <c r="J532" s="10">
        <v>2</v>
      </c>
    </row>
    <row r="533" spans="2:10" x14ac:dyDescent="0.3">
      <c r="B533" s="9" t="s">
        <v>510</v>
      </c>
      <c r="C533" s="16">
        <v>1</v>
      </c>
      <c r="D533" s="17"/>
      <c r="E533" s="17"/>
      <c r="F533" s="17"/>
      <c r="G533" s="17"/>
      <c r="H533" s="17"/>
      <c r="I533" s="17">
        <v>1</v>
      </c>
      <c r="J533" s="10">
        <v>2</v>
      </c>
    </row>
    <row r="534" spans="2:10" x14ac:dyDescent="0.3">
      <c r="B534" s="9" t="s">
        <v>511</v>
      </c>
      <c r="C534" s="16">
        <v>1</v>
      </c>
      <c r="D534" s="17">
        <v>1</v>
      </c>
      <c r="E534" s="17"/>
      <c r="F534" s="17">
        <v>1</v>
      </c>
      <c r="G534" s="17"/>
      <c r="H534" s="17">
        <v>1</v>
      </c>
      <c r="I534" s="17"/>
      <c r="J534" s="10">
        <v>4</v>
      </c>
    </row>
    <row r="535" spans="2:10" x14ac:dyDescent="0.3">
      <c r="B535" s="9" t="s">
        <v>512</v>
      </c>
      <c r="C535" s="16">
        <v>1</v>
      </c>
      <c r="D535" s="17">
        <v>1</v>
      </c>
      <c r="E535" s="17"/>
      <c r="F535" s="17">
        <v>1</v>
      </c>
      <c r="G535" s="17"/>
      <c r="H535" s="17"/>
      <c r="I535" s="17"/>
      <c r="J535" s="10">
        <v>3</v>
      </c>
    </row>
    <row r="536" spans="2:10" x14ac:dyDescent="0.3">
      <c r="B536" s="9" t="s">
        <v>513</v>
      </c>
      <c r="C536" s="16">
        <v>1</v>
      </c>
      <c r="D536" s="17">
        <v>1</v>
      </c>
      <c r="E536" s="17"/>
      <c r="F536" s="17">
        <v>1</v>
      </c>
      <c r="G536" s="17"/>
      <c r="H536" s="17"/>
      <c r="I536" s="17"/>
      <c r="J536" s="10">
        <v>3</v>
      </c>
    </row>
    <row r="537" spans="2:10" x14ac:dyDescent="0.3">
      <c r="B537" s="9" t="s">
        <v>514</v>
      </c>
      <c r="C537" s="16">
        <v>1</v>
      </c>
      <c r="D537" s="17">
        <v>1</v>
      </c>
      <c r="E537" s="17"/>
      <c r="F537" s="17">
        <v>1</v>
      </c>
      <c r="G537" s="17">
        <v>1</v>
      </c>
      <c r="H537" s="17">
        <v>1</v>
      </c>
      <c r="I537" s="17"/>
      <c r="J537" s="10">
        <v>5</v>
      </c>
    </row>
    <row r="538" spans="2:10" x14ac:dyDescent="0.3">
      <c r="B538" s="9" t="s">
        <v>515</v>
      </c>
      <c r="C538" s="16">
        <v>1</v>
      </c>
      <c r="D538" s="17">
        <v>1</v>
      </c>
      <c r="E538" s="17"/>
      <c r="F538" s="17">
        <v>1</v>
      </c>
      <c r="G538" s="17"/>
      <c r="H538" s="17">
        <v>1</v>
      </c>
      <c r="I538" s="17"/>
      <c r="J538" s="10">
        <v>4</v>
      </c>
    </row>
    <row r="539" spans="2:10" x14ac:dyDescent="0.3">
      <c r="B539" s="9" t="s">
        <v>516</v>
      </c>
      <c r="C539" s="16">
        <v>1</v>
      </c>
      <c r="D539" s="17">
        <v>1</v>
      </c>
      <c r="E539" s="17"/>
      <c r="F539" s="17">
        <v>1</v>
      </c>
      <c r="G539" s="17"/>
      <c r="H539" s="17"/>
      <c r="I539" s="17"/>
      <c r="J539" s="10">
        <v>3</v>
      </c>
    </row>
    <row r="540" spans="2:10" x14ac:dyDescent="0.3">
      <c r="B540" s="9" t="s">
        <v>517</v>
      </c>
      <c r="C540" s="16">
        <v>1</v>
      </c>
      <c r="D540" s="17">
        <v>1</v>
      </c>
      <c r="E540" s="17"/>
      <c r="F540" s="17">
        <v>1</v>
      </c>
      <c r="G540" s="17"/>
      <c r="H540" s="17">
        <v>1</v>
      </c>
      <c r="I540" s="17"/>
      <c r="J540" s="10">
        <v>4</v>
      </c>
    </row>
    <row r="541" spans="2:10" x14ac:dyDescent="0.3">
      <c r="B541" s="9" t="s">
        <v>518</v>
      </c>
      <c r="C541" s="16">
        <v>1</v>
      </c>
      <c r="D541" s="17">
        <v>1</v>
      </c>
      <c r="E541" s="17"/>
      <c r="F541" s="17">
        <v>1</v>
      </c>
      <c r="G541" s="17"/>
      <c r="H541" s="17"/>
      <c r="I541" s="17"/>
      <c r="J541" s="10">
        <v>3</v>
      </c>
    </row>
    <row r="542" spans="2:10" x14ac:dyDescent="0.3">
      <c r="B542" s="9" t="s">
        <v>519</v>
      </c>
      <c r="C542" s="16">
        <v>1</v>
      </c>
      <c r="D542" s="17">
        <v>1</v>
      </c>
      <c r="E542" s="17"/>
      <c r="F542" s="17">
        <v>1</v>
      </c>
      <c r="G542" s="17"/>
      <c r="H542" s="17"/>
      <c r="I542" s="17"/>
      <c r="J542" s="10">
        <v>3</v>
      </c>
    </row>
    <row r="543" spans="2:10" x14ac:dyDescent="0.3">
      <c r="B543" s="9" t="s">
        <v>520</v>
      </c>
      <c r="C543" s="16">
        <v>1</v>
      </c>
      <c r="D543" s="17">
        <v>1</v>
      </c>
      <c r="E543" s="17"/>
      <c r="F543" s="17">
        <v>1</v>
      </c>
      <c r="G543" s="17"/>
      <c r="H543" s="17"/>
      <c r="I543" s="17"/>
      <c r="J543" s="10">
        <v>3</v>
      </c>
    </row>
    <row r="544" spans="2:10" x14ac:dyDescent="0.3">
      <c r="B544" s="9" t="s">
        <v>521</v>
      </c>
      <c r="C544" s="16">
        <v>1</v>
      </c>
      <c r="D544" s="17">
        <v>1</v>
      </c>
      <c r="E544" s="17"/>
      <c r="F544" s="17">
        <v>1</v>
      </c>
      <c r="G544" s="17"/>
      <c r="H544" s="17"/>
      <c r="I544" s="17"/>
      <c r="J544" s="10">
        <v>3</v>
      </c>
    </row>
    <row r="545" spans="2:10" x14ac:dyDescent="0.3">
      <c r="B545" s="9" t="s">
        <v>522</v>
      </c>
      <c r="C545" s="16">
        <v>1</v>
      </c>
      <c r="D545" s="17"/>
      <c r="E545" s="17"/>
      <c r="F545" s="17"/>
      <c r="G545" s="17"/>
      <c r="H545" s="17"/>
      <c r="I545" s="17"/>
      <c r="J545" s="10">
        <v>1</v>
      </c>
    </row>
    <row r="546" spans="2:10" x14ac:dyDescent="0.3">
      <c r="B546" s="9" t="s">
        <v>1016</v>
      </c>
      <c r="C546" s="16">
        <v>1</v>
      </c>
      <c r="D546" s="17">
        <v>1</v>
      </c>
      <c r="E546" s="17"/>
      <c r="F546" s="17">
        <v>1</v>
      </c>
      <c r="G546" s="17"/>
      <c r="H546" s="17"/>
      <c r="I546" s="17"/>
      <c r="J546" s="10">
        <v>3</v>
      </c>
    </row>
    <row r="547" spans="2:10" x14ac:dyDescent="0.3">
      <c r="B547" s="9" t="s">
        <v>523</v>
      </c>
      <c r="C547" s="16">
        <v>1</v>
      </c>
      <c r="D547" s="17">
        <v>1</v>
      </c>
      <c r="E547" s="17"/>
      <c r="F547" s="17">
        <v>1</v>
      </c>
      <c r="G547" s="17"/>
      <c r="H547" s="17"/>
      <c r="I547" s="17"/>
      <c r="J547" s="10">
        <v>3</v>
      </c>
    </row>
    <row r="548" spans="2:10" x14ac:dyDescent="0.3">
      <c r="B548" s="9" t="s">
        <v>747</v>
      </c>
      <c r="C548" s="16"/>
      <c r="D548" s="17">
        <v>1</v>
      </c>
      <c r="E548" s="17"/>
      <c r="F548" s="17"/>
      <c r="G548" s="17"/>
      <c r="H548" s="17"/>
      <c r="I548" s="17"/>
      <c r="J548" s="10">
        <v>1</v>
      </c>
    </row>
    <row r="549" spans="2:10" x14ac:dyDescent="0.3">
      <c r="B549" s="9" t="s">
        <v>524</v>
      </c>
      <c r="C549" s="16">
        <v>1</v>
      </c>
      <c r="D549" s="17">
        <v>1</v>
      </c>
      <c r="E549" s="17"/>
      <c r="F549" s="17">
        <v>1</v>
      </c>
      <c r="G549" s="17"/>
      <c r="H549" s="17">
        <v>1</v>
      </c>
      <c r="I549" s="17"/>
      <c r="J549" s="10">
        <v>4</v>
      </c>
    </row>
    <row r="550" spans="2:10" x14ac:dyDescent="0.3">
      <c r="B550" s="9" t="s">
        <v>525</v>
      </c>
      <c r="C550" s="16">
        <v>1</v>
      </c>
      <c r="D550" s="17">
        <v>1</v>
      </c>
      <c r="E550" s="17"/>
      <c r="F550" s="17">
        <v>1</v>
      </c>
      <c r="G550" s="17"/>
      <c r="H550" s="17"/>
      <c r="I550" s="17"/>
      <c r="J550" s="10">
        <v>3</v>
      </c>
    </row>
    <row r="551" spans="2:10" x14ac:dyDescent="0.3">
      <c r="B551" s="9" t="s">
        <v>526</v>
      </c>
      <c r="C551" s="16"/>
      <c r="D551" s="17">
        <v>1</v>
      </c>
      <c r="E551" s="17"/>
      <c r="F551" s="17"/>
      <c r="G551" s="17"/>
      <c r="H551" s="17"/>
      <c r="I551" s="17"/>
      <c r="J551" s="10">
        <v>1</v>
      </c>
    </row>
    <row r="552" spans="2:10" x14ac:dyDescent="0.3">
      <c r="B552" s="9" t="s">
        <v>1622</v>
      </c>
      <c r="C552" s="16">
        <v>1</v>
      </c>
      <c r="D552" s="17">
        <v>1</v>
      </c>
      <c r="E552" s="17"/>
      <c r="F552" s="17">
        <v>1</v>
      </c>
      <c r="G552" s="17"/>
      <c r="H552" s="17"/>
      <c r="I552" s="17"/>
      <c r="J552" s="10">
        <v>3</v>
      </c>
    </row>
    <row r="553" spans="2:10" x14ac:dyDescent="0.3">
      <c r="B553" s="9" t="s">
        <v>1687</v>
      </c>
      <c r="C553" s="16">
        <v>1</v>
      </c>
      <c r="D553" s="17">
        <v>1</v>
      </c>
      <c r="E553" s="17"/>
      <c r="F553" s="17">
        <v>1</v>
      </c>
      <c r="G553" s="17"/>
      <c r="H553" s="17"/>
      <c r="I553" s="17"/>
      <c r="J553" s="10">
        <v>3</v>
      </c>
    </row>
    <row r="554" spans="2:10" x14ac:dyDescent="0.3">
      <c r="B554" s="9" t="s">
        <v>527</v>
      </c>
      <c r="C554" s="16">
        <v>1</v>
      </c>
      <c r="D554" s="17">
        <v>1</v>
      </c>
      <c r="E554" s="17"/>
      <c r="F554" s="17">
        <v>1</v>
      </c>
      <c r="G554" s="17"/>
      <c r="H554" s="17"/>
      <c r="I554" s="17"/>
      <c r="J554" s="10">
        <v>3</v>
      </c>
    </row>
    <row r="555" spans="2:10" x14ac:dyDescent="0.3">
      <c r="B555" s="9" t="s">
        <v>528</v>
      </c>
      <c r="C555" s="16">
        <v>1</v>
      </c>
      <c r="D555" s="17">
        <v>1</v>
      </c>
      <c r="E555" s="17"/>
      <c r="F555" s="17">
        <v>1</v>
      </c>
      <c r="G555" s="17"/>
      <c r="H555" s="17"/>
      <c r="I555" s="17"/>
      <c r="J555" s="10">
        <v>3</v>
      </c>
    </row>
    <row r="556" spans="2:10" x14ac:dyDescent="0.3">
      <c r="B556" s="9" t="s">
        <v>529</v>
      </c>
      <c r="C556" s="16">
        <v>1</v>
      </c>
      <c r="D556" s="17">
        <v>1</v>
      </c>
      <c r="E556" s="17"/>
      <c r="F556" s="17">
        <v>1</v>
      </c>
      <c r="G556" s="17">
        <v>1</v>
      </c>
      <c r="H556" s="17"/>
      <c r="I556" s="17"/>
      <c r="J556" s="10">
        <v>4</v>
      </c>
    </row>
    <row r="557" spans="2:10" x14ac:dyDescent="0.3">
      <c r="B557" s="9" t="s">
        <v>530</v>
      </c>
      <c r="C557" s="16">
        <v>1</v>
      </c>
      <c r="D557" s="17">
        <v>1</v>
      </c>
      <c r="E557" s="17"/>
      <c r="F557" s="17">
        <v>1</v>
      </c>
      <c r="G557" s="17"/>
      <c r="H557" s="17"/>
      <c r="I557" s="17"/>
      <c r="J557" s="10">
        <v>3</v>
      </c>
    </row>
    <row r="558" spans="2:10" x14ac:dyDescent="0.3">
      <c r="B558" s="9" t="s">
        <v>531</v>
      </c>
      <c r="C558" s="16"/>
      <c r="D558" s="17">
        <v>1</v>
      </c>
      <c r="E558" s="17"/>
      <c r="F558" s="17"/>
      <c r="G558" s="17"/>
      <c r="H558" s="17"/>
      <c r="I558" s="17"/>
      <c r="J558" s="10">
        <v>1</v>
      </c>
    </row>
    <row r="559" spans="2:10" x14ac:dyDescent="0.3">
      <c r="B559" s="9" t="s">
        <v>532</v>
      </c>
      <c r="C559" s="16"/>
      <c r="D559" s="17">
        <v>1</v>
      </c>
      <c r="E559" s="17"/>
      <c r="F559" s="17"/>
      <c r="G559" s="17"/>
      <c r="H559" s="17"/>
      <c r="I559" s="17"/>
      <c r="J559" s="10">
        <v>1</v>
      </c>
    </row>
    <row r="560" spans="2:10" x14ac:dyDescent="0.3">
      <c r="B560" s="9" t="s">
        <v>533</v>
      </c>
      <c r="C560" s="16">
        <v>1</v>
      </c>
      <c r="D560" s="17">
        <v>1</v>
      </c>
      <c r="E560" s="17"/>
      <c r="F560" s="17">
        <v>1</v>
      </c>
      <c r="G560" s="17"/>
      <c r="H560" s="17"/>
      <c r="I560" s="17"/>
      <c r="J560" s="10">
        <v>3</v>
      </c>
    </row>
    <row r="561" spans="2:10" x14ac:dyDescent="0.3">
      <c r="B561" s="9" t="s">
        <v>534</v>
      </c>
      <c r="C561" s="16">
        <v>1</v>
      </c>
      <c r="D561" s="17">
        <v>1</v>
      </c>
      <c r="E561" s="17"/>
      <c r="F561" s="17">
        <v>1</v>
      </c>
      <c r="G561" s="17"/>
      <c r="H561" s="17"/>
      <c r="I561" s="17"/>
      <c r="J561" s="10">
        <v>3</v>
      </c>
    </row>
    <row r="562" spans="2:10" x14ac:dyDescent="0.3">
      <c r="B562" s="9" t="s">
        <v>535</v>
      </c>
      <c r="C562" s="16">
        <v>1</v>
      </c>
      <c r="D562" s="17">
        <v>1</v>
      </c>
      <c r="E562" s="17"/>
      <c r="F562" s="17">
        <v>1</v>
      </c>
      <c r="G562" s="17"/>
      <c r="H562" s="17">
        <v>1</v>
      </c>
      <c r="I562" s="17"/>
      <c r="J562" s="10">
        <v>4</v>
      </c>
    </row>
    <row r="563" spans="2:10" x14ac:dyDescent="0.3">
      <c r="B563" s="9" t="s">
        <v>537</v>
      </c>
      <c r="C563" s="16">
        <v>1</v>
      </c>
      <c r="D563" s="17">
        <v>1</v>
      </c>
      <c r="E563" s="17"/>
      <c r="F563" s="17">
        <v>1</v>
      </c>
      <c r="G563" s="17"/>
      <c r="H563" s="17"/>
      <c r="I563" s="17"/>
      <c r="J563" s="10">
        <v>3</v>
      </c>
    </row>
    <row r="564" spans="2:10" x14ac:dyDescent="0.3">
      <c r="B564" s="9" t="s">
        <v>1347</v>
      </c>
      <c r="C564" s="16"/>
      <c r="D564" s="17"/>
      <c r="E564" s="17"/>
      <c r="F564" s="17">
        <v>1</v>
      </c>
      <c r="G564" s="17"/>
      <c r="H564" s="17"/>
      <c r="I564" s="17"/>
      <c r="J564" s="10">
        <v>1</v>
      </c>
    </row>
    <row r="565" spans="2:10" x14ac:dyDescent="0.3">
      <c r="B565" s="9" t="s">
        <v>539</v>
      </c>
      <c r="C565" s="16"/>
      <c r="D565" s="17">
        <v>1</v>
      </c>
      <c r="E565" s="17"/>
      <c r="F565" s="17">
        <v>1</v>
      </c>
      <c r="G565" s="17"/>
      <c r="H565" s="17"/>
      <c r="I565" s="17"/>
      <c r="J565" s="10">
        <v>2</v>
      </c>
    </row>
    <row r="566" spans="2:10" x14ac:dyDescent="0.3">
      <c r="B566" s="9" t="s">
        <v>540</v>
      </c>
      <c r="C566" s="16"/>
      <c r="D566" s="17">
        <v>1</v>
      </c>
      <c r="E566" s="17"/>
      <c r="F566" s="17">
        <v>1</v>
      </c>
      <c r="G566" s="17"/>
      <c r="H566" s="17"/>
      <c r="I566" s="17"/>
      <c r="J566" s="10">
        <v>2</v>
      </c>
    </row>
    <row r="567" spans="2:10" x14ac:dyDescent="0.3">
      <c r="B567" s="9" t="s">
        <v>541</v>
      </c>
      <c r="C567" s="16"/>
      <c r="D567" s="17">
        <v>1</v>
      </c>
      <c r="E567" s="17"/>
      <c r="F567" s="17">
        <v>1</v>
      </c>
      <c r="G567" s="17"/>
      <c r="H567" s="17"/>
      <c r="I567" s="17"/>
      <c r="J567" s="10">
        <v>2</v>
      </c>
    </row>
    <row r="568" spans="2:10" x14ac:dyDescent="0.3">
      <c r="B568" s="9" t="s">
        <v>542</v>
      </c>
      <c r="C568" s="16"/>
      <c r="D568" s="17">
        <v>1</v>
      </c>
      <c r="E568" s="17"/>
      <c r="F568" s="17">
        <v>1</v>
      </c>
      <c r="G568" s="17"/>
      <c r="H568" s="17"/>
      <c r="I568" s="17"/>
      <c r="J568" s="10">
        <v>2</v>
      </c>
    </row>
    <row r="569" spans="2:10" x14ac:dyDescent="0.3">
      <c r="B569" s="9" t="s">
        <v>543</v>
      </c>
      <c r="C569" s="16">
        <v>1</v>
      </c>
      <c r="D569" s="17">
        <v>1</v>
      </c>
      <c r="E569" s="17"/>
      <c r="F569" s="17">
        <v>1</v>
      </c>
      <c r="G569" s="17"/>
      <c r="H569" s="17"/>
      <c r="I569" s="17"/>
      <c r="J569" s="10">
        <v>3</v>
      </c>
    </row>
    <row r="570" spans="2:10" x14ac:dyDescent="0.3">
      <c r="B570" s="9" t="s">
        <v>544</v>
      </c>
      <c r="C570" s="16"/>
      <c r="D570" s="17">
        <v>1</v>
      </c>
      <c r="E570" s="17"/>
      <c r="F570" s="17">
        <v>1</v>
      </c>
      <c r="G570" s="17"/>
      <c r="H570" s="17"/>
      <c r="I570" s="17"/>
      <c r="J570" s="10">
        <v>2</v>
      </c>
    </row>
    <row r="571" spans="2:10" x14ac:dyDescent="0.3">
      <c r="B571" s="9" t="s">
        <v>545</v>
      </c>
      <c r="C571" s="16">
        <v>1</v>
      </c>
      <c r="D571" s="17">
        <v>1</v>
      </c>
      <c r="E571" s="17"/>
      <c r="F571" s="17">
        <v>1</v>
      </c>
      <c r="G571" s="17"/>
      <c r="H571" s="17"/>
      <c r="I571" s="17"/>
      <c r="J571" s="10">
        <v>3</v>
      </c>
    </row>
    <row r="572" spans="2:10" x14ac:dyDescent="0.3">
      <c r="B572" s="9" t="s">
        <v>546</v>
      </c>
      <c r="C572" s="16"/>
      <c r="D572" s="17">
        <v>1</v>
      </c>
      <c r="E572" s="17"/>
      <c r="F572" s="17">
        <v>1</v>
      </c>
      <c r="G572" s="17"/>
      <c r="H572" s="17"/>
      <c r="I572" s="17"/>
      <c r="J572" s="10">
        <v>2</v>
      </c>
    </row>
    <row r="573" spans="2:10" x14ac:dyDescent="0.3">
      <c r="B573" s="9" t="s">
        <v>547</v>
      </c>
      <c r="C573" s="16">
        <v>1</v>
      </c>
      <c r="D573" s="17">
        <v>1</v>
      </c>
      <c r="E573" s="17"/>
      <c r="F573" s="17">
        <v>1</v>
      </c>
      <c r="G573" s="17"/>
      <c r="H573" s="17"/>
      <c r="I573" s="17"/>
      <c r="J573" s="10">
        <v>3</v>
      </c>
    </row>
    <row r="574" spans="2:10" x14ac:dyDescent="0.3">
      <c r="B574" s="9" t="s">
        <v>548</v>
      </c>
      <c r="C574" s="16">
        <v>1</v>
      </c>
      <c r="D574" s="17">
        <v>1</v>
      </c>
      <c r="E574" s="17"/>
      <c r="F574" s="17">
        <v>1</v>
      </c>
      <c r="G574" s="17"/>
      <c r="H574" s="17"/>
      <c r="I574" s="17"/>
      <c r="J574" s="10">
        <v>3</v>
      </c>
    </row>
    <row r="575" spans="2:10" x14ac:dyDescent="0.3">
      <c r="B575" s="9" t="s">
        <v>549</v>
      </c>
      <c r="C575" s="16">
        <v>1</v>
      </c>
      <c r="D575" s="17">
        <v>1</v>
      </c>
      <c r="E575" s="17"/>
      <c r="F575" s="17">
        <v>1</v>
      </c>
      <c r="G575" s="17"/>
      <c r="H575" s="17"/>
      <c r="I575" s="17"/>
      <c r="J575" s="10">
        <v>3</v>
      </c>
    </row>
    <row r="576" spans="2:10" x14ac:dyDescent="0.3">
      <c r="B576" s="9" t="s">
        <v>550</v>
      </c>
      <c r="C576" s="16"/>
      <c r="D576" s="17">
        <v>1</v>
      </c>
      <c r="E576" s="17"/>
      <c r="F576" s="17">
        <v>1</v>
      </c>
      <c r="G576" s="17"/>
      <c r="H576" s="17"/>
      <c r="I576" s="17"/>
      <c r="J576" s="10">
        <v>2</v>
      </c>
    </row>
    <row r="577" spans="2:10" x14ac:dyDescent="0.3">
      <c r="B577" s="9" t="s">
        <v>551</v>
      </c>
      <c r="C577" s="16"/>
      <c r="D577" s="17">
        <v>1</v>
      </c>
      <c r="E577" s="17"/>
      <c r="F577" s="17">
        <v>1</v>
      </c>
      <c r="G577" s="17"/>
      <c r="H577" s="17"/>
      <c r="I577" s="17"/>
      <c r="J577" s="10">
        <v>2</v>
      </c>
    </row>
    <row r="578" spans="2:10" x14ac:dyDescent="0.3">
      <c r="B578" s="9" t="s">
        <v>552</v>
      </c>
      <c r="C578" s="16"/>
      <c r="D578" s="17">
        <v>1</v>
      </c>
      <c r="E578" s="17"/>
      <c r="F578" s="17">
        <v>1</v>
      </c>
      <c r="G578" s="17"/>
      <c r="H578" s="17"/>
      <c r="I578" s="17"/>
      <c r="J578" s="10">
        <v>2</v>
      </c>
    </row>
    <row r="579" spans="2:10" x14ac:dyDescent="0.3">
      <c r="B579" s="9" t="s">
        <v>553</v>
      </c>
      <c r="C579" s="16"/>
      <c r="D579" s="17">
        <v>1</v>
      </c>
      <c r="E579" s="17"/>
      <c r="F579" s="17">
        <v>1</v>
      </c>
      <c r="G579" s="17"/>
      <c r="H579" s="17"/>
      <c r="I579" s="17"/>
      <c r="J579" s="10">
        <v>2</v>
      </c>
    </row>
    <row r="580" spans="2:10" x14ac:dyDescent="0.3">
      <c r="B580" s="9" t="s">
        <v>554</v>
      </c>
      <c r="C580" s="16"/>
      <c r="D580" s="17">
        <v>1</v>
      </c>
      <c r="E580" s="17"/>
      <c r="F580" s="17">
        <v>1</v>
      </c>
      <c r="G580" s="17"/>
      <c r="H580" s="17"/>
      <c r="I580" s="17"/>
      <c r="J580" s="10">
        <v>2</v>
      </c>
    </row>
    <row r="581" spans="2:10" x14ac:dyDescent="0.3">
      <c r="B581" s="9" t="s">
        <v>555</v>
      </c>
      <c r="C581" s="16"/>
      <c r="D581" s="17">
        <v>1</v>
      </c>
      <c r="E581" s="17"/>
      <c r="F581" s="17">
        <v>1</v>
      </c>
      <c r="G581" s="17"/>
      <c r="H581" s="17"/>
      <c r="I581" s="17"/>
      <c r="J581" s="10">
        <v>2</v>
      </c>
    </row>
    <row r="582" spans="2:10" x14ac:dyDescent="0.3">
      <c r="B582" s="9" t="s">
        <v>556</v>
      </c>
      <c r="C582" s="16"/>
      <c r="D582" s="17">
        <v>1</v>
      </c>
      <c r="E582" s="17"/>
      <c r="F582" s="17">
        <v>1</v>
      </c>
      <c r="G582" s="17"/>
      <c r="H582" s="17"/>
      <c r="I582" s="17"/>
      <c r="J582" s="10">
        <v>2</v>
      </c>
    </row>
    <row r="583" spans="2:10" x14ac:dyDescent="0.3">
      <c r="B583" s="9" t="s">
        <v>557</v>
      </c>
      <c r="C583" s="16"/>
      <c r="D583" s="17">
        <v>1</v>
      </c>
      <c r="E583" s="17"/>
      <c r="F583" s="17">
        <v>1</v>
      </c>
      <c r="G583" s="17"/>
      <c r="H583" s="17"/>
      <c r="I583" s="17"/>
      <c r="J583" s="10">
        <v>2</v>
      </c>
    </row>
    <row r="584" spans="2:10" x14ac:dyDescent="0.3">
      <c r="B584" s="9" t="s">
        <v>558</v>
      </c>
      <c r="C584" s="16"/>
      <c r="D584" s="17">
        <v>1</v>
      </c>
      <c r="E584" s="17"/>
      <c r="F584" s="17">
        <v>1</v>
      </c>
      <c r="G584" s="17"/>
      <c r="H584" s="17"/>
      <c r="I584" s="17"/>
      <c r="J584" s="10">
        <v>2</v>
      </c>
    </row>
    <row r="585" spans="2:10" x14ac:dyDescent="0.3">
      <c r="B585" s="9" t="s">
        <v>559</v>
      </c>
      <c r="C585" s="16"/>
      <c r="D585" s="17">
        <v>1</v>
      </c>
      <c r="E585" s="17"/>
      <c r="F585" s="17">
        <v>1</v>
      </c>
      <c r="G585" s="17"/>
      <c r="H585" s="17"/>
      <c r="I585" s="17"/>
      <c r="J585" s="10">
        <v>2</v>
      </c>
    </row>
    <row r="586" spans="2:10" x14ac:dyDescent="0.3">
      <c r="B586" s="9" t="s">
        <v>560</v>
      </c>
      <c r="C586" s="16"/>
      <c r="D586" s="17">
        <v>1</v>
      </c>
      <c r="E586" s="17"/>
      <c r="F586" s="17">
        <v>1</v>
      </c>
      <c r="G586" s="17"/>
      <c r="H586" s="17"/>
      <c r="I586" s="17"/>
      <c r="J586" s="10">
        <v>2</v>
      </c>
    </row>
    <row r="587" spans="2:10" x14ac:dyDescent="0.3">
      <c r="B587" s="9" t="s">
        <v>561</v>
      </c>
      <c r="C587" s="16"/>
      <c r="D587" s="17">
        <v>1</v>
      </c>
      <c r="E587" s="17"/>
      <c r="F587" s="17">
        <v>1</v>
      </c>
      <c r="G587" s="17"/>
      <c r="H587" s="17"/>
      <c r="I587" s="17"/>
      <c r="J587" s="10">
        <v>2</v>
      </c>
    </row>
    <row r="588" spans="2:10" x14ac:dyDescent="0.3">
      <c r="B588" s="9" t="s">
        <v>562</v>
      </c>
      <c r="C588" s="16"/>
      <c r="D588" s="17">
        <v>1</v>
      </c>
      <c r="E588" s="17"/>
      <c r="F588" s="17">
        <v>1</v>
      </c>
      <c r="G588" s="17"/>
      <c r="H588" s="17"/>
      <c r="I588" s="17"/>
      <c r="J588" s="10">
        <v>2</v>
      </c>
    </row>
    <row r="589" spans="2:10" x14ac:dyDescent="0.3">
      <c r="B589" s="9" t="s">
        <v>563</v>
      </c>
      <c r="C589" s="16"/>
      <c r="D589" s="17">
        <v>1</v>
      </c>
      <c r="E589" s="17"/>
      <c r="F589" s="17">
        <v>1</v>
      </c>
      <c r="G589" s="17"/>
      <c r="H589" s="17"/>
      <c r="I589" s="17"/>
      <c r="J589" s="10">
        <v>2</v>
      </c>
    </row>
    <row r="590" spans="2:10" x14ac:dyDescent="0.3">
      <c r="B590" s="9" t="s">
        <v>564</v>
      </c>
      <c r="C590" s="16">
        <v>1</v>
      </c>
      <c r="D590" s="17">
        <v>1</v>
      </c>
      <c r="E590" s="17"/>
      <c r="F590" s="17">
        <v>1</v>
      </c>
      <c r="G590" s="17"/>
      <c r="H590" s="17"/>
      <c r="I590" s="17"/>
      <c r="J590" s="10">
        <v>3</v>
      </c>
    </row>
    <row r="591" spans="2:10" x14ac:dyDescent="0.3">
      <c r="B591" s="9" t="s">
        <v>565</v>
      </c>
      <c r="C591" s="16"/>
      <c r="D591" s="17">
        <v>1</v>
      </c>
      <c r="E591" s="17"/>
      <c r="F591" s="17">
        <v>1</v>
      </c>
      <c r="G591" s="17"/>
      <c r="H591" s="17"/>
      <c r="I591" s="17"/>
      <c r="J591" s="10">
        <v>2</v>
      </c>
    </row>
    <row r="592" spans="2:10" x14ac:dyDescent="0.3">
      <c r="B592" s="9" t="s">
        <v>566</v>
      </c>
      <c r="C592" s="16"/>
      <c r="D592" s="17">
        <v>1</v>
      </c>
      <c r="E592" s="17"/>
      <c r="F592" s="17">
        <v>1</v>
      </c>
      <c r="G592" s="17"/>
      <c r="H592" s="17"/>
      <c r="I592" s="17"/>
      <c r="J592" s="10">
        <v>2</v>
      </c>
    </row>
    <row r="593" spans="2:10" x14ac:dyDescent="0.3">
      <c r="B593" s="9" t="s">
        <v>567</v>
      </c>
      <c r="C593" s="16"/>
      <c r="D593" s="17">
        <v>1</v>
      </c>
      <c r="E593" s="17"/>
      <c r="F593" s="17">
        <v>1</v>
      </c>
      <c r="G593" s="17"/>
      <c r="H593" s="17"/>
      <c r="I593" s="17"/>
      <c r="J593" s="10">
        <v>2</v>
      </c>
    </row>
    <row r="594" spans="2:10" x14ac:dyDescent="0.3">
      <c r="B594" s="9" t="s">
        <v>568</v>
      </c>
      <c r="C594" s="16"/>
      <c r="D594" s="17">
        <v>1</v>
      </c>
      <c r="E594" s="17"/>
      <c r="F594" s="17">
        <v>1</v>
      </c>
      <c r="G594" s="17"/>
      <c r="H594" s="17"/>
      <c r="I594" s="17"/>
      <c r="J594" s="10">
        <v>2</v>
      </c>
    </row>
    <row r="595" spans="2:10" x14ac:dyDescent="0.3">
      <c r="B595" s="9" t="s">
        <v>1937</v>
      </c>
      <c r="C595" s="16"/>
      <c r="D595" s="17">
        <v>1</v>
      </c>
      <c r="E595" s="17"/>
      <c r="F595" s="17">
        <v>1</v>
      </c>
      <c r="G595" s="17"/>
      <c r="H595" s="17"/>
      <c r="I595" s="17"/>
      <c r="J595" s="10">
        <v>2</v>
      </c>
    </row>
    <row r="596" spans="2:10" x14ac:dyDescent="0.3">
      <c r="B596" s="9" t="s">
        <v>569</v>
      </c>
      <c r="C596" s="16"/>
      <c r="D596" s="17">
        <v>1</v>
      </c>
      <c r="E596" s="17"/>
      <c r="F596" s="17">
        <v>1</v>
      </c>
      <c r="G596" s="17"/>
      <c r="H596" s="17"/>
      <c r="I596" s="17"/>
      <c r="J596" s="10">
        <v>2</v>
      </c>
    </row>
    <row r="597" spans="2:10" x14ac:dyDescent="0.3">
      <c r="B597" s="9" t="s">
        <v>570</v>
      </c>
      <c r="C597" s="16"/>
      <c r="D597" s="17">
        <v>1</v>
      </c>
      <c r="E597" s="17"/>
      <c r="F597" s="17">
        <v>1</v>
      </c>
      <c r="G597" s="17"/>
      <c r="H597" s="17"/>
      <c r="I597" s="17"/>
      <c r="J597" s="10">
        <v>2</v>
      </c>
    </row>
    <row r="598" spans="2:10" x14ac:dyDescent="0.3">
      <c r="B598" s="9" t="s">
        <v>571</v>
      </c>
      <c r="C598" s="16"/>
      <c r="D598" s="17">
        <v>1</v>
      </c>
      <c r="E598" s="17"/>
      <c r="F598" s="17">
        <v>1</v>
      </c>
      <c r="G598" s="17"/>
      <c r="H598" s="17"/>
      <c r="I598" s="17"/>
      <c r="J598" s="10">
        <v>2</v>
      </c>
    </row>
    <row r="599" spans="2:10" x14ac:dyDescent="0.3">
      <c r="B599" s="9" t="s">
        <v>572</v>
      </c>
      <c r="C599" s="16"/>
      <c r="D599" s="17">
        <v>1</v>
      </c>
      <c r="E599" s="17"/>
      <c r="F599" s="17">
        <v>1</v>
      </c>
      <c r="G599" s="17"/>
      <c r="H599" s="17"/>
      <c r="I599" s="17"/>
      <c r="J599" s="10">
        <v>2</v>
      </c>
    </row>
    <row r="600" spans="2:10" x14ac:dyDescent="0.3">
      <c r="B600" s="9" t="s">
        <v>573</v>
      </c>
      <c r="C600" s="16"/>
      <c r="D600" s="17">
        <v>1</v>
      </c>
      <c r="E600" s="17"/>
      <c r="F600" s="17">
        <v>1</v>
      </c>
      <c r="G600" s="17"/>
      <c r="H600" s="17"/>
      <c r="I600" s="17"/>
      <c r="J600" s="10">
        <v>2</v>
      </c>
    </row>
    <row r="601" spans="2:10" x14ac:dyDescent="0.3">
      <c r="B601" s="9" t="s">
        <v>574</v>
      </c>
      <c r="C601" s="16"/>
      <c r="D601" s="17">
        <v>1</v>
      </c>
      <c r="E601" s="17"/>
      <c r="F601" s="17">
        <v>1</v>
      </c>
      <c r="G601" s="17"/>
      <c r="H601" s="17"/>
      <c r="I601" s="17"/>
      <c r="J601" s="10">
        <v>2</v>
      </c>
    </row>
    <row r="602" spans="2:10" x14ac:dyDescent="0.3">
      <c r="B602" s="9" t="s">
        <v>575</v>
      </c>
      <c r="C602" s="16"/>
      <c r="D602" s="17">
        <v>1</v>
      </c>
      <c r="E602" s="17"/>
      <c r="F602" s="17">
        <v>1</v>
      </c>
      <c r="G602" s="17"/>
      <c r="H602" s="17"/>
      <c r="I602" s="17"/>
      <c r="J602" s="10">
        <v>2</v>
      </c>
    </row>
    <row r="603" spans="2:10" x14ac:dyDescent="0.3">
      <c r="B603" s="9" t="s">
        <v>576</v>
      </c>
      <c r="C603" s="16"/>
      <c r="D603" s="17">
        <v>1</v>
      </c>
      <c r="E603" s="17"/>
      <c r="F603" s="17">
        <v>1</v>
      </c>
      <c r="G603" s="17"/>
      <c r="H603" s="17"/>
      <c r="I603" s="17"/>
      <c r="J603" s="10">
        <v>2</v>
      </c>
    </row>
    <row r="604" spans="2:10" x14ac:dyDescent="0.3">
      <c r="B604" s="9" t="s">
        <v>577</v>
      </c>
      <c r="C604" s="16"/>
      <c r="D604" s="17">
        <v>1</v>
      </c>
      <c r="E604" s="17"/>
      <c r="F604" s="17">
        <v>1</v>
      </c>
      <c r="G604" s="17"/>
      <c r="H604" s="17"/>
      <c r="I604" s="17"/>
      <c r="J604" s="10">
        <v>2</v>
      </c>
    </row>
    <row r="605" spans="2:10" x14ac:dyDescent="0.3">
      <c r="B605" s="9" t="s">
        <v>578</v>
      </c>
      <c r="C605" s="16"/>
      <c r="D605" s="17">
        <v>1</v>
      </c>
      <c r="E605" s="17"/>
      <c r="F605" s="17">
        <v>1</v>
      </c>
      <c r="G605" s="17"/>
      <c r="H605" s="17"/>
      <c r="I605" s="17"/>
      <c r="J605" s="10">
        <v>2</v>
      </c>
    </row>
    <row r="606" spans="2:10" x14ac:dyDescent="0.3">
      <c r="B606" s="9" t="s">
        <v>579</v>
      </c>
      <c r="C606" s="16">
        <v>1</v>
      </c>
      <c r="D606" s="17">
        <v>1</v>
      </c>
      <c r="E606" s="17"/>
      <c r="F606" s="17">
        <v>1</v>
      </c>
      <c r="G606" s="17"/>
      <c r="H606" s="17"/>
      <c r="I606" s="17"/>
      <c r="J606" s="10">
        <v>3</v>
      </c>
    </row>
    <row r="607" spans="2:10" x14ac:dyDescent="0.3">
      <c r="B607" s="9" t="s">
        <v>580</v>
      </c>
      <c r="C607" s="16"/>
      <c r="D607" s="17">
        <v>1</v>
      </c>
      <c r="E607" s="17"/>
      <c r="F607" s="17">
        <v>1</v>
      </c>
      <c r="G607" s="17"/>
      <c r="H607" s="17"/>
      <c r="I607" s="17"/>
      <c r="J607" s="10">
        <v>2</v>
      </c>
    </row>
    <row r="608" spans="2:10" x14ac:dyDescent="0.3">
      <c r="B608" s="9" t="s">
        <v>581</v>
      </c>
      <c r="C608" s="16"/>
      <c r="D608" s="17">
        <v>1</v>
      </c>
      <c r="E608" s="17"/>
      <c r="F608" s="17">
        <v>1</v>
      </c>
      <c r="G608" s="17"/>
      <c r="H608" s="17"/>
      <c r="I608" s="17"/>
      <c r="J608" s="10">
        <v>2</v>
      </c>
    </row>
    <row r="609" spans="2:10" x14ac:dyDescent="0.3">
      <c r="B609" s="9" t="s">
        <v>582</v>
      </c>
      <c r="C609" s="16"/>
      <c r="D609" s="17">
        <v>1</v>
      </c>
      <c r="E609" s="17"/>
      <c r="F609" s="17">
        <v>1</v>
      </c>
      <c r="G609" s="17"/>
      <c r="H609" s="17"/>
      <c r="I609" s="17"/>
      <c r="J609" s="10">
        <v>2</v>
      </c>
    </row>
    <row r="610" spans="2:10" x14ac:dyDescent="0.3">
      <c r="B610" s="9" t="s">
        <v>752</v>
      </c>
      <c r="C610" s="16"/>
      <c r="D610" s="17">
        <v>1</v>
      </c>
      <c r="E610" s="17"/>
      <c r="F610" s="17">
        <v>1</v>
      </c>
      <c r="G610" s="17"/>
      <c r="H610" s="17"/>
      <c r="I610" s="17"/>
      <c r="J610" s="10">
        <v>2</v>
      </c>
    </row>
    <row r="611" spans="2:10" x14ac:dyDescent="0.3">
      <c r="B611" s="9" t="s">
        <v>583</v>
      </c>
      <c r="C611" s="16"/>
      <c r="D611" s="17">
        <v>1</v>
      </c>
      <c r="E611" s="17"/>
      <c r="F611" s="17">
        <v>1</v>
      </c>
      <c r="G611" s="17"/>
      <c r="H611" s="17"/>
      <c r="I611" s="17"/>
      <c r="J611" s="10">
        <v>2</v>
      </c>
    </row>
    <row r="612" spans="2:10" x14ac:dyDescent="0.3">
      <c r="B612" s="9" t="s">
        <v>584</v>
      </c>
      <c r="C612" s="16"/>
      <c r="D612" s="17">
        <v>1</v>
      </c>
      <c r="E612" s="17"/>
      <c r="F612" s="17">
        <v>1</v>
      </c>
      <c r="G612" s="17"/>
      <c r="H612" s="17"/>
      <c r="I612" s="17"/>
      <c r="J612" s="10">
        <v>2</v>
      </c>
    </row>
    <row r="613" spans="2:10" x14ac:dyDescent="0.3">
      <c r="B613" s="9" t="s">
        <v>585</v>
      </c>
      <c r="C613" s="16"/>
      <c r="D613" s="17">
        <v>1</v>
      </c>
      <c r="E613" s="17"/>
      <c r="F613" s="17">
        <v>1</v>
      </c>
      <c r="G613" s="17"/>
      <c r="H613" s="17"/>
      <c r="I613" s="17"/>
      <c r="J613" s="10">
        <v>2</v>
      </c>
    </row>
    <row r="614" spans="2:10" x14ac:dyDescent="0.3">
      <c r="B614" s="9" t="s">
        <v>1043</v>
      </c>
      <c r="C614" s="16"/>
      <c r="D614" s="17">
        <v>1</v>
      </c>
      <c r="E614" s="17"/>
      <c r="F614" s="17">
        <v>1</v>
      </c>
      <c r="G614" s="17"/>
      <c r="H614" s="17"/>
      <c r="I614" s="17"/>
      <c r="J614" s="10">
        <v>2</v>
      </c>
    </row>
    <row r="615" spans="2:10" x14ac:dyDescent="0.3">
      <c r="B615" s="9" t="s">
        <v>586</v>
      </c>
      <c r="C615" s="16"/>
      <c r="D615" s="17">
        <v>1</v>
      </c>
      <c r="E615" s="17"/>
      <c r="F615" s="17">
        <v>1</v>
      </c>
      <c r="G615" s="17"/>
      <c r="H615" s="17"/>
      <c r="I615" s="17"/>
      <c r="J615" s="10">
        <v>2</v>
      </c>
    </row>
    <row r="616" spans="2:10" x14ac:dyDescent="0.3">
      <c r="B616" s="9" t="s">
        <v>587</v>
      </c>
      <c r="C616" s="16"/>
      <c r="D616" s="17">
        <v>1</v>
      </c>
      <c r="E616" s="17"/>
      <c r="F616" s="17">
        <v>1</v>
      </c>
      <c r="G616" s="17"/>
      <c r="H616" s="17"/>
      <c r="I616" s="17"/>
      <c r="J616" s="10">
        <v>2</v>
      </c>
    </row>
    <row r="617" spans="2:10" x14ac:dyDescent="0.3">
      <c r="B617" s="9" t="s">
        <v>588</v>
      </c>
      <c r="C617" s="16">
        <v>1</v>
      </c>
      <c r="D617" s="17">
        <v>1</v>
      </c>
      <c r="E617" s="17"/>
      <c r="F617" s="17">
        <v>1</v>
      </c>
      <c r="G617" s="17"/>
      <c r="H617" s="17">
        <v>1</v>
      </c>
      <c r="I617" s="17"/>
      <c r="J617" s="10">
        <v>4</v>
      </c>
    </row>
    <row r="618" spans="2:10" x14ac:dyDescent="0.3">
      <c r="B618" s="9" t="s">
        <v>590</v>
      </c>
      <c r="C618" s="16">
        <v>1</v>
      </c>
      <c r="D618" s="17">
        <v>1</v>
      </c>
      <c r="E618" s="17"/>
      <c r="F618" s="17">
        <v>1</v>
      </c>
      <c r="G618" s="17"/>
      <c r="H618" s="17"/>
      <c r="I618" s="17"/>
      <c r="J618" s="10">
        <v>3</v>
      </c>
    </row>
    <row r="619" spans="2:10" x14ac:dyDescent="0.3">
      <c r="B619" s="9" t="s">
        <v>592</v>
      </c>
      <c r="C619" s="16">
        <v>1</v>
      </c>
      <c r="D619" s="17">
        <v>1</v>
      </c>
      <c r="E619" s="17"/>
      <c r="F619" s="17">
        <v>1</v>
      </c>
      <c r="G619" s="17"/>
      <c r="H619" s="17"/>
      <c r="I619" s="17"/>
      <c r="J619" s="10">
        <v>3</v>
      </c>
    </row>
    <row r="620" spans="2:10" x14ac:dyDescent="0.3">
      <c r="B620" s="9" t="s">
        <v>594</v>
      </c>
      <c r="C620" s="16">
        <v>1</v>
      </c>
      <c r="D620" s="17"/>
      <c r="E620" s="17"/>
      <c r="F620" s="17"/>
      <c r="G620" s="17"/>
      <c r="H620" s="17"/>
      <c r="I620" s="17">
        <v>1</v>
      </c>
      <c r="J620" s="10">
        <v>2</v>
      </c>
    </row>
    <row r="621" spans="2:10" x14ac:dyDescent="0.3">
      <c r="B621" s="9" t="s">
        <v>595</v>
      </c>
      <c r="C621" s="16">
        <v>1</v>
      </c>
      <c r="D621" s="17">
        <v>1</v>
      </c>
      <c r="E621" s="17"/>
      <c r="F621" s="17">
        <v>1</v>
      </c>
      <c r="G621" s="17"/>
      <c r="H621" s="17">
        <v>1</v>
      </c>
      <c r="I621" s="17"/>
      <c r="J621" s="10">
        <v>4</v>
      </c>
    </row>
    <row r="622" spans="2:10" x14ac:dyDescent="0.3">
      <c r="B622" s="9" t="s">
        <v>1111</v>
      </c>
      <c r="C622" s="16"/>
      <c r="D622" s="17">
        <v>1</v>
      </c>
      <c r="E622" s="17"/>
      <c r="F622" s="17"/>
      <c r="G622" s="17"/>
      <c r="H622" s="17"/>
      <c r="I622" s="17"/>
      <c r="J622" s="10">
        <v>1</v>
      </c>
    </row>
    <row r="623" spans="2:10" x14ac:dyDescent="0.3">
      <c r="B623" s="9" t="s">
        <v>596</v>
      </c>
      <c r="C623" s="16">
        <v>1</v>
      </c>
      <c r="D623" s="17">
        <v>1</v>
      </c>
      <c r="E623" s="17"/>
      <c r="F623" s="17">
        <v>1</v>
      </c>
      <c r="G623" s="17"/>
      <c r="H623" s="17">
        <v>1</v>
      </c>
      <c r="I623" s="17"/>
      <c r="J623" s="10">
        <v>4</v>
      </c>
    </row>
    <row r="624" spans="2:10" x14ac:dyDescent="0.3">
      <c r="B624" s="9" t="s">
        <v>597</v>
      </c>
      <c r="C624" s="16">
        <v>1</v>
      </c>
      <c r="D624" s="17">
        <v>1</v>
      </c>
      <c r="E624" s="17"/>
      <c r="F624" s="17">
        <v>1</v>
      </c>
      <c r="G624" s="17"/>
      <c r="H624" s="17"/>
      <c r="I624" s="17"/>
      <c r="J624" s="10">
        <v>3</v>
      </c>
    </row>
    <row r="625" spans="2:10" x14ac:dyDescent="0.3">
      <c r="B625" s="9" t="s">
        <v>598</v>
      </c>
      <c r="C625" s="16">
        <v>1</v>
      </c>
      <c r="D625" s="17">
        <v>1</v>
      </c>
      <c r="E625" s="17"/>
      <c r="F625" s="17">
        <v>1</v>
      </c>
      <c r="G625" s="17"/>
      <c r="H625" s="17"/>
      <c r="I625" s="17"/>
      <c r="J625" s="10">
        <v>3</v>
      </c>
    </row>
    <row r="626" spans="2:10" x14ac:dyDescent="0.3">
      <c r="B626" s="9" t="s">
        <v>599</v>
      </c>
      <c r="C626" s="16">
        <v>1</v>
      </c>
      <c r="D626" s="17">
        <v>1</v>
      </c>
      <c r="E626" s="17"/>
      <c r="F626" s="17">
        <v>1</v>
      </c>
      <c r="G626" s="17"/>
      <c r="H626" s="17"/>
      <c r="I626" s="17"/>
      <c r="J626" s="10">
        <v>3</v>
      </c>
    </row>
    <row r="627" spans="2:10" x14ac:dyDescent="0.3">
      <c r="B627" s="9" t="s">
        <v>600</v>
      </c>
      <c r="C627" s="16">
        <v>1</v>
      </c>
      <c r="D627" s="17">
        <v>1</v>
      </c>
      <c r="E627" s="17"/>
      <c r="F627" s="17">
        <v>1</v>
      </c>
      <c r="G627" s="17"/>
      <c r="H627" s="17"/>
      <c r="I627" s="17"/>
      <c r="J627" s="10">
        <v>3</v>
      </c>
    </row>
    <row r="628" spans="2:10" x14ac:dyDescent="0.3">
      <c r="B628" s="9" t="s">
        <v>601</v>
      </c>
      <c r="C628" s="16">
        <v>1</v>
      </c>
      <c r="D628" s="17">
        <v>1</v>
      </c>
      <c r="E628" s="17"/>
      <c r="F628" s="17">
        <v>1</v>
      </c>
      <c r="G628" s="17"/>
      <c r="H628" s="17"/>
      <c r="I628" s="17"/>
      <c r="J628" s="10">
        <v>3</v>
      </c>
    </row>
    <row r="629" spans="2:10" x14ac:dyDescent="0.3">
      <c r="B629" s="9" t="s">
        <v>602</v>
      </c>
      <c r="C629" s="16">
        <v>1</v>
      </c>
      <c r="D629" s="17">
        <v>1</v>
      </c>
      <c r="E629" s="17"/>
      <c r="F629" s="17">
        <v>1</v>
      </c>
      <c r="G629" s="17"/>
      <c r="H629" s="17"/>
      <c r="I629" s="17"/>
      <c r="J629" s="10">
        <v>3</v>
      </c>
    </row>
    <row r="630" spans="2:10" x14ac:dyDescent="0.3">
      <c r="B630" s="9" t="s">
        <v>603</v>
      </c>
      <c r="C630" s="16">
        <v>1</v>
      </c>
      <c r="D630" s="17">
        <v>1</v>
      </c>
      <c r="E630" s="17"/>
      <c r="F630" s="17">
        <v>1</v>
      </c>
      <c r="G630" s="17"/>
      <c r="H630" s="17">
        <v>1</v>
      </c>
      <c r="I630" s="17"/>
      <c r="J630" s="10">
        <v>4</v>
      </c>
    </row>
    <row r="631" spans="2:10" x14ac:dyDescent="0.3">
      <c r="B631" s="9" t="s">
        <v>604</v>
      </c>
      <c r="C631" s="16">
        <v>1</v>
      </c>
      <c r="D631" s="17">
        <v>1</v>
      </c>
      <c r="E631" s="17"/>
      <c r="F631" s="17">
        <v>1</v>
      </c>
      <c r="G631" s="17"/>
      <c r="H631" s="17"/>
      <c r="I631" s="17"/>
      <c r="J631" s="10">
        <v>3</v>
      </c>
    </row>
    <row r="632" spans="2:10" x14ac:dyDescent="0.3">
      <c r="B632" s="9" t="s">
        <v>605</v>
      </c>
      <c r="C632" s="16">
        <v>1</v>
      </c>
      <c r="D632" s="17">
        <v>1</v>
      </c>
      <c r="E632" s="17"/>
      <c r="F632" s="17">
        <v>1</v>
      </c>
      <c r="G632" s="17"/>
      <c r="H632" s="17"/>
      <c r="I632" s="17"/>
      <c r="J632" s="10">
        <v>3</v>
      </c>
    </row>
    <row r="633" spans="2:10" x14ac:dyDescent="0.3">
      <c r="B633" s="9" t="s">
        <v>606</v>
      </c>
      <c r="C633" s="16">
        <v>1</v>
      </c>
      <c r="D633" s="17">
        <v>1</v>
      </c>
      <c r="E633" s="17"/>
      <c r="F633" s="17">
        <v>1</v>
      </c>
      <c r="G633" s="17"/>
      <c r="H633" s="17"/>
      <c r="I633" s="17"/>
      <c r="J633" s="10">
        <v>3</v>
      </c>
    </row>
    <row r="634" spans="2:10" x14ac:dyDescent="0.3">
      <c r="B634" s="9" t="s">
        <v>607</v>
      </c>
      <c r="C634" s="16">
        <v>1</v>
      </c>
      <c r="D634" s="17">
        <v>1</v>
      </c>
      <c r="E634" s="17"/>
      <c r="F634" s="17">
        <v>1</v>
      </c>
      <c r="G634" s="17"/>
      <c r="H634" s="17"/>
      <c r="I634" s="17"/>
      <c r="J634" s="10">
        <v>3</v>
      </c>
    </row>
    <row r="635" spans="2:10" x14ac:dyDescent="0.3">
      <c r="B635" s="9" t="s">
        <v>608</v>
      </c>
      <c r="C635" s="16">
        <v>1</v>
      </c>
      <c r="D635" s="17">
        <v>1</v>
      </c>
      <c r="E635" s="17"/>
      <c r="F635" s="17">
        <v>1</v>
      </c>
      <c r="G635" s="17"/>
      <c r="H635" s="17"/>
      <c r="I635" s="17"/>
      <c r="J635" s="10">
        <v>3</v>
      </c>
    </row>
    <row r="636" spans="2:10" x14ac:dyDescent="0.3">
      <c r="B636" s="9" t="s">
        <v>609</v>
      </c>
      <c r="C636" s="16">
        <v>1</v>
      </c>
      <c r="D636" s="17">
        <v>1</v>
      </c>
      <c r="E636" s="17"/>
      <c r="F636" s="17">
        <v>1</v>
      </c>
      <c r="G636" s="17">
        <v>1</v>
      </c>
      <c r="H636" s="17"/>
      <c r="I636" s="17"/>
      <c r="J636" s="10">
        <v>4</v>
      </c>
    </row>
    <row r="637" spans="2:10" x14ac:dyDescent="0.3">
      <c r="B637" s="9" t="s">
        <v>610</v>
      </c>
      <c r="C637" s="16">
        <v>1</v>
      </c>
      <c r="D637" s="17">
        <v>1</v>
      </c>
      <c r="E637" s="17"/>
      <c r="F637" s="17">
        <v>1</v>
      </c>
      <c r="G637" s="17"/>
      <c r="H637" s="17">
        <v>1</v>
      </c>
      <c r="I637" s="17"/>
      <c r="J637" s="10">
        <v>4</v>
      </c>
    </row>
    <row r="638" spans="2:10" x14ac:dyDescent="0.3">
      <c r="B638" s="9" t="s">
        <v>611</v>
      </c>
      <c r="C638" s="16">
        <v>1</v>
      </c>
      <c r="D638" s="17">
        <v>1</v>
      </c>
      <c r="E638" s="17"/>
      <c r="F638" s="17">
        <v>1</v>
      </c>
      <c r="G638" s="17"/>
      <c r="H638" s="17">
        <v>1</v>
      </c>
      <c r="I638" s="17"/>
      <c r="J638" s="10">
        <v>4</v>
      </c>
    </row>
    <row r="639" spans="2:10" x14ac:dyDescent="0.3">
      <c r="B639" s="9" t="s">
        <v>612</v>
      </c>
      <c r="C639" s="16">
        <v>1</v>
      </c>
      <c r="D639" s="17">
        <v>1</v>
      </c>
      <c r="E639" s="17"/>
      <c r="F639" s="17">
        <v>1</v>
      </c>
      <c r="G639" s="17"/>
      <c r="H639" s="17">
        <v>1</v>
      </c>
      <c r="I639" s="17"/>
      <c r="J639" s="10">
        <v>4</v>
      </c>
    </row>
    <row r="640" spans="2:10" x14ac:dyDescent="0.3">
      <c r="B640" s="9" t="s">
        <v>1305</v>
      </c>
      <c r="C640" s="16">
        <v>1</v>
      </c>
      <c r="D640" s="17">
        <v>1</v>
      </c>
      <c r="E640" s="17"/>
      <c r="F640" s="17">
        <v>1</v>
      </c>
      <c r="G640" s="17"/>
      <c r="H640" s="17"/>
      <c r="I640" s="17"/>
      <c r="J640" s="10">
        <v>3</v>
      </c>
    </row>
    <row r="641" spans="2:10" x14ac:dyDescent="0.3">
      <c r="B641" s="9" t="s">
        <v>613</v>
      </c>
      <c r="C641" s="16">
        <v>1</v>
      </c>
      <c r="D641" s="17">
        <v>1</v>
      </c>
      <c r="E641" s="17"/>
      <c r="F641" s="17">
        <v>1</v>
      </c>
      <c r="G641" s="17"/>
      <c r="H641" s="17"/>
      <c r="I641" s="17"/>
      <c r="J641" s="10">
        <v>3</v>
      </c>
    </row>
    <row r="642" spans="2:10" x14ac:dyDescent="0.3">
      <c r="B642" s="9" t="s">
        <v>615</v>
      </c>
      <c r="C642" s="16">
        <v>1</v>
      </c>
      <c r="D642" s="17">
        <v>1</v>
      </c>
      <c r="E642" s="17"/>
      <c r="F642" s="17">
        <v>1</v>
      </c>
      <c r="G642" s="17"/>
      <c r="H642" s="17"/>
      <c r="I642" s="17"/>
      <c r="J642" s="10">
        <v>3</v>
      </c>
    </row>
    <row r="643" spans="2:10" x14ac:dyDescent="0.3">
      <c r="B643" s="9" t="s">
        <v>616</v>
      </c>
      <c r="C643" s="16">
        <v>1</v>
      </c>
      <c r="D643" s="17">
        <v>1</v>
      </c>
      <c r="E643" s="17"/>
      <c r="F643" s="17">
        <v>1</v>
      </c>
      <c r="G643" s="17"/>
      <c r="H643" s="17">
        <v>1</v>
      </c>
      <c r="I643" s="17"/>
      <c r="J643" s="10">
        <v>4</v>
      </c>
    </row>
    <row r="644" spans="2:10" x14ac:dyDescent="0.3">
      <c r="B644" s="9" t="s">
        <v>618</v>
      </c>
      <c r="C644" s="16">
        <v>1</v>
      </c>
      <c r="D644" s="17">
        <v>1</v>
      </c>
      <c r="E644" s="17"/>
      <c r="F644" s="17">
        <v>1</v>
      </c>
      <c r="G644" s="17"/>
      <c r="H644" s="17">
        <v>1</v>
      </c>
      <c r="I644" s="17"/>
      <c r="J644" s="10">
        <v>4</v>
      </c>
    </row>
    <row r="645" spans="2:10" x14ac:dyDescent="0.3">
      <c r="B645" s="9" t="s">
        <v>619</v>
      </c>
      <c r="C645" s="16">
        <v>1</v>
      </c>
      <c r="D645" s="17">
        <v>1</v>
      </c>
      <c r="E645" s="17"/>
      <c r="F645" s="17">
        <v>1</v>
      </c>
      <c r="G645" s="17"/>
      <c r="H645" s="17">
        <v>1</v>
      </c>
      <c r="I645" s="17"/>
      <c r="J645" s="10">
        <v>4</v>
      </c>
    </row>
    <row r="646" spans="2:10" x14ac:dyDescent="0.3">
      <c r="B646" s="9" t="s">
        <v>620</v>
      </c>
      <c r="C646" s="16">
        <v>1</v>
      </c>
      <c r="D646" s="17">
        <v>1</v>
      </c>
      <c r="E646" s="17"/>
      <c r="F646" s="17">
        <v>1</v>
      </c>
      <c r="G646" s="17"/>
      <c r="H646" s="17">
        <v>1</v>
      </c>
      <c r="I646" s="17"/>
      <c r="J646" s="10">
        <v>4</v>
      </c>
    </row>
    <row r="647" spans="2:10" x14ac:dyDescent="0.3">
      <c r="B647" s="9" t="s">
        <v>621</v>
      </c>
      <c r="C647" s="16">
        <v>1</v>
      </c>
      <c r="D647" s="17">
        <v>1</v>
      </c>
      <c r="E647" s="17"/>
      <c r="F647" s="17">
        <v>1</v>
      </c>
      <c r="G647" s="17"/>
      <c r="H647" s="17"/>
      <c r="I647" s="17"/>
      <c r="J647" s="10">
        <v>3</v>
      </c>
    </row>
    <row r="648" spans="2:10" x14ac:dyDescent="0.3">
      <c r="B648" s="9" t="s">
        <v>622</v>
      </c>
      <c r="C648" s="16">
        <v>1</v>
      </c>
      <c r="D648" s="17">
        <v>1</v>
      </c>
      <c r="E648" s="17"/>
      <c r="F648" s="17">
        <v>1</v>
      </c>
      <c r="G648" s="17"/>
      <c r="H648" s="17"/>
      <c r="I648" s="17"/>
      <c r="J648" s="10">
        <v>3</v>
      </c>
    </row>
    <row r="649" spans="2:10" x14ac:dyDescent="0.3">
      <c r="B649" s="9" t="s">
        <v>623</v>
      </c>
      <c r="C649" s="16">
        <v>1</v>
      </c>
      <c r="D649" s="17">
        <v>1</v>
      </c>
      <c r="E649" s="17"/>
      <c r="F649" s="17">
        <v>1</v>
      </c>
      <c r="G649" s="17"/>
      <c r="H649" s="17">
        <v>1</v>
      </c>
      <c r="I649" s="17"/>
      <c r="J649" s="10">
        <v>4</v>
      </c>
    </row>
    <row r="650" spans="2:10" x14ac:dyDescent="0.3">
      <c r="B650" s="9" t="s">
        <v>624</v>
      </c>
      <c r="C650" s="16">
        <v>1</v>
      </c>
      <c r="D650" s="17">
        <v>1</v>
      </c>
      <c r="E650" s="17"/>
      <c r="F650" s="17">
        <v>1</v>
      </c>
      <c r="G650" s="17"/>
      <c r="H650" s="17">
        <v>1</v>
      </c>
      <c r="I650" s="17"/>
      <c r="J650" s="10">
        <v>4</v>
      </c>
    </row>
    <row r="651" spans="2:10" x14ac:dyDescent="0.3">
      <c r="B651" s="9" t="s">
        <v>625</v>
      </c>
      <c r="C651" s="16">
        <v>1</v>
      </c>
      <c r="D651" s="17">
        <v>1</v>
      </c>
      <c r="E651" s="17"/>
      <c r="F651" s="17">
        <v>1</v>
      </c>
      <c r="G651" s="17"/>
      <c r="H651" s="17"/>
      <c r="I651" s="17"/>
      <c r="J651" s="10">
        <v>3</v>
      </c>
    </row>
    <row r="652" spans="2:10" x14ac:dyDescent="0.3">
      <c r="B652" s="9" t="s">
        <v>626</v>
      </c>
      <c r="C652" s="16">
        <v>1</v>
      </c>
      <c r="D652" s="17">
        <v>1</v>
      </c>
      <c r="E652" s="17"/>
      <c r="F652" s="17">
        <v>1</v>
      </c>
      <c r="G652" s="17"/>
      <c r="H652" s="17">
        <v>1</v>
      </c>
      <c r="I652" s="17"/>
      <c r="J652" s="10">
        <v>4</v>
      </c>
    </row>
    <row r="653" spans="2:10" x14ac:dyDescent="0.3">
      <c r="B653" s="9" t="s">
        <v>627</v>
      </c>
      <c r="C653" s="16">
        <v>1</v>
      </c>
      <c r="D653" s="17">
        <v>1</v>
      </c>
      <c r="E653" s="17"/>
      <c r="F653" s="17">
        <v>1</v>
      </c>
      <c r="G653" s="17"/>
      <c r="H653" s="17">
        <v>1</v>
      </c>
      <c r="I653" s="17"/>
      <c r="J653" s="10">
        <v>4</v>
      </c>
    </row>
    <row r="654" spans="2:10" x14ac:dyDescent="0.3">
      <c r="B654" s="9" t="s">
        <v>628</v>
      </c>
      <c r="C654" s="16">
        <v>1</v>
      </c>
      <c r="D654" s="17">
        <v>1</v>
      </c>
      <c r="E654" s="17"/>
      <c r="F654" s="17">
        <v>1</v>
      </c>
      <c r="G654" s="17"/>
      <c r="H654" s="17"/>
      <c r="I654" s="17"/>
      <c r="J654" s="10">
        <v>3</v>
      </c>
    </row>
    <row r="655" spans="2:10" x14ac:dyDescent="0.3">
      <c r="B655" s="9" t="s">
        <v>629</v>
      </c>
      <c r="C655" s="16">
        <v>1</v>
      </c>
      <c r="D655" s="17">
        <v>1</v>
      </c>
      <c r="E655" s="17"/>
      <c r="F655" s="17"/>
      <c r="G655" s="17"/>
      <c r="H655" s="17"/>
      <c r="I655" s="17"/>
      <c r="J655" s="10">
        <v>2</v>
      </c>
    </row>
    <row r="656" spans="2:10" x14ac:dyDescent="0.3">
      <c r="B656" s="9" t="s">
        <v>630</v>
      </c>
      <c r="C656" s="16">
        <v>1</v>
      </c>
      <c r="D656" s="17">
        <v>1</v>
      </c>
      <c r="E656" s="17"/>
      <c r="F656" s="17">
        <v>1</v>
      </c>
      <c r="G656" s="17"/>
      <c r="H656" s="17"/>
      <c r="I656" s="17"/>
      <c r="J656" s="10">
        <v>3</v>
      </c>
    </row>
    <row r="657" spans="2:10" x14ac:dyDescent="0.3">
      <c r="B657" s="9" t="s">
        <v>632</v>
      </c>
      <c r="C657" s="16">
        <v>1</v>
      </c>
      <c r="D657" s="17">
        <v>1</v>
      </c>
      <c r="E657" s="17"/>
      <c r="F657" s="17">
        <v>1</v>
      </c>
      <c r="G657" s="17"/>
      <c r="H657" s="17"/>
      <c r="I657" s="17"/>
      <c r="J657" s="10">
        <v>3</v>
      </c>
    </row>
    <row r="658" spans="2:10" x14ac:dyDescent="0.3">
      <c r="B658" s="9" t="s">
        <v>1872</v>
      </c>
      <c r="C658" s="16">
        <v>1</v>
      </c>
      <c r="D658" s="17">
        <v>1</v>
      </c>
      <c r="E658" s="17"/>
      <c r="F658" s="17">
        <v>1</v>
      </c>
      <c r="G658" s="17"/>
      <c r="H658" s="17"/>
      <c r="I658" s="17"/>
      <c r="J658" s="10">
        <v>3</v>
      </c>
    </row>
    <row r="659" spans="2:10" x14ac:dyDescent="0.3">
      <c r="B659" s="9" t="s">
        <v>633</v>
      </c>
      <c r="C659" s="16">
        <v>1</v>
      </c>
      <c r="D659" s="17">
        <v>1</v>
      </c>
      <c r="E659" s="17"/>
      <c r="F659" s="17">
        <v>1</v>
      </c>
      <c r="G659" s="17"/>
      <c r="H659" s="17"/>
      <c r="I659" s="17"/>
      <c r="J659" s="10">
        <v>3</v>
      </c>
    </row>
    <row r="660" spans="2:10" x14ac:dyDescent="0.3">
      <c r="B660" s="9" t="s">
        <v>634</v>
      </c>
      <c r="C660" s="16">
        <v>1</v>
      </c>
      <c r="D660" s="17">
        <v>1</v>
      </c>
      <c r="E660" s="17"/>
      <c r="F660" s="17">
        <v>1</v>
      </c>
      <c r="G660" s="17"/>
      <c r="H660" s="17"/>
      <c r="I660" s="17"/>
      <c r="J660" s="10">
        <v>3</v>
      </c>
    </row>
    <row r="661" spans="2:10" x14ac:dyDescent="0.3">
      <c r="B661" s="9" t="s">
        <v>635</v>
      </c>
      <c r="C661" s="16">
        <v>1</v>
      </c>
      <c r="D661" s="17">
        <v>1</v>
      </c>
      <c r="E661" s="17"/>
      <c r="F661" s="17">
        <v>1</v>
      </c>
      <c r="G661" s="17"/>
      <c r="H661" s="17"/>
      <c r="I661" s="17"/>
      <c r="J661" s="10">
        <v>3</v>
      </c>
    </row>
    <row r="662" spans="2:10" x14ac:dyDescent="0.3">
      <c r="B662" s="9" t="s">
        <v>636</v>
      </c>
      <c r="C662" s="16">
        <v>1</v>
      </c>
      <c r="D662" s="17">
        <v>1</v>
      </c>
      <c r="E662" s="17"/>
      <c r="F662" s="17">
        <v>1</v>
      </c>
      <c r="G662" s="17"/>
      <c r="H662" s="17"/>
      <c r="I662" s="17"/>
      <c r="J662" s="10">
        <v>3</v>
      </c>
    </row>
    <row r="663" spans="2:10" x14ac:dyDescent="0.3">
      <c r="B663" s="9" t="s">
        <v>638</v>
      </c>
      <c r="C663" s="16">
        <v>1</v>
      </c>
      <c r="D663" s="17">
        <v>1</v>
      </c>
      <c r="E663" s="17"/>
      <c r="F663" s="17">
        <v>1</v>
      </c>
      <c r="G663" s="17">
        <v>1</v>
      </c>
      <c r="H663" s="17">
        <v>1</v>
      </c>
      <c r="I663" s="17"/>
      <c r="J663" s="10">
        <v>5</v>
      </c>
    </row>
    <row r="664" spans="2:10" x14ac:dyDescent="0.3">
      <c r="B664" s="9" t="s">
        <v>640</v>
      </c>
      <c r="C664" s="16">
        <v>1</v>
      </c>
      <c r="D664" s="17">
        <v>1</v>
      </c>
      <c r="E664" s="17"/>
      <c r="F664" s="17">
        <v>1</v>
      </c>
      <c r="G664" s="17"/>
      <c r="H664" s="17"/>
      <c r="I664" s="17"/>
      <c r="J664" s="10">
        <v>3</v>
      </c>
    </row>
    <row r="665" spans="2:10" x14ac:dyDescent="0.3">
      <c r="B665" s="9" t="s">
        <v>641</v>
      </c>
      <c r="C665" s="16">
        <v>1</v>
      </c>
      <c r="D665" s="17">
        <v>1</v>
      </c>
      <c r="E665" s="17"/>
      <c r="F665" s="17">
        <v>1</v>
      </c>
      <c r="G665" s="17"/>
      <c r="H665" s="17">
        <v>1</v>
      </c>
      <c r="I665" s="17"/>
      <c r="J665" s="10">
        <v>4</v>
      </c>
    </row>
    <row r="666" spans="2:10" x14ac:dyDescent="0.3">
      <c r="B666" s="9" t="s">
        <v>642</v>
      </c>
      <c r="C666" s="16">
        <v>1</v>
      </c>
      <c r="D666" s="17">
        <v>1</v>
      </c>
      <c r="E666" s="17"/>
      <c r="F666" s="17">
        <v>1</v>
      </c>
      <c r="G666" s="17"/>
      <c r="H666" s="17"/>
      <c r="I666" s="17"/>
      <c r="J666" s="10">
        <v>3</v>
      </c>
    </row>
    <row r="667" spans="2:10" x14ac:dyDescent="0.3">
      <c r="B667" s="9" t="s">
        <v>643</v>
      </c>
      <c r="C667" s="16">
        <v>1</v>
      </c>
      <c r="D667" s="17">
        <v>1</v>
      </c>
      <c r="E667" s="17"/>
      <c r="F667" s="17">
        <v>1</v>
      </c>
      <c r="G667" s="17"/>
      <c r="H667" s="17"/>
      <c r="I667" s="17"/>
      <c r="J667" s="10">
        <v>3</v>
      </c>
    </row>
    <row r="668" spans="2:10" x14ac:dyDescent="0.3">
      <c r="B668" s="9" t="s">
        <v>644</v>
      </c>
      <c r="C668" s="16">
        <v>1</v>
      </c>
      <c r="D668" s="17">
        <v>1</v>
      </c>
      <c r="E668" s="17"/>
      <c r="F668" s="17">
        <v>1</v>
      </c>
      <c r="G668" s="17"/>
      <c r="H668" s="17">
        <v>1</v>
      </c>
      <c r="I668" s="17"/>
      <c r="J668" s="10">
        <v>4</v>
      </c>
    </row>
    <row r="669" spans="2:10" x14ac:dyDescent="0.3">
      <c r="B669" s="9" t="s">
        <v>645</v>
      </c>
      <c r="C669" s="16"/>
      <c r="D669" s="17">
        <v>1</v>
      </c>
      <c r="E669" s="17"/>
      <c r="F669" s="17"/>
      <c r="G669" s="17"/>
      <c r="H669" s="17"/>
      <c r="I669" s="17"/>
      <c r="J669" s="10">
        <v>1</v>
      </c>
    </row>
    <row r="670" spans="2:10" x14ac:dyDescent="0.3">
      <c r="B670" s="9" t="s">
        <v>646</v>
      </c>
      <c r="C670" s="16">
        <v>1</v>
      </c>
      <c r="D670" s="17">
        <v>1</v>
      </c>
      <c r="E670" s="17"/>
      <c r="F670" s="17">
        <v>1</v>
      </c>
      <c r="G670" s="17"/>
      <c r="H670" s="17"/>
      <c r="I670" s="17"/>
      <c r="J670" s="10">
        <v>3</v>
      </c>
    </row>
    <row r="671" spans="2:10" x14ac:dyDescent="0.3">
      <c r="B671" s="9" t="s">
        <v>648</v>
      </c>
      <c r="C671" s="16">
        <v>1</v>
      </c>
      <c r="D671" s="17">
        <v>1</v>
      </c>
      <c r="E671" s="17"/>
      <c r="F671" s="17">
        <v>1</v>
      </c>
      <c r="G671" s="17"/>
      <c r="H671" s="17"/>
      <c r="I671" s="17"/>
      <c r="J671" s="10">
        <v>3</v>
      </c>
    </row>
    <row r="672" spans="2:10" x14ac:dyDescent="0.3">
      <c r="B672" s="9" t="s">
        <v>650</v>
      </c>
      <c r="C672" s="16">
        <v>1</v>
      </c>
      <c r="D672" s="17">
        <v>1</v>
      </c>
      <c r="E672" s="17"/>
      <c r="F672" s="17">
        <v>1</v>
      </c>
      <c r="G672" s="17"/>
      <c r="H672" s="17">
        <v>1</v>
      </c>
      <c r="I672" s="17"/>
      <c r="J672" s="10">
        <v>4</v>
      </c>
    </row>
    <row r="673" spans="2:10" x14ac:dyDescent="0.3">
      <c r="B673" s="9" t="s">
        <v>651</v>
      </c>
      <c r="C673" s="16">
        <v>1</v>
      </c>
      <c r="D673" s="17">
        <v>1</v>
      </c>
      <c r="E673" s="17"/>
      <c r="F673" s="17">
        <v>1</v>
      </c>
      <c r="G673" s="17"/>
      <c r="H673" s="17"/>
      <c r="I673" s="17"/>
      <c r="J673" s="10">
        <v>3</v>
      </c>
    </row>
    <row r="674" spans="2:10" x14ac:dyDescent="0.3">
      <c r="B674" s="9" t="s">
        <v>652</v>
      </c>
      <c r="C674" s="16">
        <v>1</v>
      </c>
      <c r="D674" s="17">
        <v>1</v>
      </c>
      <c r="E674" s="17"/>
      <c r="F674" s="17">
        <v>1</v>
      </c>
      <c r="G674" s="17"/>
      <c r="H674" s="17"/>
      <c r="I674" s="17"/>
      <c r="J674" s="10">
        <v>3</v>
      </c>
    </row>
    <row r="675" spans="2:10" x14ac:dyDescent="0.3">
      <c r="B675" s="9" t="s">
        <v>653</v>
      </c>
      <c r="C675" s="16">
        <v>1</v>
      </c>
      <c r="D675" s="17">
        <v>1</v>
      </c>
      <c r="E675" s="17"/>
      <c r="F675" s="17">
        <v>1</v>
      </c>
      <c r="G675" s="17"/>
      <c r="H675" s="17"/>
      <c r="I675" s="17"/>
      <c r="J675" s="10">
        <v>3</v>
      </c>
    </row>
    <row r="676" spans="2:10" x14ac:dyDescent="0.3">
      <c r="B676" s="9" t="s">
        <v>654</v>
      </c>
      <c r="C676" s="16">
        <v>1</v>
      </c>
      <c r="D676" s="17">
        <v>1</v>
      </c>
      <c r="E676" s="17"/>
      <c r="F676" s="17">
        <v>1</v>
      </c>
      <c r="G676" s="17"/>
      <c r="H676" s="17"/>
      <c r="I676" s="17"/>
      <c r="J676" s="10">
        <v>3</v>
      </c>
    </row>
    <row r="677" spans="2:10" x14ac:dyDescent="0.3">
      <c r="B677" s="9" t="s">
        <v>655</v>
      </c>
      <c r="C677" s="16">
        <v>1</v>
      </c>
      <c r="D677" s="17">
        <v>1</v>
      </c>
      <c r="E677" s="17"/>
      <c r="F677" s="17">
        <v>1</v>
      </c>
      <c r="G677" s="17"/>
      <c r="H677" s="17"/>
      <c r="I677" s="17"/>
      <c r="J677" s="10">
        <v>3</v>
      </c>
    </row>
    <row r="678" spans="2:10" x14ac:dyDescent="0.3">
      <c r="B678" s="9" t="s">
        <v>656</v>
      </c>
      <c r="C678" s="16">
        <v>1</v>
      </c>
      <c r="D678" s="17">
        <v>1</v>
      </c>
      <c r="E678" s="17"/>
      <c r="F678" s="17">
        <v>1</v>
      </c>
      <c r="G678" s="17"/>
      <c r="H678" s="17"/>
      <c r="I678" s="17"/>
      <c r="J678" s="10">
        <v>3</v>
      </c>
    </row>
    <row r="679" spans="2:10" x14ac:dyDescent="0.3">
      <c r="B679" s="9" t="s">
        <v>657</v>
      </c>
      <c r="C679" s="16">
        <v>1</v>
      </c>
      <c r="D679" s="17">
        <v>1</v>
      </c>
      <c r="E679" s="17"/>
      <c r="F679" s="17">
        <v>1</v>
      </c>
      <c r="G679" s="17"/>
      <c r="H679" s="17"/>
      <c r="I679" s="17"/>
      <c r="J679" s="10">
        <v>3</v>
      </c>
    </row>
    <row r="680" spans="2:10" x14ac:dyDescent="0.3">
      <c r="B680" s="9" t="s">
        <v>658</v>
      </c>
      <c r="C680" s="16">
        <v>1</v>
      </c>
      <c r="D680" s="17">
        <v>1</v>
      </c>
      <c r="E680" s="17"/>
      <c r="F680" s="17">
        <v>1</v>
      </c>
      <c r="G680" s="17"/>
      <c r="H680" s="17"/>
      <c r="I680" s="17"/>
      <c r="J680" s="10">
        <v>3</v>
      </c>
    </row>
    <row r="681" spans="2:10" x14ac:dyDescent="0.3">
      <c r="B681" s="9" t="s">
        <v>659</v>
      </c>
      <c r="C681" s="16">
        <v>1</v>
      </c>
      <c r="D681" s="17">
        <v>1</v>
      </c>
      <c r="E681" s="17"/>
      <c r="F681" s="17">
        <v>1</v>
      </c>
      <c r="G681" s="17"/>
      <c r="H681" s="17"/>
      <c r="I681" s="17"/>
      <c r="J681" s="10">
        <v>3</v>
      </c>
    </row>
    <row r="682" spans="2:10" x14ac:dyDescent="0.3">
      <c r="B682" s="9" t="s">
        <v>660</v>
      </c>
      <c r="C682" s="16">
        <v>1</v>
      </c>
      <c r="D682" s="17">
        <v>1</v>
      </c>
      <c r="E682" s="17"/>
      <c r="F682" s="17">
        <v>1</v>
      </c>
      <c r="G682" s="17"/>
      <c r="H682" s="17"/>
      <c r="I682" s="17"/>
      <c r="J682" s="10">
        <v>3</v>
      </c>
    </row>
    <row r="683" spans="2:10" x14ac:dyDescent="0.3">
      <c r="B683" s="9" t="s">
        <v>661</v>
      </c>
      <c r="C683" s="16">
        <v>1</v>
      </c>
      <c r="D683" s="17">
        <v>1</v>
      </c>
      <c r="E683" s="17"/>
      <c r="F683" s="17">
        <v>1</v>
      </c>
      <c r="G683" s="17"/>
      <c r="H683" s="17"/>
      <c r="I683" s="17"/>
      <c r="J683" s="10">
        <v>3</v>
      </c>
    </row>
    <row r="684" spans="2:10" x14ac:dyDescent="0.3">
      <c r="B684" s="9" t="s">
        <v>662</v>
      </c>
      <c r="C684" s="16">
        <v>1</v>
      </c>
      <c r="D684" s="17">
        <v>1</v>
      </c>
      <c r="E684" s="17"/>
      <c r="F684" s="17">
        <v>1</v>
      </c>
      <c r="G684" s="17"/>
      <c r="H684" s="17"/>
      <c r="I684" s="17"/>
      <c r="J684" s="10">
        <v>3</v>
      </c>
    </row>
    <row r="685" spans="2:10" x14ac:dyDescent="0.3">
      <c r="B685" s="9" t="s">
        <v>663</v>
      </c>
      <c r="C685" s="16">
        <v>1</v>
      </c>
      <c r="D685" s="17">
        <v>1</v>
      </c>
      <c r="E685" s="17"/>
      <c r="F685" s="17">
        <v>1</v>
      </c>
      <c r="G685" s="17"/>
      <c r="H685" s="17"/>
      <c r="I685" s="17"/>
      <c r="J685" s="10">
        <v>3</v>
      </c>
    </row>
    <row r="686" spans="2:10" x14ac:dyDescent="0.3">
      <c r="B686" s="9" t="s">
        <v>664</v>
      </c>
      <c r="C686" s="16">
        <v>1</v>
      </c>
      <c r="D686" s="17">
        <v>1</v>
      </c>
      <c r="E686" s="17"/>
      <c r="F686" s="17">
        <v>1</v>
      </c>
      <c r="G686" s="17"/>
      <c r="H686" s="17"/>
      <c r="I686" s="17"/>
      <c r="J686" s="10">
        <v>3</v>
      </c>
    </row>
    <row r="687" spans="2:10" x14ac:dyDescent="0.3">
      <c r="B687" s="9" t="s">
        <v>1662</v>
      </c>
      <c r="C687" s="16"/>
      <c r="D687" s="17"/>
      <c r="E687" s="17"/>
      <c r="F687" s="17">
        <v>1</v>
      </c>
      <c r="G687" s="17"/>
      <c r="H687" s="17"/>
      <c r="I687" s="17"/>
      <c r="J687" s="10">
        <v>1</v>
      </c>
    </row>
    <row r="688" spans="2:10" x14ac:dyDescent="0.3">
      <c r="B688" s="9" t="s">
        <v>665</v>
      </c>
      <c r="C688" s="16">
        <v>1</v>
      </c>
      <c r="D688" s="17">
        <v>1</v>
      </c>
      <c r="E688" s="17"/>
      <c r="F688" s="17">
        <v>1</v>
      </c>
      <c r="G688" s="17"/>
      <c r="H688" s="17"/>
      <c r="I688" s="17"/>
      <c r="J688" s="10">
        <v>3</v>
      </c>
    </row>
    <row r="689" spans="2:10" x14ac:dyDescent="0.3">
      <c r="B689" s="9" t="s">
        <v>1659</v>
      </c>
      <c r="C689" s="16">
        <v>1</v>
      </c>
      <c r="D689" s="17">
        <v>1</v>
      </c>
      <c r="E689" s="17"/>
      <c r="F689" s="17">
        <v>1</v>
      </c>
      <c r="G689" s="17"/>
      <c r="H689" s="17"/>
      <c r="I689" s="17"/>
      <c r="J689" s="10">
        <v>3</v>
      </c>
    </row>
    <row r="690" spans="2:10" x14ac:dyDescent="0.3">
      <c r="B690" s="9" t="s">
        <v>1660</v>
      </c>
      <c r="C690" s="16">
        <v>1</v>
      </c>
      <c r="D690" s="17">
        <v>1</v>
      </c>
      <c r="E690" s="17"/>
      <c r="F690" s="17">
        <v>1</v>
      </c>
      <c r="G690" s="17"/>
      <c r="H690" s="17"/>
      <c r="I690" s="17"/>
      <c r="J690" s="10">
        <v>3</v>
      </c>
    </row>
    <row r="691" spans="2:10" x14ac:dyDescent="0.3">
      <c r="B691" s="9" t="s">
        <v>1661</v>
      </c>
      <c r="C691" s="16">
        <v>1</v>
      </c>
      <c r="D691" s="17">
        <v>1</v>
      </c>
      <c r="E691" s="17"/>
      <c r="F691" s="17">
        <v>1</v>
      </c>
      <c r="G691" s="17"/>
      <c r="H691" s="17"/>
      <c r="I691" s="17"/>
      <c r="J691" s="10">
        <v>3</v>
      </c>
    </row>
    <row r="692" spans="2:10" x14ac:dyDescent="0.3">
      <c r="B692" s="9" t="s">
        <v>1563</v>
      </c>
      <c r="C692" s="16">
        <v>1</v>
      </c>
      <c r="D692" s="17">
        <v>1</v>
      </c>
      <c r="E692" s="17"/>
      <c r="F692" s="17">
        <v>1</v>
      </c>
      <c r="G692" s="17"/>
      <c r="H692" s="17"/>
      <c r="I692" s="17"/>
      <c r="J692" s="10">
        <v>3</v>
      </c>
    </row>
    <row r="693" spans="2:10" x14ac:dyDescent="0.3">
      <c r="B693" s="9" t="s">
        <v>666</v>
      </c>
      <c r="C693" s="16">
        <v>1</v>
      </c>
      <c r="D693" s="17">
        <v>1</v>
      </c>
      <c r="E693" s="17"/>
      <c r="F693" s="17">
        <v>1</v>
      </c>
      <c r="G693" s="17"/>
      <c r="H693" s="17"/>
      <c r="I693" s="17"/>
      <c r="J693" s="10">
        <v>3</v>
      </c>
    </row>
    <row r="694" spans="2:10" x14ac:dyDescent="0.3">
      <c r="B694" s="9" t="s">
        <v>668</v>
      </c>
      <c r="C694" s="16">
        <v>1</v>
      </c>
      <c r="D694" s="17">
        <v>1</v>
      </c>
      <c r="E694" s="17"/>
      <c r="F694" s="17">
        <v>1</v>
      </c>
      <c r="G694" s="17"/>
      <c r="H694" s="17"/>
      <c r="I694" s="17"/>
      <c r="J694" s="10">
        <v>3</v>
      </c>
    </row>
    <row r="695" spans="2:10" x14ac:dyDescent="0.3">
      <c r="B695" s="9" t="s">
        <v>670</v>
      </c>
      <c r="C695" s="16">
        <v>1</v>
      </c>
      <c r="D695" s="17">
        <v>1</v>
      </c>
      <c r="E695" s="17"/>
      <c r="F695" s="17">
        <v>1</v>
      </c>
      <c r="G695" s="17"/>
      <c r="H695" s="17"/>
      <c r="I695" s="17"/>
      <c r="J695" s="10">
        <v>3</v>
      </c>
    </row>
    <row r="696" spans="2:10" x14ac:dyDescent="0.3">
      <c r="B696" s="9" t="s">
        <v>671</v>
      </c>
      <c r="C696" s="16">
        <v>1</v>
      </c>
      <c r="D696" s="17">
        <v>1</v>
      </c>
      <c r="E696" s="17"/>
      <c r="F696" s="17">
        <v>1</v>
      </c>
      <c r="G696" s="17"/>
      <c r="H696" s="17"/>
      <c r="I696" s="17"/>
      <c r="J696" s="10">
        <v>3</v>
      </c>
    </row>
    <row r="697" spans="2:10" x14ac:dyDescent="0.3">
      <c r="B697" s="9" t="s">
        <v>672</v>
      </c>
      <c r="C697" s="16">
        <v>1</v>
      </c>
      <c r="D697" s="17">
        <v>1</v>
      </c>
      <c r="E697" s="17"/>
      <c r="F697" s="17">
        <v>1</v>
      </c>
      <c r="G697" s="17"/>
      <c r="H697" s="17"/>
      <c r="I697" s="17"/>
      <c r="J697" s="10">
        <v>3</v>
      </c>
    </row>
    <row r="698" spans="2:10" x14ac:dyDescent="0.3">
      <c r="B698" s="9" t="s">
        <v>745</v>
      </c>
      <c r="C698" s="16">
        <v>1</v>
      </c>
      <c r="D698" s="17">
        <v>1</v>
      </c>
      <c r="E698" s="17"/>
      <c r="F698" s="17">
        <v>1</v>
      </c>
      <c r="G698" s="17"/>
      <c r="H698" s="17"/>
      <c r="I698" s="17"/>
      <c r="J698" s="10">
        <v>3</v>
      </c>
    </row>
    <row r="699" spans="2:10" x14ac:dyDescent="0.3">
      <c r="B699" s="9" t="s">
        <v>746</v>
      </c>
      <c r="C699" s="16">
        <v>1</v>
      </c>
      <c r="D699" s="17">
        <v>1</v>
      </c>
      <c r="E699" s="17"/>
      <c r="F699" s="17">
        <v>1</v>
      </c>
      <c r="G699" s="17"/>
      <c r="H699" s="17"/>
      <c r="I699" s="17"/>
      <c r="J699" s="10">
        <v>3</v>
      </c>
    </row>
    <row r="700" spans="2:10" x14ac:dyDescent="0.3">
      <c r="B700" s="9" t="s">
        <v>673</v>
      </c>
      <c r="C700" s="16">
        <v>1</v>
      </c>
      <c r="D700" s="17">
        <v>1</v>
      </c>
      <c r="E700" s="17"/>
      <c r="F700" s="17">
        <v>1</v>
      </c>
      <c r="G700" s="17"/>
      <c r="H700" s="17"/>
      <c r="I700" s="17"/>
      <c r="J700" s="10">
        <v>3</v>
      </c>
    </row>
    <row r="701" spans="2:10" x14ac:dyDescent="0.3">
      <c r="B701" s="9" t="s">
        <v>1679</v>
      </c>
      <c r="C701" s="16">
        <v>1</v>
      </c>
      <c r="D701" s="17">
        <v>1</v>
      </c>
      <c r="E701" s="17"/>
      <c r="F701" s="17">
        <v>1</v>
      </c>
      <c r="G701" s="17"/>
      <c r="H701" s="17"/>
      <c r="I701" s="17"/>
      <c r="J701" s="10">
        <v>3</v>
      </c>
    </row>
    <row r="702" spans="2:10" x14ac:dyDescent="0.3">
      <c r="B702" s="9" t="s">
        <v>1680</v>
      </c>
      <c r="C702" s="16">
        <v>1</v>
      </c>
      <c r="D702" s="17">
        <v>1</v>
      </c>
      <c r="E702" s="17"/>
      <c r="F702" s="17">
        <v>1</v>
      </c>
      <c r="G702" s="17"/>
      <c r="H702" s="17"/>
      <c r="I702" s="17"/>
      <c r="J702" s="10">
        <v>3</v>
      </c>
    </row>
    <row r="703" spans="2:10" x14ac:dyDescent="0.3">
      <c r="B703" s="9" t="s">
        <v>2021</v>
      </c>
      <c r="C703" s="16">
        <v>1</v>
      </c>
      <c r="D703" s="17">
        <v>1</v>
      </c>
      <c r="E703" s="17"/>
      <c r="F703" s="17">
        <v>1</v>
      </c>
      <c r="G703" s="17"/>
      <c r="H703" s="17"/>
      <c r="I703" s="17"/>
      <c r="J703" s="10">
        <v>3</v>
      </c>
    </row>
    <row r="704" spans="2:10" x14ac:dyDescent="0.3">
      <c r="B704" s="9" t="s">
        <v>674</v>
      </c>
      <c r="C704" s="16">
        <v>1</v>
      </c>
      <c r="D704" s="17">
        <v>1</v>
      </c>
      <c r="E704" s="17"/>
      <c r="F704" s="17">
        <v>1</v>
      </c>
      <c r="G704" s="17"/>
      <c r="H704" s="17"/>
      <c r="I704" s="17"/>
      <c r="J704" s="10">
        <v>3</v>
      </c>
    </row>
    <row r="705" spans="2:10" x14ac:dyDescent="0.3">
      <c r="B705" s="9" t="s">
        <v>675</v>
      </c>
      <c r="C705" s="16"/>
      <c r="D705" s="17">
        <v>1</v>
      </c>
      <c r="E705" s="17"/>
      <c r="F705" s="17"/>
      <c r="G705" s="17"/>
      <c r="H705" s="17"/>
      <c r="I705" s="17"/>
      <c r="J705" s="10">
        <v>1</v>
      </c>
    </row>
    <row r="706" spans="2:10" x14ac:dyDescent="0.3">
      <c r="B706" s="9" t="s">
        <v>676</v>
      </c>
      <c r="C706" s="16">
        <v>1</v>
      </c>
      <c r="D706" s="17">
        <v>1</v>
      </c>
      <c r="E706" s="17"/>
      <c r="F706" s="17">
        <v>1</v>
      </c>
      <c r="G706" s="17"/>
      <c r="H706" s="17"/>
      <c r="I706" s="17"/>
      <c r="J706" s="10">
        <v>3</v>
      </c>
    </row>
    <row r="707" spans="2:10" x14ac:dyDescent="0.3">
      <c r="B707" s="9" t="s">
        <v>677</v>
      </c>
      <c r="C707" s="16">
        <v>1</v>
      </c>
      <c r="D707" s="17">
        <v>1</v>
      </c>
      <c r="E707" s="17"/>
      <c r="F707" s="17">
        <v>1</v>
      </c>
      <c r="G707" s="17"/>
      <c r="H707" s="17"/>
      <c r="I707" s="17"/>
      <c r="J707" s="10">
        <v>3</v>
      </c>
    </row>
    <row r="708" spans="2:10" x14ac:dyDescent="0.3">
      <c r="B708" s="9" t="s">
        <v>678</v>
      </c>
      <c r="C708" s="16">
        <v>1</v>
      </c>
      <c r="D708" s="17">
        <v>1</v>
      </c>
      <c r="E708" s="17"/>
      <c r="F708" s="17">
        <v>1</v>
      </c>
      <c r="G708" s="17"/>
      <c r="H708" s="17"/>
      <c r="I708" s="17"/>
      <c r="J708" s="10">
        <v>3</v>
      </c>
    </row>
    <row r="709" spans="2:10" x14ac:dyDescent="0.3">
      <c r="B709" s="9" t="s">
        <v>679</v>
      </c>
      <c r="C709" s="16">
        <v>1</v>
      </c>
      <c r="D709" s="17">
        <v>1</v>
      </c>
      <c r="E709" s="17"/>
      <c r="F709" s="17">
        <v>1</v>
      </c>
      <c r="G709" s="17"/>
      <c r="H709" s="17"/>
      <c r="I709" s="17"/>
      <c r="J709" s="10">
        <v>3</v>
      </c>
    </row>
    <row r="710" spans="2:10" x14ac:dyDescent="0.3">
      <c r="B710" s="9" t="s">
        <v>680</v>
      </c>
      <c r="C710" s="16">
        <v>1</v>
      </c>
      <c r="D710" s="17">
        <v>1</v>
      </c>
      <c r="E710" s="17"/>
      <c r="F710" s="17">
        <v>1</v>
      </c>
      <c r="G710" s="17"/>
      <c r="H710" s="17"/>
      <c r="I710" s="17"/>
      <c r="J710" s="10">
        <v>3</v>
      </c>
    </row>
    <row r="711" spans="2:10" x14ac:dyDescent="0.3">
      <c r="B711" s="9" t="s">
        <v>681</v>
      </c>
      <c r="C711" s="16">
        <v>1</v>
      </c>
      <c r="D711" s="17">
        <v>1</v>
      </c>
      <c r="E711" s="17"/>
      <c r="F711" s="17">
        <v>1</v>
      </c>
      <c r="G711" s="17"/>
      <c r="H711" s="17"/>
      <c r="I711" s="17"/>
      <c r="J711" s="10">
        <v>3</v>
      </c>
    </row>
    <row r="712" spans="2:10" x14ac:dyDescent="0.3">
      <c r="B712" s="9" t="s">
        <v>682</v>
      </c>
      <c r="C712" s="16">
        <v>1</v>
      </c>
      <c r="D712" s="17">
        <v>1</v>
      </c>
      <c r="E712" s="17"/>
      <c r="F712" s="17">
        <v>1</v>
      </c>
      <c r="G712" s="17"/>
      <c r="H712" s="17"/>
      <c r="I712" s="17"/>
      <c r="J712" s="10">
        <v>3</v>
      </c>
    </row>
    <row r="713" spans="2:10" x14ac:dyDescent="0.3">
      <c r="B713" s="9" t="s">
        <v>683</v>
      </c>
      <c r="C713" s="16">
        <v>1</v>
      </c>
      <c r="D713" s="17">
        <v>1</v>
      </c>
      <c r="E713" s="17"/>
      <c r="F713" s="17">
        <v>1</v>
      </c>
      <c r="G713" s="17"/>
      <c r="H713" s="17"/>
      <c r="I713" s="17"/>
      <c r="J713" s="10">
        <v>3</v>
      </c>
    </row>
    <row r="714" spans="2:10" x14ac:dyDescent="0.3">
      <c r="B714" s="9" t="s">
        <v>684</v>
      </c>
      <c r="C714" s="16">
        <v>1</v>
      </c>
      <c r="D714" s="17">
        <v>1</v>
      </c>
      <c r="E714" s="17"/>
      <c r="F714" s="17">
        <v>1</v>
      </c>
      <c r="G714" s="17">
        <v>1</v>
      </c>
      <c r="H714" s="17"/>
      <c r="I714" s="17"/>
      <c r="J714" s="10">
        <v>4</v>
      </c>
    </row>
    <row r="715" spans="2:10" x14ac:dyDescent="0.3">
      <c r="B715" s="9" t="s">
        <v>685</v>
      </c>
      <c r="C715" s="16">
        <v>1</v>
      </c>
      <c r="D715" s="17">
        <v>1</v>
      </c>
      <c r="E715" s="17"/>
      <c r="F715" s="17">
        <v>1</v>
      </c>
      <c r="G715" s="17"/>
      <c r="H715" s="17"/>
      <c r="I715" s="17"/>
      <c r="J715" s="10">
        <v>3</v>
      </c>
    </row>
    <row r="716" spans="2:10" x14ac:dyDescent="0.3">
      <c r="B716" s="9" t="s">
        <v>686</v>
      </c>
      <c r="C716" s="16">
        <v>1</v>
      </c>
      <c r="D716" s="17">
        <v>1</v>
      </c>
      <c r="E716" s="17"/>
      <c r="F716" s="17">
        <v>1</v>
      </c>
      <c r="G716" s="17"/>
      <c r="H716" s="17"/>
      <c r="I716" s="17"/>
      <c r="J716" s="10">
        <v>3</v>
      </c>
    </row>
    <row r="717" spans="2:10" x14ac:dyDescent="0.3">
      <c r="B717" s="9" t="s">
        <v>687</v>
      </c>
      <c r="C717" s="16">
        <v>1</v>
      </c>
      <c r="D717" s="17">
        <v>1</v>
      </c>
      <c r="E717" s="17"/>
      <c r="F717" s="17">
        <v>1</v>
      </c>
      <c r="G717" s="17"/>
      <c r="H717" s="17"/>
      <c r="I717" s="17"/>
      <c r="J717" s="10">
        <v>3</v>
      </c>
    </row>
    <row r="718" spans="2:10" x14ac:dyDescent="0.3">
      <c r="B718" s="9" t="s">
        <v>688</v>
      </c>
      <c r="C718" s="16">
        <v>1</v>
      </c>
      <c r="D718" s="17">
        <v>1</v>
      </c>
      <c r="E718" s="17"/>
      <c r="F718" s="17">
        <v>1</v>
      </c>
      <c r="G718" s="17"/>
      <c r="H718" s="17"/>
      <c r="I718" s="17"/>
      <c r="J718" s="10">
        <v>3</v>
      </c>
    </row>
    <row r="719" spans="2:10" x14ac:dyDescent="0.3">
      <c r="B719" s="9" t="s">
        <v>689</v>
      </c>
      <c r="C719" s="16">
        <v>1</v>
      </c>
      <c r="D719" s="17">
        <v>1</v>
      </c>
      <c r="E719" s="17"/>
      <c r="F719" s="17">
        <v>1</v>
      </c>
      <c r="G719" s="17"/>
      <c r="H719" s="17">
        <v>1</v>
      </c>
      <c r="I719" s="17"/>
      <c r="J719" s="10">
        <v>4</v>
      </c>
    </row>
    <row r="720" spans="2:10" x14ac:dyDescent="0.3">
      <c r="B720" s="9" t="s">
        <v>1681</v>
      </c>
      <c r="C720" s="16">
        <v>1</v>
      </c>
      <c r="D720" s="17">
        <v>1</v>
      </c>
      <c r="E720" s="17"/>
      <c r="F720" s="17">
        <v>1</v>
      </c>
      <c r="G720" s="17"/>
      <c r="H720" s="17"/>
      <c r="I720" s="17"/>
      <c r="J720" s="10">
        <v>3</v>
      </c>
    </row>
    <row r="721" spans="2:10" x14ac:dyDescent="0.3">
      <c r="B721" s="9" t="s">
        <v>1430</v>
      </c>
      <c r="C721" s="16">
        <v>1</v>
      </c>
      <c r="D721" s="17">
        <v>1</v>
      </c>
      <c r="E721" s="17"/>
      <c r="F721" s="17">
        <v>1</v>
      </c>
      <c r="G721" s="17"/>
      <c r="H721" s="17"/>
      <c r="I721" s="17"/>
      <c r="J721" s="10">
        <v>3</v>
      </c>
    </row>
    <row r="722" spans="2:10" x14ac:dyDescent="0.3">
      <c r="B722" s="9" t="s">
        <v>690</v>
      </c>
      <c r="C722" s="16">
        <v>1</v>
      </c>
      <c r="D722" s="17">
        <v>1</v>
      </c>
      <c r="E722" s="17"/>
      <c r="F722" s="17">
        <v>1</v>
      </c>
      <c r="G722" s="17"/>
      <c r="H722" s="17"/>
      <c r="I722" s="17"/>
      <c r="J722" s="10">
        <v>3</v>
      </c>
    </row>
    <row r="723" spans="2:10" x14ac:dyDescent="0.3">
      <c r="B723" s="9" t="s">
        <v>691</v>
      </c>
      <c r="C723" s="16">
        <v>1</v>
      </c>
      <c r="D723" s="17">
        <v>1</v>
      </c>
      <c r="E723" s="17"/>
      <c r="F723" s="17">
        <v>1</v>
      </c>
      <c r="G723" s="17"/>
      <c r="H723" s="17">
        <v>1</v>
      </c>
      <c r="I723" s="17"/>
      <c r="J723" s="10">
        <v>4</v>
      </c>
    </row>
    <row r="724" spans="2:10" x14ac:dyDescent="0.3">
      <c r="B724" s="9" t="s">
        <v>692</v>
      </c>
      <c r="C724" s="16"/>
      <c r="D724" s="17">
        <v>1</v>
      </c>
      <c r="E724" s="17"/>
      <c r="F724" s="17"/>
      <c r="G724" s="17"/>
      <c r="H724" s="17"/>
      <c r="I724" s="17"/>
      <c r="J724" s="10">
        <v>1</v>
      </c>
    </row>
    <row r="725" spans="2:10" x14ac:dyDescent="0.3">
      <c r="B725" s="9" t="s">
        <v>1965</v>
      </c>
      <c r="C725" s="16">
        <v>1</v>
      </c>
      <c r="D725" s="17">
        <v>1</v>
      </c>
      <c r="E725" s="17"/>
      <c r="F725" s="17">
        <v>1</v>
      </c>
      <c r="G725" s="17"/>
      <c r="H725" s="17"/>
      <c r="I725" s="17"/>
      <c r="J725" s="10">
        <v>3</v>
      </c>
    </row>
    <row r="726" spans="2:10" x14ac:dyDescent="0.3">
      <c r="B726" s="9" t="s">
        <v>693</v>
      </c>
      <c r="C726" s="16">
        <v>1</v>
      </c>
      <c r="D726" s="17">
        <v>1</v>
      </c>
      <c r="E726" s="17"/>
      <c r="F726" s="17">
        <v>1</v>
      </c>
      <c r="G726" s="17"/>
      <c r="H726" s="17"/>
      <c r="I726" s="17"/>
      <c r="J726" s="10">
        <v>3</v>
      </c>
    </row>
    <row r="727" spans="2:10" x14ac:dyDescent="0.3">
      <c r="B727" s="9" t="s">
        <v>694</v>
      </c>
      <c r="C727" s="16">
        <v>1</v>
      </c>
      <c r="D727" s="17">
        <v>1</v>
      </c>
      <c r="E727" s="17"/>
      <c r="F727" s="17">
        <v>1</v>
      </c>
      <c r="G727" s="17"/>
      <c r="H727" s="17"/>
      <c r="I727" s="17"/>
      <c r="J727" s="10">
        <v>3</v>
      </c>
    </row>
    <row r="728" spans="2:10" x14ac:dyDescent="0.3">
      <c r="B728" s="9" t="s">
        <v>695</v>
      </c>
      <c r="C728" s="16">
        <v>1</v>
      </c>
      <c r="D728" s="17">
        <v>1</v>
      </c>
      <c r="E728" s="17"/>
      <c r="F728" s="17">
        <v>1</v>
      </c>
      <c r="G728" s="17"/>
      <c r="H728" s="17"/>
      <c r="I728" s="17"/>
      <c r="J728" s="10">
        <v>3</v>
      </c>
    </row>
    <row r="729" spans="2:10" x14ac:dyDescent="0.3">
      <c r="B729" s="9" t="s">
        <v>753</v>
      </c>
      <c r="C729" s="16">
        <v>1</v>
      </c>
      <c r="D729" s="17">
        <v>1</v>
      </c>
      <c r="E729" s="17"/>
      <c r="F729" s="17">
        <v>1</v>
      </c>
      <c r="G729" s="17"/>
      <c r="H729" s="17"/>
      <c r="I729" s="17"/>
      <c r="J729" s="10">
        <v>3</v>
      </c>
    </row>
    <row r="730" spans="2:10" x14ac:dyDescent="0.3">
      <c r="B730" s="9" t="s">
        <v>696</v>
      </c>
      <c r="C730" s="16">
        <v>1</v>
      </c>
      <c r="D730" s="17">
        <v>1</v>
      </c>
      <c r="E730" s="17"/>
      <c r="F730" s="17"/>
      <c r="G730" s="17"/>
      <c r="H730" s="17"/>
      <c r="I730" s="17"/>
      <c r="J730" s="10">
        <v>2</v>
      </c>
    </row>
    <row r="731" spans="2:10" x14ac:dyDescent="0.3">
      <c r="B731" s="9" t="s">
        <v>698</v>
      </c>
      <c r="C731" s="16"/>
      <c r="D731" s="17">
        <v>1</v>
      </c>
      <c r="E731" s="17"/>
      <c r="F731" s="17"/>
      <c r="G731" s="17"/>
      <c r="H731" s="17"/>
      <c r="I731" s="17"/>
      <c r="J731" s="10">
        <v>1</v>
      </c>
    </row>
    <row r="732" spans="2:10" x14ac:dyDescent="0.3">
      <c r="B732" s="9" t="s">
        <v>699</v>
      </c>
      <c r="C732" s="16"/>
      <c r="D732" s="17">
        <v>1</v>
      </c>
      <c r="E732" s="17"/>
      <c r="F732" s="17"/>
      <c r="G732" s="17"/>
      <c r="H732" s="17"/>
      <c r="I732" s="17"/>
      <c r="J732" s="10">
        <v>1</v>
      </c>
    </row>
    <row r="733" spans="2:10" x14ac:dyDescent="0.3">
      <c r="B733" s="9" t="s">
        <v>700</v>
      </c>
      <c r="C733" s="16"/>
      <c r="D733" s="17">
        <v>1</v>
      </c>
      <c r="E733" s="17"/>
      <c r="F733" s="17"/>
      <c r="G733" s="17"/>
      <c r="H733" s="17"/>
      <c r="I733" s="17"/>
      <c r="J733" s="10">
        <v>1</v>
      </c>
    </row>
    <row r="734" spans="2:10" x14ac:dyDescent="0.3">
      <c r="B734" s="9" t="s">
        <v>701</v>
      </c>
      <c r="C734" s="16">
        <v>1</v>
      </c>
      <c r="D734" s="17">
        <v>1</v>
      </c>
      <c r="E734" s="17"/>
      <c r="F734" s="17">
        <v>1</v>
      </c>
      <c r="G734" s="17"/>
      <c r="H734" s="17"/>
      <c r="I734" s="17"/>
      <c r="J734" s="10">
        <v>3</v>
      </c>
    </row>
    <row r="735" spans="2:10" x14ac:dyDescent="0.3">
      <c r="B735" s="9" t="s">
        <v>702</v>
      </c>
      <c r="C735" s="16">
        <v>1</v>
      </c>
      <c r="D735" s="17">
        <v>1</v>
      </c>
      <c r="E735" s="17"/>
      <c r="F735" s="17">
        <v>1</v>
      </c>
      <c r="G735" s="17">
        <v>1</v>
      </c>
      <c r="H735" s="17"/>
      <c r="I735" s="17"/>
      <c r="J735" s="10">
        <v>4</v>
      </c>
    </row>
    <row r="736" spans="2:10" x14ac:dyDescent="0.3">
      <c r="B736" s="9" t="s">
        <v>1869</v>
      </c>
      <c r="C736" s="16">
        <v>1</v>
      </c>
      <c r="D736" s="17">
        <v>1</v>
      </c>
      <c r="E736" s="17"/>
      <c r="F736" s="17">
        <v>1</v>
      </c>
      <c r="G736" s="17"/>
      <c r="H736" s="17"/>
      <c r="I736" s="17"/>
      <c r="J736" s="10">
        <v>3</v>
      </c>
    </row>
    <row r="737" spans="2:10" x14ac:dyDescent="0.3">
      <c r="B737" s="9" t="s">
        <v>1690</v>
      </c>
      <c r="C737" s="16"/>
      <c r="D737" s="17"/>
      <c r="E737" s="17"/>
      <c r="F737" s="17">
        <v>1</v>
      </c>
      <c r="G737" s="17"/>
      <c r="H737" s="17"/>
      <c r="I737" s="17"/>
      <c r="J737" s="10">
        <v>1</v>
      </c>
    </row>
    <row r="738" spans="2:10" x14ac:dyDescent="0.3">
      <c r="B738" s="9" t="s">
        <v>1637</v>
      </c>
      <c r="C738" s="16"/>
      <c r="D738" s="17"/>
      <c r="E738" s="17"/>
      <c r="F738" s="17">
        <v>1</v>
      </c>
      <c r="G738" s="17"/>
      <c r="H738" s="17"/>
      <c r="I738" s="17"/>
      <c r="J738" s="10">
        <v>1</v>
      </c>
    </row>
    <row r="739" spans="2:10" x14ac:dyDescent="0.3">
      <c r="B739" s="9" t="s">
        <v>1861</v>
      </c>
      <c r="C739" s="16">
        <v>1</v>
      </c>
      <c r="D739" s="17">
        <v>1</v>
      </c>
      <c r="E739" s="17"/>
      <c r="F739" s="17">
        <v>1</v>
      </c>
      <c r="G739" s="17"/>
      <c r="H739" s="17"/>
      <c r="I739" s="17"/>
      <c r="J739" s="10">
        <v>3</v>
      </c>
    </row>
    <row r="740" spans="2:10" x14ac:dyDescent="0.3">
      <c r="B740" s="9" t="s">
        <v>2231</v>
      </c>
      <c r="C740" s="16"/>
      <c r="D740" s="17">
        <v>1</v>
      </c>
      <c r="E740" s="17"/>
      <c r="F740" s="17"/>
      <c r="G740" s="17"/>
      <c r="H740" s="17"/>
      <c r="I740" s="17"/>
      <c r="J740" s="10">
        <v>1</v>
      </c>
    </row>
    <row r="741" spans="2:10" x14ac:dyDescent="0.3">
      <c r="B741" s="9" t="s">
        <v>2069</v>
      </c>
      <c r="C741" s="16">
        <v>1</v>
      </c>
      <c r="D741" s="17">
        <v>1</v>
      </c>
      <c r="E741" s="17"/>
      <c r="F741" s="17">
        <v>1</v>
      </c>
      <c r="G741" s="17"/>
      <c r="H741" s="17"/>
      <c r="I741" s="17"/>
      <c r="J741" s="10">
        <v>3</v>
      </c>
    </row>
    <row r="742" spans="2:10" x14ac:dyDescent="0.3">
      <c r="B742" s="9" t="s">
        <v>2070</v>
      </c>
      <c r="C742" s="16">
        <v>1</v>
      </c>
      <c r="D742" s="17">
        <v>1</v>
      </c>
      <c r="E742" s="17"/>
      <c r="F742" s="17">
        <v>1</v>
      </c>
      <c r="G742" s="17"/>
      <c r="H742" s="17"/>
      <c r="I742" s="17"/>
      <c r="J742" s="10">
        <v>3</v>
      </c>
    </row>
    <row r="743" spans="2:10" x14ac:dyDescent="0.3">
      <c r="B743" s="9" t="s">
        <v>2121</v>
      </c>
      <c r="C743" s="16">
        <v>1</v>
      </c>
      <c r="D743" s="17">
        <v>1</v>
      </c>
      <c r="E743" s="17"/>
      <c r="F743" s="17">
        <v>1</v>
      </c>
      <c r="G743" s="17"/>
      <c r="H743" s="17"/>
      <c r="I743" s="17"/>
      <c r="J743" s="10">
        <v>3</v>
      </c>
    </row>
    <row r="744" spans="2:10" x14ac:dyDescent="0.3">
      <c r="B744" s="9" t="s">
        <v>2122</v>
      </c>
      <c r="C744" s="16">
        <v>1</v>
      </c>
      <c r="D744" s="17">
        <v>1</v>
      </c>
      <c r="E744" s="17"/>
      <c r="F744" s="17">
        <v>1</v>
      </c>
      <c r="G744" s="17"/>
      <c r="H744" s="17"/>
      <c r="I744" s="17"/>
      <c r="J744" s="10">
        <v>3</v>
      </c>
    </row>
    <row r="745" spans="2:10" x14ac:dyDescent="0.3">
      <c r="B745" s="9" t="s">
        <v>2123</v>
      </c>
      <c r="C745" s="16">
        <v>1</v>
      </c>
      <c r="D745" s="17">
        <v>1</v>
      </c>
      <c r="E745" s="17"/>
      <c r="F745" s="17">
        <v>1</v>
      </c>
      <c r="G745" s="17"/>
      <c r="H745" s="17"/>
      <c r="I745" s="17"/>
      <c r="J745" s="10">
        <v>3</v>
      </c>
    </row>
    <row r="746" spans="2:10" x14ac:dyDescent="0.3">
      <c r="B746" s="9" t="s">
        <v>2037</v>
      </c>
      <c r="C746" s="16">
        <v>1</v>
      </c>
      <c r="D746" s="17">
        <v>1</v>
      </c>
      <c r="E746" s="17"/>
      <c r="F746" s="17">
        <v>1</v>
      </c>
      <c r="G746" s="17"/>
      <c r="H746" s="17"/>
      <c r="I746" s="17"/>
      <c r="J746" s="10">
        <v>3</v>
      </c>
    </row>
    <row r="747" spans="2:10" x14ac:dyDescent="0.3">
      <c r="B747" s="9" t="s">
        <v>2038</v>
      </c>
      <c r="C747" s="16">
        <v>1</v>
      </c>
      <c r="D747" s="17">
        <v>1</v>
      </c>
      <c r="E747" s="17"/>
      <c r="F747" s="17">
        <v>1</v>
      </c>
      <c r="G747" s="17"/>
      <c r="H747" s="17"/>
      <c r="I747" s="17"/>
      <c r="J747" s="10">
        <v>3</v>
      </c>
    </row>
    <row r="748" spans="2:10" x14ac:dyDescent="0.3">
      <c r="B748" s="9" t="s">
        <v>2244</v>
      </c>
      <c r="C748" s="16"/>
      <c r="D748" s="17">
        <v>1</v>
      </c>
      <c r="E748" s="17"/>
      <c r="F748" s="17"/>
      <c r="G748" s="17"/>
      <c r="H748" s="17"/>
      <c r="I748" s="17"/>
      <c r="J748" s="10">
        <v>1</v>
      </c>
    </row>
    <row r="749" spans="2:10" x14ac:dyDescent="0.3">
      <c r="B749" s="9" t="s">
        <v>2245</v>
      </c>
      <c r="C749" s="16"/>
      <c r="D749" s="17">
        <v>1</v>
      </c>
      <c r="E749" s="17"/>
      <c r="F749" s="17"/>
      <c r="G749" s="17"/>
      <c r="H749" s="17"/>
      <c r="I749" s="17"/>
      <c r="J749" s="10">
        <v>1</v>
      </c>
    </row>
    <row r="750" spans="2:10" x14ac:dyDescent="0.3">
      <c r="B750" s="9" t="s">
        <v>2039</v>
      </c>
      <c r="C750" s="16">
        <v>1</v>
      </c>
      <c r="D750" s="17">
        <v>1</v>
      </c>
      <c r="E750" s="17"/>
      <c r="F750" s="17">
        <v>1</v>
      </c>
      <c r="G750" s="17"/>
      <c r="H750" s="17"/>
      <c r="I750" s="17"/>
      <c r="J750" s="10">
        <v>3</v>
      </c>
    </row>
    <row r="751" spans="2:10" x14ac:dyDescent="0.3">
      <c r="B751" s="9" t="s">
        <v>2040</v>
      </c>
      <c r="C751" s="16">
        <v>1</v>
      </c>
      <c r="D751" s="17">
        <v>1</v>
      </c>
      <c r="E751" s="17"/>
      <c r="F751" s="17">
        <v>1</v>
      </c>
      <c r="G751" s="17"/>
      <c r="H751" s="17"/>
      <c r="I751" s="17"/>
      <c r="J751" s="10">
        <v>3</v>
      </c>
    </row>
    <row r="752" spans="2:10" x14ac:dyDescent="0.3">
      <c r="B752" s="9" t="s">
        <v>2041</v>
      </c>
      <c r="C752" s="16">
        <v>1</v>
      </c>
      <c r="D752" s="17">
        <v>1</v>
      </c>
      <c r="E752" s="17"/>
      <c r="F752" s="17">
        <v>1</v>
      </c>
      <c r="G752" s="17"/>
      <c r="H752" s="17"/>
      <c r="I752" s="17"/>
      <c r="J752" s="10">
        <v>3</v>
      </c>
    </row>
    <row r="753" spans="2:10" x14ac:dyDescent="0.3">
      <c r="B753" s="9" t="s">
        <v>2042</v>
      </c>
      <c r="C753" s="16">
        <v>1</v>
      </c>
      <c r="D753" s="17">
        <v>1</v>
      </c>
      <c r="E753" s="17"/>
      <c r="F753" s="17">
        <v>1</v>
      </c>
      <c r="G753" s="17"/>
      <c r="H753" s="17"/>
      <c r="I753" s="17"/>
      <c r="J753" s="10">
        <v>3</v>
      </c>
    </row>
    <row r="754" spans="2:10" x14ac:dyDescent="0.3">
      <c r="B754" s="9" t="s">
        <v>2232</v>
      </c>
      <c r="C754" s="16"/>
      <c r="D754" s="17">
        <v>1</v>
      </c>
      <c r="E754" s="17"/>
      <c r="F754" s="17"/>
      <c r="G754" s="17"/>
      <c r="H754" s="17"/>
      <c r="I754" s="17"/>
      <c r="J754" s="10">
        <v>1</v>
      </c>
    </row>
    <row r="755" spans="2:10" x14ac:dyDescent="0.3">
      <c r="B755" s="9" t="s">
        <v>703</v>
      </c>
      <c r="C755" s="16"/>
      <c r="D755" s="17">
        <v>1</v>
      </c>
      <c r="E755" s="17"/>
      <c r="F755" s="17"/>
      <c r="G755" s="17"/>
      <c r="H755" s="17"/>
      <c r="I755" s="17"/>
      <c r="J755" s="10">
        <v>1</v>
      </c>
    </row>
    <row r="756" spans="2:10" x14ac:dyDescent="0.3">
      <c r="B756" s="9" t="s">
        <v>2233</v>
      </c>
      <c r="C756" s="16"/>
      <c r="D756" s="17">
        <v>1</v>
      </c>
      <c r="E756" s="17"/>
      <c r="F756" s="17"/>
      <c r="G756" s="17"/>
      <c r="H756" s="17"/>
      <c r="I756" s="17"/>
      <c r="J756" s="10">
        <v>1</v>
      </c>
    </row>
    <row r="757" spans="2:10" x14ac:dyDescent="0.3">
      <c r="B757" s="9" t="s">
        <v>1569</v>
      </c>
      <c r="C757" s="16">
        <v>1</v>
      </c>
      <c r="D757" s="17">
        <v>1</v>
      </c>
      <c r="E757" s="17"/>
      <c r="F757" s="17"/>
      <c r="G757" s="17"/>
      <c r="H757" s="17"/>
      <c r="I757" s="17"/>
      <c r="J757" s="10">
        <v>2</v>
      </c>
    </row>
    <row r="758" spans="2:10" x14ac:dyDescent="0.3">
      <c r="B758" s="9" t="s">
        <v>1570</v>
      </c>
      <c r="C758" s="16">
        <v>1</v>
      </c>
      <c r="D758" s="17">
        <v>1</v>
      </c>
      <c r="E758" s="17"/>
      <c r="F758" s="17">
        <v>1</v>
      </c>
      <c r="G758" s="17"/>
      <c r="H758" s="17"/>
      <c r="I758" s="17"/>
      <c r="J758" s="10">
        <v>3</v>
      </c>
    </row>
    <row r="759" spans="2:10" x14ac:dyDescent="0.3">
      <c r="B759" s="9" t="s">
        <v>1029</v>
      </c>
      <c r="C759" s="16"/>
      <c r="D759" s="17"/>
      <c r="E759" s="17">
        <v>1</v>
      </c>
      <c r="F759" s="17"/>
      <c r="G759" s="17"/>
      <c r="H759" s="17"/>
      <c r="I759" s="17"/>
      <c r="J759" s="10">
        <v>1</v>
      </c>
    </row>
    <row r="760" spans="2:10" x14ac:dyDescent="0.3">
      <c r="B760" s="6" t="s">
        <v>707</v>
      </c>
      <c r="C760" s="18">
        <v>563</v>
      </c>
      <c r="D760" s="19">
        <v>683</v>
      </c>
      <c r="E760" s="19">
        <v>4</v>
      </c>
      <c r="F760" s="19">
        <v>493</v>
      </c>
      <c r="G760" s="19">
        <v>39</v>
      </c>
      <c r="H760" s="19">
        <v>65</v>
      </c>
      <c r="I760" s="19">
        <v>70</v>
      </c>
      <c r="J760" s="7">
        <v>1917</v>
      </c>
    </row>
  </sheetData>
  <phoneticPr fontId="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T2416"/>
  <sheetViews>
    <sheetView zoomScaleNormal="100" workbookViewId="0">
      <pane xSplit="2" ySplit="2" topLeftCell="C3" activePane="bottomRight" state="frozen"/>
      <selection pane="topRight" activeCell="C1" sqref="C1"/>
      <selection pane="bottomLeft" activeCell="A3" sqref="A3"/>
      <selection pane="bottomRight" activeCell="A2" sqref="A2"/>
    </sheetView>
  </sheetViews>
  <sheetFormatPr defaultColWidth="9.109375" defaultRowHeight="13.2" x14ac:dyDescent="0.25"/>
  <cols>
    <col min="1" max="1" width="4.5546875" style="58" customWidth="1"/>
    <col min="2" max="2" width="9.6640625" style="58" customWidth="1"/>
    <col min="3" max="3" width="5.6640625" style="56" customWidth="1"/>
    <col min="4" max="4" width="10.6640625" style="175" customWidth="1"/>
    <col min="5" max="5" width="6.6640625" style="175" customWidth="1"/>
    <col min="6" max="6" width="10.109375" style="175" customWidth="1"/>
    <col min="7" max="8" width="6.44140625" style="27" customWidth="1"/>
    <col min="9" max="9" width="10.44140625" style="175" customWidth="1"/>
    <col min="10" max="10" width="10.5546875" style="175" customWidth="1"/>
    <col min="11" max="12" width="9.109375" style="56" hidden="1" customWidth="1"/>
    <col min="13" max="13" width="11" style="109" customWidth="1"/>
    <col min="14" max="14" width="14.5546875" style="411" customWidth="1"/>
    <col min="15" max="15" width="5.5546875" style="56" customWidth="1"/>
    <col min="16" max="16" width="11.6640625" style="175" customWidth="1"/>
    <col min="17" max="17" width="7.109375" style="175" customWidth="1"/>
    <col min="18" max="18" width="10.6640625" style="175" customWidth="1"/>
    <col min="19" max="19" width="9.109375" style="27" customWidth="1"/>
    <col min="20" max="20" width="10.6640625" style="175" customWidth="1"/>
    <col min="21" max="21" width="10.88671875" style="175" customWidth="1"/>
    <col min="22" max="22" width="9.109375" style="56" hidden="1" customWidth="1"/>
    <col min="23" max="23" width="6.33203125" style="56" hidden="1" customWidth="1"/>
    <col min="24" max="24" width="11" style="109" customWidth="1"/>
    <col min="25" max="25" width="12.109375" style="411" customWidth="1"/>
    <col min="26" max="26" width="8.88671875" style="27" customWidth="1"/>
    <col min="27" max="27" width="7.109375" style="27" customWidth="1"/>
    <col min="28" max="28" width="10.5546875" style="175" customWidth="1"/>
    <col min="29" max="30" width="9.88671875" style="175" customWidth="1"/>
    <col min="31" max="31" width="9.5546875" style="175" customWidth="1"/>
    <col min="32" max="32" width="10.44140625" style="175" customWidth="1"/>
    <col min="33" max="33" width="11.5546875" style="175" customWidth="1"/>
    <col min="34" max="34" width="6.6640625" style="56" hidden="1" customWidth="1"/>
    <col min="35" max="35" width="9.109375" style="56" hidden="1" customWidth="1"/>
    <col min="36" max="36" width="11.109375" style="468" customWidth="1"/>
    <col min="37" max="37" width="14.5546875" style="56" customWidth="1"/>
    <col min="38" max="40" width="4.6640625" style="31" customWidth="1"/>
    <col min="41" max="41" width="4.6640625" style="159" customWidth="1"/>
    <col min="42" max="44" width="4.6640625" style="31" customWidth="1"/>
    <col min="45" max="45" width="4.6640625" style="159" customWidth="1"/>
    <col min="46" max="46" width="5.109375" style="163" customWidth="1"/>
    <col min="47" max="47" width="5.109375" style="31" customWidth="1"/>
    <col min="48" max="48" width="4.6640625" style="31" customWidth="1"/>
    <col min="49" max="49" width="4.6640625" style="311" customWidth="1"/>
    <col min="50" max="50" width="5.5546875" style="31" customWidth="1"/>
    <col min="51" max="51" width="5" style="31" customWidth="1"/>
    <col min="52" max="52" width="6" style="31" customWidth="1"/>
    <col min="53" max="53" width="4" style="31" customWidth="1"/>
    <col min="54" max="54" width="3.6640625" style="31" customWidth="1"/>
    <col min="55" max="55" width="3.88671875" style="31" customWidth="1"/>
    <col min="56" max="56" width="8.5546875" style="31" customWidth="1"/>
    <col min="57" max="59" width="6.6640625" style="31" customWidth="1"/>
    <col min="60" max="60" width="7.5546875" style="31" customWidth="1"/>
    <col min="61" max="61" width="6.6640625" style="31" customWidth="1"/>
    <col min="62" max="62" width="7.109375" style="31" customWidth="1"/>
    <col min="63" max="63" width="7.33203125" style="31" customWidth="1"/>
    <col min="64" max="64" width="9.5546875" style="31" customWidth="1"/>
    <col min="65" max="65" width="8.33203125" style="31" customWidth="1"/>
    <col min="66" max="66" width="9.109375" style="31"/>
    <col min="67" max="68" width="10.109375" style="31" bestFit="1" customWidth="1"/>
    <col min="69" max="69" width="10" style="31" customWidth="1"/>
    <col min="70" max="16384" width="9.109375" style="31"/>
  </cols>
  <sheetData>
    <row r="1" spans="1:72" s="20" customFormat="1" ht="15" x14ac:dyDescent="0.25">
      <c r="A1" s="29"/>
      <c r="B1" s="30"/>
      <c r="C1" s="71"/>
      <c r="D1" s="168" t="s">
        <v>3</v>
      </c>
      <c r="E1" s="168"/>
      <c r="F1" s="168"/>
      <c r="G1" s="112"/>
      <c r="H1" s="112"/>
      <c r="I1" s="168"/>
      <c r="J1" s="168"/>
      <c r="K1" s="62"/>
      <c r="L1" s="62"/>
      <c r="M1" s="112" t="s">
        <v>726</v>
      </c>
      <c r="N1" s="416"/>
      <c r="O1" s="63"/>
      <c r="P1" s="65" t="s">
        <v>709</v>
      </c>
      <c r="Q1" s="149"/>
      <c r="R1" s="149"/>
      <c r="S1" s="111"/>
      <c r="T1" s="149"/>
      <c r="U1" s="149"/>
      <c r="V1" s="64"/>
      <c r="W1" s="64"/>
      <c r="X1" s="111" t="s">
        <v>726</v>
      </c>
      <c r="Y1" s="402"/>
      <c r="Z1" s="66"/>
      <c r="AA1" s="67"/>
      <c r="AB1" s="67"/>
      <c r="AC1" s="67"/>
      <c r="AD1" s="67"/>
      <c r="AE1" s="128"/>
      <c r="AF1" s="67"/>
      <c r="AG1" s="67"/>
      <c r="AH1" s="67"/>
      <c r="AI1" s="67"/>
      <c r="AJ1" s="454" t="s">
        <v>726</v>
      </c>
      <c r="AK1" s="68"/>
      <c r="AL1" s="59"/>
      <c r="AM1" s="28"/>
      <c r="AN1" s="59"/>
      <c r="AO1" s="156"/>
      <c r="AP1" s="60"/>
      <c r="AQ1" s="59"/>
      <c r="AR1" s="60"/>
      <c r="AS1" s="156"/>
      <c r="AT1" s="160"/>
      <c r="AU1" s="60"/>
      <c r="AV1" s="61"/>
      <c r="AW1" s="310"/>
      <c r="BD1" s="631">
        <v>42339</v>
      </c>
      <c r="BE1" s="632">
        <v>42370</v>
      </c>
      <c r="BF1" s="632">
        <v>42401</v>
      </c>
      <c r="BG1" s="632">
        <v>42430</v>
      </c>
      <c r="BH1" s="631">
        <v>42461</v>
      </c>
      <c r="BI1" s="632">
        <v>42491</v>
      </c>
      <c r="BJ1" s="679">
        <v>42522</v>
      </c>
      <c r="BK1" s="632">
        <v>42552</v>
      </c>
      <c r="BL1" s="521" t="s">
        <v>1836</v>
      </c>
      <c r="BM1" s="685">
        <v>42583</v>
      </c>
      <c r="BN1" s="685">
        <v>42614</v>
      </c>
      <c r="BO1" s="685">
        <v>42644</v>
      </c>
      <c r="BP1" s="685">
        <v>42675</v>
      </c>
      <c r="BQ1" s="685">
        <v>42705</v>
      </c>
      <c r="BS1" s="212" t="s">
        <v>2130</v>
      </c>
      <c r="BT1" s="632">
        <v>42370</v>
      </c>
    </row>
    <row r="2" spans="1:72" s="42" customFormat="1" ht="56.25" x14ac:dyDescent="0.2">
      <c r="A2" s="450" t="s">
        <v>706</v>
      </c>
      <c r="B2" s="450" t="s">
        <v>0</v>
      </c>
      <c r="C2" s="33" t="s">
        <v>717</v>
      </c>
      <c r="D2" s="169" t="s">
        <v>986</v>
      </c>
      <c r="E2" s="396" t="s">
        <v>990</v>
      </c>
      <c r="F2" s="169" t="s">
        <v>1032</v>
      </c>
      <c r="G2" s="238" t="s">
        <v>1080</v>
      </c>
      <c r="H2" s="238" t="s">
        <v>1079</v>
      </c>
      <c r="I2" s="169" t="s">
        <v>1033</v>
      </c>
      <c r="J2" s="396" t="s">
        <v>987</v>
      </c>
      <c r="K2" s="34" t="s">
        <v>720</v>
      </c>
      <c r="L2" s="35" t="s">
        <v>714</v>
      </c>
      <c r="M2" s="33" t="s">
        <v>1031</v>
      </c>
      <c r="N2" s="33" t="s">
        <v>715</v>
      </c>
      <c r="O2" s="36" t="s">
        <v>717</v>
      </c>
      <c r="P2" s="176" t="s">
        <v>988</v>
      </c>
      <c r="Q2" s="176" t="s">
        <v>990</v>
      </c>
      <c r="R2" s="176" t="s">
        <v>1034</v>
      </c>
      <c r="S2" s="237" t="s">
        <v>1079</v>
      </c>
      <c r="T2" s="176" t="s">
        <v>1035</v>
      </c>
      <c r="U2" s="176" t="s">
        <v>987</v>
      </c>
      <c r="V2" s="37"/>
      <c r="W2" s="38"/>
      <c r="X2" s="36" t="s">
        <v>1031</v>
      </c>
      <c r="Y2" s="403" t="s">
        <v>715</v>
      </c>
      <c r="Z2" s="268" t="s">
        <v>719</v>
      </c>
      <c r="AA2" s="39" t="s">
        <v>718</v>
      </c>
      <c r="AB2" s="180" t="s">
        <v>989</v>
      </c>
      <c r="AC2" s="180" t="s">
        <v>990</v>
      </c>
      <c r="AD2" s="180" t="s">
        <v>1034</v>
      </c>
      <c r="AE2" s="39" t="s">
        <v>1079</v>
      </c>
      <c r="AF2" s="180" t="s">
        <v>1035</v>
      </c>
      <c r="AG2" s="180" t="s">
        <v>987</v>
      </c>
      <c r="AH2" s="40"/>
      <c r="AI2" s="41"/>
      <c r="AJ2" s="455" t="s">
        <v>1031</v>
      </c>
      <c r="AK2" s="649" t="s">
        <v>715</v>
      </c>
      <c r="AL2" s="667" t="s">
        <v>991</v>
      </c>
      <c r="AM2" s="667" t="s">
        <v>993</v>
      </c>
      <c r="AN2" s="667" t="s">
        <v>992</v>
      </c>
      <c r="AO2" s="668" t="s">
        <v>994</v>
      </c>
      <c r="AP2" s="669" t="s">
        <v>1038</v>
      </c>
      <c r="AQ2" s="669" t="s">
        <v>1039</v>
      </c>
      <c r="AR2" s="669" t="s">
        <v>1040</v>
      </c>
      <c r="AS2" s="668" t="s">
        <v>994</v>
      </c>
      <c r="AT2" s="668" t="s">
        <v>995</v>
      </c>
      <c r="AU2" s="670" t="s">
        <v>1037</v>
      </c>
      <c r="AV2" s="670" t="s">
        <v>1141</v>
      </c>
      <c r="AW2" s="671" t="s">
        <v>1211</v>
      </c>
      <c r="AX2" s="670" t="s">
        <v>1212</v>
      </c>
      <c r="AY2" s="670" t="s">
        <v>1213</v>
      </c>
      <c r="AZ2" s="670" t="s">
        <v>1214</v>
      </c>
      <c r="BA2" s="670" t="s">
        <v>1222</v>
      </c>
      <c r="BB2" s="670" t="s">
        <v>1221</v>
      </c>
      <c r="BC2" s="670" t="s">
        <v>1223</v>
      </c>
      <c r="BD2" s="672">
        <v>42339</v>
      </c>
      <c r="BE2" s="673">
        <v>42370</v>
      </c>
      <c r="BF2" s="674">
        <v>42401</v>
      </c>
      <c r="BG2" s="674">
        <v>42430</v>
      </c>
      <c r="BH2" s="672">
        <v>42461</v>
      </c>
      <c r="BI2" s="676">
        <v>42491</v>
      </c>
      <c r="BJ2" s="674">
        <v>42522</v>
      </c>
      <c r="BK2" s="678">
        <v>42552</v>
      </c>
      <c r="BL2" s="522" t="s">
        <v>1835</v>
      </c>
      <c r="BM2" s="672">
        <v>42583</v>
      </c>
      <c r="BN2" s="672">
        <v>42614</v>
      </c>
      <c r="BO2" s="672">
        <v>42644</v>
      </c>
      <c r="BP2" s="672">
        <v>42675</v>
      </c>
      <c r="BQ2" s="672">
        <v>42705</v>
      </c>
      <c r="BR2" s="696" t="s">
        <v>2141</v>
      </c>
      <c r="BS2" s="726" t="s">
        <v>2138</v>
      </c>
      <c r="BT2" s="727">
        <v>42370</v>
      </c>
    </row>
    <row r="3" spans="1:72" s="47" customFormat="1" ht="15" customHeight="1" x14ac:dyDescent="0.25">
      <c r="A3" s="43" t="s">
        <v>19</v>
      </c>
      <c r="B3" s="123" t="s">
        <v>18</v>
      </c>
      <c r="C3" s="134" t="str">
        <f>IF(VLOOKUP(B3,'Pivot Table'!$B$5:$G$2000,3,FALSE)=1,"Yes","No")</f>
        <v>Yes</v>
      </c>
      <c r="D3" s="229" t="str">
        <f t="shared" ref="D3:D79" si="0">IF(E3="X","In Progress",IF(J3="x","Yes"," "))</f>
        <v>Yes</v>
      </c>
      <c r="E3" s="170"/>
      <c r="F3" s="214">
        <v>41791</v>
      </c>
      <c r="G3" s="44" t="s">
        <v>1127</v>
      </c>
      <c r="H3" s="118" t="s">
        <v>1127</v>
      </c>
      <c r="I3" s="214"/>
      <c r="J3" s="170" t="s">
        <v>713</v>
      </c>
      <c r="K3" s="45" t="str">
        <f t="shared" ref="K3:K79" si="1">A3&amp;E3</f>
        <v>01</v>
      </c>
      <c r="L3" s="45" t="str">
        <f t="shared" ref="L3:L79" si="2">A3&amp;J3</f>
        <v>01X</v>
      </c>
      <c r="M3" s="106">
        <v>41852</v>
      </c>
      <c r="N3" s="252"/>
      <c r="O3" s="135" t="str">
        <f>IF(VLOOKUP(B3,'Pivot Table'!$B$5:$G$2000,2,FALSE)=1,"Yes","No")</f>
        <v>Yes</v>
      </c>
      <c r="P3" s="177" t="str">
        <f t="shared" ref="P3:P79" si="3">IF(Q3="X","In Progress",IF(U3="x","Yes"," "))</f>
        <v>Yes</v>
      </c>
      <c r="Q3" s="177"/>
      <c r="R3" s="107"/>
      <c r="S3" s="46" t="s">
        <v>1127</v>
      </c>
      <c r="T3" s="107"/>
      <c r="U3" s="177" t="s">
        <v>713</v>
      </c>
      <c r="V3" s="135" t="str">
        <f t="shared" ref="V3:V79" si="4">A3&amp;Q3</f>
        <v>01</v>
      </c>
      <c r="W3" s="150" t="str">
        <f t="shared" ref="W3:W79" si="5">A3&amp;U3</f>
        <v>01X</v>
      </c>
      <c r="X3" s="107">
        <v>41852</v>
      </c>
      <c r="Y3" s="219"/>
      <c r="Z3" s="136" t="str">
        <f>IF(VLOOKUP(B3,'Pivot Table'!$B$5:$G$2000,5,FALSE)=1,"Yes","No")</f>
        <v>Yes</v>
      </c>
      <c r="AA3" s="136" t="str">
        <f>IF(VLOOKUP(B3,'Pivot Table'!$B$5:$G$2000,4,FALSE)=1,"Yes","No")</f>
        <v>No</v>
      </c>
      <c r="AB3" s="181" t="str">
        <f t="shared" ref="AB3:AB12" si="6">IF(AC3="X","In Progress",IF(AG3="x","Yes"," "))</f>
        <v>Yes</v>
      </c>
      <c r="AC3" s="181"/>
      <c r="AD3" s="181"/>
      <c r="AE3" s="241" t="s">
        <v>1127</v>
      </c>
      <c r="AF3" s="127"/>
      <c r="AG3" s="181" t="s">
        <v>713</v>
      </c>
      <c r="AH3" s="133" t="str">
        <f t="shared" ref="AH3:AH79" si="7">A3&amp;AC3</f>
        <v>01</v>
      </c>
      <c r="AI3" s="151" t="str">
        <f t="shared" ref="AI3:AI79" si="8">A3&amp;AG3</f>
        <v>01X</v>
      </c>
      <c r="AJ3" s="281">
        <v>41852</v>
      </c>
      <c r="AK3" s="650" t="s">
        <v>1077</v>
      </c>
      <c r="AL3" s="634">
        <f t="shared" ref="AL3:AL79" si="9">IF(C3="yes",1,0)</f>
        <v>1</v>
      </c>
      <c r="AM3" s="634">
        <f t="shared" ref="AM3:AM79" si="10">IF(O3="yes",1,0)</f>
        <v>1</v>
      </c>
      <c r="AN3" s="635">
        <f t="shared" ref="AN3:AN79" si="11">IF(Z3="yes",1,IF(AA3="yes",1,0))</f>
        <v>1</v>
      </c>
      <c r="AO3" s="636">
        <f t="shared" ref="AO3:AO12" si="12">SUM(AL3:AN3)</f>
        <v>3</v>
      </c>
      <c r="AP3" s="634">
        <f t="shared" ref="AP3:AP79" si="13">IF(J3="x",1,0)</f>
        <v>1</v>
      </c>
      <c r="AQ3" s="634">
        <f t="shared" ref="AQ3:AQ79" si="14">IF(U3="x",1,0)</f>
        <v>1</v>
      </c>
      <c r="AR3" s="634">
        <f t="shared" ref="AR3:AR79" si="15">IF(AG3="x",1,0)</f>
        <v>1</v>
      </c>
      <c r="AS3" s="637">
        <f t="shared" ref="AS3:AS12" si="16">SUM(AP3:AR3)</f>
        <v>3</v>
      </c>
      <c r="AT3" s="638" t="str">
        <f t="shared" ref="AT3:AT12" si="17">IF(AO3=AS3,"F"," ")</f>
        <v>F</v>
      </c>
      <c r="AU3" s="634">
        <f t="shared" ref="AU3:AU79" si="18">IF(E3="x",1,0)</f>
        <v>0</v>
      </c>
      <c r="AV3" s="634">
        <f>IF(Q3="x",1,0)</f>
        <v>0</v>
      </c>
      <c r="AW3" s="675" t="s">
        <v>1127</v>
      </c>
      <c r="AX3" s="639" t="str">
        <f>A3&amp;C3</f>
        <v>01Yes</v>
      </c>
      <c r="AY3" s="639" t="str">
        <f>A3&amp;O3</f>
        <v>01Yes</v>
      </c>
      <c r="AZ3" s="639" t="str">
        <f>A3&amp;Z3</f>
        <v>01Yes</v>
      </c>
      <c r="BA3" s="634" t="str">
        <f>A3&amp;J3</f>
        <v>01X</v>
      </c>
      <c r="BB3" s="634" t="str">
        <f>A3&amp;U3</f>
        <v>01X</v>
      </c>
      <c r="BC3" s="634" t="str">
        <f>A3&amp;AG3</f>
        <v>01X</v>
      </c>
      <c r="BD3" s="640" t="str">
        <f>IF(I3=$BD$2,I3,IF(T3=$BD$2,T3,IF(AF3=$BD$2,AF3," " )))</f>
        <v xml:space="preserve"> </v>
      </c>
      <c r="BE3" s="640" t="str">
        <f>IF($I3=$BE$2,$I3,IF($T3=$BE$2,$T3,IF($AF3=$BE$2,$AF3," " )))</f>
        <v xml:space="preserve"> </v>
      </c>
      <c r="BF3" s="640" t="str">
        <f>IF($I3=$BF$2,$I3,IF($T3=$BF$2,$T3,IF($AF3=$BF$2,$AF3," " )))</f>
        <v xml:space="preserve"> </v>
      </c>
      <c r="BG3" s="640" t="str">
        <f>IF($I3=$BG$2,$I3,IF($T3=$BG$2,$T3,IF($AF3=$BG$2,$AF3," " )))</f>
        <v xml:space="preserve"> </v>
      </c>
      <c r="BH3" s="640" t="str">
        <f>IF($I3=$BH$2,$I3,IF($T3=$BH$2,$T3,IF($AF3=$BH$2,$AF3," " )))</f>
        <v xml:space="preserve"> </v>
      </c>
      <c r="BI3" s="677" t="str">
        <f>IF($I3=$BI$2,$I3,IF($T3=$BI$2,$T3,IF($AF3=$BI$2,$AF3," " )))</f>
        <v xml:space="preserve"> </v>
      </c>
      <c r="BJ3" s="640" t="str">
        <f>IF($I3=$BJ$2,$I3,IF($T3=$BJ$2,$T3,IF($AF3=$BJ$2,$AF3," " )))</f>
        <v xml:space="preserve"> </v>
      </c>
      <c r="BK3" s="305" t="str">
        <f>IF($I3=$BK$2,$I3,IF($T3=$BK$2,$T3,IF($AF3=$BK$2,$AF3," " )))</f>
        <v xml:space="preserve"> </v>
      </c>
      <c r="BL3" s="523" t="str">
        <f>IF($AO3=$AS3,"F", IF($AS3=0," ","P"))</f>
        <v>F</v>
      </c>
      <c r="BM3" s="640" t="str">
        <f>IF($I3=$BM$2,$I3,IF($T3=$BM$2,$T3,IF($AF3=$BM$2,$AF3," " )))</f>
        <v xml:space="preserve"> </v>
      </c>
      <c r="BN3" s="640" t="str">
        <f>IF($I3=$BN$2,$I3,IF($T3=$BN$2,$T3,IF($AF3=$BN$2,$AF3," " )))</f>
        <v xml:space="preserve"> </v>
      </c>
      <c r="BO3" s="640" t="str">
        <f>IF($I3=$BO$2,$I3,IF($T3=$BO$2,$T3,IF($AF3=$BO$2,$AF3," " )))</f>
        <v xml:space="preserve"> </v>
      </c>
      <c r="BP3" s="640" t="str">
        <f>IF($I3=$BP$2,$I3,IF($T3=$BP$2,$T3,IF($AF3=$BP$2,$AF3," " )))</f>
        <v xml:space="preserve"> </v>
      </c>
      <c r="BQ3" s="640" t="str">
        <f>IF($I3=$BQ$2,$I3,IF($T3=$BQ$2,$T3,IF($AF3=$BQ$2,$AF3," " )))</f>
        <v xml:space="preserve"> </v>
      </c>
      <c r="BR3" s="634">
        <f>COUNTIFS(BE3:BQ3,"&gt;0")</f>
        <v>0</v>
      </c>
      <c r="BS3" s="728"/>
      <c r="BT3" s="640" t="str">
        <f>IF($M3=$BT$2,$M3,IF($X3=$BT$2,$X3,IF($AJ3=$BT$2,$AJ3," " )))</f>
        <v xml:space="preserve"> </v>
      </c>
    </row>
    <row r="4" spans="1:72" s="47" customFormat="1" ht="15" customHeight="1" x14ac:dyDescent="0.25">
      <c r="A4" s="43" t="s">
        <v>19</v>
      </c>
      <c r="B4" s="43" t="s">
        <v>21</v>
      </c>
      <c r="C4" s="134" t="str">
        <f>IF(VLOOKUP(B4,'Pivot Table'!$B$5:$G$2000,3,FALSE)=1,"Yes","No")</f>
        <v>Yes</v>
      </c>
      <c r="D4" s="170" t="str">
        <f t="shared" si="0"/>
        <v>Yes</v>
      </c>
      <c r="E4" s="170"/>
      <c r="F4" s="214">
        <v>41791</v>
      </c>
      <c r="G4" s="44" t="s">
        <v>1127</v>
      </c>
      <c r="H4" s="118" t="s">
        <v>1127</v>
      </c>
      <c r="I4" s="170"/>
      <c r="J4" s="170" t="s">
        <v>713</v>
      </c>
      <c r="K4" s="45" t="str">
        <f t="shared" si="1"/>
        <v>01</v>
      </c>
      <c r="L4" s="45" t="str">
        <f t="shared" si="2"/>
        <v>01X</v>
      </c>
      <c r="M4" s="106">
        <v>41852</v>
      </c>
      <c r="N4" s="252"/>
      <c r="O4" s="135" t="str">
        <f>IF(VLOOKUP(B4,'Pivot Table'!$B$5:$G$2000,2,FALSE)=1,"Yes","No")</f>
        <v>Yes</v>
      </c>
      <c r="P4" s="177" t="str">
        <f t="shared" si="3"/>
        <v>Yes</v>
      </c>
      <c r="Q4" s="177"/>
      <c r="R4" s="107"/>
      <c r="S4" s="46" t="s">
        <v>1127</v>
      </c>
      <c r="T4" s="177"/>
      <c r="U4" s="177" t="s">
        <v>713</v>
      </c>
      <c r="V4" s="135" t="str">
        <f t="shared" si="4"/>
        <v>01</v>
      </c>
      <c r="W4" s="150" t="str">
        <f t="shared" si="5"/>
        <v>01X</v>
      </c>
      <c r="X4" s="107">
        <v>41852</v>
      </c>
      <c r="Y4" s="219"/>
      <c r="Z4" s="192" t="str">
        <f>IF(VLOOKUP(B4,'Pivot Table'!$B$5:$G$2000,5,FALSE)=1,"Yes","No")</f>
        <v>No</v>
      </c>
      <c r="AA4" s="192" t="str">
        <f>IF(VLOOKUP(B4,'Pivot Table'!$B$5:$G$2000,4,FALSE)=1,"Yes","No")</f>
        <v>No</v>
      </c>
      <c r="AB4" s="190" t="str">
        <f t="shared" si="6"/>
        <v xml:space="preserve"> </v>
      </c>
      <c r="AC4" s="190"/>
      <c r="AD4" s="190"/>
      <c r="AE4" s="191"/>
      <c r="AF4" s="206"/>
      <c r="AG4" s="190"/>
      <c r="AH4" s="189" t="str">
        <f t="shared" si="7"/>
        <v>01</v>
      </c>
      <c r="AI4" s="196" t="str">
        <f t="shared" si="8"/>
        <v>01</v>
      </c>
      <c r="AJ4" s="456"/>
      <c r="AK4" s="651"/>
      <c r="AL4" s="634">
        <f t="shared" si="9"/>
        <v>1</v>
      </c>
      <c r="AM4" s="634">
        <f t="shared" si="10"/>
        <v>1</v>
      </c>
      <c r="AN4" s="635">
        <f t="shared" si="11"/>
        <v>0</v>
      </c>
      <c r="AO4" s="636">
        <f t="shared" si="12"/>
        <v>2</v>
      </c>
      <c r="AP4" s="634">
        <f t="shared" si="13"/>
        <v>1</v>
      </c>
      <c r="AQ4" s="634">
        <f t="shared" si="14"/>
        <v>1</v>
      </c>
      <c r="AR4" s="634">
        <f t="shared" si="15"/>
        <v>0</v>
      </c>
      <c r="AS4" s="637">
        <f t="shared" si="16"/>
        <v>2</v>
      </c>
      <c r="AT4" s="638" t="str">
        <f t="shared" si="17"/>
        <v>F</v>
      </c>
      <c r="AU4" s="634">
        <f t="shared" si="18"/>
        <v>0</v>
      </c>
      <c r="AV4" s="634">
        <f t="shared" ref="AV4:AV79" si="19">IF(Q4="x",1,0)</f>
        <v>0</v>
      </c>
      <c r="AW4" s="634"/>
      <c r="AX4" s="639" t="str">
        <f t="shared" ref="AX4:AX79" si="20">A4&amp;C4</f>
        <v>01Yes</v>
      </c>
      <c r="AY4" s="639" t="str">
        <f t="shared" ref="AY4:AY79" si="21">A4&amp;O4</f>
        <v>01Yes</v>
      </c>
      <c r="AZ4" s="639" t="str">
        <f t="shared" ref="AZ4:AZ79" si="22">A4&amp;Z4</f>
        <v>01No</v>
      </c>
      <c r="BA4" s="634" t="str">
        <f t="shared" ref="BA4:BA79" si="23">A4&amp;J4</f>
        <v>01X</v>
      </c>
      <c r="BB4" s="634" t="str">
        <f t="shared" ref="BB4:BB79" si="24">A4&amp;U4</f>
        <v>01X</v>
      </c>
      <c r="BC4" s="634" t="str">
        <f t="shared" ref="BC4:BC79" si="25">A4&amp;AG4</f>
        <v>01</v>
      </c>
      <c r="BD4" s="640" t="str">
        <f t="shared" ref="BD4:BD67" si="26">IF(I4=$BD$2,I4,IF(T4=$BD$2,T4,IF(AF4=$BD$2,AF4," " )))</f>
        <v xml:space="preserve"> </v>
      </c>
      <c r="BE4" s="640" t="str">
        <f t="shared" ref="BE4:BE67" si="27">IF($I4=$BE$2,$I4,IF($T4=$BE$2,$T4,IF($AF4=$BE$2,$AF4," " )))</f>
        <v xml:space="preserve"> </v>
      </c>
      <c r="BF4" s="640" t="str">
        <f t="shared" ref="BF4:BF67" si="28">IF($I4=$BF$2,$I4,IF($T4=$BF$2,$T4,IF($AF4=$BF$2,$AF4," " )))</f>
        <v xml:space="preserve"> </v>
      </c>
      <c r="BG4" s="640" t="str">
        <f t="shared" ref="BG4:BG67" si="29">IF($I4=$BG$2,$I4,IF($T4=$BG$2,$T4,IF($AF4=$BG$2,$AF4," " )))</f>
        <v xml:space="preserve"> </v>
      </c>
      <c r="BH4" s="640" t="str">
        <f t="shared" ref="BH4:BH67" si="30">IF($I4=$BH$2,$I4,IF($T4=$BH$2,$T4,IF($AF4=$BH$2,$AF4," " )))</f>
        <v xml:space="preserve"> </v>
      </c>
      <c r="BI4" s="677" t="str">
        <f t="shared" ref="BI4:BI67" si="31">IF($I4=$BI$2,$I4,IF($T4=$BI$2,$T4,IF($AF4=$BI$2,$AF4," " )))</f>
        <v xml:space="preserve"> </v>
      </c>
      <c r="BJ4" s="640" t="str">
        <f t="shared" ref="BJ4:BJ67" si="32">IF($I4=$BJ$2,$I4,IF($T4=$BJ$2,$T4,IF($AF4=$BJ$2,$AF4," " )))</f>
        <v xml:space="preserve"> </v>
      </c>
      <c r="BK4" s="305" t="str">
        <f t="shared" ref="BK4:BK67" si="33">IF($I4=$BK$2,$I4,IF($T4=$BK$2,$T4,IF($AF4=$BK$2,$AF4," " )))</f>
        <v xml:space="preserve"> </v>
      </c>
      <c r="BL4" s="523" t="str">
        <f t="shared" ref="BL4:BL79" si="34">IF($AO4=$AS4,"F", IF($AS4=0," ","P"))</f>
        <v>F</v>
      </c>
      <c r="BM4" s="640" t="str">
        <f t="shared" ref="BM4:BM67" si="35">IF($I4=$BM$2,$I4,IF($T4=$BM$2,$T4,IF($AF4=$BM$2,$AF4," " )))</f>
        <v xml:space="preserve"> </v>
      </c>
      <c r="BN4" s="640" t="str">
        <f t="shared" ref="BN4:BN67" si="36">IF($I4=$BN$2,$I4,IF($T4=$BN$2,$T4,IF($AF4=$BN$2,$AF4," " )))</f>
        <v xml:space="preserve"> </v>
      </c>
      <c r="BO4" s="640" t="str">
        <f t="shared" ref="BO4:BO67" si="37">IF($I4=$BO$2,$I4,IF($T4=$BO$2,$T4,IF($AF4=$BO$2,$AF4," " )))</f>
        <v xml:space="preserve"> </v>
      </c>
      <c r="BP4" s="640" t="str">
        <f t="shared" ref="BP4:BP67" si="38">IF($I4=$BP$2,$I4,IF($T4=$BP$2,$T4,IF($AF4=$BP$2,$AF4," " )))</f>
        <v xml:space="preserve"> </v>
      </c>
      <c r="BQ4" s="640" t="str">
        <f t="shared" ref="BQ4:BQ67" si="39">IF($I4=$BQ$2,$I4,IF($T4=$BQ$2,$T4,IF($AF4=$BQ$2,$AF4," " )))</f>
        <v xml:space="preserve"> </v>
      </c>
      <c r="BR4" s="634">
        <f t="shared" ref="BR4:BR67" si="40">COUNTIFS(BE4:BQ4,"&gt;0")</f>
        <v>0</v>
      </c>
      <c r="BS4" s="728"/>
      <c r="BT4" s="640" t="str">
        <f t="shared" ref="BT4:BT67" si="41">IF($M4=$BT$2,$M4,IF($X4=$BT$2,$X4,IF($AJ4=$BT$2,$AJ4," " )))</f>
        <v xml:space="preserve"> </v>
      </c>
    </row>
    <row r="5" spans="1:72" s="47" customFormat="1" ht="15" customHeight="1" x14ac:dyDescent="0.25">
      <c r="A5" s="43" t="s">
        <v>23</v>
      </c>
      <c r="B5" s="123" t="s">
        <v>22</v>
      </c>
      <c r="C5" s="134" t="str">
        <f>IF(VLOOKUP(B5,'Pivot Table'!$B$5:$G$2000,3,FALSE)=1,"Yes","No")</f>
        <v>Yes</v>
      </c>
      <c r="D5" s="170" t="str">
        <f t="shared" si="0"/>
        <v>Yes</v>
      </c>
      <c r="E5" s="170"/>
      <c r="F5" s="214">
        <v>41730</v>
      </c>
      <c r="G5" s="118" t="s">
        <v>1127</v>
      </c>
      <c r="H5" s="118" t="s">
        <v>1127</v>
      </c>
      <c r="I5" s="214"/>
      <c r="J5" s="170" t="s">
        <v>713</v>
      </c>
      <c r="K5" s="45" t="str">
        <f t="shared" si="1"/>
        <v>02</v>
      </c>
      <c r="L5" s="45" t="str">
        <f t="shared" si="2"/>
        <v>02X</v>
      </c>
      <c r="M5" s="106">
        <v>41913</v>
      </c>
      <c r="N5" s="252"/>
      <c r="O5" s="135" t="str">
        <f>IF(VLOOKUP(B5,'Pivot Table'!$B$5:$G$2000,2,FALSE)=1,"Yes","No")</f>
        <v>Yes</v>
      </c>
      <c r="P5" s="177" t="str">
        <f t="shared" si="3"/>
        <v>Yes</v>
      </c>
      <c r="Q5" s="177"/>
      <c r="R5" s="107">
        <v>41730</v>
      </c>
      <c r="S5" s="266" t="s">
        <v>1127</v>
      </c>
      <c r="T5" s="107"/>
      <c r="U5" s="177" t="s">
        <v>713</v>
      </c>
      <c r="V5" s="135" t="str">
        <f t="shared" si="4"/>
        <v>02</v>
      </c>
      <c r="W5" s="150" t="str">
        <f t="shared" si="5"/>
        <v>02X</v>
      </c>
      <c r="X5" s="107">
        <v>41913</v>
      </c>
      <c r="Y5" s="219"/>
      <c r="Z5" s="136" t="str">
        <f>IF(VLOOKUP(B5,'Pivot Table'!$B$5:$G$2000,5,FALSE)=1,"Yes","No")</f>
        <v>Yes</v>
      </c>
      <c r="AA5" s="136" t="str">
        <f>IF(VLOOKUP(B5,'Pivot Table'!$B$5:$G$2000,4,FALSE)=1,"Yes","No")</f>
        <v>No</v>
      </c>
      <c r="AB5" s="181" t="str">
        <f t="shared" si="6"/>
        <v>Yes</v>
      </c>
      <c r="AC5" s="181"/>
      <c r="AD5" s="181"/>
      <c r="AE5" s="241" t="s">
        <v>1127</v>
      </c>
      <c r="AF5" s="127"/>
      <c r="AG5" s="181" t="s">
        <v>713</v>
      </c>
      <c r="AH5" s="133" t="str">
        <f t="shared" si="7"/>
        <v>02</v>
      </c>
      <c r="AI5" s="151" t="str">
        <f t="shared" si="8"/>
        <v>02X</v>
      </c>
      <c r="AJ5" s="460">
        <v>41913</v>
      </c>
      <c r="AK5" s="652"/>
      <c r="AL5" s="634">
        <f t="shared" si="9"/>
        <v>1</v>
      </c>
      <c r="AM5" s="634">
        <f t="shared" si="10"/>
        <v>1</v>
      </c>
      <c r="AN5" s="635">
        <f t="shared" si="11"/>
        <v>1</v>
      </c>
      <c r="AO5" s="636">
        <f t="shared" si="12"/>
        <v>3</v>
      </c>
      <c r="AP5" s="634">
        <f t="shared" si="13"/>
        <v>1</v>
      </c>
      <c r="AQ5" s="634">
        <f t="shared" si="14"/>
        <v>1</v>
      </c>
      <c r="AR5" s="634">
        <f t="shared" si="15"/>
        <v>1</v>
      </c>
      <c r="AS5" s="637">
        <f t="shared" si="16"/>
        <v>3</v>
      </c>
      <c r="AT5" s="638" t="str">
        <f t="shared" si="17"/>
        <v>F</v>
      </c>
      <c r="AU5" s="634">
        <f t="shared" si="18"/>
        <v>0</v>
      </c>
      <c r="AV5" s="634">
        <f t="shared" si="19"/>
        <v>0</v>
      </c>
      <c r="AW5" s="634"/>
      <c r="AX5" s="639" t="str">
        <f t="shared" si="20"/>
        <v>02Yes</v>
      </c>
      <c r="AY5" s="639" t="str">
        <f t="shared" si="21"/>
        <v>02Yes</v>
      </c>
      <c r="AZ5" s="639" t="str">
        <f t="shared" si="22"/>
        <v>02Yes</v>
      </c>
      <c r="BA5" s="634" t="str">
        <f t="shared" si="23"/>
        <v>02X</v>
      </c>
      <c r="BB5" s="634" t="str">
        <f t="shared" si="24"/>
        <v>02X</v>
      </c>
      <c r="BC5" s="634" t="str">
        <f t="shared" si="25"/>
        <v>02X</v>
      </c>
      <c r="BD5" s="640" t="str">
        <f t="shared" si="26"/>
        <v xml:space="preserve"> </v>
      </c>
      <c r="BE5" s="640" t="str">
        <f t="shared" si="27"/>
        <v xml:space="preserve"> </v>
      </c>
      <c r="BF5" s="640" t="str">
        <f t="shared" si="28"/>
        <v xml:space="preserve"> </v>
      </c>
      <c r="BG5" s="640" t="str">
        <f t="shared" si="29"/>
        <v xml:space="preserve"> </v>
      </c>
      <c r="BH5" s="640" t="str">
        <f t="shared" si="30"/>
        <v xml:space="preserve"> </v>
      </c>
      <c r="BI5" s="677" t="str">
        <f t="shared" si="31"/>
        <v xml:space="preserve"> </v>
      </c>
      <c r="BJ5" s="640" t="str">
        <f t="shared" si="32"/>
        <v xml:space="preserve"> </v>
      </c>
      <c r="BK5" s="305" t="str">
        <f t="shared" si="33"/>
        <v xml:space="preserve"> </v>
      </c>
      <c r="BL5" s="523" t="str">
        <f t="shared" si="34"/>
        <v>F</v>
      </c>
      <c r="BM5" s="640" t="str">
        <f t="shared" si="35"/>
        <v xml:space="preserve"> </v>
      </c>
      <c r="BN5" s="640" t="str">
        <f t="shared" si="36"/>
        <v xml:space="preserve"> </v>
      </c>
      <c r="BO5" s="640" t="str">
        <f t="shared" si="37"/>
        <v xml:space="preserve"> </v>
      </c>
      <c r="BP5" s="640" t="str">
        <f t="shared" si="38"/>
        <v xml:space="preserve"> </v>
      </c>
      <c r="BQ5" s="640" t="str">
        <f t="shared" si="39"/>
        <v xml:space="preserve"> </v>
      </c>
      <c r="BR5" s="634">
        <f t="shared" si="40"/>
        <v>0</v>
      </c>
      <c r="BS5" s="728"/>
      <c r="BT5" s="640" t="str">
        <f t="shared" si="41"/>
        <v xml:space="preserve"> </v>
      </c>
    </row>
    <row r="6" spans="1:72" s="47" customFormat="1" ht="15" customHeight="1" x14ac:dyDescent="0.25">
      <c r="A6" s="43" t="s">
        <v>23</v>
      </c>
      <c r="B6" s="123" t="s">
        <v>24</v>
      </c>
      <c r="C6" s="134" t="str">
        <f>IF(VLOOKUP(B6,'Pivot Table'!$B$5:$G$2000,3,FALSE)=1,"Yes","No")</f>
        <v>Yes</v>
      </c>
      <c r="D6" s="170" t="str">
        <f t="shared" si="0"/>
        <v>Yes</v>
      </c>
      <c r="E6" s="170"/>
      <c r="F6" s="214">
        <v>40817</v>
      </c>
      <c r="G6" s="119" t="s">
        <v>1127</v>
      </c>
      <c r="H6" s="119" t="s">
        <v>1127</v>
      </c>
      <c r="I6" s="170"/>
      <c r="J6" s="170" t="s">
        <v>713</v>
      </c>
      <c r="K6" s="45" t="str">
        <f t="shared" si="1"/>
        <v>02</v>
      </c>
      <c r="L6" s="45" t="str">
        <f t="shared" si="2"/>
        <v>02X</v>
      </c>
      <c r="M6" s="106">
        <v>41365</v>
      </c>
      <c r="N6" s="252"/>
      <c r="O6" s="135" t="str">
        <f>IF(VLOOKUP(B6,'Pivot Table'!$B$5:$G$2000,2,FALSE)=1,"Yes","No")</f>
        <v>Yes</v>
      </c>
      <c r="P6" s="177" t="str">
        <f t="shared" si="3"/>
        <v>Yes</v>
      </c>
      <c r="Q6" s="177"/>
      <c r="R6" s="107">
        <v>40797</v>
      </c>
      <c r="S6" s="107" t="s">
        <v>1127</v>
      </c>
      <c r="T6" s="177"/>
      <c r="U6" s="177" t="s">
        <v>713</v>
      </c>
      <c r="V6" s="135" t="str">
        <f t="shared" si="4"/>
        <v>02</v>
      </c>
      <c r="W6" s="150" t="str">
        <f t="shared" si="5"/>
        <v>02X</v>
      </c>
      <c r="X6" s="107">
        <v>41183</v>
      </c>
      <c r="Y6" s="219"/>
      <c r="Z6" s="136" t="str">
        <f>IF(VLOOKUP(B6,'Pivot Table'!$B$5:$G$2000,5,FALSE)=1,"Yes","No")</f>
        <v>Yes</v>
      </c>
      <c r="AA6" s="136" t="str">
        <f>IF(VLOOKUP(B6,'Pivot Table'!$B$5:$G$2000,4,FALSE)=1,"Yes","No")</f>
        <v>No</v>
      </c>
      <c r="AB6" s="181" t="str">
        <f t="shared" si="6"/>
        <v>Yes</v>
      </c>
      <c r="AC6" s="181"/>
      <c r="AD6" s="181"/>
      <c r="AE6" s="241" t="s">
        <v>1127</v>
      </c>
      <c r="AF6" s="127"/>
      <c r="AG6" s="181" t="s">
        <v>713</v>
      </c>
      <c r="AH6" s="133" t="str">
        <f t="shared" si="7"/>
        <v>02</v>
      </c>
      <c r="AI6" s="151" t="str">
        <f t="shared" si="8"/>
        <v>02X</v>
      </c>
      <c r="AJ6" s="281">
        <v>41883</v>
      </c>
      <c r="AK6" s="650"/>
      <c r="AL6" s="634">
        <f t="shared" si="9"/>
        <v>1</v>
      </c>
      <c r="AM6" s="634">
        <f t="shared" si="10"/>
        <v>1</v>
      </c>
      <c r="AN6" s="635">
        <f t="shared" si="11"/>
        <v>1</v>
      </c>
      <c r="AO6" s="636">
        <f t="shared" si="12"/>
        <v>3</v>
      </c>
      <c r="AP6" s="634">
        <f t="shared" si="13"/>
        <v>1</v>
      </c>
      <c r="AQ6" s="634">
        <f t="shared" si="14"/>
        <v>1</v>
      </c>
      <c r="AR6" s="634">
        <f t="shared" si="15"/>
        <v>1</v>
      </c>
      <c r="AS6" s="637">
        <f t="shared" si="16"/>
        <v>3</v>
      </c>
      <c r="AT6" s="638" t="str">
        <f t="shared" si="17"/>
        <v>F</v>
      </c>
      <c r="AU6" s="634">
        <f t="shared" si="18"/>
        <v>0</v>
      </c>
      <c r="AV6" s="634">
        <f t="shared" si="19"/>
        <v>0</v>
      </c>
      <c r="AW6" s="634"/>
      <c r="AX6" s="639" t="str">
        <f t="shared" si="20"/>
        <v>02Yes</v>
      </c>
      <c r="AY6" s="639" t="str">
        <f t="shared" si="21"/>
        <v>02Yes</v>
      </c>
      <c r="AZ6" s="639" t="str">
        <f t="shared" si="22"/>
        <v>02Yes</v>
      </c>
      <c r="BA6" s="634" t="str">
        <f t="shared" si="23"/>
        <v>02X</v>
      </c>
      <c r="BB6" s="634" t="str">
        <f t="shared" si="24"/>
        <v>02X</v>
      </c>
      <c r="BC6" s="634" t="str">
        <f t="shared" si="25"/>
        <v>02X</v>
      </c>
      <c r="BD6" s="640" t="str">
        <f t="shared" si="26"/>
        <v xml:space="preserve"> </v>
      </c>
      <c r="BE6" s="640" t="str">
        <f t="shared" si="27"/>
        <v xml:space="preserve"> </v>
      </c>
      <c r="BF6" s="640" t="str">
        <f t="shared" si="28"/>
        <v xml:space="preserve"> </v>
      </c>
      <c r="BG6" s="640" t="str">
        <f t="shared" si="29"/>
        <v xml:space="preserve"> </v>
      </c>
      <c r="BH6" s="640" t="str">
        <f t="shared" si="30"/>
        <v xml:space="preserve"> </v>
      </c>
      <c r="BI6" s="677" t="str">
        <f t="shared" si="31"/>
        <v xml:space="preserve"> </v>
      </c>
      <c r="BJ6" s="640" t="str">
        <f t="shared" si="32"/>
        <v xml:space="preserve"> </v>
      </c>
      <c r="BK6" s="305" t="str">
        <f t="shared" si="33"/>
        <v xml:space="preserve"> </v>
      </c>
      <c r="BL6" s="523" t="str">
        <f t="shared" si="34"/>
        <v>F</v>
      </c>
      <c r="BM6" s="640" t="str">
        <f t="shared" si="35"/>
        <v xml:space="preserve"> </v>
      </c>
      <c r="BN6" s="640" t="str">
        <f t="shared" si="36"/>
        <v xml:space="preserve"> </v>
      </c>
      <c r="BO6" s="640" t="str">
        <f t="shared" si="37"/>
        <v xml:space="preserve"> </v>
      </c>
      <c r="BP6" s="640" t="str">
        <f t="shared" si="38"/>
        <v xml:space="preserve"> </v>
      </c>
      <c r="BQ6" s="640" t="str">
        <f t="shared" si="39"/>
        <v xml:space="preserve"> </v>
      </c>
      <c r="BR6" s="634">
        <f t="shared" si="40"/>
        <v>0</v>
      </c>
      <c r="BS6" s="728"/>
      <c r="BT6" s="640" t="str">
        <f t="shared" si="41"/>
        <v xml:space="preserve"> </v>
      </c>
    </row>
    <row r="7" spans="1:72" s="47" customFormat="1" ht="15" customHeight="1" x14ac:dyDescent="0.25">
      <c r="A7" s="43" t="s">
        <v>14</v>
      </c>
      <c r="B7" s="123" t="s">
        <v>25</v>
      </c>
      <c r="C7" s="134" t="str">
        <f>IF(VLOOKUP(B7,'Pivot Table'!$B$5:$G$2000,3,FALSE)=1,"Yes","No")</f>
        <v>Yes</v>
      </c>
      <c r="D7" s="170" t="str">
        <f t="shared" si="0"/>
        <v>Yes</v>
      </c>
      <c r="E7" s="170"/>
      <c r="F7" s="214">
        <v>41395</v>
      </c>
      <c r="G7" s="119" t="s">
        <v>1127</v>
      </c>
      <c r="H7" s="119" t="s">
        <v>1127</v>
      </c>
      <c r="I7" s="170"/>
      <c r="J7" s="170" t="s">
        <v>713</v>
      </c>
      <c r="K7" s="45" t="str">
        <f t="shared" si="1"/>
        <v>03</v>
      </c>
      <c r="L7" s="45" t="str">
        <f t="shared" si="2"/>
        <v>03X</v>
      </c>
      <c r="M7" s="106">
        <v>41456</v>
      </c>
      <c r="N7" s="252"/>
      <c r="O7" s="189" t="str">
        <f>IF(VLOOKUP(B7,'Pivot Table'!$B$5:$G$2000,2,FALSE)=1,"Yes","No")</f>
        <v>No</v>
      </c>
      <c r="P7" s="190" t="str">
        <f t="shared" si="3"/>
        <v xml:space="preserve"> </v>
      </c>
      <c r="Q7" s="190"/>
      <c r="R7" s="190"/>
      <c r="S7" s="191"/>
      <c r="T7" s="190"/>
      <c r="U7" s="190"/>
      <c r="V7" s="189" t="str">
        <f t="shared" si="4"/>
        <v>03</v>
      </c>
      <c r="W7" s="196" t="str">
        <f t="shared" si="5"/>
        <v>03</v>
      </c>
      <c r="X7" s="191"/>
      <c r="Y7" s="404"/>
      <c r="Z7" s="136" t="str">
        <f>IF(VLOOKUP(B7,'Pivot Table'!$B$5:$G$2000,5,FALSE)=1,"Yes","No")</f>
        <v>Yes</v>
      </c>
      <c r="AA7" s="136" t="str">
        <f>IF(VLOOKUP(B7,'Pivot Table'!$B$5:$G$2000,4,FALSE)=1,"Yes","No")</f>
        <v>No</v>
      </c>
      <c r="AB7" s="181" t="str">
        <f t="shared" si="6"/>
        <v>Yes</v>
      </c>
      <c r="AC7" s="181"/>
      <c r="AD7" s="127"/>
      <c r="AE7" s="127" t="s">
        <v>1127</v>
      </c>
      <c r="AF7" s="127"/>
      <c r="AG7" s="181" t="s">
        <v>713</v>
      </c>
      <c r="AH7" s="133" t="str">
        <f t="shared" si="7"/>
        <v>03</v>
      </c>
      <c r="AI7" s="151" t="str">
        <f t="shared" si="8"/>
        <v>03X</v>
      </c>
      <c r="AJ7" s="281">
        <v>41456</v>
      </c>
      <c r="AK7" s="650"/>
      <c r="AL7" s="634">
        <f t="shared" si="9"/>
        <v>1</v>
      </c>
      <c r="AM7" s="634">
        <f t="shared" si="10"/>
        <v>0</v>
      </c>
      <c r="AN7" s="635">
        <f t="shared" si="11"/>
        <v>1</v>
      </c>
      <c r="AO7" s="636">
        <f t="shared" si="12"/>
        <v>2</v>
      </c>
      <c r="AP7" s="634">
        <f t="shared" si="13"/>
        <v>1</v>
      </c>
      <c r="AQ7" s="634">
        <f t="shared" si="14"/>
        <v>0</v>
      </c>
      <c r="AR7" s="634">
        <f t="shared" si="15"/>
        <v>1</v>
      </c>
      <c r="AS7" s="637">
        <f t="shared" si="16"/>
        <v>2</v>
      </c>
      <c r="AT7" s="638" t="str">
        <f t="shared" si="17"/>
        <v>F</v>
      </c>
      <c r="AU7" s="634">
        <f t="shared" si="18"/>
        <v>0</v>
      </c>
      <c r="AV7" s="634">
        <f t="shared" si="19"/>
        <v>0</v>
      </c>
      <c r="AW7" s="634"/>
      <c r="AX7" s="639" t="str">
        <f t="shared" si="20"/>
        <v>03Yes</v>
      </c>
      <c r="AY7" s="639" t="str">
        <f t="shared" si="21"/>
        <v>03No</v>
      </c>
      <c r="AZ7" s="639" t="str">
        <f t="shared" si="22"/>
        <v>03Yes</v>
      </c>
      <c r="BA7" s="634" t="str">
        <f t="shared" si="23"/>
        <v>03X</v>
      </c>
      <c r="BB7" s="634" t="str">
        <f t="shared" si="24"/>
        <v>03</v>
      </c>
      <c r="BC7" s="634" t="str">
        <f t="shared" si="25"/>
        <v>03X</v>
      </c>
      <c r="BD7" s="640" t="str">
        <f t="shared" si="26"/>
        <v xml:space="preserve"> </v>
      </c>
      <c r="BE7" s="640" t="str">
        <f t="shared" si="27"/>
        <v xml:space="preserve"> </v>
      </c>
      <c r="BF7" s="640" t="str">
        <f t="shared" si="28"/>
        <v xml:space="preserve"> </v>
      </c>
      <c r="BG7" s="640" t="str">
        <f t="shared" si="29"/>
        <v xml:space="preserve"> </v>
      </c>
      <c r="BH7" s="640" t="str">
        <f t="shared" si="30"/>
        <v xml:space="preserve"> </v>
      </c>
      <c r="BI7" s="677" t="str">
        <f t="shared" si="31"/>
        <v xml:space="preserve"> </v>
      </c>
      <c r="BJ7" s="640" t="str">
        <f t="shared" si="32"/>
        <v xml:space="preserve"> </v>
      </c>
      <c r="BK7" s="305" t="str">
        <f t="shared" si="33"/>
        <v xml:space="preserve"> </v>
      </c>
      <c r="BL7" s="523" t="str">
        <f t="shared" si="34"/>
        <v>F</v>
      </c>
      <c r="BM7" s="640" t="str">
        <f t="shared" si="35"/>
        <v xml:space="preserve"> </v>
      </c>
      <c r="BN7" s="640" t="str">
        <f t="shared" si="36"/>
        <v xml:space="preserve"> </v>
      </c>
      <c r="BO7" s="640" t="str">
        <f t="shared" si="37"/>
        <v xml:space="preserve"> </v>
      </c>
      <c r="BP7" s="640" t="str">
        <f t="shared" si="38"/>
        <v xml:space="preserve"> </v>
      </c>
      <c r="BQ7" s="640" t="str">
        <f t="shared" si="39"/>
        <v xml:space="preserve"> </v>
      </c>
      <c r="BR7" s="634">
        <f t="shared" si="40"/>
        <v>0</v>
      </c>
      <c r="BS7" s="728"/>
      <c r="BT7" s="640" t="str">
        <f t="shared" si="41"/>
        <v xml:space="preserve"> </v>
      </c>
    </row>
    <row r="8" spans="1:72" s="47" customFormat="1" ht="15" customHeight="1" x14ac:dyDescent="0.25">
      <c r="A8" s="43" t="s">
        <v>14</v>
      </c>
      <c r="B8" s="123" t="s">
        <v>26</v>
      </c>
      <c r="C8" s="134" t="str">
        <f>IF(VLOOKUP(B8,'Pivot Table'!$B$5:$G$2000,3,FALSE)=1,"Yes","No")</f>
        <v>Yes</v>
      </c>
      <c r="D8" s="170" t="str">
        <f t="shared" si="0"/>
        <v>Yes</v>
      </c>
      <c r="E8" s="170"/>
      <c r="F8" s="170"/>
      <c r="G8" s="119" t="s">
        <v>1127</v>
      </c>
      <c r="H8" s="119" t="s">
        <v>1127</v>
      </c>
      <c r="I8" s="170"/>
      <c r="J8" s="170" t="s">
        <v>713</v>
      </c>
      <c r="K8" s="45" t="str">
        <f t="shared" si="1"/>
        <v>03</v>
      </c>
      <c r="L8" s="45" t="str">
        <f t="shared" si="2"/>
        <v>03X</v>
      </c>
      <c r="M8" s="106">
        <v>41365</v>
      </c>
      <c r="N8" s="252"/>
      <c r="O8" s="189" t="str">
        <f>IF(VLOOKUP(B8,'Pivot Table'!$B$5:$G$2000,2,FALSE)=1,"Yes","No")</f>
        <v>No</v>
      </c>
      <c r="P8" s="190" t="str">
        <f t="shared" si="3"/>
        <v xml:space="preserve"> </v>
      </c>
      <c r="Q8" s="190"/>
      <c r="R8" s="190"/>
      <c r="S8" s="191"/>
      <c r="T8" s="190"/>
      <c r="U8" s="190"/>
      <c r="V8" s="189" t="str">
        <f t="shared" si="4"/>
        <v>03</v>
      </c>
      <c r="W8" s="196" t="str">
        <f t="shared" si="5"/>
        <v>03</v>
      </c>
      <c r="X8" s="191"/>
      <c r="Y8" s="404"/>
      <c r="Z8" s="136" t="str">
        <f>IF(VLOOKUP(B8,'Pivot Table'!$B$5:$G$2000,5,FALSE)=1,"Yes","No")</f>
        <v>Yes</v>
      </c>
      <c r="AA8" s="136" t="str">
        <f>IF(VLOOKUP(B8,'Pivot Table'!$B$5:$G$2000,4,FALSE)=1,"Yes","No")</f>
        <v>No</v>
      </c>
      <c r="AB8" s="181" t="str">
        <f t="shared" si="6"/>
        <v>Yes</v>
      </c>
      <c r="AC8" s="181"/>
      <c r="AD8" s="181"/>
      <c r="AE8" s="127" t="s">
        <v>1127</v>
      </c>
      <c r="AF8" s="127"/>
      <c r="AG8" s="181" t="s">
        <v>713</v>
      </c>
      <c r="AH8" s="133" t="str">
        <f t="shared" si="7"/>
        <v>03</v>
      </c>
      <c r="AI8" s="151" t="str">
        <f t="shared" si="8"/>
        <v>03X</v>
      </c>
      <c r="AJ8" s="281">
        <v>41365</v>
      </c>
      <c r="AK8" s="650"/>
      <c r="AL8" s="634">
        <f t="shared" si="9"/>
        <v>1</v>
      </c>
      <c r="AM8" s="634">
        <f t="shared" si="10"/>
        <v>0</v>
      </c>
      <c r="AN8" s="635">
        <f t="shared" si="11"/>
        <v>1</v>
      </c>
      <c r="AO8" s="636">
        <f t="shared" si="12"/>
        <v>2</v>
      </c>
      <c r="AP8" s="634">
        <f t="shared" si="13"/>
        <v>1</v>
      </c>
      <c r="AQ8" s="634">
        <f t="shared" si="14"/>
        <v>0</v>
      </c>
      <c r="AR8" s="634">
        <f t="shared" si="15"/>
        <v>1</v>
      </c>
      <c r="AS8" s="637">
        <f t="shared" si="16"/>
        <v>2</v>
      </c>
      <c r="AT8" s="638" t="str">
        <f t="shared" si="17"/>
        <v>F</v>
      </c>
      <c r="AU8" s="634">
        <f t="shared" si="18"/>
        <v>0</v>
      </c>
      <c r="AV8" s="634">
        <f t="shared" si="19"/>
        <v>0</v>
      </c>
      <c r="AW8" s="634"/>
      <c r="AX8" s="639" t="str">
        <f t="shared" si="20"/>
        <v>03Yes</v>
      </c>
      <c r="AY8" s="639" t="str">
        <f t="shared" si="21"/>
        <v>03No</v>
      </c>
      <c r="AZ8" s="639" t="str">
        <f t="shared" si="22"/>
        <v>03Yes</v>
      </c>
      <c r="BA8" s="634" t="str">
        <f t="shared" si="23"/>
        <v>03X</v>
      </c>
      <c r="BB8" s="634" t="str">
        <f t="shared" si="24"/>
        <v>03</v>
      </c>
      <c r="BC8" s="634" t="str">
        <f t="shared" si="25"/>
        <v>03X</v>
      </c>
      <c r="BD8" s="640" t="str">
        <f t="shared" si="26"/>
        <v xml:space="preserve"> </v>
      </c>
      <c r="BE8" s="640" t="str">
        <f t="shared" si="27"/>
        <v xml:space="preserve"> </v>
      </c>
      <c r="BF8" s="640" t="str">
        <f t="shared" si="28"/>
        <v xml:space="preserve"> </v>
      </c>
      <c r="BG8" s="640" t="str">
        <f t="shared" si="29"/>
        <v xml:space="preserve"> </v>
      </c>
      <c r="BH8" s="640" t="str">
        <f t="shared" si="30"/>
        <v xml:space="preserve"> </v>
      </c>
      <c r="BI8" s="677" t="str">
        <f t="shared" si="31"/>
        <v xml:space="preserve"> </v>
      </c>
      <c r="BJ8" s="640" t="str">
        <f t="shared" si="32"/>
        <v xml:space="preserve"> </v>
      </c>
      <c r="BK8" s="305" t="str">
        <f t="shared" si="33"/>
        <v xml:space="preserve"> </v>
      </c>
      <c r="BL8" s="523" t="str">
        <f t="shared" si="34"/>
        <v>F</v>
      </c>
      <c r="BM8" s="640" t="str">
        <f t="shared" si="35"/>
        <v xml:space="preserve"> </v>
      </c>
      <c r="BN8" s="640" t="str">
        <f t="shared" si="36"/>
        <v xml:space="preserve"> </v>
      </c>
      <c r="BO8" s="640" t="str">
        <f t="shared" si="37"/>
        <v xml:space="preserve"> </v>
      </c>
      <c r="BP8" s="640" t="str">
        <f t="shared" si="38"/>
        <v xml:space="preserve"> </v>
      </c>
      <c r="BQ8" s="640" t="str">
        <f t="shared" si="39"/>
        <v xml:space="preserve"> </v>
      </c>
      <c r="BR8" s="634">
        <f t="shared" si="40"/>
        <v>0</v>
      </c>
      <c r="BS8" s="728"/>
      <c r="BT8" s="640" t="str">
        <f t="shared" si="41"/>
        <v xml:space="preserve"> </v>
      </c>
    </row>
    <row r="9" spans="1:72" s="47" customFormat="1" ht="15" customHeight="1" x14ac:dyDescent="0.25">
      <c r="A9" s="43" t="s">
        <v>14</v>
      </c>
      <c r="B9" s="123" t="s">
        <v>1865</v>
      </c>
      <c r="C9" s="194" t="str">
        <f>IF(VLOOKUP(B9,'Pivot Table'!$B$5:$G$2000,3,FALSE)=1,"Yes","No")</f>
        <v>No</v>
      </c>
      <c r="D9" s="193" t="str">
        <f t="shared" ref="D9" si="42">IF(E9="X","In Progress",IF(J9="x","Yes"," "))</f>
        <v xml:space="preserve"> </v>
      </c>
      <c r="E9" s="193"/>
      <c r="F9" s="193"/>
      <c r="G9" s="337"/>
      <c r="H9" s="337"/>
      <c r="I9" s="193"/>
      <c r="J9" s="193"/>
      <c r="K9" s="205"/>
      <c r="L9" s="205"/>
      <c r="M9" s="338"/>
      <c r="N9" s="405"/>
      <c r="O9" s="189" t="str">
        <f>IF(VLOOKUP(B9,'Pivot Table'!$B$5:$G$2000,2,FALSE)=1,"Yes","No")</f>
        <v>No</v>
      </c>
      <c r="P9" s="190" t="str">
        <f t="shared" ref="P9" si="43">IF(Q9="X","In Progress",IF(U9="x","Yes"," "))</f>
        <v xml:space="preserve"> </v>
      </c>
      <c r="Q9" s="190"/>
      <c r="R9" s="190"/>
      <c r="S9" s="191"/>
      <c r="T9" s="190"/>
      <c r="U9" s="190"/>
      <c r="V9" s="189" t="str">
        <f t="shared" ref="V9" si="44">A9&amp;Q9</f>
        <v>03</v>
      </c>
      <c r="W9" s="196" t="str">
        <f t="shared" ref="W9" si="45">A9&amp;U9</f>
        <v>03</v>
      </c>
      <c r="X9" s="191"/>
      <c r="Y9" s="404"/>
      <c r="Z9" s="136" t="str">
        <f>IF(VLOOKUP(B9,'Pivot Table'!$B$5:$G$2000,5,FALSE)=1,"Yes","No")</f>
        <v>Yes</v>
      </c>
      <c r="AA9" s="136" t="str">
        <f>IF(VLOOKUP(B9,'Pivot Table'!$B$5:$G$2000,4,FALSE)=1,"Yes","No")</f>
        <v>No</v>
      </c>
      <c r="AB9" s="181" t="str">
        <f t="shared" ref="AB9" si="46">IF(AC9="X","In Progress",IF(AG9="x","Yes"," "))</f>
        <v>In Progress</v>
      </c>
      <c r="AC9" s="181" t="s">
        <v>713</v>
      </c>
      <c r="AD9" s="181"/>
      <c r="AE9" s="362"/>
      <c r="AF9" s="362">
        <v>42644</v>
      </c>
      <c r="AG9" s="181"/>
      <c r="AH9" s="133" t="str">
        <f t="shared" ref="AH9" si="47">A9&amp;AC9</f>
        <v>03X</v>
      </c>
      <c r="AI9" s="151" t="str">
        <f t="shared" ref="AI9" si="48">A9&amp;AG9</f>
        <v>03</v>
      </c>
      <c r="AJ9" s="281"/>
      <c r="AK9" s="650" t="s">
        <v>1912</v>
      </c>
      <c r="AL9" s="634">
        <f t="shared" ref="AL9" si="49">IF(C9="yes",1,0)</f>
        <v>0</v>
      </c>
      <c r="AM9" s="634">
        <f t="shared" ref="AM9" si="50">IF(O9="yes",1,0)</f>
        <v>0</v>
      </c>
      <c r="AN9" s="635">
        <f t="shared" ref="AN9" si="51">IF(Z9="yes",1,IF(AA9="yes",1,0))</f>
        <v>1</v>
      </c>
      <c r="AO9" s="636">
        <f t="shared" ref="AO9" si="52">SUM(AL9:AN9)</f>
        <v>1</v>
      </c>
      <c r="AP9" s="634">
        <f t="shared" ref="AP9" si="53">IF(J9="x",1,0)</f>
        <v>0</v>
      </c>
      <c r="AQ9" s="634">
        <f t="shared" ref="AQ9" si="54">IF(U9="x",1,0)</f>
        <v>0</v>
      </c>
      <c r="AR9" s="634">
        <f t="shared" ref="AR9" si="55">IF(AG9="x",1,0)</f>
        <v>0</v>
      </c>
      <c r="AS9" s="637">
        <f t="shared" ref="AS9" si="56">SUM(AP9:AR9)</f>
        <v>0</v>
      </c>
      <c r="AT9" s="638" t="str">
        <f t="shared" ref="AT9" si="57">IF(AO9=AS9,"F"," ")</f>
        <v xml:space="preserve"> </v>
      </c>
      <c r="AU9" s="634">
        <f t="shared" ref="AU9" si="58">IF(E9="x",1,0)</f>
        <v>0</v>
      </c>
      <c r="AV9" s="634">
        <f t="shared" ref="AV9" si="59">IF(Q9="x",1,0)</f>
        <v>0</v>
      </c>
      <c r="AW9" s="634"/>
      <c r="AX9" s="639" t="str">
        <f t="shared" ref="AX9" si="60">A9&amp;C9</f>
        <v>03No</v>
      </c>
      <c r="AY9" s="639" t="str">
        <f t="shared" ref="AY9" si="61">A9&amp;O9</f>
        <v>03No</v>
      </c>
      <c r="AZ9" s="639" t="str">
        <f t="shared" ref="AZ9" si="62">A9&amp;Z9</f>
        <v>03Yes</v>
      </c>
      <c r="BA9" s="634" t="str">
        <f t="shared" ref="BA9" si="63">A9&amp;J9</f>
        <v>03</v>
      </c>
      <c r="BB9" s="634" t="str">
        <f t="shared" ref="BB9" si="64">A9&amp;U9</f>
        <v>03</v>
      </c>
      <c r="BC9" s="634" t="str">
        <f t="shared" ref="BC9" si="65">A9&amp;AG9</f>
        <v>03</v>
      </c>
      <c r="BD9" s="640" t="str">
        <f t="shared" si="26"/>
        <v xml:space="preserve"> </v>
      </c>
      <c r="BE9" s="640" t="str">
        <f t="shared" si="27"/>
        <v xml:space="preserve"> </v>
      </c>
      <c r="BF9" s="640" t="str">
        <f t="shared" si="28"/>
        <v xml:space="preserve"> </v>
      </c>
      <c r="BG9" s="640" t="str">
        <f t="shared" si="29"/>
        <v xml:space="preserve"> </v>
      </c>
      <c r="BH9" s="640" t="str">
        <f t="shared" si="30"/>
        <v xml:space="preserve"> </v>
      </c>
      <c r="BI9" s="677" t="str">
        <f t="shared" si="31"/>
        <v xml:space="preserve"> </v>
      </c>
      <c r="BJ9" s="640" t="str">
        <f t="shared" si="32"/>
        <v xml:space="preserve"> </v>
      </c>
      <c r="BK9" s="305" t="str">
        <f t="shared" si="33"/>
        <v xml:space="preserve"> </v>
      </c>
      <c r="BL9" s="523" t="str">
        <f t="shared" si="34"/>
        <v xml:space="preserve"> </v>
      </c>
      <c r="BM9" s="640" t="str">
        <f t="shared" si="35"/>
        <v xml:space="preserve"> </v>
      </c>
      <c r="BN9" s="640" t="str">
        <f t="shared" si="36"/>
        <v xml:space="preserve"> </v>
      </c>
      <c r="BO9" s="640">
        <f t="shared" si="37"/>
        <v>42644</v>
      </c>
      <c r="BP9" s="640" t="str">
        <f t="shared" si="38"/>
        <v xml:space="preserve"> </v>
      </c>
      <c r="BQ9" s="640" t="str">
        <f t="shared" si="39"/>
        <v xml:space="preserve"> </v>
      </c>
      <c r="BR9" s="634">
        <f t="shared" si="40"/>
        <v>1</v>
      </c>
      <c r="BS9" s="728"/>
      <c r="BT9" s="640" t="str">
        <f t="shared" si="41"/>
        <v xml:space="preserve"> </v>
      </c>
    </row>
    <row r="10" spans="1:72" s="47" customFormat="1" ht="15" customHeight="1" x14ac:dyDescent="0.3">
      <c r="A10" s="43" t="s">
        <v>13</v>
      </c>
      <c r="B10" s="123" t="s">
        <v>27</v>
      </c>
      <c r="C10" s="134" t="str">
        <f>IF(VLOOKUP(B10,'Pivot Table'!$B$5:$G$2000,3,FALSE)=1,"Yes","No")</f>
        <v>Yes</v>
      </c>
      <c r="D10" s="170" t="str">
        <f t="shared" si="0"/>
        <v>Yes</v>
      </c>
      <c r="E10" s="170"/>
      <c r="F10" s="214"/>
      <c r="G10" s="44"/>
      <c r="H10" s="44" t="s">
        <v>1127</v>
      </c>
      <c r="I10" s="214"/>
      <c r="J10" s="170" t="s">
        <v>713</v>
      </c>
      <c r="K10" s="45" t="str">
        <f t="shared" si="1"/>
        <v>04</v>
      </c>
      <c r="L10" s="45" t="str">
        <f t="shared" si="2"/>
        <v>04X</v>
      </c>
      <c r="M10" s="214">
        <v>42339</v>
      </c>
      <c r="N10" s="252" t="s">
        <v>2028</v>
      </c>
      <c r="O10" s="400" t="str">
        <f>IF(VLOOKUP(B10,'Pivot Table'!$B$5:$G$2000,2,FALSE)=1,"Yes","No")</f>
        <v>Yes</v>
      </c>
      <c r="P10" s="399" t="str">
        <f t="shared" si="3"/>
        <v>Yes</v>
      </c>
      <c r="Q10" s="607"/>
      <c r="R10" s="607"/>
      <c r="S10" s="608" t="s">
        <v>1127</v>
      </c>
      <c r="T10" s="706"/>
      <c r="U10" s="177" t="s">
        <v>713</v>
      </c>
      <c r="V10" s="400" t="str">
        <f t="shared" si="4"/>
        <v>04</v>
      </c>
      <c r="W10" s="401" t="str">
        <f t="shared" si="5"/>
        <v>04X</v>
      </c>
      <c r="X10" s="706">
        <v>42339</v>
      </c>
      <c r="Y10" s="219" t="s">
        <v>2090</v>
      </c>
      <c r="Z10" s="136" t="str">
        <f>IF(VLOOKUP(B10,'Pivot Table'!$B$5:$G$2000,5,FALSE)=1,"Yes","No")</f>
        <v>Yes</v>
      </c>
      <c r="AA10" s="136" t="str">
        <f>IF(VLOOKUP(B10,'Pivot Table'!$B$5:$G$2000,4,FALSE)=1,"Yes","No")</f>
        <v>No</v>
      </c>
      <c r="AB10" s="181" t="str">
        <f t="shared" si="6"/>
        <v>Yes</v>
      </c>
      <c r="AC10" s="181"/>
      <c r="AD10" s="181"/>
      <c r="AE10" s="127" t="s">
        <v>1127</v>
      </c>
      <c r="AF10" s="127"/>
      <c r="AG10" s="181" t="s">
        <v>713</v>
      </c>
      <c r="AH10" s="133" t="str">
        <f t="shared" si="7"/>
        <v>04</v>
      </c>
      <c r="AI10" s="151" t="str">
        <f t="shared" si="8"/>
        <v>04X</v>
      </c>
      <c r="AJ10" s="281">
        <v>41548</v>
      </c>
      <c r="AK10" s="650"/>
      <c r="AL10" s="634">
        <f t="shared" si="9"/>
        <v>1</v>
      </c>
      <c r="AM10" s="634">
        <f t="shared" si="10"/>
        <v>1</v>
      </c>
      <c r="AN10" s="635">
        <f t="shared" si="11"/>
        <v>1</v>
      </c>
      <c r="AO10" s="636">
        <f t="shared" si="12"/>
        <v>3</v>
      </c>
      <c r="AP10" s="634">
        <f t="shared" si="13"/>
        <v>1</v>
      </c>
      <c r="AQ10" s="634">
        <f t="shared" si="14"/>
        <v>1</v>
      </c>
      <c r="AR10" s="634">
        <f t="shared" si="15"/>
        <v>1</v>
      </c>
      <c r="AS10" s="637">
        <f t="shared" si="16"/>
        <v>3</v>
      </c>
      <c r="AT10" s="638" t="str">
        <f t="shared" si="17"/>
        <v>F</v>
      </c>
      <c r="AU10" s="634">
        <f t="shared" si="18"/>
        <v>0</v>
      </c>
      <c r="AV10" s="634">
        <f t="shared" si="19"/>
        <v>0</v>
      </c>
      <c r="AW10" s="634"/>
      <c r="AX10" s="639" t="str">
        <f t="shared" si="20"/>
        <v>04Yes</v>
      </c>
      <c r="AY10" s="639" t="str">
        <f t="shared" si="21"/>
        <v>04Yes</v>
      </c>
      <c r="AZ10" s="639" t="str">
        <f t="shared" si="22"/>
        <v>04Yes</v>
      </c>
      <c r="BA10" s="634" t="str">
        <f t="shared" si="23"/>
        <v>04X</v>
      </c>
      <c r="BB10" s="634" t="str">
        <f t="shared" si="24"/>
        <v>04X</v>
      </c>
      <c r="BC10" s="634" t="str">
        <f t="shared" si="25"/>
        <v>04X</v>
      </c>
      <c r="BD10" s="640" t="str">
        <f t="shared" si="26"/>
        <v xml:space="preserve"> </v>
      </c>
      <c r="BE10" s="640" t="str">
        <f t="shared" si="27"/>
        <v xml:space="preserve"> </v>
      </c>
      <c r="BF10" s="640" t="str">
        <f t="shared" si="28"/>
        <v xml:space="preserve"> </v>
      </c>
      <c r="BG10" s="640" t="str">
        <f t="shared" si="29"/>
        <v xml:space="preserve"> </v>
      </c>
      <c r="BH10" s="640" t="str">
        <f t="shared" si="30"/>
        <v xml:space="preserve"> </v>
      </c>
      <c r="BI10" s="677" t="str">
        <f t="shared" si="31"/>
        <v xml:space="preserve"> </v>
      </c>
      <c r="BJ10" s="640" t="str">
        <f t="shared" si="32"/>
        <v xml:space="preserve"> </v>
      </c>
      <c r="BK10" s="305" t="str">
        <f t="shared" si="33"/>
        <v xml:space="preserve"> </v>
      </c>
      <c r="BL10" s="523" t="str">
        <f t="shared" si="34"/>
        <v>F</v>
      </c>
      <c r="BM10" s="640" t="str">
        <f t="shared" si="35"/>
        <v xml:space="preserve"> </v>
      </c>
      <c r="BN10" s="640" t="str">
        <f t="shared" si="36"/>
        <v xml:space="preserve"> </v>
      </c>
      <c r="BO10" s="640" t="str">
        <f t="shared" si="37"/>
        <v xml:space="preserve"> </v>
      </c>
      <c r="BP10" s="640" t="str">
        <f t="shared" si="38"/>
        <v xml:space="preserve"> </v>
      </c>
      <c r="BQ10" s="640" t="str">
        <f t="shared" si="39"/>
        <v xml:space="preserve"> </v>
      </c>
      <c r="BR10" s="634">
        <f t="shared" si="40"/>
        <v>0</v>
      </c>
      <c r="BS10" s="728"/>
      <c r="BT10" s="640" t="str">
        <f t="shared" si="41"/>
        <v xml:space="preserve"> </v>
      </c>
    </row>
    <row r="11" spans="1:72" s="47" customFormat="1" ht="15" customHeight="1" x14ac:dyDescent="0.25">
      <c r="A11" s="43" t="s">
        <v>13</v>
      </c>
      <c r="B11" s="123" t="s">
        <v>28</v>
      </c>
      <c r="C11" s="134" t="str">
        <f>IF(VLOOKUP(B11,'Pivot Table'!$B$5:$G$2000,3,FALSE)=1,"Yes","No")</f>
        <v>Yes</v>
      </c>
      <c r="D11" s="174" t="str">
        <f t="shared" si="0"/>
        <v>Yes</v>
      </c>
      <c r="E11" s="170"/>
      <c r="F11" s="278">
        <v>38838</v>
      </c>
      <c r="G11" s="119" t="s">
        <v>1127</v>
      </c>
      <c r="H11" s="119" t="s">
        <v>1127</v>
      </c>
      <c r="I11" s="170"/>
      <c r="J11" s="170" t="s">
        <v>713</v>
      </c>
      <c r="K11" s="45" t="str">
        <f t="shared" si="1"/>
        <v>04</v>
      </c>
      <c r="L11" s="45" t="str">
        <f t="shared" si="2"/>
        <v>04X</v>
      </c>
      <c r="M11" s="106">
        <v>38991</v>
      </c>
      <c r="N11" s="417"/>
      <c r="O11" s="189" t="str">
        <f>IF(VLOOKUP(B11,'Pivot Table'!$B$5:$G$2000,2,FALSE)=1,"Yes","No")</f>
        <v>No</v>
      </c>
      <c r="P11" s="190" t="str">
        <f t="shared" si="3"/>
        <v xml:space="preserve"> </v>
      </c>
      <c r="Q11" s="193"/>
      <c r="R11" s="193"/>
      <c r="S11" s="204"/>
      <c r="T11" s="193"/>
      <c r="U11" s="193"/>
      <c r="V11" s="189" t="str">
        <f t="shared" si="4"/>
        <v>04</v>
      </c>
      <c r="W11" s="196" t="str">
        <f t="shared" si="5"/>
        <v>04</v>
      </c>
      <c r="X11" s="204"/>
      <c r="Y11" s="405"/>
      <c r="Z11" s="192" t="str">
        <f>IF(VLOOKUP(B11,'Pivot Table'!$B$5:$G$2000,5,FALSE)=1,"Yes","No")</f>
        <v>No</v>
      </c>
      <c r="AA11" s="192" t="str">
        <f>IF(VLOOKUP(B11,'Pivot Table'!$B$5:$G$2000,4,FALSE)=1,"Yes","No")</f>
        <v>No</v>
      </c>
      <c r="AB11" s="190" t="str">
        <f t="shared" si="6"/>
        <v xml:space="preserve"> </v>
      </c>
      <c r="AC11" s="190"/>
      <c r="AD11" s="190"/>
      <c r="AE11" s="191"/>
      <c r="AF11" s="206"/>
      <c r="AG11" s="190"/>
      <c r="AH11" s="189" t="str">
        <f t="shared" si="7"/>
        <v>04</v>
      </c>
      <c r="AI11" s="196" t="str">
        <f t="shared" si="8"/>
        <v>04</v>
      </c>
      <c r="AJ11" s="456"/>
      <c r="AK11" s="651"/>
      <c r="AL11" s="634">
        <f t="shared" si="9"/>
        <v>1</v>
      </c>
      <c r="AM11" s="634">
        <f t="shared" si="10"/>
        <v>0</v>
      </c>
      <c r="AN11" s="635">
        <f t="shared" si="11"/>
        <v>0</v>
      </c>
      <c r="AO11" s="636">
        <f t="shared" si="12"/>
        <v>1</v>
      </c>
      <c r="AP11" s="634">
        <f t="shared" si="13"/>
        <v>1</v>
      </c>
      <c r="AQ11" s="634">
        <f t="shared" si="14"/>
        <v>0</v>
      </c>
      <c r="AR11" s="634">
        <f t="shared" si="15"/>
        <v>0</v>
      </c>
      <c r="AS11" s="637">
        <f t="shared" si="16"/>
        <v>1</v>
      </c>
      <c r="AT11" s="638" t="str">
        <f t="shared" si="17"/>
        <v>F</v>
      </c>
      <c r="AU11" s="634">
        <f t="shared" si="18"/>
        <v>0</v>
      </c>
      <c r="AV11" s="634">
        <f t="shared" si="19"/>
        <v>0</v>
      </c>
      <c r="AW11" s="634"/>
      <c r="AX11" s="639" t="str">
        <f t="shared" si="20"/>
        <v>04Yes</v>
      </c>
      <c r="AY11" s="639" t="str">
        <f t="shared" si="21"/>
        <v>04No</v>
      </c>
      <c r="AZ11" s="639" t="str">
        <f t="shared" si="22"/>
        <v>04No</v>
      </c>
      <c r="BA11" s="634" t="str">
        <f t="shared" si="23"/>
        <v>04X</v>
      </c>
      <c r="BB11" s="634" t="str">
        <f t="shared" si="24"/>
        <v>04</v>
      </c>
      <c r="BC11" s="634" t="str">
        <f t="shared" si="25"/>
        <v>04</v>
      </c>
      <c r="BD11" s="640" t="str">
        <f t="shared" si="26"/>
        <v xml:space="preserve"> </v>
      </c>
      <c r="BE11" s="640" t="str">
        <f t="shared" si="27"/>
        <v xml:space="preserve"> </v>
      </c>
      <c r="BF11" s="640" t="str">
        <f t="shared" si="28"/>
        <v xml:space="preserve"> </v>
      </c>
      <c r="BG11" s="640" t="str">
        <f t="shared" si="29"/>
        <v xml:space="preserve"> </v>
      </c>
      <c r="BH11" s="640" t="str">
        <f t="shared" si="30"/>
        <v xml:space="preserve"> </v>
      </c>
      <c r="BI11" s="677" t="str">
        <f t="shared" si="31"/>
        <v xml:space="preserve"> </v>
      </c>
      <c r="BJ11" s="640" t="str">
        <f t="shared" si="32"/>
        <v xml:space="preserve"> </v>
      </c>
      <c r="BK11" s="305" t="str">
        <f t="shared" si="33"/>
        <v xml:space="preserve"> </v>
      </c>
      <c r="BL11" s="523" t="str">
        <f t="shared" si="34"/>
        <v>F</v>
      </c>
      <c r="BM11" s="640" t="str">
        <f t="shared" si="35"/>
        <v xml:space="preserve"> </v>
      </c>
      <c r="BN11" s="640" t="str">
        <f t="shared" si="36"/>
        <v xml:space="preserve"> </v>
      </c>
      <c r="BO11" s="640" t="str">
        <f t="shared" si="37"/>
        <v xml:space="preserve"> </v>
      </c>
      <c r="BP11" s="640" t="str">
        <f t="shared" si="38"/>
        <v xml:space="preserve"> </v>
      </c>
      <c r="BQ11" s="640" t="str">
        <f t="shared" si="39"/>
        <v xml:space="preserve"> </v>
      </c>
      <c r="BR11" s="634">
        <f t="shared" si="40"/>
        <v>0</v>
      </c>
      <c r="BS11" s="728"/>
      <c r="BT11" s="640" t="str">
        <f t="shared" si="41"/>
        <v xml:space="preserve"> </v>
      </c>
    </row>
    <row r="12" spans="1:72" s="47" customFormat="1" ht="15" customHeight="1" x14ac:dyDescent="0.25">
      <c r="A12" s="43" t="s">
        <v>30</v>
      </c>
      <c r="B12" s="123" t="s">
        <v>29</v>
      </c>
      <c r="C12" s="134" t="str">
        <f>IF(VLOOKUP(B12,'Pivot Table'!$B$5:$G$2000,3,FALSE)=1,"Yes","No")</f>
        <v>Yes</v>
      </c>
      <c r="D12" s="170" t="str">
        <f t="shared" si="0"/>
        <v>In Progress</v>
      </c>
      <c r="E12" s="170" t="s">
        <v>713</v>
      </c>
      <c r="F12" s="214">
        <v>41852</v>
      </c>
      <c r="G12" s="118" t="s">
        <v>1127</v>
      </c>
      <c r="H12" s="44" t="s">
        <v>1127</v>
      </c>
      <c r="I12" s="214">
        <v>42644</v>
      </c>
      <c r="J12" s="170"/>
      <c r="K12" s="45" t="str">
        <f t="shared" si="1"/>
        <v>05X</v>
      </c>
      <c r="L12" s="45" t="str">
        <f t="shared" si="2"/>
        <v>05</v>
      </c>
      <c r="M12" s="44"/>
      <c r="N12" s="424" t="s">
        <v>1539</v>
      </c>
      <c r="O12" s="135" t="str">
        <f>IF(VLOOKUP(B12,'Pivot Table'!$B$5:$G$2000,2,FALSE)=1,"Yes","No")</f>
        <v>Yes</v>
      </c>
      <c r="P12" s="177" t="str">
        <f t="shared" si="3"/>
        <v>In Progress</v>
      </c>
      <c r="Q12" s="177" t="s">
        <v>713</v>
      </c>
      <c r="R12" s="177"/>
      <c r="S12" s="46" t="s">
        <v>1127</v>
      </c>
      <c r="T12" s="107">
        <v>42644</v>
      </c>
      <c r="U12" s="177"/>
      <c r="V12" s="135" t="str">
        <f t="shared" si="4"/>
        <v>05X</v>
      </c>
      <c r="W12" s="150" t="str">
        <f t="shared" si="5"/>
        <v>05</v>
      </c>
      <c r="X12" s="46"/>
      <c r="Y12" s="219" t="s">
        <v>1539</v>
      </c>
      <c r="Z12" s="136" t="str">
        <f>IF(VLOOKUP(B12,'Pivot Table'!$B$5:$G$2000,5,FALSE)=1,"Yes","No")</f>
        <v>Yes</v>
      </c>
      <c r="AA12" s="136" t="str">
        <f>IF(VLOOKUP(B12,'Pivot Table'!$B$5:$G$2000,4,FALSE)=1,"Yes","No")</f>
        <v>No</v>
      </c>
      <c r="AB12" s="181" t="str">
        <f t="shared" si="6"/>
        <v>In Progress</v>
      </c>
      <c r="AC12" s="181" t="s">
        <v>713</v>
      </c>
      <c r="AD12" s="181"/>
      <c r="AE12" s="241" t="s">
        <v>1127</v>
      </c>
      <c r="AF12" s="362">
        <v>42644</v>
      </c>
      <c r="AG12" s="181"/>
      <c r="AH12" s="133" t="str">
        <f t="shared" si="7"/>
        <v>05X</v>
      </c>
      <c r="AI12" s="151" t="str">
        <f t="shared" si="8"/>
        <v>05</v>
      </c>
      <c r="AJ12" s="281"/>
      <c r="AK12" s="650" t="s">
        <v>1539</v>
      </c>
      <c r="AL12" s="634">
        <f t="shared" si="9"/>
        <v>1</v>
      </c>
      <c r="AM12" s="634">
        <f t="shared" si="10"/>
        <v>1</v>
      </c>
      <c r="AN12" s="635">
        <f t="shared" si="11"/>
        <v>1</v>
      </c>
      <c r="AO12" s="636">
        <f t="shared" si="12"/>
        <v>3</v>
      </c>
      <c r="AP12" s="634">
        <f t="shared" si="13"/>
        <v>0</v>
      </c>
      <c r="AQ12" s="634">
        <f t="shared" si="14"/>
        <v>0</v>
      </c>
      <c r="AR12" s="634">
        <f t="shared" si="15"/>
        <v>0</v>
      </c>
      <c r="AS12" s="637">
        <f t="shared" si="16"/>
        <v>0</v>
      </c>
      <c r="AT12" s="638" t="str">
        <f t="shared" si="17"/>
        <v xml:space="preserve"> </v>
      </c>
      <c r="AU12" s="634">
        <f t="shared" si="18"/>
        <v>1</v>
      </c>
      <c r="AV12" s="634">
        <f t="shared" si="19"/>
        <v>1</v>
      </c>
      <c r="AW12" s="634"/>
      <c r="AX12" s="639" t="str">
        <f t="shared" si="20"/>
        <v>05Yes</v>
      </c>
      <c r="AY12" s="639" t="str">
        <f t="shared" si="21"/>
        <v>05Yes</v>
      </c>
      <c r="AZ12" s="639" t="str">
        <f t="shared" si="22"/>
        <v>05Yes</v>
      </c>
      <c r="BA12" s="634" t="str">
        <f t="shared" si="23"/>
        <v>05</v>
      </c>
      <c r="BB12" s="634" t="str">
        <f t="shared" si="24"/>
        <v>05</v>
      </c>
      <c r="BC12" s="634" t="str">
        <f t="shared" si="25"/>
        <v>05</v>
      </c>
      <c r="BD12" s="640" t="str">
        <f t="shared" si="26"/>
        <v xml:space="preserve"> </v>
      </c>
      <c r="BE12" s="640" t="str">
        <f t="shared" si="27"/>
        <v xml:space="preserve"> </v>
      </c>
      <c r="BF12" s="640" t="str">
        <f t="shared" si="28"/>
        <v xml:space="preserve"> </v>
      </c>
      <c r="BG12" s="640" t="str">
        <f t="shared" si="29"/>
        <v xml:space="preserve"> </v>
      </c>
      <c r="BH12" s="640" t="str">
        <f t="shared" si="30"/>
        <v xml:space="preserve"> </v>
      </c>
      <c r="BI12" s="677" t="str">
        <f t="shared" si="31"/>
        <v xml:space="preserve"> </v>
      </c>
      <c r="BJ12" s="640" t="str">
        <f t="shared" si="32"/>
        <v xml:space="preserve"> </v>
      </c>
      <c r="BK12" s="305" t="str">
        <f t="shared" si="33"/>
        <v xml:space="preserve"> </v>
      </c>
      <c r="BL12" s="523" t="str">
        <f t="shared" si="34"/>
        <v xml:space="preserve"> </v>
      </c>
      <c r="BM12" s="640" t="str">
        <f t="shared" si="35"/>
        <v xml:space="preserve"> </v>
      </c>
      <c r="BN12" s="640" t="str">
        <f t="shared" si="36"/>
        <v xml:space="preserve"> </v>
      </c>
      <c r="BO12" s="640">
        <f t="shared" si="37"/>
        <v>42644</v>
      </c>
      <c r="BP12" s="640" t="str">
        <f t="shared" si="38"/>
        <v xml:space="preserve"> </v>
      </c>
      <c r="BQ12" s="640" t="str">
        <f t="shared" si="39"/>
        <v xml:space="preserve"> </v>
      </c>
      <c r="BR12" s="634">
        <f t="shared" si="40"/>
        <v>1</v>
      </c>
      <c r="BS12" s="728"/>
      <c r="BT12" s="640" t="str">
        <f t="shared" si="41"/>
        <v xml:space="preserve"> </v>
      </c>
    </row>
    <row r="13" spans="1:72" s="47" customFormat="1" ht="15" customHeight="1" x14ac:dyDescent="0.25">
      <c r="A13" s="43" t="s">
        <v>5</v>
      </c>
      <c r="B13" s="123" t="s">
        <v>31</v>
      </c>
      <c r="C13" s="291" t="str">
        <f>IF(VLOOKUP(B13,'Pivot Table'!$B$5:$G$2000,3,FALSE)=1,"Yes","No")</f>
        <v>Yes</v>
      </c>
      <c r="D13" s="174" t="str">
        <f t="shared" si="0"/>
        <v>Yes</v>
      </c>
      <c r="E13" s="174"/>
      <c r="F13" s="174"/>
      <c r="G13" s="130" t="s">
        <v>1127</v>
      </c>
      <c r="H13" s="130" t="s">
        <v>1127</v>
      </c>
      <c r="I13" s="214"/>
      <c r="J13" s="174" t="s">
        <v>713</v>
      </c>
      <c r="K13" s="292" t="str">
        <f t="shared" si="1"/>
        <v>10</v>
      </c>
      <c r="L13" s="292" t="str">
        <f t="shared" si="2"/>
        <v>10X</v>
      </c>
      <c r="M13" s="129">
        <v>42036</v>
      </c>
      <c r="N13" s="417"/>
      <c r="O13" s="189" t="str">
        <f>IF(VLOOKUP(B13,'Pivot Table'!$B$5:$G$2000,2,FALSE)=1,"Yes","No")</f>
        <v>No</v>
      </c>
      <c r="P13" s="190" t="str">
        <f t="shared" si="3"/>
        <v xml:space="preserve"> </v>
      </c>
      <c r="Q13" s="190"/>
      <c r="R13" s="190"/>
      <c r="S13" s="191"/>
      <c r="T13" s="190"/>
      <c r="U13" s="190"/>
      <c r="V13" s="189" t="str">
        <f t="shared" si="4"/>
        <v>10</v>
      </c>
      <c r="W13" s="196" t="str">
        <f t="shared" si="5"/>
        <v>10</v>
      </c>
      <c r="X13" s="191"/>
      <c r="Y13" s="404"/>
      <c r="Z13" s="136" t="str">
        <f>IF(VLOOKUP(B13,'Pivot Table'!$B$5:$G$2000,5,FALSE)=1,"Yes","No")</f>
        <v>Yes</v>
      </c>
      <c r="AA13" s="136" t="str">
        <f>IF(VLOOKUP(B13,'Pivot Table'!$B$5:$G$2000,4,FALSE)=1,"Yes","No")</f>
        <v>No</v>
      </c>
      <c r="AB13" s="181" t="str">
        <f t="shared" ref="AB13:AB48" si="66">IF(AC13="X","In Progress",IF(AG13="x","Yes"," "))</f>
        <v>Yes</v>
      </c>
      <c r="AC13" s="181"/>
      <c r="AD13" s="181"/>
      <c r="AE13" s="241" t="s">
        <v>1127</v>
      </c>
      <c r="AF13" s="127"/>
      <c r="AG13" s="181" t="s">
        <v>713</v>
      </c>
      <c r="AH13" s="133" t="str">
        <f t="shared" si="7"/>
        <v>10</v>
      </c>
      <c r="AI13" s="151" t="str">
        <f t="shared" si="8"/>
        <v>10X</v>
      </c>
      <c r="AJ13" s="460">
        <v>41913</v>
      </c>
      <c r="AK13" s="650" t="s">
        <v>1459</v>
      </c>
      <c r="AL13" s="634">
        <f t="shared" si="9"/>
        <v>1</v>
      </c>
      <c r="AM13" s="634">
        <f t="shared" si="10"/>
        <v>0</v>
      </c>
      <c r="AN13" s="635">
        <f t="shared" si="11"/>
        <v>1</v>
      </c>
      <c r="AO13" s="636">
        <f t="shared" ref="AO13:AO48" si="67">SUM(AL13:AN13)</f>
        <v>2</v>
      </c>
      <c r="AP13" s="634">
        <f t="shared" si="13"/>
        <v>1</v>
      </c>
      <c r="AQ13" s="634">
        <f t="shared" si="14"/>
        <v>0</v>
      </c>
      <c r="AR13" s="634">
        <f t="shared" si="15"/>
        <v>1</v>
      </c>
      <c r="AS13" s="637">
        <f t="shared" ref="AS13:AS48" si="68">SUM(AP13:AR13)</f>
        <v>2</v>
      </c>
      <c r="AT13" s="638" t="str">
        <f t="shared" ref="AT13:AT48" si="69">IF(AO13=AS13,"F"," ")</f>
        <v>F</v>
      </c>
      <c r="AU13" s="634">
        <f t="shared" si="18"/>
        <v>0</v>
      </c>
      <c r="AV13" s="634">
        <f t="shared" si="19"/>
        <v>0</v>
      </c>
      <c r="AW13" s="634"/>
      <c r="AX13" s="639" t="str">
        <f t="shared" si="20"/>
        <v>10Yes</v>
      </c>
      <c r="AY13" s="639" t="str">
        <f t="shared" si="21"/>
        <v>10No</v>
      </c>
      <c r="AZ13" s="639" t="str">
        <f t="shared" si="22"/>
        <v>10Yes</v>
      </c>
      <c r="BA13" s="634" t="str">
        <f t="shared" si="23"/>
        <v>10X</v>
      </c>
      <c r="BB13" s="634" t="str">
        <f t="shared" si="24"/>
        <v>10</v>
      </c>
      <c r="BC13" s="634" t="str">
        <f t="shared" si="25"/>
        <v>10X</v>
      </c>
      <c r="BD13" s="640" t="str">
        <f t="shared" si="26"/>
        <v xml:space="preserve"> </v>
      </c>
      <c r="BE13" s="640" t="str">
        <f t="shared" si="27"/>
        <v xml:space="preserve"> </v>
      </c>
      <c r="BF13" s="640" t="str">
        <f t="shared" si="28"/>
        <v xml:space="preserve"> </v>
      </c>
      <c r="BG13" s="640" t="str">
        <f t="shared" si="29"/>
        <v xml:space="preserve"> </v>
      </c>
      <c r="BH13" s="640" t="str">
        <f t="shared" si="30"/>
        <v xml:space="preserve"> </v>
      </c>
      <c r="BI13" s="677" t="str">
        <f t="shared" si="31"/>
        <v xml:space="preserve"> </v>
      </c>
      <c r="BJ13" s="640" t="str">
        <f t="shared" si="32"/>
        <v xml:space="preserve"> </v>
      </c>
      <c r="BK13" s="305" t="str">
        <f t="shared" si="33"/>
        <v xml:space="preserve"> </v>
      </c>
      <c r="BL13" s="523" t="str">
        <f t="shared" si="34"/>
        <v>F</v>
      </c>
      <c r="BM13" s="640" t="str">
        <f t="shared" si="35"/>
        <v xml:space="preserve"> </v>
      </c>
      <c r="BN13" s="640" t="str">
        <f t="shared" si="36"/>
        <v xml:space="preserve"> </v>
      </c>
      <c r="BO13" s="640" t="str">
        <f t="shared" si="37"/>
        <v xml:space="preserve"> </v>
      </c>
      <c r="BP13" s="640" t="str">
        <f t="shared" si="38"/>
        <v xml:space="preserve"> </v>
      </c>
      <c r="BQ13" s="640" t="str">
        <f t="shared" si="39"/>
        <v xml:space="preserve"> </v>
      </c>
      <c r="BR13" s="634">
        <f t="shared" si="40"/>
        <v>0</v>
      </c>
      <c r="BS13" s="728"/>
      <c r="BT13" s="640" t="str">
        <f t="shared" si="41"/>
        <v xml:space="preserve"> </v>
      </c>
    </row>
    <row r="14" spans="1:72" s="47" customFormat="1" ht="15" customHeight="1" x14ac:dyDescent="0.25">
      <c r="A14" s="43" t="s">
        <v>5</v>
      </c>
      <c r="B14" s="123" t="s">
        <v>32</v>
      </c>
      <c r="C14" s="134" t="str">
        <f>IF(VLOOKUP(B14,'Pivot Table'!$B$5:$G$2000,3,FALSE)=1,"Yes","No")</f>
        <v>Yes</v>
      </c>
      <c r="D14" s="170" t="str">
        <f t="shared" si="0"/>
        <v>In Progress</v>
      </c>
      <c r="E14" s="170" t="s">
        <v>713</v>
      </c>
      <c r="F14" s="214">
        <v>42339</v>
      </c>
      <c r="G14" s="44" t="s">
        <v>1127</v>
      </c>
      <c r="H14" s="44" t="s">
        <v>1127</v>
      </c>
      <c r="I14" s="214">
        <v>42522</v>
      </c>
      <c r="J14" s="170"/>
      <c r="K14" s="45" t="str">
        <f t="shared" si="1"/>
        <v>10X</v>
      </c>
      <c r="L14" s="45" t="str">
        <f t="shared" si="2"/>
        <v>10</v>
      </c>
      <c r="M14" s="44"/>
      <c r="N14" s="252" t="s">
        <v>1459</v>
      </c>
      <c r="O14" s="135" t="str">
        <f>IF(VLOOKUP(B14,'Pivot Table'!$B$5:$G$2000,2,FALSE)=1,"Yes","No")</f>
        <v>Yes</v>
      </c>
      <c r="P14" s="177" t="str">
        <f t="shared" si="3"/>
        <v>In Progress</v>
      </c>
      <c r="Q14" s="177" t="s">
        <v>713</v>
      </c>
      <c r="R14" s="107"/>
      <c r="S14" s="46" t="s">
        <v>1127</v>
      </c>
      <c r="T14" s="107">
        <v>42522</v>
      </c>
      <c r="U14" s="177"/>
      <c r="V14" s="135" t="str">
        <f t="shared" si="4"/>
        <v>10X</v>
      </c>
      <c r="W14" s="150" t="str">
        <f t="shared" si="5"/>
        <v>10</v>
      </c>
      <c r="X14" s="46"/>
      <c r="Y14" s="219" t="s">
        <v>1459</v>
      </c>
      <c r="Z14" s="136" t="str">
        <f>IF(VLOOKUP(B14,'Pivot Table'!$B$5:$G$2000,5,FALSE)=1,"Yes","No")</f>
        <v>Yes</v>
      </c>
      <c r="AA14" s="136" t="str">
        <f>IF(VLOOKUP(B14,'Pivot Table'!$B$5:$G$2000,4,FALSE)=1,"Yes","No")</f>
        <v>No</v>
      </c>
      <c r="AB14" s="181" t="str">
        <f t="shared" si="66"/>
        <v>Yes</v>
      </c>
      <c r="AC14" s="181"/>
      <c r="AD14" s="181"/>
      <c r="AE14" s="241" t="s">
        <v>1127</v>
      </c>
      <c r="AF14" s="362"/>
      <c r="AG14" s="181" t="s">
        <v>713</v>
      </c>
      <c r="AH14" s="133" t="str">
        <f t="shared" si="7"/>
        <v>10</v>
      </c>
      <c r="AI14" s="151" t="str">
        <f t="shared" si="8"/>
        <v>10X</v>
      </c>
      <c r="AJ14" s="362">
        <v>42309</v>
      </c>
      <c r="AK14" s="650" t="s">
        <v>1459</v>
      </c>
      <c r="AL14" s="634">
        <f t="shared" si="9"/>
        <v>1</v>
      </c>
      <c r="AM14" s="634">
        <f t="shared" si="10"/>
        <v>1</v>
      </c>
      <c r="AN14" s="635">
        <f t="shared" si="11"/>
        <v>1</v>
      </c>
      <c r="AO14" s="636">
        <f t="shared" si="67"/>
        <v>3</v>
      </c>
      <c r="AP14" s="634">
        <f t="shared" si="13"/>
        <v>0</v>
      </c>
      <c r="AQ14" s="634">
        <f t="shared" si="14"/>
        <v>0</v>
      </c>
      <c r="AR14" s="634">
        <f t="shared" si="15"/>
        <v>1</v>
      </c>
      <c r="AS14" s="637">
        <f t="shared" si="68"/>
        <v>1</v>
      </c>
      <c r="AT14" s="638" t="str">
        <f t="shared" si="69"/>
        <v xml:space="preserve"> </v>
      </c>
      <c r="AU14" s="634">
        <f t="shared" si="18"/>
        <v>1</v>
      </c>
      <c r="AV14" s="634">
        <f t="shared" si="19"/>
        <v>1</v>
      </c>
      <c r="AW14" s="634"/>
      <c r="AX14" s="639" t="str">
        <f t="shared" si="20"/>
        <v>10Yes</v>
      </c>
      <c r="AY14" s="639" t="str">
        <f t="shared" si="21"/>
        <v>10Yes</v>
      </c>
      <c r="AZ14" s="639" t="str">
        <f t="shared" si="22"/>
        <v>10Yes</v>
      </c>
      <c r="BA14" s="634" t="str">
        <f t="shared" si="23"/>
        <v>10</v>
      </c>
      <c r="BB14" s="634" t="str">
        <f t="shared" si="24"/>
        <v>10</v>
      </c>
      <c r="BC14" s="634" t="str">
        <f t="shared" si="25"/>
        <v>10X</v>
      </c>
      <c r="BD14" s="640" t="str">
        <f t="shared" si="26"/>
        <v xml:space="preserve"> </v>
      </c>
      <c r="BE14" s="640" t="str">
        <f t="shared" si="27"/>
        <v xml:space="preserve"> </v>
      </c>
      <c r="BF14" s="640" t="str">
        <f t="shared" si="28"/>
        <v xml:space="preserve"> </v>
      </c>
      <c r="BG14" s="640" t="str">
        <f t="shared" si="29"/>
        <v xml:space="preserve"> </v>
      </c>
      <c r="BH14" s="640" t="str">
        <f t="shared" si="30"/>
        <v xml:space="preserve"> </v>
      </c>
      <c r="BI14" s="677" t="str">
        <f t="shared" si="31"/>
        <v xml:space="preserve"> </v>
      </c>
      <c r="BJ14" s="640">
        <f t="shared" si="32"/>
        <v>42522</v>
      </c>
      <c r="BK14" s="305" t="str">
        <f t="shared" si="33"/>
        <v xml:space="preserve"> </v>
      </c>
      <c r="BL14" s="523" t="str">
        <f t="shared" si="34"/>
        <v>P</v>
      </c>
      <c r="BM14" s="640" t="str">
        <f t="shared" si="35"/>
        <v xml:space="preserve"> </v>
      </c>
      <c r="BN14" s="640" t="str">
        <f t="shared" si="36"/>
        <v xml:space="preserve"> </v>
      </c>
      <c r="BO14" s="640" t="str">
        <f t="shared" si="37"/>
        <v xml:space="preserve"> </v>
      </c>
      <c r="BP14" s="640" t="str">
        <f t="shared" si="38"/>
        <v xml:space="preserve"> </v>
      </c>
      <c r="BQ14" s="640" t="str">
        <f t="shared" si="39"/>
        <v xml:space="preserve"> </v>
      </c>
      <c r="BR14" s="634">
        <f t="shared" si="40"/>
        <v>1</v>
      </c>
      <c r="BS14" s="728"/>
      <c r="BT14" s="640" t="str">
        <f t="shared" si="41"/>
        <v xml:space="preserve"> </v>
      </c>
    </row>
    <row r="15" spans="1:72" s="47" customFormat="1" ht="15" customHeight="1" x14ac:dyDescent="0.25">
      <c r="A15" s="43" t="s">
        <v>34</v>
      </c>
      <c r="B15" s="123" t="s">
        <v>33</v>
      </c>
      <c r="C15" s="134" t="str">
        <f>IF(VLOOKUP(B15,'Pivot Table'!$B$5:$G$2000,3,FALSE)=1,"Yes","No")</f>
        <v>Yes</v>
      </c>
      <c r="D15" s="170" t="str">
        <f t="shared" si="0"/>
        <v>Yes</v>
      </c>
      <c r="E15" s="172"/>
      <c r="F15" s="113">
        <v>41518</v>
      </c>
      <c r="G15" s="119" t="s">
        <v>1127</v>
      </c>
      <c r="H15" s="119" t="s">
        <v>1127</v>
      </c>
      <c r="I15" s="172"/>
      <c r="J15" s="172" t="s">
        <v>713</v>
      </c>
      <c r="K15" s="45" t="str">
        <f t="shared" si="1"/>
        <v>11</v>
      </c>
      <c r="L15" s="45" t="str">
        <f t="shared" si="2"/>
        <v>11X</v>
      </c>
      <c r="M15" s="106">
        <v>41579</v>
      </c>
      <c r="N15" s="252"/>
      <c r="O15" s="135" t="str">
        <f>IF(VLOOKUP(B15,'Pivot Table'!$B$5:$G$2000,2,FALSE)=1,"Yes","No")</f>
        <v>Yes</v>
      </c>
      <c r="P15" s="177" t="str">
        <f t="shared" si="3"/>
        <v>Yes</v>
      </c>
      <c r="Q15" s="178"/>
      <c r="R15" s="279">
        <v>41518</v>
      </c>
      <c r="S15" s="280" t="s">
        <v>1127</v>
      </c>
      <c r="T15" s="178"/>
      <c r="U15" s="178" t="s">
        <v>713</v>
      </c>
      <c r="V15" s="135" t="str">
        <f t="shared" si="4"/>
        <v>11</v>
      </c>
      <c r="W15" s="150" t="str">
        <f t="shared" si="5"/>
        <v>11X</v>
      </c>
      <c r="X15" s="110">
        <v>41579</v>
      </c>
      <c r="Y15" s="219"/>
      <c r="Z15" s="136" t="str">
        <f>IF(VLOOKUP(B15,'Pivot Table'!$B$5:$G$2000,5,FALSE)=1,"Yes","No")</f>
        <v>Yes</v>
      </c>
      <c r="AA15" s="136" t="str">
        <f>IF(VLOOKUP(B15,'Pivot Table'!$B$5:$G$2000,4,FALSE)=1,"Yes","No")</f>
        <v>No</v>
      </c>
      <c r="AB15" s="181" t="str">
        <f t="shared" si="66"/>
        <v>Yes</v>
      </c>
      <c r="AC15" s="181"/>
      <c r="AD15" s="181"/>
      <c r="AE15" s="241" t="s">
        <v>1127</v>
      </c>
      <c r="AF15" s="127"/>
      <c r="AG15" s="181" t="s">
        <v>713</v>
      </c>
      <c r="AH15" s="133" t="str">
        <f t="shared" si="7"/>
        <v>11</v>
      </c>
      <c r="AI15" s="151" t="str">
        <f t="shared" si="8"/>
        <v>11X</v>
      </c>
      <c r="AJ15" s="281">
        <v>41974</v>
      </c>
      <c r="AK15" s="650"/>
      <c r="AL15" s="634">
        <f t="shared" si="9"/>
        <v>1</v>
      </c>
      <c r="AM15" s="634">
        <f t="shared" si="10"/>
        <v>1</v>
      </c>
      <c r="AN15" s="635">
        <f t="shared" si="11"/>
        <v>1</v>
      </c>
      <c r="AO15" s="636">
        <f t="shared" si="67"/>
        <v>3</v>
      </c>
      <c r="AP15" s="634">
        <f t="shared" si="13"/>
        <v>1</v>
      </c>
      <c r="AQ15" s="634">
        <f t="shared" si="14"/>
        <v>1</v>
      </c>
      <c r="AR15" s="634">
        <f t="shared" si="15"/>
        <v>1</v>
      </c>
      <c r="AS15" s="637">
        <f t="shared" si="68"/>
        <v>3</v>
      </c>
      <c r="AT15" s="638" t="str">
        <f t="shared" si="69"/>
        <v>F</v>
      </c>
      <c r="AU15" s="634">
        <f t="shared" si="18"/>
        <v>0</v>
      </c>
      <c r="AV15" s="634">
        <f t="shared" si="19"/>
        <v>0</v>
      </c>
      <c r="AW15" s="634"/>
      <c r="AX15" s="639" t="str">
        <f t="shared" si="20"/>
        <v>11Yes</v>
      </c>
      <c r="AY15" s="639" t="str">
        <f t="shared" si="21"/>
        <v>11Yes</v>
      </c>
      <c r="AZ15" s="639" t="str">
        <f t="shared" si="22"/>
        <v>11Yes</v>
      </c>
      <c r="BA15" s="634" t="str">
        <f t="shared" si="23"/>
        <v>11X</v>
      </c>
      <c r="BB15" s="634" t="str">
        <f t="shared" si="24"/>
        <v>11X</v>
      </c>
      <c r="BC15" s="634" t="str">
        <f t="shared" si="25"/>
        <v>11X</v>
      </c>
      <c r="BD15" s="640" t="str">
        <f t="shared" si="26"/>
        <v xml:space="preserve"> </v>
      </c>
      <c r="BE15" s="640" t="str">
        <f t="shared" si="27"/>
        <v xml:space="preserve"> </v>
      </c>
      <c r="BF15" s="640" t="str">
        <f t="shared" si="28"/>
        <v xml:space="preserve"> </v>
      </c>
      <c r="BG15" s="640" t="str">
        <f t="shared" si="29"/>
        <v xml:space="preserve"> </v>
      </c>
      <c r="BH15" s="640" t="str">
        <f t="shared" si="30"/>
        <v xml:space="preserve"> </v>
      </c>
      <c r="BI15" s="677" t="str">
        <f t="shared" si="31"/>
        <v xml:space="preserve"> </v>
      </c>
      <c r="BJ15" s="640" t="str">
        <f t="shared" si="32"/>
        <v xml:space="preserve"> </v>
      </c>
      <c r="BK15" s="305" t="str">
        <f t="shared" si="33"/>
        <v xml:space="preserve"> </v>
      </c>
      <c r="BL15" s="523" t="str">
        <f t="shared" si="34"/>
        <v>F</v>
      </c>
      <c r="BM15" s="640" t="str">
        <f t="shared" si="35"/>
        <v xml:space="preserve"> </v>
      </c>
      <c r="BN15" s="640" t="str">
        <f t="shared" si="36"/>
        <v xml:space="preserve"> </v>
      </c>
      <c r="BO15" s="640" t="str">
        <f t="shared" si="37"/>
        <v xml:space="preserve"> </v>
      </c>
      <c r="BP15" s="640" t="str">
        <f t="shared" si="38"/>
        <v xml:space="preserve"> </v>
      </c>
      <c r="BQ15" s="640" t="str">
        <f t="shared" si="39"/>
        <v xml:space="preserve"> </v>
      </c>
      <c r="BR15" s="634">
        <f t="shared" si="40"/>
        <v>0</v>
      </c>
      <c r="BS15" s="728"/>
      <c r="BT15" s="640" t="str">
        <f t="shared" si="41"/>
        <v xml:space="preserve"> </v>
      </c>
    </row>
    <row r="16" spans="1:72" s="47" customFormat="1" ht="15" customHeight="1" x14ac:dyDescent="0.25">
      <c r="A16" s="43" t="s">
        <v>34</v>
      </c>
      <c r="B16" s="123" t="s">
        <v>35</v>
      </c>
      <c r="C16" s="134" t="str">
        <f>IF(VLOOKUP(B16,'Pivot Table'!$B$5:$G$2000,3,FALSE)=1,"Yes","No")</f>
        <v>Yes</v>
      </c>
      <c r="D16" s="170" t="str">
        <f t="shared" si="0"/>
        <v>Yes</v>
      </c>
      <c r="E16" s="172"/>
      <c r="F16" s="113">
        <v>39356</v>
      </c>
      <c r="G16" s="119" t="s">
        <v>1127</v>
      </c>
      <c r="H16" s="119" t="s">
        <v>1127</v>
      </c>
      <c r="I16" s="172"/>
      <c r="J16" s="172" t="s">
        <v>713</v>
      </c>
      <c r="K16" s="45" t="str">
        <f t="shared" si="1"/>
        <v>11</v>
      </c>
      <c r="L16" s="45" t="str">
        <f t="shared" si="2"/>
        <v>11X</v>
      </c>
      <c r="M16" s="114">
        <v>39508</v>
      </c>
      <c r="N16" s="252"/>
      <c r="O16" s="135" t="str">
        <f>IF(VLOOKUP(B16,'Pivot Table'!$B$5:$G$2000,2,FALSE)=1,"Yes","No")</f>
        <v>Yes</v>
      </c>
      <c r="P16" s="177" t="str">
        <f t="shared" si="3"/>
        <v>Yes</v>
      </c>
      <c r="Q16" s="177"/>
      <c r="R16" s="107">
        <v>41214</v>
      </c>
      <c r="S16" s="107" t="s">
        <v>1127</v>
      </c>
      <c r="T16" s="177"/>
      <c r="U16" s="177" t="s">
        <v>713</v>
      </c>
      <c r="V16" s="135" t="str">
        <f t="shared" si="4"/>
        <v>11</v>
      </c>
      <c r="W16" s="150" t="str">
        <f t="shared" si="5"/>
        <v>11X</v>
      </c>
      <c r="X16" s="107">
        <v>41334</v>
      </c>
      <c r="Y16" s="219"/>
      <c r="Z16" s="136" t="str">
        <f>IF(VLOOKUP(B16,'Pivot Table'!$B$5:$G$2000,5,FALSE)=1,"Yes","No")</f>
        <v>Yes</v>
      </c>
      <c r="AA16" s="136" t="str">
        <f>IF(VLOOKUP(B16,'Pivot Table'!$B$5:$G$2000,4,FALSE)=1,"Yes","No")</f>
        <v>No</v>
      </c>
      <c r="AB16" s="181" t="str">
        <f>IF(AC16="X","In Progress",IF(AG16="x","Yes"," "))</f>
        <v>Yes</v>
      </c>
      <c r="AC16" s="181"/>
      <c r="AD16" s="181"/>
      <c r="AE16" s="127" t="s">
        <v>1127</v>
      </c>
      <c r="AF16" s="127"/>
      <c r="AG16" s="181" t="s">
        <v>713</v>
      </c>
      <c r="AH16" s="133" t="str">
        <f t="shared" si="7"/>
        <v>11</v>
      </c>
      <c r="AI16" s="151" t="str">
        <f t="shared" si="8"/>
        <v>11X</v>
      </c>
      <c r="AJ16" s="281">
        <v>41699</v>
      </c>
      <c r="AK16" s="653"/>
      <c r="AL16" s="634">
        <f t="shared" si="9"/>
        <v>1</v>
      </c>
      <c r="AM16" s="634">
        <f t="shared" si="10"/>
        <v>1</v>
      </c>
      <c r="AN16" s="635">
        <f t="shared" si="11"/>
        <v>1</v>
      </c>
      <c r="AO16" s="636">
        <f t="shared" si="67"/>
        <v>3</v>
      </c>
      <c r="AP16" s="634">
        <f t="shared" si="13"/>
        <v>1</v>
      </c>
      <c r="AQ16" s="634">
        <f t="shared" si="14"/>
        <v>1</v>
      </c>
      <c r="AR16" s="634">
        <f t="shared" si="15"/>
        <v>1</v>
      </c>
      <c r="AS16" s="637">
        <f t="shared" si="68"/>
        <v>3</v>
      </c>
      <c r="AT16" s="638" t="str">
        <f t="shared" si="69"/>
        <v>F</v>
      </c>
      <c r="AU16" s="634">
        <f t="shared" si="18"/>
        <v>0</v>
      </c>
      <c r="AV16" s="634">
        <f t="shared" si="19"/>
        <v>0</v>
      </c>
      <c r="AW16" s="634"/>
      <c r="AX16" s="639" t="str">
        <f t="shared" si="20"/>
        <v>11Yes</v>
      </c>
      <c r="AY16" s="639" t="str">
        <f t="shared" si="21"/>
        <v>11Yes</v>
      </c>
      <c r="AZ16" s="639" t="str">
        <f t="shared" si="22"/>
        <v>11Yes</v>
      </c>
      <c r="BA16" s="634" t="str">
        <f t="shared" si="23"/>
        <v>11X</v>
      </c>
      <c r="BB16" s="634" t="str">
        <f t="shared" si="24"/>
        <v>11X</v>
      </c>
      <c r="BC16" s="634" t="str">
        <f t="shared" si="25"/>
        <v>11X</v>
      </c>
      <c r="BD16" s="640" t="str">
        <f t="shared" si="26"/>
        <v xml:space="preserve"> </v>
      </c>
      <c r="BE16" s="640" t="str">
        <f t="shared" si="27"/>
        <v xml:space="preserve"> </v>
      </c>
      <c r="BF16" s="640" t="str">
        <f t="shared" si="28"/>
        <v xml:space="preserve"> </v>
      </c>
      <c r="BG16" s="640" t="str">
        <f t="shared" si="29"/>
        <v xml:space="preserve"> </v>
      </c>
      <c r="BH16" s="640" t="str">
        <f t="shared" si="30"/>
        <v xml:space="preserve"> </v>
      </c>
      <c r="BI16" s="677" t="str">
        <f t="shared" si="31"/>
        <v xml:space="preserve"> </v>
      </c>
      <c r="BJ16" s="640" t="str">
        <f t="shared" si="32"/>
        <v xml:space="preserve"> </v>
      </c>
      <c r="BK16" s="305" t="str">
        <f t="shared" si="33"/>
        <v xml:space="preserve"> </v>
      </c>
      <c r="BL16" s="523" t="str">
        <f t="shared" si="34"/>
        <v>F</v>
      </c>
      <c r="BM16" s="640" t="str">
        <f t="shared" si="35"/>
        <v xml:space="preserve"> </v>
      </c>
      <c r="BN16" s="640" t="str">
        <f t="shared" si="36"/>
        <v xml:space="preserve"> </v>
      </c>
      <c r="BO16" s="640" t="str">
        <f t="shared" si="37"/>
        <v xml:space="preserve"> </v>
      </c>
      <c r="BP16" s="640" t="str">
        <f t="shared" si="38"/>
        <v xml:space="preserve"> </v>
      </c>
      <c r="BQ16" s="640" t="str">
        <f t="shared" si="39"/>
        <v xml:space="preserve"> </v>
      </c>
      <c r="BR16" s="634">
        <f t="shared" si="40"/>
        <v>0</v>
      </c>
      <c r="BS16" s="728"/>
      <c r="BT16" s="640" t="str">
        <f t="shared" si="41"/>
        <v xml:space="preserve"> </v>
      </c>
    </row>
    <row r="17" spans="1:72" s="47" customFormat="1" ht="15" customHeight="1" x14ac:dyDescent="0.25">
      <c r="A17" s="43" t="s">
        <v>34</v>
      </c>
      <c r="B17" s="123" t="s">
        <v>36</v>
      </c>
      <c r="C17" s="134" t="str">
        <f>IF(VLOOKUP(B17,'Pivot Table'!$B$5:$G$2000,3,FALSE)=1,"Yes","No")</f>
        <v>Yes</v>
      </c>
      <c r="D17" s="170" t="str">
        <f t="shared" si="0"/>
        <v>Yes</v>
      </c>
      <c r="E17" s="172"/>
      <c r="F17" s="113">
        <v>41548</v>
      </c>
      <c r="G17" s="119" t="s">
        <v>1127</v>
      </c>
      <c r="H17" s="119" t="s">
        <v>1127</v>
      </c>
      <c r="I17" s="172"/>
      <c r="J17" s="172" t="s">
        <v>713</v>
      </c>
      <c r="K17" s="45" t="str">
        <f t="shared" si="1"/>
        <v>11</v>
      </c>
      <c r="L17" s="45" t="str">
        <f t="shared" si="2"/>
        <v>11X</v>
      </c>
      <c r="M17" s="125">
        <v>41609</v>
      </c>
      <c r="N17" s="252"/>
      <c r="O17" s="135" t="str">
        <f>IF(VLOOKUP(B17,'Pivot Table'!$B$5:$G$2000,2,FALSE)=1,"Yes","No")</f>
        <v>Yes</v>
      </c>
      <c r="P17" s="177" t="str">
        <f t="shared" si="3"/>
        <v>Yes</v>
      </c>
      <c r="Q17" s="177"/>
      <c r="R17" s="107">
        <v>41548</v>
      </c>
      <c r="S17" s="253" t="s">
        <v>1127</v>
      </c>
      <c r="T17" s="177"/>
      <c r="U17" s="177" t="s">
        <v>713</v>
      </c>
      <c r="V17" s="135" t="str">
        <f t="shared" si="4"/>
        <v>11</v>
      </c>
      <c r="W17" s="150" t="str">
        <f t="shared" si="5"/>
        <v>11X</v>
      </c>
      <c r="X17" s="121">
        <v>41609</v>
      </c>
      <c r="Y17" s="219"/>
      <c r="Z17" s="136" t="str">
        <f>IF(VLOOKUP(B17,'Pivot Table'!$B$5:$G$2000,5,FALSE)=1,"Yes","No")</f>
        <v>Yes</v>
      </c>
      <c r="AA17" s="136" t="str">
        <f>IF(VLOOKUP(B17,'Pivot Table'!$B$5:$G$2000,4,FALSE)=1,"Yes","No")</f>
        <v>No</v>
      </c>
      <c r="AB17" s="181" t="str">
        <f t="shared" si="66"/>
        <v>Yes</v>
      </c>
      <c r="AC17" s="181"/>
      <c r="AD17" s="181"/>
      <c r="AE17" s="241" t="s">
        <v>1127</v>
      </c>
      <c r="AF17" s="127"/>
      <c r="AG17" s="181" t="s">
        <v>713</v>
      </c>
      <c r="AH17" s="133" t="str">
        <f t="shared" si="7"/>
        <v>11</v>
      </c>
      <c r="AI17" s="151" t="str">
        <f t="shared" si="8"/>
        <v>11X</v>
      </c>
      <c r="AJ17" s="362">
        <v>41974</v>
      </c>
      <c r="AK17" s="650"/>
      <c r="AL17" s="634">
        <f t="shared" si="9"/>
        <v>1</v>
      </c>
      <c r="AM17" s="634">
        <f t="shared" si="10"/>
        <v>1</v>
      </c>
      <c r="AN17" s="635">
        <f t="shared" si="11"/>
        <v>1</v>
      </c>
      <c r="AO17" s="636">
        <f t="shared" si="67"/>
        <v>3</v>
      </c>
      <c r="AP17" s="634">
        <f t="shared" si="13"/>
        <v>1</v>
      </c>
      <c r="AQ17" s="634">
        <f t="shared" si="14"/>
        <v>1</v>
      </c>
      <c r="AR17" s="634">
        <f t="shared" si="15"/>
        <v>1</v>
      </c>
      <c r="AS17" s="637">
        <f t="shared" si="68"/>
        <v>3</v>
      </c>
      <c r="AT17" s="638" t="str">
        <f t="shared" si="69"/>
        <v>F</v>
      </c>
      <c r="AU17" s="634">
        <f t="shared" si="18"/>
        <v>0</v>
      </c>
      <c r="AV17" s="634">
        <f t="shared" si="19"/>
        <v>0</v>
      </c>
      <c r="AW17" s="634"/>
      <c r="AX17" s="639" t="str">
        <f t="shared" si="20"/>
        <v>11Yes</v>
      </c>
      <c r="AY17" s="639" t="str">
        <f t="shared" si="21"/>
        <v>11Yes</v>
      </c>
      <c r="AZ17" s="639" t="str">
        <f t="shared" si="22"/>
        <v>11Yes</v>
      </c>
      <c r="BA17" s="634" t="str">
        <f t="shared" si="23"/>
        <v>11X</v>
      </c>
      <c r="BB17" s="634" t="str">
        <f t="shared" si="24"/>
        <v>11X</v>
      </c>
      <c r="BC17" s="634" t="str">
        <f t="shared" si="25"/>
        <v>11X</v>
      </c>
      <c r="BD17" s="640" t="str">
        <f t="shared" si="26"/>
        <v xml:space="preserve"> </v>
      </c>
      <c r="BE17" s="640" t="str">
        <f t="shared" si="27"/>
        <v xml:space="preserve"> </v>
      </c>
      <c r="BF17" s="640" t="str">
        <f t="shared" si="28"/>
        <v xml:space="preserve"> </v>
      </c>
      <c r="BG17" s="640" t="str">
        <f t="shared" si="29"/>
        <v xml:space="preserve"> </v>
      </c>
      <c r="BH17" s="640" t="str">
        <f t="shared" si="30"/>
        <v xml:space="preserve"> </v>
      </c>
      <c r="BI17" s="677" t="str">
        <f t="shared" si="31"/>
        <v xml:space="preserve"> </v>
      </c>
      <c r="BJ17" s="640" t="str">
        <f t="shared" si="32"/>
        <v xml:space="preserve"> </v>
      </c>
      <c r="BK17" s="305" t="str">
        <f t="shared" si="33"/>
        <v xml:space="preserve"> </v>
      </c>
      <c r="BL17" s="523" t="str">
        <f t="shared" si="34"/>
        <v>F</v>
      </c>
      <c r="BM17" s="640" t="str">
        <f t="shared" si="35"/>
        <v xml:space="preserve"> </v>
      </c>
      <c r="BN17" s="640" t="str">
        <f t="shared" si="36"/>
        <v xml:space="preserve"> </v>
      </c>
      <c r="BO17" s="640" t="str">
        <f t="shared" si="37"/>
        <v xml:space="preserve"> </v>
      </c>
      <c r="BP17" s="640" t="str">
        <f t="shared" si="38"/>
        <v xml:space="preserve"> </v>
      </c>
      <c r="BQ17" s="640" t="str">
        <f t="shared" si="39"/>
        <v xml:space="preserve"> </v>
      </c>
      <c r="BR17" s="634">
        <f t="shared" si="40"/>
        <v>0</v>
      </c>
      <c r="BS17" s="728"/>
      <c r="BT17" s="640" t="str">
        <f t="shared" si="41"/>
        <v xml:space="preserve"> </v>
      </c>
    </row>
    <row r="18" spans="1:72" s="47" customFormat="1" ht="15" customHeight="1" x14ac:dyDescent="0.25">
      <c r="A18" s="43" t="s">
        <v>34</v>
      </c>
      <c r="B18" s="123" t="s">
        <v>37</v>
      </c>
      <c r="C18" s="134" t="str">
        <f>IF(VLOOKUP(B18,'Pivot Table'!$B$5:$G$2000,3,FALSE)=1,"Yes","No")</f>
        <v>Yes</v>
      </c>
      <c r="D18" s="170" t="str">
        <f t="shared" si="0"/>
        <v>Yes</v>
      </c>
      <c r="E18" s="170"/>
      <c r="F18" s="214">
        <v>41791</v>
      </c>
      <c r="G18" s="118" t="s">
        <v>1127</v>
      </c>
      <c r="H18" s="118" t="s">
        <v>1127</v>
      </c>
      <c r="I18" s="170"/>
      <c r="J18" s="170" t="s">
        <v>713</v>
      </c>
      <c r="K18" s="45" t="str">
        <f t="shared" si="1"/>
        <v>11</v>
      </c>
      <c r="L18" s="45" t="str">
        <f t="shared" si="2"/>
        <v>11X</v>
      </c>
      <c r="M18" s="106">
        <v>41852</v>
      </c>
      <c r="N18" s="252"/>
      <c r="O18" s="135" t="str">
        <f>IF(VLOOKUP(B18,'Pivot Table'!$B$5:$G$2000,2,FALSE)=1,"Yes","No")</f>
        <v>Yes</v>
      </c>
      <c r="P18" s="177" t="str">
        <f t="shared" si="3"/>
        <v>Yes</v>
      </c>
      <c r="Q18" s="177"/>
      <c r="R18" s="107">
        <v>41791</v>
      </c>
      <c r="S18" s="46" t="s">
        <v>1127</v>
      </c>
      <c r="T18" s="177"/>
      <c r="U18" s="177" t="s">
        <v>713</v>
      </c>
      <c r="V18" s="135" t="str">
        <f t="shared" si="4"/>
        <v>11</v>
      </c>
      <c r="W18" s="150" t="str">
        <f t="shared" si="5"/>
        <v>11X</v>
      </c>
      <c r="X18" s="107">
        <v>41852</v>
      </c>
      <c r="Y18" s="219"/>
      <c r="Z18" s="136" t="str">
        <f>IF(VLOOKUP(B18,'Pivot Table'!$B$5:$G$2000,5,FALSE)=1,"Yes","No")</f>
        <v>Yes</v>
      </c>
      <c r="AA18" s="136" t="str">
        <f>IF(VLOOKUP(B18,'Pivot Table'!$B$5:$G$2000,4,FALSE)=1,"Yes","No")</f>
        <v>No</v>
      </c>
      <c r="AB18" s="181" t="str">
        <f t="shared" si="66"/>
        <v>Yes</v>
      </c>
      <c r="AC18" s="181"/>
      <c r="AD18" s="181"/>
      <c r="AE18" s="241" t="s">
        <v>1127</v>
      </c>
      <c r="AF18" s="127"/>
      <c r="AG18" s="181" t="s">
        <v>713</v>
      </c>
      <c r="AH18" s="133" t="str">
        <f t="shared" si="7"/>
        <v>11</v>
      </c>
      <c r="AI18" s="151" t="str">
        <f t="shared" si="8"/>
        <v>11X</v>
      </c>
      <c r="AJ18" s="281">
        <v>41883</v>
      </c>
      <c r="AK18" s="650"/>
      <c r="AL18" s="634">
        <f t="shared" si="9"/>
        <v>1</v>
      </c>
      <c r="AM18" s="634">
        <f t="shared" si="10"/>
        <v>1</v>
      </c>
      <c r="AN18" s="635">
        <f t="shared" si="11"/>
        <v>1</v>
      </c>
      <c r="AO18" s="636">
        <f t="shared" si="67"/>
        <v>3</v>
      </c>
      <c r="AP18" s="634">
        <f t="shared" si="13"/>
        <v>1</v>
      </c>
      <c r="AQ18" s="634">
        <f t="shared" si="14"/>
        <v>1</v>
      </c>
      <c r="AR18" s="634">
        <f t="shared" si="15"/>
        <v>1</v>
      </c>
      <c r="AS18" s="637">
        <f t="shared" si="68"/>
        <v>3</v>
      </c>
      <c r="AT18" s="638" t="str">
        <f t="shared" si="69"/>
        <v>F</v>
      </c>
      <c r="AU18" s="634">
        <f t="shared" si="18"/>
        <v>0</v>
      </c>
      <c r="AV18" s="634">
        <f t="shared" si="19"/>
        <v>0</v>
      </c>
      <c r="AW18" s="634"/>
      <c r="AX18" s="639" t="str">
        <f t="shared" si="20"/>
        <v>11Yes</v>
      </c>
      <c r="AY18" s="639" t="str">
        <f t="shared" si="21"/>
        <v>11Yes</v>
      </c>
      <c r="AZ18" s="639" t="str">
        <f t="shared" si="22"/>
        <v>11Yes</v>
      </c>
      <c r="BA18" s="634" t="str">
        <f t="shared" si="23"/>
        <v>11X</v>
      </c>
      <c r="BB18" s="634" t="str">
        <f t="shared" si="24"/>
        <v>11X</v>
      </c>
      <c r="BC18" s="634" t="str">
        <f t="shared" si="25"/>
        <v>11X</v>
      </c>
      <c r="BD18" s="640" t="str">
        <f t="shared" si="26"/>
        <v xml:space="preserve"> </v>
      </c>
      <c r="BE18" s="640" t="str">
        <f t="shared" si="27"/>
        <v xml:space="preserve"> </v>
      </c>
      <c r="BF18" s="640" t="str">
        <f t="shared" si="28"/>
        <v xml:space="preserve"> </v>
      </c>
      <c r="BG18" s="640" t="str">
        <f t="shared" si="29"/>
        <v xml:space="preserve"> </v>
      </c>
      <c r="BH18" s="640" t="str">
        <f t="shared" si="30"/>
        <v xml:space="preserve"> </v>
      </c>
      <c r="BI18" s="677" t="str">
        <f t="shared" si="31"/>
        <v xml:space="preserve"> </v>
      </c>
      <c r="BJ18" s="640" t="str">
        <f t="shared" si="32"/>
        <v xml:space="preserve"> </v>
      </c>
      <c r="BK18" s="305" t="str">
        <f t="shared" si="33"/>
        <v xml:space="preserve"> </v>
      </c>
      <c r="BL18" s="523" t="str">
        <f t="shared" si="34"/>
        <v>F</v>
      </c>
      <c r="BM18" s="640" t="str">
        <f t="shared" si="35"/>
        <v xml:space="preserve"> </v>
      </c>
      <c r="BN18" s="640" t="str">
        <f t="shared" si="36"/>
        <v xml:space="preserve"> </v>
      </c>
      <c r="BO18" s="640" t="str">
        <f t="shared" si="37"/>
        <v xml:space="preserve"> </v>
      </c>
      <c r="BP18" s="640" t="str">
        <f t="shared" si="38"/>
        <v xml:space="preserve"> </v>
      </c>
      <c r="BQ18" s="640" t="str">
        <f t="shared" si="39"/>
        <v xml:space="preserve"> </v>
      </c>
      <c r="BR18" s="634">
        <f t="shared" si="40"/>
        <v>0</v>
      </c>
      <c r="BS18" s="728"/>
      <c r="BT18" s="640" t="str">
        <f t="shared" si="41"/>
        <v xml:space="preserve"> </v>
      </c>
    </row>
    <row r="19" spans="1:72" s="47" customFormat="1" ht="15" customHeight="1" x14ac:dyDescent="0.3">
      <c r="A19" s="43" t="s">
        <v>9</v>
      </c>
      <c r="B19" s="123" t="s">
        <v>38</v>
      </c>
      <c r="C19" s="134" t="str">
        <f>IF(VLOOKUP(B19,'Pivot Table'!$B$5:$G$2000,3,FALSE)=1,"Yes","No")</f>
        <v>Yes</v>
      </c>
      <c r="D19" s="170" t="str">
        <f t="shared" si="0"/>
        <v>In Progress</v>
      </c>
      <c r="E19" s="170" t="s">
        <v>713</v>
      </c>
      <c r="F19" s="170"/>
      <c r="G19" s="44"/>
      <c r="H19" s="44" t="s">
        <v>1127</v>
      </c>
      <c r="I19" s="214">
        <v>42461</v>
      </c>
      <c r="J19" s="170"/>
      <c r="K19" s="45" t="str">
        <f t="shared" si="1"/>
        <v>12X</v>
      </c>
      <c r="L19" s="45" t="str">
        <f t="shared" si="2"/>
        <v>12</v>
      </c>
      <c r="M19" s="44"/>
      <c r="N19" s="252"/>
      <c r="O19" s="135" t="str">
        <f>IF(VLOOKUP(B19,'Pivot Table'!$B$5:$G$2000,2,FALSE)=1,"Yes","No")</f>
        <v>Yes</v>
      </c>
      <c r="P19" s="177" t="str">
        <f t="shared" si="3"/>
        <v>In Progress</v>
      </c>
      <c r="Q19" s="177" t="s">
        <v>713</v>
      </c>
      <c r="R19" s="177"/>
      <c r="S19" s="46" t="s">
        <v>1127</v>
      </c>
      <c r="T19" s="107">
        <v>42461</v>
      </c>
      <c r="U19" s="177"/>
      <c r="V19" s="135" t="str">
        <f t="shared" si="4"/>
        <v>12X</v>
      </c>
      <c r="W19" s="150" t="str">
        <f t="shared" si="5"/>
        <v>12</v>
      </c>
      <c r="X19" s="46"/>
      <c r="Y19" s="219"/>
      <c r="Z19" s="207" t="str">
        <f>IF(VLOOKUP(B19,'Pivot Table'!$B$5:$G$2000,5,FALSE)=1,"Yes","No")</f>
        <v>Yes</v>
      </c>
      <c r="AA19" s="207" t="str">
        <f>IF(VLOOKUP(B19,'Pivot Table'!$B$5:$G$2000,4,FALSE)=1,"Yes","No")</f>
        <v>No</v>
      </c>
      <c r="AB19" s="185" t="str">
        <f t="shared" si="66"/>
        <v>In Progress</v>
      </c>
      <c r="AC19" s="185" t="s">
        <v>713</v>
      </c>
      <c r="AD19" s="185"/>
      <c r="AE19" s="242" t="s">
        <v>1127</v>
      </c>
      <c r="AF19" s="273">
        <v>42461</v>
      </c>
      <c r="AG19" s="185"/>
      <c r="AH19" s="208" t="str">
        <f t="shared" si="7"/>
        <v>12X</v>
      </c>
      <c r="AI19" s="209" t="str">
        <f t="shared" si="8"/>
        <v>12</v>
      </c>
      <c r="AJ19" s="458"/>
      <c r="AK19" s="652" t="s">
        <v>1036</v>
      </c>
      <c r="AL19" s="634">
        <f t="shared" si="9"/>
        <v>1</v>
      </c>
      <c r="AM19" s="634">
        <f t="shared" si="10"/>
        <v>1</v>
      </c>
      <c r="AN19" s="635">
        <f t="shared" si="11"/>
        <v>1</v>
      </c>
      <c r="AO19" s="636">
        <f t="shared" si="67"/>
        <v>3</v>
      </c>
      <c r="AP19" s="634">
        <f t="shared" si="13"/>
        <v>0</v>
      </c>
      <c r="AQ19" s="634">
        <f t="shared" si="14"/>
        <v>0</v>
      </c>
      <c r="AR19" s="634">
        <f t="shared" si="15"/>
        <v>0</v>
      </c>
      <c r="AS19" s="637">
        <f t="shared" si="68"/>
        <v>0</v>
      </c>
      <c r="AT19" s="638" t="str">
        <f t="shared" si="69"/>
        <v xml:space="preserve"> </v>
      </c>
      <c r="AU19" s="634">
        <f t="shared" si="18"/>
        <v>1</v>
      </c>
      <c r="AV19" s="634">
        <f t="shared" si="19"/>
        <v>1</v>
      </c>
      <c r="AW19" s="675" t="s">
        <v>1127</v>
      </c>
      <c r="AX19" s="639" t="str">
        <f t="shared" si="20"/>
        <v>12Yes</v>
      </c>
      <c r="AY19" s="639" t="str">
        <f t="shared" si="21"/>
        <v>12Yes</v>
      </c>
      <c r="AZ19" s="639" t="str">
        <f t="shared" si="22"/>
        <v>12Yes</v>
      </c>
      <c r="BA19" s="634" t="str">
        <f t="shared" si="23"/>
        <v>12</v>
      </c>
      <c r="BB19" s="634" t="str">
        <f t="shared" si="24"/>
        <v>12</v>
      </c>
      <c r="BC19" s="634" t="str">
        <f t="shared" si="25"/>
        <v>12</v>
      </c>
      <c r="BD19" s="640" t="str">
        <f t="shared" si="26"/>
        <v xml:space="preserve"> </v>
      </c>
      <c r="BE19" s="640" t="str">
        <f t="shared" si="27"/>
        <v xml:space="preserve"> </v>
      </c>
      <c r="BF19" s="640" t="str">
        <f t="shared" si="28"/>
        <v xml:space="preserve"> </v>
      </c>
      <c r="BG19" s="640" t="str">
        <f t="shared" si="29"/>
        <v xml:space="preserve"> </v>
      </c>
      <c r="BH19" s="640">
        <f t="shared" si="30"/>
        <v>42461</v>
      </c>
      <c r="BI19" s="677" t="str">
        <f t="shared" si="31"/>
        <v xml:space="preserve"> </v>
      </c>
      <c r="BJ19" s="640" t="str">
        <f t="shared" si="32"/>
        <v xml:space="preserve"> </v>
      </c>
      <c r="BK19" s="305" t="str">
        <f t="shared" si="33"/>
        <v xml:space="preserve"> </v>
      </c>
      <c r="BL19" s="523" t="str">
        <f t="shared" si="34"/>
        <v xml:space="preserve"> </v>
      </c>
      <c r="BM19" s="640" t="str">
        <f t="shared" si="35"/>
        <v xml:space="preserve"> </v>
      </c>
      <c r="BN19" s="640" t="str">
        <f t="shared" si="36"/>
        <v xml:space="preserve"> </v>
      </c>
      <c r="BO19" s="640" t="str">
        <f t="shared" si="37"/>
        <v xml:space="preserve"> </v>
      </c>
      <c r="BP19" s="640" t="str">
        <f t="shared" si="38"/>
        <v xml:space="preserve"> </v>
      </c>
      <c r="BQ19" s="640" t="str">
        <f t="shared" si="39"/>
        <v xml:space="preserve"> </v>
      </c>
      <c r="BR19" s="634">
        <f t="shared" si="40"/>
        <v>1</v>
      </c>
      <c r="BS19" s="728"/>
      <c r="BT19" s="640" t="str">
        <f t="shared" si="41"/>
        <v xml:space="preserve"> </v>
      </c>
    </row>
    <row r="20" spans="1:72" s="47" customFormat="1" ht="15" customHeight="1" x14ac:dyDescent="0.3">
      <c r="A20" s="43" t="s">
        <v>9</v>
      </c>
      <c r="B20" s="123" t="s">
        <v>39</v>
      </c>
      <c r="C20" s="134" t="str">
        <f>IF(VLOOKUP(B20,'Pivot Table'!$B$5:$G$2000,3,FALSE)=1,"Yes","No")</f>
        <v>Yes</v>
      </c>
      <c r="D20" s="170" t="str">
        <f t="shared" si="0"/>
        <v>In Progress</v>
      </c>
      <c r="E20" s="170" t="s">
        <v>713</v>
      </c>
      <c r="F20" s="174"/>
      <c r="G20" s="44"/>
      <c r="H20" s="44"/>
      <c r="I20" s="214">
        <v>42461</v>
      </c>
      <c r="J20" s="170"/>
      <c r="K20" s="45" t="str">
        <f t="shared" si="1"/>
        <v>12X</v>
      </c>
      <c r="L20" s="45" t="str">
        <f t="shared" si="2"/>
        <v>12</v>
      </c>
      <c r="M20" s="44"/>
      <c r="N20" s="252"/>
      <c r="O20" s="135" t="str">
        <f>IF(VLOOKUP(B20,'Pivot Table'!$B$5:$G$2000,2,FALSE)=1,"Yes","No")</f>
        <v>Yes</v>
      </c>
      <c r="P20" s="177" t="str">
        <f t="shared" si="3"/>
        <v>In Progress</v>
      </c>
      <c r="Q20" s="177" t="s">
        <v>713</v>
      </c>
      <c r="R20" s="177"/>
      <c r="S20" s="46"/>
      <c r="T20" s="107">
        <v>42461</v>
      </c>
      <c r="U20" s="177"/>
      <c r="V20" s="135" t="str">
        <f t="shared" si="4"/>
        <v>12X</v>
      </c>
      <c r="W20" s="150" t="str">
        <f t="shared" si="5"/>
        <v>12</v>
      </c>
      <c r="X20" s="46"/>
      <c r="Y20" s="219"/>
      <c r="Z20" s="192" t="str">
        <f>IF(VLOOKUP(B20,'Pivot Table'!$B$5:$G$2000,5,FALSE)=1,"Yes","No")</f>
        <v>No</v>
      </c>
      <c r="AA20" s="192" t="str">
        <f>IF(VLOOKUP(B20,'Pivot Table'!$B$5:$G$2000,4,FALSE)=1,"Yes","No")</f>
        <v>No</v>
      </c>
      <c r="AB20" s="190" t="str">
        <f t="shared" si="66"/>
        <v xml:space="preserve"> </v>
      </c>
      <c r="AC20" s="190"/>
      <c r="AD20" s="190"/>
      <c r="AE20" s="191"/>
      <c r="AF20" s="206"/>
      <c r="AG20" s="190"/>
      <c r="AH20" s="189" t="str">
        <f t="shared" si="7"/>
        <v>12</v>
      </c>
      <c r="AI20" s="196" t="str">
        <f t="shared" si="8"/>
        <v>12</v>
      </c>
      <c r="AJ20" s="456"/>
      <c r="AK20" s="651"/>
      <c r="AL20" s="634">
        <f t="shared" si="9"/>
        <v>1</v>
      </c>
      <c r="AM20" s="634">
        <f t="shared" si="10"/>
        <v>1</v>
      </c>
      <c r="AN20" s="635">
        <f t="shared" si="11"/>
        <v>0</v>
      </c>
      <c r="AO20" s="636">
        <f t="shared" si="67"/>
        <v>2</v>
      </c>
      <c r="AP20" s="634">
        <f t="shared" si="13"/>
        <v>0</v>
      </c>
      <c r="AQ20" s="634">
        <f t="shared" si="14"/>
        <v>0</v>
      </c>
      <c r="AR20" s="634">
        <f t="shared" si="15"/>
        <v>0</v>
      </c>
      <c r="AS20" s="637">
        <f t="shared" si="68"/>
        <v>0</v>
      </c>
      <c r="AT20" s="638" t="str">
        <f t="shared" si="69"/>
        <v xml:space="preserve"> </v>
      </c>
      <c r="AU20" s="634">
        <f t="shared" si="18"/>
        <v>1</v>
      </c>
      <c r="AV20" s="634">
        <f t="shared" si="19"/>
        <v>1</v>
      </c>
      <c r="AW20" s="675" t="s">
        <v>1127</v>
      </c>
      <c r="AX20" s="639" t="str">
        <f t="shared" si="20"/>
        <v>12Yes</v>
      </c>
      <c r="AY20" s="639" t="str">
        <f t="shared" si="21"/>
        <v>12Yes</v>
      </c>
      <c r="AZ20" s="639" t="str">
        <f t="shared" si="22"/>
        <v>12No</v>
      </c>
      <c r="BA20" s="634" t="str">
        <f t="shared" si="23"/>
        <v>12</v>
      </c>
      <c r="BB20" s="634" t="str">
        <f t="shared" si="24"/>
        <v>12</v>
      </c>
      <c r="BC20" s="634" t="str">
        <f t="shared" si="25"/>
        <v>12</v>
      </c>
      <c r="BD20" s="640" t="str">
        <f t="shared" si="26"/>
        <v xml:space="preserve"> </v>
      </c>
      <c r="BE20" s="640" t="str">
        <f t="shared" si="27"/>
        <v xml:space="preserve"> </v>
      </c>
      <c r="BF20" s="640" t="str">
        <f t="shared" si="28"/>
        <v xml:space="preserve"> </v>
      </c>
      <c r="BG20" s="640" t="str">
        <f t="shared" si="29"/>
        <v xml:space="preserve"> </v>
      </c>
      <c r="BH20" s="640">
        <f t="shared" si="30"/>
        <v>42461</v>
      </c>
      <c r="BI20" s="677" t="str">
        <f t="shared" si="31"/>
        <v xml:space="preserve"> </v>
      </c>
      <c r="BJ20" s="640" t="str">
        <f t="shared" si="32"/>
        <v xml:space="preserve"> </v>
      </c>
      <c r="BK20" s="305" t="str">
        <f t="shared" si="33"/>
        <v xml:space="preserve"> </v>
      </c>
      <c r="BL20" s="523" t="str">
        <f t="shared" si="34"/>
        <v xml:space="preserve"> </v>
      </c>
      <c r="BM20" s="640" t="str">
        <f t="shared" si="35"/>
        <v xml:space="preserve"> </v>
      </c>
      <c r="BN20" s="640" t="str">
        <f t="shared" si="36"/>
        <v xml:space="preserve"> </v>
      </c>
      <c r="BO20" s="640" t="str">
        <f t="shared" si="37"/>
        <v xml:space="preserve"> </v>
      </c>
      <c r="BP20" s="640" t="str">
        <f t="shared" si="38"/>
        <v xml:space="preserve"> </v>
      </c>
      <c r="BQ20" s="640" t="str">
        <f t="shared" si="39"/>
        <v xml:space="preserve"> </v>
      </c>
      <c r="BR20" s="634">
        <f t="shared" si="40"/>
        <v>1</v>
      </c>
      <c r="BS20" s="728"/>
      <c r="BT20" s="640" t="str">
        <f t="shared" si="41"/>
        <v xml:space="preserve"> </v>
      </c>
    </row>
    <row r="21" spans="1:72" s="47" customFormat="1" ht="15" customHeight="1" x14ac:dyDescent="0.3">
      <c r="A21" s="43" t="s">
        <v>9</v>
      </c>
      <c r="B21" s="123" t="s">
        <v>40</v>
      </c>
      <c r="C21" s="134" t="str">
        <f>IF(VLOOKUP(B21,'Pivot Table'!$B$5:$G$2000,3,FALSE)=1,"Yes","No")</f>
        <v>Yes</v>
      </c>
      <c r="D21" s="170" t="str">
        <f t="shared" si="0"/>
        <v>In Progress</v>
      </c>
      <c r="E21" s="174" t="s">
        <v>713</v>
      </c>
      <c r="F21" s="170"/>
      <c r="G21" s="44"/>
      <c r="H21" s="118" t="s">
        <v>1127</v>
      </c>
      <c r="I21" s="214">
        <v>42461</v>
      </c>
      <c r="J21" s="170"/>
      <c r="K21" s="45" t="str">
        <f t="shared" si="1"/>
        <v>12X</v>
      </c>
      <c r="L21" s="45" t="str">
        <f t="shared" si="2"/>
        <v>12</v>
      </c>
      <c r="M21" s="44"/>
      <c r="N21" s="186" t="s">
        <v>1087</v>
      </c>
      <c r="O21" s="135" t="str">
        <f>IF(VLOOKUP(B21,'Pivot Table'!$B$5:$G$2000,2,FALSE)=1,"Yes","No")</f>
        <v>Yes</v>
      </c>
      <c r="P21" s="177" t="str">
        <f t="shared" si="3"/>
        <v>In Progress</v>
      </c>
      <c r="Q21" s="177" t="s">
        <v>713</v>
      </c>
      <c r="R21" s="107"/>
      <c r="S21" s="46" t="s">
        <v>1127</v>
      </c>
      <c r="T21" s="107">
        <v>42461</v>
      </c>
      <c r="U21" s="177"/>
      <c r="V21" s="135" t="str">
        <f t="shared" si="4"/>
        <v>12X</v>
      </c>
      <c r="W21" s="150" t="str">
        <f t="shared" si="5"/>
        <v>12</v>
      </c>
      <c r="X21" s="46"/>
      <c r="Y21" s="254" t="s">
        <v>1087</v>
      </c>
      <c r="Z21" s="136" t="str">
        <f>IF(VLOOKUP(B21,'Pivot Table'!$B$5:$G$2000,5,FALSE)=1,"Yes","No")</f>
        <v>Yes</v>
      </c>
      <c r="AA21" s="136" t="str">
        <f>IF(VLOOKUP(B21,'Pivot Table'!$B$5:$G$2000,4,FALSE)=1,"Yes","No")</f>
        <v>No</v>
      </c>
      <c r="AB21" s="181" t="str">
        <f t="shared" si="66"/>
        <v>Yes</v>
      </c>
      <c r="AC21" s="181"/>
      <c r="AD21" s="181"/>
      <c r="AE21" s="241" t="s">
        <v>1127</v>
      </c>
      <c r="AF21" s="362"/>
      <c r="AG21" s="181" t="s">
        <v>713</v>
      </c>
      <c r="AH21" s="133" t="str">
        <f t="shared" si="7"/>
        <v>12</v>
      </c>
      <c r="AI21" s="151" t="str">
        <f t="shared" si="8"/>
        <v>12X</v>
      </c>
      <c r="AJ21" s="460">
        <v>41913</v>
      </c>
      <c r="AK21" s="654" t="s">
        <v>1087</v>
      </c>
      <c r="AL21" s="634">
        <f t="shared" si="9"/>
        <v>1</v>
      </c>
      <c r="AM21" s="634">
        <f t="shared" si="10"/>
        <v>1</v>
      </c>
      <c r="AN21" s="635">
        <f t="shared" si="11"/>
        <v>1</v>
      </c>
      <c r="AO21" s="636">
        <f t="shared" si="67"/>
        <v>3</v>
      </c>
      <c r="AP21" s="634">
        <f t="shared" si="13"/>
        <v>0</v>
      </c>
      <c r="AQ21" s="634">
        <f t="shared" si="14"/>
        <v>0</v>
      </c>
      <c r="AR21" s="634">
        <f t="shared" si="15"/>
        <v>1</v>
      </c>
      <c r="AS21" s="637">
        <f t="shared" si="68"/>
        <v>1</v>
      </c>
      <c r="AT21" s="638" t="str">
        <f t="shared" si="69"/>
        <v xml:space="preserve"> </v>
      </c>
      <c r="AU21" s="634">
        <f t="shared" si="18"/>
        <v>1</v>
      </c>
      <c r="AV21" s="634">
        <f t="shared" si="19"/>
        <v>1</v>
      </c>
      <c r="AW21" s="675" t="s">
        <v>1127</v>
      </c>
      <c r="AX21" s="639" t="str">
        <f t="shared" si="20"/>
        <v>12Yes</v>
      </c>
      <c r="AY21" s="639" t="str">
        <f t="shared" si="21"/>
        <v>12Yes</v>
      </c>
      <c r="AZ21" s="639" t="str">
        <f t="shared" si="22"/>
        <v>12Yes</v>
      </c>
      <c r="BA21" s="634" t="str">
        <f t="shared" si="23"/>
        <v>12</v>
      </c>
      <c r="BB21" s="634" t="str">
        <f t="shared" si="24"/>
        <v>12</v>
      </c>
      <c r="BC21" s="634" t="str">
        <f t="shared" si="25"/>
        <v>12X</v>
      </c>
      <c r="BD21" s="640" t="str">
        <f t="shared" si="26"/>
        <v xml:space="preserve"> </v>
      </c>
      <c r="BE21" s="640" t="str">
        <f t="shared" si="27"/>
        <v xml:space="preserve"> </v>
      </c>
      <c r="BF21" s="640" t="str">
        <f t="shared" si="28"/>
        <v xml:space="preserve"> </v>
      </c>
      <c r="BG21" s="640" t="str">
        <f t="shared" si="29"/>
        <v xml:space="preserve"> </v>
      </c>
      <c r="BH21" s="640">
        <f t="shared" si="30"/>
        <v>42461</v>
      </c>
      <c r="BI21" s="677" t="str">
        <f t="shared" si="31"/>
        <v xml:space="preserve"> </v>
      </c>
      <c r="BJ21" s="640" t="str">
        <f t="shared" si="32"/>
        <v xml:space="preserve"> </v>
      </c>
      <c r="BK21" s="305" t="str">
        <f t="shared" si="33"/>
        <v xml:space="preserve"> </v>
      </c>
      <c r="BL21" s="523" t="str">
        <f t="shared" si="34"/>
        <v>P</v>
      </c>
      <c r="BM21" s="640" t="str">
        <f t="shared" si="35"/>
        <v xml:space="preserve"> </v>
      </c>
      <c r="BN21" s="640" t="str">
        <f t="shared" si="36"/>
        <v xml:space="preserve"> </v>
      </c>
      <c r="BO21" s="640" t="str">
        <f t="shared" si="37"/>
        <v xml:space="preserve"> </v>
      </c>
      <c r="BP21" s="640" t="str">
        <f t="shared" si="38"/>
        <v xml:space="preserve"> </v>
      </c>
      <c r="BQ21" s="640" t="str">
        <f t="shared" si="39"/>
        <v xml:space="preserve"> </v>
      </c>
      <c r="BR21" s="634">
        <f t="shared" si="40"/>
        <v>1</v>
      </c>
      <c r="BS21" s="728"/>
      <c r="BT21" s="640" t="str">
        <f t="shared" si="41"/>
        <v xml:space="preserve"> </v>
      </c>
    </row>
    <row r="22" spans="1:72" s="47" customFormat="1" ht="15" customHeight="1" x14ac:dyDescent="0.3">
      <c r="A22" s="43" t="s">
        <v>9</v>
      </c>
      <c r="B22" s="123" t="s">
        <v>41</v>
      </c>
      <c r="C22" s="134" t="str">
        <f>IF(VLOOKUP(B22,'Pivot Table'!$B$5:$G$2000,3,FALSE)=1,"Yes","No")</f>
        <v>Yes</v>
      </c>
      <c r="D22" s="170" t="str">
        <f t="shared" si="0"/>
        <v>In Progress</v>
      </c>
      <c r="E22" s="170" t="s">
        <v>713</v>
      </c>
      <c r="F22" s="170"/>
      <c r="G22" s="44"/>
      <c r="H22" s="44" t="s">
        <v>1127</v>
      </c>
      <c r="I22" s="214">
        <v>42461</v>
      </c>
      <c r="J22" s="170"/>
      <c r="K22" s="45" t="str">
        <f t="shared" si="1"/>
        <v>12X</v>
      </c>
      <c r="L22" s="45" t="str">
        <f t="shared" si="2"/>
        <v>12</v>
      </c>
      <c r="M22" s="44"/>
      <c r="N22" s="252" t="s">
        <v>1612</v>
      </c>
      <c r="O22" s="135" t="str">
        <f>IF(VLOOKUP(B22,'Pivot Table'!$B$5:$G$2000,2,FALSE)=1,"Yes","No")</f>
        <v>Yes</v>
      </c>
      <c r="P22" s="177" t="str">
        <f t="shared" si="3"/>
        <v>In Progress</v>
      </c>
      <c r="Q22" s="177" t="s">
        <v>713</v>
      </c>
      <c r="R22" s="399"/>
      <c r="S22" s="46" t="s">
        <v>1127</v>
      </c>
      <c r="T22" s="107">
        <v>42461</v>
      </c>
      <c r="U22" s="177"/>
      <c r="V22" s="135" t="str">
        <f t="shared" si="4"/>
        <v>12X</v>
      </c>
      <c r="W22" s="150" t="str">
        <f t="shared" si="5"/>
        <v>12</v>
      </c>
      <c r="X22" s="46"/>
      <c r="Y22" s="219" t="s">
        <v>1613</v>
      </c>
      <c r="Z22" s="207" t="str">
        <f>IF(VLOOKUP(B22,'Pivot Table'!$B$5:$G$2000,5,FALSE)=1,"Yes","No")</f>
        <v>Yes</v>
      </c>
      <c r="AA22" s="207" t="str">
        <f>IF(VLOOKUP(B22,'Pivot Table'!$B$5:$G$2000,4,FALSE)=1,"Yes","No")</f>
        <v>No</v>
      </c>
      <c r="AB22" s="185" t="str">
        <f t="shared" si="66"/>
        <v>In Progress</v>
      </c>
      <c r="AC22" s="429" t="s">
        <v>713</v>
      </c>
      <c r="AD22" s="429"/>
      <c r="AE22" s="430" t="s">
        <v>1127</v>
      </c>
      <c r="AF22" s="273">
        <v>42461</v>
      </c>
      <c r="AG22" s="429"/>
      <c r="AH22" s="208" t="str">
        <f t="shared" si="7"/>
        <v>12X</v>
      </c>
      <c r="AI22" s="209" t="str">
        <f t="shared" si="8"/>
        <v>12</v>
      </c>
      <c r="AJ22" s="459"/>
      <c r="AK22" s="652" t="s">
        <v>1613</v>
      </c>
      <c r="AL22" s="634">
        <f t="shared" si="9"/>
        <v>1</v>
      </c>
      <c r="AM22" s="634">
        <f t="shared" si="10"/>
        <v>1</v>
      </c>
      <c r="AN22" s="635">
        <f t="shared" si="11"/>
        <v>1</v>
      </c>
      <c r="AO22" s="636">
        <f t="shared" si="67"/>
        <v>3</v>
      </c>
      <c r="AP22" s="634">
        <f t="shared" si="13"/>
        <v>0</v>
      </c>
      <c r="AQ22" s="634">
        <f t="shared" si="14"/>
        <v>0</v>
      </c>
      <c r="AR22" s="634">
        <f t="shared" si="15"/>
        <v>0</v>
      </c>
      <c r="AS22" s="637">
        <f t="shared" si="68"/>
        <v>0</v>
      </c>
      <c r="AT22" s="638" t="str">
        <f t="shared" si="69"/>
        <v xml:space="preserve"> </v>
      </c>
      <c r="AU22" s="634">
        <f t="shared" si="18"/>
        <v>1</v>
      </c>
      <c r="AV22" s="634">
        <f t="shared" si="19"/>
        <v>1</v>
      </c>
      <c r="AW22" s="675" t="s">
        <v>1127</v>
      </c>
      <c r="AX22" s="639" t="str">
        <f t="shared" si="20"/>
        <v>12Yes</v>
      </c>
      <c r="AY22" s="639" t="str">
        <f t="shared" si="21"/>
        <v>12Yes</v>
      </c>
      <c r="AZ22" s="639" t="str">
        <f t="shared" si="22"/>
        <v>12Yes</v>
      </c>
      <c r="BA22" s="634" t="str">
        <f t="shared" si="23"/>
        <v>12</v>
      </c>
      <c r="BB22" s="634" t="str">
        <f t="shared" si="24"/>
        <v>12</v>
      </c>
      <c r="BC22" s="634" t="str">
        <f t="shared" si="25"/>
        <v>12</v>
      </c>
      <c r="BD22" s="640" t="str">
        <f t="shared" si="26"/>
        <v xml:space="preserve"> </v>
      </c>
      <c r="BE22" s="640" t="str">
        <f t="shared" si="27"/>
        <v xml:space="preserve"> </v>
      </c>
      <c r="BF22" s="640" t="str">
        <f t="shared" si="28"/>
        <v xml:space="preserve"> </v>
      </c>
      <c r="BG22" s="640" t="str">
        <f t="shared" si="29"/>
        <v xml:space="preserve"> </v>
      </c>
      <c r="BH22" s="640">
        <f t="shared" si="30"/>
        <v>42461</v>
      </c>
      <c r="BI22" s="677" t="str">
        <f t="shared" si="31"/>
        <v xml:space="preserve"> </v>
      </c>
      <c r="BJ22" s="640" t="str">
        <f t="shared" si="32"/>
        <v xml:space="preserve"> </v>
      </c>
      <c r="BK22" s="305" t="str">
        <f t="shared" si="33"/>
        <v xml:space="preserve"> </v>
      </c>
      <c r="BL22" s="523" t="str">
        <f t="shared" si="34"/>
        <v xml:space="preserve"> </v>
      </c>
      <c r="BM22" s="640" t="str">
        <f t="shared" si="35"/>
        <v xml:space="preserve"> </v>
      </c>
      <c r="BN22" s="640" t="str">
        <f t="shared" si="36"/>
        <v xml:space="preserve"> </v>
      </c>
      <c r="BO22" s="640" t="str">
        <f t="shared" si="37"/>
        <v xml:space="preserve"> </v>
      </c>
      <c r="BP22" s="640" t="str">
        <f t="shared" si="38"/>
        <v xml:space="preserve"> </v>
      </c>
      <c r="BQ22" s="640" t="str">
        <f t="shared" si="39"/>
        <v xml:space="preserve"> </v>
      </c>
      <c r="BR22" s="634">
        <f t="shared" si="40"/>
        <v>1</v>
      </c>
      <c r="BS22" s="728"/>
      <c r="BT22" s="640" t="str">
        <f t="shared" si="41"/>
        <v xml:space="preserve"> </v>
      </c>
    </row>
    <row r="23" spans="1:72" s="47" customFormat="1" ht="15" customHeight="1" x14ac:dyDescent="0.3">
      <c r="A23" s="43" t="s">
        <v>9</v>
      </c>
      <c r="B23" s="123" t="s">
        <v>42</v>
      </c>
      <c r="C23" s="134" t="str">
        <f>IF(VLOOKUP(B23,'Pivot Table'!$B$5:$G$2000,3,FALSE)=1,"Yes","No")</f>
        <v>Yes</v>
      </c>
      <c r="D23" s="170" t="str">
        <f t="shared" si="0"/>
        <v>Yes</v>
      </c>
      <c r="E23" s="172"/>
      <c r="F23" s="113">
        <v>41456</v>
      </c>
      <c r="G23" s="119" t="s">
        <v>1127</v>
      </c>
      <c r="H23" s="119" t="s">
        <v>1127</v>
      </c>
      <c r="I23" s="172"/>
      <c r="J23" s="172" t="s">
        <v>713</v>
      </c>
      <c r="K23" s="45" t="str">
        <f t="shared" si="1"/>
        <v>12</v>
      </c>
      <c r="L23" s="45" t="str">
        <f t="shared" si="2"/>
        <v>12X</v>
      </c>
      <c r="M23" s="113">
        <v>41548</v>
      </c>
      <c r="N23" s="252"/>
      <c r="O23" s="135" t="str">
        <f>IF(VLOOKUP(B23,'Pivot Table'!$B$5:$G$2000,2,FALSE)=1,"Yes","No")</f>
        <v>Yes</v>
      </c>
      <c r="P23" s="177" t="str">
        <f t="shared" si="3"/>
        <v>Yes</v>
      </c>
      <c r="Q23" s="178"/>
      <c r="R23" s="279">
        <v>41456</v>
      </c>
      <c r="S23" s="107" t="s">
        <v>1127</v>
      </c>
      <c r="T23" s="177"/>
      <c r="U23" s="178" t="s">
        <v>713</v>
      </c>
      <c r="V23" s="135" t="str">
        <f t="shared" si="4"/>
        <v>12</v>
      </c>
      <c r="W23" s="150" t="str">
        <f t="shared" si="5"/>
        <v>12X</v>
      </c>
      <c r="X23" s="117">
        <v>41548</v>
      </c>
      <c r="Y23" s="219"/>
      <c r="Z23" s="207" t="str">
        <f>IF(VLOOKUP(B23,'Pivot Table'!$B$5:$G$2000,5,FALSE)=1,"Yes","No")</f>
        <v>Yes</v>
      </c>
      <c r="AA23" s="136" t="str">
        <f>IF(VLOOKUP(B23,'Pivot Table'!$B$5:$G$2000,4,FALSE)=1,"Yes","No")</f>
        <v>No</v>
      </c>
      <c r="AB23" s="181" t="str">
        <f t="shared" si="66"/>
        <v>Yes</v>
      </c>
      <c r="AC23" s="182"/>
      <c r="AD23" s="182"/>
      <c r="AE23" s="239" t="s">
        <v>1127</v>
      </c>
      <c r="AF23" s="182"/>
      <c r="AG23" s="182" t="s">
        <v>713</v>
      </c>
      <c r="AH23" s="133" t="str">
        <f t="shared" si="7"/>
        <v>12</v>
      </c>
      <c r="AI23" s="151" t="str">
        <f t="shared" si="8"/>
        <v>12X</v>
      </c>
      <c r="AJ23" s="281">
        <v>41548</v>
      </c>
      <c r="AK23" s="655"/>
      <c r="AL23" s="634">
        <f t="shared" si="9"/>
        <v>1</v>
      </c>
      <c r="AM23" s="634">
        <f t="shared" si="10"/>
        <v>1</v>
      </c>
      <c r="AN23" s="635">
        <f t="shared" si="11"/>
        <v>1</v>
      </c>
      <c r="AO23" s="636">
        <f t="shared" si="67"/>
        <v>3</v>
      </c>
      <c r="AP23" s="634">
        <f t="shared" si="13"/>
        <v>1</v>
      </c>
      <c r="AQ23" s="634">
        <f t="shared" si="14"/>
        <v>1</v>
      </c>
      <c r="AR23" s="634">
        <f t="shared" si="15"/>
        <v>1</v>
      </c>
      <c r="AS23" s="637">
        <f t="shared" si="68"/>
        <v>3</v>
      </c>
      <c r="AT23" s="638" t="str">
        <f t="shared" si="69"/>
        <v>F</v>
      </c>
      <c r="AU23" s="634">
        <f t="shared" si="18"/>
        <v>0</v>
      </c>
      <c r="AV23" s="634">
        <f t="shared" si="19"/>
        <v>0</v>
      </c>
      <c r="AW23" s="675" t="s">
        <v>1127</v>
      </c>
      <c r="AX23" s="639" t="str">
        <f t="shared" si="20"/>
        <v>12Yes</v>
      </c>
      <c r="AY23" s="639" t="str">
        <f t="shared" si="21"/>
        <v>12Yes</v>
      </c>
      <c r="AZ23" s="639" t="str">
        <f t="shared" si="22"/>
        <v>12Yes</v>
      </c>
      <c r="BA23" s="634" t="str">
        <f t="shared" si="23"/>
        <v>12X</v>
      </c>
      <c r="BB23" s="634" t="str">
        <f t="shared" si="24"/>
        <v>12X</v>
      </c>
      <c r="BC23" s="634" t="str">
        <f t="shared" si="25"/>
        <v>12X</v>
      </c>
      <c r="BD23" s="640" t="str">
        <f t="shared" si="26"/>
        <v xml:space="preserve"> </v>
      </c>
      <c r="BE23" s="640" t="str">
        <f t="shared" si="27"/>
        <v xml:space="preserve"> </v>
      </c>
      <c r="BF23" s="640" t="str">
        <f t="shared" si="28"/>
        <v xml:space="preserve"> </v>
      </c>
      <c r="BG23" s="640" t="str">
        <f t="shared" si="29"/>
        <v xml:space="preserve"> </v>
      </c>
      <c r="BH23" s="640" t="str">
        <f t="shared" si="30"/>
        <v xml:space="preserve"> </v>
      </c>
      <c r="BI23" s="677" t="str">
        <f t="shared" si="31"/>
        <v xml:space="preserve"> </v>
      </c>
      <c r="BJ23" s="640" t="str">
        <f t="shared" si="32"/>
        <v xml:space="preserve"> </v>
      </c>
      <c r="BK23" s="305" t="str">
        <f t="shared" si="33"/>
        <v xml:space="preserve"> </v>
      </c>
      <c r="BL23" s="523" t="str">
        <f t="shared" si="34"/>
        <v>F</v>
      </c>
      <c r="BM23" s="640" t="str">
        <f t="shared" si="35"/>
        <v xml:space="preserve"> </v>
      </c>
      <c r="BN23" s="640" t="str">
        <f t="shared" si="36"/>
        <v xml:space="preserve"> </v>
      </c>
      <c r="BO23" s="640" t="str">
        <f t="shared" si="37"/>
        <v xml:space="preserve"> </v>
      </c>
      <c r="BP23" s="640" t="str">
        <f t="shared" si="38"/>
        <v xml:space="preserve"> </v>
      </c>
      <c r="BQ23" s="640" t="str">
        <f t="shared" si="39"/>
        <v xml:space="preserve"> </v>
      </c>
      <c r="BR23" s="634">
        <f t="shared" si="40"/>
        <v>0</v>
      </c>
      <c r="BS23" s="728"/>
      <c r="BT23" s="640" t="str">
        <f t="shared" si="41"/>
        <v xml:space="preserve"> </v>
      </c>
    </row>
    <row r="24" spans="1:72" s="47" customFormat="1" ht="15" customHeight="1" x14ac:dyDescent="0.3">
      <c r="A24" s="43" t="s">
        <v>9</v>
      </c>
      <c r="B24" s="123" t="s">
        <v>43</v>
      </c>
      <c r="C24" s="134" t="str">
        <f>IF(VLOOKUP(B24,'Pivot Table'!$B$5:$G$2000,3,FALSE)=1,"Yes","No")</f>
        <v>Yes</v>
      </c>
      <c r="D24" s="170" t="str">
        <f t="shared" si="0"/>
        <v>Yes</v>
      </c>
      <c r="E24" s="172"/>
      <c r="F24" s="113">
        <v>41883</v>
      </c>
      <c r="G24" s="118" t="s">
        <v>1127</v>
      </c>
      <c r="H24" s="118" t="s">
        <v>1127</v>
      </c>
      <c r="I24" s="113"/>
      <c r="J24" s="172" t="s">
        <v>713</v>
      </c>
      <c r="K24" s="45" t="str">
        <f t="shared" si="1"/>
        <v>12</v>
      </c>
      <c r="L24" s="45" t="str">
        <f t="shared" si="2"/>
        <v>12X</v>
      </c>
      <c r="M24" s="113">
        <v>42278</v>
      </c>
      <c r="N24" s="186" t="s">
        <v>1097</v>
      </c>
      <c r="O24" s="135" t="str">
        <f>IF(VLOOKUP(B24,'Pivot Table'!$B$5:$G$2000,2,FALSE)=1,"Yes","No")</f>
        <v>Yes</v>
      </c>
      <c r="P24" s="177" t="str">
        <f t="shared" si="3"/>
        <v>Yes</v>
      </c>
      <c r="Q24" s="177"/>
      <c r="R24" s="107">
        <v>41883</v>
      </c>
      <c r="S24" s="46" t="s">
        <v>1127</v>
      </c>
      <c r="T24" s="107"/>
      <c r="U24" s="177" t="s">
        <v>713</v>
      </c>
      <c r="V24" s="135" t="str">
        <f t="shared" si="4"/>
        <v>12</v>
      </c>
      <c r="W24" s="150" t="str">
        <f t="shared" si="5"/>
        <v>12X</v>
      </c>
      <c r="X24" s="107">
        <v>42278</v>
      </c>
      <c r="Y24" s="219" t="s">
        <v>1619</v>
      </c>
      <c r="Z24" s="207" t="str">
        <f>IF(VLOOKUP(B24,'Pivot Table'!$B$5:$G$2000,5,FALSE)=1,"Yes","No")</f>
        <v>Yes</v>
      </c>
      <c r="AA24" s="207" t="str">
        <f>IF(VLOOKUP(B24,'Pivot Table'!$B$5:$G$2000,4,FALSE)=1,"Yes","No")</f>
        <v>No</v>
      </c>
      <c r="AB24" s="185" t="str">
        <f t="shared" si="66"/>
        <v>Yes</v>
      </c>
      <c r="AC24" s="185"/>
      <c r="AD24" s="185"/>
      <c r="AE24" s="298" t="s">
        <v>1127</v>
      </c>
      <c r="AF24" s="273"/>
      <c r="AG24" s="182" t="s">
        <v>713</v>
      </c>
      <c r="AH24" s="208" t="str">
        <f t="shared" si="7"/>
        <v>12</v>
      </c>
      <c r="AI24" s="209" t="str">
        <f t="shared" si="8"/>
        <v>12X</v>
      </c>
      <c r="AJ24" s="460">
        <v>41883</v>
      </c>
      <c r="AK24" s="656" t="s">
        <v>1492</v>
      </c>
      <c r="AL24" s="634">
        <f t="shared" si="9"/>
        <v>1</v>
      </c>
      <c r="AM24" s="634">
        <f t="shared" si="10"/>
        <v>1</v>
      </c>
      <c r="AN24" s="635">
        <f t="shared" si="11"/>
        <v>1</v>
      </c>
      <c r="AO24" s="636">
        <f t="shared" si="67"/>
        <v>3</v>
      </c>
      <c r="AP24" s="634">
        <f t="shared" si="13"/>
        <v>1</v>
      </c>
      <c r="AQ24" s="634">
        <f t="shared" si="14"/>
        <v>1</v>
      </c>
      <c r="AR24" s="634">
        <f t="shared" si="15"/>
        <v>1</v>
      </c>
      <c r="AS24" s="637">
        <f t="shared" si="68"/>
        <v>3</v>
      </c>
      <c r="AT24" s="638" t="str">
        <f t="shared" si="69"/>
        <v>F</v>
      </c>
      <c r="AU24" s="634">
        <f t="shared" si="18"/>
        <v>0</v>
      </c>
      <c r="AV24" s="634">
        <f t="shared" si="19"/>
        <v>0</v>
      </c>
      <c r="AW24" s="675" t="s">
        <v>1127</v>
      </c>
      <c r="AX24" s="639" t="str">
        <f t="shared" si="20"/>
        <v>12Yes</v>
      </c>
      <c r="AY24" s="639" t="str">
        <f t="shared" si="21"/>
        <v>12Yes</v>
      </c>
      <c r="AZ24" s="639" t="str">
        <f t="shared" si="22"/>
        <v>12Yes</v>
      </c>
      <c r="BA24" s="634" t="str">
        <f t="shared" si="23"/>
        <v>12X</v>
      </c>
      <c r="BB24" s="634" t="str">
        <f t="shared" si="24"/>
        <v>12X</v>
      </c>
      <c r="BC24" s="634" t="str">
        <f t="shared" si="25"/>
        <v>12X</v>
      </c>
      <c r="BD24" s="640" t="str">
        <f t="shared" si="26"/>
        <v xml:space="preserve"> </v>
      </c>
      <c r="BE24" s="640" t="str">
        <f t="shared" si="27"/>
        <v xml:space="preserve"> </v>
      </c>
      <c r="BF24" s="640" t="str">
        <f t="shared" si="28"/>
        <v xml:space="preserve"> </v>
      </c>
      <c r="BG24" s="640" t="str">
        <f t="shared" si="29"/>
        <v xml:space="preserve"> </v>
      </c>
      <c r="BH24" s="640" t="str">
        <f t="shared" si="30"/>
        <v xml:space="preserve"> </v>
      </c>
      <c r="BI24" s="677" t="str">
        <f t="shared" si="31"/>
        <v xml:space="preserve"> </v>
      </c>
      <c r="BJ24" s="640" t="str">
        <f t="shared" si="32"/>
        <v xml:space="preserve"> </v>
      </c>
      <c r="BK24" s="305" t="str">
        <f t="shared" si="33"/>
        <v xml:space="preserve"> </v>
      </c>
      <c r="BL24" s="523" t="str">
        <f t="shared" si="34"/>
        <v>F</v>
      </c>
      <c r="BM24" s="640" t="str">
        <f t="shared" si="35"/>
        <v xml:space="preserve"> </v>
      </c>
      <c r="BN24" s="640" t="str">
        <f t="shared" si="36"/>
        <v xml:space="preserve"> </v>
      </c>
      <c r="BO24" s="640" t="str">
        <f t="shared" si="37"/>
        <v xml:space="preserve"> </v>
      </c>
      <c r="BP24" s="640" t="str">
        <f t="shared" si="38"/>
        <v xml:space="preserve"> </v>
      </c>
      <c r="BQ24" s="640" t="str">
        <f t="shared" si="39"/>
        <v xml:space="preserve"> </v>
      </c>
      <c r="BR24" s="634">
        <f t="shared" si="40"/>
        <v>0</v>
      </c>
      <c r="BS24" s="728"/>
      <c r="BT24" s="640" t="str">
        <f t="shared" si="41"/>
        <v xml:space="preserve"> </v>
      </c>
    </row>
    <row r="25" spans="1:72" s="47" customFormat="1" ht="15" customHeight="1" x14ac:dyDescent="0.3">
      <c r="A25" s="43" t="s">
        <v>9</v>
      </c>
      <c r="B25" s="123" t="s">
        <v>44</v>
      </c>
      <c r="C25" s="134" t="str">
        <f>IF(VLOOKUP(B25,'Pivot Table'!$B$5:$G$2000,3,FALSE)=1,"Yes","No")</f>
        <v>Yes</v>
      </c>
      <c r="D25" s="170" t="str">
        <f t="shared" si="0"/>
        <v>Yes</v>
      </c>
      <c r="E25" s="172"/>
      <c r="F25" s="113">
        <v>39692</v>
      </c>
      <c r="G25" s="119" t="s">
        <v>1127</v>
      </c>
      <c r="H25" s="119" t="s">
        <v>1127</v>
      </c>
      <c r="I25" s="172"/>
      <c r="J25" s="172" t="s">
        <v>713</v>
      </c>
      <c r="K25" s="45" t="str">
        <f t="shared" si="1"/>
        <v>12</v>
      </c>
      <c r="L25" s="45" t="str">
        <f t="shared" si="2"/>
        <v>12X</v>
      </c>
      <c r="M25" s="114">
        <v>39722</v>
      </c>
      <c r="N25" s="252"/>
      <c r="O25" s="189" t="str">
        <f>IF(VLOOKUP(B25,'Pivot Table'!$B$5:$G$2000,2,FALSE)=1,"Yes","No")</f>
        <v>No</v>
      </c>
      <c r="P25" s="190" t="str">
        <f t="shared" si="3"/>
        <v xml:space="preserve"> </v>
      </c>
      <c r="Q25" s="190"/>
      <c r="R25" s="190"/>
      <c r="S25" s="191"/>
      <c r="T25" s="190"/>
      <c r="U25" s="190"/>
      <c r="V25" s="189" t="str">
        <f t="shared" si="4"/>
        <v>12</v>
      </c>
      <c r="W25" s="196" t="str">
        <f t="shared" si="5"/>
        <v>12</v>
      </c>
      <c r="X25" s="191"/>
      <c r="Y25" s="404"/>
      <c r="Z25" s="136" t="str">
        <f>IF(VLOOKUP(B25,'Pivot Table'!$B$5:$G$2000,5,FALSE)=1,"Yes","No")</f>
        <v>Yes</v>
      </c>
      <c r="AA25" s="136" t="str">
        <f>IF(VLOOKUP(B25,'Pivot Table'!$B$5:$G$2000,4,FALSE)=1,"Yes","No")</f>
        <v>No</v>
      </c>
      <c r="AB25" s="181" t="str">
        <f t="shared" si="66"/>
        <v>Yes</v>
      </c>
      <c r="AC25" s="181"/>
      <c r="AD25" s="181"/>
      <c r="AE25" s="240" t="s">
        <v>1127</v>
      </c>
      <c r="AF25" s="181"/>
      <c r="AG25" s="181" t="s">
        <v>713</v>
      </c>
      <c r="AH25" s="133" t="str">
        <f t="shared" si="7"/>
        <v>12</v>
      </c>
      <c r="AI25" s="151" t="str">
        <f t="shared" si="8"/>
        <v>12X</v>
      </c>
      <c r="AJ25" s="461">
        <v>39508</v>
      </c>
      <c r="AK25" s="655"/>
      <c r="AL25" s="634">
        <f t="shared" si="9"/>
        <v>1</v>
      </c>
      <c r="AM25" s="634">
        <f t="shared" si="10"/>
        <v>0</v>
      </c>
      <c r="AN25" s="635">
        <f t="shared" si="11"/>
        <v>1</v>
      </c>
      <c r="AO25" s="636">
        <f t="shared" si="67"/>
        <v>2</v>
      </c>
      <c r="AP25" s="634">
        <f t="shared" si="13"/>
        <v>1</v>
      </c>
      <c r="AQ25" s="634">
        <f t="shared" si="14"/>
        <v>0</v>
      </c>
      <c r="AR25" s="634">
        <f t="shared" si="15"/>
        <v>1</v>
      </c>
      <c r="AS25" s="637">
        <f t="shared" si="68"/>
        <v>2</v>
      </c>
      <c r="AT25" s="638" t="str">
        <f t="shared" si="69"/>
        <v>F</v>
      </c>
      <c r="AU25" s="634">
        <f t="shared" si="18"/>
        <v>0</v>
      </c>
      <c r="AV25" s="634">
        <f t="shared" si="19"/>
        <v>0</v>
      </c>
      <c r="AW25" s="675" t="s">
        <v>1127</v>
      </c>
      <c r="AX25" s="639" t="str">
        <f t="shared" si="20"/>
        <v>12Yes</v>
      </c>
      <c r="AY25" s="639" t="str">
        <f t="shared" si="21"/>
        <v>12No</v>
      </c>
      <c r="AZ25" s="639" t="str">
        <f t="shared" si="22"/>
        <v>12Yes</v>
      </c>
      <c r="BA25" s="634" t="str">
        <f t="shared" si="23"/>
        <v>12X</v>
      </c>
      <c r="BB25" s="634" t="str">
        <f t="shared" si="24"/>
        <v>12</v>
      </c>
      <c r="BC25" s="634" t="str">
        <f t="shared" si="25"/>
        <v>12X</v>
      </c>
      <c r="BD25" s="640" t="str">
        <f t="shared" si="26"/>
        <v xml:space="preserve"> </v>
      </c>
      <c r="BE25" s="640" t="str">
        <f t="shared" si="27"/>
        <v xml:space="preserve"> </v>
      </c>
      <c r="BF25" s="640" t="str">
        <f t="shared" si="28"/>
        <v xml:space="preserve"> </v>
      </c>
      <c r="BG25" s="640" t="str">
        <f t="shared" si="29"/>
        <v xml:space="preserve"> </v>
      </c>
      <c r="BH25" s="640" t="str">
        <f t="shared" si="30"/>
        <v xml:space="preserve"> </v>
      </c>
      <c r="BI25" s="677" t="str">
        <f t="shared" si="31"/>
        <v xml:space="preserve"> </v>
      </c>
      <c r="BJ25" s="640" t="str">
        <f t="shared" si="32"/>
        <v xml:space="preserve"> </v>
      </c>
      <c r="BK25" s="305" t="str">
        <f t="shared" si="33"/>
        <v xml:space="preserve"> </v>
      </c>
      <c r="BL25" s="523" t="str">
        <f t="shared" si="34"/>
        <v>F</v>
      </c>
      <c r="BM25" s="640" t="str">
        <f t="shared" si="35"/>
        <v xml:space="preserve"> </v>
      </c>
      <c r="BN25" s="640" t="str">
        <f t="shared" si="36"/>
        <v xml:space="preserve"> </v>
      </c>
      <c r="BO25" s="640" t="str">
        <f t="shared" si="37"/>
        <v xml:space="preserve"> </v>
      </c>
      <c r="BP25" s="640" t="str">
        <f t="shared" si="38"/>
        <v xml:space="preserve"> </v>
      </c>
      <c r="BQ25" s="640" t="str">
        <f t="shared" si="39"/>
        <v xml:space="preserve"> </v>
      </c>
      <c r="BR25" s="634">
        <f t="shared" si="40"/>
        <v>0</v>
      </c>
      <c r="BS25" s="728"/>
      <c r="BT25" s="640" t="str">
        <f t="shared" si="41"/>
        <v xml:space="preserve"> </v>
      </c>
    </row>
    <row r="26" spans="1:72" s="47" customFormat="1" ht="15" customHeight="1" x14ac:dyDescent="0.3">
      <c r="A26" s="43" t="s">
        <v>9</v>
      </c>
      <c r="B26" s="123" t="s">
        <v>45</v>
      </c>
      <c r="C26" s="134" t="str">
        <f>IF(VLOOKUP(B26,'Pivot Table'!$B$5:$G$2000,3,FALSE)=1,"Yes","No")</f>
        <v>Yes</v>
      </c>
      <c r="D26" s="170" t="str">
        <f t="shared" si="0"/>
        <v>Yes</v>
      </c>
      <c r="E26" s="172"/>
      <c r="F26" s="113">
        <v>40026</v>
      </c>
      <c r="G26" s="119" t="s">
        <v>1127</v>
      </c>
      <c r="H26" s="119" t="s">
        <v>1127</v>
      </c>
      <c r="I26" s="172"/>
      <c r="J26" s="172" t="s">
        <v>713</v>
      </c>
      <c r="K26" s="45" t="str">
        <f t="shared" si="1"/>
        <v>12</v>
      </c>
      <c r="L26" s="45" t="str">
        <f t="shared" si="2"/>
        <v>12X</v>
      </c>
      <c r="M26" s="114">
        <v>40148</v>
      </c>
      <c r="N26" s="252"/>
      <c r="O26" s="189" t="str">
        <f>IF(VLOOKUP(B26,'Pivot Table'!$B$5:$G$2000,2,FALSE)=1,"Yes","No")</f>
        <v>No</v>
      </c>
      <c r="P26" s="190" t="str">
        <f t="shared" si="3"/>
        <v xml:space="preserve"> </v>
      </c>
      <c r="Q26" s="190"/>
      <c r="R26" s="190"/>
      <c r="S26" s="191"/>
      <c r="T26" s="190"/>
      <c r="U26" s="190"/>
      <c r="V26" s="189" t="str">
        <f t="shared" si="4"/>
        <v>12</v>
      </c>
      <c r="W26" s="196" t="str">
        <f t="shared" si="5"/>
        <v>12</v>
      </c>
      <c r="X26" s="191"/>
      <c r="Y26" s="404"/>
      <c r="Z26" s="136" t="str">
        <f>IF(VLOOKUP(B26,'Pivot Table'!$B$5:$G$2000,5,FALSE)=1,"Yes","No")</f>
        <v>Yes</v>
      </c>
      <c r="AA26" s="136" t="str">
        <f>IF(VLOOKUP(B26,'Pivot Table'!$B$5:$G$2000,4,FALSE)=1,"Yes","No")</f>
        <v>No</v>
      </c>
      <c r="AB26" s="181" t="str">
        <f t="shared" si="66"/>
        <v>Yes</v>
      </c>
      <c r="AC26" s="181"/>
      <c r="AD26" s="181"/>
      <c r="AE26" s="240" t="s">
        <v>1127</v>
      </c>
      <c r="AF26" s="181"/>
      <c r="AG26" s="181" t="s">
        <v>713</v>
      </c>
      <c r="AH26" s="133" t="str">
        <f t="shared" si="7"/>
        <v>12</v>
      </c>
      <c r="AI26" s="151" t="str">
        <f t="shared" si="8"/>
        <v>12X</v>
      </c>
      <c r="AJ26" s="461">
        <v>40148</v>
      </c>
      <c r="AK26" s="655"/>
      <c r="AL26" s="634">
        <f t="shared" si="9"/>
        <v>1</v>
      </c>
      <c r="AM26" s="634">
        <f t="shared" si="10"/>
        <v>0</v>
      </c>
      <c r="AN26" s="635">
        <f t="shared" si="11"/>
        <v>1</v>
      </c>
      <c r="AO26" s="636">
        <f t="shared" si="67"/>
        <v>2</v>
      </c>
      <c r="AP26" s="634">
        <f t="shared" si="13"/>
        <v>1</v>
      </c>
      <c r="AQ26" s="634">
        <f t="shared" si="14"/>
        <v>0</v>
      </c>
      <c r="AR26" s="634">
        <f t="shared" si="15"/>
        <v>1</v>
      </c>
      <c r="AS26" s="637">
        <f t="shared" si="68"/>
        <v>2</v>
      </c>
      <c r="AT26" s="638" t="str">
        <f t="shared" si="69"/>
        <v>F</v>
      </c>
      <c r="AU26" s="634">
        <f t="shared" si="18"/>
        <v>0</v>
      </c>
      <c r="AV26" s="634">
        <f t="shared" si="19"/>
        <v>0</v>
      </c>
      <c r="AW26" s="675" t="s">
        <v>1127</v>
      </c>
      <c r="AX26" s="639" t="str">
        <f t="shared" si="20"/>
        <v>12Yes</v>
      </c>
      <c r="AY26" s="639" t="str">
        <f t="shared" si="21"/>
        <v>12No</v>
      </c>
      <c r="AZ26" s="639" t="str">
        <f t="shared" si="22"/>
        <v>12Yes</v>
      </c>
      <c r="BA26" s="634" t="str">
        <f t="shared" si="23"/>
        <v>12X</v>
      </c>
      <c r="BB26" s="634" t="str">
        <f t="shared" si="24"/>
        <v>12</v>
      </c>
      <c r="BC26" s="634" t="str">
        <f t="shared" si="25"/>
        <v>12X</v>
      </c>
      <c r="BD26" s="640" t="str">
        <f t="shared" si="26"/>
        <v xml:space="preserve"> </v>
      </c>
      <c r="BE26" s="640" t="str">
        <f t="shared" si="27"/>
        <v xml:space="preserve"> </v>
      </c>
      <c r="BF26" s="640" t="str">
        <f t="shared" si="28"/>
        <v xml:space="preserve"> </v>
      </c>
      <c r="BG26" s="640" t="str">
        <f t="shared" si="29"/>
        <v xml:space="preserve"> </v>
      </c>
      <c r="BH26" s="640" t="str">
        <f t="shared" si="30"/>
        <v xml:space="preserve"> </v>
      </c>
      <c r="BI26" s="677" t="str">
        <f t="shared" si="31"/>
        <v xml:space="preserve"> </v>
      </c>
      <c r="BJ26" s="640" t="str">
        <f t="shared" si="32"/>
        <v xml:space="preserve"> </v>
      </c>
      <c r="BK26" s="305" t="str">
        <f t="shared" si="33"/>
        <v xml:space="preserve"> </v>
      </c>
      <c r="BL26" s="523" t="str">
        <f t="shared" si="34"/>
        <v>F</v>
      </c>
      <c r="BM26" s="640" t="str">
        <f t="shared" si="35"/>
        <v xml:space="preserve"> </v>
      </c>
      <c r="BN26" s="640" t="str">
        <f t="shared" si="36"/>
        <v xml:space="preserve"> </v>
      </c>
      <c r="BO26" s="640" t="str">
        <f t="shared" si="37"/>
        <v xml:space="preserve"> </v>
      </c>
      <c r="BP26" s="640" t="str">
        <f t="shared" si="38"/>
        <v xml:space="preserve"> </v>
      </c>
      <c r="BQ26" s="640" t="str">
        <f t="shared" si="39"/>
        <v xml:space="preserve"> </v>
      </c>
      <c r="BR26" s="634">
        <f t="shared" si="40"/>
        <v>0</v>
      </c>
      <c r="BS26" s="728"/>
      <c r="BT26" s="640" t="str">
        <f t="shared" si="41"/>
        <v xml:space="preserve"> </v>
      </c>
    </row>
    <row r="27" spans="1:72" s="47" customFormat="1" ht="15" customHeight="1" x14ac:dyDescent="0.3">
      <c r="A27" s="43" t="s">
        <v>9</v>
      </c>
      <c r="B27" s="123" t="s">
        <v>46</v>
      </c>
      <c r="C27" s="134" t="str">
        <f>IF(VLOOKUP(B27,'Pivot Table'!$B$5:$G$2000,3,FALSE)=1,"Yes","No")</f>
        <v>Yes</v>
      </c>
      <c r="D27" s="170" t="str">
        <f t="shared" si="0"/>
        <v>Yes</v>
      </c>
      <c r="E27" s="172"/>
      <c r="F27" s="113">
        <v>40634</v>
      </c>
      <c r="G27" s="119" t="s">
        <v>1127</v>
      </c>
      <c r="H27" s="119" t="s">
        <v>1127</v>
      </c>
      <c r="I27" s="172"/>
      <c r="J27" s="172" t="s">
        <v>713</v>
      </c>
      <c r="K27" s="45" t="str">
        <f t="shared" si="1"/>
        <v>12</v>
      </c>
      <c r="L27" s="45" t="str">
        <f t="shared" si="2"/>
        <v>12X</v>
      </c>
      <c r="M27" s="113">
        <v>40848</v>
      </c>
      <c r="N27" s="252"/>
      <c r="O27" s="189" t="str">
        <f>IF(VLOOKUP(B27,'Pivot Table'!$B$5:$G$2000,2,FALSE)=1,"Yes","No")</f>
        <v>No</v>
      </c>
      <c r="P27" s="190" t="str">
        <f t="shared" si="3"/>
        <v xml:space="preserve"> </v>
      </c>
      <c r="Q27" s="190"/>
      <c r="R27" s="190"/>
      <c r="S27" s="191"/>
      <c r="T27" s="190"/>
      <c r="U27" s="190"/>
      <c r="V27" s="189" t="str">
        <f t="shared" si="4"/>
        <v>12</v>
      </c>
      <c r="W27" s="196" t="str">
        <f t="shared" si="5"/>
        <v>12</v>
      </c>
      <c r="X27" s="191"/>
      <c r="Y27" s="404"/>
      <c r="Z27" s="136" t="str">
        <f>IF(VLOOKUP(B27,'Pivot Table'!$B$5:$G$2000,5,FALSE)=1,"Yes","No")</f>
        <v>Yes</v>
      </c>
      <c r="AA27" s="136" t="str">
        <f>IF(VLOOKUP(B27,'Pivot Table'!$B$5:$G$2000,4,FALSE)=1,"Yes","No")</f>
        <v>No</v>
      </c>
      <c r="AB27" s="181" t="str">
        <f t="shared" si="66"/>
        <v>Yes</v>
      </c>
      <c r="AC27" s="181"/>
      <c r="AD27" s="181"/>
      <c r="AE27" s="239" t="s">
        <v>1127</v>
      </c>
      <c r="AF27" s="181"/>
      <c r="AG27" s="181" t="s">
        <v>713</v>
      </c>
      <c r="AH27" s="133" t="str">
        <f t="shared" si="7"/>
        <v>12</v>
      </c>
      <c r="AI27" s="151" t="str">
        <f t="shared" si="8"/>
        <v>12X</v>
      </c>
      <c r="AJ27" s="281">
        <v>40848</v>
      </c>
      <c r="AK27" s="655"/>
      <c r="AL27" s="634">
        <f t="shared" si="9"/>
        <v>1</v>
      </c>
      <c r="AM27" s="634">
        <f t="shared" si="10"/>
        <v>0</v>
      </c>
      <c r="AN27" s="635">
        <f t="shared" si="11"/>
        <v>1</v>
      </c>
      <c r="AO27" s="636">
        <f t="shared" si="67"/>
        <v>2</v>
      </c>
      <c r="AP27" s="634">
        <f t="shared" si="13"/>
        <v>1</v>
      </c>
      <c r="AQ27" s="634">
        <f t="shared" si="14"/>
        <v>0</v>
      </c>
      <c r="AR27" s="634">
        <f t="shared" si="15"/>
        <v>1</v>
      </c>
      <c r="AS27" s="637">
        <f t="shared" si="68"/>
        <v>2</v>
      </c>
      <c r="AT27" s="638" t="str">
        <f t="shared" si="69"/>
        <v>F</v>
      </c>
      <c r="AU27" s="634">
        <f t="shared" si="18"/>
        <v>0</v>
      </c>
      <c r="AV27" s="634">
        <f t="shared" si="19"/>
        <v>0</v>
      </c>
      <c r="AW27" s="675" t="s">
        <v>1127</v>
      </c>
      <c r="AX27" s="639" t="str">
        <f t="shared" si="20"/>
        <v>12Yes</v>
      </c>
      <c r="AY27" s="639" t="str">
        <f t="shared" si="21"/>
        <v>12No</v>
      </c>
      <c r="AZ27" s="639" t="str">
        <f t="shared" si="22"/>
        <v>12Yes</v>
      </c>
      <c r="BA27" s="634" t="str">
        <f t="shared" si="23"/>
        <v>12X</v>
      </c>
      <c r="BB27" s="634" t="str">
        <f t="shared" si="24"/>
        <v>12</v>
      </c>
      <c r="BC27" s="634" t="str">
        <f t="shared" si="25"/>
        <v>12X</v>
      </c>
      <c r="BD27" s="640" t="str">
        <f t="shared" si="26"/>
        <v xml:space="preserve"> </v>
      </c>
      <c r="BE27" s="640" t="str">
        <f t="shared" si="27"/>
        <v xml:space="preserve"> </v>
      </c>
      <c r="BF27" s="640" t="str">
        <f t="shared" si="28"/>
        <v xml:space="preserve"> </v>
      </c>
      <c r="BG27" s="640" t="str">
        <f t="shared" si="29"/>
        <v xml:space="preserve"> </v>
      </c>
      <c r="BH27" s="640" t="str">
        <f t="shared" si="30"/>
        <v xml:space="preserve"> </v>
      </c>
      <c r="BI27" s="677" t="str">
        <f t="shared" si="31"/>
        <v xml:space="preserve"> </v>
      </c>
      <c r="BJ27" s="640" t="str">
        <f t="shared" si="32"/>
        <v xml:space="preserve"> </v>
      </c>
      <c r="BK27" s="305" t="str">
        <f t="shared" si="33"/>
        <v xml:space="preserve"> </v>
      </c>
      <c r="BL27" s="523" t="str">
        <f t="shared" si="34"/>
        <v>F</v>
      </c>
      <c r="BM27" s="640" t="str">
        <f t="shared" si="35"/>
        <v xml:space="preserve"> </v>
      </c>
      <c r="BN27" s="640" t="str">
        <f t="shared" si="36"/>
        <v xml:space="preserve"> </v>
      </c>
      <c r="BO27" s="640" t="str">
        <f t="shared" si="37"/>
        <v xml:space="preserve"> </v>
      </c>
      <c r="BP27" s="640" t="str">
        <f t="shared" si="38"/>
        <v xml:space="preserve"> </v>
      </c>
      <c r="BQ27" s="640" t="str">
        <f t="shared" si="39"/>
        <v xml:space="preserve"> </v>
      </c>
      <c r="BR27" s="634">
        <f t="shared" si="40"/>
        <v>0</v>
      </c>
      <c r="BS27" s="728"/>
      <c r="BT27" s="640" t="str">
        <f t="shared" si="41"/>
        <v xml:space="preserve"> </v>
      </c>
    </row>
    <row r="28" spans="1:72" s="47" customFormat="1" ht="15" customHeight="1" x14ac:dyDescent="0.3">
      <c r="A28" s="43" t="s">
        <v>9</v>
      </c>
      <c r="B28" s="43" t="s">
        <v>47</v>
      </c>
      <c r="C28" s="134" t="str">
        <f>IF(VLOOKUP(B28,'Pivot Table'!$B$5:$G$2000,3,FALSE)=1,"Yes","No")</f>
        <v>Yes</v>
      </c>
      <c r="D28" s="170" t="str">
        <f t="shared" si="0"/>
        <v>Yes</v>
      </c>
      <c r="E28" s="172"/>
      <c r="F28" s="113">
        <v>40634</v>
      </c>
      <c r="G28" s="119" t="s">
        <v>1127</v>
      </c>
      <c r="H28" s="119" t="s">
        <v>1127</v>
      </c>
      <c r="I28" s="172"/>
      <c r="J28" s="172" t="s">
        <v>713</v>
      </c>
      <c r="K28" s="45" t="str">
        <f t="shared" si="1"/>
        <v>12</v>
      </c>
      <c r="L28" s="45" t="str">
        <f t="shared" si="2"/>
        <v>12X</v>
      </c>
      <c r="M28" s="113">
        <v>40848</v>
      </c>
      <c r="N28" s="252"/>
      <c r="O28" s="189" t="str">
        <f>IF(VLOOKUP(B28,'Pivot Table'!$B$5:$G$2000,2,FALSE)=1,"Yes","No")</f>
        <v>No</v>
      </c>
      <c r="P28" s="190" t="str">
        <f t="shared" si="3"/>
        <v xml:space="preserve"> </v>
      </c>
      <c r="Q28" s="190"/>
      <c r="R28" s="190"/>
      <c r="S28" s="191"/>
      <c r="T28" s="190"/>
      <c r="U28" s="190"/>
      <c r="V28" s="189" t="str">
        <f t="shared" si="4"/>
        <v>12</v>
      </c>
      <c r="W28" s="196" t="str">
        <f t="shared" si="5"/>
        <v>12</v>
      </c>
      <c r="X28" s="191"/>
      <c r="Y28" s="404"/>
      <c r="Z28" s="136" t="str">
        <f>IF(VLOOKUP(B28,'Pivot Table'!$B$5:$G$2000,5,FALSE)=1,"Yes","No")</f>
        <v>Yes</v>
      </c>
      <c r="AA28" s="136" t="str">
        <f>IF(VLOOKUP(B28,'Pivot Table'!$B$5:$G$2000,4,FALSE)=1,"Yes","No")</f>
        <v>No</v>
      </c>
      <c r="AB28" s="181" t="str">
        <f t="shared" si="66"/>
        <v>Yes</v>
      </c>
      <c r="AC28" s="185"/>
      <c r="AD28" s="181"/>
      <c r="AE28" s="239" t="s">
        <v>1127</v>
      </c>
      <c r="AF28" s="181"/>
      <c r="AG28" s="181" t="s">
        <v>713</v>
      </c>
      <c r="AH28" s="133" t="str">
        <f t="shared" si="7"/>
        <v>12</v>
      </c>
      <c r="AI28" s="151" t="str">
        <f t="shared" si="8"/>
        <v>12X</v>
      </c>
      <c r="AJ28" s="281">
        <v>40848</v>
      </c>
      <c r="AK28" s="655"/>
      <c r="AL28" s="634">
        <f t="shared" si="9"/>
        <v>1</v>
      </c>
      <c r="AM28" s="634">
        <f t="shared" si="10"/>
        <v>0</v>
      </c>
      <c r="AN28" s="635">
        <f t="shared" si="11"/>
        <v>1</v>
      </c>
      <c r="AO28" s="636">
        <f t="shared" si="67"/>
        <v>2</v>
      </c>
      <c r="AP28" s="634">
        <f t="shared" si="13"/>
        <v>1</v>
      </c>
      <c r="AQ28" s="634">
        <f t="shared" si="14"/>
        <v>0</v>
      </c>
      <c r="AR28" s="634">
        <f t="shared" si="15"/>
        <v>1</v>
      </c>
      <c r="AS28" s="637">
        <f t="shared" si="68"/>
        <v>2</v>
      </c>
      <c r="AT28" s="638" t="str">
        <f t="shared" si="69"/>
        <v>F</v>
      </c>
      <c r="AU28" s="634">
        <f t="shared" si="18"/>
        <v>0</v>
      </c>
      <c r="AV28" s="634">
        <f t="shared" si="19"/>
        <v>0</v>
      </c>
      <c r="AW28" s="675" t="s">
        <v>1127</v>
      </c>
      <c r="AX28" s="639" t="str">
        <f t="shared" si="20"/>
        <v>12Yes</v>
      </c>
      <c r="AY28" s="639" t="str">
        <f t="shared" si="21"/>
        <v>12No</v>
      </c>
      <c r="AZ28" s="639" t="str">
        <f t="shared" si="22"/>
        <v>12Yes</v>
      </c>
      <c r="BA28" s="634" t="str">
        <f t="shared" si="23"/>
        <v>12X</v>
      </c>
      <c r="BB28" s="634" t="str">
        <f t="shared" si="24"/>
        <v>12</v>
      </c>
      <c r="BC28" s="634" t="str">
        <f t="shared" si="25"/>
        <v>12X</v>
      </c>
      <c r="BD28" s="640" t="str">
        <f t="shared" si="26"/>
        <v xml:space="preserve"> </v>
      </c>
      <c r="BE28" s="640" t="str">
        <f t="shared" si="27"/>
        <v xml:space="preserve"> </v>
      </c>
      <c r="BF28" s="640" t="str">
        <f t="shared" si="28"/>
        <v xml:space="preserve"> </v>
      </c>
      <c r="BG28" s="640" t="str">
        <f t="shared" si="29"/>
        <v xml:space="preserve"> </v>
      </c>
      <c r="BH28" s="640" t="str">
        <f t="shared" si="30"/>
        <v xml:space="preserve"> </v>
      </c>
      <c r="BI28" s="677" t="str">
        <f t="shared" si="31"/>
        <v xml:space="preserve"> </v>
      </c>
      <c r="BJ28" s="640" t="str">
        <f t="shared" si="32"/>
        <v xml:space="preserve"> </v>
      </c>
      <c r="BK28" s="305" t="str">
        <f t="shared" si="33"/>
        <v xml:space="preserve"> </v>
      </c>
      <c r="BL28" s="523" t="str">
        <f t="shared" si="34"/>
        <v>F</v>
      </c>
      <c r="BM28" s="640" t="str">
        <f t="shared" si="35"/>
        <v xml:space="preserve"> </v>
      </c>
      <c r="BN28" s="640" t="str">
        <f t="shared" si="36"/>
        <v xml:space="preserve"> </v>
      </c>
      <c r="BO28" s="640" t="str">
        <f t="shared" si="37"/>
        <v xml:space="preserve"> </v>
      </c>
      <c r="BP28" s="640" t="str">
        <f t="shared" si="38"/>
        <v xml:space="preserve"> </v>
      </c>
      <c r="BQ28" s="640" t="str">
        <f t="shared" si="39"/>
        <v xml:space="preserve"> </v>
      </c>
      <c r="BR28" s="634">
        <f t="shared" si="40"/>
        <v>0</v>
      </c>
      <c r="BS28" s="728"/>
      <c r="BT28" s="640" t="str">
        <f t="shared" si="41"/>
        <v xml:space="preserve"> </v>
      </c>
    </row>
    <row r="29" spans="1:72" s="47" customFormat="1" ht="15" customHeight="1" x14ac:dyDescent="0.3">
      <c r="A29" s="43" t="s">
        <v>9</v>
      </c>
      <c r="B29" s="43" t="s">
        <v>48</v>
      </c>
      <c r="C29" s="134" t="str">
        <f>IF(VLOOKUP(B29,'Pivot Table'!$B$5:$G$2000,3,FALSE)=1,"Yes","No")</f>
        <v>Yes</v>
      </c>
      <c r="D29" s="170" t="str">
        <f t="shared" si="0"/>
        <v>Yes</v>
      </c>
      <c r="E29" s="172"/>
      <c r="F29" s="113">
        <v>40756</v>
      </c>
      <c r="G29" s="119" t="s">
        <v>1127</v>
      </c>
      <c r="H29" s="119" t="s">
        <v>1127</v>
      </c>
      <c r="I29" s="172"/>
      <c r="J29" s="172" t="s">
        <v>713</v>
      </c>
      <c r="K29" s="45" t="str">
        <f t="shared" si="1"/>
        <v>12</v>
      </c>
      <c r="L29" s="45" t="str">
        <f t="shared" si="2"/>
        <v>12X</v>
      </c>
      <c r="M29" s="113">
        <v>40848</v>
      </c>
      <c r="N29" s="252"/>
      <c r="O29" s="400" t="str">
        <f>IF(VLOOKUP(B29,'Pivot Table'!$B$5:$G$2000,2,FALSE)=1,"Yes","No")</f>
        <v>Yes</v>
      </c>
      <c r="P29" s="177" t="str">
        <f t="shared" ref="P29" si="70">IF(Q29="X","In Progress",IF(U29="x","Yes"," "))</f>
        <v>Yes</v>
      </c>
      <c r="Q29" s="177"/>
      <c r="R29" s="107"/>
      <c r="S29" s="46" t="s">
        <v>1127</v>
      </c>
      <c r="T29" s="107"/>
      <c r="U29" s="177" t="s">
        <v>713</v>
      </c>
      <c r="V29" s="135" t="str">
        <f t="shared" ref="V29" si="71">A29&amp;Q29</f>
        <v>12</v>
      </c>
      <c r="W29" s="150" t="str">
        <f t="shared" ref="W29" si="72">A29&amp;U29</f>
        <v>12X</v>
      </c>
      <c r="X29" s="107">
        <v>42248</v>
      </c>
      <c r="Y29" s="219" t="s">
        <v>1981</v>
      </c>
      <c r="Z29" s="136" t="str">
        <f>IF(VLOOKUP(B29,'Pivot Table'!$B$5:$G$2000,5,FALSE)=1,"Yes","No")</f>
        <v>Yes</v>
      </c>
      <c r="AA29" s="136" t="str">
        <f>IF(VLOOKUP(B29,'Pivot Table'!$B$5:$G$2000,4,FALSE)=1,"Yes","No")</f>
        <v>No</v>
      </c>
      <c r="AB29" s="181" t="str">
        <f t="shared" si="66"/>
        <v>Yes</v>
      </c>
      <c r="AC29" s="181"/>
      <c r="AD29" s="181"/>
      <c r="AE29" s="239" t="s">
        <v>1127</v>
      </c>
      <c r="AF29" s="181"/>
      <c r="AG29" s="181" t="s">
        <v>713</v>
      </c>
      <c r="AH29" s="133" t="str">
        <f t="shared" si="7"/>
        <v>12</v>
      </c>
      <c r="AI29" s="151" t="str">
        <f t="shared" si="8"/>
        <v>12X</v>
      </c>
      <c r="AJ29" s="281">
        <v>40848</v>
      </c>
      <c r="AK29" s="655"/>
      <c r="AL29" s="634">
        <f t="shared" si="9"/>
        <v>1</v>
      </c>
      <c r="AM29" s="634">
        <f t="shared" si="10"/>
        <v>1</v>
      </c>
      <c r="AN29" s="635">
        <f t="shared" si="11"/>
        <v>1</v>
      </c>
      <c r="AO29" s="636">
        <f t="shared" si="67"/>
        <v>3</v>
      </c>
      <c r="AP29" s="634">
        <f t="shared" si="13"/>
        <v>1</v>
      </c>
      <c r="AQ29" s="634">
        <f t="shared" si="14"/>
        <v>1</v>
      </c>
      <c r="AR29" s="634">
        <f t="shared" si="15"/>
        <v>1</v>
      </c>
      <c r="AS29" s="637">
        <f t="shared" si="68"/>
        <v>3</v>
      </c>
      <c r="AT29" s="638" t="str">
        <f t="shared" si="69"/>
        <v>F</v>
      </c>
      <c r="AU29" s="634">
        <f t="shared" si="18"/>
        <v>0</v>
      </c>
      <c r="AV29" s="634">
        <f t="shared" si="19"/>
        <v>0</v>
      </c>
      <c r="AW29" s="675" t="s">
        <v>1127</v>
      </c>
      <c r="AX29" s="639" t="str">
        <f t="shared" si="20"/>
        <v>12Yes</v>
      </c>
      <c r="AY29" s="639" t="str">
        <f t="shared" si="21"/>
        <v>12Yes</v>
      </c>
      <c r="AZ29" s="639" t="str">
        <f t="shared" si="22"/>
        <v>12Yes</v>
      </c>
      <c r="BA29" s="634" t="str">
        <f t="shared" si="23"/>
        <v>12X</v>
      </c>
      <c r="BB29" s="634" t="str">
        <f t="shared" si="24"/>
        <v>12X</v>
      </c>
      <c r="BC29" s="634" t="str">
        <f t="shared" si="25"/>
        <v>12X</v>
      </c>
      <c r="BD29" s="640" t="str">
        <f t="shared" si="26"/>
        <v xml:space="preserve"> </v>
      </c>
      <c r="BE29" s="640" t="str">
        <f t="shared" si="27"/>
        <v xml:space="preserve"> </v>
      </c>
      <c r="BF29" s="640" t="str">
        <f t="shared" si="28"/>
        <v xml:space="preserve"> </v>
      </c>
      <c r="BG29" s="640" t="str">
        <f t="shared" si="29"/>
        <v xml:space="preserve"> </v>
      </c>
      <c r="BH29" s="640" t="str">
        <f t="shared" si="30"/>
        <v xml:space="preserve"> </v>
      </c>
      <c r="BI29" s="677" t="str">
        <f t="shared" si="31"/>
        <v xml:space="preserve"> </v>
      </c>
      <c r="BJ29" s="640" t="str">
        <f t="shared" si="32"/>
        <v xml:space="preserve"> </v>
      </c>
      <c r="BK29" s="305" t="str">
        <f t="shared" si="33"/>
        <v xml:space="preserve"> </v>
      </c>
      <c r="BL29" s="523" t="str">
        <f t="shared" si="34"/>
        <v>F</v>
      </c>
      <c r="BM29" s="640" t="str">
        <f t="shared" si="35"/>
        <v xml:space="preserve"> </v>
      </c>
      <c r="BN29" s="640" t="str">
        <f t="shared" si="36"/>
        <v xml:space="preserve"> </v>
      </c>
      <c r="BO29" s="640" t="str">
        <f t="shared" si="37"/>
        <v xml:space="preserve"> </v>
      </c>
      <c r="BP29" s="640" t="str">
        <f t="shared" si="38"/>
        <v xml:space="preserve"> </v>
      </c>
      <c r="BQ29" s="640" t="str">
        <f t="shared" si="39"/>
        <v xml:space="preserve"> </v>
      </c>
      <c r="BR29" s="634">
        <f t="shared" si="40"/>
        <v>0</v>
      </c>
      <c r="BS29" s="728"/>
      <c r="BT29" s="640" t="str">
        <f t="shared" si="41"/>
        <v xml:space="preserve"> </v>
      </c>
    </row>
    <row r="30" spans="1:72" s="47" customFormat="1" ht="15" customHeight="1" x14ac:dyDescent="0.3">
      <c r="A30" s="43" t="s">
        <v>9</v>
      </c>
      <c r="B30" s="123" t="s">
        <v>49</v>
      </c>
      <c r="C30" s="134" t="str">
        <f>IF(VLOOKUP(B30,'Pivot Table'!$B$5:$G$2000,3,FALSE)=1,"Yes","No")</f>
        <v>Yes</v>
      </c>
      <c r="D30" s="170" t="str">
        <f t="shared" si="0"/>
        <v>Yes</v>
      </c>
      <c r="E30" s="172"/>
      <c r="F30" s="113">
        <v>40756</v>
      </c>
      <c r="G30" s="119" t="s">
        <v>1127</v>
      </c>
      <c r="H30" s="119" t="s">
        <v>1127</v>
      </c>
      <c r="I30" s="172"/>
      <c r="J30" s="172" t="s">
        <v>713</v>
      </c>
      <c r="K30" s="45" t="str">
        <f t="shared" si="1"/>
        <v>12</v>
      </c>
      <c r="L30" s="45" t="str">
        <f t="shared" si="2"/>
        <v>12X</v>
      </c>
      <c r="M30" s="113">
        <v>40848</v>
      </c>
      <c r="N30" s="252"/>
      <c r="O30" s="189" t="str">
        <f>IF(VLOOKUP(B30,'Pivot Table'!$B$5:$G$2000,2,FALSE)=1,"Yes","No")</f>
        <v>No</v>
      </c>
      <c r="P30" s="190" t="str">
        <f t="shared" si="3"/>
        <v xml:space="preserve"> </v>
      </c>
      <c r="Q30" s="190"/>
      <c r="R30" s="190"/>
      <c r="S30" s="191"/>
      <c r="T30" s="190"/>
      <c r="U30" s="190"/>
      <c r="V30" s="189" t="str">
        <f t="shared" si="4"/>
        <v>12</v>
      </c>
      <c r="W30" s="196" t="str">
        <f t="shared" si="5"/>
        <v>12</v>
      </c>
      <c r="X30" s="191"/>
      <c r="Y30" s="404"/>
      <c r="Z30" s="136" t="str">
        <f>IF(VLOOKUP(B30,'Pivot Table'!$B$5:$G$2000,5,FALSE)=1,"Yes","No")</f>
        <v>Yes</v>
      </c>
      <c r="AA30" s="136" t="str">
        <f>IF(VLOOKUP(B30,'Pivot Table'!$B$5:$G$2000,4,FALSE)=1,"Yes","No")</f>
        <v>No</v>
      </c>
      <c r="AB30" s="181" t="str">
        <f t="shared" si="66"/>
        <v>Yes</v>
      </c>
      <c r="AC30" s="181"/>
      <c r="AD30" s="181"/>
      <c r="AE30" s="239" t="s">
        <v>1127</v>
      </c>
      <c r="AF30" s="181"/>
      <c r="AG30" s="181" t="s">
        <v>713</v>
      </c>
      <c r="AH30" s="133" t="str">
        <f t="shared" si="7"/>
        <v>12</v>
      </c>
      <c r="AI30" s="151" t="str">
        <f t="shared" si="8"/>
        <v>12X</v>
      </c>
      <c r="AJ30" s="281">
        <v>40848</v>
      </c>
      <c r="AK30" s="655"/>
      <c r="AL30" s="634">
        <f t="shared" si="9"/>
        <v>1</v>
      </c>
      <c r="AM30" s="634">
        <f t="shared" si="10"/>
        <v>0</v>
      </c>
      <c r="AN30" s="635">
        <f t="shared" si="11"/>
        <v>1</v>
      </c>
      <c r="AO30" s="636">
        <f t="shared" si="67"/>
        <v>2</v>
      </c>
      <c r="AP30" s="634">
        <f t="shared" si="13"/>
        <v>1</v>
      </c>
      <c r="AQ30" s="634">
        <f t="shared" si="14"/>
        <v>0</v>
      </c>
      <c r="AR30" s="634">
        <f t="shared" si="15"/>
        <v>1</v>
      </c>
      <c r="AS30" s="637">
        <f t="shared" si="68"/>
        <v>2</v>
      </c>
      <c r="AT30" s="638" t="str">
        <f t="shared" si="69"/>
        <v>F</v>
      </c>
      <c r="AU30" s="634">
        <f t="shared" si="18"/>
        <v>0</v>
      </c>
      <c r="AV30" s="634">
        <f t="shared" si="19"/>
        <v>0</v>
      </c>
      <c r="AW30" s="675" t="s">
        <v>1127</v>
      </c>
      <c r="AX30" s="639" t="str">
        <f t="shared" si="20"/>
        <v>12Yes</v>
      </c>
      <c r="AY30" s="639" t="str">
        <f t="shared" si="21"/>
        <v>12No</v>
      </c>
      <c r="AZ30" s="639" t="str">
        <f t="shared" si="22"/>
        <v>12Yes</v>
      </c>
      <c r="BA30" s="634" t="str">
        <f t="shared" si="23"/>
        <v>12X</v>
      </c>
      <c r="BB30" s="634" t="str">
        <f t="shared" si="24"/>
        <v>12</v>
      </c>
      <c r="BC30" s="634" t="str">
        <f t="shared" si="25"/>
        <v>12X</v>
      </c>
      <c r="BD30" s="640" t="str">
        <f t="shared" si="26"/>
        <v xml:space="preserve"> </v>
      </c>
      <c r="BE30" s="640" t="str">
        <f t="shared" si="27"/>
        <v xml:space="preserve"> </v>
      </c>
      <c r="BF30" s="640" t="str">
        <f t="shared" si="28"/>
        <v xml:space="preserve"> </v>
      </c>
      <c r="BG30" s="640" t="str">
        <f t="shared" si="29"/>
        <v xml:space="preserve"> </v>
      </c>
      <c r="BH30" s="640" t="str">
        <f t="shared" si="30"/>
        <v xml:space="preserve"> </v>
      </c>
      <c r="BI30" s="677" t="str">
        <f t="shared" si="31"/>
        <v xml:space="preserve"> </v>
      </c>
      <c r="BJ30" s="640" t="str">
        <f t="shared" si="32"/>
        <v xml:space="preserve"> </v>
      </c>
      <c r="BK30" s="305" t="str">
        <f t="shared" si="33"/>
        <v xml:space="preserve"> </v>
      </c>
      <c r="BL30" s="523" t="str">
        <f t="shared" si="34"/>
        <v>F</v>
      </c>
      <c r="BM30" s="640" t="str">
        <f t="shared" si="35"/>
        <v xml:space="preserve"> </v>
      </c>
      <c r="BN30" s="640" t="str">
        <f t="shared" si="36"/>
        <v xml:space="preserve"> </v>
      </c>
      <c r="BO30" s="640" t="str">
        <f t="shared" si="37"/>
        <v xml:space="preserve"> </v>
      </c>
      <c r="BP30" s="640" t="str">
        <f t="shared" si="38"/>
        <v xml:space="preserve"> </v>
      </c>
      <c r="BQ30" s="640" t="str">
        <f t="shared" si="39"/>
        <v xml:space="preserve"> </v>
      </c>
      <c r="BR30" s="634">
        <f t="shared" si="40"/>
        <v>0</v>
      </c>
      <c r="BS30" s="728"/>
      <c r="BT30" s="640" t="str">
        <f t="shared" si="41"/>
        <v xml:space="preserve"> </v>
      </c>
    </row>
    <row r="31" spans="1:72" s="47" customFormat="1" ht="15" customHeight="1" x14ac:dyDescent="0.3">
      <c r="A31" s="43" t="s">
        <v>9</v>
      </c>
      <c r="B31" s="43" t="s">
        <v>50</v>
      </c>
      <c r="C31" s="134" t="str">
        <f>IF(VLOOKUP(B31,'Pivot Table'!$B$5:$G$2000,3,FALSE)=1,"Yes","No")</f>
        <v>Yes</v>
      </c>
      <c r="D31" s="170" t="str">
        <f t="shared" si="0"/>
        <v>Yes</v>
      </c>
      <c r="E31" s="172"/>
      <c r="F31" s="113">
        <v>40756</v>
      </c>
      <c r="G31" s="119" t="s">
        <v>1127</v>
      </c>
      <c r="H31" s="119" t="s">
        <v>1127</v>
      </c>
      <c r="I31" s="172"/>
      <c r="J31" s="172" t="s">
        <v>713</v>
      </c>
      <c r="K31" s="45" t="str">
        <f t="shared" si="1"/>
        <v>12</v>
      </c>
      <c r="L31" s="45" t="str">
        <f t="shared" si="2"/>
        <v>12X</v>
      </c>
      <c r="M31" s="113">
        <v>40848</v>
      </c>
      <c r="N31" s="252"/>
      <c r="O31" s="189" t="str">
        <f>IF(VLOOKUP(B31,'Pivot Table'!$B$5:$G$2000,2,FALSE)=1,"Yes","No")</f>
        <v>No</v>
      </c>
      <c r="P31" s="190" t="str">
        <f t="shared" si="3"/>
        <v xml:space="preserve"> </v>
      </c>
      <c r="Q31" s="190"/>
      <c r="R31" s="190"/>
      <c r="S31" s="191"/>
      <c r="T31" s="190"/>
      <c r="U31" s="190"/>
      <c r="V31" s="189" t="str">
        <f t="shared" si="4"/>
        <v>12</v>
      </c>
      <c r="W31" s="196" t="str">
        <f t="shared" si="5"/>
        <v>12</v>
      </c>
      <c r="X31" s="191"/>
      <c r="Y31" s="404"/>
      <c r="Z31" s="136" t="str">
        <f>IF(VLOOKUP(B31,'Pivot Table'!$B$5:$G$2000,5,FALSE)=1,"Yes","No")</f>
        <v>Yes</v>
      </c>
      <c r="AA31" s="136" t="str">
        <f>IF(VLOOKUP(B31,'Pivot Table'!$B$5:$G$2000,4,FALSE)=1,"Yes","No")</f>
        <v>No</v>
      </c>
      <c r="AB31" s="181" t="str">
        <f t="shared" si="66"/>
        <v>Yes</v>
      </c>
      <c r="AC31" s="181"/>
      <c r="AD31" s="181"/>
      <c r="AE31" s="239" t="s">
        <v>1127</v>
      </c>
      <c r="AF31" s="181"/>
      <c r="AG31" s="181" t="s">
        <v>713</v>
      </c>
      <c r="AH31" s="133" t="str">
        <f t="shared" si="7"/>
        <v>12</v>
      </c>
      <c r="AI31" s="151" t="str">
        <f t="shared" si="8"/>
        <v>12X</v>
      </c>
      <c r="AJ31" s="281">
        <v>40848</v>
      </c>
      <c r="AK31" s="655"/>
      <c r="AL31" s="634">
        <f t="shared" si="9"/>
        <v>1</v>
      </c>
      <c r="AM31" s="634">
        <f t="shared" si="10"/>
        <v>0</v>
      </c>
      <c r="AN31" s="635">
        <f t="shared" si="11"/>
        <v>1</v>
      </c>
      <c r="AO31" s="636">
        <f t="shared" si="67"/>
        <v>2</v>
      </c>
      <c r="AP31" s="634">
        <f t="shared" si="13"/>
        <v>1</v>
      </c>
      <c r="AQ31" s="634">
        <f t="shared" si="14"/>
        <v>0</v>
      </c>
      <c r="AR31" s="634">
        <f t="shared" si="15"/>
        <v>1</v>
      </c>
      <c r="AS31" s="637">
        <f t="shared" si="68"/>
        <v>2</v>
      </c>
      <c r="AT31" s="638" t="str">
        <f t="shared" si="69"/>
        <v>F</v>
      </c>
      <c r="AU31" s="634">
        <f t="shared" si="18"/>
        <v>0</v>
      </c>
      <c r="AV31" s="634">
        <f t="shared" si="19"/>
        <v>0</v>
      </c>
      <c r="AW31" s="675" t="s">
        <v>1127</v>
      </c>
      <c r="AX31" s="639" t="str">
        <f t="shared" si="20"/>
        <v>12Yes</v>
      </c>
      <c r="AY31" s="639" t="str">
        <f t="shared" si="21"/>
        <v>12No</v>
      </c>
      <c r="AZ31" s="639" t="str">
        <f t="shared" si="22"/>
        <v>12Yes</v>
      </c>
      <c r="BA31" s="634" t="str">
        <f t="shared" si="23"/>
        <v>12X</v>
      </c>
      <c r="BB31" s="634" t="str">
        <f t="shared" si="24"/>
        <v>12</v>
      </c>
      <c r="BC31" s="634" t="str">
        <f t="shared" si="25"/>
        <v>12X</v>
      </c>
      <c r="BD31" s="640" t="str">
        <f t="shared" si="26"/>
        <v xml:space="preserve"> </v>
      </c>
      <c r="BE31" s="640" t="str">
        <f t="shared" si="27"/>
        <v xml:space="preserve"> </v>
      </c>
      <c r="BF31" s="640" t="str">
        <f t="shared" si="28"/>
        <v xml:space="preserve"> </v>
      </c>
      <c r="BG31" s="640" t="str">
        <f t="shared" si="29"/>
        <v xml:space="preserve"> </v>
      </c>
      <c r="BH31" s="640" t="str">
        <f t="shared" si="30"/>
        <v xml:space="preserve"> </v>
      </c>
      <c r="BI31" s="677" t="str">
        <f t="shared" si="31"/>
        <v xml:space="preserve"> </v>
      </c>
      <c r="BJ31" s="640" t="str">
        <f t="shared" si="32"/>
        <v xml:space="preserve"> </v>
      </c>
      <c r="BK31" s="305" t="str">
        <f t="shared" si="33"/>
        <v xml:space="preserve"> </v>
      </c>
      <c r="BL31" s="523" t="str">
        <f t="shared" si="34"/>
        <v>F</v>
      </c>
      <c r="BM31" s="640" t="str">
        <f t="shared" si="35"/>
        <v xml:space="preserve"> </v>
      </c>
      <c r="BN31" s="640" t="str">
        <f t="shared" si="36"/>
        <v xml:space="preserve"> </v>
      </c>
      <c r="BO31" s="640" t="str">
        <f t="shared" si="37"/>
        <v xml:space="preserve"> </v>
      </c>
      <c r="BP31" s="640" t="str">
        <f t="shared" si="38"/>
        <v xml:space="preserve"> </v>
      </c>
      <c r="BQ31" s="640" t="str">
        <f t="shared" si="39"/>
        <v xml:space="preserve"> </v>
      </c>
      <c r="BR31" s="634">
        <f t="shared" si="40"/>
        <v>0</v>
      </c>
      <c r="BS31" s="728"/>
      <c r="BT31" s="640" t="str">
        <f t="shared" si="41"/>
        <v xml:space="preserve"> </v>
      </c>
    </row>
    <row r="32" spans="1:72" s="47" customFormat="1" ht="15" customHeight="1" x14ac:dyDescent="0.3">
      <c r="A32" s="43" t="s">
        <v>9</v>
      </c>
      <c r="B32" s="43" t="s">
        <v>51</v>
      </c>
      <c r="C32" s="134" t="str">
        <f>IF(VLOOKUP(B32,'Pivot Table'!$B$5:$G$2000,3,FALSE)=1,"Yes","No")</f>
        <v>Yes</v>
      </c>
      <c r="D32" s="170" t="str">
        <f t="shared" si="0"/>
        <v>Yes</v>
      </c>
      <c r="E32" s="172"/>
      <c r="F32" s="113">
        <v>40756</v>
      </c>
      <c r="G32" s="119" t="s">
        <v>1127</v>
      </c>
      <c r="H32" s="119" t="s">
        <v>1127</v>
      </c>
      <c r="I32" s="172"/>
      <c r="J32" s="172" t="s">
        <v>713</v>
      </c>
      <c r="K32" s="45" t="str">
        <f t="shared" si="1"/>
        <v>12</v>
      </c>
      <c r="L32" s="45" t="str">
        <f t="shared" si="2"/>
        <v>12X</v>
      </c>
      <c r="M32" s="113">
        <v>40848</v>
      </c>
      <c r="N32" s="252"/>
      <c r="O32" s="189" t="str">
        <f>IF(VLOOKUP(B32,'Pivot Table'!$B$5:$G$2000,2,FALSE)=1,"Yes","No")</f>
        <v>No</v>
      </c>
      <c r="P32" s="190" t="str">
        <f t="shared" si="3"/>
        <v xml:space="preserve"> </v>
      </c>
      <c r="Q32" s="190"/>
      <c r="R32" s="190"/>
      <c r="S32" s="191"/>
      <c r="T32" s="190"/>
      <c r="U32" s="190"/>
      <c r="V32" s="189" t="str">
        <f t="shared" si="4"/>
        <v>12</v>
      </c>
      <c r="W32" s="196" t="str">
        <f t="shared" si="5"/>
        <v>12</v>
      </c>
      <c r="X32" s="191"/>
      <c r="Y32" s="404"/>
      <c r="Z32" s="136" t="str">
        <f>IF(VLOOKUP(B32,'Pivot Table'!$B$5:$G$2000,5,FALSE)=1,"Yes","No")</f>
        <v>Yes</v>
      </c>
      <c r="AA32" s="136" t="str">
        <f>IF(VLOOKUP(B32,'Pivot Table'!$B$5:$G$2000,4,FALSE)=1,"Yes","No")</f>
        <v>No</v>
      </c>
      <c r="AB32" s="181" t="str">
        <f t="shared" si="66"/>
        <v>Yes</v>
      </c>
      <c r="AC32" s="181"/>
      <c r="AD32" s="181"/>
      <c r="AE32" s="239" t="s">
        <v>1127</v>
      </c>
      <c r="AF32" s="181"/>
      <c r="AG32" s="181" t="s">
        <v>713</v>
      </c>
      <c r="AH32" s="133" t="str">
        <f t="shared" si="7"/>
        <v>12</v>
      </c>
      <c r="AI32" s="151" t="str">
        <f t="shared" si="8"/>
        <v>12X</v>
      </c>
      <c r="AJ32" s="281">
        <v>40848</v>
      </c>
      <c r="AK32" s="655"/>
      <c r="AL32" s="634">
        <f t="shared" si="9"/>
        <v>1</v>
      </c>
      <c r="AM32" s="634">
        <f t="shared" si="10"/>
        <v>0</v>
      </c>
      <c r="AN32" s="635">
        <f t="shared" si="11"/>
        <v>1</v>
      </c>
      <c r="AO32" s="636">
        <f t="shared" si="67"/>
        <v>2</v>
      </c>
      <c r="AP32" s="634">
        <f t="shared" si="13"/>
        <v>1</v>
      </c>
      <c r="AQ32" s="634">
        <f t="shared" si="14"/>
        <v>0</v>
      </c>
      <c r="AR32" s="634">
        <f t="shared" si="15"/>
        <v>1</v>
      </c>
      <c r="AS32" s="637">
        <f t="shared" si="68"/>
        <v>2</v>
      </c>
      <c r="AT32" s="638" t="str">
        <f t="shared" si="69"/>
        <v>F</v>
      </c>
      <c r="AU32" s="634">
        <f t="shared" si="18"/>
        <v>0</v>
      </c>
      <c r="AV32" s="634">
        <f t="shared" si="19"/>
        <v>0</v>
      </c>
      <c r="AW32" s="675" t="s">
        <v>1127</v>
      </c>
      <c r="AX32" s="639" t="str">
        <f t="shared" si="20"/>
        <v>12Yes</v>
      </c>
      <c r="AY32" s="639" t="str">
        <f t="shared" si="21"/>
        <v>12No</v>
      </c>
      <c r="AZ32" s="639" t="str">
        <f t="shared" si="22"/>
        <v>12Yes</v>
      </c>
      <c r="BA32" s="634" t="str">
        <f t="shared" si="23"/>
        <v>12X</v>
      </c>
      <c r="BB32" s="634" t="str">
        <f t="shared" si="24"/>
        <v>12</v>
      </c>
      <c r="BC32" s="634" t="str">
        <f t="shared" si="25"/>
        <v>12X</v>
      </c>
      <c r="BD32" s="640" t="str">
        <f t="shared" si="26"/>
        <v xml:space="preserve"> </v>
      </c>
      <c r="BE32" s="640" t="str">
        <f t="shared" si="27"/>
        <v xml:space="preserve"> </v>
      </c>
      <c r="BF32" s="640" t="str">
        <f t="shared" si="28"/>
        <v xml:space="preserve"> </v>
      </c>
      <c r="BG32" s="640" t="str">
        <f t="shared" si="29"/>
        <v xml:space="preserve"> </v>
      </c>
      <c r="BH32" s="640" t="str">
        <f t="shared" si="30"/>
        <v xml:space="preserve"> </v>
      </c>
      <c r="BI32" s="677" t="str">
        <f t="shared" si="31"/>
        <v xml:space="preserve"> </v>
      </c>
      <c r="BJ32" s="640" t="str">
        <f t="shared" si="32"/>
        <v xml:space="preserve"> </v>
      </c>
      <c r="BK32" s="305" t="str">
        <f t="shared" si="33"/>
        <v xml:space="preserve"> </v>
      </c>
      <c r="BL32" s="523" t="str">
        <f t="shared" si="34"/>
        <v>F</v>
      </c>
      <c r="BM32" s="640" t="str">
        <f t="shared" si="35"/>
        <v xml:space="preserve"> </v>
      </c>
      <c r="BN32" s="640" t="str">
        <f t="shared" si="36"/>
        <v xml:space="preserve"> </v>
      </c>
      <c r="BO32" s="640" t="str">
        <f t="shared" si="37"/>
        <v xml:space="preserve"> </v>
      </c>
      <c r="BP32" s="640" t="str">
        <f t="shared" si="38"/>
        <v xml:space="preserve"> </v>
      </c>
      <c r="BQ32" s="640" t="str">
        <f t="shared" si="39"/>
        <v xml:space="preserve"> </v>
      </c>
      <c r="BR32" s="634">
        <f t="shared" si="40"/>
        <v>0</v>
      </c>
      <c r="BS32" s="728"/>
      <c r="BT32" s="640" t="str">
        <f t="shared" si="41"/>
        <v xml:space="preserve"> </v>
      </c>
    </row>
    <row r="33" spans="1:72" s="47" customFormat="1" ht="15" customHeight="1" x14ac:dyDescent="0.3">
      <c r="A33" s="43" t="s">
        <v>9</v>
      </c>
      <c r="B33" s="43" t="s">
        <v>52</v>
      </c>
      <c r="C33" s="134" t="str">
        <f>IF(VLOOKUP(B33,'Pivot Table'!$B$5:$G$2000,3,FALSE)=1,"Yes","No")</f>
        <v>Yes</v>
      </c>
      <c r="D33" s="170" t="str">
        <f t="shared" si="0"/>
        <v>Yes</v>
      </c>
      <c r="E33" s="172"/>
      <c r="F33" s="113">
        <v>40756</v>
      </c>
      <c r="G33" s="119" t="s">
        <v>1127</v>
      </c>
      <c r="H33" s="119" t="s">
        <v>1127</v>
      </c>
      <c r="I33" s="172"/>
      <c r="J33" s="172" t="s">
        <v>713</v>
      </c>
      <c r="K33" s="45" t="str">
        <f t="shared" si="1"/>
        <v>12</v>
      </c>
      <c r="L33" s="45" t="str">
        <f t="shared" si="2"/>
        <v>12X</v>
      </c>
      <c r="M33" s="113">
        <v>40848</v>
      </c>
      <c r="N33" s="252"/>
      <c r="O33" s="189" t="str">
        <f>IF(VLOOKUP(B33,'Pivot Table'!$B$5:$G$2000,2,FALSE)=1,"Yes","No")</f>
        <v>No</v>
      </c>
      <c r="P33" s="190" t="str">
        <f t="shared" si="3"/>
        <v xml:space="preserve"> </v>
      </c>
      <c r="Q33" s="190"/>
      <c r="R33" s="190"/>
      <c r="S33" s="191"/>
      <c r="T33" s="190"/>
      <c r="U33" s="190"/>
      <c r="V33" s="189" t="str">
        <f t="shared" si="4"/>
        <v>12</v>
      </c>
      <c r="W33" s="196" t="str">
        <f t="shared" si="5"/>
        <v>12</v>
      </c>
      <c r="X33" s="191"/>
      <c r="Y33" s="404"/>
      <c r="Z33" s="136" t="str">
        <f>IF(VLOOKUP(B33,'Pivot Table'!$B$5:$G$2000,5,FALSE)=1,"Yes","No")</f>
        <v>Yes</v>
      </c>
      <c r="AA33" s="136" t="str">
        <f>IF(VLOOKUP(B33,'Pivot Table'!$B$5:$G$2000,4,FALSE)=1,"Yes","No")</f>
        <v>No</v>
      </c>
      <c r="AB33" s="181" t="str">
        <f t="shared" si="66"/>
        <v>Yes</v>
      </c>
      <c r="AC33" s="181"/>
      <c r="AD33" s="181"/>
      <c r="AE33" s="239" t="s">
        <v>1127</v>
      </c>
      <c r="AF33" s="181"/>
      <c r="AG33" s="181" t="s">
        <v>713</v>
      </c>
      <c r="AH33" s="133" t="str">
        <f t="shared" si="7"/>
        <v>12</v>
      </c>
      <c r="AI33" s="151" t="str">
        <f t="shared" si="8"/>
        <v>12X</v>
      </c>
      <c r="AJ33" s="281">
        <v>40848</v>
      </c>
      <c r="AK33" s="655"/>
      <c r="AL33" s="634">
        <f t="shared" si="9"/>
        <v>1</v>
      </c>
      <c r="AM33" s="634">
        <f t="shared" si="10"/>
        <v>0</v>
      </c>
      <c r="AN33" s="635">
        <f t="shared" si="11"/>
        <v>1</v>
      </c>
      <c r="AO33" s="636">
        <f t="shared" si="67"/>
        <v>2</v>
      </c>
      <c r="AP33" s="634">
        <f t="shared" si="13"/>
        <v>1</v>
      </c>
      <c r="AQ33" s="634">
        <f t="shared" si="14"/>
        <v>0</v>
      </c>
      <c r="AR33" s="634">
        <f t="shared" si="15"/>
        <v>1</v>
      </c>
      <c r="AS33" s="637">
        <f t="shared" si="68"/>
        <v>2</v>
      </c>
      <c r="AT33" s="638" t="str">
        <f t="shared" si="69"/>
        <v>F</v>
      </c>
      <c r="AU33" s="634">
        <f t="shared" si="18"/>
        <v>0</v>
      </c>
      <c r="AV33" s="634">
        <f t="shared" si="19"/>
        <v>0</v>
      </c>
      <c r="AW33" s="675" t="s">
        <v>1127</v>
      </c>
      <c r="AX33" s="639" t="str">
        <f t="shared" si="20"/>
        <v>12Yes</v>
      </c>
      <c r="AY33" s="639" t="str">
        <f t="shared" si="21"/>
        <v>12No</v>
      </c>
      <c r="AZ33" s="639" t="str">
        <f t="shared" si="22"/>
        <v>12Yes</v>
      </c>
      <c r="BA33" s="634" t="str">
        <f t="shared" si="23"/>
        <v>12X</v>
      </c>
      <c r="BB33" s="634" t="str">
        <f t="shared" si="24"/>
        <v>12</v>
      </c>
      <c r="BC33" s="634" t="str">
        <f t="shared" si="25"/>
        <v>12X</v>
      </c>
      <c r="BD33" s="640" t="str">
        <f t="shared" si="26"/>
        <v xml:space="preserve"> </v>
      </c>
      <c r="BE33" s="640" t="str">
        <f t="shared" si="27"/>
        <v xml:space="preserve"> </v>
      </c>
      <c r="BF33" s="640" t="str">
        <f t="shared" si="28"/>
        <v xml:space="preserve"> </v>
      </c>
      <c r="BG33" s="640" t="str">
        <f t="shared" si="29"/>
        <v xml:space="preserve"> </v>
      </c>
      <c r="BH33" s="640" t="str">
        <f t="shared" si="30"/>
        <v xml:space="preserve"> </v>
      </c>
      <c r="BI33" s="677" t="str">
        <f t="shared" si="31"/>
        <v xml:space="preserve"> </v>
      </c>
      <c r="BJ33" s="640" t="str">
        <f t="shared" si="32"/>
        <v xml:space="preserve"> </v>
      </c>
      <c r="BK33" s="305" t="str">
        <f t="shared" si="33"/>
        <v xml:space="preserve"> </v>
      </c>
      <c r="BL33" s="523" t="str">
        <f t="shared" si="34"/>
        <v>F</v>
      </c>
      <c r="BM33" s="640" t="str">
        <f t="shared" si="35"/>
        <v xml:space="preserve"> </v>
      </c>
      <c r="BN33" s="640" t="str">
        <f t="shared" si="36"/>
        <v xml:space="preserve"> </v>
      </c>
      <c r="BO33" s="640" t="str">
        <f t="shared" si="37"/>
        <v xml:space="preserve"> </v>
      </c>
      <c r="BP33" s="640" t="str">
        <f t="shared" si="38"/>
        <v xml:space="preserve"> </v>
      </c>
      <c r="BQ33" s="640" t="str">
        <f t="shared" si="39"/>
        <v xml:space="preserve"> </v>
      </c>
      <c r="BR33" s="634">
        <f t="shared" si="40"/>
        <v>0</v>
      </c>
      <c r="BS33" s="728"/>
      <c r="BT33" s="640" t="str">
        <f t="shared" si="41"/>
        <v xml:space="preserve"> </v>
      </c>
    </row>
    <row r="34" spans="1:72" s="47" customFormat="1" ht="15" customHeight="1" x14ac:dyDescent="0.3">
      <c r="A34" s="43" t="s">
        <v>9</v>
      </c>
      <c r="B34" s="43" t="s">
        <v>53</v>
      </c>
      <c r="C34" s="134" t="str">
        <f>IF(VLOOKUP(B34,'Pivot Table'!$B$5:$G$2000,3,FALSE)=1,"Yes","No")</f>
        <v>Yes</v>
      </c>
      <c r="D34" s="170" t="str">
        <f t="shared" si="0"/>
        <v>Yes</v>
      </c>
      <c r="E34" s="172"/>
      <c r="F34" s="113">
        <v>40756</v>
      </c>
      <c r="G34" s="119" t="s">
        <v>1127</v>
      </c>
      <c r="H34" s="119" t="s">
        <v>1127</v>
      </c>
      <c r="I34" s="172"/>
      <c r="J34" s="172" t="s">
        <v>713</v>
      </c>
      <c r="K34" s="45" t="str">
        <f t="shared" si="1"/>
        <v>12</v>
      </c>
      <c r="L34" s="45" t="str">
        <f t="shared" si="2"/>
        <v>12X</v>
      </c>
      <c r="M34" s="113">
        <v>40848</v>
      </c>
      <c r="N34" s="252"/>
      <c r="O34" s="189" t="str">
        <f>IF(VLOOKUP(B34,'Pivot Table'!$B$5:$G$2000,2,FALSE)=1,"Yes","No")</f>
        <v>No</v>
      </c>
      <c r="P34" s="190" t="str">
        <f t="shared" si="3"/>
        <v xml:space="preserve"> </v>
      </c>
      <c r="Q34" s="190"/>
      <c r="R34" s="190"/>
      <c r="S34" s="191"/>
      <c r="T34" s="190"/>
      <c r="U34" s="190"/>
      <c r="V34" s="189" t="str">
        <f t="shared" si="4"/>
        <v>12</v>
      </c>
      <c r="W34" s="196" t="str">
        <f t="shared" si="5"/>
        <v>12</v>
      </c>
      <c r="X34" s="191"/>
      <c r="Y34" s="404"/>
      <c r="Z34" s="136" t="str">
        <f>IF(VLOOKUP(B34,'Pivot Table'!$B$5:$G$2000,5,FALSE)=1,"Yes","No")</f>
        <v>Yes</v>
      </c>
      <c r="AA34" s="136" t="str">
        <f>IF(VLOOKUP(B34,'Pivot Table'!$B$5:$G$2000,4,FALSE)=1,"Yes","No")</f>
        <v>No</v>
      </c>
      <c r="AB34" s="181" t="str">
        <f t="shared" si="66"/>
        <v>Yes</v>
      </c>
      <c r="AC34" s="181"/>
      <c r="AD34" s="181"/>
      <c r="AE34" s="239" t="s">
        <v>1127</v>
      </c>
      <c r="AF34" s="181"/>
      <c r="AG34" s="181" t="s">
        <v>713</v>
      </c>
      <c r="AH34" s="133" t="str">
        <f t="shared" si="7"/>
        <v>12</v>
      </c>
      <c r="AI34" s="151" t="str">
        <f t="shared" si="8"/>
        <v>12X</v>
      </c>
      <c r="AJ34" s="281">
        <v>40848</v>
      </c>
      <c r="AK34" s="655"/>
      <c r="AL34" s="634">
        <f t="shared" si="9"/>
        <v>1</v>
      </c>
      <c r="AM34" s="634">
        <f t="shared" si="10"/>
        <v>0</v>
      </c>
      <c r="AN34" s="635">
        <f t="shared" si="11"/>
        <v>1</v>
      </c>
      <c r="AO34" s="636">
        <f t="shared" si="67"/>
        <v>2</v>
      </c>
      <c r="AP34" s="634">
        <f t="shared" si="13"/>
        <v>1</v>
      </c>
      <c r="AQ34" s="634">
        <f t="shared" si="14"/>
        <v>0</v>
      </c>
      <c r="AR34" s="634">
        <f t="shared" si="15"/>
        <v>1</v>
      </c>
      <c r="AS34" s="637">
        <f t="shared" si="68"/>
        <v>2</v>
      </c>
      <c r="AT34" s="638" t="str">
        <f t="shared" si="69"/>
        <v>F</v>
      </c>
      <c r="AU34" s="634">
        <f t="shared" si="18"/>
        <v>0</v>
      </c>
      <c r="AV34" s="634">
        <f t="shared" si="19"/>
        <v>0</v>
      </c>
      <c r="AW34" s="675" t="s">
        <v>1127</v>
      </c>
      <c r="AX34" s="639" t="str">
        <f t="shared" si="20"/>
        <v>12Yes</v>
      </c>
      <c r="AY34" s="639" t="str">
        <f t="shared" si="21"/>
        <v>12No</v>
      </c>
      <c r="AZ34" s="639" t="str">
        <f t="shared" si="22"/>
        <v>12Yes</v>
      </c>
      <c r="BA34" s="634" t="str">
        <f t="shared" si="23"/>
        <v>12X</v>
      </c>
      <c r="BB34" s="634" t="str">
        <f t="shared" si="24"/>
        <v>12</v>
      </c>
      <c r="BC34" s="634" t="str">
        <f t="shared" si="25"/>
        <v>12X</v>
      </c>
      <c r="BD34" s="640" t="str">
        <f t="shared" si="26"/>
        <v xml:space="preserve"> </v>
      </c>
      <c r="BE34" s="640" t="str">
        <f t="shared" si="27"/>
        <v xml:space="preserve"> </v>
      </c>
      <c r="BF34" s="640" t="str">
        <f t="shared" si="28"/>
        <v xml:space="preserve"> </v>
      </c>
      <c r="BG34" s="640" t="str">
        <f t="shared" si="29"/>
        <v xml:space="preserve"> </v>
      </c>
      <c r="BH34" s="640" t="str">
        <f t="shared" si="30"/>
        <v xml:space="preserve"> </v>
      </c>
      <c r="BI34" s="677" t="str">
        <f t="shared" si="31"/>
        <v xml:space="preserve"> </v>
      </c>
      <c r="BJ34" s="640" t="str">
        <f t="shared" si="32"/>
        <v xml:space="preserve"> </v>
      </c>
      <c r="BK34" s="305" t="str">
        <f t="shared" si="33"/>
        <v xml:space="preserve"> </v>
      </c>
      <c r="BL34" s="523" t="str">
        <f t="shared" si="34"/>
        <v>F</v>
      </c>
      <c r="BM34" s="640" t="str">
        <f t="shared" si="35"/>
        <v xml:space="preserve"> </v>
      </c>
      <c r="BN34" s="640" t="str">
        <f t="shared" si="36"/>
        <v xml:space="preserve"> </v>
      </c>
      <c r="BO34" s="640" t="str">
        <f t="shared" si="37"/>
        <v xml:space="preserve"> </v>
      </c>
      <c r="BP34" s="640" t="str">
        <f t="shared" si="38"/>
        <v xml:space="preserve"> </v>
      </c>
      <c r="BQ34" s="640" t="str">
        <f t="shared" si="39"/>
        <v xml:space="preserve"> </v>
      </c>
      <c r="BR34" s="634">
        <f t="shared" si="40"/>
        <v>0</v>
      </c>
      <c r="BS34" s="728"/>
      <c r="BT34" s="640" t="str">
        <f t="shared" si="41"/>
        <v xml:space="preserve"> </v>
      </c>
    </row>
    <row r="35" spans="1:72" s="47" customFormat="1" ht="15" customHeight="1" x14ac:dyDescent="0.3">
      <c r="A35" s="43" t="s">
        <v>9</v>
      </c>
      <c r="B35" s="123" t="s">
        <v>727</v>
      </c>
      <c r="C35" s="134" t="str">
        <f>IF(VLOOKUP(B35,'Pivot Table'!$B$5:$G$2000,3,FALSE)=1,"Yes","No")</f>
        <v>Yes</v>
      </c>
      <c r="D35" s="170" t="str">
        <f t="shared" si="0"/>
        <v>Yes</v>
      </c>
      <c r="E35" s="172"/>
      <c r="F35" s="113">
        <v>41061</v>
      </c>
      <c r="G35" s="119" t="s">
        <v>1127</v>
      </c>
      <c r="H35" s="119" t="s">
        <v>1127</v>
      </c>
      <c r="I35" s="172"/>
      <c r="J35" s="172" t="s">
        <v>713</v>
      </c>
      <c r="K35" s="45" t="str">
        <f t="shared" si="1"/>
        <v>12</v>
      </c>
      <c r="L35" s="45" t="str">
        <f t="shared" si="2"/>
        <v>12X</v>
      </c>
      <c r="M35" s="113">
        <v>41214</v>
      </c>
      <c r="N35" s="252"/>
      <c r="O35" s="189" t="str">
        <f>IF(VLOOKUP(B35,'Pivot Table'!$B$5:$G$2000,2,FALSE)=1,"Yes","No")</f>
        <v>No</v>
      </c>
      <c r="P35" s="190" t="str">
        <f t="shared" si="3"/>
        <v xml:space="preserve"> </v>
      </c>
      <c r="Q35" s="190"/>
      <c r="R35" s="190"/>
      <c r="S35" s="191"/>
      <c r="T35" s="190"/>
      <c r="U35" s="190"/>
      <c r="V35" s="189" t="str">
        <f t="shared" si="4"/>
        <v>12</v>
      </c>
      <c r="W35" s="196" t="str">
        <f t="shared" si="5"/>
        <v>12</v>
      </c>
      <c r="X35" s="191"/>
      <c r="Y35" s="404"/>
      <c r="Z35" s="207" t="str">
        <f>IF(VLOOKUP(B35,'Pivot Table'!$B$5:$G$2000,5,FALSE)=1,"Yes","No")</f>
        <v>Yes</v>
      </c>
      <c r="AA35" s="207" t="str">
        <f>IF(VLOOKUP(B35,'Pivot Table'!$B$5:$G$2000,4,FALSE)=1,"Yes","No")</f>
        <v>No</v>
      </c>
      <c r="AB35" s="185" t="str">
        <f t="shared" si="66"/>
        <v>Yes</v>
      </c>
      <c r="AC35" s="306"/>
      <c r="AD35" s="306"/>
      <c r="AE35" s="239" t="s">
        <v>1127</v>
      </c>
      <c r="AF35" s="307"/>
      <c r="AG35" s="181" t="s">
        <v>713</v>
      </c>
      <c r="AH35" s="208" t="str">
        <f t="shared" si="7"/>
        <v>12</v>
      </c>
      <c r="AI35" s="209" t="str">
        <f t="shared" si="8"/>
        <v>12X</v>
      </c>
      <c r="AJ35" s="462">
        <v>41791</v>
      </c>
      <c r="AK35" s="656"/>
      <c r="AL35" s="634">
        <f t="shared" si="9"/>
        <v>1</v>
      </c>
      <c r="AM35" s="634">
        <f t="shared" si="10"/>
        <v>0</v>
      </c>
      <c r="AN35" s="635">
        <f t="shared" si="11"/>
        <v>1</v>
      </c>
      <c r="AO35" s="636">
        <f t="shared" si="67"/>
        <v>2</v>
      </c>
      <c r="AP35" s="634">
        <f t="shared" si="13"/>
        <v>1</v>
      </c>
      <c r="AQ35" s="634">
        <f t="shared" si="14"/>
        <v>0</v>
      </c>
      <c r="AR35" s="634">
        <f t="shared" si="15"/>
        <v>1</v>
      </c>
      <c r="AS35" s="637">
        <f t="shared" si="68"/>
        <v>2</v>
      </c>
      <c r="AT35" s="638" t="str">
        <f t="shared" si="69"/>
        <v>F</v>
      </c>
      <c r="AU35" s="634">
        <f t="shared" si="18"/>
        <v>0</v>
      </c>
      <c r="AV35" s="634">
        <f t="shared" si="19"/>
        <v>0</v>
      </c>
      <c r="AW35" s="675" t="s">
        <v>1127</v>
      </c>
      <c r="AX35" s="639" t="str">
        <f t="shared" si="20"/>
        <v>12Yes</v>
      </c>
      <c r="AY35" s="639" t="str">
        <f t="shared" si="21"/>
        <v>12No</v>
      </c>
      <c r="AZ35" s="639" t="str">
        <f t="shared" si="22"/>
        <v>12Yes</v>
      </c>
      <c r="BA35" s="634" t="str">
        <f t="shared" si="23"/>
        <v>12X</v>
      </c>
      <c r="BB35" s="634" t="str">
        <f t="shared" si="24"/>
        <v>12</v>
      </c>
      <c r="BC35" s="634" t="str">
        <f t="shared" si="25"/>
        <v>12X</v>
      </c>
      <c r="BD35" s="640" t="str">
        <f t="shared" si="26"/>
        <v xml:space="preserve"> </v>
      </c>
      <c r="BE35" s="640" t="str">
        <f t="shared" si="27"/>
        <v xml:space="preserve"> </v>
      </c>
      <c r="BF35" s="640" t="str">
        <f t="shared" si="28"/>
        <v xml:space="preserve"> </v>
      </c>
      <c r="BG35" s="640" t="str">
        <f t="shared" si="29"/>
        <v xml:space="preserve"> </v>
      </c>
      <c r="BH35" s="640" t="str">
        <f t="shared" si="30"/>
        <v xml:space="preserve"> </v>
      </c>
      <c r="BI35" s="677" t="str">
        <f t="shared" si="31"/>
        <v xml:space="preserve"> </v>
      </c>
      <c r="BJ35" s="640" t="str">
        <f t="shared" si="32"/>
        <v xml:space="preserve"> </v>
      </c>
      <c r="BK35" s="305" t="str">
        <f t="shared" si="33"/>
        <v xml:space="preserve"> </v>
      </c>
      <c r="BL35" s="523" t="str">
        <f t="shared" si="34"/>
        <v>F</v>
      </c>
      <c r="BM35" s="640" t="str">
        <f t="shared" si="35"/>
        <v xml:space="preserve"> </v>
      </c>
      <c r="BN35" s="640" t="str">
        <f t="shared" si="36"/>
        <v xml:space="preserve"> </v>
      </c>
      <c r="BO35" s="640" t="str">
        <f t="shared" si="37"/>
        <v xml:space="preserve"> </v>
      </c>
      <c r="BP35" s="640" t="str">
        <f t="shared" si="38"/>
        <v xml:space="preserve"> </v>
      </c>
      <c r="BQ35" s="640" t="str">
        <f t="shared" si="39"/>
        <v xml:space="preserve"> </v>
      </c>
      <c r="BR35" s="634">
        <f t="shared" si="40"/>
        <v>0</v>
      </c>
      <c r="BS35" s="728"/>
      <c r="BT35" s="640" t="str">
        <f t="shared" si="41"/>
        <v xml:space="preserve"> </v>
      </c>
    </row>
    <row r="36" spans="1:72" s="47" customFormat="1" ht="15" customHeight="1" x14ac:dyDescent="0.3">
      <c r="A36" s="43" t="s">
        <v>9</v>
      </c>
      <c r="B36" s="123" t="s">
        <v>54</v>
      </c>
      <c r="C36" s="134" t="str">
        <f>IF(VLOOKUP(B36,'Pivot Table'!$B$5:$G$2000,3,FALSE)=1,"Yes","No")</f>
        <v>Yes</v>
      </c>
      <c r="D36" s="170" t="str">
        <f t="shared" si="0"/>
        <v>Yes</v>
      </c>
      <c r="E36" s="172"/>
      <c r="F36" s="113">
        <v>41061</v>
      </c>
      <c r="G36" s="119" t="s">
        <v>1127</v>
      </c>
      <c r="H36" s="119" t="s">
        <v>1127</v>
      </c>
      <c r="I36" s="172"/>
      <c r="J36" s="172" t="s">
        <v>713</v>
      </c>
      <c r="K36" s="45" t="str">
        <f t="shared" si="1"/>
        <v>12</v>
      </c>
      <c r="L36" s="45" t="str">
        <f t="shared" si="2"/>
        <v>12X</v>
      </c>
      <c r="M36" s="113">
        <v>41214</v>
      </c>
      <c r="N36" s="252"/>
      <c r="O36" s="189" t="str">
        <f>IF(VLOOKUP(B36,'Pivot Table'!$B$5:$G$2000,2,FALSE)=1,"Yes","No")</f>
        <v>No</v>
      </c>
      <c r="P36" s="190" t="str">
        <f t="shared" si="3"/>
        <v xml:space="preserve"> </v>
      </c>
      <c r="Q36" s="190"/>
      <c r="R36" s="190"/>
      <c r="S36" s="191"/>
      <c r="T36" s="190"/>
      <c r="U36" s="190"/>
      <c r="V36" s="189" t="str">
        <f t="shared" si="4"/>
        <v>12</v>
      </c>
      <c r="W36" s="196" t="str">
        <f t="shared" si="5"/>
        <v>12</v>
      </c>
      <c r="X36" s="191"/>
      <c r="Y36" s="404"/>
      <c r="Z36" s="207" t="str">
        <f>IF(VLOOKUP(B36,'Pivot Table'!$B$5:$G$2000,5,FALSE)=1,"Yes","No")</f>
        <v>Yes</v>
      </c>
      <c r="AA36" s="207" t="str">
        <f>IF(VLOOKUP(B36,'Pivot Table'!$B$5:$G$2000,4,FALSE)=1,"Yes","No")</f>
        <v>No</v>
      </c>
      <c r="AB36" s="185" t="str">
        <f t="shared" si="66"/>
        <v>Yes</v>
      </c>
      <c r="AC36" s="306"/>
      <c r="AD36" s="306"/>
      <c r="AE36" s="239" t="s">
        <v>1127</v>
      </c>
      <c r="AF36" s="307"/>
      <c r="AG36" s="181" t="s">
        <v>713</v>
      </c>
      <c r="AH36" s="208" t="str">
        <f t="shared" si="7"/>
        <v>12</v>
      </c>
      <c r="AI36" s="209" t="str">
        <f t="shared" si="8"/>
        <v>12X</v>
      </c>
      <c r="AJ36" s="462">
        <v>41791</v>
      </c>
      <c r="AK36" s="652"/>
      <c r="AL36" s="634">
        <f t="shared" si="9"/>
        <v>1</v>
      </c>
      <c r="AM36" s="634">
        <f t="shared" si="10"/>
        <v>0</v>
      </c>
      <c r="AN36" s="635">
        <f t="shared" si="11"/>
        <v>1</v>
      </c>
      <c r="AO36" s="636">
        <f t="shared" si="67"/>
        <v>2</v>
      </c>
      <c r="AP36" s="634">
        <f t="shared" si="13"/>
        <v>1</v>
      </c>
      <c r="AQ36" s="634">
        <f t="shared" si="14"/>
        <v>0</v>
      </c>
      <c r="AR36" s="634">
        <f t="shared" si="15"/>
        <v>1</v>
      </c>
      <c r="AS36" s="637">
        <f t="shared" si="68"/>
        <v>2</v>
      </c>
      <c r="AT36" s="638" t="str">
        <f t="shared" si="69"/>
        <v>F</v>
      </c>
      <c r="AU36" s="634">
        <f t="shared" si="18"/>
        <v>0</v>
      </c>
      <c r="AV36" s="634">
        <f t="shared" si="19"/>
        <v>0</v>
      </c>
      <c r="AW36" s="675" t="s">
        <v>1127</v>
      </c>
      <c r="AX36" s="639" t="str">
        <f t="shared" si="20"/>
        <v>12Yes</v>
      </c>
      <c r="AY36" s="639" t="str">
        <f t="shared" si="21"/>
        <v>12No</v>
      </c>
      <c r="AZ36" s="639" t="str">
        <f t="shared" si="22"/>
        <v>12Yes</v>
      </c>
      <c r="BA36" s="634" t="str">
        <f t="shared" si="23"/>
        <v>12X</v>
      </c>
      <c r="BB36" s="634" t="str">
        <f t="shared" si="24"/>
        <v>12</v>
      </c>
      <c r="BC36" s="634" t="str">
        <f t="shared" si="25"/>
        <v>12X</v>
      </c>
      <c r="BD36" s="640" t="str">
        <f t="shared" si="26"/>
        <v xml:space="preserve"> </v>
      </c>
      <c r="BE36" s="640" t="str">
        <f t="shared" si="27"/>
        <v xml:space="preserve"> </v>
      </c>
      <c r="BF36" s="640" t="str">
        <f t="shared" si="28"/>
        <v xml:space="preserve"> </v>
      </c>
      <c r="BG36" s="640" t="str">
        <f t="shared" si="29"/>
        <v xml:space="preserve"> </v>
      </c>
      <c r="BH36" s="640" t="str">
        <f t="shared" si="30"/>
        <v xml:space="preserve"> </v>
      </c>
      <c r="BI36" s="677" t="str">
        <f t="shared" si="31"/>
        <v xml:space="preserve"> </v>
      </c>
      <c r="BJ36" s="640" t="str">
        <f t="shared" si="32"/>
        <v xml:space="preserve"> </v>
      </c>
      <c r="BK36" s="305" t="str">
        <f t="shared" si="33"/>
        <v xml:space="preserve"> </v>
      </c>
      <c r="BL36" s="523" t="str">
        <f t="shared" si="34"/>
        <v>F</v>
      </c>
      <c r="BM36" s="640" t="str">
        <f t="shared" si="35"/>
        <v xml:space="preserve"> </v>
      </c>
      <c r="BN36" s="640" t="str">
        <f t="shared" si="36"/>
        <v xml:space="preserve"> </v>
      </c>
      <c r="BO36" s="640" t="str">
        <f t="shared" si="37"/>
        <v xml:space="preserve"> </v>
      </c>
      <c r="BP36" s="640" t="str">
        <f t="shared" si="38"/>
        <v xml:space="preserve"> </v>
      </c>
      <c r="BQ36" s="640" t="str">
        <f t="shared" si="39"/>
        <v xml:space="preserve"> </v>
      </c>
      <c r="BR36" s="634">
        <f t="shared" si="40"/>
        <v>0</v>
      </c>
      <c r="BS36" s="728"/>
      <c r="BT36" s="640" t="str">
        <f t="shared" si="41"/>
        <v xml:space="preserve"> </v>
      </c>
    </row>
    <row r="37" spans="1:72" s="47" customFormat="1" ht="15" customHeight="1" x14ac:dyDescent="0.3">
      <c r="A37" s="43" t="s">
        <v>9</v>
      </c>
      <c r="B37" s="123" t="s">
        <v>728</v>
      </c>
      <c r="C37" s="134" t="str">
        <f>IF(VLOOKUP(B37,'Pivot Table'!$B$5:$G$2000,3,FALSE)=1,"Yes","No")</f>
        <v>Yes</v>
      </c>
      <c r="D37" s="170" t="str">
        <f t="shared" si="0"/>
        <v>Yes</v>
      </c>
      <c r="E37" s="172"/>
      <c r="F37" s="113">
        <v>41061</v>
      </c>
      <c r="G37" s="119" t="s">
        <v>1127</v>
      </c>
      <c r="H37" s="119" t="s">
        <v>1127</v>
      </c>
      <c r="I37" s="172"/>
      <c r="J37" s="172" t="s">
        <v>713</v>
      </c>
      <c r="K37" s="45" t="str">
        <f t="shared" si="1"/>
        <v>12</v>
      </c>
      <c r="L37" s="45" t="str">
        <f t="shared" si="2"/>
        <v>12X</v>
      </c>
      <c r="M37" s="113">
        <v>41214</v>
      </c>
      <c r="N37" s="252"/>
      <c r="O37" s="189" t="str">
        <f>IF(VLOOKUP(B37,'Pivot Table'!$B$5:$G$2000,2,FALSE)=1,"Yes","No")</f>
        <v>No</v>
      </c>
      <c r="P37" s="190" t="str">
        <f t="shared" si="3"/>
        <v xml:space="preserve"> </v>
      </c>
      <c r="Q37" s="190"/>
      <c r="R37" s="190"/>
      <c r="S37" s="191"/>
      <c r="T37" s="190"/>
      <c r="U37" s="190"/>
      <c r="V37" s="189" t="str">
        <f t="shared" si="4"/>
        <v>12</v>
      </c>
      <c r="W37" s="196" t="str">
        <f t="shared" si="5"/>
        <v>12</v>
      </c>
      <c r="X37" s="191"/>
      <c r="Y37" s="404"/>
      <c r="Z37" s="207" t="str">
        <f>IF(VLOOKUP(B37,'Pivot Table'!$B$5:$G$2000,5,FALSE)=1,"Yes","No")</f>
        <v>Yes</v>
      </c>
      <c r="AA37" s="207" t="str">
        <f>IF(VLOOKUP(B37,'Pivot Table'!$B$5:$G$2000,4,FALSE)=1,"Yes","No")</f>
        <v>No</v>
      </c>
      <c r="AB37" s="185" t="str">
        <f t="shared" si="66"/>
        <v>Yes</v>
      </c>
      <c r="AC37" s="306"/>
      <c r="AD37" s="306"/>
      <c r="AE37" s="239" t="s">
        <v>1127</v>
      </c>
      <c r="AF37" s="307"/>
      <c r="AG37" s="181" t="s">
        <v>713</v>
      </c>
      <c r="AH37" s="208" t="str">
        <f t="shared" si="7"/>
        <v>12</v>
      </c>
      <c r="AI37" s="209" t="str">
        <f t="shared" si="8"/>
        <v>12X</v>
      </c>
      <c r="AJ37" s="462">
        <v>41791</v>
      </c>
      <c r="AK37" s="652"/>
      <c r="AL37" s="634">
        <f t="shared" si="9"/>
        <v>1</v>
      </c>
      <c r="AM37" s="634">
        <f t="shared" si="10"/>
        <v>0</v>
      </c>
      <c r="AN37" s="635">
        <f t="shared" si="11"/>
        <v>1</v>
      </c>
      <c r="AO37" s="636">
        <f t="shared" si="67"/>
        <v>2</v>
      </c>
      <c r="AP37" s="634">
        <f t="shared" si="13"/>
        <v>1</v>
      </c>
      <c r="AQ37" s="634">
        <f t="shared" si="14"/>
        <v>0</v>
      </c>
      <c r="AR37" s="634">
        <f t="shared" si="15"/>
        <v>1</v>
      </c>
      <c r="AS37" s="637">
        <f t="shared" si="68"/>
        <v>2</v>
      </c>
      <c r="AT37" s="638" t="str">
        <f t="shared" si="69"/>
        <v>F</v>
      </c>
      <c r="AU37" s="634">
        <f t="shared" si="18"/>
        <v>0</v>
      </c>
      <c r="AV37" s="634">
        <f t="shared" si="19"/>
        <v>0</v>
      </c>
      <c r="AW37" s="675" t="s">
        <v>1127</v>
      </c>
      <c r="AX37" s="639" t="str">
        <f t="shared" si="20"/>
        <v>12Yes</v>
      </c>
      <c r="AY37" s="639" t="str">
        <f t="shared" si="21"/>
        <v>12No</v>
      </c>
      <c r="AZ37" s="639" t="str">
        <f t="shared" si="22"/>
        <v>12Yes</v>
      </c>
      <c r="BA37" s="634" t="str">
        <f t="shared" si="23"/>
        <v>12X</v>
      </c>
      <c r="BB37" s="634" t="str">
        <f t="shared" si="24"/>
        <v>12</v>
      </c>
      <c r="BC37" s="634" t="str">
        <f t="shared" si="25"/>
        <v>12X</v>
      </c>
      <c r="BD37" s="640" t="str">
        <f t="shared" si="26"/>
        <v xml:space="preserve"> </v>
      </c>
      <c r="BE37" s="640" t="str">
        <f t="shared" si="27"/>
        <v xml:space="preserve"> </v>
      </c>
      <c r="BF37" s="640" t="str">
        <f t="shared" si="28"/>
        <v xml:space="preserve"> </v>
      </c>
      <c r="BG37" s="640" t="str">
        <f t="shared" si="29"/>
        <v xml:space="preserve"> </v>
      </c>
      <c r="BH37" s="640" t="str">
        <f t="shared" si="30"/>
        <v xml:space="preserve"> </v>
      </c>
      <c r="BI37" s="677" t="str">
        <f t="shared" si="31"/>
        <v xml:space="preserve"> </v>
      </c>
      <c r="BJ37" s="640" t="str">
        <f t="shared" si="32"/>
        <v xml:space="preserve"> </v>
      </c>
      <c r="BK37" s="305" t="str">
        <f t="shared" si="33"/>
        <v xml:space="preserve"> </v>
      </c>
      <c r="BL37" s="523" t="str">
        <f t="shared" si="34"/>
        <v>F</v>
      </c>
      <c r="BM37" s="640" t="str">
        <f t="shared" si="35"/>
        <v xml:space="preserve"> </v>
      </c>
      <c r="BN37" s="640" t="str">
        <f t="shared" si="36"/>
        <v xml:space="preserve"> </v>
      </c>
      <c r="BO37" s="640" t="str">
        <f t="shared" si="37"/>
        <v xml:space="preserve"> </v>
      </c>
      <c r="BP37" s="640" t="str">
        <f t="shared" si="38"/>
        <v xml:space="preserve"> </v>
      </c>
      <c r="BQ37" s="640" t="str">
        <f t="shared" si="39"/>
        <v xml:space="preserve"> </v>
      </c>
      <c r="BR37" s="634">
        <f t="shared" si="40"/>
        <v>0</v>
      </c>
      <c r="BS37" s="728"/>
      <c r="BT37" s="640" t="str">
        <f t="shared" si="41"/>
        <v xml:space="preserve"> </v>
      </c>
    </row>
    <row r="38" spans="1:72" s="47" customFormat="1" ht="15" customHeight="1" x14ac:dyDescent="0.3">
      <c r="A38" s="43" t="s">
        <v>9</v>
      </c>
      <c r="B38" s="123" t="s">
        <v>55</v>
      </c>
      <c r="C38" s="134" t="str">
        <f>IF(VLOOKUP(B38,'Pivot Table'!$B$5:$G$2000,3,FALSE)=1,"Yes","No")</f>
        <v>Yes</v>
      </c>
      <c r="D38" s="170" t="str">
        <f t="shared" si="0"/>
        <v>Yes</v>
      </c>
      <c r="E38" s="172"/>
      <c r="F38" s="113">
        <v>41061</v>
      </c>
      <c r="G38" s="119" t="s">
        <v>1127</v>
      </c>
      <c r="H38" s="119" t="s">
        <v>1127</v>
      </c>
      <c r="I38" s="308"/>
      <c r="J38" s="172" t="s">
        <v>713</v>
      </c>
      <c r="K38" s="45" t="str">
        <f t="shared" si="1"/>
        <v>12</v>
      </c>
      <c r="L38" s="45" t="str">
        <f t="shared" si="2"/>
        <v>12X</v>
      </c>
      <c r="M38" s="113">
        <v>41214</v>
      </c>
      <c r="N38" s="252"/>
      <c r="O38" s="189" t="str">
        <f>IF(VLOOKUP(B38,'Pivot Table'!$B$5:$G$2000,2,FALSE)=1,"Yes","No")</f>
        <v>No</v>
      </c>
      <c r="P38" s="190" t="str">
        <f t="shared" si="3"/>
        <v xml:space="preserve"> </v>
      </c>
      <c r="Q38" s="190"/>
      <c r="R38" s="190"/>
      <c r="S38" s="191"/>
      <c r="T38" s="190"/>
      <c r="U38" s="190"/>
      <c r="V38" s="189" t="str">
        <f t="shared" si="4"/>
        <v>12</v>
      </c>
      <c r="W38" s="196" t="str">
        <f t="shared" si="5"/>
        <v>12</v>
      </c>
      <c r="X38" s="191"/>
      <c r="Y38" s="404"/>
      <c r="Z38" s="136" t="str">
        <f>IF(VLOOKUP(B38,'Pivot Table'!$B$5:$G$2000,5,FALSE)=1,"Yes","No")</f>
        <v>Yes</v>
      </c>
      <c r="AA38" s="136" t="str">
        <f>IF(VLOOKUP(B38,'Pivot Table'!$B$5:$G$2000,4,FALSE)=1,"Yes","No")</f>
        <v>No</v>
      </c>
      <c r="AB38" s="181" t="str">
        <f t="shared" si="66"/>
        <v>Yes</v>
      </c>
      <c r="AC38" s="183"/>
      <c r="AD38" s="183"/>
      <c r="AE38" s="239" t="s">
        <v>1127</v>
      </c>
      <c r="AF38" s="307"/>
      <c r="AG38" s="181" t="s">
        <v>713</v>
      </c>
      <c r="AH38" s="133" t="str">
        <f t="shared" si="7"/>
        <v>12</v>
      </c>
      <c r="AI38" s="151" t="str">
        <f t="shared" si="8"/>
        <v>12X</v>
      </c>
      <c r="AJ38" s="462">
        <v>41791</v>
      </c>
      <c r="AK38" s="650"/>
      <c r="AL38" s="634">
        <f t="shared" si="9"/>
        <v>1</v>
      </c>
      <c r="AM38" s="634">
        <f t="shared" si="10"/>
        <v>0</v>
      </c>
      <c r="AN38" s="635">
        <f t="shared" si="11"/>
        <v>1</v>
      </c>
      <c r="AO38" s="636">
        <f t="shared" si="67"/>
        <v>2</v>
      </c>
      <c r="AP38" s="634">
        <f t="shared" si="13"/>
        <v>1</v>
      </c>
      <c r="AQ38" s="634">
        <f t="shared" si="14"/>
        <v>0</v>
      </c>
      <c r="AR38" s="634">
        <f t="shared" si="15"/>
        <v>1</v>
      </c>
      <c r="AS38" s="637">
        <f t="shared" si="68"/>
        <v>2</v>
      </c>
      <c r="AT38" s="638" t="str">
        <f t="shared" si="69"/>
        <v>F</v>
      </c>
      <c r="AU38" s="634">
        <f t="shared" si="18"/>
        <v>0</v>
      </c>
      <c r="AV38" s="634">
        <f t="shared" si="19"/>
        <v>0</v>
      </c>
      <c r="AW38" s="675" t="s">
        <v>1127</v>
      </c>
      <c r="AX38" s="639" t="str">
        <f t="shared" si="20"/>
        <v>12Yes</v>
      </c>
      <c r="AY38" s="639" t="str">
        <f t="shared" si="21"/>
        <v>12No</v>
      </c>
      <c r="AZ38" s="639" t="str">
        <f t="shared" si="22"/>
        <v>12Yes</v>
      </c>
      <c r="BA38" s="634" t="str">
        <f t="shared" si="23"/>
        <v>12X</v>
      </c>
      <c r="BB38" s="634" t="str">
        <f t="shared" si="24"/>
        <v>12</v>
      </c>
      <c r="BC38" s="634" t="str">
        <f t="shared" si="25"/>
        <v>12X</v>
      </c>
      <c r="BD38" s="640" t="str">
        <f t="shared" si="26"/>
        <v xml:space="preserve"> </v>
      </c>
      <c r="BE38" s="640" t="str">
        <f t="shared" si="27"/>
        <v xml:space="preserve"> </v>
      </c>
      <c r="BF38" s="640" t="str">
        <f t="shared" si="28"/>
        <v xml:space="preserve"> </v>
      </c>
      <c r="BG38" s="640" t="str">
        <f t="shared" si="29"/>
        <v xml:space="preserve"> </v>
      </c>
      <c r="BH38" s="640" t="str">
        <f t="shared" si="30"/>
        <v xml:space="preserve"> </v>
      </c>
      <c r="BI38" s="677" t="str">
        <f t="shared" si="31"/>
        <v xml:space="preserve"> </v>
      </c>
      <c r="BJ38" s="640" t="str">
        <f t="shared" si="32"/>
        <v xml:space="preserve"> </v>
      </c>
      <c r="BK38" s="305" t="str">
        <f t="shared" si="33"/>
        <v xml:space="preserve"> </v>
      </c>
      <c r="BL38" s="523" t="str">
        <f t="shared" si="34"/>
        <v>F</v>
      </c>
      <c r="BM38" s="640" t="str">
        <f t="shared" si="35"/>
        <v xml:space="preserve"> </v>
      </c>
      <c r="BN38" s="640" t="str">
        <f t="shared" si="36"/>
        <v xml:space="preserve"> </v>
      </c>
      <c r="BO38" s="640" t="str">
        <f t="shared" si="37"/>
        <v xml:space="preserve"> </v>
      </c>
      <c r="BP38" s="640" t="str">
        <f t="shared" si="38"/>
        <v xml:space="preserve"> </v>
      </c>
      <c r="BQ38" s="640" t="str">
        <f t="shared" si="39"/>
        <v xml:space="preserve"> </v>
      </c>
      <c r="BR38" s="634">
        <f t="shared" si="40"/>
        <v>0</v>
      </c>
      <c r="BS38" s="728"/>
      <c r="BT38" s="640" t="str">
        <f t="shared" si="41"/>
        <v xml:space="preserve"> </v>
      </c>
    </row>
    <row r="39" spans="1:72" s="47" customFormat="1" ht="15" customHeight="1" x14ac:dyDescent="0.3">
      <c r="A39" s="43" t="s">
        <v>9</v>
      </c>
      <c r="B39" s="123" t="s">
        <v>56</v>
      </c>
      <c r="C39" s="134" t="str">
        <f>IF(VLOOKUP(B39,'Pivot Table'!$B$5:$G$2000,3,FALSE)=1,"Yes","No")</f>
        <v>Yes</v>
      </c>
      <c r="D39" s="170" t="str">
        <f t="shared" si="0"/>
        <v>Yes</v>
      </c>
      <c r="E39" s="172"/>
      <c r="F39" s="113">
        <v>41061</v>
      </c>
      <c r="G39" s="119" t="s">
        <v>1127</v>
      </c>
      <c r="H39" s="119" t="s">
        <v>1127</v>
      </c>
      <c r="I39" s="172"/>
      <c r="J39" s="172" t="s">
        <v>713</v>
      </c>
      <c r="K39" s="45" t="str">
        <f t="shared" si="1"/>
        <v>12</v>
      </c>
      <c r="L39" s="45" t="str">
        <f t="shared" si="2"/>
        <v>12X</v>
      </c>
      <c r="M39" s="113">
        <v>41214</v>
      </c>
      <c r="N39" s="252"/>
      <c r="O39" s="189" t="str">
        <f>IF(VLOOKUP(B39,'Pivot Table'!$B$5:$G$2000,2,FALSE)=1,"Yes","No")</f>
        <v>No</v>
      </c>
      <c r="P39" s="190" t="str">
        <f t="shared" si="3"/>
        <v xml:space="preserve"> </v>
      </c>
      <c r="Q39" s="190"/>
      <c r="R39" s="190"/>
      <c r="S39" s="191"/>
      <c r="T39" s="190"/>
      <c r="U39" s="190"/>
      <c r="V39" s="189" t="str">
        <f t="shared" si="4"/>
        <v>12</v>
      </c>
      <c r="W39" s="196" t="str">
        <f t="shared" si="5"/>
        <v>12</v>
      </c>
      <c r="X39" s="191"/>
      <c r="Y39" s="404"/>
      <c r="Z39" s="136" t="str">
        <f>IF(VLOOKUP(B39,'Pivot Table'!$B$5:$G$2000,5,FALSE)=1,"Yes","No")</f>
        <v>Yes</v>
      </c>
      <c r="AA39" s="136" t="str">
        <f>IF(VLOOKUP(B39,'Pivot Table'!$B$5:$G$2000,4,FALSE)=1,"Yes","No")</f>
        <v>No</v>
      </c>
      <c r="AB39" s="181" t="str">
        <f t="shared" si="66"/>
        <v>Yes</v>
      </c>
      <c r="AC39" s="183"/>
      <c r="AD39" s="183"/>
      <c r="AE39" s="239" t="s">
        <v>1127</v>
      </c>
      <c r="AF39" s="307"/>
      <c r="AG39" s="181" t="s">
        <v>713</v>
      </c>
      <c r="AH39" s="133" t="str">
        <f t="shared" si="7"/>
        <v>12</v>
      </c>
      <c r="AI39" s="151" t="str">
        <f t="shared" si="8"/>
        <v>12X</v>
      </c>
      <c r="AJ39" s="462">
        <v>41791</v>
      </c>
      <c r="AK39" s="650"/>
      <c r="AL39" s="634">
        <f t="shared" si="9"/>
        <v>1</v>
      </c>
      <c r="AM39" s="634">
        <f t="shared" si="10"/>
        <v>0</v>
      </c>
      <c r="AN39" s="635">
        <f t="shared" si="11"/>
        <v>1</v>
      </c>
      <c r="AO39" s="636">
        <f t="shared" si="67"/>
        <v>2</v>
      </c>
      <c r="AP39" s="634">
        <f t="shared" si="13"/>
        <v>1</v>
      </c>
      <c r="AQ39" s="634">
        <f t="shared" si="14"/>
        <v>0</v>
      </c>
      <c r="AR39" s="634">
        <f t="shared" si="15"/>
        <v>1</v>
      </c>
      <c r="AS39" s="637">
        <f t="shared" si="68"/>
        <v>2</v>
      </c>
      <c r="AT39" s="638" t="str">
        <f t="shared" si="69"/>
        <v>F</v>
      </c>
      <c r="AU39" s="634">
        <f t="shared" si="18"/>
        <v>0</v>
      </c>
      <c r="AV39" s="634">
        <f t="shared" si="19"/>
        <v>0</v>
      </c>
      <c r="AW39" s="675" t="s">
        <v>1127</v>
      </c>
      <c r="AX39" s="639" t="str">
        <f t="shared" si="20"/>
        <v>12Yes</v>
      </c>
      <c r="AY39" s="639" t="str">
        <f t="shared" si="21"/>
        <v>12No</v>
      </c>
      <c r="AZ39" s="639" t="str">
        <f t="shared" si="22"/>
        <v>12Yes</v>
      </c>
      <c r="BA39" s="634" t="str">
        <f t="shared" si="23"/>
        <v>12X</v>
      </c>
      <c r="BB39" s="634" t="str">
        <f t="shared" si="24"/>
        <v>12</v>
      </c>
      <c r="BC39" s="634" t="str">
        <f t="shared" si="25"/>
        <v>12X</v>
      </c>
      <c r="BD39" s="640" t="str">
        <f t="shared" si="26"/>
        <v xml:space="preserve"> </v>
      </c>
      <c r="BE39" s="640" t="str">
        <f t="shared" si="27"/>
        <v xml:space="preserve"> </v>
      </c>
      <c r="BF39" s="640" t="str">
        <f t="shared" si="28"/>
        <v xml:space="preserve"> </v>
      </c>
      <c r="BG39" s="640" t="str">
        <f t="shared" si="29"/>
        <v xml:space="preserve"> </v>
      </c>
      <c r="BH39" s="640" t="str">
        <f t="shared" si="30"/>
        <v xml:space="preserve"> </v>
      </c>
      <c r="BI39" s="677" t="str">
        <f t="shared" si="31"/>
        <v xml:space="preserve"> </v>
      </c>
      <c r="BJ39" s="640" t="str">
        <f t="shared" si="32"/>
        <v xml:space="preserve"> </v>
      </c>
      <c r="BK39" s="305" t="str">
        <f t="shared" si="33"/>
        <v xml:space="preserve"> </v>
      </c>
      <c r="BL39" s="523" t="str">
        <f t="shared" si="34"/>
        <v>F</v>
      </c>
      <c r="BM39" s="640" t="str">
        <f t="shared" si="35"/>
        <v xml:space="preserve"> </v>
      </c>
      <c r="BN39" s="640" t="str">
        <f t="shared" si="36"/>
        <v xml:space="preserve"> </v>
      </c>
      <c r="BO39" s="640" t="str">
        <f t="shared" si="37"/>
        <v xml:space="preserve"> </v>
      </c>
      <c r="BP39" s="640" t="str">
        <f t="shared" si="38"/>
        <v xml:space="preserve"> </v>
      </c>
      <c r="BQ39" s="640" t="str">
        <f t="shared" si="39"/>
        <v xml:space="preserve"> </v>
      </c>
      <c r="BR39" s="634">
        <f t="shared" si="40"/>
        <v>0</v>
      </c>
      <c r="BS39" s="728"/>
      <c r="BT39" s="640" t="str">
        <f t="shared" si="41"/>
        <v xml:space="preserve"> </v>
      </c>
    </row>
    <row r="40" spans="1:72" s="47" customFormat="1" ht="15" customHeight="1" x14ac:dyDescent="0.3">
      <c r="A40" s="43" t="s">
        <v>9</v>
      </c>
      <c r="B40" s="43" t="s">
        <v>57</v>
      </c>
      <c r="C40" s="134" t="str">
        <f>IF(VLOOKUP(B40,'Pivot Table'!$B$5:$G$2000,3,FALSE)=1,"Yes","No")</f>
        <v>Yes</v>
      </c>
      <c r="D40" s="170" t="str">
        <f t="shared" si="0"/>
        <v>Yes</v>
      </c>
      <c r="E40" s="172"/>
      <c r="F40" s="113">
        <v>41061</v>
      </c>
      <c r="G40" s="119" t="s">
        <v>1127</v>
      </c>
      <c r="H40" s="119" t="s">
        <v>1127</v>
      </c>
      <c r="I40" s="172"/>
      <c r="J40" s="172" t="s">
        <v>713</v>
      </c>
      <c r="K40" s="45" t="str">
        <f t="shared" si="1"/>
        <v>12</v>
      </c>
      <c r="L40" s="45" t="str">
        <f t="shared" si="2"/>
        <v>12X</v>
      </c>
      <c r="M40" s="113">
        <v>41214</v>
      </c>
      <c r="N40" s="252"/>
      <c r="O40" s="189" t="str">
        <f>IF(VLOOKUP(B40,'Pivot Table'!$B$5:$G$2000,2,FALSE)=1,"Yes","No")</f>
        <v>No</v>
      </c>
      <c r="P40" s="190" t="str">
        <f t="shared" si="3"/>
        <v xml:space="preserve"> </v>
      </c>
      <c r="Q40" s="190"/>
      <c r="R40" s="190"/>
      <c r="S40" s="191"/>
      <c r="T40" s="190"/>
      <c r="U40" s="190"/>
      <c r="V40" s="189" t="str">
        <f t="shared" si="4"/>
        <v>12</v>
      </c>
      <c r="W40" s="196" t="str">
        <f t="shared" si="5"/>
        <v>12</v>
      </c>
      <c r="X40" s="191"/>
      <c r="Y40" s="404"/>
      <c r="Z40" s="136" t="str">
        <f>IF(VLOOKUP(B40,'Pivot Table'!$B$5:$G$2000,5,FALSE)=1,"Yes","No")</f>
        <v>Yes</v>
      </c>
      <c r="AA40" s="136" t="str">
        <f>IF(VLOOKUP(B40,'Pivot Table'!$B$5:$G$2000,4,FALSE)=1,"Yes","No")</f>
        <v>No</v>
      </c>
      <c r="AB40" s="181" t="str">
        <f>IF(AC40="X","In Progress",IF(AG40="x","Yes"," "))</f>
        <v>Yes</v>
      </c>
      <c r="AC40" s="183"/>
      <c r="AD40" s="306"/>
      <c r="AE40" s="239" t="s">
        <v>1127</v>
      </c>
      <c r="AF40" s="307"/>
      <c r="AG40" s="181" t="s">
        <v>713</v>
      </c>
      <c r="AH40" s="133" t="str">
        <f>A40&amp;AC40</f>
        <v>12</v>
      </c>
      <c r="AI40" s="151" t="str">
        <f t="shared" si="8"/>
        <v>12X</v>
      </c>
      <c r="AJ40" s="462">
        <v>41791</v>
      </c>
      <c r="AK40" s="650"/>
      <c r="AL40" s="634">
        <f t="shared" si="9"/>
        <v>1</v>
      </c>
      <c r="AM40" s="634">
        <f t="shared" si="10"/>
        <v>0</v>
      </c>
      <c r="AN40" s="635">
        <f t="shared" si="11"/>
        <v>1</v>
      </c>
      <c r="AO40" s="636">
        <f t="shared" si="67"/>
        <v>2</v>
      </c>
      <c r="AP40" s="634">
        <f t="shared" si="13"/>
        <v>1</v>
      </c>
      <c r="AQ40" s="634">
        <f t="shared" si="14"/>
        <v>0</v>
      </c>
      <c r="AR40" s="634">
        <f t="shared" si="15"/>
        <v>1</v>
      </c>
      <c r="AS40" s="637">
        <f t="shared" si="68"/>
        <v>2</v>
      </c>
      <c r="AT40" s="638" t="str">
        <f t="shared" si="69"/>
        <v>F</v>
      </c>
      <c r="AU40" s="634">
        <f t="shared" si="18"/>
        <v>0</v>
      </c>
      <c r="AV40" s="634">
        <f t="shared" si="19"/>
        <v>0</v>
      </c>
      <c r="AW40" s="675" t="s">
        <v>1127</v>
      </c>
      <c r="AX40" s="639" t="str">
        <f t="shared" si="20"/>
        <v>12Yes</v>
      </c>
      <c r="AY40" s="639" t="str">
        <f t="shared" si="21"/>
        <v>12No</v>
      </c>
      <c r="AZ40" s="639" t="str">
        <f t="shared" si="22"/>
        <v>12Yes</v>
      </c>
      <c r="BA40" s="634" t="str">
        <f t="shared" si="23"/>
        <v>12X</v>
      </c>
      <c r="BB40" s="634" t="str">
        <f t="shared" si="24"/>
        <v>12</v>
      </c>
      <c r="BC40" s="634" t="str">
        <f t="shared" si="25"/>
        <v>12X</v>
      </c>
      <c r="BD40" s="640" t="str">
        <f t="shared" si="26"/>
        <v xml:space="preserve"> </v>
      </c>
      <c r="BE40" s="640" t="str">
        <f t="shared" si="27"/>
        <v xml:space="preserve"> </v>
      </c>
      <c r="BF40" s="640" t="str">
        <f t="shared" si="28"/>
        <v xml:space="preserve"> </v>
      </c>
      <c r="BG40" s="640" t="str">
        <f t="shared" si="29"/>
        <v xml:space="preserve"> </v>
      </c>
      <c r="BH40" s="640" t="str">
        <f t="shared" si="30"/>
        <v xml:space="preserve"> </v>
      </c>
      <c r="BI40" s="677" t="str">
        <f t="shared" si="31"/>
        <v xml:space="preserve"> </v>
      </c>
      <c r="BJ40" s="640" t="str">
        <f t="shared" si="32"/>
        <v xml:space="preserve"> </v>
      </c>
      <c r="BK40" s="305" t="str">
        <f t="shared" si="33"/>
        <v xml:space="preserve"> </v>
      </c>
      <c r="BL40" s="523" t="str">
        <f t="shared" si="34"/>
        <v>F</v>
      </c>
      <c r="BM40" s="640" t="str">
        <f t="shared" si="35"/>
        <v xml:space="preserve"> </v>
      </c>
      <c r="BN40" s="640" t="str">
        <f t="shared" si="36"/>
        <v xml:space="preserve"> </v>
      </c>
      <c r="BO40" s="640" t="str">
        <f t="shared" si="37"/>
        <v xml:space="preserve"> </v>
      </c>
      <c r="BP40" s="640" t="str">
        <f t="shared" si="38"/>
        <v xml:space="preserve"> </v>
      </c>
      <c r="BQ40" s="640" t="str">
        <f t="shared" si="39"/>
        <v xml:space="preserve"> </v>
      </c>
      <c r="BR40" s="634">
        <f t="shared" si="40"/>
        <v>0</v>
      </c>
      <c r="BS40" s="728"/>
      <c r="BT40" s="640" t="str">
        <f t="shared" si="41"/>
        <v xml:space="preserve"> </v>
      </c>
    </row>
    <row r="41" spans="1:72" s="47" customFormat="1" ht="15" customHeight="1" x14ac:dyDescent="0.3">
      <c r="A41" s="43" t="s">
        <v>9</v>
      </c>
      <c r="B41" s="123" t="s">
        <v>729</v>
      </c>
      <c r="C41" s="134" t="str">
        <f>IF(VLOOKUP(B41,'Pivot Table'!$B$5:$G$2000,3,FALSE)=1,"Yes","No")</f>
        <v>Yes</v>
      </c>
      <c r="D41" s="170" t="str">
        <f t="shared" si="0"/>
        <v>Yes</v>
      </c>
      <c r="E41" s="172"/>
      <c r="F41" s="113">
        <v>41061</v>
      </c>
      <c r="G41" s="119" t="s">
        <v>1127</v>
      </c>
      <c r="H41" s="119" t="s">
        <v>1127</v>
      </c>
      <c r="I41" s="172"/>
      <c r="J41" s="172" t="s">
        <v>713</v>
      </c>
      <c r="K41" s="45" t="str">
        <f t="shared" si="1"/>
        <v>12</v>
      </c>
      <c r="L41" s="45" t="str">
        <f t="shared" si="2"/>
        <v>12X</v>
      </c>
      <c r="M41" s="113">
        <v>41214</v>
      </c>
      <c r="N41" s="252"/>
      <c r="O41" s="189" t="str">
        <f>IF(VLOOKUP(B41,'Pivot Table'!$B$5:$G$2000,2,FALSE)=1,"Yes","No")</f>
        <v>No</v>
      </c>
      <c r="P41" s="190" t="str">
        <f t="shared" si="3"/>
        <v xml:space="preserve"> </v>
      </c>
      <c r="Q41" s="190"/>
      <c r="R41" s="190"/>
      <c r="S41" s="191"/>
      <c r="T41" s="190"/>
      <c r="U41" s="190"/>
      <c r="V41" s="189" t="str">
        <f t="shared" si="4"/>
        <v>12</v>
      </c>
      <c r="W41" s="196" t="str">
        <f t="shared" si="5"/>
        <v>12</v>
      </c>
      <c r="X41" s="191"/>
      <c r="Y41" s="404"/>
      <c r="Z41" s="207" t="str">
        <f>IF(VLOOKUP(B41,'Pivot Table'!$B$5:$G$2000,5,FALSE)=1,"Yes","No")</f>
        <v>Yes</v>
      </c>
      <c r="AA41" s="207" t="str">
        <f>IF(VLOOKUP(B41,'Pivot Table'!$B$5:$G$2000,4,FALSE)=1,"Yes","No")</f>
        <v>No</v>
      </c>
      <c r="AB41" s="185" t="str">
        <f>IF(AC41="X","In Progress",IF(AG41="x","Yes"," "))</f>
        <v>Yes</v>
      </c>
      <c r="AC41" s="183"/>
      <c r="AD41" s="306"/>
      <c r="AE41" s="239" t="s">
        <v>1127</v>
      </c>
      <c r="AF41" s="307"/>
      <c r="AG41" s="181" t="s">
        <v>713</v>
      </c>
      <c r="AH41" s="208" t="str">
        <f>A41&amp;AC41</f>
        <v>12</v>
      </c>
      <c r="AI41" s="209" t="str">
        <f t="shared" si="8"/>
        <v>12X</v>
      </c>
      <c r="AJ41" s="462">
        <v>41791</v>
      </c>
      <c r="AK41" s="652"/>
      <c r="AL41" s="634">
        <f t="shared" si="9"/>
        <v>1</v>
      </c>
      <c r="AM41" s="634">
        <f t="shared" si="10"/>
        <v>0</v>
      </c>
      <c r="AN41" s="635">
        <f t="shared" si="11"/>
        <v>1</v>
      </c>
      <c r="AO41" s="636">
        <f t="shared" si="67"/>
        <v>2</v>
      </c>
      <c r="AP41" s="634">
        <f t="shared" si="13"/>
        <v>1</v>
      </c>
      <c r="AQ41" s="634">
        <f t="shared" si="14"/>
        <v>0</v>
      </c>
      <c r="AR41" s="634">
        <f t="shared" si="15"/>
        <v>1</v>
      </c>
      <c r="AS41" s="637">
        <f t="shared" si="68"/>
        <v>2</v>
      </c>
      <c r="AT41" s="638" t="str">
        <f t="shared" si="69"/>
        <v>F</v>
      </c>
      <c r="AU41" s="634">
        <f t="shared" si="18"/>
        <v>0</v>
      </c>
      <c r="AV41" s="634">
        <f t="shared" si="19"/>
        <v>0</v>
      </c>
      <c r="AW41" s="675" t="s">
        <v>1127</v>
      </c>
      <c r="AX41" s="639" t="str">
        <f t="shared" si="20"/>
        <v>12Yes</v>
      </c>
      <c r="AY41" s="639" t="str">
        <f t="shared" si="21"/>
        <v>12No</v>
      </c>
      <c r="AZ41" s="639" t="str">
        <f t="shared" si="22"/>
        <v>12Yes</v>
      </c>
      <c r="BA41" s="634" t="str">
        <f t="shared" si="23"/>
        <v>12X</v>
      </c>
      <c r="BB41" s="634" t="str">
        <f t="shared" si="24"/>
        <v>12</v>
      </c>
      <c r="BC41" s="634" t="str">
        <f t="shared" si="25"/>
        <v>12X</v>
      </c>
      <c r="BD41" s="640" t="str">
        <f t="shared" si="26"/>
        <v xml:space="preserve"> </v>
      </c>
      <c r="BE41" s="640" t="str">
        <f t="shared" si="27"/>
        <v xml:space="preserve"> </v>
      </c>
      <c r="BF41" s="640" t="str">
        <f t="shared" si="28"/>
        <v xml:space="preserve"> </v>
      </c>
      <c r="BG41" s="640" t="str">
        <f t="shared" si="29"/>
        <v xml:space="preserve"> </v>
      </c>
      <c r="BH41" s="640" t="str">
        <f t="shared" si="30"/>
        <v xml:space="preserve"> </v>
      </c>
      <c r="BI41" s="677" t="str">
        <f t="shared" si="31"/>
        <v xml:space="preserve"> </v>
      </c>
      <c r="BJ41" s="640" t="str">
        <f t="shared" si="32"/>
        <v xml:space="preserve"> </v>
      </c>
      <c r="BK41" s="305" t="str">
        <f t="shared" si="33"/>
        <v xml:space="preserve"> </v>
      </c>
      <c r="BL41" s="523" t="str">
        <f t="shared" si="34"/>
        <v>F</v>
      </c>
      <c r="BM41" s="640" t="str">
        <f t="shared" si="35"/>
        <v xml:space="preserve"> </v>
      </c>
      <c r="BN41" s="640" t="str">
        <f t="shared" si="36"/>
        <v xml:space="preserve"> </v>
      </c>
      <c r="BO41" s="640" t="str">
        <f t="shared" si="37"/>
        <v xml:space="preserve"> </v>
      </c>
      <c r="BP41" s="640" t="str">
        <f t="shared" si="38"/>
        <v xml:space="preserve"> </v>
      </c>
      <c r="BQ41" s="640" t="str">
        <f t="shared" si="39"/>
        <v xml:space="preserve"> </v>
      </c>
      <c r="BR41" s="634">
        <f t="shared" si="40"/>
        <v>0</v>
      </c>
      <c r="BS41" s="728"/>
      <c r="BT41" s="640" t="str">
        <f t="shared" si="41"/>
        <v xml:space="preserve"> </v>
      </c>
    </row>
    <row r="42" spans="1:72" s="47" customFormat="1" ht="15" customHeight="1" x14ac:dyDescent="0.3">
      <c r="A42" s="43" t="s">
        <v>9</v>
      </c>
      <c r="B42" s="123" t="s">
        <v>730</v>
      </c>
      <c r="C42" s="134" t="str">
        <f>IF(VLOOKUP(B42,'Pivot Table'!$B$5:$G$2000,3,FALSE)=1,"Yes","No")</f>
        <v>Yes</v>
      </c>
      <c r="D42" s="170" t="str">
        <f t="shared" si="0"/>
        <v>Yes</v>
      </c>
      <c r="E42" s="172"/>
      <c r="F42" s="113">
        <v>41061</v>
      </c>
      <c r="G42" s="119" t="s">
        <v>1127</v>
      </c>
      <c r="H42" s="119" t="s">
        <v>1127</v>
      </c>
      <c r="I42" s="172"/>
      <c r="J42" s="172" t="s">
        <v>713</v>
      </c>
      <c r="K42" s="45" t="str">
        <f t="shared" si="1"/>
        <v>12</v>
      </c>
      <c r="L42" s="45" t="str">
        <f t="shared" si="2"/>
        <v>12X</v>
      </c>
      <c r="M42" s="113">
        <v>41214</v>
      </c>
      <c r="N42" s="252"/>
      <c r="O42" s="189" t="str">
        <f>IF(VLOOKUP(B42,'Pivot Table'!$B$5:$G$2000,2,FALSE)=1,"Yes","No")</f>
        <v>No</v>
      </c>
      <c r="P42" s="190" t="str">
        <f t="shared" si="3"/>
        <v xml:space="preserve"> </v>
      </c>
      <c r="Q42" s="190"/>
      <c r="R42" s="190"/>
      <c r="S42" s="191"/>
      <c r="T42" s="190"/>
      <c r="U42" s="190"/>
      <c r="V42" s="189" t="str">
        <f t="shared" si="4"/>
        <v>12</v>
      </c>
      <c r="W42" s="196" t="str">
        <f t="shared" si="5"/>
        <v>12</v>
      </c>
      <c r="X42" s="191"/>
      <c r="Y42" s="404"/>
      <c r="Z42" s="207" t="str">
        <f>IF(VLOOKUP(B42,'Pivot Table'!$B$5:$G$2000,5,FALSE)=1,"Yes","No")</f>
        <v>Yes</v>
      </c>
      <c r="AA42" s="207" t="str">
        <f>IF(VLOOKUP(B42,'Pivot Table'!$B$5:$G$2000,4,FALSE)=1,"Yes","No")</f>
        <v>No</v>
      </c>
      <c r="AB42" s="185" t="str">
        <f t="shared" si="66"/>
        <v>Yes</v>
      </c>
      <c r="AC42" s="183"/>
      <c r="AD42" s="306"/>
      <c r="AE42" s="239" t="s">
        <v>1127</v>
      </c>
      <c r="AF42" s="307"/>
      <c r="AG42" s="181" t="s">
        <v>713</v>
      </c>
      <c r="AH42" s="208" t="str">
        <f t="shared" si="7"/>
        <v>12</v>
      </c>
      <c r="AI42" s="209" t="str">
        <f t="shared" si="8"/>
        <v>12X</v>
      </c>
      <c r="AJ42" s="462">
        <v>41791</v>
      </c>
      <c r="AK42" s="652"/>
      <c r="AL42" s="634">
        <f t="shared" si="9"/>
        <v>1</v>
      </c>
      <c r="AM42" s="634">
        <f t="shared" si="10"/>
        <v>0</v>
      </c>
      <c r="AN42" s="635">
        <f t="shared" si="11"/>
        <v>1</v>
      </c>
      <c r="AO42" s="636">
        <f t="shared" si="67"/>
        <v>2</v>
      </c>
      <c r="AP42" s="634">
        <f t="shared" si="13"/>
        <v>1</v>
      </c>
      <c r="AQ42" s="634">
        <f t="shared" si="14"/>
        <v>0</v>
      </c>
      <c r="AR42" s="634">
        <f t="shared" si="15"/>
        <v>1</v>
      </c>
      <c r="AS42" s="637">
        <f t="shared" si="68"/>
        <v>2</v>
      </c>
      <c r="AT42" s="638" t="str">
        <f t="shared" si="69"/>
        <v>F</v>
      </c>
      <c r="AU42" s="634">
        <f t="shared" si="18"/>
        <v>0</v>
      </c>
      <c r="AV42" s="634">
        <f t="shared" si="19"/>
        <v>0</v>
      </c>
      <c r="AW42" s="675" t="s">
        <v>1127</v>
      </c>
      <c r="AX42" s="639" t="str">
        <f t="shared" si="20"/>
        <v>12Yes</v>
      </c>
      <c r="AY42" s="639" t="str">
        <f t="shared" si="21"/>
        <v>12No</v>
      </c>
      <c r="AZ42" s="639" t="str">
        <f t="shared" si="22"/>
        <v>12Yes</v>
      </c>
      <c r="BA42" s="634" t="str">
        <f t="shared" si="23"/>
        <v>12X</v>
      </c>
      <c r="BB42" s="634" t="str">
        <f t="shared" si="24"/>
        <v>12</v>
      </c>
      <c r="BC42" s="634" t="str">
        <f t="shared" si="25"/>
        <v>12X</v>
      </c>
      <c r="BD42" s="640" t="str">
        <f t="shared" si="26"/>
        <v xml:space="preserve"> </v>
      </c>
      <c r="BE42" s="640" t="str">
        <f t="shared" si="27"/>
        <v xml:space="preserve"> </v>
      </c>
      <c r="BF42" s="640" t="str">
        <f t="shared" si="28"/>
        <v xml:space="preserve"> </v>
      </c>
      <c r="BG42" s="640" t="str">
        <f t="shared" si="29"/>
        <v xml:space="preserve"> </v>
      </c>
      <c r="BH42" s="640" t="str">
        <f t="shared" si="30"/>
        <v xml:space="preserve"> </v>
      </c>
      <c r="BI42" s="677" t="str">
        <f t="shared" si="31"/>
        <v xml:space="preserve"> </v>
      </c>
      <c r="BJ42" s="640" t="str">
        <f t="shared" si="32"/>
        <v xml:space="preserve"> </v>
      </c>
      <c r="BK42" s="305" t="str">
        <f t="shared" si="33"/>
        <v xml:space="preserve"> </v>
      </c>
      <c r="BL42" s="523" t="str">
        <f t="shared" si="34"/>
        <v>F</v>
      </c>
      <c r="BM42" s="640" t="str">
        <f t="shared" si="35"/>
        <v xml:space="preserve"> </v>
      </c>
      <c r="BN42" s="640" t="str">
        <f t="shared" si="36"/>
        <v xml:space="preserve"> </v>
      </c>
      <c r="BO42" s="640" t="str">
        <f t="shared" si="37"/>
        <v xml:space="preserve"> </v>
      </c>
      <c r="BP42" s="640" t="str">
        <f t="shared" si="38"/>
        <v xml:space="preserve"> </v>
      </c>
      <c r="BQ42" s="640" t="str">
        <f t="shared" si="39"/>
        <v xml:space="preserve"> </v>
      </c>
      <c r="BR42" s="634">
        <f t="shared" si="40"/>
        <v>0</v>
      </c>
      <c r="BS42" s="728"/>
      <c r="BT42" s="640" t="str">
        <f t="shared" si="41"/>
        <v xml:space="preserve"> </v>
      </c>
    </row>
    <row r="43" spans="1:72" s="47" customFormat="1" ht="15" customHeight="1" x14ac:dyDescent="0.3">
      <c r="A43" s="43" t="s">
        <v>9</v>
      </c>
      <c r="B43" s="123" t="s">
        <v>731</v>
      </c>
      <c r="C43" s="134" t="str">
        <f>IF(VLOOKUP(B43,'Pivot Table'!$B$5:$G$2000,3,FALSE)=1,"Yes","No")</f>
        <v>Yes</v>
      </c>
      <c r="D43" s="170" t="str">
        <f t="shared" si="0"/>
        <v>Yes</v>
      </c>
      <c r="E43" s="172"/>
      <c r="F43" s="113">
        <v>41061</v>
      </c>
      <c r="G43" s="119" t="s">
        <v>1127</v>
      </c>
      <c r="H43" s="119" t="s">
        <v>1127</v>
      </c>
      <c r="I43" s="172"/>
      <c r="J43" s="172" t="s">
        <v>713</v>
      </c>
      <c r="K43" s="45" t="str">
        <f t="shared" si="1"/>
        <v>12</v>
      </c>
      <c r="L43" s="45" t="str">
        <f t="shared" si="2"/>
        <v>12X</v>
      </c>
      <c r="M43" s="113">
        <v>41214</v>
      </c>
      <c r="N43" s="252"/>
      <c r="O43" s="189" t="str">
        <f>IF(VLOOKUP(B43,'Pivot Table'!$B$5:$G$2000,2,FALSE)=1,"Yes","No")</f>
        <v>No</v>
      </c>
      <c r="P43" s="190" t="str">
        <f t="shared" si="3"/>
        <v xml:space="preserve"> </v>
      </c>
      <c r="Q43" s="190"/>
      <c r="R43" s="190"/>
      <c r="S43" s="191"/>
      <c r="T43" s="190"/>
      <c r="U43" s="190"/>
      <c r="V43" s="189" t="str">
        <f t="shared" si="4"/>
        <v>12</v>
      </c>
      <c r="W43" s="196" t="str">
        <f t="shared" si="5"/>
        <v>12</v>
      </c>
      <c r="X43" s="191"/>
      <c r="Y43" s="404"/>
      <c r="Z43" s="207" t="str">
        <f>IF(VLOOKUP(B43,'Pivot Table'!$B$5:$G$2000,5,FALSE)=1,"Yes","No")</f>
        <v>Yes</v>
      </c>
      <c r="AA43" s="207" t="str">
        <f>IF(VLOOKUP(B43,'Pivot Table'!$B$5:$G$2000,4,FALSE)=1,"Yes","No")</f>
        <v>No</v>
      </c>
      <c r="AB43" s="185" t="str">
        <f t="shared" si="66"/>
        <v>Yes</v>
      </c>
      <c r="AC43" s="183"/>
      <c r="AD43" s="306"/>
      <c r="AE43" s="239" t="s">
        <v>1127</v>
      </c>
      <c r="AF43" s="307"/>
      <c r="AG43" s="181" t="s">
        <v>713</v>
      </c>
      <c r="AH43" s="208" t="str">
        <f t="shared" si="7"/>
        <v>12</v>
      </c>
      <c r="AI43" s="209" t="str">
        <f t="shared" si="8"/>
        <v>12X</v>
      </c>
      <c r="AJ43" s="462">
        <v>41791</v>
      </c>
      <c r="AK43" s="652"/>
      <c r="AL43" s="634">
        <f t="shared" si="9"/>
        <v>1</v>
      </c>
      <c r="AM43" s="634">
        <f t="shared" si="10"/>
        <v>0</v>
      </c>
      <c r="AN43" s="635">
        <f t="shared" si="11"/>
        <v>1</v>
      </c>
      <c r="AO43" s="636">
        <f t="shared" si="67"/>
        <v>2</v>
      </c>
      <c r="AP43" s="634">
        <f t="shared" si="13"/>
        <v>1</v>
      </c>
      <c r="AQ43" s="634">
        <f t="shared" si="14"/>
        <v>0</v>
      </c>
      <c r="AR43" s="634">
        <f t="shared" si="15"/>
        <v>1</v>
      </c>
      <c r="AS43" s="637">
        <f t="shared" si="68"/>
        <v>2</v>
      </c>
      <c r="AT43" s="638" t="str">
        <f t="shared" si="69"/>
        <v>F</v>
      </c>
      <c r="AU43" s="634">
        <f t="shared" si="18"/>
        <v>0</v>
      </c>
      <c r="AV43" s="634">
        <f t="shared" si="19"/>
        <v>0</v>
      </c>
      <c r="AW43" s="675" t="s">
        <v>1127</v>
      </c>
      <c r="AX43" s="639" t="str">
        <f t="shared" si="20"/>
        <v>12Yes</v>
      </c>
      <c r="AY43" s="639" t="str">
        <f t="shared" si="21"/>
        <v>12No</v>
      </c>
      <c r="AZ43" s="639" t="str">
        <f t="shared" si="22"/>
        <v>12Yes</v>
      </c>
      <c r="BA43" s="634" t="str">
        <f t="shared" si="23"/>
        <v>12X</v>
      </c>
      <c r="BB43" s="634" t="str">
        <f t="shared" si="24"/>
        <v>12</v>
      </c>
      <c r="BC43" s="634" t="str">
        <f t="shared" si="25"/>
        <v>12X</v>
      </c>
      <c r="BD43" s="640" t="str">
        <f t="shared" si="26"/>
        <v xml:space="preserve"> </v>
      </c>
      <c r="BE43" s="640" t="str">
        <f t="shared" si="27"/>
        <v xml:space="preserve"> </v>
      </c>
      <c r="BF43" s="640" t="str">
        <f t="shared" si="28"/>
        <v xml:space="preserve"> </v>
      </c>
      <c r="BG43" s="640" t="str">
        <f t="shared" si="29"/>
        <v xml:space="preserve"> </v>
      </c>
      <c r="BH43" s="640" t="str">
        <f t="shared" si="30"/>
        <v xml:space="preserve"> </v>
      </c>
      <c r="BI43" s="677" t="str">
        <f t="shared" si="31"/>
        <v xml:space="preserve"> </v>
      </c>
      <c r="BJ43" s="640" t="str">
        <f t="shared" si="32"/>
        <v xml:space="preserve"> </v>
      </c>
      <c r="BK43" s="305" t="str">
        <f t="shared" si="33"/>
        <v xml:space="preserve"> </v>
      </c>
      <c r="BL43" s="523" t="str">
        <f t="shared" si="34"/>
        <v>F</v>
      </c>
      <c r="BM43" s="640" t="str">
        <f t="shared" si="35"/>
        <v xml:space="preserve"> </v>
      </c>
      <c r="BN43" s="640" t="str">
        <f t="shared" si="36"/>
        <v xml:space="preserve"> </v>
      </c>
      <c r="BO43" s="640" t="str">
        <f t="shared" si="37"/>
        <v xml:space="preserve"> </v>
      </c>
      <c r="BP43" s="640" t="str">
        <f t="shared" si="38"/>
        <v xml:space="preserve"> </v>
      </c>
      <c r="BQ43" s="640" t="str">
        <f t="shared" si="39"/>
        <v xml:space="preserve"> </v>
      </c>
      <c r="BR43" s="634">
        <f t="shared" si="40"/>
        <v>0</v>
      </c>
      <c r="BS43" s="728"/>
      <c r="BT43" s="640" t="str">
        <f t="shared" si="41"/>
        <v xml:space="preserve"> </v>
      </c>
    </row>
    <row r="44" spans="1:72" s="47" customFormat="1" ht="15" customHeight="1" x14ac:dyDescent="0.3">
      <c r="A44" s="43" t="s">
        <v>9</v>
      </c>
      <c r="B44" s="123" t="s">
        <v>732</v>
      </c>
      <c r="C44" s="134" t="str">
        <f>IF(VLOOKUP(B44,'Pivot Table'!$B$5:$G$2000,3,FALSE)=1,"Yes","No")</f>
        <v>Yes</v>
      </c>
      <c r="D44" s="170" t="str">
        <f t="shared" si="0"/>
        <v>Yes</v>
      </c>
      <c r="E44" s="172"/>
      <c r="F44" s="113">
        <v>41061</v>
      </c>
      <c r="G44" s="119" t="s">
        <v>1127</v>
      </c>
      <c r="H44" s="119" t="s">
        <v>1127</v>
      </c>
      <c r="I44" s="172"/>
      <c r="J44" s="172" t="s">
        <v>713</v>
      </c>
      <c r="K44" s="45" t="str">
        <f t="shared" si="1"/>
        <v>12</v>
      </c>
      <c r="L44" s="45" t="str">
        <f t="shared" si="2"/>
        <v>12X</v>
      </c>
      <c r="M44" s="113">
        <v>41214</v>
      </c>
      <c r="N44" s="252"/>
      <c r="O44" s="189" t="str">
        <f>IF(VLOOKUP(B44,'Pivot Table'!$B$5:$G$2000,2,FALSE)=1,"Yes","No")</f>
        <v>No</v>
      </c>
      <c r="P44" s="190" t="str">
        <f t="shared" si="3"/>
        <v xml:space="preserve"> </v>
      </c>
      <c r="Q44" s="190"/>
      <c r="R44" s="190"/>
      <c r="S44" s="191"/>
      <c r="T44" s="190"/>
      <c r="U44" s="190"/>
      <c r="V44" s="189" t="str">
        <f t="shared" si="4"/>
        <v>12</v>
      </c>
      <c r="W44" s="196" t="str">
        <f t="shared" si="5"/>
        <v>12</v>
      </c>
      <c r="X44" s="191"/>
      <c r="Y44" s="404"/>
      <c r="Z44" s="207" t="str">
        <f>IF(VLOOKUP(B44,'Pivot Table'!$B$5:$G$2000,5,FALSE)=1,"Yes","No")</f>
        <v>Yes</v>
      </c>
      <c r="AA44" s="207" t="str">
        <f>IF(VLOOKUP(B44,'Pivot Table'!$B$5:$G$2000,4,FALSE)=1,"Yes","No")</f>
        <v>No</v>
      </c>
      <c r="AB44" s="185" t="str">
        <f t="shared" si="66"/>
        <v>Yes</v>
      </c>
      <c r="AC44" s="183"/>
      <c r="AD44" s="306"/>
      <c r="AE44" s="239" t="s">
        <v>1127</v>
      </c>
      <c r="AF44" s="307"/>
      <c r="AG44" s="181" t="s">
        <v>713</v>
      </c>
      <c r="AH44" s="208" t="str">
        <f t="shared" si="7"/>
        <v>12</v>
      </c>
      <c r="AI44" s="209" t="str">
        <f t="shared" si="8"/>
        <v>12X</v>
      </c>
      <c r="AJ44" s="462">
        <v>41791</v>
      </c>
      <c r="AK44" s="652"/>
      <c r="AL44" s="634">
        <f t="shared" si="9"/>
        <v>1</v>
      </c>
      <c r="AM44" s="634">
        <f t="shared" si="10"/>
        <v>0</v>
      </c>
      <c r="AN44" s="635">
        <f t="shared" si="11"/>
        <v>1</v>
      </c>
      <c r="AO44" s="636">
        <f t="shared" si="67"/>
        <v>2</v>
      </c>
      <c r="AP44" s="634">
        <f t="shared" si="13"/>
        <v>1</v>
      </c>
      <c r="AQ44" s="634">
        <f t="shared" si="14"/>
        <v>0</v>
      </c>
      <c r="AR44" s="634">
        <f t="shared" si="15"/>
        <v>1</v>
      </c>
      <c r="AS44" s="637">
        <f t="shared" si="68"/>
        <v>2</v>
      </c>
      <c r="AT44" s="638" t="str">
        <f t="shared" si="69"/>
        <v>F</v>
      </c>
      <c r="AU44" s="634">
        <f t="shared" si="18"/>
        <v>0</v>
      </c>
      <c r="AV44" s="634">
        <f t="shared" si="19"/>
        <v>0</v>
      </c>
      <c r="AW44" s="675" t="s">
        <v>1127</v>
      </c>
      <c r="AX44" s="639" t="str">
        <f t="shared" si="20"/>
        <v>12Yes</v>
      </c>
      <c r="AY44" s="639" t="str">
        <f t="shared" si="21"/>
        <v>12No</v>
      </c>
      <c r="AZ44" s="639" t="str">
        <f t="shared" si="22"/>
        <v>12Yes</v>
      </c>
      <c r="BA44" s="634" t="str">
        <f t="shared" si="23"/>
        <v>12X</v>
      </c>
      <c r="BB44" s="634" t="str">
        <f t="shared" si="24"/>
        <v>12</v>
      </c>
      <c r="BC44" s="634" t="str">
        <f t="shared" si="25"/>
        <v>12X</v>
      </c>
      <c r="BD44" s="640" t="str">
        <f t="shared" si="26"/>
        <v xml:space="preserve"> </v>
      </c>
      <c r="BE44" s="640" t="str">
        <f t="shared" si="27"/>
        <v xml:space="preserve"> </v>
      </c>
      <c r="BF44" s="640" t="str">
        <f t="shared" si="28"/>
        <v xml:space="preserve"> </v>
      </c>
      <c r="BG44" s="640" t="str">
        <f t="shared" si="29"/>
        <v xml:space="preserve"> </v>
      </c>
      <c r="BH44" s="640" t="str">
        <f t="shared" si="30"/>
        <v xml:space="preserve"> </v>
      </c>
      <c r="BI44" s="677" t="str">
        <f t="shared" si="31"/>
        <v xml:space="preserve"> </v>
      </c>
      <c r="BJ44" s="640" t="str">
        <f t="shared" si="32"/>
        <v xml:space="preserve"> </v>
      </c>
      <c r="BK44" s="305" t="str">
        <f t="shared" si="33"/>
        <v xml:space="preserve"> </v>
      </c>
      <c r="BL44" s="523" t="str">
        <f t="shared" si="34"/>
        <v>F</v>
      </c>
      <c r="BM44" s="640" t="str">
        <f t="shared" si="35"/>
        <v xml:space="preserve"> </v>
      </c>
      <c r="BN44" s="640" t="str">
        <f t="shared" si="36"/>
        <v xml:space="preserve"> </v>
      </c>
      <c r="BO44" s="640" t="str">
        <f t="shared" si="37"/>
        <v xml:space="preserve"> </v>
      </c>
      <c r="BP44" s="640" t="str">
        <f t="shared" si="38"/>
        <v xml:space="preserve"> </v>
      </c>
      <c r="BQ44" s="640" t="str">
        <f t="shared" si="39"/>
        <v xml:space="preserve"> </v>
      </c>
      <c r="BR44" s="634">
        <f t="shared" si="40"/>
        <v>0</v>
      </c>
      <c r="BS44" s="728"/>
      <c r="BT44" s="640" t="str">
        <f t="shared" si="41"/>
        <v xml:space="preserve"> </v>
      </c>
    </row>
    <row r="45" spans="1:72" s="47" customFormat="1" ht="15" customHeight="1" x14ac:dyDescent="0.3">
      <c r="A45" s="43" t="s">
        <v>9</v>
      </c>
      <c r="B45" s="123" t="s">
        <v>733</v>
      </c>
      <c r="C45" s="134" t="str">
        <f>IF(VLOOKUP(B45,'Pivot Table'!$B$5:$G$2000,3,FALSE)=1,"Yes","No")</f>
        <v>Yes</v>
      </c>
      <c r="D45" s="170" t="str">
        <f t="shared" si="0"/>
        <v>Yes</v>
      </c>
      <c r="E45" s="172"/>
      <c r="F45" s="113">
        <v>41061</v>
      </c>
      <c r="G45" s="119" t="s">
        <v>1127</v>
      </c>
      <c r="H45" s="119" t="s">
        <v>1127</v>
      </c>
      <c r="I45" s="172"/>
      <c r="J45" s="172" t="s">
        <v>713</v>
      </c>
      <c r="K45" s="45" t="str">
        <f t="shared" si="1"/>
        <v>12</v>
      </c>
      <c r="L45" s="45" t="str">
        <f t="shared" si="2"/>
        <v>12X</v>
      </c>
      <c r="M45" s="113">
        <v>41214</v>
      </c>
      <c r="N45" s="252"/>
      <c r="O45" s="189" t="str">
        <f>IF(VLOOKUP(B45,'Pivot Table'!$B$5:$G$2000,2,FALSE)=1,"Yes","No")</f>
        <v>No</v>
      </c>
      <c r="P45" s="190" t="str">
        <f t="shared" si="3"/>
        <v xml:space="preserve"> </v>
      </c>
      <c r="Q45" s="190"/>
      <c r="R45" s="190"/>
      <c r="S45" s="191"/>
      <c r="T45" s="190"/>
      <c r="U45" s="190"/>
      <c r="V45" s="189" t="str">
        <f t="shared" si="4"/>
        <v>12</v>
      </c>
      <c r="W45" s="196" t="str">
        <f t="shared" si="5"/>
        <v>12</v>
      </c>
      <c r="X45" s="191"/>
      <c r="Y45" s="404"/>
      <c r="Z45" s="207" t="str">
        <f>IF(VLOOKUP(B45,'Pivot Table'!$B$5:$G$2000,5,FALSE)=1,"Yes","No")</f>
        <v>Yes</v>
      </c>
      <c r="AA45" s="207" t="str">
        <f>IF(VLOOKUP(B45,'Pivot Table'!$B$5:$G$2000,4,FALSE)=1,"Yes","No")</f>
        <v>No</v>
      </c>
      <c r="AB45" s="185" t="str">
        <f t="shared" si="66"/>
        <v>Yes</v>
      </c>
      <c r="AC45" s="183"/>
      <c r="AD45" s="306"/>
      <c r="AE45" s="239" t="s">
        <v>1127</v>
      </c>
      <c r="AF45" s="307"/>
      <c r="AG45" s="181" t="s">
        <v>713</v>
      </c>
      <c r="AH45" s="208" t="str">
        <f t="shared" si="7"/>
        <v>12</v>
      </c>
      <c r="AI45" s="209" t="str">
        <f t="shared" si="8"/>
        <v>12X</v>
      </c>
      <c r="AJ45" s="462">
        <v>41791</v>
      </c>
      <c r="AK45" s="652"/>
      <c r="AL45" s="634">
        <f t="shared" si="9"/>
        <v>1</v>
      </c>
      <c r="AM45" s="634">
        <f t="shared" si="10"/>
        <v>0</v>
      </c>
      <c r="AN45" s="635">
        <f t="shared" si="11"/>
        <v>1</v>
      </c>
      <c r="AO45" s="636">
        <f t="shared" si="67"/>
        <v>2</v>
      </c>
      <c r="AP45" s="634">
        <f t="shared" si="13"/>
        <v>1</v>
      </c>
      <c r="AQ45" s="634">
        <f t="shared" si="14"/>
        <v>0</v>
      </c>
      <c r="AR45" s="634">
        <f t="shared" si="15"/>
        <v>1</v>
      </c>
      <c r="AS45" s="637">
        <f t="shared" si="68"/>
        <v>2</v>
      </c>
      <c r="AT45" s="638" t="str">
        <f t="shared" si="69"/>
        <v>F</v>
      </c>
      <c r="AU45" s="634">
        <f t="shared" si="18"/>
        <v>0</v>
      </c>
      <c r="AV45" s="634">
        <f t="shared" si="19"/>
        <v>0</v>
      </c>
      <c r="AW45" s="675" t="s">
        <v>1127</v>
      </c>
      <c r="AX45" s="639" t="str">
        <f t="shared" si="20"/>
        <v>12Yes</v>
      </c>
      <c r="AY45" s="639" t="str">
        <f t="shared" si="21"/>
        <v>12No</v>
      </c>
      <c r="AZ45" s="639" t="str">
        <f t="shared" si="22"/>
        <v>12Yes</v>
      </c>
      <c r="BA45" s="634" t="str">
        <f t="shared" si="23"/>
        <v>12X</v>
      </c>
      <c r="BB45" s="634" t="str">
        <f t="shared" si="24"/>
        <v>12</v>
      </c>
      <c r="BC45" s="634" t="str">
        <f t="shared" si="25"/>
        <v>12X</v>
      </c>
      <c r="BD45" s="640" t="str">
        <f t="shared" si="26"/>
        <v xml:space="preserve"> </v>
      </c>
      <c r="BE45" s="640" t="str">
        <f t="shared" si="27"/>
        <v xml:space="preserve"> </v>
      </c>
      <c r="BF45" s="640" t="str">
        <f t="shared" si="28"/>
        <v xml:space="preserve"> </v>
      </c>
      <c r="BG45" s="640" t="str">
        <f t="shared" si="29"/>
        <v xml:space="preserve"> </v>
      </c>
      <c r="BH45" s="640" t="str">
        <f t="shared" si="30"/>
        <v xml:space="preserve"> </v>
      </c>
      <c r="BI45" s="677" t="str">
        <f t="shared" si="31"/>
        <v xml:space="preserve"> </v>
      </c>
      <c r="BJ45" s="640" t="str">
        <f t="shared" si="32"/>
        <v xml:space="preserve"> </v>
      </c>
      <c r="BK45" s="305" t="str">
        <f t="shared" si="33"/>
        <v xml:space="preserve"> </v>
      </c>
      <c r="BL45" s="523" t="str">
        <f t="shared" si="34"/>
        <v>F</v>
      </c>
      <c r="BM45" s="640" t="str">
        <f t="shared" si="35"/>
        <v xml:space="preserve"> </v>
      </c>
      <c r="BN45" s="640" t="str">
        <f t="shared" si="36"/>
        <v xml:space="preserve"> </v>
      </c>
      <c r="BO45" s="640" t="str">
        <f t="shared" si="37"/>
        <v xml:space="preserve"> </v>
      </c>
      <c r="BP45" s="640" t="str">
        <f t="shared" si="38"/>
        <v xml:space="preserve"> </v>
      </c>
      <c r="BQ45" s="640" t="str">
        <f t="shared" si="39"/>
        <v xml:space="preserve"> </v>
      </c>
      <c r="BR45" s="634">
        <f t="shared" si="40"/>
        <v>0</v>
      </c>
      <c r="BS45" s="728"/>
      <c r="BT45" s="640" t="str">
        <f t="shared" si="41"/>
        <v xml:space="preserve"> </v>
      </c>
    </row>
    <row r="46" spans="1:72" s="47" customFormat="1" ht="15" customHeight="1" x14ac:dyDescent="0.3">
      <c r="A46" s="43" t="s">
        <v>9</v>
      </c>
      <c r="B46" s="123" t="s">
        <v>734</v>
      </c>
      <c r="C46" s="134" t="str">
        <f>IF(VLOOKUP(B46,'Pivot Table'!$B$5:$G$2000,3,FALSE)=1,"Yes","No")</f>
        <v>Yes</v>
      </c>
      <c r="D46" s="170" t="str">
        <f t="shared" si="0"/>
        <v>Yes</v>
      </c>
      <c r="E46" s="172"/>
      <c r="F46" s="113">
        <v>41061</v>
      </c>
      <c r="G46" s="119" t="s">
        <v>1127</v>
      </c>
      <c r="H46" s="119" t="s">
        <v>1127</v>
      </c>
      <c r="I46" s="172"/>
      <c r="J46" s="172" t="s">
        <v>713</v>
      </c>
      <c r="K46" s="45" t="str">
        <f t="shared" si="1"/>
        <v>12</v>
      </c>
      <c r="L46" s="45" t="str">
        <f t="shared" si="2"/>
        <v>12X</v>
      </c>
      <c r="M46" s="113">
        <v>41214</v>
      </c>
      <c r="N46" s="252"/>
      <c r="O46" s="189" t="str">
        <f>IF(VLOOKUP(B46,'Pivot Table'!$B$5:$G$2000,2,FALSE)=1,"Yes","No")</f>
        <v>No</v>
      </c>
      <c r="P46" s="190" t="str">
        <f t="shared" si="3"/>
        <v xml:space="preserve"> </v>
      </c>
      <c r="Q46" s="190"/>
      <c r="R46" s="190"/>
      <c r="S46" s="191"/>
      <c r="T46" s="190"/>
      <c r="U46" s="190"/>
      <c r="V46" s="189" t="str">
        <f t="shared" si="4"/>
        <v>12</v>
      </c>
      <c r="W46" s="196" t="str">
        <f t="shared" si="5"/>
        <v>12</v>
      </c>
      <c r="X46" s="191"/>
      <c r="Y46" s="404"/>
      <c r="Z46" s="207" t="str">
        <f>IF(VLOOKUP(B46,'Pivot Table'!$B$5:$G$2000,5,FALSE)=1,"Yes","No")</f>
        <v>Yes</v>
      </c>
      <c r="AA46" s="207" t="str">
        <f>IF(VLOOKUP(B46,'Pivot Table'!$B$5:$G$2000,4,FALSE)=1,"Yes","No")</f>
        <v>No</v>
      </c>
      <c r="AB46" s="185" t="str">
        <f t="shared" si="66"/>
        <v>Yes</v>
      </c>
      <c r="AC46" s="183"/>
      <c r="AD46" s="306"/>
      <c r="AE46" s="239" t="s">
        <v>1127</v>
      </c>
      <c r="AF46" s="307"/>
      <c r="AG46" s="181" t="s">
        <v>713</v>
      </c>
      <c r="AH46" s="208" t="str">
        <f t="shared" si="7"/>
        <v>12</v>
      </c>
      <c r="AI46" s="209" t="str">
        <f t="shared" si="8"/>
        <v>12X</v>
      </c>
      <c r="AJ46" s="462">
        <v>41791</v>
      </c>
      <c r="AK46" s="652"/>
      <c r="AL46" s="634">
        <f t="shared" si="9"/>
        <v>1</v>
      </c>
      <c r="AM46" s="634">
        <f t="shared" si="10"/>
        <v>0</v>
      </c>
      <c r="AN46" s="635">
        <f t="shared" si="11"/>
        <v>1</v>
      </c>
      <c r="AO46" s="636">
        <f t="shared" si="67"/>
        <v>2</v>
      </c>
      <c r="AP46" s="634">
        <f t="shared" si="13"/>
        <v>1</v>
      </c>
      <c r="AQ46" s="634">
        <f t="shared" si="14"/>
        <v>0</v>
      </c>
      <c r="AR46" s="634">
        <f t="shared" si="15"/>
        <v>1</v>
      </c>
      <c r="AS46" s="637">
        <f t="shared" si="68"/>
        <v>2</v>
      </c>
      <c r="AT46" s="638" t="str">
        <f t="shared" si="69"/>
        <v>F</v>
      </c>
      <c r="AU46" s="634">
        <f t="shared" si="18"/>
        <v>0</v>
      </c>
      <c r="AV46" s="634">
        <f t="shared" si="19"/>
        <v>0</v>
      </c>
      <c r="AW46" s="675" t="s">
        <v>1127</v>
      </c>
      <c r="AX46" s="639" t="str">
        <f t="shared" si="20"/>
        <v>12Yes</v>
      </c>
      <c r="AY46" s="639" t="str">
        <f t="shared" si="21"/>
        <v>12No</v>
      </c>
      <c r="AZ46" s="639" t="str">
        <f t="shared" si="22"/>
        <v>12Yes</v>
      </c>
      <c r="BA46" s="634" t="str">
        <f t="shared" si="23"/>
        <v>12X</v>
      </c>
      <c r="BB46" s="634" t="str">
        <f t="shared" si="24"/>
        <v>12</v>
      </c>
      <c r="BC46" s="634" t="str">
        <f t="shared" si="25"/>
        <v>12X</v>
      </c>
      <c r="BD46" s="640" t="str">
        <f t="shared" si="26"/>
        <v xml:space="preserve"> </v>
      </c>
      <c r="BE46" s="640" t="str">
        <f t="shared" si="27"/>
        <v xml:space="preserve"> </v>
      </c>
      <c r="BF46" s="640" t="str">
        <f t="shared" si="28"/>
        <v xml:space="preserve"> </v>
      </c>
      <c r="BG46" s="640" t="str">
        <f t="shared" si="29"/>
        <v xml:space="preserve"> </v>
      </c>
      <c r="BH46" s="640" t="str">
        <f t="shared" si="30"/>
        <v xml:space="preserve"> </v>
      </c>
      <c r="BI46" s="677" t="str">
        <f t="shared" si="31"/>
        <v xml:space="preserve"> </v>
      </c>
      <c r="BJ46" s="640" t="str">
        <f t="shared" si="32"/>
        <v xml:space="preserve"> </v>
      </c>
      <c r="BK46" s="305" t="str">
        <f t="shared" si="33"/>
        <v xml:space="preserve"> </v>
      </c>
      <c r="BL46" s="523" t="str">
        <f t="shared" si="34"/>
        <v>F</v>
      </c>
      <c r="BM46" s="640" t="str">
        <f t="shared" si="35"/>
        <v xml:space="preserve"> </v>
      </c>
      <c r="BN46" s="640" t="str">
        <f t="shared" si="36"/>
        <v xml:space="preserve"> </v>
      </c>
      <c r="BO46" s="640" t="str">
        <f t="shared" si="37"/>
        <v xml:space="preserve"> </v>
      </c>
      <c r="BP46" s="640" t="str">
        <f t="shared" si="38"/>
        <v xml:space="preserve"> </v>
      </c>
      <c r="BQ46" s="640" t="str">
        <f t="shared" si="39"/>
        <v xml:space="preserve"> </v>
      </c>
      <c r="BR46" s="634">
        <f t="shared" si="40"/>
        <v>0</v>
      </c>
      <c r="BS46" s="728"/>
      <c r="BT46" s="640" t="str">
        <f t="shared" si="41"/>
        <v xml:space="preserve"> </v>
      </c>
    </row>
    <row r="47" spans="1:72" s="47" customFormat="1" ht="15" customHeight="1" x14ac:dyDescent="0.3">
      <c r="A47" s="43" t="s">
        <v>9</v>
      </c>
      <c r="B47" s="123" t="s">
        <v>735</v>
      </c>
      <c r="C47" s="134" t="str">
        <f>IF(VLOOKUP(B47,'Pivot Table'!$B$5:$G$2000,3,FALSE)=1,"Yes","No")</f>
        <v>Yes</v>
      </c>
      <c r="D47" s="170" t="str">
        <f t="shared" si="0"/>
        <v>Yes</v>
      </c>
      <c r="E47" s="172"/>
      <c r="F47" s="113">
        <v>41061</v>
      </c>
      <c r="G47" s="119" t="s">
        <v>1127</v>
      </c>
      <c r="H47" s="119" t="s">
        <v>1127</v>
      </c>
      <c r="I47" s="172"/>
      <c r="J47" s="172" t="s">
        <v>713</v>
      </c>
      <c r="K47" s="45" t="str">
        <f t="shared" si="1"/>
        <v>12</v>
      </c>
      <c r="L47" s="45" t="str">
        <f t="shared" si="2"/>
        <v>12X</v>
      </c>
      <c r="M47" s="113">
        <v>41214</v>
      </c>
      <c r="N47" s="252"/>
      <c r="O47" s="189" t="str">
        <f>IF(VLOOKUP(B47,'Pivot Table'!$B$5:$G$2000,2,FALSE)=1,"Yes","No")</f>
        <v>No</v>
      </c>
      <c r="P47" s="190" t="str">
        <f t="shared" si="3"/>
        <v xml:space="preserve"> </v>
      </c>
      <c r="Q47" s="190"/>
      <c r="R47" s="190"/>
      <c r="S47" s="191"/>
      <c r="T47" s="190"/>
      <c r="U47" s="190"/>
      <c r="V47" s="189" t="str">
        <f t="shared" si="4"/>
        <v>12</v>
      </c>
      <c r="W47" s="196" t="str">
        <f t="shared" si="5"/>
        <v>12</v>
      </c>
      <c r="X47" s="191"/>
      <c r="Y47" s="404"/>
      <c r="Z47" s="207" t="str">
        <f>IF(VLOOKUP(B47,'Pivot Table'!$B$5:$G$2000,5,FALSE)=1,"Yes","No")</f>
        <v>Yes</v>
      </c>
      <c r="AA47" s="207" t="str">
        <f>IF(VLOOKUP(B47,'Pivot Table'!$B$5:$G$2000,4,FALSE)=1,"Yes","No")</f>
        <v>No</v>
      </c>
      <c r="AB47" s="185" t="str">
        <f t="shared" si="66"/>
        <v>Yes</v>
      </c>
      <c r="AC47" s="183"/>
      <c r="AD47" s="306"/>
      <c r="AE47" s="239" t="s">
        <v>1127</v>
      </c>
      <c r="AF47" s="307"/>
      <c r="AG47" s="181" t="s">
        <v>713</v>
      </c>
      <c r="AH47" s="208" t="str">
        <f t="shared" si="7"/>
        <v>12</v>
      </c>
      <c r="AI47" s="209" t="str">
        <f t="shared" si="8"/>
        <v>12X</v>
      </c>
      <c r="AJ47" s="462">
        <v>41791</v>
      </c>
      <c r="AK47" s="652"/>
      <c r="AL47" s="634">
        <f t="shared" si="9"/>
        <v>1</v>
      </c>
      <c r="AM47" s="634">
        <f t="shared" si="10"/>
        <v>0</v>
      </c>
      <c r="AN47" s="635">
        <f t="shared" si="11"/>
        <v>1</v>
      </c>
      <c r="AO47" s="636">
        <f t="shared" si="67"/>
        <v>2</v>
      </c>
      <c r="AP47" s="634">
        <f t="shared" si="13"/>
        <v>1</v>
      </c>
      <c r="AQ47" s="634">
        <f t="shared" si="14"/>
        <v>0</v>
      </c>
      <c r="AR47" s="634">
        <f t="shared" si="15"/>
        <v>1</v>
      </c>
      <c r="AS47" s="637">
        <f t="shared" si="68"/>
        <v>2</v>
      </c>
      <c r="AT47" s="638" t="str">
        <f t="shared" si="69"/>
        <v>F</v>
      </c>
      <c r="AU47" s="634">
        <f t="shared" si="18"/>
        <v>0</v>
      </c>
      <c r="AV47" s="634">
        <f t="shared" si="19"/>
        <v>0</v>
      </c>
      <c r="AW47" s="675" t="s">
        <v>1127</v>
      </c>
      <c r="AX47" s="639" t="str">
        <f t="shared" si="20"/>
        <v>12Yes</v>
      </c>
      <c r="AY47" s="639" t="str">
        <f t="shared" si="21"/>
        <v>12No</v>
      </c>
      <c r="AZ47" s="639" t="str">
        <f t="shared" si="22"/>
        <v>12Yes</v>
      </c>
      <c r="BA47" s="634" t="str">
        <f t="shared" si="23"/>
        <v>12X</v>
      </c>
      <c r="BB47" s="634" t="str">
        <f t="shared" si="24"/>
        <v>12</v>
      </c>
      <c r="BC47" s="634" t="str">
        <f t="shared" si="25"/>
        <v>12X</v>
      </c>
      <c r="BD47" s="640" t="str">
        <f t="shared" si="26"/>
        <v xml:space="preserve"> </v>
      </c>
      <c r="BE47" s="640" t="str">
        <f t="shared" si="27"/>
        <v xml:space="preserve"> </v>
      </c>
      <c r="BF47" s="640" t="str">
        <f t="shared" si="28"/>
        <v xml:space="preserve"> </v>
      </c>
      <c r="BG47" s="640" t="str">
        <f t="shared" si="29"/>
        <v xml:space="preserve"> </v>
      </c>
      <c r="BH47" s="640" t="str">
        <f t="shared" si="30"/>
        <v xml:space="preserve"> </v>
      </c>
      <c r="BI47" s="677" t="str">
        <f t="shared" si="31"/>
        <v xml:space="preserve"> </v>
      </c>
      <c r="BJ47" s="640" t="str">
        <f t="shared" si="32"/>
        <v xml:space="preserve"> </v>
      </c>
      <c r="BK47" s="305" t="str">
        <f t="shared" si="33"/>
        <v xml:space="preserve"> </v>
      </c>
      <c r="BL47" s="523" t="str">
        <f t="shared" si="34"/>
        <v>F</v>
      </c>
      <c r="BM47" s="640" t="str">
        <f t="shared" si="35"/>
        <v xml:space="preserve"> </v>
      </c>
      <c r="BN47" s="640" t="str">
        <f t="shared" si="36"/>
        <v xml:space="preserve"> </v>
      </c>
      <c r="BO47" s="640" t="str">
        <f t="shared" si="37"/>
        <v xml:space="preserve"> </v>
      </c>
      <c r="BP47" s="640" t="str">
        <f t="shared" si="38"/>
        <v xml:space="preserve"> </v>
      </c>
      <c r="BQ47" s="640" t="str">
        <f t="shared" si="39"/>
        <v xml:space="preserve"> </v>
      </c>
      <c r="BR47" s="634">
        <f t="shared" si="40"/>
        <v>0</v>
      </c>
      <c r="BS47" s="728"/>
      <c r="BT47" s="640" t="str">
        <f t="shared" si="41"/>
        <v xml:space="preserve"> </v>
      </c>
    </row>
    <row r="48" spans="1:72" s="47" customFormat="1" ht="15" customHeight="1" x14ac:dyDescent="0.3">
      <c r="A48" s="43" t="s">
        <v>9</v>
      </c>
      <c r="B48" s="123" t="s">
        <v>736</v>
      </c>
      <c r="C48" s="134" t="str">
        <f>IF(VLOOKUP(B48,'Pivot Table'!$B$5:$G$2000,3,FALSE)=1,"Yes","No")</f>
        <v>Yes</v>
      </c>
      <c r="D48" s="170" t="str">
        <f t="shared" si="0"/>
        <v>Yes</v>
      </c>
      <c r="E48" s="172"/>
      <c r="F48" s="113">
        <v>41061</v>
      </c>
      <c r="G48" s="119" t="s">
        <v>1127</v>
      </c>
      <c r="H48" s="119" t="s">
        <v>1127</v>
      </c>
      <c r="I48" s="172"/>
      <c r="J48" s="172" t="s">
        <v>713</v>
      </c>
      <c r="K48" s="45" t="str">
        <f t="shared" si="1"/>
        <v>12</v>
      </c>
      <c r="L48" s="45" t="str">
        <f t="shared" si="2"/>
        <v>12X</v>
      </c>
      <c r="M48" s="113">
        <v>41214</v>
      </c>
      <c r="N48" s="252"/>
      <c r="O48" s="189" t="str">
        <f>IF(VLOOKUP(B48,'Pivot Table'!$B$5:$G$2000,2,FALSE)=1,"Yes","No")</f>
        <v>No</v>
      </c>
      <c r="P48" s="190" t="str">
        <f t="shared" si="3"/>
        <v xml:space="preserve"> </v>
      </c>
      <c r="Q48" s="190"/>
      <c r="R48" s="190"/>
      <c r="S48" s="191"/>
      <c r="T48" s="190"/>
      <c r="U48" s="190"/>
      <c r="V48" s="189" t="str">
        <f t="shared" si="4"/>
        <v>12</v>
      </c>
      <c r="W48" s="196" t="str">
        <f t="shared" si="5"/>
        <v>12</v>
      </c>
      <c r="X48" s="191"/>
      <c r="Y48" s="404"/>
      <c r="Z48" s="207" t="str">
        <f>IF(VLOOKUP(B48,'Pivot Table'!$B$5:$G$2000,5,FALSE)=1,"Yes","No")</f>
        <v>Yes</v>
      </c>
      <c r="AA48" s="207" t="str">
        <f>IF(VLOOKUP(B48,'Pivot Table'!$B$5:$G$2000,4,FALSE)=1,"Yes","No")</f>
        <v>No</v>
      </c>
      <c r="AB48" s="185" t="str">
        <f t="shared" si="66"/>
        <v>Yes</v>
      </c>
      <c r="AC48" s="183"/>
      <c r="AD48" s="306"/>
      <c r="AE48" s="239" t="s">
        <v>1127</v>
      </c>
      <c r="AF48" s="307"/>
      <c r="AG48" s="181" t="s">
        <v>713</v>
      </c>
      <c r="AH48" s="208" t="str">
        <f t="shared" si="7"/>
        <v>12</v>
      </c>
      <c r="AI48" s="209" t="str">
        <f t="shared" si="8"/>
        <v>12X</v>
      </c>
      <c r="AJ48" s="462">
        <v>41791</v>
      </c>
      <c r="AK48" s="652"/>
      <c r="AL48" s="634">
        <f t="shared" si="9"/>
        <v>1</v>
      </c>
      <c r="AM48" s="634">
        <f t="shared" si="10"/>
        <v>0</v>
      </c>
      <c r="AN48" s="635">
        <f t="shared" si="11"/>
        <v>1</v>
      </c>
      <c r="AO48" s="636">
        <f t="shared" si="67"/>
        <v>2</v>
      </c>
      <c r="AP48" s="634">
        <f t="shared" si="13"/>
        <v>1</v>
      </c>
      <c r="AQ48" s="634">
        <f t="shared" si="14"/>
        <v>0</v>
      </c>
      <c r="AR48" s="634">
        <f t="shared" si="15"/>
        <v>1</v>
      </c>
      <c r="AS48" s="637">
        <f t="shared" si="68"/>
        <v>2</v>
      </c>
      <c r="AT48" s="638" t="str">
        <f t="shared" si="69"/>
        <v>F</v>
      </c>
      <c r="AU48" s="634">
        <f t="shared" si="18"/>
        <v>0</v>
      </c>
      <c r="AV48" s="634">
        <f t="shared" si="19"/>
        <v>0</v>
      </c>
      <c r="AW48" s="675" t="s">
        <v>1127</v>
      </c>
      <c r="AX48" s="639" t="str">
        <f t="shared" si="20"/>
        <v>12Yes</v>
      </c>
      <c r="AY48" s="639" t="str">
        <f t="shared" si="21"/>
        <v>12No</v>
      </c>
      <c r="AZ48" s="639" t="str">
        <f t="shared" si="22"/>
        <v>12Yes</v>
      </c>
      <c r="BA48" s="634" t="str">
        <f t="shared" si="23"/>
        <v>12X</v>
      </c>
      <c r="BB48" s="634" t="str">
        <f t="shared" si="24"/>
        <v>12</v>
      </c>
      <c r="BC48" s="634" t="str">
        <f t="shared" si="25"/>
        <v>12X</v>
      </c>
      <c r="BD48" s="640" t="str">
        <f t="shared" si="26"/>
        <v xml:space="preserve"> </v>
      </c>
      <c r="BE48" s="640" t="str">
        <f t="shared" si="27"/>
        <v xml:space="preserve"> </v>
      </c>
      <c r="BF48" s="640" t="str">
        <f t="shared" si="28"/>
        <v xml:space="preserve"> </v>
      </c>
      <c r="BG48" s="640" t="str">
        <f t="shared" si="29"/>
        <v xml:space="preserve"> </v>
      </c>
      <c r="BH48" s="640" t="str">
        <f t="shared" si="30"/>
        <v xml:space="preserve"> </v>
      </c>
      <c r="BI48" s="677" t="str">
        <f t="shared" si="31"/>
        <v xml:space="preserve"> </v>
      </c>
      <c r="BJ48" s="640" t="str">
        <f t="shared" si="32"/>
        <v xml:space="preserve"> </v>
      </c>
      <c r="BK48" s="305" t="str">
        <f t="shared" si="33"/>
        <v xml:space="preserve"> </v>
      </c>
      <c r="BL48" s="523" t="str">
        <f t="shared" si="34"/>
        <v>F</v>
      </c>
      <c r="BM48" s="640" t="str">
        <f t="shared" si="35"/>
        <v xml:space="preserve"> </v>
      </c>
      <c r="BN48" s="640" t="str">
        <f t="shared" si="36"/>
        <v xml:space="preserve"> </v>
      </c>
      <c r="BO48" s="640" t="str">
        <f t="shared" si="37"/>
        <v xml:space="preserve"> </v>
      </c>
      <c r="BP48" s="640" t="str">
        <f t="shared" si="38"/>
        <v xml:space="preserve"> </v>
      </c>
      <c r="BQ48" s="640" t="str">
        <f t="shared" si="39"/>
        <v xml:space="preserve"> </v>
      </c>
      <c r="BR48" s="634">
        <f t="shared" si="40"/>
        <v>0</v>
      </c>
      <c r="BS48" s="728"/>
      <c r="BT48" s="640" t="str">
        <f t="shared" si="41"/>
        <v xml:space="preserve"> </v>
      </c>
    </row>
    <row r="49" spans="1:72" s="47" customFormat="1" ht="15" customHeight="1" x14ac:dyDescent="0.3">
      <c r="A49" s="43" t="s">
        <v>9</v>
      </c>
      <c r="B49" s="123" t="s">
        <v>997</v>
      </c>
      <c r="C49" s="291" t="str">
        <f>IF(VLOOKUP(B49,'Pivot Table'!$B$5:$G$2000,3,FALSE)=1,"Yes","No")</f>
        <v>Yes</v>
      </c>
      <c r="D49" s="174" t="str">
        <f t="shared" si="0"/>
        <v>Yes</v>
      </c>
      <c r="E49" s="308"/>
      <c r="F49" s="309">
        <v>41760</v>
      </c>
      <c r="G49" s="309" t="s">
        <v>1127</v>
      </c>
      <c r="H49" s="119" t="s">
        <v>1127</v>
      </c>
      <c r="I49" s="309"/>
      <c r="J49" s="172" t="s">
        <v>713</v>
      </c>
      <c r="K49" s="292" t="str">
        <f t="shared" si="1"/>
        <v>12</v>
      </c>
      <c r="L49" s="292" t="str">
        <f t="shared" si="2"/>
        <v>12X</v>
      </c>
      <c r="M49" s="309">
        <v>41791</v>
      </c>
      <c r="N49" s="417"/>
      <c r="O49" s="189" t="str">
        <f>IF(VLOOKUP(B49,'Pivot Table'!$B$5:$G$2000,2,FALSE)=1,"Yes","No")</f>
        <v>No</v>
      </c>
      <c r="P49" s="190" t="str">
        <f t="shared" si="3"/>
        <v xml:space="preserve"> </v>
      </c>
      <c r="Q49" s="190"/>
      <c r="R49" s="190"/>
      <c r="S49" s="191"/>
      <c r="T49" s="190"/>
      <c r="U49" s="190"/>
      <c r="V49" s="189" t="str">
        <f t="shared" si="4"/>
        <v>12</v>
      </c>
      <c r="W49" s="196" t="str">
        <f t="shared" si="5"/>
        <v>12</v>
      </c>
      <c r="X49" s="191"/>
      <c r="Y49" s="404"/>
      <c r="Z49" s="136" t="str">
        <f>IF(VLOOKUP(B49,'Pivot Table'!$B$5:$G$2000,5,FALSE)=1,"Yes","No")</f>
        <v>Yes</v>
      </c>
      <c r="AA49" s="136" t="str">
        <f>IF(VLOOKUP(B49,'Pivot Table'!$B$5:$G$2000,4,FALSE)=1,"Yes","No")</f>
        <v>No</v>
      </c>
      <c r="AB49" s="181" t="str">
        <f t="shared" ref="AB49:AB55" si="73">IF(AC49="X","In Progress",IF(AG49="x","Yes"," "))</f>
        <v>Yes</v>
      </c>
      <c r="AC49" s="183"/>
      <c r="AD49" s="183"/>
      <c r="AE49" s="239" t="s">
        <v>1127</v>
      </c>
      <c r="AF49" s="307"/>
      <c r="AG49" s="181" t="s">
        <v>713</v>
      </c>
      <c r="AH49" s="133" t="str">
        <f t="shared" si="7"/>
        <v>12</v>
      </c>
      <c r="AI49" s="151" t="str">
        <f t="shared" si="8"/>
        <v>12X</v>
      </c>
      <c r="AJ49" s="462">
        <v>41791</v>
      </c>
      <c r="AK49" s="650"/>
      <c r="AL49" s="634">
        <f t="shared" si="9"/>
        <v>1</v>
      </c>
      <c r="AM49" s="634">
        <f t="shared" si="10"/>
        <v>0</v>
      </c>
      <c r="AN49" s="635">
        <f t="shared" si="11"/>
        <v>1</v>
      </c>
      <c r="AO49" s="636">
        <f t="shared" ref="AO49:AO54" si="74">SUM(AL49:AN49)</f>
        <v>2</v>
      </c>
      <c r="AP49" s="634">
        <f t="shared" si="13"/>
        <v>1</v>
      </c>
      <c r="AQ49" s="634">
        <f t="shared" si="14"/>
        <v>0</v>
      </c>
      <c r="AR49" s="634">
        <f t="shared" si="15"/>
        <v>1</v>
      </c>
      <c r="AS49" s="637">
        <f t="shared" ref="AS49:AS54" si="75">SUM(AP49:AR49)</f>
        <v>2</v>
      </c>
      <c r="AT49" s="638" t="str">
        <f t="shared" ref="AT49:AT54" si="76">IF(AO49=AS49,"F"," ")</f>
        <v>F</v>
      </c>
      <c r="AU49" s="634">
        <f t="shared" si="18"/>
        <v>0</v>
      </c>
      <c r="AV49" s="634">
        <f t="shared" si="19"/>
        <v>0</v>
      </c>
      <c r="AW49" s="675" t="s">
        <v>1127</v>
      </c>
      <c r="AX49" s="639" t="str">
        <f t="shared" si="20"/>
        <v>12Yes</v>
      </c>
      <c r="AY49" s="639" t="str">
        <f t="shared" si="21"/>
        <v>12No</v>
      </c>
      <c r="AZ49" s="639" t="str">
        <f t="shared" si="22"/>
        <v>12Yes</v>
      </c>
      <c r="BA49" s="634" t="str">
        <f t="shared" si="23"/>
        <v>12X</v>
      </c>
      <c r="BB49" s="634" t="str">
        <f t="shared" si="24"/>
        <v>12</v>
      </c>
      <c r="BC49" s="634" t="str">
        <f t="shared" si="25"/>
        <v>12X</v>
      </c>
      <c r="BD49" s="640" t="str">
        <f t="shared" si="26"/>
        <v xml:space="preserve"> </v>
      </c>
      <c r="BE49" s="640" t="str">
        <f t="shared" si="27"/>
        <v xml:space="preserve"> </v>
      </c>
      <c r="BF49" s="640" t="str">
        <f t="shared" si="28"/>
        <v xml:space="preserve"> </v>
      </c>
      <c r="BG49" s="640" t="str">
        <f t="shared" si="29"/>
        <v xml:space="preserve"> </v>
      </c>
      <c r="BH49" s="640" t="str">
        <f t="shared" si="30"/>
        <v xml:space="preserve"> </v>
      </c>
      <c r="BI49" s="677" t="str">
        <f t="shared" si="31"/>
        <v xml:space="preserve"> </v>
      </c>
      <c r="BJ49" s="640" t="str">
        <f t="shared" si="32"/>
        <v xml:space="preserve"> </v>
      </c>
      <c r="BK49" s="305" t="str">
        <f t="shared" si="33"/>
        <v xml:space="preserve"> </v>
      </c>
      <c r="BL49" s="523" t="str">
        <f t="shared" si="34"/>
        <v>F</v>
      </c>
      <c r="BM49" s="640" t="str">
        <f t="shared" si="35"/>
        <v xml:space="preserve"> </v>
      </c>
      <c r="BN49" s="640" t="str">
        <f t="shared" si="36"/>
        <v xml:space="preserve"> </v>
      </c>
      <c r="BO49" s="640" t="str">
        <f t="shared" si="37"/>
        <v xml:space="preserve"> </v>
      </c>
      <c r="BP49" s="640" t="str">
        <f t="shared" si="38"/>
        <v xml:space="preserve"> </v>
      </c>
      <c r="BQ49" s="640" t="str">
        <f t="shared" si="39"/>
        <v xml:space="preserve"> </v>
      </c>
      <c r="BR49" s="634">
        <f t="shared" si="40"/>
        <v>0</v>
      </c>
      <c r="BS49" s="728"/>
      <c r="BT49" s="640" t="str">
        <f t="shared" si="41"/>
        <v xml:space="preserve"> </v>
      </c>
    </row>
    <row r="50" spans="1:72" s="47" customFormat="1" ht="15" customHeight="1" x14ac:dyDescent="0.3">
      <c r="A50" s="43" t="s">
        <v>9</v>
      </c>
      <c r="B50" s="123" t="s">
        <v>998</v>
      </c>
      <c r="C50" s="291" t="str">
        <f>IF(VLOOKUP(B50,'Pivot Table'!$B$5:$G$2000,3,FALSE)=1,"Yes","No")</f>
        <v>Yes</v>
      </c>
      <c r="D50" s="174" t="str">
        <f t="shared" si="0"/>
        <v>Yes</v>
      </c>
      <c r="E50" s="308"/>
      <c r="F50" s="309">
        <v>41760</v>
      </c>
      <c r="G50" s="309" t="s">
        <v>1127</v>
      </c>
      <c r="H50" s="119" t="s">
        <v>1127</v>
      </c>
      <c r="I50" s="309"/>
      <c r="J50" s="172" t="s">
        <v>713</v>
      </c>
      <c r="K50" s="292" t="str">
        <f t="shared" si="1"/>
        <v>12</v>
      </c>
      <c r="L50" s="292" t="str">
        <f t="shared" si="2"/>
        <v>12X</v>
      </c>
      <c r="M50" s="309">
        <v>41791</v>
      </c>
      <c r="N50" s="417"/>
      <c r="O50" s="189" t="str">
        <f>IF(VLOOKUP(B50,'Pivot Table'!$B$5:$G$2000,2,FALSE)=1,"Yes","No")</f>
        <v>No</v>
      </c>
      <c r="P50" s="190" t="str">
        <f t="shared" si="3"/>
        <v xml:space="preserve"> </v>
      </c>
      <c r="Q50" s="190"/>
      <c r="R50" s="190"/>
      <c r="S50" s="191"/>
      <c r="T50" s="190"/>
      <c r="U50" s="190"/>
      <c r="V50" s="189" t="str">
        <f t="shared" si="4"/>
        <v>12</v>
      </c>
      <c r="W50" s="196" t="str">
        <f t="shared" si="5"/>
        <v>12</v>
      </c>
      <c r="X50" s="191"/>
      <c r="Y50" s="404"/>
      <c r="Z50" s="136" t="str">
        <f>IF(VLOOKUP(B50,'Pivot Table'!$B$5:$G$2000,5,FALSE)=1,"Yes","No")</f>
        <v>Yes</v>
      </c>
      <c r="AA50" s="136" t="str">
        <f>IF(VLOOKUP(B50,'Pivot Table'!$B$5:$G$2000,4,FALSE)=1,"Yes","No")</f>
        <v>No</v>
      </c>
      <c r="AB50" s="181" t="str">
        <f t="shared" si="73"/>
        <v>Yes</v>
      </c>
      <c r="AC50" s="183"/>
      <c r="AD50" s="183"/>
      <c r="AE50" s="239" t="s">
        <v>1127</v>
      </c>
      <c r="AF50" s="307"/>
      <c r="AG50" s="181" t="s">
        <v>713</v>
      </c>
      <c r="AH50" s="133" t="str">
        <f t="shared" si="7"/>
        <v>12</v>
      </c>
      <c r="AI50" s="151" t="str">
        <f t="shared" si="8"/>
        <v>12X</v>
      </c>
      <c r="AJ50" s="462">
        <v>41791</v>
      </c>
      <c r="AK50" s="650"/>
      <c r="AL50" s="634">
        <f t="shared" si="9"/>
        <v>1</v>
      </c>
      <c r="AM50" s="634">
        <f t="shared" si="10"/>
        <v>0</v>
      </c>
      <c r="AN50" s="635">
        <f t="shared" si="11"/>
        <v>1</v>
      </c>
      <c r="AO50" s="636">
        <f t="shared" si="74"/>
        <v>2</v>
      </c>
      <c r="AP50" s="634">
        <f t="shared" si="13"/>
        <v>1</v>
      </c>
      <c r="AQ50" s="634">
        <f t="shared" si="14"/>
        <v>0</v>
      </c>
      <c r="AR50" s="634">
        <f t="shared" si="15"/>
        <v>1</v>
      </c>
      <c r="AS50" s="637">
        <f t="shared" si="75"/>
        <v>2</v>
      </c>
      <c r="AT50" s="638" t="str">
        <f t="shared" si="76"/>
        <v>F</v>
      </c>
      <c r="AU50" s="634">
        <f t="shared" si="18"/>
        <v>0</v>
      </c>
      <c r="AV50" s="634">
        <f t="shared" si="19"/>
        <v>0</v>
      </c>
      <c r="AW50" s="675" t="s">
        <v>1127</v>
      </c>
      <c r="AX50" s="639" t="str">
        <f t="shared" si="20"/>
        <v>12Yes</v>
      </c>
      <c r="AY50" s="639" t="str">
        <f t="shared" si="21"/>
        <v>12No</v>
      </c>
      <c r="AZ50" s="639" t="str">
        <f t="shared" si="22"/>
        <v>12Yes</v>
      </c>
      <c r="BA50" s="634" t="str">
        <f t="shared" si="23"/>
        <v>12X</v>
      </c>
      <c r="BB50" s="634" t="str">
        <f t="shared" si="24"/>
        <v>12</v>
      </c>
      <c r="BC50" s="634" t="str">
        <f t="shared" si="25"/>
        <v>12X</v>
      </c>
      <c r="BD50" s="640" t="str">
        <f t="shared" si="26"/>
        <v xml:space="preserve"> </v>
      </c>
      <c r="BE50" s="640" t="str">
        <f t="shared" si="27"/>
        <v xml:space="preserve"> </v>
      </c>
      <c r="BF50" s="640" t="str">
        <f t="shared" si="28"/>
        <v xml:space="preserve"> </v>
      </c>
      <c r="BG50" s="640" t="str">
        <f t="shared" si="29"/>
        <v xml:space="preserve"> </v>
      </c>
      <c r="BH50" s="640" t="str">
        <f t="shared" si="30"/>
        <v xml:space="preserve"> </v>
      </c>
      <c r="BI50" s="677" t="str">
        <f t="shared" si="31"/>
        <v xml:space="preserve"> </v>
      </c>
      <c r="BJ50" s="640" t="str">
        <f t="shared" si="32"/>
        <v xml:space="preserve"> </v>
      </c>
      <c r="BK50" s="305" t="str">
        <f t="shared" si="33"/>
        <v xml:space="preserve"> </v>
      </c>
      <c r="BL50" s="523" t="str">
        <f t="shared" si="34"/>
        <v>F</v>
      </c>
      <c r="BM50" s="640" t="str">
        <f t="shared" si="35"/>
        <v xml:space="preserve"> </v>
      </c>
      <c r="BN50" s="640" t="str">
        <f t="shared" si="36"/>
        <v xml:space="preserve"> </v>
      </c>
      <c r="BO50" s="640" t="str">
        <f t="shared" si="37"/>
        <v xml:space="preserve"> </v>
      </c>
      <c r="BP50" s="640" t="str">
        <f t="shared" si="38"/>
        <v xml:space="preserve"> </v>
      </c>
      <c r="BQ50" s="640" t="str">
        <f t="shared" si="39"/>
        <v xml:space="preserve"> </v>
      </c>
      <c r="BR50" s="634">
        <f t="shared" si="40"/>
        <v>0</v>
      </c>
      <c r="BS50" s="728"/>
      <c r="BT50" s="640" t="str">
        <f t="shared" si="41"/>
        <v xml:space="preserve"> </v>
      </c>
    </row>
    <row r="51" spans="1:72" s="47" customFormat="1" ht="15" customHeight="1" x14ac:dyDescent="0.3">
      <c r="A51" s="43" t="s">
        <v>9</v>
      </c>
      <c r="B51" s="123" t="s">
        <v>999</v>
      </c>
      <c r="C51" s="291" t="str">
        <f>IF(VLOOKUP(B51,'Pivot Table'!$B$5:$G$2000,3,FALSE)=1,"Yes","No")</f>
        <v>Yes</v>
      </c>
      <c r="D51" s="174" t="str">
        <f t="shared" si="0"/>
        <v>Yes</v>
      </c>
      <c r="E51" s="308"/>
      <c r="F51" s="309">
        <v>41760</v>
      </c>
      <c r="G51" s="309" t="s">
        <v>1127</v>
      </c>
      <c r="H51" s="119" t="s">
        <v>1127</v>
      </c>
      <c r="I51" s="309"/>
      <c r="J51" s="172" t="s">
        <v>713</v>
      </c>
      <c r="K51" s="292" t="str">
        <f t="shared" si="1"/>
        <v>12</v>
      </c>
      <c r="L51" s="292" t="str">
        <f t="shared" si="2"/>
        <v>12X</v>
      </c>
      <c r="M51" s="309">
        <v>41791</v>
      </c>
      <c r="N51" s="417"/>
      <c r="O51" s="189" t="str">
        <f>IF(VLOOKUP(B51,'Pivot Table'!$B$5:$G$2000,2,FALSE)=1,"Yes","No")</f>
        <v>No</v>
      </c>
      <c r="P51" s="190" t="str">
        <f t="shared" si="3"/>
        <v xml:space="preserve"> </v>
      </c>
      <c r="Q51" s="190"/>
      <c r="R51" s="190"/>
      <c r="S51" s="191"/>
      <c r="T51" s="190"/>
      <c r="U51" s="190"/>
      <c r="V51" s="189" t="str">
        <f t="shared" si="4"/>
        <v>12</v>
      </c>
      <c r="W51" s="196" t="str">
        <f t="shared" si="5"/>
        <v>12</v>
      </c>
      <c r="X51" s="191"/>
      <c r="Y51" s="404"/>
      <c r="Z51" s="136" t="str">
        <f>IF(VLOOKUP(B51,'Pivot Table'!$B$5:$G$2000,5,FALSE)=1,"Yes","No")</f>
        <v>Yes</v>
      </c>
      <c r="AA51" s="136" t="str">
        <f>IF(VLOOKUP(B51,'Pivot Table'!$B$5:$G$2000,4,FALSE)=1,"Yes","No")</f>
        <v>No</v>
      </c>
      <c r="AB51" s="181" t="str">
        <f t="shared" si="73"/>
        <v>Yes</v>
      </c>
      <c r="AC51" s="183"/>
      <c r="AD51" s="183"/>
      <c r="AE51" s="239" t="s">
        <v>1127</v>
      </c>
      <c r="AF51" s="307"/>
      <c r="AG51" s="181" t="s">
        <v>713</v>
      </c>
      <c r="AH51" s="133" t="str">
        <f t="shared" si="7"/>
        <v>12</v>
      </c>
      <c r="AI51" s="151" t="str">
        <f t="shared" si="8"/>
        <v>12X</v>
      </c>
      <c r="AJ51" s="462">
        <v>41791</v>
      </c>
      <c r="AK51" s="650"/>
      <c r="AL51" s="634">
        <f t="shared" si="9"/>
        <v>1</v>
      </c>
      <c r="AM51" s="634">
        <f t="shared" si="10"/>
        <v>0</v>
      </c>
      <c r="AN51" s="635">
        <f t="shared" si="11"/>
        <v>1</v>
      </c>
      <c r="AO51" s="636">
        <f t="shared" si="74"/>
        <v>2</v>
      </c>
      <c r="AP51" s="634">
        <f t="shared" si="13"/>
        <v>1</v>
      </c>
      <c r="AQ51" s="634">
        <f t="shared" si="14"/>
        <v>0</v>
      </c>
      <c r="AR51" s="634">
        <f t="shared" si="15"/>
        <v>1</v>
      </c>
      <c r="AS51" s="637">
        <f t="shared" si="75"/>
        <v>2</v>
      </c>
      <c r="AT51" s="638" t="str">
        <f t="shared" si="76"/>
        <v>F</v>
      </c>
      <c r="AU51" s="634">
        <f t="shared" si="18"/>
        <v>0</v>
      </c>
      <c r="AV51" s="634">
        <f t="shared" si="19"/>
        <v>0</v>
      </c>
      <c r="AW51" s="675" t="s">
        <v>1127</v>
      </c>
      <c r="AX51" s="639" t="str">
        <f t="shared" si="20"/>
        <v>12Yes</v>
      </c>
      <c r="AY51" s="639" t="str">
        <f t="shared" si="21"/>
        <v>12No</v>
      </c>
      <c r="AZ51" s="639" t="str">
        <f t="shared" si="22"/>
        <v>12Yes</v>
      </c>
      <c r="BA51" s="634" t="str">
        <f t="shared" si="23"/>
        <v>12X</v>
      </c>
      <c r="BB51" s="634" t="str">
        <f t="shared" si="24"/>
        <v>12</v>
      </c>
      <c r="BC51" s="634" t="str">
        <f t="shared" si="25"/>
        <v>12X</v>
      </c>
      <c r="BD51" s="640" t="str">
        <f t="shared" si="26"/>
        <v xml:space="preserve"> </v>
      </c>
      <c r="BE51" s="640" t="str">
        <f t="shared" si="27"/>
        <v xml:space="preserve"> </v>
      </c>
      <c r="BF51" s="640" t="str">
        <f t="shared" si="28"/>
        <v xml:space="preserve"> </v>
      </c>
      <c r="BG51" s="640" t="str">
        <f t="shared" si="29"/>
        <v xml:space="preserve"> </v>
      </c>
      <c r="BH51" s="640" t="str">
        <f t="shared" si="30"/>
        <v xml:space="preserve"> </v>
      </c>
      <c r="BI51" s="677" t="str">
        <f t="shared" si="31"/>
        <v xml:space="preserve"> </v>
      </c>
      <c r="BJ51" s="640" t="str">
        <f t="shared" si="32"/>
        <v xml:space="preserve"> </v>
      </c>
      <c r="BK51" s="305" t="str">
        <f t="shared" si="33"/>
        <v xml:space="preserve"> </v>
      </c>
      <c r="BL51" s="523" t="str">
        <f t="shared" si="34"/>
        <v>F</v>
      </c>
      <c r="BM51" s="640" t="str">
        <f t="shared" si="35"/>
        <v xml:space="preserve"> </v>
      </c>
      <c r="BN51" s="640" t="str">
        <f t="shared" si="36"/>
        <v xml:space="preserve"> </v>
      </c>
      <c r="BO51" s="640" t="str">
        <f t="shared" si="37"/>
        <v xml:space="preserve"> </v>
      </c>
      <c r="BP51" s="640" t="str">
        <f t="shared" si="38"/>
        <v xml:space="preserve"> </v>
      </c>
      <c r="BQ51" s="640" t="str">
        <f t="shared" si="39"/>
        <v xml:space="preserve"> </v>
      </c>
      <c r="BR51" s="634">
        <f t="shared" si="40"/>
        <v>0</v>
      </c>
      <c r="BS51" s="728"/>
      <c r="BT51" s="640" t="str">
        <f t="shared" si="41"/>
        <v xml:space="preserve"> </v>
      </c>
    </row>
    <row r="52" spans="1:72" s="47" customFormat="1" ht="15" customHeight="1" x14ac:dyDescent="0.3">
      <c r="A52" s="43" t="s">
        <v>9</v>
      </c>
      <c r="B52" s="123" t="s">
        <v>1000</v>
      </c>
      <c r="C52" s="291" t="str">
        <f>IF(VLOOKUP(B52,'Pivot Table'!$B$5:$G$2000,3,FALSE)=1,"Yes","No")</f>
        <v>Yes</v>
      </c>
      <c r="D52" s="174" t="str">
        <f t="shared" si="0"/>
        <v>Yes</v>
      </c>
      <c r="E52" s="308"/>
      <c r="F52" s="309">
        <v>41760</v>
      </c>
      <c r="G52" s="309" t="s">
        <v>1127</v>
      </c>
      <c r="H52" s="119" t="s">
        <v>1127</v>
      </c>
      <c r="I52" s="309"/>
      <c r="J52" s="172" t="s">
        <v>713</v>
      </c>
      <c r="K52" s="292" t="str">
        <f t="shared" si="1"/>
        <v>12</v>
      </c>
      <c r="L52" s="292" t="str">
        <f t="shared" si="2"/>
        <v>12X</v>
      </c>
      <c r="M52" s="309">
        <v>41791</v>
      </c>
      <c r="N52" s="417"/>
      <c r="O52" s="189" t="str">
        <f>IF(VLOOKUP(B52,'Pivot Table'!$B$5:$G$2000,2,FALSE)=1,"Yes","No")</f>
        <v>No</v>
      </c>
      <c r="P52" s="190" t="str">
        <f t="shared" si="3"/>
        <v xml:space="preserve"> </v>
      </c>
      <c r="Q52" s="190"/>
      <c r="R52" s="190"/>
      <c r="S52" s="191"/>
      <c r="T52" s="190"/>
      <c r="U52" s="190"/>
      <c r="V52" s="189" t="str">
        <f t="shared" si="4"/>
        <v>12</v>
      </c>
      <c r="W52" s="196" t="str">
        <f t="shared" si="5"/>
        <v>12</v>
      </c>
      <c r="X52" s="191"/>
      <c r="Y52" s="404"/>
      <c r="Z52" s="136" t="str">
        <f>IF(VLOOKUP(B52,'Pivot Table'!$B$5:$G$2000,5,FALSE)=1,"Yes","No")</f>
        <v>Yes</v>
      </c>
      <c r="AA52" s="136" t="str">
        <f>IF(VLOOKUP(B52,'Pivot Table'!$B$5:$G$2000,4,FALSE)=1,"Yes","No")</f>
        <v>No</v>
      </c>
      <c r="AB52" s="181" t="str">
        <f t="shared" si="73"/>
        <v>Yes</v>
      </c>
      <c r="AC52" s="183"/>
      <c r="AD52" s="183"/>
      <c r="AE52" s="239" t="s">
        <v>1127</v>
      </c>
      <c r="AF52" s="307"/>
      <c r="AG52" s="181" t="s">
        <v>713</v>
      </c>
      <c r="AH52" s="133" t="str">
        <f t="shared" si="7"/>
        <v>12</v>
      </c>
      <c r="AI52" s="151" t="str">
        <f t="shared" si="8"/>
        <v>12X</v>
      </c>
      <c r="AJ52" s="462">
        <v>41791</v>
      </c>
      <c r="AK52" s="650"/>
      <c r="AL52" s="634">
        <f t="shared" si="9"/>
        <v>1</v>
      </c>
      <c r="AM52" s="634">
        <f t="shared" si="10"/>
        <v>0</v>
      </c>
      <c r="AN52" s="635">
        <f t="shared" si="11"/>
        <v>1</v>
      </c>
      <c r="AO52" s="636">
        <f t="shared" si="74"/>
        <v>2</v>
      </c>
      <c r="AP52" s="634">
        <f t="shared" si="13"/>
        <v>1</v>
      </c>
      <c r="AQ52" s="634">
        <f t="shared" si="14"/>
        <v>0</v>
      </c>
      <c r="AR52" s="634">
        <f t="shared" si="15"/>
        <v>1</v>
      </c>
      <c r="AS52" s="637">
        <f t="shared" si="75"/>
        <v>2</v>
      </c>
      <c r="AT52" s="638" t="str">
        <f t="shared" si="76"/>
        <v>F</v>
      </c>
      <c r="AU52" s="634">
        <f t="shared" si="18"/>
        <v>0</v>
      </c>
      <c r="AV52" s="634">
        <f t="shared" si="19"/>
        <v>0</v>
      </c>
      <c r="AW52" s="675" t="s">
        <v>1127</v>
      </c>
      <c r="AX52" s="639" t="str">
        <f t="shared" si="20"/>
        <v>12Yes</v>
      </c>
      <c r="AY52" s="639" t="str">
        <f t="shared" si="21"/>
        <v>12No</v>
      </c>
      <c r="AZ52" s="639" t="str">
        <f t="shared" si="22"/>
        <v>12Yes</v>
      </c>
      <c r="BA52" s="634" t="str">
        <f t="shared" si="23"/>
        <v>12X</v>
      </c>
      <c r="BB52" s="634" t="str">
        <f t="shared" si="24"/>
        <v>12</v>
      </c>
      <c r="BC52" s="634" t="str">
        <f t="shared" si="25"/>
        <v>12X</v>
      </c>
      <c r="BD52" s="640" t="str">
        <f t="shared" si="26"/>
        <v xml:space="preserve"> </v>
      </c>
      <c r="BE52" s="640" t="str">
        <f t="shared" si="27"/>
        <v xml:space="preserve"> </v>
      </c>
      <c r="BF52" s="640" t="str">
        <f t="shared" si="28"/>
        <v xml:space="preserve"> </v>
      </c>
      <c r="BG52" s="640" t="str">
        <f t="shared" si="29"/>
        <v xml:space="preserve"> </v>
      </c>
      <c r="BH52" s="640" t="str">
        <f t="shared" si="30"/>
        <v xml:space="preserve"> </v>
      </c>
      <c r="BI52" s="677" t="str">
        <f t="shared" si="31"/>
        <v xml:space="preserve"> </v>
      </c>
      <c r="BJ52" s="640" t="str">
        <f t="shared" si="32"/>
        <v xml:space="preserve"> </v>
      </c>
      <c r="BK52" s="305" t="str">
        <f t="shared" si="33"/>
        <v xml:space="preserve"> </v>
      </c>
      <c r="BL52" s="523" t="str">
        <f t="shared" si="34"/>
        <v>F</v>
      </c>
      <c r="BM52" s="640" t="str">
        <f t="shared" si="35"/>
        <v xml:space="preserve"> </v>
      </c>
      <c r="BN52" s="640" t="str">
        <f t="shared" si="36"/>
        <v xml:space="preserve"> </v>
      </c>
      <c r="BO52" s="640" t="str">
        <f t="shared" si="37"/>
        <v xml:space="preserve"> </v>
      </c>
      <c r="BP52" s="640" t="str">
        <f t="shared" si="38"/>
        <v xml:space="preserve"> </v>
      </c>
      <c r="BQ52" s="640" t="str">
        <f t="shared" si="39"/>
        <v xml:space="preserve"> </v>
      </c>
      <c r="BR52" s="634">
        <f t="shared" si="40"/>
        <v>0</v>
      </c>
      <c r="BS52" s="728"/>
      <c r="BT52" s="640" t="str">
        <f t="shared" si="41"/>
        <v xml:space="preserve"> </v>
      </c>
    </row>
    <row r="53" spans="1:72" s="47" customFormat="1" ht="15" customHeight="1" x14ac:dyDescent="0.3">
      <c r="A53" s="43" t="s">
        <v>9</v>
      </c>
      <c r="B53" s="123" t="s">
        <v>1001</v>
      </c>
      <c r="C53" s="291" t="str">
        <f>IF(VLOOKUP(B53,'Pivot Table'!$B$5:$G$2000,3,FALSE)=1,"Yes","No")</f>
        <v>Yes</v>
      </c>
      <c r="D53" s="174" t="str">
        <f t="shared" si="0"/>
        <v>Yes</v>
      </c>
      <c r="E53" s="308"/>
      <c r="F53" s="309">
        <v>41760</v>
      </c>
      <c r="G53" s="309" t="s">
        <v>1127</v>
      </c>
      <c r="H53" s="119" t="s">
        <v>1127</v>
      </c>
      <c r="I53" s="309"/>
      <c r="J53" s="172" t="s">
        <v>713</v>
      </c>
      <c r="K53" s="292" t="str">
        <f t="shared" si="1"/>
        <v>12</v>
      </c>
      <c r="L53" s="292" t="str">
        <f t="shared" si="2"/>
        <v>12X</v>
      </c>
      <c r="M53" s="309">
        <v>41791</v>
      </c>
      <c r="N53" s="417"/>
      <c r="O53" s="189" t="str">
        <f>IF(VLOOKUP(B53,'Pivot Table'!$B$5:$G$2000,2,FALSE)=1,"Yes","No")</f>
        <v>No</v>
      </c>
      <c r="P53" s="190" t="str">
        <f t="shared" si="3"/>
        <v xml:space="preserve"> </v>
      </c>
      <c r="Q53" s="190"/>
      <c r="R53" s="190"/>
      <c r="S53" s="191"/>
      <c r="T53" s="190"/>
      <c r="U53" s="190"/>
      <c r="V53" s="189" t="str">
        <f t="shared" si="4"/>
        <v>12</v>
      </c>
      <c r="W53" s="196" t="str">
        <f t="shared" si="5"/>
        <v>12</v>
      </c>
      <c r="X53" s="191"/>
      <c r="Y53" s="404"/>
      <c r="Z53" s="136" t="str">
        <f>IF(VLOOKUP(B53,'Pivot Table'!$B$5:$G$2000,5,FALSE)=1,"Yes","No")</f>
        <v>Yes</v>
      </c>
      <c r="AA53" s="136" t="str">
        <f>IF(VLOOKUP(B53,'Pivot Table'!$B$5:$G$2000,4,FALSE)=1,"Yes","No")</f>
        <v>No</v>
      </c>
      <c r="AB53" s="181" t="str">
        <f t="shared" si="73"/>
        <v>Yes</v>
      </c>
      <c r="AC53" s="183"/>
      <c r="AD53" s="183"/>
      <c r="AE53" s="239" t="s">
        <v>1127</v>
      </c>
      <c r="AF53" s="307"/>
      <c r="AG53" s="181" t="s">
        <v>713</v>
      </c>
      <c r="AH53" s="133" t="str">
        <f t="shared" si="7"/>
        <v>12</v>
      </c>
      <c r="AI53" s="151" t="str">
        <f t="shared" si="8"/>
        <v>12X</v>
      </c>
      <c r="AJ53" s="462">
        <v>41791</v>
      </c>
      <c r="AK53" s="650"/>
      <c r="AL53" s="634">
        <f t="shared" si="9"/>
        <v>1</v>
      </c>
      <c r="AM53" s="634">
        <f t="shared" si="10"/>
        <v>0</v>
      </c>
      <c r="AN53" s="635">
        <f t="shared" si="11"/>
        <v>1</v>
      </c>
      <c r="AO53" s="636">
        <f t="shared" si="74"/>
        <v>2</v>
      </c>
      <c r="AP53" s="634">
        <f t="shared" si="13"/>
        <v>1</v>
      </c>
      <c r="AQ53" s="634">
        <f t="shared" si="14"/>
        <v>0</v>
      </c>
      <c r="AR53" s="634">
        <f t="shared" si="15"/>
        <v>1</v>
      </c>
      <c r="AS53" s="637">
        <f t="shared" si="75"/>
        <v>2</v>
      </c>
      <c r="AT53" s="638" t="str">
        <f t="shared" si="76"/>
        <v>F</v>
      </c>
      <c r="AU53" s="634">
        <f t="shared" si="18"/>
        <v>0</v>
      </c>
      <c r="AV53" s="634">
        <f t="shared" si="19"/>
        <v>0</v>
      </c>
      <c r="AW53" s="675" t="s">
        <v>1127</v>
      </c>
      <c r="AX53" s="639" t="str">
        <f t="shared" si="20"/>
        <v>12Yes</v>
      </c>
      <c r="AY53" s="639" t="str">
        <f t="shared" si="21"/>
        <v>12No</v>
      </c>
      <c r="AZ53" s="639" t="str">
        <f t="shared" si="22"/>
        <v>12Yes</v>
      </c>
      <c r="BA53" s="634" t="str">
        <f t="shared" si="23"/>
        <v>12X</v>
      </c>
      <c r="BB53" s="634" t="str">
        <f t="shared" si="24"/>
        <v>12</v>
      </c>
      <c r="BC53" s="634" t="str">
        <f t="shared" si="25"/>
        <v>12X</v>
      </c>
      <c r="BD53" s="640" t="str">
        <f t="shared" si="26"/>
        <v xml:space="preserve"> </v>
      </c>
      <c r="BE53" s="640" t="str">
        <f t="shared" si="27"/>
        <v xml:space="preserve"> </v>
      </c>
      <c r="BF53" s="640" t="str">
        <f t="shared" si="28"/>
        <v xml:space="preserve"> </v>
      </c>
      <c r="BG53" s="640" t="str">
        <f t="shared" si="29"/>
        <v xml:space="preserve"> </v>
      </c>
      <c r="BH53" s="640" t="str">
        <f t="shared" si="30"/>
        <v xml:space="preserve"> </v>
      </c>
      <c r="BI53" s="677" t="str">
        <f t="shared" si="31"/>
        <v xml:space="preserve"> </v>
      </c>
      <c r="BJ53" s="640" t="str">
        <f t="shared" si="32"/>
        <v xml:space="preserve"> </v>
      </c>
      <c r="BK53" s="305" t="str">
        <f t="shared" si="33"/>
        <v xml:space="preserve"> </v>
      </c>
      <c r="BL53" s="523" t="str">
        <f t="shared" si="34"/>
        <v>F</v>
      </c>
      <c r="BM53" s="640" t="str">
        <f t="shared" si="35"/>
        <v xml:space="preserve"> </v>
      </c>
      <c r="BN53" s="640" t="str">
        <f t="shared" si="36"/>
        <v xml:space="preserve"> </v>
      </c>
      <c r="BO53" s="640" t="str">
        <f t="shared" si="37"/>
        <v xml:space="preserve"> </v>
      </c>
      <c r="BP53" s="640" t="str">
        <f t="shared" si="38"/>
        <v xml:space="preserve"> </v>
      </c>
      <c r="BQ53" s="640" t="str">
        <f t="shared" si="39"/>
        <v xml:space="preserve"> </v>
      </c>
      <c r="BR53" s="634">
        <f t="shared" si="40"/>
        <v>0</v>
      </c>
      <c r="BS53" s="728"/>
      <c r="BT53" s="640" t="str">
        <f t="shared" si="41"/>
        <v xml:space="preserve"> </v>
      </c>
    </row>
    <row r="54" spans="1:72" s="47" customFormat="1" ht="15" customHeight="1" x14ac:dyDescent="0.3">
      <c r="A54" s="43" t="s">
        <v>9</v>
      </c>
      <c r="B54" s="123" t="s">
        <v>1002</v>
      </c>
      <c r="C54" s="291" t="str">
        <f>IF(VLOOKUP(B54,'Pivot Table'!$B$5:$G$2000,3,FALSE)=1,"Yes","No")</f>
        <v>Yes</v>
      </c>
      <c r="D54" s="174" t="str">
        <f t="shared" si="0"/>
        <v>Yes</v>
      </c>
      <c r="E54" s="308"/>
      <c r="F54" s="309">
        <v>41760</v>
      </c>
      <c r="G54" s="309" t="s">
        <v>1127</v>
      </c>
      <c r="H54" s="119" t="s">
        <v>1127</v>
      </c>
      <c r="I54" s="309"/>
      <c r="J54" s="172" t="s">
        <v>713</v>
      </c>
      <c r="K54" s="292" t="str">
        <f t="shared" si="1"/>
        <v>12</v>
      </c>
      <c r="L54" s="292" t="str">
        <f t="shared" si="2"/>
        <v>12X</v>
      </c>
      <c r="M54" s="309">
        <v>41791</v>
      </c>
      <c r="N54" s="417"/>
      <c r="O54" s="189" t="str">
        <f>IF(VLOOKUP(B54,'Pivot Table'!$B$5:$G$2000,2,FALSE)=1,"Yes","No")</f>
        <v>No</v>
      </c>
      <c r="P54" s="190" t="str">
        <f t="shared" si="3"/>
        <v xml:space="preserve"> </v>
      </c>
      <c r="Q54" s="190"/>
      <c r="R54" s="190"/>
      <c r="S54" s="191"/>
      <c r="T54" s="190"/>
      <c r="U54" s="190"/>
      <c r="V54" s="189" t="str">
        <f t="shared" si="4"/>
        <v>12</v>
      </c>
      <c r="W54" s="196" t="str">
        <f t="shared" si="5"/>
        <v>12</v>
      </c>
      <c r="X54" s="191"/>
      <c r="Y54" s="404"/>
      <c r="Z54" s="207" t="str">
        <f>IF(VLOOKUP(B54,'Pivot Table'!$B$5:$G$2000,5,FALSE)=1,"Yes","No")</f>
        <v>Yes</v>
      </c>
      <c r="AA54" s="136" t="str">
        <f>IF(VLOOKUP(B54,'Pivot Table'!$B$5:$G$2000,4,FALSE)=1,"Yes","No")</f>
        <v>No</v>
      </c>
      <c r="AB54" s="181" t="str">
        <f t="shared" si="73"/>
        <v>Yes</v>
      </c>
      <c r="AC54" s="183"/>
      <c r="AD54" s="183"/>
      <c r="AE54" s="239" t="s">
        <v>1127</v>
      </c>
      <c r="AF54" s="307"/>
      <c r="AG54" s="181" t="s">
        <v>713</v>
      </c>
      <c r="AH54" s="133" t="str">
        <f t="shared" si="7"/>
        <v>12</v>
      </c>
      <c r="AI54" s="151" t="str">
        <f t="shared" si="8"/>
        <v>12X</v>
      </c>
      <c r="AJ54" s="462">
        <v>41791</v>
      </c>
      <c r="AK54" s="650"/>
      <c r="AL54" s="634">
        <f t="shared" si="9"/>
        <v>1</v>
      </c>
      <c r="AM54" s="634">
        <f t="shared" si="10"/>
        <v>0</v>
      </c>
      <c r="AN54" s="635">
        <f t="shared" si="11"/>
        <v>1</v>
      </c>
      <c r="AO54" s="636">
        <f t="shared" si="74"/>
        <v>2</v>
      </c>
      <c r="AP54" s="634">
        <f t="shared" si="13"/>
        <v>1</v>
      </c>
      <c r="AQ54" s="634">
        <f t="shared" si="14"/>
        <v>0</v>
      </c>
      <c r="AR54" s="634">
        <f t="shared" si="15"/>
        <v>1</v>
      </c>
      <c r="AS54" s="637">
        <f t="shared" si="75"/>
        <v>2</v>
      </c>
      <c r="AT54" s="638" t="str">
        <f t="shared" si="76"/>
        <v>F</v>
      </c>
      <c r="AU54" s="634">
        <f t="shared" si="18"/>
        <v>0</v>
      </c>
      <c r="AV54" s="634">
        <f t="shared" si="19"/>
        <v>0</v>
      </c>
      <c r="AW54" s="675" t="s">
        <v>1127</v>
      </c>
      <c r="AX54" s="639" t="str">
        <f t="shared" si="20"/>
        <v>12Yes</v>
      </c>
      <c r="AY54" s="639" t="str">
        <f t="shared" si="21"/>
        <v>12No</v>
      </c>
      <c r="AZ54" s="639" t="str">
        <f t="shared" si="22"/>
        <v>12Yes</v>
      </c>
      <c r="BA54" s="634" t="str">
        <f t="shared" si="23"/>
        <v>12X</v>
      </c>
      <c r="BB54" s="634" t="str">
        <f t="shared" si="24"/>
        <v>12</v>
      </c>
      <c r="BC54" s="634" t="str">
        <f t="shared" si="25"/>
        <v>12X</v>
      </c>
      <c r="BD54" s="640" t="str">
        <f t="shared" si="26"/>
        <v xml:space="preserve"> </v>
      </c>
      <c r="BE54" s="640" t="str">
        <f t="shared" si="27"/>
        <v xml:space="preserve"> </v>
      </c>
      <c r="BF54" s="640" t="str">
        <f t="shared" si="28"/>
        <v xml:space="preserve"> </v>
      </c>
      <c r="BG54" s="640" t="str">
        <f t="shared" si="29"/>
        <v xml:space="preserve"> </v>
      </c>
      <c r="BH54" s="640" t="str">
        <f t="shared" si="30"/>
        <v xml:space="preserve"> </v>
      </c>
      <c r="BI54" s="677" t="str">
        <f t="shared" si="31"/>
        <v xml:space="preserve"> </v>
      </c>
      <c r="BJ54" s="640" t="str">
        <f t="shared" si="32"/>
        <v xml:space="preserve"> </v>
      </c>
      <c r="BK54" s="305" t="str">
        <f t="shared" si="33"/>
        <v xml:space="preserve"> </v>
      </c>
      <c r="BL54" s="523" t="str">
        <f t="shared" si="34"/>
        <v>F</v>
      </c>
      <c r="BM54" s="640" t="str">
        <f t="shared" si="35"/>
        <v xml:space="preserve"> </v>
      </c>
      <c r="BN54" s="640" t="str">
        <f t="shared" si="36"/>
        <v xml:space="preserve"> </v>
      </c>
      <c r="BO54" s="640" t="str">
        <f t="shared" si="37"/>
        <v xml:space="preserve"> </v>
      </c>
      <c r="BP54" s="640" t="str">
        <f t="shared" si="38"/>
        <v xml:space="preserve"> </v>
      </c>
      <c r="BQ54" s="640" t="str">
        <f t="shared" si="39"/>
        <v xml:space="preserve"> </v>
      </c>
      <c r="BR54" s="634">
        <f t="shared" si="40"/>
        <v>0</v>
      </c>
      <c r="BS54" s="728"/>
      <c r="BT54" s="640" t="str">
        <f t="shared" si="41"/>
        <v xml:space="preserve"> </v>
      </c>
    </row>
    <row r="55" spans="1:72" s="47" customFormat="1" ht="15" customHeight="1" x14ac:dyDescent="0.3">
      <c r="A55" s="43" t="s">
        <v>9</v>
      </c>
      <c r="B55" s="123" t="s">
        <v>1136</v>
      </c>
      <c r="C55" s="194" t="str">
        <f>IF(VLOOKUP(B55,'Pivot Table'!$B$5:$G$2000,3,FALSE)=1,"Yes","No")</f>
        <v>No</v>
      </c>
      <c r="D55" s="193" t="str">
        <f>IF(E55="X","In Progress",IF(J55="x","Yes"," "))</f>
        <v xml:space="preserve"> </v>
      </c>
      <c r="E55" s="190"/>
      <c r="F55" s="190"/>
      <c r="G55" s="206"/>
      <c r="H55" s="206"/>
      <c r="I55" s="190"/>
      <c r="J55" s="190"/>
      <c r="K55" s="205" t="str">
        <f>A55&amp;E55</f>
        <v>12</v>
      </c>
      <c r="L55" s="205" t="str">
        <f>A55&amp;J55</f>
        <v>12</v>
      </c>
      <c r="M55" s="206"/>
      <c r="N55" s="405"/>
      <c r="O55" s="135" t="str">
        <f>IF(VLOOKUP(B55,'Pivot Table'!$B$5:$G$2000,2,FALSE)=1,"Yes","No")</f>
        <v>Yes</v>
      </c>
      <c r="P55" s="177" t="str">
        <f>IF(Q55="X","In Progress",IF(U55="x","Yes"," "))</f>
        <v>Yes</v>
      </c>
      <c r="Q55" s="177"/>
      <c r="R55" s="107">
        <v>41821</v>
      </c>
      <c r="S55" s="46" t="s">
        <v>1127</v>
      </c>
      <c r="T55" s="107"/>
      <c r="U55" s="177" t="s">
        <v>713</v>
      </c>
      <c r="V55" s="135" t="str">
        <f>A55&amp;Q55</f>
        <v>12</v>
      </c>
      <c r="W55" s="150" t="str">
        <f>A55&amp;U55</f>
        <v>12X</v>
      </c>
      <c r="X55" s="107">
        <v>41852</v>
      </c>
      <c r="Y55" s="219" t="s">
        <v>1248</v>
      </c>
      <c r="Z55" s="192" t="str">
        <f>IF(VLOOKUP(B55,'Pivot Table'!$B$5:$G$2000,5,FALSE)=1,"Yes","No")</f>
        <v>No</v>
      </c>
      <c r="AA55" s="192" t="str">
        <f>IF(VLOOKUP(B55,'Pivot Table'!$B$5:$G$2000,4,FALSE)=1,"Yes","No")</f>
        <v>No</v>
      </c>
      <c r="AB55" s="190" t="str">
        <f t="shared" si="73"/>
        <v xml:space="preserve"> </v>
      </c>
      <c r="AC55" s="190"/>
      <c r="AD55" s="190"/>
      <c r="AE55" s="191"/>
      <c r="AF55" s="190"/>
      <c r="AG55" s="190"/>
      <c r="AH55" s="189" t="str">
        <f>A55&amp;AC55</f>
        <v>12</v>
      </c>
      <c r="AI55" s="196" t="str">
        <f>A55&amp;AG55</f>
        <v>12</v>
      </c>
      <c r="AJ55" s="456"/>
      <c r="AK55" s="651"/>
      <c r="AL55" s="634">
        <f>IF(C55="yes",1,0)</f>
        <v>0</v>
      </c>
      <c r="AM55" s="634">
        <f>IF(O55="yes",1,0)</f>
        <v>1</v>
      </c>
      <c r="AN55" s="635">
        <f>IF(Z55="yes",1,IF(AA55="yes",1,0))</f>
        <v>0</v>
      </c>
      <c r="AO55" s="636">
        <f>SUM(AL55:AN55)</f>
        <v>1</v>
      </c>
      <c r="AP55" s="634">
        <f>IF(J55="x",1,0)</f>
        <v>0</v>
      </c>
      <c r="AQ55" s="634">
        <f>IF(U55="x",1,0)</f>
        <v>1</v>
      </c>
      <c r="AR55" s="634">
        <f>IF(AG55="x",1,0)</f>
        <v>0</v>
      </c>
      <c r="AS55" s="637">
        <f>SUM(AP55:AR55)</f>
        <v>1</v>
      </c>
      <c r="AT55" s="638" t="str">
        <f>IF(AO55=AS55,"F"," ")</f>
        <v>F</v>
      </c>
      <c r="AU55" s="634">
        <f>IF(E55="x",1,0)</f>
        <v>0</v>
      </c>
      <c r="AV55" s="634">
        <f t="shared" si="19"/>
        <v>0</v>
      </c>
      <c r="AW55" s="675" t="s">
        <v>1127</v>
      </c>
      <c r="AX55" s="639" t="str">
        <f t="shared" si="20"/>
        <v>12No</v>
      </c>
      <c r="AY55" s="639" t="str">
        <f t="shared" si="21"/>
        <v>12Yes</v>
      </c>
      <c r="AZ55" s="639" t="str">
        <f t="shared" si="22"/>
        <v>12No</v>
      </c>
      <c r="BA55" s="634" t="str">
        <f t="shared" si="23"/>
        <v>12</v>
      </c>
      <c r="BB55" s="634" t="str">
        <f t="shared" si="24"/>
        <v>12X</v>
      </c>
      <c r="BC55" s="634" t="str">
        <f t="shared" si="25"/>
        <v>12</v>
      </c>
      <c r="BD55" s="640" t="str">
        <f t="shared" si="26"/>
        <v xml:space="preserve"> </v>
      </c>
      <c r="BE55" s="640" t="str">
        <f t="shared" si="27"/>
        <v xml:space="preserve"> </v>
      </c>
      <c r="BF55" s="640" t="str">
        <f t="shared" si="28"/>
        <v xml:space="preserve"> </v>
      </c>
      <c r="BG55" s="640" t="str">
        <f t="shared" si="29"/>
        <v xml:space="preserve"> </v>
      </c>
      <c r="BH55" s="640" t="str">
        <f t="shared" si="30"/>
        <v xml:space="preserve"> </v>
      </c>
      <c r="BI55" s="677" t="str">
        <f t="shared" si="31"/>
        <v xml:space="preserve"> </v>
      </c>
      <c r="BJ55" s="640" t="str">
        <f t="shared" si="32"/>
        <v xml:space="preserve"> </v>
      </c>
      <c r="BK55" s="305" t="str">
        <f t="shared" si="33"/>
        <v xml:space="preserve"> </v>
      </c>
      <c r="BL55" s="523" t="str">
        <f t="shared" si="34"/>
        <v>F</v>
      </c>
      <c r="BM55" s="640" t="str">
        <f t="shared" si="35"/>
        <v xml:space="preserve"> </v>
      </c>
      <c r="BN55" s="640" t="str">
        <f t="shared" si="36"/>
        <v xml:space="preserve"> </v>
      </c>
      <c r="BO55" s="640" t="str">
        <f t="shared" si="37"/>
        <v xml:space="preserve"> </v>
      </c>
      <c r="BP55" s="640" t="str">
        <f t="shared" si="38"/>
        <v xml:space="preserve"> </v>
      </c>
      <c r="BQ55" s="640" t="str">
        <f t="shared" si="39"/>
        <v xml:space="preserve"> </v>
      </c>
      <c r="BR55" s="634">
        <f t="shared" si="40"/>
        <v>0</v>
      </c>
      <c r="BS55" s="728"/>
      <c r="BT55" s="640" t="str">
        <f t="shared" si="41"/>
        <v xml:space="preserve"> </v>
      </c>
    </row>
    <row r="56" spans="1:72" s="47" customFormat="1" ht="15" customHeight="1" x14ac:dyDescent="0.3">
      <c r="A56" s="43" t="s">
        <v>9</v>
      </c>
      <c r="B56" s="123" t="s">
        <v>1648</v>
      </c>
      <c r="C56" s="194" t="str">
        <f>IF(VLOOKUP(B56,'Pivot Table'!$B$5:$G$2000,3,FALSE)=1,"Yes","No")</f>
        <v>No</v>
      </c>
      <c r="D56" s="193" t="str">
        <f>IF(E56="X","In Progress",IF(J56="x","Yes"," "))</f>
        <v xml:space="preserve"> </v>
      </c>
      <c r="E56" s="190"/>
      <c r="F56" s="190"/>
      <c r="G56" s="206"/>
      <c r="H56" s="206"/>
      <c r="I56" s="190"/>
      <c r="J56" s="190"/>
      <c r="K56" s="205" t="str">
        <f>A56&amp;E56</f>
        <v>12</v>
      </c>
      <c r="L56" s="205" t="str">
        <f>A56&amp;J56</f>
        <v>12</v>
      </c>
      <c r="M56" s="206"/>
      <c r="N56" s="405"/>
      <c r="O56" s="189" t="str">
        <f>IF(VLOOKUP(B56,'Pivot Table'!$B$5:$G$2000,2,FALSE)=1,"Yes","No")</f>
        <v>No</v>
      </c>
      <c r="P56" s="190" t="str">
        <f>IF(Q56="X","In Progress",IF(U56="x","Yes"," "))</f>
        <v xml:space="preserve"> </v>
      </c>
      <c r="Q56" s="190"/>
      <c r="R56" s="206"/>
      <c r="S56" s="191"/>
      <c r="T56" s="206"/>
      <c r="U56" s="190"/>
      <c r="V56" s="189" t="str">
        <f>A56&amp;Q56</f>
        <v>12</v>
      </c>
      <c r="W56" s="196" t="str">
        <f>A56&amp;U56</f>
        <v>12</v>
      </c>
      <c r="X56" s="206"/>
      <c r="Y56" s="404"/>
      <c r="Z56" s="207" t="str">
        <f>IF(VLOOKUP(B56,'Pivot Table'!$B$5:$G$2000,5,FALSE)=1,"Yes","No")</f>
        <v>Yes</v>
      </c>
      <c r="AA56" s="207" t="str">
        <f>IF(VLOOKUP(B56,'Pivot Table'!$B$5:$G$2000,4,FALSE)=1,"Yes","No")</f>
        <v>No</v>
      </c>
      <c r="AB56" s="185" t="str">
        <f t="shared" ref="AB56" si="77">IF(AC56="X","In Progress",IF(AG56="x","Yes"," "))</f>
        <v>In Progress</v>
      </c>
      <c r="AC56" s="185" t="s">
        <v>713</v>
      </c>
      <c r="AD56" s="185"/>
      <c r="AE56" s="363"/>
      <c r="AF56" s="273">
        <v>42461</v>
      </c>
      <c r="AG56" s="185"/>
      <c r="AH56" s="208" t="str">
        <f>A56&amp;AC56</f>
        <v>12X</v>
      </c>
      <c r="AI56" s="209" t="str">
        <f>A56&amp;AG56</f>
        <v>12</v>
      </c>
      <c r="AJ56" s="458"/>
      <c r="AK56" s="652"/>
      <c r="AL56" s="634">
        <f>IF(C56="yes",1,0)</f>
        <v>0</v>
      </c>
      <c r="AM56" s="634">
        <f>IF(O56="yes",1,0)</f>
        <v>0</v>
      </c>
      <c r="AN56" s="635">
        <f>IF(Z56="yes",1,IF(AA56="yes",1,0))</f>
        <v>1</v>
      </c>
      <c r="AO56" s="636">
        <f>SUM(AL56:AN56)</f>
        <v>1</v>
      </c>
      <c r="AP56" s="634">
        <f>IF(J56="x",1,0)</f>
        <v>0</v>
      </c>
      <c r="AQ56" s="634">
        <f>IF(U56="x",1,0)</f>
        <v>0</v>
      </c>
      <c r="AR56" s="634">
        <f>IF(AG56="x",1,0)</f>
        <v>0</v>
      </c>
      <c r="AS56" s="637">
        <f>SUM(AP56:AR56)</f>
        <v>0</v>
      </c>
      <c r="AT56" s="638" t="str">
        <f>IF(AO56=AS56,"F"," ")</f>
        <v xml:space="preserve"> </v>
      </c>
      <c r="AU56" s="634">
        <f>IF(E56="x",1,0)</f>
        <v>0</v>
      </c>
      <c r="AV56" s="634">
        <f t="shared" ref="AV56" si="78">IF(Q56="x",1,0)</f>
        <v>0</v>
      </c>
      <c r="AW56" s="675" t="s">
        <v>1127</v>
      </c>
      <c r="AX56" s="639" t="str">
        <f t="shared" ref="AX56" si="79">A56&amp;C56</f>
        <v>12No</v>
      </c>
      <c r="AY56" s="639" t="str">
        <f t="shared" ref="AY56" si="80">A56&amp;O56</f>
        <v>12No</v>
      </c>
      <c r="AZ56" s="639" t="str">
        <f t="shared" ref="AZ56" si="81">A56&amp;Z56</f>
        <v>12Yes</v>
      </c>
      <c r="BA56" s="634" t="str">
        <f t="shared" ref="BA56" si="82">A56&amp;J56</f>
        <v>12</v>
      </c>
      <c r="BB56" s="634" t="str">
        <f t="shared" ref="BB56" si="83">A56&amp;U56</f>
        <v>12</v>
      </c>
      <c r="BC56" s="634" t="str">
        <f t="shared" ref="BC56" si="84">A56&amp;AG56</f>
        <v>12</v>
      </c>
      <c r="BD56" s="640" t="str">
        <f t="shared" si="26"/>
        <v xml:space="preserve"> </v>
      </c>
      <c r="BE56" s="640" t="str">
        <f t="shared" si="27"/>
        <v xml:space="preserve"> </v>
      </c>
      <c r="BF56" s="640" t="str">
        <f t="shared" si="28"/>
        <v xml:space="preserve"> </v>
      </c>
      <c r="BG56" s="640" t="str">
        <f t="shared" si="29"/>
        <v xml:space="preserve"> </v>
      </c>
      <c r="BH56" s="640">
        <f t="shared" si="30"/>
        <v>42461</v>
      </c>
      <c r="BI56" s="677" t="str">
        <f t="shared" si="31"/>
        <v xml:space="preserve"> </v>
      </c>
      <c r="BJ56" s="640" t="str">
        <f t="shared" si="32"/>
        <v xml:space="preserve"> </v>
      </c>
      <c r="BK56" s="305" t="str">
        <f t="shared" si="33"/>
        <v xml:space="preserve"> </v>
      </c>
      <c r="BL56" s="523" t="str">
        <f t="shared" si="34"/>
        <v xml:space="preserve"> </v>
      </c>
      <c r="BM56" s="640" t="str">
        <f t="shared" si="35"/>
        <v xml:space="preserve"> </v>
      </c>
      <c r="BN56" s="640" t="str">
        <f t="shared" si="36"/>
        <v xml:space="preserve"> </v>
      </c>
      <c r="BO56" s="640" t="str">
        <f t="shared" si="37"/>
        <v xml:space="preserve"> </v>
      </c>
      <c r="BP56" s="640" t="str">
        <f t="shared" si="38"/>
        <v xml:space="preserve"> </v>
      </c>
      <c r="BQ56" s="640" t="str">
        <f t="shared" si="39"/>
        <v xml:space="preserve"> </v>
      </c>
      <c r="BR56" s="634">
        <f t="shared" si="40"/>
        <v>1</v>
      </c>
      <c r="BS56" s="728"/>
      <c r="BT56" s="640" t="str">
        <f t="shared" si="41"/>
        <v xml:space="preserve"> </v>
      </c>
    </row>
    <row r="57" spans="1:72" s="47" customFormat="1" ht="15" customHeight="1" x14ac:dyDescent="0.3">
      <c r="A57" s="43" t="s">
        <v>9</v>
      </c>
      <c r="B57" s="123" t="s">
        <v>1649</v>
      </c>
      <c r="C57" s="291" t="str">
        <f>IF(VLOOKUP(B57,'Pivot Table'!$B$5:$G$2000,3,FALSE)=1,"Yes","No")</f>
        <v>Yes</v>
      </c>
      <c r="D57" s="174" t="str">
        <f>IF(E57="X","In Progress",IF(J57="x","Yes"," "))</f>
        <v>Yes</v>
      </c>
      <c r="E57" s="308"/>
      <c r="F57" s="308"/>
      <c r="G57" s="309" t="s">
        <v>1127</v>
      </c>
      <c r="H57" s="119" t="s">
        <v>1127</v>
      </c>
      <c r="I57" s="308"/>
      <c r="J57" s="172" t="s">
        <v>713</v>
      </c>
      <c r="K57" s="292" t="str">
        <f>A57&amp;E57</f>
        <v>12</v>
      </c>
      <c r="L57" s="292" t="str">
        <f>A57&amp;J57</f>
        <v>12X</v>
      </c>
      <c r="M57" s="309">
        <v>41913</v>
      </c>
      <c r="N57" s="417"/>
      <c r="O57" s="189" t="str">
        <f>IF(VLOOKUP(B57,'Pivot Table'!$B$5:$G$2000,2,FALSE)=1,"Yes","No")</f>
        <v>No</v>
      </c>
      <c r="P57" s="190" t="str">
        <f>IF(Q57="X","In Progress",IF(U57="x","Yes"," "))</f>
        <v xml:space="preserve"> </v>
      </c>
      <c r="Q57" s="190"/>
      <c r="R57" s="206"/>
      <c r="S57" s="191"/>
      <c r="T57" s="206"/>
      <c r="U57" s="190"/>
      <c r="V57" s="189" t="str">
        <f>A57&amp;Q57</f>
        <v>12</v>
      </c>
      <c r="W57" s="196" t="str">
        <f>A57&amp;U57</f>
        <v>12</v>
      </c>
      <c r="X57" s="206"/>
      <c r="Y57" s="404"/>
      <c r="Z57" s="207" t="str">
        <f>IF(VLOOKUP(B57,'Pivot Table'!$B$5:$G$2000,5,FALSE)=1,"Yes","No")</f>
        <v>Yes</v>
      </c>
      <c r="AA57" s="207" t="str">
        <f>IF(VLOOKUP(B57,'Pivot Table'!$B$5:$G$2000,4,FALSE)=1,"Yes","No")</f>
        <v>No</v>
      </c>
      <c r="AB57" s="185" t="str">
        <f t="shared" ref="AB57" si="85">IF(AC57="X","In Progress",IF(AG57="x","Yes"," "))</f>
        <v>Yes</v>
      </c>
      <c r="AC57" s="185"/>
      <c r="AD57" s="185"/>
      <c r="AE57" s="363" t="s">
        <v>1127</v>
      </c>
      <c r="AF57" s="185"/>
      <c r="AG57" s="185" t="s">
        <v>713</v>
      </c>
      <c r="AH57" s="208" t="str">
        <f>A57&amp;AC57</f>
        <v>12</v>
      </c>
      <c r="AI57" s="209" t="str">
        <f>A57&amp;AG57</f>
        <v>12X</v>
      </c>
      <c r="AJ57" s="460">
        <v>41913</v>
      </c>
      <c r="AK57" s="652"/>
      <c r="AL57" s="634">
        <f>IF(C57="yes",1,0)</f>
        <v>1</v>
      </c>
      <c r="AM57" s="634">
        <f>IF(O57="yes",1,0)</f>
        <v>0</v>
      </c>
      <c r="AN57" s="635">
        <f>IF(Z57="yes",1,IF(AA57="yes",1,0))</f>
        <v>1</v>
      </c>
      <c r="AO57" s="636">
        <f>SUM(AL57:AN57)</f>
        <v>2</v>
      </c>
      <c r="AP57" s="634">
        <f>IF(J57="x",1,0)</f>
        <v>1</v>
      </c>
      <c r="AQ57" s="634">
        <f>IF(U57="x",1,0)</f>
        <v>0</v>
      </c>
      <c r="AR57" s="634">
        <f>IF(AG57="x",1,0)</f>
        <v>1</v>
      </c>
      <c r="AS57" s="637">
        <f>SUM(AP57:AR57)</f>
        <v>2</v>
      </c>
      <c r="AT57" s="638" t="str">
        <f>IF(AO57=AS57,"F"," ")</f>
        <v>F</v>
      </c>
      <c r="AU57" s="634">
        <f>IF(E57="x",1,0)</f>
        <v>0</v>
      </c>
      <c r="AV57" s="634">
        <f t="shared" ref="AV57" si="86">IF(Q57="x",1,0)</f>
        <v>0</v>
      </c>
      <c r="AW57" s="675" t="s">
        <v>1127</v>
      </c>
      <c r="AX57" s="639" t="str">
        <f t="shared" ref="AX57" si="87">A57&amp;C57</f>
        <v>12Yes</v>
      </c>
      <c r="AY57" s="639" t="str">
        <f t="shared" ref="AY57" si="88">A57&amp;O57</f>
        <v>12No</v>
      </c>
      <c r="AZ57" s="639" t="str">
        <f t="shared" ref="AZ57" si="89">A57&amp;Z57</f>
        <v>12Yes</v>
      </c>
      <c r="BA57" s="634" t="str">
        <f t="shared" ref="BA57" si="90">A57&amp;J57</f>
        <v>12X</v>
      </c>
      <c r="BB57" s="634" t="str">
        <f t="shared" ref="BB57" si="91">A57&amp;U57</f>
        <v>12</v>
      </c>
      <c r="BC57" s="634" t="str">
        <f t="shared" ref="BC57" si="92">A57&amp;AG57</f>
        <v>12X</v>
      </c>
      <c r="BD57" s="640" t="str">
        <f t="shared" si="26"/>
        <v xml:space="preserve"> </v>
      </c>
      <c r="BE57" s="640" t="str">
        <f t="shared" si="27"/>
        <v xml:space="preserve"> </v>
      </c>
      <c r="BF57" s="640" t="str">
        <f t="shared" si="28"/>
        <v xml:space="preserve"> </v>
      </c>
      <c r="BG57" s="640" t="str">
        <f t="shared" si="29"/>
        <v xml:space="preserve"> </v>
      </c>
      <c r="BH57" s="640" t="str">
        <f t="shared" si="30"/>
        <v xml:space="preserve"> </v>
      </c>
      <c r="BI57" s="677" t="str">
        <f t="shared" si="31"/>
        <v xml:space="preserve"> </v>
      </c>
      <c r="BJ57" s="640" t="str">
        <f t="shared" si="32"/>
        <v xml:space="preserve"> </v>
      </c>
      <c r="BK57" s="305" t="str">
        <f t="shared" si="33"/>
        <v xml:space="preserve"> </v>
      </c>
      <c r="BL57" s="523" t="str">
        <f t="shared" si="34"/>
        <v>F</v>
      </c>
      <c r="BM57" s="640" t="str">
        <f t="shared" si="35"/>
        <v xml:space="preserve"> </v>
      </c>
      <c r="BN57" s="640" t="str">
        <f t="shared" si="36"/>
        <v xml:space="preserve"> </v>
      </c>
      <c r="BO57" s="640" t="str">
        <f t="shared" si="37"/>
        <v xml:space="preserve"> </v>
      </c>
      <c r="BP57" s="640" t="str">
        <f t="shared" si="38"/>
        <v xml:space="preserve"> </v>
      </c>
      <c r="BQ57" s="640" t="str">
        <f t="shared" si="39"/>
        <v xml:space="preserve"> </v>
      </c>
      <c r="BR57" s="634">
        <f t="shared" si="40"/>
        <v>0</v>
      </c>
      <c r="BS57" s="728"/>
      <c r="BT57" s="640" t="str">
        <f t="shared" si="41"/>
        <v xml:space="preserve"> </v>
      </c>
    </row>
    <row r="58" spans="1:72" s="47" customFormat="1" ht="15" customHeight="1" x14ac:dyDescent="0.3">
      <c r="A58" s="43" t="s">
        <v>9</v>
      </c>
      <c r="B58" s="123" t="s">
        <v>1650</v>
      </c>
      <c r="C58" s="291" t="str">
        <f>IF(VLOOKUP(B58,'Pivot Table'!$B$5:$G$2000,3,FALSE)=1,"Yes","No")</f>
        <v>Yes</v>
      </c>
      <c r="D58" s="174" t="str">
        <f t="shared" ref="D58:D62" si="93">IF(E58="X","In Progress",IF(J58="x","Yes"," "))</f>
        <v>Yes</v>
      </c>
      <c r="E58" s="308"/>
      <c r="F58" s="308"/>
      <c r="G58" s="309" t="s">
        <v>1127</v>
      </c>
      <c r="H58" s="119" t="s">
        <v>1127</v>
      </c>
      <c r="I58" s="308"/>
      <c r="J58" s="172" t="s">
        <v>713</v>
      </c>
      <c r="K58" s="292" t="str">
        <f t="shared" ref="K58:K61" si="94">A58&amp;E58</f>
        <v>12</v>
      </c>
      <c r="L58" s="292" t="str">
        <f t="shared" ref="L58:L62" si="95">A58&amp;J58</f>
        <v>12X</v>
      </c>
      <c r="M58" s="309">
        <v>41913</v>
      </c>
      <c r="N58" s="417"/>
      <c r="O58" s="189" t="str">
        <f>IF(VLOOKUP(B58,'Pivot Table'!$B$5:$G$2000,2,FALSE)=1,"Yes","No")</f>
        <v>No</v>
      </c>
      <c r="P58" s="190" t="str">
        <f t="shared" ref="P58:P62" si="96">IF(Q58="X","In Progress",IF(U58="x","Yes"," "))</f>
        <v xml:space="preserve"> </v>
      </c>
      <c r="Q58" s="190"/>
      <c r="R58" s="206"/>
      <c r="S58" s="191"/>
      <c r="T58" s="206"/>
      <c r="U58" s="190"/>
      <c r="V58" s="189" t="str">
        <f t="shared" ref="V58:V62" si="97">A58&amp;Q58</f>
        <v>12</v>
      </c>
      <c r="W58" s="196" t="str">
        <f t="shared" ref="W58:W62" si="98">A58&amp;U58</f>
        <v>12</v>
      </c>
      <c r="X58" s="206"/>
      <c r="Y58" s="404"/>
      <c r="Z58" s="207" t="str">
        <f>IF(VLOOKUP(B58,'Pivot Table'!$B$5:$G$2000,5,FALSE)=1,"Yes","No")</f>
        <v>Yes</v>
      </c>
      <c r="AA58" s="207" t="str">
        <f>IF(VLOOKUP(B58,'Pivot Table'!$B$5:$G$2000,4,FALSE)=1,"Yes","No")</f>
        <v>No</v>
      </c>
      <c r="AB58" s="185" t="str">
        <f t="shared" ref="AB58:AB62" si="99">IF(AC58="X","In Progress",IF(AG58="x","Yes"," "))</f>
        <v>Yes</v>
      </c>
      <c r="AC58" s="185"/>
      <c r="AD58" s="185"/>
      <c r="AE58" s="363" t="s">
        <v>1127</v>
      </c>
      <c r="AF58" s="185"/>
      <c r="AG58" s="185" t="s">
        <v>713</v>
      </c>
      <c r="AH58" s="208" t="str">
        <f t="shared" ref="AH58:AH62" si="100">A58&amp;AC58</f>
        <v>12</v>
      </c>
      <c r="AI58" s="209" t="str">
        <f t="shared" ref="AI58:AI62" si="101">A58&amp;AG58</f>
        <v>12X</v>
      </c>
      <c r="AJ58" s="460">
        <v>41913</v>
      </c>
      <c r="AK58" s="652"/>
      <c r="AL58" s="634">
        <f t="shared" ref="AL58:AL62" si="102">IF(C58="yes",1,0)</f>
        <v>1</v>
      </c>
      <c r="AM58" s="634">
        <f t="shared" ref="AM58:AM62" si="103">IF(O58="yes",1,0)</f>
        <v>0</v>
      </c>
      <c r="AN58" s="635">
        <f t="shared" ref="AN58:AN62" si="104">IF(Z58="yes",1,IF(AA58="yes",1,0))</f>
        <v>1</v>
      </c>
      <c r="AO58" s="636">
        <f t="shared" ref="AO58:AO62" si="105">SUM(AL58:AN58)</f>
        <v>2</v>
      </c>
      <c r="AP58" s="634">
        <f t="shared" ref="AP58:AP62" si="106">IF(J58="x",1,0)</f>
        <v>1</v>
      </c>
      <c r="AQ58" s="634">
        <f t="shared" ref="AQ58:AQ62" si="107">IF(U58="x",1,0)</f>
        <v>0</v>
      </c>
      <c r="AR58" s="634">
        <f t="shared" ref="AR58:AR62" si="108">IF(AG58="x",1,0)</f>
        <v>1</v>
      </c>
      <c r="AS58" s="637">
        <f t="shared" ref="AS58:AS62" si="109">SUM(AP58:AR58)</f>
        <v>2</v>
      </c>
      <c r="AT58" s="638" t="str">
        <f t="shared" ref="AT58:AT62" si="110">IF(AO58=AS58,"F"," ")</f>
        <v>F</v>
      </c>
      <c r="AU58" s="634">
        <f t="shared" ref="AU58:AU62" si="111">IF(E58="x",1,0)</f>
        <v>0</v>
      </c>
      <c r="AV58" s="634">
        <f t="shared" ref="AV58:AV62" si="112">IF(Q58="x",1,0)</f>
        <v>0</v>
      </c>
      <c r="AW58" s="675" t="s">
        <v>1127</v>
      </c>
      <c r="AX58" s="639" t="str">
        <f t="shared" ref="AX58:AX62" si="113">A58&amp;C58</f>
        <v>12Yes</v>
      </c>
      <c r="AY58" s="639" t="str">
        <f t="shared" ref="AY58:AY62" si="114">A58&amp;O58</f>
        <v>12No</v>
      </c>
      <c r="AZ58" s="639" t="str">
        <f t="shared" ref="AZ58:AZ62" si="115">A58&amp;Z58</f>
        <v>12Yes</v>
      </c>
      <c r="BA58" s="634" t="str">
        <f t="shared" ref="BA58:BA62" si="116">A58&amp;J58</f>
        <v>12X</v>
      </c>
      <c r="BB58" s="634" t="str">
        <f t="shared" ref="BB58:BB62" si="117">A58&amp;U58</f>
        <v>12</v>
      </c>
      <c r="BC58" s="634" t="str">
        <f t="shared" ref="BC58:BC62" si="118">A58&amp;AG58</f>
        <v>12X</v>
      </c>
      <c r="BD58" s="640" t="str">
        <f t="shared" si="26"/>
        <v xml:space="preserve"> </v>
      </c>
      <c r="BE58" s="640" t="str">
        <f t="shared" si="27"/>
        <v xml:space="preserve"> </v>
      </c>
      <c r="BF58" s="640" t="str">
        <f t="shared" si="28"/>
        <v xml:space="preserve"> </v>
      </c>
      <c r="BG58" s="640" t="str">
        <f t="shared" si="29"/>
        <v xml:space="preserve"> </v>
      </c>
      <c r="BH58" s="640" t="str">
        <f t="shared" si="30"/>
        <v xml:space="preserve"> </v>
      </c>
      <c r="BI58" s="677" t="str">
        <f t="shared" si="31"/>
        <v xml:space="preserve"> </v>
      </c>
      <c r="BJ58" s="640" t="str">
        <f t="shared" si="32"/>
        <v xml:space="preserve"> </v>
      </c>
      <c r="BK58" s="305" t="str">
        <f t="shared" si="33"/>
        <v xml:space="preserve"> </v>
      </c>
      <c r="BL58" s="523" t="str">
        <f t="shared" si="34"/>
        <v>F</v>
      </c>
      <c r="BM58" s="640" t="str">
        <f t="shared" si="35"/>
        <v xml:space="preserve"> </v>
      </c>
      <c r="BN58" s="640" t="str">
        <f t="shared" si="36"/>
        <v xml:space="preserve"> </v>
      </c>
      <c r="BO58" s="640" t="str">
        <f t="shared" si="37"/>
        <v xml:space="preserve"> </v>
      </c>
      <c r="BP58" s="640" t="str">
        <f t="shared" si="38"/>
        <v xml:space="preserve"> </v>
      </c>
      <c r="BQ58" s="640" t="str">
        <f t="shared" si="39"/>
        <v xml:space="preserve"> </v>
      </c>
      <c r="BR58" s="634">
        <f t="shared" si="40"/>
        <v>0</v>
      </c>
      <c r="BS58" s="728"/>
      <c r="BT58" s="640" t="str">
        <f t="shared" si="41"/>
        <v xml:space="preserve"> </v>
      </c>
    </row>
    <row r="59" spans="1:72" s="47" customFormat="1" ht="15" customHeight="1" x14ac:dyDescent="0.3">
      <c r="A59" s="43" t="s">
        <v>9</v>
      </c>
      <c r="B59" s="123" t="s">
        <v>1651</v>
      </c>
      <c r="C59" s="291" t="str">
        <f>IF(VLOOKUP(B59,'Pivot Table'!$B$5:$G$2000,3,FALSE)=1,"Yes","No")</f>
        <v>Yes</v>
      </c>
      <c r="D59" s="174" t="str">
        <f t="shared" si="93"/>
        <v>Yes</v>
      </c>
      <c r="E59" s="308"/>
      <c r="F59" s="308"/>
      <c r="G59" s="309" t="s">
        <v>1127</v>
      </c>
      <c r="H59" s="119" t="s">
        <v>1127</v>
      </c>
      <c r="I59" s="308"/>
      <c r="J59" s="172" t="s">
        <v>713</v>
      </c>
      <c r="K59" s="292" t="str">
        <f t="shared" si="94"/>
        <v>12</v>
      </c>
      <c r="L59" s="292" t="str">
        <f t="shared" si="95"/>
        <v>12X</v>
      </c>
      <c r="M59" s="309">
        <v>41913</v>
      </c>
      <c r="N59" s="417"/>
      <c r="O59" s="189" t="str">
        <f>IF(VLOOKUP(B59,'Pivot Table'!$B$5:$G$2000,2,FALSE)=1,"Yes","No")</f>
        <v>No</v>
      </c>
      <c r="P59" s="190" t="str">
        <f t="shared" si="96"/>
        <v xml:space="preserve"> </v>
      </c>
      <c r="Q59" s="190"/>
      <c r="R59" s="206"/>
      <c r="S59" s="191"/>
      <c r="T59" s="206"/>
      <c r="U59" s="190"/>
      <c r="V59" s="189" t="str">
        <f t="shared" si="97"/>
        <v>12</v>
      </c>
      <c r="W59" s="196" t="str">
        <f t="shared" si="98"/>
        <v>12</v>
      </c>
      <c r="X59" s="206"/>
      <c r="Y59" s="404"/>
      <c r="Z59" s="207" t="str">
        <f>IF(VLOOKUP(B59,'Pivot Table'!$B$5:$G$2000,5,FALSE)=1,"Yes","No")</f>
        <v>Yes</v>
      </c>
      <c r="AA59" s="207" t="str">
        <f>IF(VLOOKUP(B59,'Pivot Table'!$B$5:$G$2000,4,FALSE)=1,"Yes","No")</f>
        <v>No</v>
      </c>
      <c r="AB59" s="185" t="str">
        <f t="shared" si="99"/>
        <v>Yes</v>
      </c>
      <c r="AC59" s="185"/>
      <c r="AD59" s="185"/>
      <c r="AE59" s="363" t="s">
        <v>1127</v>
      </c>
      <c r="AF59" s="185"/>
      <c r="AG59" s="185" t="s">
        <v>713</v>
      </c>
      <c r="AH59" s="208" t="str">
        <f t="shared" si="100"/>
        <v>12</v>
      </c>
      <c r="AI59" s="209" t="str">
        <f t="shared" si="101"/>
        <v>12X</v>
      </c>
      <c r="AJ59" s="460">
        <v>41913</v>
      </c>
      <c r="AK59" s="652"/>
      <c r="AL59" s="634">
        <f t="shared" si="102"/>
        <v>1</v>
      </c>
      <c r="AM59" s="634">
        <f t="shared" si="103"/>
        <v>0</v>
      </c>
      <c r="AN59" s="635">
        <f t="shared" si="104"/>
        <v>1</v>
      </c>
      <c r="AO59" s="636">
        <f t="shared" si="105"/>
        <v>2</v>
      </c>
      <c r="AP59" s="634">
        <f t="shared" si="106"/>
        <v>1</v>
      </c>
      <c r="AQ59" s="634">
        <f t="shared" si="107"/>
        <v>0</v>
      </c>
      <c r="AR59" s="634">
        <f t="shared" si="108"/>
        <v>1</v>
      </c>
      <c r="AS59" s="637">
        <f t="shared" si="109"/>
        <v>2</v>
      </c>
      <c r="AT59" s="638" t="str">
        <f t="shared" si="110"/>
        <v>F</v>
      </c>
      <c r="AU59" s="634">
        <f t="shared" si="111"/>
        <v>0</v>
      </c>
      <c r="AV59" s="634">
        <f t="shared" si="112"/>
        <v>0</v>
      </c>
      <c r="AW59" s="675" t="s">
        <v>1127</v>
      </c>
      <c r="AX59" s="639" t="str">
        <f t="shared" si="113"/>
        <v>12Yes</v>
      </c>
      <c r="AY59" s="639" t="str">
        <f t="shared" si="114"/>
        <v>12No</v>
      </c>
      <c r="AZ59" s="639" t="str">
        <f t="shared" si="115"/>
        <v>12Yes</v>
      </c>
      <c r="BA59" s="634" t="str">
        <f t="shared" si="116"/>
        <v>12X</v>
      </c>
      <c r="BB59" s="634" t="str">
        <f t="shared" si="117"/>
        <v>12</v>
      </c>
      <c r="BC59" s="634" t="str">
        <f t="shared" si="118"/>
        <v>12X</v>
      </c>
      <c r="BD59" s="640" t="str">
        <f t="shared" si="26"/>
        <v xml:space="preserve"> </v>
      </c>
      <c r="BE59" s="640" t="str">
        <f t="shared" si="27"/>
        <v xml:space="preserve"> </v>
      </c>
      <c r="BF59" s="640" t="str">
        <f t="shared" si="28"/>
        <v xml:space="preserve"> </v>
      </c>
      <c r="BG59" s="640" t="str">
        <f t="shared" si="29"/>
        <v xml:space="preserve"> </v>
      </c>
      <c r="BH59" s="640" t="str">
        <f t="shared" si="30"/>
        <v xml:space="preserve"> </v>
      </c>
      <c r="BI59" s="677" t="str">
        <f t="shared" si="31"/>
        <v xml:space="preserve"> </v>
      </c>
      <c r="BJ59" s="640" t="str">
        <f t="shared" si="32"/>
        <v xml:space="preserve"> </v>
      </c>
      <c r="BK59" s="305" t="str">
        <f t="shared" si="33"/>
        <v xml:space="preserve"> </v>
      </c>
      <c r="BL59" s="523" t="str">
        <f t="shared" si="34"/>
        <v>F</v>
      </c>
      <c r="BM59" s="640" t="str">
        <f t="shared" si="35"/>
        <v xml:space="preserve"> </v>
      </c>
      <c r="BN59" s="640" t="str">
        <f t="shared" si="36"/>
        <v xml:space="preserve"> </v>
      </c>
      <c r="BO59" s="640" t="str">
        <f t="shared" si="37"/>
        <v xml:space="preserve"> </v>
      </c>
      <c r="BP59" s="640" t="str">
        <f t="shared" si="38"/>
        <v xml:space="preserve"> </v>
      </c>
      <c r="BQ59" s="640" t="str">
        <f t="shared" si="39"/>
        <v xml:space="preserve"> </v>
      </c>
      <c r="BR59" s="634">
        <f t="shared" si="40"/>
        <v>0</v>
      </c>
      <c r="BS59" s="728"/>
      <c r="BT59" s="640" t="str">
        <f t="shared" si="41"/>
        <v xml:space="preserve"> </v>
      </c>
    </row>
    <row r="60" spans="1:72" s="47" customFormat="1" ht="15" customHeight="1" x14ac:dyDescent="0.3">
      <c r="A60" s="43" t="s">
        <v>9</v>
      </c>
      <c r="B60" s="123" t="s">
        <v>1652</v>
      </c>
      <c r="C60" s="291" t="str">
        <f>IF(VLOOKUP(B60,'Pivot Table'!$B$5:$G$2000,3,FALSE)=1,"Yes","No")</f>
        <v>Yes</v>
      </c>
      <c r="D60" s="174" t="str">
        <f t="shared" si="93"/>
        <v>Yes</v>
      </c>
      <c r="E60" s="308"/>
      <c r="F60" s="308"/>
      <c r="G60" s="309" t="s">
        <v>1127</v>
      </c>
      <c r="H60" s="119" t="s">
        <v>1127</v>
      </c>
      <c r="I60" s="308"/>
      <c r="J60" s="172" t="s">
        <v>713</v>
      </c>
      <c r="K60" s="292" t="str">
        <f t="shared" si="94"/>
        <v>12</v>
      </c>
      <c r="L60" s="292" t="str">
        <f t="shared" si="95"/>
        <v>12X</v>
      </c>
      <c r="M60" s="309">
        <v>41913</v>
      </c>
      <c r="N60" s="417"/>
      <c r="O60" s="189" t="str">
        <f>IF(VLOOKUP(B60,'Pivot Table'!$B$5:$G$2000,2,FALSE)=1,"Yes","No")</f>
        <v>No</v>
      </c>
      <c r="P60" s="190" t="str">
        <f t="shared" si="96"/>
        <v xml:space="preserve"> </v>
      </c>
      <c r="Q60" s="190"/>
      <c r="R60" s="206"/>
      <c r="S60" s="191"/>
      <c r="T60" s="206"/>
      <c r="U60" s="190"/>
      <c r="V60" s="189" t="str">
        <f t="shared" si="97"/>
        <v>12</v>
      </c>
      <c r="W60" s="196" t="str">
        <f t="shared" si="98"/>
        <v>12</v>
      </c>
      <c r="X60" s="206"/>
      <c r="Y60" s="404"/>
      <c r="Z60" s="207" t="str">
        <f>IF(VLOOKUP(B60,'Pivot Table'!$B$5:$G$2000,5,FALSE)=1,"Yes","No")</f>
        <v>Yes</v>
      </c>
      <c r="AA60" s="207" t="str">
        <f>IF(VLOOKUP(B60,'Pivot Table'!$B$5:$G$2000,4,FALSE)=1,"Yes","No")</f>
        <v>No</v>
      </c>
      <c r="AB60" s="185" t="str">
        <f t="shared" si="99"/>
        <v>Yes</v>
      </c>
      <c r="AC60" s="185"/>
      <c r="AD60" s="185"/>
      <c r="AE60" s="363" t="s">
        <v>1127</v>
      </c>
      <c r="AF60" s="185"/>
      <c r="AG60" s="185" t="s">
        <v>713</v>
      </c>
      <c r="AH60" s="208" t="str">
        <f t="shared" si="100"/>
        <v>12</v>
      </c>
      <c r="AI60" s="209" t="str">
        <f t="shared" si="101"/>
        <v>12X</v>
      </c>
      <c r="AJ60" s="460">
        <v>41913</v>
      </c>
      <c r="AK60" s="652"/>
      <c r="AL60" s="634">
        <f t="shared" si="102"/>
        <v>1</v>
      </c>
      <c r="AM60" s="634">
        <f t="shared" si="103"/>
        <v>0</v>
      </c>
      <c r="AN60" s="635">
        <f t="shared" si="104"/>
        <v>1</v>
      </c>
      <c r="AO60" s="636">
        <f t="shared" si="105"/>
        <v>2</v>
      </c>
      <c r="AP60" s="634">
        <f t="shared" si="106"/>
        <v>1</v>
      </c>
      <c r="AQ60" s="634">
        <f t="shared" si="107"/>
        <v>0</v>
      </c>
      <c r="AR60" s="634">
        <f t="shared" si="108"/>
        <v>1</v>
      </c>
      <c r="AS60" s="637">
        <f t="shared" si="109"/>
        <v>2</v>
      </c>
      <c r="AT60" s="638" t="str">
        <f t="shared" si="110"/>
        <v>F</v>
      </c>
      <c r="AU60" s="634">
        <f t="shared" si="111"/>
        <v>0</v>
      </c>
      <c r="AV60" s="634">
        <f t="shared" si="112"/>
        <v>0</v>
      </c>
      <c r="AW60" s="675" t="s">
        <v>1127</v>
      </c>
      <c r="AX60" s="639" t="str">
        <f t="shared" si="113"/>
        <v>12Yes</v>
      </c>
      <c r="AY60" s="639" t="str">
        <f t="shared" si="114"/>
        <v>12No</v>
      </c>
      <c r="AZ60" s="639" t="str">
        <f t="shared" si="115"/>
        <v>12Yes</v>
      </c>
      <c r="BA60" s="634" t="str">
        <f t="shared" si="116"/>
        <v>12X</v>
      </c>
      <c r="BB60" s="634" t="str">
        <f t="shared" si="117"/>
        <v>12</v>
      </c>
      <c r="BC60" s="634" t="str">
        <f t="shared" si="118"/>
        <v>12X</v>
      </c>
      <c r="BD60" s="640" t="str">
        <f t="shared" si="26"/>
        <v xml:space="preserve"> </v>
      </c>
      <c r="BE60" s="640" t="str">
        <f t="shared" si="27"/>
        <v xml:space="preserve"> </v>
      </c>
      <c r="BF60" s="640" t="str">
        <f t="shared" si="28"/>
        <v xml:space="preserve"> </v>
      </c>
      <c r="BG60" s="640" t="str">
        <f t="shared" si="29"/>
        <v xml:space="preserve"> </v>
      </c>
      <c r="BH60" s="640" t="str">
        <f t="shared" si="30"/>
        <v xml:space="preserve"> </v>
      </c>
      <c r="BI60" s="677" t="str">
        <f t="shared" si="31"/>
        <v xml:space="preserve"> </v>
      </c>
      <c r="BJ60" s="640" t="str">
        <f t="shared" si="32"/>
        <v xml:space="preserve"> </v>
      </c>
      <c r="BK60" s="305" t="str">
        <f t="shared" si="33"/>
        <v xml:space="preserve"> </v>
      </c>
      <c r="BL60" s="523" t="str">
        <f t="shared" si="34"/>
        <v>F</v>
      </c>
      <c r="BM60" s="640" t="str">
        <f t="shared" si="35"/>
        <v xml:space="preserve"> </v>
      </c>
      <c r="BN60" s="640" t="str">
        <f t="shared" si="36"/>
        <v xml:space="preserve"> </v>
      </c>
      <c r="BO60" s="640" t="str">
        <f t="shared" si="37"/>
        <v xml:space="preserve"> </v>
      </c>
      <c r="BP60" s="640" t="str">
        <f t="shared" si="38"/>
        <v xml:space="preserve"> </v>
      </c>
      <c r="BQ60" s="640" t="str">
        <f t="shared" si="39"/>
        <v xml:space="preserve"> </v>
      </c>
      <c r="BR60" s="634">
        <f t="shared" si="40"/>
        <v>0</v>
      </c>
      <c r="BS60" s="728"/>
      <c r="BT60" s="640" t="str">
        <f t="shared" si="41"/>
        <v xml:space="preserve"> </v>
      </c>
    </row>
    <row r="61" spans="1:72" s="47" customFormat="1" ht="15" customHeight="1" x14ac:dyDescent="0.3">
      <c r="A61" s="43" t="s">
        <v>9</v>
      </c>
      <c r="B61" s="123" t="s">
        <v>1653</v>
      </c>
      <c r="C61" s="291" t="str">
        <f>IF(VLOOKUP(B61,'Pivot Table'!$B$5:$G$2000,3,FALSE)=1,"Yes","No")</f>
        <v>Yes</v>
      </c>
      <c r="D61" s="174" t="str">
        <f t="shared" si="93"/>
        <v>Yes</v>
      </c>
      <c r="E61" s="308"/>
      <c r="F61" s="308"/>
      <c r="G61" s="309" t="s">
        <v>1127</v>
      </c>
      <c r="H61" s="119" t="s">
        <v>1127</v>
      </c>
      <c r="I61" s="308"/>
      <c r="J61" s="172" t="s">
        <v>713</v>
      </c>
      <c r="K61" s="292" t="str">
        <f t="shared" si="94"/>
        <v>12</v>
      </c>
      <c r="L61" s="292" t="str">
        <f t="shared" si="95"/>
        <v>12X</v>
      </c>
      <c r="M61" s="309">
        <v>41913</v>
      </c>
      <c r="N61" s="417"/>
      <c r="O61" s="189" t="str">
        <f>IF(VLOOKUP(B61,'Pivot Table'!$B$5:$G$2000,2,FALSE)=1,"Yes","No")</f>
        <v>No</v>
      </c>
      <c r="P61" s="190" t="str">
        <f t="shared" si="96"/>
        <v xml:space="preserve"> </v>
      </c>
      <c r="Q61" s="190"/>
      <c r="R61" s="206"/>
      <c r="S61" s="191"/>
      <c r="T61" s="206"/>
      <c r="U61" s="190"/>
      <c r="V61" s="189" t="str">
        <f t="shared" si="97"/>
        <v>12</v>
      </c>
      <c r="W61" s="196" t="str">
        <f t="shared" si="98"/>
        <v>12</v>
      </c>
      <c r="X61" s="206"/>
      <c r="Y61" s="404"/>
      <c r="Z61" s="207" t="str">
        <f>IF(VLOOKUP(B61,'Pivot Table'!$B$5:$G$2000,5,FALSE)=1,"Yes","No")</f>
        <v>Yes</v>
      </c>
      <c r="AA61" s="207" t="str">
        <f>IF(VLOOKUP(B61,'Pivot Table'!$B$5:$G$2000,4,FALSE)=1,"Yes","No")</f>
        <v>No</v>
      </c>
      <c r="AB61" s="185" t="str">
        <f t="shared" si="99"/>
        <v>Yes</v>
      </c>
      <c r="AC61" s="185"/>
      <c r="AD61" s="185"/>
      <c r="AE61" s="363" t="s">
        <v>1127</v>
      </c>
      <c r="AF61" s="185"/>
      <c r="AG61" s="185" t="s">
        <v>713</v>
      </c>
      <c r="AH61" s="208" t="str">
        <f t="shared" si="100"/>
        <v>12</v>
      </c>
      <c r="AI61" s="209" t="str">
        <f t="shared" si="101"/>
        <v>12X</v>
      </c>
      <c r="AJ61" s="460">
        <v>41913</v>
      </c>
      <c r="AK61" s="652"/>
      <c r="AL61" s="634">
        <f t="shared" si="102"/>
        <v>1</v>
      </c>
      <c r="AM61" s="634">
        <f t="shared" si="103"/>
        <v>0</v>
      </c>
      <c r="AN61" s="635">
        <f t="shared" si="104"/>
        <v>1</v>
      </c>
      <c r="AO61" s="636">
        <f t="shared" si="105"/>
        <v>2</v>
      </c>
      <c r="AP61" s="634">
        <f t="shared" si="106"/>
        <v>1</v>
      </c>
      <c r="AQ61" s="634">
        <f t="shared" si="107"/>
        <v>0</v>
      </c>
      <c r="AR61" s="634">
        <f t="shared" si="108"/>
        <v>1</v>
      </c>
      <c r="AS61" s="637">
        <f t="shared" si="109"/>
        <v>2</v>
      </c>
      <c r="AT61" s="638" t="str">
        <f t="shared" si="110"/>
        <v>F</v>
      </c>
      <c r="AU61" s="634">
        <f t="shared" si="111"/>
        <v>0</v>
      </c>
      <c r="AV61" s="634">
        <f t="shared" si="112"/>
        <v>0</v>
      </c>
      <c r="AW61" s="675" t="s">
        <v>1127</v>
      </c>
      <c r="AX61" s="639" t="str">
        <f t="shared" si="113"/>
        <v>12Yes</v>
      </c>
      <c r="AY61" s="639" t="str">
        <f t="shared" si="114"/>
        <v>12No</v>
      </c>
      <c r="AZ61" s="639" t="str">
        <f t="shared" si="115"/>
        <v>12Yes</v>
      </c>
      <c r="BA61" s="634" t="str">
        <f t="shared" si="116"/>
        <v>12X</v>
      </c>
      <c r="BB61" s="634" t="str">
        <f t="shared" si="117"/>
        <v>12</v>
      </c>
      <c r="BC61" s="634" t="str">
        <f t="shared" si="118"/>
        <v>12X</v>
      </c>
      <c r="BD61" s="640" t="str">
        <f t="shared" si="26"/>
        <v xml:space="preserve"> </v>
      </c>
      <c r="BE61" s="640" t="str">
        <f t="shared" si="27"/>
        <v xml:space="preserve"> </v>
      </c>
      <c r="BF61" s="640" t="str">
        <f t="shared" si="28"/>
        <v xml:space="preserve"> </v>
      </c>
      <c r="BG61" s="640" t="str">
        <f t="shared" si="29"/>
        <v xml:space="preserve"> </v>
      </c>
      <c r="BH61" s="640" t="str">
        <f t="shared" si="30"/>
        <v xml:space="preserve"> </v>
      </c>
      <c r="BI61" s="677" t="str">
        <f t="shared" si="31"/>
        <v xml:space="preserve"> </v>
      </c>
      <c r="BJ61" s="640" t="str">
        <f t="shared" si="32"/>
        <v xml:space="preserve"> </v>
      </c>
      <c r="BK61" s="305" t="str">
        <f t="shared" si="33"/>
        <v xml:space="preserve"> </v>
      </c>
      <c r="BL61" s="523" t="str">
        <f t="shared" si="34"/>
        <v>F</v>
      </c>
      <c r="BM61" s="640" t="str">
        <f t="shared" si="35"/>
        <v xml:space="preserve"> </v>
      </c>
      <c r="BN61" s="640" t="str">
        <f t="shared" si="36"/>
        <v xml:space="preserve"> </v>
      </c>
      <c r="BO61" s="640" t="str">
        <f t="shared" si="37"/>
        <v xml:space="preserve"> </v>
      </c>
      <c r="BP61" s="640" t="str">
        <f t="shared" si="38"/>
        <v xml:space="preserve"> </v>
      </c>
      <c r="BQ61" s="640" t="str">
        <f t="shared" si="39"/>
        <v xml:space="preserve"> </v>
      </c>
      <c r="BR61" s="634">
        <f t="shared" si="40"/>
        <v>0</v>
      </c>
      <c r="BS61" s="728"/>
      <c r="BT61" s="640" t="str">
        <f t="shared" si="41"/>
        <v xml:space="preserve"> </v>
      </c>
    </row>
    <row r="62" spans="1:72" s="47" customFormat="1" ht="15" customHeight="1" x14ac:dyDescent="0.3">
      <c r="A62" s="43" t="s">
        <v>9</v>
      </c>
      <c r="B62" s="123" t="s">
        <v>1654</v>
      </c>
      <c r="C62" s="291" t="str">
        <f>IF(VLOOKUP(B62,'Pivot Table'!$B$5:$G$2000,3,FALSE)=1,"Yes","No")</f>
        <v>Yes</v>
      </c>
      <c r="D62" s="174" t="str">
        <f t="shared" si="93"/>
        <v>Yes</v>
      </c>
      <c r="E62" s="308"/>
      <c r="F62" s="308"/>
      <c r="G62" s="309" t="s">
        <v>1127</v>
      </c>
      <c r="H62" s="119" t="s">
        <v>1127</v>
      </c>
      <c r="I62" s="308"/>
      <c r="J62" s="172" t="s">
        <v>713</v>
      </c>
      <c r="K62" s="292"/>
      <c r="L62" s="292" t="str">
        <f t="shared" si="95"/>
        <v>12X</v>
      </c>
      <c r="M62" s="309">
        <v>41913</v>
      </c>
      <c r="N62" s="417"/>
      <c r="O62" s="189" t="str">
        <f>IF(VLOOKUP(B62,'Pivot Table'!$B$5:$G$2000,2,FALSE)=1,"Yes","No")</f>
        <v>No</v>
      </c>
      <c r="P62" s="190" t="str">
        <f t="shared" si="96"/>
        <v xml:space="preserve"> </v>
      </c>
      <c r="Q62" s="190"/>
      <c r="R62" s="206"/>
      <c r="S62" s="191"/>
      <c r="T62" s="206"/>
      <c r="U62" s="190"/>
      <c r="V62" s="189" t="str">
        <f t="shared" si="97"/>
        <v>12</v>
      </c>
      <c r="W62" s="196" t="str">
        <f t="shared" si="98"/>
        <v>12</v>
      </c>
      <c r="X62" s="206"/>
      <c r="Y62" s="404"/>
      <c r="Z62" s="207" t="str">
        <f>IF(VLOOKUP(B62,'Pivot Table'!$B$5:$G$2000,5,FALSE)=1,"Yes","No")</f>
        <v>Yes</v>
      </c>
      <c r="AA62" s="207" t="str">
        <f>IF(VLOOKUP(B62,'Pivot Table'!$B$5:$G$2000,4,FALSE)=1,"Yes","No")</f>
        <v>No</v>
      </c>
      <c r="AB62" s="185" t="str">
        <f t="shared" si="99"/>
        <v>Yes</v>
      </c>
      <c r="AC62" s="185"/>
      <c r="AD62" s="185"/>
      <c r="AE62" s="363" t="s">
        <v>1127</v>
      </c>
      <c r="AF62" s="185"/>
      <c r="AG62" s="185" t="s">
        <v>713</v>
      </c>
      <c r="AH62" s="208" t="str">
        <f t="shared" si="100"/>
        <v>12</v>
      </c>
      <c r="AI62" s="209" t="str">
        <f t="shared" si="101"/>
        <v>12X</v>
      </c>
      <c r="AJ62" s="460">
        <v>41913</v>
      </c>
      <c r="AK62" s="652"/>
      <c r="AL62" s="634">
        <f t="shared" si="102"/>
        <v>1</v>
      </c>
      <c r="AM62" s="634">
        <f t="shared" si="103"/>
        <v>0</v>
      </c>
      <c r="AN62" s="635">
        <f t="shared" si="104"/>
        <v>1</v>
      </c>
      <c r="AO62" s="636">
        <f t="shared" si="105"/>
        <v>2</v>
      </c>
      <c r="AP62" s="634">
        <f t="shared" si="106"/>
        <v>1</v>
      </c>
      <c r="AQ62" s="634">
        <f t="shared" si="107"/>
        <v>0</v>
      </c>
      <c r="AR62" s="634">
        <f t="shared" si="108"/>
        <v>1</v>
      </c>
      <c r="AS62" s="637">
        <f t="shared" si="109"/>
        <v>2</v>
      </c>
      <c r="AT62" s="638" t="str">
        <f t="shared" si="110"/>
        <v>F</v>
      </c>
      <c r="AU62" s="634">
        <f t="shared" si="111"/>
        <v>0</v>
      </c>
      <c r="AV62" s="634">
        <f t="shared" si="112"/>
        <v>0</v>
      </c>
      <c r="AW62" s="675" t="s">
        <v>1127</v>
      </c>
      <c r="AX62" s="639" t="str">
        <f t="shared" si="113"/>
        <v>12Yes</v>
      </c>
      <c r="AY62" s="639" t="str">
        <f t="shared" si="114"/>
        <v>12No</v>
      </c>
      <c r="AZ62" s="639" t="str">
        <f t="shared" si="115"/>
        <v>12Yes</v>
      </c>
      <c r="BA62" s="634" t="str">
        <f t="shared" si="116"/>
        <v>12X</v>
      </c>
      <c r="BB62" s="634" t="str">
        <f t="shared" si="117"/>
        <v>12</v>
      </c>
      <c r="BC62" s="634" t="str">
        <f t="shared" si="118"/>
        <v>12X</v>
      </c>
      <c r="BD62" s="640" t="str">
        <f t="shared" si="26"/>
        <v xml:space="preserve"> </v>
      </c>
      <c r="BE62" s="640" t="str">
        <f t="shared" si="27"/>
        <v xml:space="preserve"> </v>
      </c>
      <c r="BF62" s="640" t="str">
        <f t="shared" si="28"/>
        <v xml:space="preserve"> </v>
      </c>
      <c r="BG62" s="640" t="str">
        <f t="shared" si="29"/>
        <v xml:space="preserve"> </v>
      </c>
      <c r="BH62" s="640" t="str">
        <f t="shared" si="30"/>
        <v xml:space="preserve"> </v>
      </c>
      <c r="BI62" s="677" t="str">
        <f t="shared" si="31"/>
        <v xml:space="preserve"> </v>
      </c>
      <c r="BJ62" s="640" t="str">
        <f t="shared" si="32"/>
        <v xml:space="preserve"> </v>
      </c>
      <c r="BK62" s="305" t="str">
        <f t="shared" si="33"/>
        <v xml:space="preserve"> </v>
      </c>
      <c r="BL62" s="523" t="str">
        <f t="shared" si="34"/>
        <v>F</v>
      </c>
      <c r="BM62" s="640" t="str">
        <f t="shared" si="35"/>
        <v xml:space="preserve"> </v>
      </c>
      <c r="BN62" s="640" t="str">
        <f t="shared" si="36"/>
        <v xml:space="preserve"> </v>
      </c>
      <c r="BO62" s="640" t="str">
        <f t="shared" si="37"/>
        <v xml:space="preserve"> </v>
      </c>
      <c r="BP62" s="640" t="str">
        <f t="shared" si="38"/>
        <v xml:space="preserve"> </v>
      </c>
      <c r="BQ62" s="640" t="str">
        <f t="shared" si="39"/>
        <v xml:space="preserve"> </v>
      </c>
      <c r="BR62" s="634">
        <f t="shared" si="40"/>
        <v>0</v>
      </c>
      <c r="BS62" s="728"/>
      <c r="BT62" s="640" t="str">
        <f t="shared" si="41"/>
        <v xml:space="preserve"> </v>
      </c>
    </row>
    <row r="63" spans="1:72" s="47" customFormat="1" ht="14.4" x14ac:dyDescent="0.3">
      <c r="A63" s="43" t="s">
        <v>9</v>
      </c>
      <c r="B63" s="123" t="s">
        <v>1728</v>
      </c>
      <c r="C63" s="291" t="str">
        <f>IF(VLOOKUP(B63,'Pivot Table'!$B$5:$G$2000,3,FALSE)=1,"Yes","No")</f>
        <v>Yes</v>
      </c>
      <c r="D63" s="174" t="str">
        <f t="shared" ref="D63" si="119">IF(E63="X","In Progress",IF(J63="x","Yes"," "))</f>
        <v>Yes</v>
      </c>
      <c r="E63" s="308"/>
      <c r="F63" s="308"/>
      <c r="G63" s="309" t="s">
        <v>1127</v>
      </c>
      <c r="H63" s="119" t="s">
        <v>1127</v>
      </c>
      <c r="I63" s="113"/>
      <c r="J63" s="172" t="s">
        <v>713</v>
      </c>
      <c r="K63" s="292" t="str">
        <f t="shared" ref="K63" si="120">A63&amp;E63</f>
        <v>12</v>
      </c>
      <c r="L63" s="292" t="str">
        <f t="shared" ref="L63" si="121">A63&amp;J63</f>
        <v>12X</v>
      </c>
      <c r="M63" s="113">
        <v>42370</v>
      </c>
      <c r="N63" s="417"/>
      <c r="O63" s="189" t="str">
        <f>IF(VLOOKUP(B63,'Pivot Table'!$B$5:$G$2000,2,FALSE)=1,"Yes","No")</f>
        <v>No</v>
      </c>
      <c r="P63" s="190" t="str">
        <f t="shared" ref="P63" si="122">IF(Q63="X","In Progress",IF(U63="x","Yes"," "))</f>
        <v xml:space="preserve"> </v>
      </c>
      <c r="Q63" s="190"/>
      <c r="R63" s="206"/>
      <c r="S63" s="191"/>
      <c r="T63" s="206"/>
      <c r="U63" s="190"/>
      <c r="V63" s="189" t="str">
        <f t="shared" ref="V63" si="123">A63&amp;Q63</f>
        <v>12</v>
      </c>
      <c r="W63" s="196" t="str">
        <f t="shared" ref="W63" si="124">A63&amp;U63</f>
        <v>12</v>
      </c>
      <c r="X63" s="206"/>
      <c r="Y63" s="404"/>
      <c r="Z63" s="207" t="str">
        <f>IF(VLOOKUP(B63,'Pivot Table'!$B$5:$G$2000,5,FALSE)=1,"Yes","No")</f>
        <v>Yes</v>
      </c>
      <c r="AA63" s="207" t="str">
        <f>IF(VLOOKUP(B63,'Pivot Table'!$B$5:$G$2000,4,FALSE)=1,"Yes","No")</f>
        <v>No</v>
      </c>
      <c r="AB63" s="185" t="str">
        <f t="shared" ref="AB63" si="125">IF(AC63="X","In Progress",IF(AG63="x","Yes"," "))</f>
        <v>Yes</v>
      </c>
      <c r="AC63" s="185"/>
      <c r="AD63" s="185"/>
      <c r="AE63" s="363" t="s">
        <v>1127</v>
      </c>
      <c r="AF63" s="273"/>
      <c r="AG63" s="185" t="s">
        <v>713</v>
      </c>
      <c r="AH63" s="208" t="str">
        <f t="shared" ref="AH63" si="126">A63&amp;AC63</f>
        <v>12</v>
      </c>
      <c r="AI63" s="209" t="str">
        <f t="shared" ref="AI63" si="127">A63&amp;AG63</f>
        <v>12X</v>
      </c>
      <c r="AJ63" s="460">
        <v>42370</v>
      </c>
      <c r="AK63" s="652"/>
      <c r="AL63" s="634">
        <f t="shared" ref="AL63" si="128">IF(C63="yes",1,0)</f>
        <v>1</v>
      </c>
      <c r="AM63" s="634">
        <f t="shared" ref="AM63" si="129">IF(O63="yes",1,0)</f>
        <v>0</v>
      </c>
      <c r="AN63" s="635">
        <f t="shared" ref="AN63" si="130">IF(Z63="yes",1,IF(AA63="yes",1,0))</f>
        <v>1</v>
      </c>
      <c r="AO63" s="636">
        <f t="shared" ref="AO63" si="131">SUM(AL63:AN63)</f>
        <v>2</v>
      </c>
      <c r="AP63" s="634">
        <f t="shared" ref="AP63" si="132">IF(J63="x",1,0)</f>
        <v>1</v>
      </c>
      <c r="AQ63" s="634">
        <f t="shared" ref="AQ63" si="133">IF(U63="x",1,0)</f>
        <v>0</v>
      </c>
      <c r="AR63" s="634">
        <f t="shared" ref="AR63" si="134">IF(AG63="x",1,0)</f>
        <v>1</v>
      </c>
      <c r="AS63" s="637">
        <f t="shared" ref="AS63" si="135">SUM(AP63:AR63)</f>
        <v>2</v>
      </c>
      <c r="AT63" s="638" t="str">
        <f t="shared" ref="AT63" si="136">IF(AO63=AS63,"F"," ")</f>
        <v>F</v>
      </c>
      <c r="AU63" s="634">
        <f t="shared" ref="AU63" si="137">IF(E63="x",1,0)</f>
        <v>0</v>
      </c>
      <c r="AV63" s="634">
        <f t="shared" ref="AV63" si="138">IF(Q63="x",1,0)</f>
        <v>0</v>
      </c>
      <c r="AW63" s="675" t="s">
        <v>1127</v>
      </c>
      <c r="AX63" s="639" t="str">
        <f t="shared" ref="AX63" si="139">A63&amp;C63</f>
        <v>12Yes</v>
      </c>
      <c r="AY63" s="639" t="str">
        <f t="shared" ref="AY63" si="140">A63&amp;O63</f>
        <v>12No</v>
      </c>
      <c r="AZ63" s="639" t="str">
        <f t="shared" ref="AZ63" si="141">A63&amp;Z63</f>
        <v>12Yes</v>
      </c>
      <c r="BA63" s="634" t="str">
        <f t="shared" ref="BA63" si="142">A63&amp;J63</f>
        <v>12X</v>
      </c>
      <c r="BB63" s="634" t="str">
        <f t="shared" ref="BB63" si="143">A63&amp;U63</f>
        <v>12</v>
      </c>
      <c r="BC63" s="634" t="str">
        <f t="shared" ref="BC63" si="144">A63&amp;AG63</f>
        <v>12X</v>
      </c>
      <c r="BD63" s="640" t="str">
        <f t="shared" si="26"/>
        <v xml:space="preserve"> </v>
      </c>
      <c r="BE63" s="640" t="str">
        <f t="shared" si="27"/>
        <v xml:space="preserve"> </v>
      </c>
      <c r="BF63" s="640" t="str">
        <f t="shared" si="28"/>
        <v xml:space="preserve"> </v>
      </c>
      <c r="BG63" s="640" t="str">
        <f t="shared" si="29"/>
        <v xml:space="preserve"> </v>
      </c>
      <c r="BH63" s="640" t="str">
        <f t="shared" si="30"/>
        <v xml:space="preserve"> </v>
      </c>
      <c r="BI63" s="677" t="str">
        <f t="shared" si="31"/>
        <v xml:space="preserve"> </v>
      </c>
      <c r="BJ63" s="640" t="str">
        <f t="shared" si="32"/>
        <v xml:space="preserve"> </v>
      </c>
      <c r="BK63" s="305" t="str">
        <f t="shared" si="33"/>
        <v xml:space="preserve"> </v>
      </c>
      <c r="BL63" s="523" t="str">
        <f t="shared" si="34"/>
        <v>F</v>
      </c>
      <c r="BM63" s="640" t="str">
        <f t="shared" si="35"/>
        <v xml:space="preserve"> </v>
      </c>
      <c r="BN63" s="640" t="str">
        <f t="shared" si="36"/>
        <v xml:space="preserve"> </v>
      </c>
      <c r="BO63" s="640" t="str">
        <f t="shared" si="37"/>
        <v xml:space="preserve"> </v>
      </c>
      <c r="BP63" s="640" t="str">
        <f t="shared" si="38"/>
        <v xml:space="preserve"> </v>
      </c>
      <c r="BQ63" s="640" t="str">
        <f t="shared" si="39"/>
        <v xml:space="preserve"> </v>
      </c>
      <c r="BR63" s="634">
        <f t="shared" si="40"/>
        <v>0</v>
      </c>
      <c r="BS63" s="728"/>
      <c r="BT63" s="640">
        <f t="shared" si="41"/>
        <v>42370</v>
      </c>
    </row>
    <row r="64" spans="1:72" s="47" customFormat="1" ht="15" customHeight="1" x14ac:dyDescent="0.3">
      <c r="A64" s="123" t="s">
        <v>9</v>
      </c>
      <c r="B64" s="123" t="s">
        <v>1729</v>
      </c>
      <c r="C64" s="291" t="str">
        <f>IF(VLOOKUP(B64,'Pivot Table'!$B$5:$G$2000,3,FALSE)=1,"Yes","No")</f>
        <v>Yes</v>
      </c>
      <c r="D64" s="174" t="str">
        <f t="shared" ref="D64" si="145">IF(E64="X","In Progress",IF(J64="x","Yes"," "))</f>
        <v>In Progress</v>
      </c>
      <c r="E64" s="308" t="s">
        <v>713</v>
      </c>
      <c r="F64" s="308"/>
      <c r="G64" s="309"/>
      <c r="H64" s="119"/>
      <c r="I64" s="113">
        <v>42461</v>
      </c>
      <c r="J64" s="172"/>
      <c r="K64" s="292" t="str">
        <f t="shared" ref="K64" si="146">A64&amp;E64</f>
        <v>12X</v>
      </c>
      <c r="L64" s="292" t="str">
        <f t="shared" ref="L64" si="147">A64&amp;J64</f>
        <v>12</v>
      </c>
      <c r="M64" s="309"/>
      <c r="N64" s="417"/>
      <c r="O64" s="189" t="str">
        <f>IF(VLOOKUP(B64,'Pivot Table'!$B$5:$G$2000,2,FALSE)=1,"Yes","No")</f>
        <v>No</v>
      </c>
      <c r="P64" s="190" t="str">
        <f t="shared" ref="P64" si="148">IF(Q64="X","In Progress",IF(U64="x","Yes"," "))</f>
        <v xml:space="preserve"> </v>
      </c>
      <c r="Q64" s="190"/>
      <c r="R64" s="206"/>
      <c r="S64" s="191"/>
      <c r="T64" s="206"/>
      <c r="U64" s="190"/>
      <c r="V64" s="189" t="str">
        <f t="shared" ref="V64" si="149">A64&amp;Q64</f>
        <v>12</v>
      </c>
      <c r="W64" s="196" t="str">
        <f t="shared" ref="W64" si="150">A64&amp;U64</f>
        <v>12</v>
      </c>
      <c r="X64" s="206"/>
      <c r="Y64" s="404"/>
      <c r="Z64" s="207" t="str">
        <f>IF(VLOOKUP(B64,'Pivot Table'!$B$5:$G$2000,5,FALSE)=1,"Yes","No")</f>
        <v>Yes</v>
      </c>
      <c r="AA64" s="207" t="str">
        <f>IF(VLOOKUP(B64,'Pivot Table'!$B$5:$G$2000,4,FALSE)=1,"Yes","No")</f>
        <v>No</v>
      </c>
      <c r="AB64" s="185" t="str">
        <f t="shared" ref="AB64" si="151">IF(AC64="X","In Progress",IF(AG64="x","Yes"," "))</f>
        <v>In Progress</v>
      </c>
      <c r="AC64" s="185" t="s">
        <v>713</v>
      </c>
      <c r="AD64" s="185"/>
      <c r="AE64" s="363"/>
      <c r="AF64" s="273">
        <v>42461</v>
      </c>
      <c r="AG64" s="185"/>
      <c r="AH64" s="208" t="str">
        <f t="shared" ref="AH64" si="152">A64&amp;AC64</f>
        <v>12X</v>
      </c>
      <c r="AI64" s="209" t="str">
        <f t="shared" ref="AI64" si="153">A64&amp;AG64</f>
        <v>12</v>
      </c>
      <c r="AJ64" s="460"/>
      <c r="AK64" s="652"/>
      <c r="AL64" s="634">
        <f t="shared" ref="AL64" si="154">IF(C64="yes",1,0)</f>
        <v>1</v>
      </c>
      <c r="AM64" s="634">
        <f t="shared" ref="AM64" si="155">IF(O64="yes",1,0)</f>
        <v>0</v>
      </c>
      <c r="AN64" s="635">
        <f t="shared" ref="AN64" si="156">IF(Z64="yes",1,IF(AA64="yes",1,0))</f>
        <v>1</v>
      </c>
      <c r="AO64" s="636">
        <f t="shared" ref="AO64" si="157">SUM(AL64:AN64)</f>
        <v>2</v>
      </c>
      <c r="AP64" s="634">
        <f t="shared" ref="AP64" si="158">IF(J64="x",1,0)</f>
        <v>0</v>
      </c>
      <c r="AQ64" s="634">
        <f t="shared" ref="AQ64" si="159">IF(U64="x",1,0)</f>
        <v>0</v>
      </c>
      <c r="AR64" s="634">
        <f t="shared" ref="AR64" si="160">IF(AG64="x",1,0)</f>
        <v>0</v>
      </c>
      <c r="AS64" s="637">
        <f t="shared" ref="AS64" si="161">SUM(AP64:AR64)</f>
        <v>0</v>
      </c>
      <c r="AT64" s="638" t="str">
        <f t="shared" ref="AT64" si="162">IF(AO64=AS64,"F"," ")</f>
        <v xml:space="preserve"> </v>
      </c>
      <c r="AU64" s="634">
        <f t="shared" ref="AU64" si="163">IF(E64="x",1,0)</f>
        <v>1</v>
      </c>
      <c r="AV64" s="634">
        <f t="shared" ref="AV64" si="164">IF(Q64="x",1,0)</f>
        <v>0</v>
      </c>
      <c r="AW64" s="675" t="s">
        <v>1127</v>
      </c>
      <c r="AX64" s="639" t="str">
        <f t="shared" ref="AX64" si="165">A64&amp;C64</f>
        <v>12Yes</v>
      </c>
      <c r="AY64" s="639" t="str">
        <f t="shared" ref="AY64" si="166">A64&amp;O64</f>
        <v>12No</v>
      </c>
      <c r="AZ64" s="639" t="str">
        <f t="shared" ref="AZ64" si="167">A64&amp;Z64</f>
        <v>12Yes</v>
      </c>
      <c r="BA64" s="634" t="str">
        <f t="shared" ref="BA64" si="168">A64&amp;J64</f>
        <v>12</v>
      </c>
      <c r="BB64" s="634" t="str">
        <f t="shared" ref="BB64" si="169">A64&amp;U64</f>
        <v>12</v>
      </c>
      <c r="BC64" s="634" t="str">
        <f t="shared" ref="BC64" si="170">A64&amp;AG64</f>
        <v>12</v>
      </c>
      <c r="BD64" s="640" t="str">
        <f t="shared" si="26"/>
        <v xml:space="preserve"> </v>
      </c>
      <c r="BE64" s="640" t="str">
        <f t="shared" si="27"/>
        <v xml:space="preserve"> </v>
      </c>
      <c r="BF64" s="640" t="str">
        <f t="shared" si="28"/>
        <v xml:space="preserve"> </v>
      </c>
      <c r="BG64" s="640" t="str">
        <f t="shared" si="29"/>
        <v xml:space="preserve"> </v>
      </c>
      <c r="BH64" s="640">
        <f t="shared" si="30"/>
        <v>42461</v>
      </c>
      <c r="BI64" s="677" t="str">
        <f t="shared" si="31"/>
        <v xml:space="preserve"> </v>
      </c>
      <c r="BJ64" s="640" t="str">
        <f t="shared" si="32"/>
        <v xml:space="preserve"> </v>
      </c>
      <c r="BK64" s="305" t="str">
        <f t="shared" si="33"/>
        <v xml:space="preserve"> </v>
      </c>
      <c r="BL64" s="523" t="str">
        <f t="shared" si="34"/>
        <v xml:space="preserve"> </v>
      </c>
      <c r="BM64" s="640" t="str">
        <f t="shared" si="35"/>
        <v xml:space="preserve"> </v>
      </c>
      <c r="BN64" s="640" t="str">
        <f t="shared" si="36"/>
        <v xml:space="preserve"> </v>
      </c>
      <c r="BO64" s="640" t="str">
        <f t="shared" si="37"/>
        <v xml:space="preserve"> </v>
      </c>
      <c r="BP64" s="640" t="str">
        <f t="shared" si="38"/>
        <v xml:space="preserve"> </v>
      </c>
      <c r="BQ64" s="640" t="str">
        <f t="shared" si="39"/>
        <v xml:space="preserve"> </v>
      </c>
      <c r="BR64" s="634">
        <f t="shared" si="40"/>
        <v>1</v>
      </c>
      <c r="BS64" s="728"/>
      <c r="BT64" s="640" t="str">
        <f t="shared" si="41"/>
        <v xml:space="preserve"> </v>
      </c>
    </row>
    <row r="65" spans="1:72" s="47" customFormat="1" ht="15" customHeight="1" x14ac:dyDescent="0.3">
      <c r="A65" s="123" t="s">
        <v>9</v>
      </c>
      <c r="B65" s="123" t="s">
        <v>1970</v>
      </c>
      <c r="C65" s="291" t="str">
        <f>IF(VLOOKUP(B65,'Pivot Table'!$B$5:$G$2000,3,FALSE)=1,"Yes","No")</f>
        <v>Yes</v>
      </c>
      <c r="D65" s="174" t="str">
        <f t="shared" ref="D65:D68" si="171">IF(E65="X","In Progress",IF(J65="x","Yes"," "))</f>
        <v>Yes</v>
      </c>
      <c r="E65" s="308"/>
      <c r="F65" s="308"/>
      <c r="G65" s="309"/>
      <c r="H65" s="119"/>
      <c r="I65" s="113"/>
      <c r="J65" s="172" t="s">
        <v>713</v>
      </c>
      <c r="K65" s="292" t="str">
        <f t="shared" ref="K65:K68" si="172">A65&amp;E65</f>
        <v>12</v>
      </c>
      <c r="L65" s="292" t="str">
        <f t="shared" ref="L65:L68" si="173">A65&amp;J65</f>
        <v>12X</v>
      </c>
      <c r="M65" s="113">
        <v>42278</v>
      </c>
      <c r="N65" s="417"/>
      <c r="O65" s="189" t="str">
        <f>IF(VLOOKUP(B65,'Pivot Table'!$B$5:$G$2000,2,FALSE)=1,"Yes","No")</f>
        <v>No</v>
      </c>
      <c r="P65" s="190" t="str">
        <f t="shared" ref="P65:P68" si="174">IF(Q65="X","In Progress",IF(U65="x","Yes"," "))</f>
        <v xml:space="preserve"> </v>
      </c>
      <c r="Q65" s="190"/>
      <c r="R65" s="206"/>
      <c r="S65" s="191"/>
      <c r="T65" s="206"/>
      <c r="U65" s="190"/>
      <c r="V65" s="189" t="str">
        <f t="shared" ref="V65:V68" si="175">A65&amp;Q65</f>
        <v>12</v>
      </c>
      <c r="W65" s="196" t="str">
        <f t="shared" ref="W65:W68" si="176">A65&amp;U65</f>
        <v>12</v>
      </c>
      <c r="X65" s="206"/>
      <c r="Y65" s="404"/>
      <c r="Z65" s="207" t="str">
        <f>IF(VLOOKUP(B65,'Pivot Table'!$B$5:$G$2000,5,FALSE)=1,"Yes","No")</f>
        <v>Yes</v>
      </c>
      <c r="AA65" s="207" t="str">
        <f>IF(VLOOKUP(B65,'Pivot Table'!$B$5:$G$2000,4,FALSE)=1,"Yes","No")</f>
        <v>No</v>
      </c>
      <c r="AB65" s="185" t="str">
        <f t="shared" ref="AB65:AB68" si="177">IF(AC65="X","In Progress",IF(AG65="x","Yes"," "))</f>
        <v>Yes</v>
      </c>
      <c r="AC65" s="185"/>
      <c r="AD65" s="185"/>
      <c r="AE65" s="363"/>
      <c r="AF65" s="273"/>
      <c r="AG65" s="185" t="s">
        <v>713</v>
      </c>
      <c r="AH65" s="208" t="str">
        <f t="shared" ref="AH65:AH68" si="178">A65&amp;AC65</f>
        <v>12</v>
      </c>
      <c r="AI65" s="209" t="str">
        <f t="shared" ref="AI65:AI68" si="179">A65&amp;AG65</f>
        <v>12X</v>
      </c>
      <c r="AJ65" s="273">
        <v>42278</v>
      </c>
      <c r="AK65" s="652"/>
      <c r="AL65" s="634">
        <f t="shared" ref="AL65:AL68" si="180">IF(C65="yes",1,0)</f>
        <v>1</v>
      </c>
      <c r="AM65" s="634">
        <f t="shared" ref="AM65:AM68" si="181">IF(O65="yes",1,0)</f>
        <v>0</v>
      </c>
      <c r="AN65" s="635">
        <f t="shared" ref="AN65:AN68" si="182">IF(Z65="yes",1,IF(AA65="yes",1,0))</f>
        <v>1</v>
      </c>
      <c r="AO65" s="636">
        <f t="shared" ref="AO65:AO68" si="183">SUM(AL65:AN65)</f>
        <v>2</v>
      </c>
      <c r="AP65" s="634">
        <f t="shared" ref="AP65:AP68" si="184">IF(J65="x",1,0)</f>
        <v>1</v>
      </c>
      <c r="AQ65" s="634">
        <f t="shared" ref="AQ65:AQ68" si="185">IF(U65="x",1,0)</f>
        <v>0</v>
      </c>
      <c r="AR65" s="634">
        <f t="shared" ref="AR65:AR68" si="186">IF(AG65="x",1,0)</f>
        <v>1</v>
      </c>
      <c r="AS65" s="637">
        <f t="shared" ref="AS65:AS68" si="187">SUM(AP65:AR65)</f>
        <v>2</v>
      </c>
      <c r="AT65" s="638" t="str">
        <f t="shared" ref="AT65:AT68" si="188">IF(AO65=AS65,"F"," ")</f>
        <v>F</v>
      </c>
      <c r="AU65" s="634">
        <f t="shared" ref="AU65:AU68" si="189">IF(E65="x",1,0)</f>
        <v>0</v>
      </c>
      <c r="AV65" s="634">
        <f t="shared" ref="AV65:AV68" si="190">IF(Q65="x",1,0)</f>
        <v>0</v>
      </c>
      <c r="AW65" s="675" t="s">
        <v>1127</v>
      </c>
      <c r="AX65" s="639" t="str">
        <f t="shared" ref="AX65:AX68" si="191">A65&amp;C65</f>
        <v>12Yes</v>
      </c>
      <c r="AY65" s="639" t="str">
        <f t="shared" ref="AY65:AY68" si="192">A65&amp;O65</f>
        <v>12No</v>
      </c>
      <c r="AZ65" s="639" t="str">
        <f t="shared" ref="AZ65:AZ68" si="193">A65&amp;Z65</f>
        <v>12Yes</v>
      </c>
      <c r="BA65" s="634" t="str">
        <f t="shared" ref="BA65:BA68" si="194">A65&amp;J65</f>
        <v>12X</v>
      </c>
      <c r="BB65" s="634" t="str">
        <f t="shared" ref="BB65:BB68" si="195">A65&amp;U65</f>
        <v>12</v>
      </c>
      <c r="BC65" s="634" t="str">
        <f t="shared" ref="BC65:BC68" si="196">A65&amp;AG65</f>
        <v>12X</v>
      </c>
      <c r="BD65" s="640" t="str">
        <f t="shared" si="26"/>
        <v xml:space="preserve"> </v>
      </c>
      <c r="BE65" s="640" t="str">
        <f t="shared" si="27"/>
        <v xml:space="preserve"> </v>
      </c>
      <c r="BF65" s="640" t="str">
        <f t="shared" si="28"/>
        <v xml:space="preserve"> </v>
      </c>
      <c r="BG65" s="640" t="str">
        <f t="shared" si="29"/>
        <v xml:space="preserve"> </v>
      </c>
      <c r="BH65" s="640" t="str">
        <f t="shared" si="30"/>
        <v xml:space="preserve"> </v>
      </c>
      <c r="BI65" s="677" t="str">
        <f t="shared" si="31"/>
        <v xml:space="preserve"> </v>
      </c>
      <c r="BJ65" s="640" t="str">
        <f t="shared" si="32"/>
        <v xml:space="preserve"> </v>
      </c>
      <c r="BK65" s="305" t="str">
        <f t="shared" si="33"/>
        <v xml:space="preserve"> </v>
      </c>
      <c r="BL65" s="523" t="str">
        <f t="shared" si="34"/>
        <v>F</v>
      </c>
      <c r="BM65" s="640" t="str">
        <f t="shared" si="35"/>
        <v xml:space="preserve"> </v>
      </c>
      <c r="BN65" s="640" t="str">
        <f t="shared" si="36"/>
        <v xml:space="preserve"> </v>
      </c>
      <c r="BO65" s="640" t="str">
        <f t="shared" si="37"/>
        <v xml:space="preserve"> </v>
      </c>
      <c r="BP65" s="640" t="str">
        <f t="shared" si="38"/>
        <v xml:space="preserve"> </v>
      </c>
      <c r="BQ65" s="640" t="str">
        <f t="shared" si="39"/>
        <v xml:space="preserve"> </v>
      </c>
      <c r="BR65" s="634">
        <f t="shared" si="40"/>
        <v>0</v>
      </c>
      <c r="BS65" s="728"/>
      <c r="BT65" s="640" t="str">
        <f t="shared" si="41"/>
        <v xml:space="preserve"> </v>
      </c>
    </row>
    <row r="66" spans="1:72" s="47" customFormat="1" ht="15" customHeight="1" x14ac:dyDescent="0.3">
      <c r="A66" s="123" t="s">
        <v>9</v>
      </c>
      <c r="B66" s="123" t="s">
        <v>1971</v>
      </c>
      <c r="C66" s="291" t="str">
        <f>IF(VLOOKUP(B66,'Pivot Table'!$B$5:$G$2000,3,FALSE)=1,"Yes","No")</f>
        <v>Yes</v>
      </c>
      <c r="D66" s="174" t="str">
        <f t="shared" si="171"/>
        <v>Yes</v>
      </c>
      <c r="E66" s="308"/>
      <c r="F66" s="308"/>
      <c r="G66" s="309"/>
      <c r="H66" s="119"/>
      <c r="I66" s="113"/>
      <c r="J66" s="172" t="s">
        <v>713</v>
      </c>
      <c r="K66" s="292" t="str">
        <f t="shared" si="172"/>
        <v>12</v>
      </c>
      <c r="L66" s="292" t="str">
        <f t="shared" si="173"/>
        <v>12X</v>
      </c>
      <c r="M66" s="113">
        <v>42278</v>
      </c>
      <c r="N66" s="417"/>
      <c r="O66" s="189" t="str">
        <f>IF(VLOOKUP(B66,'Pivot Table'!$B$5:$G$2000,2,FALSE)=1,"Yes","No")</f>
        <v>No</v>
      </c>
      <c r="P66" s="190" t="str">
        <f t="shared" si="174"/>
        <v xml:space="preserve"> </v>
      </c>
      <c r="Q66" s="190"/>
      <c r="R66" s="206"/>
      <c r="S66" s="191"/>
      <c r="T66" s="206"/>
      <c r="U66" s="190"/>
      <c r="V66" s="189" t="str">
        <f t="shared" si="175"/>
        <v>12</v>
      </c>
      <c r="W66" s="196" t="str">
        <f t="shared" si="176"/>
        <v>12</v>
      </c>
      <c r="X66" s="206"/>
      <c r="Y66" s="404"/>
      <c r="Z66" s="207" t="str">
        <f>IF(VLOOKUP(B66,'Pivot Table'!$B$5:$G$2000,5,FALSE)=1,"Yes","No")</f>
        <v>Yes</v>
      </c>
      <c r="AA66" s="207" t="str">
        <f>IF(VLOOKUP(B66,'Pivot Table'!$B$5:$G$2000,4,FALSE)=1,"Yes","No")</f>
        <v>No</v>
      </c>
      <c r="AB66" s="185" t="str">
        <f t="shared" si="177"/>
        <v>Yes</v>
      </c>
      <c r="AC66" s="185"/>
      <c r="AD66" s="185"/>
      <c r="AE66" s="363"/>
      <c r="AF66" s="273"/>
      <c r="AG66" s="185" t="s">
        <v>713</v>
      </c>
      <c r="AH66" s="208" t="str">
        <f t="shared" si="178"/>
        <v>12</v>
      </c>
      <c r="AI66" s="209" t="str">
        <f t="shared" si="179"/>
        <v>12X</v>
      </c>
      <c r="AJ66" s="273">
        <v>42278</v>
      </c>
      <c r="AK66" s="652"/>
      <c r="AL66" s="634">
        <f t="shared" si="180"/>
        <v>1</v>
      </c>
      <c r="AM66" s="634">
        <f t="shared" si="181"/>
        <v>0</v>
      </c>
      <c r="AN66" s="635">
        <f t="shared" si="182"/>
        <v>1</v>
      </c>
      <c r="AO66" s="636">
        <f t="shared" si="183"/>
        <v>2</v>
      </c>
      <c r="AP66" s="634">
        <f t="shared" si="184"/>
        <v>1</v>
      </c>
      <c r="AQ66" s="634">
        <f t="shared" si="185"/>
        <v>0</v>
      </c>
      <c r="AR66" s="634">
        <f t="shared" si="186"/>
        <v>1</v>
      </c>
      <c r="AS66" s="637">
        <f t="shared" si="187"/>
        <v>2</v>
      </c>
      <c r="AT66" s="638" t="str">
        <f t="shared" si="188"/>
        <v>F</v>
      </c>
      <c r="AU66" s="634">
        <f t="shared" si="189"/>
        <v>0</v>
      </c>
      <c r="AV66" s="634">
        <f t="shared" si="190"/>
        <v>0</v>
      </c>
      <c r="AW66" s="675" t="s">
        <v>1127</v>
      </c>
      <c r="AX66" s="639" t="str">
        <f t="shared" si="191"/>
        <v>12Yes</v>
      </c>
      <c r="AY66" s="639" t="str">
        <f t="shared" si="192"/>
        <v>12No</v>
      </c>
      <c r="AZ66" s="639" t="str">
        <f t="shared" si="193"/>
        <v>12Yes</v>
      </c>
      <c r="BA66" s="634" t="str">
        <f t="shared" si="194"/>
        <v>12X</v>
      </c>
      <c r="BB66" s="634" t="str">
        <f t="shared" si="195"/>
        <v>12</v>
      </c>
      <c r="BC66" s="634" t="str">
        <f t="shared" si="196"/>
        <v>12X</v>
      </c>
      <c r="BD66" s="640" t="str">
        <f t="shared" si="26"/>
        <v xml:space="preserve"> </v>
      </c>
      <c r="BE66" s="640" t="str">
        <f t="shared" si="27"/>
        <v xml:space="preserve"> </v>
      </c>
      <c r="BF66" s="640" t="str">
        <f t="shared" si="28"/>
        <v xml:space="preserve"> </v>
      </c>
      <c r="BG66" s="640" t="str">
        <f t="shared" si="29"/>
        <v xml:space="preserve"> </v>
      </c>
      <c r="BH66" s="640" t="str">
        <f t="shared" si="30"/>
        <v xml:space="preserve"> </v>
      </c>
      <c r="BI66" s="677" t="str">
        <f t="shared" si="31"/>
        <v xml:space="preserve"> </v>
      </c>
      <c r="BJ66" s="640" t="str">
        <f t="shared" si="32"/>
        <v xml:space="preserve"> </v>
      </c>
      <c r="BK66" s="305" t="str">
        <f t="shared" si="33"/>
        <v xml:space="preserve"> </v>
      </c>
      <c r="BL66" s="523" t="str">
        <f t="shared" si="34"/>
        <v>F</v>
      </c>
      <c r="BM66" s="640" t="str">
        <f t="shared" si="35"/>
        <v xml:space="preserve"> </v>
      </c>
      <c r="BN66" s="640" t="str">
        <f t="shared" si="36"/>
        <v xml:space="preserve"> </v>
      </c>
      <c r="BO66" s="640" t="str">
        <f t="shared" si="37"/>
        <v xml:space="preserve"> </v>
      </c>
      <c r="BP66" s="640" t="str">
        <f t="shared" si="38"/>
        <v xml:space="preserve"> </v>
      </c>
      <c r="BQ66" s="640" t="str">
        <f t="shared" si="39"/>
        <v xml:space="preserve"> </v>
      </c>
      <c r="BR66" s="634">
        <f t="shared" si="40"/>
        <v>0</v>
      </c>
      <c r="BS66" s="728"/>
      <c r="BT66" s="640" t="str">
        <f t="shared" si="41"/>
        <v xml:space="preserve"> </v>
      </c>
    </row>
    <row r="67" spans="1:72" s="47" customFormat="1" ht="15" customHeight="1" x14ac:dyDescent="0.3">
      <c r="A67" s="123" t="s">
        <v>9</v>
      </c>
      <c r="B67" s="123" t="s">
        <v>1972</v>
      </c>
      <c r="C67" s="291" t="str">
        <f>IF(VLOOKUP(B67,'Pivot Table'!$B$5:$G$2000,3,FALSE)=1,"Yes","No")</f>
        <v>Yes</v>
      </c>
      <c r="D67" s="174" t="str">
        <f t="shared" si="171"/>
        <v>Yes</v>
      </c>
      <c r="E67" s="308"/>
      <c r="F67" s="308"/>
      <c r="G67" s="309"/>
      <c r="H67" s="119"/>
      <c r="I67" s="113"/>
      <c r="J67" s="172" t="s">
        <v>713</v>
      </c>
      <c r="K67" s="292" t="str">
        <f t="shared" si="172"/>
        <v>12</v>
      </c>
      <c r="L67" s="292" t="str">
        <f t="shared" si="173"/>
        <v>12X</v>
      </c>
      <c r="M67" s="113">
        <v>42278</v>
      </c>
      <c r="N67" s="417"/>
      <c r="O67" s="189" t="str">
        <f>IF(VLOOKUP(B67,'Pivot Table'!$B$5:$G$2000,2,FALSE)=1,"Yes","No")</f>
        <v>No</v>
      </c>
      <c r="P67" s="190" t="str">
        <f t="shared" si="174"/>
        <v xml:space="preserve"> </v>
      </c>
      <c r="Q67" s="190"/>
      <c r="R67" s="206"/>
      <c r="S67" s="191"/>
      <c r="T67" s="206"/>
      <c r="U67" s="190"/>
      <c r="V67" s="189" t="str">
        <f t="shared" si="175"/>
        <v>12</v>
      </c>
      <c r="W67" s="196" t="str">
        <f t="shared" si="176"/>
        <v>12</v>
      </c>
      <c r="X67" s="206"/>
      <c r="Y67" s="404"/>
      <c r="Z67" s="207" t="str">
        <f>IF(VLOOKUP(B67,'Pivot Table'!$B$5:$G$2000,5,FALSE)=1,"Yes","No")</f>
        <v>Yes</v>
      </c>
      <c r="AA67" s="207" t="str">
        <f>IF(VLOOKUP(B67,'Pivot Table'!$B$5:$G$2000,4,FALSE)=1,"Yes","No")</f>
        <v>No</v>
      </c>
      <c r="AB67" s="185" t="str">
        <f t="shared" si="177"/>
        <v>Yes</v>
      </c>
      <c r="AC67" s="185"/>
      <c r="AD67" s="185"/>
      <c r="AE67" s="363"/>
      <c r="AF67" s="273"/>
      <c r="AG67" s="185" t="s">
        <v>713</v>
      </c>
      <c r="AH67" s="208" t="str">
        <f t="shared" si="178"/>
        <v>12</v>
      </c>
      <c r="AI67" s="209" t="str">
        <f t="shared" si="179"/>
        <v>12X</v>
      </c>
      <c r="AJ67" s="273">
        <v>42278</v>
      </c>
      <c r="AK67" s="652"/>
      <c r="AL67" s="634">
        <f t="shared" si="180"/>
        <v>1</v>
      </c>
      <c r="AM67" s="634">
        <f t="shared" si="181"/>
        <v>0</v>
      </c>
      <c r="AN67" s="635">
        <f t="shared" si="182"/>
        <v>1</v>
      </c>
      <c r="AO67" s="636">
        <f t="shared" si="183"/>
        <v>2</v>
      </c>
      <c r="AP67" s="634">
        <f t="shared" si="184"/>
        <v>1</v>
      </c>
      <c r="AQ67" s="634">
        <f t="shared" si="185"/>
        <v>0</v>
      </c>
      <c r="AR67" s="634">
        <f t="shared" si="186"/>
        <v>1</v>
      </c>
      <c r="AS67" s="637">
        <f t="shared" si="187"/>
        <v>2</v>
      </c>
      <c r="AT67" s="638" t="str">
        <f t="shared" si="188"/>
        <v>F</v>
      </c>
      <c r="AU67" s="634">
        <f t="shared" si="189"/>
        <v>0</v>
      </c>
      <c r="AV67" s="634">
        <f t="shared" si="190"/>
        <v>0</v>
      </c>
      <c r="AW67" s="675" t="s">
        <v>1127</v>
      </c>
      <c r="AX67" s="639" t="str">
        <f t="shared" si="191"/>
        <v>12Yes</v>
      </c>
      <c r="AY67" s="639" t="str">
        <f t="shared" si="192"/>
        <v>12No</v>
      </c>
      <c r="AZ67" s="639" t="str">
        <f t="shared" si="193"/>
        <v>12Yes</v>
      </c>
      <c r="BA67" s="634" t="str">
        <f t="shared" si="194"/>
        <v>12X</v>
      </c>
      <c r="BB67" s="634" t="str">
        <f t="shared" si="195"/>
        <v>12</v>
      </c>
      <c r="BC67" s="634" t="str">
        <f t="shared" si="196"/>
        <v>12X</v>
      </c>
      <c r="BD67" s="640" t="str">
        <f t="shared" si="26"/>
        <v xml:space="preserve"> </v>
      </c>
      <c r="BE67" s="640" t="str">
        <f t="shared" si="27"/>
        <v xml:space="preserve"> </v>
      </c>
      <c r="BF67" s="640" t="str">
        <f t="shared" si="28"/>
        <v xml:space="preserve"> </v>
      </c>
      <c r="BG67" s="640" t="str">
        <f t="shared" si="29"/>
        <v xml:space="preserve"> </v>
      </c>
      <c r="BH67" s="640" t="str">
        <f t="shared" si="30"/>
        <v xml:space="preserve"> </v>
      </c>
      <c r="BI67" s="677" t="str">
        <f t="shared" si="31"/>
        <v xml:space="preserve"> </v>
      </c>
      <c r="BJ67" s="640" t="str">
        <f t="shared" si="32"/>
        <v xml:space="preserve"> </v>
      </c>
      <c r="BK67" s="305" t="str">
        <f t="shared" si="33"/>
        <v xml:space="preserve"> </v>
      </c>
      <c r="BL67" s="523" t="str">
        <f t="shared" si="34"/>
        <v>F</v>
      </c>
      <c r="BM67" s="640" t="str">
        <f t="shared" si="35"/>
        <v xml:space="preserve"> </v>
      </c>
      <c r="BN67" s="640" t="str">
        <f t="shared" si="36"/>
        <v xml:space="preserve"> </v>
      </c>
      <c r="BO67" s="640" t="str">
        <f t="shared" si="37"/>
        <v xml:space="preserve"> </v>
      </c>
      <c r="BP67" s="640" t="str">
        <f t="shared" si="38"/>
        <v xml:space="preserve"> </v>
      </c>
      <c r="BQ67" s="640" t="str">
        <f t="shared" si="39"/>
        <v xml:space="preserve"> </v>
      </c>
      <c r="BR67" s="634">
        <f t="shared" si="40"/>
        <v>0</v>
      </c>
      <c r="BS67" s="728"/>
      <c r="BT67" s="640" t="str">
        <f t="shared" si="41"/>
        <v xml:space="preserve"> </v>
      </c>
    </row>
    <row r="68" spans="1:72" s="47" customFormat="1" ht="15" customHeight="1" x14ac:dyDescent="0.3">
      <c r="A68" s="123" t="s">
        <v>9</v>
      </c>
      <c r="B68" s="123" t="s">
        <v>1973</v>
      </c>
      <c r="C68" s="291" t="str">
        <f>IF(VLOOKUP(B68,'Pivot Table'!$B$5:$G$2000,3,FALSE)=1,"Yes","No")</f>
        <v>Yes</v>
      </c>
      <c r="D68" s="174" t="str">
        <f t="shared" si="171"/>
        <v>Yes</v>
      </c>
      <c r="E68" s="308"/>
      <c r="F68" s="308"/>
      <c r="G68" s="309"/>
      <c r="H68" s="119"/>
      <c r="I68" s="113"/>
      <c r="J68" s="172" t="s">
        <v>713</v>
      </c>
      <c r="K68" s="292" t="str">
        <f t="shared" si="172"/>
        <v>12</v>
      </c>
      <c r="L68" s="292" t="str">
        <f t="shared" si="173"/>
        <v>12X</v>
      </c>
      <c r="M68" s="113">
        <v>42278</v>
      </c>
      <c r="N68" s="417"/>
      <c r="O68" s="189" t="str">
        <f>IF(VLOOKUP(B68,'Pivot Table'!$B$5:$G$2000,2,FALSE)=1,"Yes","No")</f>
        <v>No</v>
      </c>
      <c r="P68" s="190" t="str">
        <f t="shared" si="174"/>
        <v xml:space="preserve"> </v>
      </c>
      <c r="Q68" s="190"/>
      <c r="R68" s="206"/>
      <c r="S68" s="191"/>
      <c r="T68" s="206"/>
      <c r="U68" s="190"/>
      <c r="V68" s="189" t="str">
        <f t="shared" si="175"/>
        <v>12</v>
      </c>
      <c r="W68" s="196" t="str">
        <f t="shared" si="176"/>
        <v>12</v>
      </c>
      <c r="X68" s="206"/>
      <c r="Y68" s="404"/>
      <c r="Z68" s="207" t="str">
        <f>IF(VLOOKUP(B68,'Pivot Table'!$B$5:$G$2000,5,FALSE)=1,"Yes","No")</f>
        <v>Yes</v>
      </c>
      <c r="AA68" s="207" t="str">
        <f>IF(VLOOKUP(B68,'Pivot Table'!$B$5:$G$2000,4,FALSE)=1,"Yes","No")</f>
        <v>No</v>
      </c>
      <c r="AB68" s="185" t="str">
        <f t="shared" si="177"/>
        <v>Yes</v>
      </c>
      <c r="AC68" s="185"/>
      <c r="AD68" s="185"/>
      <c r="AE68" s="363"/>
      <c r="AF68" s="273"/>
      <c r="AG68" s="185" t="s">
        <v>713</v>
      </c>
      <c r="AH68" s="208" t="str">
        <f t="shared" si="178"/>
        <v>12</v>
      </c>
      <c r="AI68" s="209" t="str">
        <f t="shared" si="179"/>
        <v>12X</v>
      </c>
      <c r="AJ68" s="273">
        <v>42278</v>
      </c>
      <c r="AK68" s="652"/>
      <c r="AL68" s="634">
        <f t="shared" si="180"/>
        <v>1</v>
      </c>
      <c r="AM68" s="634">
        <f t="shared" si="181"/>
        <v>0</v>
      </c>
      <c r="AN68" s="635">
        <f t="shared" si="182"/>
        <v>1</v>
      </c>
      <c r="AO68" s="636">
        <f t="shared" si="183"/>
        <v>2</v>
      </c>
      <c r="AP68" s="634">
        <f t="shared" si="184"/>
        <v>1</v>
      </c>
      <c r="AQ68" s="634">
        <f t="shared" si="185"/>
        <v>0</v>
      </c>
      <c r="AR68" s="634">
        <f t="shared" si="186"/>
        <v>1</v>
      </c>
      <c r="AS68" s="637">
        <f t="shared" si="187"/>
        <v>2</v>
      </c>
      <c r="AT68" s="638" t="str">
        <f t="shared" si="188"/>
        <v>F</v>
      </c>
      <c r="AU68" s="634">
        <f t="shared" si="189"/>
        <v>0</v>
      </c>
      <c r="AV68" s="634">
        <f t="shared" si="190"/>
        <v>0</v>
      </c>
      <c r="AW68" s="675" t="s">
        <v>1127</v>
      </c>
      <c r="AX68" s="639" t="str">
        <f t="shared" si="191"/>
        <v>12Yes</v>
      </c>
      <c r="AY68" s="639" t="str">
        <f t="shared" si="192"/>
        <v>12No</v>
      </c>
      <c r="AZ68" s="639" t="str">
        <f t="shared" si="193"/>
        <v>12Yes</v>
      </c>
      <c r="BA68" s="634" t="str">
        <f t="shared" si="194"/>
        <v>12X</v>
      </c>
      <c r="BB68" s="634" t="str">
        <f t="shared" si="195"/>
        <v>12</v>
      </c>
      <c r="BC68" s="634" t="str">
        <f t="shared" si="196"/>
        <v>12X</v>
      </c>
      <c r="BD68" s="640" t="str">
        <f t="shared" ref="BD68:BD130" si="197">IF(I68=$BD$2,I68,IF(T68=$BD$2,T68,IF(AF68=$BD$2,AF68," " )))</f>
        <v xml:space="preserve"> </v>
      </c>
      <c r="BE68" s="640" t="str">
        <f t="shared" ref="BE68:BE130" si="198">IF($I68=$BE$2,$I68,IF($T68=$BE$2,$T68,IF($AF68=$BE$2,$AF68," " )))</f>
        <v xml:space="preserve"> </v>
      </c>
      <c r="BF68" s="640" t="str">
        <f t="shared" ref="BF68:BF130" si="199">IF($I68=$BF$2,$I68,IF($T68=$BF$2,$T68,IF($AF68=$BF$2,$AF68," " )))</f>
        <v xml:space="preserve"> </v>
      </c>
      <c r="BG68" s="640" t="str">
        <f t="shared" ref="BG68:BG130" si="200">IF($I68=$BG$2,$I68,IF($T68=$BG$2,$T68,IF($AF68=$BG$2,$AF68," " )))</f>
        <v xml:space="preserve"> </v>
      </c>
      <c r="BH68" s="640" t="str">
        <f t="shared" ref="BH68:BH130" si="201">IF($I68=$BH$2,$I68,IF($T68=$BH$2,$T68,IF($AF68=$BH$2,$AF68," " )))</f>
        <v xml:space="preserve"> </v>
      </c>
      <c r="BI68" s="677" t="str">
        <f t="shared" ref="BI68:BI130" si="202">IF($I68=$BI$2,$I68,IF($T68=$BI$2,$T68,IF($AF68=$BI$2,$AF68," " )))</f>
        <v xml:space="preserve"> </v>
      </c>
      <c r="BJ68" s="640" t="str">
        <f t="shared" ref="BJ68:BJ130" si="203">IF($I68=$BJ$2,$I68,IF($T68=$BJ$2,$T68,IF($AF68=$BJ$2,$AF68," " )))</f>
        <v xml:space="preserve"> </v>
      </c>
      <c r="BK68" s="305" t="str">
        <f t="shared" ref="BK68:BK130" si="204">IF($I68=$BK$2,$I68,IF($T68=$BK$2,$T68,IF($AF68=$BK$2,$AF68," " )))</f>
        <v xml:space="preserve"> </v>
      </c>
      <c r="BL68" s="523" t="str">
        <f t="shared" si="34"/>
        <v>F</v>
      </c>
      <c r="BM68" s="640" t="str">
        <f t="shared" ref="BM68:BM130" si="205">IF($I68=$BM$2,$I68,IF($T68=$BM$2,$T68,IF($AF68=$BM$2,$AF68," " )))</f>
        <v xml:space="preserve"> </v>
      </c>
      <c r="BN68" s="640" t="str">
        <f t="shared" ref="BN68:BN130" si="206">IF($I68=$BN$2,$I68,IF($T68=$BN$2,$T68,IF($AF68=$BN$2,$AF68," " )))</f>
        <v xml:space="preserve"> </v>
      </c>
      <c r="BO68" s="640" t="str">
        <f t="shared" ref="BO68:BO130" si="207">IF($I68=$BO$2,$I68,IF($T68=$BO$2,$T68,IF($AF68=$BO$2,$AF68," " )))</f>
        <v xml:space="preserve"> </v>
      </c>
      <c r="BP68" s="640" t="str">
        <f t="shared" ref="BP68:BP130" si="208">IF($I68=$BP$2,$I68,IF($T68=$BP$2,$T68,IF($AF68=$BP$2,$AF68," " )))</f>
        <v xml:space="preserve"> </v>
      </c>
      <c r="BQ68" s="640" t="str">
        <f t="shared" ref="BQ68:BQ130" si="209">IF($I68=$BQ$2,$I68,IF($T68=$BQ$2,$T68,IF($AF68=$BQ$2,$AF68," " )))</f>
        <v xml:space="preserve"> </v>
      </c>
      <c r="BR68" s="634">
        <f t="shared" ref="BR68:BR130" si="210">COUNTIFS(BE68:BQ68,"&gt;0")</f>
        <v>0</v>
      </c>
      <c r="BS68" s="728"/>
      <c r="BT68" s="640" t="str">
        <f t="shared" ref="BT68:BT131" si="211">IF($M68=$BT$2,$M68,IF($X68=$BT$2,$X68,IF($AJ68=$BT$2,$AJ68," " )))</f>
        <v xml:space="preserve"> </v>
      </c>
    </row>
    <row r="69" spans="1:72" s="47" customFormat="1" ht="15" customHeight="1" x14ac:dyDescent="0.3">
      <c r="A69" s="43" t="s">
        <v>9</v>
      </c>
      <c r="B69" s="123" t="s">
        <v>58</v>
      </c>
      <c r="C69" s="134" t="str">
        <f>IF(VLOOKUP(B69,'Pivot Table'!$B$5:$G$2000,3,FALSE)=1,"Yes","No")</f>
        <v>Yes</v>
      </c>
      <c r="D69" s="170" t="str">
        <f t="shared" si="0"/>
        <v>In Progress</v>
      </c>
      <c r="E69" s="170" t="s">
        <v>713</v>
      </c>
      <c r="F69" s="174"/>
      <c r="G69" s="44"/>
      <c r="H69" s="44"/>
      <c r="I69" s="214">
        <v>42461</v>
      </c>
      <c r="J69" s="170"/>
      <c r="K69" s="45" t="str">
        <f t="shared" si="1"/>
        <v>12X</v>
      </c>
      <c r="L69" s="45" t="str">
        <f t="shared" si="2"/>
        <v>12</v>
      </c>
      <c r="M69" s="44"/>
      <c r="N69" s="252" t="s">
        <v>1613</v>
      </c>
      <c r="O69" s="135" t="str">
        <f>IF(VLOOKUP(B69,'Pivot Table'!$B$5:$G$2000,2,FALSE)=1,"Yes","No")</f>
        <v>Yes</v>
      </c>
      <c r="P69" s="177" t="str">
        <f t="shared" si="3"/>
        <v>In Progress</v>
      </c>
      <c r="Q69" s="177" t="s">
        <v>713</v>
      </c>
      <c r="R69" s="177"/>
      <c r="S69" s="46"/>
      <c r="T69" s="107">
        <v>42461</v>
      </c>
      <c r="U69" s="177"/>
      <c r="V69" s="135" t="str">
        <f t="shared" si="4"/>
        <v>12X</v>
      </c>
      <c r="W69" s="150" t="str">
        <f t="shared" si="5"/>
        <v>12</v>
      </c>
      <c r="X69" s="46"/>
      <c r="Y69" s="219" t="s">
        <v>1613</v>
      </c>
      <c r="Z69" s="207" t="str">
        <f>IF(VLOOKUP(B69,'Pivot Table'!$B$5:$G$2000,5,FALSE)=1,"Yes","No")</f>
        <v>Yes</v>
      </c>
      <c r="AA69" s="207" t="str">
        <f>IF(VLOOKUP(B69,'Pivot Table'!$B$5:$G$2000,4,FALSE)=1,"Yes","No")</f>
        <v>No</v>
      </c>
      <c r="AB69" s="185" t="str">
        <f t="shared" ref="AB69:AB120" si="212">IF(AC69="X","In Progress",IF(AG69="x","Yes"," "))</f>
        <v>In Progress</v>
      </c>
      <c r="AC69" s="185" t="s">
        <v>713</v>
      </c>
      <c r="AD69" s="185"/>
      <c r="AE69" s="363"/>
      <c r="AF69" s="273">
        <v>42461</v>
      </c>
      <c r="AG69" s="185"/>
      <c r="AH69" s="208" t="str">
        <f t="shared" si="7"/>
        <v>12X</v>
      </c>
      <c r="AI69" s="209" t="str">
        <f t="shared" si="8"/>
        <v>12</v>
      </c>
      <c r="AJ69" s="458"/>
      <c r="AK69" s="652" t="s">
        <v>1613</v>
      </c>
      <c r="AL69" s="634">
        <f t="shared" si="9"/>
        <v>1</v>
      </c>
      <c r="AM69" s="634">
        <f t="shared" si="10"/>
        <v>1</v>
      </c>
      <c r="AN69" s="635">
        <f t="shared" si="11"/>
        <v>1</v>
      </c>
      <c r="AO69" s="636">
        <f t="shared" ref="AO69:AO120" si="213">SUM(AL69:AN69)</f>
        <v>3</v>
      </c>
      <c r="AP69" s="634">
        <f t="shared" si="13"/>
        <v>0</v>
      </c>
      <c r="AQ69" s="634">
        <f t="shared" si="14"/>
        <v>0</v>
      </c>
      <c r="AR69" s="634">
        <f t="shared" si="15"/>
        <v>0</v>
      </c>
      <c r="AS69" s="637">
        <f t="shared" ref="AS69:AS120" si="214">SUM(AP69:AR69)</f>
        <v>0</v>
      </c>
      <c r="AT69" s="638" t="str">
        <f t="shared" ref="AT69:AT120" si="215">IF(AO69=AS69,"F"," ")</f>
        <v xml:space="preserve"> </v>
      </c>
      <c r="AU69" s="634">
        <f t="shared" si="18"/>
        <v>1</v>
      </c>
      <c r="AV69" s="634">
        <f t="shared" si="19"/>
        <v>1</v>
      </c>
      <c r="AW69" s="675" t="s">
        <v>1127</v>
      </c>
      <c r="AX69" s="639" t="str">
        <f t="shared" si="20"/>
        <v>12Yes</v>
      </c>
      <c r="AY69" s="639" t="str">
        <f t="shared" si="21"/>
        <v>12Yes</v>
      </c>
      <c r="AZ69" s="639" t="str">
        <f t="shared" si="22"/>
        <v>12Yes</v>
      </c>
      <c r="BA69" s="634" t="str">
        <f t="shared" si="23"/>
        <v>12</v>
      </c>
      <c r="BB69" s="634" t="str">
        <f t="shared" si="24"/>
        <v>12</v>
      </c>
      <c r="BC69" s="634" t="str">
        <f t="shared" si="25"/>
        <v>12</v>
      </c>
      <c r="BD69" s="640" t="str">
        <f t="shared" si="197"/>
        <v xml:space="preserve"> </v>
      </c>
      <c r="BE69" s="640" t="str">
        <f t="shared" si="198"/>
        <v xml:space="preserve"> </v>
      </c>
      <c r="BF69" s="640" t="str">
        <f t="shared" si="199"/>
        <v xml:space="preserve"> </v>
      </c>
      <c r="BG69" s="640" t="str">
        <f t="shared" si="200"/>
        <v xml:space="preserve"> </v>
      </c>
      <c r="BH69" s="640">
        <f t="shared" si="201"/>
        <v>42461</v>
      </c>
      <c r="BI69" s="677" t="str">
        <f t="shared" si="202"/>
        <v xml:space="preserve"> </v>
      </c>
      <c r="BJ69" s="640" t="str">
        <f t="shared" si="203"/>
        <v xml:space="preserve"> </v>
      </c>
      <c r="BK69" s="305" t="str">
        <f t="shared" si="204"/>
        <v xml:space="preserve"> </v>
      </c>
      <c r="BL69" s="523" t="str">
        <f t="shared" si="34"/>
        <v xml:space="preserve"> </v>
      </c>
      <c r="BM69" s="640" t="str">
        <f t="shared" si="205"/>
        <v xml:space="preserve"> </v>
      </c>
      <c r="BN69" s="640" t="str">
        <f t="shared" si="206"/>
        <v xml:space="preserve"> </v>
      </c>
      <c r="BO69" s="640" t="str">
        <f t="shared" si="207"/>
        <v xml:space="preserve"> </v>
      </c>
      <c r="BP69" s="640" t="str">
        <f t="shared" si="208"/>
        <v xml:space="preserve"> </v>
      </c>
      <c r="BQ69" s="640" t="str">
        <f t="shared" si="209"/>
        <v xml:space="preserve"> </v>
      </c>
      <c r="BR69" s="634">
        <f t="shared" si="210"/>
        <v>1</v>
      </c>
      <c r="BS69" s="728"/>
      <c r="BT69" s="640" t="str">
        <f t="shared" si="211"/>
        <v xml:space="preserve"> </v>
      </c>
    </row>
    <row r="70" spans="1:72" s="47" customFormat="1" ht="15" customHeight="1" x14ac:dyDescent="0.3">
      <c r="A70" s="43" t="s">
        <v>9</v>
      </c>
      <c r="B70" s="123" t="s">
        <v>59</v>
      </c>
      <c r="C70" s="134" t="str">
        <f>IF(VLOOKUP(B70,'Pivot Table'!$B$5:$G$2000,3,FALSE)=1,"Yes","No")</f>
        <v>Yes</v>
      </c>
      <c r="D70" s="170" t="str">
        <f t="shared" si="0"/>
        <v>In Progress</v>
      </c>
      <c r="E70" s="170" t="s">
        <v>713</v>
      </c>
      <c r="F70" s="214">
        <v>41944</v>
      </c>
      <c r="G70" s="44" t="s">
        <v>1127</v>
      </c>
      <c r="H70" s="118" t="s">
        <v>1127</v>
      </c>
      <c r="I70" s="214">
        <v>42491</v>
      </c>
      <c r="J70" s="170"/>
      <c r="K70" s="45" t="str">
        <f t="shared" si="1"/>
        <v>12X</v>
      </c>
      <c r="L70" s="45" t="str">
        <f t="shared" si="2"/>
        <v>12</v>
      </c>
      <c r="M70" s="44"/>
      <c r="N70" s="252"/>
      <c r="O70" s="135" t="str">
        <f>IF(VLOOKUP(B70,'Pivot Table'!$B$5:$G$2000,2,FALSE)=1,"Yes","No")</f>
        <v>Yes</v>
      </c>
      <c r="P70" s="177" t="str">
        <f t="shared" si="3"/>
        <v>In Progress</v>
      </c>
      <c r="Q70" s="177" t="s">
        <v>713</v>
      </c>
      <c r="R70" s="107">
        <v>41852</v>
      </c>
      <c r="S70" s="46" t="s">
        <v>1127</v>
      </c>
      <c r="T70" s="107">
        <v>42491</v>
      </c>
      <c r="U70" s="177"/>
      <c r="V70" s="135" t="str">
        <f t="shared" si="4"/>
        <v>12X</v>
      </c>
      <c r="W70" s="150" t="str">
        <f t="shared" si="5"/>
        <v>12</v>
      </c>
      <c r="X70" s="46"/>
      <c r="Y70" s="219" t="s">
        <v>1480</v>
      </c>
      <c r="Z70" s="136" t="str">
        <f>IF(VLOOKUP(B70,'Pivot Table'!$B$5:$G$2000,5,FALSE)=1,"Yes","No")</f>
        <v>Yes</v>
      </c>
      <c r="AA70" s="136" t="str">
        <f>IF(VLOOKUP(B70,'Pivot Table'!$B$5:$G$2000,4,FALSE)=1,"Yes","No")</f>
        <v>No</v>
      </c>
      <c r="AB70" s="181" t="str">
        <f t="shared" si="212"/>
        <v>In Progress</v>
      </c>
      <c r="AC70" s="181" t="s">
        <v>713</v>
      </c>
      <c r="AD70" s="181"/>
      <c r="AE70" s="241" t="s">
        <v>1127</v>
      </c>
      <c r="AF70" s="273">
        <v>42491</v>
      </c>
      <c r="AG70" s="181"/>
      <c r="AH70" s="133" t="str">
        <f t="shared" si="7"/>
        <v>12X</v>
      </c>
      <c r="AI70" s="151" t="str">
        <f t="shared" si="8"/>
        <v>12</v>
      </c>
      <c r="AJ70" s="457"/>
      <c r="AK70" s="650" t="s">
        <v>1480</v>
      </c>
      <c r="AL70" s="634">
        <f t="shared" si="9"/>
        <v>1</v>
      </c>
      <c r="AM70" s="634">
        <f t="shared" si="10"/>
        <v>1</v>
      </c>
      <c r="AN70" s="635">
        <f t="shared" si="11"/>
        <v>1</v>
      </c>
      <c r="AO70" s="636">
        <f t="shared" si="213"/>
        <v>3</v>
      </c>
      <c r="AP70" s="634">
        <f t="shared" si="13"/>
        <v>0</v>
      </c>
      <c r="AQ70" s="634">
        <f t="shared" si="14"/>
        <v>0</v>
      </c>
      <c r="AR70" s="634">
        <f t="shared" si="15"/>
        <v>0</v>
      </c>
      <c r="AS70" s="637">
        <f t="shared" si="214"/>
        <v>0</v>
      </c>
      <c r="AT70" s="638" t="str">
        <f t="shared" si="215"/>
        <v xml:space="preserve"> </v>
      </c>
      <c r="AU70" s="634">
        <f t="shared" si="18"/>
        <v>1</v>
      </c>
      <c r="AV70" s="634">
        <f t="shared" si="19"/>
        <v>1</v>
      </c>
      <c r="AW70" s="675" t="s">
        <v>1127</v>
      </c>
      <c r="AX70" s="639" t="str">
        <f t="shared" si="20"/>
        <v>12Yes</v>
      </c>
      <c r="AY70" s="639" t="str">
        <f t="shared" si="21"/>
        <v>12Yes</v>
      </c>
      <c r="AZ70" s="639" t="str">
        <f t="shared" si="22"/>
        <v>12Yes</v>
      </c>
      <c r="BA70" s="634" t="str">
        <f t="shared" si="23"/>
        <v>12</v>
      </c>
      <c r="BB70" s="634" t="str">
        <f t="shared" si="24"/>
        <v>12</v>
      </c>
      <c r="BC70" s="634" t="str">
        <f t="shared" si="25"/>
        <v>12</v>
      </c>
      <c r="BD70" s="640" t="str">
        <f t="shared" si="197"/>
        <v xml:space="preserve"> </v>
      </c>
      <c r="BE70" s="640" t="str">
        <f t="shared" si="198"/>
        <v xml:space="preserve"> </v>
      </c>
      <c r="BF70" s="640" t="str">
        <f t="shared" si="199"/>
        <v xml:space="preserve"> </v>
      </c>
      <c r="BG70" s="640" t="str">
        <f t="shared" si="200"/>
        <v xml:space="preserve"> </v>
      </c>
      <c r="BH70" s="640" t="str">
        <f t="shared" si="201"/>
        <v xml:space="preserve"> </v>
      </c>
      <c r="BI70" s="677">
        <f t="shared" si="202"/>
        <v>42491</v>
      </c>
      <c r="BJ70" s="640" t="str">
        <f t="shared" si="203"/>
        <v xml:space="preserve"> </v>
      </c>
      <c r="BK70" s="305" t="str">
        <f t="shared" si="204"/>
        <v xml:space="preserve"> </v>
      </c>
      <c r="BL70" s="523" t="str">
        <f t="shared" si="34"/>
        <v xml:space="preserve"> </v>
      </c>
      <c r="BM70" s="640" t="str">
        <f t="shared" si="205"/>
        <v xml:space="preserve"> </v>
      </c>
      <c r="BN70" s="640" t="str">
        <f t="shared" si="206"/>
        <v xml:space="preserve"> </v>
      </c>
      <c r="BO70" s="640" t="str">
        <f t="shared" si="207"/>
        <v xml:space="preserve"> </v>
      </c>
      <c r="BP70" s="640" t="str">
        <f t="shared" si="208"/>
        <v xml:space="preserve"> </v>
      </c>
      <c r="BQ70" s="640" t="str">
        <f t="shared" si="209"/>
        <v xml:space="preserve"> </v>
      </c>
      <c r="BR70" s="634">
        <f t="shared" si="210"/>
        <v>1</v>
      </c>
      <c r="BS70" s="728"/>
      <c r="BT70" s="640" t="str">
        <f t="shared" si="211"/>
        <v xml:space="preserve"> </v>
      </c>
    </row>
    <row r="71" spans="1:72" s="47" customFormat="1" ht="15" customHeight="1" x14ac:dyDescent="0.3">
      <c r="A71" s="43" t="s">
        <v>9</v>
      </c>
      <c r="B71" s="123" t="s">
        <v>60</v>
      </c>
      <c r="C71" s="134" t="str">
        <f>IF(VLOOKUP(B71,'Pivot Table'!$B$5:$G$2000,3,FALSE)=1,"Yes","No")</f>
        <v>Yes</v>
      </c>
      <c r="D71" s="170" t="str">
        <f t="shared" si="0"/>
        <v>In Progress</v>
      </c>
      <c r="E71" s="170" t="s">
        <v>713</v>
      </c>
      <c r="F71" s="170"/>
      <c r="G71" s="44"/>
      <c r="H71" s="118" t="s">
        <v>1127</v>
      </c>
      <c r="I71" s="214">
        <v>42461</v>
      </c>
      <c r="J71" s="170"/>
      <c r="K71" s="45" t="str">
        <f t="shared" si="1"/>
        <v>12X</v>
      </c>
      <c r="L71" s="45" t="str">
        <f t="shared" si="2"/>
        <v>12</v>
      </c>
      <c r="M71" s="44"/>
      <c r="N71" s="252"/>
      <c r="O71" s="135" t="str">
        <f>IF(VLOOKUP(B71,'Pivot Table'!$B$5:$G$2000,2,FALSE)=1,"Yes","No")</f>
        <v>Yes</v>
      </c>
      <c r="P71" s="177" t="str">
        <f t="shared" si="3"/>
        <v>In Progress</v>
      </c>
      <c r="Q71" s="177" t="s">
        <v>713</v>
      </c>
      <c r="R71" s="107"/>
      <c r="S71" s="46" t="s">
        <v>1127</v>
      </c>
      <c r="T71" s="107">
        <v>42461</v>
      </c>
      <c r="U71" s="177"/>
      <c r="V71" s="135" t="str">
        <f t="shared" si="4"/>
        <v>12X</v>
      </c>
      <c r="W71" s="150" t="str">
        <f t="shared" si="5"/>
        <v>12</v>
      </c>
      <c r="X71" s="46"/>
      <c r="Y71" s="219" t="s">
        <v>1451</v>
      </c>
      <c r="Z71" s="207" t="str">
        <f>IF(VLOOKUP(B71,'Pivot Table'!$B$5:$G$2000,5,FALSE)=1,"Yes","No")</f>
        <v>Yes</v>
      </c>
      <c r="AA71" s="207" t="str">
        <f>IF(VLOOKUP(B71,'Pivot Table'!$B$5:$G$2000,4,FALSE)=1,"Yes","No")</f>
        <v>No</v>
      </c>
      <c r="AB71" s="185" t="str">
        <f t="shared" si="212"/>
        <v>In Progress</v>
      </c>
      <c r="AC71" s="185" t="s">
        <v>713</v>
      </c>
      <c r="AD71" s="185"/>
      <c r="AE71" s="363" t="s">
        <v>1127</v>
      </c>
      <c r="AF71" s="273">
        <v>42461</v>
      </c>
      <c r="AG71" s="185"/>
      <c r="AH71" s="208" t="str">
        <f t="shared" si="7"/>
        <v>12X</v>
      </c>
      <c r="AI71" s="209" t="str">
        <f t="shared" si="8"/>
        <v>12</v>
      </c>
      <c r="AJ71" s="458"/>
      <c r="AK71" s="652"/>
      <c r="AL71" s="634">
        <f t="shared" si="9"/>
        <v>1</v>
      </c>
      <c r="AM71" s="634">
        <f t="shared" si="10"/>
        <v>1</v>
      </c>
      <c r="AN71" s="635">
        <f t="shared" si="11"/>
        <v>1</v>
      </c>
      <c r="AO71" s="636">
        <f t="shared" si="213"/>
        <v>3</v>
      </c>
      <c r="AP71" s="634">
        <f t="shared" si="13"/>
        <v>0</v>
      </c>
      <c r="AQ71" s="634">
        <f t="shared" si="14"/>
        <v>0</v>
      </c>
      <c r="AR71" s="634">
        <f t="shared" si="15"/>
        <v>0</v>
      </c>
      <c r="AS71" s="637">
        <f t="shared" si="214"/>
        <v>0</v>
      </c>
      <c r="AT71" s="638" t="str">
        <f t="shared" si="215"/>
        <v xml:space="preserve"> </v>
      </c>
      <c r="AU71" s="634">
        <f t="shared" si="18"/>
        <v>1</v>
      </c>
      <c r="AV71" s="634">
        <f t="shared" si="19"/>
        <v>1</v>
      </c>
      <c r="AW71" s="675" t="s">
        <v>1127</v>
      </c>
      <c r="AX71" s="639" t="str">
        <f t="shared" si="20"/>
        <v>12Yes</v>
      </c>
      <c r="AY71" s="639" t="str">
        <f t="shared" si="21"/>
        <v>12Yes</v>
      </c>
      <c r="AZ71" s="639" t="str">
        <f t="shared" si="22"/>
        <v>12Yes</v>
      </c>
      <c r="BA71" s="634" t="str">
        <f t="shared" si="23"/>
        <v>12</v>
      </c>
      <c r="BB71" s="634" t="str">
        <f t="shared" si="24"/>
        <v>12</v>
      </c>
      <c r="BC71" s="634" t="str">
        <f t="shared" si="25"/>
        <v>12</v>
      </c>
      <c r="BD71" s="640" t="str">
        <f t="shared" si="197"/>
        <v xml:space="preserve"> </v>
      </c>
      <c r="BE71" s="640" t="str">
        <f t="shared" si="198"/>
        <v xml:space="preserve"> </v>
      </c>
      <c r="BF71" s="640" t="str">
        <f t="shared" si="199"/>
        <v xml:space="preserve"> </v>
      </c>
      <c r="BG71" s="640" t="str">
        <f t="shared" si="200"/>
        <v xml:space="preserve"> </v>
      </c>
      <c r="BH71" s="640">
        <f t="shared" si="201"/>
        <v>42461</v>
      </c>
      <c r="BI71" s="677" t="str">
        <f t="shared" si="202"/>
        <v xml:space="preserve"> </v>
      </c>
      <c r="BJ71" s="640" t="str">
        <f t="shared" si="203"/>
        <v xml:space="preserve"> </v>
      </c>
      <c r="BK71" s="305" t="str">
        <f t="shared" si="204"/>
        <v xml:space="preserve"> </v>
      </c>
      <c r="BL71" s="523" t="str">
        <f t="shared" si="34"/>
        <v xml:space="preserve"> </v>
      </c>
      <c r="BM71" s="640" t="str">
        <f t="shared" si="205"/>
        <v xml:space="preserve"> </v>
      </c>
      <c r="BN71" s="640" t="str">
        <f t="shared" si="206"/>
        <v xml:space="preserve"> </v>
      </c>
      <c r="BO71" s="640" t="str">
        <f t="shared" si="207"/>
        <v xml:space="preserve"> </v>
      </c>
      <c r="BP71" s="640" t="str">
        <f t="shared" si="208"/>
        <v xml:space="preserve"> </v>
      </c>
      <c r="BQ71" s="640" t="str">
        <f t="shared" si="209"/>
        <v xml:space="preserve"> </v>
      </c>
      <c r="BR71" s="634">
        <f t="shared" si="210"/>
        <v>1</v>
      </c>
      <c r="BS71" s="728"/>
      <c r="BT71" s="640" t="str">
        <f t="shared" si="211"/>
        <v xml:space="preserve"> </v>
      </c>
    </row>
    <row r="72" spans="1:72" s="47" customFormat="1" ht="15" customHeight="1" x14ac:dyDescent="0.3">
      <c r="A72" s="43" t="s">
        <v>9</v>
      </c>
      <c r="B72" s="123" t="s">
        <v>61</v>
      </c>
      <c r="C72" s="134" t="str">
        <f>IF(VLOOKUP(B72,'Pivot Table'!$B$5:$G$2000,3,FALSE)=1,"Yes","No")</f>
        <v>Yes</v>
      </c>
      <c r="D72" s="170" t="str">
        <f t="shared" si="0"/>
        <v>In Progress</v>
      </c>
      <c r="E72" s="170" t="s">
        <v>713</v>
      </c>
      <c r="F72" s="170"/>
      <c r="G72" s="44"/>
      <c r="H72" s="118" t="s">
        <v>1127</v>
      </c>
      <c r="I72" s="214">
        <v>42461</v>
      </c>
      <c r="J72" s="170"/>
      <c r="K72" s="45" t="str">
        <f t="shared" si="1"/>
        <v>12X</v>
      </c>
      <c r="L72" s="45" t="str">
        <f t="shared" si="2"/>
        <v>12</v>
      </c>
      <c r="M72" s="44"/>
      <c r="N72" s="252"/>
      <c r="O72" s="189" t="str">
        <f>IF(VLOOKUP(B72,'Pivot Table'!$B$5:$G$2000,2,FALSE)=1,"Yes","No")</f>
        <v>No</v>
      </c>
      <c r="P72" s="190" t="str">
        <f t="shared" si="3"/>
        <v xml:space="preserve"> </v>
      </c>
      <c r="Q72" s="190"/>
      <c r="R72" s="190"/>
      <c r="S72" s="191"/>
      <c r="T72" s="190"/>
      <c r="U72" s="190"/>
      <c r="V72" s="189" t="str">
        <f t="shared" si="4"/>
        <v>12</v>
      </c>
      <c r="W72" s="196" t="str">
        <f t="shared" si="5"/>
        <v>12</v>
      </c>
      <c r="X72" s="191"/>
      <c r="Y72" s="404"/>
      <c r="Z72" s="192" t="str">
        <f>IF(VLOOKUP(B72,'Pivot Table'!$B$5:$G$2000,5,FALSE)=1,"Yes","No")</f>
        <v>No</v>
      </c>
      <c r="AA72" s="192" t="str">
        <f>IF(VLOOKUP(B72,'Pivot Table'!$B$5:$G$2000,4,FALSE)=1,"Yes","No")</f>
        <v>No</v>
      </c>
      <c r="AB72" s="190" t="str">
        <f t="shared" si="212"/>
        <v xml:space="preserve"> </v>
      </c>
      <c r="AC72" s="190"/>
      <c r="AD72" s="190"/>
      <c r="AE72" s="191"/>
      <c r="AF72" s="190"/>
      <c r="AG72" s="190"/>
      <c r="AH72" s="189" t="str">
        <f t="shared" si="7"/>
        <v>12</v>
      </c>
      <c r="AI72" s="196" t="str">
        <f t="shared" si="8"/>
        <v>12</v>
      </c>
      <c r="AJ72" s="456"/>
      <c r="AK72" s="651"/>
      <c r="AL72" s="634">
        <f t="shared" si="9"/>
        <v>1</v>
      </c>
      <c r="AM72" s="634">
        <f t="shared" si="10"/>
        <v>0</v>
      </c>
      <c r="AN72" s="635">
        <f t="shared" si="11"/>
        <v>0</v>
      </c>
      <c r="AO72" s="636">
        <f t="shared" si="213"/>
        <v>1</v>
      </c>
      <c r="AP72" s="634">
        <f t="shared" si="13"/>
        <v>0</v>
      </c>
      <c r="AQ72" s="634">
        <f t="shared" si="14"/>
        <v>0</v>
      </c>
      <c r="AR72" s="634">
        <f t="shared" si="15"/>
        <v>0</v>
      </c>
      <c r="AS72" s="637">
        <f t="shared" si="214"/>
        <v>0</v>
      </c>
      <c r="AT72" s="638" t="str">
        <f t="shared" si="215"/>
        <v xml:space="preserve"> </v>
      </c>
      <c r="AU72" s="634">
        <f t="shared" si="18"/>
        <v>1</v>
      </c>
      <c r="AV72" s="634">
        <f t="shared" si="19"/>
        <v>0</v>
      </c>
      <c r="AW72" s="675" t="s">
        <v>1127</v>
      </c>
      <c r="AX72" s="639" t="str">
        <f t="shared" si="20"/>
        <v>12Yes</v>
      </c>
      <c r="AY72" s="639" t="str">
        <f t="shared" si="21"/>
        <v>12No</v>
      </c>
      <c r="AZ72" s="639" t="str">
        <f t="shared" si="22"/>
        <v>12No</v>
      </c>
      <c r="BA72" s="634" t="str">
        <f t="shared" si="23"/>
        <v>12</v>
      </c>
      <c r="BB72" s="634" t="str">
        <f t="shared" si="24"/>
        <v>12</v>
      </c>
      <c r="BC72" s="634" t="str">
        <f t="shared" si="25"/>
        <v>12</v>
      </c>
      <c r="BD72" s="640" t="str">
        <f t="shared" si="197"/>
        <v xml:space="preserve"> </v>
      </c>
      <c r="BE72" s="640" t="str">
        <f t="shared" si="198"/>
        <v xml:space="preserve"> </v>
      </c>
      <c r="BF72" s="640" t="str">
        <f t="shared" si="199"/>
        <v xml:space="preserve"> </v>
      </c>
      <c r="BG72" s="640" t="str">
        <f t="shared" si="200"/>
        <v xml:space="preserve"> </v>
      </c>
      <c r="BH72" s="640">
        <f t="shared" si="201"/>
        <v>42461</v>
      </c>
      <c r="BI72" s="677" t="str">
        <f t="shared" si="202"/>
        <v xml:space="preserve"> </v>
      </c>
      <c r="BJ72" s="640" t="str">
        <f t="shared" si="203"/>
        <v xml:space="preserve"> </v>
      </c>
      <c r="BK72" s="305" t="str">
        <f t="shared" si="204"/>
        <v xml:space="preserve"> </v>
      </c>
      <c r="BL72" s="523" t="str">
        <f t="shared" si="34"/>
        <v xml:space="preserve"> </v>
      </c>
      <c r="BM72" s="640" t="str">
        <f t="shared" si="205"/>
        <v xml:space="preserve"> </v>
      </c>
      <c r="BN72" s="640" t="str">
        <f t="shared" si="206"/>
        <v xml:space="preserve"> </v>
      </c>
      <c r="BO72" s="640" t="str">
        <f t="shared" si="207"/>
        <v xml:space="preserve"> </v>
      </c>
      <c r="BP72" s="640" t="str">
        <f t="shared" si="208"/>
        <v xml:space="preserve"> </v>
      </c>
      <c r="BQ72" s="640" t="str">
        <f t="shared" si="209"/>
        <v xml:space="preserve"> </v>
      </c>
      <c r="BR72" s="634">
        <f t="shared" si="210"/>
        <v>1</v>
      </c>
      <c r="BS72" s="728"/>
      <c r="BT72" s="640" t="str">
        <f t="shared" si="211"/>
        <v xml:space="preserve"> </v>
      </c>
    </row>
    <row r="73" spans="1:72" s="47" customFormat="1" ht="15" customHeight="1" x14ac:dyDescent="0.3">
      <c r="A73" s="43" t="s">
        <v>9</v>
      </c>
      <c r="B73" s="123" t="s">
        <v>62</v>
      </c>
      <c r="C73" s="134" t="str">
        <f>IF(VLOOKUP(B73,'Pivot Table'!$B$5:$G$2000,3,FALSE)=1,"Yes","No")</f>
        <v>Yes</v>
      </c>
      <c r="D73" s="170" t="str">
        <f t="shared" si="0"/>
        <v>In Progress</v>
      </c>
      <c r="E73" s="170" t="s">
        <v>713</v>
      </c>
      <c r="F73" s="170"/>
      <c r="G73" s="44"/>
      <c r="H73" s="118" t="s">
        <v>1127</v>
      </c>
      <c r="I73" s="214">
        <v>42461</v>
      </c>
      <c r="J73" s="170"/>
      <c r="K73" s="45" t="str">
        <f t="shared" si="1"/>
        <v>12X</v>
      </c>
      <c r="L73" s="45" t="str">
        <f t="shared" si="2"/>
        <v>12</v>
      </c>
      <c r="M73" s="44"/>
      <c r="N73" s="252"/>
      <c r="O73" s="189" t="str">
        <f>IF(VLOOKUP(B73,'Pivot Table'!$B$5:$G$2000,2,FALSE)=1,"Yes","No")</f>
        <v>No</v>
      </c>
      <c r="P73" s="190" t="str">
        <f t="shared" si="3"/>
        <v xml:space="preserve"> </v>
      </c>
      <c r="Q73" s="190"/>
      <c r="R73" s="190"/>
      <c r="S73" s="191"/>
      <c r="T73" s="190"/>
      <c r="U73" s="190"/>
      <c r="V73" s="189" t="str">
        <f t="shared" si="4"/>
        <v>12</v>
      </c>
      <c r="W73" s="196" t="str">
        <f t="shared" si="5"/>
        <v>12</v>
      </c>
      <c r="X73" s="191"/>
      <c r="Y73" s="404"/>
      <c r="Z73" s="192" t="str">
        <f>IF(VLOOKUP(B73,'Pivot Table'!$B$5:$G$2000,5,FALSE)=1,"Yes","No")</f>
        <v>No</v>
      </c>
      <c r="AA73" s="192" t="str">
        <f>IF(VLOOKUP(B73,'Pivot Table'!$B$5:$G$2000,4,FALSE)=1,"Yes","No")</f>
        <v>No</v>
      </c>
      <c r="AB73" s="190" t="str">
        <f t="shared" si="212"/>
        <v xml:space="preserve"> </v>
      </c>
      <c r="AC73" s="190"/>
      <c r="AD73" s="190"/>
      <c r="AE73" s="191"/>
      <c r="AF73" s="190"/>
      <c r="AG73" s="190"/>
      <c r="AH73" s="189" t="str">
        <f t="shared" si="7"/>
        <v>12</v>
      </c>
      <c r="AI73" s="196" t="str">
        <f t="shared" si="8"/>
        <v>12</v>
      </c>
      <c r="AJ73" s="456"/>
      <c r="AK73" s="651"/>
      <c r="AL73" s="634">
        <f t="shared" si="9"/>
        <v>1</v>
      </c>
      <c r="AM73" s="634">
        <f t="shared" si="10"/>
        <v>0</v>
      </c>
      <c r="AN73" s="635">
        <f t="shared" si="11"/>
        <v>0</v>
      </c>
      <c r="AO73" s="636">
        <f t="shared" si="213"/>
        <v>1</v>
      </c>
      <c r="AP73" s="634">
        <f t="shared" si="13"/>
        <v>0</v>
      </c>
      <c r="AQ73" s="634">
        <f t="shared" si="14"/>
        <v>0</v>
      </c>
      <c r="AR73" s="634">
        <f t="shared" si="15"/>
        <v>0</v>
      </c>
      <c r="AS73" s="637">
        <f t="shared" si="214"/>
        <v>0</v>
      </c>
      <c r="AT73" s="638" t="str">
        <f t="shared" si="215"/>
        <v xml:space="preserve"> </v>
      </c>
      <c r="AU73" s="634">
        <f t="shared" si="18"/>
        <v>1</v>
      </c>
      <c r="AV73" s="634">
        <f t="shared" si="19"/>
        <v>0</v>
      </c>
      <c r="AW73" s="675" t="s">
        <v>1127</v>
      </c>
      <c r="AX73" s="639" t="str">
        <f t="shared" si="20"/>
        <v>12Yes</v>
      </c>
      <c r="AY73" s="639" t="str">
        <f t="shared" si="21"/>
        <v>12No</v>
      </c>
      <c r="AZ73" s="639" t="str">
        <f t="shared" si="22"/>
        <v>12No</v>
      </c>
      <c r="BA73" s="634" t="str">
        <f t="shared" si="23"/>
        <v>12</v>
      </c>
      <c r="BB73" s="634" t="str">
        <f t="shared" si="24"/>
        <v>12</v>
      </c>
      <c r="BC73" s="634" t="str">
        <f t="shared" si="25"/>
        <v>12</v>
      </c>
      <c r="BD73" s="640" t="str">
        <f t="shared" si="197"/>
        <v xml:space="preserve"> </v>
      </c>
      <c r="BE73" s="640" t="str">
        <f t="shared" si="198"/>
        <v xml:space="preserve"> </v>
      </c>
      <c r="BF73" s="640" t="str">
        <f t="shared" si="199"/>
        <v xml:space="preserve"> </v>
      </c>
      <c r="BG73" s="640" t="str">
        <f t="shared" si="200"/>
        <v xml:space="preserve"> </v>
      </c>
      <c r="BH73" s="640">
        <f t="shared" si="201"/>
        <v>42461</v>
      </c>
      <c r="BI73" s="677" t="str">
        <f t="shared" si="202"/>
        <v xml:space="preserve"> </v>
      </c>
      <c r="BJ73" s="640" t="str">
        <f t="shared" si="203"/>
        <v xml:space="preserve"> </v>
      </c>
      <c r="BK73" s="305" t="str">
        <f t="shared" si="204"/>
        <v xml:space="preserve"> </v>
      </c>
      <c r="BL73" s="523" t="str">
        <f t="shared" si="34"/>
        <v xml:space="preserve"> </v>
      </c>
      <c r="BM73" s="640" t="str">
        <f t="shared" si="205"/>
        <v xml:space="preserve"> </v>
      </c>
      <c r="BN73" s="640" t="str">
        <f t="shared" si="206"/>
        <v xml:space="preserve"> </v>
      </c>
      <c r="BO73" s="640" t="str">
        <f t="shared" si="207"/>
        <v xml:space="preserve"> </v>
      </c>
      <c r="BP73" s="640" t="str">
        <f t="shared" si="208"/>
        <v xml:space="preserve"> </v>
      </c>
      <c r="BQ73" s="640" t="str">
        <f t="shared" si="209"/>
        <v xml:space="preserve"> </v>
      </c>
      <c r="BR73" s="634">
        <f t="shared" si="210"/>
        <v>1</v>
      </c>
      <c r="BS73" s="728"/>
      <c r="BT73" s="640" t="str">
        <f t="shared" si="211"/>
        <v xml:space="preserve"> </v>
      </c>
    </row>
    <row r="74" spans="1:72" s="47" customFormat="1" ht="15" customHeight="1" x14ac:dyDescent="0.3">
      <c r="A74" s="43" t="s">
        <v>9</v>
      </c>
      <c r="B74" s="123" t="s">
        <v>63</v>
      </c>
      <c r="C74" s="134" t="str">
        <f>IF(VLOOKUP(B74,'Pivot Table'!$B$5:$G$2000,3,FALSE)=1,"Yes","No")</f>
        <v>Yes</v>
      </c>
      <c r="D74" s="170" t="str">
        <f t="shared" si="0"/>
        <v>In Progress</v>
      </c>
      <c r="E74" s="170" t="s">
        <v>713</v>
      </c>
      <c r="F74" s="170"/>
      <c r="G74" s="44"/>
      <c r="H74" s="118" t="s">
        <v>1127</v>
      </c>
      <c r="I74" s="214">
        <v>42461</v>
      </c>
      <c r="J74" s="170"/>
      <c r="K74" s="45" t="str">
        <f t="shared" si="1"/>
        <v>12X</v>
      </c>
      <c r="L74" s="45" t="str">
        <f t="shared" si="2"/>
        <v>12</v>
      </c>
      <c r="M74" s="44"/>
      <c r="N74" s="252"/>
      <c r="O74" s="189" t="str">
        <f>IF(VLOOKUP(B74,'Pivot Table'!$B$5:$G$2000,2,FALSE)=1,"Yes","No")</f>
        <v>No</v>
      </c>
      <c r="P74" s="190" t="str">
        <f t="shared" si="3"/>
        <v xml:space="preserve"> </v>
      </c>
      <c r="Q74" s="190"/>
      <c r="R74" s="190"/>
      <c r="S74" s="191"/>
      <c r="T74" s="190"/>
      <c r="U74" s="190"/>
      <c r="V74" s="189" t="str">
        <f t="shared" si="4"/>
        <v>12</v>
      </c>
      <c r="W74" s="196" t="str">
        <f t="shared" si="5"/>
        <v>12</v>
      </c>
      <c r="X74" s="191"/>
      <c r="Y74" s="404"/>
      <c r="Z74" s="192" t="str">
        <f>IF(VLOOKUP(B74,'Pivot Table'!$B$5:$G$2000,5,FALSE)=1,"Yes","No")</f>
        <v>No</v>
      </c>
      <c r="AA74" s="192" t="str">
        <f>IF(VLOOKUP(B74,'Pivot Table'!$B$5:$G$2000,4,FALSE)=1,"Yes","No")</f>
        <v>No</v>
      </c>
      <c r="AB74" s="190" t="str">
        <f t="shared" si="212"/>
        <v xml:space="preserve"> </v>
      </c>
      <c r="AC74" s="190"/>
      <c r="AD74" s="190"/>
      <c r="AE74" s="191"/>
      <c r="AF74" s="190"/>
      <c r="AG74" s="190"/>
      <c r="AH74" s="189" t="str">
        <f t="shared" si="7"/>
        <v>12</v>
      </c>
      <c r="AI74" s="196" t="str">
        <f t="shared" si="8"/>
        <v>12</v>
      </c>
      <c r="AJ74" s="456"/>
      <c r="AK74" s="651"/>
      <c r="AL74" s="634">
        <f t="shared" si="9"/>
        <v>1</v>
      </c>
      <c r="AM74" s="634">
        <f t="shared" si="10"/>
        <v>0</v>
      </c>
      <c r="AN74" s="635">
        <f t="shared" si="11"/>
        <v>0</v>
      </c>
      <c r="AO74" s="636">
        <f t="shared" si="213"/>
        <v>1</v>
      </c>
      <c r="AP74" s="634">
        <f t="shared" si="13"/>
        <v>0</v>
      </c>
      <c r="AQ74" s="634">
        <f t="shared" si="14"/>
        <v>0</v>
      </c>
      <c r="AR74" s="634">
        <f t="shared" si="15"/>
        <v>0</v>
      </c>
      <c r="AS74" s="637">
        <f t="shared" si="214"/>
        <v>0</v>
      </c>
      <c r="AT74" s="638" t="str">
        <f t="shared" si="215"/>
        <v xml:space="preserve"> </v>
      </c>
      <c r="AU74" s="634">
        <f t="shared" si="18"/>
        <v>1</v>
      </c>
      <c r="AV74" s="634">
        <f t="shared" si="19"/>
        <v>0</v>
      </c>
      <c r="AW74" s="675" t="s">
        <v>1127</v>
      </c>
      <c r="AX74" s="639" t="str">
        <f t="shared" si="20"/>
        <v>12Yes</v>
      </c>
      <c r="AY74" s="639" t="str">
        <f t="shared" si="21"/>
        <v>12No</v>
      </c>
      <c r="AZ74" s="639" t="str">
        <f t="shared" si="22"/>
        <v>12No</v>
      </c>
      <c r="BA74" s="634" t="str">
        <f t="shared" si="23"/>
        <v>12</v>
      </c>
      <c r="BB74" s="634" t="str">
        <f t="shared" si="24"/>
        <v>12</v>
      </c>
      <c r="BC74" s="634" t="str">
        <f t="shared" si="25"/>
        <v>12</v>
      </c>
      <c r="BD74" s="640" t="str">
        <f t="shared" si="197"/>
        <v xml:space="preserve"> </v>
      </c>
      <c r="BE74" s="640" t="str">
        <f t="shared" si="198"/>
        <v xml:space="preserve"> </v>
      </c>
      <c r="BF74" s="640" t="str">
        <f t="shared" si="199"/>
        <v xml:space="preserve"> </v>
      </c>
      <c r="BG74" s="640" t="str">
        <f t="shared" si="200"/>
        <v xml:space="preserve"> </v>
      </c>
      <c r="BH74" s="640">
        <f t="shared" si="201"/>
        <v>42461</v>
      </c>
      <c r="BI74" s="677" t="str">
        <f t="shared" si="202"/>
        <v xml:space="preserve"> </v>
      </c>
      <c r="BJ74" s="640" t="str">
        <f t="shared" si="203"/>
        <v xml:space="preserve"> </v>
      </c>
      <c r="BK74" s="305" t="str">
        <f t="shared" si="204"/>
        <v xml:space="preserve"> </v>
      </c>
      <c r="BL74" s="523" t="str">
        <f t="shared" si="34"/>
        <v xml:space="preserve"> </v>
      </c>
      <c r="BM74" s="640" t="str">
        <f t="shared" si="205"/>
        <v xml:space="preserve"> </v>
      </c>
      <c r="BN74" s="640" t="str">
        <f t="shared" si="206"/>
        <v xml:space="preserve"> </v>
      </c>
      <c r="BO74" s="640" t="str">
        <f t="shared" si="207"/>
        <v xml:space="preserve"> </v>
      </c>
      <c r="BP74" s="640" t="str">
        <f t="shared" si="208"/>
        <v xml:space="preserve"> </v>
      </c>
      <c r="BQ74" s="640" t="str">
        <f t="shared" si="209"/>
        <v xml:space="preserve"> </v>
      </c>
      <c r="BR74" s="634">
        <f t="shared" si="210"/>
        <v>1</v>
      </c>
      <c r="BS74" s="728"/>
      <c r="BT74" s="640" t="str">
        <f t="shared" si="211"/>
        <v xml:space="preserve"> </v>
      </c>
    </row>
    <row r="75" spans="1:72" s="47" customFormat="1" ht="15" customHeight="1" x14ac:dyDescent="0.3">
      <c r="A75" s="43" t="s">
        <v>9</v>
      </c>
      <c r="B75" s="123" t="s">
        <v>64</v>
      </c>
      <c r="C75" s="134" t="str">
        <f>IF(VLOOKUP(B75,'Pivot Table'!$B$5:$G$2000,3,FALSE)=1,"Yes","No")</f>
        <v>Yes</v>
      </c>
      <c r="D75" s="170" t="str">
        <f t="shared" si="0"/>
        <v>In Progress</v>
      </c>
      <c r="E75" s="170" t="s">
        <v>713</v>
      </c>
      <c r="F75" s="170"/>
      <c r="G75" s="44"/>
      <c r="H75" s="118" t="s">
        <v>1127</v>
      </c>
      <c r="I75" s="214">
        <v>42461</v>
      </c>
      <c r="J75" s="170"/>
      <c r="K75" s="45" t="str">
        <f t="shared" si="1"/>
        <v>12X</v>
      </c>
      <c r="L75" s="45" t="str">
        <f t="shared" si="2"/>
        <v>12</v>
      </c>
      <c r="M75" s="44"/>
      <c r="N75" s="252"/>
      <c r="O75" s="189" t="str">
        <f>IF(VLOOKUP(B75,'Pivot Table'!$B$5:$G$2000,2,FALSE)=1,"Yes","No")</f>
        <v>No</v>
      </c>
      <c r="P75" s="190" t="str">
        <f t="shared" si="3"/>
        <v xml:space="preserve"> </v>
      </c>
      <c r="Q75" s="190"/>
      <c r="R75" s="190"/>
      <c r="S75" s="191"/>
      <c r="T75" s="190"/>
      <c r="U75" s="190"/>
      <c r="V75" s="189" t="str">
        <f t="shared" si="4"/>
        <v>12</v>
      </c>
      <c r="W75" s="196" t="str">
        <f t="shared" si="5"/>
        <v>12</v>
      </c>
      <c r="X75" s="191"/>
      <c r="Y75" s="404"/>
      <c r="Z75" s="192" t="str">
        <f>IF(VLOOKUP(B75,'Pivot Table'!$B$5:$G$2000,5,FALSE)=1,"Yes","No")</f>
        <v>No</v>
      </c>
      <c r="AA75" s="192" t="str">
        <f>IF(VLOOKUP(B75,'Pivot Table'!$B$5:$G$2000,4,FALSE)=1,"Yes","No")</f>
        <v>No</v>
      </c>
      <c r="AB75" s="190" t="str">
        <f t="shared" si="212"/>
        <v xml:space="preserve"> </v>
      </c>
      <c r="AC75" s="190"/>
      <c r="AD75" s="190"/>
      <c r="AE75" s="191"/>
      <c r="AF75" s="190"/>
      <c r="AG75" s="190"/>
      <c r="AH75" s="189" t="str">
        <f t="shared" si="7"/>
        <v>12</v>
      </c>
      <c r="AI75" s="196" t="str">
        <f t="shared" si="8"/>
        <v>12</v>
      </c>
      <c r="AJ75" s="456"/>
      <c r="AK75" s="651"/>
      <c r="AL75" s="634">
        <f t="shared" si="9"/>
        <v>1</v>
      </c>
      <c r="AM75" s="634">
        <f t="shared" si="10"/>
        <v>0</v>
      </c>
      <c r="AN75" s="635">
        <f t="shared" si="11"/>
        <v>0</v>
      </c>
      <c r="AO75" s="636">
        <f t="shared" si="213"/>
        <v>1</v>
      </c>
      <c r="AP75" s="634">
        <f t="shared" si="13"/>
        <v>0</v>
      </c>
      <c r="AQ75" s="634">
        <f t="shared" si="14"/>
        <v>0</v>
      </c>
      <c r="AR75" s="634">
        <f t="shared" si="15"/>
        <v>0</v>
      </c>
      <c r="AS75" s="637">
        <f t="shared" si="214"/>
        <v>0</v>
      </c>
      <c r="AT75" s="638" t="str">
        <f t="shared" si="215"/>
        <v xml:space="preserve"> </v>
      </c>
      <c r="AU75" s="634">
        <f t="shared" si="18"/>
        <v>1</v>
      </c>
      <c r="AV75" s="634">
        <f t="shared" si="19"/>
        <v>0</v>
      </c>
      <c r="AW75" s="675" t="s">
        <v>1127</v>
      </c>
      <c r="AX75" s="639" t="str">
        <f t="shared" si="20"/>
        <v>12Yes</v>
      </c>
      <c r="AY75" s="639" t="str">
        <f t="shared" si="21"/>
        <v>12No</v>
      </c>
      <c r="AZ75" s="639" t="str">
        <f t="shared" si="22"/>
        <v>12No</v>
      </c>
      <c r="BA75" s="634" t="str">
        <f t="shared" si="23"/>
        <v>12</v>
      </c>
      <c r="BB75" s="634" t="str">
        <f t="shared" si="24"/>
        <v>12</v>
      </c>
      <c r="BC75" s="634" t="str">
        <f t="shared" si="25"/>
        <v>12</v>
      </c>
      <c r="BD75" s="640" t="str">
        <f t="shared" si="197"/>
        <v xml:space="preserve"> </v>
      </c>
      <c r="BE75" s="640" t="str">
        <f t="shared" si="198"/>
        <v xml:space="preserve"> </v>
      </c>
      <c r="BF75" s="640" t="str">
        <f t="shared" si="199"/>
        <v xml:space="preserve"> </v>
      </c>
      <c r="BG75" s="640" t="str">
        <f t="shared" si="200"/>
        <v xml:space="preserve"> </v>
      </c>
      <c r="BH75" s="640">
        <f t="shared" si="201"/>
        <v>42461</v>
      </c>
      <c r="BI75" s="677" t="str">
        <f t="shared" si="202"/>
        <v xml:space="preserve"> </v>
      </c>
      <c r="BJ75" s="640" t="str">
        <f t="shared" si="203"/>
        <v xml:space="preserve"> </v>
      </c>
      <c r="BK75" s="305" t="str">
        <f t="shared" si="204"/>
        <v xml:space="preserve"> </v>
      </c>
      <c r="BL75" s="523" t="str">
        <f t="shared" si="34"/>
        <v xml:space="preserve"> </v>
      </c>
      <c r="BM75" s="640" t="str">
        <f t="shared" si="205"/>
        <v xml:space="preserve"> </v>
      </c>
      <c r="BN75" s="640" t="str">
        <f t="shared" si="206"/>
        <v xml:space="preserve"> </v>
      </c>
      <c r="BO75" s="640" t="str">
        <f t="shared" si="207"/>
        <v xml:space="preserve"> </v>
      </c>
      <c r="BP75" s="640" t="str">
        <f t="shared" si="208"/>
        <v xml:space="preserve"> </v>
      </c>
      <c r="BQ75" s="640" t="str">
        <f t="shared" si="209"/>
        <v xml:space="preserve"> </v>
      </c>
      <c r="BR75" s="634">
        <f t="shared" si="210"/>
        <v>1</v>
      </c>
      <c r="BS75" s="728"/>
      <c r="BT75" s="640" t="str">
        <f t="shared" si="211"/>
        <v xml:space="preserve"> </v>
      </c>
    </row>
    <row r="76" spans="1:72" s="47" customFormat="1" ht="15" customHeight="1" x14ac:dyDescent="0.3">
      <c r="A76" s="43" t="s">
        <v>9</v>
      </c>
      <c r="B76" s="123" t="s">
        <v>65</v>
      </c>
      <c r="C76" s="134" t="str">
        <f>IF(VLOOKUP(B76,'Pivot Table'!$B$5:$G$2000,3,FALSE)=1,"Yes","No")</f>
        <v>Yes</v>
      </c>
      <c r="D76" s="170" t="str">
        <f t="shared" si="0"/>
        <v>In Progress</v>
      </c>
      <c r="E76" s="170" t="s">
        <v>713</v>
      </c>
      <c r="F76" s="170"/>
      <c r="G76" s="44"/>
      <c r="H76" s="118" t="s">
        <v>1127</v>
      </c>
      <c r="I76" s="214">
        <v>42461</v>
      </c>
      <c r="J76" s="170"/>
      <c r="K76" s="45" t="str">
        <f t="shared" si="1"/>
        <v>12X</v>
      </c>
      <c r="L76" s="45" t="str">
        <f t="shared" si="2"/>
        <v>12</v>
      </c>
      <c r="M76" s="44"/>
      <c r="N76" s="252"/>
      <c r="O76" s="189" t="str">
        <f>IF(VLOOKUP(B76,'Pivot Table'!$B$5:$G$2000,2,FALSE)=1,"Yes","No")</f>
        <v>No</v>
      </c>
      <c r="P76" s="190" t="str">
        <f t="shared" si="3"/>
        <v xml:space="preserve"> </v>
      </c>
      <c r="Q76" s="190"/>
      <c r="R76" s="190"/>
      <c r="S76" s="191"/>
      <c r="T76" s="190"/>
      <c r="U76" s="190"/>
      <c r="V76" s="189" t="str">
        <f t="shared" si="4"/>
        <v>12</v>
      </c>
      <c r="W76" s="196" t="str">
        <f t="shared" si="5"/>
        <v>12</v>
      </c>
      <c r="X76" s="191"/>
      <c r="Y76" s="404"/>
      <c r="Z76" s="192" t="str">
        <f>IF(VLOOKUP(B76,'Pivot Table'!$B$5:$G$2000,5,FALSE)=1,"Yes","No")</f>
        <v>No</v>
      </c>
      <c r="AA76" s="192" t="str">
        <f>IF(VLOOKUP(B76,'Pivot Table'!$B$5:$G$2000,4,FALSE)=1,"Yes","No")</f>
        <v>No</v>
      </c>
      <c r="AB76" s="190" t="str">
        <f t="shared" si="212"/>
        <v xml:space="preserve"> </v>
      </c>
      <c r="AC76" s="190"/>
      <c r="AD76" s="190"/>
      <c r="AE76" s="191"/>
      <c r="AF76" s="190"/>
      <c r="AG76" s="190"/>
      <c r="AH76" s="189" t="str">
        <f t="shared" si="7"/>
        <v>12</v>
      </c>
      <c r="AI76" s="196" t="str">
        <f t="shared" si="8"/>
        <v>12</v>
      </c>
      <c r="AJ76" s="456"/>
      <c r="AK76" s="651"/>
      <c r="AL76" s="634">
        <f t="shared" si="9"/>
        <v>1</v>
      </c>
      <c r="AM76" s="634">
        <f t="shared" si="10"/>
        <v>0</v>
      </c>
      <c r="AN76" s="635">
        <f t="shared" si="11"/>
        <v>0</v>
      </c>
      <c r="AO76" s="636">
        <f t="shared" si="213"/>
        <v>1</v>
      </c>
      <c r="AP76" s="634">
        <f t="shared" si="13"/>
        <v>0</v>
      </c>
      <c r="AQ76" s="634">
        <f t="shared" si="14"/>
        <v>0</v>
      </c>
      <c r="AR76" s="634">
        <f t="shared" si="15"/>
        <v>0</v>
      </c>
      <c r="AS76" s="637">
        <f t="shared" si="214"/>
        <v>0</v>
      </c>
      <c r="AT76" s="638" t="str">
        <f t="shared" si="215"/>
        <v xml:space="preserve"> </v>
      </c>
      <c r="AU76" s="634">
        <f t="shared" si="18"/>
        <v>1</v>
      </c>
      <c r="AV76" s="634">
        <f t="shared" si="19"/>
        <v>0</v>
      </c>
      <c r="AW76" s="675" t="s">
        <v>1127</v>
      </c>
      <c r="AX76" s="639" t="str">
        <f t="shared" si="20"/>
        <v>12Yes</v>
      </c>
      <c r="AY76" s="639" t="str">
        <f t="shared" si="21"/>
        <v>12No</v>
      </c>
      <c r="AZ76" s="639" t="str">
        <f t="shared" si="22"/>
        <v>12No</v>
      </c>
      <c r="BA76" s="634" t="str">
        <f t="shared" si="23"/>
        <v>12</v>
      </c>
      <c r="BB76" s="634" t="str">
        <f t="shared" si="24"/>
        <v>12</v>
      </c>
      <c r="BC76" s="634" t="str">
        <f t="shared" si="25"/>
        <v>12</v>
      </c>
      <c r="BD76" s="640" t="str">
        <f t="shared" si="197"/>
        <v xml:space="preserve"> </v>
      </c>
      <c r="BE76" s="640" t="str">
        <f t="shared" si="198"/>
        <v xml:space="preserve"> </v>
      </c>
      <c r="BF76" s="640" t="str">
        <f t="shared" si="199"/>
        <v xml:space="preserve"> </v>
      </c>
      <c r="BG76" s="640" t="str">
        <f t="shared" si="200"/>
        <v xml:space="preserve"> </v>
      </c>
      <c r="BH76" s="640">
        <f t="shared" si="201"/>
        <v>42461</v>
      </c>
      <c r="BI76" s="677" t="str">
        <f t="shared" si="202"/>
        <v xml:space="preserve"> </v>
      </c>
      <c r="BJ76" s="640" t="str">
        <f t="shared" si="203"/>
        <v xml:space="preserve"> </v>
      </c>
      <c r="BK76" s="305" t="str">
        <f t="shared" si="204"/>
        <v xml:space="preserve"> </v>
      </c>
      <c r="BL76" s="523" t="str">
        <f t="shared" si="34"/>
        <v xml:space="preserve"> </v>
      </c>
      <c r="BM76" s="640" t="str">
        <f t="shared" si="205"/>
        <v xml:space="preserve"> </v>
      </c>
      <c r="BN76" s="640" t="str">
        <f t="shared" si="206"/>
        <v xml:space="preserve"> </v>
      </c>
      <c r="BO76" s="640" t="str">
        <f t="shared" si="207"/>
        <v xml:space="preserve"> </v>
      </c>
      <c r="BP76" s="640" t="str">
        <f t="shared" si="208"/>
        <v xml:space="preserve"> </v>
      </c>
      <c r="BQ76" s="640" t="str">
        <f t="shared" si="209"/>
        <v xml:space="preserve"> </v>
      </c>
      <c r="BR76" s="634">
        <f t="shared" si="210"/>
        <v>1</v>
      </c>
      <c r="BS76" s="728"/>
      <c r="BT76" s="640" t="str">
        <f t="shared" si="211"/>
        <v xml:space="preserve"> </v>
      </c>
    </row>
    <row r="77" spans="1:72" s="47" customFormat="1" ht="15" customHeight="1" x14ac:dyDescent="0.3">
      <c r="A77" s="43" t="s">
        <v>9</v>
      </c>
      <c r="B77" s="43" t="s">
        <v>66</v>
      </c>
      <c r="C77" s="134" t="str">
        <f>IF(VLOOKUP(B77,'Pivot Table'!$B$5:$G$2000,3,FALSE)=1,"Yes","No")</f>
        <v>Yes</v>
      </c>
      <c r="D77" s="170" t="str">
        <f t="shared" si="0"/>
        <v>In Progress</v>
      </c>
      <c r="E77" s="170" t="s">
        <v>713</v>
      </c>
      <c r="F77" s="170"/>
      <c r="G77" s="44"/>
      <c r="H77" s="118" t="s">
        <v>1127</v>
      </c>
      <c r="I77" s="214">
        <v>42461</v>
      </c>
      <c r="J77" s="170"/>
      <c r="K77" s="45" t="str">
        <f t="shared" si="1"/>
        <v>12X</v>
      </c>
      <c r="L77" s="45" t="str">
        <f t="shared" si="2"/>
        <v>12</v>
      </c>
      <c r="M77" s="44"/>
      <c r="N77" s="252"/>
      <c r="O77" s="189" t="str">
        <f>IF(VLOOKUP(B77,'Pivot Table'!$B$5:$G$2000,2,FALSE)=1,"Yes","No")</f>
        <v>No</v>
      </c>
      <c r="P77" s="190" t="str">
        <f t="shared" si="3"/>
        <v xml:space="preserve"> </v>
      </c>
      <c r="Q77" s="190"/>
      <c r="R77" s="190"/>
      <c r="S77" s="191"/>
      <c r="T77" s="190"/>
      <c r="U77" s="190"/>
      <c r="V77" s="189" t="str">
        <f t="shared" si="4"/>
        <v>12</v>
      </c>
      <c r="W77" s="196" t="str">
        <f t="shared" si="5"/>
        <v>12</v>
      </c>
      <c r="X77" s="191"/>
      <c r="Y77" s="404"/>
      <c r="Z77" s="192" t="str">
        <f>IF(VLOOKUP(B77,'Pivot Table'!$B$5:$G$2000,5,FALSE)=1,"Yes","No")</f>
        <v>No</v>
      </c>
      <c r="AA77" s="192" t="str">
        <f>IF(VLOOKUP(B77,'Pivot Table'!$B$5:$G$2000,4,FALSE)=1,"Yes","No")</f>
        <v>No</v>
      </c>
      <c r="AB77" s="190" t="str">
        <f t="shared" si="212"/>
        <v xml:space="preserve"> </v>
      </c>
      <c r="AC77" s="190"/>
      <c r="AD77" s="190"/>
      <c r="AE77" s="191"/>
      <c r="AF77" s="190"/>
      <c r="AG77" s="190"/>
      <c r="AH77" s="189" t="str">
        <f t="shared" si="7"/>
        <v>12</v>
      </c>
      <c r="AI77" s="196" t="str">
        <f t="shared" si="8"/>
        <v>12</v>
      </c>
      <c r="AJ77" s="456"/>
      <c r="AK77" s="651"/>
      <c r="AL77" s="634">
        <f t="shared" si="9"/>
        <v>1</v>
      </c>
      <c r="AM77" s="634">
        <f t="shared" si="10"/>
        <v>0</v>
      </c>
      <c r="AN77" s="635">
        <f t="shared" si="11"/>
        <v>0</v>
      </c>
      <c r="AO77" s="636">
        <f t="shared" si="213"/>
        <v>1</v>
      </c>
      <c r="AP77" s="634">
        <f t="shared" si="13"/>
        <v>0</v>
      </c>
      <c r="AQ77" s="634">
        <f t="shared" si="14"/>
        <v>0</v>
      </c>
      <c r="AR77" s="634">
        <f t="shared" si="15"/>
        <v>0</v>
      </c>
      <c r="AS77" s="637">
        <f t="shared" si="214"/>
        <v>0</v>
      </c>
      <c r="AT77" s="638" t="str">
        <f t="shared" si="215"/>
        <v xml:space="preserve"> </v>
      </c>
      <c r="AU77" s="634">
        <f t="shared" si="18"/>
        <v>1</v>
      </c>
      <c r="AV77" s="634">
        <f t="shared" si="19"/>
        <v>0</v>
      </c>
      <c r="AW77" s="675" t="s">
        <v>1127</v>
      </c>
      <c r="AX77" s="639" t="str">
        <f t="shared" si="20"/>
        <v>12Yes</v>
      </c>
      <c r="AY77" s="639" t="str">
        <f t="shared" si="21"/>
        <v>12No</v>
      </c>
      <c r="AZ77" s="639" t="str">
        <f t="shared" si="22"/>
        <v>12No</v>
      </c>
      <c r="BA77" s="634" t="str">
        <f t="shared" si="23"/>
        <v>12</v>
      </c>
      <c r="BB77" s="634" t="str">
        <f t="shared" si="24"/>
        <v>12</v>
      </c>
      <c r="BC77" s="634" t="str">
        <f t="shared" si="25"/>
        <v>12</v>
      </c>
      <c r="BD77" s="640" t="str">
        <f t="shared" si="197"/>
        <v xml:space="preserve"> </v>
      </c>
      <c r="BE77" s="640" t="str">
        <f t="shared" si="198"/>
        <v xml:space="preserve"> </v>
      </c>
      <c r="BF77" s="640" t="str">
        <f t="shared" si="199"/>
        <v xml:space="preserve"> </v>
      </c>
      <c r="BG77" s="640" t="str">
        <f t="shared" si="200"/>
        <v xml:space="preserve"> </v>
      </c>
      <c r="BH77" s="640">
        <f t="shared" si="201"/>
        <v>42461</v>
      </c>
      <c r="BI77" s="677" t="str">
        <f t="shared" si="202"/>
        <v xml:space="preserve"> </v>
      </c>
      <c r="BJ77" s="640" t="str">
        <f t="shared" si="203"/>
        <v xml:space="preserve"> </v>
      </c>
      <c r="BK77" s="305" t="str">
        <f t="shared" si="204"/>
        <v xml:space="preserve"> </v>
      </c>
      <c r="BL77" s="523" t="str">
        <f t="shared" si="34"/>
        <v xml:space="preserve"> </v>
      </c>
      <c r="BM77" s="640" t="str">
        <f t="shared" si="205"/>
        <v xml:space="preserve"> </v>
      </c>
      <c r="BN77" s="640" t="str">
        <f t="shared" si="206"/>
        <v xml:space="preserve"> </v>
      </c>
      <c r="BO77" s="640" t="str">
        <f t="shared" si="207"/>
        <v xml:space="preserve"> </v>
      </c>
      <c r="BP77" s="640" t="str">
        <f t="shared" si="208"/>
        <v xml:space="preserve"> </v>
      </c>
      <c r="BQ77" s="640" t="str">
        <f t="shared" si="209"/>
        <v xml:space="preserve"> </v>
      </c>
      <c r="BR77" s="634">
        <f t="shared" si="210"/>
        <v>1</v>
      </c>
      <c r="BS77" s="728"/>
      <c r="BT77" s="640" t="str">
        <f t="shared" si="211"/>
        <v xml:space="preserve"> </v>
      </c>
    </row>
    <row r="78" spans="1:72" s="47" customFormat="1" ht="15" customHeight="1" x14ac:dyDescent="0.3">
      <c r="A78" s="43" t="s">
        <v>9</v>
      </c>
      <c r="B78" s="43" t="s">
        <v>67</v>
      </c>
      <c r="C78" s="134" t="str">
        <f>IF(VLOOKUP(B78,'Pivot Table'!$B$5:$G$2000,3,FALSE)=1,"Yes","No")</f>
        <v>Yes</v>
      </c>
      <c r="D78" s="170" t="str">
        <f t="shared" si="0"/>
        <v>In Progress</v>
      </c>
      <c r="E78" s="170" t="s">
        <v>713</v>
      </c>
      <c r="F78" s="170"/>
      <c r="G78" s="44"/>
      <c r="H78" s="118" t="s">
        <v>1127</v>
      </c>
      <c r="I78" s="214">
        <v>42461</v>
      </c>
      <c r="J78" s="170"/>
      <c r="K78" s="45" t="str">
        <f t="shared" si="1"/>
        <v>12X</v>
      </c>
      <c r="L78" s="45" t="str">
        <f t="shared" si="2"/>
        <v>12</v>
      </c>
      <c r="M78" s="44"/>
      <c r="N78" s="252"/>
      <c r="O78" s="189" t="str">
        <f>IF(VLOOKUP(B78,'Pivot Table'!$B$5:$G$2000,2,FALSE)=1,"Yes","No")</f>
        <v>No</v>
      </c>
      <c r="P78" s="190" t="str">
        <f t="shared" si="3"/>
        <v xml:space="preserve"> </v>
      </c>
      <c r="Q78" s="190"/>
      <c r="R78" s="190"/>
      <c r="S78" s="191"/>
      <c r="T78" s="190"/>
      <c r="U78" s="190"/>
      <c r="V78" s="189" t="str">
        <f t="shared" si="4"/>
        <v>12</v>
      </c>
      <c r="W78" s="196" t="str">
        <f t="shared" si="5"/>
        <v>12</v>
      </c>
      <c r="X78" s="191"/>
      <c r="Y78" s="404"/>
      <c r="Z78" s="192" t="str">
        <f>IF(VLOOKUP(B78,'Pivot Table'!$B$5:$G$2000,5,FALSE)=1,"Yes","No")</f>
        <v>No</v>
      </c>
      <c r="AA78" s="192" t="str">
        <f>IF(VLOOKUP(B78,'Pivot Table'!$B$5:$G$2000,4,FALSE)=1,"Yes","No")</f>
        <v>No</v>
      </c>
      <c r="AB78" s="190" t="str">
        <f t="shared" si="212"/>
        <v xml:space="preserve"> </v>
      </c>
      <c r="AC78" s="190"/>
      <c r="AD78" s="190"/>
      <c r="AE78" s="191"/>
      <c r="AF78" s="190"/>
      <c r="AG78" s="190"/>
      <c r="AH78" s="189" t="str">
        <f t="shared" si="7"/>
        <v>12</v>
      </c>
      <c r="AI78" s="196" t="str">
        <f t="shared" si="8"/>
        <v>12</v>
      </c>
      <c r="AJ78" s="456"/>
      <c r="AK78" s="651"/>
      <c r="AL78" s="634">
        <f t="shared" si="9"/>
        <v>1</v>
      </c>
      <c r="AM78" s="634">
        <f t="shared" si="10"/>
        <v>0</v>
      </c>
      <c r="AN78" s="635">
        <f t="shared" si="11"/>
        <v>0</v>
      </c>
      <c r="AO78" s="636">
        <f t="shared" si="213"/>
        <v>1</v>
      </c>
      <c r="AP78" s="634">
        <f t="shared" si="13"/>
        <v>0</v>
      </c>
      <c r="AQ78" s="634">
        <f t="shared" si="14"/>
        <v>0</v>
      </c>
      <c r="AR78" s="634">
        <f t="shared" si="15"/>
        <v>0</v>
      </c>
      <c r="AS78" s="637">
        <f t="shared" si="214"/>
        <v>0</v>
      </c>
      <c r="AT78" s="638" t="str">
        <f t="shared" si="215"/>
        <v xml:space="preserve"> </v>
      </c>
      <c r="AU78" s="634">
        <f t="shared" si="18"/>
        <v>1</v>
      </c>
      <c r="AV78" s="634">
        <f t="shared" si="19"/>
        <v>0</v>
      </c>
      <c r="AW78" s="675" t="s">
        <v>1127</v>
      </c>
      <c r="AX78" s="639" t="str">
        <f t="shared" si="20"/>
        <v>12Yes</v>
      </c>
      <c r="AY78" s="639" t="str">
        <f t="shared" si="21"/>
        <v>12No</v>
      </c>
      <c r="AZ78" s="639" t="str">
        <f t="shared" si="22"/>
        <v>12No</v>
      </c>
      <c r="BA78" s="634" t="str">
        <f t="shared" si="23"/>
        <v>12</v>
      </c>
      <c r="BB78" s="634" t="str">
        <f t="shared" si="24"/>
        <v>12</v>
      </c>
      <c r="BC78" s="634" t="str">
        <f t="shared" si="25"/>
        <v>12</v>
      </c>
      <c r="BD78" s="640" t="str">
        <f t="shared" si="197"/>
        <v xml:space="preserve"> </v>
      </c>
      <c r="BE78" s="640" t="str">
        <f t="shared" si="198"/>
        <v xml:space="preserve"> </v>
      </c>
      <c r="BF78" s="640" t="str">
        <f t="shared" si="199"/>
        <v xml:space="preserve"> </v>
      </c>
      <c r="BG78" s="640" t="str">
        <f t="shared" si="200"/>
        <v xml:space="preserve"> </v>
      </c>
      <c r="BH78" s="640">
        <f t="shared" si="201"/>
        <v>42461</v>
      </c>
      <c r="BI78" s="677" t="str">
        <f t="shared" si="202"/>
        <v xml:space="preserve"> </v>
      </c>
      <c r="BJ78" s="640" t="str">
        <f t="shared" si="203"/>
        <v xml:space="preserve"> </v>
      </c>
      <c r="BK78" s="305" t="str">
        <f t="shared" si="204"/>
        <v xml:space="preserve"> </v>
      </c>
      <c r="BL78" s="523" t="str">
        <f t="shared" si="34"/>
        <v xml:space="preserve"> </v>
      </c>
      <c r="BM78" s="640" t="str">
        <f t="shared" si="205"/>
        <v xml:space="preserve"> </v>
      </c>
      <c r="BN78" s="640" t="str">
        <f t="shared" si="206"/>
        <v xml:space="preserve"> </v>
      </c>
      <c r="BO78" s="640" t="str">
        <f t="shared" si="207"/>
        <v xml:space="preserve"> </v>
      </c>
      <c r="BP78" s="640" t="str">
        <f t="shared" si="208"/>
        <v xml:space="preserve"> </v>
      </c>
      <c r="BQ78" s="640" t="str">
        <f t="shared" si="209"/>
        <v xml:space="preserve"> </v>
      </c>
      <c r="BR78" s="634">
        <f t="shared" si="210"/>
        <v>1</v>
      </c>
      <c r="BS78" s="728"/>
      <c r="BT78" s="640" t="str">
        <f t="shared" si="211"/>
        <v xml:space="preserve"> </v>
      </c>
    </row>
    <row r="79" spans="1:72" s="47" customFormat="1" ht="15" customHeight="1" x14ac:dyDescent="0.3">
      <c r="A79" s="43" t="s">
        <v>9</v>
      </c>
      <c r="B79" s="43" t="s">
        <v>68</v>
      </c>
      <c r="C79" s="134" t="str">
        <f>IF(VLOOKUP(B79,'Pivot Table'!$B$5:$G$2000,3,FALSE)=1,"Yes","No")</f>
        <v>Yes</v>
      </c>
      <c r="D79" s="170" t="str">
        <f t="shared" si="0"/>
        <v>In Progress</v>
      </c>
      <c r="E79" s="170" t="s">
        <v>713</v>
      </c>
      <c r="F79" s="170"/>
      <c r="G79" s="44"/>
      <c r="H79" s="118" t="s">
        <v>1127</v>
      </c>
      <c r="I79" s="214">
        <v>42461</v>
      </c>
      <c r="J79" s="170"/>
      <c r="K79" s="45" t="str">
        <f t="shared" si="1"/>
        <v>12X</v>
      </c>
      <c r="L79" s="45" t="str">
        <f t="shared" si="2"/>
        <v>12</v>
      </c>
      <c r="M79" s="44"/>
      <c r="N79" s="252"/>
      <c r="O79" s="189" t="str">
        <f>IF(VLOOKUP(B79,'Pivot Table'!$B$5:$G$2000,2,FALSE)=1,"Yes","No")</f>
        <v>No</v>
      </c>
      <c r="P79" s="190" t="str">
        <f t="shared" si="3"/>
        <v xml:space="preserve"> </v>
      </c>
      <c r="Q79" s="190"/>
      <c r="R79" s="190"/>
      <c r="S79" s="191"/>
      <c r="T79" s="190"/>
      <c r="U79" s="190"/>
      <c r="V79" s="189" t="str">
        <f t="shared" si="4"/>
        <v>12</v>
      </c>
      <c r="W79" s="196" t="str">
        <f t="shared" si="5"/>
        <v>12</v>
      </c>
      <c r="X79" s="191"/>
      <c r="Y79" s="404"/>
      <c r="Z79" s="192" t="str">
        <f>IF(VLOOKUP(B79,'Pivot Table'!$B$5:$G$2000,5,FALSE)=1,"Yes","No")</f>
        <v>No</v>
      </c>
      <c r="AA79" s="192" t="str">
        <f>IF(VLOOKUP(B79,'Pivot Table'!$B$5:$G$2000,4,FALSE)=1,"Yes","No")</f>
        <v>No</v>
      </c>
      <c r="AB79" s="190" t="str">
        <f t="shared" si="212"/>
        <v xml:space="preserve"> </v>
      </c>
      <c r="AC79" s="190"/>
      <c r="AD79" s="190"/>
      <c r="AE79" s="191"/>
      <c r="AF79" s="190"/>
      <c r="AG79" s="190"/>
      <c r="AH79" s="189" t="str">
        <f t="shared" si="7"/>
        <v>12</v>
      </c>
      <c r="AI79" s="196" t="str">
        <f t="shared" si="8"/>
        <v>12</v>
      </c>
      <c r="AJ79" s="456"/>
      <c r="AK79" s="651"/>
      <c r="AL79" s="634">
        <f t="shared" si="9"/>
        <v>1</v>
      </c>
      <c r="AM79" s="634">
        <f t="shared" si="10"/>
        <v>0</v>
      </c>
      <c r="AN79" s="635">
        <f t="shared" si="11"/>
        <v>0</v>
      </c>
      <c r="AO79" s="636">
        <f t="shared" si="213"/>
        <v>1</v>
      </c>
      <c r="AP79" s="634">
        <f t="shared" si="13"/>
        <v>0</v>
      </c>
      <c r="AQ79" s="634">
        <f t="shared" si="14"/>
        <v>0</v>
      </c>
      <c r="AR79" s="634">
        <f t="shared" si="15"/>
        <v>0</v>
      </c>
      <c r="AS79" s="637">
        <f t="shared" si="214"/>
        <v>0</v>
      </c>
      <c r="AT79" s="638" t="str">
        <f t="shared" si="215"/>
        <v xml:space="preserve"> </v>
      </c>
      <c r="AU79" s="634">
        <f t="shared" si="18"/>
        <v>1</v>
      </c>
      <c r="AV79" s="634">
        <f t="shared" si="19"/>
        <v>0</v>
      </c>
      <c r="AW79" s="675" t="s">
        <v>1127</v>
      </c>
      <c r="AX79" s="639" t="str">
        <f t="shared" si="20"/>
        <v>12Yes</v>
      </c>
      <c r="AY79" s="639" t="str">
        <f t="shared" si="21"/>
        <v>12No</v>
      </c>
      <c r="AZ79" s="639" t="str">
        <f t="shared" si="22"/>
        <v>12No</v>
      </c>
      <c r="BA79" s="634" t="str">
        <f t="shared" si="23"/>
        <v>12</v>
      </c>
      <c r="BB79" s="634" t="str">
        <f t="shared" si="24"/>
        <v>12</v>
      </c>
      <c r="BC79" s="634" t="str">
        <f t="shared" si="25"/>
        <v>12</v>
      </c>
      <c r="BD79" s="640" t="str">
        <f t="shared" si="197"/>
        <v xml:space="preserve"> </v>
      </c>
      <c r="BE79" s="640" t="str">
        <f t="shared" si="198"/>
        <v xml:space="preserve"> </v>
      </c>
      <c r="BF79" s="640" t="str">
        <f t="shared" si="199"/>
        <v xml:space="preserve"> </v>
      </c>
      <c r="BG79" s="640" t="str">
        <f t="shared" si="200"/>
        <v xml:space="preserve"> </v>
      </c>
      <c r="BH79" s="640">
        <f t="shared" si="201"/>
        <v>42461</v>
      </c>
      <c r="BI79" s="677" t="str">
        <f t="shared" si="202"/>
        <v xml:space="preserve"> </v>
      </c>
      <c r="BJ79" s="640" t="str">
        <f t="shared" si="203"/>
        <v xml:space="preserve"> </v>
      </c>
      <c r="BK79" s="305" t="str">
        <f t="shared" si="204"/>
        <v xml:space="preserve"> </v>
      </c>
      <c r="BL79" s="523" t="str">
        <f t="shared" si="34"/>
        <v xml:space="preserve"> </v>
      </c>
      <c r="BM79" s="640" t="str">
        <f t="shared" si="205"/>
        <v xml:space="preserve"> </v>
      </c>
      <c r="BN79" s="640" t="str">
        <f t="shared" si="206"/>
        <v xml:space="preserve"> </v>
      </c>
      <c r="BO79" s="640" t="str">
        <f t="shared" si="207"/>
        <v xml:space="preserve"> </v>
      </c>
      <c r="BP79" s="640" t="str">
        <f t="shared" si="208"/>
        <v xml:space="preserve"> </v>
      </c>
      <c r="BQ79" s="640" t="str">
        <f t="shared" si="209"/>
        <v xml:space="preserve"> </v>
      </c>
      <c r="BR79" s="634">
        <f t="shared" si="210"/>
        <v>1</v>
      </c>
      <c r="BS79" s="728"/>
      <c r="BT79" s="640" t="str">
        <f t="shared" si="211"/>
        <v xml:space="preserve"> </v>
      </c>
    </row>
    <row r="80" spans="1:72" s="47" customFormat="1" ht="15" customHeight="1" x14ac:dyDescent="0.3">
      <c r="A80" s="43" t="s">
        <v>9</v>
      </c>
      <c r="B80" s="43" t="s">
        <v>69</v>
      </c>
      <c r="C80" s="134" t="str">
        <f>IF(VLOOKUP(B80,'Pivot Table'!$B$5:$G$2000,3,FALSE)=1,"Yes","No")</f>
        <v>Yes</v>
      </c>
      <c r="D80" s="170" t="str">
        <f t="shared" ref="D80:D142" si="216">IF(E80="X","In Progress",IF(J80="x","Yes"," "))</f>
        <v>In Progress</v>
      </c>
      <c r="E80" s="170" t="s">
        <v>713</v>
      </c>
      <c r="F80" s="170"/>
      <c r="G80" s="44"/>
      <c r="H80" s="118" t="s">
        <v>1127</v>
      </c>
      <c r="I80" s="214">
        <v>42461</v>
      </c>
      <c r="J80" s="170"/>
      <c r="K80" s="45" t="str">
        <f t="shared" ref="K80:K142" si="217">A80&amp;E80</f>
        <v>12X</v>
      </c>
      <c r="L80" s="45" t="str">
        <f t="shared" ref="L80:L142" si="218">A80&amp;J80</f>
        <v>12</v>
      </c>
      <c r="M80" s="44"/>
      <c r="N80" s="252"/>
      <c r="O80" s="189" t="str">
        <f>IF(VLOOKUP(B80,'Pivot Table'!$B$5:$G$2000,2,FALSE)=1,"Yes","No")</f>
        <v>No</v>
      </c>
      <c r="P80" s="190" t="str">
        <f t="shared" ref="P80:P142" si="219">IF(Q80="X","In Progress",IF(U80="x","Yes"," "))</f>
        <v xml:space="preserve"> </v>
      </c>
      <c r="Q80" s="190"/>
      <c r="R80" s="190"/>
      <c r="S80" s="191"/>
      <c r="T80" s="190"/>
      <c r="U80" s="190"/>
      <c r="V80" s="189" t="str">
        <f t="shared" ref="V80:V142" si="220">A80&amp;Q80</f>
        <v>12</v>
      </c>
      <c r="W80" s="196" t="str">
        <f t="shared" ref="W80:W142" si="221">A80&amp;U80</f>
        <v>12</v>
      </c>
      <c r="X80" s="191"/>
      <c r="Y80" s="404"/>
      <c r="Z80" s="192" t="str">
        <f>IF(VLOOKUP(B80,'Pivot Table'!$B$5:$G$2000,5,FALSE)=1,"Yes","No")</f>
        <v>No</v>
      </c>
      <c r="AA80" s="192" t="str">
        <f>IF(VLOOKUP(B80,'Pivot Table'!$B$5:$G$2000,4,FALSE)=1,"Yes","No")</f>
        <v>No</v>
      </c>
      <c r="AB80" s="190" t="str">
        <f t="shared" si="212"/>
        <v xml:space="preserve"> </v>
      </c>
      <c r="AC80" s="190"/>
      <c r="AD80" s="190"/>
      <c r="AE80" s="191"/>
      <c r="AF80" s="190"/>
      <c r="AG80" s="190"/>
      <c r="AH80" s="189" t="str">
        <f t="shared" ref="AH80:AH142" si="222">A80&amp;AC80</f>
        <v>12</v>
      </c>
      <c r="AI80" s="196" t="str">
        <f t="shared" ref="AI80:AI142" si="223">A80&amp;AG80</f>
        <v>12</v>
      </c>
      <c r="AJ80" s="456"/>
      <c r="AK80" s="651"/>
      <c r="AL80" s="634">
        <f t="shared" ref="AL80:AL142" si="224">IF(C80="yes",1,0)</f>
        <v>1</v>
      </c>
      <c r="AM80" s="634">
        <f t="shared" ref="AM80:AM142" si="225">IF(O80="yes",1,0)</f>
        <v>0</v>
      </c>
      <c r="AN80" s="635">
        <f t="shared" ref="AN80:AN142" si="226">IF(Z80="yes",1,IF(AA80="yes",1,0))</f>
        <v>0</v>
      </c>
      <c r="AO80" s="636">
        <f t="shared" si="213"/>
        <v>1</v>
      </c>
      <c r="AP80" s="634">
        <f t="shared" ref="AP80:AP142" si="227">IF(J80="x",1,0)</f>
        <v>0</v>
      </c>
      <c r="AQ80" s="634">
        <f t="shared" ref="AQ80:AQ142" si="228">IF(U80="x",1,0)</f>
        <v>0</v>
      </c>
      <c r="AR80" s="634">
        <f t="shared" ref="AR80:AR142" si="229">IF(AG80="x",1,0)</f>
        <v>0</v>
      </c>
      <c r="AS80" s="637">
        <f t="shared" si="214"/>
        <v>0</v>
      </c>
      <c r="AT80" s="638" t="str">
        <f t="shared" si="215"/>
        <v xml:space="preserve"> </v>
      </c>
      <c r="AU80" s="634">
        <f t="shared" ref="AU80:AU142" si="230">IF(E80="x",1,0)</f>
        <v>1</v>
      </c>
      <c r="AV80" s="634">
        <f t="shared" ref="AV80:AV142" si="231">IF(Q80="x",1,0)</f>
        <v>0</v>
      </c>
      <c r="AW80" s="675" t="s">
        <v>1127</v>
      </c>
      <c r="AX80" s="639" t="str">
        <f t="shared" ref="AX80:AX142" si="232">A80&amp;C80</f>
        <v>12Yes</v>
      </c>
      <c r="AY80" s="639" t="str">
        <f t="shared" ref="AY80:AY142" si="233">A80&amp;O80</f>
        <v>12No</v>
      </c>
      <c r="AZ80" s="639" t="str">
        <f t="shared" ref="AZ80:AZ142" si="234">A80&amp;Z80</f>
        <v>12No</v>
      </c>
      <c r="BA80" s="634" t="str">
        <f t="shared" ref="BA80:BA142" si="235">A80&amp;J80</f>
        <v>12</v>
      </c>
      <c r="BB80" s="634" t="str">
        <f t="shared" ref="BB80:BB142" si="236">A80&amp;U80</f>
        <v>12</v>
      </c>
      <c r="BC80" s="634" t="str">
        <f t="shared" ref="BC80:BC142" si="237">A80&amp;AG80</f>
        <v>12</v>
      </c>
      <c r="BD80" s="640" t="str">
        <f t="shared" si="197"/>
        <v xml:space="preserve"> </v>
      </c>
      <c r="BE80" s="640" t="str">
        <f t="shared" si="198"/>
        <v xml:space="preserve"> </v>
      </c>
      <c r="BF80" s="640" t="str">
        <f t="shared" si="199"/>
        <v xml:space="preserve"> </v>
      </c>
      <c r="BG80" s="640" t="str">
        <f t="shared" si="200"/>
        <v xml:space="preserve"> </v>
      </c>
      <c r="BH80" s="640">
        <f t="shared" si="201"/>
        <v>42461</v>
      </c>
      <c r="BI80" s="677" t="str">
        <f t="shared" si="202"/>
        <v xml:space="preserve"> </v>
      </c>
      <c r="BJ80" s="640" t="str">
        <f t="shared" si="203"/>
        <v xml:space="preserve"> </v>
      </c>
      <c r="BK80" s="305" t="str">
        <f t="shared" si="204"/>
        <v xml:space="preserve"> </v>
      </c>
      <c r="BL80" s="523" t="str">
        <f t="shared" ref="BL80:BL142" si="238">IF($AO80=$AS80,"F", IF($AS80=0," ","P"))</f>
        <v xml:space="preserve"> </v>
      </c>
      <c r="BM80" s="640" t="str">
        <f t="shared" si="205"/>
        <v xml:space="preserve"> </v>
      </c>
      <c r="BN80" s="640" t="str">
        <f t="shared" si="206"/>
        <v xml:space="preserve"> </v>
      </c>
      <c r="BO80" s="640" t="str">
        <f t="shared" si="207"/>
        <v xml:space="preserve"> </v>
      </c>
      <c r="BP80" s="640" t="str">
        <f t="shared" si="208"/>
        <v xml:space="preserve"> </v>
      </c>
      <c r="BQ80" s="640" t="str">
        <f t="shared" si="209"/>
        <v xml:space="preserve"> </v>
      </c>
      <c r="BR80" s="634">
        <f t="shared" si="210"/>
        <v>1</v>
      </c>
      <c r="BS80" s="728"/>
      <c r="BT80" s="640" t="str">
        <f t="shared" si="211"/>
        <v xml:space="preserve"> </v>
      </c>
    </row>
    <row r="81" spans="1:72" s="47" customFormat="1" ht="15" customHeight="1" x14ac:dyDescent="0.3">
      <c r="A81" s="43" t="s">
        <v>9</v>
      </c>
      <c r="B81" s="43" t="s">
        <v>70</v>
      </c>
      <c r="C81" s="134" t="str">
        <f>IF(VLOOKUP(B81,'Pivot Table'!$B$5:$G$2000,3,FALSE)=1,"Yes","No")</f>
        <v>Yes</v>
      </c>
      <c r="D81" s="170" t="str">
        <f t="shared" si="216"/>
        <v>In Progress</v>
      </c>
      <c r="E81" s="170" t="s">
        <v>713</v>
      </c>
      <c r="F81" s="170"/>
      <c r="G81" s="44"/>
      <c r="H81" s="118" t="s">
        <v>1127</v>
      </c>
      <c r="I81" s="214">
        <v>42461</v>
      </c>
      <c r="J81" s="170"/>
      <c r="K81" s="45" t="str">
        <f t="shared" si="217"/>
        <v>12X</v>
      </c>
      <c r="L81" s="45" t="str">
        <f t="shared" si="218"/>
        <v>12</v>
      </c>
      <c r="M81" s="44"/>
      <c r="N81" s="252"/>
      <c r="O81" s="189" t="str">
        <f>IF(VLOOKUP(B81,'Pivot Table'!$B$5:$G$2000,2,FALSE)=1,"Yes","No")</f>
        <v>No</v>
      </c>
      <c r="P81" s="190" t="str">
        <f t="shared" si="219"/>
        <v xml:space="preserve"> </v>
      </c>
      <c r="Q81" s="190"/>
      <c r="R81" s="190"/>
      <c r="S81" s="191"/>
      <c r="T81" s="190"/>
      <c r="U81" s="190"/>
      <c r="V81" s="189" t="str">
        <f t="shared" si="220"/>
        <v>12</v>
      </c>
      <c r="W81" s="196" t="str">
        <f t="shared" si="221"/>
        <v>12</v>
      </c>
      <c r="X81" s="191"/>
      <c r="Y81" s="404"/>
      <c r="Z81" s="192" t="str">
        <f>IF(VLOOKUP(B81,'Pivot Table'!$B$5:$G$2000,5,FALSE)=1,"Yes","No")</f>
        <v>No</v>
      </c>
      <c r="AA81" s="192" t="str">
        <f>IF(VLOOKUP(B81,'Pivot Table'!$B$5:$G$2000,4,FALSE)=1,"Yes","No")</f>
        <v>No</v>
      </c>
      <c r="AB81" s="190" t="str">
        <f t="shared" si="212"/>
        <v xml:space="preserve"> </v>
      </c>
      <c r="AC81" s="190"/>
      <c r="AD81" s="190"/>
      <c r="AE81" s="191"/>
      <c r="AF81" s="190"/>
      <c r="AG81" s="190"/>
      <c r="AH81" s="189" t="str">
        <f t="shared" si="222"/>
        <v>12</v>
      </c>
      <c r="AI81" s="196" t="str">
        <f t="shared" si="223"/>
        <v>12</v>
      </c>
      <c r="AJ81" s="456"/>
      <c r="AK81" s="651"/>
      <c r="AL81" s="634">
        <f t="shared" si="224"/>
        <v>1</v>
      </c>
      <c r="AM81" s="634">
        <f t="shared" si="225"/>
        <v>0</v>
      </c>
      <c r="AN81" s="635">
        <f t="shared" si="226"/>
        <v>0</v>
      </c>
      <c r="AO81" s="636">
        <f t="shared" si="213"/>
        <v>1</v>
      </c>
      <c r="AP81" s="634">
        <f t="shared" si="227"/>
        <v>0</v>
      </c>
      <c r="AQ81" s="634">
        <f t="shared" si="228"/>
        <v>0</v>
      </c>
      <c r="AR81" s="634">
        <f t="shared" si="229"/>
        <v>0</v>
      </c>
      <c r="AS81" s="637">
        <f t="shared" si="214"/>
        <v>0</v>
      </c>
      <c r="AT81" s="638" t="str">
        <f t="shared" si="215"/>
        <v xml:space="preserve"> </v>
      </c>
      <c r="AU81" s="634">
        <f t="shared" si="230"/>
        <v>1</v>
      </c>
      <c r="AV81" s="634">
        <f t="shared" si="231"/>
        <v>0</v>
      </c>
      <c r="AW81" s="675" t="s">
        <v>1127</v>
      </c>
      <c r="AX81" s="639" t="str">
        <f t="shared" si="232"/>
        <v>12Yes</v>
      </c>
      <c r="AY81" s="639" t="str">
        <f t="shared" si="233"/>
        <v>12No</v>
      </c>
      <c r="AZ81" s="639" t="str">
        <f t="shared" si="234"/>
        <v>12No</v>
      </c>
      <c r="BA81" s="634" t="str">
        <f t="shared" si="235"/>
        <v>12</v>
      </c>
      <c r="BB81" s="634" t="str">
        <f t="shared" si="236"/>
        <v>12</v>
      </c>
      <c r="BC81" s="634" t="str">
        <f t="shared" si="237"/>
        <v>12</v>
      </c>
      <c r="BD81" s="640" t="str">
        <f t="shared" si="197"/>
        <v xml:space="preserve"> </v>
      </c>
      <c r="BE81" s="640" t="str">
        <f t="shared" si="198"/>
        <v xml:space="preserve"> </v>
      </c>
      <c r="BF81" s="640" t="str">
        <f t="shared" si="199"/>
        <v xml:space="preserve"> </v>
      </c>
      <c r="BG81" s="640" t="str">
        <f t="shared" si="200"/>
        <v xml:space="preserve"> </v>
      </c>
      <c r="BH81" s="640">
        <f t="shared" si="201"/>
        <v>42461</v>
      </c>
      <c r="BI81" s="677" t="str">
        <f t="shared" si="202"/>
        <v xml:space="preserve"> </v>
      </c>
      <c r="BJ81" s="640" t="str">
        <f t="shared" si="203"/>
        <v xml:space="preserve"> </v>
      </c>
      <c r="BK81" s="305" t="str">
        <f t="shared" si="204"/>
        <v xml:space="preserve"> </v>
      </c>
      <c r="BL81" s="523" t="str">
        <f t="shared" si="238"/>
        <v xml:space="preserve"> </v>
      </c>
      <c r="BM81" s="640" t="str">
        <f t="shared" si="205"/>
        <v xml:space="preserve"> </v>
      </c>
      <c r="BN81" s="640" t="str">
        <f t="shared" si="206"/>
        <v xml:space="preserve"> </v>
      </c>
      <c r="BO81" s="640" t="str">
        <f t="shared" si="207"/>
        <v xml:space="preserve"> </v>
      </c>
      <c r="BP81" s="640" t="str">
        <f t="shared" si="208"/>
        <v xml:space="preserve"> </v>
      </c>
      <c r="BQ81" s="640" t="str">
        <f t="shared" si="209"/>
        <v xml:space="preserve"> </v>
      </c>
      <c r="BR81" s="634">
        <f t="shared" si="210"/>
        <v>1</v>
      </c>
      <c r="BS81" s="728"/>
      <c r="BT81" s="640" t="str">
        <f t="shared" si="211"/>
        <v xml:space="preserve"> </v>
      </c>
    </row>
    <row r="82" spans="1:72" s="47" customFormat="1" ht="15" customHeight="1" x14ac:dyDescent="0.3">
      <c r="A82" s="43" t="s">
        <v>9</v>
      </c>
      <c r="B82" s="123" t="s">
        <v>71</v>
      </c>
      <c r="C82" s="134" t="str">
        <f>IF(VLOOKUP(B82,'Pivot Table'!$B$5:$G$2000,3,FALSE)=1,"Yes","No")</f>
        <v>Yes</v>
      </c>
      <c r="D82" s="170" t="str">
        <f t="shared" si="216"/>
        <v>In Progress</v>
      </c>
      <c r="E82" s="170" t="s">
        <v>713</v>
      </c>
      <c r="F82" s="170"/>
      <c r="G82" s="44"/>
      <c r="H82" s="118" t="s">
        <v>1127</v>
      </c>
      <c r="I82" s="214">
        <v>42461</v>
      </c>
      <c r="J82" s="170"/>
      <c r="K82" s="45" t="str">
        <f t="shared" si="217"/>
        <v>12X</v>
      </c>
      <c r="L82" s="45" t="str">
        <f t="shared" si="218"/>
        <v>12</v>
      </c>
      <c r="M82" s="44"/>
      <c r="N82" s="252" t="s">
        <v>1613</v>
      </c>
      <c r="O82" s="135" t="str">
        <f>IF(VLOOKUP(B82,'Pivot Table'!$B$5:$G$2000,2,FALSE)=1,"Yes","No")</f>
        <v>Yes</v>
      </c>
      <c r="P82" s="177" t="str">
        <f t="shared" si="219"/>
        <v>In Progress</v>
      </c>
      <c r="Q82" s="177" t="s">
        <v>713</v>
      </c>
      <c r="R82" s="177"/>
      <c r="S82" s="46" t="s">
        <v>1127</v>
      </c>
      <c r="T82" s="107">
        <v>42461</v>
      </c>
      <c r="U82" s="177"/>
      <c r="V82" s="135" t="str">
        <f t="shared" si="220"/>
        <v>12X</v>
      </c>
      <c r="W82" s="150" t="str">
        <f t="shared" si="221"/>
        <v>12</v>
      </c>
      <c r="X82" s="46"/>
      <c r="Y82" s="219" t="s">
        <v>1613</v>
      </c>
      <c r="Z82" s="207" t="str">
        <f>IF(VLOOKUP(B82,'Pivot Table'!$B$5:$G$2000,5,FALSE)=1,"Yes","No")</f>
        <v>Yes</v>
      </c>
      <c r="AA82" s="207" t="str">
        <f>IF(VLOOKUP(B82,'Pivot Table'!$B$5:$G$2000,4,FALSE)=1,"Yes","No")</f>
        <v>No</v>
      </c>
      <c r="AB82" s="185" t="str">
        <f t="shared" si="212"/>
        <v>In Progress</v>
      </c>
      <c r="AC82" s="185" t="s">
        <v>713</v>
      </c>
      <c r="AD82" s="185"/>
      <c r="AE82" s="363" t="s">
        <v>1127</v>
      </c>
      <c r="AF82" s="273">
        <v>42461</v>
      </c>
      <c r="AG82" s="185"/>
      <c r="AH82" s="208" t="str">
        <f t="shared" si="222"/>
        <v>12X</v>
      </c>
      <c r="AI82" s="209" t="str">
        <f t="shared" si="223"/>
        <v>12</v>
      </c>
      <c r="AJ82" s="458"/>
      <c r="AK82" s="652" t="s">
        <v>1613</v>
      </c>
      <c r="AL82" s="634">
        <f t="shared" si="224"/>
        <v>1</v>
      </c>
      <c r="AM82" s="634">
        <f t="shared" si="225"/>
        <v>1</v>
      </c>
      <c r="AN82" s="635">
        <f t="shared" si="226"/>
        <v>1</v>
      </c>
      <c r="AO82" s="636">
        <f t="shared" si="213"/>
        <v>3</v>
      </c>
      <c r="AP82" s="634">
        <f t="shared" si="227"/>
        <v>0</v>
      </c>
      <c r="AQ82" s="634">
        <f t="shared" si="228"/>
        <v>0</v>
      </c>
      <c r="AR82" s="634">
        <f t="shared" si="229"/>
        <v>0</v>
      </c>
      <c r="AS82" s="637">
        <f t="shared" si="214"/>
        <v>0</v>
      </c>
      <c r="AT82" s="638" t="str">
        <f t="shared" si="215"/>
        <v xml:space="preserve"> </v>
      </c>
      <c r="AU82" s="634">
        <f t="shared" si="230"/>
        <v>1</v>
      </c>
      <c r="AV82" s="634">
        <f t="shared" si="231"/>
        <v>1</v>
      </c>
      <c r="AW82" s="675" t="s">
        <v>1127</v>
      </c>
      <c r="AX82" s="639" t="str">
        <f t="shared" si="232"/>
        <v>12Yes</v>
      </c>
      <c r="AY82" s="639" t="str">
        <f t="shared" si="233"/>
        <v>12Yes</v>
      </c>
      <c r="AZ82" s="639" t="str">
        <f t="shared" si="234"/>
        <v>12Yes</v>
      </c>
      <c r="BA82" s="634" t="str">
        <f t="shared" si="235"/>
        <v>12</v>
      </c>
      <c r="BB82" s="634" t="str">
        <f t="shared" si="236"/>
        <v>12</v>
      </c>
      <c r="BC82" s="634" t="str">
        <f t="shared" si="237"/>
        <v>12</v>
      </c>
      <c r="BD82" s="640" t="str">
        <f t="shared" si="197"/>
        <v xml:space="preserve"> </v>
      </c>
      <c r="BE82" s="640" t="str">
        <f t="shared" si="198"/>
        <v xml:space="preserve"> </v>
      </c>
      <c r="BF82" s="640" t="str">
        <f t="shared" si="199"/>
        <v xml:space="preserve"> </v>
      </c>
      <c r="BG82" s="640" t="str">
        <f t="shared" si="200"/>
        <v xml:space="preserve"> </v>
      </c>
      <c r="BH82" s="640">
        <f t="shared" si="201"/>
        <v>42461</v>
      </c>
      <c r="BI82" s="677" t="str">
        <f t="shared" si="202"/>
        <v xml:space="preserve"> </v>
      </c>
      <c r="BJ82" s="640" t="str">
        <f t="shared" si="203"/>
        <v xml:space="preserve"> </v>
      </c>
      <c r="BK82" s="305" t="str">
        <f t="shared" si="204"/>
        <v xml:space="preserve"> </v>
      </c>
      <c r="BL82" s="523" t="str">
        <f t="shared" si="238"/>
        <v xml:space="preserve"> </v>
      </c>
      <c r="BM82" s="640" t="str">
        <f t="shared" si="205"/>
        <v xml:space="preserve"> </v>
      </c>
      <c r="BN82" s="640" t="str">
        <f t="shared" si="206"/>
        <v xml:space="preserve"> </v>
      </c>
      <c r="BO82" s="640" t="str">
        <f t="shared" si="207"/>
        <v xml:space="preserve"> </v>
      </c>
      <c r="BP82" s="640" t="str">
        <f t="shared" si="208"/>
        <v xml:space="preserve"> </v>
      </c>
      <c r="BQ82" s="640" t="str">
        <f t="shared" si="209"/>
        <v xml:space="preserve"> </v>
      </c>
      <c r="BR82" s="634">
        <f t="shared" si="210"/>
        <v>1</v>
      </c>
      <c r="BS82" s="728"/>
      <c r="BT82" s="640" t="str">
        <f t="shared" si="211"/>
        <v xml:space="preserve"> </v>
      </c>
    </row>
    <row r="83" spans="1:72" s="47" customFormat="1" ht="15" customHeight="1" x14ac:dyDescent="0.3">
      <c r="A83" s="43" t="s">
        <v>9</v>
      </c>
      <c r="B83" s="43" t="s">
        <v>72</v>
      </c>
      <c r="C83" s="134" t="str">
        <f>IF(VLOOKUP(B83,'Pivot Table'!$B$5:$G$2000,3,FALSE)=1,"Yes","No")</f>
        <v>Yes</v>
      </c>
      <c r="D83" s="170" t="str">
        <f t="shared" si="216"/>
        <v>In Progress</v>
      </c>
      <c r="E83" s="170" t="s">
        <v>713</v>
      </c>
      <c r="F83" s="170"/>
      <c r="G83" s="44"/>
      <c r="H83" s="118" t="s">
        <v>1127</v>
      </c>
      <c r="I83" s="214">
        <v>42461</v>
      </c>
      <c r="J83" s="170"/>
      <c r="K83" s="45" t="str">
        <f t="shared" si="217"/>
        <v>12X</v>
      </c>
      <c r="L83" s="45" t="str">
        <f t="shared" si="218"/>
        <v>12</v>
      </c>
      <c r="M83" s="44"/>
      <c r="N83" s="252"/>
      <c r="O83" s="189" t="str">
        <f>IF(VLOOKUP(B83,'Pivot Table'!$B$5:$G$2000,2,FALSE)=1,"Yes","No")</f>
        <v>No</v>
      </c>
      <c r="P83" s="190" t="str">
        <f t="shared" si="219"/>
        <v xml:space="preserve"> </v>
      </c>
      <c r="Q83" s="190"/>
      <c r="R83" s="190"/>
      <c r="S83" s="191"/>
      <c r="T83" s="190"/>
      <c r="U83" s="190"/>
      <c r="V83" s="189" t="str">
        <f t="shared" si="220"/>
        <v>12</v>
      </c>
      <c r="W83" s="196" t="str">
        <f t="shared" si="221"/>
        <v>12</v>
      </c>
      <c r="X83" s="191"/>
      <c r="Y83" s="404"/>
      <c r="Z83" s="192" t="str">
        <f>IF(VLOOKUP(B83,'Pivot Table'!$B$5:$G$2000,5,FALSE)=1,"Yes","No")</f>
        <v>No</v>
      </c>
      <c r="AA83" s="192" t="str">
        <f>IF(VLOOKUP(B83,'Pivot Table'!$B$5:$G$2000,4,FALSE)=1,"Yes","No")</f>
        <v>No</v>
      </c>
      <c r="AB83" s="190" t="str">
        <f t="shared" si="212"/>
        <v xml:space="preserve"> </v>
      </c>
      <c r="AC83" s="190"/>
      <c r="AD83" s="190"/>
      <c r="AE83" s="191"/>
      <c r="AF83" s="190"/>
      <c r="AG83" s="190"/>
      <c r="AH83" s="189" t="str">
        <f t="shared" si="222"/>
        <v>12</v>
      </c>
      <c r="AI83" s="196" t="str">
        <f t="shared" si="223"/>
        <v>12</v>
      </c>
      <c r="AJ83" s="456"/>
      <c r="AK83" s="651"/>
      <c r="AL83" s="634">
        <f t="shared" si="224"/>
        <v>1</v>
      </c>
      <c r="AM83" s="634">
        <f t="shared" si="225"/>
        <v>0</v>
      </c>
      <c r="AN83" s="635">
        <f t="shared" si="226"/>
        <v>0</v>
      </c>
      <c r="AO83" s="636">
        <f t="shared" si="213"/>
        <v>1</v>
      </c>
      <c r="AP83" s="634">
        <f t="shared" si="227"/>
        <v>0</v>
      </c>
      <c r="AQ83" s="634">
        <f t="shared" si="228"/>
        <v>0</v>
      </c>
      <c r="AR83" s="634">
        <f t="shared" si="229"/>
        <v>0</v>
      </c>
      <c r="AS83" s="637">
        <f t="shared" si="214"/>
        <v>0</v>
      </c>
      <c r="AT83" s="638" t="str">
        <f t="shared" si="215"/>
        <v xml:space="preserve"> </v>
      </c>
      <c r="AU83" s="634">
        <f t="shared" si="230"/>
        <v>1</v>
      </c>
      <c r="AV83" s="634">
        <f t="shared" si="231"/>
        <v>0</v>
      </c>
      <c r="AW83" s="675" t="s">
        <v>1127</v>
      </c>
      <c r="AX83" s="639" t="str">
        <f t="shared" si="232"/>
        <v>12Yes</v>
      </c>
      <c r="AY83" s="639" t="str">
        <f t="shared" si="233"/>
        <v>12No</v>
      </c>
      <c r="AZ83" s="639" t="str">
        <f t="shared" si="234"/>
        <v>12No</v>
      </c>
      <c r="BA83" s="634" t="str">
        <f t="shared" si="235"/>
        <v>12</v>
      </c>
      <c r="BB83" s="634" t="str">
        <f t="shared" si="236"/>
        <v>12</v>
      </c>
      <c r="BC83" s="634" t="str">
        <f t="shared" si="237"/>
        <v>12</v>
      </c>
      <c r="BD83" s="640" t="str">
        <f t="shared" si="197"/>
        <v xml:space="preserve"> </v>
      </c>
      <c r="BE83" s="640" t="str">
        <f t="shared" si="198"/>
        <v xml:space="preserve"> </v>
      </c>
      <c r="BF83" s="640" t="str">
        <f t="shared" si="199"/>
        <v xml:space="preserve"> </v>
      </c>
      <c r="BG83" s="640" t="str">
        <f t="shared" si="200"/>
        <v xml:space="preserve"> </v>
      </c>
      <c r="BH83" s="640">
        <f t="shared" si="201"/>
        <v>42461</v>
      </c>
      <c r="BI83" s="677" t="str">
        <f t="shared" si="202"/>
        <v xml:space="preserve"> </v>
      </c>
      <c r="BJ83" s="640" t="str">
        <f t="shared" si="203"/>
        <v xml:space="preserve"> </v>
      </c>
      <c r="BK83" s="305" t="str">
        <f t="shared" si="204"/>
        <v xml:space="preserve"> </v>
      </c>
      <c r="BL83" s="523" t="str">
        <f t="shared" si="238"/>
        <v xml:space="preserve"> </v>
      </c>
      <c r="BM83" s="640" t="str">
        <f t="shared" si="205"/>
        <v xml:space="preserve"> </v>
      </c>
      <c r="BN83" s="640" t="str">
        <f t="shared" si="206"/>
        <v xml:space="preserve"> </v>
      </c>
      <c r="BO83" s="640" t="str">
        <f t="shared" si="207"/>
        <v xml:space="preserve"> </v>
      </c>
      <c r="BP83" s="640" t="str">
        <f t="shared" si="208"/>
        <v xml:space="preserve"> </v>
      </c>
      <c r="BQ83" s="640" t="str">
        <f t="shared" si="209"/>
        <v xml:space="preserve"> </v>
      </c>
      <c r="BR83" s="634">
        <f t="shared" si="210"/>
        <v>1</v>
      </c>
      <c r="BS83" s="728"/>
      <c r="BT83" s="640" t="str">
        <f t="shared" si="211"/>
        <v xml:space="preserve"> </v>
      </c>
    </row>
    <row r="84" spans="1:72" s="47" customFormat="1" ht="15" customHeight="1" x14ac:dyDescent="0.3">
      <c r="A84" s="43" t="s">
        <v>9</v>
      </c>
      <c r="B84" s="123" t="s">
        <v>73</v>
      </c>
      <c r="C84" s="134" t="str">
        <f>IF(VLOOKUP(B84,'Pivot Table'!$B$5:$G$2000,3,FALSE)=1,"Yes","No")</f>
        <v>Yes</v>
      </c>
      <c r="D84" s="170" t="str">
        <f t="shared" si="216"/>
        <v>In Progress</v>
      </c>
      <c r="E84" s="170" t="s">
        <v>713</v>
      </c>
      <c r="F84" s="170"/>
      <c r="G84" s="44"/>
      <c r="H84" s="118" t="s">
        <v>1127</v>
      </c>
      <c r="I84" s="214">
        <v>42461</v>
      </c>
      <c r="J84" s="170"/>
      <c r="K84" s="45" t="str">
        <f t="shared" si="217"/>
        <v>12X</v>
      </c>
      <c r="L84" s="45" t="str">
        <f t="shared" si="218"/>
        <v>12</v>
      </c>
      <c r="M84" s="44"/>
      <c r="N84" s="252" t="s">
        <v>1613</v>
      </c>
      <c r="O84" s="189" t="str">
        <f>IF(VLOOKUP(B84,'Pivot Table'!$B$5:$G$2000,2,FALSE)=1,"Yes","No")</f>
        <v>No</v>
      </c>
      <c r="P84" s="190" t="str">
        <f t="shared" si="219"/>
        <v xml:space="preserve"> </v>
      </c>
      <c r="Q84" s="190"/>
      <c r="R84" s="190"/>
      <c r="S84" s="191"/>
      <c r="T84" s="190"/>
      <c r="U84" s="190"/>
      <c r="V84" s="189" t="str">
        <f t="shared" si="220"/>
        <v>12</v>
      </c>
      <c r="W84" s="196" t="str">
        <f t="shared" si="221"/>
        <v>12</v>
      </c>
      <c r="X84" s="191"/>
      <c r="Y84" s="404"/>
      <c r="Z84" s="207" t="str">
        <f>IF(VLOOKUP(B84,'Pivot Table'!$B$5:$G$2000,5,FALSE)=1,"Yes","No")</f>
        <v>Yes</v>
      </c>
      <c r="AA84" s="207" t="str">
        <f>IF(VLOOKUP(B84,'Pivot Table'!$B$5:$G$2000,4,FALSE)=1,"Yes","No")</f>
        <v>No</v>
      </c>
      <c r="AB84" s="185" t="str">
        <f t="shared" si="212"/>
        <v>In Progress</v>
      </c>
      <c r="AC84" s="185" t="s">
        <v>713</v>
      </c>
      <c r="AD84" s="185"/>
      <c r="AE84" s="363" t="s">
        <v>1127</v>
      </c>
      <c r="AF84" s="273">
        <v>42461</v>
      </c>
      <c r="AG84" s="185"/>
      <c r="AH84" s="208" t="str">
        <f t="shared" si="222"/>
        <v>12X</v>
      </c>
      <c r="AI84" s="209" t="str">
        <f t="shared" si="223"/>
        <v>12</v>
      </c>
      <c r="AJ84" s="458"/>
      <c r="AK84" s="652" t="s">
        <v>1613</v>
      </c>
      <c r="AL84" s="634">
        <f t="shared" si="224"/>
        <v>1</v>
      </c>
      <c r="AM84" s="634">
        <f t="shared" si="225"/>
        <v>0</v>
      </c>
      <c r="AN84" s="635">
        <f t="shared" si="226"/>
        <v>1</v>
      </c>
      <c r="AO84" s="636">
        <f t="shared" si="213"/>
        <v>2</v>
      </c>
      <c r="AP84" s="634">
        <f t="shared" si="227"/>
        <v>0</v>
      </c>
      <c r="AQ84" s="634">
        <f t="shared" si="228"/>
        <v>0</v>
      </c>
      <c r="AR84" s="634">
        <f t="shared" si="229"/>
        <v>0</v>
      </c>
      <c r="AS84" s="637">
        <f t="shared" si="214"/>
        <v>0</v>
      </c>
      <c r="AT84" s="638" t="str">
        <f t="shared" si="215"/>
        <v xml:space="preserve"> </v>
      </c>
      <c r="AU84" s="634">
        <f t="shared" si="230"/>
        <v>1</v>
      </c>
      <c r="AV84" s="634">
        <f t="shared" si="231"/>
        <v>0</v>
      </c>
      <c r="AW84" s="675" t="s">
        <v>1127</v>
      </c>
      <c r="AX84" s="639" t="str">
        <f t="shared" si="232"/>
        <v>12Yes</v>
      </c>
      <c r="AY84" s="639" t="str">
        <f t="shared" si="233"/>
        <v>12No</v>
      </c>
      <c r="AZ84" s="639" t="str">
        <f t="shared" si="234"/>
        <v>12Yes</v>
      </c>
      <c r="BA84" s="634" t="str">
        <f t="shared" si="235"/>
        <v>12</v>
      </c>
      <c r="BB84" s="634" t="str">
        <f t="shared" si="236"/>
        <v>12</v>
      </c>
      <c r="BC84" s="634" t="str">
        <f t="shared" si="237"/>
        <v>12</v>
      </c>
      <c r="BD84" s="640" t="str">
        <f t="shared" si="197"/>
        <v xml:space="preserve"> </v>
      </c>
      <c r="BE84" s="640" t="str">
        <f t="shared" si="198"/>
        <v xml:space="preserve"> </v>
      </c>
      <c r="BF84" s="640" t="str">
        <f t="shared" si="199"/>
        <v xml:space="preserve"> </v>
      </c>
      <c r="BG84" s="640" t="str">
        <f t="shared" si="200"/>
        <v xml:space="preserve"> </v>
      </c>
      <c r="BH84" s="640">
        <f t="shared" si="201"/>
        <v>42461</v>
      </c>
      <c r="BI84" s="677" t="str">
        <f t="shared" si="202"/>
        <v xml:space="preserve"> </v>
      </c>
      <c r="BJ84" s="640" t="str">
        <f t="shared" si="203"/>
        <v xml:space="preserve"> </v>
      </c>
      <c r="BK84" s="305" t="str">
        <f t="shared" si="204"/>
        <v xml:space="preserve"> </v>
      </c>
      <c r="BL84" s="523" t="str">
        <f t="shared" si="238"/>
        <v xml:space="preserve"> </v>
      </c>
      <c r="BM84" s="640" t="str">
        <f t="shared" si="205"/>
        <v xml:space="preserve"> </v>
      </c>
      <c r="BN84" s="640" t="str">
        <f t="shared" si="206"/>
        <v xml:space="preserve"> </v>
      </c>
      <c r="BO84" s="640" t="str">
        <f t="shared" si="207"/>
        <v xml:space="preserve"> </v>
      </c>
      <c r="BP84" s="640" t="str">
        <f t="shared" si="208"/>
        <v xml:space="preserve"> </v>
      </c>
      <c r="BQ84" s="640" t="str">
        <f t="shared" si="209"/>
        <v xml:space="preserve"> </v>
      </c>
      <c r="BR84" s="634">
        <f t="shared" si="210"/>
        <v>1</v>
      </c>
      <c r="BS84" s="728"/>
      <c r="BT84" s="640" t="str">
        <f t="shared" si="211"/>
        <v xml:space="preserve"> </v>
      </c>
    </row>
    <row r="85" spans="1:72" s="47" customFormat="1" ht="15" customHeight="1" x14ac:dyDescent="0.3">
      <c r="A85" s="43" t="s">
        <v>9</v>
      </c>
      <c r="B85" s="123" t="s">
        <v>74</v>
      </c>
      <c r="C85" s="134" t="str">
        <f>IF(VLOOKUP(B85,'Pivot Table'!$B$5:$G$2000,3,FALSE)=1,"Yes","No")</f>
        <v>Yes</v>
      </c>
      <c r="D85" s="170" t="str">
        <f t="shared" si="216"/>
        <v>In Progress</v>
      </c>
      <c r="E85" s="170" t="s">
        <v>713</v>
      </c>
      <c r="F85" s="170"/>
      <c r="G85" s="44"/>
      <c r="H85" s="118" t="s">
        <v>1127</v>
      </c>
      <c r="I85" s="214">
        <v>42461</v>
      </c>
      <c r="J85" s="170"/>
      <c r="K85" s="45" t="str">
        <f t="shared" si="217"/>
        <v>12X</v>
      </c>
      <c r="L85" s="45" t="str">
        <f t="shared" si="218"/>
        <v>12</v>
      </c>
      <c r="M85" s="44"/>
      <c r="N85" s="252" t="s">
        <v>1613</v>
      </c>
      <c r="O85" s="135" t="str">
        <f>IF(VLOOKUP(B85,'Pivot Table'!$B$5:$G$2000,2,FALSE)=1,"Yes","No")</f>
        <v>Yes</v>
      </c>
      <c r="P85" s="177" t="str">
        <f t="shared" si="219"/>
        <v>In Progress</v>
      </c>
      <c r="Q85" s="177" t="s">
        <v>713</v>
      </c>
      <c r="R85" s="177"/>
      <c r="S85" s="46" t="s">
        <v>1127</v>
      </c>
      <c r="T85" s="107">
        <v>42461</v>
      </c>
      <c r="U85" s="177"/>
      <c r="V85" s="135" t="str">
        <f t="shared" si="220"/>
        <v>12X</v>
      </c>
      <c r="W85" s="150" t="str">
        <f t="shared" si="221"/>
        <v>12</v>
      </c>
      <c r="X85" s="46"/>
      <c r="Y85" s="219" t="s">
        <v>1613</v>
      </c>
      <c r="Z85" s="207" t="str">
        <f>IF(VLOOKUP(B85,'Pivot Table'!$B$5:$G$2000,5,FALSE)=1,"Yes","No")</f>
        <v>Yes</v>
      </c>
      <c r="AA85" s="207" t="str">
        <f>IF(VLOOKUP(B85,'Pivot Table'!$B$5:$G$2000,4,FALSE)=1,"Yes","No")</f>
        <v>No</v>
      </c>
      <c r="AB85" s="185" t="str">
        <f t="shared" si="212"/>
        <v>In Progress</v>
      </c>
      <c r="AC85" s="185" t="s">
        <v>713</v>
      </c>
      <c r="AD85" s="185"/>
      <c r="AE85" s="363" t="s">
        <v>1127</v>
      </c>
      <c r="AF85" s="273">
        <v>42461</v>
      </c>
      <c r="AG85" s="185"/>
      <c r="AH85" s="208" t="str">
        <f t="shared" si="222"/>
        <v>12X</v>
      </c>
      <c r="AI85" s="209" t="str">
        <f t="shared" si="223"/>
        <v>12</v>
      </c>
      <c r="AJ85" s="458"/>
      <c r="AK85" s="652" t="s">
        <v>1613</v>
      </c>
      <c r="AL85" s="634">
        <f t="shared" si="224"/>
        <v>1</v>
      </c>
      <c r="AM85" s="634">
        <f t="shared" si="225"/>
        <v>1</v>
      </c>
      <c r="AN85" s="635">
        <f t="shared" si="226"/>
        <v>1</v>
      </c>
      <c r="AO85" s="636">
        <f t="shared" si="213"/>
        <v>3</v>
      </c>
      <c r="AP85" s="634">
        <f t="shared" si="227"/>
        <v>0</v>
      </c>
      <c r="AQ85" s="634">
        <f t="shared" si="228"/>
        <v>0</v>
      </c>
      <c r="AR85" s="634">
        <f t="shared" si="229"/>
        <v>0</v>
      </c>
      <c r="AS85" s="637">
        <f t="shared" si="214"/>
        <v>0</v>
      </c>
      <c r="AT85" s="638" t="str">
        <f t="shared" si="215"/>
        <v xml:space="preserve"> </v>
      </c>
      <c r="AU85" s="634">
        <f t="shared" si="230"/>
        <v>1</v>
      </c>
      <c r="AV85" s="634">
        <f t="shared" si="231"/>
        <v>1</v>
      </c>
      <c r="AW85" s="675" t="s">
        <v>1127</v>
      </c>
      <c r="AX85" s="639" t="str">
        <f t="shared" si="232"/>
        <v>12Yes</v>
      </c>
      <c r="AY85" s="639" t="str">
        <f t="shared" si="233"/>
        <v>12Yes</v>
      </c>
      <c r="AZ85" s="639" t="str">
        <f t="shared" si="234"/>
        <v>12Yes</v>
      </c>
      <c r="BA85" s="634" t="str">
        <f t="shared" si="235"/>
        <v>12</v>
      </c>
      <c r="BB85" s="634" t="str">
        <f t="shared" si="236"/>
        <v>12</v>
      </c>
      <c r="BC85" s="634" t="str">
        <f t="shared" si="237"/>
        <v>12</v>
      </c>
      <c r="BD85" s="640" t="str">
        <f t="shared" si="197"/>
        <v xml:space="preserve"> </v>
      </c>
      <c r="BE85" s="640" t="str">
        <f t="shared" si="198"/>
        <v xml:space="preserve"> </v>
      </c>
      <c r="BF85" s="640" t="str">
        <f t="shared" si="199"/>
        <v xml:space="preserve"> </v>
      </c>
      <c r="BG85" s="640" t="str">
        <f t="shared" si="200"/>
        <v xml:space="preserve"> </v>
      </c>
      <c r="BH85" s="640">
        <f t="shared" si="201"/>
        <v>42461</v>
      </c>
      <c r="BI85" s="677" t="str">
        <f t="shared" si="202"/>
        <v xml:space="preserve"> </v>
      </c>
      <c r="BJ85" s="640" t="str">
        <f t="shared" si="203"/>
        <v xml:space="preserve"> </v>
      </c>
      <c r="BK85" s="305" t="str">
        <f t="shared" si="204"/>
        <v xml:space="preserve"> </v>
      </c>
      <c r="BL85" s="523" t="str">
        <f t="shared" si="238"/>
        <v xml:space="preserve"> </v>
      </c>
      <c r="BM85" s="640" t="str">
        <f t="shared" si="205"/>
        <v xml:space="preserve"> </v>
      </c>
      <c r="BN85" s="640" t="str">
        <f t="shared" si="206"/>
        <v xml:space="preserve"> </v>
      </c>
      <c r="BO85" s="640" t="str">
        <f t="shared" si="207"/>
        <v xml:space="preserve"> </v>
      </c>
      <c r="BP85" s="640" t="str">
        <f t="shared" si="208"/>
        <v xml:space="preserve"> </v>
      </c>
      <c r="BQ85" s="640" t="str">
        <f t="shared" si="209"/>
        <v xml:space="preserve"> </v>
      </c>
      <c r="BR85" s="634">
        <f t="shared" si="210"/>
        <v>1</v>
      </c>
      <c r="BS85" s="728"/>
      <c r="BT85" s="640" t="str">
        <f t="shared" si="211"/>
        <v xml:space="preserve"> </v>
      </c>
    </row>
    <row r="86" spans="1:72" s="47" customFormat="1" ht="15" customHeight="1" x14ac:dyDescent="0.3">
      <c r="A86" s="43" t="s">
        <v>9</v>
      </c>
      <c r="B86" s="43" t="s">
        <v>75</v>
      </c>
      <c r="C86" s="134" t="str">
        <f>IF(VLOOKUP(B86,'Pivot Table'!$B$5:$G$2000,3,FALSE)=1,"Yes","No")</f>
        <v>Yes</v>
      </c>
      <c r="D86" s="170" t="str">
        <f t="shared" si="216"/>
        <v>In Progress</v>
      </c>
      <c r="E86" s="170" t="s">
        <v>713</v>
      </c>
      <c r="F86" s="170"/>
      <c r="G86" s="44"/>
      <c r="H86" s="118" t="s">
        <v>1127</v>
      </c>
      <c r="I86" s="214">
        <v>42461</v>
      </c>
      <c r="J86" s="170"/>
      <c r="K86" s="45" t="str">
        <f t="shared" si="217"/>
        <v>12X</v>
      </c>
      <c r="L86" s="45" t="str">
        <f t="shared" si="218"/>
        <v>12</v>
      </c>
      <c r="M86" s="44"/>
      <c r="N86" s="252"/>
      <c r="O86" s="189" t="str">
        <f>IF(VLOOKUP(B86,'Pivot Table'!$B$5:$G$2000,2,FALSE)=1,"Yes","No")</f>
        <v>No</v>
      </c>
      <c r="P86" s="190" t="str">
        <f t="shared" si="219"/>
        <v xml:space="preserve"> </v>
      </c>
      <c r="Q86" s="190"/>
      <c r="R86" s="190"/>
      <c r="S86" s="191"/>
      <c r="T86" s="190"/>
      <c r="U86" s="190"/>
      <c r="V86" s="189" t="str">
        <f t="shared" si="220"/>
        <v>12</v>
      </c>
      <c r="W86" s="196" t="str">
        <f t="shared" si="221"/>
        <v>12</v>
      </c>
      <c r="X86" s="191"/>
      <c r="Y86" s="404"/>
      <c r="Z86" s="192" t="str">
        <f>IF(VLOOKUP(B86,'Pivot Table'!$B$5:$G$2000,5,FALSE)=1,"Yes","No")</f>
        <v>No</v>
      </c>
      <c r="AA86" s="192" t="str">
        <f>IF(VLOOKUP(B86,'Pivot Table'!$B$5:$G$2000,4,FALSE)=1,"Yes","No")</f>
        <v>No</v>
      </c>
      <c r="AB86" s="190" t="str">
        <f t="shared" si="212"/>
        <v xml:space="preserve"> </v>
      </c>
      <c r="AC86" s="190"/>
      <c r="AD86" s="190"/>
      <c r="AE86" s="191"/>
      <c r="AF86" s="190"/>
      <c r="AG86" s="190"/>
      <c r="AH86" s="189" t="str">
        <f t="shared" si="222"/>
        <v>12</v>
      </c>
      <c r="AI86" s="196" t="str">
        <f t="shared" si="223"/>
        <v>12</v>
      </c>
      <c r="AJ86" s="456"/>
      <c r="AK86" s="651"/>
      <c r="AL86" s="634">
        <f t="shared" si="224"/>
        <v>1</v>
      </c>
      <c r="AM86" s="634">
        <f t="shared" si="225"/>
        <v>0</v>
      </c>
      <c r="AN86" s="635">
        <f t="shared" si="226"/>
        <v>0</v>
      </c>
      <c r="AO86" s="636">
        <f t="shared" si="213"/>
        <v>1</v>
      </c>
      <c r="AP86" s="634">
        <f t="shared" si="227"/>
        <v>0</v>
      </c>
      <c r="AQ86" s="634">
        <f t="shared" si="228"/>
        <v>0</v>
      </c>
      <c r="AR86" s="634">
        <f t="shared" si="229"/>
        <v>0</v>
      </c>
      <c r="AS86" s="637">
        <f t="shared" si="214"/>
        <v>0</v>
      </c>
      <c r="AT86" s="638" t="str">
        <f t="shared" si="215"/>
        <v xml:space="preserve"> </v>
      </c>
      <c r="AU86" s="634">
        <f t="shared" si="230"/>
        <v>1</v>
      </c>
      <c r="AV86" s="634">
        <f t="shared" si="231"/>
        <v>0</v>
      </c>
      <c r="AW86" s="675" t="s">
        <v>1127</v>
      </c>
      <c r="AX86" s="639" t="str">
        <f t="shared" si="232"/>
        <v>12Yes</v>
      </c>
      <c r="AY86" s="639" t="str">
        <f t="shared" si="233"/>
        <v>12No</v>
      </c>
      <c r="AZ86" s="639" t="str">
        <f t="shared" si="234"/>
        <v>12No</v>
      </c>
      <c r="BA86" s="634" t="str">
        <f t="shared" si="235"/>
        <v>12</v>
      </c>
      <c r="BB86" s="634" t="str">
        <f t="shared" si="236"/>
        <v>12</v>
      </c>
      <c r="BC86" s="634" t="str">
        <f t="shared" si="237"/>
        <v>12</v>
      </c>
      <c r="BD86" s="640" t="str">
        <f t="shared" si="197"/>
        <v xml:space="preserve"> </v>
      </c>
      <c r="BE86" s="640" t="str">
        <f t="shared" si="198"/>
        <v xml:space="preserve"> </v>
      </c>
      <c r="BF86" s="640" t="str">
        <f t="shared" si="199"/>
        <v xml:space="preserve"> </v>
      </c>
      <c r="BG86" s="640" t="str">
        <f t="shared" si="200"/>
        <v xml:space="preserve"> </v>
      </c>
      <c r="BH86" s="640">
        <f t="shared" si="201"/>
        <v>42461</v>
      </c>
      <c r="BI86" s="677" t="str">
        <f t="shared" si="202"/>
        <v xml:space="preserve"> </v>
      </c>
      <c r="BJ86" s="640" t="str">
        <f t="shared" si="203"/>
        <v xml:space="preserve"> </v>
      </c>
      <c r="BK86" s="305" t="str">
        <f t="shared" si="204"/>
        <v xml:space="preserve"> </v>
      </c>
      <c r="BL86" s="523" t="str">
        <f t="shared" si="238"/>
        <v xml:space="preserve"> </v>
      </c>
      <c r="BM86" s="640" t="str">
        <f t="shared" si="205"/>
        <v xml:space="preserve"> </v>
      </c>
      <c r="BN86" s="640" t="str">
        <f t="shared" si="206"/>
        <v xml:space="preserve"> </v>
      </c>
      <c r="BO86" s="640" t="str">
        <f t="shared" si="207"/>
        <v xml:space="preserve"> </v>
      </c>
      <c r="BP86" s="640" t="str">
        <f t="shared" si="208"/>
        <v xml:space="preserve"> </v>
      </c>
      <c r="BQ86" s="640" t="str">
        <f t="shared" si="209"/>
        <v xml:space="preserve"> </v>
      </c>
      <c r="BR86" s="634">
        <f t="shared" si="210"/>
        <v>1</v>
      </c>
      <c r="BS86" s="728"/>
      <c r="BT86" s="640" t="str">
        <f t="shared" si="211"/>
        <v xml:space="preserve"> </v>
      </c>
    </row>
    <row r="87" spans="1:72" s="47" customFormat="1" ht="15" customHeight="1" x14ac:dyDescent="0.3">
      <c r="A87" s="43" t="s">
        <v>9</v>
      </c>
      <c r="B87" s="123" t="s">
        <v>76</v>
      </c>
      <c r="C87" s="134" t="str">
        <f>IF(VLOOKUP(B87,'Pivot Table'!$B$5:$G$2000,3,FALSE)=1,"Yes","No")</f>
        <v>Yes</v>
      </c>
      <c r="D87" s="170" t="str">
        <f t="shared" si="216"/>
        <v>In Progress</v>
      </c>
      <c r="E87" s="170" t="s">
        <v>713</v>
      </c>
      <c r="F87" s="170"/>
      <c r="G87" s="44"/>
      <c r="H87" s="118" t="s">
        <v>1127</v>
      </c>
      <c r="I87" s="214">
        <v>42461</v>
      </c>
      <c r="J87" s="170"/>
      <c r="K87" s="45" t="str">
        <f t="shared" si="217"/>
        <v>12X</v>
      </c>
      <c r="L87" s="45" t="str">
        <f t="shared" si="218"/>
        <v>12</v>
      </c>
      <c r="M87" s="44"/>
      <c r="N87" s="252" t="s">
        <v>1613</v>
      </c>
      <c r="O87" s="135" t="str">
        <f>IF(VLOOKUP(B87,'Pivot Table'!$B$5:$G$2000,2,FALSE)=1,"Yes","No")</f>
        <v>Yes</v>
      </c>
      <c r="P87" s="177" t="str">
        <f t="shared" si="219"/>
        <v>In Progress</v>
      </c>
      <c r="Q87" s="177" t="s">
        <v>713</v>
      </c>
      <c r="R87" s="177"/>
      <c r="S87" s="46" t="s">
        <v>1127</v>
      </c>
      <c r="T87" s="107">
        <v>42461</v>
      </c>
      <c r="U87" s="177"/>
      <c r="V87" s="135" t="str">
        <f t="shared" si="220"/>
        <v>12X</v>
      </c>
      <c r="W87" s="150" t="str">
        <f t="shared" si="221"/>
        <v>12</v>
      </c>
      <c r="X87" s="46"/>
      <c r="Y87" s="219" t="s">
        <v>1613</v>
      </c>
      <c r="Z87" s="136" t="str">
        <f>IF(VLOOKUP(B87,'Pivot Table'!$B$5:$G$2000,5,FALSE)=1,"Yes","No")</f>
        <v>Yes</v>
      </c>
      <c r="AA87" s="136" t="str">
        <f>IF(VLOOKUP(B87,'Pivot Table'!$B$5:$G$2000,4,FALSE)=1,"Yes","No")</f>
        <v>No</v>
      </c>
      <c r="AB87" s="181" t="str">
        <f t="shared" si="212"/>
        <v>In Progress</v>
      </c>
      <c r="AC87" s="185" t="s">
        <v>713</v>
      </c>
      <c r="AD87" s="185"/>
      <c r="AE87" s="363" t="s">
        <v>1127</v>
      </c>
      <c r="AF87" s="273">
        <v>42461</v>
      </c>
      <c r="AG87" s="181"/>
      <c r="AH87" s="133" t="str">
        <f t="shared" si="222"/>
        <v>12X</v>
      </c>
      <c r="AI87" s="151" t="str">
        <f t="shared" si="223"/>
        <v>12</v>
      </c>
      <c r="AJ87" s="457"/>
      <c r="AK87" s="650" t="s">
        <v>1613</v>
      </c>
      <c r="AL87" s="634">
        <f t="shared" si="224"/>
        <v>1</v>
      </c>
      <c r="AM87" s="634">
        <f t="shared" si="225"/>
        <v>1</v>
      </c>
      <c r="AN87" s="635">
        <f t="shared" si="226"/>
        <v>1</v>
      </c>
      <c r="AO87" s="636">
        <f t="shared" si="213"/>
        <v>3</v>
      </c>
      <c r="AP87" s="634">
        <f t="shared" si="227"/>
        <v>0</v>
      </c>
      <c r="AQ87" s="634">
        <f t="shared" si="228"/>
        <v>0</v>
      </c>
      <c r="AR87" s="634">
        <f t="shared" si="229"/>
        <v>0</v>
      </c>
      <c r="AS87" s="637">
        <f t="shared" si="214"/>
        <v>0</v>
      </c>
      <c r="AT87" s="638" t="str">
        <f t="shared" si="215"/>
        <v xml:space="preserve"> </v>
      </c>
      <c r="AU87" s="634">
        <f t="shared" si="230"/>
        <v>1</v>
      </c>
      <c r="AV87" s="634">
        <f t="shared" si="231"/>
        <v>1</v>
      </c>
      <c r="AW87" s="675" t="s">
        <v>1127</v>
      </c>
      <c r="AX87" s="639" t="str">
        <f t="shared" si="232"/>
        <v>12Yes</v>
      </c>
      <c r="AY87" s="639" t="str">
        <f t="shared" si="233"/>
        <v>12Yes</v>
      </c>
      <c r="AZ87" s="639" t="str">
        <f t="shared" si="234"/>
        <v>12Yes</v>
      </c>
      <c r="BA87" s="634" t="str">
        <f t="shared" si="235"/>
        <v>12</v>
      </c>
      <c r="BB87" s="634" t="str">
        <f t="shared" si="236"/>
        <v>12</v>
      </c>
      <c r="BC87" s="634" t="str">
        <f t="shared" si="237"/>
        <v>12</v>
      </c>
      <c r="BD87" s="640" t="str">
        <f t="shared" si="197"/>
        <v xml:space="preserve"> </v>
      </c>
      <c r="BE87" s="640" t="str">
        <f t="shared" si="198"/>
        <v xml:space="preserve"> </v>
      </c>
      <c r="BF87" s="640" t="str">
        <f t="shared" si="199"/>
        <v xml:space="preserve"> </v>
      </c>
      <c r="BG87" s="640" t="str">
        <f t="shared" si="200"/>
        <v xml:space="preserve"> </v>
      </c>
      <c r="BH87" s="640">
        <f t="shared" si="201"/>
        <v>42461</v>
      </c>
      <c r="BI87" s="677" t="str">
        <f t="shared" si="202"/>
        <v xml:space="preserve"> </v>
      </c>
      <c r="BJ87" s="640" t="str">
        <f t="shared" si="203"/>
        <v xml:space="preserve"> </v>
      </c>
      <c r="BK87" s="305" t="str">
        <f t="shared" si="204"/>
        <v xml:space="preserve"> </v>
      </c>
      <c r="BL87" s="523" t="str">
        <f t="shared" si="238"/>
        <v xml:space="preserve"> </v>
      </c>
      <c r="BM87" s="640" t="str">
        <f t="shared" si="205"/>
        <v xml:space="preserve"> </v>
      </c>
      <c r="BN87" s="640" t="str">
        <f t="shared" si="206"/>
        <v xml:space="preserve"> </v>
      </c>
      <c r="BO87" s="640" t="str">
        <f t="shared" si="207"/>
        <v xml:space="preserve"> </v>
      </c>
      <c r="BP87" s="640" t="str">
        <f t="shared" si="208"/>
        <v xml:space="preserve"> </v>
      </c>
      <c r="BQ87" s="640" t="str">
        <f t="shared" si="209"/>
        <v xml:space="preserve"> </v>
      </c>
      <c r="BR87" s="634">
        <f t="shared" si="210"/>
        <v>1</v>
      </c>
      <c r="BS87" s="728"/>
      <c r="BT87" s="640" t="str">
        <f t="shared" si="211"/>
        <v xml:space="preserve"> </v>
      </c>
    </row>
    <row r="88" spans="1:72" s="47" customFormat="1" ht="15" customHeight="1" x14ac:dyDescent="0.3">
      <c r="A88" s="43" t="s">
        <v>9</v>
      </c>
      <c r="B88" s="123" t="s">
        <v>77</v>
      </c>
      <c r="C88" s="134" t="str">
        <f>IF(VLOOKUP(B88,'Pivot Table'!$B$5:$G$2000,3,FALSE)=1,"Yes","No")</f>
        <v>Yes</v>
      </c>
      <c r="D88" s="170" t="str">
        <f t="shared" si="216"/>
        <v>In Progress</v>
      </c>
      <c r="E88" s="170" t="s">
        <v>713</v>
      </c>
      <c r="F88" s="214"/>
      <c r="G88" s="44"/>
      <c r="H88" s="118" t="s">
        <v>1127</v>
      </c>
      <c r="I88" s="214">
        <v>42461</v>
      </c>
      <c r="J88" s="170"/>
      <c r="K88" s="45" t="str">
        <f t="shared" si="217"/>
        <v>12X</v>
      </c>
      <c r="L88" s="45" t="str">
        <f t="shared" si="218"/>
        <v>12</v>
      </c>
      <c r="M88" s="44"/>
      <c r="N88" s="252"/>
      <c r="O88" s="135" t="str">
        <f>IF(VLOOKUP(B88,'Pivot Table'!$B$5:$G$2000,2,FALSE)=1,"Yes","No")</f>
        <v>Yes</v>
      </c>
      <c r="P88" s="177" t="str">
        <f t="shared" si="219"/>
        <v>In Progress</v>
      </c>
      <c r="Q88" s="177" t="s">
        <v>713</v>
      </c>
      <c r="R88" s="107"/>
      <c r="S88" s="46" t="s">
        <v>1127</v>
      </c>
      <c r="T88" s="107">
        <v>42461</v>
      </c>
      <c r="U88" s="177"/>
      <c r="V88" s="135" t="str">
        <f t="shared" si="220"/>
        <v>12X</v>
      </c>
      <c r="W88" s="150" t="str">
        <f t="shared" si="221"/>
        <v>12</v>
      </c>
      <c r="X88" s="46"/>
      <c r="Y88" s="219" t="s">
        <v>1451</v>
      </c>
      <c r="Z88" s="136" t="str">
        <f>IF(VLOOKUP(B88,'Pivot Table'!$B$5:$G$2000,5,FALSE)=1,"Yes","No")</f>
        <v>Yes</v>
      </c>
      <c r="AA88" s="136" t="str">
        <f>IF(VLOOKUP(B88,'Pivot Table'!$B$5:$G$2000,4,FALSE)=1,"Yes","No")</f>
        <v>No</v>
      </c>
      <c r="AB88" s="181" t="str">
        <f t="shared" si="212"/>
        <v>In Progress</v>
      </c>
      <c r="AC88" s="185" t="s">
        <v>713</v>
      </c>
      <c r="AD88" s="185"/>
      <c r="AE88" s="363" t="s">
        <v>1127</v>
      </c>
      <c r="AF88" s="273">
        <v>42461</v>
      </c>
      <c r="AG88" s="181"/>
      <c r="AH88" s="133" t="str">
        <f t="shared" si="222"/>
        <v>12X</v>
      </c>
      <c r="AI88" s="151" t="str">
        <f t="shared" si="223"/>
        <v>12</v>
      </c>
      <c r="AJ88" s="457"/>
      <c r="AK88" s="650"/>
      <c r="AL88" s="634">
        <f t="shared" si="224"/>
        <v>1</v>
      </c>
      <c r="AM88" s="634">
        <f t="shared" si="225"/>
        <v>1</v>
      </c>
      <c r="AN88" s="635">
        <f t="shared" si="226"/>
        <v>1</v>
      </c>
      <c r="AO88" s="636">
        <f t="shared" si="213"/>
        <v>3</v>
      </c>
      <c r="AP88" s="634">
        <f t="shared" si="227"/>
        <v>0</v>
      </c>
      <c r="AQ88" s="634">
        <f t="shared" si="228"/>
        <v>0</v>
      </c>
      <c r="AR88" s="634">
        <f t="shared" si="229"/>
        <v>0</v>
      </c>
      <c r="AS88" s="637">
        <f t="shared" si="214"/>
        <v>0</v>
      </c>
      <c r="AT88" s="638" t="str">
        <f t="shared" si="215"/>
        <v xml:space="preserve"> </v>
      </c>
      <c r="AU88" s="634">
        <f t="shared" si="230"/>
        <v>1</v>
      </c>
      <c r="AV88" s="634">
        <f t="shared" si="231"/>
        <v>1</v>
      </c>
      <c r="AW88" s="675" t="s">
        <v>1127</v>
      </c>
      <c r="AX88" s="639" t="str">
        <f t="shared" si="232"/>
        <v>12Yes</v>
      </c>
      <c r="AY88" s="639" t="str">
        <f t="shared" si="233"/>
        <v>12Yes</v>
      </c>
      <c r="AZ88" s="639" t="str">
        <f t="shared" si="234"/>
        <v>12Yes</v>
      </c>
      <c r="BA88" s="634" t="str">
        <f t="shared" si="235"/>
        <v>12</v>
      </c>
      <c r="BB88" s="634" t="str">
        <f t="shared" si="236"/>
        <v>12</v>
      </c>
      <c r="BC88" s="634" t="str">
        <f t="shared" si="237"/>
        <v>12</v>
      </c>
      <c r="BD88" s="640" t="str">
        <f t="shared" si="197"/>
        <v xml:space="preserve"> </v>
      </c>
      <c r="BE88" s="640" t="str">
        <f t="shared" si="198"/>
        <v xml:space="preserve"> </v>
      </c>
      <c r="BF88" s="640" t="str">
        <f t="shared" si="199"/>
        <v xml:space="preserve"> </v>
      </c>
      <c r="BG88" s="640" t="str">
        <f t="shared" si="200"/>
        <v xml:space="preserve"> </v>
      </c>
      <c r="BH88" s="640">
        <f t="shared" si="201"/>
        <v>42461</v>
      </c>
      <c r="BI88" s="677" t="str">
        <f t="shared" si="202"/>
        <v xml:space="preserve"> </v>
      </c>
      <c r="BJ88" s="640" t="str">
        <f t="shared" si="203"/>
        <v xml:space="preserve"> </v>
      </c>
      <c r="BK88" s="305" t="str">
        <f t="shared" si="204"/>
        <v xml:space="preserve"> </v>
      </c>
      <c r="BL88" s="523" t="str">
        <f t="shared" si="238"/>
        <v xml:space="preserve"> </v>
      </c>
      <c r="BM88" s="640" t="str">
        <f t="shared" si="205"/>
        <v xml:space="preserve"> </v>
      </c>
      <c r="BN88" s="640" t="str">
        <f t="shared" si="206"/>
        <v xml:space="preserve"> </v>
      </c>
      <c r="BO88" s="640" t="str">
        <f t="shared" si="207"/>
        <v xml:space="preserve"> </v>
      </c>
      <c r="BP88" s="640" t="str">
        <f t="shared" si="208"/>
        <v xml:space="preserve"> </v>
      </c>
      <c r="BQ88" s="640" t="str">
        <f t="shared" si="209"/>
        <v xml:space="preserve"> </v>
      </c>
      <c r="BR88" s="634">
        <f t="shared" si="210"/>
        <v>1</v>
      </c>
      <c r="BS88" s="728"/>
      <c r="BT88" s="640" t="str">
        <f t="shared" si="211"/>
        <v xml:space="preserve"> </v>
      </c>
    </row>
    <row r="89" spans="1:72" s="47" customFormat="1" ht="15" customHeight="1" x14ac:dyDescent="0.3">
      <c r="A89" s="43" t="s">
        <v>9</v>
      </c>
      <c r="B89" s="123" t="s">
        <v>78</v>
      </c>
      <c r="C89" s="134" t="str">
        <f>IF(VLOOKUP(B89,'Pivot Table'!$B$5:$G$2000,3,FALSE)=1,"Yes","No")</f>
        <v>Yes</v>
      </c>
      <c r="D89" s="170" t="str">
        <f t="shared" si="216"/>
        <v>In Progress</v>
      </c>
      <c r="E89" s="170" t="s">
        <v>713</v>
      </c>
      <c r="F89" s="170"/>
      <c r="G89" s="44"/>
      <c r="H89" s="118" t="s">
        <v>1127</v>
      </c>
      <c r="I89" s="214">
        <v>42461</v>
      </c>
      <c r="J89" s="170"/>
      <c r="K89" s="45" t="str">
        <f t="shared" si="217"/>
        <v>12X</v>
      </c>
      <c r="L89" s="45" t="str">
        <f t="shared" si="218"/>
        <v>12</v>
      </c>
      <c r="M89" s="44"/>
      <c r="N89" s="252" t="s">
        <v>1613</v>
      </c>
      <c r="O89" s="189" t="str">
        <f>IF(VLOOKUP(B89,'Pivot Table'!$B$5:$G$2000,2,FALSE)=1,"Yes","No")</f>
        <v>No</v>
      </c>
      <c r="P89" s="190" t="str">
        <f t="shared" si="219"/>
        <v xml:space="preserve"> </v>
      </c>
      <c r="Q89" s="190"/>
      <c r="R89" s="190"/>
      <c r="S89" s="191"/>
      <c r="T89" s="190"/>
      <c r="U89" s="190"/>
      <c r="V89" s="189" t="str">
        <f t="shared" si="220"/>
        <v>12</v>
      </c>
      <c r="W89" s="196" t="str">
        <f t="shared" si="221"/>
        <v>12</v>
      </c>
      <c r="X89" s="191"/>
      <c r="Y89" s="404"/>
      <c r="Z89" s="207" t="str">
        <f>IF(VLOOKUP(B89,'Pivot Table'!$B$5:$G$2000,5,FALSE)=1,"Yes","No")</f>
        <v>Yes</v>
      </c>
      <c r="AA89" s="207" t="str">
        <f>IF(VLOOKUP(B89,'Pivot Table'!$B$5:$G$2000,4,FALSE)=1,"Yes","No")</f>
        <v>No</v>
      </c>
      <c r="AB89" s="185" t="str">
        <f t="shared" si="212"/>
        <v>In Progress</v>
      </c>
      <c r="AC89" s="185" t="s">
        <v>713</v>
      </c>
      <c r="AD89" s="185"/>
      <c r="AE89" s="363" t="s">
        <v>1127</v>
      </c>
      <c r="AF89" s="273">
        <v>42461</v>
      </c>
      <c r="AG89" s="185"/>
      <c r="AH89" s="208" t="str">
        <f t="shared" si="222"/>
        <v>12X</v>
      </c>
      <c r="AI89" s="209" t="str">
        <f t="shared" si="223"/>
        <v>12</v>
      </c>
      <c r="AJ89" s="458"/>
      <c r="AK89" s="652" t="s">
        <v>1613</v>
      </c>
      <c r="AL89" s="634">
        <f t="shared" si="224"/>
        <v>1</v>
      </c>
      <c r="AM89" s="634">
        <f t="shared" si="225"/>
        <v>0</v>
      </c>
      <c r="AN89" s="635">
        <f t="shared" si="226"/>
        <v>1</v>
      </c>
      <c r="AO89" s="636">
        <f t="shared" si="213"/>
        <v>2</v>
      </c>
      <c r="AP89" s="634">
        <f t="shared" si="227"/>
        <v>0</v>
      </c>
      <c r="AQ89" s="634">
        <f t="shared" si="228"/>
        <v>0</v>
      </c>
      <c r="AR89" s="634">
        <f t="shared" si="229"/>
        <v>0</v>
      </c>
      <c r="AS89" s="637">
        <f t="shared" si="214"/>
        <v>0</v>
      </c>
      <c r="AT89" s="638" t="str">
        <f t="shared" si="215"/>
        <v xml:space="preserve"> </v>
      </c>
      <c r="AU89" s="634">
        <f t="shared" si="230"/>
        <v>1</v>
      </c>
      <c r="AV89" s="634">
        <f t="shared" si="231"/>
        <v>0</v>
      </c>
      <c r="AW89" s="675" t="s">
        <v>1127</v>
      </c>
      <c r="AX89" s="639" t="str">
        <f t="shared" si="232"/>
        <v>12Yes</v>
      </c>
      <c r="AY89" s="639" t="str">
        <f t="shared" si="233"/>
        <v>12No</v>
      </c>
      <c r="AZ89" s="639" t="str">
        <f t="shared" si="234"/>
        <v>12Yes</v>
      </c>
      <c r="BA89" s="634" t="str">
        <f t="shared" si="235"/>
        <v>12</v>
      </c>
      <c r="BB89" s="634" t="str">
        <f t="shared" si="236"/>
        <v>12</v>
      </c>
      <c r="BC89" s="634" t="str">
        <f t="shared" si="237"/>
        <v>12</v>
      </c>
      <c r="BD89" s="640" t="str">
        <f t="shared" si="197"/>
        <v xml:space="preserve"> </v>
      </c>
      <c r="BE89" s="640" t="str">
        <f t="shared" si="198"/>
        <v xml:space="preserve"> </v>
      </c>
      <c r="BF89" s="640" t="str">
        <f t="shared" si="199"/>
        <v xml:space="preserve"> </v>
      </c>
      <c r="BG89" s="640" t="str">
        <f t="shared" si="200"/>
        <v xml:space="preserve"> </v>
      </c>
      <c r="BH89" s="640">
        <f t="shared" si="201"/>
        <v>42461</v>
      </c>
      <c r="BI89" s="677" t="str">
        <f t="shared" si="202"/>
        <v xml:space="preserve"> </v>
      </c>
      <c r="BJ89" s="640" t="str">
        <f t="shared" si="203"/>
        <v xml:space="preserve"> </v>
      </c>
      <c r="BK89" s="305" t="str">
        <f t="shared" si="204"/>
        <v xml:space="preserve"> </v>
      </c>
      <c r="BL89" s="523" t="str">
        <f t="shared" si="238"/>
        <v xml:space="preserve"> </v>
      </c>
      <c r="BM89" s="640" t="str">
        <f t="shared" si="205"/>
        <v xml:space="preserve"> </v>
      </c>
      <c r="BN89" s="640" t="str">
        <f t="shared" si="206"/>
        <v xml:space="preserve"> </v>
      </c>
      <c r="BO89" s="640" t="str">
        <f t="shared" si="207"/>
        <v xml:space="preserve"> </v>
      </c>
      <c r="BP89" s="640" t="str">
        <f t="shared" si="208"/>
        <v xml:space="preserve"> </v>
      </c>
      <c r="BQ89" s="640" t="str">
        <f t="shared" si="209"/>
        <v xml:space="preserve"> </v>
      </c>
      <c r="BR89" s="634">
        <f t="shared" si="210"/>
        <v>1</v>
      </c>
      <c r="BS89" s="728"/>
      <c r="BT89" s="640" t="str">
        <f t="shared" si="211"/>
        <v xml:space="preserve"> </v>
      </c>
    </row>
    <row r="90" spans="1:72" s="47" customFormat="1" ht="15" customHeight="1" x14ac:dyDescent="0.3">
      <c r="A90" s="43" t="s">
        <v>9</v>
      </c>
      <c r="B90" s="123" t="s">
        <v>79</v>
      </c>
      <c r="C90" s="134" t="str">
        <f>IF(VLOOKUP(B90,'Pivot Table'!$B$5:$G$2000,3,FALSE)=1,"Yes","No")</f>
        <v>Yes</v>
      </c>
      <c r="D90" s="170" t="str">
        <f t="shared" si="216"/>
        <v>In Progress</v>
      </c>
      <c r="E90" s="170" t="s">
        <v>713</v>
      </c>
      <c r="F90" s="170"/>
      <c r="G90" s="44"/>
      <c r="H90" s="118" t="s">
        <v>1127</v>
      </c>
      <c r="I90" s="214">
        <v>42461</v>
      </c>
      <c r="J90" s="170"/>
      <c r="K90" s="45" t="str">
        <f t="shared" si="217"/>
        <v>12X</v>
      </c>
      <c r="L90" s="45" t="str">
        <f t="shared" si="218"/>
        <v>12</v>
      </c>
      <c r="M90" s="44"/>
      <c r="N90" s="252" t="s">
        <v>1613</v>
      </c>
      <c r="O90" s="189" t="str">
        <f>IF(VLOOKUP(B90,'Pivot Table'!$B$5:$G$2000,2,FALSE)=1,"Yes","No")</f>
        <v>No</v>
      </c>
      <c r="P90" s="190" t="str">
        <f t="shared" si="219"/>
        <v xml:space="preserve"> </v>
      </c>
      <c r="Q90" s="190"/>
      <c r="R90" s="190"/>
      <c r="S90" s="191"/>
      <c r="T90" s="190"/>
      <c r="U90" s="190"/>
      <c r="V90" s="189" t="str">
        <f t="shared" si="220"/>
        <v>12</v>
      </c>
      <c r="W90" s="196" t="str">
        <f t="shared" si="221"/>
        <v>12</v>
      </c>
      <c r="X90" s="191"/>
      <c r="Y90" s="404"/>
      <c r="Z90" s="207" t="str">
        <f>IF(VLOOKUP(B90,'Pivot Table'!$B$5:$G$2000,5,FALSE)=1,"Yes","No")</f>
        <v>Yes</v>
      </c>
      <c r="AA90" s="207" t="str">
        <f>IF(VLOOKUP(B90,'Pivot Table'!$B$5:$G$2000,4,FALSE)=1,"Yes","No")</f>
        <v>No</v>
      </c>
      <c r="AB90" s="185" t="str">
        <f t="shared" si="212"/>
        <v>In Progress</v>
      </c>
      <c r="AC90" s="185" t="s">
        <v>713</v>
      </c>
      <c r="AD90" s="185"/>
      <c r="AE90" s="363" t="s">
        <v>1127</v>
      </c>
      <c r="AF90" s="273">
        <v>42461</v>
      </c>
      <c r="AG90" s="185"/>
      <c r="AH90" s="208" t="str">
        <f t="shared" si="222"/>
        <v>12X</v>
      </c>
      <c r="AI90" s="209" t="str">
        <f t="shared" si="223"/>
        <v>12</v>
      </c>
      <c r="AJ90" s="458"/>
      <c r="AK90" s="652" t="s">
        <v>1613</v>
      </c>
      <c r="AL90" s="634">
        <f t="shared" si="224"/>
        <v>1</v>
      </c>
      <c r="AM90" s="634">
        <f t="shared" si="225"/>
        <v>0</v>
      </c>
      <c r="AN90" s="635">
        <f t="shared" si="226"/>
        <v>1</v>
      </c>
      <c r="AO90" s="636">
        <f t="shared" si="213"/>
        <v>2</v>
      </c>
      <c r="AP90" s="634">
        <f t="shared" si="227"/>
        <v>0</v>
      </c>
      <c r="AQ90" s="634">
        <f t="shared" si="228"/>
        <v>0</v>
      </c>
      <c r="AR90" s="634">
        <f t="shared" si="229"/>
        <v>0</v>
      </c>
      <c r="AS90" s="637">
        <f t="shared" si="214"/>
        <v>0</v>
      </c>
      <c r="AT90" s="638" t="str">
        <f t="shared" si="215"/>
        <v xml:space="preserve"> </v>
      </c>
      <c r="AU90" s="634">
        <f t="shared" si="230"/>
        <v>1</v>
      </c>
      <c r="AV90" s="634">
        <f t="shared" si="231"/>
        <v>0</v>
      </c>
      <c r="AW90" s="675" t="s">
        <v>1127</v>
      </c>
      <c r="AX90" s="639" t="str">
        <f t="shared" si="232"/>
        <v>12Yes</v>
      </c>
      <c r="AY90" s="639" t="str">
        <f t="shared" si="233"/>
        <v>12No</v>
      </c>
      <c r="AZ90" s="639" t="str">
        <f t="shared" si="234"/>
        <v>12Yes</v>
      </c>
      <c r="BA90" s="634" t="str">
        <f t="shared" si="235"/>
        <v>12</v>
      </c>
      <c r="BB90" s="634" t="str">
        <f t="shared" si="236"/>
        <v>12</v>
      </c>
      <c r="BC90" s="634" t="str">
        <f t="shared" si="237"/>
        <v>12</v>
      </c>
      <c r="BD90" s="640" t="str">
        <f t="shared" si="197"/>
        <v xml:space="preserve"> </v>
      </c>
      <c r="BE90" s="640" t="str">
        <f t="shared" si="198"/>
        <v xml:space="preserve"> </v>
      </c>
      <c r="BF90" s="640" t="str">
        <f t="shared" si="199"/>
        <v xml:space="preserve"> </v>
      </c>
      <c r="BG90" s="640" t="str">
        <f t="shared" si="200"/>
        <v xml:space="preserve"> </v>
      </c>
      <c r="BH90" s="640">
        <f t="shared" si="201"/>
        <v>42461</v>
      </c>
      <c r="BI90" s="677" t="str">
        <f t="shared" si="202"/>
        <v xml:space="preserve"> </v>
      </c>
      <c r="BJ90" s="640" t="str">
        <f t="shared" si="203"/>
        <v xml:space="preserve"> </v>
      </c>
      <c r="BK90" s="305" t="str">
        <f t="shared" si="204"/>
        <v xml:space="preserve"> </v>
      </c>
      <c r="BL90" s="523" t="str">
        <f t="shared" si="238"/>
        <v xml:space="preserve"> </v>
      </c>
      <c r="BM90" s="640" t="str">
        <f t="shared" si="205"/>
        <v xml:space="preserve"> </v>
      </c>
      <c r="BN90" s="640" t="str">
        <f t="shared" si="206"/>
        <v xml:space="preserve"> </v>
      </c>
      <c r="BO90" s="640" t="str">
        <f t="shared" si="207"/>
        <v xml:space="preserve"> </v>
      </c>
      <c r="BP90" s="640" t="str">
        <f t="shared" si="208"/>
        <v xml:space="preserve"> </v>
      </c>
      <c r="BQ90" s="640" t="str">
        <f t="shared" si="209"/>
        <v xml:space="preserve"> </v>
      </c>
      <c r="BR90" s="634">
        <f t="shared" si="210"/>
        <v>1</v>
      </c>
      <c r="BS90" s="728"/>
      <c r="BT90" s="640" t="str">
        <f t="shared" si="211"/>
        <v xml:space="preserve"> </v>
      </c>
    </row>
    <row r="91" spans="1:72" s="47" customFormat="1" ht="15" customHeight="1" x14ac:dyDescent="0.3">
      <c r="A91" s="43" t="s">
        <v>9</v>
      </c>
      <c r="B91" s="123" t="s">
        <v>80</v>
      </c>
      <c r="C91" s="134" t="str">
        <f>IF(VLOOKUP(B91,'Pivot Table'!$B$5:$G$2000,3,FALSE)=1,"Yes","No")</f>
        <v>Yes</v>
      </c>
      <c r="D91" s="170" t="str">
        <f t="shared" si="216"/>
        <v>In Progress</v>
      </c>
      <c r="E91" s="170" t="s">
        <v>713</v>
      </c>
      <c r="F91" s="170"/>
      <c r="G91" s="44"/>
      <c r="H91" s="118" t="s">
        <v>1127</v>
      </c>
      <c r="I91" s="214">
        <v>42461</v>
      </c>
      <c r="J91" s="170"/>
      <c r="K91" s="45" t="str">
        <f t="shared" si="217"/>
        <v>12X</v>
      </c>
      <c r="L91" s="45" t="str">
        <f t="shared" si="218"/>
        <v>12</v>
      </c>
      <c r="M91" s="44"/>
      <c r="N91" s="252" t="s">
        <v>1613</v>
      </c>
      <c r="O91" s="189" t="str">
        <f>IF(VLOOKUP(B91,'Pivot Table'!$B$5:$G$2000,2,FALSE)=1,"Yes","No")</f>
        <v>No</v>
      </c>
      <c r="P91" s="190" t="str">
        <f t="shared" si="219"/>
        <v xml:space="preserve"> </v>
      </c>
      <c r="Q91" s="190"/>
      <c r="R91" s="190"/>
      <c r="S91" s="191"/>
      <c r="T91" s="190"/>
      <c r="U91" s="190"/>
      <c r="V91" s="189" t="str">
        <f t="shared" si="220"/>
        <v>12</v>
      </c>
      <c r="W91" s="196" t="str">
        <f t="shared" si="221"/>
        <v>12</v>
      </c>
      <c r="X91" s="191"/>
      <c r="Y91" s="404"/>
      <c r="Z91" s="207" t="str">
        <f>IF(VLOOKUP(B91,'Pivot Table'!$B$5:$G$2000,5,FALSE)=1,"Yes","No")</f>
        <v>Yes</v>
      </c>
      <c r="AA91" s="207" t="str">
        <f>IF(VLOOKUP(B91,'Pivot Table'!$B$5:$G$2000,4,FALSE)=1,"Yes","No")</f>
        <v>No</v>
      </c>
      <c r="AB91" s="185" t="str">
        <f t="shared" si="212"/>
        <v>In Progress</v>
      </c>
      <c r="AC91" s="185" t="s">
        <v>713</v>
      </c>
      <c r="AD91" s="185"/>
      <c r="AE91" s="363" t="s">
        <v>1127</v>
      </c>
      <c r="AF91" s="273">
        <v>42461</v>
      </c>
      <c r="AG91" s="185"/>
      <c r="AH91" s="208" t="str">
        <f t="shared" si="222"/>
        <v>12X</v>
      </c>
      <c r="AI91" s="209" t="str">
        <f t="shared" si="223"/>
        <v>12</v>
      </c>
      <c r="AJ91" s="458"/>
      <c r="AK91" s="652" t="s">
        <v>1613</v>
      </c>
      <c r="AL91" s="634">
        <f t="shared" si="224"/>
        <v>1</v>
      </c>
      <c r="AM91" s="634">
        <f t="shared" si="225"/>
        <v>0</v>
      </c>
      <c r="AN91" s="635">
        <f t="shared" si="226"/>
        <v>1</v>
      </c>
      <c r="AO91" s="636">
        <f t="shared" si="213"/>
        <v>2</v>
      </c>
      <c r="AP91" s="634">
        <f t="shared" si="227"/>
        <v>0</v>
      </c>
      <c r="AQ91" s="634">
        <f t="shared" si="228"/>
        <v>0</v>
      </c>
      <c r="AR91" s="634">
        <f t="shared" si="229"/>
        <v>0</v>
      </c>
      <c r="AS91" s="637">
        <f t="shared" si="214"/>
        <v>0</v>
      </c>
      <c r="AT91" s="638" t="str">
        <f t="shared" si="215"/>
        <v xml:space="preserve"> </v>
      </c>
      <c r="AU91" s="634">
        <f t="shared" si="230"/>
        <v>1</v>
      </c>
      <c r="AV91" s="634">
        <f t="shared" si="231"/>
        <v>0</v>
      </c>
      <c r="AW91" s="675" t="s">
        <v>1127</v>
      </c>
      <c r="AX91" s="639" t="str">
        <f t="shared" si="232"/>
        <v>12Yes</v>
      </c>
      <c r="AY91" s="639" t="str">
        <f t="shared" si="233"/>
        <v>12No</v>
      </c>
      <c r="AZ91" s="639" t="str">
        <f t="shared" si="234"/>
        <v>12Yes</v>
      </c>
      <c r="BA91" s="634" t="str">
        <f t="shared" si="235"/>
        <v>12</v>
      </c>
      <c r="BB91" s="634" t="str">
        <f t="shared" si="236"/>
        <v>12</v>
      </c>
      <c r="BC91" s="634" t="str">
        <f t="shared" si="237"/>
        <v>12</v>
      </c>
      <c r="BD91" s="640" t="str">
        <f t="shared" si="197"/>
        <v xml:space="preserve"> </v>
      </c>
      <c r="BE91" s="640" t="str">
        <f t="shared" si="198"/>
        <v xml:space="preserve"> </v>
      </c>
      <c r="BF91" s="640" t="str">
        <f t="shared" si="199"/>
        <v xml:space="preserve"> </v>
      </c>
      <c r="BG91" s="640" t="str">
        <f t="shared" si="200"/>
        <v xml:space="preserve"> </v>
      </c>
      <c r="BH91" s="640">
        <f t="shared" si="201"/>
        <v>42461</v>
      </c>
      <c r="BI91" s="677" t="str">
        <f t="shared" si="202"/>
        <v xml:space="preserve"> </v>
      </c>
      <c r="BJ91" s="640" t="str">
        <f t="shared" si="203"/>
        <v xml:space="preserve"> </v>
      </c>
      <c r="BK91" s="305" t="str">
        <f t="shared" si="204"/>
        <v xml:space="preserve"> </v>
      </c>
      <c r="BL91" s="523" t="str">
        <f t="shared" si="238"/>
        <v xml:space="preserve"> </v>
      </c>
      <c r="BM91" s="640" t="str">
        <f t="shared" si="205"/>
        <v xml:space="preserve"> </v>
      </c>
      <c r="BN91" s="640" t="str">
        <f t="shared" si="206"/>
        <v xml:space="preserve"> </v>
      </c>
      <c r="BO91" s="640" t="str">
        <f t="shared" si="207"/>
        <v xml:space="preserve"> </v>
      </c>
      <c r="BP91" s="640" t="str">
        <f t="shared" si="208"/>
        <v xml:space="preserve"> </v>
      </c>
      <c r="BQ91" s="640" t="str">
        <f t="shared" si="209"/>
        <v xml:space="preserve"> </v>
      </c>
      <c r="BR91" s="634">
        <f t="shared" si="210"/>
        <v>1</v>
      </c>
      <c r="BS91" s="728"/>
      <c r="BT91" s="640" t="str">
        <f t="shared" si="211"/>
        <v xml:space="preserve"> </v>
      </c>
    </row>
    <row r="92" spans="1:72" s="47" customFormat="1" ht="15" customHeight="1" x14ac:dyDescent="0.3">
      <c r="A92" s="43" t="s">
        <v>9</v>
      </c>
      <c r="B92" s="123" t="s">
        <v>81</v>
      </c>
      <c r="C92" s="134" t="str">
        <f>IF(VLOOKUP(B92,'Pivot Table'!$B$5:$G$2000,3,FALSE)=1,"Yes","No")</f>
        <v>Yes</v>
      </c>
      <c r="D92" s="170" t="str">
        <f t="shared" si="216"/>
        <v>In Progress</v>
      </c>
      <c r="E92" s="170" t="s">
        <v>713</v>
      </c>
      <c r="F92" s="170"/>
      <c r="G92" s="44"/>
      <c r="H92" s="118" t="s">
        <v>1127</v>
      </c>
      <c r="I92" s="214">
        <v>42461</v>
      </c>
      <c r="J92" s="170"/>
      <c r="K92" s="45" t="str">
        <f t="shared" si="217"/>
        <v>12X</v>
      </c>
      <c r="L92" s="45" t="str">
        <f t="shared" si="218"/>
        <v>12</v>
      </c>
      <c r="M92" s="44"/>
      <c r="N92" s="252" t="s">
        <v>1613</v>
      </c>
      <c r="O92" s="135" t="str">
        <f>IF(VLOOKUP(B92,'Pivot Table'!$B$5:$G$2000,2,FALSE)=1,"Yes","No")</f>
        <v>Yes</v>
      </c>
      <c r="P92" s="177" t="str">
        <f t="shared" si="219"/>
        <v>In Progress</v>
      </c>
      <c r="Q92" s="177" t="s">
        <v>713</v>
      </c>
      <c r="R92" s="399"/>
      <c r="S92" s="46" t="s">
        <v>1127</v>
      </c>
      <c r="T92" s="107">
        <v>42461</v>
      </c>
      <c r="U92" s="177"/>
      <c r="V92" s="135" t="str">
        <f t="shared" si="220"/>
        <v>12X</v>
      </c>
      <c r="W92" s="150" t="str">
        <f t="shared" si="221"/>
        <v>12</v>
      </c>
      <c r="X92" s="46"/>
      <c r="Y92" s="219" t="s">
        <v>1613</v>
      </c>
      <c r="Z92" s="136" t="str">
        <f>IF(VLOOKUP(B92,'Pivot Table'!$B$5:$G$2000,5,FALSE)=1,"Yes","No")</f>
        <v>Yes</v>
      </c>
      <c r="AA92" s="136" t="str">
        <f>IF(VLOOKUP(B92,'Pivot Table'!$B$5:$G$2000,4,FALSE)=1,"Yes","No")</f>
        <v>No</v>
      </c>
      <c r="AB92" s="181" t="str">
        <f t="shared" si="212"/>
        <v>In Progress</v>
      </c>
      <c r="AC92" s="185" t="s">
        <v>713</v>
      </c>
      <c r="AD92" s="185"/>
      <c r="AE92" s="363" t="s">
        <v>1127</v>
      </c>
      <c r="AF92" s="273">
        <v>42461</v>
      </c>
      <c r="AG92" s="181"/>
      <c r="AH92" s="133" t="str">
        <f t="shared" si="222"/>
        <v>12X</v>
      </c>
      <c r="AI92" s="151" t="str">
        <f t="shared" si="223"/>
        <v>12</v>
      </c>
      <c r="AJ92" s="457"/>
      <c r="AK92" s="650" t="s">
        <v>1613</v>
      </c>
      <c r="AL92" s="634">
        <f t="shared" si="224"/>
        <v>1</v>
      </c>
      <c r="AM92" s="634">
        <f t="shared" si="225"/>
        <v>1</v>
      </c>
      <c r="AN92" s="635">
        <f t="shared" si="226"/>
        <v>1</v>
      </c>
      <c r="AO92" s="636">
        <f t="shared" si="213"/>
        <v>3</v>
      </c>
      <c r="AP92" s="634">
        <f t="shared" si="227"/>
        <v>0</v>
      </c>
      <c r="AQ92" s="634">
        <f t="shared" si="228"/>
        <v>0</v>
      </c>
      <c r="AR92" s="634">
        <f t="shared" si="229"/>
        <v>0</v>
      </c>
      <c r="AS92" s="637">
        <f t="shared" si="214"/>
        <v>0</v>
      </c>
      <c r="AT92" s="638" t="str">
        <f t="shared" si="215"/>
        <v xml:space="preserve"> </v>
      </c>
      <c r="AU92" s="634">
        <f t="shared" si="230"/>
        <v>1</v>
      </c>
      <c r="AV92" s="634">
        <f t="shared" si="231"/>
        <v>1</v>
      </c>
      <c r="AW92" s="675" t="s">
        <v>1127</v>
      </c>
      <c r="AX92" s="639" t="str">
        <f t="shared" si="232"/>
        <v>12Yes</v>
      </c>
      <c r="AY92" s="639" t="str">
        <f t="shared" si="233"/>
        <v>12Yes</v>
      </c>
      <c r="AZ92" s="639" t="str">
        <f t="shared" si="234"/>
        <v>12Yes</v>
      </c>
      <c r="BA92" s="634" t="str">
        <f t="shared" si="235"/>
        <v>12</v>
      </c>
      <c r="BB92" s="634" t="str">
        <f t="shared" si="236"/>
        <v>12</v>
      </c>
      <c r="BC92" s="634" t="str">
        <f t="shared" si="237"/>
        <v>12</v>
      </c>
      <c r="BD92" s="640" t="str">
        <f t="shared" si="197"/>
        <v xml:space="preserve"> </v>
      </c>
      <c r="BE92" s="640" t="str">
        <f t="shared" si="198"/>
        <v xml:space="preserve"> </v>
      </c>
      <c r="BF92" s="640" t="str">
        <f t="shared" si="199"/>
        <v xml:space="preserve"> </v>
      </c>
      <c r="BG92" s="640" t="str">
        <f t="shared" si="200"/>
        <v xml:space="preserve"> </v>
      </c>
      <c r="BH92" s="640">
        <f t="shared" si="201"/>
        <v>42461</v>
      </c>
      <c r="BI92" s="677" t="str">
        <f t="shared" si="202"/>
        <v xml:space="preserve"> </v>
      </c>
      <c r="BJ92" s="640" t="str">
        <f t="shared" si="203"/>
        <v xml:space="preserve"> </v>
      </c>
      <c r="BK92" s="305" t="str">
        <f t="shared" si="204"/>
        <v xml:space="preserve"> </v>
      </c>
      <c r="BL92" s="523" t="str">
        <f t="shared" si="238"/>
        <v xml:space="preserve"> </v>
      </c>
      <c r="BM92" s="640" t="str">
        <f t="shared" si="205"/>
        <v xml:space="preserve"> </v>
      </c>
      <c r="BN92" s="640" t="str">
        <f t="shared" si="206"/>
        <v xml:space="preserve"> </v>
      </c>
      <c r="BO92" s="640" t="str">
        <f t="shared" si="207"/>
        <v xml:space="preserve"> </v>
      </c>
      <c r="BP92" s="640" t="str">
        <f t="shared" si="208"/>
        <v xml:space="preserve"> </v>
      </c>
      <c r="BQ92" s="640" t="str">
        <f t="shared" si="209"/>
        <v xml:space="preserve"> </v>
      </c>
      <c r="BR92" s="634">
        <f t="shared" si="210"/>
        <v>1</v>
      </c>
      <c r="BS92" s="728"/>
      <c r="BT92" s="640" t="str">
        <f t="shared" si="211"/>
        <v xml:space="preserve"> </v>
      </c>
    </row>
    <row r="93" spans="1:72" s="47" customFormat="1" ht="15" customHeight="1" x14ac:dyDescent="0.3">
      <c r="A93" s="43" t="s">
        <v>9</v>
      </c>
      <c r="B93" s="123" t="s">
        <v>82</v>
      </c>
      <c r="C93" s="134" t="str">
        <f>IF(VLOOKUP(B93,'Pivot Table'!$B$5:$G$2000,3,FALSE)=1,"Yes","No")</f>
        <v>Yes</v>
      </c>
      <c r="D93" s="170" t="str">
        <f t="shared" si="216"/>
        <v>In Progress</v>
      </c>
      <c r="E93" s="170" t="s">
        <v>713</v>
      </c>
      <c r="F93" s="170"/>
      <c r="G93" s="44"/>
      <c r="H93" s="118" t="s">
        <v>1127</v>
      </c>
      <c r="I93" s="214">
        <v>42461</v>
      </c>
      <c r="J93" s="170"/>
      <c r="K93" s="45" t="str">
        <f t="shared" si="217"/>
        <v>12X</v>
      </c>
      <c r="L93" s="45" t="str">
        <f t="shared" si="218"/>
        <v>12</v>
      </c>
      <c r="M93" s="44"/>
      <c r="N93" s="252" t="s">
        <v>1613</v>
      </c>
      <c r="O93" s="189" t="str">
        <f>IF(VLOOKUP(B93,'Pivot Table'!$B$5:$G$2000,2,FALSE)=1,"Yes","No")</f>
        <v>No</v>
      </c>
      <c r="P93" s="190" t="str">
        <f t="shared" si="219"/>
        <v xml:space="preserve"> </v>
      </c>
      <c r="Q93" s="190"/>
      <c r="R93" s="190"/>
      <c r="S93" s="191"/>
      <c r="T93" s="190"/>
      <c r="U93" s="190"/>
      <c r="V93" s="189" t="str">
        <f t="shared" si="220"/>
        <v>12</v>
      </c>
      <c r="W93" s="196" t="str">
        <f t="shared" si="221"/>
        <v>12</v>
      </c>
      <c r="X93" s="191"/>
      <c r="Y93" s="404"/>
      <c r="Z93" s="207" t="str">
        <f>IF(VLOOKUP(B93,'Pivot Table'!$B$5:$G$2000,5,FALSE)=1,"Yes","No")</f>
        <v>Yes</v>
      </c>
      <c r="AA93" s="207" t="str">
        <f>IF(VLOOKUP(B93,'Pivot Table'!$B$5:$G$2000,4,FALSE)=1,"Yes","No")</f>
        <v>No</v>
      </c>
      <c r="AB93" s="185" t="str">
        <f t="shared" si="212"/>
        <v>In Progress</v>
      </c>
      <c r="AC93" s="185" t="s">
        <v>713</v>
      </c>
      <c r="AD93" s="185"/>
      <c r="AE93" s="363" t="s">
        <v>1127</v>
      </c>
      <c r="AF93" s="273">
        <v>42461</v>
      </c>
      <c r="AG93" s="185"/>
      <c r="AH93" s="208" t="str">
        <f t="shared" si="222"/>
        <v>12X</v>
      </c>
      <c r="AI93" s="209" t="str">
        <f t="shared" si="223"/>
        <v>12</v>
      </c>
      <c r="AJ93" s="458"/>
      <c r="AK93" s="652" t="s">
        <v>1613</v>
      </c>
      <c r="AL93" s="634">
        <f t="shared" si="224"/>
        <v>1</v>
      </c>
      <c r="AM93" s="634">
        <f t="shared" si="225"/>
        <v>0</v>
      </c>
      <c r="AN93" s="635">
        <f t="shared" si="226"/>
        <v>1</v>
      </c>
      <c r="AO93" s="636">
        <f t="shared" si="213"/>
        <v>2</v>
      </c>
      <c r="AP93" s="634">
        <f t="shared" si="227"/>
        <v>0</v>
      </c>
      <c r="AQ93" s="634">
        <f t="shared" si="228"/>
        <v>0</v>
      </c>
      <c r="AR93" s="634">
        <f t="shared" si="229"/>
        <v>0</v>
      </c>
      <c r="AS93" s="637">
        <f t="shared" si="214"/>
        <v>0</v>
      </c>
      <c r="AT93" s="638" t="str">
        <f t="shared" si="215"/>
        <v xml:space="preserve"> </v>
      </c>
      <c r="AU93" s="634">
        <f t="shared" si="230"/>
        <v>1</v>
      </c>
      <c r="AV93" s="634">
        <f t="shared" si="231"/>
        <v>0</v>
      </c>
      <c r="AW93" s="675" t="s">
        <v>1127</v>
      </c>
      <c r="AX93" s="639" t="str">
        <f t="shared" si="232"/>
        <v>12Yes</v>
      </c>
      <c r="AY93" s="639" t="str">
        <f t="shared" si="233"/>
        <v>12No</v>
      </c>
      <c r="AZ93" s="639" t="str">
        <f t="shared" si="234"/>
        <v>12Yes</v>
      </c>
      <c r="BA93" s="634" t="str">
        <f t="shared" si="235"/>
        <v>12</v>
      </c>
      <c r="BB93" s="634" t="str">
        <f t="shared" si="236"/>
        <v>12</v>
      </c>
      <c r="BC93" s="634" t="str">
        <f t="shared" si="237"/>
        <v>12</v>
      </c>
      <c r="BD93" s="640" t="str">
        <f t="shared" si="197"/>
        <v xml:space="preserve"> </v>
      </c>
      <c r="BE93" s="640" t="str">
        <f t="shared" si="198"/>
        <v xml:space="preserve"> </v>
      </c>
      <c r="BF93" s="640" t="str">
        <f t="shared" si="199"/>
        <v xml:space="preserve"> </v>
      </c>
      <c r="BG93" s="640" t="str">
        <f t="shared" si="200"/>
        <v xml:space="preserve"> </v>
      </c>
      <c r="BH93" s="640">
        <f t="shared" si="201"/>
        <v>42461</v>
      </c>
      <c r="BI93" s="677" t="str">
        <f t="shared" si="202"/>
        <v xml:space="preserve"> </v>
      </c>
      <c r="BJ93" s="640" t="str">
        <f t="shared" si="203"/>
        <v xml:space="preserve"> </v>
      </c>
      <c r="BK93" s="305" t="str">
        <f t="shared" si="204"/>
        <v xml:space="preserve"> </v>
      </c>
      <c r="BL93" s="523" t="str">
        <f t="shared" si="238"/>
        <v xml:space="preserve"> </v>
      </c>
      <c r="BM93" s="640" t="str">
        <f t="shared" si="205"/>
        <v xml:space="preserve"> </v>
      </c>
      <c r="BN93" s="640" t="str">
        <f t="shared" si="206"/>
        <v xml:space="preserve"> </v>
      </c>
      <c r="BO93" s="640" t="str">
        <f t="shared" si="207"/>
        <v xml:space="preserve"> </v>
      </c>
      <c r="BP93" s="640" t="str">
        <f t="shared" si="208"/>
        <v xml:space="preserve"> </v>
      </c>
      <c r="BQ93" s="640" t="str">
        <f t="shared" si="209"/>
        <v xml:space="preserve"> </v>
      </c>
      <c r="BR93" s="634">
        <f t="shared" si="210"/>
        <v>1</v>
      </c>
      <c r="BS93" s="728"/>
      <c r="BT93" s="640" t="str">
        <f t="shared" si="211"/>
        <v xml:space="preserve"> </v>
      </c>
    </row>
    <row r="94" spans="1:72" s="47" customFormat="1" ht="15" customHeight="1" x14ac:dyDescent="0.3">
      <c r="A94" s="43" t="s">
        <v>9</v>
      </c>
      <c r="B94" s="123" t="s">
        <v>83</v>
      </c>
      <c r="C94" s="134" t="str">
        <f>IF(VLOOKUP(B94,'Pivot Table'!$B$5:$G$2000,3,FALSE)=1,"Yes","No")</f>
        <v>Yes</v>
      </c>
      <c r="D94" s="170" t="str">
        <f t="shared" si="216"/>
        <v>In Progress</v>
      </c>
      <c r="E94" s="170" t="s">
        <v>713</v>
      </c>
      <c r="F94" s="170"/>
      <c r="G94" s="44"/>
      <c r="H94" s="44" t="s">
        <v>1127</v>
      </c>
      <c r="I94" s="214">
        <v>42461</v>
      </c>
      <c r="J94" s="170"/>
      <c r="K94" s="45" t="str">
        <f t="shared" si="217"/>
        <v>12X</v>
      </c>
      <c r="L94" s="45" t="str">
        <f t="shared" si="218"/>
        <v>12</v>
      </c>
      <c r="M94" s="44"/>
      <c r="N94" s="252" t="s">
        <v>1613</v>
      </c>
      <c r="O94" s="400" t="str">
        <f>IF(VLOOKUP(B94,'Pivot Table'!$B$5:$G$2000,2,FALSE)=1,"Yes","No")</f>
        <v>Yes</v>
      </c>
      <c r="P94" s="399" t="str">
        <f t="shared" si="219"/>
        <v>In Progress</v>
      </c>
      <c r="Q94" s="399" t="s">
        <v>713</v>
      </c>
      <c r="R94" s="399"/>
      <c r="S94" s="266" t="s">
        <v>1127</v>
      </c>
      <c r="T94" s="107">
        <v>42461</v>
      </c>
      <c r="U94" s="399"/>
      <c r="V94" s="400" t="str">
        <f t="shared" si="220"/>
        <v>12X</v>
      </c>
      <c r="W94" s="401" t="str">
        <f t="shared" si="221"/>
        <v>12</v>
      </c>
      <c r="X94" s="266"/>
      <c r="Y94" s="406"/>
      <c r="Z94" s="207" t="str">
        <f>IF(VLOOKUP(B94,'Pivot Table'!$B$5:$G$2000,5,FALSE)=1,"Yes","No")</f>
        <v>Yes</v>
      </c>
      <c r="AA94" s="207" t="str">
        <f>IF(VLOOKUP(B94,'Pivot Table'!$B$5:$G$2000,4,FALSE)=1,"Yes","No")</f>
        <v>No</v>
      </c>
      <c r="AB94" s="185" t="str">
        <f t="shared" si="212"/>
        <v>In Progress</v>
      </c>
      <c r="AC94" s="185" t="s">
        <v>713</v>
      </c>
      <c r="AD94" s="185"/>
      <c r="AE94" s="363" t="s">
        <v>1127</v>
      </c>
      <c r="AF94" s="273">
        <v>42461</v>
      </c>
      <c r="AG94" s="185"/>
      <c r="AH94" s="208" t="str">
        <f t="shared" si="222"/>
        <v>12X</v>
      </c>
      <c r="AI94" s="209" t="str">
        <f t="shared" si="223"/>
        <v>12</v>
      </c>
      <c r="AJ94" s="458"/>
      <c r="AK94" s="652" t="s">
        <v>1613</v>
      </c>
      <c r="AL94" s="634">
        <f t="shared" si="224"/>
        <v>1</v>
      </c>
      <c r="AM94" s="634">
        <f t="shared" si="225"/>
        <v>1</v>
      </c>
      <c r="AN94" s="635">
        <f t="shared" si="226"/>
        <v>1</v>
      </c>
      <c r="AO94" s="636">
        <f t="shared" si="213"/>
        <v>3</v>
      </c>
      <c r="AP94" s="634">
        <f t="shared" si="227"/>
        <v>0</v>
      </c>
      <c r="AQ94" s="634">
        <f t="shared" si="228"/>
        <v>0</v>
      </c>
      <c r="AR94" s="634">
        <f t="shared" si="229"/>
        <v>0</v>
      </c>
      <c r="AS94" s="637">
        <f t="shared" si="214"/>
        <v>0</v>
      </c>
      <c r="AT94" s="638" t="str">
        <f t="shared" si="215"/>
        <v xml:space="preserve"> </v>
      </c>
      <c r="AU94" s="634">
        <f t="shared" si="230"/>
        <v>1</v>
      </c>
      <c r="AV94" s="634">
        <f t="shared" si="231"/>
        <v>1</v>
      </c>
      <c r="AW94" s="675" t="s">
        <v>1127</v>
      </c>
      <c r="AX94" s="639" t="str">
        <f t="shared" si="232"/>
        <v>12Yes</v>
      </c>
      <c r="AY94" s="639" t="str">
        <f t="shared" si="233"/>
        <v>12Yes</v>
      </c>
      <c r="AZ94" s="639" t="str">
        <f t="shared" si="234"/>
        <v>12Yes</v>
      </c>
      <c r="BA94" s="634" t="str">
        <f t="shared" si="235"/>
        <v>12</v>
      </c>
      <c r="BB94" s="634" t="str">
        <f t="shared" si="236"/>
        <v>12</v>
      </c>
      <c r="BC94" s="634" t="str">
        <f t="shared" si="237"/>
        <v>12</v>
      </c>
      <c r="BD94" s="640" t="str">
        <f t="shared" si="197"/>
        <v xml:space="preserve"> </v>
      </c>
      <c r="BE94" s="640" t="str">
        <f t="shared" si="198"/>
        <v xml:space="preserve"> </v>
      </c>
      <c r="BF94" s="640" t="str">
        <f t="shared" si="199"/>
        <v xml:space="preserve"> </v>
      </c>
      <c r="BG94" s="640" t="str">
        <f t="shared" si="200"/>
        <v xml:space="preserve"> </v>
      </c>
      <c r="BH94" s="640">
        <f t="shared" si="201"/>
        <v>42461</v>
      </c>
      <c r="BI94" s="677" t="str">
        <f t="shared" si="202"/>
        <v xml:space="preserve"> </v>
      </c>
      <c r="BJ94" s="640" t="str">
        <f t="shared" si="203"/>
        <v xml:space="preserve"> </v>
      </c>
      <c r="BK94" s="305" t="str">
        <f t="shared" si="204"/>
        <v xml:space="preserve"> </v>
      </c>
      <c r="BL94" s="523" t="str">
        <f t="shared" si="238"/>
        <v xml:space="preserve"> </v>
      </c>
      <c r="BM94" s="640" t="str">
        <f t="shared" si="205"/>
        <v xml:space="preserve"> </v>
      </c>
      <c r="BN94" s="640" t="str">
        <f t="shared" si="206"/>
        <v xml:space="preserve"> </v>
      </c>
      <c r="BO94" s="640" t="str">
        <f t="shared" si="207"/>
        <v xml:space="preserve"> </v>
      </c>
      <c r="BP94" s="640" t="str">
        <f t="shared" si="208"/>
        <v xml:space="preserve"> </v>
      </c>
      <c r="BQ94" s="640" t="str">
        <f t="shared" si="209"/>
        <v xml:space="preserve"> </v>
      </c>
      <c r="BR94" s="634">
        <f t="shared" si="210"/>
        <v>1</v>
      </c>
      <c r="BS94" s="728"/>
      <c r="BT94" s="640" t="str">
        <f t="shared" si="211"/>
        <v xml:space="preserve"> </v>
      </c>
    </row>
    <row r="95" spans="1:72" s="47" customFormat="1" ht="15" customHeight="1" x14ac:dyDescent="0.3">
      <c r="A95" s="43" t="s">
        <v>9</v>
      </c>
      <c r="B95" s="123" t="s">
        <v>84</v>
      </c>
      <c r="C95" s="134" t="str">
        <f>IF(VLOOKUP(B95,'Pivot Table'!$B$5:$G$2000,3,FALSE)=1,"Yes","No")</f>
        <v>Yes</v>
      </c>
      <c r="D95" s="170" t="str">
        <f t="shared" si="216"/>
        <v>In Progress</v>
      </c>
      <c r="E95" s="170" t="s">
        <v>713</v>
      </c>
      <c r="F95" s="170"/>
      <c r="G95" s="44"/>
      <c r="H95" s="44" t="s">
        <v>1127</v>
      </c>
      <c r="I95" s="214">
        <v>42461</v>
      </c>
      <c r="J95" s="170"/>
      <c r="K95" s="45" t="str">
        <f t="shared" si="217"/>
        <v>12X</v>
      </c>
      <c r="L95" s="45" t="str">
        <f t="shared" si="218"/>
        <v>12</v>
      </c>
      <c r="M95" s="44"/>
      <c r="N95" s="252" t="s">
        <v>1613</v>
      </c>
      <c r="O95" s="135" t="str">
        <f>IF(VLOOKUP(B95,'Pivot Table'!$B$5:$G$2000,2,FALSE)=1,"Yes","No")</f>
        <v>Yes</v>
      </c>
      <c r="P95" s="177" t="str">
        <f t="shared" si="219"/>
        <v>In Progress</v>
      </c>
      <c r="Q95" s="177" t="s">
        <v>713</v>
      </c>
      <c r="R95" s="177"/>
      <c r="S95" s="46" t="s">
        <v>1127</v>
      </c>
      <c r="T95" s="107">
        <v>42461</v>
      </c>
      <c r="U95" s="177"/>
      <c r="V95" s="135" t="str">
        <f t="shared" si="220"/>
        <v>12X</v>
      </c>
      <c r="W95" s="150" t="str">
        <f t="shared" si="221"/>
        <v>12</v>
      </c>
      <c r="X95" s="46"/>
      <c r="Y95" s="219" t="s">
        <v>1613</v>
      </c>
      <c r="Z95" s="207" t="str">
        <f>IF(VLOOKUP(B95,'Pivot Table'!$B$5:$G$2000,5,FALSE)=1,"Yes","No")</f>
        <v>Yes</v>
      </c>
      <c r="AA95" s="207" t="str">
        <f>IF(VLOOKUP(B95,'Pivot Table'!$B$5:$G$2000,4,FALSE)=1,"Yes","No")</f>
        <v>No</v>
      </c>
      <c r="AB95" s="185" t="str">
        <f t="shared" si="212"/>
        <v>In Progress</v>
      </c>
      <c r="AC95" s="185" t="s">
        <v>713</v>
      </c>
      <c r="AD95" s="185"/>
      <c r="AE95" s="363" t="s">
        <v>1127</v>
      </c>
      <c r="AF95" s="273">
        <v>42461</v>
      </c>
      <c r="AG95" s="185"/>
      <c r="AH95" s="208" t="str">
        <f t="shared" si="222"/>
        <v>12X</v>
      </c>
      <c r="AI95" s="209" t="str">
        <f t="shared" si="223"/>
        <v>12</v>
      </c>
      <c r="AJ95" s="458"/>
      <c r="AK95" s="652" t="s">
        <v>1613</v>
      </c>
      <c r="AL95" s="634">
        <f t="shared" si="224"/>
        <v>1</v>
      </c>
      <c r="AM95" s="634">
        <f t="shared" si="225"/>
        <v>1</v>
      </c>
      <c r="AN95" s="635">
        <f t="shared" si="226"/>
        <v>1</v>
      </c>
      <c r="AO95" s="636">
        <f t="shared" si="213"/>
        <v>3</v>
      </c>
      <c r="AP95" s="634">
        <f t="shared" si="227"/>
        <v>0</v>
      </c>
      <c r="AQ95" s="634">
        <f t="shared" si="228"/>
        <v>0</v>
      </c>
      <c r="AR95" s="634">
        <f t="shared" si="229"/>
        <v>0</v>
      </c>
      <c r="AS95" s="637">
        <f t="shared" si="214"/>
        <v>0</v>
      </c>
      <c r="AT95" s="638" t="str">
        <f t="shared" si="215"/>
        <v xml:space="preserve"> </v>
      </c>
      <c r="AU95" s="634">
        <f t="shared" si="230"/>
        <v>1</v>
      </c>
      <c r="AV95" s="634">
        <f t="shared" si="231"/>
        <v>1</v>
      </c>
      <c r="AW95" s="675" t="s">
        <v>1127</v>
      </c>
      <c r="AX95" s="639" t="str">
        <f t="shared" si="232"/>
        <v>12Yes</v>
      </c>
      <c r="AY95" s="639" t="str">
        <f t="shared" si="233"/>
        <v>12Yes</v>
      </c>
      <c r="AZ95" s="639" t="str">
        <f t="shared" si="234"/>
        <v>12Yes</v>
      </c>
      <c r="BA95" s="634" t="str">
        <f t="shared" si="235"/>
        <v>12</v>
      </c>
      <c r="BB95" s="634" t="str">
        <f t="shared" si="236"/>
        <v>12</v>
      </c>
      <c r="BC95" s="634" t="str">
        <f t="shared" si="237"/>
        <v>12</v>
      </c>
      <c r="BD95" s="640" t="str">
        <f t="shared" si="197"/>
        <v xml:space="preserve"> </v>
      </c>
      <c r="BE95" s="640" t="str">
        <f t="shared" si="198"/>
        <v xml:space="preserve"> </v>
      </c>
      <c r="BF95" s="640" t="str">
        <f t="shared" si="199"/>
        <v xml:space="preserve"> </v>
      </c>
      <c r="BG95" s="640" t="str">
        <f t="shared" si="200"/>
        <v xml:space="preserve"> </v>
      </c>
      <c r="BH95" s="640">
        <f t="shared" si="201"/>
        <v>42461</v>
      </c>
      <c r="BI95" s="677" t="str">
        <f t="shared" si="202"/>
        <v xml:space="preserve"> </v>
      </c>
      <c r="BJ95" s="640" t="str">
        <f t="shared" si="203"/>
        <v xml:space="preserve"> </v>
      </c>
      <c r="BK95" s="305" t="str">
        <f t="shared" si="204"/>
        <v xml:space="preserve"> </v>
      </c>
      <c r="BL95" s="523" t="str">
        <f t="shared" si="238"/>
        <v xml:space="preserve"> </v>
      </c>
      <c r="BM95" s="640" t="str">
        <f t="shared" si="205"/>
        <v xml:space="preserve"> </v>
      </c>
      <c r="BN95" s="640" t="str">
        <f t="shared" si="206"/>
        <v xml:space="preserve"> </v>
      </c>
      <c r="BO95" s="640" t="str">
        <f t="shared" si="207"/>
        <v xml:space="preserve"> </v>
      </c>
      <c r="BP95" s="640" t="str">
        <f t="shared" si="208"/>
        <v xml:space="preserve"> </v>
      </c>
      <c r="BQ95" s="640" t="str">
        <f t="shared" si="209"/>
        <v xml:space="preserve"> </v>
      </c>
      <c r="BR95" s="634">
        <f t="shared" si="210"/>
        <v>1</v>
      </c>
      <c r="BS95" s="728"/>
      <c r="BT95" s="640" t="str">
        <f t="shared" si="211"/>
        <v xml:space="preserve"> </v>
      </c>
    </row>
    <row r="96" spans="1:72" s="47" customFormat="1" ht="15" customHeight="1" x14ac:dyDescent="0.3">
      <c r="A96" s="43" t="s">
        <v>9</v>
      </c>
      <c r="B96" s="123" t="s">
        <v>85</v>
      </c>
      <c r="C96" s="134" t="str">
        <f>IF(VLOOKUP(B96,'Pivot Table'!$B$5:$G$2000,3,FALSE)=1,"Yes","No")</f>
        <v>Yes</v>
      </c>
      <c r="D96" s="170" t="str">
        <f t="shared" si="216"/>
        <v>In Progress</v>
      </c>
      <c r="E96" s="170" t="s">
        <v>713</v>
      </c>
      <c r="F96" s="170"/>
      <c r="G96" s="44"/>
      <c r="H96" s="44" t="s">
        <v>1127</v>
      </c>
      <c r="I96" s="214">
        <v>42461</v>
      </c>
      <c r="J96" s="170"/>
      <c r="K96" s="45" t="str">
        <f t="shared" si="217"/>
        <v>12X</v>
      </c>
      <c r="L96" s="45" t="str">
        <f t="shared" si="218"/>
        <v>12</v>
      </c>
      <c r="M96" s="44"/>
      <c r="N96" s="252" t="s">
        <v>1613</v>
      </c>
      <c r="O96" s="135" t="str">
        <f>IF(VLOOKUP(B96,'Pivot Table'!$B$5:$G$2000,2,FALSE)=1,"Yes","No")</f>
        <v>Yes</v>
      </c>
      <c r="P96" s="177" t="str">
        <f t="shared" si="219"/>
        <v>In Progress</v>
      </c>
      <c r="Q96" s="177" t="s">
        <v>713</v>
      </c>
      <c r="R96" s="177"/>
      <c r="S96" s="46" t="s">
        <v>1127</v>
      </c>
      <c r="T96" s="107">
        <v>42461</v>
      </c>
      <c r="U96" s="177"/>
      <c r="V96" s="135" t="str">
        <f t="shared" si="220"/>
        <v>12X</v>
      </c>
      <c r="W96" s="150" t="str">
        <f t="shared" si="221"/>
        <v>12</v>
      </c>
      <c r="X96" s="46"/>
      <c r="Y96" s="219" t="s">
        <v>1613</v>
      </c>
      <c r="Z96" s="207" t="str">
        <f>IF(VLOOKUP(B96,'Pivot Table'!$B$5:$G$2000,5,FALSE)=1,"Yes","No")</f>
        <v>Yes</v>
      </c>
      <c r="AA96" s="207" t="str">
        <f>IF(VLOOKUP(B96,'Pivot Table'!$B$5:$G$2000,4,FALSE)=1,"Yes","No")</f>
        <v>No</v>
      </c>
      <c r="AB96" s="185" t="str">
        <f t="shared" si="212"/>
        <v>In Progress</v>
      </c>
      <c r="AC96" s="185" t="s">
        <v>713</v>
      </c>
      <c r="AD96" s="185"/>
      <c r="AE96" s="363" t="s">
        <v>1127</v>
      </c>
      <c r="AF96" s="273">
        <v>42461</v>
      </c>
      <c r="AG96" s="185"/>
      <c r="AH96" s="208" t="str">
        <f t="shared" si="222"/>
        <v>12X</v>
      </c>
      <c r="AI96" s="209" t="str">
        <f t="shared" si="223"/>
        <v>12</v>
      </c>
      <c r="AJ96" s="458"/>
      <c r="AK96" s="652" t="s">
        <v>1613</v>
      </c>
      <c r="AL96" s="634">
        <f t="shared" si="224"/>
        <v>1</v>
      </c>
      <c r="AM96" s="634">
        <f t="shared" si="225"/>
        <v>1</v>
      </c>
      <c r="AN96" s="635">
        <f t="shared" si="226"/>
        <v>1</v>
      </c>
      <c r="AO96" s="636">
        <f t="shared" si="213"/>
        <v>3</v>
      </c>
      <c r="AP96" s="634">
        <f t="shared" si="227"/>
        <v>0</v>
      </c>
      <c r="AQ96" s="634">
        <f t="shared" si="228"/>
        <v>0</v>
      </c>
      <c r="AR96" s="634">
        <f t="shared" si="229"/>
        <v>0</v>
      </c>
      <c r="AS96" s="637">
        <f t="shared" si="214"/>
        <v>0</v>
      </c>
      <c r="AT96" s="638" t="str">
        <f t="shared" si="215"/>
        <v xml:space="preserve"> </v>
      </c>
      <c r="AU96" s="634">
        <f t="shared" si="230"/>
        <v>1</v>
      </c>
      <c r="AV96" s="634">
        <f t="shared" si="231"/>
        <v>1</v>
      </c>
      <c r="AW96" s="675" t="s">
        <v>1127</v>
      </c>
      <c r="AX96" s="639" t="str">
        <f t="shared" si="232"/>
        <v>12Yes</v>
      </c>
      <c r="AY96" s="639" t="str">
        <f t="shared" si="233"/>
        <v>12Yes</v>
      </c>
      <c r="AZ96" s="639" t="str">
        <f t="shared" si="234"/>
        <v>12Yes</v>
      </c>
      <c r="BA96" s="634" t="str">
        <f t="shared" si="235"/>
        <v>12</v>
      </c>
      <c r="BB96" s="634" t="str">
        <f t="shared" si="236"/>
        <v>12</v>
      </c>
      <c r="BC96" s="634" t="str">
        <f t="shared" si="237"/>
        <v>12</v>
      </c>
      <c r="BD96" s="640" t="str">
        <f t="shared" si="197"/>
        <v xml:space="preserve"> </v>
      </c>
      <c r="BE96" s="640" t="str">
        <f t="shared" si="198"/>
        <v xml:space="preserve"> </v>
      </c>
      <c r="BF96" s="640" t="str">
        <f t="shared" si="199"/>
        <v xml:space="preserve"> </v>
      </c>
      <c r="BG96" s="640" t="str">
        <f t="shared" si="200"/>
        <v xml:space="preserve"> </v>
      </c>
      <c r="BH96" s="640">
        <f t="shared" si="201"/>
        <v>42461</v>
      </c>
      <c r="BI96" s="677" t="str">
        <f t="shared" si="202"/>
        <v xml:space="preserve"> </v>
      </c>
      <c r="BJ96" s="640" t="str">
        <f t="shared" si="203"/>
        <v xml:space="preserve"> </v>
      </c>
      <c r="BK96" s="305" t="str">
        <f t="shared" si="204"/>
        <v xml:space="preserve"> </v>
      </c>
      <c r="BL96" s="523" t="str">
        <f t="shared" si="238"/>
        <v xml:space="preserve"> </v>
      </c>
      <c r="BM96" s="640" t="str">
        <f t="shared" si="205"/>
        <v xml:space="preserve"> </v>
      </c>
      <c r="BN96" s="640" t="str">
        <f t="shared" si="206"/>
        <v xml:space="preserve"> </v>
      </c>
      <c r="BO96" s="640" t="str">
        <f t="shared" si="207"/>
        <v xml:space="preserve"> </v>
      </c>
      <c r="BP96" s="640" t="str">
        <f t="shared" si="208"/>
        <v xml:space="preserve"> </v>
      </c>
      <c r="BQ96" s="640" t="str">
        <f t="shared" si="209"/>
        <v xml:space="preserve"> </v>
      </c>
      <c r="BR96" s="634">
        <f t="shared" si="210"/>
        <v>1</v>
      </c>
      <c r="BS96" s="728"/>
      <c r="BT96" s="640" t="str">
        <f t="shared" si="211"/>
        <v xml:space="preserve"> </v>
      </c>
    </row>
    <row r="97" spans="1:72" s="47" customFormat="1" ht="15" customHeight="1" x14ac:dyDescent="0.3">
      <c r="A97" s="43" t="s">
        <v>9</v>
      </c>
      <c r="B97" s="43" t="s">
        <v>86</v>
      </c>
      <c r="C97" s="134" t="str">
        <f>IF(VLOOKUP(B97,'Pivot Table'!$B$5:$G$2000,3,FALSE)=1,"Yes","No")</f>
        <v>Yes</v>
      </c>
      <c r="D97" s="170" t="str">
        <f t="shared" si="216"/>
        <v>In Progress</v>
      </c>
      <c r="E97" s="170" t="s">
        <v>713</v>
      </c>
      <c r="F97" s="170"/>
      <c r="G97" s="44"/>
      <c r="H97" s="44" t="s">
        <v>1127</v>
      </c>
      <c r="I97" s="214">
        <v>42461</v>
      </c>
      <c r="J97" s="170"/>
      <c r="K97" s="45" t="str">
        <f t="shared" si="217"/>
        <v>12X</v>
      </c>
      <c r="L97" s="45" t="str">
        <f t="shared" si="218"/>
        <v>12</v>
      </c>
      <c r="M97" s="44"/>
      <c r="N97" s="252"/>
      <c r="O97" s="189" t="str">
        <f>IF(VLOOKUP(B97,'Pivot Table'!$B$5:$G$2000,2,FALSE)=1,"Yes","No")</f>
        <v>No</v>
      </c>
      <c r="P97" s="190" t="str">
        <f t="shared" si="219"/>
        <v xml:space="preserve"> </v>
      </c>
      <c r="Q97" s="190"/>
      <c r="R97" s="190"/>
      <c r="S97" s="191"/>
      <c r="T97" s="190"/>
      <c r="U97" s="190"/>
      <c r="V97" s="189" t="str">
        <f t="shared" si="220"/>
        <v>12</v>
      </c>
      <c r="W97" s="196" t="str">
        <f t="shared" si="221"/>
        <v>12</v>
      </c>
      <c r="X97" s="191"/>
      <c r="Y97" s="404"/>
      <c r="Z97" s="192" t="str">
        <f>IF(VLOOKUP(B97,'Pivot Table'!$B$5:$G$2000,5,FALSE)=1,"Yes","No")</f>
        <v>No</v>
      </c>
      <c r="AA97" s="192" t="str">
        <f>IF(VLOOKUP(B97,'Pivot Table'!$B$5:$G$2000,4,FALSE)=1,"Yes","No")</f>
        <v>No</v>
      </c>
      <c r="AB97" s="190" t="str">
        <f t="shared" si="212"/>
        <v xml:space="preserve"> </v>
      </c>
      <c r="AC97" s="190"/>
      <c r="AD97" s="190"/>
      <c r="AE97" s="191"/>
      <c r="AF97" s="190"/>
      <c r="AG97" s="190"/>
      <c r="AH97" s="189" t="str">
        <f t="shared" si="222"/>
        <v>12</v>
      </c>
      <c r="AI97" s="196" t="str">
        <f t="shared" si="223"/>
        <v>12</v>
      </c>
      <c r="AJ97" s="456"/>
      <c r="AK97" s="651"/>
      <c r="AL97" s="634">
        <f t="shared" si="224"/>
        <v>1</v>
      </c>
      <c r="AM97" s="634">
        <f t="shared" si="225"/>
        <v>0</v>
      </c>
      <c r="AN97" s="635">
        <f t="shared" si="226"/>
        <v>0</v>
      </c>
      <c r="AO97" s="636">
        <f t="shared" si="213"/>
        <v>1</v>
      </c>
      <c r="AP97" s="634">
        <f t="shared" si="227"/>
        <v>0</v>
      </c>
      <c r="AQ97" s="634">
        <f t="shared" si="228"/>
        <v>0</v>
      </c>
      <c r="AR97" s="634">
        <f t="shared" si="229"/>
        <v>0</v>
      </c>
      <c r="AS97" s="637">
        <f t="shared" si="214"/>
        <v>0</v>
      </c>
      <c r="AT97" s="638" t="str">
        <f t="shared" si="215"/>
        <v xml:space="preserve"> </v>
      </c>
      <c r="AU97" s="634">
        <f t="shared" si="230"/>
        <v>1</v>
      </c>
      <c r="AV97" s="634">
        <f t="shared" si="231"/>
        <v>0</v>
      </c>
      <c r="AW97" s="675" t="s">
        <v>1127</v>
      </c>
      <c r="AX97" s="639" t="str">
        <f t="shared" si="232"/>
        <v>12Yes</v>
      </c>
      <c r="AY97" s="639" t="str">
        <f t="shared" si="233"/>
        <v>12No</v>
      </c>
      <c r="AZ97" s="639" t="str">
        <f t="shared" si="234"/>
        <v>12No</v>
      </c>
      <c r="BA97" s="634" t="str">
        <f t="shared" si="235"/>
        <v>12</v>
      </c>
      <c r="BB97" s="634" t="str">
        <f t="shared" si="236"/>
        <v>12</v>
      </c>
      <c r="BC97" s="634" t="str">
        <f t="shared" si="237"/>
        <v>12</v>
      </c>
      <c r="BD97" s="640" t="str">
        <f t="shared" si="197"/>
        <v xml:space="preserve"> </v>
      </c>
      <c r="BE97" s="640" t="str">
        <f t="shared" si="198"/>
        <v xml:space="preserve"> </v>
      </c>
      <c r="BF97" s="640" t="str">
        <f t="shared" si="199"/>
        <v xml:space="preserve"> </v>
      </c>
      <c r="BG97" s="640" t="str">
        <f t="shared" si="200"/>
        <v xml:space="preserve"> </v>
      </c>
      <c r="BH97" s="640">
        <f t="shared" si="201"/>
        <v>42461</v>
      </c>
      <c r="BI97" s="677" t="str">
        <f t="shared" si="202"/>
        <v xml:space="preserve"> </v>
      </c>
      <c r="BJ97" s="640" t="str">
        <f t="shared" si="203"/>
        <v xml:space="preserve"> </v>
      </c>
      <c r="BK97" s="305" t="str">
        <f t="shared" si="204"/>
        <v xml:space="preserve"> </v>
      </c>
      <c r="BL97" s="523" t="str">
        <f t="shared" si="238"/>
        <v xml:space="preserve"> </v>
      </c>
      <c r="BM97" s="640" t="str">
        <f t="shared" si="205"/>
        <v xml:space="preserve"> </v>
      </c>
      <c r="BN97" s="640" t="str">
        <f t="shared" si="206"/>
        <v xml:space="preserve"> </v>
      </c>
      <c r="BO97" s="640" t="str">
        <f t="shared" si="207"/>
        <v xml:space="preserve"> </v>
      </c>
      <c r="BP97" s="640" t="str">
        <f t="shared" si="208"/>
        <v xml:space="preserve"> </v>
      </c>
      <c r="BQ97" s="640" t="str">
        <f t="shared" si="209"/>
        <v xml:space="preserve"> </v>
      </c>
      <c r="BR97" s="634">
        <f t="shared" si="210"/>
        <v>1</v>
      </c>
      <c r="BS97" s="728"/>
      <c r="BT97" s="640" t="str">
        <f t="shared" si="211"/>
        <v xml:space="preserve"> </v>
      </c>
    </row>
    <row r="98" spans="1:72" s="47" customFormat="1" ht="15" customHeight="1" x14ac:dyDescent="0.3">
      <c r="A98" s="43" t="s">
        <v>9</v>
      </c>
      <c r="B98" s="123" t="s">
        <v>87</v>
      </c>
      <c r="C98" s="134" t="str">
        <f>IF(VLOOKUP(B98,'Pivot Table'!$B$5:$G$2000,3,FALSE)=1,"Yes","No")</f>
        <v>Yes</v>
      </c>
      <c r="D98" s="170" t="str">
        <f t="shared" si="216"/>
        <v>Yes</v>
      </c>
      <c r="E98" s="170"/>
      <c r="F98" s="170"/>
      <c r="G98" s="44" t="s">
        <v>1127</v>
      </c>
      <c r="H98" s="44" t="s">
        <v>1127</v>
      </c>
      <c r="I98" s="214"/>
      <c r="J98" s="170" t="s">
        <v>713</v>
      </c>
      <c r="K98" s="45" t="str">
        <f t="shared" si="217"/>
        <v>12</v>
      </c>
      <c r="L98" s="45" t="str">
        <f t="shared" si="218"/>
        <v>12X</v>
      </c>
      <c r="M98" s="106">
        <v>42248</v>
      </c>
      <c r="N98" s="252"/>
      <c r="O98" s="135" t="str">
        <f>IF(VLOOKUP(B98,'Pivot Table'!$B$5:$G$2000,2,FALSE)=1,"Yes","No")</f>
        <v>Yes</v>
      </c>
      <c r="P98" s="177" t="str">
        <f t="shared" si="219"/>
        <v>Yes</v>
      </c>
      <c r="Q98" s="177"/>
      <c r="R98" s="177"/>
      <c r="S98" s="46" t="s">
        <v>1127</v>
      </c>
      <c r="T98" s="107"/>
      <c r="U98" s="177" t="s">
        <v>713</v>
      </c>
      <c r="V98" s="135" t="str">
        <f t="shared" si="220"/>
        <v>12</v>
      </c>
      <c r="W98" s="150" t="str">
        <f t="shared" si="221"/>
        <v>12X</v>
      </c>
      <c r="X98" s="107">
        <v>42248</v>
      </c>
      <c r="Y98" s="219"/>
      <c r="Z98" s="207" t="str">
        <f>IF(VLOOKUP(B98,'Pivot Table'!$B$5:$G$2000,5,FALSE)=1,"Yes","No")</f>
        <v>Yes</v>
      </c>
      <c r="AA98" s="207" t="str">
        <f>IF(VLOOKUP(B98,'Pivot Table'!$B$5:$G$2000,4,FALSE)=1,"Yes","No")</f>
        <v>No</v>
      </c>
      <c r="AB98" s="185" t="str">
        <f t="shared" si="212"/>
        <v>Yes</v>
      </c>
      <c r="AC98" s="185"/>
      <c r="AD98" s="185"/>
      <c r="AE98" s="363" t="s">
        <v>1127</v>
      </c>
      <c r="AF98" s="273"/>
      <c r="AG98" s="185" t="s">
        <v>713</v>
      </c>
      <c r="AH98" s="208" t="str">
        <f t="shared" si="222"/>
        <v>12</v>
      </c>
      <c r="AI98" s="209" t="str">
        <f t="shared" si="223"/>
        <v>12X</v>
      </c>
      <c r="AJ98" s="460">
        <v>41791</v>
      </c>
      <c r="AK98" s="652"/>
      <c r="AL98" s="634">
        <f t="shared" si="224"/>
        <v>1</v>
      </c>
      <c r="AM98" s="634">
        <f t="shared" si="225"/>
        <v>1</v>
      </c>
      <c r="AN98" s="635">
        <f t="shared" si="226"/>
        <v>1</v>
      </c>
      <c r="AO98" s="636">
        <f t="shared" si="213"/>
        <v>3</v>
      </c>
      <c r="AP98" s="634">
        <f t="shared" si="227"/>
        <v>1</v>
      </c>
      <c r="AQ98" s="634">
        <f t="shared" si="228"/>
        <v>1</v>
      </c>
      <c r="AR98" s="634">
        <f t="shared" si="229"/>
        <v>1</v>
      </c>
      <c r="AS98" s="637">
        <f t="shared" si="214"/>
        <v>3</v>
      </c>
      <c r="AT98" s="638" t="str">
        <f t="shared" si="215"/>
        <v>F</v>
      </c>
      <c r="AU98" s="634">
        <f t="shared" si="230"/>
        <v>0</v>
      </c>
      <c r="AV98" s="634">
        <f t="shared" si="231"/>
        <v>0</v>
      </c>
      <c r="AW98" s="675" t="s">
        <v>1127</v>
      </c>
      <c r="AX98" s="639" t="str">
        <f t="shared" si="232"/>
        <v>12Yes</v>
      </c>
      <c r="AY98" s="639" t="str">
        <f t="shared" si="233"/>
        <v>12Yes</v>
      </c>
      <c r="AZ98" s="639" t="str">
        <f t="shared" si="234"/>
        <v>12Yes</v>
      </c>
      <c r="BA98" s="634" t="str">
        <f t="shared" si="235"/>
        <v>12X</v>
      </c>
      <c r="BB98" s="634" t="str">
        <f t="shared" si="236"/>
        <v>12X</v>
      </c>
      <c r="BC98" s="634" t="str">
        <f t="shared" si="237"/>
        <v>12X</v>
      </c>
      <c r="BD98" s="640" t="str">
        <f t="shared" si="197"/>
        <v xml:space="preserve"> </v>
      </c>
      <c r="BE98" s="640" t="str">
        <f t="shared" si="198"/>
        <v xml:space="preserve"> </v>
      </c>
      <c r="BF98" s="640" t="str">
        <f t="shared" si="199"/>
        <v xml:space="preserve"> </v>
      </c>
      <c r="BG98" s="640" t="str">
        <f t="shared" si="200"/>
        <v xml:space="preserve"> </v>
      </c>
      <c r="BH98" s="640" t="str">
        <f t="shared" si="201"/>
        <v xml:space="preserve"> </v>
      </c>
      <c r="BI98" s="677" t="str">
        <f t="shared" si="202"/>
        <v xml:space="preserve"> </v>
      </c>
      <c r="BJ98" s="640" t="str">
        <f t="shared" si="203"/>
        <v xml:space="preserve"> </v>
      </c>
      <c r="BK98" s="305" t="str">
        <f t="shared" si="204"/>
        <v xml:space="preserve"> </v>
      </c>
      <c r="BL98" s="523" t="str">
        <f t="shared" si="238"/>
        <v>F</v>
      </c>
      <c r="BM98" s="640" t="str">
        <f t="shared" si="205"/>
        <v xml:space="preserve"> </v>
      </c>
      <c r="BN98" s="640" t="str">
        <f t="shared" si="206"/>
        <v xml:space="preserve"> </v>
      </c>
      <c r="BO98" s="640" t="str">
        <f t="shared" si="207"/>
        <v xml:space="preserve"> </v>
      </c>
      <c r="BP98" s="640" t="str">
        <f t="shared" si="208"/>
        <v xml:space="preserve"> </v>
      </c>
      <c r="BQ98" s="640" t="str">
        <f t="shared" si="209"/>
        <v xml:space="preserve"> </v>
      </c>
      <c r="BR98" s="634">
        <f t="shared" si="210"/>
        <v>0</v>
      </c>
      <c r="BS98" s="728"/>
      <c r="BT98" s="640" t="str">
        <f t="shared" si="211"/>
        <v xml:space="preserve"> </v>
      </c>
    </row>
    <row r="99" spans="1:72" s="47" customFormat="1" ht="15" customHeight="1" x14ac:dyDescent="0.3">
      <c r="A99" s="43" t="s">
        <v>89</v>
      </c>
      <c r="B99" s="123" t="s">
        <v>88</v>
      </c>
      <c r="C99" s="134" t="str">
        <f>IF(VLOOKUP(B99,'Pivot Table'!$B$5:$G$2000,3,FALSE)=1,"Yes","No")</f>
        <v>Yes</v>
      </c>
      <c r="D99" s="170" t="str">
        <f t="shared" si="216"/>
        <v>Yes</v>
      </c>
      <c r="E99" s="172"/>
      <c r="F99" s="113">
        <v>41395</v>
      </c>
      <c r="G99" s="125" t="s">
        <v>1127</v>
      </c>
      <c r="H99" s="125" t="s">
        <v>1127</v>
      </c>
      <c r="I99" s="172"/>
      <c r="J99" s="172" t="s">
        <v>713</v>
      </c>
      <c r="K99" s="45" t="str">
        <f t="shared" si="217"/>
        <v>13</v>
      </c>
      <c r="L99" s="45" t="str">
        <f t="shared" si="218"/>
        <v>13X</v>
      </c>
      <c r="M99" s="125">
        <v>41579</v>
      </c>
      <c r="N99" s="252"/>
      <c r="O99" s="135" t="str">
        <f>IF(VLOOKUP(B99,'Pivot Table'!$B$5:$G$2000,2,FALSE)=1,"Yes","No")</f>
        <v>Yes</v>
      </c>
      <c r="P99" s="177" t="str">
        <f t="shared" si="219"/>
        <v>Yes</v>
      </c>
      <c r="Q99" s="177"/>
      <c r="R99" s="107">
        <v>41395</v>
      </c>
      <c r="S99" s="107" t="s">
        <v>1127</v>
      </c>
      <c r="T99" s="177"/>
      <c r="U99" s="177" t="s">
        <v>713</v>
      </c>
      <c r="V99" s="135" t="str">
        <f t="shared" si="220"/>
        <v>13</v>
      </c>
      <c r="W99" s="135" t="str">
        <f t="shared" si="221"/>
        <v>13X</v>
      </c>
      <c r="X99" s="121">
        <v>41579</v>
      </c>
      <c r="Y99" s="219"/>
      <c r="Z99" s="136" t="str">
        <f>IF(VLOOKUP(B99,'Pivot Table'!$B$5:$G$2000,5,FALSE)=1,"Yes","No")</f>
        <v>Yes</v>
      </c>
      <c r="AA99" s="136" t="str">
        <f>IF(VLOOKUP(B99,'Pivot Table'!$B$5:$G$2000,4,FALSE)=1,"Yes","No")</f>
        <v>No</v>
      </c>
      <c r="AB99" s="185" t="str">
        <f t="shared" si="212"/>
        <v>Yes</v>
      </c>
      <c r="AC99" s="181"/>
      <c r="AD99" s="181"/>
      <c r="AE99" s="241" t="s">
        <v>1127</v>
      </c>
      <c r="AF99" s="362"/>
      <c r="AG99" s="181" t="s">
        <v>713</v>
      </c>
      <c r="AH99" s="133" t="str">
        <f t="shared" si="222"/>
        <v>13</v>
      </c>
      <c r="AI99" s="151" t="str">
        <f t="shared" si="223"/>
        <v>13X</v>
      </c>
      <c r="AJ99" s="460">
        <v>41913</v>
      </c>
      <c r="AK99" s="650"/>
      <c r="AL99" s="634">
        <f t="shared" si="224"/>
        <v>1</v>
      </c>
      <c r="AM99" s="634">
        <f t="shared" si="225"/>
        <v>1</v>
      </c>
      <c r="AN99" s="635">
        <f t="shared" si="226"/>
        <v>1</v>
      </c>
      <c r="AO99" s="636">
        <f t="shared" si="213"/>
        <v>3</v>
      </c>
      <c r="AP99" s="634">
        <f t="shared" si="227"/>
        <v>1</v>
      </c>
      <c r="AQ99" s="634">
        <f t="shared" si="228"/>
        <v>1</v>
      </c>
      <c r="AR99" s="634">
        <f t="shared" si="229"/>
        <v>1</v>
      </c>
      <c r="AS99" s="637">
        <f t="shared" si="214"/>
        <v>3</v>
      </c>
      <c r="AT99" s="638" t="str">
        <f t="shared" si="215"/>
        <v>F</v>
      </c>
      <c r="AU99" s="634">
        <f t="shared" si="230"/>
        <v>0</v>
      </c>
      <c r="AV99" s="634">
        <f t="shared" si="231"/>
        <v>0</v>
      </c>
      <c r="AW99" s="675" t="s">
        <v>1127</v>
      </c>
      <c r="AX99" s="639" t="str">
        <f t="shared" si="232"/>
        <v>13Yes</v>
      </c>
      <c r="AY99" s="639" t="str">
        <f t="shared" si="233"/>
        <v>13Yes</v>
      </c>
      <c r="AZ99" s="639" t="str">
        <f t="shared" si="234"/>
        <v>13Yes</v>
      </c>
      <c r="BA99" s="634" t="str">
        <f t="shared" si="235"/>
        <v>13X</v>
      </c>
      <c r="BB99" s="634" t="str">
        <f t="shared" si="236"/>
        <v>13X</v>
      </c>
      <c r="BC99" s="634" t="str">
        <f t="shared" si="237"/>
        <v>13X</v>
      </c>
      <c r="BD99" s="640" t="str">
        <f t="shared" si="197"/>
        <v xml:space="preserve"> </v>
      </c>
      <c r="BE99" s="640" t="str">
        <f t="shared" si="198"/>
        <v xml:space="preserve"> </v>
      </c>
      <c r="BF99" s="640" t="str">
        <f t="shared" si="199"/>
        <v xml:space="preserve"> </v>
      </c>
      <c r="BG99" s="640" t="str">
        <f t="shared" si="200"/>
        <v xml:space="preserve"> </v>
      </c>
      <c r="BH99" s="640" t="str">
        <f t="shared" si="201"/>
        <v xml:space="preserve"> </v>
      </c>
      <c r="BI99" s="677" t="str">
        <f t="shared" si="202"/>
        <v xml:space="preserve"> </v>
      </c>
      <c r="BJ99" s="640" t="str">
        <f t="shared" si="203"/>
        <v xml:space="preserve"> </v>
      </c>
      <c r="BK99" s="305" t="str">
        <f t="shared" si="204"/>
        <v xml:space="preserve"> </v>
      </c>
      <c r="BL99" s="523" t="str">
        <f t="shared" si="238"/>
        <v>F</v>
      </c>
      <c r="BM99" s="640" t="str">
        <f t="shared" si="205"/>
        <v xml:space="preserve"> </v>
      </c>
      <c r="BN99" s="640" t="str">
        <f t="shared" si="206"/>
        <v xml:space="preserve"> </v>
      </c>
      <c r="BO99" s="640" t="str">
        <f t="shared" si="207"/>
        <v xml:space="preserve"> </v>
      </c>
      <c r="BP99" s="640" t="str">
        <f t="shared" si="208"/>
        <v xml:space="preserve"> </v>
      </c>
      <c r="BQ99" s="640" t="str">
        <f t="shared" si="209"/>
        <v xml:space="preserve"> </v>
      </c>
      <c r="BR99" s="634">
        <f t="shared" si="210"/>
        <v>0</v>
      </c>
      <c r="BS99" s="728"/>
      <c r="BT99" s="640" t="str">
        <f t="shared" si="211"/>
        <v xml:space="preserve"> </v>
      </c>
    </row>
    <row r="100" spans="1:72" s="47" customFormat="1" ht="15" customHeight="1" x14ac:dyDescent="0.3">
      <c r="A100" s="43" t="s">
        <v>89</v>
      </c>
      <c r="B100" s="123" t="s">
        <v>90</v>
      </c>
      <c r="C100" s="134" t="str">
        <f>IF(VLOOKUP(B100,'Pivot Table'!$B$5:$G$2000,3,FALSE)=1,"Yes","No")</f>
        <v>Yes</v>
      </c>
      <c r="D100" s="170" t="str">
        <f t="shared" si="216"/>
        <v>Yes</v>
      </c>
      <c r="E100" s="170"/>
      <c r="F100" s="214">
        <v>41456</v>
      </c>
      <c r="G100" s="118" t="s">
        <v>1127</v>
      </c>
      <c r="H100" s="118" t="s">
        <v>1127</v>
      </c>
      <c r="I100" s="214"/>
      <c r="J100" s="170" t="s">
        <v>713</v>
      </c>
      <c r="K100" s="45" t="str">
        <f t="shared" si="217"/>
        <v>13</v>
      </c>
      <c r="L100" s="45" t="str">
        <f t="shared" si="218"/>
        <v>13X</v>
      </c>
      <c r="M100" s="106">
        <v>41913</v>
      </c>
      <c r="N100" s="252"/>
      <c r="O100" s="135" t="str">
        <f>IF(VLOOKUP(B100,'Pivot Table'!$B$5:$G$2000,2,FALSE)=1,"Yes","No")</f>
        <v>Yes</v>
      </c>
      <c r="P100" s="177" t="str">
        <f t="shared" si="219"/>
        <v>Yes</v>
      </c>
      <c r="Q100" s="177"/>
      <c r="R100" s="107">
        <v>41456</v>
      </c>
      <c r="S100" s="46" t="s">
        <v>1127</v>
      </c>
      <c r="T100" s="107"/>
      <c r="U100" s="177" t="s">
        <v>713</v>
      </c>
      <c r="V100" s="135" t="str">
        <f t="shared" si="220"/>
        <v>13</v>
      </c>
      <c r="W100" s="135" t="str">
        <f t="shared" si="221"/>
        <v>13X</v>
      </c>
      <c r="X100" s="107">
        <v>41913</v>
      </c>
      <c r="Y100" s="219"/>
      <c r="Z100" s="136" t="str">
        <f>IF(VLOOKUP(B100,'Pivot Table'!$B$5:$G$2000,5,FALSE)=1,"Yes","No")</f>
        <v>Yes</v>
      </c>
      <c r="AA100" s="136" t="str">
        <f>IF(VLOOKUP(B100,'Pivot Table'!$B$5:$G$2000,4,FALSE)=1,"Yes","No")</f>
        <v>No</v>
      </c>
      <c r="AB100" s="181" t="str">
        <f t="shared" si="212"/>
        <v>Yes</v>
      </c>
      <c r="AC100" s="181"/>
      <c r="AD100" s="181"/>
      <c r="AE100" s="241" t="s">
        <v>1127</v>
      </c>
      <c r="AF100" s="362"/>
      <c r="AG100" s="181" t="s">
        <v>713</v>
      </c>
      <c r="AH100" s="133" t="str">
        <f t="shared" si="222"/>
        <v>13</v>
      </c>
      <c r="AI100" s="151" t="str">
        <f t="shared" si="223"/>
        <v>13X</v>
      </c>
      <c r="AJ100" s="460">
        <v>41913</v>
      </c>
      <c r="AK100" s="657" t="s">
        <v>1625</v>
      </c>
      <c r="AL100" s="634">
        <f t="shared" si="224"/>
        <v>1</v>
      </c>
      <c r="AM100" s="634">
        <f t="shared" si="225"/>
        <v>1</v>
      </c>
      <c r="AN100" s="635">
        <f t="shared" si="226"/>
        <v>1</v>
      </c>
      <c r="AO100" s="636">
        <f t="shared" si="213"/>
        <v>3</v>
      </c>
      <c r="AP100" s="634">
        <f t="shared" si="227"/>
        <v>1</v>
      </c>
      <c r="AQ100" s="634">
        <f t="shared" si="228"/>
        <v>1</v>
      </c>
      <c r="AR100" s="634">
        <f t="shared" si="229"/>
        <v>1</v>
      </c>
      <c r="AS100" s="637">
        <f t="shared" si="214"/>
        <v>3</v>
      </c>
      <c r="AT100" s="638" t="str">
        <f t="shared" si="215"/>
        <v>F</v>
      </c>
      <c r="AU100" s="634">
        <f t="shared" si="230"/>
        <v>0</v>
      </c>
      <c r="AV100" s="634">
        <f t="shared" si="231"/>
        <v>0</v>
      </c>
      <c r="AW100" s="675" t="s">
        <v>1127</v>
      </c>
      <c r="AX100" s="639" t="str">
        <f t="shared" si="232"/>
        <v>13Yes</v>
      </c>
      <c r="AY100" s="639" t="str">
        <f t="shared" si="233"/>
        <v>13Yes</v>
      </c>
      <c r="AZ100" s="639" t="str">
        <f t="shared" si="234"/>
        <v>13Yes</v>
      </c>
      <c r="BA100" s="634" t="str">
        <f t="shared" si="235"/>
        <v>13X</v>
      </c>
      <c r="BB100" s="634" t="str">
        <f t="shared" si="236"/>
        <v>13X</v>
      </c>
      <c r="BC100" s="634" t="str">
        <f t="shared" si="237"/>
        <v>13X</v>
      </c>
      <c r="BD100" s="640" t="str">
        <f t="shared" si="197"/>
        <v xml:space="preserve"> </v>
      </c>
      <c r="BE100" s="640" t="str">
        <f t="shared" si="198"/>
        <v xml:space="preserve"> </v>
      </c>
      <c r="BF100" s="640" t="str">
        <f t="shared" si="199"/>
        <v xml:space="preserve"> </v>
      </c>
      <c r="BG100" s="640" t="str">
        <f t="shared" si="200"/>
        <v xml:space="preserve"> </v>
      </c>
      <c r="BH100" s="640" t="str">
        <f t="shared" si="201"/>
        <v xml:space="preserve"> </v>
      </c>
      <c r="BI100" s="677" t="str">
        <f t="shared" si="202"/>
        <v xml:space="preserve"> </v>
      </c>
      <c r="BJ100" s="640" t="str">
        <f t="shared" si="203"/>
        <v xml:space="preserve"> </v>
      </c>
      <c r="BK100" s="305" t="str">
        <f t="shared" si="204"/>
        <v xml:space="preserve"> </v>
      </c>
      <c r="BL100" s="523" t="str">
        <f t="shared" si="238"/>
        <v>F</v>
      </c>
      <c r="BM100" s="640" t="str">
        <f t="shared" si="205"/>
        <v xml:space="preserve"> </v>
      </c>
      <c r="BN100" s="640" t="str">
        <f t="shared" si="206"/>
        <v xml:space="preserve"> </v>
      </c>
      <c r="BO100" s="640" t="str">
        <f t="shared" si="207"/>
        <v xml:space="preserve"> </v>
      </c>
      <c r="BP100" s="640" t="str">
        <f t="shared" si="208"/>
        <v xml:space="preserve"> </v>
      </c>
      <c r="BQ100" s="640" t="str">
        <f t="shared" si="209"/>
        <v xml:space="preserve"> </v>
      </c>
      <c r="BR100" s="634">
        <f t="shared" si="210"/>
        <v>0</v>
      </c>
      <c r="BS100" s="728"/>
      <c r="BT100" s="640" t="str">
        <f t="shared" si="211"/>
        <v xml:space="preserve"> </v>
      </c>
    </row>
    <row r="101" spans="1:72" s="47" customFormat="1" ht="15" customHeight="1" x14ac:dyDescent="0.3">
      <c r="A101" s="43" t="s">
        <v>89</v>
      </c>
      <c r="B101" s="123" t="s">
        <v>91</v>
      </c>
      <c r="C101" s="134" t="str">
        <f>IF(VLOOKUP(B101,'Pivot Table'!$B$5:$G$2000,3,FALSE)=1,"Yes","No")</f>
        <v>Yes</v>
      </c>
      <c r="D101" s="170" t="str">
        <f t="shared" si="216"/>
        <v>Yes</v>
      </c>
      <c r="E101" s="172"/>
      <c r="F101" s="113">
        <v>41275</v>
      </c>
      <c r="G101" s="125" t="s">
        <v>1127</v>
      </c>
      <c r="H101" s="125" t="s">
        <v>1127</v>
      </c>
      <c r="I101" s="172"/>
      <c r="J101" s="172" t="s">
        <v>713</v>
      </c>
      <c r="K101" s="45" t="str">
        <f t="shared" si="217"/>
        <v>13</v>
      </c>
      <c r="L101" s="45" t="str">
        <f t="shared" si="218"/>
        <v>13X</v>
      </c>
      <c r="M101" s="113">
        <v>41487</v>
      </c>
      <c r="N101" s="252"/>
      <c r="O101" s="135" t="str">
        <f>IF(VLOOKUP(B101,'Pivot Table'!$B$5:$G$2000,2,FALSE)=1,"Yes","No")</f>
        <v>Yes</v>
      </c>
      <c r="P101" s="177" t="str">
        <f t="shared" si="219"/>
        <v>Yes</v>
      </c>
      <c r="Q101" s="177"/>
      <c r="R101" s="107">
        <v>41365</v>
      </c>
      <c r="S101" s="107" t="s">
        <v>1127</v>
      </c>
      <c r="T101" s="177"/>
      <c r="U101" s="177" t="s">
        <v>713</v>
      </c>
      <c r="V101" s="135" t="str">
        <f t="shared" si="220"/>
        <v>13</v>
      </c>
      <c r="W101" s="135" t="str">
        <f t="shared" si="221"/>
        <v>13X</v>
      </c>
      <c r="X101" s="107">
        <v>41487</v>
      </c>
      <c r="Y101" s="219"/>
      <c r="Z101" s="136" t="str">
        <f>IF(VLOOKUP(B101,'Pivot Table'!$B$5:$G$2000,5,FALSE)=1,"Yes","No")</f>
        <v>Yes</v>
      </c>
      <c r="AA101" s="136" t="str">
        <f>IF(VLOOKUP(B101,'Pivot Table'!$B$5:$G$2000,4,FALSE)=1,"Yes","No")</f>
        <v>No</v>
      </c>
      <c r="AB101" s="181" t="str">
        <f t="shared" si="212"/>
        <v>Yes</v>
      </c>
      <c r="AC101" s="181"/>
      <c r="AD101" s="181"/>
      <c r="AE101" s="126" t="s">
        <v>1127</v>
      </c>
      <c r="AF101" s="181"/>
      <c r="AG101" s="181" t="s">
        <v>713</v>
      </c>
      <c r="AH101" s="133" t="str">
        <f t="shared" si="222"/>
        <v>13</v>
      </c>
      <c r="AI101" s="151" t="str">
        <f t="shared" si="223"/>
        <v>13X</v>
      </c>
      <c r="AJ101" s="463">
        <v>41487</v>
      </c>
      <c r="AK101" s="650"/>
      <c r="AL101" s="634">
        <f t="shared" si="224"/>
        <v>1</v>
      </c>
      <c r="AM101" s="634">
        <f t="shared" si="225"/>
        <v>1</v>
      </c>
      <c r="AN101" s="635">
        <f t="shared" si="226"/>
        <v>1</v>
      </c>
      <c r="AO101" s="636">
        <f t="shared" si="213"/>
        <v>3</v>
      </c>
      <c r="AP101" s="634">
        <f t="shared" si="227"/>
        <v>1</v>
      </c>
      <c r="AQ101" s="634">
        <f t="shared" si="228"/>
        <v>1</v>
      </c>
      <c r="AR101" s="634">
        <f t="shared" si="229"/>
        <v>1</v>
      </c>
      <c r="AS101" s="637">
        <f t="shared" si="214"/>
        <v>3</v>
      </c>
      <c r="AT101" s="638" t="str">
        <f t="shared" si="215"/>
        <v>F</v>
      </c>
      <c r="AU101" s="634">
        <f t="shared" si="230"/>
        <v>0</v>
      </c>
      <c r="AV101" s="634">
        <f t="shared" si="231"/>
        <v>0</v>
      </c>
      <c r="AW101" s="675" t="s">
        <v>1127</v>
      </c>
      <c r="AX101" s="639" t="str">
        <f t="shared" si="232"/>
        <v>13Yes</v>
      </c>
      <c r="AY101" s="639" t="str">
        <f t="shared" si="233"/>
        <v>13Yes</v>
      </c>
      <c r="AZ101" s="639" t="str">
        <f t="shared" si="234"/>
        <v>13Yes</v>
      </c>
      <c r="BA101" s="634" t="str">
        <f t="shared" si="235"/>
        <v>13X</v>
      </c>
      <c r="BB101" s="634" t="str">
        <f t="shared" si="236"/>
        <v>13X</v>
      </c>
      <c r="BC101" s="634" t="str">
        <f t="shared" si="237"/>
        <v>13X</v>
      </c>
      <c r="BD101" s="640" t="str">
        <f t="shared" si="197"/>
        <v xml:space="preserve"> </v>
      </c>
      <c r="BE101" s="640" t="str">
        <f t="shared" si="198"/>
        <v xml:space="preserve"> </v>
      </c>
      <c r="BF101" s="640" t="str">
        <f t="shared" si="199"/>
        <v xml:space="preserve"> </v>
      </c>
      <c r="BG101" s="640" t="str">
        <f t="shared" si="200"/>
        <v xml:space="preserve"> </v>
      </c>
      <c r="BH101" s="640" t="str">
        <f t="shared" si="201"/>
        <v xml:space="preserve"> </v>
      </c>
      <c r="BI101" s="677" t="str">
        <f t="shared" si="202"/>
        <v xml:space="preserve"> </v>
      </c>
      <c r="BJ101" s="640" t="str">
        <f t="shared" si="203"/>
        <v xml:space="preserve"> </v>
      </c>
      <c r="BK101" s="305" t="str">
        <f t="shared" si="204"/>
        <v xml:space="preserve"> </v>
      </c>
      <c r="BL101" s="523" t="str">
        <f t="shared" si="238"/>
        <v>F</v>
      </c>
      <c r="BM101" s="640" t="str">
        <f t="shared" si="205"/>
        <v xml:space="preserve"> </v>
      </c>
      <c r="BN101" s="640" t="str">
        <f t="shared" si="206"/>
        <v xml:space="preserve"> </v>
      </c>
      <c r="BO101" s="640" t="str">
        <f t="shared" si="207"/>
        <v xml:space="preserve"> </v>
      </c>
      <c r="BP101" s="640" t="str">
        <f t="shared" si="208"/>
        <v xml:space="preserve"> </v>
      </c>
      <c r="BQ101" s="640" t="str">
        <f t="shared" si="209"/>
        <v xml:space="preserve"> </v>
      </c>
      <c r="BR101" s="634">
        <f t="shared" si="210"/>
        <v>0</v>
      </c>
      <c r="BS101" s="728"/>
      <c r="BT101" s="640" t="str">
        <f t="shared" si="211"/>
        <v xml:space="preserve"> </v>
      </c>
    </row>
    <row r="102" spans="1:72" s="47" customFormat="1" ht="15" customHeight="1" x14ac:dyDescent="0.3">
      <c r="A102" s="43" t="s">
        <v>89</v>
      </c>
      <c r="B102" s="123" t="s">
        <v>92</v>
      </c>
      <c r="C102" s="134" t="str">
        <f>IF(VLOOKUP(B102,'Pivot Table'!$B$5:$G$2000,3,FALSE)=1,"Yes","No")</f>
        <v>Yes</v>
      </c>
      <c r="D102" s="170" t="str">
        <f t="shared" si="216"/>
        <v>Yes</v>
      </c>
      <c r="E102" s="172"/>
      <c r="F102" s="113">
        <v>41456</v>
      </c>
      <c r="G102" s="125" t="s">
        <v>1127</v>
      </c>
      <c r="H102" s="125" t="s">
        <v>1127</v>
      </c>
      <c r="I102" s="172"/>
      <c r="J102" s="172" t="s">
        <v>713</v>
      </c>
      <c r="K102" s="45" t="str">
        <f t="shared" si="217"/>
        <v>13</v>
      </c>
      <c r="L102" s="45" t="str">
        <f t="shared" si="218"/>
        <v>13X</v>
      </c>
      <c r="M102" s="113">
        <v>41548</v>
      </c>
      <c r="N102" s="252"/>
      <c r="O102" s="135" t="str">
        <f>IF(VLOOKUP(B102,'Pivot Table'!$B$5:$G$2000,2,FALSE)=1,"Yes","No")</f>
        <v>Yes</v>
      </c>
      <c r="P102" s="177" t="str">
        <f t="shared" si="219"/>
        <v>Yes</v>
      </c>
      <c r="Q102" s="177"/>
      <c r="R102" s="107">
        <v>41456</v>
      </c>
      <c r="S102" s="107" t="s">
        <v>1127</v>
      </c>
      <c r="T102" s="177"/>
      <c r="U102" s="177" t="s">
        <v>713</v>
      </c>
      <c r="V102" s="135" t="str">
        <f t="shared" si="220"/>
        <v>13</v>
      </c>
      <c r="W102" s="135" t="str">
        <f t="shared" si="221"/>
        <v>13X</v>
      </c>
      <c r="X102" s="107">
        <v>41548</v>
      </c>
      <c r="Y102" s="219"/>
      <c r="Z102" s="136" t="str">
        <f>IF(VLOOKUP(B102,'Pivot Table'!$B$5:$G$2000,5,FALSE)=1,"Yes","No")</f>
        <v>Yes</v>
      </c>
      <c r="AA102" s="136" t="str">
        <f>IF(VLOOKUP(B102,'Pivot Table'!$B$5:$G$2000,4,FALSE)=1,"Yes","No")</f>
        <v>No</v>
      </c>
      <c r="AB102" s="181" t="str">
        <f t="shared" si="212"/>
        <v>Yes</v>
      </c>
      <c r="AC102" s="181"/>
      <c r="AD102" s="181"/>
      <c r="AE102" s="241" t="s">
        <v>1127</v>
      </c>
      <c r="AF102" s="362"/>
      <c r="AG102" s="181" t="s">
        <v>713</v>
      </c>
      <c r="AH102" s="133" t="str">
        <f t="shared" si="222"/>
        <v>13</v>
      </c>
      <c r="AI102" s="151" t="str">
        <f t="shared" si="223"/>
        <v>13X</v>
      </c>
      <c r="AJ102" s="281">
        <v>41852</v>
      </c>
      <c r="AK102" s="650"/>
      <c r="AL102" s="634">
        <f t="shared" si="224"/>
        <v>1</v>
      </c>
      <c r="AM102" s="634">
        <f t="shared" si="225"/>
        <v>1</v>
      </c>
      <c r="AN102" s="635">
        <f t="shared" si="226"/>
        <v>1</v>
      </c>
      <c r="AO102" s="636">
        <f t="shared" si="213"/>
        <v>3</v>
      </c>
      <c r="AP102" s="634">
        <f t="shared" si="227"/>
        <v>1</v>
      </c>
      <c r="AQ102" s="634">
        <f t="shared" si="228"/>
        <v>1</v>
      </c>
      <c r="AR102" s="634">
        <f t="shared" si="229"/>
        <v>1</v>
      </c>
      <c r="AS102" s="637">
        <f t="shared" si="214"/>
        <v>3</v>
      </c>
      <c r="AT102" s="638" t="str">
        <f t="shared" si="215"/>
        <v>F</v>
      </c>
      <c r="AU102" s="634">
        <f t="shared" si="230"/>
        <v>0</v>
      </c>
      <c r="AV102" s="634">
        <f t="shared" si="231"/>
        <v>0</v>
      </c>
      <c r="AW102" s="675" t="s">
        <v>1127</v>
      </c>
      <c r="AX102" s="639" t="str">
        <f t="shared" si="232"/>
        <v>13Yes</v>
      </c>
      <c r="AY102" s="639" t="str">
        <f t="shared" si="233"/>
        <v>13Yes</v>
      </c>
      <c r="AZ102" s="639" t="str">
        <f t="shared" si="234"/>
        <v>13Yes</v>
      </c>
      <c r="BA102" s="634" t="str">
        <f t="shared" si="235"/>
        <v>13X</v>
      </c>
      <c r="BB102" s="634" t="str">
        <f t="shared" si="236"/>
        <v>13X</v>
      </c>
      <c r="BC102" s="634" t="str">
        <f t="shared" si="237"/>
        <v>13X</v>
      </c>
      <c r="BD102" s="640" t="str">
        <f t="shared" si="197"/>
        <v xml:space="preserve"> </v>
      </c>
      <c r="BE102" s="640" t="str">
        <f t="shared" si="198"/>
        <v xml:space="preserve"> </v>
      </c>
      <c r="BF102" s="640" t="str">
        <f t="shared" si="199"/>
        <v xml:space="preserve"> </v>
      </c>
      <c r="BG102" s="640" t="str">
        <f t="shared" si="200"/>
        <v xml:space="preserve"> </v>
      </c>
      <c r="BH102" s="640" t="str">
        <f t="shared" si="201"/>
        <v xml:space="preserve"> </v>
      </c>
      <c r="BI102" s="677" t="str">
        <f t="shared" si="202"/>
        <v xml:space="preserve"> </v>
      </c>
      <c r="BJ102" s="640" t="str">
        <f t="shared" si="203"/>
        <v xml:space="preserve"> </v>
      </c>
      <c r="BK102" s="305" t="str">
        <f t="shared" si="204"/>
        <v xml:space="preserve"> </v>
      </c>
      <c r="BL102" s="523" t="str">
        <f t="shared" si="238"/>
        <v>F</v>
      </c>
      <c r="BM102" s="640" t="str">
        <f t="shared" si="205"/>
        <v xml:space="preserve"> </v>
      </c>
      <c r="BN102" s="640" t="str">
        <f t="shared" si="206"/>
        <v xml:space="preserve"> </v>
      </c>
      <c r="BO102" s="640" t="str">
        <f t="shared" si="207"/>
        <v xml:space="preserve"> </v>
      </c>
      <c r="BP102" s="640" t="str">
        <f t="shared" si="208"/>
        <v xml:space="preserve"> </v>
      </c>
      <c r="BQ102" s="640" t="str">
        <f t="shared" si="209"/>
        <v xml:space="preserve"> </v>
      </c>
      <c r="BR102" s="634">
        <f t="shared" si="210"/>
        <v>0</v>
      </c>
      <c r="BS102" s="728"/>
      <c r="BT102" s="640" t="str">
        <f t="shared" si="211"/>
        <v xml:space="preserve"> </v>
      </c>
    </row>
    <row r="103" spans="1:72" s="47" customFormat="1" ht="15" customHeight="1" x14ac:dyDescent="0.3">
      <c r="A103" s="43" t="s">
        <v>89</v>
      </c>
      <c r="B103" s="123" t="s">
        <v>93</v>
      </c>
      <c r="C103" s="134" t="str">
        <f>IF(VLOOKUP(B103,'Pivot Table'!$B$5:$G$2000,3,FALSE)=1,"Yes","No")</f>
        <v>Yes</v>
      </c>
      <c r="D103" s="170" t="str">
        <f t="shared" si="216"/>
        <v>Yes</v>
      </c>
      <c r="E103" s="170"/>
      <c r="F103" s="214">
        <v>41456</v>
      </c>
      <c r="G103" s="118" t="s">
        <v>1127</v>
      </c>
      <c r="H103" s="118" t="s">
        <v>1127</v>
      </c>
      <c r="I103" s="170"/>
      <c r="J103" s="170" t="s">
        <v>713</v>
      </c>
      <c r="K103" s="45" t="str">
        <f t="shared" si="217"/>
        <v>13</v>
      </c>
      <c r="L103" s="45" t="str">
        <f t="shared" si="218"/>
        <v>13X</v>
      </c>
      <c r="M103" s="106">
        <v>41913</v>
      </c>
      <c r="N103" s="252"/>
      <c r="O103" s="135" t="str">
        <f>IF(VLOOKUP(B103,'Pivot Table'!$B$5:$G$2000,2,FALSE)=1,"Yes","No")</f>
        <v>Yes</v>
      </c>
      <c r="P103" s="177" t="str">
        <f t="shared" si="219"/>
        <v>Yes</v>
      </c>
      <c r="Q103" s="177"/>
      <c r="R103" s="107">
        <v>41456</v>
      </c>
      <c r="S103" s="46" t="s">
        <v>1127</v>
      </c>
      <c r="T103" s="177"/>
      <c r="U103" s="177" t="s">
        <v>713</v>
      </c>
      <c r="V103" s="135" t="str">
        <f t="shared" si="220"/>
        <v>13</v>
      </c>
      <c r="W103" s="135" t="str">
        <f t="shared" si="221"/>
        <v>13X</v>
      </c>
      <c r="X103" s="107">
        <v>41913</v>
      </c>
      <c r="Y103" s="219"/>
      <c r="Z103" s="136" t="str">
        <f>IF(VLOOKUP(B103,'Pivot Table'!$B$5:$G$2000,5,FALSE)=1,"Yes","No")</f>
        <v>Yes</v>
      </c>
      <c r="AA103" s="136" t="str">
        <f>IF(VLOOKUP(B103,'Pivot Table'!$B$5:$G$2000,4,FALSE)=1,"Yes","No")</f>
        <v>No</v>
      </c>
      <c r="AB103" s="181" t="str">
        <f t="shared" si="212"/>
        <v>Yes</v>
      </c>
      <c r="AC103" s="181"/>
      <c r="AD103" s="181"/>
      <c r="AE103" s="241" t="s">
        <v>1127</v>
      </c>
      <c r="AF103" s="362"/>
      <c r="AG103" s="181" t="s">
        <v>713</v>
      </c>
      <c r="AH103" s="133" t="str">
        <f t="shared" si="222"/>
        <v>13</v>
      </c>
      <c r="AI103" s="151" t="str">
        <f t="shared" si="223"/>
        <v>13X</v>
      </c>
      <c r="AJ103" s="460">
        <v>41913</v>
      </c>
      <c r="AK103" s="650"/>
      <c r="AL103" s="634">
        <f t="shared" si="224"/>
        <v>1</v>
      </c>
      <c r="AM103" s="634">
        <f t="shared" si="225"/>
        <v>1</v>
      </c>
      <c r="AN103" s="635">
        <f t="shared" si="226"/>
        <v>1</v>
      </c>
      <c r="AO103" s="636">
        <f t="shared" si="213"/>
        <v>3</v>
      </c>
      <c r="AP103" s="634">
        <f t="shared" si="227"/>
        <v>1</v>
      </c>
      <c r="AQ103" s="634">
        <f t="shared" si="228"/>
        <v>1</v>
      </c>
      <c r="AR103" s="634">
        <f t="shared" si="229"/>
        <v>1</v>
      </c>
      <c r="AS103" s="637">
        <f t="shared" si="214"/>
        <v>3</v>
      </c>
      <c r="AT103" s="638" t="str">
        <f t="shared" si="215"/>
        <v>F</v>
      </c>
      <c r="AU103" s="634">
        <f t="shared" si="230"/>
        <v>0</v>
      </c>
      <c r="AV103" s="634">
        <f t="shared" si="231"/>
        <v>0</v>
      </c>
      <c r="AW103" s="675" t="s">
        <v>1127</v>
      </c>
      <c r="AX103" s="639" t="str">
        <f t="shared" si="232"/>
        <v>13Yes</v>
      </c>
      <c r="AY103" s="639" t="str">
        <f t="shared" si="233"/>
        <v>13Yes</v>
      </c>
      <c r="AZ103" s="639" t="str">
        <f t="shared" si="234"/>
        <v>13Yes</v>
      </c>
      <c r="BA103" s="634" t="str">
        <f t="shared" si="235"/>
        <v>13X</v>
      </c>
      <c r="BB103" s="634" t="str">
        <f t="shared" si="236"/>
        <v>13X</v>
      </c>
      <c r="BC103" s="634" t="str">
        <f t="shared" si="237"/>
        <v>13X</v>
      </c>
      <c r="BD103" s="640" t="str">
        <f t="shared" si="197"/>
        <v xml:space="preserve"> </v>
      </c>
      <c r="BE103" s="640" t="str">
        <f t="shared" si="198"/>
        <v xml:space="preserve"> </v>
      </c>
      <c r="BF103" s="640" t="str">
        <f t="shared" si="199"/>
        <v xml:space="preserve"> </v>
      </c>
      <c r="BG103" s="640" t="str">
        <f t="shared" si="200"/>
        <v xml:space="preserve"> </v>
      </c>
      <c r="BH103" s="640" t="str">
        <f t="shared" si="201"/>
        <v xml:space="preserve"> </v>
      </c>
      <c r="BI103" s="677" t="str">
        <f t="shared" si="202"/>
        <v xml:space="preserve"> </v>
      </c>
      <c r="BJ103" s="640" t="str">
        <f t="shared" si="203"/>
        <v xml:space="preserve"> </v>
      </c>
      <c r="BK103" s="305" t="str">
        <f t="shared" si="204"/>
        <v xml:space="preserve"> </v>
      </c>
      <c r="BL103" s="523" t="str">
        <f t="shared" si="238"/>
        <v>F</v>
      </c>
      <c r="BM103" s="640" t="str">
        <f t="shared" si="205"/>
        <v xml:space="preserve"> </v>
      </c>
      <c r="BN103" s="640" t="str">
        <f t="shared" si="206"/>
        <v xml:space="preserve"> </v>
      </c>
      <c r="BO103" s="640" t="str">
        <f t="shared" si="207"/>
        <v xml:space="preserve"> </v>
      </c>
      <c r="BP103" s="640" t="str">
        <f t="shared" si="208"/>
        <v xml:space="preserve"> </v>
      </c>
      <c r="BQ103" s="640" t="str">
        <f t="shared" si="209"/>
        <v xml:space="preserve"> </v>
      </c>
      <c r="BR103" s="634">
        <f t="shared" si="210"/>
        <v>0</v>
      </c>
      <c r="BS103" s="728"/>
      <c r="BT103" s="640" t="str">
        <f t="shared" si="211"/>
        <v xml:space="preserve"> </v>
      </c>
    </row>
    <row r="104" spans="1:72" s="47" customFormat="1" ht="15" customHeight="1" x14ac:dyDescent="0.3">
      <c r="A104" s="43" t="s">
        <v>89</v>
      </c>
      <c r="B104" s="123" t="s">
        <v>737</v>
      </c>
      <c r="C104" s="134" t="str">
        <f>IF(VLOOKUP(B104,'Pivot Table'!$B$5:$G$2000,3,FALSE)=1,"Yes","No")</f>
        <v>Yes</v>
      </c>
      <c r="D104" s="170" t="str">
        <f t="shared" si="216"/>
        <v>Yes</v>
      </c>
      <c r="E104" s="172"/>
      <c r="F104" s="172"/>
      <c r="G104" s="125" t="s">
        <v>1127</v>
      </c>
      <c r="H104" s="125" t="s">
        <v>1127</v>
      </c>
      <c r="I104" s="172"/>
      <c r="J104" s="172" t="s">
        <v>713</v>
      </c>
      <c r="K104" s="45" t="str">
        <f t="shared" si="217"/>
        <v>13</v>
      </c>
      <c r="L104" s="45" t="str">
        <f t="shared" si="218"/>
        <v>13X</v>
      </c>
      <c r="M104" s="113">
        <v>41548</v>
      </c>
      <c r="N104" s="252"/>
      <c r="O104" s="189" t="str">
        <f>IF(VLOOKUP(B104,'Pivot Table'!$B$5:$G$2000,2,FALSE)=1,"Yes","No")</f>
        <v>No</v>
      </c>
      <c r="P104" s="190" t="str">
        <f t="shared" si="219"/>
        <v xml:space="preserve"> </v>
      </c>
      <c r="Q104" s="190"/>
      <c r="R104" s="190"/>
      <c r="S104" s="191"/>
      <c r="T104" s="190"/>
      <c r="U104" s="190"/>
      <c r="V104" s="189" t="str">
        <f t="shared" si="220"/>
        <v>13</v>
      </c>
      <c r="W104" s="196" t="str">
        <f t="shared" si="221"/>
        <v>13</v>
      </c>
      <c r="X104" s="191"/>
      <c r="Y104" s="404"/>
      <c r="Z104" s="192" t="str">
        <f>IF(VLOOKUP(B104,'Pivot Table'!$B$5:$G$2000,5,FALSE)=1,"Yes","No")</f>
        <v>No</v>
      </c>
      <c r="AA104" s="192" t="str">
        <f>IF(VLOOKUP(B104,'Pivot Table'!$B$5:$G$2000,4,FALSE)=1,"Yes","No")</f>
        <v>No</v>
      </c>
      <c r="AB104" s="190" t="str">
        <f t="shared" si="212"/>
        <v xml:space="preserve"> </v>
      </c>
      <c r="AC104" s="197"/>
      <c r="AD104" s="197"/>
      <c r="AE104" s="191"/>
      <c r="AF104" s="197"/>
      <c r="AG104" s="197"/>
      <c r="AH104" s="189" t="str">
        <f t="shared" si="222"/>
        <v>13</v>
      </c>
      <c r="AI104" s="196" t="str">
        <f t="shared" si="223"/>
        <v>13</v>
      </c>
      <c r="AJ104" s="456"/>
      <c r="AK104" s="651"/>
      <c r="AL104" s="634">
        <f t="shared" si="224"/>
        <v>1</v>
      </c>
      <c r="AM104" s="634">
        <f t="shared" si="225"/>
        <v>0</v>
      </c>
      <c r="AN104" s="635">
        <f t="shared" si="226"/>
        <v>0</v>
      </c>
      <c r="AO104" s="636">
        <f t="shared" si="213"/>
        <v>1</v>
      </c>
      <c r="AP104" s="634">
        <f t="shared" si="227"/>
        <v>1</v>
      </c>
      <c r="AQ104" s="634">
        <f t="shared" si="228"/>
        <v>0</v>
      </c>
      <c r="AR104" s="634">
        <f t="shared" si="229"/>
        <v>0</v>
      </c>
      <c r="AS104" s="637">
        <f t="shared" si="214"/>
        <v>1</v>
      </c>
      <c r="AT104" s="638" t="str">
        <f t="shared" si="215"/>
        <v>F</v>
      </c>
      <c r="AU104" s="634">
        <f t="shared" si="230"/>
        <v>0</v>
      </c>
      <c r="AV104" s="634">
        <f t="shared" si="231"/>
        <v>0</v>
      </c>
      <c r="AW104" s="675" t="s">
        <v>1127</v>
      </c>
      <c r="AX104" s="639" t="str">
        <f t="shared" si="232"/>
        <v>13Yes</v>
      </c>
      <c r="AY104" s="639" t="str">
        <f t="shared" si="233"/>
        <v>13No</v>
      </c>
      <c r="AZ104" s="639" t="str">
        <f t="shared" si="234"/>
        <v>13No</v>
      </c>
      <c r="BA104" s="634" t="str">
        <f t="shared" si="235"/>
        <v>13X</v>
      </c>
      <c r="BB104" s="634" t="str">
        <f t="shared" si="236"/>
        <v>13</v>
      </c>
      <c r="BC104" s="634" t="str">
        <f t="shared" si="237"/>
        <v>13</v>
      </c>
      <c r="BD104" s="640" t="str">
        <f t="shared" si="197"/>
        <v xml:space="preserve"> </v>
      </c>
      <c r="BE104" s="640" t="str">
        <f t="shared" si="198"/>
        <v xml:space="preserve"> </v>
      </c>
      <c r="BF104" s="640" t="str">
        <f t="shared" si="199"/>
        <v xml:space="preserve"> </v>
      </c>
      <c r="BG104" s="640" t="str">
        <f t="shared" si="200"/>
        <v xml:space="preserve"> </v>
      </c>
      <c r="BH104" s="640" t="str">
        <f t="shared" si="201"/>
        <v xml:space="preserve"> </v>
      </c>
      <c r="BI104" s="677" t="str">
        <f t="shared" si="202"/>
        <v xml:space="preserve"> </v>
      </c>
      <c r="BJ104" s="640" t="str">
        <f t="shared" si="203"/>
        <v xml:space="preserve"> </v>
      </c>
      <c r="BK104" s="305" t="str">
        <f t="shared" si="204"/>
        <v xml:space="preserve"> </v>
      </c>
      <c r="BL104" s="523" t="str">
        <f t="shared" si="238"/>
        <v>F</v>
      </c>
      <c r="BM104" s="640" t="str">
        <f t="shared" si="205"/>
        <v xml:space="preserve"> </v>
      </c>
      <c r="BN104" s="640" t="str">
        <f t="shared" si="206"/>
        <v xml:space="preserve"> </v>
      </c>
      <c r="BO104" s="640" t="str">
        <f t="shared" si="207"/>
        <v xml:space="preserve"> </v>
      </c>
      <c r="BP104" s="640" t="str">
        <f t="shared" si="208"/>
        <v xml:space="preserve"> </v>
      </c>
      <c r="BQ104" s="640" t="str">
        <f t="shared" si="209"/>
        <v xml:space="preserve"> </v>
      </c>
      <c r="BR104" s="634">
        <f t="shared" si="210"/>
        <v>0</v>
      </c>
      <c r="BS104" s="728"/>
      <c r="BT104" s="640" t="str">
        <f t="shared" si="211"/>
        <v xml:space="preserve"> </v>
      </c>
    </row>
    <row r="105" spans="1:72" s="47" customFormat="1" ht="15" customHeight="1" x14ac:dyDescent="0.3">
      <c r="A105" s="43" t="s">
        <v>89</v>
      </c>
      <c r="B105" s="123" t="s">
        <v>94</v>
      </c>
      <c r="C105" s="134" t="str">
        <f>IF(VLOOKUP(B105,'Pivot Table'!$B$5:$G$2000,3,FALSE)=1,"Yes","No")</f>
        <v>Yes</v>
      </c>
      <c r="D105" s="170" t="str">
        <f t="shared" si="216"/>
        <v>Yes</v>
      </c>
      <c r="E105" s="170"/>
      <c r="F105" s="214">
        <v>41456</v>
      </c>
      <c r="G105" s="118" t="s">
        <v>1127</v>
      </c>
      <c r="H105" s="118" t="s">
        <v>1127</v>
      </c>
      <c r="I105" s="170"/>
      <c r="J105" s="170" t="s">
        <v>713</v>
      </c>
      <c r="K105" s="45" t="str">
        <f t="shared" si="217"/>
        <v>13</v>
      </c>
      <c r="L105" s="45" t="str">
        <f t="shared" si="218"/>
        <v>13X</v>
      </c>
      <c r="M105" s="106">
        <v>41913</v>
      </c>
      <c r="N105" s="252"/>
      <c r="O105" s="135" t="str">
        <f>IF(VLOOKUP(B105,'Pivot Table'!$B$5:$G$2000,2,FALSE)=1,"Yes","No")</f>
        <v>Yes</v>
      </c>
      <c r="P105" s="177" t="str">
        <f t="shared" si="219"/>
        <v>Yes</v>
      </c>
      <c r="Q105" s="177"/>
      <c r="R105" s="107">
        <v>41456</v>
      </c>
      <c r="S105" s="46" t="s">
        <v>1127</v>
      </c>
      <c r="T105" s="177"/>
      <c r="U105" s="177" t="s">
        <v>713</v>
      </c>
      <c r="V105" s="135" t="str">
        <f t="shared" si="220"/>
        <v>13</v>
      </c>
      <c r="W105" s="150" t="str">
        <f t="shared" si="221"/>
        <v>13X</v>
      </c>
      <c r="X105" s="107">
        <v>41913</v>
      </c>
      <c r="Y105" s="219"/>
      <c r="Z105" s="136" t="str">
        <f>IF(VLOOKUP(B105,'Pivot Table'!$B$5:$G$2000,5,FALSE)=1,"Yes","No")</f>
        <v>Yes</v>
      </c>
      <c r="AA105" s="136" t="str">
        <f>IF(VLOOKUP(B105,'Pivot Table'!$B$5:$G$2000,4,FALSE)=1,"Yes","No")</f>
        <v>No</v>
      </c>
      <c r="AB105" s="181" t="str">
        <f t="shared" si="212"/>
        <v>Yes</v>
      </c>
      <c r="AC105" s="181"/>
      <c r="AD105" s="181"/>
      <c r="AE105" s="241" t="s">
        <v>1127</v>
      </c>
      <c r="AF105" s="181"/>
      <c r="AG105" s="181" t="s">
        <v>713</v>
      </c>
      <c r="AH105" s="133" t="str">
        <f t="shared" si="222"/>
        <v>13</v>
      </c>
      <c r="AI105" s="151" t="str">
        <f t="shared" si="223"/>
        <v>13X</v>
      </c>
      <c r="AJ105" s="460">
        <v>41913</v>
      </c>
      <c r="AK105" s="650"/>
      <c r="AL105" s="634">
        <f t="shared" si="224"/>
        <v>1</v>
      </c>
      <c r="AM105" s="634">
        <f t="shared" si="225"/>
        <v>1</v>
      </c>
      <c r="AN105" s="635">
        <f t="shared" si="226"/>
        <v>1</v>
      </c>
      <c r="AO105" s="636">
        <f t="shared" si="213"/>
        <v>3</v>
      </c>
      <c r="AP105" s="634">
        <f t="shared" si="227"/>
        <v>1</v>
      </c>
      <c r="AQ105" s="634">
        <f t="shared" si="228"/>
        <v>1</v>
      </c>
      <c r="AR105" s="634">
        <f t="shared" si="229"/>
        <v>1</v>
      </c>
      <c r="AS105" s="637">
        <f t="shared" si="214"/>
        <v>3</v>
      </c>
      <c r="AT105" s="638" t="str">
        <f t="shared" si="215"/>
        <v>F</v>
      </c>
      <c r="AU105" s="634">
        <f t="shared" si="230"/>
        <v>0</v>
      </c>
      <c r="AV105" s="634">
        <f t="shared" si="231"/>
        <v>0</v>
      </c>
      <c r="AW105" s="675" t="s">
        <v>1127</v>
      </c>
      <c r="AX105" s="639" t="str">
        <f t="shared" si="232"/>
        <v>13Yes</v>
      </c>
      <c r="AY105" s="639" t="str">
        <f t="shared" si="233"/>
        <v>13Yes</v>
      </c>
      <c r="AZ105" s="639" t="str">
        <f t="shared" si="234"/>
        <v>13Yes</v>
      </c>
      <c r="BA105" s="634" t="str">
        <f t="shared" si="235"/>
        <v>13X</v>
      </c>
      <c r="BB105" s="634" t="str">
        <f t="shared" si="236"/>
        <v>13X</v>
      </c>
      <c r="BC105" s="634" t="str">
        <f t="shared" si="237"/>
        <v>13X</v>
      </c>
      <c r="BD105" s="640" t="str">
        <f t="shared" si="197"/>
        <v xml:space="preserve"> </v>
      </c>
      <c r="BE105" s="640" t="str">
        <f t="shared" si="198"/>
        <v xml:space="preserve"> </v>
      </c>
      <c r="BF105" s="640" t="str">
        <f t="shared" si="199"/>
        <v xml:space="preserve"> </v>
      </c>
      <c r="BG105" s="640" t="str">
        <f t="shared" si="200"/>
        <v xml:space="preserve"> </v>
      </c>
      <c r="BH105" s="640" t="str">
        <f t="shared" si="201"/>
        <v xml:space="preserve"> </v>
      </c>
      <c r="BI105" s="677" t="str">
        <f t="shared" si="202"/>
        <v xml:space="preserve"> </v>
      </c>
      <c r="BJ105" s="640" t="str">
        <f t="shared" si="203"/>
        <v xml:space="preserve"> </v>
      </c>
      <c r="BK105" s="305" t="str">
        <f t="shared" si="204"/>
        <v xml:space="preserve"> </v>
      </c>
      <c r="BL105" s="523" t="str">
        <f t="shared" si="238"/>
        <v>F</v>
      </c>
      <c r="BM105" s="640" t="str">
        <f t="shared" si="205"/>
        <v xml:space="preserve"> </v>
      </c>
      <c r="BN105" s="640" t="str">
        <f t="shared" si="206"/>
        <v xml:space="preserve"> </v>
      </c>
      <c r="BO105" s="640" t="str">
        <f t="shared" si="207"/>
        <v xml:space="preserve"> </v>
      </c>
      <c r="BP105" s="640" t="str">
        <f t="shared" si="208"/>
        <v xml:space="preserve"> </v>
      </c>
      <c r="BQ105" s="640" t="str">
        <f t="shared" si="209"/>
        <v xml:space="preserve"> </v>
      </c>
      <c r="BR105" s="634">
        <f t="shared" si="210"/>
        <v>0</v>
      </c>
      <c r="BS105" s="728"/>
      <c r="BT105" s="640" t="str">
        <f t="shared" si="211"/>
        <v xml:space="preserve"> </v>
      </c>
    </row>
    <row r="106" spans="1:72" s="47" customFormat="1" ht="15" customHeight="1" x14ac:dyDescent="0.3">
      <c r="A106" s="43" t="s">
        <v>6</v>
      </c>
      <c r="B106" s="123" t="s">
        <v>95</v>
      </c>
      <c r="C106" s="134" t="str">
        <f>IF(VLOOKUP(B106,'Pivot Table'!$B$5:$G$2000,3,FALSE)=1,"Yes","No")</f>
        <v>Yes</v>
      </c>
      <c r="D106" s="170" t="str">
        <f t="shared" si="216"/>
        <v>Yes</v>
      </c>
      <c r="E106" s="170"/>
      <c r="F106" s="113">
        <v>41821</v>
      </c>
      <c r="G106" s="118" t="s">
        <v>1127</v>
      </c>
      <c r="H106" s="44" t="s">
        <v>1127</v>
      </c>
      <c r="I106" s="113"/>
      <c r="J106" s="172" t="s">
        <v>713</v>
      </c>
      <c r="K106" s="45" t="str">
        <f t="shared" si="217"/>
        <v>14</v>
      </c>
      <c r="L106" s="45" t="str">
        <f t="shared" si="218"/>
        <v>14X</v>
      </c>
      <c r="M106" s="106">
        <v>41913</v>
      </c>
      <c r="N106" s="252"/>
      <c r="O106" s="135" t="str">
        <f>IF(VLOOKUP(B106,'Pivot Table'!$B$5:$G$2000,2,FALSE)=1,"Yes","No")</f>
        <v>Yes</v>
      </c>
      <c r="P106" s="177" t="str">
        <f t="shared" si="219"/>
        <v>Yes</v>
      </c>
      <c r="Q106" s="177"/>
      <c r="R106" s="107">
        <v>41821</v>
      </c>
      <c r="S106" s="46" t="s">
        <v>1127</v>
      </c>
      <c r="T106" s="107"/>
      <c r="U106" s="177" t="s">
        <v>713</v>
      </c>
      <c r="V106" s="135" t="str">
        <f t="shared" si="220"/>
        <v>14</v>
      </c>
      <c r="W106" s="150" t="str">
        <f t="shared" si="221"/>
        <v>14X</v>
      </c>
      <c r="X106" s="107">
        <v>41913</v>
      </c>
      <c r="Y106" s="219"/>
      <c r="Z106" s="136" t="str">
        <f>IF(VLOOKUP(B106,'Pivot Table'!$B$5:$G$2000,5,FALSE)=1,"Yes","No")</f>
        <v>Yes</v>
      </c>
      <c r="AA106" s="136" t="str">
        <f>IF(VLOOKUP(B106,'Pivot Table'!$B$5:$G$2000,4,FALSE)=1,"Yes","No")</f>
        <v>No</v>
      </c>
      <c r="AB106" s="181" t="str">
        <f t="shared" si="212"/>
        <v>Yes</v>
      </c>
      <c r="AC106" s="181"/>
      <c r="AD106" s="181"/>
      <c r="AE106" s="241" t="s">
        <v>1127</v>
      </c>
      <c r="AF106" s="362"/>
      <c r="AG106" s="181" t="s">
        <v>713</v>
      </c>
      <c r="AH106" s="133" t="str">
        <f t="shared" si="222"/>
        <v>14</v>
      </c>
      <c r="AI106" s="151" t="str">
        <f t="shared" si="223"/>
        <v>14X</v>
      </c>
      <c r="AJ106" s="460">
        <v>41913</v>
      </c>
      <c r="AK106" s="650"/>
      <c r="AL106" s="634">
        <f t="shared" si="224"/>
        <v>1</v>
      </c>
      <c r="AM106" s="634">
        <f t="shared" si="225"/>
        <v>1</v>
      </c>
      <c r="AN106" s="635">
        <f t="shared" si="226"/>
        <v>1</v>
      </c>
      <c r="AO106" s="636">
        <f t="shared" si="213"/>
        <v>3</v>
      </c>
      <c r="AP106" s="634">
        <f t="shared" si="227"/>
        <v>1</v>
      </c>
      <c r="AQ106" s="634">
        <f t="shared" si="228"/>
        <v>1</v>
      </c>
      <c r="AR106" s="634">
        <f t="shared" si="229"/>
        <v>1</v>
      </c>
      <c r="AS106" s="637">
        <f t="shared" si="214"/>
        <v>3</v>
      </c>
      <c r="AT106" s="638" t="str">
        <f t="shared" si="215"/>
        <v>F</v>
      </c>
      <c r="AU106" s="634">
        <f t="shared" si="230"/>
        <v>0</v>
      </c>
      <c r="AV106" s="634">
        <f t="shared" si="231"/>
        <v>0</v>
      </c>
      <c r="AW106" s="675" t="s">
        <v>1127</v>
      </c>
      <c r="AX106" s="639" t="str">
        <f t="shared" si="232"/>
        <v>14Yes</v>
      </c>
      <c r="AY106" s="639" t="str">
        <f t="shared" si="233"/>
        <v>14Yes</v>
      </c>
      <c r="AZ106" s="639" t="str">
        <f t="shared" si="234"/>
        <v>14Yes</v>
      </c>
      <c r="BA106" s="634" t="str">
        <f t="shared" si="235"/>
        <v>14X</v>
      </c>
      <c r="BB106" s="634" t="str">
        <f t="shared" si="236"/>
        <v>14X</v>
      </c>
      <c r="BC106" s="634" t="str">
        <f t="shared" si="237"/>
        <v>14X</v>
      </c>
      <c r="BD106" s="640" t="str">
        <f t="shared" si="197"/>
        <v xml:space="preserve"> </v>
      </c>
      <c r="BE106" s="640" t="str">
        <f t="shared" si="198"/>
        <v xml:space="preserve"> </v>
      </c>
      <c r="BF106" s="640" t="str">
        <f t="shared" si="199"/>
        <v xml:space="preserve"> </v>
      </c>
      <c r="BG106" s="640" t="str">
        <f t="shared" si="200"/>
        <v xml:space="preserve"> </v>
      </c>
      <c r="BH106" s="640" t="str">
        <f t="shared" si="201"/>
        <v xml:space="preserve"> </v>
      </c>
      <c r="BI106" s="677" t="str">
        <f t="shared" si="202"/>
        <v xml:space="preserve"> </v>
      </c>
      <c r="BJ106" s="640" t="str">
        <f t="shared" si="203"/>
        <v xml:space="preserve"> </v>
      </c>
      <c r="BK106" s="305" t="str">
        <f t="shared" si="204"/>
        <v xml:space="preserve"> </v>
      </c>
      <c r="BL106" s="523" t="str">
        <f t="shared" si="238"/>
        <v>F</v>
      </c>
      <c r="BM106" s="640" t="str">
        <f t="shared" si="205"/>
        <v xml:space="preserve"> </v>
      </c>
      <c r="BN106" s="640" t="str">
        <f t="shared" si="206"/>
        <v xml:space="preserve"> </v>
      </c>
      <c r="BO106" s="640" t="str">
        <f t="shared" si="207"/>
        <v xml:space="preserve"> </v>
      </c>
      <c r="BP106" s="640" t="str">
        <f t="shared" si="208"/>
        <v xml:space="preserve"> </v>
      </c>
      <c r="BQ106" s="640" t="str">
        <f t="shared" si="209"/>
        <v xml:space="preserve"> </v>
      </c>
      <c r="BR106" s="634">
        <f t="shared" si="210"/>
        <v>0</v>
      </c>
      <c r="BS106" s="728"/>
      <c r="BT106" s="640" t="str">
        <f t="shared" si="211"/>
        <v xml:space="preserve"> </v>
      </c>
    </row>
    <row r="107" spans="1:72" s="47" customFormat="1" ht="15" customHeight="1" x14ac:dyDescent="0.3">
      <c r="A107" s="43" t="s">
        <v>6</v>
      </c>
      <c r="B107" s="123" t="s">
        <v>96</v>
      </c>
      <c r="C107" s="134" t="str">
        <f>IF(VLOOKUP(B107,'Pivot Table'!$B$5:$G$2000,3,FALSE)=1,"Yes","No")</f>
        <v>Yes</v>
      </c>
      <c r="D107" s="170" t="str">
        <f t="shared" si="216"/>
        <v>Yes</v>
      </c>
      <c r="E107" s="170"/>
      <c r="F107" s="113">
        <v>39845</v>
      </c>
      <c r="G107" s="125" t="s">
        <v>1127</v>
      </c>
      <c r="H107" s="125" t="s">
        <v>1127</v>
      </c>
      <c r="I107" s="172"/>
      <c r="J107" s="172" t="s">
        <v>713</v>
      </c>
      <c r="K107" s="45" t="str">
        <f t="shared" si="217"/>
        <v>14</v>
      </c>
      <c r="L107" s="45" t="str">
        <f t="shared" si="218"/>
        <v>14X</v>
      </c>
      <c r="M107" s="106">
        <v>40238</v>
      </c>
      <c r="N107" s="252"/>
      <c r="O107" s="135" t="str">
        <f>IF(VLOOKUP(B107,'Pivot Table'!$B$5:$G$2000,2,FALSE)=1,"Yes","No")</f>
        <v>Yes</v>
      </c>
      <c r="P107" s="177" t="str">
        <f t="shared" si="219"/>
        <v>Yes</v>
      </c>
      <c r="Q107" s="177"/>
      <c r="R107" s="177" t="s">
        <v>1146</v>
      </c>
      <c r="S107" s="107" t="s">
        <v>1127</v>
      </c>
      <c r="T107" s="177"/>
      <c r="U107" s="177" t="s">
        <v>713</v>
      </c>
      <c r="V107" s="135" t="str">
        <f t="shared" si="220"/>
        <v>14</v>
      </c>
      <c r="W107" s="150" t="str">
        <f t="shared" si="221"/>
        <v>14X</v>
      </c>
      <c r="X107" s="107">
        <v>41426</v>
      </c>
      <c r="Y107" s="219"/>
      <c r="Z107" s="136" t="str">
        <f>IF(VLOOKUP(B107,'Pivot Table'!$B$5:$G$2000,5,FALSE)=1,"Yes","No")</f>
        <v>Yes</v>
      </c>
      <c r="AA107" s="136" t="str">
        <f>IF(VLOOKUP(B107,'Pivot Table'!$B$5:$G$2000,4,FALSE)=1,"Yes","No")</f>
        <v>No</v>
      </c>
      <c r="AB107" s="181" t="str">
        <f>IF(AC107="X","In Progress",IF(AG107="x","Yes"," "))</f>
        <v>Yes</v>
      </c>
      <c r="AC107" s="181"/>
      <c r="AD107" s="181"/>
      <c r="AE107" s="241" t="s">
        <v>1127</v>
      </c>
      <c r="AF107" s="127"/>
      <c r="AG107" s="181" t="s">
        <v>713</v>
      </c>
      <c r="AH107" s="133" t="str">
        <f t="shared" si="222"/>
        <v>14</v>
      </c>
      <c r="AI107" s="151" t="str">
        <f t="shared" si="223"/>
        <v>14X</v>
      </c>
      <c r="AJ107" s="460">
        <v>41913</v>
      </c>
      <c r="AK107" s="650"/>
      <c r="AL107" s="634">
        <f t="shared" si="224"/>
        <v>1</v>
      </c>
      <c r="AM107" s="634">
        <f t="shared" si="225"/>
        <v>1</v>
      </c>
      <c r="AN107" s="635">
        <f t="shared" si="226"/>
        <v>1</v>
      </c>
      <c r="AO107" s="636">
        <f>SUM(AL107:AN107)</f>
        <v>3</v>
      </c>
      <c r="AP107" s="634">
        <f t="shared" si="227"/>
        <v>1</v>
      </c>
      <c r="AQ107" s="634">
        <f t="shared" si="228"/>
        <v>1</v>
      </c>
      <c r="AR107" s="634">
        <f t="shared" si="229"/>
        <v>1</v>
      </c>
      <c r="AS107" s="637">
        <f>SUM(AP107:AR107)</f>
        <v>3</v>
      </c>
      <c r="AT107" s="638" t="str">
        <f>IF(AO107=AS107,"F"," ")</f>
        <v>F</v>
      </c>
      <c r="AU107" s="634">
        <f t="shared" si="230"/>
        <v>0</v>
      </c>
      <c r="AV107" s="634">
        <f t="shared" si="231"/>
        <v>0</v>
      </c>
      <c r="AW107" s="675" t="s">
        <v>1127</v>
      </c>
      <c r="AX107" s="639" t="str">
        <f t="shared" si="232"/>
        <v>14Yes</v>
      </c>
      <c r="AY107" s="639" t="str">
        <f t="shared" si="233"/>
        <v>14Yes</v>
      </c>
      <c r="AZ107" s="639" t="str">
        <f t="shared" si="234"/>
        <v>14Yes</v>
      </c>
      <c r="BA107" s="634" t="str">
        <f t="shared" si="235"/>
        <v>14X</v>
      </c>
      <c r="BB107" s="634" t="str">
        <f t="shared" si="236"/>
        <v>14X</v>
      </c>
      <c r="BC107" s="634" t="str">
        <f t="shared" si="237"/>
        <v>14X</v>
      </c>
      <c r="BD107" s="640" t="str">
        <f t="shared" si="197"/>
        <v xml:space="preserve"> </v>
      </c>
      <c r="BE107" s="640" t="str">
        <f t="shared" si="198"/>
        <v xml:space="preserve"> </v>
      </c>
      <c r="BF107" s="640" t="str">
        <f t="shared" si="199"/>
        <v xml:space="preserve"> </v>
      </c>
      <c r="BG107" s="640" t="str">
        <f t="shared" si="200"/>
        <v xml:space="preserve"> </v>
      </c>
      <c r="BH107" s="640" t="str">
        <f t="shared" si="201"/>
        <v xml:space="preserve"> </v>
      </c>
      <c r="BI107" s="677" t="str">
        <f t="shared" si="202"/>
        <v xml:space="preserve"> </v>
      </c>
      <c r="BJ107" s="640" t="str">
        <f t="shared" si="203"/>
        <v xml:space="preserve"> </v>
      </c>
      <c r="BK107" s="305" t="str">
        <f t="shared" si="204"/>
        <v xml:space="preserve"> </v>
      </c>
      <c r="BL107" s="523" t="str">
        <f t="shared" si="238"/>
        <v>F</v>
      </c>
      <c r="BM107" s="640" t="str">
        <f t="shared" si="205"/>
        <v xml:space="preserve"> </v>
      </c>
      <c r="BN107" s="640" t="str">
        <f t="shared" si="206"/>
        <v xml:space="preserve"> </v>
      </c>
      <c r="BO107" s="640" t="str">
        <f t="shared" si="207"/>
        <v xml:space="preserve"> </v>
      </c>
      <c r="BP107" s="640" t="str">
        <f t="shared" si="208"/>
        <v xml:space="preserve"> </v>
      </c>
      <c r="BQ107" s="640" t="str">
        <f t="shared" si="209"/>
        <v xml:space="preserve"> </v>
      </c>
      <c r="BR107" s="634">
        <f t="shared" si="210"/>
        <v>0</v>
      </c>
      <c r="BS107" s="728"/>
      <c r="BT107" s="640" t="str">
        <f t="shared" si="211"/>
        <v xml:space="preserve"> </v>
      </c>
    </row>
    <row r="108" spans="1:72" s="47" customFormat="1" ht="15" customHeight="1" x14ac:dyDescent="0.3">
      <c r="A108" s="43" t="s">
        <v>6</v>
      </c>
      <c r="B108" s="123" t="s">
        <v>97</v>
      </c>
      <c r="C108" s="134" t="str">
        <f>IF(VLOOKUP(B108,'Pivot Table'!$B$5:$G$2000,3,FALSE)=1,"Yes","No")</f>
        <v>Yes</v>
      </c>
      <c r="D108" s="170" t="str">
        <f t="shared" si="216"/>
        <v>Yes</v>
      </c>
      <c r="E108" s="170"/>
      <c r="F108" s="214"/>
      <c r="G108" s="44" t="s">
        <v>1127</v>
      </c>
      <c r="H108" s="44" t="s">
        <v>1127</v>
      </c>
      <c r="I108" s="214"/>
      <c r="J108" s="172" t="s">
        <v>713</v>
      </c>
      <c r="K108" s="45" t="str">
        <f t="shared" si="217"/>
        <v>14</v>
      </c>
      <c r="L108" s="45" t="str">
        <f t="shared" si="218"/>
        <v>14X</v>
      </c>
      <c r="M108" s="214">
        <v>41913</v>
      </c>
      <c r="N108" s="252" t="s">
        <v>1524</v>
      </c>
      <c r="O108" s="135" t="str">
        <f>IF(VLOOKUP(B108,'Pivot Table'!$B$5:$G$2000,2,FALSE)=1,"Yes","No")</f>
        <v>Yes</v>
      </c>
      <c r="P108" s="177" t="str">
        <f t="shared" si="219"/>
        <v>Yes</v>
      </c>
      <c r="Q108" s="177"/>
      <c r="R108" s="107"/>
      <c r="S108" s="46" t="s">
        <v>1127</v>
      </c>
      <c r="T108" s="107"/>
      <c r="U108" s="177" t="s">
        <v>713</v>
      </c>
      <c r="V108" s="135" t="str">
        <f t="shared" si="220"/>
        <v>14</v>
      </c>
      <c r="W108" s="150" t="str">
        <f t="shared" si="221"/>
        <v>14X</v>
      </c>
      <c r="X108" s="107">
        <v>41913</v>
      </c>
      <c r="Y108" s="272" t="s">
        <v>1524</v>
      </c>
      <c r="Z108" s="136" t="str">
        <f>IF(VLOOKUP(B108,'Pivot Table'!$B$5:$G$2000,5,FALSE)=1,"Yes","No")</f>
        <v>Yes</v>
      </c>
      <c r="AA108" s="136" t="str">
        <f>IF(VLOOKUP(B108,'Pivot Table'!$B$5:$G$2000,4,FALSE)=1,"Yes","No")</f>
        <v>No</v>
      </c>
      <c r="AB108" s="181" t="str">
        <f t="shared" si="212"/>
        <v>Yes</v>
      </c>
      <c r="AC108" s="181"/>
      <c r="AD108" s="181"/>
      <c r="AE108" s="241" t="s">
        <v>1127</v>
      </c>
      <c r="AF108" s="362"/>
      <c r="AG108" s="181" t="s">
        <v>713</v>
      </c>
      <c r="AH108" s="133" t="str">
        <f t="shared" si="222"/>
        <v>14</v>
      </c>
      <c r="AI108" s="151" t="str">
        <f t="shared" si="223"/>
        <v>14X</v>
      </c>
      <c r="AJ108" s="460">
        <v>41913</v>
      </c>
      <c r="AK108" s="650"/>
      <c r="AL108" s="634">
        <f t="shared" si="224"/>
        <v>1</v>
      </c>
      <c r="AM108" s="634">
        <f t="shared" si="225"/>
        <v>1</v>
      </c>
      <c r="AN108" s="635">
        <f t="shared" si="226"/>
        <v>1</v>
      </c>
      <c r="AO108" s="636">
        <f t="shared" si="213"/>
        <v>3</v>
      </c>
      <c r="AP108" s="634">
        <f t="shared" si="227"/>
        <v>1</v>
      </c>
      <c r="AQ108" s="634">
        <f t="shared" si="228"/>
        <v>1</v>
      </c>
      <c r="AR108" s="634">
        <f t="shared" si="229"/>
        <v>1</v>
      </c>
      <c r="AS108" s="637">
        <f t="shared" si="214"/>
        <v>3</v>
      </c>
      <c r="AT108" s="638" t="str">
        <f t="shared" si="215"/>
        <v>F</v>
      </c>
      <c r="AU108" s="634">
        <f t="shared" si="230"/>
        <v>0</v>
      </c>
      <c r="AV108" s="634">
        <f t="shared" si="231"/>
        <v>0</v>
      </c>
      <c r="AW108" s="675" t="s">
        <v>1127</v>
      </c>
      <c r="AX108" s="639" t="str">
        <f t="shared" si="232"/>
        <v>14Yes</v>
      </c>
      <c r="AY108" s="639" t="str">
        <f t="shared" si="233"/>
        <v>14Yes</v>
      </c>
      <c r="AZ108" s="639" t="str">
        <f t="shared" si="234"/>
        <v>14Yes</v>
      </c>
      <c r="BA108" s="634" t="str">
        <f t="shared" si="235"/>
        <v>14X</v>
      </c>
      <c r="BB108" s="634" t="str">
        <f t="shared" si="236"/>
        <v>14X</v>
      </c>
      <c r="BC108" s="634" t="str">
        <f t="shared" si="237"/>
        <v>14X</v>
      </c>
      <c r="BD108" s="640" t="str">
        <f t="shared" si="197"/>
        <v xml:space="preserve"> </v>
      </c>
      <c r="BE108" s="640" t="str">
        <f t="shared" si="198"/>
        <v xml:space="preserve"> </v>
      </c>
      <c r="BF108" s="640" t="str">
        <f t="shared" si="199"/>
        <v xml:space="preserve"> </v>
      </c>
      <c r="BG108" s="640" t="str">
        <f t="shared" si="200"/>
        <v xml:space="preserve"> </v>
      </c>
      <c r="BH108" s="640" t="str">
        <f t="shared" si="201"/>
        <v xml:space="preserve"> </v>
      </c>
      <c r="BI108" s="677" t="str">
        <f t="shared" si="202"/>
        <v xml:space="preserve"> </v>
      </c>
      <c r="BJ108" s="640" t="str">
        <f t="shared" si="203"/>
        <v xml:space="preserve"> </v>
      </c>
      <c r="BK108" s="305" t="str">
        <f t="shared" si="204"/>
        <v xml:space="preserve"> </v>
      </c>
      <c r="BL108" s="523" t="str">
        <f t="shared" si="238"/>
        <v>F</v>
      </c>
      <c r="BM108" s="640" t="str">
        <f t="shared" si="205"/>
        <v xml:space="preserve"> </v>
      </c>
      <c r="BN108" s="640" t="str">
        <f t="shared" si="206"/>
        <v xml:space="preserve"> </v>
      </c>
      <c r="BO108" s="640" t="str">
        <f t="shared" si="207"/>
        <v xml:space="preserve"> </v>
      </c>
      <c r="BP108" s="640" t="str">
        <f t="shared" si="208"/>
        <v xml:space="preserve"> </v>
      </c>
      <c r="BQ108" s="640" t="str">
        <f t="shared" si="209"/>
        <v xml:space="preserve"> </v>
      </c>
      <c r="BR108" s="634">
        <f t="shared" si="210"/>
        <v>0</v>
      </c>
      <c r="BS108" s="728"/>
      <c r="BT108" s="640" t="str">
        <f t="shared" si="211"/>
        <v xml:space="preserve"> </v>
      </c>
    </row>
    <row r="109" spans="1:72" s="47" customFormat="1" ht="15" customHeight="1" x14ac:dyDescent="0.3">
      <c r="A109" s="43" t="s">
        <v>6</v>
      </c>
      <c r="B109" s="123" t="s">
        <v>98</v>
      </c>
      <c r="C109" s="134" t="str">
        <f>IF(VLOOKUP(B109,'Pivot Table'!$B$5:$G$2000,3,FALSE)=1,"Yes","No")</f>
        <v>Yes</v>
      </c>
      <c r="D109" s="170" t="str">
        <f t="shared" si="216"/>
        <v>Yes</v>
      </c>
      <c r="E109" s="170"/>
      <c r="F109" s="214"/>
      <c r="G109" s="44" t="s">
        <v>1127</v>
      </c>
      <c r="H109" s="44" t="s">
        <v>1127</v>
      </c>
      <c r="I109" s="214"/>
      <c r="J109" s="172" t="s">
        <v>713</v>
      </c>
      <c r="K109" s="45" t="str">
        <f t="shared" si="217"/>
        <v>14</v>
      </c>
      <c r="L109" s="45" t="str">
        <f t="shared" si="218"/>
        <v>14X</v>
      </c>
      <c r="M109" s="214">
        <v>41913</v>
      </c>
      <c r="N109" s="252" t="s">
        <v>1524</v>
      </c>
      <c r="O109" s="135" t="str">
        <f>IF(VLOOKUP(B109,'Pivot Table'!$B$5:$G$2000,2,FALSE)=1,"Yes","No")</f>
        <v>Yes</v>
      </c>
      <c r="P109" s="177" t="str">
        <f t="shared" si="219"/>
        <v>Yes</v>
      </c>
      <c r="Q109" s="177"/>
      <c r="R109" s="107"/>
      <c r="S109" s="46" t="s">
        <v>1127</v>
      </c>
      <c r="T109" s="107"/>
      <c r="U109" s="177" t="s">
        <v>713</v>
      </c>
      <c r="V109" s="135" t="str">
        <f t="shared" si="220"/>
        <v>14</v>
      </c>
      <c r="W109" s="150" t="str">
        <f t="shared" si="221"/>
        <v>14X</v>
      </c>
      <c r="X109" s="107">
        <v>41913</v>
      </c>
      <c r="Y109" s="272" t="s">
        <v>1524</v>
      </c>
      <c r="Z109" s="136" t="str">
        <f>IF(VLOOKUP(B109,'Pivot Table'!$B$5:$G$2000,5,FALSE)=1,"Yes","No")</f>
        <v>Yes</v>
      </c>
      <c r="AA109" s="136" t="str">
        <f>IF(VLOOKUP(B109,'Pivot Table'!$B$5:$G$2000,4,FALSE)=1,"Yes","No")</f>
        <v>No</v>
      </c>
      <c r="AB109" s="181" t="str">
        <f t="shared" si="212"/>
        <v>Yes</v>
      </c>
      <c r="AC109" s="181"/>
      <c r="AD109" s="181"/>
      <c r="AE109" s="241" t="s">
        <v>1127</v>
      </c>
      <c r="AF109" s="362"/>
      <c r="AG109" s="181" t="s">
        <v>713</v>
      </c>
      <c r="AH109" s="133" t="str">
        <f t="shared" si="222"/>
        <v>14</v>
      </c>
      <c r="AI109" s="151" t="str">
        <f t="shared" si="223"/>
        <v>14X</v>
      </c>
      <c r="AJ109" s="460">
        <v>41913</v>
      </c>
      <c r="AK109" s="650"/>
      <c r="AL109" s="634">
        <f t="shared" si="224"/>
        <v>1</v>
      </c>
      <c r="AM109" s="634">
        <f t="shared" si="225"/>
        <v>1</v>
      </c>
      <c r="AN109" s="635">
        <f t="shared" si="226"/>
        <v>1</v>
      </c>
      <c r="AO109" s="636">
        <f t="shared" si="213"/>
        <v>3</v>
      </c>
      <c r="AP109" s="634">
        <f t="shared" si="227"/>
        <v>1</v>
      </c>
      <c r="AQ109" s="634">
        <f t="shared" si="228"/>
        <v>1</v>
      </c>
      <c r="AR109" s="634">
        <f t="shared" si="229"/>
        <v>1</v>
      </c>
      <c r="AS109" s="637">
        <f t="shared" si="214"/>
        <v>3</v>
      </c>
      <c r="AT109" s="638" t="str">
        <f t="shared" si="215"/>
        <v>F</v>
      </c>
      <c r="AU109" s="634">
        <f t="shared" si="230"/>
        <v>0</v>
      </c>
      <c r="AV109" s="634">
        <f t="shared" si="231"/>
        <v>0</v>
      </c>
      <c r="AW109" s="675" t="s">
        <v>1127</v>
      </c>
      <c r="AX109" s="639" t="str">
        <f t="shared" si="232"/>
        <v>14Yes</v>
      </c>
      <c r="AY109" s="639" t="str">
        <f t="shared" si="233"/>
        <v>14Yes</v>
      </c>
      <c r="AZ109" s="639" t="str">
        <f t="shared" si="234"/>
        <v>14Yes</v>
      </c>
      <c r="BA109" s="634" t="str">
        <f t="shared" si="235"/>
        <v>14X</v>
      </c>
      <c r="BB109" s="634" t="str">
        <f t="shared" si="236"/>
        <v>14X</v>
      </c>
      <c r="BC109" s="634" t="str">
        <f t="shared" si="237"/>
        <v>14X</v>
      </c>
      <c r="BD109" s="640" t="str">
        <f t="shared" si="197"/>
        <v xml:space="preserve"> </v>
      </c>
      <c r="BE109" s="640" t="str">
        <f t="shared" si="198"/>
        <v xml:space="preserve"> </v>
      </c>
      <c r="BF109" s="640" t="str">
        <f t="shared" si="199"/>
        <v xml:space="preserve"> </v>
      </c>
      <c r="BG109" s="640" t="str">
        <f t="shared" si="200"/>
        <v xml:space="preserve"> </v>
      </c>
      <c r="BH109" s="640" t="str">
        <f t="shared" si="201"/>
        <v xml:space="preserve"> </v>
      </c>
      <c r="BI109" s="677" t="str">
        <f t="shared" si="202"/>
        <v xml:space="preserve"> </v>
      </c>
      <c r="BJ109" s="640" t="str">
        <f t="shared" si="203"/>
        <v xml:space="preserve"> </v>
      </c>
      <c r="BK109" s="305" t="str">
        <f t="shared" si="204"/>
        <v xml:space="preserve"> </v>
      </c>
      <c r="BL109" s="523" t="str">
        <f t="shared" si="238"/>
        <v>F</v>
      </c>
      <c r="BM109" s="640" t="str">
        <f t="shared" si="205"/>
        <v xml:space="preserve"> </v>
      </c>
      <c r="BN109" s="640" t="str">
        <f t="shared" si="206"/>
        <v xml:space="preserve"> </v>
      </c>
      <c r="BO109" s="640" t="str">
        <f t="shared" si="207"/>
        <v xml:space="preserve"> </v>
      </c>
      <c r="BP109" s="640" t="str">
        <f t="shared" si="208"/>
        <v xml:space="preserve"> </v>
      </c>
      <c r="BQ109" s="640" t="str">
        <f t="shared" si="209"/>
        <v xml:space="preserve"> </v>
      </c>
      <c r="BR109" s="634">
        <f t="shared" si="210"/>
        <v>0</v>
      </c>
      <c r="BS109" s="728"/>
      <c r="BT109" s="640" t="str">
        <f t="shared" si="211"/>
        <v xml:space="preserve"> </v>
      </c>
    </row>
    <row r="110" spans="1:72" s="47" customFormat="1" ht="15" customHeight="1" x14ac:dyDescent="0.3">
      <c r="A110" s="43" t="s">
        <v>6</v>
      </c>
      <c r="B110" s="123" t="s">
        <v>99</v>
      </c>
      <c r="C110" s="134" t="str">
        <f>IF(VLOOKUP(B110,'Pivot Table'!$B$5:$G$2000,3,FALSE)=1,"Yes","No")</f>
        <v>Yes</v>
      </c>
      <c r="D110" s="170" t="str">
        <f t="shared" si="216"/>
        <v>Yes</v>
      </c>
      <c r="E110" s="170"/>
      <c r="F110" s="214">
        <v>41821</v>
      </c>
      <c r="G110" s="118" t="s">
        <v>1127</v>
      </c>
      <c r="H110" s="118" t="s">
        <v>1127</v>
      </c>
      <c r="I110" s="214"/>
      <c r="J110" s="170" t="s">
        <v>713</v>
      </c>
      <c r="K110" s="45" t="str">
        <f t="shared" si="217"/>
        <v>14</v>
      </c>
      <c r="L110" s="45" t="str">
        <f t="shared" si="218"/>
        <v>14X</v>
      </c>
      <c r="M110" s="214">
        <v>41913</v>
      </c>
      <c r="N110" s="252"/>
      <c r="O110" s="135" t="str">
        <f>IF(VLOOKUP(B110,'Pivot Table'!$B$5:$G$2000,2,FALSE)=1,"Yes","No")</f>
        <v>Yes</v>
      </c>
      <c r="P110" s="177" t="str">
        <f t="shared" si="219"/>
        <v>Yes</v>
      </c>
      <c r="Q110" s="177"/>
      <c r="R110" s="107">
        <v>41821</v>
      </c>
      <c r="S110" s="46" t="s">
        <v>1127</v>
      </c>
      <c r="T110" s="107"/>
      <c r="U110" s="177" t="s">
        <v>713</v>
      </c>
      <c r="V110" s="135" t="str">
        <f t="shared" si="220"/>
        <v>14</v>
      </c>
      <c r="W110" s="150" t="str">
        <f t="shared" si="221"/>
        <v>14X</v>
      </c>
      <c r="X110" s="107">
        <v>41913</v>
      </c>
      <c r="Y110" s="219"/>
      <c r="Z110" s="136" t="str">
        <f>IF(VLOOKUP(B110,'Pivot Table'!$B$5:$G$2000,5,FALSE)=1,"Yes","No")</f>
        <v>Yes</v>
      </c>
      <c r="AA110" s="136" t="str">
        <f>IF(VLOOKUP(B110,'Pivot Table'!$B$5:$G$2000,4,FALSE)=1,"Yes","No")</f>
        <v>No</v>
      </c>
      <c r="AB110" s="181" t="str">
        <f t="shared" si="212"/>
        <v>Yes</v>
      </c>
      <c r="AC110" s="181"/>
      <c r="AD110" s="181"/>
      <c r="AE110" s="241" t="s">
        <v>1127</v>
      </c>
      <c r="AF110" s="362"/>
      <c r="AG110" s="181" t="s">
        <v>713</v>
      </c>
      <c r="AH110" s="133" t="str">
        <f t="shared" si="222"/>
        <v>14</v>
      </c>
      <c r="AI110" s="151" t="str">
        <f t="shared" si="223"/>
        <v>14X</v>
      </c>
      <c r="AJ110" s="460">
        <v>41913</v>
      </c>
      <c r="AK110" s="650"/>
      <c r="AL110" s="634">
        <f t="shared" si="224"/>
        <v>1</v>
      </c>
      <c r="AM110" s="634">
        <f t="shared" si="225"/>
        <v>1</v>
      </c>
      <c r="AN110" s="635">
        <f t="shared" si="226"/>
        <v>1</v>
      </c>
      <c r="AO110" s="636">
        <f t="shared" si="213"/>
        <v>3</v>
      </c>
      <c r="AP110" s="634">
        <f t="shared" si="227"/>
        <v>1</v>
      </c>
      <c r="AQ110" s="634">
        <f t="shared" si="228"/>
        <v>1</v>
      </c>
      <c r="AR110" s="634">
        <f t="shared" si="229"/>
        <v>1</v>
      </c>
      <c r="AS110" s="637">
        <f t="shared" si="214"/>
        <v>3</v>
      </c>
      <c r="AT110" s="638" t="str">
        <f t="shared" si="215"/>
        <v>F</v>
      </c>
      <c r="AU110" s="634">
        <f t="shared" si="230"/>
        <v>0</v>
      </c>
      <c r="AV110" s="634">
        <f t="shared" si="231"/>
        <v>0</v>
      </c>
      <c r="AW110" s="675" t="s">
        <v>1127</v>
      </c>
      <c r="AX110" s="639" t="str">
        <f t="shared" si="232"/>
        <v>14Yes</v>
      </c>
      <c r="AY110" s="639" t="str">
        <f t="shared" si="233"/>
        <v>14Yes</v>
      </c>
      <c r="AZ110" s="639" t="str">
        <f t="shared" si="234"/>
        <v>14Yes</v>
      </c>
      <c r="BA110" s="634" t="str">
        <f t="shared" si="235"/>
        <v>14X</v>
      </c>
      <c r="BB110" s="634" t="str">
        <f t="shared" si="236"/>
        <v>14X</v>
      </c>
      <c r="BC110" s="634" t="str">
        <f t="shared" si="237"/>
        <v>14X</v>
      </c>
      <c r="BD110" s="640" t="str">
        <f t="shared" si="197"/>
        <v xml:space="preserve"> </v>
      </c>
      <c r="BE110" s="640" t="str">
        <f t="shared" si="198"/>
        <v xml:space="preserve"> </v>
      </c>
      <c r="BF110" s="640" t="str">
        <f t="shared" si="199"/>
        <v xml:space="preserve"> </v>
      </c>
      <c r="BG110" s="640" t="str">
        <f t="shared" si="200"/>
        <v xml:space="preserve"> </v>
      </c>
      <c r="BH110" s="640" t="str">
        <f t="shared" si="201"/>
        <v xml:space="preserve"> </v>
      </c>
      <c r="BI110" s="677" t="str">
        <f t="shared" si="202"/>
        <v xml:space="preserve"> </v>
      </c>
      <c r="BJ110" s="640" t="str">
        <f t="shared" si="203"/>
        <v xml:space="preserve"> </v>
      </c>
      <c r="BK110" s="305" t="str">
        <f t="shared" si="204"/>
        <v xml:space="preserve"> </v>
      </c>
      <c r="BL110" s="523" t="str">
        <f t="shared" si="238"/>
        <v>F</v>
      </c>
      <c r="BM110" s="640" t="str">
        <f t="shared" si="205"/>
        <v xml:space="preserve"> </v>
      </c>
      <c r="BN110" s="640" t="str">
        <f t="shared" si="206"/>
        <v xml:space="preserve"> </v>
      </c>
      <c r="BO110" s="640" t="str">
        <f t="shared" si="207"/>
        <v xml:space="preserve"> </v>
      </c>
      <c r="BP110" s="640" t="str">
        <f t="shared" si="208"/>
        <v xml:space="preserve"> </v>
      </c>
      <c r="BQ110" s="640" t="str">
        <f t="shared" si="209"/>
        <v xml:space="preserve"> </v>
      </c>
      <c r="BR110" s="634">
        <f t="shared" si="210"/>
        <v>0</v>
      </c>
      <c r="BS110" s="728"/>
      <c r="BT110" s="640" t="str">
        <f t="shared" si="211"/>
        <v xml:space="preserve"> </v>
      </c>
    </row>
    <row r="111" spans="1:72" s="47" customFormat="1" ht="15" customHeight="1" x14ac:dyDescent="0.3">
      <c r="A111" s="43" t="s">
        <v>6</v>
      </c>
      <c r="B111" s="123" t="s">
        <v>100</v>
      </c>
      <c r="C111" s="134" t="str">
        <f>IF(VLOOKUP(B111,'Pivot Table'!$B$5:$G$2000,3,FALSE)=1,"Yes","No")</f>
        <v>Yes</v>
      </c>
      <c r="D111" s="170" t="str">
        <f t="shared" si="216"/>
        <v>Yes</v>
      </c>
      <c r="E111" s="170"/>
      <c r="F111" s="214"/>
      <c r="G111" s="44" t="s">
        <v>1127</v>
      </c>
      <c r="H111" s="44" t="s">
        <v>1127</v>
      </c>
      <c r="I111" s="214"/>
      <c r="J111" s="170" t="s">
        <v>713</v>
      </c>
      <c r="K111" s="45" t="str">
        <f t="shared" si="217"/>
        <v>14</v>
      </c>
      <c r="L111" s="45" t="str">
        <f t="shared" si="218"/>
        <v>14X</v>
      </c>
      <c r="M111" s="214">
        <v>41913</v>
      </c>
      <c r="N111" s="252" t="s">
        <v>1524</v>
      </c>
      <c r="O111" s="135" t="str">
        <f>IF(VLOOKUP(B111,'Pivot Table'!$B$5:$G$2000,2,FALSE)=1,"Yes","No")</f>
        <v>Yes</v>
      </c>
      <c r="P111" s="177" t="str">
        <f t="shared" si="219"/>
        <v>Yes</v>
      </c>
      <c r="Q111" s="177"/>
      <c r="R111" s="107"/>
      <c r="S111" s="46" t="s">
        <v>1127</v>
      </c>
      <c r="T111" s="107"/>
      <c r="U111" s="177" t="s">
        <v>713</v>
      </c>
      <c r="V111" s="135" t="str">
        <f t="shared" si="220"/>
        <v>14</v>
      </c>
      <c r="W111" s="150" t="str">
        <f t="shared" si="221"/>
        <v>14X</v>
      </c>
      <c r="X111" s="107">
        <v>41913</v>
      </c>
      <c r="Y111" s="272" t="s">
        <v>1530</v>
      </c>
      <c r="Z111" s="136" t="str">
        <f>IF(VLOOKUP(B111,'Pivot Table'!$B$5:$G$2000,5,FALSE)=1,"Yes","No")</f>
        <v>Yes</v>
      </c>
      <c r="AA111" s="136" t="str">
        <f>IF(VLOOKUP(B111,'Pivot Table'!$B$5:$G$2000,4,FALSE)=1,"Yes","No")</f>
        <v>No</v>
      </c>
      <c r="AB111" s="181" t="str">
        <f t="shared" si="212"/>
        <v>Yes</v>
      </c>
      <c r="AC111" s="181"/>
      <c r="AD111" s="181"/>
      <c r="AE111" s="241" t="s">
        <v>1127</v>
      </c>
      <c r="AF111" s="362"/>
      <c r="AG111" s="181" t="s">
        <v>713</v>
      </c>
      <c r="AH111" s="133" t="str">
        <f t="shared" ref="AH111" si="239">A111&amp;AC111</f>
        <v>14</v>
      </c>
      <c r="AI111" s="151" t="str">
        <f t="shared" ref="AI111" si="240">A111&amp;AG111</f>
        <v>14X</v>
      </c>
      <c r="AJ111" s="460">
        <v>41913</v>
      </c>
      <c r="AK111" s="650" t="s">
        <v>1491</v>
      </c>
      <c r="AL111" s="634">
        <f t="shared" si="224"/>
        <v>1</v>
      </c>
      <c r="AM111" s="634">
        <f t="shared" si="225"/>
        <v>1</v>
      </c>
      <c r="AN111" s="635">
        <f t="shared" si="226"/>
        <v>1</v>
      </c>
      <c r="AO111" s="636">
        <f t="shared" si="213"/>
        <v>3</v>
      </c>
      <c r="AP111" s="634">
        <f t="shared" si="227"/>
        <v>1</v>
      </c>
      <c r="AQ111" s="634">
        <f t="shared" si="228"/>
        <v>1</v>
      </c>
      <c r="AR111" s="634">
        <f t="shared" si="229"/>
        <v>1</v>
      </c>
      <c r="AS111" s="637">
        <f t="shared" si="214"/>
        <v>3</v>
      </c>
      <c r="AT111" s="638" t="str">
        <f t="shared" si="215"/>
        <v>F</v>
      </c>
      <c r="AU111" s="634">
        <f t="shared" si="230"/>
        <v>0</v>
      </c>
      <c r="AV111" s="634">
        <f t="shared" si="231"/>
        <v>0</v>
      </c>
      <c r="AW111" s="675" t="s">
        <v>1127</v>
      </c>
      <c r="AX111" s="639" t="str">
        <f t="shared" si="232"/>
        <v>14Yes</v>
      </c>
      <c r="AY111" s="639" t="str">
        <f t="shared" si="233"/>
        <v>14Yes</v>
      </c>
      <c r="AZ111" s="639" t="str">
        <f t="shared" si="234"/>
        <v>14Yes</v>
      </c>
      <c r="BA111" s="634" t="str">
        <f t="shared" si="235"/>
        <v>14X</v>
      </c>
      <c r="BB111" s="634" t="str">
        <f t="shared" si="236"/>
        <v>14X</v>
      </c>
      <c r="BC111" s="634" t="str">
        <f t="shared" si="237"/>
        <v>14X</v>
      </c>
      <c r="BD111" s="640" t="str">
        <f t="shared" si="197"/>
        <v xml:space="preserve"> </v>
      </c>
      <c r="BE111" s="640" t="str">
        <f t="shared" si="198"/>
        <v xml:space="preserve"> </v>
      </c>
      <c r="BF111" s="640" t="str">
        <f t="shared" si="199"/>
        <v xml:space="preserve"> </v>
      </c>
      <c r="BG111" s="640" t="str">
        <f t="shared" si="200"/>
        <v xml:space="preserve"> </v>
      </c>
      <c r="BH111" s="640" t="str">
        <f t="shared" si="201"/>
        <v xml:space="preserve"> </v>
      </c>
      <c r="BI111" s="677" t="str">
        <f t="shared" si="202"/>
        <v xml:space="preserve"> </v>
      </c>
      <c r="BJ111" s="640" t="str">
        <f t="shared" si="203"/>
        <v xml:space="preserve"> </v>
      </c>
      <c r="BK111" s="305" t="str">
        <f t="shared" si="204"/>
        <v xml:space="preserve"> </v>
      </c>
      <c r="BL111" s="523" t="str">
        <f t="shared" si="238"/>
        <v>F</v>
      </c>
      <c r="BM111" s="640" t="str">
        <f t="shared" si="205"/>
        <v xml:space="preserve"> </v>
      </c>
      <c r="BN111" s="640" t="str">
        <f t="shared" si="206"/>
        <v xml:space="preserve"> </v>
      </c>
      <c r="BO111" s="640" t="str">
        <f t="shared" si="207"/>
        <v xml:space="preserve"> </v>
      </c>
      <c r="BP111" s="640" t="str">
        <f t="shared" si="208"/>
        <v xml:space="preserve"> </v>
      </c>
      <c r="BQ111" s="640" t="str">
        <f t="shared" si="209"/>
        <v xml:space="preserve"> </v>
      </c>
      <c r="BR111" s="634">
        <f t="shared" si="210"/>
        <v>0</v>
      </c>
      <c r="BS111" s="728"/>
      <c r="BT111" s="640" t="str">
        <f t="shared" si="211"/>
        <v xml:space="preserve"> </v>
      </c>
    </row>
    <row r="112" spans="1:72" s="47" customFormat="1" ht="15" customHeight="1" x14ac:dyDescent="0.3">
      <c r="A112" s="43" t="s">
        <v>6</v>
      </c>
      <c r="B112" s="123" t="s">
        <v>101</v>
      </c>
      <c r="C112" s="134" t="str">
        <f>IF(VLOOKUP(B112,'Pivot Table'!$B$5:$G$2000,3,FALSE)=1,"Yes","No")</f>
        <v>Yes</v>
      </c>
      <c r="D112" s="170" t="str">
        <f t="shared" si="216"/>
        <v>Yes</v>
      </c>
      <c r="E112" s="170"/>
      <c r="F112" s="214">
        <v>41852</v>
      </c>
      <c r="G112" s="118" t="s">
        <v>1127</v>
      </c>
      <c r="H112" s="118" t="s">
        <v>1127</v>
      </c>
      <c r="I112" s="214"/>
      <c r="J112" s="170" t="s">
        <v>713</v>
      </c>
      <c r="K112" s="45" t="str">
        <f t="shared" ref="K112" si="241">A112&amp;E112</f>
        <v>14</v>
      </c>
      <c r="L112" s="45" t="str">
        <f t="shared" ref="L112" si="242">A112&amp;J112</f>
        <v>14X</v>
      </c>
      <c r="M112" s="214">
        <v>41913</v>
      </c>
      <c r="N112" s="252" t="s">
        <v>1524</v>
      </c>
      <c r="O112" s="135" t="str">
        <f>IF(VLOOKUP(B112,'Pivot Table'!$B$5:$G$2000,2,FALSE)=1,"Yes","No")</f>
        <v>Yes</v>
      </c>
      <c r="P112" s="177" t="str">
        <f t="shared" si="219"/>
        <v>Yes</v>
      </c>
      <c r="Q112" s="177"/>
      <c r="R112" s="107">
        <v>41852</v>
      </c>
      <c r="S112" s="46" t="s">
        <v>1127</v>
      </c>
      <c r="T112" s="107"/>
      <c r="U112" s="177" t="s">
        <v>713</v>
      </c>
      <c r="V112" s="135" t="str">
        <f t="shared" ref="V112" si="243">A112&amp;Q112</f>
        <v>14</v>
      </c>
      <c r="W112" s="150" t="str">
        <f t="shared" ref="W112" si="244">A112&amp;U112</f>
        <v>14X</v>
      </c>
      <c r="X112" s="107">
        <v>41913</v>
      </c>
      <c r="Y112" s="272" t="s">
        <v>1524</v>
      </c>
      <c r="Z112" s="136" t="str">
        <f>IF(VLOOKUP(B112,'Pivot Table'!$B$5:$G$2000,5,FALSE)=1,"Yes","No")</f>
        <v>Yes</v>
      </c>
      <c r="AA112" s="136" t="str">
        <f>IF(VLOOKUP(B112,'Pivot Table'!$B$5:$G$2000,4,FALSE)=1,"Yes","No")</f>
        <v>No</v>
      </c>
      <c r="AB112" s="181" t="str">
        <f t="shared" si="212"/>
        <v>Yes</v>
      </c>
      <c r="AC112" s="181"/>
      <c r="AD112" s="181"/>
      <c r="AE112" s="241" t="s">
        <v>1127</v>
      </c>
      <c r="AF112" s="362"/>
      <c r="AG112" s="181" t="s">
        <v>713</v>
      </c>
      <c r="AH112" s="133" t="str">
        <f t="shared" ref="AH112" si="245">A112&amp;AC112</f>
        <v>14</v>
      </c>
      <c r="AI112" s="151" t="str">
        <f t="shared" ref="AI112" si="246">A112&amp;AG112</f>
        <v>14X</v>
      </c>
      <c r="AJ112" s="460">
        <v>41913</v>
      </c>
      <c r="AK112" s="650"/>
      <c r="AL112" s="634">
        <f t="shared" si="224"/>
        <v>1</v>
      </c>
      <c r="AM112" s="634">
        <f t="shared" si="225"/>
        <v>1</v>
      </c>
      <c r="AN112" s="635">
        <f t="shared" si="226"/>
        <v>1</v>
      </c>
      <c r="AO112" s="636">
        <f t="shared" si="213"/>
        <v>3</v>
      </c>
      <c r="AP112" s="634">
        <f t="shared" si="227"/>
        <v>1</v>
      </c>
      <c r="AQ112" s="634">
        <f t="shared" si="228"/>
        <v>1</v>
      </c>
      <c r="AR112" s="634">
        <f t="shared" si="229"/>
        <v>1</v>
      </c>
      <c r="AS112" s="637">
        <f t="shared" si="214"/>
        <v>3</v>
      </c>
      <c r="AT112" s="638" t="str">
        <f t="shared" si="215"/>
        <v>F</v>
      </c>
      <c r="AU112" s="634">
        <f t="shared" si="230"/>
        <v>0</v>
      </c>
      <c r="AV112" s="634">
        <f t="shared" si="231"/>
        <v>0</v>
      </c>
      <c r="AW112" s="675" t="s">
        <v>1127</v>
      </c>
      <c r="AX112" s="639" t="str">
        <f t="shared" si="232"/>
        <v>14Yes</v>
      </c>
      <c r="AY112" s="639" t="str">
        <f t="shared" si="233"/>
        <v>14Yes</v>
      </c>
      <c r="AZ112" s="639" t="str">
        <f t="shared" si="234"/>
        <v>14Yes</v>
      </c>
      <c r="BA112" s="634" t="str">
        <f t="shared" si="235"/>
        <v>14X</v>
      </c>
      <c r="BB112" s="634" t="str">
        <f t="shared" si="236"/>
        <v>14X</v>
      </c>
      <c r="BC112" s="634" t="str">
        <f t="shared" si="237"/>
        <v>14X</v>
      </c>
      <c r="BD112" s="640" t="str">
        <f t="shared" si="197"/>
        <v xml:space="preserve"> </v>
      </c>
      <c r="BE112" s="640" t="str">
        <f t="shared" si="198"/>
        <v xml:space="preserve"> </v>
      </c>
      <c r="BF112" s="640" t="str">
        <f t="shared" si="199"/>
        <v xml:space="preserve"> </v>
      </c>
      <c r="BG112" s="640" t="str">
        <f t="shared" si="200"/>
        <v xml:space="preserve"> </v>
      </c>
      <c r="BH112" s="640" t="str">
        <f t="shared" si="201"/>
        <v xml:space="preserve"> </v>
      </c>
      <c r="BI112" s="677" t="str">
        <f t="shared" si="202"/>
        <v xml:space="preserve"> </v>
      </c>
      <c r="BJ112" s="640" t="str">
        <f t="shared" si="203"/>
        <v xml:space="preserve"> </v>
      </c>
      <c r="BK112" s="305" t="str">
        <f t="shared" si="204"/>
        <v xml:space="preserve"> </v>
      </c>
      <c r="BL112" s="523" t="str">
        <f t="shared" si="238"/>
        <v>F</v>
      </c>
      <c r="BM112" s="640" t="str">
        <f t="shared" si="205"/>
        <v xml:space="preserve"> </v>
      </c>
      <c r="BN112" s="640" t="str">
        <f t="shared" si="206"/>
        <v xml:space="preserve"> </v>
      </c>
      <c r="BO112" s="640" t="str">
        <f t="shared" si="207"/>
        <v xml:space="preserve"> </v>
      </c>
      <c r="BP112" s="640" t="str">
        <f t="shared" si="208"/>
        <v xml:space="preserve"> </v>
      </c>
      <c r="BQ112" s="640" t="str">
        <f t="shared" si="209"/>
        <v xml:space="preserve"> </v>
      </c>
      <c r="BR112" s="634">
        <f t="shared" si="210"/>
        <v>0</v>
      </c>
      <c r="BS112" s="728"/>
      <c r="BT112" s="640" t="str">
        <f t="shared" si="211"/>
        <v xml:space="preserve"> </v>
      </c>
    </row>
    <row r="113" spans="1:72" s="47" customFormat="1" ht="15" customHeight="1" x14ac:dyDescent="0.3">
      <c r="A113" s="43" t="s">
        <v>6</v>
      </c>
      <c r="B113" s="123" t="s">
        <v>102</v>
      </c>
      <c r="C113" s="134" t="str">
        <f>IF(VLOOKUP(B113,'Pivot Table'!$B$5:$G$2000,3,FALSE)=1,"Yes","No")</f>
        <v>Yes</v>
      </c>
      <c r="D113" s="170" t="str">
        <f t="shared" si="216"/>
        <v>Yes</v>
      </c>
      <c r="E113" s="170"/>
      <c r="F113" s="214"/>
      <c r="G113" s="44" t="s">
        <v>1127</v>
      </c>
      <c r="H113" s="44" t="s">
        <v>1127</v>
      </c>
      <c r="I113" s="214"/>
      <c r="J113" s="170" t="s">
        <v>713</v>
      </c>
      <c r="K113" s="45" t="str">
        <f t="shared" ref="K113" si="247">A113&amp;E113</f>
        <v>14</v>
      </c>
      <c r="L113" s="45" t="str">
        <f t="shared" ref="L113" si="248">A113&amp;J113</f>
        <v>14X</v>
      </c>
      <c r="M113" s="214">
        <v>41913</v>
      </c>
      <c r="N113" s="252" t="s">
        <v>1532</v>
      </c>
      <c r="O113" s="135" t="str">
        <f>IF(VLOOKUP(B113,'Pivot Table'!$B$5:$G$2000,2,FALSE)=1,"Yes","No")</f>
        <v>Yes</v>
      </c>
      <c r="P113" s="177" t="str">
        <f t="shared" si="219"/>
        <v>Yes</v>
      </c>
      <c r="Q113" s="177"/>
      <c r="R113" s="107"/>
      <c r="S113" s="46" t="s">
        <v>1127</v>
      </c>
      <c r="T113" s="107"/>
      <c r="U113" s="177" t="s">
        <v>713</v>
      </c>
      <c r="V113" s="135" t="str">
        <f t="shared" ref="V113" si="249">A113&amp;Q113</f>
        <v>14</v>
      </c>
      <c r="W113" s="150" t="str">
        <f t="shared" ref="W113" si="250">A113&amp;U113</f>
        <v>14X</v>
      </c>
      <c r="X113" s="107">
        <v>41913</v>
      </c>
      <c r="Y113" s="219"/>
      <c r="Z113" s="136" t="str">
        <f>IF(VLOOKUP(B113,'Pivot Table'!$B$5:$G$2000,5,FALSE)=1,"Yes","No")</f>
        <v>Yes</v>
      </c>
      <c r="AA113" s="136" t="str">
        <f>IF(VLOOKUP(B113,'Pivot Table'!$B$5:$G$2000,4,FALSE)=1,"Yes","No")</f>
        <v>No</v>
      </c>
      <c r="AB113" s="181" t="str">
        <f t="shared" si="212"/>
        <v>Yes</v>
      </c>
      <c r="AC113" s="181"/>
      <c r="AD113" s="181"/>
      <c r="AE113" s="241" t="s">
        <v>1127</v>
      </c>
      <c r="AF113" s="362"/>
      <c r="AG113" s="181" t="s">
        <v>713</v>
      </c>
      <c r="AH113" s="133" t="str">
        <f t="shared" ref="AH113" si="251">A113&amp;AC113</f>
        <v>14</v>
      </c>
      <c r="AI113" s="151" t="str">
        <f t="shared" ref="AI113" si="252">A113&amp;AG113</f>
        <v>14X</v>
      </c>
      <c r="AJ113" s="460">
        <v>41913</v>
      </c>
      <c r="AK113" s="650"/>
      <c r="AL113" s="634">
        <f t="shared" si="224"/>
        <v>1</v>
      </c>
      <c r="AM113" s="634">
        <f t="shared" si="225"/>
        <v>1</v>
      </c>
      <c r="AN113" s="635">
        <f t="shared" si="226"/>
        <v>1</v>
      </c>
      <c r="AO113" s="636">
        <f t="shared" si="213"/>
        <v>3</v>
      </c>
      <c r="AP113" s="634">
        <f t="shared" si="227"/>
        <v>1</v>
      </c>
      <c r="AQ113" s="634">
        <f t="shared" si="228"/>
        <v>1</v>
      </c>
      <c r="AR113" s="634">
        <f t="shared" si="229"/>
        <v>1</v>
      </c>
      <c r="AS113" s="637">
        <f t="shared" si="214"/>
        <v>3</v>
      </c>
      <c r="AT113" s="638" t="str">
        <f t="shared" si="215"/>
        <v>F</v>
      </c>
      <c r="AU113" s="634">
        <f t="shared" si="230"/>
        <v>0</v>
      </c>
      <c r="AV113" s="634">
        <f t="shared" si="231"/>
        <v>0</v>
      </c>
      <c r="AW113" s="675" t="s">
        <v>1127</v>
      </c>
      <c r="AX113" s="639" t="str">
        <f t="shared" si="232"/>
        <v>14Yes</v>
      </c>
      <c r="AY113" s="639" t="str">
        <f t="shared" si="233"/>
        <v>14Yes</v>
      </c>
      <c r="AZ113" s="639" t="str">
        <f t="shared" si="234"/>
        <v>14Yes</v>
      </c>
      <c r="BA113" s="634" t="str">
        <f t="shared" si="235"/>
        <v>14X</v>
      </c>
      <c r="BB113" s="634" t="str">
        <f t="shared" si="236"/>
        <v>14X</v>
      </c>
      <c r="BC113" s="634" t="str">
        <f t="shared" si="237"/>
        <v>14X</v>
      </c>
      <c r="BD113" s="640" t="str">
        <f t="shared" si="197"/>
        <v xml:space="preserve"> </v>
      </c>
      <c r="BE113" s="640" t="str">
        <f t="shared" si="198"/>
        <v xml:space="preserve"> </v>
      </c>
      <c r="BF113" s="640" t="str">
        <f t="shared" si="199"/>
        <v xml:space="preserve"> </v>
      </c>
      <c r="BG113" s="640" t="str">
        <f t="shared" si="200"/>
        <v xml:space="preserve"> </v>
      </c>
      <c r="BH113" s="640" t="str">
        <f t="shared" si="201"/>
        <v xml:space="preserve"> </v>
      </c>
      <c r="BI113" s="677" t="str">
        <f t="shared" si="202"/>
        <v xml:space="preserve"> </v>
      </c>
      <c r="BJ113" s="640" t="str">
        <f t="shared" si="203"/>
        <v xml:space="preserve"> </v>
      </c>
      <c r="BK113" s="305" t="str">
        <f t="shared" si="204"/>
        <v xml:space="preserve"> </v>
      </c>
      <c r="BL113" s="523" t="str">
        <f t="shared" si="238"/>
        <v>F</v>
      </c>
      <c r="BM113" s="640" t="str">
        <f t="shared" si="205"/>
        <v xml:space="preserve"> </v>
      </c>
      <c r="BN113" s="640" t="str">
        <f t="shared" si="206"/>
        <v xml:space="preserve"> </v>
      </c>
      <c r="BO113" s="640" t="str">
        <f t="shared" si="207"/>
        <v xml:space="preserve"> </v>
      </c>
      <c r="BP113" s="640" t="str">
        <f t="shared" si="208"/>
        <v xml:space="preserve"> </v>
      </c>
      <c r="BQ113" s="640" t="str">
        <f t="shared" si="209"/>
        <v xml:space="preserve"> </v>
      </c>
      <c r="BR113" s="634">
        <f t="shared" si="210"/>
        <v>0</v>
      </c>
      <c r="BS113" s="728"/>
      <c r="BT113" s="640" t="str">
        <f t="shared" si="211"/>
        <v xml:space="preserve"> </v>
      </c>
    </row>
    <row r="114" spans="1:72" s="47" customFormat="1" ht="15" customHeight="1" x14ac:dyDescent="0.3">
      <c r="A114" s="43" t="s">
        <v>6</v>
      </c>
      <c r="B114" s="123" t="s">
        <v>103</v>
      </c>
      <c r="C114" s="134" t="str">
        <f>IF(VLOOKUP(B114,'Pivot Table'!$B$5:$G$2000,3,FALSE)=1,"Yes","No")</f>
        <v>Yes</v>
      </c>
      <c r="D114" s="170" t="str">
        <f t="shared" si="216"/>
        <v>Yes</v>
      </c>
      <c r="E114" s="170"/>
      <c r="F114" s="214">
        <v>41030</v>
      </c>
      <c r="G114" s="125" t="s">
        <v>1127</v>
      </c>
      <c r="H114" s="125" t="s">
        <v>1127</v>
      </c>
      <c r="I114" s="170"/>
      <c r="J114" s="170" t="s">
        <v>713</v>
      </c>
      <c r="K114" s="45" t="str">
        <f t="shared" si="217"/>
        <v>14</v>
      </c>
      <c r="L114" s="45" t="str">
        <f t="shared" si="218"/>
        <v>14X</v>
      </c>
      <c r="M114" s="124">
        <v>41183</v>
      </c>
      <c r="N114" s="252"/>
      <c r="O114" s="135" t="str">
        <f>IF(VLOOKUP(B114,'Pivot Table'!$B$5:$G$2000,2,FALSE)=1,"Yes","No")</f>
        <v>Yes</v>
      </c>
      <c r="P114" s="177" t="str">
        <f t="shared" si="219"/>
        <v>Yes</v>
      </c>
      <c r="Q114" s="177"/>
      <c r="R114" s="107">
        <v>41487</v>
      </c>
      <c r="S114" s="107" t="s">
        <v>1127</v>
      </c>
      <c r="T114" s="177"/>
      <c r="U114" s="177" t="s">
        <v>713</v>
      </c>
      <c r="V114" s="135" t="str">
        <f t="shared" si="220"/>
        <v>14</v>
      </c>
      <c r="W114" s="150" t="str">
        <f t="shared" si="221"/>
        <v>14X</v>
      </c>
      <c r="X114" s="116">
        <v>41609</v>
      </c>
      <c r="Y114" s="219"/>
      <c r="Z114" s="136" t="str">
        <f>IF(VLOOKUP(B114,'Pivot Table'!$B$5:$G$2000,5,FALSE)=1,"Yes","No")</f>
        <v>Yes</v>
      </c>
      <c r="AA114" s="136" t="str">
        <f>IF(VLOOKUP(B114,'Pivot Table'!$B$5:$G$2000,4,FALSE)=1,"Yes","No")</f>
        <v>No</v>
      </c>
      <c r="AB114" s="181" t="str">
        <f t="shared" si="212"/>
        <v>Yes</v>
      </c>
      <c r="AC114" s="181"/>
      <c r="AD114" s="181"/>
      <c r="AE114" s="127" t="s">
        <v>1127</v>
      </c>
      <c r="AF114" s="181"/>
      <c r="AG114" s="181" t="s">
        <v>713</v>
      </c>
      <c r="AH114" s="133" t="str">
        <f t="shared" si="222"/>
        <v>14</v>
      </c>
      <c r="AI114" s="151" t="str">
        <f t="shared" si="223"/>
        <v>14X</v>
      </c>
      <c r="AJ114" s="281">
        <v>41671</v>
      </c>
      <c r="AK114" s="650"/>
      <c r="AL114" s="634">
        <f t="shared" si="224"/>
        <v>1</v>
      </c>
      <c r="AM114" s="634">
        <f t="shared" si="225"/>
        <v>1</v>
      </c>
      <c r="AN114" s="635">
        <f t="shared" si="226"/>
        <v>1</v>
      </c>
      <c r="AO114" s="636">
        <f t="shared" si="213"/>
        <v>3</v>
      </c>
      <c r="AP114" s="634">
        <f t="shared" si="227"/>
        <v>1</v>
      </c>
      <c r="AQ114" s="634">
        <f t="shared" si="228"/>
        <v>1</v>
      </c>
      <c r="AR114" s="634">
        <f t="shared" si="229"/>
        <v>1</v>
      </c>
      <c r="AS114" s="637">
        <f t="shared" si="214"/>
        <v>3</v>
      </c>
      <c r="AT114" s="638" t="str">
        <f t="shared" si="215"/>
        <v>F</v>
      </c>
      <c r="AU114" s="634">
        <f t="shared" si="230"/>
        <v>0</v>
      </c>
      <c r="AV114" s="634">
        <f t="shared" si="231"/>
        <v>0</v>
      </c>
      <c r="AW114" s="675" t="s">
        <v>1127</v>
      </c>
      <c r="AX114" s="639" t="str">
        <f t="shared" si="232"/>
        <v>14Yes</v>
      </c>
      <c r="AY114" s="639" t="str">
        <f t="shared" si="233"/>
        <v>14Yes</v>
      </c>
      <c r="AZ114" s="639" t="str">
        <f t="shared" si="234"/>
        <v>14Yes</v>
      </c>
      <c r="BA114" s="634" t="str">
        <f t="shared" si="235"/>
        <v>14X</v>
      </c>
      <c r="BB114" s="634" t="str">
        <f t="shared" si="236"/>
        <v>14X</v>
      </c>
      <c r="BC114" s="634" t="str">
        <f t="shared" si="237"/>
        <v>14X</v>
      </c>
      <c r="BD114" s="640" t="str">
        <f t="shared" si="197"/>
        <v xml:space="preserve"> </v>
      </c>
      <c r="BE114" s="640" t="str">
        <f t="shared" si="198"/>
        <v xml:space="preserve"> </v>
      </c>
      <c r="BF114" s="640" t="str">
        <f t="shared" si="199"/>
        <v xml:space="preserve"> </v>
      </c>
      <c r="BG114" s="640" t="str">
        <f t="shared" si="200"/>
        <v xml:space="preserve"> </v>
      </c>
      <c r="BH114" s="640" t="str">
        <f t="shared" si="201"/>
        <v xml:space="preserve"> </v>
      </c>
      <c r="BI114" s="677" t="str">
        <f t="shared" si="202"/>
        <v xml:space="preserve"> </v>
      </c>
      <c r="BJ114" s="640" t="str">
        <f t="shared" si="203"/>
        <v xml:space="preserve"> </v>
      </c>
      <c r="BK114" s="305" t="str">
        <f t="shared" si="204"/>
        <v xml:space="preserve"> </v>
      </c>
      <c r="BL114" s="523" t="str">
        <f t="shared" si="238"/>
        <v>F</v>
      </c>
      <c r="BM114" s="640" t="str">
        <f t="shared" si="205"/>
        <v xml:space="preserve"> </v>
      </c>
      <c r="BN114" s="640" t="str">
        <f t="shared" si="206"/>
        <v xml:space="preserve"> </v>
      </c>
      <c r="BO114" s="640" t="str">
        <f t="shared" si="207"/>
        <v xml:space="preserve"> </v>
      </c>
      <c r="BP114" s="640" t="str">
        <f t="shared" si="208"/>
        <v xml:space="preserve"> </v>
      </c>
      <c r="BQ114" s="640" t="str">
        <f t="shared" si="209"/>
        <v xml:space="preserve"> </v>
      </c>
      <c r="BR114" s="634">
        <f t="shared" si="210"/>
        <v>0</v>
      </c>
      <c r="BS114" s="728"/>
      <c r="BT114" s="640" t="str">
        <f t="shared" si="211"/>
        <v xml:space="preserve"> </v>
      </c>
    </row>
    <row r="115" spans="1:72" s="47" customFormat="1" ht="15" customHeight="1" x14ac:dyDescent="0.3">
      <c r="A115" s="43" t="s">
        <v>6</v>
      </c>
      <c r="B115" s="123" t="s">
        <v>104</v>
      </c>
      <c r="C115" s="134" t="str">
        <f>IF(VLOOKUP(B115,'Pivot Table'!$B$5:$G$2000,3,FALSE)=1,"Yes","No")</f>
        <v>Yes</v>
      </c>
      <c r="D115" s="170" t="str">
        <f t="shared" si="216"/>
        <v>Yes</v>
      </c>
      <c r="E115" s="170"/>
      <c r="F115" s="214">
        <v>41852</v>
      </c>
      <c r="G115" s="44" t="s">
        <v>1674</v>
      </c>
      <c r="H115" s="118" t="s">
        <v>1127</v>
      </c>
      <c r="I115" s="214"/>
      <c r="J115" s="170" t="s">
        <v>713</v>
      </c>
      <c r="K115" s="45" t="str">
        <f t="shared" si="217"/>
        <v>14</v>
      </c>
      <c r="L115" s="45" t="str">
        <f t="shared" si="218"/>
        <v>14X</v>
      </c>
      <c r="M115" s="214">
        <v>41913</v>
      </c>
      <c r="N115" s="252" t="s">
        <v>1524</v>
      </c>
      <c r="O115" s="135" t="str">
        <f>IF(VLOOKUP(B115,'Pivot Table'!$B$5:$G$2000,2,FALSE)=1,"Yes","No")</f>
        <v>Yes</v>
      </c>
      <c r="P115" s="177" t="str">
        <f t="shared" si="219"/>
        <v>Yes</v>
      </c>
      <c r="Q115" s="177"/>
      <c r="R115" s="107">
        <v>41852</v>
      </c>
      <c r="S115" s="46" t="s">
        <v>1127</v>
      </c>
      <c r="T115" s="107"/>
      <c r="U115" s="177" t="s">
        <v>713</v>
      </c>
      <c r="V115" s="135" t="str">
        <f t="shared" si="220"/>
        <v>14</v>
      </c>
      <c r="W115" s="150" t="str">
        <f t="shared" si="221"/>
        <v>14X</v>
      </c>
      <c r="X115" s="107">
        <v>41913</v>
      </c>
      <c r="Y115" s="272" t="s">
        <v>1524</v>
      </c>
      <c r="Z115" s="136" t="str">
        <f>IF(VLOOKUP(B115,'Pivot Table'!$B$5:$G$2000,5,FALSE)=1,"Yes","No")</f>
        <v>Yes</v>
      </c>
      <c r="AA115" s="136" t="str">
        <f>IF(VLOOKUP(B115,'Pivot Table'!$B$5:$G$2000,4,FALSE)=1,"Yes","No")</f>
        <v>No</v>
      </c>
      <c r="AB115" s="181" t="str">
        <f t="shared" si="212"/>
        <v>Yes</v>
      </c>
      <c r="AC115" s="181"/>
      <c r="AD115" s="181"/>
      <c r="AE115" s="241" t="s">
        <v>1127</v>
      </c>
      <c r="AF115" s="362"/>
      <c r="AG115" s="181" t="s">
        <v>713</v>
      </c>
      <c r="AH115" s="133" t="str">
        <f t="shared" si="222"/>
        <v>14</v>
      </c>
      <c r="AI115" s="151" t="str">
        <f t="shared" si="223"/>
        <v>14X</v>
      </c>
      <c r="AJ115" s="460">
        <v>41913</v>
      </c>
      <c r="AK115" s="650" t="s">
        <v>1479</v>
      </c>
      <c r="AL115" s="634">
        <f t="shared" si="224"/>
        <v>1</v>
      </c>
      <c r="AM115" s="634">
        <f t="shared" si="225"/>
        <v>1</v>
      </c>
      <c r="AN115" s="635">
        <f t="shared" si="226"/>
        <v>1</v>
      </c>
      <c r="AO115" s="636">
        <f t="shared" si="213"/>
        <v>3</v>
      </c>
      <c r="AP115" s="634">
        <f t="shared" si="227"/>
        <v>1</v>
      </c>
      <c r="AQ115" s="634">
        <f t="shared" si="228"/>
        <v>1</v>
      </c>
      <c r="AR115" s="634">
        <f t="shared" si="229"/>
        <v>1</v>
      </c>
      <c r="AS115" s="637">
        <f t="shared" si="214"/>
        <v>3</v>
      </c>
      <c r="AT115" s="638" t="str">
        <f t="shared" si="215"/>
        <v>F</v>
      </c>
      <c r="AU115" s="634">
        <f t="shared" si="230"/>
        <v>0</v>
      </c>
      <c r="AV115" s="634">
        <f t="shared" si="231"/>
        <v>0</v>
      </c>
      <c r="AW115" s="675" t="s">
        <v>1127</v>
      </c>
      <c r="AX115" s="639" t="str">
        <f t="shared" si="232"/>
        <v>14Yes</v>
      </c>
      <c r="AY115" s="639" t="str">
        <f t="shared" si="233"/>
        <v>14Yes</v>
      </c>
      <c r="AZ115" s="639" t="str">
        <f t="shared" si="234"/>
        <v>14Yes</v>
      </c>
      <c r="BA115" s="634" t="str">
        <f t="shared" si="235"/>
        <v>14X</v>
      </c>
      <c r="BB115" s="634" t="str">
        <f t="shared" si="236"/>
        <v>14X</v>
      </c>
      <c r="BC115" s="634" t="str">
        <f t="shared" si="237"/>
        <v>14X</v>
      </c>
      <c r="BD115" s="640" t="str">
        <f t="shared" si="197"/>
        <v xml:space="preserve"> </v>
      </c>
      <c r="BE115" s="640" t="str">
        <f t="shared" si="198"/>
        <v xml:space="preserve"> </v>
      </c>
      <c r="BF115" s="640" t="str">
        <f t="shared" si="199"/>
        <v xml:space="preserve"> </v>
      </c>
      <c r="BG115" s="640" t="str">
        <f t="shared" si="200"/>
        <v xml:space="preserve"> </v>
      </c>
      <c r="BH115" s="640" t="str">
        <f t="shared" si="201"/>
        <v xml:space="preserve"> </v>
      </c>
      <c r="BI115" s="677" t="str">
        <f t="shared" si="202"/>
        <v xml:space="preserve"> </v>
      </c>
      <c r="BJ115" s="640" t="str">
        <f t="shared" si="203"/>
        <v xml:space="preserve"> </v>
      </c>
      <c r="BK115" s="305" t="str">
        <f t="shared" si="204"/>
        <v xml:space="preserve"> </v>
      </c>
      <c r="BL115" s="523" t="str">
        <f t="shared" si="238"/>
        <v>F</v>
      </c>
      <c r="BM115" s="640" t="str">
        <f t="shared" si="205"/>
        <v xml:space="preserve"> </v>
      </c>
      <c r="BN115" s="640" t="str">
        <f t="shared" si="206"/>
        <v xml:space="preserve"> </v>
      </c>
      <c r="BO115" s="640" t="str">
        <f t="shared" si="207"/>
        <v xml:space="preserve"> </v>
      </c>
      <c r="BP115" s="640" t="str">
        <f t="shared" si="208"/>
        <v xml:space="preserve"> </v>
      </c>
      <c r="BQ115" s="640" t="str">
        <f t="shared" si="209"/>
        <v xml:space="preserve"> </v>
      </c>
      <c r="BR115" s="634">
        <f t="shared" si="210"/>
        <v>0</v>
      </c>
      <c r="BS115" s="728"/>
      <c r="BT115" s="640" t="str">
        <f t="shared" si="211"/>
        <v xml:space="preserve"> </v>
      </c>
    </row>
    <row r="116" spans="1:72" s="47" customFormat="1" ht="15" customHeight="1" x14ac:dyDescent="0.3">
      <c r="A116" s="43" t="s">
        <v>6</v>
      </c>
      <c r="B116" s="123" t="s">
        <v>105</v>
      </c>
      <c r="C116" s="134" t="str">
        <f>IF(VLOOKUP(B116,'Pivot Table'!$B$5:$G$2000,3,FALSE)=1,"Yes","No")</f>
        <v>Yes</v>
      </c>
      <c r="D116" s="170" t="str">
        <f t="shared" si="216"/>
        <v>Yes</v>
      </c>
      <c r="E116" s="170"/>
      <c r="F116" s="214">
        <v>41821</v>
      </c>
      <c r="G116" s="118" t="s">
        <v>1127</v>
      </c>
      <c r="H116" s="44" t="s">
        <v>1127</v>
      </c>
      <c r="I116" s="214"/>
      <c r="J116" s="170" t="s">
        <v>713</v>
      </c>
      <c r="K116" s="45" t="str">
        <f t="shared" ref="K116" si="253">A116&amp;E116</f>
        <v>14</v>
      </c>
      <c r="L116" s="45" t="str">
        <f t="shared" ref="L116" si="254">A116&amp;J116</f>
        <v>14X</v>
      </c>
      <c r="M116" s="214">
        <v>41913</v>
      </c>
      <c r="N116" s="252"/>
      <c r="O116" s="135" t="str">
        <f>IF(VLOOKUP(B116,'Pivot Table'!$B$5:$G$2000,2,FALSE)=1,"Yes","No")</f>
        <v>Yes</v>
      </c>
      <c r="P116" s="177" t="str">
        <f t="shared" si="219"/>
        <v>Yes</v>
      </c>
      <c r="Q116" s="177"/>
      <c r="R116" s="107">
        <v>41821</v>
      </c>
      <c r="S116" s="46" t="s">
        <v>1127</v>
      </c>
      <c r="T116" s="107"/>
      <c r="U116" s="177" t="s">
        <v>713</v>
      </c>
      <c r="V116" s="135" t="str">
        <f t="shared" ref="V116" si="255">A116&amp;Q116</f>
        <v>14</v>
      </c>
      <c r="W116" s="150" t="str">
        <f t="shared" ref="W116" si="256">A116&amp;U116</f>
        <v>14X</v>
      </c>
      <c r="X116" s="107">
        <v>41913</v>
      </c>
      <c r="Y116" s="219"/>
      <c r="Z116" s="136" t="str">
        <f>IF(VLOOKUP(B116,'Pivot Table'!$B$5:$G$2000,5,FALSE)=1,"Yes","No")</f>
        <v>Yes</v>
      </c>
      <c r="AA116" s="136" t="str">
        <f>IF(VLOOKUP(B116,'Pivot Table'!$B$5:$G$2000,4,FALSE)=1,"Yes","No")</f>
        <v>No</v>
      </c>
      <c r="AB116" s="181" t="str">
        <f t="shared" si="212"/>
        <v>Yes</v>
      </c>
      <c r="AC116" s="181"/>
      <c r="AD116" s="181"/>
      <c r="AE116" s="241" t="s">
        <v>1127</v>
      </c>
      <c r="AF116" s="362"/>
      <c r="AG116" s="181" t="s">
        <v>713</v>
      </c>
      <c r="AH116" s="133" t="str">
        <f t="shared" ref="AH116" si="257">A116&amp;AC116</f>
        <v>14</v>
      </c>
      <c r="AI116" s="151" t="str">
        <f t="shared" ref="AI116" si="258">A116&amp;AG116</f>
        <v>14X</v>
      </c>
      <c r="AJ116" s="460">
        <v>41913</v>
      </c>
      <c r="AK116" s="650"/>
      <c r="AL116" s="634">
        <f t="shared" si="224"/>
        <v>1</v>
      </c>
      <c r="AM116" s="634">
        <f t="shared" si="225"/>
        <v>1</v>
      </c>
      <c r="AN116" s="635">
        <f t="shared" si="226"/>
        <v>1</v>
      </c>
      <c r="AO116" s="636">
        <f t="shared" si="213"/>
        <v>3</v>
      </c>
      <c r="AP116" s="634">
        <f t="shared" si="227"/>
        <v>1</v>
      </c>
      <c r="AQ116" s="634">
        <f t="shared" si="228"/>
        <v>1</v>
      </c>
      <c r="AR116" s="634">
        <f t="shared" si="229"/>
        <v>1</v>
      </c>
      <c r="AS116" s="637">
        <f t="shared" si="214"/>
        <v>3</v>
      </c>
      <c r="AT116" s="638" t="str">
        <f t="shared" si="215"/>
        <v>F</v>
      </c>
      <c r="AU116" s="634">
        <f t="shared" si="230"/>
        <v>0</v>
      </c>
      <c r="AV116" s="634">
        <f t="shared" si="231"/>
        <v>0</v>
      </c>
      <c r="AW116" s="675" t="s">
        <v>1127</v>
      </c>
      <c r="AX116" s="639" t="str">
        <f t="shared" si="232"/>
        <v>14Yes</v>
      </c>
      <c r="AY116" s="639" t="str">
        <f t="shared" si="233"/>
        <v>14Yes</v>
      </c>
      <c r="AZ116" s="639" t="str">
        <f t="shared" si="234"/>
        <v>14Yes</v>
      </c>
      <c r="BA116" s="634" t="str">
        <f t="shared" si="235"/>
        <v>14X</v>
      </c>
      <c r="BB116" s="634" t="str">
        <f t="shared" si="236"/>
        <v>14X</v>
      </c>
      <c r="BC116" s="634" t="str">
        <f t="shared" si="237"/>
        <v>14X</v>
      </c>
      <c r="BD116" s="640" t="str">
        <f t="shared" si="197"/>
        <v xml:space="preserve"> </v>
      </c>
      <c r="BE116" s="640" t="str">
        <f t="shared" si="198"/>
        <v xml:space="preserve"> </v>
      </c>
      <c r="BF116" s="640" t="str">
        <f t="shared" si="199"/>
        <v xml:space="preserve"> </v>
      </c>
      <c r="BG116" s="640" t="str">
        <f t="shared" si="200"/>
        <v xml:space="preserve"> </v>
      </c>
      <c r="BH116" s="640" t="str">
        <f t="shared" si="201"/>
        <v xml:space="preserve"> </v>
      </c>
      <c r="BI116" s="677" t="str">
        <f t="shared" si="202"/>
        <v xml:space="preserve"> </v>
      </c>
      <c r="BJ116" s="640" t="str">
        <f t="shared" si="203"/>
        <v xml:space="preserve"> </v>
      </c>
      <c r="BK116" s="305" t="str">
        <f t="shared" si="204"/>
        <v xml:space="preserve"> </v>
      </c>
      <c r="BL116" s="523" t="str">
        <f t="shared" si="238"/>
        <v>F</v>
      </c>
      <c r="BM116" s="640" t="str">
        <f t="shared" si="205"/>
        <v xml:space="preserve"> </v>
      </c>
      <c r="BN116" s="640" t="str">
        <f t="shared" si="206"/>
        <v xml:space="preserve"> </v>
      </c>
      <c r="BO116" s="640" t="str">
        <f t="shared" si="207"/>
        <v xml:space="preserve"> </v>
      </c>
      <c r="BP116" s="640" t="str">
        <f t="shared" si="208"/>
        <v xml:space="preserve"> </v>
      </c>
      <c r="BQ116" s="640" t="str">
        <f t="shared" si="209"/>
        <v xml:space="preserve"> </v>
      </c>
      <c r="BR116" s="634">
        <f t="shared" si="210"/>
        <v>0</v>
      </c>
      <c r="BS116" s="728"/>
      <c r="BT116" s="640" t="str">
        <f t="shared" si="211"/>
        <v xml:space="preserve"> </v>
      </c>
    </row>
    <row r="117" spans="1:72" s="47" customFormat="1" ht="15" customHeight="1" x14ac:dyDescent="0.3">
      <c r="A117" s="43" t="s">
        <v>6</v>
      </c>
      <c r="B117" s="123" t="s">
        <v>106</v>
      </c>
      <c r="C117" s="134" t="str">
        <f>IF(VLOOKUP(B117,'Pivot Table'!$B$5:$G$2000,3,FALSE)=1,"Yes","No")</f>
        <v>Yes</v>
      </c>
      <c r="D117" s="170" t="str">
        <f t="shared" si="216"/>
        <v>Yes</v>
      </c>
      <c r="E117" s="170"/>
      <c r="F117" s="214">
        <v>41821</v>
      </c>
      <c r="G117" s="118" t="s">
        <v>1127</v>
      </c>
      <c r="H117" s="118" t="s">
        <v>1127</v>
      </c>
      <c r="I117" s="214"/>
      <c r="J117" s="170" t="s">
        <v>713</v>
      </c>
      <c r="K117" s="45" t="str">
        <f t="shared" ref="K117" si="259">A117&amp;E117</f>
        <v>14</v>
      </c>
      <c r="L117" s="45" t="str">
        <f t="shared" ref="L117" si="260">A117&amp;J117</f>
        <v>14X</v>
      </c>
      <c r="M117" s="214">
        <v>41913</v>
      </c>
      <c r="N117" s="252"/>
      <c r="O117" s="135" t="str">
        <f>IF(VLOOKUP(B117,'Pivot Table'!$B$5:$G$2000,2,FALSE)=1,"Yes","No")</f>
        <v>Yes</v>
      </c>
      <c r="P117" s="177" t="str">
        <f t="shared" si="219"/>
        <v>Yes</v>
      </c>
      <c r="Q117" s="177"/>
      <c r="R117" s="107">
        <v>41821</v>
      </c>
      <c r="S117" s="46" t="s">
        <v>1127</v>
      </c>
      <c r="T117" s="107"/>
      <c r="U117" s="177" t="s">
        <v>713</v>
      </c>
      <c r="V117" s="135" t="str">
        <f t="shared" ref="V117" si="261">A117&amp;Q117</f>
        <v>14</v>
      </c>
      <c r="W117" s="150" t="str">
        <f t="shared" ref="W117" si="262">A117&amp;U117</f>
        <v>14X</v>
      </c>
      <c r="X117" s="107">
        <v>41913</v>
      </c>
      <c r="Y117" s="219"/>
      <c r="Z117" s="136" t="str">
        <f>IF(VLOOKUP(B117,'Pivot Table'!$B$5:$G$2000,5,FALSE)=1,"Yes","No")</f>
        <v>Yes</v>
      </c>
      <c r="AA117" s="136" t="str">
        <f>IF(VLOOKUP(B117,'Pivot Table'!$B$5:$G$2000,4,FALSE)=1,"Yes","No")</f>
        <v>No</v>
      </c>
      <c r="AB117" s="181" t="str">
        <f t="shared" si="212"/>
        <v>Yes</v>
      </c>
      <c r="AC117" s="181"/>
      <c r="AD117" s="181"/>
      <c r="AE117" s="241" t="s">
        <v>1127</v>
      </c>
      <c r="AF117" s="362"/>
      <c r="AG117" s="181" t="s">
        <v>713</v>
      </c>
      <c r="AH117" s="133" t="str">
        <f t="shared" ref="AH117" si="263">A117&amp;AC117</f>
        <v>14</v>
      </c>
      <c r="AI117" s="151" t="str">
        <f t="shared" ref="AI117" si="264">A117&amp;AG117</f>
        <v>14X</v>
      </c>
      <c r="AJ117" s="460">
        <v>41913</v>
      </c>
      <c r="AK117" s="650"/>
      <c r="AL117" s="634">
        <f t="shared" si="224"/>
        <v>1</v>
      </c>
      <c r="AM117" s="634">
        <f t="shared" si="225"/>
        <v>1</v>
      </c>
      <c r="AN117" s="635">
        <f t="shared" si="226"/>
        <v>1</v>
      </c>
      <c r="AO117" s="636">
        <f t="shared" si="213"/>
        <v>3</v>
      </c>
      <c r="AP117" s="634">
        <f t="shared" si="227"/>
        <v>1</v>
      </c>
      <c r="AQ117" s="634">
        <f t="shared" si="228"/>
        <v>1</v>
      </c>
      <c r="AR117" s="634">
        <f t="shared" si="229"/>
        <v>1</v>
      </c>
      <c r="AS117" s="637">
        <f t="shared" si="214"/>
        <v>3</v>
      </c>
      <c r="AT117" s="638" t="str">
        <f t="shared" si="215"/>
        <v>F</v>
      </c>
      <c r="AU117" s="634">
        <f t="shared" si="230"/>
        <v>0</v>
      </c>
      <c r="AV117" s="634">
        <f t="shared" si="231"/>
        <v>0</v>
      </c>
      <c r="AW117" s="675" t="s">
        <v>1127</v>
      </c>
      <c r="AX117" s="639" t="str">
        <f t="shared" si="232"/>
        <v>14Yes</v>
      </c>
      <c r="AY117" s="639" t="str">
        <f t="shared" si="233"/>
        <v>14Yes</v>
      </c>
      <c r="AZ117" s="639" t="str">
        <f t="shared" si="234"/>
        <v>14Yes</v>
      </c>
      <c r="BA117" s="634" t="str">
        <f t="shared" si="235"/>
        <v>14X</v>
      </c>
      <c r="BB117" s="634" t="str">
        <f t="shared" si="236"/>
        <v>14X</v>
      </c>
      <c r="BC117" s="634" t="str">
        <f t="shared" si="237"/>
        <v>14X</v>
      </c>
      <c r="BD117" s="640" t="str">
        <f t="shared" si="197"/>
        <v xml:space="preserve"> </v>
      </c>
      <c r="BE117" s="640" t="str">
        <f t="shared" si="198"/>
        <v xml:space="preserve"> </v>
      </c>
      <c r="BF117" s="640" t="str">
        <f t="shared" si="199"/>
        <v xml:space="preserve"> </v>
      </c>
      <c r="BG117" s="640" t="str">
        <f t="shared" si="200"/>
        <v xml:space="preserve"> </v>
      </c>
      <c r="BH117" s="640" t="str">
        <f t="shared" si="201"/>
        <v xml:space="preserve"> </v>
      </c>
      <c r="BI117" s="677" t="str">
        <f t="shared" si="202"/>
        <v xml:space="preserve"> </v>
      </c>
      <c r="BJ117" s="640" t="str">
        <f t="shared" si="203"/>
        <v xml:space="preserve"> </v>
      </c>
      <c r="BK117" s="305" t="str">
        <f t="shared" si="204"/>
        <v xml:space="preserve"> </v>
      </c>
      <c r="BL117" s="523" t="str">
        <f t="shared" si="238"/>
        <v>F</v>
      </c>
      <c r="BM117" s="640" t="str">
        <f t="shared" si="205"/>
        <v xml:space="preserve"> </v>
      </c>
      <c r="BN117" s="640" t="str">
        <f t="shared" si="206"/>
        <v xml:space="preserve"> </v>
      </c>
      <c r="BO117" s="640" t="str">
        <f t="shared" si="207"/>
        <v xml:space="preserve"> </v>
      </c>
      <c r="BP117" s="640" t="str">
        <f t="shared" si="208"/>
        <v xml:space="preserve"> </v>
      </c>
      <c r="BQ117" s="640" t="str">
        <f t="shared" si="209"/>
        <v xml:space="preserve"> </v>
      </c>
      <c r="BR117" s="634">
        <f t="shared" si="210"/>
        <v>0</v>
      </c>
      <c r="BS117" s="728"/>
      <c r="BT117" s="640" t="str">
        <f t="shared" si="211"/>
        <v xml:space="preserve"> </v>
      </c>
    </row>
    <row r="118" spans="1:72" s="47" customFormat="1" ht="15" customHeight="1" x14ac:dyDescent="0.3">
      <c r="A118" s="43" t="s">
        <v>6</v>
      </c>
      <c r="B118" s="123" t="s">
        <v>107</v>
      </c>
      <c r="C118" s="134" t="str">
        <f>IF(VLOOKUP(B118,'Pivot Table'!$B$5:$G$2000,3,FALSE)=1,"Yes","No")</f>
        <v>Yes</v>
      </c>
      <c r="D118" s="170" t="str">
        <f t="shared" si="216"/>
        <v>Yes</v>
      </c>
      <c r="E118" s="170"/>
      <c r="F118" s="214">
        <v>41609</v>
      </c>
      <c r="G118" s="118" t="s">
        <v>1127</v>
      </c>
      <c r="H118" s="118" t="s">
        <v>1127</v>
      </c>
      <c r="I118" s="214"/>
      <c r="J118" s="170" t="s">
        <v>713</v>
      </c>
      <c r="K118" s="45" t="str">
        <f t="shared" ref="K118" si="265">A118&amp;E118</f>
        <v>14</v>
      </c>
      <c r="L118" s="45" t="str">
        <f t="shared" ref="L118" si="266">A118&amp;J118</f>
        <v>14X</v>
      </c>
      <c r="M118" s="214">
        <v>41913</v>
      </c>
      <c r="N118" s="252"/>
      <c r="O118" s="135" t="str">
        <f>IF(VLOOKUP(B118,'Pivot Table'!$B$5:$G$2000,2,FALSE)=1,"Yes","No")</f>
        <v>Yes</v>
      </c>
      <c r="P118" s="177" t="str">
        <f t="shared" si="219"/>
        <v>Yes</v>
      </c>
      <c r="Q118" s="177"/>
      <c r="R118" s="107">
        <v>41609</v>
      </c>
      <c r="S118" s="46" t="s">
        <v>1127</v>
      </c>
      <c r="T118" s="107"/>
      <c r="U118" s="177" t="s">
        <v>713</v>
      </c>
      <c r="V118" s="135" t="str">
        <f t="shared" ref="V118" si="267">A118&amp;Q118</f>
        <v>14</v>
      </c>
      <c r="W118" s="150" t="str">
        <f t="shared" ref="W118" si="268">A118&amp;U118</f>
        <v>14X</v>
      </c>
      <c r="X118" s="107">
        <v>41913</v>
      </c>
      <c r="Y118" s="219"/>
      <c r="Z118" s="136" t="str">
        <f>IF(VLOOKUP(B118,'Pivot Table'!$B$5:$G$2000,5,FALSE)=1,"Yes","No")</f>
        <v>Yes</v>
      </c>
      <c r="AA118" s="136" t="str">
        <f>IF(VLOOKUP(B118,'Pivot Table'!$B$5:$G$2000,4,FALSE)=1,"Yes","No")</f>
        <v>No</v>
      </c>
      <c r="AB118" s="181" t="str">
        <f t="shared" si="212"/>
        <v>Yes</v>
      </c>
      <c r="AC118" s="181"/>
      <c r="AD118" s="181"/>
      <c r="AE118" s="241" t="s">
        <v>1127</v>
      </c>
      <c r="AF118" s="127"/>
      <c r="AG118" s="181" t="s">
        <v>713</v>
      </c>
      <c r="AH118" s="133" t="str">
        <f t="shared" ref="AH118" si="269">A118&amp;AC118</f>
        <v>14</v>
      </c>
      <c r="AI118" s="151" t="str">
        <f t="shared" ref="AI118" si="270">A118&amp;AG118</f>
        <v>14X</v>
      </c>
      <c r="AJ118" s="460">
        <v>41913</v>
      </c>
      <c r="AK118" s="650"/>
      <c r="AL118" s="634">
        <f t="shared" si="224"/>
        <v>1</v>
      </c>
      <c r="AM118" s="634">
        <f t="shared" si="225"/>
        <v>1</v>
      </c>
      <c r="AN118" s="635">
        <f t="shared" si="226"/>
        <v>1</v>
      </c>
      <c r="AO118" s="636">
        <f t="shared" si="213"/>
        <v>3</v>
      </c>
      <c r="AP118" s="634">
        <f t="shared" si="227"/>
        <v>1</v>
      </c>
      <c r="AQ118" s="634">
        <f t="shared" si="228"/>
        <v>1</v>
      </c>
      <c r="AR118" s="634">
        <f t="shared" si="229"/>
        <v>1</v>
      </c>
      <c r="AS118" s="637">
        <f t="shared" si="214"/>
        <v>3</v>
      </c>
      <c r="AT118" s="638" t="str">
        <f t="shared" si="215"/>
        <v>F</v>
      </c>
      <c r="AU118" s="634">
        <f t="shared" si="230"/>
        <v>0</v>
      </c>
      <c r="AV118" s="634">
        <f t="shared" si="231"/>
        <v>0</v>
      </c>
      <c r="AW118" s="675" t="s">
        <v>1127</v>
      </c>
      <c r="AX118" s="639" t="str">
        <f t="shared" si="232"/>
        <v>14Yes</v>
      </c>
      <c r="AY118" s="639" t="str">
        <f t="shared" si="233"/>
        <v>14Yes</v>
      </c>
      <c r="AZ118" s="639" t="str">
        <f t="shared" si="234"/>
        <v>14Yes</v>
      </c>
      <c r="BA118" s="634" t="str">
        <f t="shared" si="235"/>
        <v>14X</v>
      </c>
      <c r="BB118" s="634" t="str">
        <f t="shared" si="236"/>
        <v>14X</v>
      </c>
      <c r="BC118" s="634" t="str">
        <f t="shared" si="237"/>
        <v>14X</v>
      </c>
      <c r="BD118" s="640" t="str">
        <f t="shared" si="197"/>
        <v xml:space="preserve"> </v>
      </c>
      <c r="BE118" s="640" t="str">
        <f t="shared" si="198"/>
        <v xml:space="preserve"> </v>
      </c>
      <c r="BF118" s="640" t="str">
        <f t="shared" si="199"/>
        <v xml:space="preserve"> </v>
      </c>
      <c r="BG118" s="640" t="str">
        <f t="shared" si="200"/>
        <v xml:space="preserve"> </v>
      </c>
      <c r="BH118" s="640" t="str">
        <f t="shared" si="201"/>
        <v xml:space="preserve"> </v>
      </c>
      <c r="BI118" s="677" t="str">
        <f t="shared" si="202"/>
        <v xml:space="preserve"> </v>
      </c>
      <c r="BJ118" s="640" t="str">
        <f t="shared" si="203"/>
        <v xml:space="preserve"> </v>
      </c>
      <c r="BK118" s="305" t="str">
        <f t="shared" si="204"/>
        <v xml:space="preserve"> </v>
      </c>
      <c r="BL118" s="523" t="str">
        <f t="shared" si="238"/>
        <v>F</v>
      </c>
      <c r="BM118" s="640" t="str">
        <f t="shared" si="205"/>
        <v xml:space="preserve"> </v>
      </c>
      <c r="BN118" s="640" t="str">
        <f t="shared" si="206"/>
        <v xml:space="preserve"> </v>
      </c>
      <c r="BO118" s="640" t="str">
        <f t="shared" si="207"/>
        <v xml:space="preserve"> </v>
      </c>
      <c r="BP118" s="640" t="str">
        <f t="shared" si="208"/>
        <v xml:space="preserve"> </v>
      </c>
      <c r="BQ118" s="640" t="str">
        <f t="shared" si="209"/>
        <v xml:space="preserve"> </v>
      </c>
      <c r="BR118" s="634">
        <f t="shared" si="210"/>
        <v>0</v>
      </c>
      <c r="BS118" s="728"/>
      <c r="BT118" s="640" t="str">
        <f t="shared" si="211"/>
        <v xml:space="preserve"> </v>
      </c>
    </row>
    <row r="119" spans="1:72" s="47" customFormat="1" ht="15" customHeight="1" x14ac:dyDescent="0.3">
      <c r="A119" s="43" t="s">
        <v>6</v>
      </c>
      <c r="B119" s="123" t="s">
        <v>108</v>
      </c>
      <c r="C119" s="134" t="str">
        <f>IF(VLOOKUP(B119,'Pivot Table'!$B$5:$G$2000,3,FALSE)=1,"Yes","No")</f>
        <v>Yes</v>
      </c>
      <c r="D119" s="170" t="str">
        <f t="shared" si="216"/>
        <v>Yes</v>
      </c>
      <c r="E119" s="170"/>
      <c r="F119" s="214">
        <v>41000</v>
      </c>
      <c r="G119" s="118" t="s">
        <v>1127</v>
      </c>
      <c r="H119" s="118" t="s">
        <v>1127</v>
      </c>
      <c r="I119" s="214"/>
      <c r="J119" s="170" t="s">
        <v>713</v>
      </c>
      <c r="K119" s="45" t="str">
        <f t="shared" ref="K119:K120" si="271">A119&amp;E119</f>
        <v>14</v>
      </c>
      <c r="L119" s="45" t="str">
        <f t="shared" ref="L119:L120" si="272">A119&amp;J119</f>
        <v>14X</v>
      </c>
      <c r="M119" s="214">
        <v>41913</v>
      </c>
      <c r="N119" s="252"/>
      <c r="O119" s="135" t="str">
        <f>IF(VLOOKUP(B119,'Pivot Table'!$B$5:$G$2000,2,FALSE)=1,"Yes","No")</f>
        <v>Yes</v>
      </c>
      <c r="P119" s="177" t="str">
        <f t="shared" si="219"/>
        <v>Yes</v>
      </c>
      <c r="Q119" s="177"/>
      <c r="R119" s="107">
        <v>41306</v>
      </c>
      <c r="S119" s="46" t="s">
        <v>1127</v>
      </c>
      <c r="T119" s="177"/>
      <c r="U119" s="177" t="s">
        <v>713</v>
      </c>
      <c r="V119" s="135" t="str">
        <f t="shared" ref="V119:V120" si="273">A119&amp;Q119</f>
        <v>14</v>
      </c>
      <c r="W119" s="150" t="str">
        <f t="shared" ref="W119:W120" si="274">A119&amp;U119</f>
        <v>14X</v>
      </c>
      <c r="X119" s="107">
        <v>41913</v>
      </c>
      <c r="Y119" s="219"/>
      <c r="Z119" s="136" t="str">
        <f>IF(VLOOKUP(B119,'Pivot Table'!$B$5:$G$2000,5,FALSE)=1,"Yes","No")</f>
        <v>Yes</v>
      </c>
      <c r="AA119" s="136" t="str">
        <f>IF(VLOOKUP(B119,'Pivot Table'!$B$5:$G$2000,4,FALSE)=1,"Yes","No")</f>
        <v>No</v>
      </c>
      <c r="AB119" s="181" t="str">
        <f t="shared" si="212"/>
        <v>Yes</v>
      </c>
      <c r="AC119" s="181"/>
      <c r="AD119" s="181"/>
      <c r="AE119" s="241" t="s">
        <v>1127</v>
      </c>
      <c r="AF119" s="362"/>
      <c r="AG119" s="181" t="s">
        <v>713</v>
      </c>
      <c r="AH119" s="133" t="str">
        <f t="shared" ref="AH119:AH120" si="275">A119&amp;AC119</f>
        <v>14</v>
      </c>
      <c r="AI119" s="151" t="str">
        <f t="shared" ref="AI119:AI120" si="276">A119&amp;AG119</f>
        <v>14X</v>
      </c>
      <c r="AJ119" s="460">
        <v>41913</v>
      </c>
      <c r="AK119" s="650"/>
      <c r="AL119" s="634">
        <f t="shared" si="224"/>
        <v>1</v>
      </c>
      <c r="AM119" s="634">
        <f t="shared" si="225"/>
        <v>1</v>
      </c>
      <c r="AN119" s="635">
        <f t="shared" si="226"/>
        <v>1</v>
      </c>
      <c r="AO119" s="636">
        <f t="shared" si="213"/>
        <v>3</v>
      </c>
      <c r="AP119" s="634">
        <f t="shared" si="227"/>
        <v>1</v>
      </c>
      <c r="AQ119" s="634">
        <f t="shared" si="228"/>
        <v>1</v>
      </c>
      <c r="AR119" s="634">
        <f t="shared" si="229"/>
        <v>1</v>
      </c>
      <c r="AS119" s="637">
        <f t="shared" si="214"/>
        <v>3</v>
      </c>
      <c r="AT119" s="638" t="str">
        <f t="shared" si="215"/>
        <v>F</v>
      </c>
      <c r="AU119" s="634">
        <f t="shared" si="230"/>
        <v>0</v>
      </c>
      <c r="AV119" s="634">
        <f t="shared" si="231"/>
        <v>0</v>
      </c>
      <c r="AW119" s="675" t="s">
        <v>1127</v>
      </c>
      <c r="AX119" s="639" t="str">
        <f t="shared" si="232"/>
        <v>14Yes</v>
      </c>
      <c r="AY119" s="639" t="str">
        <f t="shared" si="233"/>
        <v>14Yes</v>
      </c>
      <c r="AZ119" s="639" t="str">
        <f t="shared" si="234"/>
        <v>14Yes</v>
      </c>
      <c r="BA119" s="634" t="str">
        <f t="shared" si="235"/>
        <v>14X</v>
      </c>
      <c r="BB119" s="634" t="str">
        <f t="shared" si="236"/>
        <v>14X</v>
      </c>
      <c r="BC119" s="634" t="str">
        <f t="shared" si="237"/>
        <v>14X</v>
      </c>
      <c r="BD119" s="640" t="str">
        <f t="shared" si="197"/>
        <v xml:space="preserve"> </v>
      </c>
      <c r="BE119" s="640" t="str">
        <f t="shared" si="198"/>
        <v xml:space="preserve"> </v>
      </c>
      <c r="BF119" s="640" t="str">
        <f t="shared" si="199"/>
        <v xml:space="preserve"> </v>
      </c>
      <c r="BG119" s="640" t="str">
        <f t="shared" si="200"/>
        <v xml:space="preserve"> </v>
      </c>
      <c r="BH119" s="640" t="str">
        <f t="shared" si="201"/>
        <v xml:space="preserve"> </v>
      </c>
      <c r="BI119" s="677" t="str">
        <f t="shared" si="202"/>
        <v xml:space="preserve"> </v>
      </c>
      <c r="BJ119" s="640" t="str">
        <f t="shared" si="203"/>
        <v xml:space="preserve"> </v>
      </c>
      <c r="BK119" s="305" t="str">
        <f t="shared" si="204"/>
        <v xml:space="preserve"> </v>
      </c>
      <c r="BL119" s="523" t="str">
        <f t="shared" si="238"/>
        <v>F</v>
      </c>
      <c r="BM119" s="640" t="str">
        <f t="shared" si="205"/>
        <v xml:space="preserve"> </v>
      </c>
      <c r="BN119" s="640" t="str">
        <f t="shared" si="206"/>
        <v xml:space="preserve"> </v>
      </c>
      <c r="BO119" s="640" t="str">
        <f t="shared" si="207"/>
        <v xml:space="preserve"> </v>
      </c>
      <c r="BP119" s="640" t="str">
        <f t="shared" si="208"/>
        <v xml:space="preserve"> </v>
      </c>
      <c r="BQ119" s="640" t="str">
        <f t="shared" si="209"/>
        <v xml:space="preserve"> </v>
      </c>
      <c r="BR119" s="634">
        <f t="shared" si="210"/>
        <v>0</v>
      </c>
      <c r="BS119" s="728"/>
      <c r="BT119" s="640" t="str">
        <f t="shared" si="211"/>
        <v xml:space="preserve"> </v>
      </c>
    </row>
    <row r="120" spans="1:72" s="47" customFormat="1" ht="15" customHeight="1" x14ac:dyDescent="0.3">
      <c r="A120" s="43" t="s">
        <v>6</v>
      </c>
      <c r="B120" s="123" t="s">
        <v>109</v>
      </c>
      <c r="C120" s="134" t="str">
        <f>IF(VLOOKUP(B120,'Pivot Table'!$B$5:$G$2000,3,FALSE)=1,"Yes","No")</f>
        <v>Yes</v>
      </c>
      <c r="D120" s="170" t="str">
        <f t="shared" si="216"/>
        <v>Yes</v>
      </c>
      <c r="E120" s="170"/>
      <c r="F120" s="214">
        <v>41821</v>
      </c>
      <c r="G120" s="118" t="s">
        <v>1127</v>
      </c>
      <c r="H120" s="44" t="s">
        <v>1127</v>
      </c>
      <c r="I120" s="214"/>
      <c r="J120" s="170" t="s">
        <v>713</v>
      </c>
      <c r="K120" s="45" t="str">
        <f t="shared" si="271"/>
        <v>14</v>
      </c>
      <c r="L120" s="45" t="str">
        <f t="shared" si="272"/>
        <v>14X</v>
      </c>
      <c r="M120" s="214">
        <v>41913</v>
      </c>
      <c r="N120" s="252"/>
      <c r="O120" s="135" t="str">
        <f>IF(VLOOKUP(B120,'Pivot Table'!$B$5:$G$2000,2,FALSE)=1,"Yes","No")</f>
        <v>Yes</v>
      </c>
      <c r="P120" s="177" t="str">
        <f t="shared" si="219"/>
        <v>Yes</v>
      </c>
      <c r="Q120" s="177"/>
      <c r="R120" s="107">
        <v>41821</v>
      </c>
      <c r="S120" s="46" t="s">
        <v>1127</v>
      </c>
      <c r="T120" s="107"/>
      <c r="U120" s="177" t="s">
        <v>713</v>
      </c>
      <c r="V120" s="135" t="str">
        <f t="shared" si="273"/>
        <v>14</v>
      </c>
      <c r="W120" s="150" t="str">
        <f t="shared" si="274"/>
        <v>14X</v>
      </c>
      <c r="X120" s="107">
        <v>41913</v>
      </c>
      <c r="Y120" s="219"/>
      <c r="Z120" s="136" t="str">
        <f>IF(VLOOKUP(B120,'Pivot Table'!$B$5:$G$2000,5,FALSE)=1,"Yes","No")</f>
        <v>Yes</v>
      </c>
      <c r="AA120" s="136" t="str">
        <f>IF(VLOOKUP(B120,'Pivot Table'!$B$5:$G$2000,4,FALSE)=1,"Yes","No")</f>
        <v>No</v>
      </c>
      <c r="AB120" s="181" t="str">
        <f t="shared" si="212"/>
        <v>Yes</v>
      </c>
      <c r="AC120" s="181"/>
      <c r="AD120" s="181"/>
      <c r="AE120" s="241" t="s">
        <v>1127</v>
      </c>
      <c r="AF120" s="362"/>
      <c r="AG120" s="181" t="s">
        <v>713</v>
      </c>
      <c r="AH120" s="133" t="str">
        <f t="shared" si="275"/>
        <v>14</v>
      </c>
      <c r="AI120" s="151" t="str">
        <f t="shared" si="276"/>
        <v>14X</v>
      </c>
      <c r="AJ120" s="460">
        <v>41913</v>
      </c>
      <c r="AK120" s="650"/>
      <c r="AL120" s="634">
        <f t="shared" si="224"/>
        <v>1</v>
      </c>
      <c r="AM120" s="634">
        <f t="shared" si="225"/>
        <v>1</v>
      </c>
      <c r="AN120" s="635">
        <f t="shared" si="226"/>
        <v>1</v>
      </c>
      <c r="AO120" s="636">
        <f t="shared" si="213"/>
        <v>3</v>
      </c>
      <c r="AP120" s="634">
        <f t="shared" si="227"/>
        <v>1</v>
      </c>
      <c r="AQ120" s="634">
        <f t="shared" si="228"/>
        <v>1</v>
      </c>
      <c r="AR120" s="634">
        <f t="shared" si="229"/>
        <v>1</v>
      </c>
      <c r="AS120" s="637">
        <f t="shared" si="214"/>
        <v>3</v>
      </c>
      <c r="AT120" s="638" t="str">
        <f t="shared" si="215"/>
        <v>F</v>
      </c>
      <c r="AU120" s="634">
        <f t="shared" si="230"/>
        <v>0</v>
      </c>
      <c r="AV120" s="634">
        <f t="shared" si="231"/>
        <v>0</v>
      </c>
      <c r="AW120" s="675" t="s">
        <v>1127</v>
      </c>
      <c r="AX120" s="639" t="str">
        <f t="shared" si="232"/>
        <v>14Yes</v>
      </c>
      <c r="AY120" s="639" t="str">
        <f t="shared" si="233"/>
        <v>14Yes</v>
      </c>
      <c r="AZ120" s="639" t="str">
        <f t="shared" si="234"/>
        <v>14Yes</v>
      </c>
      <c r="BA120" s="634" t="str">
        <f t="shared" si="235"/>
        <v>14X</v>
      </c>
      <c r="BB120" s="634" t="str">
        <f t="shared" si="236"/>
        <v>14X</v>
      </c>
      <c r="BC120" s="634" t="str">
        <f t="shared" si="237"/>
        <v>14X</v>
      </c>
      <c r="BD120" s="640" t="str">
        <f t="shared" si="197"/>
        <v xml:space="preserve"> </v>
      </c>
      <c r="BE120" s="640" t="str">
        <f t="shared" si="198"/>
        <v xml:space="preserve"> </v>
      </c>
      <c r="BF120" s="640" t="str">
        <f t="shared" si="199"/>
        <v xml:space="preserve"> </v>
      </c>
      <c r="BG120" s="640" t="str">
        <f t="shared" si="200"/>
        <v xml:space="preserve"> </v>
      </c>
      <c r="BH120" s="640" t="str">
        <f t="shared" si="201"/>
        <v xml:space="preserve"> </v>
      </c>
      <c r="BI120" s="677" t="str">
        <f t="shared" si="202"/>
        <v xml:space="preserve"> </v>
      </c>
      <c r="BJ120" s="640" t="str">
        <f t="shared" si="203"/>
        <v xml:space="preserve"> </v>
      </c>
      <c r="BK120" s="305" t="str">
        <f t="shared" si="204"/>
        <v xml:space="preserve"> </v>
      </c>
      <c r="BL120" s="523" t="str">
        <f t="shared" si="238"/>
        <v>F</v>
      </c>
      <c r="BM120" s="640" t="str">
        <f t="shared" si="205"/>
        <v xml:space="preserve"> </v>
      </c>
      <c r="BN120" s="640" t="str">
        <f t="shared" si="206"/>
        <v xml:space="preserve"> </v>
      </c>
      <c r="BO120" s="640" t="str">
        <f t="shared" si="207"/>
        <v xml:space="preserve"> </v>
      </c>
      <c r="BP120" s="640" t="str">
        <f t="shared" si="208"/>
        <v xml:space="preserve"> </v>
      </c>
      <c r="BQ120" s="640" t="str">
        <f t="shared" si="209"/>
        <v xml:space="preserve"> </v>
      </c>
      <c r="BR120" s="634">
        <f t="shared" si="210"/>
        <v>0</v>
      </c>
      <c r="BS120" s="728"/>
      <c r="BT120" s="640" t="str">
        <f t="shared" si="211"/>
        <v xml:space="preserve"> </v>
      </c>
    </row>
    <row r="121" spans="1:72" s="47" customFormat="1" ht="15" customHeight="1" x14ac:dyDescent="0.3">
      <c r="A121" s="43" t="s">
        <v>15</v>
      </c>
      <c r="B121" s="123" t="s">
        <v>110</v>
      </c>
      <c r="C121" s="134" t="str">
        <f>IF(VLOOKUP(B121,'Pivot Table'!$B$5:$G$2000,3,FALSE)=1,"Yes","No")</f>
        <v>Yes</v>
      </c>
      <c r="D121" s="170" t="str">
        <f t="shared" si="216"/>
        <v>In Progress</v>
      </c>
      <c r="E121" s="170" t="s">
        <v>713</v>
      </c>
      <c r="F121" s="214">
        <v>41640</v>
      </c>
      <c r="G121" s="118" t="s">
        <v>1127</v>
      </c>
      <c r="H121" s="118" t="s">
        <v>1127</v>
      </c>
      <c r="I121" s="214">
        <v>42552</v>
      </c>
      <c r="J121" s="170"/>
      <c r="K121" s="45" t="str">
        <f t="shared" si="217"/>
        <v>15X</v>
      </c>
      <c r="L121" s="45" t="str">
        <f t="shared" si="218"/>
        <v>15</v>
      </c>
      <c r="M121" s="214"/>
      <c r="N121" s="252"/>
      <c r="O121" s="135" t="str">
        <f>IF(VLOOKUP(B121,'Pivot Table'!$B$5:$G$2000,2,FALSE)=1,"Yes","No")</f>
        <v>Yes</v>
      </c>
      <c r="P121" s="177" t="str">
        <f t="shared" si="219"/>
        <v>Yes</v>
      </c>
      <c r="Q121" s="177"/>
      <c r="R121" s="107">
        <v>41609</v>
      </c>
      <c r="S121" s="46" t="s">
        <v>1127</v>
      </c>
      <c r="T121" s="107"/>
      <c r="U121" s="177" t="s">
        <v>713</v>
      </c>
      <c r="V121" s="135" t="str">
        <f t="shared" si="220"/>
        <v>15</v>
      </c>
      <c r="W121" s="150" t="str">
        <f t="shared" si="221"/>
        <v>15X</v>
      </c>
      <c r="X121" s="107">
        <v>41913</v>
      </c>
      <c r="Y121" s="219"/>
      <c r="Z121" s="136" t="str">
        <f>IF(VLOOKUP(B121,'Pivot Table'!$B$5:$G$2000,5,FALSE)=1,"Yes","No")</f>
        <v>Yes</v>
      </c>
      <c r="AA121" s="136" t="str">
        <f>IF(VLOOKUP(B121,'Pivot Table'!$B$5:$G$2000,4,FALSE)=1,"Yes","No")</f>
        <v>No</v>
      </c>
      <c r="AB121" s="181" t="str">
        <f t="shared" ref="AB121:AB159" si="277">IF(AC121="X","In Progress",IF(AG121="x","Yes"," "))</f>
        <v>Yes</v>
      </c>
      <c r="AC121" s="181"/>
      <c r="AD121" s="181"/>
      <c r="AE121" s="241" t="s">
        <v>1127</v>
      </c>
      <c r="AF121" s="362"/>
      <c r="AG121" s="181" t="s">
        <v>713</v>
      </c>
      <c r="AH121" s="133" t="str">
        <f t="shared" si="222"/>
        <v>15</v>
      </c>
      <c r="AI121" s="151" t="str">
        <f t="shared" si="223"/>
        <v>15X</v>
      </c>
      <c r="AJ121" s="460">
        <v>41913</v>
      </c>
      <c r="AK121" s="650"/>
      <c r="AL121" s="634">
        <f t="shared" si="224"/>
        <v>1</v>
      </c>
      <c r="AM121" s="634">
        <f t="shared" si="225"/>
        <v>1</v>
      </c>
      <c r="AN121" s="635">
        <f t="shared" si="226"/>
        <v>1</v>
      </c>
      <c r="AO121" s="636">
        <f t="shared" ref="AO121:AO159" si="278">SUM(AL121:AN121)</f>
        <v>3</v>
      </c>
      <c r="AP121" s="634">
        <f t="shared" si="227"/>
        <v>0</v>
      </c>
      <c r="AQ121" s="634">
        <f t="shared" si="228"/>
        <v>1</v>
      </c>
      <c r="AR121" s="634">
        <f t="shared" si="229"/>
        <v>1</v>
      </c>
      <c r="AS121" s="637">
        <f t="shared" ref="AS121:AS159" si="279">SUM(AP121:AR121)</f>
        <v>2</v>
      </c>
      <c r="AT121" s="638" t="str">
        <f t="shared" ref="AT121:AT159" si="280">IF(AO121=AS121,"F"," ")</f>
        <v xml:space="preserve"> </v>
      </c>
      <c r="AU121" s="634">
        <f t="shared" si="230"/>
        <v>1</v>
      </c>
      <c r="AV121" s="634">
        <f t="shared" si="231"/>
        <v>0</v>
      </c>
      <c r="AW121" s="675" t="s">
        <v>1127</v>
      </c>
      <c r="AX121" s="639" t="str">
        <f t="shared" si="232"/>
        <v>15Yes</v>
      </c>
      <c r="AY121" s="639" t="str">
        <f t="shared" si="233"/>
        <v>15Yes</v>
      </c>
      <c r="AZ121" s="639" t="str">
        <f t="shared" si="234"/>
        <v>15Yes</v>
      </c>
      <c r="BA121" s="634" t="str">
        <f t="shared" si="235"/>
        <v>15</v>
      </c>
      <c r="BB121" s="634" t="str">
        <f t="shared" si="236"/>
        <v>15X</v>
      </c>
      <c r="BC121" s="634" t="str">
        <f t="shared" si="237"/>
        <v>15X</v>
      </c>
      <c r="BD121" s="640" t="str">
        <f t="shared" si="197"/>
        <v xml:space="preserve"> </v>
      </c>
      <c r="BE121" s="640" t="str">
        <f t="shared" si="198"/>
        <v xml:space="preserve"> </v>
      </c>
      <c r="BF121" s="640" t="str">
        <f t="shared" si="199"/>
        <v xml:space="preserve"> </v>
      </c>
      <c r="BG121" s="640" t="str">
        <f t="shared" si="200"/>
        <v xml:space="preserve"> </v>
      </c>
      <c r="BH121" s="640" t="str">
        <f t="shared" si="201"/>
        <v xml:space="preserve"> </v>
      </c>
      <c r="BI121" s="677" t="str">
        <f t="shared" si="202"/>
        <v xml:space="preserve"> </v>
      </c>
      <c r="BJ121" s="640" t="str">
        <f t="shared" si="203"/>
        <v xml:space="preserve"> </v>
      </c>
      <c r="BK121" s="305">
        <f t="shared" si="204"/>
        <v>42552</v>
      </c>
      <c r="BL121" s="523" t="str">
        <f t="shared" si="238"/>
        <v>P</v>
      </c>
      <c r="BM121" s="640" t="str">
        <f t="shared" si="205"/>
        <v xml:space="preserve"> </v>
      </c>
      <c r="BN121" s="640" t="str">
        <f t="shared" si="206"/>
        <v xml:space="preserve"> </v>
      </c>
      <c r="BO121" s="640" t="str">
        <f t="shared" si="207"/>
        <v xml:space="preserve"> </v>
      </c>
      <c r="BP121" s="640" t="str">
        <f t="shared" si="208"/>
        <v xml:space="preserve"> </v>
      </c>
      <c r="BQ121" s="640" t="str">
        <f t="shared" si="209"/>
        <v xml:space="preserve"> </v>
      </c>
      <c r="BR121" s="634">
        <f t="shared" si="210"/>
        <v>1</v>
      </c>
      <c r="BS121" s="728"/>
      <c r="BT121" s="640" t="str">
        <f t="shared" si="211"/>
        <v xml:space="preserve"> </v>
      </c>
    </row>
    <row r="122" spans="1:72" s="47" customFormat="1" ht="15" customHeight="1" x14ac:dyDescent="0.3">
      <c r="A122" s="43" t="s">
        <v>15</v>
      </c>
      <c r="B122" s="123" t="s">
        <v>111</v>
      </c>
      <c r="C122" s="134" t="str">
        <f>IF(VLOOKUP(B122,'Pivot Table'!$B$5:$G$2000,3,FALSE)=1,"Yes","No")</f>
        <v>Yes</v>
      </c>
      <c r="D122" s="170" t="str">
        <f t="shared" si="216"/>
        <v>Yes</v>
      </c>
      <c r="E122" s="170"/>
      <c r="F122" s="214">
        <v>41548</v>
      </c>
      <c r="G122" s="118" t="s">
        <v>1127</v>
      </c>
      <c r="H122" s="118" t="s">
        <v>1127</v>
      </c>
      <c r="I122" s="214"/>
      <c r="J122" s="170" t="s">
        <v>713</v>
      </c>
      <c r="K122" s="45" t="str">
        <f t="shared" si="217"/>
        <v>15</v>
      </c>
      <c r="L122" s="45" t="str">
        <f t="shared" si="218"/>
        <v>15X</v>
      </c>
      <c r="M122" s="214">
        <v>41883</v>
      </c>
      <c r="N122" s="252"/>
      <c r="O122" s="135" t="str">
        <f>IF(VLOOKUP(B122,'Pivot Table'!$B$5:$G$2000,2,FALSE)=1,"Yes","No")</f>
        <v>Yes</v>
      </c>
      <c r="P122" s="177" t="str">
        <f t="shared" si="219"/>
        <v>Yes</v>
      </c>
      <c r="Q122" s="177"/>
      <c r="R122" s="107">
        <v>41548</v>
      </c>
      <c r="S122" s="46" t="s">
        <v>1127</v>
      </c>
      <c r="T122" s="107"/>
      <c r="U122" s="177" t="s">
        <v>713</v>
      </c>
      <c r="V122" s="135" t="str">
        <f t="shared" si="220"/>
        <v>15</v>
      </c>
      <c r="W122" s="150" t="str">
        <f t="shared" si="221"/>
        <v>15X</v>
      </c>
      <c r="X122" s="107">
        <v>41883</v>
      </c>
      <c r="Y122" s="219"/>
      <c r="Z122" s="136" t="str">
        <f>IF(VLOOKUP(B122,'Pivot Table'!$B$5:$G$2000,5,FALSE)=1,"Yes","No")</f>
        <v>Yes</v>
      </c>
      <c r="AA122" s="136" t="str">
        <f>IF(VLOOKUP(B122,'Pivot Table'!$B$5:$G$2000,4,FALSE)=1,"Yes","No")</f>
        <v>No</v>
      </c>
      <c r="AB122" s="181" t="str">
        <f t="shared" si="277"/>
        <v>Yes</v>
      </c>
      <c r="AC122" s="181"/>
      <c r="AD122" s="181"/>
      <c r="AE122" s="241" t="s">
        <v>1127</v>
      </c>
      <c r="AF122" s="362"/>
      <c r="AG122" s="181" t="s">
        <v>713</v>
      </c>
      <c r="AH122" s="133" t="str">
        <f t="shared" si="222"/>
        <v>15</v>
      </c>
      <c r="AI122" s="151" t="str">
        <f t="shared" si="223"/>
        <v>15X</v>
      </c>
      <c r="AJ122" s="281">
        <v>41883</v>
      </c>
      <c r="AK122" s="650"/>
      <c r="AL122" s="634">
        <f t="shared" si="224"/>
        <v>1</v>
      </c>
      <c r="AM122" s="634">
        <f t="shared" si="225"/>
        <v>1</v>
      </c>
      <c r="AN122" s="635">
        <f t="shared" si="226"/>
        <v>1</v>
      </c>
      <c r="AO122" s="636">
        <f t="shared" si="278"/>
        <v>3</v>
      </c>
      <c r="AP122" s="634">
        <f t="shared" si="227"/>
        <v>1</v>
      </c>
      <c r="AQ122" s="634">
        <f t="shared" si="228"/>
        <v>1</v>
      </c>
      <c r="AR122" s="634">
        <f t="shared" si="229"/>
        <v>1</v>
      </c>
      <c r="AS122" s="637">
        <f t="shared" si="279"/>
        <v>3</v>
      </c>
      <c r="AT122" s="638" t="str">
        <f t="shared" si="280"/>
        <v>F</v>
      </c>
      <c r="AU122" s="634">
        <f t="shared" si="230"/>
        <v>0</v>
      </c>
      <c r="AV122" s="634">
        <f t="shared" si="231"/>
        <v>0</v>
      </c>
      <c r="AW122" s="675" t="s">
        <v>1127</v>
      </c>
      <c r="AX122" s="639" t="str">
        <f t="shared" si="232"/>
        <v>15Yes</v>
      </c>
      <c r="AY122" s="639" t="str">
        <f t="shared" si="233"/>
        <v>15Yes</v>
      </c>
      <c r="AZ122" s="639" t="str">
        <f t="shared" si="234"/>
        <v>15Yes</v>
      </c>
      <c r="BA122" s="634" t="str">
        <f t="shared" si="235"/>
        <v>15X</v>
      </c>
      <c r="BB122" s="634" t="str">
        <f t="shared" si="236"/>
        <v>15X</v>
      </c>
      <c r="BC122" s="634" t="str">
        <f t="shared" si="237"/>
        <v>15X</v>
      </c>
      <c r="BD122" s="640" t="str">
        <f t="shared" si="197"/>
        <v xml:space="preserve"> </v>
      </c>
      <c r="BE122" s="640" t="str">
        <f t="shared" si="198"/>
        <v xml:space="preserve"> </v>
      </c>
      <c r="BF122" s="640" t="str">
        <f t="shared" si="199"/>
        <v xml:space="preserve"> </v>
      </c>
      <c r="BG122" s="640" t="str">
        <f t="shared" si="200"/>
        <v xml:space="preserve"> </v>
      </c>
      <c r="BH122" s="640" t="str">
        <f t="shared" si="201"/>
        <v xml:space="preserve"> </v>
      </c>
      <c r="BI122" s="677" t="str">
        <f t="shared" si="202"/>
        <v xml:space="preserve"> </v>
      </c>
      <c r="BJ122" s="640" t="str">
        <f t="shared" si="203"/>
        <v xml:space="preserve"> </v>
      </c>
      <c r="BK122" s="305" t="str">
        <f t="shared" si="204"/>
        <v xml:space="preserve"> </v>
      </c>
      <c r="BL122" s="523" t="str">
        <f t="shared" si="238"/>
        <v>F</v>
      </c>
      <c r="BM122" s="640" t="str">
        <f t="shared" si="205"/>
        <v xml:space="preserve"> </v>
      </c>
      <c r="BN122" s="640" t="str">
        <f t="shared" si="206"/>
        <v xml:space="preserve"> </v>
      </c>
      <c r="BO122" s="640" t="str">
        <f t="shared" si="207"/>
        <v xml:space="preserve"> </v>
      </c>
      <c r="BP122" s="640" t="str">
        <f t="shared" si="208"/>
        <v xml:space="preserve"> </v>
      </c>
      <c r="BQ122" s="640" t="str">
        <f t="shared" si="209"/>
        <v xml:space="preserve"> </v>
      </c>
      <c r="BR122" s="634">
        <f t="shared" si="210"/>
        <v>0</v>
      </c>
      <c r="BS122" s="728"/>
      <c r="BT122" s="640" t="str">
        <f t="shared" si="211"/>
        <v xml:space="preserve"> </v>
      </c>
    </row>
    <row r="123" spans="1:72" s="47" customFormat="1" ht="15" customHeight="1" x14ac:dyDescent="0.3">
      <c r="A123" s="43" t="s">
        <v>15</v>
      </c>
      <c r="B123" s="123" t="s">
        <v>112</v>
      </c>
      <c r="C123" s="134" t="str">
        <f>IF(VLOOKUP(B123,'Pivot Table'!$B$5:$G$2000,3,FALSE)=1,"Yes","No")</f>
        <v>Yes</v>
      </c>
      <c r="D123" s="170" t="str">
        <f t="shared" si="216"/>
        <v>In Progress</v>
      </c>
      <c r="E123" s="170" t="s">
        <v>713</v>
      </c>
      <c r="F123" s="214">
        <v>41760</v>
      </c>
      <c r="G123" s="118" t="s">
        <v>1127</v>
      </c>
      <c r="H123" s="118" t="s">
        <v>1127</v>
      </c>
      <c r="I123" s="214">
        <v>42552</v>
      </c>
      <c r="J123" s="170"/>
      <c r="K123" s="45" t="str">
        <f t="shared" ref="K123:K126" si="281">A123&amp;E123</f>
        <v>15X</v>
      </c>
      <c r="L123" s="45" t="str">
        <f t="shared" ref="L123:L126" si="282">A123&amp;J123</f>
        <v>15</v>
      </c>
      <c r="M123" s="214"/>
      <c r="N123" s="252"/>
      <c r="O123" s="135" t="str">
        <f>IF(VLOOKUP(B123,'Pivot Table'!$B$5:$G$2000,2,FALSE)=1,"Yes","No")</f>
        <v>Yes</v>
      </c>
      <c r="P123" s="177" t="str">
        <f t="shared" si="219"/>
        <v>In Progress</v>
      </c>
      <c r="Q123" s="177" t="s">
        <v>713</v>
      </c>
      <c r="R123" s="107">
        <v>41760</v>
      </c>
      <c r="S123" s="46" t="s">
        <v>1127</v>
      </c>
      <c r="T123" s="107">
        <v>42552</v>
      </c>
      <c r="U123" s="177"/>
      <c r="V123" s="135" t="str">
        <f t="shared" ref="V123:V126" si="283">A123&amp;Q123</f>
        <v>15X</v>
      </c>
      <c r="W123" s="150" t="str">
        <f t="shared" ref="W123:W126" si="284">A123&amp;U123</f>
        <v>15</v>
      </c>
      <c r="X123" s="107"/>
      <c r="Y123" s="219"/>
      <c r="Z123" s="136" t="str">
        <f>IF(VLOOKUP(B123,'Pivot Table'!$B$5:$G$2000,5,FALSE)=1,"Yes","No")</f>
        <v>Yes</v>
      </c>
      <c r="AA123" s="136" t="str">
        <f>IF(VLOOKUP(B123,'Pivot Table'!$B$5:$G$2000,4,FALSE)=1,"Yes","No")</f>
        <v>No</v>
      </c>
      <c r="AB123" s="181" t="str">
        <f t="shared" si="277"/>
        <v>Yes</v>
      </c>
      <c r="AC123" s="181"/>
      <c r="AD123" s="181"/>
      <c r="AE123" s="241" t="s">
        <v>1127</v>
      </c>
      <c r="AF123" s="362"/>
      <c r="AG123" s="181" t="s">
        <v>713</v>
      </c>
      <c r="AH123" s="133" t="str">
        <f t="shared" ref="AH123:AH126" si="285">A123&amp;AC123</f>
        <v>15</v>
      </c>
      <c r="AI123" s="151" t="str">
        <f t="shared" ref="AI123:AI126" si="286">A123&amp;AG123</f>
        <v>15X</v>
      </c>
      <c r="AJ123" s="460">
        <v>41913</v>
      </c>
      <c r="AK123" s="650"/>
      <c r="AL123" s="634">
        <f t="shared" si="224"/>
        <v>1</v>
      </c>
      <c r="AM123" s="634">
        <f t="shared" si="225"/>
        <v>1</v>
      </c>
      <c r="AN123" s="635">
        <f t="shared" si="226"/>
        <v>1</v>
      </c>
      <c r="AO123" s="636">
        <f t="shared" si="278"/>
        <v>3</v>
      </c>
      <c r="AP123" s="634">
        <f t="shared" si="227"/>
        <v>0</v>
      </c>
      <c r="AQ123" s="634">
        <f t="shared" si="228"/>
        <v>0</v>
      </c>
      <c r="AR123" s="634">
        <f t="shared" si="229"/>
        <v>1</v>
      </c>
      <c r="AS123" s="637">
        <f t="shared" si="279"/>
        <v>1</v>
      </c>
      <c r="AT123" s="638" t="str">
        <f t="shared" si="280"/>
        <v xml:space="preserve"> </v>
      </c>
      <c r="AU123" s="634">
        <f t="shared" si="230"/>
        <v>1</v>
      </c>
      <c r="AV123" s="634">
        <f t="shared" si="231"/>
        <v>1</v>
      </c>
      <c r="AW123" s="675" t="s">
        <v>1127</v>
      </c>
      <c r="AX123" s="639" t="str">
        <f t="shared" si="232"/>
        <v>15Yes</v>
      </c>
      <c r="AY123" s="639" t="str">
        <f t="shared" si="233"/>
        <v>15Yes</v>
      </c>
      <c r="AZ123" s="639" t="str">
        <f t="shared" si="234"/>
        <v>15Yes</v>
      </c>
      <c r="BA123" s="634" t="str">
        <f t="shared" si="235"/>
        <v>15</v>
      </c>
      <c r="BB123" s="634" t="str">
        <f t="shared" si="236"/>
        <v>15</v>
      </c>
      <c r="BC123" s="634" t="str">
        <f t="shared" si="237"/>
        <v>15X</v>
      </c>
      <c r="BD123" s="640" t="str">
        <f t="shared" si="197"/>
        <v xml:space="preserve"> </v>
      </c>
      <c r="BE123" s="640" t="str">
        <f t="shared" si="198"/>
        <v xml:space="preserve"> </v>
      </c>
      <c r="BF123" s="640" t="str">
        <f t="shared" si="199"/>
        <v xml:space="preserve"> </v>
      </c>
      <c r="BG123" s="640" t="str">
        <f t="shared" si="200"/>
        <v xml:space="preserve"> </v>
      </c>
      <c r="BH123" s="640" t="str">
        <f t="shared" si="201"/>
        <v xml:space="preserve"> </v>
      </c>
      <c r="BI123" s="677" t="str">
        <f t="shared" si="202"/>
        <v xml:space="preserve"> </v>
      </c>
      <c r="BJ123" s="640" t="str">
        <f t="shared" si="203"/>
        <v xml:space="preserve"> </v>
      </c>
      <c r="BK123" s="305">
        <f t="shared" si="204"/>
        <v>42552</v>
      </c>
      <c r="BL123" s="523" t="str">
        <f t="shared" si="238"/>
        <v>P</v>
      </c>
      <c r="BM123" s="640" t="str">
        <f t="shared" si="205"/>
        <v xml:space="preserve"> </v>
      </c>
      <c r="BN123" s="640" t="str">
        <f t="shared" si="206"/>
        <v xml:space="preserve"> </v>
      </c>
      <c r="BO123" s="640" t="str">
        <f t="shared" si="207"/>
        <v xml:space="preserve"> </v>
      </c>
      <c r="BP123" s="640" t="str">
        <f t="shared" si="208"/>
        <v xml:space="preserve"> </v>
      </c>
      <c r="BQ123" s="640" t="str">
        <f t="shared" si="209"/>
        <v xml:space="preserve"> </v>
      </c>
      <c r="BR123" s="634">
        <f t="shared" si="210"/>
        <v>1</v>
      </c>
      <c r="BS123" s="728"/>
      <c r="BT123" s="640" t="str">
        <f t="shared" si="211"/>
        <v xml:space="preserve"> </v>
      </c>
    </row>
    <row r="124" spans="1:72" s="47" customFormat="1" ht="15" customHeight="1" x14ac:dyDescent="0.3">
      <c r="A124" s="43" t="s">
        <v>15</v>
      </c>
      <c r="B124" s="123" t="s">
        <v>113</v>
      </c>
      <c r="C124" s="134" t="str">
        <f>IF(VLOOKUP(B124,'Pivot Table'!$B$5:$G$2000,3,FALSE)=1,"Yes","No")</f>
        <v>Yes</v>
      </c>
      <c r="D124" s="170" t="str">
        <f t="shared" si="216"/>
        <v>In Progress</v>
      </c>
      <c r="E124" s="170" t="s">
        <v>713</v>
      </c>
      <c r="F124" s="214">
        <v>41760</v>
      </c>
      <c r="G124" s="118" t="s">
        <v>1127</v>
      </c>
      <c r="H124" s="118" t="s">
        <v>1127</v>
      </c>
      <c r="I124" s="214">
        <v>42552</v>
      </c>
      <c r="J124" s="170"/>
      <c r="K124" s="45" t="str">
        <f t="shared" si="281"/>
        <v>15X</v>
      </c>
      <c r="L124" s="45" t="str">
        <f t="shared" si="282"/>
        <v>15</v>
      </c>
      <c r="M124" s="214"/>
      <c r="N124" s="252"/>
      <c r="O124" s="135" t="str">
        <f>IF(VLOOKUP(B124,'Pivot Table'!$B$5:$G$2000,2,FALSE)=1,"Yes","No")</f>
        <v>Yes</v>
      </c>
      <c r="P124" s="177" t="str">
        <f t="shared" si="219"/>
        <v>In Progress</v>
      </c>
      <c r="Q124" s="177" t="s">
        <v>713</v>
      </c>
      <c r="R124" s="107">
        <v>41760</v>
      </c>
      <c r="S124" s="46" t="s">
        <v>1127</v>
      </c>
      <c r="T124" s="107">
        <v>42552</v>
      </c>
      <c r="U124" s="177"/>
      <c r="V124" s="135" t="str">
        <f t="shared" si="283"/>
        <v>15X</v>
      </c>
      <c r="W124" s="150" t="str">
        <f t="shared" si="284"/>
        <v>15</v>
      </c>
      <c r="X124" s="107"/>
      <c r="Y124" s="219"/>
      <c r="Z124" s="136" t="str">
        <f>IF(VLOOKUP(B124,'Pivot Table'!$B$5:$G$2000,5,FALSE)=1,"Yes","No")</f>
        <v>Yes</v>
      </c>
      <c r="AA124" s="136" t="str">
        <f>IF(VLOOKUP(B124,'Pivot Table'!$B$5:$G$2000,4,FALSE)=1,"Yes","No")</f>
        <v>No</v>
      </c>
      <c r="AB124" s="181" t="str">
        <f t="shared" si="277"/>
        <v>Yes</v>
      </c>
      <c r="AC124" s="181"/>
      <c r="AD124" s="181"/>
      <c r="AE124" s="241" t="s">
        <v>1127</v>
      </c>
      <c r="AF124" s="362"/>
      <c r="AG124" s="181" t="s">
        <v>713</v>
      </c>
      <c r="AH124" s="133" t="str">
        <f t="shared" si="285"/>
        <v>15</v>
      </c>
      <c r="AI124" s="151" t="str">
        <f t="shared" si="286"/>
        <v>15X</v>
      </c>
      <c r="AJ124" s="460">
        <v>41913</v>
      </c>
      <c r="AK124" s="650"/>
      <c r="AL124" s="634">
        <f t="shared" si="224"/>
        <v>1</v>
      </c>
      <c r="AM124" s="634">
        <f t="shared" si="225"/>
        <v>1</v>
      </c>
      <c r="AN124" s="635">
        <f t="shared" si="226"/>
        <v>1</v>
      </c>
      <c r="AO124" s="636">
        <f t="shared" si="278"/>
        <v>3</v>
      </c>
      <c r="AP124" s="634">
        <f t="shared" si="227"/>
        <v>0</v>
      </c>
      <c r="AQ124" s="634">
        <f t="shared" si="228"/>
        <v>0</v>
      </c>
      <c r="AR124" s="634">
        <f t="shared" si="229"/>
        <v>1</v>
      </c>
      <c r="AS124" s="637">
        <f t="shared" si="279"/>
        <v>1</v>
      </c>
      <c r="AT124" s="638" t="str">
        <f t="shared" si="280"/>
        <v xml:space="preserve"> </v>
      </c>
      <c r="AU124" s="634">
        <f t="shared" si="230"/>
        <v>1</v>
      </c>
      <c r="AV124" s="634">
        <f t="shared" si="231"/>
        <v>1</v>
      </c>
      <c r="AW124" s="675" t="s">
        <v>1127</v>
      </c>
      <c r="AX124" s="639" t="str">
        <f t="shared" si="232"/>
        <v>15Yes</v>
      </c>
      <c r="AY124" s="639" t="str">
        <f t="shared" si="233"/>
        <v>15Yes</v>
      </c>
      <c r="AZ124" s="639" t="str">
        <f t="shared" si="234"/>
        <v>15Yes</v>
      </c>
      <c r="BA124" s="634" t="str">
        <f t="shared" si="235"/>
        <v>15</v>
      </c>
      <c r="BB124" s="634" t="str">
        <f t="shared" si="236"/>
        <v>15</v>
      </c>
      <c r="BC124" s="634" t="str">
        <f t="shared" si="237"/>
        <v>15X</v>
      </c>
      <c r="BD124" s="640" t="str">
        <f t="shared" si="197"/>
        <v xml:space="preserve"> </v>
      </c>
      <c r="BE124" s="640" t="str">
        <f t="shared" si="198"/>
        <v xml:space="preserve"> </v>
      </c>
      <c r="BF124" s="640" t="str">
        <f t="shared" si="199"/>
        <v xml:space="preserve"> </v>
      </c>
      <c r="BG124" s="640" t="str">
        <f t="shared" si="200"/>
        <v xml:space="preserve"> </v>
      </c>
      <c r="BH124" s="640" t="str">
        <f t="shared" si="201"/>
        <v xml:space="preserve"> </v>
      </c>
      <c r="BI124" s="677" t="str">
        <f t="shared" si="202"/>
        <v xml:space="preserve"> </v>
      </c>
      <c r="BJ124" s="640" t="str">
        <f t="shared" si="203"/>
        <v xml:space="preserve"> </v>
      </c>
      <c r="BK124" s="305">
        <f t="shared" si="204"/>
        <v>42552</v>
      </c>
      <c r="BL124" s="523" t="str">
        <f t="shared" si="238"/>
        <v>P</v>
      </c>
      <c r="BM124" s="640" t="str">
        <f t="shared" si="205"/>
        <v xml:space="preserve"> </v>
      </c>
      <c r="BN124" s="640" t="str">
        <f t="shared" si="206"/>
        <v xml:space="preserve"> </v>
      </c>
      <c r="BO124" s="640" t="str">
        <f t="shared" si="207"/>
        <v xml:space="preserve"> </v>
      </c>
      <c r="BP124" s="640" t="str">
        <f t="shared" si="208"/>
        <v xml:space="preserve"> </v>
      </c>
      <c r="BQ124" s="640" t="str">
        <f t="shared" si="209"/>
        <v xml:space="preserve"> </v>
      </c>
      <c r="BR124" s="634">
        <f t="shared" si="210"/>
        <v>1</v>
      </c>
      <c r="BS124" s="728"/>
      <c r="BT124" s="640" t="str">
        <f t="shared" si="211"/>
        <v xml:space="preserve"> </v>
      </c>
    </row>
    <row r="125" spans="1:72" s="47" customFormat="1" ht="15" customHeight="1" x14ac:dyDescent="0.3">
      <c r="A125" s="43" t="s">
        <v>15</v>
      </c>
      <c r="B125" s="123" t="s">
        <v>114</v>
      </c>
      <c r="C125" s="134" t="str">
        <f>IF(VLOOKUP(B125,'Pivot Table'!$B$5:$G$2000,3,FALSE)=1,"Yes","No")</f>
        <v>Yes</v>
      </c>
      <c r="D125" s="170" t="str">
        <f t="shared" si="216"/>
        <v>Yes</v>
      </c>
      <c r="E125" s="170"/>
      <c r="F125" s="214">
        <v>41671</v>
      </c>
      <c r="G125" s="118" t="s">
        <v>1127</v>
      </c>
      <c r="H125" s="118" t="s">
        <v>1127</v>
      </c>
      <c r="I125" s="214"/>
      <c r="J125" s="170" t="s">
        <v>713</v>
      </c>
      <c r="K125" s="45" t="str">
        <f t="shared" si="281"/>
        <v>15</v>
      </c>
      <c r="L125" s="45" t="str">
        <f t="shared" si="282"/>
        <v>15X</v>
      </c>
      <c r="M125" s="214">
        <v>41913</v>
      </c>
      <c r="N125" s="252"/>
      <c r="O125" s="135" t="str">
        <f>IF(VLOOKUP(B125,'Pivot Table'!$B$5:$G$2000,2,FALSE)=1,"Yes","No")</f>
        <v>Yes</v>
      </c>
      <c r="P125" s="177" t="str">
        <f t="shared" si="219"/>
        <v>Yes</v>
      </c>
      <c r="Q125" s="177"/>
      <c r="R125" s="107">
        <v>41671</v>
      </c>
      <c r="S125" s="46" t="s">
        <v>1127</v>
      </c>
      <c r="T125" s="107"/>
      <c r="U125" s="177" t="s">
        <v>713</v>
      </c>
      <c r="V125" s="135" t="str">
        <f t="shared" si="283"/>
        <v>15</v>
      </c>
      <c r="W125" s="150" t="str">
        <f t="shared" si="284"/>
        <v>15X</v>
      </c>
      <c r="X125" s="107">
        <v>41913</v>
      </c>
      <c r="Y125" s="219"/>
      <c r="Z125" s="136" t="str">
        <f>IF(VLOOKUP(B125,'Pivot Table'!$B$5:$G$2000,5,FALSE)=1,"Yes","No")</f>
        <v>Yes</v>
      </c>
      <c r="AA125" s="136" t="str">
        <f>IF(VLOOKUP(B125,'Pivot Table'!$B$5:$G$2000,4,FALSE)=1,"Yes","No")</f>
        <v>No</v>
      </c>
      <c r="AB125" s="181" t="str">
        <f t="shared" si="277"/>
        <v>Yes</v>
      </c>
      <c r="AC125" s="181"/>
      <c r="AD125" s="181"/>
      <c r="AE125" s="241" t="s">
        <v>1127</v>
      </c>
      <c r="AF125" s="362"/>
      <c r="AG125" s="181" t="s">
        <v>713</v>
      </c>
      <c r="AH125" s="133" t="str">
        <f t="shared" si="285"/>
        <v>15</v>
      </c>
      <c r="AI125" s="151" t="str">
        <f t="shared" si="286"/>
        <v>15X</v>
      </c>
      <c r="AJ125" s="460">
        <v>41913</v>
      </c>
      <c r="AK125" s="650"/>
      <c r="AL125" s="634">
        <f t="shared" si="224"/>
        <v>1</v>
      </c>
      <c r="AM125" s="634">
        <f t="shared" si="225"/>
        <v>1</v>
      </c>
      <c r="AN125" s="635">
        <f t="shared" si="226"/>
        <v>1</v>
      </c>
      <c r="AO125" s="636">
        <f t="shared" si="278"/>
        <v>3</v>
      </c>
      <c r="AP125" s="634">
        <f t="shared" si="227"/>
        <v>1</v>
      </c>
      <c r="AQ125" s="634">
        <f t="shared" si="228"/>
        <v>1</v>
      </c>
      <c r="AR125" s="634">
        <f t="shared" si="229"/>
        <v>1</v>
      </c>
      <c r="AS125" s="637">
        <f t="shared" si="279"/>
        <v>3</v>
      </c>
      <c r="AT125" s="638" t="str">
        <f t="shared" si="280"/>
        <v>F</v>
      </c>
      <c r="AU125" s="634">
        <f t="shared" si="230"/>
        <v>0</v>
      </c>
      <c r="AV125" s="634">
        <f t="shared" si="231"/>
        <v>0</v>
      </c>
      <c r="AW125" s="675" t="s">
        <v>1127</v>
      </c>
      <c r="AX125" s="639" t="str">
        <f t="shared" si="232"/>
        <v>15Yes</v>
      </c>
      <c r="AY125" s="639" t="str">
        <f t="shared" si="233"/>
        <v>15Yes</v>
      </c>
      <c r="AZ125" s="639" t="str">
        <f t="shared" si="234"/>
        <v>15Yes</v>
      </c>
      <c r="BA125" s="634" t="str">
        <f t="shared" si="235"/>
        <v>15X</v>
      </c>
      <c r="BB125" s="634" t="str">
        <f t="shared" si="236"/>
        <v>15X</v>
      </c>
      <c r="BC125" s="634" t="str">
        <f t="shared" si="237"/>
        <v>15X</v>
      </c>
      <c r="BD125" s="640" t="str">
        <f t="shared" si="197"/>
        <v xml:space="preserve"> </v>
      </c>
      <c r="BE125" s="640" t="str">
        <f t="shared" si="198"/>
        <v xml:space="preserve"> </v>
      </c>
      <c r="BF125" s="640" t="str">
        <f t="shared" si="199"/>
        <v xml:space="preserve"> </v>
      </c>
      <c r="BG125" s="640" t="str">
        <f t="shared" si="200"/>
        <v xml:space="preserve"> </v>
      </c>
      <c r="BH125" s="640" t="str">
        <f t="shared" si="201"/>
        <v xml:space="preserve"> </v>
      </c>
      <c r="BI125" s="677" t="str">
        <f t="shared" si="202"/>
        <v xml:space="preserve"> </v>
      </c>
      <c r="BJ125" s="640" t="str">
        <f t="shared" si="203"/>
        <v xml:space="preserve"> </v>
      </c>
      <c r="BK125" s="305" t="str">
        <f t="shared" si="204"/>
        <v xml:space="preserve"> </v>
      </c>
      <c r="BL125" s="523" t="str">
        <f t="shared" si="238"/>
        <v>F</v>
      </c>
      <c r="BM125" s="640" t="str">
        <f t="shared" si="205"/>
        <v xml:space="preserve"> </v>
      </c>
      <c r="BN125" s="640" t="str">
        <f t="shared" si="206"/>
        <v xml:space="preserve"> </v>
      </c>
      <c r="BO125" s="640" t="str">
        <f t="shared" si="207"/>
        <v xml:space="preserve"> </v>
      </c>
      <c r="BP125" s="640" t="str">
        <f t="shared" si="208"/>
        <v xml:space="preserve"> </v>
      </c>
      <c r="BQ125" s="640" t="str">
        <f t="shared" si="209"/>
        <v xml:space="preserve"> </v>
      </c>
      <c r="BR125" s="634">
        <f t="shared" si="210"/>
        <v>0</v>
      </c>
      <c r="BS125" s="728"/>
      <c r="BT125" s="640" t="str">
        <f t="shared" si="211"/>
        <v xml:space="preserve"> </v>
      </c>
    </row>
    <row r="126" spans="1:72" s="47" customFormat="1" ht="15" customHeight="1" x14ac:dyDescent="0.3">
      <c r="A126" s="43" t="s">
        <v>15</v>
      </c>
      <c r="B126" s="123" t="s">
        <v>115</v>
      </c>
      <c r="C126" s="134" t="str">
        <f>IF(VLOOKUP(B126,'Pivot Table'!$B$5:$G$2000,3,FALSE)=1,"Yes","No")</f>
        <v>Yes</v>
      </c>
      <c r="D126" s="170" t="str">
        <f t="shared" si="216"/>
        <v>Yes</v>
      </c>
      <c r="E126" s="170"/>
      <c r="F126" s="214">
        <v>41699</v>
      </c>
      <c r="G126" s="118" t="s">
        <v>1127</v>
      </c>
      <c r="H126" s="118" t="s">
        <v>1127</v>
      </c>
      <c r="I126" s="214"/>
      <c r="J126" s="170" t="s">
        <v>713</v>
      </c>
      <c r="K126" s="45" t="str">
        <f t="shared" si="281"/>
        <v>15</v>
      </c>
      <c r="L126" s="45" t="str">
        <f t="shared" si="282"/>
        <v>15X</v>
      </c>
      <c r="M126" s="214">
        <v>41913</v>
      </c>
      <c r="N126" s="252"/>
      <c r="O126" s="135" t="str">
        <f>IF(VLOOKUP(B126,'Pivot Table'!$B$5:$G$2000,2,FALSE)=1,"Yes","No")</f>
        <v>Yes</v>
      </c>
      <c r="P126" s="177" t="str">
        <f t="shared" si="219"/>
        <v>Yes</v>
      </c>
      <c r="Q126" s="107"/>
      <c r="R126" s="107">
        <v>41699</v>
      </c>
      <c r="S126" s="46" t="s">
        <v>1127</v>
      </c>
      <c r="T126" s="107"/>
      <c r="U126" s="177" t="s">
        <v>713</v>
      </c>
      <c r="V126" s="135" t="str">
        <f t="shared" si="283"/>
        <v>15</v>
      </c>
      <c r="W126" s="150" t="str">
        <f t="shared" si="284"/>
        <v>15X</v>
      </c>
      <c r="X126" s="107">
        <v>41913</v>
      </c>
      <c r="Y126" s="219"/>
      <c r="Z126" s="136" t="str">
        <f>IF(VLOOKUP(B126,'Pivot Table'!$B$5:$G$2000,5,FALSE)=1,"Yes","No")</f>
        <v>Yes</v>
      </c>
      <c r="AA126" s="136" t="str">
        <f>IF(VLOOKUP(B126,'Pivot Table'!$B$5:$G$2000,4,FALSE)=1,"Yes","No")</f>
        <v>No</v>
      </c>
      <c r="AB126" s="181" t="str">
        <f t="shared" si="277"/>
        <v>Yes</v>
      </c>
      <c r="AC126" s="181"/>
      <c r="AD126" s="181"/>
      <c r="AE126" s="241" t="s">
        <v>1127</v>
      </c>
      <c r="AF126" s="362"/>
      <c r="AG126" s="181" t="s">
        <v>713</v>
      </c>
      <c r="AH126" s="133" t="str">
        <f t="shared" si="285"/>
        <v>15</v>
      </c>
      <c r="AI126" s="151" t="str">
        <f t="shared" si="286"/>
        <v>15X</v>
      </c>
      <c r="AJ126" s="460">
        <v>41913</v>
      </c>
      <c r="AK126" s="650"/>
      <c r="AL126" s="634">
        <f t="shared" si="224"/>
        <v>1</v>
      </c>
      <c r="AM126" s="634">
        <f t="shared" si="225"/>
        <v>1</v>
      </c>
      <c r="AN126" s="635">
        <f t="shared" si="226"/>
        <v>1</v>
      </c>
      <c r="AO126" s="636">
        <f t="shared" si="278"/>
        <v>3</v>
      </c>
      <c r="AP126" s="634">
        <f t="shared" si="227"/>
        <v>1</v>
      </c>
      <c r="AQ126" s="634">
        <f t="shared" si="228"/>
        <v>1</v>
      </c>
      <c r="AR126" s="634">
        <f t="shared" si="229"/>
        <v>1</v>
      </c>
      <c r="AS126" s="637">
        <f t="shared" si="279"/>
        <v>3</v>
      </c>
      <c r="AT126" s="638" t="str">
        <f t="shared" si="280"/>
        <v>F</v>
      </c>
      <c r="AU126" s="634">
        <f t="shared" si="230"/>
        <v>0</v>
      </c>
      <c r="AV126" s="634">
        <f t="shared" si="231"/>
        <v>0</v>
      </c>
      <c r="AW126" s="675" t="s">
        <v>1127</v>
      </c>
      <c r="AX126" s="639" t="str">
        <f t="shared" si="232"/>
        <v>15Yes</v>
      </c>
      <c r="AY126" s="639" t="str">
        <f t="shared" si="233"/>
        <v>15Yes</v>
      </c>
      <c r="AZ126" s="639" t="str">
        <f t="shared" si="234"/>
        <v>15Yes</v>
      </c>
      <c r="BA126" s="634" t="str">
        <f t="shared" si="235"/>
        <v>15X</v>
      </c>
      <c r="BB126" s="634" t="str">
        <f t="shared" si="236"/>
        <v>15X</v>
      </c>
      <c r="BC126" s="634" t="str">
        <f t="shared" si="237"/>
        <v>15X</v>
      </c>
      <c r="BD126" s="640" t="str">
        <f t="shared" si="197"/>
        <v xml:space="preserve"> </v>
      </c>
      <c r="BE126" s="640" t="str">
        <f t="shared" si="198"/>
        <v xml:space="preserve"> </v>
      </c>
      <c r="BF126" s="640" t="str">
        <f t="shared" si="199"/>
        <v xml:space="preserve"> </v>
      </c>
      <c r="BG126" s="640" t="str">
        <f t="shared" si="200"/>
        <v xml:space="preserve"> </v>
      </c>
      <c r="BH126" s="640" t="str">
        <f t="shared" si="201"/>
        <v xml:space="preserve"> </v>
      </c>
      <c r="BI126" s="677" t="str">
        <f t="shared" si="202"/>
        <v xml:space="preserve"> </v>
      </c>
      <c r="BJ126" s="640" t="str">
        <f t="shared" si="203"/>
        <v xml:space="preserve"> </v>
      </c>
      <c r="BK126" s="305" t="str">
        <f t="shared" si="204"/>
        <v xml:space="preserve"> </v>
      </c>
      <c r="BL126" s="523" t="str">
        <f t="shared" si="238"/>
        <v>F</v>
      </c>
      <c r="BM126" s="640" t="str">
        <f t="shared" si="205"/>
        <v xml:space="preserve"> </v>
      </c>
      <c r="BN126" s="640" t="str">
        <f t="shared" si="206"/>
        <v xml:space="preserve"> </v>
      </c>
      <c r="BO126" s="640" t="str">
        <f t="shared" si="207"/>
        <v xml:space="preserve"> </v>
      </c>
      <c r="BP126" s="640" t="str">
        <f t="shared" si="208"/>
        <v xml:space="preserve"> </v>
      </c>
      <c r="BQ126" s="640" t="str">
        <f t="shared" si="209"/>
        <v xml:space="preserve"> </v>
      </c>
      <c r="BR126" s="634">
        <f t="shared" si="210"/>
        <v>0</v>
      </c>
      <c r="BS126" s="728"/>
      <c r="BT126" s="640" t="str">
        <f t="shared" si="211"/>
        <v xml:space="preserve"> </v>
      </c>
    </row>
    <row r="127" spans="1:72" s="47" customFormat="1" ht="15" customHeight="1" x14ac:dyDescent="0.3">
      <c r="A127" s="43" t="s">
        <v>15</v>
      </c>
      <c r="B127" s="123" t="s">
        <v>116</v>
      </c>
      <c r="C127" s="134" t="str">
        <f>IF(VLOOKUP(B127,'Pivot Table'!$B$5:$G$2000,3,FALSE)=1,"Yes","No")</f>
        <v>Yes</v>
      </c>
      <c r="D127" s="170" t="str">
        <f t="shared" si="216"/>
        <v>Yes</v>
      </c>
      <c r="E127" s="170"/>
      <c r="F127" s="214">
        <v>41699</v>
      </c>
      <c r="G127" s="119" t="s">
        <v>1127</v>
      </c>
      <c r="H127" s="119" t="s">
        <v>1127</v>
      </c>
      <c r="I127" s="214"/>
      <c r="J127" s="170" t="s">
        <v>713</v>
      </c>
      <c r="K127" s="45" t="str">
        <f t="shared" si="217"/>
        <v>15</v>
      </c>
      <c r="L127" s="45" t="str">
        <f t="shared" si="218"/>
        <v>15X</v>
      </c>
      <c r="M127" s="106">
        <v>41852</v>
      </c>
      <c r="N127" s="418"/>
      <c r="O127" s="135" t="str">
        <f>IF(VLOOKUP(B127,'Pivot Table'!$B$5:$G$2000,2,FALSE)=1,"Yes","No")</f>
        <v>Yes</v>
      </c>
      <c r="P127" s="177" t="str">
        <f t="shared" si="219"/>
        <v>Yes</v>
      </c>
      <c r="Q127" s="177"/>
      <c r="R127" s="107">
        <v>41699</v>
      </c>
      <c r="S127" s="107" t="s">
        <v>1127</v>
      </c>
      <c r="T127" s="107"/>
      <c r="U127" s="177" t="s">
        <v>713</v>
      </c>
      <c r="V127" s="135" t="str">
        <f t="shared" si="220"/>
        <v>15</v>
      </c>
      <c r="W127" s="150" t="str">
        <f t="shared" si="221"/>
        <v>15X</v>
      </c>
      <c r="X127" s="107">
        <v>41852</v>
      </c>
      <c r="Y127" s="275"/>
      <c r="Z127" s="136" t="str">
        <f>IF(VLOOKUP(B127,'Pivot Table'!$B$5:$G$2000,5,FALSE)=1,"Yes","No")</f>
        <v>Yes</v>
      </c>
      <c r="AA127" s="136" t="str">
        <f>IF(VLOOKUP(B127,'Pivot Table'!$B$5:$G$2000,4,FALSE)=1,"Yes","No")</f>
        <v>No</v>
      </c>
      <c r="AB127" s="181" t="str">
        <f t="shared" si="277"/>
        <v>Yes</v>
      </c>
      <c r="AC127" s="181"/>
      <c r="AD127" s="181"/>
      <c r="AE127" s="241" t="s">
        <v>1127</v>
      </c>
      <c r="AF127" s="127"/>
      <c r="AG127" s="181" t="s">
        <v>713</v>
      </c>
      <c r="AH127" s="133" t="str">
        <f t="shared" si="222"/>
        <v>15</v>
      </c>
      <c r="AI127" s="151" t="str">
        <f t="shared" si="223"/>
        <v>15X</v>
      </c>
      <c r="AJ127" s="281">
        <v>41883</v>
      </c>
      <c r="AK127" s="650" t="s">
        <v>979</v>
      </c>
      <c r="AL127" s="634">
        <f t="shared" si="224"/>
        <v>1</v>
      </c>
      <c r="AM127" s="634">
        <f t="shared" si="225"/>
        <v>1</v>
      </c>
      <c r="AN127" s="635">
        <f t="shared" si="226"/>
        <v>1</v>
      </c>
      <c r="AO127" s="636">
        <f t="shared" si="278"/>
        <v>3</v>
      </c>
      <c r="AP127" s="634">
        <f t="shared" si="227"/>
        <v>1</v>
      </c>
      <c r="AQ127" s="634">
        <f t="shared" si="228"/>
        <v>1</v>
      </c>
      <c r="AR127" s="634">
        <f t="shared" si="229"/>
        <v>1</v>
      </c>
      <c r="AS127" s="637">
        <f t="shared" si="279"/>
        <v>3</v>
      </c>
      <c r="AT127" s="638" t="str">
        <f t="shared" si="280"/>
        <v>F</v>
      </c>
      <c r="AU127" s="634">
        <f t="shared" si="230"/>
        <v>0</v>
      </c>
      <c r="AV127" s="634">
        <f t="shared" si="231"/>
        <v>0</v>
      </c>
      <c r="AW127" s="675" t="s">
        <v>1127</v>
      </c>
      <c r="AX127" s="639" t="str">
        <f t="shared" si="232"/>
        <v>15Yes</v>
      </c>
      <c r="AY127" s="639" t="str">
        <f t="shared" si="233"/>
        <v>15Yes</v>
      </c>
      <c r="AZ127" s="639" t="str">
        <f t="shared" si="234"/>
        <v>15Yes</v>
      </c>
      <c r="BA127" s="634" t="str">
        <f t="shared" si="235"/>
        <v>15X</v>
      </c>
      <c r="BB127" s="634" t="str">
        <f t="shared" si="236"/>
        <v>15X</v>
      </c>
      <c r="BC127" s="634" t="str">
        <f t="shared" si="237"/>
        <v>15X</v>
      </c>
      <c r="BD127" s="640" t="str">
        <f t="shared" si="197"/>
        <v xml:space="preserve"> </v>
      </c>
      <c r="BE127" s="640" t="str">
        <f t="shared" si="198"/>
        <v xml:space="preserve"> </v>
      </c>
      <c r="BF127" s="640" t="str">
        <f t="shared" si="199"/>
        <v xml:space="preserve"> </v>
      </c>
      <c r="BG127" s="640" t="str">
        <f t="shared" si="200"/>
        <v xml:space="preserve"> </v>
      </c>
      <c r="BH127" s="640" t="str">
        <f t="shared" si="201"/>
        <v xml:space="preserve"> </v>
      </c>
      <c r="BI127" s="677" t="str">
        <f t="shared" si="202"/>
        <v xml:space="preserve"> </v>
      </c>
      <c r="BJ127" s="640" t="str">
        <f t="shared" si="203"/>
        <v xml:space="preserve"> </v>
      </c>
      <c r="BK127" s="305" t="str">
        <f t="shared" si="204"/>
        <v xml:space="preserve"> </v>
      </c>
      <c r="BL127" s="523" t="str">
        <f t="shared" si="238"/>
        <v>F</v>
      </c>
      <c r="BM127" s="640" t="str">
        <f t="shared" si="205"/>
        <v xml:space="preserve"> </v>
      </c>
      <c r="BN127" s="640" t="str">
        <f t="shared" si="206"/>
        <v xml:space="preserve"> </v>
      </c>
      <c r="BO127" s="640" t="str">
        <f t="shared" si="207"/>
        <v xml:space="preserve"> </v>
      </c>
      <c r="BP127" s="640" t="str">
        <f t="shared" si="208"/>
        <v xml:space="preserve"> </v>
      </c>
      <c r="BQ127" s="640" t="str">
        <f t="shared" si="209"/>
        <v xml:space="preserve"> </v>
      </c>
      <c r="BR127" s="634">
        <f t="shared" si="210"/>
        <v>0</v>
      </c>
      <c r="BS127" s="728"/>
      <c r="BT127" s="640" t="str">
        <f t="shared" si="211"/>
        <v xml:space="preserve"> </v>
      </c>
    </row>
    <row r="128" spans="1:72" s="47" customFormat="1" ht="15" customHeight="1" x14ac:dyDescent="0.3">
      <c r="A128" s="43" t="s">
        <v>15</v>
      </c>
      <c r="B128" s="123" t="s">
        <v>117</v>
      </c>
      <c r="C128" s="134" t="str">
        <f>IF(VLOOKUP(B128,'Pivot Table'!$B$5:$G$2000,3,FALSE)=1,"Yes","No")</f>
        <v>Yes</v>
      </c>
      <c r="D128" s="170" t="str">
        <f t="shared" si="216"/>
        <v>Yes</v>
      </c>
      <c r="E128" s="170"/>
      <c r="F128" s="214">
        <v>41699</v>
      </c>
      <c r="G128" s="119" t="s">
        <v>1127</v>
      </c>
      <c r="H128" s="119" t="s">
        <v>1127</v>
      </c>
      <c r="I128" s="214"/>
      <c r="J128" s="170" t="s">
        <v>713</v>
      </c>
      <c r="K128" s="45" t="str">
        <f t="shared" si="217"/>
        <v>15</v>
      </c>
      <c r="L128" s="45" t="str">
        <f t="shared" si="218"/>
        <v>15X</v>
      </c>
      <c r="M128" s="106">
        <v>41852</v>
      </c>
      <c r="N128" s="418"/>
      <c r="O128" s="135" t="str">
        <f>IF(VLOOKUP(B128,'Pivot Table'!$B$5:$G$2000,2,FALSE)=1,"Yes","No")</f>
        <v>Yes</v>
      </c>
      <c r="P128" s="177" t="str">
        <f t="shared" si="219"/>
        <v>Yes</v>
      </c>
      <c r="Q128" s="177"/>
      <c r="R128" s="107">
        <v>41699</v>
      </c>
      <c r="S128" s="107" t="s">
        <v>1127</v>
      </c>
      <c r="T128" s="107"/>
      <c r="U128" s="177" t="s">
        <v>713</v>
      </c>
      <c r="V128" s="135" t="str">
        <f t="shared" si="220"/>
        <v>15</v>
      </c>
      <c r="W128" s="150" t="str">
        <f t="shared" si="221"/>
        <v>15X</v>
      </c>
      <c r="X128" s="107">
        <v>41852</v>
      </c>
      <c r="Y128" s="275"/>
      <c r="Z128" s="136" t="str">
        <f>IF(VLOOKUP(B128,'Pivot Table'!$B$5:$G$2000,5,FALSE)=1,"Yes","No")</f>
        <v>Yes</v>
      </c>
      <c r="AA128" s="136" t="str">
        <f>IF(VLOOKUP(B128,'Pivot Table'!$B$5:$G$2000,4,FALSE)=1,"Yes","No")</f>
        <v>No</v>
      </c>
      <c r="AB128" s="181" t="str">
        <f t="shared" si="277"/>
        <v>Yes</v>
      </c>
      <c r="AC128" s="181"/>
      <c r="AD128" s="181"/>
      <c r="AE128" s="241" t="s">
        <v>1127</v>
      </c>
      <c r="AF128" s="127"/>
      <c r="AG128" s="181" t="s">
        <v>713</v>
      </c>
      <c r="AH128" s="133" t="str">
        <f t="shared" si="222"/>
        <v>15</v>
      </c>
      <c r="AI128" s="151" t="str">
        <f t="shared" si="223"/>
        <v>15X</v>
      </c>
      <c r="AJ128" s="281">
        <v>41883</v>
      </c>
      <c r="AK128" s="650" t="s">
        <v>979</v>
      </c>
      <c r="AL128" s="634">
        <f t="shared" si="224"/>
        <v>1</v>
      </c>
      <c r="AM128" s="634">
        <f t="shared" si="225"/>
        <v>1</v>
      </c>
      <c r="AN128" s="635">
        <f t="shared" si="226"/>
        <v>1</v>
      </c>
      <c r="AO128" s="636">
        <f t="shared" si="278"/>
        <v>3</v>
      </c>
      <c r="AP128" s="634">
        <f t="shared" si="227"/>
        <v>1</v>
      </c>
      <c r="AQ128" s="634">
        <f t="shared" si="228"/>
        <v>1</v>
      </c>
      <c r="AR128" s="634">
        <f t="shared" si="229"/>
        <v>1</v>
      </c>
      <c r="AS128" s="637">
        <f t="shared" si="279"/>
        <v>3</v>
      </c>
      <c r="AT128" s="638" t="str">
        <f t="shared" si="280"/>
        <v>F</v>
      </c>
      <c r="AU128" s="634">
        <f t="shared" si="230"/>
        <v>0</v>
      </c>
      <c r="AV128" s="634">
        <f t="shared" si="231"/>
        <v>0</v>
      </c>
      <c r="AW128" s="675" t="s">
        <v>1127</v>
      </c>
      <c r="AX128" s="639" t="str">
        <f t="shared" si="232"/>
        <v>15Yes</v>
      </c>
      <c r="AY128" s="639" t="str">
        <f t="shared" si="233"/>
        <v>15Yes</v>
      </c>
      <c r="AZ128" s="639" t="str">
        <f t="shared" si="234"/>
        <v>15Yes</v>
      </c>
      <c r="BA128" s="634" t="str">
        <f t="shared" si="235"/>
        <v>15X</v>
      </c>
      <c r="BB128" s="634" t="str">
        <f t="shared" si="236"/>
        <v>15X</v>
      </c>
      <c r="BC128" s="634" t="str">
        <f t="shared" si="237"/>
        <v>15X</v>
      </c>
      <c r="BD128" s="640" t="str">
        <f t="shared" si="197"/>
        <v xml:space="preserve"> </v>
      </c>
      <c r="BE128" s="640" t="str">
        <f t="shared" si="198"/>
        <v xml:space="preserve"> </v>
      </c>
      <c r="BF128" s="640" t="str">
        <f t="shared" si="199"/>
        <v xml:space="preserve"> </v>
      </c>
      <c r="BG128" s="640" t="str">
        <f t="shared" si="200"/>
        <v xml:space="preserve"> </v>
      </c>
      <c r="BH128" s="640" t="str">
        <f t="shared" si="201"/>
        <v xml:space="preserve"> </v>
      </c>
      <c r="BI128" s="677" t="str">
        <f t="shared" si="202"/>
        <v xml:space="preserve"> </v>
      </c>
      <c r="BJ128" s="640" t="str">
        <f t="shared" si="203"/>
        <v xml:space="preserve"> </v>
      </c>
      <c r="BK128" s="305" t="str">
        <f t="shared" si="204"/>
        <v xml:space="preserve"> </v>
      </c>
      <c r="BL128" s="523" t="str">
        <f t="shared" si="238"/>
        <v>F</v>
      </c>
      <c r="BM128" s="640" t="str">
        <f t="shared" si="205"/>
        <v xml:space="preserve"> </v>
      </c>
      <c r="BN128" s="640" t="str">
        <f t="shared" si="206"/>
        <v xml:space="preserve"> </v>
      </c>
      <c r="BO128" s="640" t="str">
        <f t="shared" si="207"/>
        <v xml:space="preserve"> </v>
      </c>
      <c r="BP128" s="640" t="str">
        <f t="shared" si="208"/>
        <v xml:space="preserve"> </v>
      </c>
      <c r="BQ128" s="640" t="str">
        <f t="shared" si="209"/>
        <v xml:space="preserve"> </v>
      </c>
      <c r="BR128" s="634">
        <f t="shared" si="210"/>
        <v>0</v>
      </c>
      <c r="BS128" s="728"/>
      <c r="BT128" s="640" t="str">
        <f t="shared" si="211"/>
        <v xml:space="preserve"> </v>
      </c>
    </row>
    <row r="129" spans="1:72" s="47" customFormat="1" ht="15" customHeight="1" x14ac:dyDescent="0.3">
      <c r="A129" s="43" t="s">
        <v>15</v>
      </c>
      <c r="B129" s="123" t="s">
        <v>118</v>
      </c>
      <c r="C129" s="134" t="str">
        <f>IF(VLOOKUP(B129,'Pivot Table'!$B$5:$G$2000,3,FALSE)=1,"Yes","No")</f>
        <v>Yes</v>
      </c>
      <c r="D129" s="170" t="str">
        <f t="shared" si="216"/>
        <v>Yes</v>
      </c>
      <c r="E129" s="170"/>
      <c r="F129" s="214">
        <v>41791</v>
      </c>
      <c r="G129" s="118" t="s">
        <v>1127</v>
      </c>
      <c r="H129" s="118" t="s">
        <v>1127</v>
      </c>
      <c r="I129" s="214"/>
      <c r="J129" s="170" t="s">
        <v>713</v>
      </c>
      <c r="K129" s="45" t="str">
        <f t="shared" si="217"/>
        <v>15</v>
      </c>
      <c r="L129" s="45" t="str">
        <f t="shared" si="218"/>
        <v>15X</v>
      </c>
      <c r="M129" s="214">
        <v>41913</v>
      </c>
      <c r="N129" s="252"/>
      <c r="O129" s="135" t="str">
        <f>IF(VLOOKUP(B129,'Pivot Table'!$B$5:$G$2000,2,FALSE)=1,"Yes","No")</f>
        <v>Yes</v>
      </c>
      <c r="P129" s="177" t="str">
        <f t="shared" si="219"/>
        <v>Yes</v>
      </c>
      <c r="Q129" s="177"/>
      <c r="R129" s="107">
        <v>41791</v>
      </c>
      <c r="S129" s="46" t="s">
        <v>1127</v>
      </c>
      <c r="T129" s="107"/>
      <c r="U129" s="177" t="s">
        <v>713</v>
      </c>
      <c r="V129" s="135" t="str">
        <f t="shared" si="220"/>
        <v>15</v>
      </c>
      <c r="W129" s="150" t="str">
        <f t="shared" si="221"/>
        <v>15X</v>
      </c>
      <c r="X129" s="107">
        <v>41913</v>
      </c>
      <c r="Y129" s="219"/>
      <c r="Z129" s="136" t="str">
        <f>IF(VLOOKUP(B129,'Pivot Table'!$B$5:$G$2000,5,FALSE)=1,"Yes","No")</f>
        <v>Yes</v>
      </c>
      <c r="AA129" s="136" t="str">
        <f>IF(VLOOKUP(B129,'Pivot Table'!$B$5:$G$2000,4,FALSE)=1,"Yes","No")</f>
        <v>No</v>
      </c>
      <c r="AB129" s="181" t="str">
        <f t="shared" si="277"/>
        <v>Yes</v>
      </c>
      <c r="AC129" s="181"/>
      <c r="AD129" s="181"/>
      <c r="AE129" s="241" t="s">
        <v>1127</v>
      </c>
      <c r="AF129" s="362"/>
      <c r="AG129" s="181" t="s">
        <v>713</v>
      </c>
      <c r="AH129" s="133" t="str">
        <f t="shared" si="222"/>
        <v>15</v>
      </c>
      <c r="AI129" s="151" t="str">
        <f t="shared" si="223"/>
        <v>15X</v>
      </c>
      <c r="AJ129" s="460">
        <v>41913</v>
      </c>
      <c r="AK129" s="650"/>
      <c r="AL129" s="634">
        <f t="shared" si="224"/>
        <v>1</v>
      </c>
      <c r="AM129" s="634">
        <f t="shared" si="225"/>
        <v>1</v>
      </c>
      <c r="AN129" s="635">
        <f t="shared" si="226"/>
        <v>1</v>
      </c>
      <c r="AO129" s="636">
        <f t="shared" si="278"/>
        <v>3</v>
      </c>
      <c r="AP129" s="634">
        <f t="shared" si="227"/>
        <v>1</v>
      </c>
      <c r="AQ129" s="634">
        <f t="shared" si="228"/>
        <v>1</v>
      </c>
      <c r="AR129" s="634">
        <f t="shared" si="229"/>
        <v>1</v>
      </c>
      <c r="AS129" s="637">
        <f t="shared" si="279"/>
        <v>3</v>
      </c>
      <c r="AT129" s="638" t="str">
        <f t="shared" si="280"/>
        <v>F</v>
      </c>
      <c r="AU129" s="634">
        <f t="shared" si="230"/>
        <v>0</v>
      </c>
      <c r="AV129" s="634">
        <f t="shared" si="231"/>
        <v>0</v>
      </c>
      <c r="AW129" s="675" t="s">
        <v>1127</v>
      </c>
      <c r="AX129" s="639" t="str">
        <f t="shared" si="232"/>
        <v>15Yes</v>
      </c>
      <c r="AY129" s="639" t="str">
        <f t="shared" si="233"/>
        <v>15Yes</v>
      </c>
      <c r="AZ129" s="639" t="str">
        <f t="shared" si="234"/>
        <v>15Yes</v>
      </c>
      <c r="BA129" s="634" t="str">
        <f t="shared" si="235"/>
        <v>15X</v>
      </c>
      <c r="BB129" s="634" t="str">
        <f t="shared" si="236"/>
        <v>15X</v>
      </c>
      <c r="BC129" s="634" t="str">
        <f t="shared" si="237"/>
        <v>15X</v>
      </c>
      <c r="BD129" s="640" t="str">
        <f t="shared" si="197"/>
        <v xml:space="preserve"> </v>
      </c>
      <c r="BE129" s="640" t="str">
        <f t="shared" si="198"/>
        <v xml:space="preserve"> </v>
      </c>
      <c r="BF129" s="640" t="str">
        <f t="shared" si="199"/>
        <v xml:space="preserve"> </v>
      </c>
      <c r="BG129" s="640" t="str">
        <f t="shared" si="200"/>
        <v xml:space="preserve"> </v>
      </c>
      <c r="BH129" s="640" t="str">
        <f t="shared" si="201"/>
        <v xml:space="preserve"> </v>
      </c>
      <c r="BI129" s="677" t="str">
        <f t="shared" si="202"/>
        <v xml:space="preserve"> </v>
      </c>
      <c r="BJ129" s="640" t="str">
        <f t="shared" si="203"/>
        <v xml:space="preserve"> </v>
      </c>
      <c r="BK129" s="305" t="str">
        <f t="shared" si="204"/>
        <v xml:space="preserve"> </v>
      </c>
      <c r="BL129" s="523" t="str">
        <f t="shared" si="238"/>
        <v>F</v>
      </c>
      <c r="BM129" s="640" t="str">
        <f t="shared" si="205"/>
        <v xml:space="preserve"> </v>
      </c>
      <c r="BN129" s="640" t="str">
        <f t="shared" si="206"/>
        <v xml:space="preserve"> </v>
      </c>
      <c r="BO129" s="640" t="str">
        <f t="shared" si="207"/>
        <v xml:space="preserve"> </v>
      </c>
      <c r="BP129" s="640" t="str">
        <f t="shared" si="208"/>
        <v xml:space="preserve"> </v>
      </c>
      <c r="BQ129" s="640" t="str">
        <f t="shared" si="209"/>
        <v xml:space="preserve"> </v>
      </c>
      <c r="BR129" s="634">
        <f t="shared" si="210"/>
        <v>0</v>
      </c>
      <c r="BS129" s="728"/>
      <c r="BT129" s="640" t="str">
        <f t="shared" si="211"/>
        <v xml:space="preserve"> </v>
      </c>
    </row>
    <row r="130" spans="1:72" s="47" customFormat="1" ht="15" customHeight="1" x14ac:dyDescent="0.3">
      <c r="A130" s="43" t="s">
        <v>15</v>
      </c>
      <c r="B130" s="123" t="s">
        <v>119</v>
      </c>
      <c r="C130" s="134" t="str">
        <f>IF(VLOOKUP(B130,'Pivot Table'!$B$5:$G$2000,3,FALSE)=1,"Yes","No")</f>
        <v>Yes</v>
      </c>
      <c r="D130" s="170" t="str">
        <f t="shared" si="216"/>
        <v>Yes</v>
      </c>
      <c r="E130" s="170"/>
      <c r="F130" s="214">
        <v>41852</v>
      </c>
      <c r="G130" s="118" t="s">
        <v>1127</v>
      </c>
      <c r="H130" s="118" t="s">
        <v>1127</v>
      </c>
      <c r="I130" s="214"/>
      <c r="J130" s="170" t="s">
        <v>713</v>
      </c>
      <c r="K130" s="45" t="str">
        <f t="shared" si="217"/>
        <v>15</v>
      </c>
      <c r="L130" s="45" t="str">
        <f t="shared" si="218"/>
        <v>15X</v>
      </c>
      <c r="M130" s="214">
        <v>41913</v>
      </c>
      <c r="N130" s="186"/>
      <c r="O130" s="135" t="str">
        <f>IF(VLOOKUP(B130,'Pivot Table'!$B$5:$G$2000,2,FALSE)=1,"Yes","No")</f>
        <v>Yes</v>
      </c>
      <c r="P130" s="177" t="str">
        <f t="shared" si="219"/>
        <v>Yes</v>
      </c>
      <c r="Q130" s="177"/>
      <c r="R130" s="107">
        <v>41852</v>
      </c>
      <c r="S130" s="46" t="s">
        <v>1127</v>
      </c>
      <c r="T130" s="107"/>
      <c r="U130" s="177" t="s">
        <v>713</v>
      </c>
      <c r="V130" s="135" t="str">
        <f t="shared" si="220"/>
        <v>15</v>
      </c>
      <c r="W130" s="150" t="str">
        <f t="shared" si="221"/>
        <v>15X</v>
      </c>
      <c r="X130" s="107">
        <v>41913</v>
      </c>
      <c r="Y130" s="219"/>
      <c r="Z130" s="192" t="str">
        <f>IF(VLOOKUP(B130,'Pivot Table'!$B$5:$G$2000,5,FALSE)=1,"Yes","No")</f>
        <v>No</v>
      </c>
      <c r="AA130" s="192" t="str">
        <f>IF(VLOOKUP(B130,'Pivot Table'!$B$5:$G$2000,4,FALSE)=1,"Yes","No")</f>
        <v>No</v>
      </c>
      <c r="AB130" s="190" t="str">
        <f t="shared" si="277"/>
        <v xml:space="preserve"> </v>
      </c>
      <c r="AC130" s="190"/>
      <c r="AD130" s="190"/>
      <c r="AE130" s="191"/>
      <c r="AF130" s="190"/>
      <c r="AG130" s="190"/>
      <c r="AH130" s="189" t="str">
        <f t="shared" si="222"/>
        <v>15</v>
      </c>
      <c r="AI130" s="196" t="str">
        <f t="shared" si="223"/>
        <v>15</v>
      </c>
      <c r="AJ130" s="456"/>
      <c r="AK130" s="651"/>
      <c r="AL130" s="634">
        <f t="shared" si="224"/>
        <v>1</v>
      </c>
      <c r="AM130" s="634">
        <f t="shared" si="225"/>
        <v>1</v>
      </c>
      <c r="AN130" s="635">
        <f t="shared" si="226"/>
        <v>0</v>
      </c>
      <c r="AO130" s="636">
        <f t="shared" si="278"/>
        <v>2</v>
      </c>
      <c r="AP130" s="634">
        <f t="shared" si="227"/>
        <v>1</v>
      </c>
      <c r="AQ130" s="634">
        <f t="shared" si="228"/>
        <v>1</v>
      </c>
      <c r="AR130" s="634">
        <f t="shared" si="229"/>
        <v>0</v>
      </c>
      <c r="AS130" s="637">
        <f t="shared" si="279"/>
        <v>2</v>
      </c>
      <c r="AT130" s="638" t="str">
        <f t="shared" si="280"/>
        <v>F</v>
      </c>
      <c r="AU130" s="634">
        <f t="shared" si="230"/>
        <v>0</v>
      </c>
      <c r="AV130" s="634">
        <f t="shared" si="231"/>
        <v>0</v>
      </c>
      <c r="AW130" s="675" t="s">
        <v>1127</v>
      </c>
      <c r="AX130" s="639" t="str">
        <f t="shared" si="232"/>
        <v>15Yes</v>
      </c>
      <c r="AY130" s="639" t="str">
        <f t="shared" si="233"/>
        <v>15Yes</v>
      </c>
      <c r="AZ130" s="639" t="str">
        <f t="shared" si="234"/>
        <v>15No</v>
      </c>
      <c r="BA130" s="634" t="str">
        <f t="shared" si="235"/>
        <v>15X</v>
      </c>
      <c r="BB130" s="634" t="str">
        <f t="shared" si="236"/>
        <v>15X</v>
      </c>
      <c r="BC130" s="634" t="str">
        <f t="shared" si="237"/>
        <v>15</v>
      </c>
      <c r="BD130" s="640" t="str">
        <f t="shared" si="197"/>
        <v xml:space="preserve"> </v>
      </c>
      <c r="BE130" s="640" t="str">
        <f t="shared" si="198"/>
        <v xml:space="preserve"> </v>
      </c>
      <c r="BF130" s="640" t="str">
        <f t="shared" si="199"/>
        <v xml:space="preserve"> </v>
      </c>
      <c r="BG130" s="640" t="str">
        <f t="shared" si="200"/>
        <v xml:space="preserve"> </v>
      </c>
      <c r="BH130" s="640" t="str">
        <f t="shared" si="201"/>
        <v xml:space="preserve"> </v>
      </c>
      <c r="BI130" s="677" t="str">
        <f t="shared" si="202"/>
        <v xml:space="preserve"> </v>
      </c>
      <c r="BJ130" s="640" t="str">
        <f t="shared" si="203"/>
        <v xml:space="preserve"> </v>
      </c>
      <c r="BK130" s="305" t="str">
        <f t="shared" si="204"/>
        <v xml:space="preserve"> </v>
      </c>
      <c r="BL130" s="523" t="str">
        <f t="shared" si="238"/>
        <v>F</v>
      </c>
      <c r="BM130" s="640" t="str">
        <f t="shared" si="205"/>
        <v xml:space="preserve"> </v>
      </c>
      <c r="BN130" s="640" t="str">
        <f t="shared" si="206"/>
        <v xml:space="preserve"> </v>
      </c>
      <c r="BO130" s="640" t="str">
        <f t="shared" si="207"/>
        <v xml:space="preserve"> </v>
      </c>
      <c r="BP130" s="640" t="str">
        <f t="shared" si="208"/>
        <v xml:space="preserve"> </v>
      </c>
      <c r="BQ130" s="640" t="str">
        <f t="shared" si="209"/>
        <v xml:space="preserve"> </v>
      </c>
      <c r="BR130" s="634">
        <f t="shared" si="210"/>
        <v>0</v>
      </c>
      <c r="BS130" s="728"/>
      <c r="BT130" s="640" t="str">
        <f t="shared" si="211"/>
        <v xml:space="preserve"> </v>
      </c>
    </row>
    <row r="131" spans="1:72" s="47" customFormat="1" ht="15" customHeight="1" x14ac:dyDescent="0.3">
      <c r="A131" s="43" t="s">
        <v>15</v>
      </c>
      <c r="B131" s="123" t="s">
        <v>120</v>
      </c>
      <c r="C131" s="134" t="str">
        <f>IF(VLOOKUP(B131,'Pivot Table'!$B$5:$G$2000,3,FALSE)=1,"Yes","No")</f>
        <v>Yes</v>
      </c>
      <c r="D131" s="170" t="str">
        <f t="shared" si="216"/>
        <v>Yes</v>
      </c>
      <c r="E131" s="170"/>
      <c r="F131" s="214">
        <v>41487</v>
      </c>
      <c r="G131" s="125" t="s">
        <v>1127</v>
      </c>
      <c r="H131" s="125" t="s">
        <v>1127</v>
      </c>
      <c r="I131" s="170"/>
      <c r="J131" s="170" t="s">
        <v>713</v>
      </c>
      <c r="K131" s="45" t="str">
        <f t="shared" si="217"/>
        <v>15</v>
      </c>
      <c r="L131" s="45" t="str">
        <f t="shared" si="218"/>
        <v>15X</v>
      </c>
      <c r="M131" s="113">
        <v>41487</v>
      </c>
      <c r="N131" s="252"/>
      <c r="O131" s="135" t="str">
        <f>IF(VLOOKUP(B131,'Pivot Table'!$B$5:$G$2000,2,FALSE)=1,"Yes","No")</f>
        <v>Yes</v>
      </c>
      <c r="P131" s="177" t="str">
        <f t="shared" si="219"/>
        <v>Yes</v>
      </c>
      <c r="Q131" s="177"/>
      <c r="R131" s="107">
        <v>41275</v>
      </c>
      <c r="S131" s="107" t="s">
        <v>1127</v>
      </c>
      <c r="T131" s="177"/>
      <c r="U131" s="177" t="s">
        <v>713</v>
      </c>
      <c r="V131" s="135" t="str">
        <f t="shared" si="220"/>
        <v>15</v>
      </c>
      <c r="W131" s="150" t="str">
        <f t="shared" si="221"/>
        <v>15X</v>
      </c>
      <c r="X131" s="107">
        <v>41306</v>
      </c>
      <c r="Y131" s="219"/>
      <c r="Z131" s="192" t="str">
        <f>IF(VLOOKUP(B131,'Pivot Table'!$B$5:$G$2000,5,FALSE)=1,"Yes","No")</f>
        <v>No</v>
      </c>
      <c r="AA131" s="192" t="str">
        <f>IF(VLOOKUP(B131,'Pivot Table'!$B$5:$G$2000,4,FALSE)=1,"Yes","No")</f>
        <v>No</v>
      </c>
      <c r="AB131" s="190" t="str">
        <f t="shared" si="277"/>
        <v xml:space="preserve"> </v>
      </c>
      <c r="AC131" s="190"/>
      <c r="AD131" s="190"/>
      <c r="AE131" s="191"/>
      <c r="AF131" s="190"/>
      <c r="AG131" s="190"/>
      <c r="AH131" s="189" t="str">
        <f t="shared" si="222"/>
        <v>15</v>
      </c>
      <c r="AI131" s="196" t="str">
        <f t="shared" si="223"/>
        <v>15</v>
      </c>
      <c r="AJ131" s="456"/>
      <c r="AK131" s="651"/>
      <c r="AL131" s="634">
        <f t="shared" si="224"/>
        <v>1</v>
      </c>
      <c r="AM131" s="634">
        <f t="shared" si="225"/>
        <v>1</v>
      </c>
      <c r="AN131" s="635">
        <f t="shared" si="226"/>
        <v>0</v>
      </c>
      <c r="AO131" s="636">
        <f t="shared" si="278"/>
        <v>2</v>
      </c>
      <c r="AP131" s="634">
        <f t="shared" si="227"/>
        <v>1</v>
      </c>
      <c r="AQ131" s="634">
        <f t="shared" si="228"/>
        <v>1</v>
      </c>
      <c r="AR131" s="634">
        <f t="shared" si="229"/>
        <v>0</v>
      </c>
      <c r="AS131" s="637">
        <f t="shared" si="279"/>
        <v>2</v>
      </c>
      <c r="AT131" s="638" t="str">
        <f t="shared" si="280"/>
        <v>F</v>
      </c>
      <c r="AU131" s="634">
        <f t="shared" si="230"/>
        <v>0</v>
      </c>
      <c r="AV131" s="634">
        <f t="shared" si="231"/>
        <v>0</v>
      </c>
      <c r="AW131" s="675" t="s">
        <v>1127</v>
      </c>
      <c r="AX131" s="639" t="str">
        <f t="shared" si="232"/>
        <v>15Yes</v>
      </c>
      <c r="AY131" s="639" t="str">
        <f t="shared" si="233"/>
        <v>15Yes</v>
      </c>
      <c r="AZ131" s="639" t="str">
        <f t="shared" si="234"/>
        <v>15No</v>
      </c>
      <c r="BA131" s="634" t="str">
        <f t="shared" si="235"/>
        <v>15X</v>
      </c>
      <c r="BB131" s="634" t="str">
        <f t="shared" si="236"/>
        <v>15X</v>
      </c>
      <c r="BC131" s="634" t="str">
        <f t="shared" si="237"/>
        <v>15</v>
      </c>
      <c r="BD131" s="640" t="str">
        <f t="shared" ref="BD131:BD194" si="287">IF(I131=$BD$2,I131,IF(T131=$BD$2,T131,IF(AF131=$BD$2,AF131," " )))</f>
        <v xml:space="preserve"> </v>
      </c>
      <c r="BE131" s="640" t="str">
        <f t="shared" ref="BE131:BE194" si="288">IF($I131=$BE$2,$I131,IF($T131=$BE$2,$T131,IF($AF131=$BE$2,$AF131," " )))</f>
        <v xml:space="preserve"> </v>
      </c>
      <c r="BF131" s="640" t="str">
        <f t="shared" ref="BF131:BF194" si="289">IF($I131=$BF$2,$I131,IF($T131=$BF$2,$T131,IF($AF131=$BF$2,$AF131," " )))</f>
        <v xml:space="preserve"> </v>
      </c>
      <c r="BG131" s="640" t="str">
        <f t="shared" ref="BG131:BG194" si="290">IF($I131=$BG$2,$I131,IF($T131=$BG$2,$T131,IF($AF131=$BG$2,$AF131," " )))</f>
        <v xml:space="preserve"> </v>
      </c>
      <c r="BH131" s="640" t="str">
        <f t="shared" ref="BH131:BH194" si="291">IF($I131=$BH$2,$I131,IF($T131=$BH$2,$T131,IF($AF131=$BH$2,$AF131," " )))</f>
        <v xml:space="preserve"> </v>
      </c>
      <c r="BI131" s="677" t="str">
        <f t="shared" ref="BI131:BI194" si="292">IF($I131=$BI$2,$I131,IF($T131=$BI$2,$T131,IF($AF131=$BI$2,$AF131," " )))</f>
        <v xml:space="preserve"> </v>
      </c>
      <c r="BJ131" s="640" t="str">
        <f t="shared" ref="BJ131:BJ194" si="293">IF($I131=$BJ$2,$I131,IF($T131=$BJ$2,$T131,IF($AF131=$BJ$2,$AF131," " )))</f>
        <v xml:space="preserve"> </v>
      </c>
      <c r="BK131" s="305" t="str">
        <f t="shared" ref="BK131:BK194" si="294">IF($I131=$BK$2,$I131,IF($T131=$BK$2,$T131,IF($AF131=$BK$2,$AF131," " )))</f>
        <v xml:space="preserve"> </v>
      </c>
      <c r="BL131" s="523" t="str">
        <f t="shared" si="238"/>
        <v>F</v>
      </c>
      <c r="BM131" s="640" t="str">
        <f t="shared" ref="BM131:BM194" si="295">IF($I131=$BM$2,$I131,IF($T131=$BM$2,$T131,IF($AF131=$BM$2,$AF131," " )))</f>
        <v xml:space="preserve"> </v>
      </c>
      <c r="BN131" s="640" t="str">
        <f t="shared" ref="BN131:BN194" si="296">IF($I131=$BN$2,$I131,IF($T131=$BN$2,$T131,IF($AF131=$BN$2,$AF131," " )))</f>
        <v xml:space="preserve"> </v>
      </c>
      <c r="BO131" s="640" t="str">
        <f t="shared" ref="BO131:BO194" si="297">IF($I131=$BO$2,$I131,IF($T131=$BO$2,$T131,IF($AF131=$BO$2,$AF131," " )))</f>
        <v xml:space="preserve"> </v>
      </c>
      <c r="BP131" s="640" t="str">
        <f t="shared" ref="BP131:BP194" si="298">IF($I131=$BP$2,$I131,IF($T131=$BP$2,$T131,IF($AF131=$BP$2,$AF131," " )))</f>
        <v xml:space="preserve"> </v>
      </c>
      <c r="BQ131" s="640" t="str">
        <f t="shared" ref="BQ131:BQ194" si="299">IF($I131=$BQ$2,$I131,IF($T131=$BQ$2,$T131,IF($AF131=$BQ$2,$AF131," " )))</f>
        <v xml:space="preserve"> </v>
      </c>
      <c r="BR131" s="634">
        <f t="shared" ref="BR131:BR194" si="300">COUNTIFS(BE131:BQ131,"&gt;0")</f>
        <v>0</v>
      </c>
      <c r="BS131" s="728"/>
      <c r="BT131" s="640" t="str">
        <f t="shared" si="211"/>
        <v xml:space="preserve"> </v>
      </c>
    </row>
    <row r="132" spans="1:72" s="47" customFormat="1" ht="15" customHeight="1" x14ac:dyDescent="0.3">
      <c r="A132" s="43" t="s">
        <v>15</v>
      </c>
      <c r="B132" s="43" t="s">
        <v>121</v>
      </c>
      <c r="C132" s="134" t="str">
        <f>IF(VLOOKUP(B132,'Pivot Table'!$B$5:$G$2000,3,FALSE)=1,"Yes","No")</f>
        <v>Yes</v>
      </c>
      <c r="D132" s="170" t="str">
        <f t="shared" si="216"/>
        <v>Yes</v>
      </c>
      <c r="E132" s="170"/>
      <c r="F132" s="214">
        <v>41487</v>
      </c>
      <c r="G132" s="125" t="s">
        <v>1127</v>
      </c>
      <c r="H132" s="125" t="s">
        <v>1127</v>
      </c>
      <c r="I132" s="170"/>
      <c r="J132" s="170" t="s">
        <v>713</v>
      </c>
      <c r="K132" s="45" t="str">
        <f t="shared" si="217"/>
        <v>15</v>
      </c>
      <c r="L132" s="45" t="str">
        <f t="shared" si="218"/>
        <v>15X</v>
      </c>
      <c r="M132" s="113">
        <v>41487</v>
      </c>
      <c r="N132" s="252"/>
      <c r="O132" s="135" t="str">
        <f>IF(VLOOKUP(B132,'Pivot Table'!$B$5:$G$2000,2,FALSE)=1,"Yes","No")</f>
        <v>Yes</v>
      </c>
      <c r="P132" s="177" t="str">
        <f t="shared" si="219"/>
        <v>Yes</v>
      </c>
      <c r="Q132" s="177"/>
      <c r="R132" s="107">
        <v>41334</v>
      </c>
      <c r="S132" s="107" t="s">
        <v>1127</v>
      </c>
      <c r="T132" s="177"/>
      <c r="U132" s="177" t="s">
        <v>713</v>
      </c>
      <c r="V132" s="135" t="str">
        <f t="shared" si="220"/>
        <v>15</v>
      </c>
      <c r="W132" s="150" t="str">
        <f t="shared" si="221"/>
        <v>15X</v>
      </c>
      <c r="X132" s="107">
        <v>41426</v>
      </c>
      <c r="Y132" s="219"/>
      <c r="Z132" s="192" t="str">
        <f>IF(VLOOKUP(B132,'Pivot Table'!$B$5:$G$2000,5,FALSE)=1,"Yes","No")</f>
        <v>No</v>
      </c>
      <c r="AA132" s="192" t="str">
        <f>IF(VLOOKUP(B132,'Pivot Table'!$B$5:$G$2000,4,FALSE)=1,"Yes","No")</f>
        <v>No</v>
      </c>
      <c r="AB132" s="190" t="str">
        <f t="shared" si="277"/>
        <v xml:space="preserve"> </v>
      </c>
      <c r="AC132" s="190"/>
      <c r="AD132" s="190"/>
      <c r="AE132" s="191"/>
      <c r="AF132" s="190"/>
      <c r="AG132" s="190"/>
      <c r="AH132" s="189" t="str">
        <f t="shared" si="222"/>
        <v>15</v>
      </c>
      <c r="AI132" s="196" t="str">
        <f t="shared" si="223"/>
        <v>15</v>
      </c>
      <c r="AJ132" s="456"/>
      <c r="AK132" s="651"/>
      <c r="AL132" s="634">
        <f t="shared" si="224"/>
        <v>1</v>
      </c>
      <c r="AM132" s="634">
        <f t="shared" si="225"/>
        <v>1</v>
      </c>
      <c r="AN132" s="635">
        <f t="shared" si="226"/>
        <v>0</v>
      </c>
      <c r="AO132" s="636">
        <f t="shared" si="278"/>
        <v>2</v>
      </c>
      <c r="AP132" s="634">
        <f t="shared" si="227"/>
        <v>1</v>
      </c>
      <c r="AQ132" s="634">
        <f t="shared" si="228"/>
        <v>1</v>
      </c>
      <c r="AR132" s="634">
        <f t="shared" si="229"/>
        <v>0</v>
      </c>
      <c r="AS132" s="637">
        <f t="shared" si="279"/>
        <v>2</v>
      </c>
      <c r="AT132" s="638" t="str">
        <f t="shared" si="280"/>
        <v>F</v>
      </c>
      <c r="AU132" s="634">
        <f t="shared" si="230"/>
        <v>0</v>
      </c>
      <c r="AV132" s="634">
        <f t="shared" si="231"/>
        <v>0</v>
      </c>
      <c r="AW132" s="675" t="s">
        <v>1127</v>
      </c>
      <c r="AX132" s="639" t="str">
        <f t="shared" si="232"/>
        <v>15Yes</v>
      </c>
      <c r="AY132" s="639" t="str">
        <f t="shared" si="233"/>
        <v>15Yes</v>
      </c>
      <c r="AZ132" s="639" t="str">
        <f t="shared" si="234"/>
        <v>15No</v>
      </c>
      <c r="BA132" s="634" t="str">
        <f t="shared" si="235"/>
        <v>15X</v>
      </c>
      <c r="BB132" s="634" t="str">
        <f t="shared" si="236"/>
        <v>15X</v>
      </c>
      <c r="BC132" s="634" t="str">
        <f t="shared" si="237"/>
        <v>15</v>
      </c>
      <c r="BD132" s="640" t="str">
        <f t="shared" si="287"/>
        <v xml:space="preserve"> </v>
      </c>
      <c r="BE132" s="640" t="str">
        <f t="shared" si="288"/>
        <v xml:space="preserve"> </v>
      </c>
      <c r="BF132" s="640" t="str">
        <f t="shared" si="289"/>
        <v xml:space="preserve"> </v>
      </c>
      <c r="BG132" s="640" t="str">
        <f t="shared" si="290"/>
        <v xml:space="preserve"> </v>
      </c>
      <c r="BH132" s="640" t="str">
        <f t="shared" si="291"/>
        <v xml:space="preserve"> </v>
      </c>
      <c r="BI132" s="677" t="str">
        <f t="shared" si="292"/>
        <v xml:space="preserve"> </v>
      </c>
      <c r="BJ132" s="640" t="str">
        <f t="shared" si="293"/>
        <v xml:space="preserve"> </v>
      </c>
      <c r="BK132" s="305" t="str">
        <f t="shared" si="294"/>
        <v xml:space="preserve"> </v>
      </c>
      <c r="BL132" s="523" t="str">
        <f t="shared" si="238"/>
        <v>F</v>
      </c>
      <c r="BM132" s="640" t="str">
        <f t="shared" si="295"/>
        <v xml:space="preserve"> </v>
      </c>
      <c r="BN132" s="640" t="str">
        <f t="shared" si="296"/>
        <v xml:space="preserve"> </v>
      </c>
      <c r="BO132" s="640" t="str">
        <f t="shared" si="297"/>
        <v xml:space="preserve"> </v>
      </c>
      <c r="BP132" s="640" t="str">
        <f t="shared" si="298"/>
        <v xml:space="preserve"> </v>
      </c>
      <c r="BQ132" s="640" t="str">
        <f t="shared" si="299"/>
        <v xml:space="preserve"> </v>
      </c>
      <c r="BR132" s="634">
        <f t="shared" si="300"/>
        <v>0</v>
      </c>
      <c r="BS132" s="728"/>
      <c r="BT132" s="640" t="str">
        <f t="shared" ref="BT132:BT195" si="301">IF($M132=$BT$2,$M132,IF($X132=$BT$2,$X132,IF($AJ132=$BT$2,$AJ132," " )))</f>
        <v xml:space="preserve"> </v>
      </c>
    </row>
    <row r="133" spans="1:72" s="47" customFormat="1" ht="15" customHeight="1" x14ac:dyDescent="0.3">
      <c r="A133" s="43" t="s">
        <v>15</v>
      </c>
      <c r="B133" s="43" t="s">
        <v>122</v>
      </c>
      <c r="C133" s="134" t="str">
        <f>IF(VLOOKUP(B133,'Pivot Table'!$B$5:$G$2000,3,FALSE)=1,"Yes","No")</f>
        <v>Yes</v>
      </c>
      <c r="D133" s="170" t="str">
        <f t="shared" si="216"/>
        <v>Yes</v>
      </c>
      <c r="E133" s="170"/>
      <c r="F133" s="214">
        <v>41487</v>
      </c>
      <c r="G133" s="125" t="s">
        <v>1127</v>
      </c>
      <c r="H133" s="125" t="s">
        <v>1127</v>
      </c>
      <c r="I133" s="170"/>
      <c r="J133" s="170" t="s">
        <v>713</v>
      </c>
      <c r="K133" s="45" t="str">
        <f t="shared" si="217"/>
        <v>15</v>
      </c>
      <c r="L133" s="45" t="str">
        <f t="shared" si="218"/>
        <v>15X</v>
      </c>
      <c r="M133" s="113">
        <v>41487</v>
      </c>
      <c r="N133" s="252"/>
      <c r="O133" s="135" t="str">
        <f>IF(VLOOKUP(B133,'Pivot Table'!$B$5:$G$2000,2,FALSE)=1,"Yes","No")</f>
        <v>Yes</v>
      </c>
      <c r="P133" s="177" t="str">
        <f t="shared" si="219"/>
        <v>Yes</v>
      </c>
      <c r="Q133" s="177"/>
      <c r="R133" s="107">
        <v>41334</v>
      </c>
      <c r="S133" s="107" t="s">
        <v>1127</v>
      </c>
      <c r="T133" s="177"/>
      <c r="U133" s="177" t="s">
        <v>713</v>
      </c>
      <c r="V133" s="135" t="str">
        <f t="shared" si="220"/>
        <v>15</v>
      </c>
      <c r="W133" s="150" t="str">
        <f t="shared" si="221"/>
        <v>15X</v>
      </c>
      <c r="X133" s="107">
        <v>41426</v>
      </c>
      <c r="Y133" s="219"/>
      <c r="Z133" s="192" t="str">
        <f>IF(VLOOKUP(B133,'Pivot Table'!$B$5:$G$2000,5,FALSE)=1,"Yes","No")</f>
        <v>No</v>
      </c>
      <c r="AA133" s="192" t="str">
        <f>IF(VLOOKUP(B133,'Pivot Table'!$B$5:$G$2000,4,FALSE)=1,"Yes","No")</f>
        <v>No</v>
      </c>
      <c r="AB133" s="190" t="str">
        <f t="shared" si="277"/>
        <v xml:space="preserve"> </v>
      </c>
      <c r="AC133" s="190"/>
      <c r="AD133" s="190"/>
      <c r="AE133" s="191"/>
      <c r="AF133" s="190"/>
      <c r="AG133" s="190"/>
      <c r="AH133" s="189" t="str">
        <f t="shared" si="222"/>
        <v>15</v>
      </c>
      <c r="AI133" s="196" t="str">
        <f t="shared" si="223"/>
        <v>15</v>
      </c>
      <c r="AJ133" s="456"/>
      <c r="AK133" s="651"/>
      <c r="AL133" s="634">
        <f t="shared" si="224"/>
        <v>1</v>
      </c>
      <c r="AM133" s="634">
        <f t="shared" si="225"/>
        <v>1</v>
      </c>
      <c r="AN133" s="635">
        <f t="shared" si="226"/>
        <v>0</v>
      </c>
      <c r="AO133" s="636">
        <f t="shared" si="278"/>
        <v>2</v>
      </c>
      <c r="AP133" s="634">
        <f t="shared" si="227"/>
        <v>1</v>
      </c>
      <c r="AQ133" s="634">
        <f t="shared" si="228"/>
        <v>1</v>
      </c>
      <c r="AR133" s="634">
        <f t="shared" si="229"/>
        <v>0</v>
      </c>
      <c r="AS133" s="637">
        <f t="shared" si="279"/>
        <v>2</v>
      </c>
      <c r="AT133" s="638" t="str">
        <f t="shared" si="280"/>
        <v>F</v>
      </c>
      <c r="AU133" s="634">
        <f t="shared" si="230"/>
        <v>0</v>
      </c>
      <c r="AV133" s="634">
        <f t="shared" si="231"/>
        <v>0</v>
      </c>
      <c r="AW133" s="675" t="s">
        <v>1127</v>
      </c>
      <c r="AX133" s="639" t="str">
        <f t="shared" si="232"/>
        <v>15Yes</v>
      </c>
      <c r="AY133" s="639" t="str">
        <f t="shared" si="233"/>
        <v>15Yes</v>
      </c>
      <c r="AZ133" s="639" t="str">
        <f t="shared" si="234"/>
        <v>15No</v>
      </c>
      <c r="BA133" s="634" t="str">
        <f t="shared" si="235"/>
        <v>15X</v>
      </c>
      <c r="BB133" s="634" t="str">
        <f t="shared" si="236"/>
        <v>15X</v>
      </c>
      <c r="BC133" s="634" t="str">
        <f t="shared" si="237"/>
        <v>15</v>
      </c>
      <c r="BD133" s="640" t="str">
        <f t="shared" si="287"/>
        <v xml:space="preserve"> </v>
      </c>
      <c r="BE133" s="640" t="str">
        <f t="shared" si="288"/>
        <v xml:space="preserve"> </v>
      </c>
      <c r="BF133" s="640" t="str">
        <f t="shared" si="289"/>
        <v xml:space="preserve"> </v>
      </c>
      <c r="BG133" s="640" t="str">
        <f t="shared" si="290"/>
        <v xml:space="preserve"> </v>
      </c>
      <c r="BH133" s="640" t="str">
        <f t="shared" si="291"/>
        <v xml:space="preserve"> </v>
      </c>
      <c r="BI133" s="677" t="str">
        <f t="shared" si="292"/>
        <v xml:space="preserve"> </v>
      </c>
      <c r="BJ133" s="640" t="str">
        <f t="shared" si="293"/>
        <v xml:space="preserve"> </v>
      </c>
      <c r="BK133" s="305" t="str">
        <f t="shared" si="294"/>
        <v xml:space="preserve"> </v>
      </c>
      <c r="BL133" s="523" t="str">
        <f t="shared" si="238"/>
        <v>F</v>
      </c>
      <c r="BM133" s="640" t="str">
        <f t="shared" si="295"/>
        <v xml:space="preserve"> </v>
      </c>
      <c r="BN133" s="640" t="str">
        <f t="shared" si="296"/>
        <v xml:space="preserve"> </v>
      </c>
      <c r="BO133" s="640" t="str">
        <f t="shared" si="297"/>
        <v xml:space="preserve"> </v>
      </c>
      <c r="BP133" s="640" t="str">
        <f t="shared" si="298"/>
        <v xml:space="preserve"> </v>
      </c>
      <c r="BQ133" s="640" t="str">
        <f t="shared" si="299"/>
        <v xml:space="preserve"> </v>
      </c>
      <c r="BR133" s="634">
        <f t="shared" si="300"/>
        <v>0</v>
      </c>
      <c r="BS133" s="728"/>
      <c r="BT133" s="640" t="str">
        <f t="shared" si="301"/>
        <v xml:space="preserve"> </v>
      </c>
    </row>
    <row r="134" spans="1:72" s="47" customFormat="1" ht="15" customHeight="1" x14ac:dyDescent="0.3">
      <c r="A134" s="43" t="s">
        <v>15</v>
      </c>
      <c r="B134" s="43" t="s">
        <v>123</v>
      </c>
      <c r="C134" s="134" t="str">
        <f>IF(VLOOKUP(B134,'Pivot Table'!$B$5:$G$2000,3,FALSE)=1,"Yes","No")</f>
        <v>Yes</v>
      </c>
      <c r="D134" s="170" t="str">
        <f t="shared" si="216"/>
        <v>Yes</v>
      </c>
      <c r="E134" s="170"/>
      <c r="F134" s="214">
        <v>41487</v>
      </c>
      <c r="G134" s="125" t="s">
        <v>1127</v>
      </c>
      <c r="H134" s="125" t="s">
        <v>1127</v>
      </c>
      <c r="I134" s="170"/>
      <c r="J134" s="170" t="s">
        <v>713</v>
      </c>
      <c r="K134" s="45" t="str">
        <f t="shared" si="217"/>
        <v>15</v>
      </c>
      <c r="L134" s="45" t="str">
        <f t="shared" si="218"/>
        <v>15X</v>
      </c>
      <c r="M134" s="113">
        <v>41487</v>
      </c>
      <c r="N134" s="252"/>
      <c r="O134" s="135" t="str">
        <f>IF(VLOOKUP(B134,'Pivot Table'!$B$5:$G$2000,2,FALSE)=1,"Yes","No")</f>
        <v>Yes</v>
      </c>
      <c r="P134" s="177" t="str">
        <f t="shared" si="219"/>
        <v>Yes</v>
      </c>
      <c r="Q134" s="177"/>
      <c r="R134" s="107">
        <v>41334</v>
      </c>
      <c r="S134" s="107" t="s">
        <v>1127</v>
      </c>
      <c r="T134" s="177"/>
      <c r="U134" s="177" t="s">
        <v>713</v>
      </c>
      <c r="V134" s="135" t="str">
        <f t="shared" si="220"/>
        <v>15</v>
      </c>
      <c r="W134" s="150" t="str">
        <f t="shared" si="221"/>
        <v>15X</v>
      </c>
      <c r="X134" s="107">
        <v>41426</v>
      </c>
      <c r="Y134" s="219"/>
      <c r="Z134" s="192" t="str">
        <f>IF(VLOOKUP(B134,'Pivot Table'!$B$5:$G$2000,5,FALSE)=1,"Yes","No")</f>
        <v>No</v>
      </c>
      <c r="AA134" s="192" t="str">
        <f>IF(VLOOKUP(B134,'Pivot Table'!$B$5:$G$2000,4,FALSE)=1,"Yes","No")</f>
        <v>No</v>
      </c>
      <c r="AB134" s="190" t="str">
        <f t="shared" si="277"/>
        <v xml:space="preserve"> </v>
      </c>
      <c r="AC134" s="190"/>
      <c r="AD134" s="190"/>
      <c r="AE134" s="191"/>
      <c r="AF134" s="190"/>
      <c r="AG134" s="190"/>
      <c r="AH134" s="189" t="str">
        <f t="shared" si="222"/>
        <v>15</v>
      </c>
      <c r="AI134" s="196" t="str">
        <f t="shared" si="223"/>
        <v>15</v>
      </c>
      <c r="AJ134" s="456"/>
      <c r="AK134" s="651"/>
      <c r="AL134" s="634">
        <f t="shared" si="224"/>
        <v>1</v>
      </c>
      <c r="AM134" s="634">
        <f t="shared" si="225"/>
        <v>1</v>
      </c>
      <c r="AN134" s="635">
        <f t="shared" si="226"/>
        <v>0</v>
      </c>
      <c r="AO134" s="636">
        <f t="shared" si="278"/>
        <v>2</v>
      </c>
      <c r="AP134" s="634">
        <f t="shared" si="227"/>
        <v>1</v>
      </c>
      <c r="AQ134" s="634">
        <f t="shared" si="228"/>
        <v>1</v>
      </c>
      <c r="AR134" s="634">
        <f t="shared" si="229"/>
        <v>0</v>
      </c>
      <c r="AS134" s="637">
        <f t="shared" si="279"/>
        <v>2</v>
      </c>
      <c r="AT134" s="638" t="str">
        <f t="shared" si="280"/>
        <v>F</v>
      </c>
      <c r="AU134" s="634">
        <f t="shared" si="230"/>
        <v>0</v>
      </c>
      <c r="AV134" s="634">
        <f t="shared" si="231"/>
        <v>0</v>
      </c>
      <c r="AW134" s="675" t="s">
        <v>1127</v>
      </c>
      <c r="AX134" s="639" t="str">
        <f t="shared" si="232"/>
        <v>15Yes</v>
      </c>
      <c r="AY134" s="639" t="str">
        <f t="shared" si="233"/>
        <v>15Yes</v>
      </c>
      <c r="AZ134" s="639" t="str">
        <f t="shared" si="234"/>
        <v>15No</v>
      </c>
      <c r="BA134" s="634" t="str">
        <f t="shared" si="235"/>
        <v>15X</v>
      </c>
      <c r="BB134" s="634" t="str">
        <f t="shared" si="236"/>
        <v>15X</v>
      </c>
      <c r="BC134" s="634" t="str">
        <f t="shared" si="237"/>
        <v>15</v>
      </c>
      <c r="BD134" s="640" t="str">
        <f t="shared" si="287"/>
        <v xml:space="preserve"> </v>
      </c>
      <c r="BE134" s="640" t="str">
        <f t="shared" si="288"/>
        <v xml:space="preserve"> </v>
      </c>
      <c r="BF134" s="640" t="str">
        <f t="shared" si="289"/>
        <v xml:space="preserve"> </v>
      </c>
      <c r="BG134" s="640" t="str">
        <f t="shared" si="290"/>
        <v xml:space="preserve"> </v>
      </c>
      <c r="BH134" s="640" t="str">
        <f t="shared" si="291"/>
        <v xml:space="preserve"> </v>
      </c>
      <c r="BI134" s="677" t="str">
        <f t="shared" si="292"/>
        <v xml:space="preserve"> </v>
      </c>
      <c r="BJ134" s="640" t="str">
        <f t="shared" si="293"/>
        <v xml:space="preserve"> </v>
      </c>
      <c r="BK134" s="305" t="str">
        <f t="shared" si="294"/>
        <v xml:space="preserve"> </v>
      </c>
      <c r="BL134" s="523" t="str">
        <f t="shared" si="238"/>
        <v>F</v>
      </c>
      <c r="BM134" s="640" t="str">
        <f t="shared" si="295"/>
        <v xml:space="preserve"> </v>
      </c>
      <c r="BN134" s="640" t="str">
        <f t="shared" si="296"/>
        <v xml:space="preserve"> </v>
      </c>
      <c r="BO134" s="640" t="str">
        <f t="shared" si="297"/>
        <v xml:space="preserve"> </v>
      </c>
      <c r="BP134" s="640" t="str">
        <f t="shared" si="298"/>
        <v xml:space="preserve"> </v>
      </c>
      <c r="BQ134" s="640" t="str">
        <f t="shared" si="299"/>
        <v xml:space="preserve"> </v>
      </c>
      <c r="BR134" s="634">
        <f t="shared" si="300"/>
        <v>0</v>
      </c>
      <c r="BS134" s="728"/>
      <c r="BT134" s="640" t="str">
        <f t="shared" si="301"/>
        <v xml:space="preserve"> </v>
      </c>
    </row>
    <row r="135" spans="1:72" s="47" customFormat="1" ht="15" customHeight="1" x14ac:dyDescent="0.3">
      <c r="A135" s="43" t="s">
        <v>15</v>
      </c>
      <c r="B135" s="43" t="s">
        <v>124</v>
      </c>
      <c r="C135" s="134" t="str">
        <f>IF(VLOOKUP(B135,'Pivot Table'!$B$5:$G$2000,3,FALSE)=1,"Yes","No")</f>
        <v>Yes</v>
      </c>
      <c r="D135" s="170" t="str">
        <f t="shared" si="216"/>
        <v>Yes</v>
      </c>
      <c r="E135" s="170"/>
      <c r="F135" s="214">
        <v>41487</v>
      </c>
      <c r="G135" s="125" t="s">
        <v>1127</v>
      </c>
      <c r="H135" s="125" t="s">
        <v>1127</v>
      </c>
      <c r="I135" s="170"/>
      <c r="J135" s="170" t="s">
        <v>713</v>
      </c>
      <c r="K135" s="45" t="str">
        <f t="shared" si="217"/>
        <v>15</v>
      </c>
      <c r="L135" s="45" t="str">
        <f t="shared" si="218"/>
        <v>15X</v>
      </c>
      <c r="M135" s="113">
        <v>41487</v>
      </c>
      <c r="N135" s="252"/>
      <c r="O135" s="135" t="str">
        <f>IF(VLOOKUP(B135,'Pivot Table'!$B$5:$G$2000,2,FALSE)=1,"Yes","No")</f>
        <v>Yes</v>
      </c>
      <c r="P135" s="177" t="str">
        <f t="shared" si="219"/>
        <v>Yes</v>
      </c>
      <c r="Q135" s="177"/>
      <c r="R135" s="107">
        <v>41334</v>
      </c>
      <c r="S135" s="107" t="s">
        <v>1127</v>
      </c>
      <c r="T135" s="177"/>
      <c r="U135" s="177" t="s">
        <v>713</v>
      </c>
      <c r="V135" s="135" t="str">
        <f t="shared" si="220"/>
        <v>15</v>
      </c>
      <c r="W135" s="150" t="str">
        <f t="shared" si="221"/>
        <v>15X</v>
      </c>
      <c r="X135" s="107">
        <v>41426</v>
      </c>
      <c r="Y135" s="219"/>
      <c r="Z135" s="192" t="str">
        <f>IF(VLOOKUP(B135,'Pivot Table'!$B$5:$G$2000,5,FALSE)=1,"Yes","No")</f>
        <v>No</v>
      </c>
      <c r="AA135" s="192" t="str">
        <f>IF(VLOOKUP(B135,'Pivot Table'!$B$5:$G$2000,4,FALSE)=1,"Yes","No")</f>
        <v>No</v>
      </c>
      <c r="AB135" s="190" t="str">
        <f t="shared" si="277"/>
        <v xml:space="preserve"> </v>
      </c>
      <c r="AC135" s="190"/>
      <c r="AD135" s="190"/>
      <c r="AE135" s="191"/>
      <c r="AF135" s="190"/>
      <c r="AG135" s="190"/>
      <c r="AH135" s="189" t="str">
        <f t="shared" si="222"/>
        <v>15</v>
      </c>
      <c r="AI135" s="196" t="str">
        <f t="shared" si="223"/>
        <v>15</v>
      </c>
      <c r="AJ135" s="456"/>
      <c r="AK135" s="651"/>
      <c r="AL135" s="634">
        <f t="shared" si="224"/>
        <v>1</v>
      </c>
      <c r="AM135" s="634">
        <f t="shared" si="225"/>
        <v>1</v>
      </c>
      <c r="AN135" s="635">
        <f t="shared" si="226"/>
        <v>0</v>
      </c>
      <c r="AO135" s="636">
        <f t="shared" si="278"/>
        <v>2</v>
      </c>
      <c r="AP135" s="634">
        <f t="shared" si="227"/>
        <v>1</v>
      </c>
      <c r="AQ135" s="634">
        <f t="shared" si="228"/>
        <v>1</v>
      </c>
      <c r="AR135" s="634">
        <f t="shared" si="229"/>
        <v>0</v>
      </c>
      <c r="AS135" s="637">
        <f t="shared" si="279"/>
        <v>2</v>
      </c>
      <c r="AT135" s="638" t="str">
        <f t="shared" si="280"/>
        <v>F</v>
      </c>
      <c r="AU135" s="634">
        <f t="shared" si="230"/>
        <v>0</v>
      </c>
      <c r="AV135" s="634">
        <f t="shared" si="231"/>
        <v>0</v>
      </c>
      <c r="AW135" s="675" t="s">
        <v>1127</v>
      </c>
      <c r="AX135" s="639" t="str">
        <f t="shared" si="232"/>
        <v>15Yes</v>
      </c>
      <c r="AY135" s="639" t="str">
        <f t="shared" si="233"/>
        <v>15Yes</v>
      </c>
      <c r="AZ135" s="639" t="str">
        <f t="shared" si="234"/>
        <v>15No</v>
      </c>
      <c r="BA135" s="634" t="str">
        <f t="shared" si="235"/>
        <v>15X</v>
      </c>
      <c r="BB135" s="634" t="str">
        <f t="shared" si="236"/>
        <v>15X</v>
      </c>
      <c r="BC135" s="634" t="str">
        <f t="shared" si="237"/>
        <v>15</v>
      </c>
      <c r="BD135" s="640" t="str">
        <f t="shared" si="287"/>
        <v xml:space="preserve"> </v>
      </c>
      <c r="BE135" s="640" t="str">
        <f t="shared" si="288"/>
        <v xml:space="preserve"> </v>
      </c>
      <c r="BF135" s="640" t="str">
        <f t="shared" si="289"/>
        <v xml:space="preserve"> </v>
      </c>
      <c r="BG135" s="640" t="str">
        <f t="shared" si="290"/>
        <v xml:space="preserve"> </v>
      </c>
      <c r="BH135" s="640" t="str">
        <f t="shared" si="291"/>
        <v xml:space="preserve"> </v>
      </c>
      <c r="BI135" s="677" t="str">
        <f t="shared" si="292"/>
        <v xml:space="preserve"> </v>
      </c>
      <c r="BJ135" s="640" t="str">
        <f t="shared" si="293"/>
        <v xml:space="preserve"> </v>
      </c>
      <c r="BK135" s="305" t="str">
        <f t="shared" si="294"/>
        <v xml:space="preserve"> </v>
      </c>
      <c r="BL135" s="523" t="str">
        <f t="shared" si="238"/>
        <v>F</v>
      </c>
      <c r="BM135" s="640" t="str">
        <f t="shared" si="295"/>
        <v xml:space="preserve"> </v>
      </c>
      <c r="BN135" s="640" t="str">
        <f t="shared" si="296"/>
        <v xml:space="preserve"> </v>
      </c>
      <c r="BO135" s="640" t="str">
        <f t="shared" si="297"/>
        <v xml:space="preserve"> </v>
      </c>
      <c r="BP135" s="640" t="str">
        <f t="shared" si="298"/>
        <v xml:space="preserve"> </v>
      </c>
      <c r="BQ135" s="640" t="str">
        <f t="shared" si="299"/>
        <v xml:space="preserve"> </v>
      </c>
      <c r="BR135" s="634">
        <f t="shared" si="300"/>
        <v>0</v>
      </c>
      <c r="BS135" s="728"/>
      <c r="BT135" s="640" t="str">
        <f t="shared" si="301"/>
        <v xml:space="preserve"> </v>
      </c>
    </row>
    <row r="136" spans="1:72" s="47" customFormat="1" ht="15" customHeight="1" x14ac:dyDescent="0.3">
      <c r="A136" s="43" t="s">
        <v>15</v>
      </c>
      <c r="B136" s="43" t="s">
        <v>125</v>
      </c>
      <c r="C136" s="134" t="str">
        <f>IF(VLOOKUP(B136,'Pivot Table'!$B$5:$G$2000,3,FALSE)=1,"Yes","No")</f>
        <v>Yes</v>
      </c>
      <c r="D136" s="170" t="str">
        <f t="shared" si="216"/>
        <v>Yes</v>
      </c>
      <c r="E136" s="170"/>
      <c r="F136" s="214">
        <v>41487</v>
      </c>
      <c r="G136" s="125" t="s">
        <v>1127</v>
      </c>
      <c r="H136" s="125" t="s">
        <v>1127</v>
      </c>
      <c r="I136" s="170"/>
      <c r="J136" s="170" t="s">
        <v>713</v>
      </c>
      <c r="K136" s="45" t="str">
        <f t="shared" si="217"/>
        <v>15</v>
      </c>
      <c r="L136" s="45" t="str">
        <f t="shared" si="218"/>
        <v>15X</v>
      </c>
      <c r="M136" s="113">
        <v>41487</v>
      </c>
      <c r="N136" s="252"/>
      <c r="O136" s="135" t="str">
        <f>IF(VLOOKUP(B136,'Pivot Table'!$B$5:$G$2000,2,FALSE)=1,"Yes","No")</f>
        <v>Yes</v>
      </c>
      <c r="P136" s="177" t="str">
        <f t="shared" si="219"/>
        <v>Yes</v>
      </c>
      <c r="Q136" s="177"/>
      <c r="R136" s="107">
        <v>41334</v>
      </c>
      <c r="S136" s="107" t="s">
        <v>1127</v>
      </c>
      <c r="T136" s="177"/>
      <c r="U136" s="177" t="s">
        <v>713</v>
      </c>
      <c r="V136" s="135" t="str">
        <f t="shared" si="220"/>
        <v>15</v>
      </c>
      <c r="W136" s="150" t="str">
        <f t="shared" si="221"/>
        <v>15X</v>
      </c>
      <c r="X136" s="107">
        <v>41426</v>
      </c>
      <c r="Y136" s="219"/>
      <c r="Z136" s="192" t="str">
        <f>IF(VLOOKUP(B136,'Pivot Table'!$B$5:$G$2000,5,FALSE)=1,"Yes","No")</f>
        <v>No</v>
      </c>
      <c r="AA136" s="192" t="str">
        <f>IF(VLOOKUP(B136,'Pivot Table'!$B$5:$G$2000,4,FALSE)=1,"Yes","No")</f>
        <v>No</v>
      </c>
      <c r="AB136" s="190" t="str">
        <f t="shared" si="277"/>
        <v xml:space="preserve"> </v>
      </c>
      <c r="AC136" s="190"/>
      <c r="AD136" s="190"/>
      <c r="AE136" s="191"/>
      <c r="AF136" s="190"/>
      <c r="AG136" s="190"/>
      <c r="AH136" s="189" t="str">
        <f t="shared" si="222"/>
        <v>15</v>
      </c>
      <c r="AI136" s="196" t="str">
        <f t="shared" si="223"/>
        <v>15</v>
      </c>
      <c r="AJ136" s="456"/>
      <c r="AK136" s="651"/>
      <c r="AL136" s="634">
        <f t="shared" si="224"/>
        <v>1</v>
      </c>
      <c r="AM136" s="634">
        <f t="shared" si="225"/>
        <v>1</v>
      </c>
      <c r="AN136" s="635">
        <f t="shared" si="226"/>
        <v>0</v>
      </c>
      <c r="AO136" s="636">
        <f t="shared" si="278"/>
        <v>2</v>
      </c>
      <c r="AP136" s="634">
        <f t="shared" si="227"/>
        <v>1</v>
      </c>
      <c r="AQ136" s="634">
        <f t="shared" si="228"/>
        <v>1</v>
      </c>
      <c r="AR136" s="634">
        <f t="shared" si="229"/>
        <v>0</v>
      </c>
      <c r="AS136" s="637">
        <f t="shared" si="279"/>
        <v>2</v>
      </c>
      <c r="AT136" s="638" t="str">
        <f t="shared" si="280"/>
        <v>F</v>
      </c>
      <c r="AU136" s="634">
        <f t="shared" si="230"/>
        <v>0</v>
      </c>
      <c r="AV136" s="634">
        <f t="shared" si="231"/>
        <v>0</v>
      </c>
      <c r="AW136" s="675" t="s">
        <v>1127</v>
      </c>
      <c r="AX136" s="639" t="str">
        <f t="shared" si="232"/>
        <v>15Yes</v>
      </c>
      <c r="AY136" s="639" t="str">
        <f t="shared" si="233"/>
        <v>15Yes</v>
      </c>
      <c r="AZ136" s="639" t="str">
        <f t="shared" si="234"/>
        <v>15No</v>
      </c>
      <c r="BA136" s="634" t="str">
        <f t="shared" si="235"/>
        <v>15X</v>
      </c>
      <c r="BB136" s="634" t="str">
        <f t="shared" si="236"/>
        <v>15X</v>
      </c>
      <c r="BC136" s="634" t="str">
        <f t="shared" si="237"/>
        <v>15</v>
      </c>
      <c r="BD136" s="640" t="str">
        <f t="shared" si="287"/>
        <v xml:space="preserve"> </v>
      </c>
      <c r="BE136" s="640" t="str">
        <f t="shared" si="288"/>
        <v xml:space="preserve"> </v>
      </c>
      <c r="BF136" s="640" t="str">
        <f t="shared" si="289"/>
        <v xml:space="preserve"> </v>
      </c>
      <c r="BG136" s="640" t="str">
        <f t="shared" si="290"/>
        <v xml:space="preserve"> </v>
      </c>
      <c r="BH136" s="640" t="str">
        <f t="shared" si="291"/>
        <v xml:space="preserve"> </v>
      </c>
      <c r="BI136" s="677" t="str">
        <f t="shared" si="292"/>
        <v xml:space="preserve"> </v>
      </c>
      <c r="BJ136" s="640" t="str">
        <f t="shared" si="293"/>
        <v xml:space="preserve"> </v>
      </c>
      <c r="BK136" s="305" t="str">
        <f t="shared" si="294"/>
        <v xml:space="preserve"> </v>
      </c>
      <c r="BL136" s="523" t="str">
        <f t="shared" si="238"/>
        <v>F</v>
      </c>
      <c r="BM136" s="640" t="str">
        <f t="shared" si="295"/>
        <v xml:space="preserve"> </v>
      </c>
      <c r="BN136" s="640" t="str">
        <f t="shared" si="296"/>
        <v xml:space="preserve"> </v>
      </c>
      <c r="BO136" s="640" t="str">
        <f t="shared" si="297"/>
        <v xml:space="preserve"> </v>
      </c>
      <c r="BP136" s="640" t="str">
        <f t="shared" si="298"/>
        <v xml:space="preserve"> </v>
      </c>
      <c r="BQ136" s="640" t="str">
        <f t="shared" si="299"/>
        <v xml:space="preserve"> </v>
      </c>
      <c r="BR136" s="634">
        <f t="shared" si="300"/>
        <v>0</v>
      </c>
      <c r="BS136" s="728"/>
      <c r="BT136" s="640" t="str">
        <f t="shared" si="301"/>
        <v xml:space="preserve"> </v>
      </c>
    </row>
    <row r="137" spans="1:72" s="47" customFormat="1" ht="15" customHeight="1" x14ac:dyDescent="0.3">
      <c r="A137" s="43" t="s">
        <v>15</v>
      </c>
      <c r="B137" s="43" t="s">
        <v>126</v>
      </c>
      <c r="C137" s="134" t="str">
        <f>IF(VLOOKUP(B137,'Pivot Table'!$B$5:$G$2000,3,FALSE)=1,"Yes","No")</f>
        <v>Yes</v>
      </c>
      <c r="D137" s="170" t="str">
        <f t="shared" si="216"/>
        <v>Yes</v>
      </c>
      <c r="E137" s="170"/>
      <c r="F137" s="214">
        <v>41487</v>
      </c>
      <c r="G137" s="125" t="s">
        <v>1127</v>
      </c>
      <c r="H137" s="125" t="s">
        <v>1127</v>
      </c>
      <c r="I137" s="170"/>
      <c r="J137" s="170" t="s">
        <v>713</v>
      </c>
      <c r="K137" s="45" t="str">
        <f t="shared" si="217"/>
        <v>15</v>
      </c>
      <c r="L137" s="45" t="str">
        <f t="shared" si="218"/>
        <v>15X</v>
      </c>
      <c r="M137" s="113">
        <v>41487</v>
      </c>
      <c r="N137" s="252"/>
      <c r="O137" s="135" t="str">
        <f>IF(VLOOKUP(B137,'Pivot Table'!$B$5:$G$2000,2,FALSE)=1,"Yes","No")</f>
        <v>Yes</v>
      </c>
      <c r="P137" s="177" t="str">
        <f t="shared" si="219"/>
        <v>Yes</v>
      </c>
      <c r="Q137" s="177"/>
      <c r="R137" s="107">
        <v>41334</v>
      </c>
      <c r="S137" s="107" t="s">
        <v>1127</v>
      </c>
      <c r="T137" s="177"/>
      <c r="U137" s="177" t="s">
        <v>713</v>
      </c>
      <c r="V137" s="135" t="str">
        <f t="shared" si="220"/>
        <v>15</v>
      </c>
      <c r="W137" s="150" t="str">
        <f t="shared" si="221"/>
        <v>15X</v>
      </c>
      <c r="X137" s="107">
        <v>41426</v>
      </c>
      <c r="Y137" s="219"/>
      <c r="Z137" s="192" t="str">
        <f>IF(VLOOKUP(B137,'Pivot Table'!$B$5:$G$2000,5,FALSE)=1,"Yes","No")</f>
        <v>No</v>
      </c>
      <c r="AA137" s="192" t="str">
        <f>IF(VLOOKUP(B137,'Pivot Table'!$B$5:$G$2000,4,FALSE)=1,"Yes","No")</f>
        <v>No</v>
      </c>
      <c r="AB137" s="190" t="str">
        <f t="shared" si="277"/>
        <v xml:space="preserve"> </v>
      </c>
      <c r="AC137" s="190"/>
      <c r="AD137" s="190"/>
      <c r="AE137" s="191"/>
      <c r="AF137" s="190"/>
      <c r="AG137" s="190"/>
      <c r="AH137" s="189" t="str">
        <f t="shared" si="222"/>
        <v>15</v>
      </c>
      <c r="AI137" s="196" t="str">
        <f t="shared" si="223"/>
        <v>15</v>
      </c>
      <c r="AJ137" s="456"/>
      <c r="AK137" s="651"/>
      <c r="AL137" s="634">
        <f t="shared" si="224"/>
        <v>1</v>
      </c>
      <c r="AM137" s="634">
        <f t="shared" si="225"/>
        <v>1</v>
      </c>
      <c r="AN137" s="635">
        <f t="shared" si="226"/>
        <v>0</v>
      </c>
      <c r="AO137" s="636">
        <f t="shared" si="278"/>
        <v>2</v>
      </c>
      <c r="AP137" s="634">
        <f t="shared" si="227"/>
        <v>1</v>
      </c>
      <c r="AQ137" s="634">
        <f t="shared" si="228"/>
        <v>1</v>
      </c>
      <c r="AR137" s="634">
        <f t="shared" si="229"/>
        <v>0</v>
      </c>
      <c r="AS137" s="637">
        <f t="shared" si="279"/>
        <v>2</v>
      </c>
      <c r="AT137" s="638" t="str">
        <f t="shared" si="280"/>
        <v>F</v>
      </c>
      <c r="AU137" s="634">
        <f t="shared" si="230"/>
        <v>0</v>
      </c>
      <c r="AV137" s="634">
        <f t="shared" si="231"/>
        <v>0</v>
      </c>
      <c r="AW137" s="675" t="s">
        <v>1127</v>
      </c>
      <c r="AX137" s="639" t="str">
        <f t="shared" si="232"/>
        <v>15Yes</v>
      </c>
      <c r="AY137" s="639" t="str">
        <f t="shared" si="233"/>
        <v>15Yes</v>
      </c>
      <c r="AZ137" s="639" t="str">
        <f t="shared" si="234"/>
        <v>15No</v>
      </c>
      <c r="BA137" s="634" t="str">
        <f t="shared" si="235"/>
        <v>15X</v>
      </c>
      <c r="BB137" s="634" t="str">
        <f t="shared" si="236"/>
        <v>15X</v>
      </c>
      <c r="BC137" s="634" t="str">
        <f t="shared" si="237"/>
        <v>15</v>
      </c>
      <c r="BD137" s="640" t="str">
        <f t="shared" si="287"/>
        <v xml:space="preserve"> </v>
      </c>
      <c r="BE137" s="640" t="str">
        <f t="shared" si="288"/>
        <v xml:space="preserve"> </v>
      </c>
      <c r="BF137" s="640" t="str">
        <f t="shared" si="289"/>
        <v xml:space="preserve"> </v>
      </c>
      <c r="BG137" s="640" t="str">
        <f t="shared" si="290"/>
        <v xml:space="preserve"> </v>
      </c>
      <c r="BH137" s="640" t="str">
        <f t="shared" si="291"/>
        <v xml:space="preserve"> </v>
      </c>
      <c r="BI137" s="677" t="str">
        <f t="shared" si="292"/>
        <v xml:space="preserve"> </v>
      </c>
      <c r="BJ137" s="640" t="str">
        <f t="shared" si="293"/>
        <v xml:space="preserve"> </v>
      </c>
      <c r="BK137" s="305" t="str">
        <f t="shared" si="294"/>
        <v xml:space="preserve"> </v>
      </c>
      <c r="BL137" s="523" t="str">
        <f t="shared" si="238"/>
        <v>F</v>
      </c>
      <c r="BM137" s="640" t="str">
        <f t="shared" si="295"/>
        <v xml:space="preserve"> </v>
      </c>
      <c r="BN137" s="640" t="str">
        <f t="shared" si="296"/>
        <v xml:space="preserve"> </v>
      </c>
      <c r="BO137" s="640" t="str">
        <f t="shared" si="297"/>
        <v xml:space="preserve"> </v>
      </c>
      <c r="BP137" s="640" t="str">
        <f t="shared" si="298"/>
        <v xml:space="preserve"> </v>
      </c>
      <c r="BQ137" s="640" t="str">
        <f t="shared" si="299"/>
        <v xml:space="preserve"> </v>
      </c>
      <c r="BR137" s="634">
        <f t="shared" si="300"/>
        <v>0</v>
      </c>
      <c r="BS137" s="728"/>
      <c r="BT137" s="640" t="str">
        <f t="shared" si="301"/>
        <v xml:space="preserve"> </v>
      </c>
    </row>
    <row r="138" spans="1:72" s="47" customFormat="1" ht="15" customHeight="1" x14ac:dyDescent="0.3">
      <c r="A138" s="43" t="s">
        <v>15</v>
      </c>
      <c r="B138" s="43" t="s">
        <v>127</v>
      </c>
      <c r="C138" s="134" t="str">
        <f>IF(VLOOKUP(B138,'Pivot Table'!$B$5:$G$2000,3,FALSE)=1,"Yes","No")</f>
        <v>Yes</v>
      </c>
      <c r="D138" s="170" t="str">
        <f t="shared" si="216"/>
        <v>Yes</v>
      </c>
      <c r="E138" s="170"/>
      <c r="F138" s="214">
        <v>41334</v>
      </c>
      <c r="G138" s="125" t="s">
        <v>1127</v>
      </c>
      <c r="H138" s="125" t="s">
        <v>1127</v>
      </c>
      <c r="I138" s="170"/>
      <c r="J138" s="170" t="s">
        <v>713</v>
      </c>
      <c r="K138" s="45" t="str">
        <f t="shared" si="217"/>
        <v>15</v>
      </c>
      <c r="L138" s="45" t="str">
        <f t="shared" si="218"/>
        <v>15X</v>
      </c>
      <c r="M138" s="113">
        <v>41365</v>
      </c>
      <c r="N138" s="252"/>
      <c r="O138" s="135" t="str">
        <f>IF(VLOOKUP(B138,'Pivot Table'!$B$5:$G$2000,2,FALSE)=1,"Yes","No")</f>
        <v>Yes</v>
      </c>
      <c r="P138" s="177" t="str">
        <f t="shared" si="219"/>
        <v>Yes</v>
      </c>
      <c r="Q138" s="177"/>
      <c r="R138" s="107">
        <v>41214</v>
      </c>
      <c r="S138" s="107" t="s">
        <v>1127</v>
      </c>
      <c r="T138" s="177"/>
      <c r="U138" s="177" t="s">
        <v>713</v>
      </c>
      <c r="V138" s="135" t="str">
        <f t="shared" si="220"/>
        <v>15</v>
      </c>
      <c r="W138" s="150" t="str">
        <f t="shared" si="221"/>
        <v>15X</v>
      </c>
      <c r="X138" s="107">
        <v>41275</v>
      </c>
      <c r="Y138" s="219"/>
      <c r="Z138" s="192" t="str">
        <f>IF(VLOOKUP(B138,'Pivot Table'!$B$5:$G$2000,5,FALSE)=1,"Yes","No")</f>
        <v>No</v>
      </c>
      <c r="AA138" s="192" t="str">
        <f>IF(VLOOKUP(B138,'Pivot Table'!$B$5:$G$2000,4,FALSE)=1,"Yes","No")</f>
        <v>No</v>
      </c>
      <c r="AB138" s="190" t="str">
        <f t="shared" si="277"/>
        <v xml:space="preserve"> </v>
      </c>
      <c r="AC138" s="190"/>
      <c r="AD138" s="190"/>
      <c r="AE138" s="191"/>
      <c r="AF138" s="190"/>
      <c r="AG138" s="190"/>
      <c r="AH138" s="189" t="str">
        <f t="shared" si="222"/>
        <v>15</v>
      </c>
      <c r="AI138" s="196" t="str">
        <f t="shared" si="223"/>
        <v>15</v>
      </c>
      <c r="AJ138" s="456"/>
      <c r="AK138" s="651"/>
      <c r="AL138" s="634">
        <f t="shared" si="224"/>
        <v>1</v>
      </c>
      <c r="AM138" s="634">
        <f t="shared" si="225"/>
        <v>1</v>
      </c>
      <c r="AN138" s="635">
        <f t="shared" si="226"/>
        <v>0</v>
      </c>
      <c r="AO138" s="636">
        <f t="shared" si="278"/>
        <v>2</v>
      </c>
      <c r="AP138" s="634">
        <f t="shared" si="227"/>
        <v>1</v>
      </c>
      <c r="AQ138" s="634">
        <f t="shared" si="228"/>
        <v>1</v>
      </c>
      <c r="AR138" s="634">
        <f t="shared" si="229"/>
        <v>0</v>
      </c>
      <c r="AS138" s="637">
        <f t="shared" si="279"/>
        <v>2</v>
      </c>
      <c r="AT138" s="638" t="str">
        <f t="shared" si="280"/>
        <v>F</v>
      </c>
      <c r="AU138" s="634">
        <f t="shared" si="230"/>
        <v>0</v>
      </c>
      <c r="AV138" s="634">
        <f t="shared" si="231"/>
        <v>0</v>
      </c>
      <c r="AW138" s="675" t="s">
        <v>1127</v>
      </c>
      <c r="AX138" s="639" t="str">
        <f t="shared" si="232"/>
        <v>15Yes</v>
      </c>
      <c r="AY138" s="639" t="str">
        <f t="shared" si="233"/>
        <v>15Yes</v>
      </c>
      <c r="AZ138" s="639" t="str">
        <f t="shared" si="234"/>
        <v>15No</v>
      </c>
      <c r="BA138" s="634" t="str">
        <f t="shared" si="235"/>
        <v>15X</v>
      </c>
      <c r="BB138" s="634" t="str">
        <f t="shared" si="236"/>
        <v>15X</v>
      </c>
      <c r="BC138" s="634" t="str">
        <f t="shared" si="237"/>
        <v>15</v>
      </c>
      <c r="BD138" s="640" t="str">
        <f t="shared" si="287"/>
        <v xml:space="preserve"> </v>
      </c>
      <c r="BE138" s="640" t="str">
        <f t="shared" si="288"/>
        <v xml:space="preserve"> </v>
      </c>
      <c r="BF138" s="640" t="str">
        <f t="shared" si="289"/>
        <v xml:space="preserve"> </v>
      </c>
      <c r="BG138" s="640" t="str">
        <f t="shared" si="290"/>
        <v xml:space="preserve"> </v>
      </c>
      <c r="BH138" s="640" t="str">
        <f t="shared" si="291"/>
        <v xml:space="preserve"> </v>
      </c>
      <c r="BI138" s="677" t="str">
        <f t="shared" si="292"/>
        <v xml:space="preserve"> </v>
      </c>
      <c r="BJ138" s="640" t="str">
        <f t="shared" si="293"/>
        <v xml:space="preserve"> </v>
      </c>
      <c r="BK138" s="305" t="str">
        <f t="shared" si="294"/>
        <v xml:space="preserve"> </v>
      </c>
      <c r="BL138" s="523" t="str">
        <f t="shared" si="238"/>
        <v>F</v>
      </c>
      <c r="BM138" s="640" t="str">
        <f t="shared" si="295"/>
        <v xml:space="preserve"> </v>
      </c>
      <c r="BN138" s="640" t="str">
        <f t="shared" si="296"/>
        <v xml:space="preserve"> </v>
      </c>
      <c r="BO138" s="640" t="str">
        <f t="shared" si="297"/>
        <v xml:space="preserve"> </v>
      </c>
      <c r="BP138" s="640" t="str">
        <f t="shared" si="298"/>
        <v xml:space="preserve"> </v>
      </c>
      <c r="BQ138" s="640" t="str">
        <f t="shared" si="299"/>
        <v xml:space="preserve"> </v>
      </c>
      <c r="BR138" s="634">
        <f t="shared" si="300"/>
        <v>0</v>
      </c>
      <c r="BS138" s="728"/>
      <c r="BT138" s="640" t="str">
        <f t="shared" si="301"/>
        <v xml:space="preserve"> </v>
      </c>
    </row>
    <row r="139" spans="1:72" s="47" customFormat="1" ht="15" customHeight="1" x14ac:dyDescent="0.3">
      <c r="A139" s="43" t="s">
        <v>15</v>
      </c>
      <c r="B139" s="43" t="s">
        <v>128</v>
      </c>
      <c r="C139" s="134" t="str">
        <f>IF(VLOOKUP(B139,'Pivot Table'!$B$5:$G$2000,3,FALSE)=1,"Yes","No")</f>
        <v>Yes</v>
      </c>
      <c r="D139" s="170" t="str">
        <f t="shared" si="216"/>
        <v>Yes</v>
      </c>
      <c r="E139" s="170"/>
      <c r="F139" s="214">
        <v>41334</v>
      </c>
      <c r="G139" s="125" t="s">
        <v>1127</v>
      </c>
      <c r="H139" s="125" t="s">
        <v>1127</v>
      </c>
      <c r="I139" s="170"/>
      <c r="J139" s="170" t="s">
        <v>713</v>
      </c>
      <c r="K139" s="45" t="str">
        <f t="shared" si="217"/>
        <v>15</v>
      </c>
      <c r="L139" s="45" t="str">
        <f t="shared" si="218"/>
        <v>15X</v>
      </c>
      <c r="M139" s="113">
        <v>41365</v>
      </c>
      <c r="N139" s="252"/>
      <c r="O139" s="135" t="str">
        <f>IF(VLOOKUP(B139,'Pivot Table'!$B$5:$G$2000,2,FALSE)=1,"Yes","No")</f>
        <v>Yes</v>
      </c>
      <c r="P139" s="177" t="str">
        <f t="shared" si="219"/>
        <v>Yes</v>
      </c>
      <c r="Q139" s="177"/>
      <c r="R139" s="107">
        <v>41214</v>
      </c>
      <c r="S139" s="107" t="s">
        <v>1127</v>
      </c>
      <c r="T139" s="177"/>
      <c r="U139" s="177" t="s">
        <v>713</v>
      </c>
      <c r="V139" s="135" t="str">
        <f t="shared" si="220"/>
        <v>15</v>
      </c>
      <c r="W139" s="150" t="str">
        <f t="shared" si="221"/>
        <v>15X</v>
      </c>
      <c r="X139" s="107">
        <v>41275</v>
      </c>
      <c r="Y139" s="219"/>
      <c r="Z139" s="192" t="str">
        <f>IF(VLOOKUP(B139,'Pivot Table'!$B$5:$G$2000,5,FALSE)=1,"Yes","No")</f>
        <v>No</v>
      </c>
      <c r="AA139" s="192" t="str">
        <f>IF(VLOOKUP(B139,'Pivot Table'!$B$5:$G$2000,4,FALSE)=1,"Yes","No")</f>
        <v>No</v>
      </c>
      <c r="AB139" s="190" t="str">
        <f t="shared" si="277"/>
        <v xml:space="preserve"> </v>
      </c>
      <c r="AC139" s="190"/>
      <c r="AD139" s="190"/>
      <c r="AE139" s="191"/>
      <c r="AF139" s="190"/>
      <c r="AG139" s="190"/>
      <c r="AH139" s="189" t="str">
        <f t="shared" si="222"/>
        <v>15</v>
      </c>
      <c r="AI139" s="196" t="str">
        <f t="shared" si="223"/>
        <v>15</v>
      </c>
      <c r="AJ139" s="456"/>
      <c r="AK139" s="651"/>
      <c r="AL139" s="634">
        <f t="shared" si="224"/>
        <v>1</v>
      </c>
      <c r="AM139" s="634">
        <f t="shared" si="225"/>
        <v>1</v>
      </c>
      <c r="AN139" s="635">
        <f t="shared" si="226"/>
        <v>0</v>
      </c>
      <c r="AO139" s="636">
        <f t="shared" si="278"/>
        <v>2</v>
      </c>
      <c r="AP139" s="634">
        <f t="shared" si="227"/>
        <v>1</v>
      </c>
      <c r="AQ139" s="634">
        <f t="shared" si="228"/>
        <v>1</v>
      </c>
      <c r="AR139" s="634">
        <f t="shared" si="229"/>
        <v>0</v>
      </c>
      <c r="AS139" s="637">
        <f t="shared" si="279"/>
        <v>2</v>
      </c>
      <c r="AT139" s="638" t="str">
        <f t="shared" si="280"/>
        <v>F</v>
      </c>
      <c r="AU139" s="634">
        <f t="shared" si="230"/>
        <v>0</v>
      </c>
      <c r="AV139" s="634">
        <f t="shared" si="231"/>
        <v>0</v>
      </c>
      <c r="AW139" s="675" t="s">
        <v>1127</v>
      </c>
      <c r="AX139" s="639" t="str">
        <f t="shared" si="232"/>
        <v>15Yes</v>
      </c>
      <c r="AY139" s="639" t="str">
        <f t="shared" si="233"/>
        <v>15Yes</v>
      </c>
      <c r="AZ139" s="639" t="str">
        <f t="shared" si="234"/>
        <v>15No</v>
      </c>
      <c r="BA139" s="634" t="str">
        <f t="shared" si="235"/>
        <v>15X</v>
      </c>
      <c r="BB139" s="634" t="str">
        <f t="shared" si="236"/>
        <v>15X</v>
      </c>
      <c r="BC139" s="634" t="str">
        <f t="shared" si="237"/>
        <v>15</v>
      </c>
      <c r="BD139" s="640" t="str">
        <f t="shared" si="287"/>
        <v xml:space="preserve"> </v>
      </c>
      <c r="BE139" s="640" t="str">
        <f t="shared" si="288"/>
        <v xml:space="preserve"> </v>
      </c>
      <c r="BF139" s="640" t="str">
        <f t="shared" si="289"/>
        <v xml:space="preserve"> </v>
      </c>
      <c r="BG139" s="640" t="str">
        <f t="shared" si="290"/>
        <v xml:space="preserve"> </v>
      </c>
      <c r="BH139" s="640" t="str">
        <f t="shared" si="291"/>
        <v xml:space="preserve"> </v>
      </c>
      <c r="BI139" s="677" t="str">
        <f t="shared" si="292"/>
        <v xml:space="preserve"> </v>
      </c>
      <c r="BJ139" s="640" t="str">
        <f t="shared" si="293"/>
        <v xml:space="preserve"> </v>
      </c>
      <c r="BK139" s="305" t="str">
        <f t="shared" si="294"/>
        <v xml:space="preserve"> </v>
      </c>
      <c r="BL139" s="523" t="str">
        <f t="shared" si="238"/>
        <v>F</v>
      </c>
      <c r="BM139" s="640" t="str">
        <f t="shared" si="295"/>
        <v xml:space="preserve"> </v>
      </c>
      <c r="BN139" s="640" t="str">
        <f t="shared" si="296"/>
        <v xml:space="preserve"> </v>
      </c>
      <c r="BO139" s="640" t="str">
        <f t="shared" si="297"/>
        <v xml:space="preserve"> </v>
      </c>
      <c r="BP139" s="640" t="str">
        <f t="shared" si="298"/>
        <v xml:space="preserve"> </v>
      </c>
      <c r="BQ139" s="640" t="str">
        <f t="shared" si="299"/>
        <v xml:space="preserve"> </v>
      </c>
      <c r="BR139" s="634">
        <f t="shared" si="300"/>
        <v>0</v>
      </c>
      <c r="BS139" s="728"/>
      <c r="BT139" s="640" t="str">
        <f t="shared" si="301"/>
        <v xml:space="preserve"> </v>
      </c>
    </row>
    <row r="140" spans="1:72" s="47" customFormat="1" ht="15" customHeight="1" x14ac:dyDescent="0.3">
      <c r="A140" s="43" t="s">
        <v>15</v>
      </c>
      <c r="B140" s="43" t="s">
        <v>129</v>
      </c>
      <c r="C140" s="134" t="str">
        <f>IF(VLOOKUP(B140,'Pivot Table'!$B$5:$G$2000,3,FALSE)=1,"Yes","No")</f>
        <v>Yes</v>
      </c>
      <c r="D140" s="170" t="str">
        <f t="shared" si="216"/>
        <v>Yes</v>
      </c>
      <c r="E140" s="170"/>
      <c r="F140" s="214">
        <v>41487</v>
      </c>
      <c r="G140" s="125" t="s">
        <v>1127</v>
      </c>
      <c r="H140" s="125" t="s">
        <v>1127</v>
      </c>
      <c r="I140" s="170"/>
      <c r="J140" s="170" t="s">
        <v>713</v>
      </c>
      <c r="K140" s="45" t="str">
        <f t="shared" si="217"/>
        <v>15</v>
      </c>
      <c r="L140" s="45" t="str">
        <f t="shared" si="218"/>
        <v>15X</v>
      </c>
      <c r="M140" s="113">
        <v>41487</v>
      </c>
      <c r="N140" s="252"/>
      <c r="O140" s="135" t="str">
        <f>IF(VLOOKUP(B140,'Pivot Table'!$B$5:$G$2000,2,FALSE)=1,"Yes","No")</f>
        <v>Yes</v>
      </c>
      <c r="P140" s="177" t="str">
        <f t="shared" si="219"/>
        <v>Yes</v>
      </c>
      <c r="Q140" s="177"/>
      <c r="R140" s="107">
        <v>41334</v>
      </c>
      <c r="S140" s="107" t="s">
        <v>1127</v>
      </c>
      <c r="T140" s="177"/>
      <c r="U140" s="177" t="s">
        <v>713</v>
      </c>
      <c r="V140" s="135" t="str">
        <f t="shared" si="220"/>
        <v>15</v>
      </c>
      <c r="W140" s="150" t="str">
        <f t="shared" si="221"/>
        <v>15X</v>
      </c>
      <c r="X140" s="107">
        <v>41426</v>
      </c>
      <c r="Y140" s="219"/>
      <c r="Z140" s="192" t="str">
        <f>IF(VLOOKUP(B140,'Pivot Table'!$B$5:$G$2000,5,FALSE)=1,"Yes","No")</f>
        <v>No</v>
      </c>
      <c r="AA140" s="192" t="str">
        <f>IF(VLOOKUP(B140,'Pivot Table'!$B$5:$G$2000,4,FALSE)=1,"Yes","No")</f>
        <v>No</v>
      </c>
      <c r="AB140" s="190" t="str">
        <f t="shared" si="277"/>
        <v xml:space="preserve"> </v>
      </c>
      <c r="AC140" s="190"/>
      <c r="AD140" s="190"/>
      <c r="AE140" s="191"/>
      <c r="AF140" s="190"/>
      <c r="AG140" s="190"/>
      <c r="AH140" s="189" t="str">
        <f t="shared" si="222"/>
        <v>15</v>
      </c>
      <c r="AI140" s="196" t="str">
        <f t="shared" si="223"/>
        <v>15</v>
      </c>
      <c r="AJ140" s="456"/>
      <c r="AK140" s="651"/>
      <c r="AL140" s="634">
        <f t="shared" si="224"/>
        <v>1</v>
      </c>
      <c r="AM140" s="634">
        <f t="shared" si="225"/>
        <v>1</v>
      </c>
      <c r="AN140" s="635">
        <f t="shared" si="226"/>
        <v>0</v>
      </c>
      <c r="AO140" s="636">
        <f t="shared" si="278"/>
        <v>2</v>
      </c>
      <c r="AP140" s="634">
        <f t="shared" si="227"/>
        <v>1</v>
      </c>
      <c r="AQ140" s="634">
        <f t="shared" si="228"/>
        <v>1</v>
      </c>
      <c r="AR140" s="634">
        <f t="shared" si="229"/>
        <v>0</v>
      </c>
      <c r="AS140" s="637">
        <f t="shared" si="279"/>
        <v>2</v>
      </c>
      <c r="AT140" s="638" t="str">
        <f t="shared" si="280"/>
        <v>F</v>
      </c>
      <c r="AU140" s="634">
        <f t="shared" si="230"/>
        <v>0</v>
      </c>
      <c r="AV140" s="634">
        <f t="shared" si="231"/>
        <v>0</v>
      </c>
      <c r="AW140" s="675" t="s">
        <v>1127</v>
      </c>
      <c r="AX140" s="639" t="str">
        <f t="shared" si="232"/>
        <v>15Yes</v>
      </c>
      <c r="AY140" s="639" t="str">
        <f t="shared" si="233"/>
        <v>15Yes</v>
      </c>
      <c r="AZ140" s="639" t="str">
        <f t="shared" si="234"/>
        <v>15No</v>
      </c>
      <c r="BA140" s="634" t="str">
        <f t="shared" si="235"/>
        <v>15X</v>
      </c>
      <c r="BB140" s="634" t="str">
        <f t="shared" si="236"/>
        <v>15X</v>
      </c>
      <c r="BC140" s="634" t="str">
        <f t="shared" si="237"/>
        <v>15</v>
      </c>
      <c r="BD140" s="640" t="str">
        <f t="shared" si="287"/>
        <v xml:space="preserve"> </v>
      </c>
      <c r="BE140" s="640" t="str">
        <f t="shared" si="288"/>
        <v xml:space="preserve"> </v>
      </c>
      <c r="BF140" s="640" t="str">
        <f t="shared" si="289"/>
        <v xml:space="preserve"> </v>
      </c>
      <c r="BG140" s="640" t="str">
        <f t="shared" si="290"/>
        <v xml:space="preserve"> </v>
      </c>
      <c r="BH140" s="640" t="str">
        <f t="shared" si="291"/>
        <v xml:space="preserve"> </v>
      </c>
      <c r="BI140" s="677" t="str">
        <f t="shared" si="292"/>
        <v xml:space="preserve"> </v>
      </c>
      <c r="BJ140" s="640" t="str">
        <f t="shared" si="293"/>
        <v xml:space="preserve"> </v>
      </c>
      <c r="BK140" s="305" t="str">
        <f t="shared" si="294"/>
        <v xml:space="preserve"> </v>
      </c>
      <c r="BL140" s="523" t="str">
        <f t="shared" si="238"/>
        <v>F</v>
      </c>
      <c r="BM140" s="640" t="str">
        <f t="shared" si="295"/>
        <v xml:space="preserve"> </v>
      </c>
      <c r="BN140" s="640" t="str">
        <f t="shared" si="296"/>
        <v xml:space="preserve"> </v>
      </c>
      <c r="BO140" s="640" t="str">
        <f t="shared" si="297"/>
        <v xml:space="preserve"> </v>
      </c>
      <c r="BP140" s="640" t="str">
        <f t="shared" si="298"/>
        <v xml:space="preserve"> </v>
      </c>
      <c r="BQ140" s="640" t="str">
        <f t="shared" si="299"/>
        <v xml:space="preserve"> </v>
      </c>
      <c r="BR140" s="634">
        <f t="shared" si="300"/>
        <v>0</v>
      </c>
      <c r="BS140" s="728"/>
      <c r="BT140" s="640" t="str">
        <f t="shared" si="301"/>
        <v xml:space="preserve"> </v>
      </c>
    </row>
    <row r="141" spans="1:72" s="47" customFormat="1" ht="15" customHeight="1" x14ac:dyDescent="0.3">
      <c r="A141" s="43" t="s">
        <v>15</v>
      </c>
      <c r="B141" s="123" t="s">
        <v>130</v>
      </c>
      <c r="C141" s="134" t="str">
        <f>IF(VLOOKUP(B141,'Pivot Table'!$B$5:$G$2000,3,FALSE)=1,"Yes","No")</f>
        <v>Yes</v>
      </c>
      <c r="D141" s="170" t="str">
        <f t="shared" si="216"/>
        <v>Yes</v>
      </c>
      <c r="E141" s="170"/>
      <c r="F141" s="214">
        <v>41334</v>
      </c>
      <c r="G141" s="125" t="s">
        <v>1127</v>
      </c>
      <c r="H141" s="125" t="s">
        <v>1127</v>
      </c>
      <c r="I141" s="170"/>
      <c r="J141" s="170" t="s">
        <v>713</v>
      </c>
      <c r="K141" s="45" t="str">
        <f t="shared" si="217"/>
        <v>15</v>
      </c>
      <c r="L141" s="45" t="str">
        <f t="shared" si="218"/>
        <v>15X</v>
      </c>
      <c r="M141" s="113">
        <v>41365</v>
      </c>
      <c r="N141" s="252"/>
      <c r="O141" s="135" t="str">
        <f>IF(VLOOKUP(B141,'Pivot Table'!$B$5:$G$2000,2,FALSE)=1,"Yes","No")</f>
        <v>Yes</v>
      </c>
      <c r="P141" s="177" t="str">
        <f t="shared" si="219"/>
        <v>Yes</v>
      </c>
      <c r="Q141" s="177"/>
      <c r="R141" s="107">
        <v>41214</v>
      </c>
      <c r="S141" s="107" t="s">
        <v>1127</v>
      </c>
      <c r="T141" s="177"/>
      <c r="U141" s="177" t="s">
        <v>713</v>
      </c>
      <c r="V141" s="135" t="str">
        <f t="shared" si="220"/>
        <v>15</v>
      </c>
      <c r="W141" s="150" t="str">
        <f t="shared" si="221"/>
        <v>15X</v>
      </c>
      <c r="X141" s="107">
        <v>41275</v>
      </c>
      <c r="Y141" s="219"/>
      <c r="Z141" s="192" t="str">
        <f>IF(VLOOKUP(B141,'Pivot Table'!$B$5:$G$2000,5,FALSE)=1,"Yes","No")</f>
        <v>No</v>
      </c>
      <c r="AA141" s="192" t="str">
        <f>IF(VLOOKUP(B141,'Pivot Table'!$B$5:$G$2000,4,FALSE)=1,"Yes","No")</f>
        <v>No</v>
      </c>
      <c r="AB141" s="190" t="str">
        <f t="shared" si="277"/>
        <v xml:space="preserve"> </v>
      </c>
      <c r="AC141" s="190"/>
      <c r="AD141" s="190"/>
      <c r="AE141" s="191"/>
      <c r="AF141" s="190"/>
      <c r="AG141" s="190"/>
      <c r="AH141" s="189" t="str">
        <f t="shared" si="222"/>
        <v>15</v>
      </c>
      <c r="AI141" s="196" t="str">
        <f t="shared" si="223"/>
        <v>15</v>
      </c>
      <c r="AJ141" s="456"/>
      <c r="AK141" s="651"/>
      <c r="AL141" s="634">
        <f t="shared" si="224"/>
        <v>1</v>
      </c>
      <c r="AM141" s="634">
        <f t="shared" si="225"/>
        <v>1</v>
      </c>
      <c r="AN141" s="635">
        <f t="shared" si="226"/>
        <v>0</v>
      </c>
      <c r="AO141" s="636">
        <f t="shared" si="278"/>
        <v>2</v>
      </c>
      <c r="AP141" s="634">
        <f t="shared" si="227"/>
        <v>1</v>
      </c>
      <c r="AQ141" s="634">
        <f t="shared" si="228"/>
        <v>1</v>
      </c>
      <c r="AR141" s="634">
        <f t="shared" si="229"/>
        <v>0</v>
      </c>
      <c r="AS141" s="637">
        <f t="shared" si="279"/>
        <v>2</v>
      </c>
      <c r="AT141" s="638" t="str">
        <f t="shared" si="280"/>
        <v>F</v>
      </c>
      <c r="AU141" s="634">
        <f t="shared" si="230"/>
        <v>0</v>
      </c>
      <c r="AV141" s="634">
        <f t="shared" si="231"/>
        <v>0</v>
      </c>
      <c r="AW141" s="675" t="s">
        <v>1127</v>
      </c>
      <c r="AX141" s="639" t="str">
        <f t="shared" si="232"/>
        <v>15Yes</v>
      </c>
      <c r="AY141" s="639" t="str">
        <f t="shared" si="233"/>
        <v>15Yes</v>
      </c>
      <c r="AZ141" s="639" t="str">
        <f t="shared" si="234"/>
        <v>15No</v>
      </c>
      <c r="BA141" s="634" t="str">
        <f t="shared" si="235"/>
        <v>15X</v>
      </c>
      <c r="BB141" s="634" t="str">
        <f t="shared" si="236"/>
        <v>15X</v>
      </c>
      <c r="BC141" s="634" t="str">
        <f t="shared" si="237"/>
        <v>15</v>
      </c>
      <c r="BD141" s="640" t="str">
        <f t="shared" si="287"/>
        <v xml:space="preserve"> </v>
      </c>
      <c r="BE141" s="640" t="str">
        <f t="shared" si="288"/>
        <v xml:space="preserve"> </v>
      </c>
      <c r="BF141" s="640" t="str">
        <f t="shared" si="289"/>
        <v xml:space="preserve"> </v>
      </c>
      <c r="BG141" s="640" t="str">
        <f t="shared" si="290"/>
        <v xml:space="preserve"> </v>
      </c>
      <c r="BH141" s="640" t="str">
        <f t="shared" si="291"/>
        <v xml:space="preserve"> </v>
      </c>
      <c r="BI141" s="677" t="str">
        <f t="shared" si="292"/>
        <v xml:space="preserve"> </v>
      </c>
      <c r="BJ141" s="640" t="str">
        <f t="shared" si="293"/>
        <v xml:space="preserve"> </v>
      </c>
      <c r="BK141" s="305" t="str">
        <f t="shared" si="294"/>
        <v xml:space="preserve"> </v>
      </c>
      <c r="BL141" s="523" t="str">
        <f t="shared" si="238"/>
        <v>F</v>
      </c>
      <c r="BM141" s="640" t="str">
        <f t="shared" si="295"/>
        <v xml:space="preserve"> </v>
      </c>
      <c r="BN141" s="640" t="str">
        <f t="shared" si="296"/>
        <v xml:space="preserve"> </v>
      </c>
      <c r="BO141" s="640" t="str">
        <f t="shared" si="297"/>
        <v xml:space="preserve"> </v>
      </c>
      <c r="BP141" s="640" t="str">
        <f t="shared" si="298"/>
        <v xml:space="preserve"> </v>
      </c>
      <c r="BQ141" s="640" t="str">
        <f t="shared" si="299"/>
        <v xml:space="preserve"> </v>
      </c>
      <c r="BR141" s="634">
        <f t="shared" si="300"/>
        <v>0</v>
      </c>
      <c r="BS141" s="728"/>
      <c r="BT141" s="640" t="str">
        <f t="shared" si="301"/>
        <v xml:space="preserve"> </v>
      </c>
    </row>
    <row r="142" spans="1:72" s="47" customFormat="1" ht="15" customHeight="1" x14ac:dyDescent="0.3">
      <c r="A142" s="43" t="s">
        <v>15</v>
      </c>
      <c r="B142" s="43" t="s">
        <v>131</v>
      </c>
      <c r="C142" s="134" t="str">
        <f>IF(VLOOKUP(B142,'Pivot Table'!$B$5:$G$2000,3,FALSE)=1,"Yes","No")</f>
        <v>Yes</v>
      </c>
      <c r="D142" s="170" t="str">
        <f t="shared" si="216"/>
        <v>Yes</v>
      </c>
      <c r="E142" s="170"/>
      <c r="F142" s="214">
        <v>41487</v>
      </c>
      <c r="G142" s="125" t="s">
        <v>1127</v>
      </c>
      <c r="H142" s="125" t="s">
        <v>1127</v>
      </c>
      <c r="I142" s="170"/>
      <c r="J142" s="170" t="s">
        <v>713</v>
      </c>
      <c r="K142" s="45" t="str">
        <f t="shared" si="217"/>
        <v>15</v>
      </c>
      <c r="L142" s="45" t="str">
        <f t="shared" si="218"/>
        <v>15X</v>
      </c>
      <c r="M142" s="113">
        <v>41487</v>
      </c>
      <c r="N142" s="252"/>
      <c r="O142" s="135" t="str">
        <f>IF(VLOOKUP(B142,'Pivot Table'!$B$5:$G$2000,2,FALSE)=1,"Yes","No")</f>
        <v>Yes</v>
      </c>
      <c r="P142" s="177" t="str">
        <f t="shared" si="219"/>
        <v>Yes</v>
      </c>
      <c r="Q142" s="177"/>
      <c r="R142" s="107">
        <v>41334</v>
      </c>
      <c r="S142" s="107" t="s">
        <v>1127</v>
      </c>
      <c r="T142" s="177"/>
      <c r="U142" s="177" t="s">
        <v>713</v>
      </c>
      <c r="V142" s="135" t="str">
        <f t="shared" si="220"/>
        <v>15</v>
      </c>
      <c r="W142" s="150" t="str">
        <f t="shared" si="221"/>
        <v>15X</v>
      </c>
      <c r="X142" s="107">
        <v>41426</v>
      </c>
      <c r="Y142" s="219"/>
      <c r="Z142" s="192" t="str">
        <f>IF(VLOOKUP(B142,'Pivot Table'!$B$5:$G$2000,5,FALSE)=1,"Yes","No")</f>
        <v>No</v>
      </c>
      <c r="AA142" s="192" t="str">
        <f>IF(VLOOKUP(B142,'Pivot Table'!$B$5:$G$2000,4,FALSE)=1,"Yes","No")</f>
        <v>No</v>
      </c>
      <c r="AB142" s="190" t="str">
        <f t="shared" si="277"/>
        <v xml:space="preserve"> </v>
      </c>
      <c r="AC142" s="190"/>
      <c r="AD142" s="190"/>
      <c r="AE142" s="191"/>
      <c r="AF142" s="190"/>
      <c r="AG142" s="190"/>
      <c r="AH142" s="189" t="str">
        <f t="shared" si="222"/>
        <v>15</v>
      </c>
      <c r="AI142" s="196" t="str">
        <f t="shared" si="223"/>
        <v>15</v>
      </c>
      <c r="AJ142" s="456"/>
      <c r="AK142" s="651"/>
      <c r="AL142" s="634">
        <f t="shared" si="224"/>
        <v>1</v>
      </c>
      <c r="AM142" s="634">
        <f t="shared" si="225"/>
        <v>1</v>
      </c>
      <c r="AN142" s="635">
        <f t="shared" si="226"/>
        <v>0</v>
      </c>
      <c r="AO142" s="636">
        <f t="shared" si="278"/>
        <v>2</v>
      </c>
      <c r="AP142" s="634">
        <f t="shared" si="227"/>
        <v>1</v>
      </c>
      <c r="AQ142" s="634">
        <f t="shared" si="228"/>
        <v>1</v>
      </c>
      <c r="AR142" s="634">
        <f t="shared" si="229"/>
        <v>0</v>
      </c>
      <c r="AS142" s="637">
        <f t="shared" si="279"/>
        <v>2</v>
      </c>
      <c r="AT142" s="638" t="str">
        <f t="shared" si="280"/>
        <v>F</v>
      </c>
      <c r="AU142" s="634">
        <f t="shared" si="230"/>
        <v>0</v>
      </c>
      <c r="AV142" s="634">
        <f t="shared" si="231"/>
        <v>0</v>
      </c>
      <c r="AW142" s="675" t="s">
        <v>1127</v>
      </c>
      <c r="AX142" s="639" t="str">
        <f t="shared" si="232"/>
        <v>15Yes</v>
      </c>
      <c r="AY142" s="639" t="str">
        <f t="shared" si="233"/>
        <v>15Yes</v>
      </c>
      <c r="AZ142" s="639" t="str">
        <f t="shared" si="234"/>
        <v>15No</v>
      </c>
      <c r="BA142" s="634" t="str">
        <f t="shared" si="235"/>
        <v>15X</v>
      </c>
      <c r="BB142" s="634" t="str">
        <f t="shared" si="236"/>
        <v>15X</v>
      </c>
      <c r="BC142" s="634" t="str">
        <f t="shared" si="237"/>
        <v>15</v>
      </c>
      <c r="BD142" s="640" t="str">
        <f t="shared" si="287"/>
        <v xml:space="preserve"> </v>
      </c>
      <c r="BE142" s="640" t="str">
        <f t="shared" si="288"/>
        <v xml:space="preserve"> </v>
      </c>
      <c r="BF142" s="640" t="str">
        <f t="shared" si="289"/>
        <v xml:space="preserve"> </v>
      </c>
      <c r="BG142" s="640" t="str">
        <f t="shared" si="290"/>
        <v xml:space="preserve"> </v>
      </c>
      <c r="BH142" s="640" t="str">
        <f t="shared" si="291"/>
        <v xml:space="preserve"> </v>
      </c>
      <c r="BI142" s="677" t="str">
        <f t="shared" si="292"/>
        <v xml:space="preserve"> </v>
      </c>
      <c r="BJ142" s="640" t="str">
        <f t="shared" si="293"/>
        <v xml:space="preserve"> </v>
      </c>
      <c r="BK142" s="305" t="str">
        <f t="shared" si="294"/>
        <v xml:space="preserve"> </v>
      </c>
      <c r="BL142" s="523" t="str">
        <f t="shared" si="238"/>
        <v>F</v>
      </c>
      <c r="BM142" s="640" t="str">
        <f t="shared" si="295"/>
        <v xml:space="preserve"> </v>
      </c>
      <c r="BN142" s="640" t="str">
        <f t="shared" si="296"/>
        <v xml:space="preserve"> </v>
      </c>
      <c r="BO142" s="640" t="str">
        <f t="shared" si="297"/>
        <v xml:space="preserve"> </v>
      </c>
      <c r="BP142" s="640" t="str">
        <f t="shared" si="298"/>
        <v xml:space="preserve"> </v>
      </c>
      <c r="BQ142" s="640" t="str">
        <f t="shared" si="299"/>
        <v xml:space="preserve"> </v>
      </c>
      <c r="BR142" s="634">
        <f t="shared" si="300"/>
        <v>0</v>
      </c>
      <c r="BS142" s="728"/>
      <c r="BT142" s="640" t="str">
        <f t="shared" si="301"/>
        <v xml:space="preserve"> </v>
      </c>
    </row>
    <row r="143" spans="1:72" s="47" customFormat="1" ht="15" customHeight="1" x14ac:dyDescent="0.3">
      <c r="A143" s="43" t="s">
        <v>15</v>
      </c>
      <c r="B143" s="123" t="s">
        <v>132</v>
      </c>
      <c r="C143" s="134" t="str">
        <f>IF(VLOOKUP(B143,'Pivot Table'!$B$5:$G$2000,3,FALSE)=1,"Yes","No")</f>
        <v>Yes</v>
      </c>
      <c r="D143" s="170" t="str">
        <f t="shared" ref="D143:D206" si="302">IF(E143="X","In Progress",IF(J143="x","Yes"," "))</f>
        <v>Yes</v>
      </c>
      <c r="E143" s="170"/>
      <c r="F143" s="214">
        <v>41487</v>
      </c>
      <c r="G143" s="125" t="s">
        <v>1127</v>
      </c>
      <c r="H143" s="125" t="s">
        <v>1127</v>
      </c>
      <c r="I143" s="170"/>
      <c r="J143" s="170" t="s">
        <v>713</v>
      </c>
      <c r="K143" s="45" t="str">
        <f t="shared" ref="K143:K206" si="303">A143&amp;E143</f>
        <v>15</v>
      </c>
      <c r="L143" s="45" t="str">
        <f t="shared" ref="L143:L206" si="304">A143&amp;J143</f>
        <v>15X</v>
      </c>
      <c r="M143" s="113">
        <v>41487</v>
      </c>
      <c r="N143" s="252"/>
      <c r="O143" s="135" t="str">
        <f>IF(VLOOKUP(B143,'Pivot Table'!$B$5:$G$2000,2,FALSE)=1,"Yes","No")</f>
        <v>Yes</v>
      </c>
      <c r="P143" s="177" t="str">
        <f t="shared" ref="P143:P206" si="305">IF(Q143="X","In Progress",IF(U143="x","Yes"," "))</f>
        <v>Yes</v>
      </c>
      <c r="Q143" s="177"/>
      <c r="R143" s="107">
        <v>41334</v>
      </c>
      <c r="S143" s="107" t="s">
        <v>1127</v>
      </c>
      <c r="T143" s="177"/>
      <c r="U143" s="177" t="s">
        <v>713</v>
      </c>
      <c r="V143" s="135" t="str">
        <f t="shared" ref="V143:V206" si="306">A143&amp;Q143</f>
        <v>15</v>
      </c>
      <c r="W143" s="150" t="str">
        <f t="shared" ref="W143:W206" si="307">A143&amp;U143</f>
        <v>15X</v>
      </c>
      <c r="X143" s="107">
        <v>41426</v>
      </c>
      <c r="Y143" s="219"/>
      <c r="Z143" s="192" t="str">
        <f>IF(VLOOKUP(B143,'Pivot Table'!$B$5:$G$2000,5,FALSE)=1,"Yes","No")</f>
        <v>No</v>
      </c>
      <c r="AA143" s="192" t="str">
        <f>IF(VLOOKUP(B143,'Pivot Table'!$B$5:$G$2000,4,FALSE)=1,"Yes","No")</f>
        <v>No</v>
      </c>
      <c r="AB143" s="190" t="str">
        <f t="shared" si="277"/>
        <v xml:space="preserve"> </v>
      </c>
      <c r="AC143" s="190"/>
      <c r="AD143" s="190"/>
      <c r="AE143" s="191"/>
      <c r="AF143" s="190"/>
      <c r="AG143" s="190"/>
      <c r="AH143" s="189" t="str">
        <f t="shared" ref="AH143:AH206" si="308">A143&amp;AC143</f>
        <v>15</v>
      </c>
      <c r="AI143" s="196" t="str">
        <f t="shared" ref="AI143:AI206" si="309">A143&amp;AG143</f>
        <v>15</v>
      </c>
      <c r="AJ143" s="456"/>
      <c r="AK143" s="651"/>
      <c r="AL143" s="634">
        <f t="shared" ref="AL143:AL206" si="310">IF(C143="yes",1,0)</f>
        <v>1</v>
      </c>
      <c r="AM143" s="634">
        <f t="shared" ref="AM143:AM206" si="311">IF(O143="yes",1,0)</f>
        <v>1</v>
      </c>
      <c r="AN143" s="635">
        <f t="shared" ref="AN143:AN206" si="312">IF(Z143="yes",1,IF(AA143="yes",1,0))</f>
        <v>0</v>
      </c>
      <c r="AO143" s="636">
        <f t="shared" si="278"/>
        <v>2</v>
      </c>
      <c r="AP143" s="634">
        <f t="shared" ref="AP143:AP206" si="313">IF(J143="x",1,0)</f>
        <v>1</v>
      </c>
      <c r="AQ143" s="634">
        <f t="shared" ref="AQ143:AQ206" si="314">IF(U143="x",1,0)</f>
        <v>1</v>
      </c>
      <c r="AR143" s="634">
        <f t="shared" ref="AR143:AR206" si="315">IF(AG143="x",1,0)</f>
        <v>0</v>
      </c>
      <c r="AS143" s="637">
        <f t="shared" si="279"/>
        <v>2</v>
      </c>
      <c r="AT143" s="638" t="str">
        <f t="shared" si="280"/>
        <v>F</v>
      </c>
      <c r="AU143" s="634">
        <f t="shared" ref="AU143:AU206" si="316">IF(E143="x",1,0)</f>
        <v>0</v>
      </c>
      <c r="AV143" s="634">
        <f t="shared" ref="AV143:AV206" si="317">IF(Q143="x",1,0)</f>
        <v>0</v>
      </c>
      <c r="AW143" s="675" t="s">
        <v>1127</v>
      </c>
      <c r="AX143" s="639" t="str">
        <f t="shared" ref="AX143:AX206" si="318">A143&amp;C143</f>
        <v>15Yes</v>
      </c>
      <c r="AY143" s="639" t="str">
        <f t="shared" ref="AY143:AY206" si="319">A143&amp;O143</f>
        <v>15Yes</v>
      </c>
      <c r="AZ143" s="639" t="str">
        <f t="shared" ref="AZ143:AZ206" si="320">A143&amp;Z143</f>
        <v>15No</v>
      </c>
      <c r="BA143" s="634" t="str">
        <f t="shared" ref="BA143:BA206" si="321">A143&amp;J143</f>
        <v>15X</v>
      </c>
      <c r="BB143" s="634" t="str">
        <f t="shared" ref="BB143:BB206" si="322">A143&amp;U143</f>
        <v>15X</v>
      </c>
      <c r="BC143" s="634" t="str">
        <f t="shared" ref="BC143:BC206" si="323">A143&amp;AG143</f>
        <v>15</v>
      </c>
      <c r="BD143" s="640" t="str">
        <f t="shared" si="287"/>
        <v xml:space="preserve"> </v>
      </c>
      <c r="BE143" s="640" t="str">
        <f t="shared" si="288"/>
        <v xml:space="preserve"> </v>
      </c>
      <c r="BF143" s="640" t="str">
        <f t="shared" si="289"/>
        <v xml:space="preserve"> </v>
      </c>
      <c r="BG143" s="640" t="str">
        <f t="shared" si="290"/>
        <v xml:space="preserve"> </v>
      </c>
      <c r="BH143" s="640" t="str">
        <f t="shared" si="291"/>
        <v xml:space="preserve"> </v>
      </c>
      <c r="BI143" s="677" t="str">
        <f t="shared" si="292"/>
        <v xml:space="preserve"> </v>
      </c>
      <c r="BJ143" s="640" t="str">
        <f t="shared" si="293"/>
        <v xml:space="preserve"> </v>
      </c>
      <c r="BK143" s="305" t="str">
        <f t="shared" si="294"/>
        <v xml:space="preserve"> </v>
      </c>
      <c r="BL143" s="523" t="str">
        <f t="shared" ref="BL143:BL206" si="324">IF($AO143=$AS143,"F", IF($AS143=0," ","P"))</f>
        <v>F</v>
      </c>
      <c r="BM143" s="640" t="str">
        <f t="shared" si="295"/>
        <v xml:space="preserve"> </v>
      </c>
      <c r="BN143" s="640" t="str">
        <f t="shared" si="296"/>
        <v xml:space="preserve"> </v>
      </c>
      <c r="BO143" s="640" t="str">
        <f t="shared" si="297"/>
        <v xml:space="preserve"> </v>
      </c>
      <c r="BP143" s="640" t="str">
        <f t="shared" si="298"/>
        <v xml:space="preserve"> </v>
      </c>
      <c r="BQ143" s="640" t="str">
        <f t="shared" si="299"/>
        <v xml:space="preserve"> </v>
      </c>
      <c r="BR143" s="634">
        <f t="shared" si="300"/>
        <v>0</v>
      </c>
      <c r="BS143" s="728"/>
      <c r="BT143" s="640" t="str">
        <f t="shared" si="301"/>
        <v xml:space="preserve"> </v>
      </c>
    </row>
    <row r="144" spans="1:72" s="47" customFormat="1" ht="15" customHeight="1" x14ac:dyDescent="0.3">
      <c r="A144" s="43" t="s">
        <v>15</v>
      </c>
      <c r="B144" s="43" t="s">
        <v>133</v>
      </c>
      <c r="C144" s="134" t="str">
        <f>IF(VLOOKUP(B144,'Pivot Table'!$B$5:$G$2000,3,FALSE)=1,"Yes","No")</f>
        <v>Yes</v>
      </c>
      <c r="D144" s="170" t="str">
        <f t="shared" si="302"/>
        <v>Yes</v>
      </c>
      <c r="E144" s="170"/>
      <c r="F144" s="214">
        <v>41334</v>
      </c>
      <c r="G144" s="125" t="s">
        <v>1127</v>
      </c>
      <c r="H144" s="125" t="s">
        <v>1127</v>
      </c>
      <c r="I144" s="170"/>
      <c r="J144" s="170" t="s">
        <v>713</v>
      </c>
      <c r="K144" s="45" t="str">
        <f t="shared" si="303"/>
        <v>15</v>
      </c>
      <c r="L144" s="45" t="str">
        <f t="shared" si="304"/>
        <v>15X</v>
      </c>
      <c r="M144" s="113">
        <v>41365</v>
      </c>
      <c r="N144" s="252"/>
      <c r="O144" s="135" t="str">
        <f>IF(VLOOKUP(B144,'Pivot Table'!$B$5:$G$2000,2,FALSE)=1,"Yes","No")</f>
        <v>Yes</v>
      </c>
      <c r="P144" s="177" t="str">
        <f t="shared" si="305"/>
        <v>Yes</v>
      </c>
      <c r="Q144" s="177"/>
      <c r="R144" s="107">
        <v>41214</v>
      </c>
      <c r="S144" s="107" t="s">
        <v>1127</v>
      </c>
      <c r="T144" s="177"/>
      <c r="U144" s="177" t="s">
        <v>713</v>
      </c>
      <c r="V144" s="135" t="str">
        <f t="shared" si="306"/>
        <v>15</v>
      </c>
      <c r="W144" s="150" t="str">
        <f t="shared" si="307"/>
        <v>15X</v>
      </c>
      <c r="X144" s="107">
        <v>41244</v>
      </c>
      <c r="Y144" s="219"/>
      <c r="Z144" s="192" t="str">
        <f>IF(VLOOKUP(B144,'Pivot Table'!$B$5:$G$2000,5,FALSE)=1,"Yes","No")</f>
        <v>No</v>
      </c>
      <c r="AA144" s="192" t="str">
        <f>IF(VLOOKUP(B144,'Pivot Table'!$B$5:$G$2000,4,FALSE)=1,"Yes","No")</f>
        <v>No</v>
      </c>
      <c r="AB144" s="190" t="str">
        <f t="shared" si="277"/>
        <v xml:space="preserve"> </v>
      </c>
      <c r="AC144" s="190"/>
      <c r="AD144" s="190"/>
      <c r="AE144" s="191"/>
      <c r="AF144" s="190"/>
      <c r="AG144" s="190"/>
      <c r="AH144" s="189" t="str">
        <f t="shared" si="308"/>
        <v>15</v>
      </c>
      <c r="AI144" s="196" t="str">
        <f t="shared" si="309"/>
        <v>15</v>
      </c>
      <c r="AJ144" s="456"/>
      <c r="AK144" s="651"/>
      <c r="AL144" s="634">
        <f t="shared" si="310"/>
        <v>1</v>
      </c>
      <c r="AM144" s="634">
        <f t="shared" si="311"/>
        <v>1</v>
      </c>
      <c r="AN144" s="635">
        <f t="shared" si="312"/>
        <v>0</v>
      </c>
      <c r="AO144" s="636">
        <f t="shared" si="278"/>
        <v>2</v>
      </c>
      <c r="AP144" s="634">
        <f t="shared" si="313"/>
        <v>1</v>
      </c>
      <c r="AQ144" s="634">
        <f t="shared" si="314"/>
        <v>1</v>
      </c>
      <c r="AR144" s="634">
        <f t="shared" si="315"/>
        <v>0</v>
      </c>
      <c r="AS144" s="637">
        <f t="shared" si="279"/>
        <v>2</v>
      </c>
      <c r="AT144" s="638" t="str">
        <f t="shared" si="280"/>
        <v>F</v>
      </c>
      <c r="AU144" s="634">
        <f t="shared" si="316"/>
        <v>0</v>
      </c>
      <c r="AV144" s="634">
        <f t="shared" si="317"/>
        <v>0</v>
      </c>
      <c r="AW144" s="675" t="s">
        <v>1127</v>
      </c>
      <c r="AX144" s="639" t="str">
        <f t="shared" si="318"/>
        <v>15Yes</v>
      </c>
      <c r="AY144" s="639" t="str">
        <f t="shared" si="319"/>
        <v>15Yes</v>
      </c>
      <c r="AZ144" s="639" t="str">
        <f t="shared" si="320"/>
        <v>15No</v>
      </c>
      <c r="BA144" s="634" t="str">
        <f t="shared" si="321"/>
        <v>15X</v>
      </c>
      <c r="BB144" s="634" t="str">
        <f t="shared" si="322"/>
        <v>15X</v>
      </c>
      <c r="BC144" s="634" t="str">
        <f t="shared" si="323"/>
        <v>15</v>
      </c>
      <c r="BD144" s="640" t="str">
        <f t="shared" si="287"/>
        <v xml:space="preserve"> </v>
      </c>
      <c r="BE144" s="640" t="str">
        <f t="shared" si="288"/>
        <v xml:space="preserve"> </v>
      </c>
      <c r="BF144" s="640" t="str">
        <f t="shared" si="289"/>
        <v xml:space="preserve"> </v>
      </c>
      <c r="BG144" s="640" t="str">
        <f t="shared" si="290"/>
        <v xml:space="preserve"> </v>
      </c>
      <c r="BH144" s="640" t="str">
        <f t="shared" si="291"/>
        <v xml:space="preserve"> </v>
      </c>
      <c r="BI144" s="677" t="str">
        <f t="shared" si="292"/>
        <v xml:space="preserve"> </v>
      </c>
      <c r="BJ144" s="640" t="str">
        <f t="shared" si="293"/>
        <v xml:space="preserve"> </v>
      </c>
      <c r="BK144" s="305" t="str">
        <f t="shared" si="294"/>
        <v xml:space="preserve"> </v>
      </c>
      <c r="BL144" s="523" t="str">
        <f t="shared" si="324"/>
        <v>F</v>
      </c>
      <c r="BM144" s="640" t="str">
        <f t="shared" si="295"/>
        <v xml:space="preserve"> </v>
      </c>
      <c r="BN144" s="640" t="str">
        <f t="shared" si="296"/>
        <v xml:space="preserve"> </v>
      </c>
      <c r="BO144" s="640" t="str">
        <f t="shared" si="297"/>
        <v xml:space="preserve"> </v>
      </c>
      <c r="BP144" s="640" t="str">
        <f t="shared" si="298"/>
        <v xml:space="preserve"> </v>
      </c>
      <c r="BQ144" s="640" t="str">
        <f t="shared" si="299"/>
        <v xml:space="preserve"> </v>
      </c>
      <c r="BR144" s="634">
        <f t="shared" si="300"/>
        <v>0</v>
      </c>
      <c r="BS144" s="728"/>
      <c r="BT144" s="640" t="str">
        <f t="shared" si="301"/>
        <v xml:space="preserve"> </v>
      </c>
    </row>
    <row r="145" spans="1:72" s="47" customFormat="1" ht="15" customHeight="1" x14ac:dyDescent="0.3">
      <c r="A145" s="43" t="s">
        <v>15</v>
      </c>
      <c r="B145" s="43" t="s">
        <v>134</v>
      </c>
      <c r="C145" s="134" t="str">
        <f>IF(VLOOKUP(B145,'Pivot Table'!$B$5:$G$2000,3,FALSE)=1,"Yes","No")</f>
        <v>Yes</v>
      </c>
      <c r="D145" s="170" t="str">
        <f t="shared" si="302"/>
        <v>Yes</v>
      </c>
      <c r="E145" s="170"/>
      <c r="F145" s="214">
        <v>41334</v>
      </c>
      <c r="G145" s="125" t="s">
        <v>1127</v>
      </c>
      <c r="H145" s="125" t="s">
        <v>1127</v>
      </c>
      <c r="I145" s="170"/>
      <c r="J145" s="170" t="s">
        <v>713</v>
      </c>
      <c r="K145" s="45" t="str">
        <f t="shared" si="303"/>
        <v>15</v>
      </c>
      <c r="L145" s="45" t="str">
        <f t="shared" si="304"/>
        <v>15X</v>
      </c>
      <c r="M145" s="113">
        <v>41365</v>
      </c>
      <c r="N145" s="252"/>
      <c r="O145" s="135" t="str">
        <f>IF(VLOOKUP(B145,'Pivot Table'!$B$5:$G$2000,2,FALSE)=1,"Yes","No")</f>
        <v>Yes</v>
      </c>
      <c r="P145" s="177" t="str">
        <f t="shared" si="305"/>
        <v>Yes</v>
      </c>
      <c r="Q145" s="177"/>
      <c r="R145" s="107">
        <v>41214</v>
      </c>
      <c r="S145" s="107" t="s">
        <v>1127</v>
      </c>
      <c r="T145" s="177"/>
      <c r="U145" s="177" t="s">
        <v>713</v>
      </c>
      <c r="V145" s="135" t="str">
        <f t="shared" si="306"/>
        <v>15</v>
      </c>
      <c r="W145" s="150" t="str">
        <f t="shared" si="307"/>
        <v>15X</v>
      </c>
      <c r="X145" s="107">
        <v>41275</v>
      </c>
      <c r="Y145" s="219"/>
      <c r="Z145" s="192" t="str">
        <f>IF(VLOOKUP(B145,'Pivot Table'!$B$5:$G$2000,5,FALSE)=1,"Yes","No")</f>
        <v>No</v>
      </c>
      <c r="AA145" s="192" t="str">
        <f>IF(VLOOKUP(B145,'Pivot Table'!$B$5:$G$2000,4,FALSE)=1,"Yes","No")</f>
        <v>No</v>
      </c>
      <c r="AB145" s="190" t="str">
        <f t="shared" si="277"/>
        <v xml:space="preserve"> </v>
      </c>
      <c r="AC145" s="190"/>
      <c r="AD145" s="190"/>
      <c r="AE145" s="191"/>
      <c r="AF145" s="190"/>
      <c r="AG145" s="190"/>
      <c r="AH145" s="189" t="str">
        <f t="shared" si="308"/>
        <v>15</v>
      </c>
      <c r="AI145" s="196" t="str">
        <f t="shared" si="309"/>
        <v>15</v>
      </c>
      <c r="AJ145" s="456"/>
      <c r="AK145" s="651"/>
      <c r="AL145" s="634">
        <f t="shared" si="310"/>
        <v>1</v>
      </c>
      <c r="AM145" s="634">
        <f t="shared" si="311"/>
        <v>1</v>
      </c>
      <c r="AN145" s="635">
        <f t="shared" si="312"/>
        <v>0</v>
      </c>
      <c r="AO145" s="636">
        <f t="shared" si="278"/>
        <v>2</v>
      </c>
      <c r="AP145" s="634">
        <f t="shared" si="313"/>
        <v>1</v>
      </c>
      <c r="AQ145" s="634">
        <f t="shared" si="314"/>
        <v>1</v>
      </c>
      <c r="AR145" s="634">
        <f t="shared" si="315"/>
        <v>0</v>
      </c>
      <c r="AS145" s="637">
        <f t="shared" si="279"/>
        <v>2</v>
      </c>
      <c r="AT145" s="638" t="str">
        <f t="shared" si="280"/>
        <v>F</v>
      </c>
      <c r="AU145" s="634">
        <f t="shared" si="316"/>
        <v>0</v>
      </c>
      <c r="AV145" s="634">
        <f t="shared" si="317"/>
        <v>0</v>
      </c>
      <c r="AW145" s="675" t="s">
        <v>1127</v>
      </c>
      <c r="AX145" s="639" t="str">
        <f t="shared" si="318"/>
        <v>15Yes</v>
      </c>
      <c r="AY145" s="639" t="str">
        <f t="shared" si="319"/>
        <v>15Yes</v>
      </c>
      <c r="AZ145" s="639" t="str">
        <f t="shared" si="320"/>
        <v>15No</v>
      </c>
      <c r="BA145" s="634" t="str">
        <f t="shared" si="321"/>
        <v>15X</v>
      </c>
      <c r="BB145" s="634" t="str">
        <f t="shared" si="322"/>
        <v>15X</v>
      </c>
      <c r="BC145" s="634" t="str">
        <f t="shared" si="323"/>
        <v>15</v>
      </c>
      <c r="BD145" s="640" t="str">
        <f t="shared" si="287"/>
        <v xml:space="preserve"> </v>
      </c>
      <c r="BE145" s="640" t="str">
        <f t="shared" si="288"/>
        <v xml:space="preserve"> </v>
      </c>
      <c r="BF145" s="640" t="str">
        <f t="shared" si="289"/>
        <v xml:space="preserve"> </v>
      </c>
      <c r="BG145" s="640" t="str">
        <f t="shared" si="290"/>
        <v xml:space="preserve"> </v>
      </c>
      <c r="BH145" s="640" t="str">
        <f t="shared" si="291"/>
        <v xml:space="preserve"> </v>
      </c>
      <c r="BI145" s="677" t="str">
        <f t="shared" si="292"/>
        <v xml:space="preserve"> </v>
      </c>
      <c r="BJ145" s="640" t="str">
        <f t="shared" si="293"/>
        <v xml:space="preserve"> </v>
      </c>
      <c r="BK145" s="305" t="str">
        <f t="shared" si="294"/>
        <v xml:space="preserve"> </v>
      </c>
      <c r="BL145" s="523" t="str">
        <f t="shared" si="324"/>
        <v>F</v>
      </c>
      <c r="BM145" s="640" t="str">
        <f t="shared" si="295"/>
        <v xml:space="preserve"> </v>
      </c>
      <c r="BN145" s="640" t="str">
        <f t="shared" si="296"/>
        <v xml:space="preserve"> </v>
      </c>
      <c r="BO145" s="640" t="str">
        <f t="shared" si="297"/>
        <v xml:space="preserve"> </v>
      </c>
      <c r="BP145" s="640" t="str">
        <f t="shared" si="298"/>
        <v xml:space="preserve"> </v>
      </c>
      <c r="BQ145" s="640" t="str">
        <f t="shared" si="299"/>
        <v xml:space="preserve"> </v>
      </c>
      <c r="BR145" s="634">
        <f t="shared" si="300"/>
        <v>0</v>
      </c>
      <c r="BS145" s="728"/>
      <c r="BT145" s="640" t="str">
        <f t="shared" si="301"/>
        <v xml:space="preserve"> </v>
      </c>
    </row>
    <row r="146" spans="1:72" s="47" customFormat="1" ht="15" customHeight="1" x14ac:dyDescent="0.3">
      <c r="A146" s="43" t="s">
        <v>15</v>
      </c>
      <c r="B146" s="43" t="s">
        <v>135</v>
      </c>
      <c r="C146" s="134" t="str">
        <f>IF(VLOOKUP(B146,'Pivot Table'!$B$5:$G$2000,3,FALSE)=1,"Yes","No")</f>
        <v>Yes</v>
      </c>
      <c r="D146" s="170" t="str">
        <f t="shared" si="302"/>
        <v>Yes</v>
      </c>
      <c r="E146" s="170"/>
      <c r="F146" s="214">
        <v>41306</v>
      </c>
      <c r="G146" s="125" t="s">
        <v>1127</v>
      </c>
      <c r="H146" s="125" t="s">
        <v>1127</v>
      </c>
      <c r="I146" s="170"/>
      <c r="J146" s="170" t="s">
        <v>713</v>
      </c>
      <c r="K146" s="45" t="str">
        <f t="shared" si="303"/>
        <v>15</v>
      </c>
      <c r="L146" s="45" t="str">
        <f t="shared" si="304"/>
        <v>15X</v>
      </c>
      <c r="M146" s="113">
        <v>41334</v>
      </c>
      <c r="N146" s="252"/>
      <c r="O146" s="135" t="str">
        <f>IF(VLOOKUP(B146,'Pivot Table'!$B$5:$G$2000,2,FALSE)=1,"Yes","No")</f>
        <v>Yes</v>
      </c>
      <c r="P146" s="177" t="str">
        <f t="shared" si="305"/>
        <v>Yes</v>
      </c>
      <c r="Q146" s="177"/>
      <c r="R146" s="107">
        <v>41214</v>
      </c>
      <c r="S146" s="107" t="s">
        <v>1127</v>
      </c>
      <c r="T146" s="177"/>
      <c r="U146" s="177" t="s">
        <v>713</v>
      </c>
      <c r="V146" s="135" t="str">
        <f t="shared" si="306"/>
        <v>15</v>
      </c>
      <c r="W146" s="150" t="str">
        <f t="shared" si="307"/>
        <v>15X</v>
      </c>
      <c r="X146" s="107">
        <v>41244</v>
      </c>
      <c r="Y146" s="219"/>
      <c r="Z146" s="192" t="str">
        <f>IF(VLOOKUP(B146,'Pivot Table'!$B$5:$G$2000,5,FALSE)=1,"Yes","No")</f>
        <v>No</v>
      </c>
      <c r="AA146" s="192" t="str">
        <f>IF(VLOOKUP(B146,'Pivot Table'!$B$5:$G$2000,4,FALSE)=1,"Yes","No")</f>
        <v>No</v>
      </c>
      <c r="AB146" s="190" t="str">
        <f t="shared" si="277"/>
        <v xml:space="preserve"> </v>
      </c>
      <c r="AC146" s="190"/>
      <c r="AD146" s="190"/>
      <c r="AE146" s="191"/>
      <c r="AF146" s="190"/>
      <c r="AG146" s="190"/>
      <c r="AH146" s="189" t="str">
        <f t="shared" si="308"/>
        <v>15</v>
      </c>
      <c r="AI146" s="196" t="str">
        <f t="shared" si="309"/>
        <v>15</v>
      </c>
      <c r="AJ146" s="456"/>
      <c r="AK146" s="651"/>
      <c r="AL146" s="634">
        <f t="shared" si="310"/>
        <v>1</v>
      </c>
      <c r="AM146" s="634">
        <f t="shared" si="311"/>
        <v>1</v>
      </c>
      <c r="AN146" s="635">
        <f t="shared" si="312"/>
        <v>0</v>
      </c>
      <c r="AO146" s="636">
        <f t="shared" si="278"/>
        <v>2</v>
      </c>
      <c r="AP146" s="634">
        <f t="shared" si="313"/>
        <v>1</v>
      </c>
      <c r="AQ146" s="634">
        <f t="shared" si="314"/>
        <v>1</v>
      </c>
      <c r="AR146" s="634">
        <f t="shared" si="315"/>
        <v>0</v>
      </c>
      <c r="AS146" s="637">
        <f t="shared" si="279"/>
        <v>2</v>
      </c>
      <c r="AT146" s="638" t="str">
        <f t="shared" si="280"/>
        <v>F</v>
      </c>
      <c r="AU146" s="634">
        <f t="shared" si="316"/>
        <v>0</v>
      </c>
      <c r="AV146" s="634">
        <f t="shared" si="317"/>
        <v>0</v>
      </c>
      <c r="AW146" s="675" t="s">
        <v>1127</v>
      </c>
      <c r="AX146" s="639" t="str">
        <f t="shared" si="318"/>
        <v>15Yes</v>
      </c>
      <c r="AY146" s="639" t="str">
        <f t="shared" si="319"/>
        <v>15Yes</v>
      </c>
      <c r="AZ146" s="639" t="str">
        <f t="shared" si="320"/>
        <v>15No</v>
      </c>
      <c r="BA146" s="634" t="str">
        <f t="shared" si="321"/>
        <v>15X</v>
      </c>
      <c r="BB146" s="634" t="str">
        <f t="shared" si="322"/>
        <v>15X</v>
      </c>
      <c r="BC146" s="634" t="str">
        <f t="shared" si="323"/>
        <v>15</v>
      </c>
      <c r="BD146" s="640" t="str">
        <f t="shared" si="287"/>
        <v xml:space="preserve"> </v>
      </c>
      <c r="BE146" s="640" t="str">
        <f t="shared" si="288"/>
        <v xml:space="preserve"> </v>
      </c>
      <c r="BF146" s="640" t="str">
        <f t="shared" si="289"/>
        <v xml:space="preserve"> </v>
      </c>
      <c r="BG146" s="640" t="str">
        <f t="shared" si="290"/>
        <v xml:space="preserve"> </v>
      </c>
      <c r="BH146" s="640" t="str">
        <f t="shared" si="291"/>
        <v xml:space="preserve"> </v>
      </c>
      <c r="BI146" s="677" t="str">
        <f t="shared" si="292"/>
        <v xml:space="preserve"> </v>
      </c>
      <c r="BJ146" s="640" t="str">
        <f t="shared" si="293"/>
        <v xml:space="preserve"> </v>
      </c>
      <c r="BK146" s="305" t="str">
        <f t="shared" si="294"/>
        <v xml:space="preserve"> </v>
      </c>
      <c r="BL146" s="523" t="str">
        <f t="shared" si="324"/>
        <v>F</v>
      </c>
      <c r="BM146" s="640" t="str">
        <f t="shared" si="295"/>
        <v xml:space="preserve"> </v>
      </c>
      <c r="BN146" s="640" t="str">
        <f t="shared" si="296"/>
        <v xml:space="preserve"> </v>
      </c>
      <c r="BO146" s="640" t="str">
        <f t="shared" si="297"/>
        <v xml:space="preserve"> </v>
      </c>
      <c r="BP146" s="640" t="str">
        <f t="shared" si="298"/>
        <v xml:space="preserve"> </v>
      </c>
      <c r="BQ146" s="640" t="str">
        <f t="shared" si="299"/>
        <v xml:space="preserve"> </v>
      </c>
      <c r="BR146" s="634">
        <f t="shared" si="300"/>
        <v>0</v>
      </c>
      <c r="BS146" s="728"/>
      <c r="BT146" s="640" t="str">
        <f t="shared" si="301"/>
        <v xml:space="preserve"> </v>
      </c>
    </row>
    <row r="147" spans="1:72" s="47" customFormat="1" ht="15" customHeight="1" x14ac:dyDescent="0.3">
      <c r="A147" s="43" t="s">
        <v>15</v>
      </c>
      <c r="B147" s="43" t="s">
        <v>136</v>
      </c>
      <c r="C147" s="134" t="str">
        <f>IF(VLOOKUP(B147,'Pivot Table'!$B$5:$G$2000,3,FALSE)=1,"Yes","No")</f>
        <v>Yes</v>
      </c>
      <c r="D147" s="170" t="str">
        <f t="shared" si="302"/>
        <v>Yes</v>
      </c>
      <c r="E147" s="170"/>
      <c r="F147" s="214">
        <v>41487</v>
      </c>
      <c r="G147" s="125" t="s">
        <v>1127</v>
      </c>
      <c r="H147" s="125" t="s">
        <v>1127</v>
      </c>
      <c r="I147" s="170"/>
      <c r="J147" s="170" t="s">
        <v>713</v>
      </c>
      <c r="K147" s="45" t="str">
        <f t="shared" si="303"/>
        <v>15</v>
      </c>
      <c r="L147" s="45" t="str">
        <f t="shared" si="304"/>
        <v>15X</v>
      </c>
      <c r="M147" s="113">
        <v>41487</v>
      </c>
      <c r="N147" s="252"/>
      <c r="O147" s="135" t="str">
        <f>IF(VLOOKUP(B147,'Pivot Table'!$B$5:$G$2000,2,FALSE)=1,"Yes","No")</f>
        <v>Yes</v>
      </c>
      <c r="P147" s="177" t="str">
        <f t="shared" si="305"/>
        <v>Yes</v>
      </c>
      <c r="Q147" s="177"/>
      <c r="R147" s="107">
        <v>41334</v>
      </c>
      <c r="S147" s="107" t="s">
        <v>1127</v>
      </c>
      <c r="T147" s="177"/>
      <c r="U147" s="177" t="s">
        <v>713</v>
      </c>
      <c r="V147" s="135" t="str">
        <f t="shared" si="306"/>
        <v>15</v>
      </c>
      <c r="W147" s="150" t="str">
        <f t="shared" si="307"/>
        <v>15X</v>
      </c>
      <c r="X147" s="107">
        <v>41426</v>
      </c>
      <c r="Y147" s="219"/>
      <c r="Z147" s="192" t="str">
        <f>IF(VLOOKUP(B147,'Pivot Table'!$B$5:$G$2000,5,FALSE)=1,"Yes","No")</f>
        <v>No</v>
      </c>
      <c r="AA147" s="192" t="str">
        <f>IF(VLOOKUP(B147,'Pivot Table'!$B$5:$G$2000,4,FALSE)=1,"Yes","No")</f>
        <v>No</v>
      </c>
      <c r="AB147" s="190" t="str">
        <f t="shared" si="277"/>
        <v xml:space="preserve"> </v>
      </c>
      <c r="AC147" s="190"/>
      <c r="AD147" s="190"/>
      <c r="AE147" s="191"/>
      <c r="AF147" s="190"/>
      <c r="AG147" s="190"/>
      <c r="AH147" s="189" t="str">
        <f t="shared" si="308"/>
        <v>15</v>
      </c>
      <c r="AI147" s="196" t="str">
        <f t="shared" si="309"/>
        <v>15</v>
      </c>
      <c r="AJ147" s="456"/>
      <c r="AK147" s="651"/>
      <c r="AL147" s="634">
        <f t="shared" si="310"/>
        <v>1</v>
      </c>
      <c r="AM147" s="634">
        <f t="shared" si="311"/>
        <v>1</v>
      </c>
      <c r="AN147" s="635">
        <f t="shared" si="312"/>
        <v>0</v>
      </c>
      <c r="AO147" s="636">
        <f t="shared" si="278"/>
        <v>2</v>
      </c>
      <c r="AP147" s="634">
        <f t="shared" si="313"/>
        <v>1</v>
      </c>
      <c r="AQ147" s="634">
        <f t="shared" si="314"/>
        <v>1</v>
      </c>
      <c r="AR147" s="634">
        <f t="shared" si="315"/>
        <v>0</v>
      </c>
      <c r="AS147" s="637">
        <f t="shared" si="279"/>
        <v>2</v>
      </c>
      <c r="AT147" s="638" t="str">
        <f t="shared" si="280"/>
        <v>F</v>
      </c>
      <c r="AU147" s="634">
        <f t="shared" si="316"/>
        <v>0</v>
      </c>
      <c r="AV147" s="634">
        <f t="shared" si="317"/>
        <v>0</v>
      </c>
      <c r="AW147" s="675" t="s">
        <v>1127</v>
      </c>
      <c r="AX147" s="639" t="str">
        <f t="shared" si="318"/>
        <v>15Yes</v>
      </c>
      <c r="AY147" s="639" t="str">
        <f t="shared" si="319"/>
        <v>15Yes</v>
      </c>
      <c r="AZ147" s="639" t="str">
        <f t="shared" si="320"/>
        <v>15No</v>
      </c>
      <c r="BA147" s="634" t="str">
        <f t="shared" si="321"/>
        <v>15X</v>
      </c>
      <c r="BB147" s="634" t="str">
        <f t="shared" si="322"/>
        <v>15X</v>
      </c>
      <c r="BC147" s="634" t="str">
        <f t="shared" si="323"/>
        <v>15</v>
      </c>
      <c r="BD147" s="640" t="str">
        <f t="shared" si="287"/>
        <v xml:space="preserve"> </v>
      </c>
      <c r="BE147" s="640" t="str">
        <f t="shared" si="288"/>
        <v xml:space="preserve"> </v>
      </c>
      <c r="BF147" s="640" t="str">
        <f t="shared" si="289"/>
        <v xml:space="preserve"> </v>
      </c>
      <c r="BG147" s="640" t="str">
        <f t="shared" si="290"/>
        <v xml:space="preserve"> </v>
      </c>
      <c r="BH147" s="640" t="str">
        <f t="shared" si="291"/>
        <v xml:space="preserve"> </v>
      </c>
      <c r="BI147" s="677" t="str">
        <f t="shared" si="292"/>
        <v xml:space="preserve"> </v>
      </c>
      <c r="BJ147" s="640" t="str">
        <f t="shared" si="293"/>
        <v xml:space="preserve"> </v>
      </c>
      <c r="BK147" s="305" t="str">
        <f t="shared" si="294"/>
        <v xml:space="preserve"> </v>
      </c>
      <c r="BL147" s="523" t="str">
        <f t="shared" si="324"/>
        <v>F</v>
      </c>
      <c r="BM147" s="640" t="str">
        <f t="shared" si="295"/>
        <v xml:space="preserve"> </v>
      </c>
      <c r="BN147" s="640" t="str">
        <f t="shared" si="296"/>
        <v xml:space="preserve"> </v>
      </c>
      <c r="BO147" s="640" t="str">
        <f t="shared" si="297"/>
        <v xml:space="preserve"> </v>
      </c>
      <c r="BP147" s="640" t="str">
        <f t="shared" si="298"/>
        <v xml:space="preserve"> </v>
      </c>
      <c r="BQ147" s="640" t="str">
        <f t="shared" si="299"/>
        <v xml:space="preserve"> </v>
      </c>
      <c r="BR147" s="634">
        <f t="shared" si="300"/>
        <v>0</v>
      </c>
      <c r="BS147" s="728"/>
      <c r="BT147" s="640" t="str">
        <f t="shared" si="301"/>
        <v xml:space="preserve"> </v>
      </c>
    </row>
    <row r="148" spans="1:72" s="47" customFormat="1" ht="15" customHeight="1" x14ac:dyDescent="0.3">
      <c r="A148" s="43" t="s">
        <v>15</v>
      </c>
      <c r="B148" s="43" t="s">
        <v>137</v>
      </c>
      <c r="C148" s="134" t="str">
        <f>IF(VLOOKUP(B148,'Pivot Table'!$B$5:$G$2000,3,FALSE)=1,"Yes","No")</f>
        <v>Yes</v>
      </c>
      <c r="D148" s="170" t="str">
        <f t="shared" si="302"/>
        <v>Yes</v>
      </c>
      <c r="E148" s="170"/>
      <c r="F148" s="214">
        <v>41487</v>
      </c>
      <c r="G148" s="125" t="s">
        <v>1127</v>
      </c>
      <c r="H148" s="125" t="s">
        <v>1127</v>
      </c>
      <c r="I148" s="170"/>
      <c r="J148" s="170" t="s">
        <v>713</v>
      </c>
      <c r="K148" s="45" t="str">
        <f t="shared" si="303"/>
        <v>15</v>
      </c>
      <c r="L148" s="45" t="str">
        <f t="shared" si="304"/>
        <v>15X</v>
      </c>
      <c r="M148" s="113">
        <v>41487</v>
      </c>
      <c r="N148" s="252"/>
      <c r="O148" s="135" t="str">
        <f>IF(VLOOKUP(B148,'Pivot Table'!$B$5:$G$2000,2,FALSE)=1,"Yes","No")</f>
        <v>Yes</v>
      </c>
      <c r="P148" s="177" t="str">
        <f t="shared" si="305"/>
        <v>Yes</v>
      </c>
      <c r="Q148" s="177"/>
      <c r="R148" s="107">
        <v>41334</v>
      </c>
      <c r="S148" s="107" t="s">
        <v>1127</v>
      </c>
      <c r="T148" s="177"/>
      <c r="U148" s="177" t="s">
        <v>713</v>
      </c>
      <c r="V148" s="135" t="str">
        <f t="shared" si="306"/>
        <v>15</v>
      </c>
      <c r="W148" s="150" t="str">
        <f t="shared" si="307"/>
        <v>15X</v>
      </c>
      <c r="X148" s="107">
        <v>41426</v>
      </c>
      <c r="Y148" s="219"/>
      <c r="Z148" s="192" t="str">
        <f>IF(VLOOKUP(B148,'Pivot Table'!$B$5:$G$2000,5,FALSE)=1,"Yes","No")</f>
        <v>No</v>
      </c>
      <c r="AA148" s="192" t="str">
        <f>IF(VLOOKUP(B148,'Pivot Table'!$B$5:$G$2000,4,FALSE)=1,"Yes","No")</f>
        <v>No</v>
      </c>
      <c r="AB148" s="190" t="str">
        <f t="shared" si="277"/>
        <v xml:space="preserve"> </v>
      </c>
      <c r="AC148" s="190"/>
      <c r="AD148" s="190"/>
      <c r="AE148" s="191"/>
      <c r="AF148" s="190"/>
      <c r="AG148" s="190"/>
      <c r="AH148" s="189" t="str">
        <f t="shared" si="308"/>
        <v>15</v>
      </c>
      <c r="AI148" s="196" t="str">
        <f t="shared" si="309"/>
        <v>15</v>
      </c>
      <c r="AJ148" s="456"/>
      <c r="AK148" s="651"/>
      <c r="AL148" s="634">
        <f t="shared" si="310"/>
        <v>1</v>
      </c>
      <c r="AM148" s="634">
        <f t="shared" si="311"/>
        <v>1</v>
      </c>
      <c r="AN148" s="635">
        <f t="shared" si="312"/>
        <v>0</v>
      </c>
      <c r="AO148" s="636">
        <f t="shared" si="278"/>
        <v>2</v>
      </c>
      <c r="AP148" s="634">
        <f t="shared" si="313"/>
        <v>1</v>
      </c>
      <c r="AQ148" s="634">
        <f t="shared" si="314"/>
        <v>1</v>
      </c>
      <c r="AR148" s="634">
        <f t="shared" si="315"/>
        <v>0</v>
      </c>
      <c r="AS148" s="637">
        <f t="shared" si="279"/>
        <v>2</v>
      </c>
      <c r="AT148" s="638" t="str">
        <f t="shared" si="280"/>
        <v>F</v>
      </c>
      <c r="AU148" s="634">
        <f t="shared" si="316"/>
        <v>0</v>
      </c>
      <c r="AV148" s="634">
        <f t="shared" si="317"/>
        <v>0</v>
      </c>
      <c r="AW148" s="675" t="s">
        <v>1127</v>
      </c>
      <c r="AX148" s="639" t="str">
        <f t="shared" si="318"/>
        <v>15Yes</v>
      </c>
      <c r="AY148" s="639" t="str">
        <f t="shared" si="319"/>
        <v>15Yes</v>
      </c>
      <c r="AZ148" s="639" t="str">
        <f t="shared" si="320"/>
        <v>15No</v>
      </c>
      <c r="BA148" s="634" t="str">
        <f t="shared" si="321"/>
        <v>15X</v>
      </c>
      <c r="BB148" s="634" t="str">
        <f t="shared" si="322"/>
        <v>15X</v>
      </c>
      <c r="BC148" s="634" t="str">
        <f t="shared" si="323"/>
        <v>15</v>
      </c>
      <c r="BD148" s="640" t="str">
        <f t="shared" si="287"/>
        <v xml:space="preserve"> </v>
      </c>
      <c r="BE148" s="640" t="str">
        <f t="shared" si="288"/>
        <v xml:space="preserve"> </v>
      </c>
      <c r="BF148" s="640" t="str">
        <f t="shared" si="289"/>
        <v xml:space="preserve"> </v>
      </c>
      <c r="BG148" s="640" t="str">
        <f t="shared" si="290"/>
        <v xml:space="preserve"> </v>
      </c>
      <c r="BH148" s="640" t="str">
        <f t="shared" si="291"/>
        <v xml:space="preserve"> </v>
      </c>
      <c r="BI148" s="677" t="str">
        <f t="shared" si="292"/>
        <v xml:space="preserve"> </v>
      </c>
      <c r="BJ148" s="640" t="str">
        <f t="shared" si="293"/>
        <v xml:space="preserve"> </v>
      </c>
      <c r="BK148" s="305" t="str">
        <f t="shared" si="294"/>
        <v xml:space="preserve"> </v>
      </c>
      <c r="BL148" s="523" t="str">
        <f t="shared" si="324"/>
        <v>F</v>
      </c>
      <c r="BM148" s="640" t="str">
        <f t="shared" si="295"/>
        <v xml:space="preserve"> </v>
      </c>
      <c r="BN148" s="640" t="str">
        <f t="shared" si="296"/>
        <v xml:space="preserve"> </v>
      </c>
      <c r="BO148" s="640" t="str">
        <f t="shared" si="297"/>
        <v xml:space="preserve"> </v>
      </c>
      <c r="BP148" s="640" t="str">
        <f t="shared" si="298"/>
        <v xml:space="preserve"> </v>
      </c>
      <c r="BQ148" s="640" t="str">
        <f t="shared" si="299"/>
        <v xml:space="preserve"> </v>
      </c>
      <c r="BR148" s="634">
        <f t="shared" si="300"/>
        <v>0</v>
      </c>
      <c r="BS148" s="728"/>
      <c r="BT148" s="640" t="str">
        <f t="shared" si="301"/>
        <v xml:space="preserve"> </v>
      </c>
    </row>
    <row r="149" spans="1:72" s="47" customFormat="1" ht="15" customHeight="1" x14ac:dyDescent="0.3">
      <c r="A149" s="43" t="s">
        <v>15</v>
      </c>
      <c r="B149" s="43" t="s">
        <v>138</v>
      </c>
      <c r="C149" s="134" t="str">
        <f>IF(VLOOKUP(B149,'Pivot Table'!$B$5:$G$2000,3,FALSE)=1,"Yes","No")</f>
        <v>Yes</v>
      </c>
      <c r="D149" s="170" t="str">
        <f t="shared" si="302"/>
        <v>Yes</v>
      </c>
      <c r="E149" s="170"/>
      <c r="F149" s="214">
        <v>41334</v>
      </c>
      <c r="G149" s="125" t="s">
        <v>1127</v>
      </c>
      <c r="H149" s="125" t="s">
        <v>1127</v>
      </c>
      <c r="I149" s="170"/>
      <c r="J149" s="170" t="s">
        <v>713</v>
      </c>
      <c r="K149" s="45" t="str">
        <f t="shared" si="303"/>
        <v>15</v>
      </c>
      <c r="L149" s="45" t="str">
        <f t="shared" si="304"/>
        <v>15X</v>
      </c>
      <c r="M149" s="113">
        <v>41365</v>
      </c>
      <c r="N149" s="252"/>
      <c r="O149" s="135" t="str">
        <f>IF(VLOOKUP(B149,'Pivot Table'!$B$5:$G$2000,2,FALSE)=1,"Yes","No")</f>
        <v>Yes</v>
      </c>
      <c r="P149" s="177" t="str">
        <f t="shared" si="305"/>
        <v>Yes</v>
      </c>
      <c r="Q149" s="177"/>
      <c r="R149" s="107">
        <v>41214</v>
      </c>
      <c r="S149" s="107" t="s">
        <v>1127</v>
      </c>
      <c r="T149" s="177"/>
      <c r="U149" s="177" t="s">
        <v>713</v>
      </c>
      <c r="V149" s="135" t="str">
        <f t="shared" si="306"/>
        <v>15</v>
      </c>
      <c r="W149" s="150" t="str">
        <f t="shared" si="307"/>
        <v>15X</v>
      </c>
      <c r="X149" s="107">
        <v>41275</v>
      </c>
      <c r="Y149" s="219"/>
      <c r="Z149" s="192" t="str">
        <f>IF(VLOOKUP(B149,'Pivot Table'!$B$5:$G$2000,5,FALSE)=1,"Yes","No")</f>
        <v>No</v>
      </c>
      <c r="AA149" s="192" t="str">
        <f>IF(VLOOKUP(B149,'Pivot Table'!$B$5:$G$2000,4,FALSE)=1,"Yes","No")</f>
        <v>No</v>
      </c>
      <c r="AB149" s="190" t="str">
        <f t="shared" si="277"/>
        <v xml:space="preserve"> </v>
      </c>
      <c r="AC149" s="190"/>
      <c r="AD149" s="190"/>
      <c r="AE149" s="191"/>
      <c r="AF149" s="190"/>
      <c r="AG149" s="190"/>
      <c r="AH149" s="189" t="str">
        <f t="shared" si="308"/>
        <v>15</v>
      </c>
      <c r="AI149" s="196" t="str">
        <f t="shared" si="309"/>
        <v>15</v>
      </c>
      <c r="AJ149" s="456"/>
      <c r="AK149" s="651"/>
      <c r="AL149" s="634">
        <f t="shared" si="310"/>
        <v>1</v>
      </c>
      <c r="AM149" s="634">
        <f t="shared" si="311"/>
        <v>1</v>
      </c>
      <c r="AN149" s="635">
        <f t="shared" si="312"/>
        <v>0</v>
      </c>
      <c r="AO149" s="636">
        <f t="shared" si="278"/>
        <v>2</v>
      </c>
      <c r="AP149" s="634">
        <f t="shared" si="313"/>
        <v>1</v>
      </c>
      <c r="AQ149" s="634">
        <f t="shared" si="314"/>
        <v>1</v>
      </c>
      <c r="AR149" s="634">
        <f t="shared" si="315"/>
        <v>0</v>
      </c>
      <c r="AS149" s="637">
        <f t="shared" si="279"/>
        <v>2</v>
      </c>
      <c r="AT149" s="638" t="str">
        <f t="shared" si="280"/>
        <v>F</v>
      </c>
      <c r="AU149" s="634">
        <f t="shared" si="316"/>
        <v>0</v>
      </c>
      <c r="AV149" s="634">
        <f t="shared" si="317"/>
        <v>0</v>
      </c>
      <c r="AW149" s="675" t="s">
        <v>1127</v>
      </c>
      <c r="AX149" s="639" t="str">
        <f t="shared" si="318"/>
        <v>15Yes</v>
      </c>
      <c r="AY149" s="639" t="str">
        <f t="shared" si="319"/>
        <v>15Yes</v>
      </c>
      <c r="AZ149" s="639" t="str">
        <f t="shared" si="320"/>
        <v>15No</v>
      </c>
      <c r="BA149" s="634" t="str">
        <f t="shared" si="321"/>
        <v>15X</v>
      </c>
      <c r="BB149" s="634" t="str">
        <f t="shared" si="322"/>
        <v>15X</v>
      </c>
      <c r="BC149" s="634" t="str">
        <f t="shared" si="323"/>
        <v>15</v>
      </c>
      <c r="BD149" s="640" t="str">
        <f t="shared" si="287"/>
        <v xml:space="preserve"> </v>
      </c>
      <c r="BE149" s="640" t="str">
        <f t="shared" si="288"/>
        <v xml:space="preserve"> </v>
      </c>
      <c r="BF149" s="640" t="str">
        <f t="shared" si="289"/>
        <v xml:space="preserve"> </v>
      </c>
      <c r="BG149" s="640" t="str">
        <f t="shared" si="290"/>
        <v xml:space="preserve"> </v>
      </c>
      <c r="BH149" s="640" t="str">
        <f t="shared" si="291"/>
        <v xml:space="preserve"> </v>
      </c>
      <c r="BI149" s="677" t="str">
        <f t="shared" si="292"/>
        <v xml:space="preserve"> </v>
      </c>
      <c r="BJ149" s="640" t="str">
        <f t="shared" si="293"/>
        <v xml:space="preserve"> </v>
      </c>
      <c r="BK149" s="305" t="str">
        <f t="shared" si="294"/>
        <v xml:space="preserve"> </v>
      </c>
      <c r="BL149" s="523" t="str">
        <f t="shared" si="324"/>
        <v>F</v>
      </c>
      <c r="BM149" s="640" t="str">
        <f t="shared" si="295"/>
        <v xml:space="preserve"> </v>
      </c>
      <c r="BN149" s="640" t="str">
        <f t="shared" si="296"/>
        <v xml:space="preserve"> </v>
      </c>
      <c r="BO149" s="640" t="str">
        <f t="shared" si="297"/>
        <v xml:space="preserve"> </v>
      </c>
      <c r="BP149" s="640" t="str">
        <f t="shared" si="298"/>
        <v xml:space="preserve"> </v>
      </c>
      <c r="BQ149" s="640" t="str">
        <f t="shared" si="299"/>
        <v xml:space="preserve"> </v>
      </c>
      <c r="BR149" s="634">
        <f t="shared" si="300"/>
        <v>0</v>
      </c>
      <c r="BS149" s="728"/>
      <c r="BT149" s="640" t="str">
        <f t="shared" si="301"/>
        <v xml:space="preserve"> </v>
      </c>
    </row>
    <row r="150" spans="1:72" s="47" customFormat="1" ht="15" customHeight="1" x14ac:dyDescent="0.3">
      <c r="A150" s="43" t="s">
        <v>15</v>
      </c>
      <c r="B150" s="43" t="s">
        <v>139</v>
      </c>
      <c r="C150" s="134" t="str">
        <f>IF(VLOOKUP(B150,'Pivot Table'!$B$5:$G$2000,3,FALSE)=1,"Yes","No")</f>
        <v>Yes</v>
      </c>
      <c r="D150" s="170" t="str">
        <f t="shared" si="302"/>
        <v>Yes</v>
      </c>
      <c r="E150" s="170"/>
      <c r="F150" s="214">
        <v>41334</v>
      </c>
      <c r="G150" s="125" t="s">
        <v>1127</v>
      </c>
      <c r="H150" s="125" t="s">
        <v>1127</v>
      </c>
      <c r="I150" s="170"/>
      <c r="J150" s="170" t="s">
        <v>713</v>
      </c>
      <c r="K150" s="45" t="str">
        <f t="shared" si="303"/>
        <v>15</v>
      </c>
      <c r="L150" s="45" t="str">
        <f t="shared" si="304"/>
        <v>15X</v>
      </c>
      <c r="M150" s="113">
        <v>41365</v>
      </c>
      <c r="N150" s="252"/>
      <c r="O150" s="135" t="str">
        <f>IF(VLOOKUP(B150,'Pivot Table'!$B$5:$G$2000,2,FALSE)=1,"Yes","No")</f>
        <v>Yes</v>
      </c>
      <c r="P150" s="177" t="str">
        <f t="shared" si="305"/>
        <v>Yes</v>
      </c>
      <c r="Q150" s="177"/>
      <c r="R150" s="107">
        <v>41214</v>
      </c>
      <c r="S150" s="107" t="s">
        <v>1127</v>
      </c>
      <c r="T150" s="177"/>
      <c r="U150" s="177" t="s">
        <v>713</v>
      </c>
      <c r="V150" s="135" t="str">
        <f t="shared" si="306"/>
        <v>15</v>
      </c>
      <c r="W150" s="150" t="str">
        <f t="shared" si="307"/>
        <v>15X</v>
      </c>
      <c r="X150" s="107">
        <v>41275</v>
      </c>
      <c r="Y150" s="219"/>
      <c r="Z150" s="192" t="str">
        <f>IF(VLOOKUP(B150,'Pivot Table'!$B$5:$G$2000,5,FALSE)=1,"Yes","No")</f>
        <v>No</v>
      </c>
      <c r="AA150" s="192" t="str">
        <f>IF(VLOOKUP(B150,'Pivot Table'!$B$5:$G$2000,4,FALSE)=1,"Yes","No")</f>
        <v>No</v>
      </c>
      <c r="AB150" s="190" t="str">
        <f t="shared" si="277"/>
        <v xml:space="preserve"> </v>
      </c>
      <c r="AC150" s="190"/>
      <c r="AD150" s="190"/>
      <c r="AE150" s="191"/>
      <c r="AF150" s="190"/>
      <c r="AG150" s="190"/>
      <c r="AH150" s="189" t="str">
        <f t="shared" si="308"/>
        <v>15</v>
      </c>
      <c r="AI150" s="196" t="str">
        <f t="shared" si="309"/>
        <v>15</v>
      </c>
      <c r="AJ150" s="456"/>
      <c r="AK150" s="651"/>
      <c r="AL150" s="634">
        <f t="shared" si="310"/>
        <v>1</v>
      </c>
      <c r="AM150" s="634">
        <f t="shared" si="311"/>
        <v>1</v>
      </c>
      <c r="AN150" s="635">
        <f t="shared" si="312"/>
        <v>0</v>
      </c>
      <c r="AO150" s="636">
        <f t="shared" si="278"/>
        <v>2</v>
      </c>
      <c r="AP150" s="634">
        <f t="shared" si="313"/>
        <v>1</v>
      </c>
      <c r="AQ150" s="634">
        <f t="shared" si="314"/>
        <v>1</v>
      </c>
      <c r="AR150" s="634">
        <f t="shared" si="315"/>
        <v>0</v>
      </c>
      <c r="AS150" s="637">
        <f t="shared" si="279"/>
        <v>2</v>
      </c>
      <c r="AT150" s="638" t="str">
        <f t="shared" si="280"/>
        <v>F</v>
      </c>
      <c r="AU150" s="634">
        <f t="shared" si="316"/>
        <v>0</v>
      </c>
      <c r="AV150" s="634">
        <f t="shared" si="317"/>
        <v>0</v>
      </c>
      <c r="AW150" s="675" t="s">
        <v>1127</v>
      </c>
      <c r="AX150" s="639" t="str">
        <f t="shared" si="318"/>
        <v>15Yes</v>
      </c>
      <c r="AY150" s="639" t="str">
        <f t="shared" si="319"/>
        <v>15Yes</v>
      </c>
      <c r="AZ150" s="639" t="str">
        <f t="shared" si="320"/>
        <v>15No</v>
      </c>
      <c r="BA150" s="634" t="str">
        <f t="shared" si="321"/>
        <v>15X</v>
      </c>
      <c r="BB150" s="634" t="str">
        <f t="shared" si="322"/>
        <v>15X</v>
      </c>
      <c r="BC150" s="634" t="str">
        <f t="shared" si="323"/>
        <v>15</v>
      </c>
      <c r="BD150" s="640" t="str">
        <f t="shared" si="287"/>
        <v xml:space="preserve"> </v>
      </c>
      <c r="BE150" s="640" t="str">
        <f t="shared" si="288"/>
        <v xml:space="preserve"> </v>
      </c>
      <c r="BF150" s="640" t="str">
        <f t="shared" si="289"/>
        <v xml:space="preserve"> </v>
      </c>
      <c r="BG150" s="640" t="str">
        <f t="shared" si="290"/>
        <v xml:space="preserve"> </v>
      </c>
      <c r="BH150" s="640" t="str">
        <f t="shared" si="291"/>
        <v xml:space="preserve"> </v>
      </c>
      <c r="BI150" s="677" t="str">
        <f t="shared" si="292"/>
        <v xml:space="preserve"> </v>
      </c>
      <c r="BJ150" s="640" t="str">
        <f t="shared" si="293"/>
        <v xml:space="preserve"> </v>
      </c>
      <c r="BK150" s="305" t="str">
        <f t="shared" si="294"/>
        <v xml:space="preserve"> </v>
      </c>
      <c r="BL150" s="523" t="str">
        <f t="shared" si="324"/>
        <v>F</v>
      </c>
      <c r="BM150" s="640" t="str">
        <f t="shared" si="295"/>
        <v xml:space="preserve"> </v>
      </c>
      <c r="BN150" s="640" t="str">
        <f t="shared" si="296"/>
        <v xml:space="preserve"> </v>
      </c>
      <c r="BO150" s="640" t="str">
        <f t="shared" si="297"/>
        <v xml:space="preserve"> </v>
      </c>
      <c r="BP150" s="640" t="str">
        <f t="shared" si="298"/>
        <v xml:space="preserve"> </v>
      </c>
      <c r="BQ150" s="640" t="str">
        <f t="shared" si="299"/>
        <v xml:space="preserve"> </v>
      </c>
      <c r="BR150" s="634">
        <f t="shared" si="300"/>
        <v>0</v>
      </c>
      <c r="BS150" s="728"/>
      <c r="BT150" s="640" t="str">
        <f t="shared" si="301"/>
        <v xml:space="preserve"> </v>
      </c>
    </row>
    <row r="151" spans="1:72" s="47" customFormat="1" ht="15" customHeight="1" x14ac:dyDescent="0.3">
      <c r="A151" s="43" t="s">
        <v>15</v>
      </c>
      <c r="B151" s="43" t="s">
        <v>140</v>
      </c>
      <c r="C151" s="134" t="str">
        <f>IF(VLOOKUP(B151,'Pivot Table'!$B$5:$G$2000,3,FALSE)=1,"Yes","No")</f>
        <v>Yes</v>
      </c>
      <c r="D151" s="170" t="str">
        <f t="shared" si="302"/>
        <v>Yes</v>
      </c>
      <c r="E151" s="170"/>
      <c r="F151" s="214">
        <v>41334</v>
      </c>
      <c r="G151" s="125" t="s">
        <v>1127</v>
      </c>
      <c r="H151" s="125" t="s">
        <v>1127</v>
      </c>
      <c r="I151" s="170"/>
      <c r="J151" s="170" t="s">
        <v>713</v>
      </c>
      <c r="K151" s="45" t="str">
        <f t="shared" si="303"/>
        <v>15</v>
      </c>
      <c r="L151" s="45" t="str">
        <f t="shared" si="304"/>
        <v>15X</v>
      </c>
      <c r="M151" s="113">
        <v>41365</v>
      </c>
      <c r="N151" s="252"/>
      <c r="O151" s="135" t="str">
        <f>IF(VLOOKUP(B151,'Pivot Table'!$B$5:$G$2000,2,FALSE)=1,"Yes","No")</f>
        <v>Yes</v>
      </c>
      <c r="P151" s="177" t="str">
        <f t="shared" si="305"/>
        <v>Yes</v>
      </c>
      <c r="Q151" s="177"/>
      <c r="R151" s="107">
        <v>41214</v>
      </c>
      <c r="S151" s="107" t="s">
        <v>1127</v>
      </c>
      <c r="T151" s="177"/>
      <c r="U151" s="177" t="s">
        <v>713</v>
      </c>
      <c r="V151" s="135" t="str">
        <f t="shared" si="306"/>
        <v>15</v>
      </c>
      <c r="W151" s="150" t="str">
        <f t="shared" si="307"/>
        <v>15X</v>
      </c>
      <c r="X151" s="107">
        <v>41244</v>
      </c>
      <c r="Y151" s="219"/>
      <c r="Z151" s="192" t="str">
        <f>IF(VLOOKUP(B151,'Pivot Table'!$B$5:$G$2000,5,FALSE)=1,"Yes","No")</f>
        <v>No</v>
      </c>
      <c r="AA151" s="192" t="str">
        <f>IF(VLOOKUP(B151,'Pivot Table'!$B$5:$G$2000,4,FALSE)=1,"Yes","No")</f>
        <v>No</v>
      </c>
      <c r="AB151" s="190" t="str">
        <f t="shared" si="277"/>
        <v xml:space="preserve"> </v>
      </c>
      <c r="AC151" s="190"/>
      <c r="AD151" s="190"/>
      <c r="AE151" s="191"/>
      <c r="AF151" s="190"/>
      <c r="AG151" s="190"/>
      <c r="AH151" s="189" t="str">
        <f t="shared" si="308"/>
        <v>15</v>
      </c>
      <c r="AI151" s="196" t="str">
        <f t="shared" si="309"/>
        <v>15</v>
      </c>
      <c r="AJ151" s="456"/>
      <c r="AK151" s="651"/>
      <c r="AL151" s="634">
        <f t="shared" si="310"/>
        <v>1</v>
      </c>
      <c r="AM151" s="634">
        <f t="shared" si="311"/>
        <v>1</v>
      </c>
      <c r="AN151" s="635">
        <f t="shared" si="312"/>
        <v>0</v>
      </c>
      <c r="AO151" s="636">
        <f t="shared" si="278"/>
        <v>2</v>
      </c>
      <c r="AP151" s="634">
        <f t="shared" si="313"/>
        <v>1</v>
      </c>
      <c r="AQ151" s="634">
        <f t="shared" si="314"/>
        <v>1</v>
      </c>
      <c r="AR151" s="634">
        <f t="shared" si="315"/>
        <v>0</v>
      </c>
      <c r="AS151" s="637">
        <f t="shared" si="279"/>
        <v>2</v>
      </c>
      <c r="AT151" s="638" t="str">
        <f t="shared" si="280"/>
        <v>F</v>
      </c>
      <c r="AU151" s="634">
        <f t="shared" si="316"/>
        <v>0</v>
      </c>
      <c r="AV151" s="634">
        <f t="shared" si="317"/>
        <v>0</v>
      </c>
      <c r="AW151" s="675" t="s">
        <v>1127</v>
      </c>
      <c r="AX151" s="639" t="str">
        <f t="shared" si="318"/>
        <v>15Yes</v>
      </c>
      <c r="AY151" s="639" t="str">
        <f t="shared" si="319"/>
        <v>15Yes</v>
      </c>
      <c r="AZ151" s="639" t="str">
        <f t="shared" si="320"/>
        <v>15No</v>
      </c>
      <c r="BA151" s="634" t="str">
        <f t="shared" si="321"/>
        <v>15X</v>
      </c>
      <c r="BB151" s="634" t="str">
        <f t="shared" si="322"/>
        <v>15X</v>
      </c>
      <c r="BC151" s="634" t="str">
        <f t="shared" si="323"/>
        <v>15</v>
      </c>
      <c r="BD151" s="640" t="str">
        <f t="shared" si="287"/>
        <v xml:space="preserve"> </v>
      </c>
      <c r="BE151" s="640" t="str">
        <f t="shared" si="288"/>
        <v xml:space="preserve"> </v>
      </c>
      <c r="BF151" s="640" t="str">
        <f t="shared" si="289"/>
        <v xml:space="preserve"> </v>
      </c>
      <c r="BG151" s="640" t="str">
        <f t="shared" si="290"/>
        <v xml:space="preserve"> </v>
      </c>
      <c r="BH151" s="640" t="str">
        <f t="shared" si="291"/>
        <v xml:space="preserve"> </v>
      </c>
      <c r="BI151" s="677" t="str">
        <f t="shared" si="292"/>
        <v xml:space="preserve"> </v>
      </c>
      <c r="BJ151" s="640" t="str">
        <f t="shared" si="293"/>
        <v xml:space="preserve"> </v>
      </c>
      <c r="BK151" s="305" t="str">
        <f t="shared" si="294"/>
        <v xml:space="preserve"> </v>
      </c>
      <c r="BL151" s="523" t="str">
        <f t="shared" si="324"/>
        <v>F</v>
      </c>
      <c r="BM151" s="640" t="str">
        <f t="shared" si="295"/>
        <v xml:space="preserve"> </v>
      </c>
      <c r="BN151" s="640" t="str">
        <f t="shared" si="296"/>
        <v xml:space="preserve"> </v>
      </c>
      <c r="BO151" s="640" t="str">
        <f t="shared" si="297"/>
        <v xml:space="preserve"> </v>
      </c>
      <c r="BP151" s="640" t="str">
        <f t="shared" si="298"/>
        <v xml:space="preserve"> </v>
      </c>
      <c r="BQ151" s="640" t="str">
        <f t="shared" si="299"/>
        <v xml:space="preserve"> </v>
      </c>
      <c r="BR151" s="634">
        <f t="shared" si="300"/>
        <v>0</v>
      </c>
      <c r="BS151" s="728"/>
      <c r="BT151" s="640" t="str">
        <f t="shared" si="301"/>
        <v xml:space="preserve"> </v>
      </c>
    </row>
    <row r="152" spans="1:72" s="47" customFormat="1" ht="15" customHeight="1" x14ac:dyDescent="0.3">
      <c r="A152" s="43" t="s">
        <v>15</v>
      </c>
      <c r="B152" s="43" t="s">
        <v>141</v>
      </c>
      <c r="C152" s="134" t="str">
        <f>IF(VLOOKUP(B152,'Pivot Table'!$B$5:$G$2000,3,FALSE)=1,"Yes","No")</f>
        <v>Yes</v>
      </c>
      <c r="D152" s="170" t="str">
        <f t="shared" si="302"/>
        <v>Yes</v>
      </c>
      <c r="E152" s="170"/>
      <c r="F152" s="214">
        <v>41487</v>
      </c>
      <c r="G152" s="125" t="s">
        <v>1127</v>
      </c>
      <c r="H152" s="125" t="s">
        <v>1127</v>
      </c>
      <c r="I152" s="170"/>
      <c r="J152" s="170" t="s">
        <v>713</v>
      </c>
      <c r="K152" s="45" t="str">
        <f t="shared" si="303"/>
        <v>15</v>
      </c>
      <c r="L152" s="45" t="str">
        <f t="shared" si="304"/>
        <v>15X</v>
      </c>
      <c r="M152" s="113">
        <v>41487</v>
      </c>
      <c r="N152" s="252"/>
      <c r="O152" s="135" t="str">
        <f>IF(VLOOKUP(B152,'Pivot Table'!$B$5:$G$2000,2,FALSE)=1,"Yes","No")</f>
        <v>Yes</v>
      </c>
      <c r="P152" s="177" t="str">
        <f t="shared" si="305"/>
        <v>Yes</v>
      </c>
      <c r="Q152" s="177"/>
      <c r="R152" s="107">
        <v>41334</v>
      </c>
      <c r="S152" s="107" t="s">
        <v>1127</v>
      </c>
      <c r="T152" s="177"/>
      <c r="U152" s="177" t="s">
        <v>713</v>
      </c>
      <c r="V152" s="135" t="str">
        <f t="shared" si="306"/>
        <v>15</v>
      </c>
      <c r="W152" s="150" t="str">
        <f t="shared" si="307"/>
        <v>15X</v>
      </c>
      <c r="X152" s="107">
        <v>41426</v>
      </c>
      <c r="Y152" s="219"/>
      <c r="Z152" s="192" t="str">
        <f>IF(VLOOKUP(B152,'Pivot Table'!$B$5:$G$2000,5,FALSE)=1,"Yes","No")</f>
        <v>No</v>
      </c>
      <c r="AA152" s="192" t="str">
        <f>IF(VLOOKUP(B152,'Pivot Table'!$B$5:$G$2000,4,FALSE)=1,"Yes","No")</f>
        <v>No</v>
      </c>
      <c r="AB152" s="190" t="str">
        <f t="shared" si="277"/>
        <v xml:space="preserve"> </v>
      </c>
      <c r="AC152" s="190"/>
      <c r="AD152" s="190"/>
      <c r="AE152" s="191"/>
      <c r="AF152" s="190"/>
      <c r="AG152" s="190"/>
      <c r="AH152" s="189" t="str">
        <f t="shared" si="308"/>
        <v>15</v>
      </c>
      <c r="AI152" s="196" t="str">
        <f t="shared" si="309"/>
        <v>15</v>
      </c>
      <c r="AJ152" s="456"/>
      <c r="AK152" s="651"/>
      <c r="AL152" s="634">
        <f t="shared" si="310"/>
        <v>1</v>
      </c>
      <c r="AM152" s="634">
        <f t="shared" si="311"/>
        <v>1</v>
      </c>
      <c r="AN152" s="635">
        <f t="shared" si="312"/>
        <v>0</v>
      </c>
      <c r="AO152" s="636">
        <f t="shared" si="278"/>
        <v>2</v>
      </c>
      <c r="AP152" s="634">
        <f t="shared" si="313"/>
        <v>1</v>
      </c>
      <c r="AQ152" s="634">
        <f t="shared" si="314"/>
        <v>1</v>
      </c>
      <c r="AR152" s="634">
        <f t="shared" si="315"/>
        <v>0</v>
      </c>
      <c r="AS152" s="637">
        <f t="shared" si="279"/>
        <v>2</v>
      </c>
      <c r="AT152" s="638" t="str">
        <f t="shared" si="280"/>
        <v>F</v>
      </c>
      <c r="AU152" s="634">
        <f t="shared" si="316"/>
        <v>0</v>
      </c>
      <c r="AV152" s="634">
        <f t="shared" si="317"/>
        <v>0</v>
      </c>
      <c r="AW152" s="675" t="s">
        <v>1127</v>
      </c>
      <c r="AX152" s="639" t="str">
        <f t="shared" si="318"/>
        <v>15Yes</v>
      </c>
      <c r="AY152" s="639" t="str">
        <f t="shared" si="319"/>
        <v>15Yes</v>
      </c>
      <c r="AZ152" s="639" t="str">
        <f t="shared" si="320"/>
        <v>15No</v>
      </c>
      <c r="BA152" s="634" t="str">
        <f t="shared" si="321"/>
        <v>15X</v>
      </c>
      <c r="BB152" s="634" t="str">
        <f t="shared" si="322"/>
        <v>15X</v>
      </c>
      <c r="BC152" s="634" t="str">
        <f t="shared" si="323"/>
        <v>15</v>
      </c>
      <c r="BD152" s="640" t="str">
        <f t="shared" si="287"/>
        <v xml:space="preserve"> </v>
      </c>
      <c r="BE152" s="640" t="str">
        <f t="shared" si="288"/>
        <v xml:space="preserve"> </v>
      </c>
      <c r="BF152" s="640" t="str">
        <f t="shared" si="289"/>
        <v xml:space="preserve"> </v>
      </c>
      <c r="BG152" s="640" t="str">
        <f t="shared" si="290"/>
        <v xml:space="preserve"> </v>
      </c>
      <c r="BH152" s="640" t="str">
        <f t="shared" si="291"/>
        <v xml:space="preserve"> </v>
      </c>
      <c r="BI152" s="677" t="str">
        <f t="shared" si="292"/>
        <v xml:space="preserve"> </v>
      </c>
      <c r="BJ152" s="640" t="str">
        <f t="shared" si="293"/>
        <v xml:space="preserve"> </v>
      </c>
      <c r="BK152" s="305" t="str">
        <f t="shared" si="294"/>
        <v xml:space="preserve"> </v>
      </c>
      <c r="BL152" s="523" t="str">
        <f t="shared" si="324"/>
        <v>F</v>
      </c>
      <c r="BM152" s="640" t="str">
        <f t="shared" si="295"/>
        <v xml:space="preserve"> </v>
      </c>
      <c r="BN152" s="640" t="str">
        <f t="shared" si="296"/>
        <v xml:space="preserve"> </v>
      </c>
      <c r="BO152" s="640" t="str">
        <f t="shared" si="297"/>
        <v xml:space="preserve"> </v>
      </c>
      <c r="BP152" s="640" t="str">
        <f t="shared" si="298"/>
        <v xml:space="preserve"> </v>
      </c>
      <c r="BQ152" s="640" t="str">
        <f t="shared" si="299"/>
        <v xml:space="preserve"> </v>
      </c>
      <c r="BR152" s="634">
        <f t="shared" si="300"/>
        <v>0</v>
      </c>
      <c r="BS152" s="728"/>
      <c r="BT152" s="640" t="str">
        <f t="shared" si="301"/>
        <v xml:space="preserve"> </v>
      </c>
    </row>
    <row r="153" spans="1:72" s="47" customFormat="1" ht="15" customHeight="1" x14ac:dyDescent="0.3">
      <c r="A153" s="43" t="s">
        <v>15</v>
      </c>
      <c r="B153" s="43" t="s">
        <v>142</v>
      </c>
      <c r="C153" s="134" t="str">
        <f>IF(VLOOKUP(B153,'Pivot Table'!$B$5:$G$2000,3,FALSE)=1,"Yes","No")</f>
        <v>Yes</v>
      </c>
      <c r="D153" s="170" t="str">
        <f t="shared" si="302"/>
        <v>Yes</v>
      </c>
      <c r="E153" s="170"/>
      <c r="F153" s="214">
        <v>41334</v>
      </c>
      <c r="G153" s="125" t="s">
        <v>1127</v>
      </c>
      <c r="H153" s="125" t="s">
        <v>1127</v>
      </c>
      <c r="I153" s="170"/>
      <c r="J153" s="170" t="s">
        <v>713</v>
      </c>
      <c r="K153" s="45" t="str">
        <f t="shared" si="303"/>
        <v>15</v>
      </c>
      <c r="L153" s="45" t="str">
        <f t="shared" si="304"/>
        <v>15X</v>
      </c>
      <c r="M153" s="113">
        <v>41365</v>
      </c>
      <c r="N153" s="252"/>
      <c r="O153" s="135" t="str">
        <f>IF(VLOOKUP(B153,'Pivot Table'!$B$5:$G$2000,2,FALSE)=1,"Yes","No")</f>
        <v>Yes</v>
      </c>
      <c r="P153" s="177" t="str">
        <f t="shared" si="305"/>
        <v>Yes</v>
      </c>
      <c r="Q153" s="177"/>
      <c r="R153" s="107">
        <v>41214</v>
      </c>
      <c r="S153" s="107" t="s">
        <v>1127</v>
      </c>
      <c r="T153" s="177"/>
      <c r="U153" s="177" t="s">
        <v>713</v>
      </c>
      <c r="V153" s="135" t="str">
        <f t="shared" si="306"/>
        <v>15</v>
      </c>
      <c r="W153" s="150" t="str">
        <f t="shared" si="307"/>
        <v>15X</v>
      </c>
      <c r="X153" s="107">
        <v>41275</v>
      </c>
      <c r="Y153" s="219"/>
      <c r="Z153" s="192" t="str">
        <f>IF(VLOOKUP(B153,'Pivot Table'!$B$5:$G$2000,5,FALSE)=1,"Yes","No")</f>
        <v>No</v>
      </c>
      <c r="AA153" s="192" t="str">
        <f>IF(VLOOKUP(B153,'Pivot Table'!$B$5:$G$2000,4,FALSE)=1,"Yes","No")</f>
        <v>No</v>
      </c>
      <c r="AB153" s="190" t="str">
        <f t="shared" si="277"/>
        <v xml:space="preserve"> </v>
      </c>
      <c r="AC153" s="190"/>
      <c r="AD153" s="190"/>
      <c r="AE153" s="191"/>
      <c r="AF153" s="190"/>
      <c r="AG153" s="190"/>
      <c r="AH153" s="189" t="str">
        <f t="shared" si="308"/>
        <v>15</v>
      </c>
      <c r="AI153" s="196" t="str">
        <f t="shared" si="309"/>
        <v>15</v>
      </c>
      <c r="AJ153" s="456"/>
      <c r="AK153" s="651"/>
      <c r="AL153" s="634">
        <f t="shared" si="310"/>
        <v>1</v>
      </c>
      <c r="AM153" s="634">
        <f t="shared" si="311"/>
        <v>1</v>
      </c>
      <c r="AN153" s="635">
        <f t="shared" si="312"/>
        <v>0</v>
      </c>
      <c r="AO153" s="636">
        <f t="shared" si="278"/>
        <v>2</v>
      </c>
      <c r="AP153" s="634">
        <f t="shared" si="313"/>
        <v>1</v>
      </c>
      <c r="AQ153" s="634">
        <f t="shared" si="314"/>
        <v>1</v>
      </c>
      <c r="AR153" s="634">
        <f t="shared" si="315"/>
        <v>0</v>
      </c>
      <c r="AS153" s="637">
        <f t="shared" si="279"/>
        <v>2</v>
      </c>
      <c r="AT153" s="638" t="str">
        <f t="shared" si="280"/>
        <v>F</v>
      </c>
      <c r="AU153" s="634">
        <f t="shared" si="316"/>
        <v>0</v>
      </c>
      <c r="AV153" s="634">
        <f t="shared" si="317"/>
        <v>0</v>
      </c>
      <c r="AW153" s="675" t="s">
        <v>1127</v>
      </c>
      <c r="AX153" s="639" t="str">
        <f t="shared" si="318"/>
        <v>15Yes</v>
      </c>
      <c r="AY153" s="639" t="str">
        <f t="shared" si="319"/>
        <v>15Yes</v>
      </c>
      <c r="AZ153" s="639" t="str">
        <f t="shared" si="320"/>
        <v>15No</v>
      </c>
      <c r="BA153" s="634" t="str">
        <f t="shared" si="321"/>
        <v>15X</v>
      </c>
      <c r="BB153" s="634" t="str">
        <f t="shared" si="322"/>
        <v>15X</v>
      </c>
      <c r="BC153" s="634" t="str">
        <f t="shared" si="323"/>
        <v>15</v>
      </c>
      <c r="BD153" s="640" t="str">
        <f t="shared" si="287"/>
        <v xml:space="preserve"> </v>
      </c>
      <c r="BE153" s="640" t="str">
        <f t="shared" si="288"/>
        <v xml:space="preserve"> </v>
      </c>
      <c r="BF153" s="640" t="str">
        <f t="shared" si="289"/>
        <v xml:space="preserve"> </v>
      </c>
      <c r="BG153" s="640" t="str">
        <f t="shared" si="290"/>
        <v xml:space="preserve"> </v>
      </c>
      <c r="BH153" s="640" t="str">
        <f t="shared" si="291"/>
        <v xml:space="preserve"> </v>
      </c>
      <c r="BI153" s="677" t="str">
        <f t="shared" si="292"/>
        <v xml:space="preserve"> </v>
      </c>
      <c r="BJ153" s="640" t="str">
        <f t="shared" si="293"/>
        <v xml:space="preserve"> </v>
      </c>
      <c r="BK153" s="305" t="str">
        <f t="shared" si="294"/>
        <v xml:space="preserve"> </v>
      </c>
      <c r="BL153" s="523" t="str">
        <f t="shared" si="324"/>
        <v>F</v>
      </c>
      <c r="BM153" s="640" t="str">
        <f t="shared" si="295"/>
        <v xml:space="preserve"> </v>
      </c>
      <c r="BN153" s="640" t="str">
        <f t="shared" si="296"/>
        <v xml:space="preserve"> </v>
      </c>
      <c r="BO153" s="640" t="str">
        <f t="shared" si="297"/>
        <v xml:space="preserve"> </v>
      </c>
      <c r="BP153" s="640" t="str">
        <f t="shared" si="298"/>
        <v xml:space="preserve"> </v>
      </c>
      <c r="BQ153" s="640" t="str">
        <f t="shared" si="299"/>
        <v xml:space="preserve"> </v>
      </c>
      <c r="BR153" s="634">
        <f t="shared" si="300"/>
        <v>0</v>
      </c>
      <c r="BS153" s="728"/>
      <c r="BT153" s="640" t="str">
        <f t="shared" si="301"/>
        <v xml:space="preserve"> </v>
      </c>
    </row>
    <row r="154" spans="1:72" s="47" customFormat="1" ht="15" customHeight="1" x14ac:dyDescent="0.3">
      <c r="A154" s="43" t="s">
        <v>15</v>
      </c>
      <c r="B154" s="43" t="s">
        <v>143</v>
      </c>
      <c r="C154" s="134" t="str">
        <f>IF(VLOOKUP(B154,'Pivot Table'!$B$5:$G$2000,3,FALSE)=1,"Yes","No")</f>
        <v>Yes</v>
      </c>
      <c r="D154" s="170" t="str">
        <f t="shared" si="302"/>
        <v>Yes</v>
      </c>
      <c r="E154" s="170"/>
      <c r="F154" s="214">
        <v>41334</v>
      </c>
      <c r="G154" s="125" t="s">
        <v>1127</v>
      </c>
      <c r="H154" s="125" t="s">
        <v>1127</v>
      </c>
      <c r="I154" s="170"/>
      <c r="J154" s="170" t="s">
        <v>713</v>
      </c>
      <c r="K154" s="45" t="str">
        <f t="shared" si="303"/>
        <v>15</v>
      </c>
      <c r="L154" s="45" t="str">
        <f t="shared" si="304"/>
        <v>15X</v>
      </c>
      <c r="M154" s="113">
        <v>41365</v>
      </c>
      <c r="N154" s="252"/>
      <c r="O154" s="135" t="str">
        <f>IF(VLOOKUP(B154,'Pivot Table'!$B$5:$G$2000,2,FALSE)=1,"Yes","No")</f>
        <v>Yes</v>
      </c>
      <c r="P154" s="177" t="str">
        <f t="shared" si="305"/>
        <v>Yes</v>
      </c>
      <c r="Q154" s="177"/>
      <c r="R154" s="107">
        <v>41214</v>
      </c>
      <c r="S154" s="107" t="s">
        <v>1127</v>
      </c>
      <c r="T154" s="177"/>
      <c r="U154" s="177" t="s">
        <v>713</v>
      </c>
      <c r="V154" s="135" t="str">
        <f t="shared" si="306"/>
        <v>15</v>
      </c>
      <c r="W154" s="150" t="str">
        <f t="shared" si="307"/>
        <v>15X</v>
      </c>
      <c r="X154" s="107">
        <v>41244</v>
      </c>
      <c r="Y154" s="219"/>
      <c r="Z154" s="192" t="str">
        <f>IF(VLOOKUP(B154,'Pivot Table'!$B$5:$G$2000,5,FALSE)=1,"Yes","No")</f>
        <v>No</v>
      </c>
      <c r="AA154" s="192" t="str">
        <f>IF(VLOOKUP(B154,'Pivot Table'!$B$5:$G$2000,4,FALSE)=1,"Yes","No")</f>
        <v>No</v>
      </c>
      <c r="AB154" s="190" t="str">
        <f t="shared" si="277"/>
        <v xml:space="preserve"> </v>
      </c>
      <c r="AC154" s="190"/>
      <c r="AD154" s="190"/>
      <c r="AE154" s="191"/>
      <c r="AF154" s="190"/>
      <c r="AG154" s="190"/>
      <c r="AH154" s="189" t="str">
        <f t="shared" si="308"/>
        <v>15</v>
      </c>
      <c r="AI154" s="196" t="str">
        <f t="shared" si="309"/>
        <v>15</v>
      </c>
      <c r="AJ154" s="456"/>
      <c r="AK154" s="651"/>
      <c r="AL154" s="634">
        <f t="shared" si="310"/>
        <v>1</v>
      </c>
      <c r="AM154" s="634">
        <f t="shared" si="311"/>
        <v>1</v>
      </c>
      <c r="AN154" s="635">
        <f t="shared" si="312"/>
        <v>0</v>
      </c>
      <c r="AO154" s="636">
        <f t="shared" si="278"/>
        <v>2</v>
      </c>
      <c r="AP154" s="634">
        <f t="shared" si="313"/>
        <v>1</v>
      </c>
      <c r="AQ154" s="634">
        <f t="shared" si="314"/>
        <v>1</v>
      </c>
      <c r="AR154" s="634">
        <f t="shared" si="315"/>
        <v>0</v>
      </c>
      <c r="AS154" s="637">
        <f t="shared" si="279"/>
        <v>2</v>
      </c>
      <c r="AT154" s="638" t="str">
        <f t="shared" si="280"/>
        <v>F</v>
      </c>
      <c r="AU154" s="634">
        <f t="shared" si="316"/>
        <v>0</v>
      </c>
      <c r="AV154" s="634">
        <f t="shared" si="317"/>
        <v>0</v>
      </c>
      <c r="AW154" s="675" t="s">
        <v>1127</v>
      </c>
      <c r="AX154" s="639" t="str">
        <f t="shared" si="318"/>
        <v>15Yes</v>
      </c>
      <c r="AY154" s="639" t="str">
        <f t="shared" si="319"/>
        <v>15Yes</v>
      </c>
      <c r="AZ154" s="639" t="str">
        <f t="shared" si="320"/>
        <v>15No</v>
      </c>
      <c r="BA154" s="634" t="str">
        <f t="shared" si="321"/>
        <v>15X</v>
      </c>
      <c r="BB154" s="634" t="str">
        <f t="shared" si="322"/>
        <v>15X</v>
      </c>
      <c r="BC154" s="634" t="str">
        <f t="shared" si="323"/>
        <v>15</v>
      </c>
      <c r="BD154" s="640" t="str">
        <f t="shared" si="287"/>
        <v xml:space="preserve"> </v>
      </c>
      <c r="BE154" s="640" t="str">
        <f t="shared" si="288"/>
        <v xml:space="preserve"> </v>
      </c>
      <c r="BF154" s="640" t="str">
        <f t="shared" si="289"/>
        <v xml:space="preserve"> </v>
      </c>
      <c r="BG154" s="640" t="str">
        <f t="shared" si="290"/>
        <v xml:space="preserve"> </v>
      </c>
      <c r="BH154" s="640" t="str">
        <f t="shared" si="291"/>
        <v xml:space="preserve"> </v>
      </c>
      <c r="BI154" s="677" t="str">
        <f t="shared" si="292"/>
        <v xml:space="preserve"> </v>
      </c>
      <c r="BJ154" s="640" t="str">
        <f t="shared" si="293"/>
        <v xml:space="preserve"> </v>
      </c>
      <c r="BK154" s="305" t="str">
        <f t="shared" si="294"/>
        <v xml:space="preserve"> </v>
      </c>
      <c r="BL154" s="523" t="str">
        <f t="shared" si="324"/>
        <v>F</v>
      </c>
      <c r="BM154" s="640" t="str">
        <f t="shared" si="295"/>
        <v xml:space="preserve"> </v>
      </c>
      <c r="BN154" s="640" t="str">
        <f t="shared" si="296"/>
        <v xml:space="preserve"> </v>
      </c>
      <c r="BO154" s="640" t="str">
        <f t="shared" si="297"/>
        <v xml:space="preserve"> </v>
      </c>
      <c r="BP154" s="640" t="str">
        <f t="shared" si="298"/>
        <v xml:space="preserve"> </v>
      </c>
      <c r="BQ154" s="640" t="str">
        <f t="shared" si="299"/>
        <v xml:space="preserve"> </v>
      </c>
      <c r="BR154" s="634">
        <f t="shared" si="300"/>
        <v>0</v>
      </c>
      <c r="BS154" s="728"/>
      <c r="BT154" s="640" t="str">
        <f t="shared" si="301"/>
        <v xml:space="preserve"> </v>
      </c>
    </row>
    <row r="155" spans="1:72" s="47" customFormat="1" ht="15" customHeight="1" x14ac:dyDescent="0.3">
      <c r="A155" s="43" t="s">
        <v>15</v>
      </c>
      <c r="B155" s="43" t="s">
        <v>144</v>
      </c>
      <c r="C155" s="134" t="str">
        <f>IF(VLOOKUP(B155,'Pivot Table'!$B$5:$G$2000,3,FALSE)=1,"Yes","No")</f>
        <v>Yes</v>
      </c>
      <c r="D155" s="170" t="str">
        <f t="shared" si="302"/>
        <v>Yes</v>
      </c>
      <c r="E155" s="170"/>
      <c r="F155" s="214">
        <v>41334</v>
      </c>
      <c r="G155" s="125" t="s">
        <v>1127</v>
      </c>
      <c r="H155" s="125" t="s">
        <v>1127</v>
      </c>
      <c r="I155" s="170"/>
      <c r="J155" s="170" t="s">
        <v>713</v>
      </c>
      <c r="K155" s="45" t="str">
        <f t="shared" si="303"/>
        <v>15</v>
      </c>
      <c r="L155" s="45" t="str">
        <f t="shared" si="304"/>
        <v>15X</v>
      </c>
      <c r="M155" s="113">
        <v>41365</v>
      </c>
      <c r="N155" s="252"/>
      <c r="O155" s="135" t="str">
        <f>IF(VLOOKUP(B155,'Pivot Table'!$B$5:$G$2000,2,FALSE)=1,"Yes","No")</f>
        <v>Yes</v>
      </c>
      <c r="P155" s="177" t="str">
        <f t="shared" si="305"/>
        <v>Yes</v>
      </c>
      <c r="Q155" s="177"/>
      <c r="R155" s="107">
        <v>41214</v>
      </c>
      <c r="S155" s="107" t="s">
        <v>1127</v>
      </c>
      <c r="T155" s="177"/>
      <c r="U155" s="177" t="s">
        <v>713</v>
      </c>
      <c r="V155" s="135" t="str">
        <f t="shared" si="306"/>
        <v>15</v>
      </c>
      <c r="W155" s="150" t="str">
        <f t="shared" si="307"/>
        <v>15X</v>
      </c>
      <c r="X155" s="107">
        <v>41275</v>
      </c>
      <c r="Y155" s="219"/>
      <c r="Z155" s="192" t="str">
        <f>IF(VLOOKUP(B155,'Pivot Table'!$B$5:$G$2000,5,FALSE)=1,"Yes","No")</f>
        <v>No</v>
      </c>
      <c r="AA155" s="192" t="str">
        <f>IF(VLOOKUP(B155,'Pivot Table'!$B$5:$G$2000,4,FALSE)=1,"Yes","No")</f>
        <v>No</v>
      </c>
      <c r="AB155" s="190" t="str">
        <f t="shared" si="277"/>
        <v xml:space="preserve"> </v>
      </c>
      <c r="AC155" s="190"/>
      <c r="AD155" s="190"/>
      <c r="AE155" s="191"/>
      <c r="AF155" s="190"/>
      <c r="AG155" s="190"/>
      <c r="AH155" s="189" t="str">
        <f t="shared" si="308"/>
        <v>15</v>
      </c>
      <c r="AI155" s="196" t="str">
        <f t="shared" si="309"/>
        <v>15</v>
      </c>
      <c r="AJ155" s="456"/>
      <c r="AK155" s="651"/>
      <c r="AL155" s="634">
        <f t="shared" si="310"/>
        <v>1</v>
      </c>
      <c r="AM155" s="634">
        <f t="shared" si="311"/>
        <v>1</v>
      </c>
      <c r="AN155" s="635">
        <f t="shared" si="312"/>
        <v>0</v>
      </c>
      <c r="AO155" s="636">
        <f t="shared" si="278"/>
        <v>2</v>
      </c>
      <c r="AP155" s="634">
        <f t="shared" si="313"/>
        <v>1</v>
      </c>
      <c r="AQ155" s="634">
        <f t="shared" si="314"/>
        <v>1</v>
      </c>
      <c r="AR155" s="634">
        <f t="shared" si="315"/>
        <v>0</v>
      </c>
      <c r="AS155" s="637">
        <f t="shared" si="279"/>
        <v>2</v>
      </c>
      <c r="AT155" s="638" t="str">
        <f t="shared" si="280"/>
        <v>F</v>
      </c>
      <c r="AU155" s="634">
        <f t="shared" si="316"/>
        <v>0</v>
      </c>
      <c r="AV155" s="634">
        <f t="shared" si="317"/>
        <v>0</v>
      </c>
      <c r="AW155" s="675" t="s">
        <v>1127</v>
      </c>
      <c r="AX155" s="639" t="str">
        <f t="shared" si="318"/>
        <v>15Yes</v>
      </c>
      <c r="AY155" s="639" t="str">
        <f t="shared" si="319"/>
        <v>15Yes</v>
      </c>
      <c r="AZ155" s="639" t="str">
        <f t="shared" si="320"/>
        <v>15No</v>
      </c>
      <c r="BA155" s="634" t="str">
        <f t="shared" si="321"/>
        <v>15X</v>
      </c>
      <c r="BB155" s="634" t="str">
        <f t="shared" si="322"/>
        <v>15X</v>
      </c>
      <c r="BC155" s="634" t="str">
        <f t="shared" si="323"/>
        <v>15</v>
      </c>
      <c r="BD155" s="640" t="str">
        <f t="shared" si="287"/>
        <v xml:space="preserve"> </v>
      </c>
      <c r="BE155" s="640" t="str">
        <f t="shared" si="288"/>
        <v xml:space="preserve"> </v>
      </c>
      <c r="BF155" s="640" t="str">
        <f t="shared" si="289"/>
        <v xml:space="preserve"> </v>
      </c>
      <c r="BG155" s="640" t="str">
        <f t="shared" si="290"/>
        <v xml:space="preserve"> </v>
      </c>
      <c r="BH155" s="640" t="str">
        <f t="shared" si="291"/>
        <v xml:space="preserve"> </v>
      </c>
      <c r="BI155" s="677" t="str">
        <f t="shared" si="292"/>
        <v xml:space="preserve"> </v>
      </c>
      <c r="BJ155" s="640" t="str">
        <f t="shared" si="293"/>
        <v xml:space="preserve"> </v>
      </c>
      <c r="BK155" s="305" t="str">
        <f t="shared" si="294"/>
        <v xml:space="preserve"> </v>
      </c>
      <c r="BL155" s="523" t="str">
        <f t="shared" si="324"/>
        <v>F</v>
      </c>
      <c r="BM155" s="640" t="str">
        <f t="shared" si="295"/>
        <v xml:space="preserve"> </v>
      </c>
      <c r="BN155" s="640" t="str">
        <f t="shared" si="296"/>
        <v xml:space="preserve"> </v>
      </c>
      <c r="BO155" s="640" t="str">
        <f t="shared" si="297"/>
        <v xml:space="preserve"> </v>
      </c>
      <c r="BP155" s="640" t="str">
        <f t="shared" si="298"/>
        <v xml:space="preserve"> </v>
      </c>
      <c r="BQ155" s="640" t="str">
        <f t="shared" si="299"/>
        <v xml:space="preserve"> </v>
      </c>
      <c r="BR155" s="634">
        <f t="shared" si="300"/>
        <v>0</v>
      </c>
      <c r="BS155" s="728"/>
      <c r="BT155" s="640" t="str">
        <f t="shared" si="301"/>
        <v xml:space="preserve"> </v>
      </c>
    </row>
    <row r="156" spans="1:72" s="47" customFormat="1" ht="15" customHeight="1" x14ac:dyDescent="0.3">
      <c r="A156" s="43" t="s">
        <v>15</v>
      </c>
      <c r="B156" s="43" t="s">
        <v>145</v>
      </c>
      <c r="C156" s="134" t="str">
        <f>IF(VLOOKUP(B156,'Pivot Table'!$B$5:$G$2000,3,FALSE)=1,"Yes","No")</f>
        <v>Yes</v>
      </c>
      <c r="D156" s="170" t="str">
        <f t="shared" si="302"/>
        <v>Yes</v>
      </c>
      <c r="E156" s="170"/>
      <c r="F156" s="214">
        <v>41306</v>
      </c>
      <c r="G156" s="125" t="s">
        <v>1127</v>
      </c>
      <c r="H156" s="125" t="s">
        <v>1127</v>
      </c>
      <c r="I156" s="170"/>
      <c r="J156" s="170" t="s">
        <v>713</v>
      </c>
      <c r="K156" s="45" t="str">
        <f t="shared" si="303"/>
        <v>15</v>
      </c>
      <c r="L156" s="45" t="str">
        <f t="shared" si="304"/>
        <v>15X</v>
      </c>
      <c r="M156" s="113">
        <v>41334</v>
      </c>
      <c r="N156" s="252"/>
      <c r="O156" s="135" t="str">
        <f>IF(VLOOKUP(B156,'Pivot Table'!$B$5:$G$2000,2,FALSE)=1,"Yes","No")</f>
        <v>Yes</v>
      </c>
      <c r="P156" s="177" t="str">
        <f t="shared" si="305"/>
        <v>Yes</v>
      </c>
      <c r="Q156" s="177"/>
      <c r="R156" s="107">
        <v>41214</v>
      </c>
      <c r="S156" s="107" t="s">
        <v>1127</v>
      </c>
      <c r="T156" s="177"/>
      <c r="U156" s="177" t="s">
        <v>713</v>
      </c>
      <c r="V156" s="135" t="str">
        <f t="shared" si="306"/>
        <v>15</v>
      </c>
      <c r="W156" s="150" t="str">
        <f t="shared" si="307"/>
        <v>15X</v>
      </c>
      <c r="X156" s="107">
        <v>41244</v>
      </c>
      <c r="Y156" s="219"/>
      <c r="Z156" s="192" t="str">
        <f>IF(VLOOKUP(B156,'Pivot Table'!$B$5:$G$2000,5,FALSE)=1,"Yes","No")</f>
        <v>No</v>
      </c>
      <c r="AA156" s="192" t="str">
        <f>IF(VLOOKUP(B156,'Pivot Table'!$B$5:$G$2000,4,FALSE)=1,"Yes","No")</f>
        <v>No</v>
      </c>
      <c r="AB156" s="190" t="str">
        <f t="shared" si="277"/>
        <v xml:space="preserve"> </v>
      </c>
      <c r="AC156" s="190"/>
      <c r="AD156" s="190"/>
      <c r="AE156" s="191"/>
      <c r="AF156" s="190"/>
      <c r="AG156" s="190"/>
      <c r="AH156" s="189" t="str">
        <f t="shared" si="308"/>
        <v>15</v>
      </c>
      <c r="AI156" s="196" t="str">
        <f t="shared" si="309"/>
        <v>15</v>
      </c>
      <c r="AJ156" s="456"/>
      <c r="AK156" s="651"/>
      <c r="AL156" s="634">
        <f t="shared" si="310"/>
        <v>1</v>
      </c>
      <c r="AM156" s="634">
        <f t="shared" si="311"/>
        <v>1</v>
      </c>
      <c r="AN156" s="635">
        <f t="shared" si="312"/>
        <v>0</v>
      </c>
      <c r="AO156" s="636">
        <f t="shared" si="278"/>
        <v>2</v>
      </c>
      <c r="AP156" s="634">
        <f t="shared" si="313"/>
        <v>1</v>
      </c>
      <c r="AQ156" s="634">
        <f t="shared" si="314"/>
        <v>1</v>
      </c>
      <c r="AR156" s="634">
        <f t="shared" si="315"/>
        <v>0</v>
      </c>
      <c r="AS156" s="637">
        <f t="shared" si="279"/>
        <v>2</v>
      </c>
      <c r="AT156" s="638" t="str">
        <f t="shared" si="280"/>
        <v>F</v>
      </c>
      <c r="AU156" s="634">
        <f t="shared" si="316"/>
        <v>0</v>
      </c>
      <c r="AV156" s="634">
        <f t="shared" si="317"/>
        <v>0</v>
      </c>
      <c r="AW156" s="675" t="s">
        <v>1127</v>
      </c>
      <c r="AX156" s="639" t="str">
        <f t="shared" si="318"/>
        <v>15Yes</v>
      </c>
      <c r="AY156" s="639" t="str">
        <f t="shared" si="319"/>
        <v>15Yes</v>
      </c>
      <c r="AZ156" s="639" t="str">
        <f t="shared" si="320"/>
        <v>15No</v>
      </c>
      <c r="BA156" s="634" t="str">
        <f t="shared" si="321"/>
        <v>15X</v>
      </c>
      <c r="BB156" s="634" t="str">
        <f t="shared" si="322"/>
        <v>15X</v>
      </c>
      <c r="BC156" s="634" t="str">
        <f t="shared" si="323"/>
        <v>15</v>
      </c>
      <c r="BD156" s="640" t="str">
        <f t="shared" si="287"/>
        <v xml:space="preserve"> </v>
      </c>
      <c r="BE156" s="640" t="str">
        <f t="shared" si="288"/>
        <v xml:space="preserve"> </v>
      </c>
      <c r="BF156" s="640" t="str">
        <f t="shared" si="289"/>
        <v xml:space="preserve"> </v>
      </c>
      <c r="BG156" s="640" t="str">
        <f t="shared" si="290"/>
        <v xml:space="preserve"> </v>
      </c>
      <c r="BH156" s="640" t="str">
        <f t="shared" si="291"/>
        <v xml:space="preserve"> </v>
      </c>
      <c r="BI156" s="677" t="str">
        <f t="shared" si="292"/>
        <v xml:space="preserve"> </v>
      </c>
      <c r="BJ156" s="640" t="str">
        <f t="shared" si="293"/>
        <v xml:space="preserve"> </v>
      </c>
      <c r="BK156" s="305" t="str">
        <f t="shared" si="294"/>
        <v xml:space="preserve"> </v>
      </c>
      <c r="BL156" s="523" t="str">
        <f t="shared" si="324"/>
        <v>F</v>
      </c>
      <c r="BM156" s="640" t="str">
        <f t="shared" si="295"/>
        <v xml:space="preserve"> </v>
      </c>
      <c r="BN156" s="640" t="str">
        <f t="shared" si="296"/>
        <v xml:space="preserve"> </v>
      </c>
      <c r="BO156" s="640" t="str">
        <f t="shared" si="297"/>
        <v xml:space="preserve"> </v>
      </c>
      <c r="BP156" s="640" t="str">
        <f t="shared" si="298"/>
        <v xml:space="preserve"> </v>
      </c>
      <c r="BQ156" s="640" t="str">
        <f t="shared" si="299"/>
        <v xml:space="preserve"> </v>
      </c>
      <c r="BR156" s="634">
        <f t="shared" si="300"/>
        <v>0</v>
      </c>
      <c r="BS156" s="728"/>
      <c r="BT156" s="640" t="str">
        <f t="shared" si="301"/>
        <v xml:space="preserve"> </v>
      </c>
    </row>
    <row r="157" spans="1:72" s="47" customFormat="1" ht="15" customHeight="1" x14ac:dyDescent="0.3">
      <c r="A157" s="43" t="s">
        <v>15</v>
      </c>
      <c r="B157" s="43" t="s">
        <v>146</v>
      </c>
      <c r="C157" s="134" t="str">
        <f>IF(VLOOKUP(B157,'Pivot Table'!$B$5:$G$2000,3,FALSE)=1,"Yes","No")</f>
        <v>Yes</v>
      </c>
      <c r="D157" s="170" t="str">
        <f t="shared" si="302"/>
        <v>Yes</v>
      </c>
      <c r="E157" s="170"/>
      <c r="F157" s="214">
        <v>41244</v>
      </c>
      <c r="G157" s="125" t="s">
        <v>1127</v>
      </c>
      <c r="H157" s="125" t="s">
        <v>1127</v>
      </c>
      <c r="I157" s="170"/>
      <c r="J157" s="170" t="s">
        <v>713</v>
      </c>
      <c r="K157" s="45" t="str">
        <f t="shared" si="303"/>
        <v>15</v>
      </c>
      <c r="L157" s="45" t="str">
        <f t="shared" si="304"/>
        <v>15X</v>
      </c>
      <c r="M157" s="113">
        <v>41275</v>
      </c>
      <c r="N157" s="252"/>
      <c r="O157" s="135" t="str">
        <f>IF(VLOOKUP(B157,'Pivot Table'!$B$5:$G$2000,2,FALSE)=1,"Yes","No")</f>
        <v>Yes</v>
      </c>
      <c r="P157" s="177" t="str">
        <f t="shared" si="305"/>
        <v>Yes</v>
      </c>
      <c r="Q157" s="177"/>
      <c r="R157" s="107">
        <v>41214</v>
      </c>
      <c r="S157" s="107" t="s">
        <v>1127</v>
      </c>
      <c r="T157" s="177"/>
      <c r="U157" s="177" t="s">
        <v>713</v>
      </c>
      <c r="V157" s="135" t="str">
        <f t="shared" si="306"/>
        <v>15</v>
      </c>
      <c r="W157" s="150" t="str">
        <f t="shared" si="307"/>
        <v>15X</v>
      </c>
      <c r="X157" s="107">
        <v>41244</v>
      </c>
      <c r="Y157" s="219"/>
      <c r="Z157" s="192" t="str">
        <f>IF(VLOOKUP(B157,'Pivot Table'!$B$5:$G$2000,5,FALSE)=1,"Yes","No")</f>
        <v>No</v>
      </c>
      <c r="AA157" s="192" t="str">
        <f>IF(VLOOKUP(B157,'Pivot Table'!$B$5:$G$2000,4,FALSE)=1,"Yes","No")</f>
        <v>No</v>
      </c>
      <c r="AB157" s="190" t="str">
        <f t="shared" si="277"/>
        <v xml:space="preserve"> </v>
      </c>
      <c r="AC157" s="190"/>
      <c r="AD157" s="190"/>
      <c r="AE157" s="191"/>
      <c r="AF157" s="190"/>
      <c r="AG157" s="190"/>
      <c r="AH157" s="189" t="str">
        <f t="shared" si="308"/>
        <v>15</v>
      </c>
      <c r="AI157" s="196" t="str">
        <f t="shared" si="309"/>
        <v>15</v>
      </c>
      <c r="AJ157" s="456"/>
      <c r="AK157" s="651"/>
      <c r="AL157" s="634">
        <f t="shared" si="310"/>
        <v>1</v>
      </c>
      <c r="AM157" s="634">
        <f t="shared" si="311"/>
        <v>1</v>
      </c>
      <c r="AN157" s="635">
        <f t="shared" si="312"/>
        <v>0</v>
      </c>
      <c r="AO157" s="636">
        <f t="shared" si="278"/>
        <v>2</v>
      </c>
      <c r="AP157" s="634">
        <f t="shared" si="313"/>
        <v>1</v>
      </c>
      <c r="AQ157" s="634">
        <f t="shared" si="314"/>
        <v>1</v>
      </c>
      <c r="AR157" s="634">
        <f t="shared" si="315"/>
        <v>0</v>
      </c>
      <c r="AS157" s="637">
        <f t="shared" si="279"/>
        <v>2</v>
      </c>
      <c r="AT157" s="638" t="str">
        <f t="shared" si="280"/>
        <v>F</v>
      </c>
      <c r="AU157" s="634">
        <f t="shared" si="316"/>
        <v>0</v>
      </c>
      <c r="AV157" s="634">
        <f t="shared" si="317"/>
        <v>0</v>
      </c>
      <c r="AW157" s="675" t="s">
        <v>1127</v>
      </c>
      <c r="AX157" s="639" t="str">
        <f t="shared" si="318"/>
        <v>15Yes</v>
      </c>
      <c r="AY157" s="639" t="str">
        <f t="shared" si="319"/>
        <v>15Yes</v>
      </c>
      <c r="AZ157" s="639" t="str">
        <f t="shared" si="320"/>
        <v>15No</v>
      </c>
      <c r="BA157" s="634" t="str">
        <f t="shared" si="321"/>
        <v>15X</v>
      </c>
      <c r="BB157" s="634" t="str">
        <f t="shared" si="322"/>
        <v>15X</v>
      </c>
      <c r="BC157" s="634" t="str">
        <f t="shared" si="323"/>
        <v>15</v>
      </c>
      <c r="BD157" s="640" t="str">
        <f t="shared" si="287"/>
        <v xml:space="preserve"> </v>
      </c>
      <c r="BE157" s="640" t="str">
        <f t="shared" si="288"/>
        <v xml:space="preserve"> </v>
      </c>
      <c r="BF157" s="640" t="str">
        <f t="shared" si="289"/>
        <v xml:space="preserve"> </v>
      </c>
      <c r="BG157" s="640" t="str">
        <f t="shared" si="290"/>
        <v xml:space="preserve"> </v>
      </c>
      <c r="BH157" s="640" t="str">
        <f t="shared" si="291"/>
        <v xml:space="preserve"> </v>
      </c>
      <c r="BI157" s="677" t="str">
        <f t="shared" si="292"/>
        <v xml:space="preserve"> </v>
      </c>
      <c r="BJ157" s="640" t="str">
        <f t="shared" si="293"/>
        <v xml:space="preserve"> </v>
      </c>
      <c r="BK157" s="305" t="str">
        <f t="shared" si="294"/>
        <v xml:space="preserve"> </v>
      </c>
      <c r="BL157" s="523" t="str">
        <f t="shared" si="324"/>
        <v>F</v>
      </c>
      <c r="BM157" s="640" t="str">
        <f t="shared" si="295"/>
        <v xml:space="preserve"> </v>
      </c>
      <c r="BN157" s="640" t="str">
        <f t="shared" si="296"/>
        <v xml:space="preserve"> </v>
      </c>
      <c r="BO157" s="640" t="str">
        <f t="shared" si="297"/>
        <v xml:space="preserve"> </v>
      </c>
      <c r="BP157" s="640" t="str">
        <f t="shared" si="298"/>
        <v xml:space="preserve"> </v>
      </c>
      <c r="BQ157" s="640" t="str">
        <f t="shared" si="299"/>
        <v xml:space="preserve"> </v>
      </c>
      <c r="BR157" s="634">
        <f t="shared" si="300"/>
        <v>0</v>
      </c>
      <c r="BS157" s="728"/>
      <c r="BT157" s="640" t="str">
        <f t="shared" si="301"/>
        <v xml:space="preserve"> </v>
      </c>
    </row>
    <row r="158" spans="1:72" s="47" customFormat="1" ht="15" customHeight="1" x14ac:dyDescent="0.3">
      <c r="A158" s="43" t="s">
        <v>15</v>
      </c>
      <c r="B158" s="43" t="s">
        <v>147</v>
      </c>
      <c r="C158" s="134" t="str">
        <f>IF(VLOOKUP(B158,'Pivot Table'!$B$5:$G$2000,3,FALSE)=1,"Yes","No")</f>
        <v>Yes</v>
      </c>
      <c r="D158" s="170" t="str">
        <f t="shared" si="302"/>
        <v>Yes</v>
      </c>
      <c r="E158" s="170"/>
      <c r="F158" s="214">
        <v>41487</v>
      </c>
      <c r="G158" s="125" t="s">
        <v>1127</v>
      </c>
      <c r="H158" s="125" t="s">
        <v>1127</v>
      </c>
      <c r="I158" s="170"/>
      <c r="J158" s="170" t="s">
        <v>713</v>
      </c>
      <c r="K158" s="45" t="str">
        <f t="shared" si="303"/>
        <v>15</v>
      </c>
      <c r="L158" s="45" t="str">
        <f t="shared" si="304"/>
        <v>15X</v>
      </c>
      <c r="M158" s="113">
        <v>41487</v>
      </c>
      <c r="N158" s="252"/>
      <c r="O158" s="135" t="str">
        <f>IF(VLOOKUP(B158,'Pivot Table'!$B$5:$G$2000,2,FALSE)=1,"Yes","No")</f>
        <v>Yes</v>
      </c>
      <c r="P158" s="177" t="str">
        <f t="shared" si="305"/>
        <v>Yes</v>
      </c>
      <c r="Q158" s="177"/>
      <c r="R158" s="107">
        <v>41334</v>
      </c>
      <c r="S158" s="107" t="s">
        <v>1127</v>
      </c>
      <c r="T158" s="177"/>
      <c r="U158" s="177" t="s">
        <v>713</v>
      </c>
      <c r="V158" s="135" t="str">
        <f t="shared" si="306"/>
        <v>15</v>
      </c>
      <c r="W158" s="150" t="str">
        <f t="shared" si="307"/>
        <v>15X</v>
      </c>
      <c r="X158" s="107">
        <v>41426</v>
      </c>
      <c r="Y158" s="219"/>
      <c r="Z158" s="192" t="str">
        <f>IF(VLOOKUP(B158,'Pivot Table'!$B$5:$G$2000,5,FALSE)=1,"Yes","No")</f>
        <v>No</v>
      </c>
      <c r="AA158" s="192" t="str">
        <f>IF(VLOOKUP(B158,'Pivot Table'!$B$5:$G$2000,4,FALSE)=1,"Yes","No")</f>
        <v>No</v>
      </c>
      <c r="AB158" s="190" t="str">
        <f t="shared" si="277"/>
        <v xml:space="preserve"> </v>
      </c>
      <c r="AC158" s="190"/>
      <c r="AD158" s="190"/>
      <c r="AE158" s="191"/>
      <c r="AF158" s="190"/>
      <c r="AG158" s="190"/>
      <c r="AH158" s="189" t="str">
        <f t="shared" si="308"/>
        <v>15</v>
      </c>
      <c r="AI158" s="196" t="str">
        <f t="shared" si="309"/>
        <v>15</v>
      </c>
      <c r="AJ158" s="456"/>
      <c r="AK158" s="651"/>
      <c r="AL158" s="634">
        <f t="shared" si="310"/>
        <v>1</v>
      </c>
      <c r="AM158" s="634">
        <f t="shared" si="311"/>
        <v>1</v>
      </c>
      <c r="AN158" s="635">
        <f t="shared" si="312"/>
        <v>0</v>
      </c>
      <c r="AO158" s="636">
        <f t="shared" si="278"/>
        <v>2</v>
      </c>
      <c r="AP158" s="634">
        <f t="shared" si="313"/>
        <v>1</v>
      </c>
      <c r="AQ158" s="634">
        <f t="shared" si="314"/>
        <v>1</v>
      </c>
      <c r="AR158" s="634">
        <f t="shared" si="315"/>
        <v>0</v>
      </c>
      <c r="AS158" s="637">
        <f t="shared" si="279"/>
        <v>2</v>
      </c>
      <c r="AT158" s="638" t="str">
        <f t="shared" si="280"/>
        <v>F</v>
      </c>
      <c r="AU158" s="634">
        <f t="shared" si="316"/>
        <v>0</v>
      </c>
      <c r="AV158" s="634">
        <f t="shared" si="317"/>
        <v>0</v>
      </c>
      <c r="AW158" s="675" t="s">
        <v>1127</v>
      </c>
      <c r="AX158" s="639" t="str">
        <f t="shared" si="318"/>
        <v>15Yes</v>
      </c>
      <c r="AY158" s="639" t="str">
        <f t="shared" si="319"/>
        <v>15Yes</v>
      </c>
      <c r="AZ158" s="639" t="str">
        <f t="shared" si="320"/>
        <v>15No</v>
      </c>
      <c r="BA158" s="634" t="str">
        <f t="shared" si="321"/>
        <v>15X</v>
      </c>
      <c r="BB158" s="634" t="str">
        <f t="shared" si="322"/>
        <v>15X</v>
      </c>
      <c r="BC158" s="634" t="str">
        <f t="shared" si="323"/>
        <v>15</v>
      </c>
      <c r="BD158" s="640" t="str">
        <f t="shared" si="287"/>
        <v xml:space="preserve"> </v>
      </c>
      <c r="BE158" s="640" t="str">
        <f t="shared" si="288"/>
        <v xml:space="preserve"> </v>
      </c>
      <c r="BF158" s="640" t="str">
        <f t="shared" si="289"/>
        <v xml:space="preserve"> </v>
      </c>
      <c r="BG158" s="640" t="str">
        <f t="shared" si="290"/>
        <v xml:space="preserve"> </v>
      </c>
      <c r="BH158" s="640" t="str">
        <f t="shared" si="291"/>
        <v xml:space="preserve"> </v>
      </c>
      <c r="BI158" s="677" t="str">
        <f t="shared" si="292"/>
        <v xml:space="preserve"> </v>
      </c>
      <c r="BJ158" s="640" t="str">
        <f t="shared" si="293"/>
        <v xml:space="preserve"> </v>
      </c>
      <c r="BK158" s="305" t="str">
        <f t="shared" si="294"/>
        <v xml:space="preserve"> </v>
      </c>
      <c r="BL158" s="523" t="str">
        <f t="shared" si="324"/>
        <v>F</v>
      </c>
      <c r="BM158" s="640" t="str">
        <f t="shared" si="295"/>
        <v xml:space="preserve"> </v>
      </c>
      <c r="BN158" s="640" t="str">
        <f t="shared" si="296"/>
        <v xml:space="preserve"> </v>
      </c>
      <c r="BO158" s="640" t="str">
        <f t="shared" si="297"/>
        <v xml:space="preserve"> </v>
      </c>
      <c r="BP158" s="640" t="str">
        <f t="shared" si="298"/>
        <v xml:space="preserve"> </v>
      </c>
      <c r="BQ158" s="640" t="str">
        <f t="shared" si="299"/>
        <v xml:space="preserve"> </v>
      </c>
      <c r="BR158" s="634">
        <f t="shared" si="300"/>
        <v>0</v>
      </c>
      <c r="BS158" s="728"/>
      <c r="BT158" s="640" t="str">
        <f t="shared" si="301"/>
        <v xml:space="preserve"> </v>
      </c>
    </row>
    <row r="159" spans="1:72" s="47" customFormat="1" ht="15" customHeight="1" x14ac:dyDescent="0.3">
      <c r="A159" s="43" t="s">
        <v>15</v>
      </c>
      <c r="B159" s="43" t="s">
        <v>148</v>
      </c>
      <c r="C159" s="134" t="str">
        <f>IF(VLOOKUP(B159,'Pivot Table'!$B$5:$G$2000,3,FALSE)=1,"Yes","No")</f>
        <v>Yes</v>
      </c>
      <c r="D159" s="170" t="str">
        <f t="shared" si="302"/>
        <v>Yes</v>
      </c>
      <c r="E159" s="170"/>
      <c r="F159" s="214">
        <v>41334</v>
      </c>
      <c r="G159" s="125" t="s">
        <v>1127</v>
      </c>
      <c r="H159" s="125" t="s">
        <v>1127</v>
      </c>
      <c r="I159" s="170"/>
      <c r="J159" s="170" t="s">
        <v>713</v>
      </c>
      <c r="K159" s="45" t="str">
        <f t="shared" si="303"/>
        <v>15</v>
      </c>
      <c r="L159" s="45" t="str">
        <f t="shared" si="304"/>
        <v>15X</v>
      </c>
      <c r="M159" s="113">
        <v>41365</v>
      </c>
      <c r="N159" s="252"/>
      <c r="O159" s="135" t="str">
        <f>IF(VLOOKUP(B159,'Pivot Table'!$B$5:$G$2000,2,FALSE)=1,"Yes","No")</f>
        <v>Yes</v>
      </c>
      <c r="P159" s="177" t="str">
        <f t="shared" si="305"/>
        <v>Yes</v>
      </c>
      <c r="Q159" s="177"/>
      <c r="R159" s="107">
        <v>41214</v>
      </c>
      <c r="S159" s="107" t="s">
        <v>1127</v>
      </c>
      <c r="T159" s="177"/>
      <c r="U159" s="177" t="s">
        <v>713</v>
      </c>
      <c r="V159" s="135" t="str">
        <f t="shared" si="306"/>
        <v>15</v>
      </c>
      <c r="W159" s="150" t="str">
        <f t="shared" si="307"/>
        <v>15X</v>
      </c>
      <c r="X159" s="107">
        <v>41275</v>
      </c>
      <c r="Y159" s="219"/>
      <c r="Z159" s="192" t="str">
        <f>IF(VLOOKUP(B159,'Pivot Table'!$B$5:$G$2000,5,FALSE)=1,"Yes","No")</f>
        <v>No</v>
      </c>
      <c r="AA159" s="192" t="str">
        <f>IF(VLOOKUP(B159,'Pivot Table'!$B$5:$G$2000,4,FALSE)=1,"Yes","No")</f>
        <v>No</v>
      </c>
      <c r="AB159" s="190" t="str">
        <f t="shared" si="277"/>
        <v xml:space="preserve"> </v>
      </c>
      <c r="AC159" s="190"/>
      <c r="AD159" s="190"/>
      <c r="AE159" s="191"/>
      <c r="AF159" s="190"/>
      <c r="AG159" s="190"/>
      <c r="AH159" s="189" t="str">
        <f t="shared" si="308"/>
        <v>15</v>
      </c>
      <c r="AI159" s="196" t="str">
        <f t="shared" si="309"/>
        <v>15</v>
      </c>
      <c r="AJ159" s="456"/>
      <c r="AK159" s="651"/>
      <c r="AL159" s="634">
        <f t="shared" si="310"/>
        <v>1</v>
      </c>
      <c r="AM159" s="634">
        <f t="shared" si="311"/>
        <v>1</v>
      </c>
      <c r="AN159" s="635">
        <f t="shared" si="312"/>
        <v>0</v>
      </c>
      <c r="AO159" s="636">
        <f t="shared" si="278"/>
        <v>2</v>
      </c>
      <c r="AP159" s="634">
        <f t="shared" si="313"/>
        <v>1</v>
      </c>
      <c r="AQ159" s="634">
        <f t="shared" si="314"/>
        <v>1</v>
      </c>
      <c r="AR159" s="634">
        <f t="shared" si="315"/>
        <v>0</v>
      </c>
      <c r="AS159" s="637">
        <f t="shared" si="279"/>
        <v>2</v>
      </c>
      <c r="AT159" s="638" t="str">
        <f t="shared" si="280"/>
        <v>F</v>
      </c>
      <c r="AU159" s="634">
        <f t="shared" si="316"/>
        <v>0</v>
      </c>
      <c r="AV159" s="634">
        <f t="shared" si="317"/>
        <v>0</v>
      </c>
      <c r="AW159" s="675" t="s">
        <v>1127</v>
      </c>
      <c r="AX159" s="639" t="str">
        <f t="shared" si="318"/>
        <v>15Yes</v>
      </c>
      <c r="AY159" s="639" t="str">
        <f t="shared" si="319"/>
        <v>15Yes</v>
      </c>
      <c r="AZ159" s="639" t="str">
        <f t="shared" si="320"/>
        <v>15No</v>
      </c>
      <c r="BA159" s="634" t="str">
        <f t="shared" si="321"/>
        <v>15X</v>
      </c>
      <c r="BB159" s="634" t="str">
        <f t="shared" si="322"/>
        <v>15X</v>
      </c>
      <c r="BC159" s="634" t="str">
        <f t="shared" si="323"/>
        <v>15</v>
      </c>
      <c r="BD159" s="640" t="str">
        <f t="shared" si="287"/>
        <v xml:space="preserve"> </v>
      </c>
      <c r="BE159" s="640" t="str">
        <f t="shared" si="288"/>
        <v xml:space="preserve"> </v>
      </c>
      <c r="BF159" s="640" t="str">
        <f t="shared" si="289"/>
        <v xml:space="preserve"> </v>
      </c>
      <c r="BG159" s="640" t="str">
        <f t="shared" si="290"/>
        <v xml:space="preserve"> </v>
      </c>
      <c r="BH159" s="640" t="str">
        <f t="shared" si="291"/>
        <v xml:space="preserve"> </v>
      </c>
      <c r="BI159" s="677" t="str">
        <f t="shared" si="292"/>
        <v xml:space="preserve"> </v>
      </c>
      <c r="BJ159" s="640" t="str">
        <f t="shared" si="293"/>
        <v xml:space="preserve"> </v>
      </c>
      <c r="BK159" s="305" t="str">
        <f t="shared" si="294"/>
        <v xml:space="preserve"> </v>
      </c>
      <c r="BL159" s="523" t="str">
        <f t="shared" si="324"/>
        <v>F</v>
      </c>
      <c r="BM159" s="640" t="str">
        <f t="shared" si="295"/>
        <v xml:space="preserve"> </v>
      </c>
      <c r="BN159" s="640" t="str">
        <f t="shared" si="296"/>
        <v xml:space="preserve"> </v>
      </c>
      <c r="BO159" s="640" t="str">
        <f t="shared" si="297"/>
        <v xml:space="preserve"> </v>
      </c>
      <c r="BP159" s="640" t="str">
        <f t="shared" si="298"/>
        <v xml:space="preserve"> </v>
      </c>
      <c r="BQ159" s="640" t="str">
        <f t="shared" si="299"/>
        <v xml:space="preserve"> </v>
      </c>
      <c r="BR159" s="634">
        <f t="shared" si="300"/>
        <v>0</v>
      </c>
      <c r="BS159" s="728"/>
      <c r="BT159" s="640" t="str">
        <f t="shared" si="301"/>
        <v xml:space="preserve"> </v>
      </c>
    </row>
    <row r="160" spans="1:72" s="47" customFormat="1" ht="15" customHeight="1" x14ac:dyDescent="0.3">
      <c r="A160" s="43" t="s">
        <v>15</v>
      </c>
      <c r="B160" s="43" t="s">
        <v>149</v>
      </c>
      <c r="C160" s="134" t="str">
        <f>IF(VLOOKUP(B160,'Pivot Table'!$B$5:$G$2000,3,FALSE)=1,"Yes","No")</f>
        <v>Yes</v>
      </c>
      <c r="D160" s="170" t="str">
        <f t="shared" si="302"/>
        <v>Yes</v>
      </c>
      <c r="E160" s="170"/>
      <c r="F160" s="214">
        <v>41306</v>
      </c>
      <c r="G160" s="125" t="s">
        <v>1127</v>
      </c>
      <c r="H160" s="125" t="s">
        <v>1127</v>
      </c>
      <c r="I160" s="170"/>
      <c r="J160" s="170" t="s">
        <v>713</v>
      </c>
      <c r="K160" s="45" t="str">
        <f t="shared" si="303"/>
        <v>15</v>
      </c>
      <c r="L160" s="45" t="str">
        <f t="shared" si="304"/>
        <v>15X</v>
      </c>
      <c r="M160" s="113">
        <v>41334</v>
      </c>
      <c r="N160" s="252"/>
      <c r="O160" s="135" t="str">
        <f>IF(VLOOKUP(B160,'Pivot Table'!$B$5:$G$2000,2,FALSE)=1,"Yes","No")</f>
        <v>Yes</v>
      </c>
      <c r="P160" s="177" t="str">
        <f t="shared" si="305"/>
        <v>Yes</v>
      </c>
      <c r="Q160" s="177"/>
      <c r="R160" s="107">
        <v>41214</v>
      </c>
      <c r="S160" s="107" t="s">
        <v>1127</v>
      </c>
      <c r="T160" s="177"/>
      <c r="U160" s="177" t="s">
        <v>713</v>
      </c>
      <c r="V160" s="135" t="str">
        <f t="shared" si="306"/>
        <v>15</v>
      </c>
      <c r="W160" s="150" t="str">
        <f t="shared" si="307"/>
        <v>15X</v>
      </c>
      <c r="X160" s="107">
        <v>41244</v>
      </c>
      <c r="Y160" s="219"/>
      <c r="Z160" s="192" t="str">
        <f>IF(VLOOKUP(B160,'Pivot Table'!$B$5:$G$2000,5,FALSE)=1,"Yes","No")</f>
        <v>No</v>
      </c>
      <c r="AA160" s="192" t="str">
        <f>IF(VLOOKUP(B160,'Pivot Table'!$B$5:$G$2000,4,FALSE)=1,"Yes","No")</f>
        <v>No</v>
      </c>
      <c r="AB160" s="190" t="str">
        <f t="shared" ref="AB160:AB223" si="325">IF(AC160="X","In Progress",IF(AG160="x","Yes"," "))</f>
        <v xml:space="preserve"> </v>
      </c>
      <c r="AC160" s="190"/>
      <c r="AD160" s="190"/>
      <c r="AE160" s="191"/>
      <c r="AF160" s="190"/>
      <c r="AG160" s="190"/>
      <c r="AH160" s="189" t="str">
        <f t="shared" si="308"/>
        <v>15</v>
      </c>
      <c r="AI160" s="196" t="str">
        <f t="shared" si="309"/>
        <v>15</v>
      </c>
      <c r="AJ160" s="456"/>
      <c r="AK160" s="651"/>
      <c r="AL160" s="634">
        <f t="shared" si="310"/>
        <v>1</v>
      </c>
      <c r="AM160" s="634">
        <f t="shared" si="311"/>
        <v>1</v>
      </c>
      <c r="AN160" s="635">
        <f t="shared" si="312"/>
        <v>0</v>
      </c>
      <c r="AO160" s="636">
        <f t="shared" ref="AO160:AO223" si="326">SUM(AL160:AN160)</f>
        <v>2</v>
      </c>
      <c r="AP160" s="634">
        <f t="shared" si="313"/>
        <v>1</v>
      </c>
      <c r="AQ160" s="634">
        <f t="shared" si="314"/>
        <v>1</v>
      </c>
      <c r="AR160" s="634">
        <f t="shared" si="315"/>
        <v>0</v>
      </c>
      <c r="AS160" s="637">
        <f t="shared" ref="AS160:AS223" si="327">SUM(AP160:AR160)</f>
        <v>2</v>
      </c>
      <c r="AT160" s="638" t="str">
        <f t="shared" ref="AT160:AT223" si="328">IF(AO160=AS160,"F"," ")</f>
        <v>F</v>
      </c>
      <c r="AU160" s="634">
        <f t="shared" si="316"/>
        <v>0</v>
      </c>
      <c r="AV160" s="634">
        <f t="shared" si="317"/>
        <v>0</v>
      </c>
      <c r="AW160" s="675" t="s">
        <v>1127</v>
      </c>
      <c r="AX160" s="639" t="str">
        <f t="shared" si="318"/>
        <v>15Yes</v>
      </c>
      <c r="AY160" s="639" t="str">
        <f t="shared" si="319"/>
        <v>15Yes</v>
      </c>
      <c r="AZ160" s="639" t="str">
        <f t="shared" si="320"/>
        <v>15No</v>
      </c>
      <c r="BA160" s="634" t="str">
        <f t="shared" si="321"/>
        <v>15X</v>
      </c>
      <c r="BB160" s="634" t="str">
        <f t="shared" si="322"/>
        <v>15X</v>
      </c>
      <c r="BC160" s="634" t="str">
        <f t="shared" si="323"/>
        <v>15</v>
      </c>
      <c r="BD160" s="640" t="str">
        <f t="shared" si="287"/>
        <v xml:space="preserve"> </v>
      </c>
      <c r="BE160" s="640" t="str">
        <f t="shared" si="288"/>
        <v xml:space="preserve"> </v>
      </c>
      <c r="BF160" s="640" t="str">
        <f t="shared" si="289"/>
        <v xml:space="preserve"> </v>
      </c>
      <c r="BG160" s="640" t="str">
        <f t="shared" si="290"/>
        <v xml:space="preserve"> </v>
      </c>
      <c r="BH160" s="640" t="str">
        <f t="shared" si="291"/>
        <v xml:space="preserve"> </v>
      </c>
      <c r="BI160" s="677" t="str">
        <f t="shared" si="292"/>
        <v xml:space="preserve"> </v>
      </c>
      <c r="BJ160" s="640" t="str">
        <f t="shared" si="293"/>
        <v xml:space="preserve"> </v>
      </c>
      <c r="BK160" s="305" t="str">
        <f t="shared" si="294"/>
        <v xml:space="preserve"> </v>
      </c>
      <c r="BL160" s="523" t="str">
        <f t="shared" si="324"/>
        <v>F</v>
      </c>
      <c r="BM160" s="640" t="str">
        <f t="shared" si="295"/>
        <v xml:space="preserve"> </v>
      </c>
      <c r="BN160" s="640" t="str">
        <f t="shared" si="296"/>
        <v xml:space="preserve"> </v>
      </c>
      <c r="BO160" s="640" t="str">
        <f t="shared" si="297"/>
        <v xml:space="preserve"> </v>
      </c>
      <c r="BP160" s="640" t="str">
        <f t="shared" si="298"/>
        <v xml:space="preserve"> </v>
      </c>
      <c r="BQ160" s="640" t="str">
        <f t="shared" si="299"/>
        <v xml:space="preserve"> </v>
      </c>
      <c r="BR160" s="634">
        <f t="shared" si="300"/>
        <v>0</v>
      </c>
      <c r="BS160" s="728"/>
      <c r="BT160" s="640" t="str">
        <f t="shared" si="301"/>
        <v xml:space="preserve"> </v>
      </c>
    </row>
    <row r="161" spans="1:72" s="47" customFormat="1" ht="15" customHeight="1" x14ac:dyDescent="0.3">
      <c r="A161" s="43" t="s">
        <v>15</v>
      </c>
      <c r="B161" s="43" t="s">
        <v>150</v>
      </c>
      <c r="C161" s="134" t="str">
        <f>IF(VLOOKUP(B161,'Pivot Table'!$B$5:$G$2000,3,FALSE)=1,"Yes","No")</f>
        <v>Yes</v>
      </c>
      <c r="D161" s="170" t="str">
        <f t="shared" si="302"/>
        <v>Yes</v>
      </c>
      <c r="E161" s="170"/>
      <c r="F161" s="214">
        <v>41334</v>
      </c>
      <c r="G161" s="125" t="s">
        <v>1127</v>
      </c>
      <c r="H161" s="125" t="s">
        <v>1127</v>
      </c>
      <c r="I161" s="170"/>
      <c r="J161" s="170" t="s">
        <v>713</v>
      </c>
      <c r="K161" s="45" t="str">
        <f t="shared" si="303"/>
        <v>15</v>
      </c>
      <c r="L161" s="45" t="str">
        <f t="shared" si="304"/>
        <v>15X</v>
      </c>
      <c r="M161" s="113">
        <v>41365</v>
      </c>
      <c r="N161" s="252"/>
      <c r="O161" s="135" t="str">
        <f>IF(VLOOKUP(B161,'Pivot Table'!$B$5:$G$2000,2,FALSE)=1,"Yes","No")</f>
        <v>Yes</v>
      </c>
      <c r="P161" s="177" t="str">
        <f t="shared" si="305"/>
        <v>Yes</v>
      </c>
      <c r="Q161" s="177"/>
      <c r="R161" s="107">
        <v>41214</v>
      </c>
      <c r="S161" s="107" t="s">
        <v>1127</v>
      </c>
      <c r="T161" s="177"/>
      <c r="U161" s="177" t="s">
        <v>713</v>
      </c>
      <c r="V161" s="135" t="str">
        <f t="shared" si="306"/>
        <v>15</v>
      </c>
      <c r="W161" s="150" t="str">
        <f t="shared" si="307"/>
        <v>15X</v>
      </c>
      <c r="X161" s="107">
        <v>41275</v>
      </c>
      <c r="Y161" s="219"/>
      <c r="Z161" s="192" t="str">
        <f>IF(VLOOKUP(B161,'Pivot Table'!$B$5:$G$2000,5,FALSE)=1,"Yes","No")</f>
        <v>No</v>
      </c>
      <c r="AA161" s="192" t="str">
        <f>IF(VLOOKUP(B161,'Pivot Table'!$B$5:$G$2000,4,FALSE)=1,"Yes","No")</f>
        <v>No</v>
      </c>
      <c r="AB161" s="190" t="str">
        <f t="shared" si="325"/>
        <v xml:space="preserve"> </v>
      </c>
      <c r="AC161" s="190"/>
      <c r="AD161" s="190"/>
      <c r="AE161" s="191"/>
      <c r="AF161" s="190"/>
      <c r="AG161" s="190"/>
      <c r="AH161" s="189" t="str">
        <f t="shared" si="308"/>
        <v>15</v>
      </c>
      <c r="AI161" s="196" t="str">
        <f t="shared" si="309"/>
        <v>15</v>
      </c>
      <c r="AJ161" s="456"/>
      <c r="AK161" s="651"/>
      <c r="AL161" s="634">
        <f t="shared" si="310"/>
        <v>1</v>
      </c>
      <c r="AM161" s="634">
        <f t="shared" si="311"/>
        <v>1</v>
      </c>
      <c r="AN161" s="635">
        <f t="shared" si="312"/>
        <v>0</v>
      </c>
      <c r="AO161" s="636">
        <f t="shared" si="326"/>
        <v>2</v>
      </c>
      <c r="AP161" s="634">
        <f t="shared" si="313"/>
        <v>1</v>
      </c>
      <c r="AQ161" s="634">
        <f t="shared" si="314"/>
        <v>1</v>
      </c>
      <c r="AR161" s="634">
        <f t="shared" si="315"/>
        <v>0</v>
      </c>
      <c r="AS161" s="637">
        <f t="shared" si="327"/>
        <v>2</v>
      </c>
      <c r="AT161" s="638" t="str">
        <f t="shared" si="328"/>
        <v>F</v>
      </c>
      <c r="AU161" s="634">
        <f t="shared" si="316"/>
        <v>0</v>
      </c>
      <c r="AV161" s="634">
        <f t="shared" si="317"/>
        <v>0</v>
      </c>
      <c r="AW161" s="675" t="s">
        <v>1127</v>
      </c>
      <c r="AX161" s="639" t="str">
        <f t="shared" si="318"/>
        <v>15Yes</v>
      </c>
      <c r="AY161" s="639" t="str">
        <f t="shared" si="319"/>
        <v>15Yes</v>
      </c>
      <c r="AZ161" s="639" t="str">
        <f t="shared" si="320"/>
        <v>15No</v>
      </c>
      <c r="BA161" s="634" t="str">
        <f t="shared" si="321"/>
        <v>15X</v>
      </c>
      <c r="BB161" s="634" t="str">
        <f t="shared" si="322"/>
        <v>15X</v>
      </c>
      <c r="BC161" s="634" t="str">
        <f t="shared" si="323"/>
        <v>15</v>
      </c>
      <c r="BD161" s="640" t="str">
        <f t="shared" si="287"/>
        <v xml:space="preserve"> </v>
      </c>
      <c r="BE161" s="640" t="str">
        <f t="shared" si="288"/>
        <v xml:space="preserve"> </v>
      </c>
      <c r="BF161" s="640" t="str">
        <f t="shared" si="289"/>
        <v xml:space="preserve"> </v>
      </c>
      <c r="BG161" s="640" t="str">
        <f t="shared" si="290"/>
        <v xml:space="preserve"> </v>
      </c>
      <c r="BH161" s="640" t="str">
        <f t="shared" si="291"/>
        <v xml:space="preserve"> </v>
      </c>
      <c r="BI161" s="677" t="str">
        <f t="shared" si="292"/>
        <v xml:space="preserve"> </v>
      </c>
      <c r="BJ161" s="640" t="str">
        <f t="shared" si="293"/>
        <v xml:space="preserve"> </v>
      </c>
      <c r="BK161" s="305" t="str">
        <f t="shared" si="294"/>
        <v xml:space="preserve"> </v>
      </c>
      <c r="BL161" s="523" t="str">
        <f t="shared" si="324"/>
        <v>F</v>
      </c>
      <c r="BM161" s="640" t="str">
        <f t="shared" si="295"/>
        <v xml:space="preserve"> </v>
      </c>
      <c r="BN161" s="640" t="str">
        <f t="shared" si="296"/>
        <v xml:space="preserve"> </v>
      </c>
      <c r="BO161" s="640" t="str">
        <f t="shared" si="297"/>
        <v xml:space="preserve"> </v>
      </c>
      <c r="BP161" s="640" t="str">
        <f t="shared" si="298"/>
        <v xml:space="preserve"> </v>
      </c>
      <c r="BQ161" s="640" t="str">
        <f t="shared" si="299"/>
        <v xml:space="preserve"> </v>
      </c>
      <c r="BR161" s="634">
        <f t="shared" si="300"/>
        <v>0</v>
      </c>
      <c r="BS161" s="728"/>
      <c r="BT161" s="640" t="str">
        <f t="shared" si="301"/>
        <v xml:space="preserve"> </v>
      </c>
    </row>
    <row r="162" spans="1:72" s="47" customFormat="1" ht="15" customHeight="1" x14ac:dyDescent="0.3">
      <c r="A162" s="43" t="s">
        <v>15</v>
      </c>
      <c r="B162" s="43" t="s">
        <v>151</v>
      </c>
      <c r="C162" s="134" t="str">
        <f>IF(VLOOKUP(B162,'Pivot Table'!$B$5:$G$2000,3,FALSE)=1,"Yes","No")</f>
        <v>Yes</v>
      </c>
      <c r="D162" s="170" t="str">
        <f t="shared" si="302"/>
        <v>Yes</v>
      </c>
      <c r="E162" s="170"/>
      <c r="F162" s="214">
        <v>41334</v>
      </c>
      <c r="G162" s="125" t="s">
        <v>1127</v>
      </c>
      <c r="H162" s="125" t="s">
        <v>1127</v>
      </c>
      <c r="I162" s="170"/>
      <c r="J162" s="170" t="s">
        <v>713</v>
      </c>
      <c r="K162" s="45" t="str">
        <f t="shared" si="303"/>
        <v>15</v>
      </c>
      <c r="L162" s="45" t="str">
        <f t="shared" si="304"/>
        <v>15X</v>
      </c>
      <c r="M162" s="113">
        <v>41365</v>
      </c>
      <c r="N162" s="252"/>
      <c r="O162" s="135" t="str">
        <f>IF(VLOOKUP(B162,'Pivot Table'!$B$5:$G$2000,2,FALSE)=1,"Yes","No")</f>
        <v>Yes</v>
      </c>
      <c r="P162" s="177" t="str">
        <f t="shared" si="305"/>
        <v>Yes</v>
      </c>
      <c r="Q162" s="177"/>
      <c r="R162" s="107">
        <v>41214</v>
      </c>
      <c r="S162" s="107" t="s">
        <v>1127</v>
      </c>
      <c r="T162" s="177"/>
      <c r="U162" s="177" t="s">
        <v>713</v>
      </c>
      <c r="V162" s="135" t="str">
        <f t="shared" si="306"/>
        <v>15</v>
      </c>
      <c r="W162" s="150" t="str">
        <f t="shared" si="307"/>
        <v>15X</v>
      </c>
      <c r="X162" s="107">
        <v>41275</v>
      </c>
      <c r="Y162" s="219"/>
      <c r="Z162" s="192" t="str">
        <f>IF(VLOOKUP(B162,'Pivot Table'!$B$5:$G$2000,5,FALSE)=1,"Yes","No")</f>
        <v>No</v>
      </c>
      <c r="AA162" s="192" t="str">
        <f>IF(VLOOKUP(B162,'Pivot Table'!$B$5:$G$2000,4,FALSE)=1,"Yes","No")</f>
        <v>No</v>
      </c>
      <c r="AB162" s="190" t="str">
        <f t="shared" si="325"/>
        <v xml:space="preserve"> </v>
      </c>
      <c r="AC162" s="190"/>
      <c r="AD162" s="190"/>
      <c r="AE162" s="191"/>
      <c r="AF162" s="190"/>
      <c r="AG162" s="190"/>
      <c r="AH162" s="189" t="str">
        <f t="shared" si="308"/>
        <v>15</v>
      </c>
      <c r="AI162" s="196" t="str">
        <f t="shared" si="309"/>
        <v>15</v>
      </c>
      <c r="AJ162" s="456"/>
      <c r="AK162" s="651"/>
      <c r="AL162" s="634">
        <f t="shared" si="310"/>
        <v>1</v>
      </c>
      <c r="AM162" s="634">
        <f t="shared" si="311"/>
        <v>1</v>
      </c>
      <c r="AN162" s="635">
        <f t="shared" si="312"/>
        <v>0</v>
      </c>
      <c r="AO162" s="636">
        <f t="shared" si="326"/>
        <v>2</v>
      </c>
      <c r="AP162" s="634">
        <f t="shared" si="313"/>
        <v>1</v>
      </c>
      <c r="AQ162" s="634">
        <f t="shared" si="314"/>
        <v>1</v>
      </c>
      <c r="AR162" s="634">
        <f t="shared" si="315"/>
        <v>0</v>
      </c>
      <c r="AS162" s="637">
        <f t="shared" si="327"/>
        <v>2</v>
      </c>
      <c r="AT162" s="638" t="str">
        <f t="shared" si="328"/>
        <v>F</v>
      </c>
      <c r="AU162" s="634">
        <f t="shared" si="316"/>
        <v>0</v>
      </c>
      <c r="AV162" s="634">
        <f t="shared" si="317"/>
        <v>0</v>
      </c>
      <c r="AW162" s="675" t="s">
        <v>1127</v>
      </c>
      <c r="AX162" s="639" t="str">
        <f t="shared" si="318"/>
        <v>15Yes</v>
      </c>
      <c r="AY162" s="639" t="str">
        <f t="shared" si="319"/>
        <v>15Yes</v>
      </c>
      <c r="AZ162" s="639" t="str">
        <f t="shared" si="320"/>
        <v>15No</v>
      </c>
      <c r="BA162" s="634" t="str">
        <f t="shared" si="321"/>
        <v>15X</v>
      </c>
      <c r="BB162" s="634" t="str">
        <f t="shared" si="322"/>
        <v>15X</v>
      </c>
      <c r="BC162" s="634" t="str">
        <f t="shared" si="323"/>
        <v>15</v>
      </c>
      <c r="BD162" s="640" t="str">
        <f t="shared" si="287"/>
        <v xml:space="preserve"> </v>
      </c>
      <c r="BE162" s="640" t="str">
        <f t="shared" si="288"/>
        <v xml:space="preserve"> </v>
      </c>
      <c r="BF162" s="640" t="str">
        <f t="shared" si="289"/>
        <v xml:space="preserve"> </v>
      </c>
      <c r="BG162" s="640" t="str">
        <f t="shared" si="290"/>
        <v xml:space="preserve"> </v>
      </c>
      <c r="BH162" s="640" t="str">
        <f t="shared" si="291"/>
        <v xml:space="preserve"> </v>
      </c>
      <c r="BI162" s="677" t="str">
        <f t="shared" si="292"/>
        <v xml:space="preserve"> </v>
      </c>
      <c r="BJ162" s="640" t="str">
        <f t="shared" si="293"/>
        <v xml:space="preserve"> </v>
      </c>
      <c r="BK162" s="305" t="str">
        <f t="shared" si="294"/>
        <v xml:space="preserve"> </v>
      </c>
      <c r="BL162" s="523" t="str">
        <f t="shared" si="324"/>
        <v>F</v>
      </c>
      <c r="BM162" s="640" t="str">
        <f t="shared" si="295"/>
        <v xml:space="preserve"> </v>
      </c>
      <c r="BN162" s="640" t="str">
        <f t="shared" si="296"/>
        <v xml:space="preserve"> </v>
      </c>
      <c r="BO162" s="640" t="str">
        <f t="shared" si="297"/>
        <v xml:space="preserve"> </v>
      </c>
      <c r="BP162" s="640" t="str">
        <f t="shared" si="298"/>
        <v xml:space="preserve"> </v>
      </c>
      <c r="BQ162" s="640" t="str">
        <f t="shared" si="299"/>
        <v xml:space="preserve"> </v>
      </c>
      <c r="BR162" s="634">
        <f t="shared" si="300"/>
        <v>0</v>
      </c>
      <c r="BS162" s="728"/>
      <c r="BT162" s="640" t="str">
        <f t="shared" si="301"/>
        <v xml:space="preserve"> </v>
      </c>
    </row>
    <row r="163" spans="1:72" s="47" customFormat="1" ht="15" customHeight="1" x14ac:dyDescent="0.3">
      <c r="A163" s="43" t="s">
        <v>15</v>
      </c>
      <c r="B163" s="43" t="s">
        <v>152</v>
      </c>
      <c r="C163" s="134" t="str">
        <f>IF(VLOOKUP(B163,'Pivot Table'!$B$5:$G$2000,3,FALSE)=1,"Yes","No")</f>
        <v>Yes</v>
      </c>
      <c r="D163" s="170" t="str">
        <f t="shared" si="302"/>
        <v>Yes</v>
      </c>
      <c r="E163" s="170"/>
      <c r="F163" s="214">
        <v>41487</v>
      </c>
      <c r="G163" s="125" t="s">
        <v>1127</v>
      </c>
      <c r="H163" s="125" t="s">
        <v>1127</v>
      </c>
      <c r="I163" s="170"/>
      <c r="J163" s="170" t="s">
        <v>713</v>
      </c>
      <c r="K163" s="45" t="str">
        <f t="shared" si="303"/>
        <v>15</v>
      </c>
      <c r="L163" s="45" t="str">
        <f t="shared" si="304"/>
        <v>15X</v>
      </c>
      <c r="M163" s="113">
        <v>41487</v>
      </c>
      <c r="N163" s="252"/>
      <c r="O163" s="135" t="str">
        <f>IF(VLOOKUP(B163,'Pivot Table'!$B$5:$G$2000,2,FALSE)=1,"Yes","No")</f>
        <v>Yes</v>
      </c>
      <c r="P163" s="177" t="str">
        <f t="shared" si="305"/>
        <v>Yes</v>
      </c>
      <c r="Q163" s="177"/>
      <c r="R163" s="107">
        <v>41334</v>
      </c>
      <c r="S163" s="107" t="s">
        <v>1127</v>
      </c>
      <c r="T163" s="177"/>
      <c r="U163" s="177" t="s">
        <v>713</v>
      </c>
      <c r="V163" s="135" t="str">
        <f t="shared" si="306"/>
        <v>15</v>
      </c>
      <c r="W163" s="150" t="str">
        <f t="shared" si="307"/>
        <v>15X</v>
      </c>
      <c r="X163" s="107">
        <v>41426</v>
      </c>
      <c r="Y163" s="219"/>
      <c r="Z163" s="192" t="str">
        <f>IF(VLOOKUP(B163,'Pivot Table'!$B$5:$G$2000,5,FALSE)=1,"Yes","No")</f>
        <v>No</v>
      </c>
      <c r="AA163" s="192" t="str">
        <f>IF(VLOOKUP(B163,'Pivot Table'!$B$5:$G$2000,4,FALSE)=1,"Yes","No")</f>
        <v>No</v>
      </c>
      <c r="AB163" s="190" t="str">
        <f t="shared" si="325"/>
        <v xml:space="preserve"> </v>
      </c>
      <c r="AC163" s="190"/>
      <c r="AD163" s="190"/>
      <c r="AE163" s="191"/>
      <c r="AF163" s="190"/>
      <c r="AG163" s="190"/>
      <c r="AH163" s="189" t="str">
        <f t="shared" si="308"/>
        <v>15</v>
      </c>
      <c r="AI163" s="196" t="str">
        <f t="shared" si="309"/>
        <v>15</v>
      </c>
      <c r="AJ163" s="456"/>
      <c r="AK163" s="651"/>
      <c r="AL163" s="634">
        <f t="shared" si="310"/>
        <v>1</v>
      </c>
      <c r="AM163" s="634">
        <f t="shared" si="311"/>
        <v>1</v>
      </c>
      <c r="AN163" s="635">
        <f t="shared" si="312"/>
        <v>0</v>
      </c>
      <c r="AO163" s="636">
        <f t="shared" si="326"/>
        <v>2</v>
      </c>
      <c r="AP163" s="634">
        <f t="shared" si="313"/>
        <v>1</v>
      </c>
      <c r="AQ163" s="634">
        <f t="shared" si="314"/>
        <v>1</v>
      </c>
      <c r="AR163" s="634">
        <f t="shared" si="315"/>
        <v>0</v>
      </c>
      <c r="AS163" s="637">
        <f t="shared" si="327"/>
        <v>2</v>
      </c>
      <c r="AT163" s="638" t="str">
        <f t="shared" si="328"/>
        <v>F</v>
      </c>
      <c r="AU163" s="634">
        <f t="shared" si="316"/>
        <v>0</v>
      </c>
      <c r="AV163" s="634">
        <f t="shared" si="317"/>
        <v>0</v>
      </c>
      <c r="AW163" s="675" t="s">
        <v>1127</v>
      </c>
      <c r="AX163" s="639" t="str">
        <f t="shared" si="318"/>
        <v>15Yes</v>
      </c>
      <c r="AY163" s="639" t="str">
        <f t="shared" si="319"/>
        <v>15Yes</v>
      </c>
      <c r="AZ163" s="639" t="str">
        <f t="shared" si="320"/>
        <v>15No</v>
      </c>
      <c r="BA163" s="634" t="str">
        <f t="shared" si="321"/>
        <v>15X</v>
      </c>
      <c r="BB163" s="634" t="str">
        <f t="shared" si="322"/>
        <v>15X</v>
      </c>
      <c r="BC163" s="634" t="str">
        <f t="shared" si="323"/>
        <v>15</v>
      </c>
      <c r="BD163" s="640" t="str">
        <f t="shared" si="287"/>
        <v xml:space="preserve"> </v>
      </c>
      <c r="BE163" s="640" t="str">
        <f t="shared" si="288"/>
        <v xml:space="preserve"> </v>
      </c>
      <c r="BF163" s="640" t="str">
        <f t="shared" si="289"/>
        <v xml:space="preserve"> </v>
      </c>
      <c r="BG163" s="640" t="str">
        <f t="shared" si="290"/>
        <v xml:space="preserve"> </v>
      </c>
      <c r="BH163" s="640" t="str">
        <f t="shared" si="291"/>
        <v xml:space="preserve"> </v>
      </c>
      <c r="BI163" s="677" t="str">
        <f t="shared" si="292"/>
        <v xml:space="preserve"> </v>
      </c>
      <c r="BJ163" s="640" t="str">
        <f t="shared" si="293"/>
        <v xml:space="preserve"> </v>
      </c>
      <c r="BK163" s="305" t="str">
        <f t="shared" si="294"/>
        <v xml:space="preserve"> </v>
      </c>
      <c r="BL163" s="523" t="str">
        <f t="shared" si="324"/>
        <v>F</v>
      </c>
      <c r="BM163" s="640" t="str">
        <f t="shared" si="295"/>
        <v xml:space="preserve"> </v>
      </c>
      <c r="BN163" s="640" t="str">
        <f t="shared" si="296"/>
        <v xml:space="preserve"> </v>
      </c>
      <c r="BO163" s="640" t="str">
        <f t="shared" si="297"/>
        <v xml:space="preserve"> </v>
      </c>
      <c r="BP163" s="640" t="str">
        <f t="shared" si="298"/>
        <v xml:space="preserve"> </v>
      </c>
      <c r="BQ163" s="640" t="str">
        <f t="shared" si="299"/>
        <v xml:space="preserve"> </v>
      </c>
      <c r="BR163" s="634">
        <f t="shared" si="300"/>
        <v>0</v>
      </c>
      <c r="BS163" s="728"/>
      <c r="BT163" s="640" t="str">
        <f t="shared" si="301"/>
        <v xml:space="preserve"> </v>
      </c>
    </row>
    <row r="164" spans="1:72" s="47" customFormat="1" ht="15" customHeight="1" x14ac:dyDescent="0.3">
      <c r="A164" s="43" t="s">
        <v>15</v>
      </c>
      <c r="B164" s="43" t="s">
        <v>153</v>
      </c>
      <c r="C164" s="134" t="str">
        <f>IF(VLOOKUP(B164,'Pivot Table'!$B$5:$G$2000,3,FALSE)=1,"Yes","No")</f>
        <v>Yes</v>
      </c>
      <c r="D164" s="170" t="str">
        <f t="shared" si="302"/>
        <v>Yes</v>
      </c>
      <c r="E164" s="170"/>
      <c r="F164" s="214">
        <v>41487</v>
      </c>
      <c r="G164" s="125" t="s">
        <v>1127</v>
      </c>
      <c r="H164" s="125" t="s">
        <v>1127</v>
      </c>
      <c r="I164" s="170"/>
      <c r="J164" s="170" t="s">
        <v>713</v>
      </c>
      <c r="K164" s="45" t="str">
        <f t="shared" si="303"/>
        <v>15</v>
      </c>
      <c r="L164" s="45" t="str">
        <f t="shared" si="304"/>
        <v>15X</v>
      </c>
      <c r="M164" s="113">
        <v>41487</v>
      </c>
      <c r="N164" s="252"/>
      <c r="O164" s="135" t="str">
        <f>IF(VLOOKUP(B164,'Pivot Table'!$B$5:$G$2000,2,FALSE)=1,"Yes","No")</f>
        <v>Yes</v>
      </c>
      <c r="P164" s="177" t="str">
        <f t="shared" si="305"/>
        <v>Yes</v>
      </c>
      <c r="Q164" s="177"/>
      <c r="R164" s="107">
        <v>41334</v>
      </c>
      <c r="S164" s="107" t="s">
        <v>1127</v>
      </c>
      <c r="T164" s="177"/>
      <c r="U164" s="177" t="s">
        <v>713</v>
      </c>
      <c r="V164" s="135" t="str">
        <f t="shared" si="306"/>
        <v>15</v>
      </c>
      <c r="W164" s="150" t="str">
        <f t="shared" si="307"/>
        <v>15X</v>
      </c>
      <c r="X164" s="107">
        <v>41426</v>
      </c>
      <c r="Y164" s="219"/>
      <c r="Z164" s="192" t="str">
        <f>IF(VLOOKUP(B164,'Pivot Table'!$B$5:$G$2000,5,FALSE)=1,"Yes","No")</f>
        <v>No</v>
      </c>
      <c r="AA164" s="192" t="str">
        <f>IF(VLOOKUP(B164,'Pivot Table'!$B$5:$G$2000,4,FALSE)=1,"Yes","No")</f>
        <v>No</v>
      </c>
      <c r="AB164" s="190" t="str">
        <f t="shared" si="325"/>
        <v xml:space="preserve"> </v>
      </c>
      <c r="AC164" s="190"/>
      <c r="AD164" s="190"/>
      <c r="AE164" s="191"/>
      <c r="AF164" s="190"/>
      <c r="AG164" s="190"/>
      <c r="AH164" s="189" t="str">
        <f t="shared" si="308"/>
        <v>15</v>
      </c>
      <c r="AI164" s="196" t="str">
        <f t="shared" si="309"/>
        <v>15</v>
      </c>
      <c r="AJ164" s="456"/>
      <c r="AK164" s="651"/>
      <c r="AL164" s="634">
        <f t="shared" si="310"/>
        <v>1</v>
      </c>
      <c r="AM164" s="634">
        <f t="shared" si="311"/>
        <v>1</v>
      </c>
      <c r="AN164" s="635">
        <f t="shared" si="312"/>
        <v>0</v>
      </c>
      <c r="AO164" s="636">
        <f t="shared" si="326"/>
        <v>2</v>
      </c>
      <c r="AP164" s="634">
        <f t="shared" si="313"/>
        <v>1</v>
      </c>
      <c r="AQ164" s="634">
        <f t="shared" si="314"/>
        <v>1</v>
      </c>
      <c r="AR164" s="634">
        <f t="shared" si="315"/>
        <v>0</v>
      </c>
      <c r="AS164" s="637">
        <f t="shared" si="327"/>
        <v>2</v>
      </c>
      <c r="AT164" s="638" t="str">
        <f t="shared" si="328"/>
        <v>F</v>
      </c>
      <c r="AU164" s="634">
        <f t="shared" si="316"/>
        <v>0</v>
      </c>
      <c r="AV164" s="634">
        <f t="shared" si="317"/>
        <v>0</v>
      </c>
      <c r="AW164" s="675" t="s">
        <v>1127</v>
      </c>
      <c r="AX164" s="639" t="str">
        <f t="shared" si="318"/>
        <v>15Yes</v>
      </c>
      <c r="AY164" s="639" t="str">
        <f t="shared" si="319"/>
        <v>15Yes</v>
      </c>
      <c r="AZ164" s="639" t="str">
        <f t="shared" si="320"/>
        <v>15No</v>
      </c>
      <c r="BA164" s="634" t="str">
        <f t="shared" si="321"/>
        <v>15X</v>
      </c>
      <c r="BB164" s="634" t="str">
        <f t="shared" si="322"/>
        <v>15X</v>
      </c>
      <c r="BC164" s="634" t="str">
        <f t="shared" si="323"/>
        <v>15</v>
      </c>
      <c r="BD164" s="640" t="str">
        <f t="shared" si="287"/>
        <v xml:space="preserve"> </v>
      </c>
      <c r="BE164" s="640" t="str">
        <f t="shared" si="288"/>
        <v xml:space="preserve"> </v>
      </c>
      <c r="BF164" s="640" t="str">
        <f t="shared" si="289"/>
        <v xml:space="preserve"> </v>
      </c>
      <c r="BG164" s="640" t="str">
        <f t="shared" si="290"/>
        <v xml:space="preserve"> </v>
      </c>
      <c r="BH164" s="640" t="str">
        <f t="shared" si="291"/>
        <v xml:space="preserve"> </v>
      </c>
      <c r="BI164" s="677" t="str">
        <f t="shared" si="292"/>
        <v xml:space="preserve"> </v>
      </c>
      <c r="BJ164" s="640" t="str">
        <f t="shared" si="293"/>
        <v xml:space="preserve"> </v>
      </c>
      <c r="BK164" s="305" t="str">
        <f t="shared" si="294"/>
        <v xml:space="preserve"> </v>
      </c>
      <c r="BL164" s="523" t="str">
        <f t="shared" si="324"/>
        <v>F</v>
      </c>
      <c r="BM164" s="640" t="str">
        <f t="shared" si="295"/>
        <v xml:space="preserve"> </v>
      </c>
      <c r="BN164" s="640" t="str">
        <f t="shared" si="296"/>
        <v xml:space="preserve"> </v>
      </c>
      <c r="BO164" s="640" t="str">
        <f t="shared" si="297"/>
        <v xml:space="preserve"> </v>
      </c>
      <c r="BP164" s="640" t="str">
        <f t="shared" si="298"/>
        <v xml:space="preserve"> </v>
      </c>
      <c r="BQ164" s="640" t="str">
        <f t="shared" si="299"/>
        <v xml:space="preserve"> </v>
      </c>
      <c r="BR164" s="634">
        <f t="shared" si="300"/>
        <v>0</v>
      </c>
      <c r="BS164" s="728"/>
      <c r="BT164" s="640" t="str">
        <f t="shared" si="301"/>
        <v xml:space="preserve"> </v>
      </c>
    </row>
    <row r="165" spans="1:72" s="47" customFormat="1" ht="15" customHeight="1" x14ac:dyDescent="0.3">
      <c r="A165" s="43" t="s">
        <v>15</v>
      </c>
      <c r="B165" s="43" t="s">
        <v>154</v>
      </c>
      <c r="C165" s="134" t="str">
        <f>IF(VLOOKUP(B165,'Pivot Table'!$B$5:$G$2000,3,FALSE)=1,"Yes","No")</f>
        <v>Yes</v>
      </c>
      <c r="D165" s="170" t="str">
        <f t="shared" si="302"/>
        <v>Yes</v>
      </c>
      <c r="E165" s="170"/>
      <c r="F165" s="214">
        <v>41334</v>
      </c>
      <c r="G165" s="125" t="s">
        <v>1127</v>
      </c>
      <c r="H165" s="125" t="s">
        <v>1127</v>
      </c>
      <c r="I165" s="170"/>
      <c r="J165" s="170" t="s">
        <v>713</v>
      </c>
      <c r="K165" s="45" t="str">
        <f t="shared" si="303"/>
        <v>15</v>
      </c>
      <c r="L165" s="45" t="str">
        <f t="shared" si="304"/>
        <v>15X</v>
      </c>
      <c r="M165" s="113">
        <v>41365</v>
      </c>
      <c r="N165" s="252"/>
      <c r="O165" s="135" t="str">
        <f>IF(VLOOKUP(B165,'Pivot Table'!$B$5:$G$2000,2,FALSE)=1,"Yes","No")</f>
        <v>Yes</v>
      </c>
      <c r="P165" s="177" t="str">
        <f t="shared" si="305"/>
        <v>Yes</v>
      </c>
      <c r="Q165" s="177"/>
      <c r="R165" s="107">
        <v>41214</v>
      </c>
      <c r="S165" s="107" t="s">
        <v>1127</v>
      </c>
      <c r="T165" s="177"/>
      <c r="U165" s="177" t="s">
        <v>713</v>
      </c>
      <c r="V165" s="135" t="str">
        <f t="shared" si="306"/>
        <v>15</v>
      </c>
      <c r="W165" s="150" t="str">
        <f t="shared" si="307"/>
        <v>15X</v>
      </c>
      <c r="X165" s="107">
        <v>41244</v>
      </c>
      <c r="Y165" s="219"/>
      <c r="Z165" s="192" t="str">
        <f>IF(VLOOKUP(B165,'Pivot Table'!$B$5:$G$2000,5,FALSE)=1,"Yes","No")</f>
        <v>No</v>
      </c>
      <c r="AA165" s="192" t="str">
        <f>IF(VLOOKUP(B165,'Pivot Table'!$B$5:$G$2000,4,FALSE)=1,"Yes","No")</f>
        <v>No</v>
      </c>
      <c r="AB165" s="190" t="str">
        <f t="shared" si="325"/>
        <v xml:space="preserve"> </v>
      </c>
      <c r="AC165" s="190"/>
      <c r="AD165" s="190"/>
      <c r="AE165" s="191"/>
      <c r="AF165" s="190"/>
      <c r="AG165" s="190"/>
      <c r="AH165" s="189" t="str">
        <f t="shared" si="308"/>
        <v>15</v>
      </c>
      <c r="AI165" s="196" t="str">
        <f t="shared" si="309"/>
        <v>15</v>
      </c>
      <c r="AJ165" s="456"/>
      <c r="AK165" s="651"/>
      <c r="AL165" s="634">
        <f t="shared" si="310"/>
        <v>1</v>
      </c>
      <c r="AM165" s="634">
        <f t="shared" si="311"/>
        <v>1</v>
      </c>
      <c r="AN165" s="635">
        <f t="shared" si="312"/>
        <v>0</v>
      </c>
      <c r="AO165" s="636">
        <f t="shared" si="326"/>
        <v>2</v>
      </c>
      <c r="AP165" s="634">
        <f t="shared" si="313"/>
        <v>1</v>
      </c>
      <c r="AQ165" s="634">
        <f t="shared" si="314"/>
        <v>1</v>
      </c>
      <c r="AR165" s="634">
        <f t="shared" si="315"/>
        <v>0</v>
      </c>
      <c r="AS165" s="637">
        <f t="shared" si="327"/>
        <v>2</v>
      </c>
      <c r="AT165" s="638" t="str">
        <f t="shared" si="328"/>
        <v>F</v>
      </c>
      <c r="AU165" s="634">
        <f t="shared" si="316"/>
        <v>0</v>
      </c>
      <c r="AV165" s="634">
        <f t="shared" si="317"/>
        <v>0</v>
      </c>
      <c r="AW165" s="675" t="s">
        <v>1127</v>
      </c>
      <c r="AX165" s="639" t="str">
        <f t="shared" si="318"/>
        <v>15Yes</v>
      </c>
      <c r="AY165" s="639" t="str">
        <f t="shared" si="319"/>
        <v>15Yes</v>
      </c>
      <c r="AZ165" s="639" t="str">
        <f t="shared" si="320"/>
        <v>15No</v>
      </c>
      <c r="BA165" s="634" t="str">
        <f t="shared" si="321"/>
        <v>15X</v>
      </c>
      <c r="BB165" s="634" t="str">
        <f t="shared" si="322"/>
        <v>15X</v>
      </c>
      <c r="BC165" s="634" t="str">
        <f t="shared" si="323"/>
        <v>15</v>
      </c>
      <c r="BD165" s="640" t="str">
        <f t="shared" si="287"/>
        <v xml:space="preserve"> </v>
      </c>
      <c r="BE165" s="640" t="str">
        <f t="shared" si="288"/>
        <v xml:space="preserve"> </v>
      </c>
      <c r="BF165" s="640" t="str">
        <f t="shared" si="289"/>
        <v xml:space="preserve"> </v>
      </c>
      <c r="BG165" s="640" t="str">
        <f t="shared" si="290"/>
        <v xml:space="preserve"> </v>
      </c>
      <c r="BH165" s="640" t="str">
        <f t="shared" si="291"/>
        <v xml:space="preserve"> </v>
      </c>
      <c r="BI165" s="677" t="str">
        <f t="shared" si="292"/>
        <v xml:space="preserve"> </v>
      </c>
      <c r="BJ165" s="640" t="str">
        <f t="shared" si="293"/>
        <v xml:space="preserve"> </v>
      </c>
      <c r="BK165" s="305" t="str">
        <f t="shared" si="294"/>
        <v xml:space="preserve"> </v>
      </c>
      <c r="BL165" s="523" t="str">
        <f t="shared" si="324"/>
        <v>F</v>
      </c>
      <c r="BM165" s="640" t="str">
        <f t="shared" si="295"/>
        <v xml:space="preserve"> </v>
      </c>
      <c r="BN165" s="640" t="str">
        <f t="shared" si="296"/>
        <v xml:space="preserve"> </v>
      </c>
      <c r="BO165" s="640" t="str">
        <f t="shared" si="297"/>
        <v xml:space="preserve"> </v>
      </c>
      <c r="BP165" s="640" t="str">
        <f t="shared" si="298"/>
        <v xml:space="preserve"> </v>
      </c>
      <c r="BQ165" s="640" t="str">
        <f t="shared" si="299"/>
        <v xml:space="preserve"> </v>
      </c>
      <c r="BR165" s="634">
        <f t="shared" si="300"/>
        <v>0</v>
      </c>
      <c r="BS165" s="728"/>
      <c r="BT165" s="640" t="str">
        <f t="shared" si="301"/>
        <v xml:space="preserve"> </v>
      </c>
    </row>
    <row r="166" spans="1:72" s="47" customFormat="1" ht="15" customHeight="1" x14ac:dyDescent="0.3">
      <c r="A166" s="43" t="s">
        <v>15</v>
      </c>
      <c r="B166" s="43" t="s">
        <v>155</v>
      </c>
      <c r="C166" s="134" t="str">
        <f>IF(VLOOKUP(B166,'Pivot Table'!$B$5:$G$2000,3,FALSE)=1,"Yes","No")</f>
        <v>Yes</v>
      </c>
      <c r="D166" s="170" t="str">
        <f t="shared" si="302"/>
        <v>Yes</v>
      </c>
      <c r="E166" s="170"/>
      <c r="F166" s="214">
        <v>41334</v>
      </c>
      <c r="G166" s="125" t="s">
        <v>1127</v>
      </c>
      <c r="H166" s="125" t="s">
        <v>1127</v>
      </c>
      <c r="I166" s="170"/>
      <c r="J166" s="170" t="s">
        <v>713</v>
      </c>
      <c r="K166" s="45" t="str">
        <f t="shared" si="303"/>
        <v>15</v>
      </c>
      <c r="L166" s="45" t="str">
        <f t="shared" si="304"/>
        <v>15X</v>
      </c>
      <c r="M166" s="113">
        <v>41365</v>
      </c>
      <c r="N166" s="252"/>
      <c r="O166" s="135" t="str">
        <f>IF(VLOOKUP(B166,'Pivot Table'!$B$5:$G$2000,2,FALSE)=1,"Yes","No")</f>
        <v>Yes</v>
      </c>
      <c r="P166" s="177" t="str">
        <f t="shared" si="305"/>
        <v>Yes</v>
      </c>
      <c r="Q166" s="177"/>
      <c r="R166" s="107">
        <v>41214</v>
      </c>
      <c r="S166" s="107" t="s">
        <v>1127</v>
      </c>
      <c r="T166" s="177"/>
      <c r="U166" s="177" t="s">
        <v>713</v>
      </c>
      <c r="V166" s="135" t="str">
        <f t="shared" si="306"/>
        <v>15</v>
      </c>
      <c r="W166" s="150" t="str">
        <f t="shared" si="307"/>
        <v>15X</v>
      </c>
      <c r="X166" s="107">
        <v>41275</v>
      </c>
      <c r="Y166" s="219"/>
      <c r="Z166" s="192" t="str">
        <f>IF(VLOOKUP(B166,'Pivot Table'!$B$5:$G$2000,5,FALSE)=1,"Yes","No")</f>
        <v>No</v>
      </c>
      <c r="AA166" s="192" t="str">
        <f>IF(VLOOKUP(B166,'Pivot Table'!$B$5:$G$2000,4,FALSE)=1,"Yes","No")</f>
        <v>No</v>
      </c>
      <c r="AB166" s="190" t="str">
        <f t="shared" si="325"/>
        <v xml:space="preserve"> </v>
      </c>
      <c r="AC166" s="190"/>
      <c r="AD166" s="190"/>
      <c r="AE166" s="191"/>
      <c r="AF166" s="190"/>
      <c r="AG166" s="190"/>
      <c r="AH166" s="189" t="str">
        <f t="shared" si="308"/>
        <v>15</v>
      </c>
      <c r="AI166" s="196" t="str">
        <f t="shared" si="309"/>
        <v>15</v>
      </c>
      <c r="AJ166" s="456"/>
      <c r="AK166" s="651"/>
      <c r="AL166" s="634">
        <f t="shared" si="310"/>
        <v>1</v>
      </c>
      <c r="AM166" s="634">
        <f t="shared" si="311"/>
        <v>1</v>
      </c>
      <c r="AN166" s="635">
        <f t="shared" si="312"/>
        <v>0</v>
      </c>
      <c r="AO166" s="636">
        <f t="shared" si="326"/>
        <v>2</v>
      </c>
      <c r="AP166" s="634">
        <f t="shared" si="313"/>
        <v>1</v>
      </c>
      <c r="AQ166" s="634">
        <f t="shared" si="314"/>
        <v>1</v>
      </c>
      <c r="AR166" s="634">
        <f t="shared" si="315"/>
        <v>0</v>
      </c>
      <c r="AS166" s="637">
        <f t="shared" si="327"/>
        <v>2</v>
      </c>
      <c r="AT166" s="638" t="str">
        <f t="shared" si="328"/>
        <v>F</v>
      </c>
      <c r="AU166" s="634">
        <f t="shared" si="316"/>
        <v>0</v>
      </c>
      <c r="AV166" s="634">
        <f t="shared" si="317"/>
        <v>0</v>
      </c>
      <c r="AW166" s="675" t="s">
        <v>1127</v>
      </c>
      <c r="AX166" s="639" t="str">
        <f t="shared" si="318"/>
        <v>15Yes</v>
      </c>
      <c r="AY166" s="639" t="str">
        <f t="shared" si="319"/>
        <v>15Yes</v>
      </c>
      <c r="AZ166" s="639" t="str">
        <f t="shared" si="320"/>
        <v>15No</v>
      </c>
      <c r="BA166" s="634" t="str">
        <f t="shared" si="321"/>
        <v>15X</v>
      </c>
      <c r="BB166" s="634" t="str">
        <f t="shared" si="322"/>
        <v>15X</v>
      </c>
      <c r="BC166" s="634" t="str">
        <f t="shared" si="323"/>
        <v>15</v>
      </c>
      <c r="BD166" s="640" t="str">
        <f t="shared" si="287"/>
        <v xml:space="preserve"> </v>
      </c>
      <c r="BE166" s="640" t="str">
        <f t="shared" si="288"/>
        <v xml:space="preserve"> </v>
      </c>
      <c r="BF166" s="640" t="str">
        <f t="shared" si="289"/>
        <v xml:space="preserve"> </v>
      </c>
      <c r="BG166" s="640" t="str">
        <f t="shared" si="290"/>
        <v xml:space="preserve"> </v>
      </c>
      <c r="BH166" s="640" t="str">
        <f t="shared" si="291"/>
        <v xml:space="preserve"> </v>
      </c>
      <c r="BI166" s="677" t="str">
        <f t="shared" si="292"/>
        <v xml:space="preserve"> </v>
      </c>
      <c r="BJ166" s="640" t="str">
        <f t="shared" si="293"/>
        <v xml:space="preserve"> </v>
      </c>
      <c r="BK166" s="305" t="str">
        <f t="shared" si="294"/>
        <v xml:space="preserve"> </v>
      </c>
      <c r="BL166" s="523" t="str">
        <f t="shared" si="324"/>
        <v>F</v>
      </c>
      <c r="BM166" s="640" t="str">
        <f t="shared" si="295"/>
        <v xml:space="preserve"> </v>
      </c>
      <c r="BN166" s="640" t="str">
        <f t="shared" si="296"/>
        <v xml:space="preserve"> </v>
      </c>
      <c r="BO166" s="640" t="str">
        <f t="shared" si="297"/>
        <v xml:space="preserve"> </v>
      </c>
      <c r="BP166" s="640" t="str">
        <f t="shared" si="298"/>
        <v xml:space="preserve"> </v>
      </c>
      <c r="BQ166" s="640" t="str">
        <f t="shared" si="299"/>
        <v xml:space="preserve"> </v>
      </c>
      <c r="BR166" s="634">
        <f t="shared" si="300"/>
        <v>0</v>
      </c>
      <c r="BS166" s="728"/>
      <c r="BT166" s="640" t="str">
        <f t="shared" si="301"/>
        <v xml:space="preserve"> </v>
      </c>
    </row>
    <row r="167" spans="1:72" s="47" customFormat="1" ht="15" customHeight="1" x14ac:dyDescent="0.3">
      <c r="A167" s="43" t="s">
        <v>15</v>
      </c>
      <c r="B167" s="43" t="s">
        <v>156</v>
      </c>
      <c r="C167" s="134" t="str">
        <f>IF(VLOOKUP(B167,'Pivot Table'!$B$5:$G$2000,3,FALSE)=1,"Yes","No")</f>
        <v>Yes</v>
      </c>
      <c r="D167" s="170" t="str">
        <f t="shared" si="302"/>
        <v>Yes</v>
      </c>
      <c r="E167" s="170"/>
      <c r="F167" s="214">
        <v>41487</v>
      </c>
      <c r="G167" s="125" t="s">
        <v>1127</v>
      </c>
      <c r="H167" s="125" t="s">
        <v>1127</v>
      </c>
      <c r="I167" s="170"/>
      <c r="J167" s="170" t="s">
        <v>713</v>
      </c>
      <c r="K167" s="45" t="str">
        <f t="shared" si="303"/>
        <v>15</v>
      </c>
      <c r="L167" s="45" t="str">
        <f t="shared" si="304"/>
        <v>15X</v>
      </c>
      <c r="M167" s="113">
        <v>41487</v>
      </c>
      <c r="N167" s="252"/>
      <c r="O167" s="135" t="str">
        <f>IF(VLOOKUP(B167,'Pivot Table'!$B$5:$G$2000,2,FALSE)=1,"Yes","No")</f>
        <v>Yes</v>
      </c>
      <c r="P167" s="177" t="str">
        <f t="shared" si="305"/>
        <v>Yes</v>
      </c>
      <c r="Q167" s="177"/>
      <c r="R167" s="107">
        <v>41334</v>
      </c>
      <c r="S167" s="107" t="s">
        <v>1127</v>
      </c>
      <c r="T167" s="177"/>
      <c r="U167" s="177" t="s">
        <v>713</v>
      </c>
      <c r="V167" s="135" t="str">
        <f t="shared" si="306"/>
        <v>15</v>
      </c>
      <c r="W167" s="150" t="str">
        <f t="shared" si="307"/>
        <v>15X</v>
      </c>
      <c r="X167" s="107">
        <v>41426</v>
      </c>
      <c r="Y167" s="219"/>
      <c r="Z167" s="192" t="str">
        <f>IF(VLOOKUP(B167,'Pivot Table'!$B$5:$G$2000,5,FALSE)=1,"Yes","No")</f>
        <v>No</v>
      </c>
      <c r="AA167" s="192" t="str">
        <f>IF(VLOOKUP(B167,'Pivot Table'!$B$5:$G$2000,4,FALSE)=1,"Yes","No")</f>
        <v>No</v>
      </c>
      <c r="AB167" s="190" t="str">
        <f t="shared" si="325"/>
        <v xml:space="preserve"> </v>
      </c>
      <c r="AC167" s="190"/>
      <c r="AD167" s="190"/>
      <c r="AE167" s="191"/>
      <c r="AF167" s="190"/>
      <c r="AG167" s="190"/>
      <c r="AH167" s="189" t="str">
        <f t="shared" si="308"/>
        <v>15</v>
      </c>
      <c r="AI167" s="196" t="str">
        <f t="shared" si="309"/>
        <v>15</v>
      </c>
      <c r="AJ167" s="456"/>
      <c r="AK167" s="651"/>
      <c r="AL167" s="634">
        <f t="shared" si="310"/>
        <v>1</v>
      </c>
      <c r="AM167" s="634">
        <f t="shared" si="311"/>
        <v>1</v>
      </c>
      <c r="AN167" s="635">
        <f t="shared" si="312"/>
        <v>0</v>
      </c>
      <c r="AO167" s="636">
        <f t="shared" si="326"/>
        <v>2</v>
      </c>
      <c r="AP167" s="634">
        <f t="shared" si="313"/>
        <v>1</v>
      </c>
      <c r="AQ167" s="634">
        <f t="shared" si="314"/>
        <v>1</v>
      </c>
      <c r="AR167" s="634">
        <f t="shared" si="315"/>
        <v>0</v>
      </c>
      <c r="AS167" s="637">
        <f t="shared" si="327"/>
        <v>2</v>
      </c>
      <c r="AT167" s="638" t="str">
        <f t="shared" si="328"/>
        <v>F</v>
      </c>
      <c r="AU167" s="634">
        <f t="shared" si="316"/>
        <v>0</v>
      </c>
      <c r="AV167" s="634">
        <f t="shared" si="317"/>
        <v>0</v>
      </c>
      <c r="AW167" s="675" t="s">
        <v>1127</v>
      </c>
      <c r="AX167" s="639" t="str">
        <f t="shared" si="318"/>
        <v>15Yes</v>
      </c>
      <c r="AY167" s="639" t="str">
        <f t="shared" si="319"/>
        <v>15Yes</v>
      </c>
      <c r="AZ167" s="639" t="str">
        <f t="shared" si="320"/>
        <v>15No</v>
      </c>
      <c r="BA167" s="634" t="str">
        <f t="shared" si="321"/>
        <v>15X</v>
      </c>
      <c r="BB167" s="634" t="str">
        <f t="shared" si="322"/>
        <v>15X</v>
      </c>
      <c r="BC167" s="634" t="str">
        <f t="shared" si="323"/>
        <v>15</v>
      </c>
      <c r="BD167" s="640" t="str">
        <f t="shared" si="287"/>
        <v xml:space="preserve"> </v>
      </c>
      <c r="BE167" s="640" t="str">
        <f t="shared" si="288"/>
        <v xml:space="preserve"> </v>
      </c>
      <c r="BF167" s="640" t="str">
        <f t="shared" si="289"/>
        <v xml:space="preserve"> </v>
      </c>
      <c r="BG167" s="640" t="str">
        <f t="shared" si="290"/>
        <v xml:space="preserve"> </v>
      </c>
      <c r="BH167" s="640" t="str">
        <f t="shared" si="291"/>
        <v xml:space="preserve"> </v>
      </c>
      <c r="BI167" s="677" t="str">
        <f t="shared" si="292"/>
        <v xml:space="preserve"> </v>
      </c>
      <c r="BJ167" s="640" t="str">
        <f t="shared" si="293"/>
        <v xml:space="preserve"> </v>
      </c>
      <c r="BK167" s="305" t="str">
        <f t="shared" si="294"/>
        <v xml:space="preserve"> </v>
      </c>
      <c r="BL167" s="523" t="str">
        <f t="shared" si="324"/>
        <v>F</v>
      </c>
      <c r="BM167" s="640" t="str">
        <f t="shared" si="295"/>
        <v xml:space="preserve"> </v>
      </c>
      <c r="BN167" s="640" t="str">
        <f t="shared" si="296"/>
        <v xml:space="preserve"> </v>
      </c>
      <c r="BO167" s="640" t="str">
        <f t="shared" si="297"/>
        <v xml:space="preserve"> </v>
      </c>
      <c r="BP167" s="640" t="str">
        <f t="shared" si="298"/>
        <v xml:space="preserve"> </v>
      </c>
      <c r="BQ167" s="640" t="str">
        <f t="shared" si="299"/>
        <v xml:space="preserve"> </v>
      </c>
      <c r="BR167" s="634">
        <f t="shared" si="300"/>
        <v>0</v>
      </c>
      <c r="BS167" s="728"/>
      <c r="BT167" s="640" t="str">
        <f t="shared" si="301"/>
        <v xml:space="preserve"> </v>
      </c>
    </row>
    <row r="168" spans="1:72" s="47" customFormat="1" ht="15" customHeight="1" x14ac:dyDescent="0.3">
      <c r="A168" s="43" t="s">
        <v>15</v>
      </c>
      <c r="B168" s="43" t="s">
        <v>157</v>
      </c>
      <c r="C168" s="134" t="str">
        <f>IF(VLOOKUP(B168,'Pivot Table'!$B$5:$G$2000,3,FALSE)=1,"Yes","No")</f>
        <v>Yes</v>
      </c>
      <c r="D168" s="170" t="str">
        <f t="shared" si="302"/>
        <v>Yes</v>
      </c>
      <c r="E168" s="170"/>
      <c r="F168" s="214">
        <v>41306</v>
      </c>
      <c r="G168" s="125" t="s">
        <v>1127</v>
      </c>
      <c r="H168" s="125" t="s">
        <v>1127</v>
      </c>
      <c r="I168" s="170"/>
      <c r="J168" s="170" t="s">
        <v>713</v>
      </c>
      <c r="K168" s="45" t="str">
        <f t="shared" si="303"/>
        <v>15</v>
      </c>
      <c r="L168" s="45" t="str">
        <f t="shared" si="304"/>
        <v>15X</v>
      </c>
      <c r="M168" s="113">
        <v>41365</v>
      </c>
      <c r="N168" s="252"/>
      <c r="O168" s="135" t="str">
        <f>IF(VLOOKUP(B168,'Pivot Table'!$B$5:$G$2000,2,FALSE)=1,"Yes","No")</f>
        <v>Yes</v>
      </c>
      <c r="P168" s="177" t="str">
        <f t="shared" si="305"/>
        <v>Yes</v>
      </c>
      <c r="Q168" s="177"/>
      <c r="R168" s="107">
        <v>41214</v>
      </c>
      <c r="S168" s="107" t="s">
        <v>1127</v>
      </c>
      <c r="T168" s="177"/>
      <c r="U168" s="177" t="s">
        <v>713</v>
      </c>
      <c r="V168" s="135" t="str">
        <f t="shared" si="306"/>
        <v>15</v>
      </c>
      <c r="W168" s="150" t="str">
        <f t="shared" si="307"/>
        <v>15X</v>
      </c>
      <c r="X168" s="107">
        <v>41244</v>
      </c>
      <c r="Y168" s="219"/>
      <c r="Z168" s="192" t="str">
        <f>IF(VLOOKUP(B168,'Pivot Table'!$B$5:$G$2000,5,FALSE)=1,"Yes","No")</f>
        <v>No</v>
      </c>
      <c r="AA168" s="192" t="str">
        <f>IF(VLOOKUP(B168,'Pivot Table'!$B$5:$G$2000,4,FALSE)=1,"Yes","No")</f>
        <v>No</v>
      </c>
      <c r="AB168" s="190" t="str">
        <f t="shared" si="325"/>
        <v xml:space="preserve"> </v>
      </c>
      <c r="AC168" s="190"/>
      <c r="AD168" s="190"/>
      <c r="AE168" s="191"/>
      <c r="AF168" s="190"/>
      <c r="AG168" s="190"/>
      <c r="AH168" s="189" t="str">
        <f t="shared" si="308"/>
        <v>15</v>
      </c>
      <c r="AI168" s="196" t="str">
        <f t="shared" si="309"/>
        <v>15</v>
      </c>
      <c r="AJ168" s="456"/>
      <c r="AK168" s="651"/>
      <c r="AL168" s="634">
        <f t="shared" si="310"/>
        <v>1</v>
      </c>
      <c r="AM168" s="634">
        <f t="shared" si="311"/>
        <v>1</v>
      </c>
      <c r="AN168" s="635">
        <f t="shared" si="312"/>
        <v>0</v>
      </c>
      <c r="AO168" s="636">
        <f t="shared" si="326"/>
        <v>2</v>
      </c>
      <c r="AP168" s="634">
        <f t="shared" si="313"/>
        <v>1</v>
      </c>
      <c r="AQ168" s="634">
        <f t="shared" si="314"/>
        <v>1</v>
      </c>
      <c r="AR168" s="634">
        <f t="shared" si="315"/>
        <v>0</v>
      </c>
      <c r="AS168" s="637">
        <f t="shared" si="327"/>
        <v>2</v>
      </c>
      <c r="AT168" s="638" t="str">
        <f t="shared" si="328"/>
        <v>F</v>
      </c>
      <c r="AU168" s="634">
        <f t="shared" si="316"/>
        <v>0</v>
      </c>
      <c r="AV168" s="634">
        <f t="shared" si="317"/>
        <v>0</v>
      </c>
      <c r="AW168" s="675" t="s">
        <v>1127</v>
      </c>
      <c r="AX168" s="639" t="str">
        <f t="shared" si="318"/>
        <v>15Yes</v>
      </c>
      <c r="AY168" s="639" t="str">
        <f t="shared" si="319"/>
        <v>15Yes</v>
      </c>
      <c r="AZ168" s="639" t="str">
        <f t="shared" si="320"/>
        <v>15No</v>
      </c>
      <c r="BA168" s="634" t="str">
        <f t="shared" si="321"/>
        <v>15X</v>
      </c>
      <c r="BB168" s="634" t="str">
        <f t="shared" si="322"/>
        <v>15X</v>
      </c>
      <c r="BC168" s="634" t="str">
        <f t="shared" si="323"/>
        <v>15</v>
      </c>
      <c r="BD168" s="640" t="str">
        <f t="shared" si="287"/>
        <v xml:space="preserve"> </v>
      </c>
      <c r="BE168" s="640" t="str">
        <f t="shared" si="288"/>
        <v xml:space="preserve"> </v>
      </c>
      <c r="BF168" s="640" t="str">
        <f t="shared" si="289"/>
        <v xml:space="preserve"> </v>
      </c>
      <c r="BG168" s="640" t="str">
        <f t="shared" si="290"/>
        <v xml:space="preserve"> </v>
      </c>
      <c r="BH168" s="640" t="str">
        <f t="shared" si="291"/>
        <v xml:space="preserve"> </v>
      </c>
      <c r="BI168" s="677" t="str">
        <f t="shared" si="292"/>
        <v xml:space="preserve"> </v>
      </c>
      <c r="BJ168" s="640" t="str">
        <f t="shared" si="293"/>
        <v xml:space="preserve"> </v>
      </c>
      <c r="BK168" s="305" t="str">
        <f t="shared" si="294"/>
        <v xml:space="preserve"> </v>
      </c>
      <c r="BL168" s="523" t="str">
        <f t="shared" si="324"/>
        <v>F</v>
      </c>
      <c r="BM168" s="640" t="str">
        <f t="shared" si="295"/>
        <v xml:space="preserve"> </v>
      </c>
      <c r="BN168" s="640" t="str">
        <f t="shared" si="296"/>
        <v xml:space="preserve"> </v>
      </c>
      <c r="BO168" s="640" t="str">
        <f t="shared" si="297"/>
        <v xml:space="preserve"> </v>
      </c>
      <c r="BP168" s="640" t="str">
        <f t="shared" si="298"/>
        <v xml:space="preserve"> </v>
      </c>
      <c r="BQ168" s="640" t="str">
        <f t="shared" si="299"/>
        <v xml:space="preserve"> </v>
      </c>
      <c r="BR168" s="634">
        <f t="shared" si="300"/>
        <v>0</v>
      </c>
      <c r="BS168" s="728"/>
      <c r="BT168" s="640" t="str">
        <f t="shared" si="301"/>
        <v xml:space="preserve"> </v>
      </c>
    </row>
    <row r="169" spans="1:72" s="47" customFormat="1" ht="15" customHeight="1" x14ac:dyDescent="0.3">
      <c r="A169" s="43" t="s">
        <v>15</v>
      </c>
      <c r="B169" s="43" t="s">
        <v>158</v>
      </c>
      <c r="C169" s="134" t="str">
        <f>IF(VLOOKUP(B169,'Pivot Table'!$B$5:$G$2000,3,FALSE)=1,"Yes","No")</f>
        <v>Yes</v>
      </c>
      <c r="D169" s="170" t="str">
        <f t="shared" si="302"/>
        <v>Yes</v>
      </c>
      <c r="E169" s="170"/>
      <c r="F169" s="214">
        <v>41306</v>
      </c>
      <c r="G169" s="125" t="s">
        <v>1127</v>
      </c>
      <c r="H169" s="125" t="s">
        <v>1127</v>
      </c>
      <c r="I169" s="170"/>
      <c r="J169" s="170" t="s">
        <v>713</v>
      </c>
      <c r="K169" s="45" t="str">
        <f t="shared" si="303"/>
        <v>15</v>
      </c>
      <c r="L169" s="45" t="str">
        <f t="shared" si="304"/>
        <v>15X</v>
      </c>
      <c r="M169" s="113">
        <v>41334</v>
      </c>
      <c r="N169" s="252"/>
      <c r="O169" s="135" t="str">
        <f>IF(VLOOKUP(B169,'Pivot Table'!$B$5:$G$2000,2,FALSE)=1,"Yes","No")</f>
        <v>Yes</v>
      </c>
      <c r="P169" s="177" t="str">
        <f t="shared" si="305"/>
        <v>Yes</v>
      </c>
      <c r="Q169" s="177"/>
      <c r="R169" s="107">
        <v>41214</v>
      </c>
      <c r="S169" s="107" t="s">
        <v>1127</v>
      </c>
      <c r="T169" s="177"/>
      <c r="U169" s="177" t="s">
        <v>713</v>
      </c>
      <c r="V169" s="135" t="str">
        <f t="shared" si="306"/>
        <v>15</v>
      </c>
      <c r="W169" s="150" t="str">
        <f t="shared" si="307"/>
        <v>15X</v>
      </c>
      <c r="X169" s="107">
        <v>41244</v>
      </c>
      <c r="Y169" s="219"/>
      <c r="Z169" s="192" t="str">
        <f>IF(VLOOKUP(B169,'Pivot Table'!$B$5:$G$2000,5,FALSE)=1,"Yes","No")</f>
        <v>No</v>
      </c>
      <c r="AA169" s="192" t="str">
        <f>IF(VLOOKUP(B169,'Pivot Table'!$B$5:$G$2000,4,FALSE)=1,"Yes","No")</f>
        <v>No</v>
      </c>
      <c r="AB169" s="190" t="str">
        <f t="shared" si="325"/>
        <v xml:space="preserve"> </v>
      </c>
      <c r="AC169" s="190"/>
      <c r="AD169" s="190"/>
      <c r="AE169" s="191"/>
      <c r="AF169" s="190"/>
      <c r="AG169" s="190"/>
      <c r="AH169" s="189" t="str">
        <f t="shared" si="308"/>
        <v>15</v>
      </c>
      <c r="AI169" s="196" t="str">
        <f t="shared" si="309"/>
        <v>15</v>
      </c>
      <c r="AJ169" s="456"/>
      <c r="AK169" s="651"/>
      <c r="AL169" s="634">
        <f t="shared" si="310"/>
        <v>1</v>
      </c>
      <c r="AM169" s="634">
        <f t="shared" si="311"/>
        <v>1</v>
      </c>
      <c r="AN169" s="635">
        <f t="shared" si="312"/>
        <v>0</v>
      </c>
      <c r="AO169" s="636">
        <f t="shared" si="326"/>
        <v>2</v>
      </c>
      <c r="AP169" s="634">
        <f t="shared" si="313"/>
        <v>1</v>
      </c>
      <c r="AQ169" s="634">
        <f t="shared" si="314"/>
        <v>1</v>
      </c>
      <c r="AR169" s="634">
        <f t="shared" si="315"/>
        <v>0</v>
      </c>
      <c r="AS169" s="637">
        <f t="shared" si="327"/>
        <v>2</v>
      </c>
      <c r="AT169" s="638" t="str">
        <f t="shared" si="328"/>
        <v>F</v>
      </c>
      <c r="AU169" s="634">
        <f t="shared" si="316"/>
        <v>0</v>
      </c>
      <c r="AV169" s="634">
        <f t="shared" si="317"/>
        <v>0</v>
      </c>
      <c r="AW169" s="675" t="s">
        <v>1127</v>
      </c>
      <c r="AX169" s="639" t="str">
        <f t="shared" si="318"/>
        <v>15Yes</v>
      </c>
      <c r="AY169" s="639" t="str">
        <f t="shared" si="319"/>
        <v>15Yes</v>
      </c>
      <c r="AZ169" s="639" t="str">
        <f t="shared" si="320"/>
        <v>15No</v>
      </c>
      <c r="BA169" s="634" t="str">
        <f t="shared" si="321"/>
        <v>15X</v>
      </c>
      <c r="BB169" s="634" t="str">
        <f t="shared" si="322"/>
        <v>15X</v>
      </c>
      <c r="BC169" s="634" t="str">
        <f t="shared" si="323"/>
        <v>15</v>
      </c>
      <c r="BD169" s="640" t="str">
        <f t="shared" si="287"/>
        <v xml:space="preserve"> </v>
      </c>
      <c r="BE169" s="640" t="str">
        <f t="shared" si="288"/>
        <v xml:space="preserve"> </v>
      </c>
      <c r="BF169" s="640" t="str">
        <f t="shared" si="289"/>
        <v xml:space="preserve"> </v>
      </c>
      <c r="BG169" s="640" t="str">
        <f t="shared" si="290"/>
        <v xml:space="preserve"> </v>
      </c>
      <c r="BH169" s="640" t="str">
        <f t="shared" si="291"/>
        <v xml:space="preserve"> </v>
      </c>
      <c r="BI169" s="677" t="str">
        <f t="shared" si="292"/>
        <v xml:space="preserve"> </v>
      </c>
      <c r="BJ169" s="640" t="str">
        <f t="shared" si="293"/>
        <v xml:space="preserve"> </v>
      </c>
      <c r="BK169" s="305" t="str">
        <f t="shared" si="294"/>
        <v xml:space="preserve"> </v>
      </c>
      <c r="BL169" s="523" t="str">
        <f t="shared" si="324"/>
        <v>F</v>
      </c>
      <c r="BM169" s="640" t="str">
        <f t="shared" si="295"/>
        <v xml:space="preserve"> </v>
      </c>
      <c r="BN169" s="640" t="str">
        <f t="shared" si="296"/>
        <v xml:space="preserve"> </v>
      </c>
      <c r="BO169" s="640" t="str">
        <f t="shared" si="297"/>
        <v xml:space="preserve"> </v>
      </c>
      <c r="BP169" s="640" t="str">
        <f t="shared" si="298"/>
        <v xml:space="preserve"> </v>
      </c>
      <c r="BQ169" s="640" t="str">
        <f t="shared" si="299"/>
        <v xml:space="preserve"> </v>
      </c>
      <c r="BR169" s="634">
        <f t="shared" si="300"/>
        <v>0</v>
      </c>
      <c r="BS169" s="728"/>
      <c r="BT169" s="640" t="str">
        <f t="shared" si="301"/>
        <v xml:space="preserve"> </v>
      </c>
    </row>
    <row r="170" spans="1:72" s="47" customFormat="1" ht="15" customHeight="1" x14ac:dyDescent="0.3">
      <c r="A170" s="43" t="s">
        <v>15</v>
      </c>
      <c r="B170" s="43" t="s">
        <v>159</v>
      </c>
      <c r="C170" s="134" t="str">
        <f>IF(VLOOKUP(B170,'Pivot Table'!$B$5:$G$2000,3,FALSE)=1,"Yes","No")</f>
        <v>Yes</v>
      </c>
      <c r="D170" s="170" t="str">
        <f t="shared" si="302"/>
        <v>Yes</v>
      </c>
      <c r="E170" s="170"/>
      <c r="F170" s="214">
        <v>41487</v>
      </c>
      <c r="G170" s="125" t="s">
        <v>1127</v>
      </c>
      <c r="H170" s="125" t="s">
        <v>1127</v>
      </c>
      <c r="I170" s="170"/>
      <c r="J170" s="170" t="s">
        <v>713</v>
      </c>
      <c r="K170" s="45" t="str">
        <f t="shared" si="303"/>
        <v>15</v>
      </c>
      <c r="L170" s="45" t="str">
        <f t="shared" si="304"/>
        <v>15X</v>
      </c>
      <c r="M170" s="113">
        <v>41487</v>
      </c>
      <c r="N170" s="252"/>
      <c r="O170" s="135" t="str">
        <f>IF(VLOOKUP(B170,'Pivot Table'!$B$5:$G$2000,2,FALSE)=1,"Yes","No")</f>
        <v>Yes</v>
      </c>
      <c r="P170" s="177" t="str">
        <f t="shared" si="305"/>
        <v>Yes</v>
      </c>
      <c r="Q170" s="177"/>
      <c r="R170" s="107">
        <v>41334</v>
      </c>
      <c r="S170" s="107" t="s">
        <v>1127</v>
      </c>
      <c r="T170" s="177"/>
      <c r="U170" s="177" t="s">
        <v>713</v>
      </c>
      <c r="V170" s="135" t="str">
        <f t="shared" si="306"/>
        <v>15</v>
      </c>
      <c r="W170" s="150" t="str">
        <f t="shared" si="307"/>
        <v>15X</v>
      </c>
      <c r="X170" s="107">
        <v>41426</v>
      </c>
      <c r="Y170" s="219"/>
      <c r="Z170" s="192" t="str">
        <f>IF(VLOOKUP(B170,'Pivot Table'!$B$5:$G$2000,5,FALSE)=1,"Yes","No")</f>
        <v>No</v>
      </c>
      <c r="AA170" s="192" t="str">
        <f>IF(VLOOKUP(B170,'Pivot Table'!$B$5:$G$2000,4,FALSE)=1,"Yes","No")</f>
        <v>No</v>
      </c>
      <c r="AB170" s="190" t="str">
        <f t="shared" si="325"/>
        <v xml:space="preserve"> </v>
      </c>
      <c r="AC170" s="190"/>
      <c r="AD170" s="190"/>
      <c r="AE170" s="191"/>
      <c r="AF170" s="190"/>
      <c r="AG170" s="190"/>
      <c r="AH170" s="189" t="str">
        <f t="shared" si="308"/>
        <v>15</v>
      </c>
      <c r="AI170" s="196" t="str">
        <f t="shared" si="309"/>
        <v>15</v>
      </c>
      <c r="AJ170" s="456"/>
      <c r="AK170" s="651"/>
      <c r="AL170" s="634">
        <f t="shared" si="310"/>
        <v>1</v>
      </c>
      <c r="AM170" s="634">
        <f t="shared" si="311"/>
        <v>1</v>
      </c>
      <c r="AN170" s="635">
        <f t="shared" si="312"/>
        <v>0</v>
      </c>
      <c r="AO170" s="636">
        <f t="shared" si="326"/>
        <v>2</v>
      </c>
      <c r="AP170" s="634">
        <f t="shared" si="313"/>
        <v>1</v>
      </c>
      <c r="AQ170" s="634">
        <f t="shared" si="314"/>
        <v>1</v>
      </c>
      <c r="AR170" s="634">
        <f t="shared" si="315"/>
        <v>0</v>
      </c>
      <c r="AS170" s="637">
        <f t="shared" si="327"/>
        <v>2</v>
      </c>
      <c r="AT170" s="638" t="str">
        <f t="shared" si="328"/>
        <v>F</v>
      </c>
      <c r="AU170" s="634">
        <f t="shared" si="316"/>
        <v>0</v>
      </c>
      <c r="AV170" s="634">
        <f t="shared" si="317"/>
        <v>0</v>
      </c>
      <c r="AW170" s="675" t="s">
        <v>1127</v>
      </c>
      <c r="AX170" s="639" t="str">
        <f t="shared" si="318"/>
        <v>15Yes</v>
      </c>
      <c r="AY170" s="639" t="str">
        <f t="shared" si="319"/>
        <v>15Yes</v>
      </c>
      <c r="AZ170" s="639" t="str">
        <f t="shared" si="320"/>
        <v>15No</v>
      </c>
      <c r="BA170" s="634" t="str">
        <f t="shared" si="321"/>
        <v>15X</v>
      </c>
      <c r="BB170" s="634" t="str">
        <f t="shared" si="322"/>
        <v>15X</v>
      </c>
      <c r="BC170" s="634" t="str">
        <f t="shared" si="323"/>
        <v>15</v>
      </c>
      <c r="BD170" s="640" t="str">
        <f t="shared" si="287"/>
        <v xml:space="preserve"> </v>
      </c>
      <c r="BE170" s="640" t="str">
        <f t="shared" si="288"/>
        <v xml:space="preserve"> </v>
      </c>
      <c r="BF170" s="640" t="str">
        <f t="shared" si="289"/>
        <v xml:space="preserve"> </v>
      </c>
      <c r="BG170" s="640" t="str">
        <f t="shared" si="290"/>
        <v xml:space="preserve"> </v>
      </c>
      <c r="BH170" s="640" t="str">
        <f t="shared" si="291"/>
        <v xml:space="preserve"> </v>
      </c>
      <c r="BI170" s="677" t="str">
        <f t="shared" si="292"/>
        <v xml:space="preserve"> </v>
      </c>
      <c r="BJ170" s="640" t="str">
        <f t="shared" si="293"/>
        <v xml:space="preserve"> </v>
      </c>
      <c r="BK170" s="305" t="str">
        <f t="shared" si="294"/>
        <v xml:space="preserve"> </v>
      </c>
      <c r="BL170" s="523" t="str">
        <f t="shared" si="324"/>
        <v>F</v>
      </c>
      <c r="BM170" s="640" t="str">
        <f t="shared" si="295"/>
        <v xml:space="preserve"> </v>
      </c>
      <c r="BN170" s="640" t="str">
        <f t="shared" si="296"/>
        <v xml:space="preserve"> </v>
      </c>
      <c r="BO170" s="640" t="str">
        <f t="shared" si="297"/>
        <v xml:space="preserve"> </v>
      </c>
      <c r="BP170" s="640" t="str">
        <f t="shared" si="298"/>
        <v xml:space="preserve"> </v>
      </c>
      <c r="BQ170" s="640" t="str">
        <f t="shared" si="299"/>
        <v xml:space="preserve"> </v>
      </c>
      <c r="BR170" s="634">
        <f t="shared" si="300"/>
        <v>0</v>
      </c>
      <c r="BS170" s="728"/>
      <c r="BT170" s="640" t="str">
        <f t="shared" si="301"/>
        <v xml:space="preserve"> </v>
      </c>
    </row>
    <row r="171" spans="1:72" s="47" customFormat="1" ht="15" customHeight="1" x14ac:dyDescent="0.3">
      <c r="A171" s="43" t="s">
        <v>15</v>
      </c>
      <c r="B171" s="43" t="s">
        <v>160</v>
      </c>
      <c r="C171" s="134" t="str">
        <f>IF(VLOOKUP(B171,'Pivot Table'!$B$5:$G$2000,3,FALSE)=1,"Yes","No")</f>
        <v>Yes</v>
      </c>
      <c r="D171" s="170" t="str">
        <f t="shared" si="302"/>
        <v>Yes</v>
      </c>
      <c r="E171" s="170"/>
      <c r="F171" s="214">
        <v>41487</v>
      </c>
      <c r="G171" s="125" t="s">
        <v>1127</v>
      </c>
      <c r="H171" s="125" t="s">
        <v>1127</v>
      </c>
      <c r="I171" s="170"/>
      <c r="J171" s="170" t="s">
        <v>713</v>
      </c>
      <c r="K171" s="45" t="str">
        <f t="shared" si="303"/>
        <v>15</v>
      </c>
      <c r="L171" s="45" t="str">
        <f t="shared" si="304"/>
        <v>15X</v>
      </c>
      <c r="M171" s="113">
        <v>41487</v>
      </c>
      <c r="N171" s="252"/>
      <c r="O171" s="135" t="str">
        <f>IF(VLOOKUP(B171,'Pivot Table'!$B$5:$G$2000,2,FALSE)=1,"Yes","No")</f>
        <v>Yes</v>
      </c>
      <c r="P171" s="177" t="str">
        <f t="shared" si="305"/>
        <v>Yes</v>
      </c>
      <c r="Q171" s="177"/>
      <c r="R171" s="107">
        <v>41334</v>
      </c>
      <c r="S171" s="107" t="s">
        <v>1127</v>
      </c>
      <c r="T171" s="177"/>
      <c r="U171" s="177" t="s">
        <v>713</v>
      </c>
      <c r="V171" s="135" t="str">
        <f t="shared" si="306"/>
        <v>15</v>
      </c>
      <c r="W171" s="150" t="str">
        <f t="shared" si="307"/>
        <v>15X</v>
      </c>
      <c r="X171" s="107">
        <v>41426</v>
      </c>
      <c r="Y171" s="219"/>
      <c r="Z171" s="192" t="str">
        <f>IF(VLOOKUP(B171,'Pivot Table'!$B$5:$G$2000,5,FALSE)=1,"Yes","No")</f>
        <v>No</v>
      </c>
      <c r="AA171" s="192" t="str">
        <f>IF(VLOOKUP(B171,'Pivot Table'!$B$5:$G$2000,4,FALSE)=1,"Yes","No")</f>
        <v>No</v>
      </c>
      <c r="AB171" s="190" t="str">
        <f t="shared" si="325"/>
        <v xml:space="preserve"> </v>
      </c>
      <c r="AC171" s="190"/>
      <c r="AD171" s="190"/>
      <c r="AE171" s="191"/>
      <c r="AF171" s="190"/>
      <c r="AG171" s="190"/>
      <c r="AH171" s="189" t="str">
        <f t="shared" si="308"/>
        <v>15</v>
      </c>
      <c r="AI171" s="196" t="str">
        <f t="shared" si="309"/>
        <v>15</v>
      </c>
      <c r="AJ171" s="456"/>
      <c r="AK171" s="651"/>
      <c r="AL171" s="634">
        <f t="shared" si="310"/>
        <v>1</v>
      </c>
      <c r="AM171" s="634">
        <f t="shared" si="311"/>
        <v>1</v>
      </c>
      <c r="AN171" s="635">
        <f t="shared" si="312"/>
        <v>0</v>
      </c>
      <c r="AO171" s="636">
        <f t="shared" si="326"/>
        <v>2</v>
      </c>
      <c r="AP171" s="634">
        <f t="shared" si="313"/>
        <v>1</v>
      </c>
      <c r="AQ171" s="634">
        <f t="shared" si="314"/>
        <v>1</v>
      </c>
      <c r="AR171" s="634">
        <f t="shared" si="315"/>
        <v>0</v>
      </c>
      <c r="AS171" s="637">
        <f t="shared" si="327"/>
        <v>2</v>
      </c>
      <c r="AT171" s="638" t="str">
        <f t="shared" si="328"/>
        <v>F</v>
      </c>
      <c r="AU171" s="634">
        <f t="shared" si="316"/>
        <v>0</v>
      </c>
      <c r="AV171" s="634">
        <f t="shared" si="317"/>
        <v>0</v>
      </c>
      <c r="AW171" s="675" t="s">
        <v>1127</v>
      </c>
      <c r="AX171" s="639" t="str">
        <f t="shared" si="318"/>
        <v>15Yes</v>
      </c>
      <c r="AY171" s="639" t="str">
        <f t="shared" si="319"/>
        <v>15Yes</v>
      </c>
      <c r="AZ171" s="639" t="str">
        <f t="shared" si="320"/>
        <v>15No</v>
      </c>
      <c r="BA171" s="634" t="str">
        <f t="shared" si="321"/>
        <v>15X</v>
      </c>
      <c r="BB171" s="634" t="str">
        <f t="shared" si="322"/>
        <v>15X</v>
      </c>
      <c r="BC171" s="634" t="str">
        <f t="shared" si="323"/>
        <v>15</v>
      </c>
      <c r="BD171" s="640" t="str">
        <f t="shared" si="287"/>
        <v xml:space="preserve"> </v>
      </c>
      <c r="BE171" s="640" t="str">
        <f t="shared" si="288"/>
        <v xml:space="preserve"> </v>
      </c>
      <c r="BF171" s="640" t="str">
        <f t="shared" si="289"/>
        <v xml:space="preserve"> </v>
      </c>
      <c r="BG171" s="640" t="str">
        <f t="shared" si="290"/>
        <v xml:space="preserve"> </v>
      </c>
      <c r="BH171" s="640" t="str">
        <f t="shared" si="291"/>
        <v xml:space="preserve"> </v>
      </c>
      <c r="BI171" s="677" t="str">
        <f t="shared" si="292"/>
        <v xml:space="preserve"> </v>
      </c>
      <c r="BJ171" s="640" t="str">
        <f t="shared" si="293"/>
        <v xml:space="preserve"> </v>
      </c>
      <c r="BK171" s="305" t="str">
        <f t="shared" si="294"/>
        <v xml:space="preserve"> </v>
      </c>
      <c r="BL171" s="523" t="str">
        <f t="shared" si="324"/>
        <v>F</v>
      </c>
      <c r="BM171" s="640" t="str">
        <f t="shared" si="295"/>
        <v xml:space="preserve"> </v>
      </c>
      <c r="BN171" s="640" t="str">
        <f t="shared" si="296"/>
        <v xml:space="preserve"> </v>
      </c>
      <c r="BO171" s="640" t="str">
        <f t="shared" si="297"/>
        <v xml:space="preserve"> </v>
      </c>
      <c r="BP171" s="640" t="str">
        <f t="shared" si="298"/>
        <v xml:space="preserve"> </v>
      </c>
      <c r="BQ171" s="640" t="str">
        <f t="shared" si="299"/>
        <v xml:space="preserve"> </v>
      </c>
      <c r="BR171" s="634">
        <f t="shared" si="300"/>
        <v>0</v>
      </c>
      <c r="BS171" s="728"/>
      <c r="BT171" s="640" t="str">
        <f t="shared" si="301"/>
        <v xml:space="preserve"> </v>
      </c>
    </row>
    <row r="172" spans="1:72" s="47" customFormat="1" ht="15" customHeight="1" x14ac:dyDescent="0.3">
      <c r="A172" s="43" t="s">
        <v>15</v>
      </c>
      <c r="B172" s="43" t="s">
        <v>161</v>
      </c>
      <c r="C172" s="134" t="str">
        <f>IF(VLOOKUP(B172,'Pivot Table'!$B$5:$G$2000,3,FALSE)=1,"Yes","No")</f>
        <v>Yes</v>
      </c>
      <c r="D172" s="170" t="str">
        <f t="shared" si="302"/>
        <v>Yes</v>
      </c>
      <c r="E172" s="170"/>
      <c r="F172" s="214">
        <v>41426</v>
      </c>
      <c r="G172" s="125" t="s">
        <v>1127</v>
      </c>
      <c r="H172" s="125" t="s">
        <v>1127</v>
      </c>
      <c r="I172" s="170"/>
      <c r="J172" s="170" t="s">
        <v>713</v>
      </c>
      <c r="K172" s="45" t="str">
        <f t="shared" si="303"/>
        <v>15</v>
      </c>
      <c r="L172" s="45" t="str">
        <f t="shared" si="304"/>
        <v>15X</v>
      </c>
      <c r="M172" s="113">
        <v>41426</v>
      </c>
      <c r="N172" s="252"/>
      <c r="O172" s="135" t="str">
        <f>IF(VLOOKUP(B172,'Pivot Table'!$B$5:$G$2000,2,FALSE)=1,"Yes","No")</f>
        <v>Yes</v>
      </c>
      <c r="P172" s="177" t="str">
        <f t="shared" si="305"/>
        <v>Yes</v>
      </c>
      <c r="Q172" s="177"/>
      <c r="R172" s="107">
        <v>41275</v>
      </c>
      <c r="S172" s="107" t="s">
        <v>1127</v>
      </c>
      <c r="T172" s="177"/>
      <c r="U172" s="177" t="s">
        <v>713</v>
      </c>
      <c r="V172" s="135" t="str">
        <f t="shared" si="306"/>
        <v>15</v>
      </c>
      <c r="W172" s="150" t="str">
        <f t="shared" si="307"/>
        <v>15X</v>
      </c>
      <c r="X172" s="107">
        <v>41306</v>
      </c>
      <c r="Y172" s="219"/>
      <c r="Z172" s="192" t="str">
        <f>IF(VLOOKUP(B172,'Pivot Table'!$B$5:$G$2000,5,FALSE)=1,"Yes","No")</f>
        <v>No</v>
      </c>
      <c r="AA172" s="192" t="str">
        <f>IF(VLOOKUP(B172,'Pivot Table'!$B$5:$G$2000,4,FALSE)=1,"Yes","No")</f>
        <v>No</v>
      </c>
      <c r="AB172" s="190" t="str">
        <f t="shared" si="325"/>
        <v xml:space="preserve"> </v>
      </c>
      <c r="AC172" s="190"/>
      <c r="AD172" s="190"/>
      <c r="AE172" s="191"/>
      <c r="AF172" s="190"/>
      <c r="AG172" s="190"/>
      <c r="AH172" s="189" t="str">
        <f t="shared" si="308"/>
        <v>15</v>
      </c>
      <c r="AI172" s="196" t="str">
        <f t="shared" si="309"/>
        <v>15</v>
      </c>
      <c r="AJ172" s="456"/>
      <c r="AK172" s="651"/>
      <c r="AL172" s="634">
        <f t="shared" si="310"/>
        <v>1</v>
      </c>
      <c r="AM172" s="634">
        <f t="shared" si="311"/>
        <v>1</v>
      </c>
      <c r="AN172" s="635">
        <f t="shared" si="312"/>
        <v>0</v>
      </c>
      <c r="AO172" s="636">
        <f t="shared" si="326"/>
        <v>2</v>
      </c>
      <c r="AP172" s="634">
        <f t="shared" si="313"/>
        <v>1</v>
      </c>
      <c r="AQ172" s="634">
        <f t="shared" si="314"/>
        <v>1</v>
      </c>
      <c r="AR172" s="634">
        <f t="shared" si="315"/>
        <v>0</v>
      </c>
      <c r="AS172" s="637">
        <f t="shared" si="327"/>
        <v>2</v>
      </c>
      <c r="AT172" s="638" t="str">
        <f t="shared" si="328"/>
        <v>F</v>
      </c>
      <c r="AU172" s="634">
        <f t="shared" si="316"/>
        <v>0</v>
      </c>
      <c r="AV172" s="634">
        <f t="shared" si="317"/>
        <v>0</v>
      </c>
      <c r="AW172" s="675" t="s">
        <v>1127</v>
      </c>
      <c r="AX172" s="639" t="str">
        <f t="shared" si="318"/>
        <v>15Yes</v>
      </c>
      <c r="AY172" s="639" t="str">
        <f t="shared" si="319"/>
        <v>15Yes</v>
      </c>
      <c r="AZ172" s="639" t="str">
        <f t="shared" si="320"/>
        <v>15No</v>
      </c>
      <c r="BA172" s="634" t="str">
        <f t="shared" si="321"/>
        <v>15X</v>
      </c>
      <c r="BB172" s="634" t="str">
        <f t="shared" si="322"/>
        <v>15X</v>
      </c>
      <c r="BC172" s="634" t="str">
        <f t="shared" si="323"/>
        <v>15</v>
      </c>
      <c r="BD172" s="640" t="str">
        <f t="shared" si="287"/>
        <v xml:space="preserve"> </v>
      </c>
      <c r="BE172" s="640" t="str">
        <f t="shared" si="288"/>
        <v xml:space="preserve"> </v>
      </c>
      <c r="BF172" s="640" t="str">
        <f t="shared" si="289"/>
        <v xml:space="preserve"> </v>
      </c>
      <c r="BG172" s="640" t="str">
        <f t="shared" si="290"/>
        <v xml:space="preserve"> </v>
      </c>
      <c r="BH172" s="640" t="str">
        <f t="shared" si="291"/>
        <v xml:space="preserve"> </v>
      </c>
      <c r="BI172" s="677" t="str">
        <f t="shared" si="292"/>
        <v xml:space="preserve"> </v>
      </c>
      <c r="BJ172" s="640" t="str">
        <f t="shared" si="293"/>
        <v xml:space="preserve"> </v>
      </c>
      <c r="BK172" s="305" t="str">
        <f t="shared" si="294"/>
        <v xml:space="preserve"> </v>
      </c>
      <c r="BL172" s="523" t="str">
        <f t="shared" si="324"/>
        <v>F</v>
      </c>
      <c r="BM172" s="640" t="str">
        <f t="shared" si="295"/>
        <v xml:space="preserve"> </v>
      </c>
      <c r="BN172" s="640" t="str">
        <f t="shared" si="296"/>
        <v xml:space="preserve"> </v>
      </c>
      <c r="BO172" s="640" t="str">
        <f t="shared" si="297"/>
        <v xml:space="preserve"> </v>
      </c>
      <c r="BP172" s="640" t="str">
        <f t="shared" si="298"/>
        <v xml:space="preserve"> </v>
      </c>
      <c r="BQ172" s="640" t="str">
        <f t="shared" si="299"/>
        <v xml:space="preserve"> </v>
      </c>
      <c r="BR172" s="634">
        <f t="shared" si="300"/>
        <v>0</v>
      </c>
      <c r="BS172" s="728"/>
      <c r="BT172" s="640" t="str">
        <f t="shared" si="301"/>
        <v xml:space="preserve"> </v>
      </c>
    </row>
    <row r="173" spans="1:72" s="47" customFormat="1" ht="15" customHeight="1" x14ac:dyDescent="0.3">
      <c r="A173" s="43" t="s">
        <v>15</v>
      </c>
      <c r="B173" s="43" t="s">
        <v>162</v>
      </c>
      <c r="C173" s="134" t="str">
        <f>IF(VLOOKUP(B173,'Pivot Table'!$B$5:$G$2000,3,FALSE)=1,"Yes","No")</f>
        <v>Yes</v>
      </c>
      <c r="D173" s="170" t="str">
        <f t="shared" si="302"/>
        <v>Yes</v>
      </c>
      <c r="E173" s="170"/>
      <c r="F173" s="214">
        <v>41275</v>
      </c>
      <c r="G173" s="125" t="s">
        <v>1127</v>
      </c>
      <c r="H173" s="125" t="s">
        <v>1127</v>
      </c>
      <c r="I173" s="170"/>
      <c r="J173" s="170" t="s">
        <v>713</v>
      </c>
      <c r="K173" s="45" t="str">
        <f t="shared" si="303"/>
        <v>15</v>
      </c>
      <c r="L173" s="45" t="str">
        <f t="shared" si="304"/>
        <v>15X</v>
      </c>
      <c r="M173" s="113">
        <v>41306</v>
      </c>
      <c r="N173" s="252"/>
      <c r="O173" s="135" t="str">
        <f>IF(VLOOKUP(B173,'Pivot Table'!$B$5:$G$2000,2,FALSE)=1,"Yes","No")</f>
        <v>Yes</v>
      </c>
      <c r="P173" s="177" t="str">
        <f t="shared" si="305"/>
        <v>Yes</v>
      </c>
      <c r="Q173" s="177"/>
      <c r="R173" s="107">
        <v>41091</v>
      </c>
      <c r="S173" s="107" t="s">
        <v>1127</v>
      </c>
      <c r="T173" s="177"/>
      <c r="U173" s="177" t="s">
        <v>713</v>
      </c>
      <c r="V173" s="135" t="str">
        <f t="shared" si="306"/>
        <v>15</v>
      </c>
      <c r="W173" s="150" t="str">
        <f t="shared" si="307"/>
        <v>15X</v>
      </c>
      <c r="X173" s="107">
        <v>41183</v>
      </c>
      <c r="Y173" s="219"/>
      <c r="Z173" s="192" t="str">
        <f>IF(VLOOKUP(B173,'Pivot Table'!$B$5:$G$2000,5,FALSE)=1,"Yes","No")</f>
        <v>No</v>
      </c>
      <c r="AA173" s="192" t="str">
        <f>IF(VLOOKUP(B173,'Pivot Table'!$B$5:$G$2000,4,FALSE)=1,"Yes","No")</f>
        <v>No</v>
      </c>
      <c r="AB173" s="190" t="str">
        <f t="shared" si="325"/>
        <v xml:space="preserve"> </v>
      </c>
      <c r="AC173" s="190"/>
      <c r="AD173" s="190"/>
      <c r="AE173" s="191"/>
      <c r="AF173" s="190"/>
      <c r="AG173" s="190"/>
      <c r="AH173" s="189" t="str">
        <f t="shared" si="308"/>
        <v>15</v>
      </c>
      <c r="AI173" s="196" t="str">
        <f t="shared" si="309"/>
        <v>15</v>
      </c>
      <c r="AJ173" s="456"/>
      <c r="AK173" s="651"/>
      <c r="AL173" s="634">
        <f t="shared" si="310"/>
        <v>1</v>
      </c>
      <c r="AM173" s="634">
        <f t="shared" si="311"/>
        <v>1</v>
      </c>
      <c r="AN173" s="635">
        <f t="shared" si="312"/>
        <v>0</v>
      </c>
      <c r="AO173" s="636">
        <f t="shared" si="326"/>
        <v>2</v>
      </c>
      <c r="AP173" s="634">
        <f t="shared" si="313"/>
        <v>1</v>
      </c>
      <c r="AQ173" s="634">
        <f t="shared" si="314"/>
        <v>1</v>
      </c>
      <c r="AR173" s="634">
        <f t="shared" si="315"/>
        <v>0</v>
      </c>
      <c r="AS173" s="637">
        <f t="shared" si="327"/>
        <v>2</v>
      </c>
      <c r="AT173" s="638" t="str">
        <f t="shared" si="328"/>
        <v>F</v>
      </c>
      <c r="AU173" s="634">
        <f t="shared" si="316"/>
        <v>0</v>
      </c>
      <c r="AV173" s="634">
        <f t="shared" si="317"/>
        <v>0</v>
      </c>
      <c r="AW173" s="675" t="s">
        <v>1127</v>
      </c>
      <c r="AX173" s="639" t="str">
        <f t="shared" si="318"/>
        <v>15Yes</v>
      </c>
      <c r="AY173" s="639" t="str">
        <f t="shared" si="319"/>
        <v>15Yes</v>
      </c>
      <c r="AZ173" s="639" t="str">
        <f t="shared" si="320"/>
        <v>15No</v>
      </c>
      <c r="BA173" s="634" t="str">
        <f t="shared" si="321"/>
        <v>15X</v>
      </c>
      <c r="BB173" s="634" t="str">
        <f t="shared" si="322"/>
        <v>15X</v>
      </c>
      <c r="BC173" s="634" t="str">
        <f t="shared" si="323"/>
        <v>15</v>
      </c>
      <c r="BD173" s="640" t="str">
        <f t="shared" si="287"/>
        <v xml:space="preserve"> </v>
      </c>
      <c r="BE173" s="640" t="str">
        <f t="shared" si="288"/>
        <v xml:space="preserve"> </v>
      </c>
      <c r="BF173" s="640" t="str">
        <f t="shared" si="289"/>
        <v xml:space="preserve"> </v>
      </c>
      <c r="BG173" s="640" t="str">
        <f t="shared" si="290"/>
        <v xml:space="preserve"> </v>
      </c>
      <c r="BH173" s="640" t="str">
        <f t="shared" si="291"/>
        <v xml:space="preserve"> </v>
      </c>
      <c r="BI173" s="677" t="str">
        <f t="shared" si="292"/>
        <v xml:space="preserve"> </v>
      </c>
      <c r="BJ173" s="640" t="str">
        <f t="shared" si="293"/>
        <v xml:space="preserve"> </v>
      </c>
      <c r="BK173" s="305" t="str">
        <f t="shared" si="294"/>
        <v xml:space="preserve"> </v>
      </c>
      <c r="BL173" s="523" t="str">
        <f t="shared" si="324"/>
        <v>F</v>
      </c>
      <c r="BM173" s="640" t="str">
        <f t="shared" si="295"/>
        <v xml:space="preserve"> </v>
      </c>
      <c r="BN173" s="640" t="str">
        <f t="shared" si="296"/>
        <v xml:space="preserve"> </v>
      </c>
      <c r="BO173" s="640" t="str">
        <f t="shared" si="297"/>
        <v xml:space="preserve"> </v>
      </c>
      <c r="BP173" s="640" t="str">
        <f t="shared" si="298"/>
        <v xml:space="preserve"> </v>
      </c>
      <c r="BQ173" s="640" t="str">
        <f t="shared" si="299"/>
        <v xml:space="preserve"> </v>
      </c>
      <c r="BR173" s="634">
        <f t="shared" si="300"/>
        <v>0</v>
      </c>
      <c r="BS173" s="728"/>
      <c r="BT173" s="640" t="str">
        <f t="shared" si="301"/>
        <v xml:space="preserve"> </v>
      </c>
    </row>
    <row r="174" spans="1:72" s="47" customFormat="1" ht="15" customHeight="1" x14ac:dyDescent="0.3">
      <c r="A174" s="43" t="s">
        <v>15</v>
      </c>
      <c r="B174" s="43" t="s">
        <v>163</v>
      </c>
      <c r="C174" s="134" t="str">
        <f>IF(VLOOKUP(B174,'Pivot Table'!$B$5:$G$2000,3,FALSE)=1,"Yes","No")</f>
        <v>Yes</v>
      </c>
      <c r="D174" s="170" t="str">
        <f t="shared" si="302"/>
        <v>Yes</v>
      </c>
      <c r="E174" s="170"/>
      <c r="F174" s="214">
        <v>41426</v>
      </c>
      <c r="G174" s="125" t="s">
        <v>1127</v>
      </c>
      <c r="H174" s="125" t="s">
        <v>1127</v>
      </c>
      <c r="I174" s="170"/>
      <c r="J174" s="170" t="s">
        <v>713</v>
      </c>
      <c r="K174" s="45" t="str">
        <f t="shared" si="303"/>
        <v>15</v>
      </c>
      <c r="L174" s="45" t="str">
        <f t="shared" si="304"/>
        <v>15X</v>
      </c>
      <c r="M174" s="113">
        <v>41426</v>
      </c>
      <c r="N174" s="252"/>
      <c r="O174" s="135" t="str">
        <f>IF(VLOOKUP(B174,'Pivot Table'!$B$5:$G$2000,2,FALSE)=1,"Yes","No")</f>
        <v>Yes</v>
      </c>
      <c r="P174" s="177" t="str">
        <f t="shared" si="305"/>
        <v>Yes</v>
      </c>
      <c r="Q174" s="177"/>
      <c r="R174" s="107">
        <v>41275</v>
      </c>
      <c r="S174" s="107" t="s">
        <v>1127</v>
      </c>
      <c r="T174" s="177"/>
      <c r="U174" s="177" t="s">
        <v>713</v>
      </c>
      <c r="V174" s="135" t="str">
        <f t="shared" si="306"/>
        <v>15</v>
      </c>
      <c r="W174" s="150" t="str">
        <f t="shared" si="307"/>
        <v>15X</v>
      </c>
      <c r="X174" s="107">
        <v>41306</v>
      </c>
      <c r="Y174" s="219"/>
      <c r="Z174" s="192" t="str">
        <f>IF(VLOOKUP(B174,'Pivot Table'!$B$5:$G$2000,5,FALSE)=1,"Yes","No")</f>
        <v>No</v>
      </c>
      <c r="AA174" s="192" t="str">
        <f>IF(VLOOKUP(B174,'Pivot Table'!$B$5:$G$2000,4,FALSE)=1,"Yes","No")</f>
        <v>No</v>
      </c>
      <c r="AB174" s="190" t="str">
        <f t="shared" si="325"/>
        <v xml:space="preserve"> </v>
      </c>
      <c r="AC174" s="190"/>
      <c r="AD174" s="190"/>
      <c r="AE174" s="191"/>
      <c r="AF174" s="190"/>
      <c r="AG174" s="190"/>
      <c r="AH174" s="189" t="str">
        <f t="shared" si="308"/>
        <v>15</v>
      </c>
      <c r="AI174" s="196" t="str">
        <f t="shared" si="309"/>
        <v>15</v>
      </c>
      <c r="AJ174" s="456"/>
      <c r="AK174" s="651"/>
      <c r="AL174" s="634">
        <f t="shared" si="310"/>
        <v>1</v>
      </c>
      <c r="AM174" s="634">
        <f t="shared" si="311"/>
        <v>1</v>
      </c>
      <c r="AN174" s="635">
        <f t="shared" si="312"/>
        <v>0</v>
      </c>
      <c r="AO174" s="636">
        <f t="shared" si="326"/>
        <v>2</v>
      </c>
      <c r="AP174" s="634">
        <f t="shared" si="313"/>
        <v>1</v>
      </c>
      <c r="AQ174" s="634">
        <f t="shared" si="314"/>
        <v>1</v>
      </c>
      <c r="AR174" s="634">
        <f t="shared" si="315"/>
        <v>0</v>
      </c>
      <c r="AS174" s="637">
        <f t="shared" si="327"/>
        <v>2</v>
      </c>
      <c r="AT174" s="638" t="str">
        <f t="shared" si="328"/>
        <v>F</v>
      </c>
      <c r="AU174" s="634">
        <f t="shared" si="316"/>
        <v>0</v>
      </c>
      <c r="AV174" s="634">
        <f t="shared" si="317"/>
        <v>0</v>
      </c>
      <c r="AW174" s="675" t="s">
        <v>1127</v>
      </c>
      <c r="AX174" s="639" t="str">
        <f t="shared" si="318"/>
        <v>15Yes</v>
      </c>
      <c r="AY174" s="639" t="str">
        <f t="shared" si="319"/>
        <v>15Yes</v>
      </c>
      <c r="AZ174" s="639" t="str">
        <f t="shared" si="320"/>
        <v>15No</v>
      </c>
      <c r="BA174" s="634" t="str">
        <f t="shared" si="321"/>
        <v>15X</v>
      </c>
      <c r="BB174" s="634" t="str">
        <f t="shared" si="322"/>
        <v>15X</v>
      </c>
      <c r="BC174" s="634" t="str">
        <f t="shared" si="323"/>
        <v>15</v>
      </c>
      <c r="BD174" s="640" t="str">
        <f t="shared" si="287"/>
        <v xml:space="preserve"> </v>
      </c>
      <c r="BE174" s="640" t="str">
        <f t="shared" si="288"/>
        <v xml:space="preserve"> </v>
      </c>
      <c r="BF174" s="640" t="str">
        <f t="shared" si="289"/>
        <v xml:space="preserve"> </v>
      </c>
      <c r="BG174" s="640" t="str">
        <f t="shared" si="290"/>
        <v xml:space="preserve"> </v>
      </c>
      <c r="BH174" s="640" t="str">
        <f t="shared" si="291"/>
        <v xml:space="preserve"> </v>
      </c>
      <c r="BI174" s="677" t="str">
        <f t="shared" si="292"/>
        <v xml:space="preserve"> </v>
      </c>
      <c r="BJ174" s="640" t="str">
        <f t="shared" si="293"/>
        <v xml:space="preserve"> </v>
      </c>
      <c r="BK174" s="305" t="str">
        <f t="shared" si="294"/>
        <v xml:space="preserve"> </v>
      </c>
      <c r="BL174" s="523" t="str">
        <f t="shared" si="324"/>
        <v>F</v>
      </c>
      <c r="BM174" s="640" t="str">
        <f t="shared" si="295"/>
        <v xml:space="preserve"> </v>
      </c>
      <c r="BN174" s="640" t="str">
        <f t="shared" si="296"/>
        <v xml:space="preserve"> </v>
      </c>
      <c r="BO174" s="640" t="str">
        <f t="shared" si="297"/>
        <v xml:space="preserve"> </v>
      </c>
      <c r="BP174" s="640" t="str">
        <f t="shared" si="298"/>
        <v xml:space="preserve"> </v>
      </c>
      <c r="BQ174" s="640" t="str">
        <f t="shared" si="299"/>
        <v xml:space="preserve"> </v>
      </c>
      <c r="BR174" s="634">
        <f t="shared" si="300"/>
        <v>0</v>
      </c>
      <c r="BS174" s="728"/>
      <c r="BT174" s="640" t="str">
        <f t="shared" si="301"/>
        <v xml:space="preserve"> </v>
      </c>
    </row>
    <row r="175" spans="1:72" s="47" customFormat="1" ht="15" customHeight="1" x14ac:dyDescent="0.3">
      <c r="A175" s="43" t="s">
        <v>15</v>
      </c>
      <c r="B175" s="43" t="s">
        <v>164</v>
      </c>
      <c r="C175" s="134" t="str">
        <f>IF(VLOOKUP(B175,'Pivot Table'!$B$5:$G$2000,3,FALSE)=1,"Yes","No")</f>
        <v>Yes</v>
      </c>
      <c r="D175" s="170" t="str">
        <f t="shared" si="302"/>
        <v>Yes</v>
      </c>
      <c r="E175" s="170"/>
      <c r="F175" s="214">
        <v>41426</v>
      </c>
      <c r="G175" s="125" t="s">
        <v>1127</v>
      </c>
      <c r="H175" s="125" t="s">
        <v>1127</v>
      </c>
      <c r="I175" s="170"/>
      <c r="J175" s="170" t="s">
        <v>713</v>
      </c>
      <c r="K175" s="45" t="str">
        <f t="shared" si="303"/>
        <v>15</v>
      </c>
      <c r="L175" s="45" t="str">
        <f t="shared" si="304"/>
        <v>15X</v>
      </c>
      <c r="M175" s="113">
        <v>41426</v>
      </c>
      <c r="N175" s="252"/>
      <c r="O175" s="135" t="str">
        <f>IF(VLOOKUP(B175,'Pivot Table'!$B$5:$G$2000,2,FALSE)=1,"Yes","No")</f>
        <v>Yes</v>
      </c>
      <c r="P175" s="177" t="str">
        <f t="shared" si="305"/>
        <v>Yes</v>
      </c>
      <c r="Q175" s="177"/>
      <c r="R175" s="107">
        <v>41275</v>
      </c>
      <c r="S175" s="107" t="s">
        <v>1127</v>
      </c>
      <c r="T175" s="177"/>
      <c r="U175" s="177" t="s">
        <v>713</v>
      </c>
      <c r="V175" s="135" t="str">
        <f t="shared" si="306"/>
        <v>15</v>
      </c>
      <c r="W175" s="150" t="str">
        <f t="shared" si="307"/>
        <v>15X</v>
      </c>
      <c r="X175" s="107">
        <v>41306</v>
      </c>
      <c r="Y175" s="219"/>
      <c r="Z175" s="192" t="str">
        <f>IF(VLOOKUP(B175,'Pivot Table'!$B$5:$G$2000,5,FALSE)=1,"Yes","No")</f>
        <v>No</v>
      </c>
      <c r="AA175" s="192" t="str">
        <f>IF(VLOOKUP(B175,'Pivot Table'!$B$5:$G$2000,4,FALSE)=1,"Yes","No")</f>
        <v>No</v>
      </c>
      <c r="AB175" s="190" t="str">
        <f t="shared" si="325"/>
        <v xml:space="preserve"> </v>
      </c>
      <c r="AC175" s="190"/>
      <c r="AD175" s="190"/>
      <c r="AE175" s="191"/>
      <c r="AF175" s="190"/>
      <c r="AG175" s="190"/>
      <c r="AH175" s="189" t="str">
        <f t="shared" si="308"/>
        <v>15</v>
      </c>
      <c r="AI175" s="196" t="str">
        <f t="shared" si="309"/>
        <v>15</v>
      </c>
      <c r="AJ175" s="456"/>
      <c r="AK175" s="651"/>
      <c r="AL175" s="634">
        <f t="shared" si="310"/>
        <v>1</v>
      </c>
      <c r="AM175" s="634">
        <f t="shared" si="311"/>
        <v>1</v>
      </c>
      <c r="AN175" s="635">
        <f t="shared" si="312"/>
        <v>0</v>
      </c>
      <c r="AO175" s="636">
        <f t="shared" si="326"/>
        <v>2</v>
      </c>
      <c r="AP175" s="634">
        <f t="shared" si="313"/>
        <v>1</v>
      </c>
      <c r="AQ175" s="634">
        <f t="shared" si="314"/>
        <v>1</v>
      </c>
      <c r="AR175" s="634">
        <f t="shared" si="315"/>
        <v>0</v>
      </c>
      <c r="AS175" s="637">
        <f t="shared" si="327"/>
        <v>2</v>
      </c>
      <c r="AT175" s="638" t="str">
        <f t="shared" si="328"/>
        <v>F</v>
      </c>
      <c r="AU175" s="634">
        <f t="shared" si="316"/>
        <v>0</v>
      </c>
      <c r="AV175" s="634">
        <f t="shared" si="317"/>
        <v>0</v>
      </c>
      <c r="AW175" s="675" t="s">
        <v>1127</v>
      </c>
      <c r="AX175" s="639" t="str">
        <f t="shared" si="318"/>
        <v>15Yes</v>
      </c>
      <c r="AY175" s="639" t="str">
        <f t="shared" si="319"/>
        <v>15Yes</v>
      </c>
      <c r="AZ175" s="639" t="str">
        <f t="shared" si="320"/>
        <v>15No</v>
      </c>
      <c r="BA175" s="634" t="str">
        <f t="shared" si="321"/>
        <v>15X</v>
      </c>
      <c r="BB175" s="634" t="str">
        <f t="shared" si="322"/>
        <v>15X</v>
      </c>
      <c r="BC175" s="634" t="str">
        <f t="shared" si="323"/>
        <v>15</v>
      </c>
      <c r="BD175" s="640" t="str">
        <f t="shared" si="287"/>
        <v xml:space="preserve"> </v>
      </c>
      <c r="BE175" s="640" t="str">
        <f t="shared" si="288"/>
        <v xml:space="preserve"> </v>
      </c>
      <c r="BF175" s="640" t="str">
        <f t="shared" si="289"/>
        <v xml:space="preserve"> </v>
      </c>
      <c r="BG175" s="640" t="str">
        <f t="shared" si="290"/>
        <v xml:space="preserve"> </v>
      </c>
      <c r="BH175" s="640" t="str">
        <f t="shared" si="291"/>
        <v xml:space="preserve"> </v>
      </c>
      <c r="BI175" s="677" t="str">
        <f t="shared" si="292"/>
        <v xml:space="preserve"> </v>
      </c>
      <c r="BJ175" s="640" t="str">
        <f t="shared" si="293"/>
        <v xml:space="preserve"> </v>
      </c>
      <c r="BK175" s="305" t="str">
        <f t="shared" si="294"/>
        <v xml:space="preserve"> </v>
      </c>
      <c r="BL175" s="523" t="str">
        <f t="shared" si="324"/>
        <v>F</v>
      </c>
      <c r="BM175" s="640" t="str">
        <f t="shared" si="295"/>
        <v xml:space="preserve"> </v>
      </c>
      <c r="BN175" s="640" t="str">
        <f t="shared" si="296"/>
        <v xml:space="preserve"> </v>
      </c>
      <c r="BO175" s="640" t="str">
        <f t="shared" si="297"/>
        <v xml:space="preserve"> </v>
      </c>
      <c r="BP175" s="640" t="str">
        <f t="shared" si="298"/>
        <v xml:space="preserve"> </v>
      </c>
      <c r="BQ175" s="640" t="str">
        <f t="shared" si="299"/>
        <v xml:space="preserve"> </v>
      </c>
      <c r="BR175" s="634">
        <f t="shared" si="300"/>
        <v>0</v>
      </c>
      <c r="BS175" s="728"/>
      <c r="BT175" s="640" t="str">
        <f t="shared" si="301"/>
        <v xml:space="preserve"> </v>
      </c>
    </row>
    <row r="176" spans="1:72" s="47" customFormat="1" ht="15" customHeight="1" x14ac:dyDescent="0.3">
      <c r="A176" s="43" t="s">
        <v>15</v>
      </c>
      <c r="B176" s="43" t="s">
        <v>165</v>
      </c>
      <c r="C176" s="134" t="str">
        <f>IF(VLOOKUP(B176,'Pivot Table'!$B$5:$G$2000,3,FALSE)=1,"Yes","No")</f>
        <v>Yes</v>
      </c>
      <c r="D176" s="170" t="str">
        <f t="shared" si="302"/>
        <v>Yes</v>
      </c>
      <c r="E176" s="170"/>
      <c r="F176" s="214">
        <v>41275</v>
      </c>
      <c r="G176" s="125" t="s">
        <v>1127</v>
      </c>
      <c r="H176" s="125" t="s">
        <v>1127</v>
      </c>
      <c r="I176" s="170"/>
      <c r="J176" s="170" t="s">
        <v>713</v>
      </c>
      <c r="K176" s="45" t="str">
        <f t="shared" si="303"/>
        <v>15</v>
      </c>
      <c r="L176" s="45" t="str">
        <f t="shared" si="304"/>
        <v>15X</v>
      </c>
      <c r="M176" s="113">
        <v>41306</v>
      </c>
      <c r="N176" s="252"/>
      <c r="O176" s="135" t="str">
        <f>IF(VLOOKUP(B176,'Pivot Table'!$B$5:$G$2000,2,FALSE)=1,"Yes","No")</f>
        <v>Yes</v>
      </c>
      <c r="P176" s="177" t="str">
        <f t="shared" si="305"/>
        <v>Yes</v>
      </c>
      <c r="Q176" s="177"/>
      <c r="R176" s="107">
        <v>41091</v>
      </c>
      <c r="S176" s="107" t="s">
        <v>1127</v>
      </c>
      <c r="T176" s="177"/>
      <c r="U176" s="177" t="s">
        <v>713</v>
      </c>
      <c r="V176" s="135" t="str">
        <f t="shared" si="306"/>
        <v>15</v>
      </c>
      <c r="W176" s="150" t="str">
        <f t="shared" si="307"/>
        <v>15X</v>
      </c>
      <c r="X176" s="107">
        <v>41183</v>
      </c>
      <c r="Y176" s="219"/>
      <c r="Z176" s="192" t="str">
        <f>IF(VLOOKUP(B176,'Pivot Table'!$B$5:$G$2000,5,FALSE)=1,"Yes","No")</f>
        <v>No</v>
      </c>
      <c r="AA176" s="192" t="str">
        <f>IF(VLOOKUP(B176,'Pivot Table'!$B$5:$G$2000,4,FALSE)=1,"Yes","No")</f>
        <v>No</v>
      </c>
      <c r="AB176" s="190" t="str">
        <f t="shared" si="325"/>
        <v xml:space="preserve"> </v>
      </c>
      <c r="AC176" s="190"/>
      <c r="AD176" s="190"/>
      <c r="AE176" s="191"/>
      <c r="AF176" s="190"/>
      <c r="AG176" s="190"/>
      <c r="AH176" s="189" t="str">
        <f t="shared" si="308"/>
        <v>15</v>
      </c>
      <c r="AI176" s="196" t="str">
        <f t="shared" si="309"/>
        <v>15</v>
      </c>
      <c r="AJ176" s="456"/>
      <c r="AK176" s="651"/>
      <c r="AL176" s="634">
        <f t="shared" si="310"/>
        <v>1</v>
      </c>
      <c r="AM176" s="634">
        <f t="shared" si="311"/>
        <v>1</v>
      </c>
      <c r="AN176" s="635">
        <f t="shared" si="312"/>
        <v>0</v>
      </c>
      <c r="AO176" s="636">
        <f t="shared" si="326"/>
        <v>2</v>
      </c>
      <c r="AP176" s="634">
        <f t="shared" si="313"/>
        <v>1</v>
      </c>
      <c r="AQ176" s="634">
        <f t="shared" si="314"/>
        <v>1</v>
      </c>
      <c r="AR176" s="634">
        <f t="shared" si="315"/>
        <v>0</v>
      </c>
      <c r="AS176" s="637">
        <f t="shared" si="327"/>
        <v>2</v>
      </c>
      <c r="AT176" s="638" t="str">
        <f t="shared" si="328"/>
        <v>F</v>
      </c>
      <c r="AU176" s="634">
        <f t="shared" si="316"/>
        <v>0</v>
      </c>
      <c r="AV176" s="634">
        <f t="shared" si="317"/>
        <v>0</v>
      </c>
      <c r="AW176" s="675" t="s">
        <v>1127</v>
      </c>
      <c r="AX176" s="639" t="str">
        <f t="shared" si="318"/>
        <v>15Yes</v>
      </c>
      <c r="AY176" s="639" t="str">
        <f t="shared" si="319"/>
        <v>15Yes</v>
      </c>
      <c r="AZ176" s="639" t="str">
        <f t="shared" si="320"/>
        <v>15No</v>
      </c>
      <c r="BA176" s="634" t="str">
        <f t="shared" si="321"/>
        <v>15X</v>
      </c>
      <c r="BB176" s="634" t="str">
        <f t="shared" si="322"/>
        <v>15X</v>
      </c>
      <c r="BC176" s="634" t="str">
        <f t="shared" si="323"/>
        <v>15</v>
      </c>
      <c r="BD176" s="640" t="str">
        <f t="shared" si="287"/>
        <v xml:space="preserve"> </v>
      </c>
      <c r="BE176" s="640" t="str">
        <f t="shared" si="288"/>
        <v xml:space="preserve"> </v>
      </c>
      <c r="BF176" s="640" t="str">
        <f t="shared" si="289"/>
        <v xml:space="preserve"> </v>
      </c>
      <c r="BG176" s="640" t="str">
        <f t="shared" si="290"/>
        <v xml:space="preserve"> </v>
      </c>
      <c r="BH176" s="640" t="str">
        <f t="shared" si="291"/>
        <v xml:space="preserve"> </v>
      </c>
      <c r="BI176" s="677" t="str">
        <f t="shared" si="292"/>
        <v xml:space="preserve"> </v>
      </c>
      <c r="BJ176" s="640" t="str">
        <f t="shared" si="293"/>
        <v xml:space="preserve"> </v>
      </c>
      <c r="BK176" s="305" t="str">
        <f t="shared" si="294"/>
        <v xml:space="preserve"> </v>
      </c>
      <c r="BL176" s="523" t="str">
        <f t="shared" si="324"/>
        <v>F</v>
      </c>
      <c r="BM176" s="640" t="str">
        <f t="shared" si="295"/>
        <v xml:space="preserve"> </v>
      </c>
      <c r="BN176" s="640" t="str">
        <f t="shared" si="296"/>
        <v xml:space="preserve"> </v>
      </c>
      <c r="BO176" s="640" t="str">
        <f t="shared" si="297"/>
        <v xml:space="preserve"> </v>
      </c>
      <c r="BP176" s="640" t="str">
        <f t="shared" si="298"/>
        <v xml:space="preserve"> </v>
      </c>
      <c r="BQ176" s="640" t="str">
        <f t="shared" si="299"/>
        <v xml:space="preserve"> </v>
      </c>
      <c r="BR176" s="634">
        <f t="shared" si="300"/>
        <v>0</v>
      </c>
      <c r="BS176" s="728"/>
      <c r="BT176" s="640" t="str">
        <f t="shared" si="301"/>
        <v xml:space="preserve"> </v>
      </c>
    </row>
    <row r="177" spans="1:72" s="47" customFormat="1" ht="15" customHeight="1" x14ac:dyDescent="0.3">
      <c r="A177" s="43" t="s">
        <v>15</v>
      </c>
      <c r="B177" s="43" t="s">
        <v>166</v>
      </c>
      <c r="C177" s="134" t="str">
        <f>IF(VLOOKUP(B177,'Pivot Table'!$B$5:$G$2000,3,FALSE)=1,"Yes","No")</f>
        <v>Yes</v>
      </c>
      <c r="D177" s="170" t="str">
        <f t="shared" si="302"/>
        <v>Yes</v>
      </c>
      <c r="E177" s="170"/>
      <c r="F177" s="214">
        <v>41306</v>
      </c>
      <c r="G177" s="125" t="s">
        <v>1127</v>
      </c>
      <c r="H177" s="125" t="s">
        <v>1127</v>
      </c>
      <c r="I177" s="170"/>
      <c r="J177" s="170" t="s">
        <v>713</v>
      </c>
      <c r="K177" s="45" t="str">
        <f t="shared" si="303"/>
        <v>15</v>
      </c>
      <c r="L177" s="45" t="str">
        <f t="shared" si="304"/>
        <v>15X</v>
      </c>
      <c r="M177" s="113">
        <v>41334</v>
      </c>
      <c r="N177" s="252"/>
      <c r="O177" s="135" t="str">
        <f>IF(VLOOKUP(B177,'Pivot Table'!$B$5:$G$2000,2,FALSE)=1,"Yes","No")</f>
        <v>Yes</v>
      </c>
      <c r="P177" s="177" t="str">
        <f t="shared" si="305"/>
        <v>Yes</v>
      </c>
      <c r="Q177" s="177"/>
      <c r="R177" s="107">
        <v>41214</v>
      </c>
      <c r="S177" s="107" t="s">
        <v>1127</v>
      </c>
      <c r="T177" s="177"/>
      <c r="U177" s="177" t="s">
        <v>713</v>
      </c>
      <c r="V177" s="135" t="str">
        <f t="shared" si="306"/>
        <v>15</v>
      </c>
      <c r="W177" s="150" t="str">
        <f t="shared" si="307"/>
        <v>15X</v>
      </c>
      <c r="X177" s="107">
        <v>41244</v>
      </c>
      <c r="Y177" s="219"/>
      <c r="Z177" s="192" t="str">
        <f>IF(VLOOKUP(B177,'Pivot Table'!$B$5:$G$2000,5,FALSE)=1,"Yes","No")</f>
        <v>No</v>
      </c>
      <c r="AA177" s="192" t="str">
        <f>IF(VLOOKUP(B177,'Pivot Table'!$B$5:$G$2000,4,FALSE)=1,"Yes","No")</f>
        <v>No</v>
      </c>
      <c r="AB177" s="190" t="str">
        <f t="shared" si="325"/>
        <v xml:space="preserve"> </v>
      </c>
      <c r="AC177" s="190"/>
      <c r="AD177" s="190"/>
      <c r="AE177" s="191"/>
      <c r="AF177" s="190"/>
      <c r="AG177" s="190"/>
      <c r="AH177" s="189" t="str">
        <f t="shared" si="308"/>
        <v>15</v>
      </c>
      <c r="AI177" s="196" t="str">
        <f t="shared" si="309"/>
        <v>15</v>
      </c>
      <c r="AJ177" s="456"/>
      <c r="AK177" s="651"/>
      <c r="AL177" s="634">
        <f t="shared" si="310"/>
        <v>1</v>
      </c>
      <c r="AM177" s="634">
        <f t="shared" si="311"/>
        <v>1</v>
      </c>
      <c r="AN177" s="635">
        <f t="shared" si="312"/>
        <v>0</v>
      </c>
      <c r="AO177" s="636">
        <f t="shared" si="326"/>
        <v>2</v>
      </c>
      <c r="AP177" s="634">
        <f t="shared" si="313"/>
        <v>1</v>
      </c>
      <c r="AQ177" s="634">
        <f t="shared" si="314"/>
        <v>1</v>
      </c>
      <c r="AR177" s="634">
        <f t="shared" si="315"/>
        <v>0</v>
      </c>
      <c r="AS177" s="637">
        <f t="shared" si="327"/>
        <v>2</v>
      </c>
      <c r="AT177" s="638" t="str">
        <f t="shared" si="328"/>
        <v>F</v>
      </c>
      <c r="AU177" s="634">
        <f t="shared" si="316"/>
        <v>0</v>
      </c>
      <c r="AV177" s="634">
        <f t="shared" si="317"/>
        <v>0</v>
      </c>
      <c r="AW177" s="675" t="s">
        <v>1127</v>
      </c>
      <c r="AX177" s="639" t="str">
        <f t="shared" si="318"/>
        <v>15Yes</v>
      </c>
      <c r="AY177" s="639" t="str">
        <f t="shared" si="319"/>
        <v>15Yes</v>
      </c>
      <c r="AZ177" s="639" t="str">
        <f t="shared" si="320"/>
        <v>15No</v>
      </c>
      <c r="BA177" s="634" t="str">
        <f t="shared" si="321"/>
        <v>15X</v>
      </c>
      <c r="BB177" s="634" t="str">
        <f t="shared" si="322"/>
        <v>15X</v>
      </c>
      <c r="BC177" s="634" t="str">
        <f t="shared" si="323"/>
        <v>15</v>
      </c>
      <c r="BD177" s="640" t="str">
        <f t="shared" si="287"/>
        <v xml:space="preserve"> </v>
      </c>
      <c r="BE177" s="640" t="str">
        <f t="shared" si="288"/>
        <v xml:space="preserve"> </v>
      </c>
      <c r="BF177" s="640" t="str">
        <f t="shared" si="289"/>
        <v xml:space="preserve"> </v>
      </c>
      <c r="BG177" s="640" t="str">
        <f t="shared" si="290"/>
        <v xml:space="preserve"> </v>
      </c>
      <c r="BH177" s="640" t="str">
        <f t="shared" si="291"/>
        <v xml:space="preserve"> </v>
      </c>
      <c r="BI177" s="677" t="str">
        <f t="shared" si="292"/>
        <v xml:space="preserve"> </v>
      </c>
      <c r="BJ177" s="640" t="str">
        <f t="shared" si="293"/>
        <v xml:space="preserve"> </v>
      </c>
      <c r="BK177" s="305" t="str">
        <f t="shared" si="294"/>
        <v xml:space="preserve"> </v>
      </c>
      <c r="BL177" s="523" t="str">
        <f t="shared" si="324"/>
        <v>F</v>
      </c>
      <c r="BM177" s="640" t="str">
        <f t="shared" si="295"/>
        <v xml:space="preserve"> </v>
      </c>
      <c r="BN177" s="640" t="str">
        <f t="shared" si="296"/>
        <v xml:space="preserve"> </v>
      </c>
      <c r="BO177" s="640" t="str">
        <f t="shared" si="297"/>
        <v xml:space="preserve"> </v>
      </c>
      <c r="BP177" s="640" t="str">
        <f t="shared" si="298"/>
        <v xml:space="preserve"> </v>
      </c>
      <c r="BQ177" s="640" t="str">
        <f t="shared" si="299"/>
        <v xml:space="preserve"> </v>
      </c>
      <c r="BR177" s="634">
        <f t="shared" si="300"/>
        <v>0</v>
      </c>
      <c r="BS177" s="728"/>
      <c r="BT177" s="640" t="str">
        <f t="shared" si="301"/>
        <v xml:space="preserve"> </v>
      </c>
    </row>
    <row r="178" spans="1:72" s="47" customFormat="1" ht="15" customHeight="1" x14ac:dyDescent="0.3">
      <c r="A178" s="43" t="s">
        <v>15</v>
      </c>
      <c r="B178" s="123" t="s">
        <v>738</v>
      </c>
      <c r="C178" s="134" t="str">
        <f>IF(VLOOKUP(B178,'Pivot Table'!$B$5:$G$2000,3,FALSE)=1,"Yes","No")</f>
        <v>Yes</v>
      </c>
      <c r="D178" s="170" t="str">
        <f t="shared" si="302"/>
        <v>Yes</v>
      </c>
      <c r="E178" s="170"/>
      <c r="F178" s="214">
        <v>41487</v>
      </c>
      <c r="G178" s="125" t="s">
        <v>1127</v>
      </c>
      <c r="H178" s="125" t="s">
        <v>1127</v>
      </c>
      <c r="I178" s="170"/>
      <c r="J178" s="170" t="s">
        <v>713</v>
      </c>
      <c r="K178" s="45" t="str">
        <f t="shared" si="303"/>
        <v>15</v>
      </c>
      <c r="L178" s="45" t="str">
        <f t="shared" si="304"/>
        <v>15X</v>
      </c>
      <c r="M178" s="113">
        <v>41487</v>
      </c>
      <c r="N178" s="252"/>
      <c r="O178" s="135" t="str">
        <f>IF(VLOOKUP(B178,'Pivot Table'!$B$5:$G$2000,2,FALSE)=1,"Yes","No")</f>
        <v>Yes</v>
      </c>
      <c r="P178" s="177" t="str">
        <f t="shared" si="305"/>
        <v>Yes</v>
      </c>
      <c r="Q178" s="177"/>
      <c r="R178" s="107">
        <v>41487</v>
      </c>
      <c r="S178" s="107" t="s">
        <v>1127</v>
      </c>
      <c r="T178" s="177"/>
      <c r="U178" s="177" t="s">
        <v>713</v>
      </c>
      <c r="V178" s="135" t="str">
        <f t="shared" si="306"/>
        <v>15</v>
      </c>
      <c r="W178" s="150" t="str">
        <f t="shared" si="307"/>
        <v>15X</v>
      </c>
      <c r="X178" s="107">
        <v>41487</v>
      </c>
      <c r="Y178" s="219"/>
      <c r="Z178" s="192" t="str">
        <f>IF(VLOOKUP(B178,'Pivot Table'!$B$5:$G$2000,5,FALSE)=1,"Yes","No")</f>
        <v>No</v>
      </c>
      <c r="AA178" s="192" t="str">
        <f>IF(VLOOKUP(B178,'Pivot Table'!$B$5:$G$2000,4,FALSE)=1,"Yes","No")</f>
        <v>No</v>
      </c>
      <c r="AB178" s="190" t="str">
        <f t="shared" si="325"/>
        <v xml:space="preserve"> </v>
      </c>
      <c r="AC178" s="197"/>
      <c r="AD178" s="197"/>
      <c r="AE178" s="191"/>
      <c r="AF178" s="197"/>
      <c r="AG178" s="197"/>
      <c r="AH178" s="189" t="str">
        <f t="shared" si="308"/>
        <v>15</v>
      </c>
      <c r="AI178" s="196" t="str">
        <f t="shared" si="309"/>
        <v>15</v>
      </c>
      <c r="AJ178" s="456"/>
      <c r="AK178" s="651"/>
      <c r="AL178" s="634">
        <f t="shared" si="310"/>
        <v>1</v>
      </c>
      <c r="AM178" s="634">
        <f t="shared" si="311"/>
        <v>1</v>
      </c>
      <c r="AN178" s="635">
        <f t="shared" si="312"/>
        <v>0</v>
      </c>
      <c r="AO178" s="636">
        <f t="shared" si="326"/>
        <v>2</v>
      </c>
      <c r="AP178" s="634">
        <f t="shared" si="313"/>
        <v>1</v>
      </c>
      <c r="AQ178" s="634">
        <f t="shared" si="314"/>
        <v>1</v>
      </c>
      <c r="AR178" s="634">
        <f t="shared" si="315"/>
        <v>0</v>
      </c>
      <c r="AS178" s="637">
        <f t="shared" si="327"/>
        <v>2</v>
      </c>
      <c r="AT178" s="638" t="str">
        <f t="shared" si="328"/>
        <v>F</v>
      </c>
      <c r="AU178" s="634">
        <f t="shared" si="316"/>
        <v>0</v>
      </c>
      <c r="AV178" s="634">
        <f t="shared" si="317"/>
        <v>0</v>
      </c>
      <c r="AW178" s="675" t="s">
        <v>1127</v>
      </c>
      <c r="AX178" s="639" t="str">
        <f t="shared" si="318"/>
        <v>15Yes</v>
      </c>
      <c r="AY178" s="639" t="str">
        <f t="shared" si="319"/>
        <v>15Yes</v>
      </c>
      <c r="AZ178" s="639" t="str">
        <f t="shared" si="320"/>
        <v>15No</v>
      </c>
      <c r="BA178" s="634" t="str">
        <f t="shared" si="321"/>
        <v>15X</v>
      </c>
      <c r="BB178" s="634" t="str">
        <f t="shared" si="322"/>
        <v>15X</v>
      </c>
      <c r="BC178" s="634" t="str">
        <f t="shared" si="323"/>
        <v>15</v>
      </c>
      <c r="BD178" s="640" t="str">
        <f t="shared" si="287"/>
        <v xml:space="preserve"> </v>
      </c>
      <c r="BE178" s="640" t="str">
        <f t="shared" si="288"/>
        <v xml:space="preserve"> </v>
      </c>
      <c r="BF178" s="640" t="str">
        <f t="shared" si="289"/>
        <v xml:space="preserve"> </v>
      </c>
      <c r="BG178" s="640" t="str">
        <f t="shared" si="290"/>
        <v xml:space="preserve"> </v>
      </c>
      <c r="BH178" s="640" t="str">
        <f t="shared" si="291"/>
        <v xml:space="preserve"> </v>
      </c>
      <c r="BI178" s="677" t="str">
        <f t="shared" si="292"/>
        <v xml:space="preserve"> </v>
      </c>
      <c r="BJ178" s="640" t="str">
        <f t="shared" si="293"/>
        <v xml:space="preserve"> </v>
      </c>
      <c r="BK178" s="305" t="str">
        <f t="shared" si="294"/>
        <v xml:space="preserve"> </v>
      </c>
      <c r="BL178" s="523" t="str">
        <f t="shared" si="324"/>
        <v>F</v>
      </c>
      <c r="BM178" s="640" t="str">
        <f t="shared" si="295"/>
        <v xml:space="preserve"> </v>
      </c>
      <c r="BN178" s="640" t="str">
        <f t="shared" si="296"/>
        <v xml:space="preserve"> </v>
      </c>
      <c r="BO178" s="640" t="str">
        <f t="shared" si="297"/>
        <v xml:space="preserve"> </v>
      </c>
      <c r="BP178" s="640" t="str">
        <f t="shared" si="298"/>
        <v xml:space="preserve"> </v>
      </c>
      <c r="BQ178" s="640" t="str">
        <f t="shared" si="299"/>
        <v xml:space="preserve"> </v>
      </c>
      <c r="BR178" s="634">
        <f t="shared" si="300"/>
        <v>0</v>
      </c>
      <c r="BS178" s="728"/>
      <c r="BT178" s="640" t="str">
        <f t="shared" si="301"/>
        <v xml:space="preserve"> </v>
      </c>
    </row>
    <row r="179" spans="1:72" s="47" customFormat="1" ht="15" customHeight="1" x14ac:dyDescent="0.3">
      <c r="A179" s="43" t="s">
        <v>15</v>
      </c>
      <c r="B179" s="43" t="s">
        <v>167</v>
      </c>
      <c r="C179" s="134" t="str">
        <f>IF(VLOOKUP(B179,'Pivot Table'!$B$5:$G$2000,3,FALSE)=1,"Yes","No")</f>
        <v>Yes</v>
      </c>
      <c r="D179" s="170" t="str">
        <f t="shared" si="302"/>
        <v>Yes</v>
      </c>
      <c r="E179" s="170"/>
      <c r="F179" s="214">
        <v>41487</v>
      </c>
      <c r="G179" s="125" t="s">
        <v>1127</v>
      </c>
      <c r="H179" s="125" t="s">
        <v>1127</v>
      </c>
      <c r="I179" s="170"/>
      <c r="J179" s="170" t="s">
        <v>713</v>
      </c>
      <c r="K179" s="45" t="str">
        <f t="shared" si="303"/>
        <v>15</v>
      </c>
      <c r="L179" s="45" t="str">
        <f t="shared" si="304"/>
        <v>15X</v>
      </c>
      <c r="M179" s="113">
        <v>41487</v>
      </c>
      <c r="N179" s="252"/>
      <c r="O179" s="135" t="str">
        <f>IF(VLOOKUP(B179,'Pivot Table'!$B$5:$G$2000,2,FALSE)=1,"Yes","No")</f>
        <v>Yes</v>
      </c>
      <c r="P179" s="177" t="str">
        <f t="shared" si="305"/>
        <v>Yes</v>
      </c>
      <c r="Q179" s="177"/>
      <c r="R179" s="107">
        <v>41334</v>
      </c>
      <c r="S179" s="107" t="s">
        <v>1127</v>
      </c>
      <c r="T179" s="177"/>
      <c r="U179" s="177" t="s">
        <v>713</v>
      </c>
      <c r="V179" s="135" t="str">
        <f t="shared" si="306"/>
        <v>15</v>
      </c>
      <c r="W179" s="150" t="str">
        <f t="shared" si="307"/>
        <v>15X</v>
      </c>
      <c r="X179" s="107">
        <v>41426</v>
      </c>
      <c r="Y179" s="219"/>
      <c r="Z179" s="192" t="str">
        <f>IF(VLOOKUP(B179,'Pivot Table'!$B$5:$G$2000,5,FALSE)=1,"Yes","No")</f>
        <v>No</v>
      </c>
      <c r="AA179" s="192" t="str">
        <f>IF(VLOOKUP(B179,'Pivot Table'!$B$5:$G$2000,4,FALSE)=1,"Yes","No")</f>
        <v>No</v>
      </c>
      <c r="AB179" s="190" t="str">
        <f t="shared" si="325"/>
        <v xml:space="preserve"> </v>
      </c>
      <c r="AC179" s="190"/>
      <c r="AD179" s="190"/>
      <c r="AE179" s="191"/>
      <c r="AF179" s="190"/>
      <c r="AG179" s="190"/>
      <c r="AH179" s="189" t="str">
        <f t="shared" si="308"/>
        <v>15</v>
      </c>
      <c r="AI179" s="196" t="str">
        <f t="shared" si="309"/>
        <v>15</v>
      </c>
      <c r="AJ179" s="456"/>
      <c r="AK179" s="651"/>
      <c r="AL179" s="634">
        <f t="shared" si="310"/>
        <v>1</v>
      </c>
      <c r="AM179" s="634">
        <f t="shared" si="311"/>
        <v>1</v>
      </c>
      <c r="AN179" s="635">
        <f t="shared" si="312"/>
        <v>0</v>
      </c>
      <c r="AO179" s="636">
        <f t="shared" si="326"/>
        <v>2</v>
      </c>
      <c r="AP179" s="634">
        <f t="shared" si="313"/>
        <v>1</v>
      </c>
      <c r="AQ179" s="634">
        <f t="shared" si="314"/>
        <v>1</v>
      </c>
      <c r="AR179" s="634">
        <f t="shared" si="315"/>
        <v>0</v>
      </c>
      <c r="AS179" s="637">
        <f t="shared" si="327"/>
        <v>2</v>
      </c>
      <c r="AT179" s="638" t="str">
        <f t="shared" si="328"/>
        <v>F</v>
      </c>
      <c r="AU179" s="634">
        <f t="shared" si="316"/>
        <v>0</v>
      </c>
      <c r="AV179" s="634">
        <f t="shared" si="317"/>
        <v>0</v>
      </c>
      <c r="AW179" s="675" t="s">
        <v>1127</v>
      </c>
      <c r="AX179" s="639" t="str">
        <f t="shared" si="318"/>
        <v>15Yes</v>
      </c>
      <c r="AY179" s="639" t="str">
        <f t="shared" si="319"/>
        <v>15Yes</v>
      </c>
      <c r="AZ179" s="639" t="str">
        <f t="shared" si="320"/>
        <v>15No</v>
      </c>
      <c r="BA179" s="634" t="str">
        <f t="shared" si="321"/>
        <v>15X</v>
      </c>
      <c r="BB179" s="634" t="str">
        <f t="shared" si="322"/>
        <v>15X</v>
      </c>
      <c r="BC179" s="634" t="str">
        <f t="shared" si="323"/>
        <v>15</v>
      </c>
      <c r="BD179" s="640" t="str">
        <f t="shared" si="287"/>
        <v xml:space="preserve"> </v>
      </c>
      <c r="BE179" s="640" t="str">
        <f t="shared" si="288"/>
        <v xml:space="preserve"> </v>
      </c>
      <c r="BF179" s="640" t="str">
        <f t="shared" si="289"/>
        <v xml:space="preserve"> </v>
      </c>
      <c r="BG179" s="640" t="str">
        <f t="shared" si="290"/>
        <v xml:space="preserve"> </v>
      </c>
      <c r="BH179" s="640" t="str">
        <f t="shared" si="291"/>
        <v xml:space="preserve"> </v>
      </c>
      <c r="BI179" s="677" t="str">
        <f t="shared" si="292"/>
        <v xml:space="preserve"> </v>
      </c>
      <c r="BJ179" s="640" t="str">
        <f t="shared" si="293"/>
        <v xml:space="preserve"> </v>
      </c>
      <c r="BK179" s="305" t="str">
        <f t="shared" si="294"/>
        <v xml:space="preserve"> </v>
      </c>
      <c r="BL179" s="523" t="str">
        <f t="shared" si="324"/>
        <v>F</v>
      </c>
      <c r="BM179" s="640" t="str">
        <f t="shared" si="295"/>
        <v xml:space="preserve"> </v>
      </c>
      <c r="BN179" s="640" t="str">
        <f t="shared" si="296"/>
        <v xml:space="preserve"> </v>
      </c>
      <c r="BO179" s="640" t="str">
        <f t="shared" si="297"/>
        <v xml:space="preserve"> </v>
      </c>
      <c r="BP179" s="640" t="str">
        <f t="shared" si="298"/>
        <v xml:space="preserve"> </v>
      </c>
      <c r="BQ179" s="640" t="str">
        <f t="shared" si="299"/>
        <v xml:space="preserve"> </v>
      </c>
      <c r="BR179" s="634">
        <f t="shared" si="300"/>
        <v>0</v>
      </c>
      <c r="BS179" s="728"/>
      <c r="BT179" s="640" t="str">
        <f t="shared" si="301"/>
        <v xml:space="preserve"> </v>
      </c>
    </row>
    <row r="180" spans="1:72" s="47" customFormat="1" ht="15" customHeight="1" x14ac:dyDescent="0.3">
      <c r="A180" s="43" t="s">
        <v>15</v>
      </c>
      <c r="B180" s="43" t="s">
        <v>168</v>
      </c>
      <c r="C180" s="134" t="str">
        <f>IF(VLOOKUP(B180,'Pivot Table'!$B$5:$G$2000,3,FALSE)=1,"Yes","No")</f>
        <v>Yes</v>
      </c>
      <c r="D180" s="170" t="str">
        <f t="shared" si="302"/>
        <v>Yes</v>
      </c>
      <c r="E180" s="173"/>
      <c r="F180" s="214">
        <v>41487</v>
      </c>
      <c r="G180" s="125" t="s">
        <v>1127</v>
      </c>
      <c r="H180" s="125" t="s">
        <v>1127</v>
      </c>
      <c r="I180" s="173"/>
      <c r="J180" s="173" t="s">
        <v>713</v>
      </c>
      <c r="K180" s="45" t="str">
        <f t="shared" si="303"/>
        <v>15</v>
      </c>
      <c r="L180" s="45" t="str">
        <f t="shared" si="304"/>
        <v>15X</v>
      </c>
      <c r="M180" s="113">
        <v>41487</v>
      </c>
      <c r="N180" s="252"/>
      <c r="O180" s="135" t="str">
        <f>IF(VLOOKUP(B180,'Pivot Table'!$B$5:$G$2000,2,FALSE)=1,"Yes","No")</f>
        <v>Yes</v>
      </c>
      <c r="P180" s="177" t="str">
        <f t="shared" si="305"/>
        <v>Yes</v>
      </c>
      <c r="Q180" s="177"/>
      <c r="R180" s="107">
        <v>41334</v>
      </c>
      <c r="S180" s="107" t="s">
        <v>1127</v>
      </c>
      <c r="T180" s="177"/>
      <c r="U180" s="177" t="s">
        <v>713</v>
      </c>
      <c r="V180" s="135" t="str">
        <f t="shared" si="306"/>
        <v>15</v>
      </c>
      <c r="W180" s="150" t="str">
        <f t="shared" si="307"/>
        <v>15X</v>
      </c>
      <c r="X180" s="107">
        <v>41426</v>
      </c>
      <c r="Y180" s="219"/>
      <c r="Z180" s="192" t="str">
        <f>IF(VLOOKUP(B180,'Pivot Table'!$B$5:$G$2000,5,FALSE)=1,"Yes","No")</f>
        <v>No</v>
      </c>
      <c r="AA180" s="192" t="str">
        <f>IF(VLOOKUP(B180,'Pivot Table'!$B$5:$G$2000,4,FALSE)=1,"Yes","No")</f>
        <v>No</v>
      </c>
      <c r="AB180" s="190" t="str">
        <f t="shared" si="325"/>
        <v xml:space="preserve"> </v>
      </c>
      <c r="AC180" s="190"/>
      <c r="AD180" s="190"/>
      <c r="AE180" s="191"/>
      <c r="AF180" s="190"/>
      <c r="AG180" s="190"/>
      <c r="AH180" s="189" t="str">
        <f t="shared" si="308"/>
        <v>15</v>
      </c>
      <c r="AI180" s="196" t="str">
        <f t="shared" si="309"/>
        <v>15</v>
      </c>
      <c r="AJ180" s="456"/>
      <c r="AK180" s="651"/>
      <c r="AL180" s="634">
        <f t="shared" si="310"/>
        <v>1</v>
      </c>
      <c r="AM180" s="634">
        <f t="shared" si="311"/>
        <v>1</v>
      </c>
      <c r="AN180" s="635">
        <f t="shared" si="312"/>
        <v>0</v>
      </c>
      <c r="AO180" s="636">
        <f t="shared" si="326"/>
        <v>2</v>
      </c>
      <c r="AP180" s="634">
        <f t="shared" si="313"/>
        <v>1</v>
      </c>
      <c r="AQ180" s="634">
        <f t="shared" si="314"/>
        <v>1</v>
      </c>
      <c r="AR180" s="634">
        <f t="shared" si="315"/>
        <v>0</v>
      </c>
      <c r="AS180" s="637">
        <f t="shared" si="327"/>
        <v>2</v>
      </c>
      <c r="AT180" s="638" t="str">
        <f t="shared" si="328"/>
        <v>F</v>
      </c>
      <c r="AU180" s="634">
        <f t="shared" si="316"/>
        <v>0</v>
      </c>
      <c r="AV180" s="634">
        <f t="shared" si="317"/>
        <v>0</v>
      </c>
      <c r="AW180" s="675" t="s">
        <v>1127</v>
      </c>
      <c r="AX180" s="639" t="str">
        <f t="shared" si="318"/>
        <v>15Yes</v>
      </c>
      <c r="AY180" s="639" t="str">
        <f t="shared" si="319"/>
        <v>15Yes</v>
      </c>
      <c r="AZ180" s="639" t="str">
        <f t="shared" si="320"/>
        <v>15No</v>
      </c>
      <c r="BA180" s="634" t="str">
        <f t="shared" si="321"/>
        <v>15X</v>
      </c>
      <c r="BB180" s="634" t="str">
        <f t="shared" si="322"/>
        <v>15X</v>
      </c>
      <c r="BC180" s="634" t="str">
        <f t="shared" si="323"/>
        <v>15</v>
      </c>
      <c r="BD180" s="640" t="str">
        <f t="shared" si="287"/>
        <v xml:space="preserve"> </v>
      </c>
      <c r="BE180" s="640" t="str">
        <f t="shared" si="288"/>
        <v xml:space="preserve"> </v>
      </c>
      <c r="BF180" s="640" t="str">
        <f t="shared" si="289"/>
        <v xml:space="preserve"> </v>
      </c>
      <c r="BG180" s="640" t="str">
        <f t="shared" si="290"/>
        <v xml:space="preserve"> </v>
      </c>
      <c r="BH180" s="640" t="str">
        <f t="shared" si="291"/>
        <v xml:space="preserve"> </v>
      </c>
      <c r="BI180" s="677" t="str">
        <f t="shared" si="292"/>
        <v xml:space="preserve"> </v>
      </c>
      <c r="BJ180" s="640" t="str">
        <f t="shared" si="293"/>
        <v xml:space="preserve"> </v>
      </c>
      <c r="BK180" s="305" t="str">
        <f t="shared" si="294"/>
        <v xml:space="preserve"> </v>
      </c>
      <c r="BL180" s="523" t="str">
        <f t="shared" si="324"/>
        <v>F</v>
      </c>
      <c r="BM180" s="640" t="str">
        <f t="shared" si="295"/>
        <v xml:space="preserve"> </v>
      </c>
      <c r="BN180" s="640" t="str">
        <f t="shared" si="296"/>
        <v xml:space="preserve"> </v>
      </c>
      <c r="BO180" s="640" t="str">
        <f t="shared" si="297"/>
        <v xml:space="preserve"> </v>
      </c>
      <c r="BP180" s="640" t="str">
        <f t="shared" si="298"/>
        <v xml:space="preserve"> </v>
      </c>
      <c r="BQ180" s="640" t="str">
        <f t="shared" si="299"/>
        <v xml:space="preserve"> </v>
      </c>
      <c r="BR180" s="634">
        <f t="shared" si="300"/>
        <v>0</v>
      </c>
      <c r="BS180" s="728"/>
      <c r="BT180" s="640" t="str">
        <f t="shared" si="301"/>
        <v xml:space="preserve"> </v>
      </c>
    </row>
    <row r="181" spans="1:72" s="47" customFormat="1" ht="15" customHeight="1" x14ac:dyDescent="0.3">
      <c r="A181" s="43" t="s">
        <v>15</v>
      </c>
      <c r="B181" s="43" t="s">
        <v>169</v>
      </c>
      <c r="C181" s="134" t="str">
        <f>IF(VLOOKUP(B181,'Pivot Table'!$B$5:$G$2000,3,FALSE)=1,"Yes","No")</f>
        <v>Yes</v>
      </c>
      <c r="D181" s="170" t="str">
        <f t="shared" si="302"/>
        <v>Yes</v>
      </c>
      <c r="E181" s="172"/>
      <c r="F181" s="214">
        <v>41487</v>
      </c>
      <c r="G181" s="125" t="s">
        <v>1127</v>
      </c>
      <c r="H181" s="125" t="s">
        <v>1127</v>
      </c>
      <c r="I181" s="172"/>
      <c r="J181" s="172" t="s">
        <v>713</v>
      </c>
      <c r="K181" s="45" t="str">
        <f t="shared" si="303"/>
        <v>15</v>
      </c>
      <c r="L181" s="45" t="str">
        <f t="shared" si="304"/>
        <v>15X</v>
      </c>
      <c r="M181" s="113">
        <v>41487</v>
      </c>
      <c r="N181" s="252"/>
      <c r="O181" s="135" t="str">
        <f>IF(VLOOKUP(B181,'Pivot Table'!$B$5:$G$2000,2,FALSE)=1,"Yes","No")</f>
        <v>Yes</v>
      </c>
      <c r="P181" s="177" t="str">
        <f t="shared" si="305"/>
        <v>Yes</v>
      </c>
      <c r="Q181" s="177"/>
      <c r="R181" s="107">
        <v>41334</v>
      </c>
      <c r="S181" s="107" t="s">
        <v>1127</v>
      </c>
      <c r="T181" s="177"/>
      <c r="U181" s="177" t="s">
        <v>713</v>
      </c>
      <c r="V181" s="135" t="str">
        <f t="shared" si="306"/>
        <v>15</v>
      </c>
      <c r="W181" s="150" t="str">
        <f t="shared" si="307"/>
        <v>15X</v>
      </c>
      <c r="X181" s="107">
        <v>41426</v>
      </c>
      <c r="Y181" s="219"/>
      <c r="Z181" s="192" t="str">
        <f>IF(VLOOKUP(B181,'Pivot Table'!$B$5:$G$2000,5,FALSE)=1,"Yes","No")</f>
        <v>No</v>
      </c>
      <c r="AA181" s="192" t="str">
        <f>IF(VLOOKUP(B181,'Pivot Table'!$B$5:$G$2000,4,FALSE)=1,"Yes","No")</f>
        <v>No</v>
      </c>
      <c r="AB181" s="190" t="str">
        <f t="shared" si="325"/>
        <v xml:space="preserve"> </v>
      </c>
      <c r="AC181" s="190"/>
      <c r="AD181" s="190"/>
      <c r="AE181" s="191"/>
      <c r="AF181" s="190"/>
      <c r="AG181" s="190"/>
      <c r="AH181" s="189" t="str">
        <f t="shared" si="308"/>
        <v>15</v>
      </c>
      <c r="AI181" s="196" t="str">
        <f t="shared" si="309"/>
        <v>15</v>
      </c>
      <c r="AJ181" s="456"/>
      <c r="AK181" s="651"/>
      <c r="AL181" s="634">
        <f t="shared" si="310"/>
        <v>1</v>
      </c>
      <c r="AM181" s="634">
        <f t="shared" si="311"/>
        <v>1</v>
      </c>
      <c r="AN181" s="635">
        <f t="shared" si="312"/>
        <v>0</v>
      </c>
      <c r="AO181" s="636">
        <f t="shared" si="326"/>
        <v>2</v>
      </c>
      <c r="AP181" s="634">
        <f t="shared" si="313"/>
        <v>1</v>
      </c>
      <c r="AQ181" s="634">
        <f t="shared" si="314"/>
        <v>1</v>
      </c>
      <c r="AR181" s="634">
        <f t="shared" si="315"/>
        <v>0</v>
      </c>
      <c r="AS181" s="637">
        <f t="shared" si="327"/>
        <v>2</v>
      </c>
      <c r="AT181" s="638" t="str">
        <f t="shared" si="328"/>
        <v>F</v>
      </c>
      <c r="AU181" s="634">
        <f t="shared" si="316"/>
        <v>0</v>
      </c>
      <c r="AV181" s="634">
        <f t="shared" si="317"/>
        <v>0</v>
      </c>
      <c r="AW181" s="675" t="s">
        <v>1127</v>
      </c>
      <c r="AX181" s="639" t="str">
        <f t="shared" si="318"/>
        <v>15Yes</v>
      </c>
      <c r="AY181" s="639" t="str">
        <f t="shared" si="319"/>
        <v>15Yes</v>
      </c>
      <c r="AZ181" s="639" t="str">
        <f t="shared" si="320"/>
        <v>15No</v>
      </c>
      <c r="BA181" s="634" t="str">
        <f t="shared" si="321"/>
        <v>15X</v>
      </c>
      <c r="BB181" s="634" t="str">
        <f t="shared" si="322"/>
        <v>15X</v>
      </c>
      <c r="BC181" s="634" t="str">
        <f t="shared" si="323"/>
        <v>15</v>
      </c>
      <c r="BD181" s="640" t="str">
        <f t="shared" si="287"/>
        <v xml:space="preserve"> </v>
      </c>
      <c r="BE181" s="640" t="str">
        <f t="shared" si="288"/>
        <v xml:space="preserve"> </v>
      </c>
      <c r="BF181" s="640" t="str">
        <f t="shared" si="289"/>
        <v xml:space="preserve"> </v>
      </c>
      <c r="BG181" s="640" t="str">
        <f t="shared" si="290"/>
        <v xml:space="preserve"> </v>
      </c>
      <c r="BH181" s="640" t="str">
        <f t="shared" si="291"/>
        <v xml:space="preserve"> </v>
      </c>
      <c r="BI181" s="677" t="str">
        <f t="shared" si="292"/>
        <v xml:space="preserve"> </v>
      </c>
      <c r="BJ181" s="640" t="str">
        <f t="shared" si="293"/>
        <v xml:space="preserve"> </v>
      </c>
      <c r="BK181" s="305" t="str">
        <f t="shared" si="294"/>
        <v xml:space="preserve"> </v>
      </c>
      <c r="BL181" s="523" t="str">
        <f t="shared" si="324"/>
        <v>F</v>
      </c>
      <c r="BM181" s="640" t="str">
        <f t="shared" si="295"/>
        <v xml:space="preserve"> </v>
      </c>
      <c r="BN181" s="640" t="str">
        <f t="shared" si="296"/>
        <v xml:space="preserve"> </v>
      </c>
      <c r="BO181" s="640" t="str">
        <f t="shared" si="297"/>
        <v xml:space="preserve"> </v>
      </c>
      <c r="BP181" s="640" t="str">
        <f t="shared" si="298"/>
        <v xml:space="preserve"> </v>
      </c>
      <c r="BQ181" s="640" t="str">
        <f t="shared" si="299"/>
        <v xml:space="preserve"> </v>
      </c>
      <c r="BR181" s="634">
        <f t="shared" si="300"/>
        <v>0</v>
      </c>
      <c r="BS181" s="728"/>
      <c r="BT181" s="640" t="str">
        <f t="shared" si="301"/>
        <v xml:space="preserve"> </v>
      </c>
    </row>
    <row r="182" spans="1:72" s="47" customFormat="1" ht="15" customHeight="1" x14ac:dyDescent="0.3">
      <c r="A182" s="43" t="s">
        <v>15</v>
      </c>
      <c r="B182" s="43" t="s">
        <v>170</v>
      </c>
      <c r="C182" s="134" t="str">
        <f>IF(VLOOKUP(B182,'Pivot Table'!$B$5:$G$2000,3,FALSE)=1,"Yes","No")</f>
        <v>Yes</v>
      </c>
      <c r="D182" s="170" t="str">
        <f t="shared" si="302"/>
        <v>Yes</v>
      </c>
      <c r="E182" s="172"/>
      <c r="F182" s="214">
        <v>41487</v>
      </c>
      <c r="G182" s="125" t="s">
        <v>1127</v>
      </c>
      <c r="H182" s="125" t="s">
        <v>1127</v>
      </c>
      <c r="I182" s="172"/>
      <c r="J182" s="172" t="s">
        <v>713</v>
      </c>
      <c r="K182" s="45" t="str">
        <f t="shared" si="303"/>
        <v>15</v>
      </c>
      <c r="L182" s="45" t="str">
        <f t="shared" si="304"/>
        <v>15X</v>
      </c>
      <c r="M182" s="113">
        <v>41487</v>
      </c>
      <c r="N182" s="252"/>
      <c r="O182" s="135" t="str">
        <f>IF(VLOOKUP(B182,'Pivot Table'!$B$5:$G$2000,2,FALSE)=1,"Yes","No")</f>
        <v>Yes</v>
      </c>
      <c r="P182" s="177" t="str">
        <f t="shared" si="305"/>
        <v>Yes</v>
      </c>
      <c r="Q182" s="177"/>
      <c r="R182" s="107">
        <v>41334</v>
      </c>
      <c r="S182" s="107" t="s">
        <v>1127</v>
      </c>
      <c r="T182" s="177"/>
      <c r="U182" s="177" t="s">
        <v>713</v>
      </c>
      <c r="V182" s="135" t="str">
        <f t="shared" si="306"/>
        <v>15</v>
      </c>
      <c r="W182" s="150" t="str">
        <f t="shared" si="307"/>
        <v>15X</v>
      </c>
      <c r="X182" s="107">
        <v>41426</v>
      </c>
      <c r="Y182" s="219"/>
      <c r="Z182" s="192" t="str">
        <f>IF(VLOOKUP(B182,'Pivot Table'!$B$5:$G$2000,5,FALSE)=1,"Yes","No")</f>
        <v>No</v>
      </c>
      <c r="AA182" s="192" t="str">
        <f>IF(VLOOKUP(B182,'Pivot Table'!$B$5:$G$2000,4,FALSE)=1,"Yes","No")</f>
        <v>No</v>
      </c>
      <c r="AB182" s="190" t="str">
        <f t="shared" si="325"/>
        <v xml:space="preserve"> </v>
      </c>
      <c r="AC182" s="190"/>
      <c r="AD182" s="190"/>
      <c r="AE182" s="191"/>
      <c r="AF182" s="190"/>
      <c r="AG182" s="190"/>
      <c r="AH182" s="189" t="str">
        <f t="shared" si="308"/>
        <v>15</v>
      </c>
      <c r="AI182" s="196" t="str">
        <f t="shared" si="309"/>
        <v>15</v>
      </c>
      <c r="AJ182" s="456"/>
      <c r="AK182" s="651"/>
      <c r="AL182" s="634">
        <f t="shared" si="310"/>
        <v>1</v>
      </c>
      <c r="AM182" s="634">
        <f t="shared" si="311"/>
        <v>1</v>
      </c>
      <c r="AN182" s="635">
        <f t="shared" si="312"/>
        <v>0</v>
      </c>
      <c r="AO182" s="636">
        <f t="shared" si="326"/>
        <v>2</v>
      </c>
      <c r="AP182" s="634">
        <f t="shared" si="313"/>
        <v>1</v>
      </c>
      <c r="AQ182" s="634">
        <f t="shared" si="314"/>
        <v>1</v>
      </c>
      <c r="AR182" s="634">
        <f t="shared" si="315"/>
        <v>0</v>
      </c>
      <c r="AS182" s="637">
        <f t="shared" si="327"/>
        <v>2</v>
      </c>
      <c r="AT182" s="638" t="str">
        <f t="shared" si="328"/>
        <v>F</v>
      </c>
      <c r="AU182" s="634">
        <f t="shared" si="316"/>
        <v>0</v>
      </c>
      <c r="AV182" s="634">
        <f t="shared" si="317"/>
        <v>0</v>
      </c>
      <c r="AW182" s="675" t="s">
        <v>1127</v>
      </c>
      <c r="AX182" s="639" t="str">
        <f t="shared" si="318"/>
        <v>15Yes</v>
      </c>
      <c r="AY182" s="639" t="str">
        <f t="shared" si="319"/>
        <v>15Yes</v>
      </c>
      <c r="AZ182" s="639" t="str">
        <f t="shared" si="320"/>
        <v>15No</v>
      </c>
      <c r="BA182" s="634" t="str">
        <f t="shared" si="321"/>
        <v>15X</v>
      </c>
      <c r="BB182" s="634" t="str">
        <f t="shared" si="322"/>
        <v>15X</v>
      </c>
      <c r="BC182" s="634" t="str">
        <f t="shared" si="323"/>
        <v>15</v>
      </c>
      <c r="BD182" s="640" t="str">
        <f t="shared" si="287"/>
        <v xml:space="preserve"> </v>
      </c>
      <c r="BE182" s="640" t="str">
        <f t="shared" si="288"/>
        <v xml:space="preserve"> </v>
      </c>
      <c r="BF182" s="640" t="str">
        <f t="shared" si="289"/>
        <v xml:space="preserve"> </v>
      </c>
      <c r="BG182" s="640" t="str">
        <f t="shared" si="290"/>
        <v xml:space="preserve"> </v>
      </c>
      <c r="BH182" s="640" t="str">
        <f t="shared" si="291"/>
        <v xml:space="preserve"> </v>
      </c>
      <c r="BI182" s="677" t="str">
        <f t="shared" si="292"/>
        <v xml:space="preserve"> </v>
      </c>
      <c r="BJ182" s="640" t="str">
        <f t="shared" si="293"/>
        <v xml:space="preserve"> </v>
      </c>
      <c r="BK182" s="305" t="str">
        <f t="shared" si="294"/>
        <v xml:space="preserve"> </v>
      </c>
      <c r="BL182" s="523" t="str">
        <f t="shared" si="324"/>
        <v>F</v>
      </c>
      <c r="BM182" s="640" t="str">
        <f t="shared" si="295"/>
        <v xml:space="preserve"> </v>
      </c>
      <c r="BN182" s="640" t="str">
        <f t="shared" si="296"/>
        <v xml:space="preserve"> </v>
      </c>
      <c r="BO182" s="640" t="str">
        <f t="shared" si="297"/>
        <v xml:space="preserve"> </v>
      </c>
      <c r="BP182" s="640" t="str">
        <f t="shared" si="298"/>
        <v xml:space="preserve"> </v>
      </c>
      <c r="BQ182" s="640" t="str">
        <f t="shared" si="299"/>
        <v xml:space="preserve"> </v>
      </c>
      <c r="BR182" s="634">
        <f t="shared" si="300"/>
        <v>0</v>
      </c>
      <c r="BS182" s="728"/>
      <c r="BT182" s="640" t="str">
        <f t="shared" si="301"/>
        <v xml:space="preserve"> </v>
      </c>
    </row>
    <row r="183" spans="1:72" s="47" customFormat="1" ht="15" customHeight="1" x14ac:dyDescent="0.3">
      <c r="A183" s="43" t="s">
        <v>15</v>
      </c>
      <c r="B183" s="43" t="s">
        <v>171</v>
      </c>
      <c r="C183" s="134" t="str">
        <f>IF(VLOOKUP(B183,'Pivot Table'!$B$5:$G$2000,3,FALSE)=1,"Yes","No")</f>
        <v>Yes</v>
      </c>
      <c r="D183" s="170" t="str">
        <f t="shared" si="302"/>
        <v>Yes</v>
      </c>
      <c r="E183" s="172"/>
      <c r="F183" s="214">
        <v>41487</v>
      </c>
      <c r="G183" s="125" t="s">
        <v>1127</v>
      </c>
      <c r="H183" s="125" t="s">
        <v>1127</v>
      </c>
      <c r="I183" s="172"/>
      <c r="J183" s="172" t="s">
        <v>713</v>
      </c>
      <c r="K183" s="45" t="str">
        <f t="shared" si="303"/>
        <v>15</v>
      </c>
      <c r="L183" s="45" t="str">
        <f t="shared" si="304"/>
        <v>15X</v>
      </c>
      <c r="M183" s="113">
        <v>41487</v>
      </c>
      <c r="N183" s="252"/>
      <c r="O183" s="135" t="str">
        <f>IF(VLOOKUP(B183,'Pivot Table'!$B$5:$G$2000,2,FALSE)=1,"Yes","No")</f>
        <v>Yes</v>
      </c>
      <c r="P183" s="177" t="str">
        <f t="shared" si="305"/>
        <v>Yes</v>
      </c>
      <c r="Q183" s="177"/>
      <c r="R183" s="107">
        <v>41334</v>
      </c>
      <c r="S183" s="107" t="s">
        <v>1127</v>
      </c>
      <c r="T183" s="177"/>
      <c r="U183" s="177" t="s">
        <v>713</v>
      </c>
      <c r="V183" s="135" t="str">
        <f t="shared" si="306"/>
        <v>15</v>
      </c>
      <c r="W183" s="150" t="str">
        <f t="shared" si="307"/>
        <v>15X</v>
      </c>
      <c r="X183" s="107">
        <v>41426</v>
      </c>
      <c r="Y183" s="219"/>
      <c r="Z183" s="192" t="str">
        <f>IF(VLOOKUP(B183,'Pivot Table'!$B$5:$G$2000,5,FALSE)=1,"Yes","No")</f>
        <v>No</v>
      </c>
      <c r="AA183" s="192" t="str">
        <f>IF(VLOOKUP(B183,'Pivot Table'!$B$5:$G$2000,4,FALSE)=1,"Yes","No")</f>
        <v>No</v>
      </c>
      <c r="AB183" s="190" t="str">
        <f t="shared" si="325"/>
        <v xml:space="preserve"> </v>
      </c>
      <c r="AC183" s="190"/>
      <c r="AD183" s="190"/>
      <c r="AE183" s="191"/>
      <c r="AF183" s="190"/>
      <c r="AG183" s="190"/>
      <c r="AH183" s="189" t="str">
        <f t="shared" si="308"/>
        <v>15</v>
      </c>
      <c r="AI183" s="196" t="str">
        <f t="shared" si="309"/>
        <v>15</v>
      </c>
      <c r="AJ183" s="456"/>
      <c r="AK183" s="651"/>
      <c r="AL183" s="634">
        <f t="shared" si="310"/>
        <v>1</v>
      </c>
      <c r="AM183" s="634">
        <f t="shared" si="311"/>
        <v>1</v>
      </c>
      <c r="AN183" s="635">
        <f t="shared" si="312"/>
        <v>0</v>
      </c>
      <c r="AO183" s="636">
        <f t="shared" si="326"/>
        <v>2</v>
      </c>
      <c r="AP183" s="634">
        <f t="shared" si="313"/>
        <v>1</v>
      </c>
      <c r="AQ183" s="634">
        <f t="shared" si="314"/>
        <v>1</v>
      </c>
      <c r="AR183" s="634">
        <f t="shared" si="315"/>
        <v>0</v>
      </c>
      <c r="AS183" s="637">
        <f t="shared" si="327"/>
        <v>2</v>
      </c>
      <c r="AT183" s="638" t="str">
        <f t="shared" si="328"/>
        <v>F</v>
      </c>
      <c r="AU183" s="634">
        <f t="shared" si="316"/>
        <v>0</v>
      </c>
      <c r="AV183" s="634">
        <f t="shared" si="317"/>
        <v>0</v>
      </c>
      <c r="AW183" s="675" t="s">
        <v>1127</v>
      </c>
      <c r="AX183" s="639" t="str">
        <f t="shared" si="318"/>
        <v>15Yes</v>
      </c>
      <c r="AY183" s="639" t="str">
        <f t="shared" si="319"/>
        <v>15Yes</v>
      </c>
      <c r="AZ183" s="639" t="str">
        <f t="shared" si="320"/>
        <v>15No</v>
      </c>
      <c r="BA183" s="634" t="str">
        <f t="shared" si="321"/>
        <v>15X</v>
      </c>
      <c r="BB183" s="634" t="str">
        <f t="shared" si="322"/>
        <v>15X</v>
      </c>
      <c r="BC183" s="634" t="str">
        <f t="shared" si="323"/>
        <v>15</v>
      </c>
      <c r="BD183" s="640" t="str">
        <f t="shared" si="287"/>
        <v xml:space="preserve"> </v>
      </c>
      <c r="BE183" s="640" t="str">
        <f t="shared" si="288"/>
        <v xml:space="preserve"> </v>
      </c>
      <c r="BF183" s="640" t="str">
        <f t="shared" si="289"/>
        <v xml:space="preserve"> </v>
      </c>
      <c r="BG183" s="640" t="str">
        <f t="shared" si="290"/>
        <v xml:space="preserve"> </v>
      </c>
      <c r="BH183" s="640" t="str">
        <f t="shared" si="291"/>
        <v xml:space="preserve"> </v>
      </c>
      <c r="BI183" s="677" t="str">
        <f t="shared" si="292"/>
        <v xml:space="preserve"> </v>
      </c>
      <c r="BJ183" s="640" t="str">
        <f t="shared" si="293"/>
        <v xml:space="preserve"> </v>
      </c>
      <c r="BK183" s="305" t="str">
        <f t="shared" si="294"/>
        <v xml:space="preserve"> </v>
      </c>
      <c r="BL183" s="523" t="str">
        <f t="shared" si="324"/>
        <v>F</v>
      </c>
      <c r="BM183" s="640" t="str">
        <f t="shared" si="295"/>
        <v xml:space="preserve"> </v>
      </c>
      <c r="BN183" s="640" t="str">
        <f t="shared" si="296"/>
        <v xml:space="preserve"> </v>
      </c>
      <c r="BO183" s="640" t="str">
        <f t="shared" si="297"/>
        <v xml:space="preserve"> </v>
      </c>
      <c r="BP183" s="640" t="str">
        <f t="shared" si="298"/>
        <v xml:space="preserve"> </v>
      </c>
      <c r="BQ183" s="640" t="str">
        <f t="shared" si="299"/>
        <v xml:space="preserve"> </v>
      </c>
      <c r="BR183" s="634">
        <f t="shared" si="300"/>
        <v>0</v>
      </c>
      <c r="BS183" s="728"/>
      <c r="BT183" s="640" t="str">
        <f t="shared" si="301"/>
        <v xml:space="preserve"> </v>
      </c>
    </row>
    <row r="184" spans="1:72" s="47" customFormat="1" ht="15" customHeight="1" x14ac:dyDescent="0.3">
      <c r="A184" s="43" t="s">
        <v>15</v>
      </c>
      <c r="B184" s="43" t="s">
        <v>172</v>
      </c>
      <c r="C184" s="134" t="str">
        <f>IF(VLOOKUP(B184,'Pivot Table'!$B$5:$G$2000,3,FALSE)=1,"Yes","No")</f>
        <v>Yes</v>
      </c>
      <c r="D184" s="170" t="str">
        <f t="shared" si="302"/>
        <v>Yes</v>
      </c>
      <c r="E184" s="172"/>
      <c r="F184" s="214">
        <v>41487</v>
      </c>
      <c r="G184" s="125" t="s">
        <v>1127</v>
      </c>
      <c r="H184" s="125" t="s">
        <v>1127</v>
      </c>
      <c r="I184" s="172"/>
      <c r="J184" s="172" t="s">
        <v>713</v>
      </c>
      <c r="K184" s="45" t="str">
        <f t="shared" si="303"/>
        <v>15</v>
      </c>
      <c r="L184" s="45" t="str">
        <f t="shared" si="304"/>
        <v>15X</v>
      </c>
      <c r="M184" s="113">
        <v>41487</v>
      </c>
      <c r="N184" s="252"/>
      <c r="O184" s="135" t="str">
        <f>IF(VLOOKUP(B184,'Pivot Table'!$B$5:$G$2000,2,FALSE)=1,"Yes","No")</f>
        <v>Yes</v>
      </c>
      <c r="P184" s="177" t="str">
        <f t="shared" si="305"/>
        <v>Yes</v>
      </c>
      <c r="Q184" s="177"/>
      <c r="R184" s="107">
        <v>41334</v>
      </c>
      <c r="S184" s="107" t="s">
        <v>1127</v>
      </c>
      <c r="T184" s="177"/>
      <c r="U184" s="177" t="s">
        <v>713</v>
      </c>
      <c r="V184" s="135" t="str">
        <f t="shared" si="306"/>
        <v>15</v>
      </c>
      <c r="W184" s="150" t="str">
        <f t="shared" si="307"/>
        <v>15X</v>
      </c>
      <c r="X184" s="107">
        <v>41426</v>
      </c>
      <c r="Y184" s="219"/>
      <c r="Z184" s="192" t="str">
        <f>IF(VLOOKUP(B184,'Pivot Table'!$B$5:$G$2000,5,FALSE)=1,"Yes","No")</f>
        <v>No</v>
      </c>
      <c r="AA184" s="192" t="str">
        <f>IF(VLOOKUP(B184,'Pivot Table'!$B$5:$G$2000,4,FALSE)=1,"Yes","No")</f>
        <v>No</v>
      </c>
      <c r="AB184" s="190" t="str">
        <f t="shared" si="325"/>
        <v xml:space="preserve"> </v>
      </c>
      <c r="AC184" s="190"/>
      <c r="AD184" s="190"/>
      <c r="AE184" s="191"/>
      <c r="AF184" s="190"/>
      <c r="AG184" s="190"/>
      <c r="AH184" s="189" t="str">
        <f t="shared" si="308"/>
        <v>15</v>
      </c>
      <c r="AI184" s="196" t="str">
        <f t="shared" si="309"/>
        <v>15</v>
      </c>
      <c r="AJ184" s="456"/>
      <c r="AK184" s="651"/>
      <c r="AL184" s="634">
        <f t="shared" si="310"/>
        <v>1</v>
      </c>
      <c r="AM184" s="634">
        <f t="shared" si="311"/>
        <v>1</v>
      </c>
      <c r="AN184" s="635">
        <f t="shared" si="312"/>
        <v>0</v>
      </c>
      <c r="AO184" s="636">
        <f t="shared" si="326"/>
        <v>2</v>
      </c>
      <c r="AP184" s="634">
        <f t="shared" si="313"/>
        <v>1</v>
      </c>
      <c r="AQ184" s="634">
        <f t="shared" si="314"/>
        <v>1</v>
      </c>
      <c r="AR184" s="634">
        <f t="shared" si="315"/>
        <v>0</v>
      </c>
      <c r="AS184" s="637">
        <f t="shared" si="327"/>
        <v>2</v>
      </c>
      <c r="AT184" s="638" t="str">
        <f t="shared" si="328"/>
        <v>F</v>
      </c>
      <c r="AU184" s="634">
        <f t="shared" si="316"/>
        <v>0</v>
      </c>
      <c r="AV184" s="634">
        <f t="shared" si="317"/>
        <v>0</v>
      </c>
      <c r="AW184" s="675" t="s">
        <v>1127</v>
      </c>
      <c r="AX184" s="639" t="str">
        <f t="shared" si="318"/>
        <v>15Yes</v>
      </c>
      <c r="AY184" s="639" t="str">
        <f t="shared" si="319"/>
        <v>15Yes</v>
      </c>
      <c r="AZ184" s="639" t="str">
        <f t="shared" si="320"/>
        <v>15No</v>
      </c>
      <c r="BA184" s="634" t="str">
        <f t="shared" si="321"/>
        <v>15X</v>
      </c>
      <c r="BB184" s="634" t="str">
        <f t="shared" si="322"/>
        <v>15X</v>
      </c>
      <c r="BC184" s="634" t="str">
        <f t="shared" si="323"/>
        <v>15</v>
      </c>
      <c r="BD184" s="640" t="str">
        <f t="shared" si="287"/>
        <v xml:space="preserve"> </v>
      </c>
      <c r="BE184" s="640" t="str">
        <f t="shared" si="288"/>
        <v xml:space="preserve"> </v>
      </c>
      <c r="BF184" s="640" t="str">
        <f t="shared" si="289"/>
        <v xml:space="preserve"> </v>
      </c>
      <c r="BG184" s="640" t="str">
        <f t="shared" si="290"/>
        <v xml:space="preserve"> </v>
      </c>
      <c r="BH184" s="640" t="str">
        <f t="shared" si="291"/>
        <v xml:space="preserve"> </v>
      </c>
      <c r="BI184" s="677" t="str">
        <f t="shared" si="292"/>
        <v xml:space="preserve"> </v>
      </c>
      <c r="BJ184" s="640" t="str">
        <f t="shared" si="293"/>
        <v xml:space="preserve"> </v>
      </c>
      <c r="BK184" s="305" t="str">
        <f t="shared" si="294"/>
        <v xml:space="preserve"> </v>
      </c>
      <c r="BL184" s="523" t="str">
        <f t="shared" si="324"/>
        <v>F</v>
      </c>
      <c r="BM184" s="640" t="str">
        <f t="shared" si="295"/>
        <v xml:space="preserve"> </v>
      </c>
      <c r="BN184" s="640" t="str">
        <f t="shared" si="296"/>
        <v xml:space="preserve"> </v>
      </c>
      <c r="BO184" s="640" t="str">
        <f t="shared" si="297"/>
        <v xml:space="preserve"> </v>
      </c>
      <c r="BP184" s="640" t="str">
        <f t="shared" si="298"/>
        <v xml:space="preserve"> </v>
      </c>
      <c r="BQ184" s="640" t="str">
        <f t="shared" si="299"/>
        <v xml:space="preserve"> </v>
      </c>
      <c r="BR184" s="634">
        <f t="shared" si="300"/>
        <v>0</v>
      </c>
      <c r="BS184" s="728"/>
      <c r="BT184" s="640" t="str">
        <f t="shared" si="301"/>
        <v xml:space="preserve"> </v>
      </c>
    </row>
    <row r="185" spans="1:72" s="47" customFormat="1" ht="15" customHeight="1" x14ac:dyDescent="0.3">
      <c r="A185" s="43" t="s">
        <v>15</v>
      </c>
      <c r="B185" s="123" t="s">
        <v>739</v>
      </c>
      <c r="C185" s="134" t="str">
        <f>IF(VLOOKUP(B185,'Pivot Table'!$B$5:$G$2000,3,FALSE)=1,"Yes","No")</f>
        <v>Yes</v>
      </c>
      <c r="D185" s="170" t="str">
        <f t="shared" si="302"/>
        <v>Yes</v>
      </c>
      <c r="E185" s="172"/>
      <c r="F185" s="214">
        <v>41487</v>
      </c>
      <c r="G185" s="125" t="s">
        <v>1127</v>
      </c>
      <c r="H185" s="125" t="s">
        <v>1127</v>
      </c>
      <c r="I185" s="172"/>
      <c r="J185" s="172" t="s">
        <v>713</v>
      </c>
      <c r="K185" s="45" t="str">
        <f t="shared" si="303"/>
        <v>15</v>
      </c>
      <c r="L185" s="45" t="str">
        <f t="shared" si="304"/>
        <v>15X</v>
      </c>
      <c r="M185" s="113">
        <v>41487</v>
      </c>
      <c r="N185" s="252"/>
      <c r="O185" s="135" t="str">
        <f>IF(VLOOKUP(B185,'Pivot Table'!$B$5:$G$2000,2,FALSE)=1,"Yes","No")</f>
        <v>Yes</v>
      </c>
      <c r="P185" s="177" t="str">
        <f t="shared" si="305"/>
        <v>Yes</v>
      </c>
      <c r="Q185" s="177"/>
      <c r="R185" s="107">
        <v>41334</v>
      </c>
      <c r="S185" s="107" t="s">
        <v>1127</v>
      </c>
      <c r="T185" s="177"/>
      <c r="U185" s="177" t="s">
        <v>713</v>
      </c>
      <c r="V185" s="135" t="str">
        <f t="shared" si="306"/>
        <v>15</v>
      </c>
      <c r="W185" s="150" t="str">
        <f t="shared" si="307"/>
        <v>15X</v>
      </c>
      <c r="X185" s="107">
        <v>41426</v>
      </c>
      <c r="Y185" s="219"/>
      <c r="Z185" s="192" t="str">
        <f>IF(VLOOKUP(B185,'Pivot Table'!$B$5:$G$2000,5,FALSE)=1,"Yes","No")</f>
        <v>No</v>
      </c>
      <c r="AA185" s="192" t="str">
        <f>IF(VLOOKUP(B185,'Pivot Table'!$B$5:$G$2000,4,FALSE)=1,"Yes","No")</f>
        <v>No</v>
      </c>
      <c r="AB185" s="190" t="str">
        <f t="shared" si="325"/>
        <v xml:space="preserve"> </v>
      </c>
      <c r="AC185" s="197"/>
      <c r="AD185" s="197"/>
      <c r="AE185" s="191"/>
      <c r="AF185" s="197"/>
      <c r="AG185" s="197"/>
      <c r="AH185" s="189" t="str">
        <f t="shared" si="308"/>
        <v>15</v>
      </c>
      <c r="AI185" s="196" t="str">
        <f t="shared" si="309"/>
        <v>15</v>
      </c>
      <c r="AJ185" s="456"/>
      <c r="AK185" s="651"/>
      <c r="AL185" s="634">
        <f t="shared" si="310"/>
        <v>1</v>
      </c>
      <c r="AM185" s="634">
        <f t="shared" si="311"/>
        <v>1</v>
      </c>
      <c r="AN185" s="635">
        <f t="shared" si="312"/>
        <v>0</v>
      </c>
      <c r="AO185" s="636">
        <f t="shared" si="326"/>
        <v>2</v>
      </c>
      <c r="AP185" s="634">
        <f t="shared" si="313"/>
        <v>1</v>
      </c>
      <c r="AQ185" s="634">
        <f t="shared" si="314"/>
        <v>1</v>
      </c>
      <c r="AR185" s="634">
        <f t="shared" si="315"/>
        <v>0</v>
      </c>
      <c r="AS185" s="637">
        <f t="shared" si="327"/>
        <v>2</v>
      </c>
      <c r="AT185" s="638" t="str">
        <f t="shared" si="328"/>
        <v>F</v>
      </c>
      <c r="AU185" s="634">
        <f t="shared" si="316"/>
        <v>0</v>
      </c>
      <c r="AV185" s="634">
        <f t="shared" si="317"/>
        <v>0</v>
      </c>
      <c r="AW185" s="675" t="s">
        <v>1127</v>
      </c>
      <c r="AX185" s="639" t="str">
        <f t="shared" si="318"/>
        <v>15Yes</v>
      </c>
      <c r="AY185" s="639" t="str">
        <f t="shared" si="319"/>
        <v>15Yes</v>
      </c>
      <c r="AZ185" s="639" t="str">
        <f t="shared" si="320"/>
        <v>15No</v>
      </c>
      <c r="BA185" s="634" t="str">
        <f t="shared" si="321"/>
        <v>15X</v>
      </c>
      <c r="BB185" s="634" t="str">
        <f t="shared" si="322"/>
        <v>15X</v>
      </c>
      <c r="BC185" s="634" t="str">
        <f t="shared" si="323"/>
        <v>15</v>
      </c>
      <c r="BD185" s="640" t="str">
        <f t="shared" si="287"/>
        <v xml:space="preserve"> </v>
      </c>
      <c r="BE185" s="640" t="str">
        <f t="shared" si="288"/>
        <v xml:space="preserve"> </v>
      </c>
      <c r="BF185" s="640" t="str">
        <f t="shared" si="289"/>
        <v xml:space="preserve"> </v>
      </c>
      <c r="BG185" s="640" t="str">
        <f t="shared" si="290"/>
        <v xml:space="preserve"> </v>
      </c>
      <c r="BH185" s="640" t="str">
        <f t="shared" si="291"/>
        <v xml:space="preserve"> </v>
      </c>
      <c r="BI185" s="677" t="str">
        <f t="shared" si="292"/>
        <v xml:space="preserve"> </v>
      </c>
      <c r="BJ185" s="640" t="str">
        <f t="shared" si="293"/>
        <v xml:space="preserve"> </v>
      </c>
      <c r="BK185" s="305" t="str">
        <f t="shared" si="294"/>
        <v xml:space="preserve"> </v>
      </c>
      <c r="BL185" s="523" t="str">
        <f t="shared" si="324"/>
        <v>F</v>
      </c>
      <c r="BM185" s="640" t="str">
        <f t="shared" si="295"/>
        <v xml:space="preserve"> </v>
      </c>
      <c r="BN185" s="640" t="str">
        <f t="shared" si="296"/>
        <v xml:space="preserve"> </v>
      </c>
      <c r="BO185" s="640" t="str">
        <f t="shared" si="297"/>
        <v xml:space="preserve"> </v>
      </c>
      <c r="BP185" s="640" t="str">
        <f t="shared" si="298"/>
        <v xml:space="preserve"> </v>
      </c>
      <c r="BQ185" s="640" t="str">
        <f t="shared" si="299"/>
        <v xml:space="preserve"> </v>
      </c>
      <c r="BR185" s="634">
        <f t="shared" si="300"/>
        <v>0</v>
      </c>
      <c r="BS185" s="728"/>
      <c r="BT185" s="640" t="str">
        <f t="shared" si="301"/>
        <v xml:space="preserve"> </v>
      </c>
    </row>
    <row r="186" spans="1:72" s="47" customFormat="1" ht="15" customHeight="1" x14ac:dyDescent="0.3">
      <c r="A186" s="43" t="s">
        <v>15</v>
      </c>
      <c r="B186" s="43" t="s">
        <v>173</v>
      </c>
      <c r="C186" s="134" t="str">
        <f>IF(VLOOKUP(B186,'Pivot Table'!$B$5:$G$2000,3,FALSE)=1,"Yes","No")</f>
        <v>Yes</v>
      </c>
      <c r="D186" s="170" t="str">
        <f t="shared" si="302"/>
        <v>Yes</v>
      </c>
      <c r="E186" s="172"/>
      <c r="F186" s="113">
        <v>41334</v>
      </c>
      <c r="G186" s="125" t="s">
        <v>1127</v>
      </c>
      <c r="H186" s="125" t="s">
        <v>1127</v>
      </c>
      <c r="I186" s="172"/>
      <c r="J186" s="172" t="s">
        <v>713</v>
      </c>
      <c r="K186" s="45" t="str">
        <f t="shared" si="303"/>
        <v>15</v>
      </c>
      <c r="L186" s="45" t="str">
        <f t="shared" si="304"/>
        <v>15X</v>
      </c>
      <c r="M186" s="113">
        <v>41365</v>
      </c>
      <c r="N186" s="252"/>
      <c r="O186" s="135" t="str">
        <f>IF(VLOOKUP(B186,'Pivot Table'!$B$5:$G$2000,2,FALSE)=1,"Yes","No")</f>
        <v>Yes</v>
      </c>
      <c r="P186" s="177" t="str">
        <f t="shared" si="305"/>
        <v>Yes</v>
      </c>
      <c r="Q186" s="177"/>
      <c r="R186" s="107">
        <v>41214</v>
      </c>
      <c r="S186" s="107" t="s">
        <v>1127</v>
      </c>
      <c r="T186" s="177"/>
      <c r="U186" s="177" t="s">
        <v>713</v>
      </c>
      <c r="V186" s="135" t="str">
        <f t="shared" si="306"/>
        <v>15</v>
      </c>
      <c r="W186" s="150" t="str">
        <f t="shared" si="307"/>
        <v>15X</v>
      </c>
      <c r="X186" s="107">
        <v>41244</v>
      </c>
      <c r="Y186" s="219"/>
      <c r="Z186" s="192" t="str">
        <f>IF(VLOOKUP(B186,'Pivot Table'!$B$5:$G$2000,5,FALSE)=1,"Yes","No")</f>
        <v>No</v>
      </c>
      <c r="AA186" s="192" t="str">
        <f>IF(VLOOKUP(B186,'Pivot Table'!$B$5:$G$2000,4,FALSE)=1,"Yes","No")</f>
        <v>No</v>
      </c>
      <c r="AB186" s="190" t="str">
        <f t="shared" si="325"/>
        <v xml:space="preserve"> </v>
      </c>
      <c r="AC186" s="190"/>
      <c r="AD186" s="190"/>
      <c r="AE186" s="191"/>
      <c r="AF186" s="190"/>
      <c r="AG186" s="190"/>
      <c r="AH186" s="189" t="str">
        <f t="shared" si="308"/>
        <v>15</v>
      </c>
      <c r="AI186" s="196" t="str">
        <f t="shared" si="309"/>
        <v>15</v>
      </c>
      <c r="AJ186" s="456"/>
      <c r="AK186" s="651"/>
      <c r="AL186" s="634">
        <f t="shared" si="310"/>
        <v>1</v>
      </c>
      <c r="AM186" s="634">
        <f t="shared" si="311"/>
        <v>1</v>
      </c>
      <c r="AN186" s="635">
        <f t="shared" si="312"/>
        <v>0</v>
      </c>
      <c r="AO186" s="636">
        <f t="shared" si="326"/>
        <v>2</v>
      </c>
      <c r="AP186" s="634">
        <f t="shared" si="313"/>
        <v>1</v>
      </c>
      <c r="AQ186" s="634">
        <f t="shared" si="314"/>
        <v>1</v>
      </c>
      <c r="AR186" s="634">
        <f t="shared" si="315"/>
        <v>0</v>
      </c>
      <c r="AS186" s="637">
        <f t="shared" si="327"/>
        <v>2</v>
      </c>
      <c r="AT186" s="638" t="str">
        <f t="shared" si="328"/>
        <v>F</v>
      </c>
      <c r="AU186" s="634">
        <f t="shared" si="316"/>
        <v>0</v>
      </c>
      <c r="AV186" s="634">
        <f t="shared" si="317"/>
        <v>0</v>
      </c>
      <c r="AW186" s="675" t="s">
        <v>1127</v>
      </c>
      <c r="AX186" s="639" t="str">
        <f t="shared" si="318"/>
        <v>15Yes</v>
      </c>
      <c r="AY186" s="639" t="str">
        <f t="shared" si="319"/>
        <v>15Yes</v>
      </c>
      <c r="AZ186" s="639" t="str">
        <f t="shared" si="320"/>
        <v>15No</v>
      </c>
      <c r="BA186" s="634" t="str">
        <f t="shared" si="321"/>
        <v>15X</v>
      </c>
      <c r="BB186" s="634" t="str">
        <f t="shared" si="322"/>
        <v>15X</v>
      </c>
      <c r="BC186" s="634" t="str">
        <f t="shared" si="323"/>
        <v>15</v>
      </c>
      <c r="BD186" s="640" t="str">
        <f t="shared" si="287"/>
        <v xml:space="preserve"> </v>
      </c>
      <c r="BE186" s="640" t="str">
        <f t="shared" si="288"/>
        <v xml:space="preserve"> </v>
      </c>
      <c r="BF186" s="640" t="str">
        <f t="shared" si="289"/>
        <v xml:space="preserve"> </v>
      </c>
      <c r="BG186" s="640" t="str">
        <f t="shared" si="290"/>
        <v xml:space="preserve"> </v>
      </c>
      <c r="BH186" s="640" t="str">
        <f t="shared" si="291"/>
        <v xml:space="preserve"> </v>
      </c>
      <c r="BI186" s="677" t="str">
        <f t="shared" si="292"/>
        <v xml:space="preserve"> </v>
      </c>
      <c r="BJ186" s="640" t="str">
        <f t="shared" si="293"/>
        <v xml:space="preserve"> </v>
      </c>
      <c r="BK186" s="305" t="str">
        <f t="shared" si="294"/>
        <v xml:space="preserve"> </v>
      </c>
      <c r="BL186" s="523" t="str">
        <f t="shared" si="324"/>
        <v>F</v>
      </c>
      <c r="BM186" s="640" t="str">
        <f t="shared" si="295"/>
        <v xml:space="preserve"> </v>
      </c>
      <c r="BN186" s="640" t="str">
        <f t="shared" si="296"/>
        <v xml:space="preserve"> </v>
      </c>
      <c r="BO186" s="640" t="str">
        <f t="shared" si="297"/>
        <v xml:space="preserve"> </v>
      </c>
      <c r="BP186" s="640" t="str">
        <f t="shared" si="298"/>
        <v xml:space="preserve"> </v>
      </c>
      <c r="BQ186" s="640" t="str">
        <f t="shared" si="299"/>
        <v xml:space="preserve"> </v>
      </c>
      <c r="BR186" s="634">
        <f t="shared" si="300"/>
        <v>0</v>
      </c>
      <c r="BS186" s="728"/>
      <c r="BT186" s="640" t="str">
        <f t="shared" si="301"/>
        <v xml:space="preserve"> </v>
      </c>
    </row>
    <row r="187" spans="1:72" s="47" customFormat="1" ht="15" customHeight="1" x14ac:dyDescent="0.3">
      <c r="A187" s="43" t="s">
        <v>15</v>
      </c>
      <c r="B187" s="123" t="s">
        <v>740</v>
      </c>
      <c r="C187" s="134" t="str">
        <f>IF(VLOOKUP(B187,'Pivot Table'!$B$5:$G$2000,3,FALSE)=1,"Yes","No")</f>
        <v>Yes</v>
      </c>
      <c r="D187" s="170" t="str">
        <f t="shared" si="302"/>
        <v>Yes</v>
      </c>
      <c r="E187" s="172"/>
      <c r="F187" s="214">
        <v>41487</v>
      </c>
      <c r="G187" s="125" t="s">
        <v>1127</v>
      </c>
      <c r="H187" s="125" t="s">
        <v>1127</v>
      </c>
      <c r="I187" s="172"/>
      <c r="J187" s="172" t="s">
        <v>713</v>
      </c>
      <c r="K187" s="45" t="str">
        <f t="shared" si="303"/>
        <v>15</v>
      </c>
      <c r="L187" s="45" t="str">
        <f t="shared" si="304"/>
        <v>15X</v>
      </c>
      <c r="M187" s="113">
        <v>41487</v>
      </c>
      <c r="N187" s="252"/>
      <c r="O187" s="135" t="str">
        <f>IF(VLOOKUP(B187,'Pivot Table'!$B$5:$G$2000,2,FALSE)=1,"Yes","No")</f>
        <v>Yes</v>
      </c>
      <c r="P187" s="177" t="str">
        <f t="shared" si="305"/>
        <v>Yes</v>
      </c>
      <c r="Q187" s="177"/>
      <c r="R187" s="107">
        <v>41487</v>
      </c>
      <c r="S187" s="107" t="s">
        <v>1127</v>
      </c>
      <c r="T187" s="177"/>
      <c r="U187" s="177" t="s">
        <v>713</v>
      </c>
      <c r="V187" s="135" t="str">
        <f t="shared" si="306"/>
        <v>15</v>
      </c>
      <c r="W187" s="150" t="str">
        <f t="shared" si="307"/>
        <v>15X</v>
      </c>
      <c r="X187" s="107">
        <v>41487</v>
      </c>
      <c r="Y187" s="219"/>
      <c r="Z187" s="192" t="str">
        <f>IF(VLOOKUP(B187,'Pivot Table'!$B$5:$G$2000,5,FALSE)=1,"Yes","No")</f>
        <v>No</v>
      </c>
      <c r="AA187" s="192" t="str">
        <f>IF(VLOOKUP(B187,'Pivot Table'!$B$5:$G$2000,4,FALSE)=1,"Yes","No")</f>
        <v>No</v>
      </c>
      <c r="AB187" s="190" t="str">
        <f t="shared" si="325"/>
        <v xml:space="preserve"> </v>
      </c>
      <c r="AC187" s="197"/>
      <c r="AD187" s="197"/>
      <c r="AE187" s="191"/>
      <c r="AF187" s="197"/>
      <c r="AG187" s="197"/>
      <c r="AH187" s="189" t="str">
        <f t="shared" si="308"/>
        <v>15</v>
      </c>
      <c r="AI187" s="196" t="str">
        <f t="shared" si="309"/>
        <v>15</v>
      </c>
      <c r="AJ187" s="456"/>
      <c r="AK187" s="651"/>
      <c r="AL187" s="634">
        <f t="shared" si="310"/>
        <v>1</v>
      </c>
      <c r="AM187" s="634">
        <f t="shared" si="311"/>
        <v>1</v>
      </c>
      <c r="AN187" s="635">
        <f t="shared" si="312"/>
        <v>0</v>
      </c>
      <c r="AO187" s="636">
        <f t="shared" si="326"/>
        <v>2</v>
      </c>
      <c r="AP187" s="634">
        <f t="shared" si="313"/>
        <v>1</v>
      </c>
      <c r="AQ187" s="634">
        <f t="shared" si="314"/>
        <v>1</v>
      </c>
      <c r="AR187" s="634">
        <f t="shared" si="315"/>
        <v>0</v>
      </c>
      <c r="AS187" s="637">
        <f t="shared" si="327"/>
        <v>2</v>
      </c>
      <c r="AT187" s="638" t="str">
        <f t="shared" si="328"/>
        <v>F</v>
      </c>
      <c r="AU187" s="634">
        <f t="shared" si="316"/>
        <v>0</v>
      </c>
      <c r="AV187" s="634">
        <f t="shared" si="317"/>
        <v>0</v>
      </c>
      <c r="AW187" s="675" t="s">
        <v>1127</v>
      </c>
      <c r="AX187" s="639" t="str">
        <f t="shared" si="318"/>
        <v>15Yes</v>
      </c>
      <c r="AY187" s="639" t="str">
        <f t="shared" si="319"/>
        <v>15Yes</v>
      </c>
      <c r="AZ187" s="639" t="str">
        <f t="shared" si="320"/>
        <v>15No</v>
      </c>
      <c r="BA187" s="634" t="str">
        <f t="shared" si="321"/>
        <v>15X</v>
      </c>
      <c r="BB187" s="634" t="str">
        <f t="shared" si="322"/>
        <v>15X</v>
      </c>
      <c r="BC187" s="634" t="str">
        <f t="shared" si="323"/>
        <v>15</v>
      </c>
      <c r="BD187" s="640" t="str">
        <f t="shared" si="287"/>
        <v xml:space="preserve"> </v>
      </c>
      <c r="BE187" s="640" t="str">
        <f t="shared" si="288"/>
        <v xml:space="preserve"> </v>
      </c>
      <c r="BF187" s="640" t="str">
        <f t="shared" si="289"/>
        <v xml:space="preserve"> </v>
      </c>
      <c r="BG187" s="640" t="str">
        <f t="shared" si="290"/>
        <v xml:space="preserve"> </v>
      </c>
      <c r="BH187" s="640" t="str">
        <f t="shared" si="291"/>
        <v xml:space="preserve"> </v>
      </c>
      <c r="BI187" s="677" t="str">
        <f t="shared" si="292"/>
        <v xml:space="preserve"> </v>
      </c>
      <c r="BJ187" s="640" t="str">
        <f t="shared" si="293"/>
        <v xml:space="preserve"> </v>
      </c>
      <c r="BK187" s="305" t="str">
        <f t="shared" si="294"/>
        <v xml:space="preserve"> </v>
      </c>
      <c r="BL187" s="523" t="str">
        <f t="shared" si="324"/>
        <v>F</v>
      </c>
      <c r="BM187" s="640" t="str">
        <f t="shared" si="295"/>
        <v xml:space="preserve"> </v>
      </c>
      <c r="BN187" s="640" t="str">
        <f t="shared" si="296"/>
        <v xml:space="preserve"> </v>
      </c>
      <c r="BO187" s="640" t="str">
        <f t="shared" si="297"/>
        <v xml:space="preserve"> </v>
      </c>
      <c r="BP187" s="640" t="str">
        <f t="shared" si="298"/>
        <v xml:space="preserve"> </v>
      </c>
      <c r="BQ187" s="640" t="str">
        <f t="shared" si="299"/>
        <v xml:space="preserve"> </v>
      </c>
      <c r="BR187" s="634">
        <f t="shared" si="300"/>
        <v>0</v>
      </c>
      <c r="BS187" s="728"/>
      <c r="BT187" s="640" t="str">
        <f t="shared" si="301"/>
        <v xml:space="preserve"> </v>
      </c>
    </row>
    <row r="188" spans="1:72" s="47" customFormat="1" ht="15" customHeight="1" x14ac:dyDescent="0.3">
      <c r="A188" s="43" t="s">
        <v>15</v>
      </c>
      <c r="B188" s="43" t="s">
        <v>174</v>
      </c>
      <c r="C188" s="134" t="str">
        <f>IF(VLOOKUP(B188,'Pivot Table'!$B$5:$G$2000,3,FALSE)=1,"Yes","No")</f>
        <v>Yes</v>
      </c>
      <c r="D188" s="170" t="str">
        <f t="shared" si="302"/>
        <v>Yes</v>
      </c>
      <c r="E188" s="172"/>
      <c r="F188" s="214">
        <v>41487</v>
      </c>
      <c r="G188" s="125" t="s">
        <v>1127</v>
      </c>
      <c r="H188" s="125" t="s">
        <v>1127</v>
      </c>
      <c r="I188" s="172"/>
      <c r="J188" s="172" t="s">
        <v>713</v>
      </c>
      <c r="K188" s="45" t="str">
        <f t="shared" si="303"/>
        <v>15</v>
      </c>
      <c r="L188" s="45" t="str">
        <f t="shared" si="304"/>
        <v>15X</v>
      </c>
      <c r="M188" s="113">
        <v>41487</v>
      </c>
      <c r="N188" s="252"/>
      <c r="O188" s="135" t="str">
        <f>IF(VLOOKUP(B188,'Pivot Table'!$B$5:$G$2000,2,FALSE)=1,"Yes","No")</f>
        <v>Yes</v>
      </c>
      <c r="P188" s="177" t="str">
        <f t="shared" si="305"/>
        <v>Yes</v>
      </c>
      <c r="Q188" s="177"/>
      <c r="R188" s="107">
        <v>41275</v>
      </c>
      <c r="S188" s="107" t="s">
        <v>1127</v>
      </c>
      <c r="T188" s="177"/>
      <c r="U188" s="177" t="s">
        <v>713</v>
      </c>
      <c r="V188" s="135" t="str">
        <f t="shared" si="306"/>
        <v>15</v>
      </c>
      <c r="W188" s="150" t="str">
        <f t="shared" si="307"/>
        <v>15X</v>
      </c>
      <c r="X188" s="107">
        <v>41306</v>
      </c>
      <c r="Y188" s="219"/>
      <c r="Z188" s="192" t="str">
        <f>IF(VLOOKUP(B188,'Pivot Table'!$B$5:$G$2000,5,FALSE)=1,"Yes","No")</f>
        <v>No</v>
      </c>
      <c r="AA188" s="192" t="str">
        <f>IF(VLOOKUP(B188,'Pivot Table'!$B$5:$G$2000,4,FALSE)=1,"Yes","No")</f>
        <v>No</v>
      </c>
      <c r="AB188" s="190" t="str">
        <f t="shared" si="325"/>
        <v xml:space="preserve"> </v>
      </c>
      <c r="AC188" s="190"/>
      <c r="AD188" s="190"/>
      <c r="AE188" s="191"/>
      <c r="AF188" s="190"/>
      <c r="AG188" s="190"/>
      <c r="AH188" s="189" t="str">
        <f t="shared" si="308"/>
        <v>15</v>
      </c>
      <c r="AI188" s="196" t="str">
        <f t="shared" si="309"/>
        <v>15</v>
      </c>
      <c r="AJ188" s="456"/>
      <c r="AK188" s="651"/>
      <c r="AL188" s="634">
        <f t="shared" si="310"/>
        <v>1</v>
      </c>
      <c r="AM188" s="634">
        <f t="shared" si="311"/>
        <v>1</v>
      </c>
      <c r="AN188" s="635">
        <f t="shared" si="312"/>
        <v>0</v>
      </c>
      <c r="AO188" s="636">
        <f t="shared" si="326"/>
        <v>2</v>
      </c>
      <c r="AP188" s="634">
        <f t="shared" si="313"/>
        <v>1</v>
      </c>
      <c r="AQ188" s="634">
        <f t="shared" si="314"/>
        <v>1</v>
      </c>
      <c r="AR188" s="634">
        <f t="shared" si="315"/>
        <v>0</v>
      </c>
      <c r="AS188" s="637">
        <f t="shared" si="327"/>
        <v>2</v>
      </c>
      <c r="AT188" s="638" t="str">
        <f t="shared" si="328"/>
        <v>F</v>
      </c>
      <c r="AU188" s="634">
        <f t="shared" si="316"/>
        <v>0</v>
      </c>
      <c r="AV188" s="634">
        <f t="shared" si="317"/>
        <v>0</v>
      </c>
      <c r="AW188" s="675" t="s">
        <v>1127</v>
      </c>
      <c r="AX188" s="639" t="str">
        <f t="shared" si="318"/>
        <v>15Yes</v>
      </c>
      <c r="AY188" s="639" t="str">
        <f t="shared" si="319"/>
        <v>15Yes</v>
      </c>
      <c r="AZ188" s="639" t="str">
        <f t="shared" si="320"/>
        <v>15No</v>
      </c>
      <c r="BA188" s="634" t="str">
        <f t="shared" si="321"/>
        <v>15X</v>
      </c>
      <c r="BB188" s="634" t="str">
        <f t="shared" si="322"/>
        <v>15X</v>
      </c>
      <c r="BC188" s="634" t="str">
        <f t="shared" si="323"/>
        <v>15</v>
      </c>
      <c r="BD188" s="640" t="str">
        <f t="shared" si="287"/>
        <v xml:space="preserve"> </v>
      </c>
      <c r="BE188" s="640" t="str">
        <f t="shared" si="288"/>
        <v xml:space="preserve"> </v>
      </c>
      <c r="BF188" s="640" t="str">
        <f t="shared" si="289"/>
        <v xml:space="preserve"> </v>
      </c>
      <c r="BG188" s="640" t="str">
        <f t="shared" si="290"/>
        <v xml:space="preserve"> </v>
      </c>
      <c r="BH188" s="640" t="str">
        <f t="shared" si="291"/>
        <v xml:space="preserve"> </v>
      </c>
      <c r="BI188" s="677" t="str">
        <f t="shared" si="292"/>
        <v xml:space="preserve"> </v>
      </c>
      <c r="BJ188" s="640" t="str">
        <f t="shared" si="293"/>
        <v xml:space="preserve"> </v>
      </c>
      <c r="BK188" s="305" t="str">
        <f t="shared" si="294"/>
        <v xml:space="preserve"> </v>
      </c>
      <c r="BL188" s="523" t="str">
        <f t="shared" si="324"/>
        <v>F</v>
      </c>
      <c r="BM188" s="640" t="str">
        <f t="shared" si="295"/>
        <v xml:space="preserve"> </v>
      </c>
      <c r="BN188" s="640" t="str">
        <f t="shared" si="296"/>
        <v xml:space="preserve"> </v>
      </c>
      <c r="BO188" s="640" t="str">
        <f t="shared" si="297"/>
        <v xml:space="preserve"> </v>
      </c>
      <c r="BP188" s="640" t="str">
        <f t="shared" si="298"/>
        <v xml:space="preserve"> </v>
      </c>
      <c r="BQ188" s="640" t="str">
        <f t="shared" si="299"/>
        <v xml:space="preserve"> </v>
      </c>
      <c r="BR188" s="634">
        <f t="shared" si="300"/>
        <v>0</v>
      </c>
      <c r="BS188" s="728"/>
      <c r="BT188" s="640" t="str">
        <f t="shared" si="301"/>
        <v xml:space="preserve"> </v>
      </c>
    </row>
    <row r="189" spans="1:72" s="47" customFormat="1" ht="15" customHeight="1" x14ac:dyDescent="0.3">
      <c r="A189" s="43" t="s">
        <v>15</v>
      </c>
      <c r="B189" s="123" t="s">
        <v>175</v>
      </c>
      <c r="C189" s="134" t="str">
        <f>IF(VLOOKUP(B189,'Pivot Table'!$B$5:$G$2000,3,FALSE)=1,"Yes","No")</f>
        <v>Yes</v>
      </c>
      <c r="D189" s="170" t="str">
        <f t="shared" si="302"/>
        <v>Yes</v>
      </c>
      <c r="E189" s="172"/>
      <c r="F189" s="172"/>
      <c r="G189" s="44" t="s">
        <v>1127</v>
      </c>
      <c r="H189" s="44" t="s">
        <v>1127</v>
      </c>
      <c r="I189" s="113"/>
      <c r="J189" s="172" t="s">
        <v>713</v>
      </c>
      <c r="K189" s="45" t="str">
        <f t="shared" si="303"/>
        <v>15</v>
      </c>
      <c r="L189" s="45" t="str">
        <f t="shared" si="304"/>
        <v>15X</v>
      </c>
      <c r="M189" s="113">
        <v>41913</v>
      </c>
      <c r="N189" s="252"/>
      <c r="O189" s="135" t="str">
        <f>IF(VLOOKUP(B189,'Pivot Table'!$B$5:$G$2000,2,FALSE)=1,"Yes","No")</f>
        <v>Yes</v>
      </c>
      <c r="P189" s="177" t="str">
        <f t="shared" si="305"/>
        <v>Yes</v>
      </c>
      <c r="Q189" s="177"/>
      <c r="R189" s="177"/>
      <c r="S189" s="46" t="s">
        <v>1127</v>
      </c>
      <c r="T189" s="107"/>
      <c r="U189" s="177" t="s">
        <v>713</v>
      </c>
      <c r="V189" s="135"/>
      <c r="W189" s="150"/>
      <c r="X189" s="107">
        <v>41913</v>
      </c>
      <c r="Y189" s="219"/>
      <c r="Z189" s="136" t="str">
        <f>IF(VLOOKUP(B189,'Pivot Table'!$B$5:$G$2000,5,FALSE)=1,"Yes","No")</f>
        <v>Yes</v>
      </c>
      <c r="AA189" s="136" t="str">
        <f>IF(VLOOKUP(B189,'Pivot Table'!$B$5:$G$2000,4,FALSE)=1,"Yes","No")</f>
        <v>No</v>
      </c>
      <c r="AB189" s="181" t="str">
        <f t="shared" si="325"/>
        <v>Yes</v>
      </c>
      <c r="AC189" s="181"/>
      <c r="AD189" s="181"/>
      <c r="AE189" s="241" t="s">
        <v>1127</v>
      </c>
      <c r="AF189" s="362"/>
      <c r="AG189" s="181" t="s">
        <v>713</v>
      </c>
      <c r="AH189" s="133" t="str">
        <f t="shared" si="308"/>
        <v>15</v>
      </c>
      <c r="AI189" s="151" t="str">
        <f t="shared" si="309"/>
        <v>15X</v>
      </c>
      <c r="AJ189" s="460">
        <v>41913</v>
      </c>
      <c r="AK189" s="650" t="s">
        <v>1094</v>
      </c>
      <c r="AL189" s="634">
        <f t="shared" si="310"/>
        <v>1</v>
      </c>
      <c r="AM189" s="634">
        <f t="shared" si="311"/>
        <v>1</v>
      </c>
      <c r="AN189" s="635">
        <f t="shared" si="312"/>
        <v>1</v>
      </c>
      <c r="AO189" s="636">
        <f t="shared" si="326"/>
        <v>3</v>
      </c>
      <c r="AP189" s="634">
        <f t="shared" si="313"/>
        <v>1</v>
      </c>
      <c r="AQ189" s="634">
        <f t="shared" si="314"/>
        <v>1</v>
      </c>
      <c r="AR189" s="634">
        <f t="shared" si="315"/>
        <v>1</v>
      </c>
      <c r="AS189" s="637">
        <f t="shared" si="327"/>
        <v>3</v>
      </c>
      <c r="AT189" s="638" t="str">
        <f t="shared" si="328"/>
        <v>F</v>
      </c>
      <c r="AU189" s="634">
        <f t="shared" si="316"/>
        <v>0</v>
      </c>
      <c r="AV189" s="634">
        <f t="shared" si="317"/>
        <v>0</v>
      </c>
      <c r="AW189" s="675" t="s">
        <v>1127</v>
      </c>
      <c r="AX189" s="639" t="str">
        <f t="shared" si="318"/>
        <v>15Yes</v>
      </c>
      <c r="AY189" s="639" t="str">
        <f t="shared" si="319"/>
        <v>15Yes</v>
      </c>
      <c r="AZ189" s="639" t="str">
        <f t="shared" si="320"/>
        <v>15Yes</v>
      </c>
      <c r="BA189" s="634" t="str">
        <f t="shared" si="321"/>
        <v>15X</v>
      </c>
      <c r="BB189" s="634" t="str">
        <f t="shared" si="322"/>
        <v>15X</v>
      </c>
      <c r="BC189" s="634" t="str">
        <f t="shared" si="323"/>
        <v>15X</v>
      </c>
      <c r="BD189" s="640" t="str">
        <f t="shared" si="287"/>
        <v xml:space="preserve"> </v>
      </c>
      <c r="BE189" s="640" t="str">
        <f t="shared" si="288"/>
        <v xml:space="preserve"> </v>
      </c>
      <c r="BF189" s="640" t="str">
        <f t="shared" si="289"/>
        <v xml:space="preserve"> </v>
      </c>
      <c r="BG189" s="640" t="str">
        <f t="shared" si="290"/>
        <v xml:space="preserve"> </v>
      </c>
      <c r="BH189" s="640" t="str">
        <f t="shared" si="291"/>
        <v xml:space="preserve"> </v>
      </c>
      <c r="BI189" s="677" t="str">
        <f t="shared" si="292"/>
        <v xml:space="preserve"> </v>
      </c>
      <c r="BJ189" s="640" t="str">
        <f t="shared" si="293"/>
        <v xml:space="preserve"> </v>
      </c>
      <c r="BK189" s="305" t="str">
        <f t="shared" si="294"/>
        <v xml:space="preserve"> </v>
      </c>
      <c r="BL189" s="523" t="str">
        <f t="shared" si="324"/>
        <v>F</v>
      </c>
      <c r="BM189" s="640" t="str">
        <f t="shared" si="295"/>
        <v xml:space="preserve"> </v>
      </c>
      <c r="BN189" s="640" t="str">
        <f t="shared" si="296"/>
        <v xml:space="preserve"> </v>
      </c>
      <c r="BO189" s="640" t="str">
        <f t="shared" si="297"/>
        <v xml:space="preserve"> </v>
      </c>
      <c r="BP189" s="640" t="str">
        <f t="shared" si="298"/>
        <v xml:space="preserve"> </v>
      </c>
      <c r="BQ189" s="640" t="str">
        <f t="shared" si="299"/>
        <v xml:space="preserve"> </v>
      </c>
      <c r="BR189" s="634">
        <f t="shared" si="300"/>
        <v>0</v>
      </c>
      <c r="BS189" s="728"/>
      <c r="BT189" s="640" t="str">
        <f t="shared" si="301"/>
        <v xml:space="preserve"> </v>
      </c>
    </row>
    <row r="190" spans="1:72" s="47" customFormat="1" ht="15" customHeight="1" x14ac:dyDescent="0.3">
      <c r="A190" s="43" t="s">
        <v>15</v>
      </c>
      <c r="B190" s="43" t="s">
        <v>176</v>
      </c>
      <c r="C190" s="134" t="str">
        <f>IF(VLOOKUP(B190,'Pivot Table'!$B$5:$G$2000,3,FALSE)=1,"Yes","No")</f>
        <v>Yes</v>
      </c>
      <c r="D190" s="170" t="str">
        <f t="shared" si="302"/>
        <v>Yes</v>
      </c>
      <c r="E190" s="172"/>
      <c r="F190" s="214">
        <v>41487</v>
      </c>
      <c r="G190" s="125" t="s">
        <v>1127</v>
      </c>
      <c r="H190" s="125" t="s">
        <v>1127</v>
      </c>
      <c r="I190" s="172"/>
      <c r="J190" s="172" t="s">
        <v>713</v>
      </c>
      <c r="K190" s="45" t="str">
        <f t="shared" si="303"/>
        <v>15</v>
      </c>
      <c r="L190" s="45" t="str">
        <f t="shared" si="304"/>
        <v>15X</v>
      </c>
      <c r="M190" s="113">
        <v>41487</v>
      </c>
      <c r="N190" s="252"/>
      <c r="O190" s="135" t="str">
        <f>IF(VLOOKUP(B190,'Pivot Table'!$B$5:$G$2000,2,FALSE)=1,"Yes","No")</f>
        <v>Yes</v>
      </c>
      <c r="P190" s="177" t="str">
        <f t="shared" si="305"/>
        <v>Yes</v>
      </c>
      <c r="Q190" s="177"/>
      <c r="R190" s="107">
        <v>41334</v>
      </c>
      <c r="S190" s="107" t="s">
        <v>1127</v>
      </c>
      <c r="T190" s="177"/>
      <c r="U190" s="177" t="s">
        <v>713</v>
      </c>
      <c r="V190" s="135" t="str">
        <f t="shared" si="306"/>
        <v>15</v>
      </c>
      <c r="W190" s="150" t="str">
        <f t="shared" si="307"/>
        <v>15X</v>
      </c>
      <c r="X190" s="107">
        <v>41426</v>
      </c>
      <c r="Y190" s="219"/>
      <c r="Z190" s="192" t="str">
        <f>IF(VLOOKUP(B190,'Pivot Table'!$B$5:$G$2000,5,FALSE)=1,"Yes","No")</f>
        <v>No</v>
      </c>
      <c r="AA190" s="192" t="str">
        <f>IF(VLOOKUP(B190,'Pivot Table'!$B$5:$G$2000,4,FALSE)=1,"Yes","No")</f>
        <v>No</v>
      </c>
      <c r="AB190" s="190" t="str">
        <f t="shared" si="325"/>
        <v xml:space="preserve"> </v>
      </c>
      <c r="AC190" s="190"/>
      <c r="AD190" s="190"/>
      <c r="AE190" s="191"/>
      <c r="AF190" s="190"/>
      <c r="AG190" s="190"/>
      <c r="AH190" s="189" t="str">
        <f t="shared" si="308"/>
        <v>15</v>
      </c>
      <c r="AI190" s="196" t="str">
        <f t="shared" si="309"/>
        <v>15</v>
      </c>
      <c r="AJ190" s="456"/>
      <c r="AK190" s="651"/>
      <c r="AL190" s="634">
        <f t="shared" si="310"/>
        <v>1</v>
      </c>
      <c r="AM190" s="634">
        <f t="shared" si="311"/>
        <v>1</v>
      </c>
      <c r="AN190" s="635">
        <f t="shared" si="312"/>
        <v>0</v>
      </c>
      <c r="AO190" s="636">
        <f t="shared" si="326"/>
        <v>2</v>
      </c>
      <c r="AP190" s="634">
        <f t="shared" si="313"/>
        <v>1</v>
      </c>
      <c r="AQ190" s="634">
        <f t="shared" si="314"/>
        <v>1</v>
      </c>
      <c r="AR190" s="634">
        <f t="shared" si="315"/>
        <v>0</v>
      </c>
      <c r="AS190" s="637">
        <f t="shared" si="327"/>
        <v>2</v>
      </c>
      <c r="AT190" s="638" t="str">
        <f t="shared" si="328"/>
        <v>F</v>
      </c>
      <c r="AU190" s="634">
        <f t="shared" si="316"/>
        <v>0</v>
      </c>
      <c r="AV190" s="634">
        <f t="shared" si="317"/>
        <v>0</v>
      </c>
      <c r="AW190" s="675" t="s">
        <v>1127</v>
      </c>
      <c r="AX190" s="639" t="str">
        <f t="shared" si="318"/>
        <v>15Yes</v>
      </c>
      <c r="AY190" s="639" t="str">
        <f t="shared" si="319"/>
        <v>15Yes</v>
      </c>
      <c r="AZ190" s="639" t="str">
        <f t="shared" si="320"/>
        <v>15No</v>
      </c>
      <c r="BA190" s="634" t="str">
        <f t="shared" si="321"/>
        <v>15X</v>
      </c>
      <c r="BB190" s="634" t="str">
        <f t="shared" si="322"/>
        <v>15X</v>
      </c>
      <c r="BC190" s="634" t="str">
        <f t="shared" si="323"/>
        <v>15</v>
      </c>
      <c r="BD190" s="640" t="str">
        <f t="shared" si="287"/>
        <v xml:space="preserve"> </v>
      </c>
      <c r="BE190" s="640" t="str">
        <f t="shared" si="288"/>
        <v xml:space="preserve"> </v>
      </c>
      <c r="BF190" s="640" t="str">
        <f t="shared" si="289"/>
        <v xml:space="preserve"> </v>
      </c>
      <c r="BG190" s="640" t="str">
        <f t="shared" si="290"/>
        <v xml:space="preserve"> </v>
      </c>
      <c r="BH190" s="640" t="str">
        <f t="shared" si="291"/>
        <v xml:space="preserve"> </v>
      </c>
      <c r="BI190" s="677" t="str">
        <f t="shared" si="292"/>
        <v xml:space="preserve"> </v>
      </c>
      <c r="BJ190" s="640" t="str">
        <f t="shared" si="293"/>
        <v xml:space="preserve"> </v>
      </c>
      <c r="BK190" s="305" t="str">
        <f t="shared" si="294"/>
        <v xml:space="preserve"> </v>
      </c>
      <c r="BL190" s="523" t="str">
        <f t="shared" si="324"/>
        <v>F</v>
      </c>
      <c r="BM190" s="640" t="str">
        <f t="shared" si="295"/>
        <v xml:space="preserve"> </v>
      </c>
      <c r="BN190" s="640" t="str">
        <f t="shared" si="296"/>
        <v xml:space="preserve"> </v>
      </c>
      <c r="BO190" s="640" t="str">
        <f t="shared" si="297"/>
        <v xml:space="preserve"> </v>
      </c>
      <c r="BP190" s="640" t="str">
        <f t="shared" si="298"/>
        <v xml:space="preserve"> </v>
      </c>
      <c r="BQ190" s="640" t="str">
        <f t="shared" si="299"/>
        <v xml:space="preserve"> </v>
      </c>
      <c r="BR190" s="634">
        <f t="shared" si="300"/>
        <v>0</v>
      </c>
      <c r="BS190" s="728"/>
      <c r="BT190" s="640" t="str">
        <f t="shared" si="301"/>
        <v xml:space="preserve"> </v>
      </c>
    </row>
    <row r="191" spans="1:72" s="47" customFormat="1" ht="15" customHeight="1" x14ac:dyDescent="0.3">
      <c r="A191" s="43" t="s">
        <v>15</v>
      </c>
      <c r="B191" s="43" t="s">
        <v>177</v>
      </c>
      <c r="C191" s="134" t="str">
        <f>IF(VLOOKUP(B191,'Pivot Table'!$B$5:$G$2000,3,FALSE)=1,"Yes","No")</f>
        <v>Yes</v>
      </c>
      <c r="D191" s="170" t="str">
        <f t="shared" si="302"/>
        <v>Yes</v>
      </c>
      <c r="E191" s="172"/>
      <c r="F191" s="214">
        <v>41487</v>
      </c>
      <c r="G191" s="125" t="s">
        <v>1127</v>
      </c>
      <c r="H191" s="125" t="s">
        <v>1127</v>
      </c>
      <c r="I191" s="172"/>
      <c r="J191" s="172" t="s">
        <v>713</v>
      </c>
      <c r="K191" s="45" t="str">
        <f t="shared" si="303"/>
        <v>15</v>
      </c>
      <c r="L191" s="45" t="str">
        <f t="shared" si="304"/>
        <v>15X</v>
      </c>
      <c r="M191" s="113">
        <v>41487</v>
      </c>
      <c r="N191" s="252"/>
      <c r="O191" s="135" t="str">
        <f>IF(VLOOKUP(B191,'Pivot Table'!$B$5:$G$2000,2,FALSE)=1,"Yes","No")</f>
        <v>Yes</v>
      </c>
      <c r="P191" s="177" t="str">
        <f t="shared" si="305"/>
        <v>Yes</v>
      </c>
      <c r="Q191" s="177"/>
      <c r="R191" s="107">
        <v>41334</v>
      </c>
      <c r="S191" s="107" t="s">
        <v>1127</v>
      </c>
      <c r="T191" s="177"/>
      <c r="U191" s="177" t="s">
        <v>713</v>
      </c>
      <c r="V191" s="135" t="str">
        <f t="shared" si="306"/>
        <v>15</v>
      </c>
      <c r="W191" s="150" t="str">
        <f t="shared" si="307"/>
        <v>15X</v>
      </c>
      <c r="X191" s="107">
        <v>41426</v>
      </c>
      <c r="Y191" s="219"/>
      <c r="Z191" s="192" t="str">
        <f>IF(VLOOKUP(B191,'Pivot Table'!$B$5:$G$2000,5,FALSE)=1,"Yes","No")</f>
        <v>No</v>
      </c>
      <c r="AA191" s="192" t="str">
        <f>IF(VLOOKUP(B191,'Pivot Table'!$B$5:$G$2000,4,FALSE)=1,"Yes","No")</f>
        <v>No</v>
      </c>
      <c r="AB191" s="190" t="str">
        <f t="shared" si="325"/>
        <v xml:space="preserve"> </v>
      </c>
      <c r="AC191" s="190"/>
      <c r="AD191" s="190"/>
      <c r="AE191" s="191"/>
      <c r="AF191" s="190"/>
      <c r="AG191" s="190"/>
      <c r="AH191" s="189" t="str">
        <f t="shared" si="308"/>
        <v>15</v>
      </c>
      <c r="AI191" s="196" t="str">
        <f t="shared" si="309"/>
        <v>15</v>
      </c>
      <c r="AJ191" s="456"/>
      <c r="AK191" s="651"/>
      <c r="AL191" s="634">
        <f t="shared" si="310"/>
        <v>1</v>
      </c>
      <c r="AM191" s="634">
        <f t="shared" si="311"/>
        <v>1</v>
      </c>
      <c r="AN191" s="635">
        <f t="shared" si="312"/>
        <v>0</v>
      </c>
      <c r="AO191" s="636">
        <f t="shared" si="326"/>
        <v>2</v>
      </c>
      <c r="AP191" s="634">
        <f t="shared" si="313"/>
        <v>1</v>
      </c>
      <c r="AQ191" s="634">
        <f t="shared" si="314"/>
        <v>1</v>
      </c>
      <c r="AR191" s="634">
        <f t="shared" si="315"/>
        <v>0</v>
      </c>
      <c r="AS191" s="637">
        <f t="shared" si="327"/>
        <v>2</v>
      </c>
      <c r="AT191" s="638" t="str">
        <f t="shared" si="328"/>
        <v>F</v>
      </c>
      <c r="AU191" s="634">
        <f t="shared" si="316"/>
        <v>0</v>
      </c>
      <c r="AV191" s="634">
        <f t="shared" si="317"/>
        <v>0</v>
      </c>
      <c r="AW191" s="675" t="s">
        <v>1127</v>
      </c>
      <c r="AX191" s="639" t="str">
        <f t="shared" si="318"/>
        <v>15Yes</v>
      </c>
      <c r="AY191" s="639" t="str">
        <f t="shared" si="319"/>
        <v>15Yes</v>
      </c>
      <c r="AZ191" s="639" t="str">
        <f t="shared" si="320"/>
        <v>15No</v>
      </c>
      <c r="BA191" s="634" t="str">
        <f t="shared" si="321"/>
        <v>15X</v>
      </c>
      <c r="BB191" s="634" t="str">
        <f t="shared" si="322"/>
        <v>15X</v>
      </c>
      <c r="BC191" s="634" t="str">
        <f t="shared" si="323"/>
        <v>15</v>
      </c>
      <c r="BD191" s="640" t="str">
        <f t="shared" si="287"/>
        <v xml:space="preserve"> </v>
      </c>
      <c r="BE191" s="640" t="str">
        <f t="shared" si="288"/>
        <v xml:space="preserve"> </v>
      </c>
      <c r="BF191" s="640" t="str">
        <f t="shared" si="289"/>
        <v xml:space="preserve"> </v>
      </c>
      <c r="BG191" s="640" t="str">
        <f t="shared" si="290"/>
        <v xml:space="preserve"> </v>
      </c>
      <c r="BH191" s="640" t="str">
        <f t="shared" si="291"/>
        <v xml:space="preserve"> </v>
      </c>
      <c r="BI191" s="677" t="str">
        <f t="shared" si="292"/>
        <v xml:space="preserve"> </v>
      </c>
      <c r="BJ191" s="640" t="str">
        <f t="shared" si="293"/>
        <v xml:space="preserve"> </v>
      </c>
      <c r="BK191" s="305" t="str">
        <f t="shared" si="294"/>
        <v xml:space="preserve"> </v>
      </c>
      <c r="BL191" s="523" t="str">
        <f t="shared" si="324"/>
        <v>F</v>
      </c>
      <c r="BM191" s="640" t="str">
        <f t="shared" si="295"/>
        <v xml:space="preserve"> </v>
      </c>
      <c r="BN191" s="640" t="str">
        <f t="shared" si="296"/>
        <v xml:space="preserve"> </v>
      </c>
      <c r="BO191" s="640" t="str">
        <f t="shared" si="297"/>
        <v xml:space="preserve"> </v>
      </c>
      <c r="BP191" s="640" t="str">
        <f t="shared" si="298"/>
        <v xml:space="preserve"> </v>
      </c>
      <c r="BQ191" s="640" t="str">
        <f t="shared" si="299"/>
        <v xml:space="preserve"> </v>
      </c>
      <c r="BR191" s="634">
        <f t="shared" si="300"/>
        <v>0</v>
      </c>
      <c r="BS191" s="728"/>
      <c r="BT191" s="640" t="str">
        <f t="shared" si="301"/>
        <v xml:space="preserve"> </v>
      </c>
    </row>
    <row r="192" spans="1:72" s="47" customFormat="1" ht="15" customHeight="1" x14ac:dyDescent="0.3">
      <c r="A192" s="43" t="s">
        <v>15</v>
      </c>
      <c r="B192" s="43" t="s">
        <v>178</v>
      </c>
      <c r="C192" s="134" t="str">
        <f>IF(VLOOKUP(B192,'Pivot Table'!$B$5:$G$2000,3,FALSE)=1,"Yes","No")</f>
        <v>Yes</v>
      </c>
      <c r="D192" s="170" t="str">
        <f t="shared" si="302"/>
        <v>Yes</v>
      </c>
      <c r="E192" s="172"/>
      <c r="F192" s="214">
        <v>41306</v>
      </c>
      <c r="G192" s="125" t="s">
        <v>1127</v>
      </c>
      <c r="H192" s="125" t="s">
        <v>1127</v>
      </c>
      <c r="I192" s="172"/>
      <c r="J192" s="172" t="s">
        <v>713</v>
      </c>
      <c r="K192" s="45" t="str">
        <f t="shared" si="303"/>
        <v>15</v>
      </c>
      <c r="L192" s="45" t="str">
        <f t="shared" si="304"/>
        <v>15X</v>
      </c>
      <c r="M192" s="113">
        <v>41334</v>
      </c>
      <c r="N192" s="252"/>
      <c r="O192" s="135" t="str">
        <f>IF(VLOOKUP(B192,'Pivot Table'!$B$5:$G$2000,2,FALSE)=1,"Yes","No")</f>
        <v>Yes</v>
      </c>
      <c r="P192" s="177" t="str">
        <f t="shared" si="305"/>
        <v>Yes</v>
      </c>
      <c r="Q192" s="177"/>
      <c r="R192" s="107">
        <v>41214</v>
      </c>
      <c r="S192" s="107" t="s">
        <v>1127</v>
      </c>
      <c r="T192" s="177"/>
      <c r="U192" s="177" t="s">
        <v>713</v>
      </c>
      <c r="V192" s="135" t="str">
        <f t="shared" si="306"/>
        <v>15</v>
      </c>
      <c r="W192" s="150" t="str">
        <f t="shared" si="307"/>
        <v>15X</v>
      </c>
      <c r="X192" s="107">
        <v>41244</v>
      </c>
      <c r="Y192" s="219"/>
      <c r="Z192" s="192" t="str">
        <f>IF(VLOOKUP(B192,'Pivot Table'!$B$5:$G$2000,5,FALSE)=1,"Yes","No")</f>
        <v>No</v>
      </c>
      <c r="AA192" s="192" t="str">
        <f>IF(VLOOKUP(B192,'Pivot Table'!$B$5:$G$2000,4,FALSE)=1,"Yes","No")</f>
        <v>No</v>
      </c>
      <c r="AB192" s="190" t="str">
        <f t="shared" si="325"/>
        <v xml:space="preserve"> </v>
      </c>
      <c r="AC192" s="190"/>
      <c r="AD192" s="190"/>
      <c r="AE192" s="191"/>
      <c r="AF192" s="190"/>
      <c r="AG192" s="190"/>
      <c r="AH192" s="189" t="str">
        <f t="shared" si="308"/>
        <v>15</v>
      </c>
      <c r="AI192" s="196" t="str">
        <f t="shared" si="309"/>
        <v>15</v>
      </c>
      <c r="AJ192" s="456"/>
      <c r="AK192" s="651"/>
      <c r="AL192" s="634">
        <f t="shared" si="310"/>
        <v>1</v>
      </c>
      <c r="AM192" s="634">
        <f t="shared" si="311"/>
        <v>1</v>
      </c>
      <c r="AN192" s="635">
        <f t="shared" si="312"/>
        <v>0</v>
      </c>
      <c r="AO192" s="636">
        <f t="shared" si="326"/>
        <v>2</v>
      </c>
      <c r="AP192" s="634">
        <f t="shared" si="313"/>
        <v>1</v>
      </c>
      <c r="AQ192" s="634">
        <f t="shared" si="314"/>
        <v>1</v>
      </c>
      <c r="AR192" s="634">
        <f t="shared" si="315"/>
        <v>0</v>
      </c>
      <c r="AS192" s="637">
        <f t="shared" si="327"/>
        <v>2</v>
      </c>
      <c r="AT192" s="638" t="str">
        <f t="shared" si="328"/>
        <v>F</v>
      </c>
      <c r="AU192" s="634">
        <f t="shared" si="316"/>
        <v>0</v>
      </c>
      <c r="AV192" s="634">
        <f t="shared" si="317"/>
        <v>0</v>
      </c>
      <c r="AW192" s="675" t="s">
        <v>1127</v>
      </c>
      <c r="AX192" s="639" t="str">
        <f t="shared" si="318"/>
        <v>15Yes</v>
      </c>
      <c r="AY192" s="639" t="str">
        <f t="shared" si="319"/>
        <v>15Yes</v>
      </c>
      <c r="AZ192" s="639" t="str">
        <f t="shared" si="320"/>
        <v>15No</v>
      </c>
      <c r="BA192" s="634" t="str">
        <f t="shared" si="321"/>
        <v>15X</v>
      </c>
      <c r="BB192" s="634" t="str">
        <f t="shared" si="322"/>
        <v>15X</v>
      </c>
      <c r="BC192" s="634" t="str">
        <f t="shared" si="323"/>
        <v>15</v>
      </c>
      <c r="BD192" s="640" t="str">
        <f t="shared" si="287"/>
        <v xml:space="preserve"> </v>
      </c>
      <c r="BE192" s="640" t="str">
        <f t="shared" si="288"/>
        <v xml:space="preserve"> </v>
      </c>
      <c r="BF192" s="640" t="str">
        <f t="shared" si="289"/>
        <v xml:space="preserve"> </v>
      </c>
      <c r="BG192" s="640" t="str">
        <f t="shared" si="290"/>
        <v xml:space="preserve"> </v>
      </c>
      <c r="BH192" s="640" t="str">
        <f t="shared" si="291"/>
        <v xml:space="preserve"> </v>
      </c>
      <c r="BI192" s="677" t="str">
        <f t="shared" si="292"/>
        <v xml:space="preserve"> </v>
      </c>
      <c r="BJ192" s="640" t="str">
        <f t="shared" si="293"/>
        <v xml:space="preserve"> </v>
      </c>
      <c r="BK192" s="305" t="str">
        <f t="shared" si="294"/>
        <v xml:space="preserve"> </v>
      </c>
      <c r="BL192" s="523" t="str">
        <f t="shared" si="324"/>
        <v>F</v>
      </c>
      <c r="BM192" s="640" t="str">
        <f t="shared" si="295"/>
        <v xml:space="preserve"> </v>
      </c>
      <c r="BN192" s="640" t="str">
        <f t="shared" si="296"/>
        <v xml:space="preserve"> </v>
      </c>
      <c r="BO192" s="640" t="str">
        <f t="shared" si="297"/>
        <v xml:space="preserve"> </v>
      </c>
      <c r="BP192" s="640" t="str">
        <f t="shared" si="298"/>
        <v xml:space="preserve"> </v>
      </c>
      <c r="BQ192" s="640" t="str">
        <f t="shared" si="299"/>
        <v xml:space="preserve"> </v>
      </c>
      <c r="BR192" s="634">
        <f t="shared" si="300"/>
        <v>0</v>
      </c>
      <c r="BS192" s="728"/>
      <c r="BT192" s="640" t="str">
        <f t="shared" si="301"/>
        <v xml:space="preserve"> </v>
      </c>
    </row>
    <row r="193" spans="1:72" s="47" customFormat="1" ht="15" customHeight="1" x14ac:dyDescent="0.3">
      <c r="A193" s="43" t="s">
        <v>15</v>
      </c>
      <c r="B193" s="43" t="s">
        <v>179</v>
      </c>
      <c r="C193" s="134" t="str">
        <f>IF(VLOOKUP(B193,'Pivot Table'!$B$5:$G$2000,3,FALSE)=1,"Yes","No")</f>
        <v>Yes</v>
      </c>
      <c r="D193" s="170" t="str">
        <f t="shared" si="302"/>
        <v>Yes</v>
      </c>
      <c r="E193" s="172"/>
      <c r="F193" s="214">
        <v>41306</v>
      </c>
      <c r="G193" s="125" t="s">
        <v>1127</v>
      </c>
      <c r="H193" s="125" t="s">
        <v>1127</v>
      </c>
      <c r="I193" s="172"/>
      <c r="J193" s="172" t="s">
        <v>713</v>
      </c>
      <c r="K193" s="45" t="str">
        <f t="shared" si="303"/>
        <v>15</v>
      </c>
      <c r="L193" s="45" t="str">
        <f t="shared" si="304"/>
        <v>15X</v>
      </c>
      <c r="M193" s="113">
        <v>41334</v>
      </c>
      <c r="N193" s="252"/>
      <c r="O193" s="135" t="str">
        <f>IF(VLOOKUP(B193,'Pivot Table'!$B$5:$G$2000,2,FALSE)=1,"Yes","No")</f>
        <v>Yes</v>
      </c>
      <c r="P193" s="177" t="str">
        <f t="shared" si="305"/>
        <v>Yes</v>
      </c>
      <c r="Q193" s="177"/>
      <c r="R193" s="107">
        <v>41214</v>
      </c>
      <c r="S193" s="107" t="s">
        <v>1127</v>
      </c>
      <c r="T193" s="177"/>
      <c r="U193" s="177" t="s">
        <v>713</v>
      </c>
      <c r="V193" s="135" t="str">
        <f t="shared" si="306"/>
        <v>15</v>
      </c>
      <c r="W193" s="150" t="str">
        <f t="shared" si="307"/>
        <v>15X</v>
      </c>
      <c r="X193" s="107">
        <v>41244</v>
      </c>
      <c r="Y193" s="219"/>
      <c r="Z193" s="192" t="str">
        <f>IF(VLOOKUP(B193,'Pivot Table'!$B$5:$G$2000,5,FALSE)=1,"Yes","No")</f>
        <v>No</v>
      </c>
      <c r="AA193" s="192" t="str">
        <f>IF(VLOOKUP(B193,'Pivot Table'!$B$5:$G$2000,4,FALSE)=1,"Yes","No")</f>
        <v>No</v>
      </c>
      <c r="AB193" s="190" t="str">
        <f t="shared" si="325"/>
        <v xml:space="preserve"> </v>
      </c>
      <c r="AC193" s="190"/>
      <c r="AD193" s="190"/>
      <c r="AE193" s="191"/>
      <c r="AF193" s="190"/>
      <c r="AG193" s="190"/>
      <c r="AH193" s="189" t="str">
        <f t="shared" si="308"/>
        <v>15</v>
      </c>
      <c r="AI193" s="196" t="str">
        <f t="shared" si="309"/>
        <v>15</v>
      </c>
      <c r="AJ193" s="456"/>
      <c r="AK193" s="651"/>
      <c r="AL193" s="634">
        <f t="shared" si="310"/>
        <v>1</v>
      </c>
      <c r="AM193" s="634">
        <f t="shared" si="311"/>
        <v>1</v>
      </c>
      <c r="AN193" s="635">
        <f t="shared" si="312"/>
        <v>0</v>
      </c>
      <c r="AO193" s="636">
        <f t="shared" si="326"/>
        <v>2</v>
      </c>
      <c r="AP193" s="634">
        <f t="shared" si="313"/>
        <v>1</v>
      </c>
      <c r="AQ193" s="634">
        <f t="shared" si="314"/>
        <v>1</v>
      </c>
      <c r="AR193" s="634">
        <f t="shared" si="315"/>
        <v>0</v>
      </c>
      <c r="AS193" s="637">
        <f t="shared" si="327"/>
        <v>2</v>
      </c>
      <c r="AT193" s="638" t="str">
        <f t="shared" si="328"/>
        <v>F</v>
      </c>
      <c r="AU193" s="634">
        <f t="shared" si="316"/>
        <v>0</v>
      </c>
      <c r="AV193" s="634">
        <f t="shared" si="317"/>
        <v>0</v>
      </c>
      <c r="AW193" s="675" t="s">
        <v>1127</v>
      </c>
      <c r="AX193" s="639" t="str">
        <f t="shared" si="318"/>
        <v>15Yes</v>
      </c>
      <c r="AY193" s="639" t="str">
        <f t="shared" si="319"/>
        <v>15Yes</v>
      </c>
      <c r="AZ193" s="639" t="str">
        <f t="shared" si="320"/>
        <v>15No</v>
      </c>
      <c r="BA193" s="634" t="str">
        <f t="shared" si="321"/>
        <v>15X</v>
      </c>
      <c r="BB193" s="634" t="str">
        <f t="shared" si="322"/>
        <v>15X</v>
      </c>
      <c r="BC193" s="634" t="str">
        <f t="shared" si="323"/>
        <v>15</v>
      </c>
      <c r="BD193" s="640" t="str">
        <f t="shared" si="287"/>
        <v xml:space="preserve"> </v>
      </c>
      <c r="BE193" s="640" t="str">
        <f t="shared" si="288"/>
        <v xml:space="preserve"> </v>
      </c>
      <c r="BF193" s="640" t="str">
        <f t="shared" si="289"/>
        <v xml:space="preserve"> </v>
      </c>
      <c r="BG193" s="640" t="str">
        <f t="shared" si="290"/>
        <v xml:space="preserve"> </v>
      </c>
      <c r="BH193" s="640" t="str">
        <f t="shared" si="291"/>
        <v xml:space="preserve"> </v>
      </c>
      <c r="BI193" s="677" t="str">
        <f t="shared" si="292"/>
        <v xml:space="preserve"> </v>
      </c>
      <c r="BJ193" s="640" t="str">
        <f t="shared" si="293"/>
        <v xml:space="preserve"> </v>
      </c>
      <c r="BK193" s="305" t="str">
        <f t="shared" si="294"/>
        <v xml:space="preserve"> </v>
      </c>
      <c r="BL193" s="523" t="str">
        <f t="shared" si="324"/>
        <v>F</v>
      </c>
      <c r="BM193" s="640" t="str">
        <f t="shared" si="295"/>
        <v xml:space="preserve"> </v>
      </c>
      <c r="BN193" s="640" t="str">
        <f t="shared" si="296"/>
        <v xml:space="preserve"> </v>
      </c>
      <c r="BO193" s="640" t="str">
        <f t="shared" si="297"/>
        <v xml:space="preserve"> </v>
      </c>
      <c r="BP193" s="640" t="str">
        <f t="shared" si="298"/>
        <v xml:space="preserve"> </v>
      </c>
      <c r="BQ193" s="640" t="str">
        <f t="shared" si="299"/>
        <v xml:space="preserve"> </v>
      </c>
      <c r="BR193" s="634">
        <f t="shared" si="300"/>
        <v>0</v>
      </c>
      <c r="BS193" s="728"/>
      <c r="BT193" s="640" t="str">
        <f t="shared" si="301"/>
        <v xml:space="preserve"> </v>
      </c>
    </row>
    <row r="194" spans="1:72" s="47" customFormat="1" ht="15" customHeight="1" x14ac:dyDescent="0.3">
      <c r="A194" s="43" t="s">
        <v>15</v>
      </c>
      <c r="B194" s="123" t="s">
        <v>180</v>
      </c>
      <c r="C194" s="134" t="str">
        <f>IF(VLOOKUP(B194,'Pivot Table'!$B$5:$G$2000,3,FALSE)=1,"Yes","No")</f>
        <v>Yes</v>
      </c>
      <c r="D194" s="170" t="str">
        <f t="shared" si="302"/>
        <v>Yes</v>
      </c>
      <c r="E194" s="172"/>
      <c r="F194" s="113">
        <v>40057</v>
      </c>
      <c r="G194" s="125" t="s">
        <v>1127</v>
      </c>
      <c r="H194" s="125" t="s">
        <v>1127</v>
      </c>
      <c r="I194" s="172"/>
      <c r="J194" s="172" t="s">
        <v>713</v>
      </c>
      <c r="K194" s="45" t="str">
        <f t="shared" si="303"/>
        <v>15</v>
      </c>
      <c r="L194" s="45" t="str">
        <f t="shared" si="304"/>
        <v>15X</v>
      </c>
      <c r="M194" s="114">
        <v>40210</v>
      </c>
      <c r="N194" s="252"/>
      <c r="O194" s="189" t="str">
        <f>IF(VLOOKUP(B194,'Pivot Table'!$B$5:$G$2000,2,FALSE)=1,"Yes","No")</f>
        <v>No</v>
      </c>
      <c r="P194" s="190" t="str">
        <f t="shared" si="305"/>
        <v xml:space="preserve"> </v>
      </c>
      <c r="Q194" s="190"/>
      <c r="R194" s="190"/>
      <c r="S194" s="206"/>
      <c r="T194" s="190"/>
      <c r="U194" s="190"/>
      <c r="V194" s="189" t="str">
        <f t="shared" si="306"/>
        <v>15</v>
      </c>
      <c r="W194" s="196" t="str">
        <f t="shared" si="307"/>
        <v>15</v>
      </c>
      <c r="X194" s="206"/>
      <c r="Y194" s="404"/>
      <c r="Z194" s="136" t="str">
        <f>IF(VLOOKUP(B194,'Pivot Table'!$B$5:$G$2000,5,FALSE)=1,"Yes","No")</f>
        <v>Yes</v>
      </c>
      <c r="AA194" s="136" t="str">
        <f>IF(VLOOKUP(B194,'Pivot Table'!$B$5:$G$2000,4,FALSE)=1,"Yes","No")</f>
        <v>No</v>
      </c>
      <c r="AB194" s="181" t="str">
        <f t="shared" si="325"/>
        <v>Yes</v>
      </c>
      <c r="AC194" s="181"/>
      <c r="AD194" s="181"/>
      <c r="AE194" s="127" t="s">
        <v>1127</v>
      </c>
      <c r="AF194" s="181"/>
      <c r="AG194" s="181" t="s">
        <v>713</v>
      </c>
      <c r="AH194" s="133" t="str">
        <f t="shared" si="308"/>
        <v>15</v>
      </c>
      <c r="AI194" s="151" t="str">
        <f t="shared" si="309"/>
        <v>15X</v>
      </c>
      <c r="AJ194" s="281">
        <v>39353</v>
      </c>
      <c r="AK194" s="650"/>
      <c r="AL194" s="634">
        <f t="shared" si="310"/>
        <v>1</v>
      </c>
      <c r="AM194" s="634">
        <f t="shared" si="311"/>
        <v>0</v>
      </c>
      <c r="AN194" s="635">
        <f t="shared" si="312"/>
        <v>1</v>
      </c>
      <c r="AO194" s="636">
        <f t="shared" si="326"/>
        <v>2</v>
      </c>
      <c r="AP194" s="634">
        <f t="shared" si="313"/>
        <v>1</v>
      </c>
      <c r="AQ194" s="634">
        <f t="shared" si="314"/>
        <v>0</v>
      </c>
      <c r="AR194" s="634">
        <f t="shared" si="315"/>
        <v>1</v>
      </c>
      <c r="AS194" s="637">
        <f t="shared" si="327"/>
        <v>2</v>
      </c>
      <c r="AT194" s="638" t="str">
        <f t="shared" si="328"/>
        <v>F</v>
      </c>
      <c r="AU194" s="634">
        <f t="shared" si="316"/>
        <v>0</v>
      </c>
      <c r="AV194" s="634">
        <f t="shared" si="317"/>
        <v>0</v>
      </c>
      <c r="AW194" s="675" t="s">
        <v>1127</v>
      </c>
      <c r="AX194" s="639" t="str">
        <f t="shared" si="318"/>
        <v>15Yes</v>
      </c>
      <c r="AY194" s="639" t="str">
        <f t="shared" si="319"/>
        <v>15No</v>
      </c>
      <c r="AZ194" s="639" t="str">
        <f t="shared" si="320"/>
        <v>15Yes</v>
      </c>
      <c r="BA194" s="634" t="str">
        <f t="shared" si="321"/>
        <v>15X</v>
      </c>
      <c r="BB194" s="634" t="str">
        <f t="shared" si="322"/>
        <v>15</v>
      </c>
      <c r="BC194" s="634" t="str">
        <f t="shared" si="323"/>
        <v>15X</v>
      </c>
      <c r="BD194" s="640" t="str">
        <f t="shared" si="287"/>
        <v xml:space="preserve"> </v>
      </c>
      <c r="BE194" s="640" t="str">
        <f t="shared" si="288"/>
        <v xml:space="preserve"> </v>
      </c>
      <c r="BF194" s="640" t="str">
        <f t="shared" si="289"/>
        <v xml:space="preserve"> </v>
      </c>
      <c r="BG194" s="640" t="str">
        <f t="shared" si="290"/>
        <v xml:space="preserve"> </v>
      </c>
      <c r="BH194" s="640" t="str">
        <f t="shared" si="291"/>
        <v xml:space="preserve"> </v>
      </c>
      <c r="BI194" s="677" t="str">
        <f t="shared" si="292"/>
        <v xml:space="preserve"> </v>
      </c>
      <c r="BJ194" s="640" t="str">
        <f t="shared" si="293"/>
        <v xml:space="preserve"> </v>
      </c>
      <c r="BK194" s="305" t="str">
        <f t="shared" si="294"/>
        <v xml:space="preserve"> </v>
      </c>
      <c r="BL194" s="523" t="str">
        <f t="shared" si="324"/>
        <v>F</v>
      </c>
      <c r="BM194" s="640" t="str">
        <f t="shared" si="295"/>
        <v xml:space="preserve"> </v>
      </c>
      <c r="BN194" s="640" t="str">
        <f t="shared" si="296"/>
        <v xml:space="preserve"> </v>
      </c>
      <c r="BO194" s="640" t="str">
        <f t="shared" si="297"/>
        <v xml:space="preserve"> </v>
      </c>
      <c r="BP194" s="640" t="str">
        <f t="shared" si="298"/>
        <v xml:space="preserve"> </v>
      </c>
      <c r="BQ194" s="640" t="str">
        <f t="shared" si="299"/>
        <v xml:space="preserve"> </v>
      </c>
      <c r="BR194" s="634">
        <f t="shared" si="300"/>
        <v>0</v>
      </c>
      <c r="BS194" s="728"/>
      <c r="BT194" s="640" t="str">
        <f t="shared" si="301"/>
        <v xml:space="preserve"> </v>
      </c>
    </row>
    <row r="195" spans="1:72" s="47" customFormat="1" ht="15" customHeight="1" x14ac:dyDescent="0.3">
      <c r="A195" s="43" t="s">
        <v>15</v>
      </c>
      <c r="B195" s="43" t="s">
        <v>181</v>
      </c>
      <c r="C195" s="134" t="str">
        <f>IF(VLOOKUP(B195,'Pivot Table'!$B$5:$G$2000,3,FALSE)=1,"Yes","No")</f>
        <v>Yes</v>
      </c>
      <c r="D195" s="170" t="str">
        <f t="shared" si="302"/>
        <v>Yes</v>
      </c>
      <c r="E195" s="172"/>
      <c r="F195" s="113">
        <v>41334</v>
      </c>
      <c r="G195" s="125" t="s">
        <v>1127</v>
      </c>
      <c r="H195" s="125" t="s">
        <v>1127</v>
      </c>
      <c r="I195" s="172"/>
      <c r="J195" s="172" t="s">
        <v>713</v>
      </c>
      <c r="K195" s="45" t="str">
        <f t="shared" si="303"/>
        <v>15</v>
      </c>
      <c r="L195" s="45" t="str">
        <f t="shared" si="304"/>
        <v>15X</v>
      </c>
      <c r="M195" s="113">
        <v>41365</v>
      </c>
      <c r="N195" s="252"/>
      <c r="O195" s="135" t="str">
        <f>IF(VLOOKUP(B195,'Pivot Table'!$B$5:$G$2000,2,FALSE)=1,"Yes","No")</f>
        <v>Yes</v>
      </c>
      <c r="P195" s="177" t="str">
        <f t="shared" si="305"/>
        <v>Yes</v>
      </c>
      <c r="Q195" s="177"/>
      <c r="R195" s="107">
        <v>41214</v>
      </c>
      <c r="S195" s="107" t="s">
        <v>1127</v>
      </c>
      <c r="T195" s="177"/>
      <c r="U195" s="177" t="s">
        <v>713</v>
      </c>
      <c r="V195" s="135" t="str">
        <f t="shared" si="306"/>
        <v>15</v>
      </c>
      <c r="W195" s="150" t="str">
        <f t="shared" si="307"/>
        <v>15X</v>
      </c>
      <c r="X195" s="107">
        <v>41244</v>
      </c>
      <c r="Y195" s="219"/>
      <c r="Z195" s="192" t="str">
        <f>IF(VLOOKUP(B195,'Pivot Table'!$B$5:$G$2000,5,FALSE)=1,"Yes","No")</f>
        <v>No</v>
      </c>
      <c r="AA195" s="192" t="str">
        <f>IF(VLOOKUP(B195,'Pivot Table'!$B$5:$G$2000,4,FALSE)=1,"Yes","No")</f>
        <v>No</v>
      </c>
      <c r="AB195" s="190" t="str">
        <f t="shared" si="325"/>
        <v xml:space="preserve"> </v>
      </c>
      <c r="AC195" s="190"/>
      <c r="AD195" s="190"/>
      <c r="AE195" s="191"/>
      <c r="AF195" s="190"/>
      <c r="AG195" s="190"/>
      <c r="AH195" s="189" t="str">
        <f t="shared" si="308"/>
        <v>15</v>
      </c>
      <c r="AI195" s="196" t="str">
        <f t="shared" si="309"/>
        <v>15</v>
      </c>
      <c r="AJ195" s="456"/>
      <c r="AK195" s="651"/>
      <c r="AL195" s="634">
        <f t="shared" si="310"/>
        <v>1</v>
      </c>
      <c r="AM195" s="634">
        <f t="shared" si="311"/>
        <v>1</v>
      </c>
      <c r="AN195" s="635">
        <f t="shared" si="312"/>
        <v>0</v>
      </c>
      <c r="AO195" s="636">
        <f t="shared" si="326"/>
        <v>2</v>
      </c>
      <c r="AP195" s="634">
        <f t="shared" si="313"/>
        <v>1</v>
      </c>
      <c r="AQ195" s="634">
        <f t="shared" si="314"/>
        <v>1</v>
      </c>
      <c r="AR195" s="634">
        <f t="shared" si="315"/>
        <v>0</v>
      </c>
      <c r="AS195" s="637">
        <f t="shared" si="327"/>
        <v>2</v>
      </c>
      <c r="AT195" s="638" t="str">
        <f t="shared" si="328"/>
        <v>F</v>
      </c>
      <c r="AU195" s="634">
        <f t="shared" si="316"/>
        <v>0</v>
      </c>
      <c r="AV195" s="634">
        <f t="shared" si="317"/>
        <v>0</v>
      </c>
      <c r="AW195" s="675" t="s">
        <v>1127</v>
      </c>
      <c r="AX195" s="639" t="str">
        <f t="shared" si="318"/>
        <v>15Yes</v>
      </c>
      <c r="AY195" s="639" t="str">
        <f t="shared" si="319"/>
        <v>15Yes</v>
      </c>
      <c r="AZ195" s="639" t="str">
        <f t="shared" si="320"/>
        <v>15No</v>
      </c>
      <c r="BA195" s="634" t="str">
        <f t="shared" si="321"/>
        <v>15X</v>
      </c>
      <c r="BB195" s="634" t="str">
        <f t="shared" si="322"/>
        <v>15X</v>
      </c>
      <c r="BC195" s="634" t="str">
        <f t="shared" si="323"/>
        <v>15</v>
      </c>
      <c r="BD195" s="640" t="str">
        <f t="shared" ref="BD195:BD258" si="329">IF(I195=$BD$2,I195,IF(T195=$BD$2,T195,IF(AF195=$BD$2,AF195," " )))</f>
        <v xml:space="preserve"> </v>
      </c>
      <c r="BE195" s="640" t="str">
        <f t="shared" ref="BE195:BE258" si="330">IF($I195=$BE$2,$I195,IF($T195=$BE$2,$T195,IF($AF195=$BE$2,$AF195," " )))</f>
        <v xml:space="preserve"> </v>
      </c>
      <c r="BF195" s="640" t="str">
        <f t="shared" ref="BF195:BF258" si="331">IF($I195=$BF$2,$I195,IF($T195=$BF$2,$T195,IF($AF195=$BF$2,$AF195," " )))</f>
        <v xml:space="preserve"> </v>
      </c>
      <c r="BG195" s="640" t="str">
        <f t="shared" ref="BG195:BG258" si="332">IF($I195=$BG$2,$I195,IF($T195=$BG$2,$T195,IF($AF195=$BG$2,$AF195," " )))</f>
        <v xml:space="preserve"> </v>
      </c>
      <c r="BH195" s="640" t="str">
        <f t="shared" ref="BH195:BH258" si="333">IF($I195=$BH$2,$I195,IF($T195=$BH$2,$T195,IF($AF195=$BH$2,$AF195," " )))</f>
        <v xml:space="preserve"> </v>
      </c>
      <c r="BI195" s="677" t="str">
        <f t="shared" ref="BI195:BI258" si="334">IF($I195=$BI$2,$I195,IF($T195=$BI$2,$T195,IF($AF195=$BI$2,$AF195," " )))</f>
        <v xml:space="preserve"> </v>
      </c>
      <c r="BJ195" s="640" t="str">
        <f t="shared" ref="BJ195:BJ258" si="335">IF($I195=$BJ$2,$I195,IF($T195=$BJ$2,$T195,IF($AF195=$BJ$2,$AF195," " )))</f>
        <v xml:space="preserve"> </v>
      </c>
      <c r="BK195" s="305" t="str">
        <f t="shared" ref="BK195:BK258" si="336">IF($I195=$BK$2,$I195,IF($T195=$BK$2,$T195,IF($AF195=$BK$2,$AF195," " )))</f>
        <v xml:space="preserve"> </v>
      </c>
      <c r="BL195" s="523" t="str">
        <f t="shared" si="324"/>
        <v>F</v>
      </c>
      <c r="BM195" s="640" t="str">
        <f t="shared" ref="BM195:BM258" si="337">IF($I195=$BM$2,$I195,IF($T195=$BM$2,$T195,IF($AF195=$BM$2,$AF195," " )))</f>
        <v xml:space="preserve"> </v>
      </c>
      <c r="BN195" s="640" t="str">
        <f t="shared" ref="BN195:BN258" si="338">IF($I195=$BN$2,$I195,IF($T195=$BN$2,$T195,IF($AF195=$BN$2,$AF195," " )))</f>
        <v xml:space="preserve"> </v>
      </c>
      <c r="BO195" s="640" t="str">
        <f t="shared" ref="BO195:BO258" si="339">IF($I195=$BO$2,$I195,IF($T195=$BO$2,$T195,IF($AF195=$BO$2,$AF195," " )))</f>
        <v xml:space="preserve"> </v>
      </c>
      <c r="BP195" s="640" t="str">
        <f t="shared" ref="BP195:BP258" si="340">IF($I195=$BP$2,$I195,IF($T195=$BP$2,$T195,IF($AF195=$BP$2,$AF195," " )))</f>
        <v xml:space="preserve"> </v>
      </c>
      <c r="BQ195" s="640" t="str">
        <f t="shared" ref="BQ195:BQ258" si="341">IF($I195=$BQ$2,$I195,IF($T195=$BQ$2,$T195,IF($AF195=$BQ$2,$AF195," " )))</f>
        <v xml:space="preserve"> </v>
      </c>
      <c r="BR195" s="634">
        <f t="shared" ref="BR195:BR258" si="342">COUNTIFS(BE195:BQ195,"&gt;0")</f>
        <v>0</v>
      </c>
      <c r="BS195" s="728"/>
      <c r="BT195" s="640" t="str">
        <f t="shared" si="301"/>
        <v xml:space="preserve"> </v>
      </c>
    </row>
    <row r="196" spans="1:72" s="47" customFormat="1" ht="15" customHeight="1" x14ac:dyDescent="0.3">
      <c r="A196" s="43" t="s">
        <v>15</v>
      </c>
      <c r="B196" s="43" t="s">
        <v>182</v>
      </c>
      <c r="C196" s="134" t="str">
        <f>IF(VLOOKUP(B196,'Pivot Table'!$B$5:$G$2000,3,FALSE)=1,"Yes","No")</f>
        <v>Yes</v>
      </c>
      <c r="D196" s="170" t="str">
        <f t="shared" si="302"/>
        <v>Yes</v>
      </c>
      <c r="E196" s="172"/>
      <c r="F196" s="214">
        <v>41487</v>
      </c>
      <c r="G196" s="125" t="s">
        <v>1127</v>
      </c>
      <c r="H196" s="125" t="s">
        <v>1127</v>
      </c>
      <c r="I196" s="172"/>
      <c r="J196" s="172" t="s">
        <v>713</v>
      </c>
      <c r="K196" s="45" t="str">
        <f t="shared" si="303"/>
        <v>15</v>
      </c>
      <c r="L196" s="45" t="str">
        <f t="shared" si="304"/>
        <v>15X</v>
      </c>
      <c r="M196" s="113">
        <v>41487</v>
      </c>
      <c r="N196" s="252"/>
      <c r="O196" s="135" t="str">
        <f>IF(VLOOKUP(B196,'Pivot Table'!$B$5:$G$2000,2,FALSE)=1,"Yes","No")</f>
        <v>Yes</v>
      </c>
      <c r="P196" s="177" t="str">
        <f t="shared" si="305"/>
        <v>Yes</v>
      </c>
      <c r="Q196" s="177"/>
      <c r="R196" s="107">
        <v>41334</v>
      </c>
      <c r="S196" s="107" t="s">
        <v>1127</v>
      </c>
      <c r="T196" s="177"/>
      <c r="U196" s="177" t="s">
        <v>713</v>
      </c>
      <c r="V196" s="135" t="str">
        <f t="shared" si="306"/>
        <v>15</v>
      </c>
      <c r="W196" s="150" t="str">
        <f t="shared" si="307"/>
        <v>15X</v>
      </c>
      <c r="X196" s="107">
        <v>41426</v>
      </c>
      <c r="Y196" s="219"/>
      <c r="Z196" s="192" t="str">
        <f>IF(VLOOKUP(B196,'Pivot Table'!$B$5:$G$2000,5,FALSE)=1,"Yes","No")</f>
        <v>No</v>
      </c>
      <c r="AA196" s="192" t="str">
        <f>IF(VLOOKUP(B196,'Pivot Table'!$B$5:$G$2000,4,FALSE)=1,"Yes","No")</f>
        <v>No</v>
      </c>
      <c r="AB196" s="190" t="str">
        <f t="shared" si="325"/>
        <v xml:space="preserve"> </v>
      </c>
      <c r="AC196" s="190"/>
      <c r="AD196" s="190"/>
      <c r="AE196" s="191"/>
      <c r="AF196" s="190"/>
      <c r="AG196" s="190"/>
      <c r="AH196" s="189" t="str">
        <f t="shared" si="308"/>
        <v>15</v>
      </c>
      <c r="AI196" s="196" t="str">
        <f t="shared" si="309"/>
        <v>15</v>
      </c>
      <c r="AJ196" s="456"/>
      <c r="AK196" s="651"/>
      <c r="AL196" s="634">
        <f t="shared" si="310"/>
        <v>1</v>
      </c>
      <c r="AM196" s="634">
        <f t="shared" si="311"/>
        <v>1</v>
      </c>
      <c r="AN196" s="635">
        <f t="shared" si="312"/>
        <v>0</v>
      </c>
      <c r="AO196" s="636">
        <f t="shared" si="326"/>
        <v>2</v>
      </c>
      <c r="AP196" s="634">
        <f t="shared" si="313"/>
        <v>1</v>
      </c>
      <c r="AQ196" s="634">
        <f t="shared" si="314"/>
        <v>1</v>
      </c>
      <c r="AR196" s="634">
        <f t="shared" si="315"/>
        <v>0</v>
      </c>
      <c r="AS196" s="637">
        <f t="shared" si="327"/>
        <v>2</v>
      </c>
      <c r="AT196" s="638" t="str">
        <f t="shared" si="328"/>
        <v>F</v>
      </c>
      <c r="AU196" s="634">
        <f t="shared" si="316"/>
        <v>0</v>
      </c>
      <c r="AV196" s="634">
        <f t="shared" si="317"/>
        <v>0</v>
      </c>
      <c r="AW196" s="675" t="s">
        <v>1127</v>
      </c>
      <c r="AX196" s="639" t="str">
        <f t="shared" si="318"/>
        <v>15Yes</v>
      </c>
      <c r="AY196" s="639" t="str">
        <f t="shared" si="319"/>
        <v>15Yes</v>
      </c>
      <c r="AZ196" s="639" t="str">
        <f t="shared" si="320"/>
        <v>15No</v>
      </c>
      <c r="BA196" s="634" t="str">
        <f t="shared" si="321"/>
        <v>15X</v>
      </c>
      <c r="BB196" s="634" t="str">
        <f t="shared" si="322"/>
        <v>15X</v>
      </c>
      <c r="BC196" s="634" t="str">
        <f t="shared" si="323"/>
        <v>15</v>
      </c>
      <c r="BD196" s="640" t="str">
        <f t="shared" si="329"/>
        <v xml:space="preserve"> </v>
      </c>
      <c r="BE196" s="640" t="str">
        <f t="shared" si="330"/>
        <v xml:space="preserve"> </v>
      </c>
      <c r="BF196" s="640" t="str">
        <f t="shared" si="331"/>
        <v xml:space="preserve"> </v>
      </c>
      <c r="BG196" s="640" t="str">
        <f t="shared" si="332"/>
        <v xml:space="preserve"> </v>
      </c>
      <c r="BH196" s="640" t="str">
        <f t="shared" si="333"/>
        <v xml:space="preserve"> </v>
      </c>
      <c r="BI196" s="677" t="str">
        <f t="shared" si="334"/>
        <v xml:space="preserve"> </v>
      </c>
      <c r="BJ196" s="640" t="str">
        <f t="shared" si="335"/>
        <v xml:space="preserve"> </v>
      </c>
      <c r="BK196" s="305" t="str">
        <f t="shared" si="336"/>
        <v xml:space="preserve"> </v>
      </c>
      <c r="BL196" s="523" t="str">
        <f t="shared" si="324"/>
        <v>F</v>
      </c>
      <c r="BM196" s="640" t="str">
        <f t="shared" si="337"/>
        <v xml:space="preserve"> </v>
      </c>
      <c r="BN196" s="640" t="str">
        <f t="shared" si="338"/>
        <v xml:space="preserve"> </v>
      </c>
      <c r="BO196" s="640" t="str">
        <f t="shared" si="339"/>
        <v xml:space="preserve"> </v>
      </c>
      <c r="BP196" s="640" t="str">
        <f t="shared" si="340"/>
        <v xml:space="preserve"> </v>
      </c>
      <c r="BQ196" s="640" t="str">
        <f t="shared" si="341"/>
        <v xml:space="preserve"> </v>
      </c>
      <c r="BR196" s="634">
        <f t="shared" si="342"/>
        <v>0</v>
      </c>
      <c r="BS196" s="728"/>
      <c r="BT196" s="640" t="str">
        <f t="shared" ref="BT196:BT259" si="343">IF($M196=$BT$2,$M196,IF($X196=$BT$2,$X196,IF($AJ196=$BT$2,$AJ196," " )))</f>
        <v xml:space="preserve"> </v>
      </c>
    </row>
    <row r="197" spans="1:72" s="47" customFormat="1" ht="15" customHeight="1" x14ac:dyDescent="0.3">
      <c r="A197" s="43" t="s">
        <v>15</v>
      </c>
      <c r="B197" s="43" t="s">
        <v>183</v>
      </c>
      <c r="C197" s="134" t="str">
        <f>IF(VLOOKUP(B197,'Pivot Table'!$B$5:$G$2000,3,FALSE)=1,"Yes","No")</f>
        <v>Yes</v>
      </c>
      <c r="D197" s="170" t="str">
        <f t="shared" si="302"/>
        <v>Yes</v>
      </c>
      <c r="E197" s="172"/>
      <c r="F197" s="113">
        <v>41334</v>
      </c>
      <c r="G197" s="125" t="s">
        <v>1127</v>
      </c>
      <c r="H197" s="125" t="s">
        <v>1127</v>
      </c>
      <c r="I197" s="172"/>
      <c r="J197" s="172" t="s">
        <v>713</v>
      </c>
      <c r="K197" s="45" t="str">
        <f t="shared" si="303"/>
        <v>15</v>
      </c>
      <c r="L197" s="45" t="str">
        <f t="shared" si="304"/>
        <v>15X</v>
      </c>
      <c r="M197" s="113">
        <v>41365</v>
      </c>
      <c r="N197" s="252"/>
      <c r="O197" s="135" t="str">
        <f>IF(VLOOKUP(B197,'Pivot Table'!$B$5:$G$2000,2,FALSE)=1,"Yes","No")</f>
        <v>Yes</v>
      </c>
      <c r="P197" s="177" t="str">
        <f t="shared" si="305"/>
        <v>Yes</v>
      </c>
      <c r="Q197" s="177"/>
      <c r="R197" s="107">
        <v>41214</v>
      </c>
      <c r="S197" s="107" t="s">
        <v>1127</v>
      </c>
      <c r="T197" s="177"/>
      <c r="U197" s="177" t="s">
        <v>713</v>
      </c>
      <c r="V197" s="135" t="str">
        <f t="shared" si="306"/>
        <v>15</v>
      </c>
      <c r="W197" s="150" t="str">
        <f t="shared" si="307"/>
        <v>15X</v>
      </c>
      <c r="X197" s="107">
        <v>41244</v>
      </c>
      <c r="Y197" s="219"/>
      <c r="Z197" s="192" t="str">
        <f>IF(VLOOKUP(B197,'Pivot Table'!$B$5:$G$2000,5,FALSE)=1,"Yes","No")</f>
        <v>No</v>
      </c>
      <c r="AA197" s="192" t="str">
        <f>IF(VLOOKUP(B197,'Pivot Table'!$B$5:$G$2000,4,FALSE)=1,"Yes","No")</f>
        <v>No</v>
      </c>
      <c r="AB197" s="190" t="str">
        <f t="shared" si="325"/>
        <v xml:space="preserve"> </v>
      </c>
      <c r="AC197" s="190"/>
      <c r="AD197" s="190"/>
      <c r="AE197" s="191"/>
      <c r="AF197" s="190"/>
      <c r="AG197" s="190"/>
      <c r="AH197" s="189" t="str">
        <f t="shared" si="308"/>
        <v>15</v>
      </c>
      <c r="AI197" s="196" t="str">
        <f t="shared" si="309"/>
        <v>15</v>
      </c>
      <c r="AJ197" s="456"/>
      <c r="AK197" s="651"/>
      <c r="AL197" s="634">
        <f t="shared" si="310"/>
        <v>1</v>
      </c>
      <c r="AM197" s="634">
        <f t="shared" si="311"/>
        <v>1</v>
      </c>
      <c r="AN197" s="635">
        <f t="shared" si="312"/>
        <v>0</v>
      </c>
      <c r="AO197" s="636">
        <f t="shared" si="326"/>
        <v>2</v>
      </c>
      <c r="AP197" s="634">
        <f t="shared" si="313"/>
        <v>1</v>
      </c>
      <c r="AQ197" s="634">
        <f t="shared" si="314"/>
        <v>1</v>
      </c>
      <c r="AR197" s="634">
        <f t="shared" si="315"/>
        <v>0</v>
      </c>
      <c r="AS197" s="637">
        <f t="shared" si="327"/>
        <v>2</v>
      </c>
      <c r="AT197" s="638" t="str">
        <f t="shared" si="328"/>
        <v>F</v>
      </c>
      <c r="AU197" s="634">
        <f t="shared" si="316"/>
        <v>0</v>
      </c>
      <c r="AV197" s="634">
        <f t="shared" si="317"/>
        <v>0</v>
      </c>
      <c r="AW197" s="675" t="s">
        <v>1127</v>
      </c>
      <c r="AX197" s="639" t="str">
        <f t="shared" si="318"/>
        <v>15Yes</v>
      </c>
      <c r="AY197" s="639" t="str">
        <f t="shared" si="319"/>
        <v>15Yes</v>
      </c>
      <c r="AZ197" s="639" t="str">
        <f t="shared" si="320"/>
        <v>15No</v>
      </c>
      <c r="BA197" s="634" t="str">
        <f t="shared" si="321"/>
        <v>15X</v>
      </c>
      <c r="BB197" s="634" t="str">
        <f t="shared" si="322"/>
        <v>15X</v>
      </c>
      <c r="BC197" s="634" t="str">
        <f t="shared" si="323"/>
        <v>15</v>
      </c>
      <c r="BD197" s="640" t="str">
        <f t="shared" si="329"/>
        <v xml:space="preserve"> </v>
      </c>
      <c r="BE197" s="640" t="str">
        <f t="shared" si="330"/>
        <v xml:space="preserve"> </v>
      </c>
      <c r="BF197" s="640" t="str">
        <f t="shared" si="331"/>
        <v xml:space="preserve"> </v>
      </c>
      <c r="BG197" s="640" t="str">
        <f t="shared" si="332"/>
        <v xml:space="preserve"> </v>
      </c>
      <c r="BH197" s="640" t="str">
        <f t="shared" si="333"/>
        <v xml:space="preserve"> </v>
      </c>
      <c r="BI197" s="677" t="str">
        <f t="shared" si="334"/>
        <v xml:space="preserve"> </v>
      </c>
      <c r="BJ197" s="640" t="str">
        <f t="shared" si="335"/>
        <v xml:space="preserve"> </v>
      </c>
      <c r="BK197" s="305" t="str">
        <f t="shared" si="336"/>
        <v xml:space="preserve"> </v>
      </c>
      <c r="BL197" s="523" t="str">
        <f t="shared" si="324"/>
        <v>F</v>
      </c>
      <c r="BM197" s="640" t="str">
        <f t="shared" si="337"/>
        <v xml:space="preserve"> </v>
      </c>
      <c r="BN197" s="640" t="str">
        <f t="shared" si="338"/>
        <v xml:space="preserve"> </v>
      </c>
      <c r="BO197" s="640" t="str">
        <f t="shared" si="339"/>
        <v xml:space="preserve"> </v>
      </c>
      <c r="BP197" s="640" t="str">
        <f t="shared" si="340"/>
        <v xml:space="preserve"> </v>
      </c>
      <c r="BQ197" s="640" t="str">
        <f t="shared" si="341"/>
        <v xml:space="preserve"> </v>
      </c>
      <c r="BR197" s="634">
        <f t="shared" si="342"/>
        <v>0</v>
      </c>
      <c r="BS197" s="728"/>
      <c r="BT197" s="640" t="str">
        <f t="shared" si="343"/>
        <v xml:space="preserve"> </v>
      </c>
    </row>
    <row r="198" spans="1:72" s="47" customFormat="1" ht="15" customHeight="1" x14ac:dyDescent="0.3">
      <c r="A198" s="43" t="s">
        <v>15</v>
      </c>
      <c r="B198" s="43" t="s">
        <v>184</v>
      </c>
      <c r="C198" s="134" t="str">
        <f>IF(VLOOKUP(B198,'Pivot Table'!$B$5:$G$2000,3,FALSE)=1,"Yes","No")</f>
        <v>Yes</v>
      </c>
      <c r="D198" s="170" t="str">
        <f t="shared" si="302"/>
        <v>Yes</v>
      </c>
      <c r="E198" s="172"/>
      <c r="F198" s="214">
        <v>41487</v>
      </c>
      <c r="G198" s="125" t="s">
        <v>1127</v>
      </c>
      <c r="H198" s="125" t="s">
        <v>1127</v>
      </c>
      <c r="I198" s="172"/>
      <c r="J198" s="172" t="s">
        <v>713</v>
      </c>
      <c r="K198" s="45" t="str">
        <f t="shared" si="303"/>
        <v>15</v>
      </c>
      <c r="L198" s="45" t="str">
        <f t="shared" si="304"/>
        <v>15X</v>
      </c>
      <c r="M198" s="113">
        <v>41487</v>
      </c>
      <c r="N198" s="252"/>
      <c r="O198" s="135" t="str">
        <f>IF(VLOOKUP(B198,'Pivot Table'!$B$5:$G$2000,2,FALSE)=1,"Yes","No")</f>
        <v>Yes</v>
      </c>
      <c r="P198" s="177" t="str">
        <f t="shared" si="305"/>
        <v>Yes</v>
      </c>
      <c r="Q198" s="177"/>
      <c r="R198" s="107">
        <v>41334</v>
      </c>
      <c r="S198" s="107" t="s">
        <v>1127</v>
      </c>
      <c r="T198" s="177"/>
      <c r="U198" s="177" t="s">
        <v>713</v>
      </c>
      <c r="V198" s="135" t="str">
        <f t="shared" si="306"/>
        <v>15</v>
      </c>
      <c r="W198" s="150" t="str">
        <f t="shared" si="307"/>
        <v>15X</v>
      </c>
      <c r="X198" s="107">
        <v>41426</v>
      </c>
      <c r="Y198" s="219"/>
      <c r="Z198" s="192" t="str">
        <f>IF(VLOOKUP(B198,'Pivot Table'!$B$5:$G$2000,5,FALSE)=1,"Yes","No")</f>
        <v>No</v>
      </c>
      <c r="AA198" s="192" t="str">
        <f>IF(VLOOKUP(B198,'Pivot Table'!$B$5:$G$2000,4,FALSE)=1,"Yes","No")</f>
        <v>No</v>
      </c>
      <c r="AB198" s="190" t="str">
        <f t="shared" si="325"/>
        <v xml:space="preserve"> </v>
      </c>
      <c r="AC198" s="190"/>
      <c r="AD198" s="190"/>
      <c r="AE198" s="191"/>
      <c r="AF198" s="190"/>
      <c r="AG198" s="190"/>
      <c r="AH198" s="189" t="str">
        <f t="shared" si="308"/>
        <v>15</v>
      </c>
      <c r="AI198" s="196" t="str">
        <f t="shared" si="309"/>
        <v>15</v>
      </c>
      <c r="AJ198" s="456"/>
      <c r="AK198" s="651"/>
      <c r="AL198" s="634">
        <f t="shared" si="310"/>
        <v>1</v>
      </c>
      <c r="AM198" s="634">
        <f t="shared" si="311"/>
        <v>1</v>
      </c>
      <c r="AN198" s="635">
        <f t="shared" si="312"/>
        <v>0</v>
      </c>
      <c r="AO198" s="636">
        <f t="shared" si="326"/>
        <v>2</v>
      </c>
      <c r="AP198" s="634">
        <f t="shared" si="313"/>
        <v>1</v>
      </c>
      <c r="AQ198" s="634">
        <f t="shared" si="314"/>
        <v>1</v>
      </c>
      <c r="AR198" s="634">
        <f t="shared" si="315"/>
        <v>0</v>
      </c>
      <c r="AS198" s="637">
        <f t="shared" si="327"/>
        <v>2</v>
      </c>
      <c r="AT198" s="638" t="str">
        <f t="shared" si="328"/>
        <v>F</v>
      </c>
      <c r="AU198" s="634">
        <f t="shared" si="316"/>
        <v>0</v>
      </c>
      <c r="AV198" s="634">
        <f t="shared" si="317"/>
        <v>0</v>
      </c>
      <c r="AW198" s="675" t="s">
        <v>1127</v>
      </c>
      <c r="AX198" s="639" t="str">
        <f t="shared" si="318"/>
        <v>15Yes</v>
      </c>
      <c r="AY198" s="639" t="str">
        <f t="shared" si="319"/>
        <v>15Yes</v>
      </c>
      <c r="AZ198" s="639" t="str">
        <f t="shared" si="320"/>
        <v>15No</v>
      </c>
      <c r="BA198" s="634" t="str">
        <f t="shared" si="321"/>
        <v>15X</v>
      </c>
      <c r="BB198" s="634" t="str">
        <f t="shared" si="322"/>
        <v>15X</v>
      </c>
      <c r="BC198" s="634" t="str">
        <f t="shared" si="323"/>
        <v>15</v>
      </c>
      <c r="BD198" s="640" t="str">
        <f t="shared" si="329"/>
        <v xml:space="preserve"> </v>
      </c>
      <c r="BE198" s="640" t="str">
        <f t="shared" si="330"/>
        <v xml:space="preserve"> </v>
      </c>
      <c r="BF198" s="640" t="str">
        <f t="shared" si="331"/>
        <v xml:space="preserve"> </v>
      </c>
      <c r="BG198" s="640" t="str">
        <f t="shared" si="332"/>
        <v xml:space="preserve"> </v>
      </c>
      <c r="BH198" s="640" t="str">
        <f t="shared" si="333"/>
        <v xml:space="preserve"> </v>
      </c>
      <c r="BI198" s="677" t="str">
        <f t="shared" si="334"/>
        <v xml:space="preserve"> </v>
      </c>
      <c r="BJ198" s="640" t="str">
        <f t="shared" si="335"/>
        <v xml:space="preserve"> </v>
      </c>
      <c r="BK198" s="305" t="str">
        <f t="shared" si="336"/>
        <v xml:space="preserve"> </v>
      </c>
      <c r="BL198" s="523" t="str">
        <f t="shared" si="324"/>
        <v>F</v>
      </c>
      <c r="BM198" s="640" t="str">
        <f t="shared" si="337"/>
        <v xml:space="preserve"> </v>
      </c>
      <c r="BN198" s="640" t="str">
        <f t="shared" si="338"/>
        <v xml:space="preserve"> </v>
      </c>
      <c r="BO198" s="640" t="str">
        <f t="shared" si="339"/>
        <v xml:space="preserve"> </v>
      </c>
      <c r="BP198" s="640" t="str">
        <f t="shared" si="340"/>
        <v xml:space="preserve"> </v>
      </c>
      <c r="BQ198" s="640" t="str">
        <f t="shared" si="341"/>
        <v xml:space="preserve"> </v>
      </c>
      <c r="BR198" s="634">
        <f t="shared" si="342"/>
        <v>0</v>
      </c>
      <c r="BS198" s="728"/>
      <c r="BT198" s="640" t="str">
        <f t="shared" si="343"/>
        <v xml:space="preserve"> </v>
      </c>
    </row>
    <row r="199" spans="1:72" s="47" customFormat="1" ht="15" customHeight="1" x14ac:dyDescent="0.3">
      <c r="A199" s="43" t="s">
        <v>15</v>
      </c>
      <c r="B199" s="43" t="s">
        <v>185</v>
      </c>
      <c r="C199" s="134" t="str">
        <f>IF(VLOOKUP(B199,'Pivot Table'!$B$5:$G$2000,3,FALSE)=1,"Yes","No")</f>
        <v>Yes</v>
      </c>
      <c r="D199" s="170" t="str">
        <f t="shared" si="302"/>
        <v>Yes</v>
      </c>
      <c r="E199" s="172"/>
      <c r="F199" s="214">
        <v>41487</v>
      </c>
      <c r="G199" s="125" t="s">
        <v>1127</v>
      </c>
      <c r="H199" s="125" t="s">
        <v>1127</v>
      </c>
      <c r="I199" s="172"/>
      <c r="J199" s="172" t="s">
        <v>713</v>
      </c>
      <c r="K199" s="45" t="str">
        <f t="shared" si="303"/>
        <v>15</v>
      </c>
      <c r="L199" s="45" t="str">
        <f t="shared" si="304"/>
        <v>15X</v>
      </c>
      <c r="M199" s="113">
        <v>41487</v>
      </c>
      <c r="N199" s="252"/>
      <c r="O199" s="135" t="str">
        <f>IF(VLOOKUP(B199,'Pivot Table'!$B$5:$G$2000,2,FALSE)=1,"Yes","No")</f>
        <v>Yes</v>
      </c>
      <c r="P199" s="177" t="str">
        <f t="shared" si="305"/>
        <v>Yes</v>
      </c>
      <c r="Q199" s="177"/>
      <c r="R199" s="107">
        <v>41334</v>
      </c>
      <c r="S199" s="107" t="s">
        <v>1127</v>
      </c>
      <c r="T199" s="177"/>
      <c r="U199" s="177" t="s">
        <v>713</v>
      </c>
      <c r="V199" s="135" t="str">
        <f t="shared" si="306"/>
        <v>15</v>
      </c>
      <c r="W199" s="150" t="str">
        <f t="shared" si="307"/>
        <v>15X</v>
      </c>
      <c r="X199" s="107">
        <v>41426</v>
      </c>
      <c r="Y199" s="219"/>
      <c r="Z199" s="192" t="str">
        <f>IF(VLOOKUP(B199,'Pivot Table'!$B$5:$G$2000,5,FALSE)=1,"Yes","No")</f>
        <v>No</v>
      </c>
      <c r="AA199" s="192" t="str">
        <f>IF(VLOOKUP(B199,'Pivot Table'!$B$5:$G$2000,4,FALSE)=1,"Yes","No")</f>
        <v>No</v>
      </c>
      <c r="AB199" s="190" t="str">
        <f t="shared" si="325"/>
        <v xml:space="preserve"> </v>
      </c>
      <c r="AC199" s="190"/>
      <c r="AD199" s="190"/>
      <c r="AE199" s="191"/>
      <c r="AF199" s="190"/>
      <c r="AG199" s="190"/>
      <c r="AH199" s="189" t="str">
        <f t="shared" si="308"/>
        <v>15</v>
      </c>
      <c r="AI199" s="196" t="str">
        <f t="shared" si="309"/>
        <v>15</v>
      </c>
      <c r="AJ199" s="456"/>
      <c r="AK199" s="651"/>
      <c r="AL199" s="634">
        <f t="shared" si="310"/>
        <v>1</v>
      </c>
      <c r="AM199" s="634">
        <f t="shared" si="311"/>
        <v>1</v>
      </c>
      <c r="AN199" s="635">
        <f t="shared" si="312"/>
        <v>0</v>
      </c>
      <c r="AO199" s="636">
        <f t="shared" si="326"/>
        <v>2</v>
      </c>
      <c r="AP199" s="634">
        <f t="shared" si="313"/>
        <v>1</v>
      </c>
      <c r="AQ199" s="634">
        <f t="shared" si="314"/>
        <v>1</v>
      </c>
      <c r="AR199" s="634">
        <f t="shared" si="315"/>
        <v>0</v>
      </c>
      <c r="AS199" s="637">
        <f t="shared" si="327"/>
        <v>2</v>
      </c>
      <c r="AT199" s="638" t="str">
        <f t="shared" si="328"/>
        <v>F</v>
      </c>
      <c r="AU199" s="634">
        <f t="shared" si="316"/>
        <v>0</v>
      </c>
      <c r="AV199" s="634">
        <f t="shared" si="317"/>
        <v>0</v>
      </c>
      <c r="AW199" s="675" t="s">
        <v>1127</v>
      </c>
      <c r="AX199" s="639" t="str">
        <f t="shared" si="318"/>
        <v>15Yes</v>
      </c>
      <c r="AY199" s="639" t="str">
        <f t="shared" si="319"/>
        <v>15Yes</v>
      </c>
      <c r="AZ199" s="639" t="str">
        <f t="shared" si="320"/>
        <v>15No</v>
      </c>
      <c r="BA199" s="634" t="str">
        <f t="shared" si="321"/>
        <v>15X</v>
      </c>
      <c r="BB199" s="634" t="str">
        <f t="shared" si="322"/>
        <v>15X</v>
      </c>
      <c r="BC199" s="634" t="str">
        <f t="shared" si="323"/>
        <v>15</v>
      </c>
      <c r="BD199" s="640" t="str">
        <f t="shared" si="329"/>
        <v xml:space="preserve"> </v>
      </c>
      <c r="BE199" s="640" t="str">
        <f t="shared" si="330"/>
        <v xml:space="preserve"> </v>
      </c>
      <c r="BF199" s="640" t="str">
        <f t="shared" si="331"/>
        <v xml:space="preserve"> </v>
      </c>
      <c r="BG199" s="640" t="str">
        <f t="shared" si="332"/>
        <v xml:space="preserve"> </v>
      </c>
      <c r="BH199" s="640" t="str">
        <f t="shared" si="333"/>
        <v xml:space="preserve"> </v>
      </c>
      <c r="BI199" s="677" t="str">
        <f t="shared" si="334"/>
        <v xml:space="preserve"> </v>
      </c>
      <c r="BJ199" s="640" t="str">
        <f t="shared" si="335"/>
        <v xml:space="preserve"> </v>
      </c>
      <c r="BK199" s="305" t="str">
        <f t="shared" si="336"/>
        <v xml:space="preserve"> </v>
      </c>
      <c r="BL199" s="523" t="str">
        <f t="shared" si="324"/>
        <v>F</v>
      </c>
      <c r="BM199" s="640" t="str">
        <f t="shared" si="337"/>
        <v xml:space="preserve"> </v>
      </c>
      <c r="BN199" s="640" t="str">
        <f t="shared" si="338"/>
        <v xml:space="preserve"> </v>
      </c>
      <c r="BO199" s="640" t="str">
        <f t="shared" si="339"/>
        <v xml:space="preserve"> </v>
      </c>
      <c r="BP199" s="640" t="str">
        <f t="shared" si="340"/>
        <v xml:space="preserve"> </v>
      </c>
      <c r="BQ199" s="640" t="str">
        <f t="shared" si="341"/>
        <v xml:space="preserve"> </v>
      </c>
      <c r="BR199" s="634">
        <f t="shared" si="342"/>
        <v>0</v>
      </c>
      <c r="BS199" s="728"/>
      <c r="BT199" s="640" t="str">
        <f t="shared" si="343"/>
        <v xml:space="preserve"> </v>
      </c>
    </row>
    <row r="200" spans="1:72" s="47" customFormat="1" ht="15" customHeight="1" x14ac:dyDescent="0.3">
      <c r="A200" s="43" t="s">
        <v>15</v>
      </c>
      <c r="B200" s="43" t="s">
        <v>186</v>
      </c>
      <c r="C200" s="134" t="str">
        <f>IF(VLOOKUP(B200,'Pivot Table'!$B$5:$G$2000,3,FALSE)=1,"Yes","No")</f>
        <v>Yes</v>
      </c>
      <c r="D200" s="170" t="str">
        <f t="shared" si="302"/>
        <v>Yes</v>
      </c>
      <c r="E200" s="172"/>
      <c r="F200" s="214">
        <v>41275</v>
      </c>
      <c r="G200" s="125" t="s">
        <v>1127</v>
      </c>
      <c r="H200" s="125" t="s">
        <v>1127</v>
      </c>
      <c r="I200" s="172"/>
      <c r="J200" s="172" t="s">
        <v>713</v>
      </c>
      <c r="K200" s="45" t="str">
        <f t="shared" si="303"/>
        <v>15</v>
      </c>
      <c r="L200" s="45" t="str">
        <f t="shared" si="304"/>
        <v>15X</v>
      </c>
      <c r="M200" s="113">
        <v>41306</v>
      </c>
      <c r="N200" s="252"/>
      <c r="O200" s="135" t="str">
        <f>IF(VLOOKUP(B200,'Pivot Table'!$B$5:$G$2000,2,FALSE)=1,"Yes","No")</f>
        <v>Yes</v>
      </c>
      <c r="P200" s="177" t="str">
        <f t="shared" si="305"/>
        <v>Yes</v>
      </c>
      <c r="Q200" s="177"/>
      <c r="R200" s="107">
        <v>41275</v>
      </c>
      <c r="S200" s="107" t="s">
        <v>1127</v>
      </c>
      <c r="T200" s="177"/>
      <c r="U200" s="177" t="s">
        <v>713</v>
      </c>
      <c r="V200" s="135" t="str">
        <f t="shared" si="306"/>
        <v>15</v>
      </c>
      <c r="W200" s="150" t="str">
        <f t="shared" si="307"/>
        <v>15X</v>
      </c>
      <c r="X200" s="107">
        <v>41306</v>
      </c>
      <c r="Y200" s="219"/>
      <c r="Z200" s="192" t="str">
        <f>IF(VLOOKUP(B200,'Pivot Table'!$B$5:$G$2000,5,FALSE)=1,"Yes","No")</f>
        <v>No</v>
      </c>
      <c r="AA200" s="192" t="str">
        <f>IF(VLOOKUP(B200,'Pivot Table'!$B$5:$G$2000,4,FALSE)=1,"Yes","No")</f>
        <v>No</v>
      </c>
      <c r="AB200" s="190" t="str">
        <f t="shared" si="325"/>
        <v xml:space="preserve"> </v>
      </c>
      <c r="AC200" s="190"/>
      <c r="AD200" s="190"/>
      <c r="AE200" s="191"/>
      <c r="AF200" s="190"/>
      <c r="AG200" s="190"/>
      <c r="AH200" s="189" t="str">
        <f t="shared" si="308"/>
        <v>15</v>
      </c>
      <c r="AI200" s="196" t="str">
        <f t="shared" si="309"/>
        <v>15</v>
      </c>
      <c r="AJ200" s="456"/>
      <c r="AK200" s="651"/>
      <c r="AL200" s="634">
        <f t="shared" si="310"/>
        <v>1</v>
      </c>
      <c r="AM200" s="634">
        <f t="shared" si="311"/>
        <v>1</v>
      </c>
      <c r="AN200" s="635">
        <f t="shared" si="312"/>
        <v>0</v>
      </c>
      <c r="AO200" s="636">
        <f t="shared" si="326"/>
        <v>2</v>
      </c>
      <c r="AP200" s="634">
        <f t="shared" si="313"/>
        <v>1</v>
      </c>
      <c r="AQ200" s="634">
        <f t="shared" si="314"/>
        <v>1</v>
      </c>
      <c r="AR200" s="634">
        <f t="shared" si="315"/>
        <v>0</v>
      </c>
      <c r="AS200" s="637">
        <f t="shared" si="327"/>
        <v>2</v>
      </c>
      <c r="AT200" s="638" t="str">
        <f t="shared" si="328"/>
        <v>F</v>
      </c>
      <c r="AU200" s="634">
        <f t="shared" si="316"/>
        <v>0</v>
      </c>
      <c r="AV200" s="634">
        <f t="shared" si="317"/>
        <v>0</v>
      </c>
      <c r="AW200" s="675" t="s">
        <v>1127</v>
      </c>
      <c r="AX200" s="639" t="str">
        <f t="shared" si="318"/>
        <v>15Yes</v>
      </c>
      <c r="AY200" s="639" t="str">
        <f t="shared" si="319"/>
        <v>15Yes</v>
      </c>
      <c r="AZ200" s="639" t="str">
        <f t="shared" si="320"/>
        <v>15No</v>
      </c>
      <c r="BA200" s="634" t="str">
        <f t="shared" si="321"/>
        <v>15X</v>
      </c>
      <c r="BB200" s="634" t="str">
        <f t="shared" si="322"/>
        <v>15X</v>
      </c>
      <c r="BC200" s="634" t="str">
        <f t="shared" si="323"/>
        <v>15</v>
      </c>
      <c r="BD200" s="640" t="str">
        <f t="shared" si="329"/>
        <v xml:space="preserve"> </v>
      </c>
      <c r="BE200" s="640" t="str">
        <f t="shared" si="330"/>
        <v xml:space="preserve"> </v>
      </c>
      <c r="BF200" s="640" t="str">
        <f t="shared" si="331"/>
        <v xml:space="preserve"> </v>
      </c>
      <c r="BG200" s="640" t="str">
        <f t="shared" si="332"/>
        <v xml:space="preserve"> </v>
      </c>
      <c r="BH200" s="640" t="str">
        <f t="shared" si="333"/>
        <v xml:space="preserve"> </v>
      </c>
      <c r="BI200" s="677" t="str">
        <f t="shared" si="334"/>
        <v xml:space="preserve"> </v>
      </c>
      <c r="BJ200" s="640" t="str">
        <f t="shared" si="335"/>
        <v xml:space="preserve"> </v>
      </c>
      <c r="BK200" s="305" t="str">
        <f t="shared" si="336"/>
        <v xml:space="preserve"> </v>
      </c>
      <c r="BL200" s="523" t="str">
        <f t="shared" si="324"/>
        <v>F</v>
      </c>
      <c r="BM200" s="640" t="str">
        <f t="shared" si="337"/>
        <v xml:space="preserve"> </v>
      </c>
      <c r="BN200" s="640" t="str">
        <f t="shared" si="338"/>
        <v xml:space="preserve"> </v>
      </c>
      <c r="BO200" s="640" t="str">
        <f t="shared" si="339"/>
        <v xml:space="preserve"> </v>
      </c>
      <c r="BP200" s="640" t="str">
        <f t="shared" si="340"/>
        <v xml:space="preserve"> </v>
      </c>
      <c r="BQ200" s="640" t="str">
        <f t="shared" si="341"/>
        <v xml:space="preserve"> </v>
      </c>
      <c r="BR200" s="634">
        <f t="shared" si="342"/>
        <v>0</v>
      </c>
      <c r="BS200" s="728"/>
      <c r="BT200" s="640" t="str">
        <f t="shared" si="343"/>
        <v xml:space="preserve"> </v>
      </c>
    </row>
    <row r="201" spans="1:72" s="47" customFormat="1" ht="15" customHeight="1" x14ac:dyDescent="0.3">
      <c r="A201" s="43" t="s">
        <v>15</v>
      </c>
      <c r="B201" s="43" t="s">
        <v>187</v>
      </c>
      <c r="C201" s="134" t="str">
        <f>IF(VLOOKUP(B201,'Pivot Table'!$B$5:$G$2000,3,FALSE)=1,"Yes","No")</f>
        <v>Yes</v>
      </c>
      <c r="D201" s="170" t="str">
        <f t="shared" si="302"/>
        <v>Yes</v>
      </c>
      <c r="E201" s="172"/>
      <c r="F201" s="214">
        <v>41306</v>
      </c>
      <c r="G201" s="125" t="s">
        <v>1127</v>
      </c>
      <c r="H201" s="125" t="s">
        <v>1127</v>
      </c>
      <c r="I201" s="172"/>
      <c r="J201" s="172" t="s">
        <v>713</v>
      </c>
      <c r="K201" s="45" t="str">
        <f t="shared" si="303"/>
        <v>15</v>
      </c>
      <c r="L201" s="45" t="str">
        <f t="shared" si="304"/>
        <v>15X</v>
      </c>
      <c r="M201" s="113">
        <v>41334</v>
      </c>
      <c r="N201" s="252"/>
      <c r="O201" s="135" t="str">
        <f>IF(VLOOKUP(B201,'Pivot Table'!$B$5:$G$2000,2,FALSE)=1,"Yes","No")</f>
        <v>Yes</v>
      </c>
      <c r="P201" s="177" t="str">
        <f t="shared" si="305"/>
        <v>Yes</v>
      </c>
      <c r="Q201" s="177"/>
      <c r="R201" s="107">
        <v>41214</v>
      </c>
      <c r="S201" s="107" t="s">
        <v>1127</v>
      </c>
      <c r="T201" s="177"/>
      <c r="U201" s="177" t="s">
        <v>713</v>
      </c>
      <c r="V201" s="135" t="str">
        <f t="shared" si="306"/>
        <v>15</v>
      </c>
      <c r="W201" s="150" t="str">
        <f t="shared" si="307"/>
        <v>15X</v>
      </c>
      <c r="X201" s="107">
        <v>41275</v>
      </c>
      <c r="Y201" s="219"/>
      <c r="Z201" s="192" t="str">
        <f>IF(VLOOKUP(B201,'Pivot Table'!$B$5:$G$2000,5,FALSE)=1,"Yes","No")</f>
        <v>No</v>
      </c>
      <c r="AA201" s="192" t="str">
        <f>IF(VLOOKUP(B201,'Pivot Table'!$B$5:$G$2000,4,FALSE)=1,"Yes","No")</f>
        <v>No</v>
      </c>
      <c r="AB201" s="190" t="str">
        <f t="shared" si="325"/>
        <v xml:space="preserve"> </v>
      </c>
      <c r="AC201" s="190"/>
      <c r="AD201" s="190"/>
      <c r="AE201" s="191"/>
      <c r="AF201" s="190"/>
      <c r="AG201" s="190"/>
      <c r="AH201" s="189" t="str">
        <f t="shared" si="308"/>
        <v>15</v>
      </c>
      <c r="AI201" s="196" t="str">
        <f t="shared" si="309"/>
        <v>15</v>
      </c>
      <c r="AJ201" s="456"/>
      <c r="AK201" s="651"/>
      <c r="AL201" s="634">
        <f t="shared" si="310"/>
        <v>1</v>
      </c>
      <c r="AM201" s="634">
        <f t="shared" si="311"/>
        <v>1</v>
      </c>
      <c r="AN201" s="635">
        <f t="shared" si="312"/>
        <v>0</v>
      </c>
      <c r="AO201" s="636">
        <f t="shared" si="326"/>
        <v>2</v>
      </c>
      <c r="AP201" s="634">
        <f t="shared" si="313"/>
        <v>1</v>
      </c>
      <c r="AQ201" s="634">
        <f t="shared" si="314"/>
        <v>1</v>
      </c>
      <c r="AR201" s="634">
        <f t="shared" si="315"/>
        <v>0</v>
      </c>
      <c r="AS201" s="637">
        <f t="shared" si="327"/>
        <v>2</v>
      </c>
      <c r="AT201" s="638" t="str">
        <f t="shared" si="328"/>
        <v>F</v>
      </c>
      <c r="AU201" s="634">
        <f t="shared" si="316"/>
        <v>0</v>
      </c>
      <c r="AV201" s="634">
        <f t="shared" si="317"/>
        <v>0</v>
      </c>
      <c r="AW201" s="675" t="s">
        <v>1127</v>
      </c>
      <c r="AX201" s="639" t="str">
        <f t="shared" si="318"/>
        <v>15Yes</v>
      </c>
      <c r="AY201" s="639" t="str">
        <f t="shared" si="319"/>
        <v>15Yes</v>
      </c>
      <c r="AZ201" s="639" t="str">
        <f t="shared" si="320"/>
        <v>15No</v>
      </c>
      <c r="BA201" s="634" t="str">
        <f t="shared" si="321"/>
        <v>15X</v>
      </c>
      <c r="BB201" s="634" t="str">
        <f t="shared" si="322"/>
        <v>15X</v>
      </c>
      <c r="BC201" s="634" t="str">
        <f t="shared" si="323"/>
        <v>15</v>
      </c>
      <c r="BD201" s="640" t="str">
        <f t="shared" si="329"/>
        <v xml:space="preserve"> </v>
      </c>
      <c r="BE201" s="640" t="str">
        <f t="shared" si="330"/>
        <v xml:space="preserve"> </v>
      </c>
      <c r="BF201" s="640" t="str">
        <f t="shared" si="331"/>
        <v xml:space="preserve"> </v>
      </c>
      <c r="BG201" s="640" t="str">
        <f t="shared" si="332"/>
        <v xml:space="preserve"> </v>
      </c>
      <c r="BH201" s="640" t="str">
        <f t="shared" si="333"/>
        <v xml:space="preserve"> </v>
      </c>
      <c r="BI201" s="677" t="str">
        <f t="shared" si="334"/>
        <v xml:space="preserve"> </v>
      </c>
      <c r="BJ201" s="640" t="str">
        <f t="shared" si="335"/>
        <v xml:space="preserve"> </v>
      </c>
      <c r="BK201" s="305" t="str">
        <f t="shared" si="336"/>
        <v xml:space="preserve"> </v>
      </c>
      <c r="BL201" s="523" t="str">
        <f t="shared" si="324"/>
        <v>F</v>
      </c>
      <c r="BM201" s="640" t="str">
        <f t="shared" si="337"/>
        <v xml:space="preserve"> </v>
      </c>
      <c r="BN201" s="640" t="str">
        <f t="shared" si="338"/>
        <v xml:space="preserve"> </v>
      </c>
      <c r="BO201" s="640" t="str">
        <f t="shared" si="339"/>
        <v xml:space="preserve"> </v>
      </c>
      <c r="BP201" s="640" t="str">
        <f t="shared" si="340"/>
        <v xml:space="preserve"> </v>
      </c>
      <c r="BQ201" s="640" t="str">
        <f t="shared" si="341"/>
        <v xml:space="preserve"> </v>
      </c>
      <c r="BR201" s="634">
        <f t="shared" si="342"/>
        <v>0</v>
      </c>
      <c r="BS201" s="728"/>
      <c r="BT201" s="640" t="str">
        <f t="shared" si="343"/>
        <v xml:space="preserve"> </v>
      </c>
    </row>
    <row r="202" spans="1:72" s="47" customFormat="1" ht="15" customHeight="1" x14ac:dyDescent="0.3">
      <c r="A202" s="43" t="s">
        <v>15</v>
      </c>
      <c r="B202" s="43" t="s">
        <v>188</v>
      </c>
      <c r="C202" s="134" t="str">
        <f>IF(VLOOKUP(B202,'Pivot Table'!$B$5:$G$2000,3,FALSE)=1,"Yes","No")</f>
        <v>Yes</v>
      </c>
      <c r="D202" s="170" t="str">
        <f t="shared" si="302"/>
        <v>Yes</v>
      </c>
      <c r="E202" s="172"/>
      <c r="F202" s="214">
        <v>41487</v>
      </c>
      <c r="G202" s="125" t="s">
        <v>1127</v>
      </c>
      <c r="H202" s="125" t="s">
        <v>1127</v>
      </c>
      <c r="I202" s="172"/>
      <c r="J202" s="172" t="s">
        <v>713</v>
      </c>
      <c r="K202" s="45" t="str">
        <f t="shared" si="303"/>
        <v>15</v>
      </c>
      <c r="L202" s="45" t="str">
        <f t="shared" si="304"/>
        <v>15X</v>
      </c>
      <c r="M202" s="113">
        <v>41487</v>
      </c>
      <c r="N202" s="252"/>
      <c r="O202" s="135" t="str">
        <f>IF(VLOOKUP(B202,'Pivot Table'!$B$5:$G$2000,2,FALSE)=1,"Yes","No")</f>
        <v>Yes</v>
      </c>
      <c r="P202" s="177" t="str">
        <f t="shared" si="305"/>
        <v>Yes</v>
      </c>
      <c r="Q202" s="177"/>
      <c r="R202" s="107">
        <v>41334</v>
      </c>
      <c r="S202" s="107" t="s">
        <v>1127</v>
      </c>
      <c r="T202" s="177"/>
      <c r="U202" s="177" t="s">
        <v>713</v>
      </c>
      <c r="V202" s="135" t="str">
        <f t="shared" si="306"/>
        <v>15</v>
      </c>
      <c r="W202" s="150" t="str">
        <f t="shared" si="307"/>
        <v>15X</v>
      </c>
      <c r="X202" s="107">
        <v>41426</v>
      </c>
      <c r="Y202" s="219"/>
      <c r="Z202" s="192" t="str">
        <f>IF(VLOOKUP(B202,'Pivot Table'!$B$5:$G$2000,5,FALSE)=1,"Yes","No")</f>
        <v>No</v>
      </c>
      <c r="AA202" s="192" t="str">
        <f>IF(VLOOKUP(B202,'Pivot Table'!$B$5:$G$2000,4,FALSE)=1,"Yes","No")</f>
        <v>No</v>
      </c>
      <c r="AB202" s="190" t="str">
        <f t="shared" si="325"/>
        <v xml:space="preserve"> </v>
      </c>
      <c r="AC202" s="190"/>
      <c r="AD202" s="190"/>
      <c r="AE202" s="191"/>
      <c r="AF202" s="190"/>
      <c r="AG202" s="190"/>
      <c r="AH202" s="189" t="str">
        <f t="shared" si="308"/>
        <v>15</v>
      </c>
      <c r="AI202" s="196" t="str">
        <f t="shared" si="309"/>
        <v>15</v>
      </c>
      <c r="AJ202" s="456"/>
      <c r="AK202" s="651"/>
      <c r="AL202" s="634">
        <f t="shared" si="310"/>
        <v>1</v>
      </c>
      <c r="AM202" s="634">
        <f t="shared" si="311"/>
        <v>1</v>
      </c>
      <c r="AN202" s="635">
        <f t="shared" si="312"/>
        <v>0</v>
      </c>
      <c r="AO202" s="636">
        <f t="shared" si="326"/>
        <v>2</v>
      </c>
      <c r="AP202" s="634">
        <f t="shared" si="313"/>
        <v>1</v>
      </c>
      <c r="AQ202" s="634">
        <f t="shared" si="314"/>
        <v>1</v>
      </c>
      <c r="AR202" s="634">
        <f t="shared" si="315"/>
        <v>0</v>
      </c>
      <c r="AS202" s="637">
        <f t="shared" si="327"/>
        <v>2</v>
      </c>
      <c r="AT202" s="638" t="str">
        <f t="shared" si="328"/>
        <v>F</v>
      </c>
      <c r="AU202" s="634">
        <f t="shared" si="316"/>
        <v>0</v>
      </c>
      <c r="AV202" s="634">
        <f t="shared" si="317"/>
        <v>0</v>
      </c>
      <c r="AW202" s="675" t="s">
        <v>1127</v>
      </c>
      <c r="AX202" s="639" t="str">
        <f t="shared" si="318"/>
        <v>15Yes</v>
      </c>
      <c r="AY202" s="639" t="str">
        <f t="shared" si="319"/>
        <v>15Yes</v>
      </c>
      <c r="AZ202" s="639" t="str">
        <f t="shared" si="320"/>
        <v>15No</v>
      </c>
      <c r="BA202" s="634" t="str">
        <f t="shared" si="321"/>
        <v>15X</v>
      </c>
      <c r="BB202" s="634" t="str">
        <f t="shared" si="322"/>
        <v>15X</v>
      </c>
      <c r="BC202" s="634" t="str">
        <f t="shared" si="323"/>
        <v>15</v>
      </c>
      <c r="BD202" s="640" t="str">
        <f t="shared" si="329"/>
        <v xml:space="preserve"> </v>
      </c>
      <c r="BE202" s="640" t="str">
        <f t="shared" si="330"/>
        <v xml:space="preserve"> </v>
      </c>
      <c r="BF202" s="640" t="str">
        <f t="shared" si="331"/>
        <v xml:space="preserve"> </v>
      </c>
      <c r="BG202" s="640" t="str">
        <f t="shared" si="332"/>
        <v xml:space="preserve"> </v>
      </c>
      <c r="BH202" s="640" t="str">
        <f t="shared" si="333"/>
        <v xml:space="preserve"> </v>
      </c>
      <c r="BI202" s="677" t="str">
        <f t="shared" si="334"/>
        <v xml:space="preserve"> </v>
      </c>
      <c r="BJ202" s="640" t="str">
        <f t="shared" si="335"/>
        <v xml:space="preserve"> </v>
      </c>
      <c r="BK202" s="305" t="str">
        <f t="shared" si="336"/>
        <v xml:space="preserve"> </v>
      </c>
      <c r="BL202" s="523" t="str">
        <f t="shared" si="324"/>
        <v>F</v>
      </c>
      <c r="BM202" s="640" t="str">
        <f t="shared" si="337"/>
        <v xml:space="preserve"> </v>
      </c>
      <c r="BN202" s="640" t="str">
        <f t="shared" si="338"/>
        <v xml:space="preserve"> </v>
      </c>
      <c r="BO202" s="640" t="str">
        <f t="shared" si="339"/>
        <v xml:space="preserve"> </v>
      </c>
      <c r="BP202" s="640" t="str">
        <f t="shared" si="340"/>
        <v xml:space="preserve"> </v>
      </c>
      <c r="BQ202" s="640" t="str">
        <f t="shared" si="341"/>
        <v xml:space="preserve"> </v>
      </c>
      <c r="BR202" s="634">
        <f t="shared" si="342"/>
        <v>0</v>
      </c>
      <c r="BS202" s="728"/>
      <c r="BT202" s="640" t="str">
        <f t="shared" si="343"/>
        <v xml:space="preserve"> </v>
      </c>
    </row>
    <row r="203" spans="1:72" s="47" customFormat="1" ht="15" customHeight="1" x14ac:dyDescent="0.3">
      <c r="A203" s="43" t="s">
        <v>15</v>
      </c>
      <c r="B203" s="43" t="s">
        <v>189</v>
      </c>
      <c r="C203" s="134" t="str">
        <f>IF(VLOOKUP(B203,'Pivot Table'!$B$5:$G$2000,3,FALSE)=1,"Yes","No")</f>
        <v>Yes</v>
      </c>
      <c r="D203" s="170" t="str">
        <f t="shared" si="302"/>
        <v>Yes</v>
      </c>
      <c r="E203" s="172"/>
      <c r="F203" s="214">
        <v>41306</v>
      </c>
      <c r="G203" s="125" t="s">
        <v>1127</v>
      </c>
      <c r="H203" s="125" t="s">
        <v>1127</v>
      </c>
      <c r="I203" s="172"/>
      <c r="J203" s="172" t="s">
        <v>713</v>
      </c>
      <c r="K203" s="45" t="str">
        <f t="shared" si="303"/>
        <v>15</v>
      </c>
      <c r="L203" s="45" t="str">
        <f t="shared" si="304"/>
        <v>15X</v>
      </c>
      <c r="M203" s="113">
        <v>41334</v>
      </c>
      <c r="N203" s="252"/>
      <c r="O203" s="135" t="str">
        <f>IF(VLOOKUP(B203,'Pivot Table'!$B$5:$G$2000,2,FALSE)=1,"Yes","No")</f>
        <v>Yes</v>
      </c>
      <c r="P203" s="177" t="str">
        <f t="shared" si="305"/>
        <v>Yes</v>
      </c>
      <c r="Q203" s="177"/>
      <c r="R203" s="107">
        <v>41214</v>
      </c>
      <c r="S203" s="107" t="s">
        <v>1127</v>
      </c>
      <c r="T203" s="177"/>
      <c r="U203" s="177" t="s">
        <v>713</v>
      </c>
      <c r="V203" s="135" t="str">
        <f t="shared" si="306"/>
        <v>15</v>
      </c>
      <c r="W203" s="150" t="str">
        <f t="shared" si="307"/>
        <v>15X</v>
      </c>
      <c r="X203" s="107">
        <v>41244</v>
      </c>
      <c r="Y203" s="219"/>
      <c r="Z203" s="192" t="str">
        <f>IF(VLOOKUP(B203,'Pivot Table'!$B$5:$G$2000,5,FALSE)=1,"Yes","No")</f>
        <v>No</v>
      </c>
      <c r="AA203" s="192" t="str">
        <f>IF(VLOOKUP(B203,'Pivot Table'!$B$5:$G$2000,4,FALSE)=1,"Yes","No")</f>
        <v>No</v>
      </c>
      <c r="AB203" s="190" t="str">
        <f t="shared" si="325"/>
        <v xml:space="preserve"> </v>
      </c>
      <c r="AC203" s="190"/>
      <c r="AD203" s="190"/>
      <c r="AE203" s="191"/>
      <c r="AF203" s="190"/>
      <c r="AG203" s="190"/>
      <c r="AH203" s="189" t="str">
        <f t="shared" si="308"/>
        <v>15</v>
      </c>
      <c r="AI203" s="196" t="str">
        <f t="shared" si="309"/>
        <v>15</v>
      </c>
      <c r="AJ203" s="456"/>
      <c r="AK203" s="651"/>
      <c r="AL203" s="634">
        <f t="shared" si="310"/>
        <v>1</v>
      </c>
      <c r="AM203" s="634">
        <f t="shared" si="311"/>
        <v>1</v>
      </c>
      <c r="AN203" s="635">
        <f t="shared" si="312"/>
        <v>0</v>
      </c>
      <c r="AO203" s="636">
        <f t="shared" si="326"/>
        <v>2</v>
      </c>
      <c r="AP203" s="634">
        <f t="shared" si="313"/>
        <v>1</v>
      </c>
      <c r="AQ203" s="634">
        <f t="shared" si="314"/>
        <v>1</v>
      </c>
      <c r="AR203" s="634">
        <f t="shared" si="315"/>
        <v>0</v>
      </c>
      <c r="AS203" s="637">
        <f t="shared" si="327"/>
        <v>2</v>
      </c>
      <c r="AT203" s="638" t="str">
        <f t="shared" si="328"/>
        <v>F</v>
      </c>
      <c r="AU203" s="634">
        <f t="shared" si="316"/>
        <v>0</v>
      </c>
      <c r="AV203" s="634">
        <f t="shared" si="317"/>
        <v>0</v>
      </c>
      <c r="AW203" s="675" t="s">
        <v>1127</v>
      </c>
      <c r="AX203" s="639" t="str">
        <f t="shared" si="318"/>
        <v>15Yes</v>
      </c>
      <c r="AY203" s="639" t="str">
        <f t="shared" si="319"/>
        <v>15Yes</v>
      </c>
      <c r="AZ203" s="639" t="str">
        <f t="shared" si="320"/>
        <v>15No</v>
      </c>
      <c r="BA203" s="634" t="str">
        <f t="shared" si="321"/>
        <v>15X</v>
      </c>
      <c r="BB203" s="634" t="str">
        <f t="shared" si="322"/>
        <v>15X</v>
      </c>
      <c r="BC203" s="634" t="str">
        <f t="shared" si="323"/>
        <v>15</v>
      </c>
      <c r="BD203" s="640" t="str">
        <f t="shared" si="329"/>
        <v xml:space="preserve"> </v>
      </c>
      <c r="BE203" s="640" t="str">
        <f t="shared" si="330"/>
        <v xml:space="preserve"> </v>
      </c>
      <c r="BF203" s="640" t="str">
        <f t="shared" si="331"/>
        <v xml:space="preserve"> </v>
      </c>
      <c r="BG203" s="640" t="str">
        <f t="shared" si="332"/>
        <v xml:space="preserve"> </v>
      </c>
      <c r="BH203" s="640" t="str">
        <f t="shared" si="333"/>
        <v xml:space="preserve"> </v>
      </c>
      <c r="BI203" s="677" t="str">
        <f t="shared" si="334"/>
        <v xml:space="preserve"> </v>
      </c>
      <c r="BJ203" s="640" t="str">
        <f t="shared" si="335"/>
        <v xml:space="preserve"> </v>
      </c>
      <c r="BK203" s="305" t="str">
        <f t="shared" si="336"/>
        <v xml:space="preserve"> </v>
      </c>
      <c r="BL203" s="523" t="str">
        <f t="shared" si="324"/>
        <v>F</v>
      </c>
      <c r="BM203" s="640" t="str">
        <f t="shared" si="337"/>
        <v xml:space="preserve"> </v>
      </c>
      <c r="BN203" s="640" t="str">
        <f t="shared" si="338"/>
        <v xml:space="preserve"> </v>
      </c>
      <c r="BO203" s="640" t="str">
        <f t="shared" si="339"/>
        <v xml:space="preserve"> </v>
      </c>
      <c r="BP203" s="640" t="str">
        <f t="shared" si="340"/>
        <v xml:space="preserve"> </v>
      </c>
      <c r="BQ203" s="640" t="str">
        <f t="shared" si="341"/>
        <v xml:space="preserve"> </v>
      </c>
      <c r="BR203" s="634">
        <f t="shared" si="342"/>
        <v>0</v>
      </c>
      <c r="BS203" s="728"/>
      <c r="BT203" s="640" t="str">
        <f t="shared" si="343"/>
        <v xml:space="preserve"> </v>
      </c>
    </row>
    <row r="204" spans="1:72" s="47" customFormat="1" ht="15" customHeight="1" x14ac:dyDescent="0.3">
      <c r="A204" s="43" t="s">
        <v>15</v>
      </c>
      <c r="B204" s="43" t="s">
        <v>190</v>
      </c>
      <c r="C204" s="134" t="str">
        <f>IF(VLOOKUP(B204,'Pivot Table'!$B$5:$G$2000,3,FALSE)=1,"Yes","No")</f>
        <v>Yes</v>
      </c>
      <c r="D204" s="170" t="str">
        <f t="shared" si="302"/>
        <v>Yes</v>
      </c>
      <c r="E204" s="172"/>
      <c r="F204" s="214">
        <v>41487</v>
      </c>
      <c r="G204" s="125" t="s">
        <v>1127</v>
      </c>
      <c r="H204" s="125" t="s">
        <v>1127</v>
      </c>
      <c r="I204" s="172"/>
      <c r="J204" s="172" t="s">
        <v>713</v>
      </c>
      <c r="K204" s="45" t="str">
        <f t="shared" si="303"/>
        <v>15</v>
      </c>
      <c r="L204" s="45" t="str">
        <f t="shared" si="304"/>
        <v>15X</v>
      </c>
      <c r="M204" s="113">
        <v>41487</v>
      </c>
      <c r="N204" s="252"/>
      <c r="O204" s="135" t="str">
        <f>IF(VLOOKUP(B204,'Pivot Table'!$B$5:$G$2000,2,FALSE)=1,"Yes","No")</f>
        <v>Yes</v>
      </c>
      <c r="P204" s="177" t="str">
        <f t="shared" si="305"/>
        <v>Yes</v>
      </c>
      <c r="Q204" s="177"/>
      <c r="R204" s="107">
        <v>41334</v>
      </c>
      <c r="S204" s="107" t="s">
        <v>1127</v>
      </c>
      <c r="T204" s="177"/>
      <c r="U204" s="177" t="s">
        <v>713</v>
      </c>
      <c r="V204" s="135" t="str">
        <f t="shared" si="306"/>
        <v>15</v>
      </c>
      <c r="W204" s="150" t="str">
        <f t="shared" si="307"/>
        <v>15X</v>
      </c>
      <c r="X204" s="107">
        <v>41426</v>
      </c>
      <c r="Y204" s="219"/>
      <c r="Z204" s="192" t="str">
        <f>IF(VLOOKUP(B204,'Pivot Table'!$B$5:$G$2000,5,FALSE)=1,"Yes","No")</f>
        <v>No</v>
      </c>
      <c r="AA204" s="192" t="str">
        <f>IF(VLOOKUP(B204,'Pivot Table'!$B$5:$G$2000,4,FALSE)=1,"Yes","No")</f>
        <v>No</v>
      </c>
      <c r="AB204" s="190" t="str">
        <f t="shared" si="325"/>
        <v xml:space="preserve"> </v>
      </c>
      <c r="AC204" s="190"/>
      <c r="AD204" s="190"/>
      <c r="AE204" s="191"/>
      <c r="AF204" s="190"/>
      <c r="AG204" s="190"/>
      <c r="AH204" s="189" t="str">
        <f t="shared" si="308"/>
        <v>15</v>
      </c>
      <c r="AI204" s="196" t="str">
        <f t="shared" si="309"/>
        <v>15</v>
      </c>
      <c r="AJ204" s="456"/>
      <c r="AK204" s="651"/>
      <c r="AL204" s="634">
        <f t="shared" si="310"/>
        <v>1</v>
      </c>
      <c r="AM204" s="634">
        <f t="shared" si="311"/>
        <v>1</v>
      </c>
      <c r="AN204" s="635">
        <f t="shared" si="312"/>
        <v>0</v>
      </c>
      <c r="AO204" s="636">
        <f t="shared" si="326"/>
        <v>2</v>
      </c>
      <c r="AP204" s="634">
        <f t="shared" si="313"/>
        <v>1</v>
      </c>
      <c r="AQ204" s="634">
        <f t="shared" si="314"/>
        <v>1</v>
      </c>
      <c r="AR204" s="634">
        <f t="shared" si="315"/>
        <v>0</v>
      </c>
      <c r="AS204" s="637">
        <f t="shared" si="327"/>
        <v>2</v>
      </c>
      <c r="AT204" s="638" t="str">
        <f t="shared" si="328"/>
        <v>F</v>
      </c>
      <c r="AU204" s="634">
        <f t="shared" si="316"/>
        <v>0</v>
      </c>
      <c r="AV204" s="634">
        <f t="shared" si="317"/>
        <v>0</v>
      </c>
      <c r="AW204" s="675" t="s">
        <v>1127</v>
      </c>
      <c r="AX204" s="639" t="str">
        <f t="shared" si="318"/>
        <v>15Yes</v>
      </c>
      <c r="AY204" s="639" t="str">
        <f t="shared" si="319"/>
        <v>15Yes</v>
      </c>
      <c r="AZ204" s="639" t="str">
        <f t="shared" si="320"/>
        <v>15No</v>
      </c>
      <c r="BA204" s="634" t="str">
        <f t="shared" si="321"/>
        <v>15X</v>
      </c>
      <c r="BB204" s="634" t="str">
        <f t="shared" si="322"/>
        <v>15X</v>
      </c>
      <c r="BC204" s="634" t="str">
        <f t="shared" si="323"/>
        <v>15</v>
      </c>
      <c r="BD204" s="640" t="str">
        <f t="shared" si="329"/>
        <v xml:space="preserve"> </v>
      </c>
      <c r="BE204" s="640" t="str">
        <f t="shared" si="330"/>
        <v xml:space="preserve"> </v>
      </c>
      <c r="BF204" s="640" t="str">
        <f t="shared" si="331"/>
        <v xml:space="preserve"> </v>
      </c>
      <c r="BG204" s="640" t="str">
        <f t="shared" si="332"/>
        <v xml:space="preserve"> </v>
      </c>
      <c r="BH204" s="640" t="str">
        <f t="shared" si="333"/>
        <v xml:space="preserve"> </v>
      </c>
      <c r="BI204" s="677" t="str">
        <f t="shared" si="334"/>
        <v xml:space="preserve"> </v>
      </c>
      <c r="BJ204" s="640" t="str">
        <f t="shared" si="335"/>
        <v xml:space="preserve"> </v>
      </c>
      <c r="BK204" s="305" t="str">
        <f t="shared" si="336"/>
        <v xml:space="preserve"> </v>
      </c>
      <c r="BL204" s="523" t="str">
        <f t="shared" si="324"/>
        <v>F</v>
      </c>
      <c r="BM204" s="640" t="str">
        <f t="shared" si="337"/>
        <v xml:space="preserve"> </v>
      </c>
      <c r="BN204" s="640" t="str">
        <f t="shared" si="338"/>
        <v xml:space="preserve"> </v>
      </c>
      <c r="BO204" s="640" t="str">
        <f t="shared" si="339"/>
        <v xml:space="preserve"> </v>
      </c>
      <c r="BP204" s="640" t="str">
        <f t="shared" si="340"/>
        <v xml:space="preserve"> </v>
      </c>
      <c r="BQ204" s="640" t="str">
        <f t="shared" si="341"/>
        <v xml:space="preserve"> </v>
      </c>
      <c r="BR204" s="634">
        <f t="shared" si="342"/>
        <v>0</v>
      </c>
      <c r="BS204" s="728"/>
      <c r="BT204" s="640" t="str">
        <f t="shared" si="343"/>
        <v xml:space="preserve"> </v>
      </c>
    </row>
    <row r="205" spans="1:72" s="47" customFormat="1" ht="15" customHeight="1" x14ac:dyDescent="0.3">
      <c r="A205" s="43" t="s">
        <v>15</v>
      </c>
      <c r="B205" s="43" t="s">
        <v>191</v>
      </c>
      <c r="C205" s="134" t="str">
        <f>IF(VLOOKUP(B205,'Pivot Table'!$B$5:$G$2000,3,FALSE)=1,"Yes","No")</f>
        <v>Yes</v>
      </c>
      <c r="D205" s="170" t="str">
        <f t="shared" si="302"/>
        <v>Yes</v>
      </c>
      <c r="E205" s="172"/>
      <c r="F205" s="214">
        <v>41487</v>
      </c>
      <c r="G205" s="125" t="s">
        <v>1127</v>
      </c>
      <c r="H205" s="125" t="s">
        <v>1127</v>
      </c>
      <c r="I205" s="172"/>
      <c r="J205" s="172" t="s">
        <v>713</v>
      </c>
      <c r="K205" s="45" t="str">
        <f t="shared" si="303"/>
        <v>15</v>
      </c>
      <c r="L205" s="45" t="str">
        <f t="shared" si="304"/>
        <v>15X</v>
      </c>
      <c r="M205" s="113">
        <v>41487</v>
      </c>
      <c r="N205" s="252"/>
      <c r="O205" s="135" t="str">
        <f>IF(VLOOKUP(B205,'Pivot Table'!$B$5:$G$2000,2,FALSE)=1,"Yes","No")</f>
        <v>Yes</v>
      </c>
      <c r="P205" s="177" t="str">
        <f t="shared" si="305"/>
        <v>Yes</v>
      </c>
      <c r="Q205" s="177"/>
      <c r="R205" s="107">
        <v>41275</v>
      </c>
      <c r="S205" s="107" t="s">
        <v>1127</v>
      </c>
      <c r="T205" s="177"/>
      <c r="U205" s="177" t="s">
        <v>713</v>
      </c>
      <c r="V205" s="135" t="str">
        <f t="shared" si="306"/>
        <v>15</v>
      </c>
      <c r="W205" s="150" t="str">
        <f t="shared" si="307"/>
        <v>15X</v>
      </c>
      <c r="X205" s="107">
        <v>41306</v>
      </c>
      <c r="Y205" s="219"/>
      <c r="Z205" s="192" t="str">
        <f>IF(VLOOKUP(B205,'Pivot Table'!$B$5:$G$2000,5,FALSE)=1,"Yes","No")</f>
        <v>No</v>
      </c>
      <c r="AA205" s="192" t="str">
        <f>IF(VLOOKUP(B205,'Pivot Table'!$B$5:$G$2000,4,FALSE)=1,"Yes","No")</f>
        <v>No</v>
      </c>
      <c r="AB205" s="190" t="str">
        <f t="shared" si="325"/>
        <v xml:space="preserve"> </v>
      </c>
      <c r="AC205" s="190"/>
      <c r="AD205" s="190"/>
      <c r="AE205" s="191"/>
      <c r="AF205" s="190"/>
      <c r="AG205" s="190"/>
      <c r="AH205" s="189" t="str">
        <f t="shared" si="308"/>
        <v>15</v>
      </c>
      <c r="AI205" s="196" t="str">
        <f t="shared" si="309"/>
        <v>15</v>
      </c>
      <c r="AJ205" s="456"/>
      <c r="AK205" s="651"/>
      <c r="AL205" s="634">
        <f t="shared" si="310"/>
        <v>1</v>
      </c>
      <c r="AM205" s="634">
        <f t="shared" si="311"/>
        <v>1</v>
      </c>
      <c r="AN205" s="635">
        <f t="shared" si="312"/>
        <v>0</v>
      </c>
      <c r="AO205" s="636">
        <f t="shared" si="326"/>
        <v>2</v>
      </c>
      <c r="AP205" s="634">
        <f t="shared" si="313"/>
        <v>1</v>
      </c>
      <c r="AQ205" s="634">
        <f t="shared" si="314"/>
        <v>1</v>
      </c>
      <c r="AR205" s="634">
        <f t="shared" si="315"/>
        <v>0</v>
      </c>
      <c r="AS205" s="637">
        <f t="shared" si="327"/>
        <v>2</v>
      </c>
      <c r="AT205" s="638" t="str">
        <f t="shared" si="328"/>
        <v>F</v>
      </c>
      <c r="AU205" s="634">
        <f t="shared" si="316"/>
        <v>0</v>
      </c>
      <c r="AV205" s="634">
        <f t="shared" si="317"/>
        <v>0</v>
      </c>
      <c r="AW205" s="675" t="s">
        <v>1127</v>
      </c>
      <c r="AX205" s="639" t="str">
        <f t="shared" si="318"/>
        <v>15Yes</v>
      </c>
      <c r="AY205" s="639" t="str">
        <f t="shared" si="319"/>
        <v>15Yes</v>
      </c>
      <c r="AZ205" s="639" t="str">
        <f t="shared" si="320"/>
        <v>15No</v>
      </c>
      <c r="BA205" s="634" t="str">
        <f t="shared" si="321"/>
        <v>15X</v>
      </c>
      <c r="BB205" s="634" t="str">
        <f t="shared" si="322"/>
        <v>15X</v>
      </c>
      <c r="BC205" s="634" t="str">
        <f t="shared" si="323"/>
        <v>15</v>
      </c>
      <c r="BD205" s="640" t="str">
        <f t="shared" si="329"/>
        <v xml:space="preserve"> </v>
      </c>
      <c r="BE205" s="640" t="str">
        <f t="shared" si="330"/>
        <v xml:space="preserve"> </v>
      </c>
      <c r="BF205" s="640" t="str">
        <f t="shared" si="331"/>
        <v xml:space="preserve"> </v>
      </c>
      <c r="BG205" s="640" t="str">
        <f t="shared" si="332"/>
        <v xml:space="preserve"> </v>
      </c>
      <c r="BH205" s="640" t="str">
        <f t="shared" si="333"/>
        <v xml:space="preserve"> </v>
      </c>
      <c r="BI205" s="677" t="str">
        <f t="shared" si="334"/>
        <v xml:space="preserve"> </v>
      </c>
      <c r="BJ205" s="640" t="str">
        <f t="shared" si="335"/>
        <v xml:space="preserve"> </v>
      </c>
      <c r="BK205" s="305" t="str">
        <f t="shared" si="336"/>
        <v xml:space="preserve"> </v>
      </c>
      <c r="BL205" s="523" t="str">
        <f t="shared" si="324"/>
        <v>F</v>
      </c>
      <c r="BM205" s="640" t="str">
        <f t="shared" si="337"/>
        <v xml:space="preserve"> </v>
      </c>
      <c r="BN205" s="640" t="str">
        <f t="shared" si="338"/>
        <v xml:space="preserve"> </v>
      </c>
      <c r="BO205" s="640" t="str">
        <f t="shared" si="339"/>
        <v xml:space="preserve"> </v>
      </c>
      <c r="BP205" s="640" t="str">
        <f t="shared" si="340"/>
        <v xml:space="preserve"> </v>
      </c>
      <c r="BQ205" s="640" t="str">
        <f t="shared" si="341"/>
        <v xml:space="preserve"> </v>
      </c>
      <c r="BR205" s="634">
        <f t="shared" si="342"/>
        <v>0</v>
      </c>
      <c r="BS205" s="728"/>
      <c r="BT205" s="640" t="str">
        <f t="shared" si="343"/>
        <v xml:space="preserve"> </v>
      </c>
    </row>
    <row r="206" spans="1:72" s="47" customFormat="1" ht="15" customHeight="1" x14ac:dyDescent="0.3">
      <c r="A206" s="43" t="s">
        <v>15</v>
      </c>
      <c r="B206" s="43" t="s">
        <v>192</v>
      </c>
      <c r="C206" s="134" t="str">
        <f>IF(VLOOKUP(B206,'Pivot Table'!$B$5:$G$2000,3,FALSE)=1,"Yes","No")</f>
        <v>Yes</v>
      </c>
      <c r="D206" s="170" t="str">
        <f t="shared" si="302"/>
        <v>Yes</v>
      </c>
      <c r="E206" s="172"/>
      <c r="F206" s="214">
        <v>41306</v>
      </c>
      <c r="G206" s="125" t="s">
        <v>1127</v>
      </c>
      <c r="H206" s="125" t="s">
        <v>1127</v>
      </c>
      <c r="I206" s="172"/>
      <c r="J206" s="172" t="s">
        <v>713</v>
      </c>
      <c r="K206" s="45" t="str">
        <f t="shared" si="303"/>
        <v>15</v>
      </c>
      <c r="L206" s="45" t="str">
        <f t="shared" si="304"/>
        <v>15X</v>
      </c>
      <c r="M206" s="113">
        <v>41334</v>
      </c>
      <c r="N206" s="252"/>
      <c r="O206" s="135" t="str">
        <f>IF(VLOOKUP(B206,'Pivot Table'!$B$5:$G$2000,2,FALSE)=1,"Yes","No")</f>
        <v>Yes</v>
      </c>
      <c r="P206" s="177" t="str">
        <f t="shared" si="305"/>
        <v>Yes</v>
      </c>
      <c r="Q206" s="177"/>
      <c r="R206" s="107">
        <v>41214</v>
      </c>
      <c r="S206" s="107" t="s">
        <v>1127</v>
      </c>
      <c r="T206" s="177"/>
      <c r="U206" s="177" t="s">
        <v>713</v>
      </c>
      <c r="V206" s="135" t="str">
        <f t="shared" si="306"/>
        <v>15</v>
      </c>
      <c r="W206" s="150" t="str">
        <f t="shared" si="307"/>
        <v>15X</v>
      </c>
      <c r="X206" s="107">
        <v>41244</v>
      </c>
      <c r="Y206" s="219"/>
      <c r="Z206" s="192" t="str">
        <f>IF(VLOOKUP(B206,'Pivot Table'!$B$5:$G$2000,5,FALSE)=1,"Yes","No")</f>
        <v>No</v>
      </c>
      <c r="AA206" s="192" t="str">
        <f>IF(VLOOKUP(B206,'Pivot Table'!$B$5:$G$2000,4,FALSE)=1,"Yes","No")</f>
        <v>No</v>
      </c>
      <c r="AB206" s="190" t="str">
        <f t="shared" si="325"/>
        <v xml:space="preserve"> </v>
      </c>
      <c r="AC206" s="190"/>
      <c r="AD206" s="190"/>
      <c r="AE206" s="191"/>
      <c r="AF206" s="190"/>
      <c r="AG206" s="190"/>
      <c r="AH206" s="189" t="str">
        <f t="shared" si="308"/>
        <v>15</v>
      </c>
      <c r="AI206" s="196" t="str">
        <f t="shared" si="309"/>
        <v>15</v>
      </c>
      <c r="AJ206" s="456"/>
      <c r="AK206" s="651"/>
      <c r="AL206" s="634">
        <f t="shared" si="310"/>
        <v>1</v>
      </c>
      <c r="AM206" s="634">
        <f t="shared" si="311"/>
        <v>1</v>
      </c>
      <c r="AN206" s="635">
        <f t="shared" si="312"/>
        <v>0</v>
      </c>
      <c r="AO206" s="636">
        <f t="shared" si="326"/>
        <v>2</v>
      </c>
      <c r="AP206" s="634">
        <f t="shared" si="313"/>
        <v>1</v>
      </c>
      <c r="AQ206" s="634">
        <f t="shared" si="314"/>
        <v>1</v>
      </c>
      <c r="AR206" s="634">
        <f t="shared" si="315"/>
        <v>0</v>
      </c>
      <c r="AS206" s="637">
        <f t="shared" si="327"/>
        <v>2</v>
      </c>
      <c r="AT206" s="638" t="str">
        <f t="shared" si="328"/>
        <v>F</v>
      </c>
      <c r="AU206" s="634">
        <f t="shared" si="316"/>
        <v>0</v>
      </c>
      <c r="AV206" s="634">
        <f t="shared" si="317"/>
        <v>0</v>
      </c>
      <c r="AW206" s="675" t="s">
        <v>1127</v>
      </c>
      <c r="AX206" s="639" t="str">
        <f t="shared" si="318"/>
        <v>15Yes</v>
      </c>
      <c r="AY206" s="639" t="str">
        <f t="shared" si="319"/>
        <v>15Yes</v>
      </c>
      <c r="AZ206" s="639" t="str">
        <f t="shared" si="320"/>
        <v>15No</v>
      </c>
      <c r="BA206" s="634" t="str">
        <f t="shared" si="321"/>
        <v>15X</v>
      </c>
      <c r="BB206" s="634" t="str">
        <f t="shared" si="322"/>
        <v>15X</v>
      </c>
      <c r="BC206" s="634" t="str">
        <f t="shared" si="323"/>
        <v>15</v>
      </c>
      <c r="BD206" s="640" t="str">
        <f t="shared" si="329"/>
        <v xml:space="preserve"> </v>
      </c>
      <c r="BE206" s="640" t="str">
        <f t="shared" si="330"/>
        <v xml:space="preserve"> </v>
      </c>
      <c r="BF206" s="640" t="str">
        <f t="shared" si="331"/>
        <v xml:space="preserve"> </v>
      </c>
      <c r="BG206" s="640" t="str">
        <f t="shared" si="332"/>
        <v xml:space="preserve"> </v>
      </c>
      <c r="BH206" s="640" t="str">
        <f t="shared" si="333"/>
        <v xml:space="preserve"> </v>
      </c>
      <c r="BI206" s="677" t="str">
        <f t="shared" si="334"/>
        <v xml:space="preserve"> </v>
      </c>
      <c r="BJ206" s="640" t="str">
        <f t="shared" si="335"/>
        <v xml:space="preserve"> </v>
      </c>
      <c r="BK206" s="305" t="str">
        <f t="shared" si="336"/>
        <v xml:space="preserve"> </v>
      </c>
      <c r="BL206" s="523" t="str">
        <f t="shared" si="324"/>
        <v>F</v>
      </c>
      <c r="BM206" s="640" t="str">
        <f t="shared" si="337"/>
        <v xml:space="preserve"> </v>
      </c>
      <c r="BN206" s="640" t="str">
        <f t="shared" si="338"/>
        <v xml:space="preserve"> </v>
      </c>
      <c r="BO206" s="640" t="str">
        <f t="shared" si="339"/>
        <v xml:space="preserve"> </v>
      </c>
      <c r="BP206" s="640" t="str">
        <f t="shared" si="340"/>
        <v xml:space="preserve"> </v>
      </c>
      <c r="BQ206" s="640" t="str">
        <f t="shared" si="341"/>
        <v xml:space="preserve"> </v>
      </c>
      <c r="BR206" s="634">
        <f t="shared" si="342"/>
        <v>0</v>
      </c>
      <c r="BS206" s="728"/>
      <c r="BT206" s="640" t="str">
        <f t="shared" si="343"/>
        <v xml:space="preserve"> </v>
      </c>
    </row>
    <row r="207" spans="1:72" s="47" customFormat="1" ht="15" customHeight="1" x14ac:dyDescent="0.3">
      <c r="A207" s="43" t="s">
        <v>15</v>
      </c>
      <c r="B207" s="43" t="s">
        <v>193</v>
      </c>
      <c r="C207" s="134" t="str">
        <f>IF(VLOOKUP(B207,'Pivot Table'!$B$5:$G$2000,3,FALSE)=1,"Yes","No")</f>
        <v>Yes</v>
      </c>
      <c r="D207" s="170" t="str">
        <f t="shared" ref="D207:D267" si="344">IF(E207="X","In Progress",IF(J207="x","Yes"," "))</f>
        <v>Yes</v>
      </c>
      <c r="E207" s="172"/>
      <c r="F207" s="214">
        <v>41306</v>
      </c>
      <c r="G207" s="125" t="s">
        <v>1127</v>
      </c>
      <c r="H207" s="125" t="s">
        <v>1127</v>
      </c>
      <c r="I207" s="172"/>
      <c r="J207" s="172" t="s">
        <v>713</v>
      </c>
      <c r="K207" s="45" t="str">
        <f t="shared" ref="K207:K266" si="345">A207&amp;E207</f>
        <v>15</v>
      </c>
      <c r="L207" s="45" t="str">
        <f t="shared" ref="L207:L266" si="346">A207&amp;J207</f>
        <v>15X</v>
      </c>
      <c r="M207" s="113">
        <v>41334</v>
      </c>
      <c r="N207" s="252"/>
      <c r="O207" s="135" t="str">
        <f>IF(VLOOKUP(B207,'Pivot Table'!$B$5:$G$2000,2,FALSE)=1,"Yes","No")</f>
        <v>Yes</v>
      </c>
      <c r="P207" s="177" t="str">
        <f t="shared" ref="P207:P266" si="347">IF(Q207="X","In Progress",IF(U207="x","Yes"," "))</f>
        <v>Yes</v>
      </c>
      <c r="Q207" s="177"/>
      <c r="R207" s="107">
        <v>41214</v>
      </c>
      <c r="S207" s="107" t="s">
        <v>1127</v>
      </c>
      <c r="T207" s="177"/>
      <c r="U207" s="177" t="s">
        <v>713</v>
      </c>
      <c r="V207" s="135" t="str">
        <f t="shared" ref="V207:V266" si="348">A207&amp;Q207</f>
        <v>15</v>
      </c>
      <c r="W207" s="150" t="str">
        <f t="shared" ref="W207:W266" si="349">A207&amp;U207</f>
        <v>15X</v>
      </c>
      <c r="X207" s="107">
        <v>41244</v>
      </c>
      <c r="Y207" s="219"/>
      <c r="Z207" s="192" t="str">
        <f>IF(VLOOKUP(B207,'Pivot Table'!$B$5:$G$2000,5,FALSE)=1,"Yes","No")</f>
        <v>No</v>
      </c>
      <c r="AA207" s="192" t="str">
        <f>IF(VLOOKUP(B207,'Pivot Table'!$B$5:$G$2000,4,FALSE)=1,"Yes","No")</f>
        <v>No</v>
      </c>
      <c r="AB207" s="190" t="str">
        <f t="shared" si="325"/>
        <v xml:space="preserve"> </v>
      </c>
      <c r="AC207" s="190"/>
      <c r="AD207" s="190"/>
      <c r="AE207" s="191"/>
      <c r="AF207" s="190"/>
      <c r="AG207" s="190"/>
      <c r="AH207" s="189" t="str">
        <f t="shared" ref="AH207:AH266" si="350">A207&amp;AC207</f>
        <v>15</v>
      </c>
      <c r="AI207" s="196" t="str">
        <f t="shared" ref="AI207:AI266" si="351">A207&amp;AG207</f>
        <v>15</v>
      </c>
      <c r="AJ207" s="456"/>
      <c r="AK207" s="651"/>
      <c r="AL207" s="634">
        <f t="shared" ref="AL207:AL266" si="352">IF(C207="yes",1,0)</f>
        <v>1</v>
      </c>
      <c r="AM207" s="634">
        <f t="shared" ref="AM207:AM266" si="353">IF(O207="yes",1,0)</f>
        <v>1</v>
      </c>
      <c r="AN207" s="635">
        <f t="shared" ref="AN207:AN266" si="354">IF(Z207="yes",1,IF(AA207="yes",1,0))</f>
        <v>0</v>
      </c>
      <c r="AO207" s="636">
        <f t="shared" si="326"/>
        <v>2</v>
      </c>
      <c r="AP207" s="634">
        <f t="shared" ref="AP207:AP266" si="355">IF(J207="x",1,0)</f>
        <v>1</v>
      </c>
      <c r="AQ207" s="634">
        <f t="shared" ref="AQ207:AQ266" si="356">IF(U207="x",1,0)</f>
        <v>1</v>
      </c>
      <c r="AR207" s="634">
        <f t="shared" ref="AR207:AR266" si="357">IF(AG207="x",1,0)</f>
        <v>0</v>
      </c>
      <c r="AS207" s="637">
        <f t="shared" si="327"/>
        <v>2</v>
      </c>
      <c r="AT207" s="638" t="str">
        <f t="shared" si="328"/>
        <v>F</v>
      </c>
      <c r="AU207" s="634">
        <f t="shared" ref="AU207:AU266" si="358">IF(E207="x",1,0)</f>
        <v>0</v>
      </c>
      <c r="AV207" s="634">
        <f t="shared" ref="AV207:AV270" si="359">IF(Q207="x",1,0)</f>
        <v>0</v>
      </c>
      <c r="AW207" s="675" t="s">
        <v>1127</v>
      </c>
      <c r="AX207" s="639" t="str">
        <f t="shared" ref="AX207:AX270" si="360">A207&amp;C207</f>
        <v>15Yes</v>
      </c>
      <c r="AY207" s="639" t="str">
        <f t="shared" ref="AY207:AY270" si="361">A207&amp;O207</f>
        <v>15Yes</v>
      </c>
      <c r="AZ207" s="639" t="str">
        <f t="shared" ref="AZ207:AZ270" si="362">A207&amp;Z207</f>
        <v>15No</v>
      </c>
      <c r="BA207" s="634" t="str">
        <f t="shared" ref="BA207:BA270" si="363">A207&amp;J207</f>
        <v>15X</v>
      </c>
      <c r="BB207" s="634" t="str">
        <f t="shared" ref="BB207:BB270" si="364">A207&amp;U207</f>
        <v>15X</v>
      </c>
      <c r="BC207" s="634" t="str">
        <f t="shared" ref="BC207:BC270" si="365">A207&amp;AG207</f>
        <v>15</v>
      </c>
      <c r="BD207" s="640" t="str">
        <f t="shared" si="329"/>
        <v xml:space="preserve"> </v>
      </c>
      <c r="BE207" s="640" t="str">
        <f t="shared" si="330"/>
        <v xml:space="preserve"> </v>
      </c>
      <c r="BF207" s="640" t="str">
        <f t="shared" si="331"/>
        <v xml:space="preserve"> </v>
      </c>
      <c r="BG207" s="640" t="str">
        <f t="shared" si="332"/>
        <v xml:space="preserve"> </v>
      </c>
      <c r="BH207" s="640" t="str">
        <f t="shared" si="333"/>
        <v xml:space="preserve"> </v>
      </c>
      <c r="BI207" s="677" t="str">
        <f t="shared" si="334"/>
        <v xml:space="preserve"> </v>
      </c>
      <c r="BJ207" s="640" t="str">
        <f t="shared" si="335"/>
        <v xml:space="preserve"> </v>
      </c>
      <c r="BK207" s="305" t="str">
        <f t="shared" si="336"/>
        <v xml:space="preserve"> </v>
      </c>
      <c r="BL207" s="523" t="str">
        <f t="shared" ref="BL207:BL270" si="366">IF($AO207=$AS207,"F", IF($AS207=0," ","P"))</f>
        <v>F</v>
      </c>
      <c r="BM207" s="640" t="str">
        <f t="shared" si="337"/>
        <v xml:space="preserve"> </v>
      </c>
      <c r="BN207" s="640" t="str">
        <f t="shared" si="338"/>
        <v xml:space="preserve"> </v>
      </c>
      <c r="BO207" s="640" t="str">
        <f t="shared" si="339"/>
        <v xml:space="preserve"> </v>
      </c>
      <c r="BP207" s="640" t="str">
        <f t="shared" si="340"/>
        <v xml:space="preserve"> </v>
      </c>
      <c r="BQ207" s="640" t="str">
        <f t="shared" si="341"/>
        <v xml:space="preserve"> </v>
      </c>
      <c r="BR207" s="634">
        <f t="shared" si="342"/>
        <v>0</v>
      </c>
      <c r="BS207" s="728"/>
      <c r="BT207" s="640" t="str">
        <f t="shared" si="343"/>
        <v xml:space="preserve"> </v>
      </c>
    </row>
    <row r="208" spans="1:72" s="47" customFormat="1" ht="15" customHeight="1" x14ac:dyDescent="0.3">
      <c r="A208" s="43" t="s">
        <v>15</v>
      </c>
      <c r="B208" s="43" t="s">
        <v>194</v>
      </c>
      <c r="C208" s="134" t="str">
        <f>IF(VLOOKUP(B208,'Pivot Table'!$B$5:$G$2000,3,FALSE)=1,"Yes","No")</f>
        <v>Yes</v>
      </c>
      <c r="D208" s="170" t="str">
        <f t="shared" si="344"/>
        <v>Yes</v>
      </c>
      <c r="E208" s="172"/>
      <c r="F208" s="113">
        <v>41334</v>
      </c>
      <c r="G208" s="125" t="s">
        <v>1127</v>
      </c>
      <c r="H208" s="125" t="s">
        <v>1127</v>
      </c>
      <c r="I208" s="172"/>
      <c r="J208" s="172" t="s">
        <v>713</v>
      </c>
      <c r="K208" s="45" t="str">
        <f t="shared" si="345"/>
        <v>15</v>
      </c>
      <c r="L208" s="45" t="str">
        <f t="shared" si="346"/>
        <v>15X</v>
      </c>
      <c r="M208" s="113">
        <v>41365</v>
      </c>
      <c r="N208" s="252"/>
      <c r="O208" s="135" t="str">
        <f>IF(VLOOKUP(B208,'Pivot Table'!$B$5:$G$2000,2,FALSE)=1,"Yes","No")</f>
        <v>Yes</v>
      </c>
      <c r="P208" s="177" t="str">
        <f t="shared" si="347"/>
        <v>Yes</v>
      </c>
      <c r="Q208" s="177"/>
      <c r="R208" s="107">
        <v>41214</v>
      </c>
      <c r="S208" s="107" t="s">
        <v>1127</v>
      </c>
      <c r="T208" s="177"/>
      <c r="U208" s="177" t="s">
        <v>713</v>
      </c>
      <c r="V208" s="135" t="str">
        <f t="shared" si="348"/>
        <v>15</v>
      </c>
      <c r="W208" s="150" t="str">
        <f t="shared" si="349"/>
        <v>15X</v>
      </c>
      <c r="X208" s="107">
        <v>41244</v>
      </c>
      <c r="Y208" s="219"/>
      <c r="Z208" s="192" t="str">
        <f>IF(VLOOKUP(B208,'Pivot Table'!$B$5:$G$2000,5,FALSE)=1,"Yes","No")</f>
        <v>No</v>
      </c>
      <c r="AA208" s="192" t="str">
        <f>IF(VLOOKUP(B208,'Pivot Table'!$B$5:$G$2000,4,FALSE)=1,"Yes","No")</f>
        <v>No</v>
      </c>
      <c r="AB208" s="190" t="str">
        <f t="shared" si="325"/>
        <v xml:space="preserve"> </v>
      </c>
      <c r="AC208" s="190"/>
      <c r="AD208" s="190"/>
      <c r="AE208" s="191"/>
      <c r="AF208" s="190"/>
      <c r="AG208" s="190"/>
      <c r="AH208" s="189" t="str">
        <f t="shared" si="350"/>
        <v>15</v>
      </c>
      <c r="AI208" s="196" t="str">
        <f t="shared" si="351"/>
        <v>15</v>
      </c>
      <c r="AJ208" s="456"/>
      <c r="AK208" s="651"/>
      <c r="AL208" s="634">
        <f t="shared" si="352"/>
        <v>1</v>
      </c>
      <c r="AM208" s="634">
        <f t="shared" si="353"/>
        <v>1</v>
      </c>
      <c r="AN208" s="635">
        <f t="shared" si="354"/>
        <v>0</v>
      </c>
      <c r="AO208" s="636">
        <f t="shared" si="326"/>
        <v>2</v>
      </c>
      <c r="AP208" s="634">
        <f t="shared" si="355"/>
        <v>1</v>
      </c>
      <c r="AQ208" s="634">
        <f t="shared" si="356"/>
        <v>1</v>
      </c>
      <c r="AR208" s="634">
        <f t="shared" si="357"/>
        <v>0</v>
      </c>
      <c r="AS208" s="637">
        <f t="shared" si="327"/>
        <v>2</v>
      </c>
      <c r="AT208" s="638" t="str">
        <f t="shared" si="328"/>
        <v>F</v>
      </c>
      <c r="AU208" s="634">
        <f t="shared" si="358"/>
        <v>0</v>
      </c>
      <c r="AV208" s="634">
        <f t="shared" si="359"/>
        <v>0</v>
      </c>
      <c r="AW208" s="675" t="s">
        <v>1127</v>
      </c>
      <c r="AX208" s="639" t="str">
        <f t="shared" si="360"/>
        <v>15Yes</v>
      </c>
      <c r="AY208" s="639" t="str">
        <f t="shared" si="361"/>
        <v>15Yes</v>
      </c>
      <c r="AZ208" s="639" t="str">
        <f t="shared" si="362"/>
        <v>15No</v>
      </c>
      <c r="BA208" s="634" t="str">
        <f t="shared" si="363"/>
        <v>15X</v>
      </c>
      <c r="BB208" s="634" t="str">
        <f t="shared" si="364"/>
        <v>15X</v>
      </c>
      <c r="BC208" s="634" t="str">
        <f t="shared" si="365"/>
        <v>15</v>
      </c>
      <c r="BD208" s="640" t="str">
        <f t="shared" si="329"/>
        <v xml:space="preserve"> </v>
      </c>
      <c r="BE208" s="640" t="str">
        <f t="shared" si="330"/>
        <v xml:space="preserve"> </v>
      </c>
      <c r="BF208" s="640" t="str">
        <f t="shared" si="331"/>
        <v xml:space="preserve"> </v>
      </c>
      <c r="BG208" s="640" t="str">
        <f t="shared" si="332"/>
        <v xml:space="preserve"> </v>
      </c>
      <c r="BH208" s="640" t="str">
        <f t="shared" si="333"/>
        <v xml:space="preserve"> </v>
      </c>
      <c r="BI208" s="677" t="str">
        <f t="shared" si="334"/>
        <v xml:space="preserve"> </v>
      </c>
      <c r="BJ208" s="640" t="str">
        <f t="shared" si="335"/>
        <v xml:space="preserve"> </v>
      </c>
      <c r="BK208" s="305" t="str">
        <f t="shared" si="336"/>
        <v xml:space="preserve"> </v>
      </c>
      <c r="BL208" s="523" t="str">
        <f t="shared" si="366"/>
        <v>F</v>
      </c>
      <c r="BM208" s="640" t="str">
        <f t="shared" si="337"/>
        <v xml:space="preserve"> </v>
      </c>
      <c r="BN208" s="640" t="str">
        <f t="shared" si="338"/>
        <v xml:space="preserve"> </v>
      </c>
      <c r="BO208" s="640" t="str">
        <f t="shared" si="339"/>
        <v xml:space="preserve"> </v>
      </c>
      <c r="BP208" s="640" t="str">
        <f t="shared" si="340"/>
        <v xml:space="preserve"> </v>
      </c>
      <c r="BQ208" s="640" t="str">
        <f t="shared" si="341"/>
        <v xml:space="preserve"> </v>
      </c>
      <c r="BR208" s="634">
        <f t="shared" si="342"/>
        <v>0</v>
      </c>
      <c r="BS208" s="728"/>
      <c r="BT208" s="640" t="str">
        <f t="shared" si="343"/>
        <v xml:space="preserve"> </v>
      </c>
    </row>
    <row r="209" spans="1:72" s="47" customFormat="1" ht="15" customHeight="1" x14ac:dyDescent="0.3">
      <c r="A209" s="43" t="s">
        <v>15</v>
      </c>
      <c r="B209" s="43" t="s">
        <v>195</v>
      </c>
      <c r="C209" s="134" t="str">
        <f>IF(VLOOKUP(B209,'Pivot Table'!$B$5:$G$2000,3,FALSE)=1,"Yes","No")</f>
        <v>Yes</v>
      </c>
      <c r="D209" s="170" t="str">
        <f t="shared" si="344"/>
        <v>Yes</v>
      </c>
      <c r="E209" s="172"/>
      <c r="F209" s="214">
        <v>41487</v>
      </c>
      <c r="G209" s="125" t="s">
        <v>1127</v>
      </c>
      <c r="H209" s="125" t="s">
        <v>1127</v>
      </c>
      <c r="I209" s="172"/>
      <c r="J209" s="172" t="s">
        <v>713</v>
      </c>
      <c r="K209" s="45" t="str">
        <f t="shared" si="345"/>
        <v>15</v>
      </c>
      <c r="L209" s="45" t="str">
        <f t="shared" si="346"/>
        <v>15X</v>
      </c>
      <c r="M209" s="113">
        <v>41487</v>
      </c>
      <c r="N209" s="252"/>
      <c r="O209" s="135" t="str">
        <f>IF(VLOOKUP(B209,'Pivot Table'!$B$5:$G$2000,2,FALSE)=1,"Yes","No")</f>
        <v>Yes</v>
      </c>
      <c r="P209" s="177" t="str">
        <f t="shared" si="347"/>
        <v>Yes</v>
      </c>
      <c r="Q209" s="177"/>
      <c r="R209" s="107">
        <v>41334</v>
      </c>
      <c r="S209" s="107" t="s">
        <v>1127</v>
      </c>
      <c r="T209" s="177"/>
      <c r="U209" s="177" t="s">
        <v>713</v>
      </c>
      <c r="V209" s="135" t="str">
        <f t="shared" si="348"/>
        <v>15</v>
      </c>
      <c r="W209" s="150" t="str">
        <f t="shared" si="349"/>
        <v>15X</v>
      </c>
      <c r="X209" s="107">
        <v>41426</v>
      </c>
      <c r="Y209" s="219"/>
      <c r="Z209" s="192" t="str">
        <f>IF(VLOOKUP(B209,'Pivot Table'!$B$5:$G$2000,5,FALSE)=1,"Yes","No")</f>
        <v>No</v>
      </c>
      <c r="AA209" s="192" t="str">
        <f>IF(VLOOKUP(B209,'Pivot Table'!$B$5:$G$2000,4,FALSE)=1,"Yes","No")</f>
        <v>No</v>
      </c>
      <c r="AB209" s="190" t="str">
        <f t="shared" si="325"/>
        <v xml:space="preserve"> </v>
      </c>
      <c r="AC209" s="190"/>
      <c r="AD209" s="190"/>
      <c r="AE209" s="191"/>
      <c r="AF209" s="190"/>
      <c r="AG209" s="190"/>
      <c r="AH209" s="189" t="str">
        <f t="shared" si="350"/>
        <v>15</v>
      </c>
      <c r="AI209" s="196" t="str">
        <f t="shared" si="351"/>
        <v>15</v>
      </c>
      <c r="AJ209" s="456"/>
      <c r="AK209" s="651"/>
      <c r="AL209" s="634">
        <f t="shared" si="352"/>
        <v>1</v>
      </c>
      <c r="AM209" s="634">
        <f t="shared" si="353"/>
        <v>1</v>
      </c>
      <c r="AN209" s="635">
        <f t="shared" si="354"/>
        <v>0</v>
      </c>
      <c r="AO209" s="636">
        <f t="shared" si="326"/>
        <v>2</v>
      </c>
      <c r="AP209" s="634">
        <f t="shared" si="355"/>
        <v>1</v>
      </c>
      <c r="AQ209" s="634">
        <f t="shared" si="356"/>
        <v>1</v>
      </c>
      <c r="AR209" s="634">
        <f t="shared" si="357"/>
        <v>0</v>
      </c>
      <c r="AS209" s="637">
        <f t="shared" si="327"/>
        <v>2</v>
      </c>
      <c r="AT209" s="638" t="str">
        <f t="shared" si="328"/>
        <v>F</v>
      </c>
      <c r="AU209" s="634">
        <f t="shared" si="358"/>
        <v>0</v>
      </c>
      <c r="AV209" s="634">
        <f t="shared" si="359"/>
        <v>0</v>
      </c>
      <c r="AW209" s="675" t="s">
        <v>1127</v>
      </c>
      <c r="AX209" s="639" t="str">
        <f t="shared" si="360"/>
        <v>15Yes</v>
      </c>
      <c r="AY209" s="639" t="str">
        <f t="shared" si="361"/>
        <v>15Yes</v>
      </c>
      <c r="AZ209" s="639" t="str">
        <f t="shared" si="362"/>
        <v>15No</v>
      </c>
      <c r="BA209" s="634" t="str">
        <f t="shared" si="363"/>
        <v>15X</v>
      </c>
      <c r="BB209" s="634" t="str">
        <f t="shared" si="364"/>
        <v>15X</v>
      </c>
      <c r="BC209" s="634" t="str">
        <f t="shared" si="365"/>
        <v>15</v>
      </c>
      <c r="BD209" s="640" t="str">
        <f t="shared" si="329"/>
        <v xml:space="preserve"> </v>
      </c>
      <c r="BE209" s="640" t="str">
        <f t="shared" si="330"/>
        <v xml:space="preserve"> </v>
      </c>
      <c r="BF209" s="640" t="str">
        <f t="shared" si="331"/>
        <v xml:space="preserve"> </v>
      </c>
      <c r="BG209" s="640" t="str">
        <f t="shared" si="332"/>
        <v xml:space="preserve"> </v>
      </c>
      <c r="BH209" s="640" t="str">
        <f t="shared" si="333"/>
        <v xml:space="preserve"> </v>
      </c>
      <c r="BI209" s="677" t="str">
        <f t="shared" si="334"/>
        <v xml:space="preserve"> </v>
      </c>
      <c r="BJ209" s="640" t="str">
        <f t="shared" si="335"/>
        <v xml:space="preserve"> </v>
      </c>
      <c r="BK209" s="305" t="str">
        <f t="shared" si="336"/>
        <v xml:space="preserve"> </v>
      </c>
      <c r="BL209" s="523" t="str">
        <f t="shared" si="366"/>
        <v>F</v>
      </c>
      <c r="BM209" s="640" t="str">
        <f t="shared" si="337"/>
        <v xml:space="preserve"> </v>
      </c>
      <c r="BN209" s="640" t="str">
        <f t="shared" si="338"/>
        <v xml:space="preserve"> </v>
      </c>
      <c r="BO209" s="640" t="str">
        <f t="shared" si="339"/>
        <v xml:space="preserve"> </v>
      </c>
      <c r="BP209" s="640" t="str">
        <f t="shared" si="340"/>
        <v xml:space="preserve"> </v>
      </c>
      <c r="BQ209" s="640" t="str">
        <f t="shared" si="341"/>
        <v xml:space="preserve"> </v>
      </c>
      <c r="BR209" s="634">
        <f t="shared" si="342"/>
        <v>0</v>
      </c>
      <c r="BS209" s="728"/>
      <c r="BT209" s="640" t="str">
        <f t="shared" si="343"/>
        <v xml:space="preserve"> </v>
      </c>
    </row>
    <row r="210" spans="1:72" s="47" customFormat="1" ht="15" customHeight="1" x14ac:dyDescent="0.3">
      <c r="A210" s="43" t="s">
        <v>15</v>
      </c>
      <c r="B210" s="43" t="s">
        <v>196</v>
      </c>
      <c r="C210" s="134" t="str">
        <f>IF(VLOOKUP(B210,'Pivot Table'!$B$5:$G$2000,3,FALSE)=1,"Yes","No")</f>
        <v>Yes</v>
      </c>
      <c r="D210" s="170" t="str">
        <f t="shared" si="344"/>
        <v>Yes</v>
      </c>
      <c r="E210" s="172"/>
      <c r="F210" s="214">
        <v>41487</v>
      </c>
      <c r="G210" s="125" t="s">
        <v>1127</v>
      </c>
      <c r="H210" s="125" t="s">
        <v>1127</v>
      </c>
      <c r="I210" s="172"/>
      <c r="J210" s="172" t="s">
        <v>713</v>
      </c>
      <c r="K210" s="45" t="str">
        <f t="shared" si="345"/>
        <v>15</v>
      </c>
      <c r="L210" s="45" t="str">
        <f t="shared" si="346"/>
        <v>15X</v>
      </c>
      <c r="M210" s="113">
        <v>41487</v>
      </c>
      <c r="N210" s="252"/>
      <c r="O210" s="135" t="str">
        <f>IF(VLOOKUP(B210,'Pivot Table'!$B$5:$G$2000,2,FALSE)=1,"Yes","No")</f>
        <v>Yes</v>
      </c>
      <c r="P210" s="177" t="str">
        <f t="shared" si="347"/>
        <v>Yes</v>
      </c>
      <c r="Q210" s="177"/>
      <c r="R210" s="107">
        <v>41334</v>
      </c>
      <c r="S210" s="107" t="s">
        <v>1127</v>
      </c>
      <c r="T210" s="177"/>
      <c r="U210" s="177" t="s">
        <v>713</v>
      </c>
      <c r="V210" s="135" t="str">
        <f t="shared" si="348"/>
        <v>15</v>
      </c>
      <c r="W210" s="150" t="str">
        <f t="shared" si="349"/>
        <v>15X</v>
      </c>
      <c r="X210" s="107">
        <v>41426</v>
      </c>
      <c r="Y210" s="219"/>
      <c r="Z210" s="192" t="str">
        <f>IF(VLOOKUP(B210,'Pivot Table'!$B$5:$G$2000,5,FALSE)=1,"Yes","No")</f>
        <v>No</v>
      </c>
      <c r="AA210" s="192" t="str">
        <f>IF(VLOOKUP(B210,'Pivot Table'!$B$5:$G$2000,4,FALSE)=1,"Yes","No")</f>
        <v>No</v>
      </c>
      <c r="AB210" s="190" t="str">
        <f t="shared" si="325"/>
        <v xml:space="preserve"> </v>
      </c>
      <c r="AC210" s="190"/>
      <c r="AD210" s="190"/>
      <c r="AE210" s="191"/>
      <c r="AF210" s="190"/>
      <c r="AG210" s="190"/>
      <c r="AH210" s="189" t="str">
        <f t="shared" si="350"/>
        <v>15</v>
      </c>
      <c r="AI210" s="196" t="str">
        <f t="shared" si="351"/>
        <v>15</v>
      </c>
      <c r="AJ210" s="456"/>
      <c r="AK210" s="651"/>
      <c r="AL210" s="634">
        <f t="shared" si="352"/>
        <v>1</v>
      </c>
      <c r="AM210" s="634">
        <f t="shared" si="353"/>
        <v>1</v>
      </c>
      <c r="AN210" s="635">
        <f t="shared" si="354"/>
        <v>0</v>
      </c>
      <c r="AO210" s="636">
        <f t="shared" si="326"/>
        <v>2</v>
      </c>
      <c r="AP210" s="634">
        <f t="shared" si="355"/>
        <v>1</v>
      </c>
      <c r="AQ210" s="634">
        <f t="shared" si="356"/>
        <v>1</v>
      </c>
      <c r="AR210" s="634">
        <f t="shared" si="357"/>
        <v>0</v>
      </c>
      <c r="AS210" s="637">
        <f t="shared" si="327"/>
        <v>2</v>
      </c>
      <c r="AT210" s="638" t="str">
        <f t="shared" si="328"/>
        <v>F</v>
      </c>
      <c r="AU210" s="634">
        <f t="shared" si="358"/>
        <v>0</v>
      </c>
      <c r="AV210" s="634">
        <f t="shared" si="359"/>
        <v>0</v>
      </c>
      <c r="AW210" s="675" t="s">
        <v>1127</v>
      </c>
      <c r="AX210" s="639" t="str">
        <f t="shared" si="360"/>
        <v>15Yes</v>
      </c>
      <c r="AY210" s="639" t="str">
        <f t="shared" si="361"/>
        <v>15Yes</v>
      </c>
      <c r="AZ210" s="639" t="str">
        <f t="shared" si="362"/>
        <v>15No</v>
      </c>
      <c r="BA210" s="634" t="str">
        <f t="shared" si="363"/>
        <v>15X</v>
      </c>
      <c r="BB210" s="634" t="str">
        <f t="shared" si="364"/>
        <v>15X</v>
      </c>
      <c r="BC210" s="634" t="str">
        <f t="shared" si="365"/>
        <v>15</v>
      </c>
      <c r="BD210" s="640" t="str">
        <f t="shared" si="329"/>
        <v xml:space="preserve"> </v>
      </c>
      <c r="BE210" s="640" t="str">
        <f t="shared" si="330"/>
        <v xml:space="preserve"> </v>
      </c>
      <c r="BF210" s="640" t="str">
        <f t="shared" si="331"/>
        <v xml:space="preserve"> </v>
      </c>
      <c r="BG210" s="640" t="str">
        <f t="shared" si="332"/>
        <v xml:space="preserve"> </v>
      </c>
      <c r="BH210" s="640" t="str">
        <f t="shared" si="333"/>
        <v xml:space="preserve"> </v>
      </c>
      <c r="BI210" s="677" t="str">
        <f t="shared" si="334"/>
        <v xml:space="preserve"> </v>
      </c>
      <c r="BJ210" s="640" t="str">
        <f t="shared" si="335"/>
        <v xml:space="preserve"> </v>
      </c>
      <c r="BK210" s="305" t="str">
        <f t="shared" si="336"/>
        <v xml:space="preserve"> </v>
      </c>
      <c r="BL210" s="523" t="str">
        <f t="shared" si="366"/>
        <v>F</v>
      </c>
      <c r="BM210" s="640" t="str">
        <f t="shared" si="337"/>
        <v xml:space="preserve"> </v>
      </c>
      <c r="BN210" s="640" t="str">
        <f t="shared" si="338"/>
        <v xml:space="preserve"> </v>
      </c>
      <c r="BO210" s="640" t="str">
        <f t="shared" si="339"/>
        <v xml:space="preserve"> </v>
      </c>
      <c r="BP210" s="640" t="str">
        <f t="shared" si="340"/>
        <v xml:space="preserve"> </v>
      </c>
      <c r="BQ210" s="640" t="str">
        <f t="shared" si="341"/>
        <v xml:space="preserve"> </v>
      </c>
      <c r="BR210" s="634">
        <f t="shared" si="342"/>
        <v>0</v>
      </c>
      <c r="BS210" s="728"/>
      <c r="BT210" s="640" t="str">
        <f t="shared" si="343"/>
        <v xml:space="preserve"> </v>
      </c>
    </row>
    <row r="211" spans="1:72" s="47" customFormat="1" ht="15" customHeight="1" x14ac:dyDescent="0.3">
      <c r="A211" s="43" t="s">
        <v>15</v>
      </c>
      <c r="B211" s="43" t="s">
        <v>197</v>
      </c>
      <c r="C211" s="134" t="str">
        <f>IF(VLOOKUP(B211,'Pivot Table'!$B$5:$G$2000,3,FALSE)=1,"Yes","No")</f>
        <v>Yes</v>
      </c>
      <c r="D211" s="170" t="str">
        <f t="shared" si="344"/>
        <v>Yes</v>
      </c>
      <c r="E211" s="172"/>
      <c r="F211" s="214">
        <v>41487</v>
      </c>
      <c r="G211" s="125" t="s">
        <v>1127</v>
      </c>
      <c r="H211" s="125" t="s">
        <v>1127</v>
      </c>
      <c r="I211" s="172"/>
      <c r="J211" s="172" t="s">
        <v>713</v>
      </c>
      <c r="K211" s="45" t="str">
        <f t="shared" si="345"/>
        <v>15</v>
      </c>
      <c r="L211" s="45" t="str">
        <f t="shared" si="346"/>
        <v>15X</v>
      </c>
      <c r="M211" s="113">
        <v>41487</v>
      </c>
      <c r="N211" s="252"/>
      <c r="O211" s="135" t="str">
        <f>IF(VLOOKUP(B211,'Pivot Table'!$B$5:$G$2000,2,FALSE)=1,"Yes","No")</f>
        <v>Yes</v>
      </c>
      <c r="P211" s="177" t="str">
        <f t="shared" si="347"/>
        <v>Yes</v>
      </c>
      <c r="Q211" s="177"/>
      <c r="R211" s="107">
        <v>41334</v>
      </c>
      <c r="S211" s="107" t="s">
        <v>1127</v>
      </c>
      <c r="T211" s="177"/>
      <c r="U211" s="177" t="s">
        <v>713</v>
      </c>
      <c r="V211" s="135" t="str">
        <f t="shared" si="348"/>
        <v>15</v>
      </c>
      <c r="W211" s="150" t="str">
        <f t="shared" si="349"/>
        <v>15X</v>
      </c>
      <c r="X211" s="107">
        <v>41426</v>
      </c>
      <c r="Y211" s="219"/>
      <c r="Z211" s="192" t="str">
        <f>IF(VLOOKUP(B211,'Pivot Table'!$B$5:$G$2000,5,FALSE)=1,"Yes","No")</f>
        <v>No</v>
      </c>
      <c r="AA211" s="192" t="str">
        <f>IF(VLOOKUP(B211,'Pivot Table'!$B$5:$G$2000,4,FALSE)=1,"Yes","No")</f>
        <v>No</v>
      </c>
      <c r="AB211" s="190" t="str">
        <f t="shared" si="325"/>
        <v xml:space="preserve"> </v>
      </c>
      <c r="AC211" s="190"/>
      <c r="AD211" s="190"/>
      <c r="AE211" s="191"/>
      <c r="AF211" s="190"/>
      <c r="AG211" s="190"/>
      <c r="AH211" s="189" t="str">
        <f t="shared" si="350"/>
        <v>15</v>
      </c>
      <c r="AI211" s="196" t="str">
        <f t="shared" si="351"/>
        <v>15</v>
      </c>
      <c r="AJ211" s="456"/>
      <c r="AK211" s="651"/>
      <c r="AL211" s="634">
        <f t="shared" si="352"/>
        <v>1</v>
      </c>
      <c r="AM211" s="634">
        <f t="shared" si="353"/>
        <v>1</v>
      </c>
      <c r="AN211" s="635">
        <f t="shared" si="354"/>
        <v>0</v>
      </c>
      <c r="AO211" s="636">
        <f t="shared" si="326"/>
        <v>2</v>
      </c>
      <c r="AP211" s="634">
        <f t="shared" si="355"/>
        <v>1</v>
      </c>
      <c r="AQ211" s="634">
        <f t="shared" si="356"/>
        <v>1</v>
      </c>
      <c r="AR211" s="634">
        <f t="shared" si="357"/>
        <v>0</v>
      </c>
      <c r="AS211" s="637">
        <f t="shared" si="327"/>
        <v>2</v>
      </c>
      <c r="AT211" s="638" t="str">
        <f t="shared" si="328"/>
        <v>F</v>
      </c>
      <c r="AU211" s="634">
        <f t="shared" si="358"/>
        <v>0</v>
      </c>
      <c r="AV211" s="634">
        <f t="shared" si="359"/>
        <v>0</v>
      </c>
      <c r="AW211" s="675" t="s">
        <v>1127</v>
      </c>
      <c r="AX211" s="639" t="str">
        <f t="shared" si="360"/>
        <v>15Yes</v>
      </c>
      <c r="AY211" s="639" t="str">
        <f t="shared" si="361"/>
        <v>15Yes</v>
      </c>
      <c r="AZ211" s="639" t="str">
        <f t="shared" si="362"/>
        <v>15No</v>
      </c>
      <c r="BA211" s="634" t="str">
        <f t="shared" si="363"/>
        <v>15X</v>
      </c>
      <c r="BB211" s="634" t="str">
        <f t="shared" si="364"/>
        <v>15X</v>
      </c>
      <c r="BC211" s="634" t="str">
        <f t="shared" si="365"/>
        <v>15</v>
      </c>
      <c r="BD211" s="640" t="str">
        <f t="shared" si="329"/>
        <v xml:space="preserve"> </v>
      </c>
      <c r="BE211" s="640" t="str">
        <f t="shared" si="330"/>
        <v xml:space="preserve"> </v>
      </c>
      <c r="BF211" s="640" t="str">
        <f t="shared" si="331"/>
        <v xml:space="preserve"> </v>
      </c>
      <c r="BG211" s="640" t="str">
        <f t="shared" si="332"/>
        <v xml:space="preserve"> </v>
      </c>
      <c r="BH211" s="640" t="str">
        <f t="shared" si="333"/>
        <v xml:space="preserve"> </v>
      </c>
      <c r="BI211" s="677" t="str">
        <f t="shared" si="334"/>
        <v xml:space="preserve"> </v>
      </c>
      <c r="BJ211" s="640" t="str">
        <f t="shared" si="335"/>
        <v xml:space="preserve"> </v>
      </c>
      <c r="BK211" s="305" t="str">
        <f t="shared" si="336"/>
        <v xml:space="preserve"> </v>
      </c>
      <c r="BL211" s="523" t="str">
        <f t="shared" si="366"/>
        <v>F</v>
      </c>
      <c r="BM211" s="640" t="str">
        <f t="shared" si="337"/>
        <v xml:space="preserve"> </v>
      </c>
      <c r="BN211" s="640" t="str">
        <f t="shared" si="338"/>
        <v xml:space="preserve"> </v>
      </c>
      <c r="BO211" s="640" t="str">
        <f t="shared" si="339"/>
        <v xml:space="preserve"> </v>
      </c>
      <c r="BP211" s="640" t="str">
        <f t="shared" si="340"/>
        <v xml:space="preserve"> </v>
      </c>
      <c r="BQ211" s="640" t="str">
        <f t="shared" si="341"/>
        <v xml:space="preserve"> </v>
      </c>
      <c r="BR211" s="634">
        <f t="shared" si="342"/>
        <v>0</v>
      </c>
      <c r="BS211" s="728"/>
      <c r="BT211" s="640" t="str">
        <f t="shared" si="343"/>
        <v xml:space="preserve"> </v>
      </c>
    </row>
    <row r="212" spans="1:72" s="47" customFormat="1" ht="15" customHeight="1" x14ac:dyDescent="0.3">
      <c r="A212" s="43" t="s">
        <v>15</v>
      </c>
      <c r="B212" s="43" t="s">
        <v>198</v>
      </c>
      <c r="C212" s="134" t="str">
        <f>IF(VLOOKUP(B212,'Pivot Table'!$B$5:$G$2000,3,FALSE)=1,"Yes","No")</f>
        <v>Yes</v>
      </c>
      <c r="D212" s="170" t="str">
        <f t="shared" si="344"/>
        <v>Yes</v>
      </c>
      <c r="E212" s="172"/>
      <c r="F212" s="214">
        <v>41306</v>
      </c>
      <c r="G212" s="125" t="s">
        <v>1127</v>
      </c>
      <c r="H212" s="125" t="s">
        <v>1127</v>
      </c>
      <c r="I212" s="172"/>
      <c r="J212" s="172" t="s">
        <v>713</v>
      </c>
      <c r="K212" s="45" t="str">
        <f t="shared" si="345"/>
        <v>15</v>
      </c>
      <c r="L212" s="45" t="str">
        <f t="shared" si="346"/>
        <v>15X</v>
      </c>
      <c r="M212" s="113">
        <v>41334</v>
      </c>
      <c r="N212" s="252"/>
      <c r="O212" s="135" t="str">
        <f>IF(VLOOKUP(B212,'Pivot Table'!$B$5:$G$2000,2,FALSE)=1,"Yes","No")</f>
        <v>Yes</v>
      </c>
      <c r="P212" s="177" t="str">
        <f t="shared" si="347"/>
        <v>Yes</v>
      </c>
      <c r="Q212" s="177"/>
      <c r="R212" s="107">
        <v>41214</v>
      </c>
      <c r="S212" s="107" t="s">
        <v>1127</v>
      </c>
      <c r="T212" s="177"/>
      <c r="U212" s="177" t="s">
        <v>713</v>
      </c>
      <c r="V212" s="135" t="str">
        <f t="shared" si="348"/>
        <v>15</v>
      </c>
      <c r="W212" s="150" t="str">
        <f t="shared" si="349"/>
        <v>15X</v>
      </c>
      <c r="X212" s="107">
        <v>41275</v>
      </c>
      <c r="Y212" s="219"/>
      <c r="Z212" s="192" t="str">
        <f>IF(VLOOKUP(B212,'Pivot Table'!$B$5:$G$2000,5,FALSE)=1,"Yes","No")</f>
        <v>No</v>
      </c>
      <c r="AA212" s="192" t="str">
        <f>IF(VLOOKUP(B212,'Pivot Table'!$B$5:$G$2000,4,FALSE)=1,"Yes","No")</f>
        <v>No</v>
      </c>
      <c r="AB212" s="190" t="str">
        <f t="shared" si="325"/>
        <v xml:space="preserve"> </v>
      </c>
      <c r="AC212" s="190"/>
      <c r="AD212" s="190"/>
      <c r="AE212" s="191"/>
      <c r="AF212" s="190"/>
      <c r="AG212" s="190"/>
      <c r="AH212" s="189" t="str">
        <f t="shared" si="350"/>
        <v>15</v>
      </c>
      <c r="AI212" s="196" t="str">
        <f t="shared" si="351"/>
        <v>15</v>
      </c>
      <c r="AJ212" s="456"/>
      <c r="AK212" s="651"/>
      <c r="AL212" s="634">
        <f t="shared" si="352"/>
        <v>1</v>
      </c>
      <c r="AM212" s="634">
        <f t="shared" si="353"/>
        <v>1</v>
      </c>
      <c r="AN212" s="635">
        <f t="shared" si="354"/>
        <v>0</v>
      </c>
      <c r="AO212" s="636">
        <f t="shared" si="326"/>
        <v>2</v>
      </c>
      <c r="AP212" s="634">
        <f t="shared" si="355"/>
        <v>1</v>
      </c>
      <c r="AQ212" s="634">
        <f t="shared" si="356"/>
        <v>1</v>
      </c>
      <c r="AR212" s="634">
        <f t="shared" si="357"/>
        <v>0</v>
      </c>
      <c r="AS212" s="637">
        <f t="shared" si="327"/>
        <v>2</v>
      </c>
      <c r="AT212" s="638" t="str">
        <f t="shared" si="328"/>
        <v>F</v>
      </c>
      <c r="AU212" s="634">
        <f t="shared" si="358"/>
        <v>0</v>
      </c>
      <c r="AV212" s="634">
        <f t="shared" si="359"/>
        <v>0</v>
      </c>
      <c r="AW212" s="675" t="s">
        <v>1127</v>
      </c>
      <c r="AX212" s="639" t="str">
        <f t="shared" si="360"/>
        <v>15Yes</v>
      </c>
      <c r="AY212" s="639" t="str">
        <f t="shared" si="361"/>
        <v>15Yes</v>
      </c>
      <c r="AZ212" s="639" t="str">
        <f t="shared" si="362"/>
        <v>15No</v>
      </c>
      <c r="BA212" s="634" t="str">
        <f t="shared" si="363"/>
        <v>15X</v>
      </c>
      <c r="BB212" s="634" t="str">
        <f t="shared" si="364"/>
        <v>15X</v>
      </c>
      <c r="BC212" s="634" t="str">
        <f t="shared" si="365"/>
        <v>15</v>
      </c>
      <c r="BD212" s="640" t="str">
        <f t="shared" si="329"/>
        <v xml:space="preserve"> </v>
      </c>
      <c r="BE212" s="640" t="str">
        <f t="shared" si="330"/>
        <v xml:space="preserve"> </v>
      </c>
      <c r="BF212" s="640" t="str">
        <f t="shared" si="331"/>
        <v xml:space="preserve"> </v>
      </c>
      <c r="BG212" s="640" t="str">
        <f t="shared" si="332"/>
        <v xml:space="preserve"> </v>
      </c>
      <c r="BH212" s="640" t="str">
        <f t="shared" si="333"/>
        <v xml:space="preserve"> </v>
      </c>
      <c r="BI212" s="677" t="str">
        <f t="shared" si="334"/>
        <v xml:space="preserve"> </v>
      </c>
      <c r="BJ212" s="640" t="str">
        <f t="shared" si="335"/>
        <v xml:space="preserve"> </v>
      </c>
      <c r="BK212" s="305" t="str">
        <f t="shared" si="336"/>
        <v xml:space="preserve"> </v>
      </c>
      <c r="BL212" s="523" t="str">
        <f t="shared" si="366"/>
        <v>F</v>
      </c>
      <c r="BM212" s="640" t="str">
        <f t="shared" si="337"/>
        <v xml:space="preserve"> </v>
      </c>
      <c r="BN212" s="640" t="str">
        <f t="shared" si="338"/>
        <v xml:space="preserve"> </v>
      </c>
      <c r="BO212" s="640" t="str">
        <f t="shared" si="339"/>
        <v xml:space="preserve"> </v>
      </c>
      <c r="BP212" s="640" t="str">
        <f t="shared" si="340"/>
        <v xml:space="preserve"> </v>
      </c>
      <c r="BQ212" s="640" t="str">
        <f t="shared" si="341"/>
        <v xml:space="preserve"> </v>
      </c>
      <c r="BR212" s="634">
        <f t="shared" si="342"/>
        <v>0</v>
      </c>
      <c r="BS212" s="728"/>
      <c r="BT212" s="640" t="str">
        <f t="shared" si="343"/>
        <v xml:space="preserve"> </v>
      </c>
    </row>
    <row r="213" spans="1:72" s="47" customFormat="1" ht="15" customHeight="1" x14ac:dyDescent="0.3">
      <c r="A213" s="43" t="s">
        <v>15</v>
      </c>
      <c r="B213" s="43" t="s">
        <v>199</v>
      </c>
      <c r="C213" s="134" t="str">
        <f>IF(VLOOKUP(B213,'Pivot Table'!$B$5:$G$2000,3,FALSE)=1,"Yes","No")</f>
        <v>Yes</v>
      </c>
      <c r="D213" s="170" t="str">
        <f t="shared" si="344"/>
        <v>Yes</v>
      </c>
      <c r="E213" s="172"/>
      <c r="F213" s="113">
        <v>41334</v>
      </c>
      <c r="G213" s="125" t="s">
        <v>1127</v>
      </c>
      <c r="H213" s="125" t="s">
        <v>1127</v>
      </c>
      <c r="I213" s="172"/>
      <c r="J213" s="172" t="s">
        <v>713</v>
      </c>
      <c r="K213" s="45" t="str">
        <f t="shared" si="345"/>
        <v>15</v>
      </c>
      <c r="L213" s="45" t="str">
        <f t="shared" si="346"/>
        <v>15X</v>
      </c>
      <c r="M213" s="113">
        <v>41365</v>
      </c>
      <c r="N213" s="252"/>
      <c r="O213" s="135" t="str">
        <f>IF(VLOOKUP(B213,'Pivot Table'!$B$5:$G$2000,2,FALSE)=1,"Yes","No")</f>
        <v>Yes</v>
      </c>
      <c r="P213" s="177" t="str">
        <f t="shared" si="347"/>
        <v>Yes</v>
      </c>
      <c r="Q213" s="177"/>
      <c r="R213" s="107">
        <v>41214</v>
      </c>
      <c r="S213" s="107" t="s">
        <v>1127</v>
      </c>
      <c r="T213" s="177"/>
      <c r="U213" s="177" t="s">
        <v>713</v>
      </c>
      <c r="V213" s="135" t="str">
        <f t="shared" si="348"/>
        <v>15</v>
      </c>
      <c r="W213" s="150" t="str">
        <f t="shared" si="349"/>
        <v>15X</v>
      </c>
      <c r="X213" s="107">
        <v>41244</v>
      </c>
      <c r="Y213" s="219"/>
      <c r="Z213" s="192" t="str">
        <f>IF(VLOOKUP(B213,'Pivot Table'!$B$5:$G$2000,5,FALSE)=1,"Yes","No")</f>
        <v>No</v>
      </c>
      <c r="AA213" s="192" t="str">
        <f>IF(VLOOKUP(B213,'Pivot Table'!$B$5:$G$2000,4,FALSE)=1,"Yes","No")</f>
        <v>No</v>
      </c>
      <c r="AB213" s="190" t="str">
        <f t="shared" si="325"/>
        <v xml:space="preserve"> </v>
      </c>
      <c r="AC213" s="190"/>
      <c r="AD213" s="190"/>
      <c r="AE213" s="191"/>
      <c r="AF213" s="190"/>
      <c r="AG213" s="190"/>
      <c r="AH213" s="189" t="str">
        <f t="shared" si="350"/>
        <v>15</v>
      </c>
      <c r="AI213" s="196" t="str">
        <f t="shared" si="351"/>
        <v>15</v>
      </c>
      <c r="AJ213" s="456"/>
      <c r="AK213" s="651"/>
      <c r="AL213" s="634">
        <f t="shared" si="352"/>
        <v>1</v>
      </c>
      <c r="AM213" s="634">
        <f t="shared" si="353"/>
        <v>1</v>
      </c>
      <c r="AN213" s="635">
        <f t="shared" si="354"/>
        <v>0</v>
      </c>
      <c r="AO213" s="636">
        <f t="shared" si="326"/>
        <v>2</v>
      </c>
      <c r="AP213" s="634">
        <f t="shared" si="355"/>
        <v>1</v>
      </c>
      <c r="AQ213" s="634">
        <f t="shared" si="356"/>
        <v>1</v>
      </c>
      <c r="AR213" s="634">
        <f t="shared" si="357"/>
        <v>0</v>
      </c>
      <c r="AS213" s="637">
        <f t="shared" si="327"/>
        <v>2</v>
      </c>
      <c r="AT213" s="638" t="str">
        <f t="shared" si="328"/>
        <v>F</v>
      </c>
      <c r="AU213" s="634">
        <f t="shared" si="358"/>
        <v>0</v>
      </c>
      <c r="AV213" s="634">
        <f t="shared" si="359"/>
        <v>0</v>
      </c>
      <c r="AW213" s="675" t="s">
        <v>1127</v>
      </c>
      <c r="AX213" s="639" t="str">
        <f t="shared" si="360"/>
        <v>15Yes</v>
      </c>
      <c r="AY213" s="639" t="str">
        <f t="shared" si="361"/>
        <v>15Yes</v>
      </c>
      <c r="AZ213" s="639" t="str">
        <f t="shared" si="362"/>
        <v>15No</v>
      </c>
      <c r="BA213" s="634" t="str">
        <f t="shared" si="363"/>
        <v>15X</v>
      </c>
      <c r="BB213" s="634" t="str">
        <f t="shared" si="364"/>
        <v>15X</v>
      </c>
      <c r="BC213" s="634" t="str">
        <f t="shared" si="365"/>
        <v>15</v>
      </c>
      <c r="BD213" s="640" t="str">
        <f t="shared" si="329"/>
        <v xml:space="preserve"> </v>
      </c>
      <c r="BE213" s="640" t="str">
        <f t="shared" si="330"/>
        <v xml:space="preserve"> </v>
      </c>
      <c r="BF213" s="640" t="str">
        <f t="shared" si="331"/>
        <v xml:space="preserve"> </v>
      </c>
      <c r="BG213" s="640" t="str">
        <f t="shared" si="332"/>
        <v xml:space="preserve"> </v>
      </c>
      <c r="BH213" s="640" t="str">
        <f t="shared" si="333"/>
        <v xml:space="preserve"> </v>
      </c>
      <c r="BI213" s="677" t="str">
        <f t="shared" si="334"/>
        <v xml:space="preserve"> </v>
      </c>
      <c r="BJ213" s="640" t="str">
        <f t="shared" si="335"/>
        <v xml:space="preserve"> </v>
      </c>
      <c r="BK213" s="305" t="str">
        <f t="shared" si="336"/>
        <v xml:space="preserve"> </v>
      </c>
      <c r="BL213" s="523" t="str">
        <f t="shared" si="366"/>
        <v>F</v>
      </c>
      <c r="BM213" s="640" t="str">
        <f t="shared" si="337"/>
        <v xml:space="preserve"> </v>
      </c>
      <c r="BN213" s="640" t="str">
        <f t="shared" si="338"/>
        <v xml:space="preserve"> </v>
      </c>
      <c r="BO213" s="640" t="str">
        <f t="shared" si="339"/>
        <v xml:space="preserve"> </v>
      </c>
      <c r="BP213" s="640" t="str">
        <f t="shared" si="340"/>
        <v xml:space="preserve"> </v>
      </c>
      <c r="BQ213" s="640" t="str">
        <f t="shared" si="341"/>
        <v xml:space="preserve"> </v>
      </c>
      <c r="BR213" s="634">
        <f t="shared" si="342"/>
        <v>0</v>
      </c>
      <c r="BS213" s="728"/>
      <c r="BT213" s="640" t="str">
        <f t="shared" si="343"/>
        <v xml:space="preserve"> </v>
      </c>
    </row>
    <row r="214" spans="1:72" s="47" customFormat="1" ht="15" customHeight="1" x14ac:dyDescent="0.3">
      <c r="A214" s="43" t="s">
        <v>15</v>
      </c>
      <c r="B214" s="43" t="s">
        <v>200</v>
      </c>
      <c r="C214" s="134" t="str">
        <f>IF(VLOOKUP(B214,'Pivot Table'!$B$5:$G$2000,3,FALSE)=1,"Yes","No")</f>
        <v>Yes</v>
      </c>
      <c r="D214" s="170" t="str">
        <f t="shared" si="344"/>
        <v>Yes</v>
      </c>
      <c r="E214" s="172"/>
      <c r="F214" s="113">
        <v>41334</v>
      </c>
      <c r="G214" s="125" t="s">
        <v>1127</v>
      </c>
      <c r="H214" s="125" t="s">
        <v>1127</v>
      </c>
      <c r="I214" s="172"/>
      <c r="J214" s="172" t="s">
        <v>713</v>
      </c>
      <c r="K214" s="45" t="str">
        <f t="shared" si="345"/>
        <v>15</v>
      </c>
      <c r="L214" s="45" t="str">
        <f t="shared" si="346"/>
        <v>15X</v>
      </c>
      <c r="M214" s="113">
        <v>41365</v>
      </c>
      <c r="N214" s="252"/>
      <c r="O214" s="135" t="str">
        <f>IF(VLOOKUP(B214,'Pivot Table'!$B$5:$G$2000,2,FALSE)=1,"Yes","No")</f>
        <v>Yes</v>
      </c>
      <c r="P214" s="177" t="str">
        <f t="shared" si="347"/>
        <v>Yes</v>
      </c>
      <c r="Q214" s="177"/>
      <c r="R214" s="107">
        <v>41214</v>
      </c>
      <c r="S214" s="107" t="s">
        <v>1127</v>
      </c>
      <c r="T214" s="177"/>
      <c r="U214" s="177" t="s">
        <v>713</v>
      </c>
      <c r="V214" s="135" t="str">
        <f t="shared" si="348"/>
        <v>15</v>
      </c>
      <c r="W214" s="150" t="str">
        <f t="shared" si="349"/>
        <v>15X</v>
      </c>
      <c r="X214" s="107">
        <v>41275</v>
      </c>
      <c r="Y214" s="219"/>
      <c r="Z214" s="192" t="str">
        <f>IF(VLOOKUP(B214,'Pivot Table'!$B$5:$G$2000,5,FALSE)=1,"Yes","No")</f>
        <v>No</v>
      </c>
      <c r="AA214" s="192" t="str">
        <f>IF(VLOOKUP(B214,'Pivot Table'!$B$5:$G$2000,4,FALSE)=1,"Yes","No")</f>
        <v>No</v>
      </c>
      <c r="AB214" s="190" t="str">
        <f t="shared" si="325"/>
        <v xml:space="preserve"> </v>
      </c>
      <c r="AC214" s="190"/>
      <c r="AD214" s="190"/>
      <c r="AE214" s="191"/>
      <c r="AF214" s="190"/>
      <c r="AG214" s="190"/>
      <c r="AH214" s="189" t="str">
        <f t="shared" si="350"/>
        <v>15</v>
      </c>
      <c r="AI214" s="196" t="str">
        <f t="shared" si="351"/>
        <v>15</v>
      </c>
      <c r="AJ214" s="456"/>
      <c r="AK214" s="651"/>
      <c r="AL214" s="634">
        <f t="shared" si="352"/>
        <v>1</v>
      </c>
      <c r="AM214" s="634">
        <f t="shared" si="353"/>
        <v>1</v>
      </c>
      <c r="AN214" s="635">
        <f t="shared" si="354"/>
        <v>0</v>
      </c>
      <c r="AO214" s="636">
        <f t="shared" si="326"/>
        <v>2</v>
      </c>
      <c r="AP214" s="634">
        <f t="shared" si="355"/>
        <v>1</v>
      </c>
      <c r="AQ214" s="634">
        <f t="shared" si="356"/>
        <v>1</v>
      </c>
      <c r="AR214" s="634">
        <f t="shared" si="357"/>
        <v>0</v>
      </c>
      <c r="AS214" s="637">
        <f t="shared" si="327"/>
        <v>2</v>
      </c>
      <c r="AT214" s="638" t="str">
        <f t="shared" si="328"/>
        <v>F</v>
      </c>
      <c r="AU214" s="634">
        <f t="shared" si="358"/>
        <v>0</v>
      </c>
      <c r="AV214" s="634">
        <f t="shared" si="359"/>
        <v>0</v>
      </c>
      <c r="AW214" s="675" t="s">
        <v>1127</v>
      </c>
      <c r="AX214" s="639" t="str">
        <f t="shared" si="360"/>
        <v>15Yes</v>
      </c>
      <c r="AY214" s="639" t="str">
        <f t="shared" si="361"/>
        <v>15Yes</v>
      </c>
      <c r="AZ214" s="639" t="str">
        <f t="shared" si="362"/>
        <v>15No</v>
      </c>
      <c r="BA214" s="634" t="str">
        <f t="shared" si="363"/>
        <v>15X</v>
      </c>
      <c r="BB214" s="634" t="str">
        <f t="shared" si="364"/>
        <v>15X</v>
      </c>
      <c r="BC214" s="634" t="str">
        <f t="shared" si="365"/>
        <v>15</v>
      </c>
      <c r="BD214" s="640" t="str">
        <f t="shared" si="329"/>
        <v xml:space="preserve"> </v>
      </c>
      <c r="BE214" s="640" t="str">
        <f t="shared" si="330"/>
        <v xml:space="preserve"> </v>
      </c>
      <c r="BF214" s="640" t="str">
        <f t="shared" si="331"/>
        <v xml:space="preserve"> </v>
      </c>
      <c r="BG214" s="640" t="str">
        <f t="shared" si="332"/>
        <v xml:space="preserve"> </v>
      </c>
      <c r="BH214" s="640" t="str">
        <f t="shared" si="333"/>
        <v xml:space="preserve"> </v>
      </c>
      <c r="BI214" s="677" t="str">
        <f t="shared" si="334"/>
        <v xml:space="preserve"> </v>
      </c>
      <c r="BJ214" s="640" t="str">
        <f t="shared" si="335"/>
        <v xml:space="preserve"> </v>
      </c>
      <c r="BK214" s="305" t="str">
        <f t="shared" si="336"/>
        <v xml:space="preserve"> </v>
      </c>
      <c r="BL214" s="523" t="str">
        <f t="shared" si="366"/>
        <v>F</v>
      </c>
      <c r="BM214" s="640" t="str">
        <f t="shared" si="337"/>
        <v xml:space="preserve"> </v>
      </c>
      <c r="BN214" s="640" t="str">
        <f t="shared" si="338"/>
        <v xml:space="preserve"> </v>
      </c>
      <c r="BO214" s="640" t="str">
        <f t="shared" si="339"/>
        <v xml:space="preserve"> </v>
      </c>
      <c r="BP214" s="640" t="str">
        <f t="shared" si="340"/>
        <v xml:space="preserve"> </v>
      </c>
      <c r="BQ214" s="640" t="str">
        <f t="shared" si="341"/>
        <v xml:space="preserve"> </v>
      </c>
      <c r="BR214" s="634">
        <f t="shared" si="342"/>
        <v>0</v>
      </c>
      <c r="BS214" s="728"/>
      <c r="BT214" s="640" t="str">
        <f t="shared" si="343"/>
        <v xml:space="preserve"> </v>
      </c>
    </row>
    <row r="215" spans="1:72" s="47" customFormat="1" ht="15" customHeight="1" x14ac:dyDescent="0.3">
      <c r="A215" s="43" t="s">
        <v>15</v>
      </c>
      <c r="B215" s="43" t="s">
        <v>201</v>
      </c>
      <c r="C215" s="134" t="str">
        <f>IF(VLOOKUP(B215,'Pivot Table'!$B$5:$G$2000,3,FALSE)=1,"Yes","No")</f>
        <v>Yes</v>
      </c>
      <c r="D215" s="170" t="str">
        <f t="shared" si="344"/>
        <v>Yes</v>
      </c>
      <c r="E215" s="172"/>
      <c r="F215" s="113">
        <v>41334</v>
      </c>
      <c r="G215" s="125" t="s">
        <v>1127</v>
      </c>
      <c r="H215" s="125" t="s">
        <v>1127</v>
      </c>
      <c r="I215" s="172"/>
      <c r="J215" s="172" t="s">
        <v>713</v>
      </c>
      <c r="K215" s="45" t="str">
        <f t="shared" si="345"/>
        <v>15</v>
      </c>
      <c r="L215" s="45" t="str">
        <f t="shared" si="346"/>
        <v>15X</v>
      </c>
      <c r="M215" s="113">
        <v>41365</v>
      </c>
      <c r="N215" s="252"/>
      <c r="O215" s="135" t="str">
        <f>IF(VLOOKUP(B215,'Pivot Table'!$B$5:$G$2000,2,FALSE)=1,"Yes","No")</f>
        <v>Yes</v>
      </c>
      <c r="P215" s="177" t="str">
        <f t="shared" si="347"/>
        <v>Yes</v>
      </c>
      <c r="Q215" s="177"/>
      <c r="R215" s="107">
        <v>41214</v>
      </c>
      <c r="S215" s="107" t="s">
        <v>1127</v>
      </c>
      <c r="T215" s="177"/>
      <c r="U215" s="177" t="s">
        <v>713</v>
      </c>
      <c r="V215" s="135" t="str">
        <f t="shared" si="348"/>
        <v>15</v>
      </c>
      <c r="W215" s="150" t="str">
        <f t="shared" si="349"/>
        <v>15X</v>
      </c>
      <c r="X215" s="107">
        <v>41275</v>
      </c>
      <c r="Y215" s="219"/>
      <c r="Z215" s="192" t="str">
        <f>IF(VLOOKUP(B215,'Pivot Table'!$B$5:$G$2000,5,FALSE)=1,"Yes","No")</f>
        <v>No</v>
      </c>
      <c r="AA215" s="192" t="str">
        <f>IF(VLOOKUP(B215,'Pivot Table'!$B$5:$G$2000,4,FALSE)=1,"Yes","No")</f>
        <v>No</v>
      </c>
      <c r="AB215" s="190" t="str">
        <f t="shared" si="325"/>
        <v xml:space="preserve"> </v>
      </c>
      <c r="AC215" s="190"/>
      <c r="AD215" s="190"/>
      <c r="AE215" s="191"/>
      <c r="AF215" s="190"/>
      <c r="AG215" s="190"/>
      <c r="AH215" s="189" t="str">
        <f t="shared" si="350"/>
        <v>15</v>
      </c>
      <c r="AI215" s="196" t="str">
        <f t="shared" si="351"/>
        <v>15</v>
      </c>
      <c r="AJ215" s="456"/>
      <c r="AK215" s="651"/>
      <c r="AL215" s="634">
        <f t="shared" si="352"/>
        <v>1</v>
      </c>
      <c r="AM215" s="634">
        <f t="shared" si="353"/>
        <v>1</v>
      </c>
      <c r="AN215" s="635">
        <f t="shared" si="354"/>
        <v>0</v>
      </c>
      <c r="AO215" s="636">
        <f t="shared" si="326"/>
        <v>2</v>
      </c>
      <c r="AP215" s="634">
        <f t="shared" si="355"/>
        <v>1</v>
      </c>
      <c r="AQ215" s="634">
        <f t="shared" si="356"/>
        <v>1</v>
      </c>
      <c r="AR215" s="634">
        <f t="shared" si="357"/>
        <v>0</v>
      </c>
      <c r="AS215" s="637">
        <f t="shared" si="327"/>
        <v>2</v>
      </c>
      <c r="AT215" s="638" t="str">
        <f t="shared" si="328"/>
        <v>F</v>
      </c>
      <c r="AU215" s="634">
        <f t="shared" si="358"/>
        <v>0</v>
      </c>
      <c r="AV215" s="634">
        <f t="shared" si="359"/>
        <v>0</v>
      </c>
      <c r="AW215" s="675" t="s">
        <v>1127</v>
      </c>
      <c r="AX215" s="639" t="str">
        <f t="shared" si="360"/>
        <v>15Yes</v>
      </c>
      <c r="AY215" s="639" t="str">
        <f t="shared" si="361"/>
        <v>15Yes</v>
      </c>
      <c r="AZ215" s="639" t="str">
        <f t="shared" si="362"/>
        <v>15No</v>
      </c>
      <c r="BA215" s="634" t="str">
        <f t="shared" si="363"/>
        <v>15X</v>
      </c>
      <c r="BB215" s="634" t="str">
        <f t="shared" si="364"/>
        <v>15X</v>
      </c>
      <c r="BC215" s="634" t="str">
        <f t="shared" si="365"/>
        <v>15</v>
      </c>
      <c r="BD215" s="640" t="str">
        <f t="shared" si="329"/>
        <v xml:space="preserve"> </v>
      </c>
      <c r="BE215" s="640" t="str">
        <f t="shared" si="330"/>
        <v xml:space="preserve"> </v>
      </c>
      <c r="BF215" s="640" t="str">
        <f t="shared" si="331"/>
        <v xml:space="preserve"> </v>
      </c>
      <c r="BG215" s="640" t="str">
        <f t="shared" si="332"/>
        <v xml:space="preserve"> </v>
      </c>
      <c r="BH215" s="640" t="str">
        <f t="shared" si="333"/>
        <v xml:space="preserve"> </v>
      </c>
      <c r="BI215" s="677" t="str">
        <f t="shared" si="334"/>
        <v xml:space="preserve"> </v>
      </c>
      <c r="BJ215" s="640" t="str">
        <f t="shared" si="335"/>
        <v xml:space="preserve"> </v>
      </c>
      <c r="BK215" s="305" t="str">
        <f t="shared" si="336"/>
        <v xml:space="preserve"> </v>
      </c>
      <c r="BL215" s="523" t="str">
        <f t="shared" si="366"/>
        <v>F</v>
      </c>
      <c r="BM215" s="640" t="str">
        <f t="shared" si="337"/>
        <v xml:space="preserve"> </v>
      </c>
      <c r="BN215" s="640" t="str">
        <f t="shared" si="338"/>
        <v xml:space="preserve"> </v>
      </c>
      <c r="BO215" s="640" t="str">
        <f t="shared" si="339"/>
        <v xml:space="preserve"> </v>
      </c>
      <c r="BP215" s="640" t="str">
        <f t="shared" si="340"/>
        <v xml:space="preserve"> </v>
      </c>
      <c r="BQ215" s="640" t="str">
        <f t="shared" si="341"/>
        <v xml:space="preserve"> </v>
      </c>
      <c r="BR215" s="634">
        <f t="shared" si="342"/>
        <v>0</v>
      </c>
      <c r="BS215" s="728"/>
      <c r="BT215" s="640" t="str">
        <f t="shared" si="343"/>
        <v xml:space="preserve"> </v>
      </c>
    </row>
    <row r="216" spans="1:72" s="47" customFormat="1" ht="15" customHeight="1" x14ac:dyDescent="0.3">
      <c r="A216" s="43" t="s">
        <v>15</v>
      </c>
      <c r="B216" s="43" t="s">
        <v>202</v>
      </c>
      <c r="C216" s="134" t="str">
        <f>IF(VLOOKUP(B216,'Pivot Table'!$B$5:$G$2000,3,FALSE)=1,"Yes","No")</f>
        <v>Yes</v>
      </c>
      <c r="D216" s="170" t="str">
        <f t="shared" si="344"/>
        <v>Yes</v>
      </c>
      <c r="E216" s="172"/>
      <c r="F216" s="214">
        <v>41487</v>
      </c>
      <c r="G216" s="125" t="s">
        <v>1127</v>
      </c>
      <c r="H216" s="125" t="s">
        <v>1127</v>
      </c>
      <c r="I216" s="172"/>
      <c r="J216" s="172" t="s">
        <v>713</v>
      </c>
      <c r="K216" s="45" t="str">
        <f t="shared" si="345"/>
        <v>15</v>
      </c>
      <c r="L216" s="45" t="str">
        <f t="shared" si="346"/>
        <v>15X</v>
      </c>
      <c r="M216" s="113">
        <v>41487</v>
      </c>
      <c r="N216" s="252"/>
      <c r="O216" s="135" t="str">
        <f>IF(VLOOKUP(B216,'Pivot Table'!$B$5:$G$2000,2,FALSE)=1,"Yes","No")</f>
        <v>Yes</v>
      </c>
      <c r="P216" s="177" t="str">
        <f t="shared" si="347"/>
        <v>Yes</v>
      </c>
      <c r="Q216" s="177"/>
      <c r="R216" s="107">
        <v>41334</v>
      </c>
      <c r="S216" s="107" t="s">
        <v>1127</v>
      </c>
      <c r="T216" s="177"/>
      <c r="U216" s="177" t="s">
        <v>713</v>
      </c>
      <c r="V216" s="135" t="str">
        <f t="shared" si="348"/>
        <v>15</v>
      </c>
      <c r="W216" s="150" t="str">
        <f t="shared" si="349"/>
        <v>15X</v>
      </c>
      <c r="X216" s="107">
        <v>41426</v>
      </c>
      <c r="Y216" s="219"/>
      <c r="Z216" s="192" t="str">
        <f>IF(VLOOKUP(B216,'Pivot Table'!$B$5:$G$2000,5,FALSE)=1,"Yes","No")</f>
        <v>No</v>
      </c>
      <c r="AA216" s="192" t="str">
        <f>IF(VLOOKUP(B216,'Pivot Table'!$B$5:$G$2000,4,FALSE)=1,"Yes","No")</f>
        <v>No</v>
      </c>
      <c r="AB216" s="190" t="str">
        <f t="shared" si="325"/>
        <v xml:space="preserve"> </v>
      </c>
      <c r="AC216" s="190"/>
      <c r="AD216" s="190"/>
      <c r="AE216" s="191"/>
      <c r="AF216" s="190"/>
      <c r="AG216" s="190"/>
      <c r="AH216" s="189" t="str">
        <f t="shared" si="350"/>
        <v>15</v>
      </c>
      <c r="AI216" s="196" t="str">
        <f t="shared" si="351"/>
        <v>15</v>
      </c>
      <c r="AJ216" s="456"/>
      <c r="AK216" s="651"/>
      <c r="AL216" s="634">
        <f t="shared" si="352"/>
        <v>1</v>
      </c>
      <c r="AM216" s="634">
        <f t="shared" si="353"/>
        <v>1</v>
      </c>
      <c r="AN216" s="635">
        <f t="shared" si="354"/>
        <v>0</v>
      </c>
      <c r="AO216" s="636">
        <f t="shared" si="326"/>
        <v>2</v>
      </c>
      <c r="AP216" s="634">
        <f t="shared" si="355"/>
        <v>1</v>
      </c>
      <c r="AQ216" s="634">
        <f t="shared" si="356"/>
        <v>1</v>
      </c>
      <c r="AR216" s="634">
        <f t="shared" si="357"/>
        <v>0</v>
      </c>
      <c r="AS216" s="637">
        <f t="shared" si="327"/>
        <v>2</v>
      </c>
      <c r="AT216" s="638" t="str">
        <f t="shared" si="328"/>
        <v>F</v>
      </c>
      <c r="AU216" s="634">
        <f t="shared" si="358"/>
        <v>0</v>
      </c>
      <c r="AV216" s="634">
        <f t="shared" si="359"/>
        <v>0</v>
      </c>
      <c r="AW216" s="675" t="s">
        <v>1127</v>
      </c>
      <c r="AX216" s="639" t="str">
        <f t="shared" si="360"/>
        <v>15Yes</v>
      </c>
      <c r="AY216" s="639" t="str">
        <f t="shared" si="361"/>
        <v>15Yes</v>
      </c>
      <c r="AZ216" s="639" t="str">
        <f t="shared" si="362"/>
        <v>15No</v>
      </c>
      <c r="BA216" s="634" t="str">
        <f t="shared" si="363"/>
        <v>15X</v>
      </c>
      <c r="BB216" s="634" t="str">
        <f t="shared" si="364"/>
        <v>15X</v>
      </c>
      <c r="BC216" s="634" t="str">
        <f t="shared" si="365"/>
        <v>15</v>
      </c>
      <c r="BD216" s="640" t="str">
        <f t="shared" si="329"/>
        <v xml:space="preserve"> </v>
      </c>
      <c r="BE216" s="640" t="str">
        <f t="shared" si="330"/>
        <v xml:space="preserve"> </v>
      </c>
      <c r="BF216" s="640" t="str">
        <f t="shared" si="331"/>
        <v xml:space="preserve"> </v>
      </c>
      <c r="BG216" s="640" t="str">
        <f t="shared" si="332"/>
        <v xml:space="preserve"> </v>
      </c>
      <c r="BH216" s="640" t="str">
        <f t="shared" si="333"/>
        <v xml:space="preserve"> </v>
      </c>
      <c r="BI216" s="677" t="str">
        <f t="shared" si="334"/>
        <v xml:space="preserve"> </v>
      </c>
      <c r="BJ216" s="640" t="str">
        <f t="shared" si="335"/>
        <v xml:space="preserve"> </v>
      </c>
      <c r="BK216" s="305" t="str">
        <f t="shared" si="336"/>
        <v xml:space="preserve"> </v>
      </c>
      <c r="BL216" s="523" t="str">
        <f t="shared" si="366"/>
        <v>F</v>
      </c>
      <c r="BM216" s="640" t="str">
        <f t="shared" si="337"/>
        <v xml:space="preserve"> </v>
      </c>
      <c r="BN216" s="640" t="str">
        <f t="shared" si="338"/>
        <v xml:space="preserve"> </v>
      </c>
      <c r="BO216" s="640" t="str">
        <f t="shared" si="339"/>
        <v xml:space="preserve"> </v>
      </c>
      <c r="BP216" s="640" t="str">
        <f t="shared" si="340"/>
        <v xml:space="preserve"> </v>
      </c>
      <c r="BQ216" s="640" t="str">
        <f t="shared" si="341"/>
        <v xml:space="preserve"> </v>
      </c>
      <c r="BR216" s="634">
        <f t="shared" si="342"/>
        <v>0</v>
      </c>
      <c r="BS216" s="728"/>
      <c r="BT216" s="640" t="str">
        <f t="shared" si="343"/>
        <v xml:space="preserve"> </v>
      </c>
    </row>
    <row r="217" spans="1:72" s="47" customFormat="1" ht="15" customHeight="1" x14ac:dyDescent="0.3">
      <c r="A217" s="43" t="s">
        <v>15</v>
      </c>
      <c r="B217" s="43" t="s">
        <v>203</v>
      </c>
      <c r="C217" s="134" t="str">
        <f>IF(VLOOKUP(B217,'Pivot Table'!$B$5:$G$2000,3,FALSE)=1,"Yes","No")</f>
        <v>Yes</v>
      </c>
      <c r="D217" s="170" t="str">
        <f t="shared" si="344"/>
        <v>Yes</v>
      </c>
      <c r="E217" s="172"/>
      <c r="F217" s="214">
        <v>41487</v>
      </c>
      <c r="G217" s="125" t="s">
        <v>1127</v>
      </c>
      <c r="H217" s="125" t="s">
        <v>1127</v>
      </c>
      <c r="I217" s="172"/>
      <c r="J217" s="172" t="s">
        <v>713</v>
      </c>
      <c r="K217" s="45" t="str">
        <f t="shared" si="345"/>
        <v>15</v>
      </c>
      <c r="L217" s="45" t="str">
        <f t="shared" si="346"/>
        <v>15X</v>
      </c>
      <c r="M217" s="113">
        <v>41487</v>
      </c>
      <c r="N217" s="252"/>
      <c r="O217" s="135" t="str">
        <f>IF(VLOOKUP(B217,'Pivot Table'!$B$5:$G$2000,2,FALSE)=1,"Yes","No")</f>
        <v>Yes</v>
      </c>
      <c r="P217" s="177" t="str">
        <f t="shared" si="347"/>
        <v>Yes</v>
      </c>
      <c r="Q217" s="177"/>
      <c r="R217" s="107">
        <v>41334</v>
      </c>
      <c r="S217" s="107" t="s">
        <v>1127</v>
      </c>
      <c r="T217" s="177"/>
      <c r="U217" s="177" t="s">
        <v>713</v>
      </c>
      <c r="V217" s="135" t="str">
        <f t="shared" si="348"/>
        <v>15</v>
      </c>
      <c r="W217" s="150" t="str">
        <f t="shared" si="349"/>
        <v>15X</v>
      </c>
      <c r="X217" s="107">
        <v>41426</v>
      </c>
      <c r="Y217" s="219"/>
      <c r="Z217" s="192" t="str">
        <f>IF(VLOOKUP(B217,'Pivot Table'!$B$5:$G$2000,5,FALSE)=1,"Yes","No")</f>
        <v>No</v>
      </c>
      <c r="AA217" s="192" t="str">
        <f>IF(VLOOKUP(B217,'Pivot Table'!$B$5:$G$2000,4,FALSE)=1,"Yes","No")</f>
        <v>No</v>
      </c>
      <c r="AB217" s="190" t="str">
        <f t="shared" si="325"/>
        <v xml:space="preserve"> </v>
      </c>
      <c r="AC217" s="190"/>
      <c r="AD217" s="190"/>
      <c r="AE217" s="191"/>
      <c r="AF217" s="190"/>
      <c r="AG217" s="190"/>
      <c r="AH217" s="189" t="str">
        <f t="shared" si="350"/>
        <v>15</v>
      </c>
      <c r="AI217" s="196" t="str">
        <f t="shared" si="351"/>
        <v>15</v>
      </c>
      <c r="AJ217" s="456"/>
      <c r="AK217" s="651"/>
      <c r="AL217" s="634">
        <f t="shared" si="352"/>
        <v>1</v>
      </c>
      <c r="AM217" s="634">
        <f t="shared" si="353"/>
        <v>1</v>
      </c>
      <c r="AN217" s="635">
        <f t="shared" si="354"/>
        <v>0</v>
      </c>
      <c r="AO217" s="636">
        <f t="shared" si="326"/>
        <v>2</v>
      </c>
      <c r="AP217" s="634">
        <f t="shared" si="355"/>
        <v>1</v>
      </c>
      <c r="AQ217" s="634">
        <f t="shared" si="356"/>
        <v>1</v>
      </c>
      <c r="AR217" s="634">
        <f t="shared" si="357"/>
        <v>0</v>
      </c>
      <c r="AS217" s="637">
        <f t="shared" si="327"/>
        <v>2</v>
      </c>
      <c r="AT217" s="638" t="str">
        <f t="shared" si="328"/>
        <v>F</v>
      </c>
      <c r="AU217" s="634">
        <f t="shared" si="358"/>
        <v>0</v>
      </c>
      <c r="AV217" s="634">
        <f t="shared" si="359"/>
        <v>0</v>
      </c>
      <c r="AW217" s="675" t="s">
        <v>1127</v>
      </c>
      <c r="AX217" s="639" t="str">
        <f t="shared" si="360"/>
        <v>15Yes</v>
      </c>
      <c r="AY217" s="639" t="str">
        <f t="shared" si="361"/>
        <v>15Yes</v>
      </c>
      <c r="AZ217" s="639" t="str">
        <f t="shared" si="362"/>
        <v>15No</v>
      </c>
      <c r="BA217" s="634" t="str">
        <f t="shared" si="363"/>
        <v>15X</v>
      </c>
      <c r="BB217" s="634" t="str">
        <f t="shared" si="364"/>
        <v>15X</v>
      </c>
      <c r="BC217" s="634" t="str">
        <f t="shared" si="365"/>
        <v>15</v>
      </c>
      <c r="BD217" s="640" t="str">
        <f t="shared" si="329"/>
        <v xml:space="preserve"> </v>
      </c>
      <c r="BE217" s="640" t="str">
        <f t="shared" si="330"/>
        <v xml:space="preserve"> </v>
      </c>
      <c r="BF217" s="640" t="str">
        <f t="shared" si="331"/>
        <v xml:space="preserve"> </v>
      </c>
      <c r="BG217" s="640" t="str">
        <f t="shared" si="332"/>
        <v xml:space="preserve"> </v>
      </c>
      <c r="BH217" s="640" t="str">
        <f t="shared" si="333"/>
        <v xml:space="preserve"> </v>
      </c>
      <c r="BI217" s="677" t="str">
        <f t="shared" si="334"/>
        <v xml:space="preserve"> </v>
      </c>
      <c r="BJ217" s="640" t="str">
        <f t="shared" si="335"/>
        <v xml:space="preserve"> </v>
      </c>
      <c r="BK217" s="305" t="str">
        <f t="shared" si="336"/>
        <v xml:space="preserve"> </v>
      </c>
      <c r="BL217" s="523" t="str">
        <f t="shared" si="366"/>
        <v>F</v>
      </c>
      <c r="BM217" s="640" t="str">
        <f t="shared" si="337"/>
        <v xml:space="preserve"> </v>
      </c>
      <c r="BN217" s="640" t="str">
        <f t="shared" si="338"/>
        <v xml:space="preserve"> </v>
      </c>
      <c r="BO217" s="640" t="str">
        <f t="shared" si="339"/>
        <v xml:space="preserve"> </v>
      </c>
      <c r="BP217" s="640" t="str">
        <f t="shared" si="340"/>
        <v xml:space="preserve"> </v>
      </c>
      <c r="BQ217" s="640" t="str">
        <f t="shared" si="341"/>
        <v xml:space="preserve"> </v>
      </c>
      <c r="BR217" s="634">
        <f t="shared" si="342"/>
        <v>0</v>
      </c>
      <c r="BS217" s="728"/>
      <c r="BT217" s="640" t="str">
        <f t="shared" si="343"/>
        <v xml:space="preserve"> </v>
      </c>
    </row>
    <row r="218" spans="1:72" s="47" customFormat="1" ht="15" customHeight="1" x14ac:dyDescent="0.3">
      <c r="A218" s="43" t="s">
        <v>15</v>
      </c>
      <c r="B218" s="43" t="s">
        <v>204</v>
      </c>
      <c r="C218" s="134" t="str">
        <f>IF(VLOOKUP(B218,'Pivot Table'!$B$5:$G$2000,3,FALSE)=1,"Yes","No")</f>
        <v>Yes</v>
      </c>
      <c r="D218" s="170" t="str">
        <f t="shared" si="344"/>
        <v>Yes</v>
      </c>
      <c r="E218" s="172"/>
      <c r="F218" s="214">
        <v>41487</v>
      </c>
      <c r="G218" s="125" t="s">
        <v>1127</v>
      </c>
      <c r="H218" s="125" t="s">
        <v>1127</v>
      </c>
      <c r="I218" s="172"/>
      <c r="J218" s="172" t="s">
        <v>713</v>
      </c>
      <c r="K218" s="45" t="str">
        <f t="shared" si="345"/>
        <v>15</v>
      </c>
      <c r="L218" s="45" t="str">
        <f t="shared" si="346"/>
        <v>15X</v>
      </c>
      <c r="M218" s="113">
        <v>41487</v>
      </c>
      <c r="N218" s="252"/>
      <c r="O218" s="135" t="str">
        <f>IF(VLOOKUP(B218,'Pivot Table'!$B$5:$G$2000,2,FALSE)=1,"Yes","No")</f>
        <v>Yes</v>
      </c>
      <c r="P218" s="177" t="str">
        <f t="shared" si="347"/>
        <v>Yes</v>
      </c>
      <c r="Q218" s="177"/>
      <c r="R218" s="107">
        <v>41334</v>
      </c>
      <c r="S218" s="107" t="s">
        <v>1127</v>
      </c>
      <c r="T218" s="177"/>
      <c r="U218" s="177" t="s">
        <v>713</v>
      </c>
      <c r="V218" s="135" t="str">
        <f t="shared" si="348"/>
        <v>15</v>
      </c>
      <c r="W218" s="150" t="str">
        <f t="shared" si="349"/>
        <v>15X</v>
      </c>
      <c r="X218" s="107">
        <v>41426</v>
      </c>
      <c r="Y218" s="219"/>
      <c r="Z218" s="192" t="str">
        <f>IF(VLOOKUP(B218,'Pivot Table'!$B$5:$G$2000,5,FALSE)=1,"Yes","No")</f>
        <v>No</v>
      </c>
      <c r="AA218" s="192" t="str">
        <f>IF(VLOOKUP(B218,'Pivot Table'!$B$5:$G$2000,4,FALSE)=1,"Yes","No")</f>
        <v>No</v>
      </c>
      <c r="AB218" s="190" t="str">
        <f t="shared" si="325"/>
        <v xml:space="preserve"> </v>
      </c>
      <c r="AC218" s="190"/>
      <c r="AD218" s="190"/>
      <c r="AE218" s="191"/>
      <c r="AF218" s="190"/>
      <c r="AG218" s="190"/>
      <c r="AH218" s="189" t="str">
        <f t="shared" si="350"/>
        <v>15</v>
      </c>
      <c r="AI218" s="196" t="str">
        <f t="shared" si="351"/>
        <v>15</v>
      </c>
      <c r="AJ218" s="456"/>
      <c r="AK218" s="651"/>
      <c r="AL218" s="634">
        <f t="shared" si="352"/>
        <v>1</v>
      </c>
      <c r="AM218" s="634">
        <f t="shared" si="353"/>
        <v>1</v>
      </c>
      <c r="AN218" s="635">
        <f t="shared" si="354"/>
        <v>0</v>
      </c>
      <c r="AO218" s="636">
        <f t="shared" si="326"/>
        <v>2</v>
      </c>
      <c r="AP218" s="634">
        <f t="shared" si="355"/>
        <v>1</v>
      </c>
      <c r="AQ218" s="634">
        <f t="shared" si="356"/>
        <v>1</v>
      </c>
      <c r="AR218" s="634">
        <f t="shared" si="357"/>
        <v>0</v>
      </c>
      <c r="AS218" s="637">
        <f t="shared" si="327"/>
        <v>2</v>
      </c>
      <c r="AT218" s="638" t="str">
        <f t="shared" si="328"/>
        <v>F</v>
      </c>
      <c r="AU218" s="634">
        <f t="shared" si="358"/>
        <v>0</v>
      </c>
      <c r="AV218" s="634">
        <f t="shared" si="359"/>
        <v>0</v>
      </c>
      <c r="AW218" s="675" t="s">
        <v>1127</v>
      </c>
      <c r="AX218" s="639" t="str">
        <f t="shared" si="360"/>
        <v>15Yes</v>
      </c>
      <c r="AY218" s="639" t="str">
        <f t="shared" si="361"/>
        <v>15Yes</v>
      </c>
      <c r="AZ218" s="639" t="str">
        <f t="shared" si="362"/>
        <v>15No</v>
      </c>
      <c r="BA218" s="634" t="str">
        <f t="shared" si="363"/>
        <v>15X</v>
      </c>
      <c r="BB218" s="634" t="str">
        <f t="shared" si="364"/>
        <v>15X</v>
      </c>
      <c r="BC218" s="634" t="str">
        <f t="shared" si="365"/>
        <v>15</v>
      </c>
      <c r="BD218" s="640" t="str">
        <f t="shared" si="329"/>
        <v xml:space="preserve"> </v>
      </c>
      <c r="BE218" s="640" t="str">
        <f t="shared" si="330"/>
        <v xml:space="preserve"> </v>
      </c>
      <c r="BF218" s="640" t="str">
        <f t="shared" si="331"/>
        <v xml:space="preserve"> </v>
      </c>
      <c r="BG218" s="640" t="str">
        <f t="shared" si="332"/>
        <v xml:space="preserve"> </v>
      </c>
      <c r="BH218" s="640" t="str">
        <f t="shared" si="333"/>
        <v xml:space="preserve"> </v>
      </c>
      <c r="BI218" s="677" t="str">
        <f t="shared" si="334"/>
        <v xml:space="preserve"> </v>
      </c>
      <c r="BJ218" s="640" t="str">
        <f t="shared" si="335"/>
        <v xml:space="preserve"> </v>
      </c>
      <c r="BK218" s="305" t="str">
        <f t="shared" si="336"/>
        <v xml:space="preserve"> </v>
      </c>
      <c r="BL218" s="523" t="str">
        <f t="shared" si="366"/>
        <v>F</v>
      </c>
      <c r="BM218" s="640" t="str">
        <f t="shared" si="337"/>
        <v xml:space="preserve"> </v>
      </c>
      <c r="BN218" s="640" t="str">
        <f t="shared" si="338"/>
        <v xml:space="preserve"> </v>
      </c>
      <c r="BO218" s="640" t="str">
        <f t="shared" si="339"/>
        <v xml:space="preserve"> </v>
      </c>
      <c r="BP218" s="640" t="str">
        <f t="shared" si="340"/>
        <v xml:space="preserve"> </v>
      </c>
      <c r="BQ218" s="640" t="str">
        <f t="shared" si="341"/>
        <v xml:space="preserve"> </v>
      </c>
      <c r="BR218" s="634">
        <f t="shared" si="342"/>
        <v>0</v>
      </c>
      <c r="BS218" s="728"/>
      <c r="BT218" s="640" t="str">
        <f t="shared" si="343"/>
        <v xml:space="preserve"> </v>
      </c>
    </row>
    <row r="219" spans="1:72" s="47" customFormat="1" ht="15" customHeight="1" x14ac:dyDescent="0.3">
      <c r="A219" s="43" t="s">
        <v>15</v>
      </c>
      <c r="B219" s="43" t="s">
        <v>205</v>
      </c>
      <c r="C219" s="134" t="str">
        <f>IF(VLOOKUP(B219,'Pivot Table'!$B$5:$G$2000,3,FALSE)=1,"Yes","No")</f>
        <v>Yes</v>
      </c>
      <c r="D219" s="170" t="str">
        <f t="shared" si="344"/>
        <v>Yes</v>
      </c>
      <c r="E219" s="172"/>
      <c r="F219" s="214">
        <v>41487</v>
      </c>
      <c r="G219" s="125" t="s">
        <v>1127</v>
      </c>
      <c r="H219" s="125" t="s">
        <v>1127</v>
      </c>
      <c r="I219" s="172"/>
      <c r="J219" s="172" t="s">
        <v>713</v>
      </c>
      <c r="K219" s="45" t="str">
        <f t="shared" si="345"/>
        <v>15</v>
      </c>
      <c r="L219" s="45" t="str">
        <f t="shared" si="346"/>
        <v>15X</v>
      </c>
      <c r="M219" s="113">
        <v>41487</v>
      </c>
      <c r="N219" s="252"/>
      <c r="O219" s="135" t="str">
        <f>IF(VLOOKUP(B219,'Pivot Table'!$B$5:$G$2000,2,FALSE)=1,"Yes","No")</f>
        <v>Yes</v>
      </c>
      <c r="P219" s="177" t="str">
        <f t="shared" si="347"/>
        <v>Yes</v>
      </c>
      <c r="Q219" s="177"/>
      <c r="R219" s="107">
        <v>41214</v>
      </c>
      <c r="S219" s="107" t="s">
        <v>1127</v>
      </c>
      <c r="T219" s="177"/>
      <c r="U219" s="177" t="s">
        <v>713</v>
      </c>
      <c r="V219" s="135" t="str">
        <f t="shared" si="348"/>
        <v>15</v>
      </c>
      <c r="W219" s="150" t="str">
        <f t="shared" si="349"/>
        <v>15X</v>
      </c>
      <c r="X219" s="107">
        <v>41426</v>
      </c>
      <c r="Y219" s="219"/>
      <c r="Z219" s="192" t="str">
        <f>IF(VLOOKUP(B219,'Pivot Table'!$B$5:$G$2000,5,FALSE)=1,"Yes","No")</f>
        <v>No</v>
      </c>
      <c r="AA219" s="192" t="str">
        <f>IF(VLOOKUP(B219,'Pivot Table'!$B$5:$G$2000,4,FALSE)=1,"Yes","No")</f>
        <v>No</v>
      </c>
      <c r="AB219" s="190" t="str">
        <f t="shared" si="325"/>
        <v xml:space="preserve"> </v>
      </c>
      <c r="AC219" s="190"/>
      <c r="AD219" s="190"/>
      <c r="AE219" s="191"/>
      <c r="AF219" s="190"/>
      <c r="AG219" s="190"/>
      <c r="AH219" s="189" t="str">
        <f t="shared" si="350"/>
        <v>15</v>
      </c>
      <c r="AI219" s="196" t="str">
        <f t="shared" si="351"/>
        <v>15</v>
      </c>
      <c r="AJ219" s="456"/>
      <c r="AK219" s="651"/>
      <c r="AL219" s="634">
        <f t="shared" si="352"/>
        <v>1</v>
      </c>
      <c r="AM219" s="634">
        <f t="shared" si="353"/>
        <v>1</v>
      </c>
      <c r="AN219" s="635">
        <f t="shared" si="354"/>
        <v>0</v>
      </c>
      <c r="AO219" s="636">
        <f t="shared" si="326"/>
        <v>2</v>
      </c>
      <c r="AP219" s="634">
        <f t="shared" si="355"/>
        <v>1</v>
      </c>
      <c r="AQ219" s="634">
        <f t="shared" si="356"/>
        <v>1</v>
      </c>
      <c r="AR219" s="634">
        <f t="shared" si="357"/>
        <v>0</v>
      </c>
      <c r="AS219" s="637">
        <f t="shared" si="327"/>
        <v>2</v>
      </c>
      <c r="AT219" s="638" t="str">
        <f t="shared" si="328"/>
        <v>F</v>
      </c>
      <c r="AU219" s="634">
        <f t="shared" si="358"/>
        <v>0</v>
      </c>
      <c r="AV219" s="634">
        <f t="shared" si="359"/>
        <v>0</v>
      </c>
      <c r="AW219" s="675" t="s">
        <v>1127</v>
      </c>
      <c r="AX219" s="639" t="str">
        <f t="shared" si="360"/>
        <v>15Yes</v>
      </c>
      <c r="AY219" s="639" t="str">
        <f t="shared" si="361"/>
        <v>15Yes</v>
      </c>
      <c r="AZ219" s="639" t="str">
        <f t="shared" si="362"/>
        <v>15No</v>
      </c>
      <c r="BA219" s="634" t="str">
        <f t="shared" si="363"/>
        <v>15X</v>
      </c>
      <c r="BB219" s="634" t="str">
        <f t="shared" si="364"/>
        <v>15X</v>
      </c>
      <c r="BC219" s="634" t="str">
        <f t="shared" si="365"/>
        <v>15</v>
      </c>
      <c r="BD219" s="640" t="str">
        <f t="shared" si="329"/>
        <v xml:space="preserve"> </v>
      </c>
      <c r="BE219" s="640" t="str">
        <f t="shared" si="330"/>
        <v xml:space="preserve"> </v>
      </c>
      <c r="BF219" s="640" t="str">
        <f t="shared" si="331"/>
        <v xml:space="preserve"> </v>
      </c>
      <c r="BG219" s="640" t="str">
        <f t="shared" si="332"/>
        <v xml:space="preserve"> </v>
      </c>
      <c r="BH219" s="640" t="str">
        <f t="shared" si="333"/>
        <v xml:space="preserve"> </v>
      </c>
      <c r="BI219" s="677" t="str">
        <f t="shared" si="334"/>
        <v xml:space="preserve"> </v>
      </c>
      <c r="BJ219" s="640" t="str">
        <f t="shared" si="335"/>
        <v xml:space="preserve"> </v>
      </c>
      <c r="BK219" s="305" t="str">
        <f t="shared" si="336"/>
        <v xml:space="preserve"> </v>
      </c>
      <c r="BL219" s="523" t="str">
        <f t="shared" si="366"/>
        <v>F</v>
      </c>
      <c r="BM219" s="640" t="str">
        <f t="shared" si="337"/>
        <v xml:space="preserve"> </v>
      </c>
      <c r="BN219" s="640" t="str">
        <f t="shared" si="338"/>
        <v xml:space="preserve"> </v>
      </c>
      <c r="BO219" s="640" t="str">
        <f t="shared" si="339"/>
        <v xml:space="preserve"> </v>
      </c>
      <c r="BP219" s="640" t="str">
        <f t="shared" si="340"/>
        <v xml:space="preserve"> </v>
      </c>
      <c r="BQ219" s="640" t="str">
        <f t="shared" si="341"/>
        <v xml:space="preserve"> </v>
      </c>
      <c r="BR219" s="634">
        <f t="shared" si="342"/>
        <v>0</v>
      </c>
      <c r="BS219" s="728"/>
      <c r="BT219" s="640" t="str">
        <f t="shared" si="343"/>
        <v xml:space="preserve"> </v>
      </c>
    </row>
    <row r="220" spans="1:72" s="47" customFormat="1" ht="15" customHeight="1" x14ac:dyDescent="0.3">
      <c r="A220" s="43" t="s">
        <v>15</v>
      </c>
      <c r="B220" s="43" t="s">
        <v>206</v>
      </c>
      <c r="C220" s="134" t="str">
        <f>IF(VLOOKUP(B220,'Pivot Table'!$B$5:$G$2000,3,FALSE)=1,"Yes","No")</f>
        <v>Yes</v>
      </c>
      <c r="D220" s="170" t="str">
        <f t="shared" si="344"/>
        <v>Yes</v>
      </c>
      <c r="E220" s="172"/>
      <c r="F220" s="113">
        <v>41334</v>
      </c>
      <c r="G220" s="125" t="s">
        <v>1127</v>
      </c>
      <c r="H220" s="125" t="s">
        <v>1127</v>
      </c>
      <c r="I220" s="172"/>
      <c r="J220" s="172" t="s">
        <v>713</v>
      </c>
      <c r="K220" s="45" t="str">
        <f t="shared" si="345"/>
        <v>15</v>
      </c>
      <c r="L220" s="45" t="str">
        <f t="shared" si="346"/>
        <v>15X</v>
      </c>
      <c r="M220" s="113">
        <v>41365</v>
      </c>
      <c r="N220" s="252"/>
      <c r="O220" s="135" t="str">
        <f>IF(VLOOKUP(B220,'Pivot Table'!$B$5:$G$2000,2,FALSE)=1,"Yes","No")</f>
        <v>Yes</v>
      </c>
      <c r="P220" s="177" t="str">
        <f t="shared" si="347"/>
        <v>Yes</v>
      </c>
      <c r="Q220" s="177"/>
      <c r="R220" s="107">
        <v>41334</v>
      </c>
      <c r="S220" s="107" t="s">
        <v>1127</v>
      </c>
      <c r="T220" s="177"/>
      <c r="U220" s="177" t="s">
        <v>713</v>
      </c>
      <c r="V220" s="135" t="str">
        <f t="shared" si="348"/>
        <v>15</v>
      </c>
      <c r="W220" s="150" t="str">
        <f t="shared" si="349"/>
        <v>15X</v>
      </c>
      <c r="X220" s="107">
        <v>41275</v>
      </c>
      <c r="Y220" s="219"/>
      <c r="Z220" s="192" t="str">
        <f>IF(VLOOKUP(B220,'Pivot Table'!$B$5:$G$2000,5,FALSE)=1,"Yes","No")</f>
        <v>No</v>
      </c>
      <c r="AA220" s="192" t="str">
        <f>IF(VLOOKUP(B220,'Pivot Table'!$B$5:$G$2000,4,FALSE)=1,"Yes","No")</f>
        <v>No</v>
      </c>
      <c r="AB220" s="190" t="str">
        <f t="shared" si="325"/>
        <v xml:space="preserve"> </v>
      </c>
      <c r="AC220" s="190"/>
      <c r="AD220" s="190"/>
      <c r="AE220" s="191"/>
      <c r="AF220" s="190"/>
      <c r="AG220" s="190"/>
      <c r="AH220" s="189" t="str">
        <f t="shared" si="350"/>
        <v>15</v>
      </c>
      <c r="AI220" s="196" t="str">
        <f t="shared" si="351"/>
        <v>15</v>
      </c>
      <c r="AJ220" s="456"/>
      <c r="AK220" s="651"/>
      <c r="AL220" s="634">
        <f t="shared" si="352"/>
        <v>1</v>
      </c>
      <c r="AM220" s="634">
        <f t="shared" si="353"/>
        <v>1</v>
      </c>
      <c r="AN220" s="635">
        <f t="shared" si="354"/>
        <v>0</v>
      </c>
      <c r="AO220" s="636">
        <f t="shared" si="326"/>
        <v>2</v>
      </c>
      <c r="AP220" s="634">
        <f t="shared" si="355"/>
        <v>1</v>
      </c>
      <c r="AQ220" s="634">
        <f t="shared" si="356"/>
        <v>1</v>
      </c>
      <c r="AR220" s="634">
        <f t="shared" si="357"/>
        <v>0</v>
      </c>
      <c r="AS220" s="637">
        <f t="shared" si="327"/>
        <v>2</v>
      </c>
      <c r="AT220" s="638" t="str">
        <f t="shared" si="328"/>
        <v>F</v>
      </c>
      <c r="AU220" s="634">
        <f t="shared" si="358"/>
        <v>0</v>
      </c>
      <c r="AV220" s="634">
        <f t="shared" si="359"/>
        <v>0</v>
      </c>
      <c r="AW220" s="675" t="s">
        <v>1127</v>
      </c>
      <c r="AX220" s="639" t="str">
        <f t="shared" si="360"/>
        <v>15Yes</v>
      </c>
      <c r="AY220" s="639" t="str">
        <f t="shared" si="361"/>
        <v>15Yes</v>
      </c>
      <c r="AZ220" s="639" t="str">
        <f t="shared" si="362"/>
        <v>15No</v>
      </c>
      <c r="BA220" s="634" t="str">
        <f t="shared" si="363"/>
        <v>15X</v>
      </c>
      <c r="BB220" s="634" t="str">
        <f t="shared" si="364"/>
        <v>15X</v>
      </c>
      <c r="BC220" s="634" t="str">
        <f t="shared" si="365"/>
        <v>15</v>
      </c>
      <c r="BD220" s="640" t="str">
        <f t="shared" si="329"/>
        <v xml:space="preserve"> </v>
      </c>
      <c r="BE220" s="640" t="str">
        <f t="shared" si="330"/>
        <v xml:space="preserve"> </v>
      </c>
      <c r="BF220" s="640" t="str">
        <f t="shared" si="331"/>
        <v xml:space="preserve"> </v>
      </c>
      <c r="BG220" s="640" t="str">
        <f t="shared" si="332"/>
        <v xml:space="preserve"> </v>
      </c>
      <c r="BH220" s="640" t="str">
        <f t="shared" si="333"/>
        <v xml:space="preserve"> </v>
      </c>
      <c r="BI220" s="677" t="str">
        <f t="shared" si="334"/>
        <v xml:space="preserve"> </v>
      </c>
      <c r="BJ220" s="640" t="str">
        <f t="shared" si="335"/>
        <v xml:space="preserve"> </v>
      </c>
      <c r="BK220" s="305" t="str">
        <f t="shared" si="336"/>
        <v xml:space="preserve"> </v>
      </c>
      <c r="BL220" s="523" t="str">
        <f t="shared" si="366"/>
        <v>F</v>
      </c>
      <c r="BM220" s="640" t="str">
        <f t="shared" si="337"/>
        <v xml:space="preserve"> </v>
      </c>
      <c r="BN220" s="640" t="str">
        <f t="shared" si="338"/>
        <v xml:space="preserve"> </v>
      </c>
      <c r="BO220" s="640" t="str">
        <f t="shared" si="339"/>
        <v xml:space="preserve"> </v>
      </c>
      <c r="BP220" s="640" t="str">
        <f t="shared" si="340"/>
        <v xml:space="preserve"> </v>
      </c>
      <c r="BQ220" s="640" t="str">
        <f t="shared" si="341"/>
        <v xml:space="preserve"> </v>
      </c>
      <c r="BR220" s="634">
        <f t="shared" si="342"/>
        <v>0</v>
      </c>
      <c r="BS220" s="728"/>
      <c r="BT220" s="640" t="str">
        <f t="shared" si="343"/>
        <v xml:space="preserve"> </v>
      </c>
    </row>
    <row r="221" spans="1:72" s="47" customFormat="1" ht="15" customHeight="1" x14ac:dyDescent="0.3">
      <c r="A221" s="43" t="s">
        <v>15</v>
      </c>
      <c r="B221" s="43" t="s">
        <v>207</v>
      </c>
      <c r="C221" s="134" t="str">
        <f>IF(VLOOKUP(B221,'Pivot Table'!$B$5:$G$2000,3,FALSE)=1,"Yes","No")</f>
        <v>Yes</v>
      </c>
      <c r="D221" s="170" t="str">
        <f t="shared" si="344"/>
        <v>Yes</v>
      </c>
      <c r="E221" s="172"/>
      <c r="F221" s="214">
        <v>41487</v>
      </c>
      <c r="G221" s="125" t="s">
        <v>1127</v>
      </c>
      <c r="H221" s="125" t="s">
        <v>1127</v>
      </c>
      <c r="I221" s="172"/>
      <c r="J221" s="172" t="s">
        <v>713</v>
      </c>
      <c r="K221" s="45" t="str">
        <f t="shared" si="345"/>
        <v>15</v>
      </c>
      <c r="L221" s="45" t="str">
        <f t="shared" si="346"/>
        <v>15X</v>
      </c>
      <c r="M221" s="113">
        <v>41487</v>
      </c>
      <c r="N221" s="252"/>
      <c r="O221" s="135" t="str">
        <f>IF(VLOOKUP(B221,'Pivot Table'!$B$5:$G$2000,2,FALSE)=1,"Yes","No")</f>
        <v>Yes</v>
      </c>
      <c r="P221" s="177" t="str">
        <f t="shared" si="347"/>
        <v>Yes</v>
      </c>
      <c r="Q221" s="177"/>
      <c r="R221" s="107">
        <v>41334</v>
      </c>
      <c r="S221" s="107" t="s">
        <v>1127</v>
      </c>
      <c r="T221" s="177"/>
      <c r="U221" s="177" t="s">
        <v>713</v>
      </c>
      <c r="V221" s="135" t="str">
        <f t="shared" si="348"/>
        <v>15</v>
      </c>
      <c r="W221" s="150" t="str">
        <f t="shared" si="349"/>
        <v>15X</v>
      </c>
      <c r="X221" s="107">
        <v>41426</v>
      </c>
      <c r="Y221" s="219"/>
      <c r="Z221" s="192" t="str">
        <f>IF(VLOOKUP(B221,'Pivot Table'!$B$5:$G$2000,5,FALSE)=1,"Yes","No")</f>
        <v>No</v>
      </c>
      <c r="AA221" s="192" t="str">
        <f>IF(VLOOKUP(B221,'Pivot Table'!$B$5:$G$2000,4,FALSE)=1,"Yes","No")</f>
        <v>No</v>
      </c>
      <c r="AB221" s="190" t="str">
        <f t="shared" si="325"/>
        <v xml:space="preserve"> </v>
      </c>
      <c r="AC221" s="190"/>
      <c r="AD221" s="190"/>
      <c r="AE221" s="191"/>
      <c r="AF221" s="190"/>
      <c r="AG221" s="190"/>
      <c r="AH221" s="189" t="str">
        <f t="shared" si="350"/>
        <v>15</v>
      </c>
      <c r="AI221" s="196" t="str">
        <f t="shared" si="351"/>
        <v>15</v>
      </c>
      <c r="AJ221" s="456"/>
      <c r="AK221" s="651"/>
      <c r="AL221" s="634">
        <f t="shared" si="352"/>
        <v>1</v>
      </c>
      <c r="AM221" s="634">
        <f t="shared" si="353"/>
        <v>1</v>
      </c>
      <c r="AN221" s="635">
        <f t="shared" si="354"/>
        <v>0</v>
      </c>
      <c r="AO221" s="636">
        <f t="shared" si="326"/>
        <v>2</v>
      </c>
      <c r="AP221" s="634">
        <f t="shared" si="355"/>
        <v>1</v>
      </c>
      <c r="AQ221" s="634">
        <f t="shared" si="356"/>
        <v>1</v>
      </c>
      <c r="AR221" s="634">
        <f t="shared" si="357"/>
        <v>0</v>
      </c>
      <c r="AS221" s="637">
        <f t="shared" si="327"/>
        <v>2</v>
      </c>
      <c r="AT221" s="638" t="str">
        <f t="shared" si="328"/>
        <v>F</v>
      </c>
      <c r="AU221" s="634">
        <f t="shared" si="358"/>
        <v>0</v>
      </c>
      <c r="AV221" s="634">
        <f t="shared" si="359"/>
        <v>0</v>
      </c>
      <c r="AW221" s="675" t="s">
        <v>1127</v>
      </c>
      <c r="AX221" s="639" t="str">
        <f t="shared" si="360"/>
        <v>15Yes</v>
      </c>
      <c r="AY221" s="639" t="str">
        <f t="shared" si="361"/>
        <v>15Yes</v>
      </c>
      <c r="AZ221" s="639" t="str">
        <f t="shared" si="362"/>
        <v>15No</v>
      </c>
      <c r="BA221" s="634" t="str">
        <f t="shared" si="363"/>
        <v>15X</v>
      </c>
      <c r="BB221" s="634" t="str">
        <f t="shared" si="364"/>
        <v>15X</v>
      </c>
      <c r="BC221" s="634" t="str">
        <f t="shared" si="365"/>
        <v>15</v>
      </c>
      <c r="BD221" s="640" t="str">
        <f t="shared" si="329"/>
        <v xml:space="preserve"> </v>
      </c>
      <c r="BE221" s="640" t="str">
        <f t="shared" si="330"/>
        <v xml:space="preserve"> </v>
      </c>
      <c r="BF221" s="640" t="str">
        <f t="shared" si="331"/>
        <v xml:space="preserve"> </v>
      </c>
      <c r="BG221" s="640" t="str">
        <f t="shared" si="332"/>
        <v xml:space="preserve"> </v>
      </c>
      <c r="BH221" s="640" t="str">
        <f t="shared" si="333"/>
        <v xml:space="preserve"> </v>
      </c>
      <c r="BI221" s="677" t="str">
        <f t="shared" si="334"/>
        <v xml:space="preserve"> </v>
      </c>
      <c r="BJ221" s="640" t="str">
        <f t="shared" si="335"/>
        <v xml:space="preserve"> </v>
      </c>
      <c r="BK221" s="305" t="str">
        <f t="shared" si="336"/>
        <v xml:space="preserve"> </v>
      </c>
      <c r="BL221" s="523" t="str">
        <f t="shared" si="366"/>
        <v>F</v>
      </c>
      <c r="BM221" s="640" t="str">
        <f t="shared" si="337"/>
        <v xml:space="preserve"> </v>
      </c>
      <c r="BN221" s="640" t="str">
        <f t="shared" si="338"/>
        <v xml:space="preserve"> </v>
      </c>
      <c r="BO221" s="640" t="str">
        <f t="shared" si="339"/>
        <v xml:space="preserve"> </v>
      </c>
      <c r="BP221" s="640" t="str">
        <f t="shared" si="340"/>
        <v xml:space="preserve"> </v>
      </c>
      <c r="BQ221" s="640" t="str">
        <f t="shared" si="341"/>
        <v xml:space="preserve"> </v>
      </c>
      <c r="BR221" s="634">
        <f t="shared" si="342"/>
        <v>0</v>
      </c>
      <c r="BS221" s="728"/>
      <c r="BT221" s="640" t="str">
        <f t="shared" si="343"/>
        <v xml:space="preserve"> </v>
      </c>
    </row>
    <row r="222" spans="1:72" s="47" customFormat="1" ht="15" customHeight="1" x14ac:dyDescent="0.3">
      <c r="A222" s="43" t="s">
        <v>15</v>
      </c>
      <c r="B222" s="43" t="s">
        <v>208</v>
      </c>
      <c r="C222" s="134" t="str">
        <f>IF(VLOOKUP(B222,'Pivot Table'!$B$5:$G$2000,3,FALSE)=1,"Yes","No")</f>
        <v>Yes</v>
      </c>
      <c r="D222" s="170" t="str">
        <f t="shared" si="344"/>
        <v>Yes</v>
      </c>
      <c r="E222" s="172"/>
      <c r="F222" s="214">
        <v>41487</v>
      </c>
      <c r="G222" s="125" t="s">
        <v>1127</v>
      </c>
      <c r="H222" s="125" t="s">
        <v>1127</v>
      </c>
      <c r="I222" s="172"/>
      <c r="J222" s="172" t="s">
        <v>713</v>
      </c>
      <c r="K222" s="45" t="str">
        <f t="shared" si="345"/>
        <v>15</v>
      </c>
      <c r="L222" s="45" t="str">
        <f t="shared" si="346"/>
        <v>15X</v>
      </c>
      <c r="M222" s="113">
        <v>41487</v>
      </c>
      <c r="N222" s="252"/>
      <c r="O222" s="135" t="str">
        <f>IF(VLOOKUP(B222,'Pivot Table'!$B$5:$G$2000,2,FALSE)=1,"Yes","No")</f>
        <v>Yes</v>
      </c>
      <c r="P222" s="177" t="str">
        <f t="shared" si="347"/>
        <v>Yes</v>
      </c>
      <c r="Q222" s="177"/>
      <c r="R222" s="107">
        <v>41334</v>
      </c>
      <c r="S222" s="107" t="s">
        <v>1127</v>
      </c>
      <c r="T222" s="177"/>
      <c r="U222" s="177" t="s">
        <v>713</v>
      </c>
      <c r="V222" s="135" t="str">
        <f t="shared" si="348"/>
        <v>15</v>
      </c>
      <c r="W222" s="150" t="str">
        <f t="shared" si="349"/>
        <v>15X</v>
      </c>
      <c r="X222" s="107">
        <v>41426</v>
      </c>
      <c r="Y222" s="219"/>
      <c r="Z222" s="192" t="str">
        <f>IF(VLOOKUP(B222,'Pivot Table'!$B$5:$G$2000,5,FALSE)=1,"Yes","No")</f>
        <v>No</v>
      </c>
      <c r="AA222" s="192" t="str">
        <f>IF(VLOOKUP(B222,'Pivot Table'!$B$5:$G$2000,4,FALSE)=1,"Yes","No")</f>
        <v>No</v>
      </c>
      <c r="AB222" s="190" t="str">
        <f t="shared" si="325"/>
        <v xml:space="preserve"> </v>
      </c>
      <c r="AC222" s="190"/>
      <c r="AD222" s="190"/>
      <c r="AE222" s="191"/>
      <c r="AF222" s="190"/>
      <c r="AG222" s="190"/>
      <c r="AH222" s="189" t="str">
        <f t="shared" si="350"/>
        <v>15</v>
      </c>
      <c r="AI222" s="196" t="str">
        <f t="shared" si="351"/>
        <v>15</v>
      </c>
      <c r="AJ222" s="456"/>
      <c r="AK222" s="651"/>
      <c r="AL222" s="634">
        <f t="shared" si="352"/>
        <v>1</v>
      </c>
      <c r="AM222" s="634">
        <f t="shared" si="353"/>
        <v>1</v>
      </c>
      <c r="AN222" s="635">
        <f t="shared" si="354"/>
        <v>0</v>
      </c>
      <c r="AO222" s="636">
        <f t="shared" si="326"/>
        <v>2</v>
      </c>
      <c r="AP222" s="634">
        <f t="shared" si="355"/>
        <v>1</v>
      </c>
      <c r="AQ222" s="634">
        <f t="shared" si="356"/>
        <v>1</v>
      </c>
      <c r="AR222" s="634">
        <f t="shared" si="357"/>
        <v>0</v>
      </c>
      <c r="AS222" s="637">
        <f t="shared" si="327"/>
        <v>2</v>
      </c>
      <c r="AT222" s="638" t="str">
        <f t="shared" si="328"/>
        <v>F</v>
      </c>
      <c r="AU222" s="634">
        <f t="shared" si="358"/>
        <v>0</v>
      </c>
      <c r="AV222" s="634">
        <f t="shared" si="359"/>
        <v>0</v>
      </c>
      <c r="AW222" s="675" t="s">
        <v>1127</v>
      </c>
      <c r="AX222" s="639" t="str">
        <f t="shared" si="360"/>
        <v>15Yes</v>
      </c>
      <c r="AY222" s="639" t="str">
        <f t="shared" si="361"/>
        <v>15Yes</v>
      </c>
      <c r="AZ222" s="639" t="str">
        <f t="shared" si="362"/>
        <v>15No</v>
      </c>
      <c r="BA222" s="634" t="str">
        <f t="shared" si="363"/>
        <v>15X</v>
      </c>
      <c r="BB222" s="634" t="str">
        <f t="shared" si="364"/>
        <v>15X</v>
      </c>
      <c r="BC222" s="634" t="str">
        <f t="shared" si="365"/>
        <v>15</v>
      </c>
      <c r="BD222" s="640" t="str">
        <f t="shared" si="329"/>
        <v xml:space="preserve"> </v>
      </c>
      <c r="BE222" s="640" t="str">
        <f t="shared" si="330"/>
        <v xml:space="preserve"> </v>
      </c>
      <c r="BF222" s="640" t="str">
        <f t="shared" si="331"/>
        <v xml:space="preserve"> </v>
      </c>
      <c r="BG222" s="640" t="str">
        <f t="shared" si="332"/>
        <v xml:space="preserve"> </v>
      </c>
      <c r="BH222" s="640" t="str">
        <f t="shared" si="333"/>
        <v xml:space="preserve"> </v>
      </c>
      <c r="BI222" s="677" t="str">
        <f t="shared" si="334"/>
        <v xml:space="preserve"> </v>
      </c>
      <c r="BJ222" s="640" t="str">
        <f t="shared" si="335"/>
        <v xml:space="preserve"> </v>
      </c>
      <c r="BK222" s="305" t="str">
        <f t="shared" si="336"/>
        <v xml:space="preserve"> </v>
      </c>
      <c r="BL222" s="523" t="str">
        <f t="shared" si="366"/>
        <v>F</v>
      </c>
      <c r="BM222" s="640" t="str">
        <f t="shared" si="337"/>
        <v xml:space="preserve"> </v>
      </c>
      <c r="BN222" s="640" t="str">
        <f t="shared" si="338"/>
        <v xml:space="preserve"> </v>
      </c>
      <c r="BO222" s="640" t="str">
        <f t="shared" si="339"/>
        <v xml:space="preserve"> </v>
      </c>
      <c r="BP222" s="640" t="str">
        <f t="shared" si="340"/>
        <v xml:space="preserve"> </v>
      </c>
      <c r="BQ222" s="640" t="str">
        <f t="shared" si="341"/>
        <v xml:space="preserve"> </v>
      </c>
      <c r="BR222" s="634">
        <f t="shared" si="342"/>
        <v>0</v>
      </c>
      <c r="BS222" s="728"/>
      <c r="BT222" s="640" t="str">
        <f t="shared" si="343"/>
        <v xml:space="preserve"> </v>
      </c>
    </row>
    <row r="223" spans="1:72" s="47" customFormat="1" ht="15" customHeight="1" x14ac:dyDescent="0.3">
      <c r="A223" s="43" t="s">
        <v>15</v>
      </c>
      <c r="B223" s="43" t="s">
        <v>209</v>
      </c>
      <c r="C223" s="134" t="str">
        <f>IF(VLOOKUP(B223,'Pivot Table'!$B$5:$G$2000,3,FALSE)=1,"Yes","No")</f>
        <v>Yes</v>
      </c>
      <c r="D223" s="170" t="str">
        <f t="shared" si="344"/>
        <v>Yes</v>
      </c>
      <c r="E223" s="172"/>
      <c r="F223" s="214">
        <v>41487</v>
      </c>
      <c r="G223" s="125" t="s">
        <v>1127</v>
      </c>
      <c r="H223" s="125" t="s">
        <v>1127</v>
      </c>
      <c r="I223" s="172"/>
      <c r="J223" s="172" t="s">
        <v>713</v>
      </c>
      <c r="K223" s="45" t="str">
        <f t="shared" si="345"/>
        <v>15</v>
      </c>
      <c r="L223" s="45" t="str">
        <f t="shared" si="346"/>
        <v>15X</v>
      </c>
      <c r="M223" s="113">
        <v>41487</v>
      </c>
      <c r="N223" s="252"/>
      <c r="O223" s="135" t="str">
        <f>IF(VLOOKUP(B223,'Pivot Table'!$B$5:$G$2000,2,FALSE)=1,"Yes","No")</f>
        <v>Yes</v>
      </c>
      <c r="P223" s="177" t="str">
        <f t="shared" si="347"/>
        <v>Yes</v>
      </c>
      <c r="Q223" s="177"/>
      <c r="R223" s="107">
        <v>41334</v>
      </c>
      <c r="S223" s="107" t="s">
        <v>1127</v>
      </c>
      <c r="T223" s="177"/>
      <c r="U223" s="177" t="s">
        <v>713</v>
      </c>
      <c r="V223" s="135" t="str">
        <f t="shared" si="348"/>
        <v>15</v>
      </c>
      <c r="W223" s="150" t="str">
        <f t="shared" si="349"/>
        <v>15X</v>
      </c>
      <c r="X223" s="107">
        <v>41426</v>
      </c>
      <c r="Y223" s="219"/>
      <c r="Z223" s="192" t="str">
        <f>IF(VLOOKUP(B223,'Pivot Table'!$B$5:$G$2000,5,FALSE)=1,"Yes","No")</f>
        <v>No</v>
      </c>
      <c r="AA223" s="192" t="str">
        <f>IF(VLOOKUP(B223,'Pivot Table'!$B$5:$G$2000,4,FALSE)=1,"Yes","No")</f>
        <v>No</v>
      </c>
      <c r="AB223" s="190" t="str">
        <f t="shared" si="325"/>
        <v xml:space="preserve"> </v>
      </c>
      <c r="AC223" s="190"/>
      <c r="AD223" s="190"/>
      <c r="AE223" s="191"/>
      <c r="AF223" s="190"/>
      <c r="AG223" s="190"/>
      <c r="AH223" s="189" t="str">
        <f t="shared" si="350"/>
        <v>15</v>
      </c>
      <c r="AI223" s="196" t="str">
        <f t="shared" si="351"/>
        <v>15</v>
      </c>
      <c r="AJ223" s="456"/>
      <c r="AK223" s="651"/>
      <c r="AL223" s="634">
        <f t="shared" si="352"/>
        <v>1</v>
      </c>
      <c r="AM223" s="634">
        <f t="shared" si="353"/>
        <v>1</v>
      </c>
      <c r="AN223" s="635">
        <f t="shared" si="354"/>
        <v>0</v>
      </c>
      <c r="AO223" s="636">
        <f t="shared" si="326"/>
        <v>2</v>
      </c>
      <c r="AP223" s="634">
        <f t="shared" si="355"/>
        <v>1</v>
      </c>
      <c r="AQ223" s="634">
        <f t="shared" si="356"/>
        <v>1</v>
      </c>
      <c r="AR223" s="634">
        <f t="shared" si="357"/>
        <v>0</v>
      </c>
      <c r="AS223" s="637">
        <f t="shared" si="327"/>
        <v>2</v>
      </c>
      <c r="AT223" s="638" t="str">
        <f t="shared" si="328"/>
        <v>F</v>
      </c>
      <c r="AU223" s="634">
        <f t="shared" si="358"/>
        <v>0</v>
      </c>
      <c r="AV223" s="634">
        <f t="shared" si="359"/>
        <v>0</v>
      </c>
      <c r="AW223" s="675" t="s">
        <v>1127</v>
      </c>
      <c r="AX223" s="639" t="str">
        <f t="shared" si="360"/>
        <v>15Yes</v>
      </c>
      <c r="AY223" s="639" t="str">
        <f t="shared" si="361"/>
        <v>15Yes</v>
      </c>
      <c r="AZ223" s="639" t="str">
        <f t="shared" si="362"/>
        <v>15No</v>
      </c>
      <c r="BA223" s="634" t="str">
        <f t="shared" si="363"/>
        <v>15X</v>
      </c>
      <c r="BB223" s="634" t="str">
        <f t="shared" si="364"/>
        <v>15X</v>
      </c>
      <c r="BC223" s="634" t="str">
        <f t="shared" si="365"/>
        <v>15</v>
      </c>
      <c r="BD223" s="640" t="str">
        <f t="shared" si="329"/>
        <v xml:space="preserve"> </v>
      </c>
      <c r="BE223" s="640" t="str">
        <f t="shared" si="330"/>
        <v xml:space="preserve"> </v>
      </c>
      <c r="BF223" s="640" t="str">
        <f t="shared" si="331"/>
        <v xml:space="preserve"> </v>
      </c>
      <c r="BG223" s="640" t="str">
        <f t="shared" si="332"/>
        <v xml:space="preserve"> </v>
      </c>
      <c r="BH223" s="640" t="str">
        <f t="shared" si="333"/>
        <v xml:space="preserve"> </v>
      </c>
      <c r="BI223" s="677" t="str">
        <f t="shared" si="334"/>
        <v xml:space="preserve"> </v>
      </c>
      <c r="BJ223" s="640" t="str">
        <f t="shared" si="335"/>
        <v xml:space="preserve"> </v>
      </c>
      <c r="BK223" s="305" t="str">
        <f t="shared" si="336"/>
        <v xml:space="preserve"> </v>
      </c>
      <c r="BL223" s="523" t="str">
        <f t="shared" si="366"/>
        <v>F</v>
      </c>
      <c r="BM223" s="640" t="str">
        <f t="shared" si="337"/>
        <v xml:space="preserve"> </v>
      </c>
      <c r="BN223" s="640" t="str">
        <f t="shared" si="338"/>
        <v xml:space="preserve"> </v>
      </c>
      <c r="BO223" s="640" t="str">
        <f t="shared" si="339"/>
        <v xml:space="preserve"> </v>
      </c>
      <c r="BP223" s="640" t="str">
        <f t="shared" si="340"/>
        <v xml:space="preserve"> </v>
      </c>
      <c r="BQ223" s="640" t="str">
        <f t="shared" si="341"/>
        <v xml:space="preserve"> </v>
      </c>
      <c r="BR223" s="634">
        <f t="shared" si="342"/>
        <v>0</v>
      </c>
      <c r="BS223" s="728"/>
      <c r="BT223" s="640" t="str">
        <f t="shared" si="343"/>
        <v xml:space="preserve"> </v>
      </c>
    </row>
    <row r="224" spans="1:72" s="47" customFormat="1" ht="15" customHeight="1" x14ac:dyDescent="0.3">
      <c r="A224" s="43" t="s">
        <v>15</v>
      </c>
      <c r="B224" s="43" t="s">
        <v>210</v>
      </c>
      <c r="C224" s="134" t="str">
        <f>IF(VLOOKUP(B224,'Pivot Table'!$B$5:$G$2000,3,FALSE)=1,"Yes","No")</f>
        <v>Yes</v>
      </c>
      <c r="D224" s="170" t="str">
        <f t="shared" si="344"/>
        <v>Yes</v>
      </c>
      <c r="E224" s="172"/>
      <c r="F224" s="214">
        <v>41487</v>
      </c>
      <c r="G224" s="125" t="s">
        <v>1127</v>
      </c>
      <c r="H224" s="125" t="s">
        <v>1127</v>
      </c>
      <c r="I224" s="172"/>
      <c r="J224" s="172" t="s">
        <v>713</v>
      </c>
      <c r="K224" s="45" t="str">
        <f t="shared" si="345"/>
        <v>15</v>
      </c>
      <c r="L224" s="45" t="str">
        <f t="shared" si="346"/>
        <v>15X</v>
      </c>
      <c r="M224" s="113">
        <v>41487</v>
      </c>
      <c r="N224" s="252"/>
      <c r="O224" s="135" t="str">
        <f>IF(VLOOKUP(B224,'Pivot Table'!$B$5:$G$2000,2,FALSE)=1,"Yes","No")</f>
        <v>Yes</v>
      </c>
      <c r="P224" s="177" t="str">
        <f t="shared" si="347"/>
        <v>Yes</v>
      </c>
      <c r="Q224" s="177"/>
      <c r="R224" s="107">
        <v>41334</v>
      </c>
      <c r="S224" s="107" t="s">
        <v>1127</v>
      </c>
      <c r="T224" s="177"/>
      <c r="U224" s="177" t="s">
        <v>713</v>
      </c>
      <c r="V224" s="135" t="str">
        <f t="shared" si="348"/>
        <v>15</v>
      </c>
      <c r="W224" s="150" t="str">
        <f t="shared" si="349"/>
        <v>15X</v>
      </c>
      <c r="X224" s="107">
        <v>41426</v>
      </c>
      <c r="Y224" s="219"/>
      <c r="Z224" s="192" t="str">
        <f>IF(VLOOKUP(B224,'Pivot Table'!$B$5:$G$2000,5,FALSE)=1,"Yes","No")</f>
        <v>No</v>
      </c>
      <c r="AA224" s="192" t="str">
        <f>IF(VLOOKUP(B224,'Pivot Table'!$B$5:$G$2000,4,FALSE)=1,"Yes","No")</f>
        <v>No</v>
      </c>
      <c r="AB224" s="190" t="str">
        <f t="shared" ref="AB224:AB283" si="367">IF(AC224="X","In Progress",IF(AG224="x","Yes"," "))</f>
        <v xml:space="preserve"> </v>
      </c>
      <c r="AC224" s="190"/>
      <c r="AD224" s="190"/>
      <c r="AE224" s="191"/>
      <c r="AF224" s="190"/>
      <c r="AG224" s="190"/>
      <c r="AH224" s="189" t="str">
        <f t="shared" si="350"/>
        <v>15</v>
      </c>
      <c r="AI224" s="196" t="str">
        <f t="shared" si="351"/>
        <v>15</v>
      </c>
      <c r="AJ224" s="456"/>
      <c r="AK224" s="651"/>
      <c r="AL224" s="634">
        <f t="shared" si="352"/>
        <v>1</v>
      </c>
      <c r="AM224" s="634">
        <f t="shared" si="353"/>
        <v>1</v>
      </c>
      <c r="AN224" s="635">
        <f t="shared" si="354"/>
        <v>0</v>
      </c>
      <c r="AO224" s="636">
        <f t="shared" ref="AO224:AO283" si="368">SUM(AL224:AN224)</f>
        <v>2</v>
      </c>
      <c r="AP224" s="634">
        <f t="shared" si="355"/>
        <v>1</v>
      </c>
      <c r="AQ224" s="634">
        <f t="shared" si="356"/>
        <v>1</v>
      </c>
      <c r="AR224" s="634">
        <f t="shared" si="357"/>
        <v>0</v>
      </c>
      <c r="AS224" s="637">
        <f t="shared" ref="AS224:AS283" si="369">SUM(AP224:AR224)</f>
        <v>2</v>
      </c>
      <c r="AT224" s="638" t="str">
        <f t="shared" ref="AT224:AT283" si="370">IF(AO224=AS224,"F"," ")</f>
        <v>F</v>
      </c>
      <c r="AU224" s="634">
        <f t="shared" si="358"/>
        <v>0</v>
      </c>
      <c r="AV224" s="634">
        <f t="shared" si="359"/>
        <v>0</v>
      </c>
      <c r="AW224" s="675" t="s">
        <v>1127</v>
      </c>
      <c r="AX224" s="639" t="str">
        <f t="shared" si="360"/>
        <v>15Yes</v>
      </c>
      <c r="AY224" s="639" t="str">
        <f t="shared" si="361"/>
        <v>15Yes</v>
      </c>
      <c r="AZ224" s="639" t="str">
        <f t="shared" si="362"/>
        <v>15No</v>
      </c>
      <c r="BA224" s="634" t="str">
        <f t="shared" si="363"/>
        <v>15X</v>
      </c>
      <c r="BB224" s="634" t="str">
        <f t="shared" si="364"/>
        <v>15X</v>
      </c>
      <c r="BC224" s="634" t="str">
        <f t="shared" si="365"/>
        <v>15</v>
      </c>
      <c r="BD224" s="640" t="str">
        <f t="shared" si="329"/>
        <v xml:space="preserve"> </v>
      </c>
      <c r="BE224" s="640" t="str">
        <f t="shared" si="330"/>
        <v xml:space="preserve"> </v>
      </c>
      <c r="BF224" s="640" t="str">
        <f t="shared" si="331"/>
        <v xml:space="preserve"> </v>
      </c>
      <c r="BG224" s="640" t="str">
        <f t="shared" si="332"/>
        <v xml:space="preserve"> </v>
      </c>
      <c r="BH224" s="640" t="str">
        <f t="shared" si="333"/>
        <v xml:space="preserve"> </v>
      </c>
      <c r="BI224" s="677" t="str">
        <f t="shared" si="334"/>
        <v xml:space="preserve"> </v>
      </c>
      <c r="BJ224" s="640" t="str">
        <f t="shared" si="335"/>
        <v xml:space="preserve"> </v>
      </c>
      <c r="BK224" s="305" t="str">
        <f t="shared" si="336"/>
        <v xml:space="preserve"> </v>
      </c>
      <c r="BL224" s="523" t="str">
        <f t="shared" si="366"/>
        <v>F</v>
      </c>
      <c r="BM224" s="640" t="str">
        <f t="shared" si="337"/>
        <v xml:space="preserve"> </v>
      </c>
      <c r="BN224" s="640" t="str">
        <f t="shared" si="338"/>
        <v xml:space="preserve"> </v>
      </c>
      <c r="BO224" s="640" t="str">
        <f t="shared" si="339"/>
        <v xml:space="preserve"> </v>
      </c>
      <c r="BP224" s="640" t="str">
        <f t="shared" si="340"/>
        <v xml:space="preserve"> </v>
      </c>
      <c r="BQ224" s="640" t="str">
        <f t="shared" si="341"/>
        <v xml:space="preserve"> </v>
      </c>
      <c r="BR224" s="634">
        <f t="shared" si="342"/>
        <v>0</v>
      </c>
      <c r="BS224" s="728"/>
      <c r="BT224" s="640" t="str">
        <f t="shared" si="343"/>
        <v xml:space="preserve"> </v>
      </c>
    </row>
    <row r="225" spans="1:72" s="47" customFormat="1" ht="15" customHeight="1" x14ac:dyDescent="0.3">
      <c r="A225" s="43" t="s">
        <v>15</v>
      </c>
      <c r="B225" s="43" t="s">
        <v>211</v>
      </c>
      <c r="C225" s="134" t="str">
        <f>IF(VLOOKUP(B225,'Pivot Table'!$B$5:$G$2000,3,FALSE)=1,"Yes","No")</f>
        <v>Yes</v>
      </c>
      <c r="D225" s="170" t="str">
        <f t="shared" si="344"/>
        <v>Yes</v>
      </c>
      <c r="E225" s="172"/>
      <c r="F225" s="214">
        <v>41487</v>
      </c>
      <c r="G225" s="125" t="s">
        <v>1127</v>
      </c>
      <c r="H225" s="125" t="s">
        <v>1127</v>
      </c>
      <c r="I225" s="172"/>
      <c r="J225" s="172" t="s">
        <v>713</v>
      </c>
      <c r="K225" s="45" t="str">
        <f t="shared" si="345"/>
        <v>15</v>
      </c>
      <c r="L225" s="45" t="str">
        <f t="shared" si="346"/>
        <v>15X</v>
      </c>
      <c r="M225" s="113">
        <v>41487</v>
      </c>
      <c r="N225" s="252"/>
      <c r="O225" s="135" t="str">
        <f>IF(VLOOKUP(B225,'Pivot Table'!$B$5:$G$2000,2,FALSE)=1,"Yes","No")</f>
        <v>Yes</v>
      </c>
      <c r="P225" s="177" t="str">
        <f t="shared" si="347"/>
        <v>Yes</v>
      </c>
      <c r="Q225" s="177"/>
      <c r="R225" s="107">
        <v>41334</v>
      </c>
      <c r="S225" s="107" t="s">
        <v>1127</v>
      </c>
      <c r="T225" s="177"/>
      <c r="U225" s="177" t="s">
        <v>713</v>
      </c>
      <c r="V225" s="135" t="str">
        <f t="shared" si="348"/>
        <v>15</v>
      </c>
      <c r="W225" s="150" t="str">
        <f t="shared" si="349"/>
        <v>15X</v>
      </c>
      <c r="X225" s="107">
        <v>41426</v>
      </c>
      <c r="Y225" s="219"/>
      <c r="Z225" s="192" t="str">
        <f>IF(VLOOKUP(B225,'Pivot Table'!$B$5:$G$2000,5,FALSE)=1,"Yes","No")</f>
        <v>No</v>
      </c>
      <c r="AA225" s="192" t="str">
        <f>IF(VLOOKUP(B225,'Pivot Table'!$B$5:$G$2000,4,FALSE)=1,"Yes","No")</f>
        <v>No</v>
      </c>
      <c r="AB225" s="190" t="str">
        <f t="shared" si="367"/>
        <v xml:space="preserve"> </v>
      </c>
      <c r="AC225" s="190"/>
      <c r="AD225" s="190"/>
      <c r="AE225" s="191"/>
      <c r="AF225" s="190"/>
      <c r="AG225" s="190"/>
      <c r="AH225" s="189" t="str">
        <f t="shared" si="350"/>
        <v>15</v>
      </c>
      <c r="AI225" s="196" t="str">
        <f t="shared" si="351"/>
        <v>15</v>
      </c>
      <c r="AJ225" s="456"/>
      <c r="AK225" s="651"/>
      <c r="AL225" s="634">
        <f t="shared" si="352"/>
        <v>1</v>
      </c>
      <c r="AM225" s="634">
        <f t="shared" si="353"/>
        <v>1</v>
      </c>
      <c r="AN225" s="635">
        <f t="shared" si="354"/>
        <v>0</v>
      </c>
      <c r="AO225" s="636">
        <f t="shared" si="368"/>
        <v>2</v>
      </c>
      <c r="AP225" s="634">
        <f t="shared" si="355"/>
        <v>1</v>
      </c>
      <c r="AQ225" s="634">
        <f t="shared" si="356"/>
        <v>1</v>
      </c>
      <c r="AR225" s="634">
        <f t="shared" si="357"/>
        <v>0</v>
      </c>
      <c r="AS225" s="637">
        <f t="shared" si="369"/>
        <v>2</v>
      </c>
      <c r="AT225" s="638" t="str">
        <f t="shared" si="370"/>
        <v>F</v>
      </c>
      <c r="AU225" s="634">
        <f t="shared" si="358"/>
        <v>0</v>
      </c>
      <c r="AV225" s="634">
        <f t="shared" si="359"/>
        <v>0</v>
      </c>
      <c r="AW225" s="675" t="s">
        <v>1127</v>
      </c>
      <c r="AX225" s="639" t="str">
        <f t="shared" si="360"/>
        <v>15Yes</v>
      </c>
      <c r="AY225" s="639" t="str">
        <f t="shared" si="361"/>
        <v>15Yes</v>
      </c>
      <c r="AZ225" s="639" t="str">
        <f t="shared" si="362"/>
        <v>15No</v>
      </c>
      <c r="BA225" s="634" t="str">
        <f t="shared" si="363"/>
        <v>15X</v>
      </c>
      <c r="BB225" s="634" t="str">
        <f t="shared" si="364"/>
        <v>15X</v>
      </c>
      <c r="BC225" s="634" t="str">
        <f t="shared" si="365"/>
        <v>15</v>
      </c>
      <c r="BD225" s="640" t="str">
        <f t="shared" si="329"/>
        <v xml:space="preserve"> </v>
      </c>
      <c r="BE225" s="640" t="str">
        <f t="shared" si="330"/>
        <v xml:space="preserve"> </v>
      </c>
      <c r="BF225" s="640" t="str">
        <f t="shared" si="331"/>
        <v xml:space="preserve"> </v>
      </c>
      <c r="BG225" s="640" t="str">
        <f t="shared" si="332"/>
        <v xml:space="preserve"> </v>
      </c>
      <c r="BH225" s="640" t="str">
        <f t="shared" si="333"/>
        <v xml:space="preserve"> </v>
      </c>
      <c r="BI225" s="677" t="str">
        <f t="shared" si="334"/>
        <v xml:space="preserve"> </v>
      </c>
      <c r="BJ225" s="640" t="str">
        <f t="shared" si="335"/>
        <v xml:space="preserve"> </v>
      </c>
      <c r="BK225" s="305" t="str">
        <f t="shared" si="336"/>
        <v xml:space="preserve"> </v>
      </c>
      <c r="BL225" s="523" t="str">
        <f t="shared" si="366"/>
        <v>F</v>
      </c>
      <c r="BM225" s="640" t="str">
        <f t="shared" si="337"/>
        <v xml:space="preserve"> </v>
      </c>
      <c r="BN225" s="640" t="str">
        <f t="shared" si="338"/>
        <v xml:space="preserve"> </v>
      </c>
      <c r="BO225" s="640" t="str">
        <f t="shared" si="339"/>
        <v xml:space="preserve"> </v>
      </c>
      <c r="BP225" s="640" t="str">
        <f t="shared" si="340"/>
        <v xml:space="preserve"> </v>
      </c>
      <c r="BQ225" s="640" t="str">
        <f t="shared" si="341"/>
        <v xml:space="preserve"> </v>
      </c>
      <c r="BR225" s="634">
        <f t="shared" si="342"/>
        <v>0</v>
      </c>
      <c r="BS225" s="728"/>
      <c r="BT225" s="640" t="str">
        <f t="shared" si="343"/>
        <v xml:space="preserve"> </v>
      </c>
    </row>
    <row r="226" spans="1:72" s="47" customFormat="1" ht="15" customHeight="1" x14ac:dyDescent="0.3">
      <c r="A226" s="43" t="s">
        <v>15</v>
      </c>
      <c r="B226" s="43" t="s">
        <v>212</v>
      </c>
      <c r="C226" s="134" t="str">
        <f>IF(VLOOKUP(B226,'Pivot Table'!$B$5:$G$2000,3,FALSE)=1,"Yes","No")</f>
        <v>Yes</v>
      </c>
      <c r="D226" s="170" t="str">
        <f t="shared" si="344"/>
        <v>Yes</v>
      </c>
      <c r="E226" s="172"/>
      <c r="F226" s="214">
        <v>41487</v>
      </c>
      <c r="G226" s="125" t="s">
        <v>1127</v>
      </c>
      <c r="H226" s="125" t="s">
        <v>1127</v>
      </c>
      <c r="I226" s="172"/>
      <c r="J226" s="172" t="s">
        <v>713</v>
      </c>
      <c r="K226" s="45" t="str">
        <f t="shared" si="345"/>
        <v>15</v>
      </c>
      <c r="L226" s="45" t="str">
        <f t="shared" si="346"/>
        <v>15X</v>
      </c>
      <c r="M226" s="113">
        <v>41487</v>
      </c>
      <c r="N226" s="252"/>
      <c r="O226" s="135" t="str">
        <f>IF(VLOOKUP(B226,'Pivot Table'!$B$5:$G$2000,2,FALSE)=1,"Yes","No")</f>
        <v>Yes</v>
      </c>
      <c r="P226" s="177" t="str">
        <f t="shared" si="347"/>
        <v>Yes</v>
      </c>
      <c r="Q226" s="177"/>
      <c r="R226" s="107">
        <v>40391</v>
      </c>
      <c r="S226" s="107" t="s">
        <v>1127</v>
      </c>
      <c r="T226" s="177"/>
      <c r="U226" s="177" t="s">
        <v>713</v>
      </c>
      <c r="V226" s="135" t="str">
        <f t="shared" si="348"/>
        <v>15</v>
      </c>
      <c r="W226" s="150" t="str">
        <f t="shared" si="349"/>
        <v>15X</v>
      </c>
      <c r="X226" s="107">
        <v>41426</v>
      </c>
      <c r="Y226" s="219"/>
      <c r="Z226" s="192" t="str">
        <f>IF(VLOOKUP(B226,'Pivot Table'!$B$5:$G$2000,5,FALSE)=1,"Yes","No")</f>
        <v>No</v>
      </c>
      <c r="AA226" s="192" t="str">
        <f>IF(VLOOKUP(B226,'Pivot Table'!$B$5:$G$2000,4,FALSE)=1,"Yes","No")</f>
        <v>No</v>
      </c>
      <c r="AB226" s="190" t="str">
        <f t="shared" si="367"/>
        <v xml:space="preserve"> </v>
      </c>
      <c r="AC226" s="190"/>
      <c r="AD226" s="190"/>
      <c r="AE226" s="191"/>
      <c r="AF226" s="190"/>
      <c r="AG226" s="190"/>
      <c r="AH226" s="189" t="str">
        <f t="shared" si="350"/>
        <v>15</v>
      </c>
      <c r="AI226" s="196" t="str">
        <f t="shared" si="351"/>
        <v>15</v>
      </c>
      <c r="AJ226" s="456"/>
      <c r="AK226" s="651"/>
      <c r="AL226" s="634">
        <f t="shared" si="352"/>
        <v>1</v>
      </c>
      <c r="AM226" s="634">
        <f t="shared" si="353"/>
        <v>1</v>
      </c>
      <c r="AN226" s="635">
        <f t="shared" si="354"/>
        <v>0</v>
      </c>
      <c r="AO226" s="636">
        <f t="shared" si="368"/>
        <v>2</v>
      </c>
      <c r="AP226" s="634">
        <f t="shared" si="355"/>
        <v>1</v>
      </c>
      <c r="AQ226" s="634">
        <f t="shared" si="356"/>
        <v>1</v>
      </c>
      <c r="AR226" s="634">
        <f t="shared" si="357"/>
        <v>0</v>
      </c>
      <c r="AS226" s="637">
        <f t="shared" si="369"/>
        <v>2</v>
      </c>
      <c r="AT226" s="638" t="str">
        <f t="shared" si="370"/>
        <v>F</v>
      </c>
      <c r="AU226" s="634">
        <f t="shared" si="358"/>
        <v>0</v>
      </c>
      <c r="AV226" s="634">
        <f t="shared" si="359"/>
        <v>0</v>
      </c>
      <c r="AW226" s="675" t="s">
        <v>1127</v>
      </c>
      <c r="AX226" s="639" t="str">
        <f t="shared" si="360"/>
        <v>15Yes</v>
      </c>
      <c r="AY226" s="639" t="str">
        <f t="shared" si="361"/>
        <v>15Yes</v>
      </c>
      <c r="AZ226" s="639" t="str">
        <f t="shared" si="362"/>
        <v>15No</v>
      </c>
      <c r="BA226" s="634" t="str">
        <f t="shared" si="363"/>
        <v>15X</v>
      </c>
      <c r="BB226" s="634" t="str">
        <f t="shared" si="364"/>
        <v>15X</v>
      </c>
      <c r="BC226" s="634" t="str">
        <f t="shared" si="365"/>
        <v>15</v>
      </c>
      <c r="BD226" s="640" t="str">
        <f t="shared" si="329"/>
        <v xml:space="preserve"> </v>
      </c>
      <c r="BE226" s="640" t="str">
        <f t="shared" si="330"/>
        <v xml:space="preserve"> </v>
      </c>
      <c r="BF226" s="640" t="str">
        <f t="shared" si="331"/>
        <v xml:space="preserve"> </v>
      </c>
      <c r="BG226" s="640" t="str">
        <f t="shared" si="332"/>
        <v xml:space="preserve"> </v>
      </c>
      <c r="BH226" s="640" t="str">
        <f t="shared" si="333"/>
        <v xml:space="preserve"> </v>
      </c>
      <c r="BI226" s="677" t="str">
        <f t="shared" si="334"/>
        <v xml:space="preserve"> </v>
      </c>
      <c r="BJ226" s="640" t="str">
        <f t="shared" si="335"/>
        <v xml:space="preserve"> </v>
      </c>
      <c r="BK226" s="305" t="str">
        <f t="shared" si="336"/>
        <v xml:space="preserve"> </v>
      </c>
      <c r="BL226" s="523" t="str">
        <f t="shared" si="366"/>
        <v>F</v>
      </c>
      <c r="BM226" s="640" t="str">
        <f t="shared" si="337"/>
        <v xml:space="preserve"> </v>
      </c>
      <c r="BN226" s="640" t="str">
        <f t="shared" si="338"/>
        <v xml:space="preserve"> </v>
      </c>
      <c r="BO226" s="640" t="str">
        <f t="shared" si="339"/>
        <v xml:space="preserve"> </v>
      </c>
      <c r="BP226" s="640" t="str">
        <f t="shared" si="340"/>
        <v xml:space="preserve"> </v>
      </c>
      <c r="BQ226" s="640" t="str">
        <f t="shared" si="341"/>
        <v xml:space="preserve"> </v>
      </c>
      <c r="BR226" s="634">
        <f t="shared" si="342"/>
        <v>0</v>
      </c>
      <c r="BS226" s="728"/>
      <c r="BT226" s="640" t="str">
        <f t="shared" si="343"/>
        <v xml:space="preserve"> </v>
      </c>
    </row>
    <row r="227" spans="1:72" s="47" customFormat="1" ht="15" customHeight="1" x14ac:dyDescent="0.3">
      <c r="A227" s="43" t="s">
        <v>15</v>
      </c>
      <c r="B227" s="43" t="s">
        <v>213</v>
      </c>
      <c r="C227" s="134" t="str">
        <f>IF(VLOOKUP(B227,'Pivot Table'!$B$5:$G$2000,3,FALSE)=1,"Yes","No")</f>
        <v>Yes</v>
      </c>
      <c r="D227" s="170" t="str">
        <f t="shared" si="344"/>
        <v>Yes</v>
      </c>
      <c r="E227" s="170"/>
      <c r="F227" s="214">
        <v>41122</v>
      </c>
      <c r="G227" s="125" t="s">
        <v>1127</v>
      </c>
      <c r="H227" s="125" t="s">
        <v>1127</v>
      </c>
      <c r="I227" s="170"/>
      <c r="J227" s="170" t="s">
        <v>713</v>
      </c>
      <c r="K227" s="45" t="str">
        <f t="shared" si="345"/>
        <v>15</v>
      </c>
      <c r="L227" s="45" t="str">
        <f t="shared" si="346"/>
        <v>15X</v>
      </c>
      <c r="M227" s="106">
        <v>41183</v>
      </c>
      <c r="N227" s="252"/>
      <c r="O227" s="135" t="str">
        <f>IF(VLOOKUP(B227,'Pivot Table'!$B$5:$G$2000,2,FALSE)=1,"Yes","No")</f>
        <v>Yes</v>
      </c>
      <c r="P227" s="177" t="str">
        <f t="shared" si="347"/>
        <v>Yes</v>
      </c>
      <c r="Q227" s="177"/>
      <c r="R227" s="107">
        <v>41275</v>
      </c>
      <c r="S227" s="107" t="s">
        <v>1127</v>
      </c>
      <c r="T227" s="177"/>
      <c r="U227" s="177" t="s">
        <v>713</v>
      </c>
      <c r="V227" s="135" t="str">
        <f t="shared" si="348"/>
        <v>15</v>
      </c>
      <c r="W227" s="150" t="str">
        <f t="shared" si="349"/>
        <v>15X</v>
      </c>
      <c r="X227" s="107">
        <v>40483</v>
      </c>
      <c r="Y227" s="219"/>
      <c r="Z227" s="136" t="str">
        <f>IF(VLOOKUP(B227,'Pivot Table'!$B$5:$G$2000,5,FALSE)=1,"Yes","No")</f>
        <v>Yes</v>
      </c>
      <c r="AA227" s="136" t="str">
        <f>IF(VLOOKUP(B227,'Pivot Table'!$B$5:$G$2000,4,FALSE)=1,"Yes","No")</f>
        <v>No</v>
      </c>
      <c r="AB227" s="181" t="str">
        <f t="shared" si="367"/>
        <v>Yes</v>
      </c>
      <c r="AC227" s="181"/>
      <c r="AD227" s="181"/>
      <c r="AE227" s="127" t="s">
        <v>1127</v>
      </c>
      <c r="AF227" s="181"/>
      <c r="AG227" s="181" t="s">
        <v>713</v>
      </c>
      <c r="AH227" s="133" t="str">
        <f t="shared" si="350"/>
        <v>15</v>
      </c>
      <c r="AI227" s="151" t="str">
        <f t="shared" si="351"/>
        <v>15X</v>
      </c>
      <c r="AJ227" s="281">
        <v>41395</v>
      </c>
      <c r="AK227" s="650"/>
      <c r="AL227" s="634">
        <f t="shared" si="352"/>
        <v>1</v>
      </c>
      <c r="AM227" s="634">
        <f t="shared" si="353"/>
        <v>1</v>
      </c>
      <c r="AN227" s="635">
        <f t="shared" si="354"/>
        <v>1</v>
      </c>
      <c r="AO227" s="636">
        <f t="shared" si="368"/>
        <v>3</v>
      </c>
      <c r="AP227" s="634">
        <f t="shared" si="355"/>
        <v>1</v>
      </c>
      <c r="AQ227" s="634">
        <f t="shared" si="356"/>
        <v>1</v>
      </c>
      <c r="AR227" s="634">
        <f t="shared" si="357"/>
        <v>1</v>
      </c>
      <c r="AS227" s="637">
        <f t="shared" si="369"/>
        <v>3</v>
      </c>
      <c r="AT227" s="638" t="str">
        <f t="shared" si="370"/>
        <v>F</v>
      </c>
      <c r="AU227" s="634">
        <f t="shared" si="358"/>
        <v>0</v>
      </c>
      <c r="AV227" s="634">
        <f t="shared" si="359"/>
        <v>0</v>
      </c>
      <c r="AW227" s="675" t="s">
        <v>1127</v>
      </c>
      <c r="AX227" s="639" t="str">
        <f t="shared" si="360"/>
        <v>15Yes</v>
      </c>
      <c r="AY227" s="639" t="str">
        <f t="shared" si="361"/>
        <v>15Yes</v>
      </c>
      <c r="AZ227" s="639" t="str">
        <f t="shared" si="362"/>
        <v>15Yes</v>
      </c>
      <c r="BA227" s="634" t="str">
        <f t="shared" si="363"/>
        <v>15X</v>
      </c>
      <c r="BB227" s="634" t="str">
        <f t="shared" si="364"/>
        <v>15X</v>
      </c>
      <c r="BC227" s="634" t="str">
        <f t="shared" si="365"/>
        <v>15X</v>
      </c>
      <c r="BD227" s="640" t="str">
        <f t="shared" si="329"/>
        <v xml:space="preserve"> </v>
      </c>
      <c r="BE227" s="640" t="str">
        <f t="shared" si="330"/>
        <v xml:space="preserve"> </v>
      </c>
      <c r="BF227" s="640" t="str">
        <f t="shared" si="331"/>
        <v xml:space="preserve"> </v>
      </c>
      <c r="BG227" s="640" t="str">
        <f t="shared" si="332"/>
        <v xml:space="preserve"> </v>
      </c>
      <c r="BH227" s="640" t="str">
        <f t="shared" si="333"/>
        <v xml:space="preserve"> </v>
      </c>
      <c r="BI227" s="677" t="str">
        <f t="shared" si="334"/>
        <v xml:space="preserve"> </v>
      </c>
      <c r="BJ227" s="640" t="str">
        <f t="shared" si="335"/>
        <v xml:space="preserve"> </v>
      </c>
      <c r="BK227" s="305" t="str">
        <f t="shared" si="336"/>
        <v xml:space="preserve"> </v>
      </c>
      <c r="BL227" s="523" t="str">
        <f t="shared" si="366"/>
        <v>F</v>
      </c>
      <c r="BM227" s="640" t="str">
        <f t="shared" si="337"/>
        <v xml:space="preserve"> </v>
      </c>
      <c r="BN227" s="640" t="str">
        <f t="shared" si="338"/>
        <v xml:space="preserve"> </v>
      </c>
      <c r="BO227" s="640" t="str">
        <f t="shared" si="339"/>
        <v xml:space="preserve"> </v>
      </c>
      <c r="BP227" s="640" t="str">
        <f t="shared" si="340"/>
        <v xml:space="preserve"> </v>
      </c>
      <c r="BQ227" s="640" t="str">
        <f t="shared" si="341"/>
        <v xml:space="preserve"> </v>
      </c>
      <c r="BR227" s="634">
        <f t="shared" si="342"/>
        <v>0</v>
      </c>
      <c r="BS227" s="728"/>
      <c r="BT227" s="640" t="str">
        <f t="shared" si="343"/>
        <v xml:space="preserve"> </v>
      </c>
    </row>
    <row r="228" spans="1:72" s="47" customFormat="1" ht="15" customHeight="1" x14ac:dyDescent="0.3">
      <c r="A228" s="43" t="s">
        <v>15</v>
      </c>
      <c r="B228" s="43" t="s">
        <v>214</v>
      </c>
      <c r="C228" s="134" t="str">
        <f>IF(VLOOKUP(B228,'Pivot Table'!$B$5:$G$2000,3,FALSE)=1,"Yes","No")</f>
        <v>Yes</v>
      </c>
      <c r="D228" s="170" t="str">
        <f t="shared" si="344"/>
        <v>Yes</v>
      </c>
      <c r="E228" s="170"/>
      <c r="F228" s="214">
        <v>41487</v>
      </c>
      <c r="G228" s="125" t="s">
        <v>1127</v>
      </c>
      <c r="H228" s="125" t="s">
        <v>1127</v>
      </c>
      <c r="I228" s="170"/>
      <c r="J228" s="170" t="s">
        <v>713</v>
      </c>
      <c r="K228" s="45" t="str">
        <f t="shared" si="345"/>
        <v>15</v>
      </c>
      <c r="L228" s="45" t="str">
        <f t="shared" si="346"/>
        <v>15X</v>
      </c>
      <c r="M228" s="106">
        <v>41487</v>
      </c>
      <c r="N228" s="252"/>
      <c r="O228" s="135" t="str">
        <f>IF(VLOOKUP(B228,'Pivot Table'!$B$5:$G$2000,2,FALSE)=1,"Yes","No")</f>
        <v>Yes</v>
      </c>
      <c r="P228" s="177" t="str">
        <f t="shared" si="347"/>
        <v>Yes</v>
      </c>
      <c r="Q228" s="177"/>
      <c r="R228" s="107">
        <v>41334</v>
      </c>
      <c r="S228" s="107" t="s">
        <v>1127</v>
      </c>
      <c r="T228" s="177"/>
      <c r="U228" s="177" t="s">
        <v>713</v>
      </c>
      <c r="V228" s="135" t="str">
        <f t="shared" si="348"/>
        <v>15</v>
      </c>
      <c r="W228" s="150" t="str">
        <f t="shared" si="349"/>
        <v>15X</v>
      </c>
      <c r="X228" s="107">
        <v>41365</v>
      </c>
      <c r="Y228" s="219"/>
      <c r="Z228" s="136" t="str">
        <f>IF(VLOOKUP(B228,'Pivot Table'!$B$5:$G$2000,5,FALSE)=1,"Yes","No")</f>
        <v>Yes</v>
      </c>
      <c r="AA228" s="136" t="str">
        <f>IF(VLOOKUP(B228,'Pivot Table'!$B$5:$G$2000,4,FALSE)=1,"Yes","No")</f>
        <v>No</v>
      </c>
      <c r="AB228" s="181" t="str">
        <f t="shared" si="367"/>
        <v>Yes</v>
      </c>
      <c r="AC228" s="181"/>
      <c r="AD228" s="181"/>
      <c r="AE228" s="127" t="s">
        <v>1127</v>
      </c>
      <c r="AF228" s="181"/>
      <c r="AG228" s="181" t="s">
        <v>713</v>
      </c>
      <c r="AH228" s="133" t="str">
        <f t="shared" si="350"/>
        <v>15</v>
      </c>
      <c r="AI228" s="151" t="str">
        <f t="shared" si="351"/>
        <v>15X</v>
      </c>
      <c r="AJ228" s="281">
        <v>41518</v>
      </c>
      <c r="AK228" s="650"/>
      <c r="AL228" s="634">
        <f t="shared" si="352"/>
        <v>1</v>
      </c>
      <c r="AM228" s="634">
        <f t="shared" si="353"/>
        <v>1</v>
      </c>
      <c r="AN228" s="635">
        <f t="shared" si="354"/>
        <v>1</v>
      </c>
      <c r="AO228" s="636">
        <f t="shared" si="368"/>
        <v>3</v>
      </c>
      <c r="AP228" s="634">
        <f t="shared" si="355"/>
        <v>1</v>
      </c>
      <c r="AQ228" s="634">
        <f t="shared" si="356"/>
        <v>1</v>
      </c>
      <c r="AR228" s="634">
        <f t="shared" si="357"/>
        <v>1</v>
      </c>
      <c r="AS228" s="637">
        <f t="shared" si="369"/>
        <v>3</v>
      </c>
      <c r="AT228" s="638" t="str">
        <f t="shared" si="370"/>
        <v>F</v>
      </c>
      <c r="AU228" s="634">
        <f t="shared" si="358"/>
        <v>0</v>
      </c>
      <c r="AV228" s="634">
        <f t="shared" si="359"/>
        <v>0</v>
      </c>
      <c r="AW228" s="675" t="s">
        <v>1127</v>
      </c>
      <c r="AX228" s="639" t="str">
        <f t="shared" si="360"/>
        <v>15Yes</v>
      </c>
      <c r="AY228" s="639" t="str">
        <f t="shared" si="361"/>
        <v>15Yes</v>
      </c>
      <c r="AZ228" s="639" t="str">
        <f t="shared" si="362"/>
        <v>15Yes</v>
      </c>
      <c r="BA228" s="634" t="str">
        <f t="shared" si="363"/>
        <v>15X</v>
      </c>
      <c r="BB228" s="634" t="str">
        <f t="shared" si="364"/>
        <v>15X</v>
      </c>
      <c r="BC228" s="634" t="str">
        <f t="shared" si="365"/>
        <v>15X</v>
      </c>
      <c r="BD228" s="640" t="str">
        <f t="shared" si="329"/>
        <v xml:space="preserve"> </v>
      </c>
      <c r="BE228" s="640" t="str">
        <f t="shared" si="330"/>
        <v xml:space="preserve"> </v>
      </c>
      <c r="BF228" s="640" t="str">
        <f t="shared" si="331"/>
        <v xml:space="preserve"> </v>
      </c>
      <c r="BG228" s="640" t="str">
        <f t="shared" si="332"/>
        <v xml:space="preserve"> </v>
      </c>
      <c r="BH228" s="640" t="str">
        <f t="shared" si="333"/>
        <v xml:space="preserve"> </v>
      </c>
      <c r="BI228" s="677" t="str">
        <f t="shared" si="334"/>
        <v xml:space="preserve"> </v>
      </c>
      <c r="BJ228" s="640" t="str">
        <f t="shared" si="335"/>
        <v xml:space="preserve"> </v>
      </c>
      <c r="BK228" s="305" t="str">
        <f t="shared" si="336"/>
        <v xml:space="preserve"> </v>
      </c>
      <c r="BL228" s="523" t="str">
        <f t="shared" si="366"/>
        <v>F</v>
      </c>
      <c r="BM228" s="640" t="str">
        <f t="shared" si="337"/>
        <v xml:space="preserve"> </v>
      </c>
      <c r="BN228" s="640" t="str">
        <f t="shared" si="338"/>
        <v xml:space="preserve"> </v>
      </c>
      <c r="BO228" s="640" t="str">
        <f t="shared" si="339"/>
        <v xml:space="preserve"> </v>
      </c>
      <c r="BP228" s="640" t="str">
        <f t="shared" si="340"/>
        <v xml:space="preserve"> </v>
      </c>
      <c r="BQ228" s="640" t="str">
        <f t="shared" si="341"/>
        <v xml:space="preserve"> </v>
      </c>
      <c r="BR228" s="634">
        <f t="shared" si="342"/>
        <v>0</v>
      </c>
      <c r="BS228" s="728"/>
      <c r="BT228" s="640" t="str">
        <f t="shared" si="343"/>
        <v xml:space="preserve"> </v>
      </c>
    </row>
    <row r="229" spans="1:72" s="47" customFormat="1" ht="15" customHeight="1" x14ac:dyDescent="0.3">
      <c r="A229" s="43" t="s">
        <v>15</v>
      </c>
      <c r="B229" s="43" t="s">
        <v>215</v>
      </c>
      <c r="C229" s="134" t="str">
        <f>IF(VLOOKUP(B229,'Pivot Table'!$B$5:$G$2000,3,FALSE)=1,"Yes","No")</f>
        <v>Yes</v>
      </c>
      <c r="D229" s="170" t="str">
        <f t="shared" si="344"/>
        <v>Yes</v>
      </c>
      <c r="E229" s="170"/>
      <c r="F229" s="214">
        <v>41487</v>
      </c>
      <c r="G229" s="125" t="s">
        <v>1127</v>
      </c>
      <c r="H229" s="125" t="s">
        <v>1127</v>
      </c>
      <c r="I229" s="170"/>
      <c r="J229" s="170" t="s">
        <v>713</v>
      </c>
      <c r="K229" s="45" t="str">
        <f t="shared" si="345"/>
        <v>15</v>
      </c>
      <c r="L229" s="45" t="str">
        <f t="shared" si="346"/>
        <v>15X</v>
      </c>
      <c r="M229" s="106">
        <v>41487</v>
      </c>
      <c r="N229" s="252"/>
      <c r="O229" s="135" t="str">
        <f>IF(VLOOKUP(B229,'Pivot Table'!$B$5:$G$2000,2,FALSE)=1,"Yes","No")</f>
        <v>Yes</v>
      </c>
      <c r="P229" s="177" t="str">
        <f t="shared" si="347"/>
        <v>Yes</v>
      </c>
      <c r="Q229" s="177"/>
      <c r="R229" s="107">
        <v>41334</v>
      </c>
      <c r="S229" s="107" t="s">
        <v>1127</v>
      </c>
      <c r="T229" s="177"/>
      <c r="U229" s="177" t="s">
        <v>713</v>
      </c>
      <c r="V229" s="135" t="str">
        <f t="shared" si="348"/>
        <v>15</v>
      </c>
      <c r="W229" s="150" t="str">
        <f t="shared" si="349"/>
        <v>15X</v>
      </c>
      <c r="X229" s="107">
        <v>41426</v>
      </c>
      <c r="Y229" s="219"/>
      <c r="Z229" s="192" t="str">
        <f>IF(VLOOKUP(B229,'Pivot Table'!$B$5:$G$2000,5,FALSE)=1,"Yes","No")</f>
        <v>No</v>
      </c>
      <c r="AA229" s="192" t="str">
        <f>IF(VLOOKUP(B229,'Pivot Table'!$B$5:$G$2000,4,FALSE)=1,"Yes","No")</f>
        <v>No</v>
      </c>
      <c r="AB229" s="190" t="str">
        <f t="shared" si="367"/>
        <v xml:space="preserve"> </v>
      </c>
      <c r="AC229" s="190"/>
      <c r="AD229" s="190"/>
      <c r="AE229" s="191"/>
      <c r="AF229" s="190"/>
      <c r="AG229" s="190"/>
      <c r="AH229" s="189" t="str">
        <f t="shared" si="350"/>
        <v>15</v>
      </c>
      <c r="AI229" s="196" t="str">
        <f t="shared" si="351"/>
        <v>15</v>
      </c>
      <c r="AJ229" s="456"/>
      <c r="AK229" s="651"/>
      <c r="AL229" s="634">
        <f t="shared" si="352"/>
        <v>1</v>
      </c>
      <c r="AM229" s="634">
        <f t="shared" si="353"/>
        <v>1</v>
      </c>
      <c r="AN229" s="635">
        <f t="shared" si="354"/>
        <v>0</v>
      </c>
      <c r="AO229" s="636">
        <f t="shared" si="368"/>
        <v>2</v>
      </c>
      <c r="AP229" s="634">
        <f t="shared" si="355"/>
        <v>1</v>
      </c>
      <c r="AQ229" s="634">
        <f t="shared" si="356"/>
        <v>1</v>
      </c>
      <c r="AR229" s="634">
        <f t="shared" si="357"/>
        <v>0</v>
      </c>
      <c r="AS229" s="637">
        <f t="shared" si="369"/>
        <v>2</v>
      </c>
      <c r="AT229" s="638" t="str">
        <f t="shared" si="370"/>
        <v>F</v>
      </c>
      <c r="AU229" s="634">
        <f t="shared" si="358"/>
        <v>0</v>
      </c>
      <c r="AV229" s="634">
        <f t="shared" si="359"/>
        <v>0</v>
      </c>
      <c r="AW229" s="675" t="s">
        <v>1127</v>
      </c>
      <c r="AX229" s="639" t="str">
        <f t="shared" si="360"/>
        <v>15Yes</v>
      </c>
      <c r="AY229" s="639" t="str">
        <f t="shared" si="361"/>
        <v>15Yes</v>
      </c>
      <c r="AZ229" s="639" t="str">
        <f t="shared" si="362"/>
        <v>15No</v>
      </c>
      <c r="BA229" s="634" t="str">
        <f t="shared" si="363"/>
        <v>15X</v>
      </c>
      <c r="BB229" s="634" t="str">
        <f t="shared" si="364"/>
        <v>15X</v>
      </c>
      <c r="BC229" s="634" t="str">
        <f t="shared" si="365"/>
        <v>15</v>
      </c>
      <c r="BD229" s="640" t="str">
        <f t="shared" si="329"/>
        <v xml:space="preserve"> </v>
      </c>
      <c r="BE229" s="640" t="str">
        <f t="shared" si="330"/>
        <v xml:space="preserve"> </v>
      </c>
      <c r="BF229" s="640" t="str">
        <f t="shared" si="331"/>
        <v xml:space="preserve"> </v>
      </c>
      <c r="BG229" s="640" t="str">
        <f t="shared" si="332"/>
        <v xml:space="preserve"> </v>
      </c>
      <c r="BH229" s="640" t="str">
        <f t="shared" si="333"/>
        <v xml:space="preserve"> </v>
      </c>
      <c r="BI229" s="677" t="str">
        <f t="shared" si="334"/>
        <v xml:space="preserve"> </v>
      </c>
      <c r="BJ229" s="640" t="str">
        <f t="shared" si="335"/>
        <v xml:space="preserve"> </v>
      </c>
      <c r="BK229" s="305" t="str">
        <f t="shared" si="336"/>
        <v xml:space="preserve"> </v>
      </c>
      <c r="BL229" s="523" t="str">
        <f t="shared" si="366"/>
        <v>F</v>
      </c>
      <c r="BM229" s="640" t="str">
        <f t="shared" si="337"/>
        <v xml:space="preserve"> </v>
      </c>
      <c r="BN229" s="640" t="str">
        <f t="shared" si="338"/>
        <v xml:space="preserve"> </v>
      </c>
      <c r="BO229" s="640" t="str">
        <f t="shared" si="339"/>
        <v xml:space="preserve"> </v>
      </c>
      <c r="BP229" s="640" t="str">
        <f t="shared" si="340"/>
        <v xml:space="preserve"> </v>
      </c>
      <c r="BQ229" s="640" t="str">
        <f t="shared" si="341"/>
        <v xml:space="preserve"> </v>
      </c>
      <c r="BR229" s="634">
        <f t="shared" si="342"/>
        <v>0</v>
      </c>
      <c r="BS229" s="728"/>
      <c r="BT229" s="640" t="str">
        <f t="shared" si="343"/>
        <v xml:space="preserve"> </v>
      </c>
    </row>
    <row r="230" spans="1:72" s="47" customFormat="1" ht="15" customHeight="1" x14ac:dyDescent="0.3">
      <c r="A230" s="43" t="s">
        <v>15</v>
      </c>
      <c r="B230" s="43" t="s">
        <v>216</v>
      </c>
      <c r="C230" s="134" t="str">
        <f>IF(VLOOKUP(B230,'Pivot Table'!$B$5:$G$2000,3,FALSE)=1,"Yes","No")</f>
        <v>Yes</v>
      </c>
      <c r="D230" s="170" t="str">
        <f t="shared" si="344"/>
        <v>Yes</v>
      </c>
      <c r="E230" s="170"/>
      <c r="F230" s="214">
        <v>41487</v>
      </c>
      <c r="G230" s="125" t="s">
        <v>1127</v>
      </c>
      <c r="H230" s="125" t="s">
        <v>1127</v>
      </c>
      <c r="I230" s="170"/>
      <c r="J230" s="170" t="s">
        <v>713</v>
      </c>
      <c r="K230" s="45" t="str">
        <f t="shared" si="345"/>
        <v>15</v>
      </c>
      <c r="L230" s="45" t="str">
        <f t="shared" si="346"/>
        <v>15X</v>
      </c>
      <c r="M230" s="106">
        <v>41487</v>
      </c>
      <c r="N230" s="252"/>
      <c r="O230" s="135" t="str">
        <f>IF(VLOOKUP(B230,'Pivot Table'!$B$5:$G$2000,2,FALSE)=1,"Yes","No")</f>
        <v>Yes</v>
      </c>
      <c r="P230" s="177" t="str">
        <f t="shared" si="347"/>
        <v>Yes</v>
      </c>
      <c r="Q230" s="177"/>
      <c r="R230" s="107">
        <v>41334</v>
      </c>
      <c r="S230" s="107" t="s">
        <v>1127</v>
      </c>
      <c r="T230" s="177"/>
      <c r="U230" s="177" t="s">
        <v>713</v>
      </c>
      <c r="V230" s="135" t="str">
        <f t="shared" si="348"/>
        <v>15</v>
      </c>
      <c r="W230" s="150" t="str">
        <f t="shared" si="349"/>
        <v>15X</v>
      </c>
      <c r="X230" s="107">
        <v>41426</v>
      </c>
      <c r="Y230" s="219"/>
      <c r="Z230" s="192" t="str">
        <f>IF(VLOOKUP(B230,'Pivot Table'!$B$5:$G$2000,5,FALSE)=1,"Yes","No")</f>
        <v>No</v>
      </c>
      <c r="AA230" s="192" t="str">
        <f>IF(VLOOKUP(B230,'Pivot Table'!$B$5:$G$2000,4,FALSE)=1,"Yes","No")</f>
        <v>No</v>
      </c>
      <c r="AB230" s="190" t="str">
        <f t="shared" si="367"/>
        <v xml:space="preserve"> </v>
      </c>
      <c r="AC230" s="190"/>
      <c r="AD230" s="190"/>
      <c r="AE230" s="191"/>
      <c r="AF230" s="190"/>
      <c r="AG230" s="190"/>
      <c r="AH230" s="189" t="str">
        <f t="shared" si="350"/>
        <v>15</v>
      </c>
      <c r="AI230" s="196" t="str">
        <f t="shared" si="351"/>
        <v>15</v>
      </c>
      <c r="AJ230" s="456"/>
      <c r="AK230" s="651"/>
      <c r="AL230" s="634">
        <f t="shared" si="352"/>
        <v>1</v>
      </c>
      <c r="AM230" s="634">
        <f t="shared" si="353"/>
        <v>1</v>
      </c>
      <c r="AN230" s="635">
        <f t="shared" si="354"/>
        <v>0</v>
      </c>
      <c r="AO230" s="636">
        <f t="shared" si="368"/>
        <v>2</v>
      </c>
      <c r="AP230" s="634">
        <f t="shared" si="355"/>
        <v>1</v>
      </c>
      <c r="AQ230" s="634">
        <f t="shared" si="356"/>
        <v>1</v>
      </c>
      <c r="AR230" s="634">
        <f t="shared" si="357"/>
        <v>0</v>
      </c>
      <c r="AS230" s="637">
        <f t="shared" si="369"/>
        <v>2</v>
      </c>
      <c r="AT230" s="638" t="str">
        <f t="shared" si="370"/>
        <v>F</v>
      </c>
      <c r="AU230" s="634">
        <f t="shared" si="358"/>
        <v>0</v>
      </c>
      <c r="AV230" s="634">
        <f t="shared" si="359"/>
        <v>0</v>
      </c>
      <c r="AW230" s="675" t="s">
        <v>1127</v>
      </c>
      <c r="AX230" s="639" t="str">
        <f t="shared" si="360"/>
        <v>15Yes</v>
      </c>
      <c r="AY230" s="639" t="str">
        <f t="shared" si="361"/>
        <v>15Yes</v>
      </c>
      <c r="AZ230" s="639" t="str">
        <f t="shared" si="362"/>
        <v>15No</v>
      </c>
      <c r="BA230" s="634" t="str">
        <f t="shared" si="363"/>
        <v>15X</v>
      </c>
      <c r="BB230" s="634" t="str">
        <f t="shared" si="364"/>
        <v>15X</v>
      </c>
      <c r="BC230" s="634" t="str">
        <f t="shared" si="365"/>
        <v>15</v>
      </c>
      <c r="BD230" s="640" t="str">
        <f t="shared" si="329"/>
        <v xml:space="preserve"> </v>
      </c>
      <c r="BE230" s="640" t="str">
        <f t="shared" si="330"/>
        <v xml:space="preserve"> </v>
      </c>
      <c r="BF230" s="640" t="str">
        <f t="shared" si="331"/>
        <v xml:space="preserve"> </v>
      </c>
      <c r="BG230" s="640" t="str">
        <f t="shared" si="332"/>
        <v xml:space="preserve"> </v>
      </c>
      <c r="BH230" s="640" t="str">
        <f t="shared" si="333"/>
        <v xml:space="preserve"> </v>
      </c>
      <c r="BI230" s="677" t="str">
        <f t="shared" si="334"/>
        <v xml:space="preserve"> </v>
      </c>
      <c r="BJ230" s="640" t="str">
        <f t="shared" si="335"/>
        <v xml:space="preserve"> </v>
      </c>
      <c r="BK230" s="305" t="str">
        <f t="shared" si="336"/>
        <v xml:space="preserve"> </v>
      </c>
      <c r="BL230" s="523" t="str">
        <f t="shared" si="366"/>
        <v>F</v>
      </c>
      <c r="BM230" s="640" t="str">
        <f t="shared" si="337"/>
        <v xml:space="preserve"> </v>
      </c>
      <c r="BN230" s="640" t="str">
        <f t="shared" si="338"/>
        <v xml:space="preserve"> </v>
      </c>
      <c r="BO230" s="640" t="str">
        <f t="shared" si="339"/>
        <v xml:space="preserve"> </v>
      </c>
      <c r="BP230" s="640" t="str">
        <f t="shared" si="340"/>
        <v xml:space="preserve"> </v>
      </c>
      <c r="BQ230" s="640" t="str">
        <f t="shared" si="341"/>
        <v xml:space="preserve"> </v>
      </c>
      <c r="BR230" s="634">
        <f t="shared" si="342"/>
        <v>0</v>
      </c>
      <c r="BS230" s="728"/>
      <c r="BT230" s="640" t="str">
        <f t="shared" si="343"/>
        <v xml:space="preserve"> </v>
      </c>
    </row>
    <row r="231" spans="1:72" s="47" customFormat="1" ht="15" customHeight="1" x14ac:dyDescent="0.3">
      <c r="A231" s="43" t="s">
        <v>15</v>
      </c>
      <c r="B231" s="43" t="s">
        <v>217</v>
      </c>
      <c r="C231" s="134" t="str">
        <f>IF(VLOOKUP(B231,'Pivot Table'!$B$5:$G$2000,3,FALSE)=1,"Yes","No")</f>
        <v>Yes</v>
      </c>
      <c r="D231" s="170" t="str">
        <f t="shared" si="344"/>
        <v>Yes</v>
      </c>
      <c r="E231" s="172"/>
      <c r="F231" s="113">
        <v>41334</v>
      </c>
      <c r="G231" s="125" t="s">
        <v>1127</v>
      </c>
      <c r="H231" s="125" t="s">
        <v>1127</v>
      </c>
      <c r="I231" s="172"/>
      <c r="J231" s="172" t="s">
        <v>713</v>
      </c>
      <c r="K231" s="45" t="str">
        <f t="shared" si="345"/>
        <v>15</v>
      </c>
      <c r="L231" s="45" t="str">
        <f t="shared" si="346"/>
        <v>15X</v>
      </c>
      <c r="M231" s="113">
        <v>41365</v>
      </c>
      <c r="N231" s="252"/>
      <c r="O231" s="135" t="str">
        <f>IF(VLOOKUP(B231,'Pivot Table'!$B$5:$G$2000,2,FALSE)=1,"Yes","No")</f>
        <v>Yes</v>
      </c>
      <c r="P231" s="177" t="str">
        <f t="shared" si="347"/>
        <v>Yes</v>
      </c>
      <c r="Q231" s="177"/>
      <c r="R231" s="107">
        <v>41214</v>
      </c>
      <c r="S231" s="107" t="s">
        <v>1127</v>
      </c>
      <c r="T231" s="177"/>
      <c r="U231" s="177" t="s">
        <v>713</v>
      </c>
      <c r="V231" s="135" t="str">
        <f t="shared" si="348"/>
        <v>15</v>
      </c>
      <c r="W231" s="150" t="str">
        <f t="shared" si="349"/>
        <v>15X</v>
      </c>
      <c r="X231" s="107">
        <v>41244</v>
      </c>
      <c r="Y231" s="219"/>
      <c r="Z231" s="192" t="str">
        <f>IF(VLOOKUP(B231,'Pivot Table'!$B$5:$G$2000,5,FALSE)=1,"Yes","No")</f>
        <v>No</v>
      </c>
      <c r="AA231" s="192" t="str">
        <f>IF(VLOOKUP(B231,'Pivot Table'!$B$5:$G$2000,4,FALSE)=1,"Yes","No")</f>
        <v>No</v>
      </c>
      <c r="AB231" s="190" t="str">
        <f t="shared" si="367"/>
        <v xml:space="preserve"> </v>
      </c>
      <c r="AC231" s="190"/>
      <c r="AD231" s="190"/>
      <c r="AE231" s="191"/>
      <c r="AF231" s="190"/>
      <c r="AG231" s="190"/>
      <c r="AH231" s="189" t="str">
        <f t="shared" si="350"/>
        <v>15</v>
      </c>
      <c r="AI231" s="196" t="str">
        <f t="shared" si="351"/>
        <v>15</v>
      </c>
      <c r="AJ231" s="456"/>
      <c r="AK231" s="651"/>
      <c r="AL231" s="634">
        <f t="shared" si="352"/>
        <v>1</v>
      </c>
      <c r="AM231" s="634">
        <f t="shared" si="353"/>
        <v>1</v>
      </c>
      <c r="AN231" s="635">
        <f t="shared" si="354"/>
        <v>0</v>
      </c>
      <c r="AO231" s="636">
        <f t="shared" si="368"/>
        <v>2</v>
      </c>
      <c r="AP231" s="634">
        <f t="shared" si="355"/>
        <v>1</v>
      </c>
      <c r="AQ231" s="634">
        <f t="shared" si="356"/>
        <v>1</v>
      </c>
      <c r="AR231" s="634">
        <f t="shared" si="357"/>
        <v>0</v>
      </c>
      <c r="AS231" s="637">
        <f t="shared" si="369"/>
        <v>2</v>
      </c>
      <c r="AT231" s="638" t="str">
        <f t="shared" si="370"/>
        <v>F</v>
      </c>
      <c r="AU231" s="634">
        <f t="shared" si="358"/>
        <v>0</v>
      </c>
      <c r="AV231" s="634">
        <f t="shared" si="359"/>
        <v>0</v>
      </c>
      <c r="AW231" s="675" t="s">
        <v>1127</v>
      </c>
      <c r="AX231" s="639" t="str">
        <f t="shared" si="360"/>
        <v>15Yes</v>
      </c>
      <c r="AY231" s="639" t="str">
        <f t="shared" si="361"/>
        <v>15Yes</v>
      </c>
      <c r="AZ231" s="639" t="str">
        <f t="shared" si="362"/>
        <v>15No</v>
      </c>
      <c r="BA231" s="634" t="str">
        <f t="shared" si="363"/>
        <v>15X</v>
      </c>
      <c r="BB231" s="634" t="str">
        <f t="shared" si="364"/>
        <v>15X</v>
      </c>
      <c r="BC231" s="634" t="str">
        <f t="shared" si="365"/>
        <v>15</v>
      </c>
      <c r="BD231" s="640" t="str">
        <f t="shared" si="329"/>
        <v xml:space="preserve"> </v>
      </c>
      <c r="BE231" s="640" t="str">
        <f t="shared" si="330"/>
        <v xml:space="preserve"> </v>
      </c>
      <c r="BF231" s="640" t="str">
        <f t="shared" si="331"/>
        <v xml:space="preserve"> </v>
      </c>
      <c r="BG231" s="640" t="str">
        <f t="shared" si="332"/>
        <v xml:space="preserve"> </v>
      </c>
      <c r="BH231" s="640" t="str">
        <f t="shared" si="333"/>
        <v xml:space="preserve"> </v>
      </c>
      <c r="BI231" s="677" t="str">
        <f t="shared" si="334"/>
        <v xml:space="preserve"> </v>
      </c>
      <c r="BJ231" s="640" t="str">
        <f t="shared" si="335"/>
        <v xml:space="preserve"> </v>
      </c>
      <c r="BK231" s="305" t="str">
        <f t="shared" si="336"/>
        <v xml:space="preserve"> </v>
      </c>
      <c r="BL231" s="523" t="str">
        <f t="shared" si="366"/>
        <v>F</v>
      </c>
      <c r="BM231" s="640" t="str">
        <f t="shared" si="337"/>
        <v xml:space="preserve"> </v>
      </c>
      <c r="BN231" s="640" t="str">
        <f t="shared" si="338"/>
        <v xml:space="preserve"> </v>
      </c>
      <c r="BO231" s="640" t="str">
        <f t="shared" si="339"/>
        <v xml:space="preserve"> </v>
      </c>
      <c r="BP231" s="640" t="str">
        <f t="shared" si="340"/>
        <v xml:space="preserve"> </v>
      </c>
      <c r="BQ231" s="640" t="str">
        <f t="shared" si="341"/>
        <v xml:space="preserve"> </v>
      </c>
      <c r="BR231" s="634">
        <f t="shared" si="342"/>
        <v>0</v>
      </c>
      <c r="BS231" s="728"/>
      <c r="BT231" s="640" t="str">
        <f t="shared" si="343"/>
        <v xml:space="preserve"> </v>
      </c>
    </row>
    <row r="232" spans="1:72" s="47" customFormat="1" ht="15" customHeight="1" x14ac:dyDescent="0.3">
      <c r="A232" s="43" t="s">
        <v>15</v>
      </c>
      <c r="B232" s="43" t="s">
        <v>218</v>
      </c>
      <c r="C232" s="134" t="str">
        <f>IF(VLOOKUP(B232,'Pivot Table'!$B$5:$G$2000,3,FALSE)=1,"Yes","No")</f>
        <v>Yes</v>
      </c>
      <c r="D232" s="170" t="str">
        <f t="shared" si="344"/>
        <v>Yes</v>
      </c>
      <c r="E232" s="170"/>
      <c r="F232" s="214">
        <v>41487</v>
      </c>
      <c r="G232" s="125" t="s">
        <v>1127</v>
      </c>
      <c r="H232" s="125" t="s">
        <v>1127</v>
      </c>
      <c r="I232" s="170"/>
      <c r="J232" s="170" t="s">
        <v>713</v>
      </c>
      <c r="K232" s="45" t="str">
        <f t="shared" si="345"/>
        <v>15</v>
      </c>
      <c r="L232" s="45" t="str">
        <f t="shared" si="346"/>
        <v>15X</v>
      </c>
      <c r="M232" s="106">
        <v>41487</v>
      </c>
      <c r="N232" s="252"/>
      <c r="O232" s="135" t="str">
        <f>IF(VLOOKUP(B232,'Pivot Table'!$B$5:$G$2000,2,FALSE)=1,"Yes","No")</f>
        <v>Yes</v>
      </c>
      <c r="P232" s="177" t="str">
        <f t="shared" si="347"/>
        <v>Yes</v>
      </c>
      <c r="Q232" s="177"/>
      <c r="R232" s="107">
        <v>41334</v>
      </c>
      <c r="S232" s="107" t="s">
        <v>1127</v>
      </c>
      <c r="T232" s="177"/>
      <c r="U232" s="177" t="s">
        <v>713</v>
      </c>
      <c r="V232" s="135" t="str">
        <f t="shared" si="348"/>
        <v>15</v>
      </c>
      <c r="W232" s="150" t="str">
        <f t="shared" si="349"/>
        <v>15X</v>
      </c>
      <c r="X232" s="107">
        <v>41426</v>
      </c>
      <c r="Y232" s="219"/>
      <c r="Z232" s="192" t="str">
        <f>IF(VLOOKUP(B232,'Pivot Table'!$B$5:$G$2000,5,FALSE)=1,"Yes","No")</f>
        <v>No</v>
      </c>
      <c r="AA232" s="192" t="str">
        <f>IF(VLOOKUP(B232,'Pivot Table'!$B$5:$G$2000,4,FALSE)=1,"Yes","No")</f>
        <v>No</v>
      </c>
      <c r="AB232" s="190" t="str">
        <f t="shared" si="367"/>
        <v xml:space="preserve"> </v>
      </c>
      <c r="AC232" s="190"/>
      <c r="AD232" s="190"/>
      <c r="AE232" s="191"/>
      <c r="AF232" s="190"/>
      <c r="AG232" s="190"/>
      <c r="AH232" s="189" t="str">
        <f t="shared" si="350"/>
        <v>15</v>
      </c>
      <c r="AI232" s="196" t="str">
        <f t="shared" si="351"/>
        <v>15</v>
      </c>
      <c r="AJ232" s="456"/>
      <c r="AK232" s="651"/>
      <c r="AL232" s="634">
        <f t="shared" si="352"/>
        <v>1</v>
      </c>
      <c r="AM232" s="634">
        <f t="shared" si="353"/>
        <v>1</v>
      </c>
      <c r="AN232" s="635">
        <f t="shared" si="354"/>
        <v>0</v>
      </c>
      <c r="AO232" s="636">
        <f t="shared" si="368"/>
        <v>2</v>
      </c>
      <c r="AP232" s="634">
        <f t="shared" si="355"/>
        <v>1</v>
      </c>
      <c r="AQ232" s="634">
        <f t="shared" si="356"/>
        <v>1</v>
      </c>
      <c r="AR232" s="634">
        <f t="shared" si="357"/>
        <v>0</v>
      </c>
      <c r="AS232" s="637">
        <f t="shared" si="369"/>
        <v>2</v>
      </c>
      <c r="AT232" s="638" t="str">
        <f t="shared" si="370"/>
        <v>F</v>
      </c>
      <c r="AU232" s="634">
        <f t="shared" si="358"/>
        <v>0</v>
      </c>
      <c r="AV232" s="634">
        <f t="shared" si="359"/>
        <v>0</v>
      </c>
      <c r="AW232" s="675" t="s">
        <v>1127</v>
      </c>
      <c r="AX232" s="639" t="str">
        <f t="shared" si="360"/>
        <v>15Yes</v>
      </c>
      <c r="AY232" s="639" t="str">
        <f t="shared" si="361"/>
        <v>15Yes</v>
      </c>
      <c r="AZ232" s="639" t="str">
        <f t="shared" si="362"/>
        <v>15No</v>
      </c>
      <c r="BA232" s="634" t="str">
        <f t="shared" si="363"/>
        <v>15X</v>
      </c>
      <c r="BB232" s="634" t="str">
        <f t="shared" si="364"/>
        <v>15X</v>
      </c>
      <c r="BC232" s="634" t="str">
        <f t="shared" si="365"/>
        <v>15</v>
      </c>
      <c r="BD232" s="640" t="str">
        <f t="shared" si="329"/>
        <v xml:space="preserve"> </v>
      </c>
      <c r="BE232" s="640" t="str">
        <f t="shared" si="330"/>
        <v xml:space="preserve"> </v>
      </c>
      <c r="BF232" s="640" t="str">
        <f t="shared" si="331"/>
        <v xml:space="preserve"> </v>
      </c>
      <c r="BG232" s="640" t="str">
        <f t="shared" si="332"/>
        <v xml:space="preserve"> </v>
      </c>
      <c r="BH232" s="640" t="str">
        <f t="shared" si="333"/>
        <v xml:space="preserve"> </v>
      </c>
      <c r="BI232" s="677" t="str">
        <f t="shared" si="334"/>
        <v xml:space="preserve"> </v>
      </c>
      <c r="BJ232" s="640" t="str">
        <f t="shared" si="335"/>
        <v xml:space="preserve"> </v>
      </c>
      <c r="BK232" s="305" t="str">
        <f t="shared" si="336"/>
        <v xml:space="preserve"> </v>
      </c>
      <c r="BL232" s="523" t="str">
        <f t="shared" si="366"/>
        <v>F</v>
      </c>
      <c r="BM232" s="640" t="str">
        <f t="shared" si="337"/>
        <v xml:space="preserve"> </v>
      </c>
      <c r="BN232" s="640" t="str">
        <f t="shared" si="338"/>
        <v xml:space="preserve"> </v>
      </c>
      <c r="BO232" s="640" t="str">
        <f t="shared" si="339"/>
        <v xml:space="preserve"> </v>
      </c>
      <c r="BP232" s="640" t="str">
        <f t="shared" si="340"/>
        <v xml:space="preserve"> </v>
      </c>
      <c r="BQ232" s="640" t="str">
        <f t="shared" si="341"/>
        <v xml:space="preserve"> </v>
      </c>
      <c r="BR232" s="634">
        <f t="shared" si="342"/>
        <v>0</v>
      </c>
      <c r="BS232" s="728"/>
      <c r="BT232" s="640" t="str">
        <f t="shared" si="343"/>
        <v xml:space="preserve"> </v>
      </c>
    </row>
    <row r="233" spans="1:72" s="47" customFormat="1" ht="15" customHeight="1" x14ac:dyDescent="0.3">
      <c r="A233" s="43" t="s">
        <v>15</v>
      </c>
      <c r="B233" s="43" t="s">
        <v>219</v>
      </c>
      <c r="C233" s="134" t="str">
        <f>IF(VLOOKUP(B233,'Pivot Table'!$B$5:$G$2000,3,FALSE)=1,"Yes","No")</f>
        <v>Yes</v>
      </c>
      <c r="D233" s="170" t="str">
        <f t="shared" si="344"/>
        <v>Yes</v>
      </c>
      <c r="E233" s="172"/>
      <c r="F233" s="113">
        <v>41334</v>
      </c>
      <c r="G233" s="125" t="s">
        <v>1127</v>
      </c>
      <c r="H233" s="125" t="s">
        <v>1127</v>
      </c>
      <c r="I233" s="172"/>
      <c r="J233" s="172" t="s">
        <v>713</v>
      </c>
      <c r="K233" s="45" t="str">
        <f t="shared" si="345"/>
        <v>15</v>
      </c>
      <c r="L233" s="45" t="str">
        <f t="shared" si="346"/>
        <v>15X</v>
      </c>
      <c r="M233" s="113">
        <v>41365</v>
      </c>
      <c r="N233" s="252"/>
      <c r="O233" s="135" t="str">
        <f>IF(VLOOKUP(B233,'Pivot Table'!$B$5:$G$2000,2,FALSE)=1,"Yes","No")</f>
        <v>Yes</v>
      </c>
      <c r="P233" s="177" t="str">
        <f t="shared" si="347"/>
        <v>Yes</v>
      </c>
      <c r="Q233" s="177"/>
      <c r="R233" s="107">
        <v>41214</v>
      </c>
      <c r="S233" s="107" t="s">
        <v>1127</v>
      </c>
      <c r="T233" s="177"/>
      <c r="U233" s="177" t="s">
        <v>713</v>
      </c>
      <c r="V233" s="135" t="str">
        <f t="shared" si="348"/>
        <v>15</v>
      </c>
      <c r="W233" s="150" t="str">
        <f t="shared" si="349"/>
        <v>15X</v>
      </c>
      <c r="X233" s="107">
        <v>41244</v>
      </c>
      <c r="Y233" s="219"/>
      <c r="Z233" s="192" t="str">
        <f>IF(VLOOKUP(B233,'Pivot Table'!$B$5:$G$2000,5,FALSE)=1,"Yes","No")</f>
        <v>No</v>
      </c>
      <c r="AA233" s="192" t="str">
        <f>IF(VLOOKUP(B233,'Pivot Table'!$B$5:$G$2000,4,FALSE)=1,"Yes","No")</f>
        <v>No</v>
      </c>
      <c r="AB233" s="190" t="str">
        <f t="shared" si="367"/>
        <v xml:space="preserve"> </v>
      </c>
      <c r="AC233" s="190"/>
      <c r="AD233" s="190"/>
      <c r="AE233" s="191"/>
      <c r="AF233" s="190"/>
      <c r="AG233" s="190"/>
      <c r="AH233" s="189" t="str">
        <f t="shared" si="350"/>
        <v>15</v>
      </c>
      <c r="AI233" s="196" t="str">
        <f t="shared" si="351"/>
        <v>15</v>
      </c>
      <c r="AJ233" s="456"/>
      <c r="AK233" s="651"/>
      <c r="AL233" s="634">
        <f t="shared" si="352"/>
        <v>1</v>
      </c>
      <c r="AM233" s="634">
        <f t="shared" si="353"/>
        <v>1</v>
      </c>
      <c r="AN233" s="635">
        <f t="shared" si="354"/>
        <v>0</v>
      </c>
      <c r="AO233" s="636">
        <f t="shared" si="368"/>
        <v>2</v>
      </c>
      <c r="AP233" s="634">
        <f t="shared" si="355"/>
        <v>1</v>
      </c>
      <c r="AQ233" s="634">
        <f t="shared" si="356"/>
        <v>1</v>
      </c>
      <c r="AR233" s="634">
        <f t="shared" si="357"/>
        <v>0</v>
      </c>
      <c r="AS233" s="637">
        <f t="shared" si="369"/>
        <v>2</v>
      </c>
      <c r="AT233" s="638" t="str">
        <f t="shared" si="370"/>
        <v>F</v>
      </c>
      <c r="AU233" s="634">
        <f t="shared" si="358"/>
        <v>0</v>
      </c>
      <c r="AV233" s="634">
        <f t="shared" si="359"/>
        <v>0</v>
      </c>
      <c r="AW233" s="675" t="s">
        <v>1127</v>
      </c>
      <c r="AX233" s="639" t="str">
        <f t="shared" si="360"/>
        <v>15Yes</v>
      </c>
      <c r="AY233" s="639" t="str">
        <f t="shared" si="361"/>
        <v>15Yes</v>
      </c>
      <c r="AZ233" s="639" t="str">
        <f t="shared" si="362"/>
        <v>15No</v>
      </c>
      <c r="BA233" s="634" t="str">
        <f t="shared" si="363"/>
        <v>15X</v>
      </c>
      <c r="BB233" s="634" t="str">
        <f t="shared" si="364"/>
        <v>15X</v>
      </c>
      <c r="BC233" s="634" t="str">
        <f t="shared" si="365"/>
        <v>15</v>
      </c>
      <c r="BD233" s="640" t="str">
        <f t="shared" si="329"/>
        <v xml:space="preserve"> </v>
      </c>
      <c r="BE233" s="640" t="str">
        <f t="shared" si="330"/>
        <v xml:space="preserve"> </v>
      </c>
      <c r="BF233" s="640" t="str">
        <f t="shared" si="331"/>
        <v xml:space="preserve"> </v>
      </c>
      <c r="BG233" s="640" t="str">
        <f t="shared" si="332"/>
        <v xml:space="preserve"> </v>
      </c>
      <c r="BH233" s="640" t="str">
        <f t="shared" si="333"/>
        <v xml:space="preserve"> </v>
      </c>
      <c r="BI233" s="677" t="str">
        <f t="shared" si="334"/>
        <v xml:space="preserve"> </v>
      </c>
      <c r="BJ233" s="640" t="str">
        <f t="shared" si="335"/>
        <v xml:space="preserve"> </v>
      </c>
      <c r="BK233" s="305" t="str">
        <f t="shared" si="336"/>
        <v xml:space="preserve"> </v>
      </c>
      <c r="BL233" s="523" t="str">
        <f t="shared" si="366"/>
        <v>F</v>
      </c>
      <c r="BM233" s="640" t="str">
        <f t="shared" si="337"/>
        <v xml:space="preserve"> </v>
      </c>
      <c r="BN233" s="640" t="str">
        <f t="shared" si="338"/>
        <v xml:space="preserve"> </v>
      </c>
      <c r="BO233" s="640" t="str">
        <f t="shared" si="339"/>
        <v xml:space="preserve"> </v>
      </c>
      <c r="BP233" s="640" t="str">
        <f t="shared" si="340"/>
        <v xml:space="preserve"> </v>
      </c>
      <c r="BQ233" s="640" t="str">
        <f t="shared" si="341"/>
        <v xml:space="preserve"> </v>
      </c>
      <c r="BR233" s="634">
        <f t="shared" si="342"/>
        <v>0</v>
      </c>
      <c r="BS233" s="728"/>
      <c r="BT233" s="640" t="str">
        <f t="shared" si="343"/>
        <v xml:space="preserve"> </v>
      </c>
    </row>
    <row r="234" spans="1:72" s="47" customFormat="1" ht="15" customHeight="1" x14ac:dyDescent="0.3">
      <c r="A234" s="43" t="s">
        <v>15</v>
      </c>
      <c r="B234" s="43" t="s">
        <v>220</v>
      </c>
      <c r="C234" s="134" t="str">
        <f>IF(VLOOKUP(B234,'Pivot Table'!$B$5:$G$2000,3,FALSE)=1,"Yes","No")</f>
        <v>Yes</v>
      </c>
      <c r="D234" s="170" t="str">
        <f t="shared" si="344"/>
        <v>Yes</v>
      </c>
      <c r="E234" s="170"/>
      <c r="F234" s="214">
        <v>41306</v>
      </c>
      <c r="G234" s="125" t="s">
        <v>1127</v>
      </c>
      <c r="H234" s="125" t="s">
        <v>1127</v>
      </c>
      <c r="I234" s="170"/>
      <c r="J234" s="170" t="s">
        <v>713</v>
      </c>
      <c r="K234" s="45" t="str">
        <f t="shared" si="345"/>
        <v>15</v>
      </c>
      <c r="L234" s="45" t="str">
        <f t="shared" si="346"/>
        <v>15X</v>
      </c>
      <c r="M234" s="113">
        <v>41334</v>
      </c>
      <c r="N234" s="252"/>
      <c r="O234" s="135" t="str">
        <f>IF(VLOOKUP(B234,'Pivot Table'!$B$5:$G$2000,2,FALSE)=1,"Yes","No")</f>
        <v>Yes</v>
      </c>
      <c r="P234" s="177" t="str">
        <f t="shared" si="347"/>
        <v>Yes</v>
      </c>
      <c r="Q234" s="177"/>
      <c r="R234" s="107">
        <v>41214</v>
      </c>
      <c r="S234" s="107" t="s">
        <v>1127</v>
      </c>
      <c r="T234" s="177"/>
      <c r="U234" s="177" t="s">
        <v>713</v>
      </c>
      <c r="V234" s="135" t="str">
        <f t="shared" si="348"/>
        <v>15</v>
      </c>
      <c r="W234" s="150" t="str">
        <f t="shared" si="349"/>
        <v>15X</v>
      </c>
      <c r="X234" s="107">
        <v>41244</v>
      </c>
      <c r="Y234" s="219"/>
      <c r="Z234" s="192" t="str">
        <f>IF(VLOOKUP(B234,'Pivot Table'!$B$5:$G$2000,5,FALSE)=1,"Yes","No")</f>
        <v>No</v>
      </c>
      <c r="AA234" s="192" t="str">
        <f>IF(VLOOKUP(B234,'Pivot Table'!$B$5:$G$2000,4,FALSE)=1,"Yes","No")</f>
        <v>No</v>
      </c>
      <c r="AB234" s="190" t="str">
        <f t="shared" si="367"/>
        <v xml:space="preserve"> </v>
      </c>
      <c r="AC234" s="190"/>
      <c r="AD234" s="190"/>
      <c r="AE234" s="191"/>
      <c r="AF234" s="190"/>
      <c r="AG234" s="190"/>
      <c r="AH234" s="189" t="str">
        <f t="shared" si="350"/>
        <v>15</v>
      </c>
      <c r="AI234" s="196" t="str">
        <f t="shared" si="351"/>
        <v>15</v>
      </c>
      <c r="AJ234" s="456"/>
      <c r="AK234" s="651"/>
      <c r="AL234" s="634">
        <f t="shared" si="352"/>
        <v>1</v>
      </c>
      <c r="AM234" s="634">
        <f t="shared" si="353"/>
        <v>1</v>
      </c>
      <c r="AN234" s="635">
        <f t="shared" si="354"/>
        <v>0</v>
      </c>
      <c r="AO234" s="636">
        <f t="shared" si="368"/>
        <v>2</v>
      </c>
      <c r="AP234" s="634">
        <f t="shared" si="355"/>
        <v>1</v>
      </c>
      <c r="AQ234" s="634">
        <f t="shared" si="356"/>
        <v>1</v>
      </c>
      <c r="AR234" s="634">
        <f t="shared" si="357"/>
        <v>0</v>
      </c>
      <c r="AS234" s="637">
        <f t="shared" si="369"/>
        <v>2</v>
      </c>
      <c r="AT234" s="638" t="str">
        <f t="shared" si="370"/>
        <v>F</v>
      </c>
      <c r="AU234" s="634">
        <f t="shared" si="358"/>
        <v>0</v>
      </c>
      <c r="AV234" s="634">
        <f t="shared" si="359"/>
        <v>0</v>
      </c>
      <c r="AW234" s="675" t="s">
        <v>1127</v>
      </c>
      <c r="AX234" s="639" t="str">
        <f t="shared" si="360"/>
        <v>15Yes</v>
      </c>
      <c r="AY234" s="639" t="str">
        <f t="shared" si="361"/>
        <v>15Yes</v>
      </c>
      <c r="AZ234" s="639" t="str">
        <f t="shared" si="362"/>
        <v>15No</v>
      </c>
      <c r="BA234" s="634" t="str">
        <f t="shared" si="363"/>
        <v>15X</v>
      </c>
      <c r="BB234" s="634" t="str">
        <f t="shared" si="364"/>
        <v>15X</v>
      </c>
      <c r="BC234" s="634" t="str">
        <f t="shared" si="365"/>
        <v>15</v>
      </c>
      <c r="BD234" s="640" t="str">
        <f t="shared" si="329"/>
        <v xml:space="preserve"> </v>
      </c>
      <c r="BE234" s="640" t="str">
        <f t="shared" si="330"/>
        <v xml:space="preserve"> </v>
      </c>
      <c r="BF234" s="640" t="str">
        <f t="shared" si="331"/>
        <v xml:space="preserve"> </v>
      </c>
      <c r="BG234" s="640" t="str">
        <f t="shared" si="332"/>
        <v xml:space="preserve"> </v>
      </c>
      <c r="BH234" s="640" t="str">
        <f t="shared" si="333"/>
        <v xml:space="preserve"> </v>
      </c>
      <c r="BI234" s="677" t="str">
        <f t="shared" si="334"/>
        <v xml:space="preserve"> </v>
      </c>
      <c r="BJ234" s="640" t="str">
        <f t="shared" si="335"/>
        <v xml:space="preserve"> </v>
      </c>
      <c r="BK234" s="305" t="str">
        <f t="shared" si="336"/>
        <v xml:space="preserve"> </v>
      </c>
      <c r="BL234" s="523" t="str">
        <f t="shared" si="366"/>
        <v>F</v>
      </c>
      <c r="BM234" s="640" t="str">
        <f t="shared" si="337"/>
        <v xml:space="preserve"> </v>
      </c>
      <c r="BN234" s="640" t="str">
        <f t="shared" si="338"/>
        <v xml:space="preserve"> </v>
      </c>
      <c r="BO234" s="640" t="str">
        <f t="shared" si="339"/>
        <v xml:space="preserve"> </v>
      </c>
      <c r="BP234" s="640" t="str">
        <f t="shared" si="340"/>
        <v xml:space="preserve"> </v>
      </c>
      <c r="BQ234" s="640" t="str">
        <f t="shared" si="341"/>
        <v xml:space="preserve"> </v>
      </c>
      <c r="BR234" s="634">
        <f t="shared" si="342"/>
        <v>0</v>
      </c>
      <c r="BS234" s="728"/>
      <c r="BT234" s="640" t="str">
        <f t="shared" si="343"/>
        <v xml:space="preserve"> </v>
      </c>
    </row>
    <row r="235" spans="1:72" s="47" customFormat="1" ht="15" customHeight="1" x14ac:dyDescent="0.3">
      <c r="A235" s="43" t="s">
        <v>15</v>
      </c>
      <c r="B235" s="43" t="s">
        <v>221</v>
      </c>
      <c r="C235" s="134" t="str">
        <f>IF(VLOOKUP(B235,'Pivot Table'!$B$5:$G$2000,3,FALSE)=1,"Yes","No")</f>
        <v>Yes</v>
      </c>
      <c r="D235" s="170" t="str">
        <f t="shared" si="344"/>
        <v>Yes</v>
      </c>
      <c r="E235" s="170"/>
      <c r="F235" s="214">
        <v>41306</v>
      </c>
      <c r="G235" s="125" t="s">
        <v>1127</v>
      </c>
      <c r="H235" s="125" t="s">
        <v>1127</v>
      </c>
      <c r="I235" s="170"/>
      <c r="J235" s="170" t="s">
        <v>713</v>
      </c>
      <c r="K235" s="45" t="str">
        <f t="shared" si="345"/>
        <v>15</v>
      </c>
      <c r="L235" s="45" t="str">
        <f t="shared" si="346"/>
        <v>15X</v>
      </c>
      <c r="M235" s="113">
        <v>41334</v>
      </c>
      <c r="N235" s="252"/>
      <c r="O235" s="135" t="str">
        <f>IF(VLOOKUP(B235,'Pivot Table'!$B$5:$G$2000,2,FALSE)=1,"Yes","No")</f>
        <v>Yes</v>
      </c>
      <c r="P235" s="177" t="str">
        <f t="shared" si="347"/>
        <v>Yes</v>
      </c>
      <c r="Q235" s="177"/>
      <c r="R235" s="107">
        <v>41214</v>
      </c>
      <c r="S235" s="107" t="s">
        <v>1127</v>
      </c>
      <c r="T235" s="177"/>
      <c r="U235" s="177" t="s">
        <v>713</v>
      </c>
      <c r="V235" s="135" t="str">
        <f t="shared" si="348"/>
        <v>15</v>
      </c>
      <c r="W235" s="150" t="str">
        <f t="shared" si="349"/>
        <v>15X</v>
      </c>
      <c r="X235" s="107">
        <v>41244</v>
      </c>
      <c r="Y235" s="219"/>
      <c r="Z235" s="192" t="str">
        <f>IF(VLOOKUP(B235,'Pivot Table'!$B$5:$G$2000,5,FALSE)=1,"Yes","No")</f>
        <v>No</v>
      </c>
      <c r="AA235" s="192" t="str">
        <f>IF(VLOOKUP(B235,'Pivot Table'!$B$5:$G$2000,4,FALSE)=1,"Yes","No")</f>
        <v>No</v>
      </c>
      <c r="AB235" s="190" t="str">
        <f t="shared" si="367"/>
        <v xml:space="preserve"> </v>
      </c>
      <c r="AC235" s="190"/>
      <c r="AD235" s="190"/>
      <c r="AE235" s="191"/>
      <c r="AF235" s="190"/>
      <c r="AG235" s="190"/>
      <c r="AH235" s="189" t="str">
        <f t="shared" si="350"/>
        <v>15</v>
      </c>
      <c r="AI235" s="196" t="str">
        <f t="shared" si="351"/>
        <v>15</v>
      </c>
      <c r="AJ235" s="456"/>
      <c r="AK235" s="651"/>
      <c r="AL235" s="634">
        <f t="shared" si="352"/>
        <v>1</v>
      </c>
      <c r="AM235" s="634">
        <f t="shared" si="353"/>
        <v>1</v>
      </c>
      <c r="AN235" s="635">
        <f t="shared" si="354"/>
        <v>0</v>
      </c>
      <c r="AO235" s="636">
        <f t="shared" si="368"/>
        <v>2</v>
      </c>
      <c r="AP235" s="634">
        <f t="shared" si="355"/>
        <v>1</v>
      </c>
      <c r="AQ235" s="634">
        <f t="shared" si="356"/>
        <v>1</v>
      </c>
      <c r="AR235" s="634">
        <f t="shared" si="357"/>
        <v>0</v>
      </c>
      <c r="AS235" s="637">
        <f t="shared" si="369"/>
        <v>2</v>
      </c>
      <c r="AT235" s="638" t="str">
        <f t="shared" si="370"/>
        <v>F</v>
      </c>
      <c r="AU235" s="634">
        <f t="shared" si="358"/>
        <v>0</v>
      </c>
      <c r="AV235" s="634">
        <f t="shared" si="359"/>
        <v>0</v>
      </c>
      <c r="AW235" s="675" t="s">
        <v>1127</v>
      </c>
      <c r="AX235" s="639" t="str">
        <f t="shared" si="360"/>
        <v>15Yes</v>
      </c>
      <c r="AY235" s="639" t="str">
        <f t="shared" si="361"/>
        <v>15Yes</v>
      </c>
      <c r="AZ235" s="639" t="str">
        <f t="shared" si="362"/>
        <v>15No</v>
      </c>
      <c r="BA235" s="634" t="str">
        <f t="shared" si="363"/>
        <v>15X</v>
      </c>
      <c r="BB235" s="634" t="str">
        <f t="shared" si="364"/>
        <v>15X</v>
      </c>
      <c r="BC235" s="634" t="str">
        <f t="shared" si="365"/>
        <v>15</v>
      </c>
      <c r="BD235" s="640" t="str">
        <f t="shared" si="329"/>
        <v xml:space="preserve"> </v>
      </c>
      <c r="BE235" s="640" t="str">
        <f t="shared" si="330"/>
        <v xml:space="preserve"> </v>
      </c>
      <c r="BF235" s="640" t="str">
        <f t="shared" si="331"/>
        <v xml:space="preserve"> </v>
      </c>
      <c r="BG235" s="640" t="str">
        <f t="shared" si="332"/>
        <v xml:space="preserve"> </v>
      </c>
      <c r="BH235" s="640" t="str">
        <f t="shared" si="333"/>
        <v xml:space="preserve"> </v>
      </c>
      <c r="BI235" s="677" t="str">
        <f t="shared" si="334"/>
        <v xml:space="preserve"> </v>
      </c>
      <c r="BJ235" s="640" t="str">
        <f t="shared" si="335"/>
        <v xml:space="preserve"> </v>
      </c>
      <c r="BK235" s="305" t="str">
        <f t="shared" si="336"/>
        <v xml:space="preserve"> </v>
      </c>
      <c r="BL235" s="523" t="str">
        <f t="shared" si="366"/>
        <v>F</v>
      </c>
      <c r="BM235" s="640" t="str">
        <f t="shared" si="337"/>
        <v xml:space="preserve"> </v>
      </c>
      <c r="BN235" s="640" t="str">
        <f t="shared" si="338"/>
        <v xml:space="preserve"> </v>
      </c>
      <c r="BO235" s="640" t="str">
        <f t="shared" si="339"/>
        <v xml:space="preserve"> </v>
      </c>
      <c r="BP235" s="640" t="str">
        <f t="shared" si="340"/>
        <v xml:space="preserve"> </v>
      </c>
      <c r="BQ235" s="640" t="str">
        <f t="shared" si="341"/>
        <v xml:space="preserve"> </v>
      </c>
      <c r="BR235" s="634">
        <f t="shared" si="342"/>
        <v>0</v>
      </c>
      <c r="BS235" s="728"/>
      <c r="BT235" s="640" t="str">
        <f t="shared" si="343"/>
        <v xml:space="preserve"> </v>
      </c>
    </row>
    <row r="236" spans="1:72" s="47" customFormat="1" ht="15" customHeight="1" x14ac:dyDescent="0.3">
      <c r="A236" s="43" t="s">
        <v>15</v>
      </c>
      <c r="B236" s="43" t="s">
        <v>222</v>
      </c>
      <c r="C236" s="134" t="str">
        <f>IF(VLOOKUP(B236,'Pivot Table'!$B$5:$G$2000,3,FALSE)=1,"Yes","No")</f>
        <v>Yes</v>
      </c>
      <c r="D236" s="170" t="str">
        <f t="shared" si="344"/>
        <v>Yes</v>
      </c>
      <c r="E236" s="172"/>
      <c r="F236" s="113">
        <v>41334</v>
      </c>
      <c r="G236" s="125" t="s">
        <v>1127</v>
      </c>
      <c r="H236" s="125" t="s">
        <v>1127</v>
      </c>
      <c r="I236" s="172"/>
      <c r="J236" s="172" t="s">
        <v>713</v>
      </c>
      <c r="K236" s="45" t="str">
        <f t="shared" si="345"/>
        <v>15</v>
      </c>
      <c r="L236" s="45" t="str">
        <f t="shared" si="346"/>
        <v>15X</v>
      </c>
      <c r="M236" s="113">
        <v>41365</v>
      </c>
      <c r="N236" s="252"/>
      <c r="O236" s="135" t="str">
        <f>IF(VLOOKUP(B236,'Pivot Table'!$B$5:$G$2000,2,FALSE)=1,"Yes","No")</f>
        <v>Yes</v>
      </c>
      <c r="P236" s="177" t="str">
        <f t="shared" si="347"/>
        <v>Yes</v>
      </c>
      <c r="Q236" s="177"/>
      <c r="R236" s="107">
        <v>41214</v>
      </c>
      <c r="S236" s="107" t="s">
        <v>1127</v>
      </c>
      <c r="T236" s="177"/>
      <c r="U236" s="177" t="s">
        <v>713</v>
      </c>
      <c r="V236" s="135" t="str">
        <f t="shared" si="348"/>
        <v>15</v>
      </c>
      <c r="W236" s="150" t="str">
        <f t="shared" si="349"/>
        <v>15X</v>
      </c>
      <c r="X236" s="107">
        <v>41244</v>
      </c>
      <c r="Y236" s="219"/>
      <c r="Z236" s="192" t="str">
        <f>IF(VLOOKUP(B236,'Pivot Table'!$B$5:$G$2000,5,FALSE)=1,"Yes","No")</f>
        <v>No</v>
      </c>
      <c r="AA236" s="192" t="str">
        <f>IF(VLOOKUP(B236,'Pivot Table'!$B$5:$G$2000,4,FALSE)=1,"Yes","No")</f>
        <v>No</v>
      </c>
      <c r="AB236" s="190" t="str">
        <f t="shared" si="367"/>
        <v xml:space="preserve"> </v>
      </c>
      <c r="AC236" s="190"/>
      <c r="AD236" s="190"/>
      <c r="AE236" s="191"/>
      <c r="AF236" s="190"/>
      <c r="AG236" s="190"/>
      <c r="AH236" s="189" t="str">
        <f t="shared" si="350"/>
        <v>15</v>
      </c>
      <c r="AI236" s="196" t="str">
        <f t="shared" si="351"/>
        <v>15</v>
      </c>
      <c r="AJ236" s="456"/>
      <c r="AK236" s="651"/>
      <c r="AL236" s="634">
        <f t="shared" si="352"/>
        <v>1</v>
      </c>
      <c r="AM236" s="634">
        <f t="shared" si="353"/>
        <v>1</v>
      </c>
      <c r="AN236" s="635">
        <f t="shared" si="354"/>
        <v>0</v>
      </c>
      <c r="AO236" s="636">
        <f t="shared" si="368"/>
        <v>2</v>
      </c>
      <c r="AP236" s="634">
        <f t="shared" si="355"/>
        <v>1</v>
      </c>
      <c r="AQ236" s="634">
        <f t="shared" si="356"/>
        <v>1</v>
      </c>
      <c r="AR236" s="634">
        <f t="shared" si="357"/>
        <v>0</v>
      </c>
      <c r="AS236" s="637">
        <f t="shared" si="369"/>
        <v>2</v>
      </c>
      <c r="AT236" s="638" t="str">
        <f t="shared" si="370"/>
        <v>F</v>
      </c>
      <c r="AU236" s="634">
        <f t="shared" si="358"/>
        <v>0</v>
      </c>
      <c r="AV236" s="634">
        <f t="shared" si="359"/>
        <v>0</v>
      </c>
      <c r="AW236" s="675" t="s">
        <v>1127</v>
      </c>
      <c r="AX236" s="639" t="str">
        <f t="shared" si="360"/>
        <v>15Yes</v>
      </c>
      <c r="AY236" s="639" t="str">
        <f t="shared" si="361"/>
        <v>15Yes</v>
      </c>
      <c r="AZ236" s="639" t="str">
        <f t="shared" si="362"/>
        <v>15No</v>
      </c>
      <c r="BA236" s="634" t="str">
        <f t="shared" si="363"/>
        <v>15X</v>
      </c>
      <c r="BB236" s="634" t="str">
        <f t="shared" si="364"/>
        <v>15X</v>
      </c>
      <c r="BC236" s="634" t="str">
        <f t="shared" si="365"/>
        <v>15</v>
      </c>
      <c r="BD236" s="640" t="str">
        <f t="shared" si="329"/>
        <v xml:space="preserve"> </v>
      </c>
      <c r="BE236" s="640" t="str">
        <f t="shared" si="330"/>
        <v xml:space="preserve"> </v>
      </c>
      <c r="BF236" s="640" t="str">
        <f t="shared" si="331"/>
        <v xml:space="preserve"> </v>
      </c>
      <c r="BG236" s="640" t="str">
        <f t="shared" si="332"/>
        <v xml:space="preserve"> </v>
      </c>
      <c r="BH236" s="640" t="str">
        <f t="shared" si="333"/>
        <v xml:space="preserve"> </v>
      </c>
      <c r="BI236" s="677" t="str">
        <f t="shared" si="334"/>
        <v xml:space="preserve"> </v>
      </c>
      <c r="BJ236" s="640" t="str">
        <f t="shared" si="335"/>
        <v xml:space="preserve"> </v>
      </c>
      <c r="BK236" s="305" t="str">
        <f t="shared" si="336"/>
        <v xml:space="preserve"> </v>
      </c>
      <c r="BL236" s="523" t="str">
        <f t="shared" si="366"/>
        <v>F</v>
      </c>
      <c r="BM236" s="640" t="str">
        <f t="shared" si="337"/>
        <v xml:space="preserve"> </v>
      </c>
      <c r="BN236" s="640" t="str">
        <f t="shared" si="338"/>
        <v xml:space="preserve"> </v>
      </c>
      <c r="BO236" s="640" t="str">
        <f t="shared" si="339"/>
        <v xml:space="preserve"> </v>
      </c>
      <c r="BP236" s="640" t="str">
        <f t="shared" si="340"/>
        <v xml:space="preserve"> </v>
      </c>
      <c r="BQ236" s="640" t="str">
        <f t="shared" si="341"/>
        <v xml:space="preserve"> </v>
      </c>
      <c r="BR236" s="634">
        <f t="shared" si="342"/>
        <v>0</v>
      </c>
      <c r="BS236" s="728"/>
      <c r="BT236" s="640" t="str">
        <f t="shared" si="343"/>
        <v xml:space="preserve"> </v>
      </c>
    </row>
    <row r="237" spans="1:72" s="47" customFormat="1" ht="15" customHeight="1" x14ac:dyDescent="0.3">
      <c r="A237" s="43" t="s">
        <v>15</v>
      </c>
      <c r="B237" s="43" t="s">
        <v>223</v>
      </c>
      <c r="C237" s="134" t="str">
        <f>IF(VLOOKUP(B237,'Pivot Table'!$B$5:$G$2000,3,FALSE)=1,"Yes","No")</f>
        <v>Yes</v>
      </c>
      <c r="D237" s="170" t="str">
        <f t="shared" si="344"/>
        <v>Yes</v>
      </c>
      <c r="E237" s="172"/>
      <c r="F237" s="113">
        <v>41334</v>
      </c>
      <c r="G237" s="125" t="s">
        <v>1127</v>
      </c>
      <c r="H237" s="125" t="s">
        <v>1127</v>
      </c>
      <c r="I237" s="172"/>
      <c r="J237" s="172" t="s">
        <v>713</v>
      </c>
      <c r="K237" s="45" t="str">
        <f t="shared" si="345"/>
        <v>15</v>
      </c>
      <c r="L237" s="45" t="str">
        <f t="shared" si="346"/>
        <v>15X</v>
      </c>
      <c r="M237" s="113">
        <v>41365</v>
      </c>
      <c r="N237" s="252"/>
      <c r="O237" s="135" t="str">
        <f>IF(VLOOKUP(B237,'Pivot Table'!$B$5:$G$2000,2,FALSE)=1,"Yes","No")</f>
        <v>Yes</v>
      </c>
      <c r="P237" s="177" t="str">
        <f t="shared" si="347"/>
        <v>Yes</v>
      </c>
      <c r="Q237" s="177"/>
      <c r="R237" s="107">
        <v>41214</v>
      </c>
      <c r="S237" s="107" t="s">
        <v>1127</v>
      </c>
      <c r="T237" s="177"/>
      <c r="U237" s="177" t="s">
        <v>713</v>
      </c>
      <c r="V237" s="135" t="str">
        <f t="shared" si="348"/>
        <v>15</v>
      </c>
      <c r="W237" s="150" t="str">
        <f t="shared" si="349"/>
        <v>15X</v>
      </c>
      <c r="X237" s="107">
        <v>41244</v>
      </c>
      <c r="Y237" s="219"/>
      <c r="Z237" s="192" t="str">
        <f>IF(VLOOKUP(B237,'Pivot Table'!$B$5:$G$2000,5,FALSE)=1,"Yes","No")</f>
        <v>No</v>
      </c>
      <c r="AA237" s="192" t="str">
        <f>IF(VLOOKUP(B237,'Pivot Table'!$B$5:$G$2000,4,FALSE)=1,"Yes","No")</f>
        <v>No</v>
      </c>
      <c r="AB237" s="190" t="str">
        <f t="shared" si="367"/>
        <v xml:space="preserve"> </v>
      </c>
      <c r="AC237" s="190"/>
      <c r="AD237" s="190"/>
      <c r="AE237" s="191"/>
      <c r="AF237" s="190"/>
      <c r="AG237" s="190"/>
      <c r="AH237" s="189" t="str">
        <f t="shared" si="350"/>
        <v>15</v>
      </c>
      <c r="AI237" s="196" t="str">
        <f t="shared" si="351"/>
        <v>15</v>
      </c>
      <c r="AJ237" s="456"/>
      <c r="AK237" s="651"/>
      <c r="AL237" s="634">
        <f t="shared" si="352"/>
        <v>1</v>
      </c>
      <c r="AM237" s="634">
        <f t="shared" si="353"/>
        <v>1</v>
      </c>
      <c r="AN237" s="635">
        <f t="shared" si="354"/>
        <v>0</v>
      </c>
      <c r="AO237" s="636">
        <f t="shared" si="368"/>
        <v>2</v>
      </c>
      <c r="AP237" s="634">
        <f t="shared" si="355"/>
        <v>1</v>
      </c>
      <c r="AQ237" s="634">
        <f t="shared" si="356"/>
        <v>1</v>
      </c>
      <c r="AR237" s="634">
        <f t="shared" si="357"/>
        <v>0</v>
      </c>
      <c r="AS237" s="637">
        <f t="shared" si="369"/>
        <v>2</v>
      </c>
      <c r="AT237" s="638" t="str">
        <f t="shared" si="370"/>
        <v>F</v>
      </c>
      <c r="AU237" s="634">
        <f t="shared" si="358"/>
        <v>0</v>
      </c>
      <c r="AV237" s="634">
        <f t="shared" si="359"/>
        <v>0</v>
      </c>
      <c r="AW237" s="675" t="s">
        <v>1127</v>
      </c>
      <c r="AX237" s="639" t="str">
        <f t="shared" si="360"/>
        <v>15Yes</v>
      </c>
      <c r="AY237" s="639" t="str">
        <f t="shared" si="361"/>
        <v>15Yes</v>
      </c>
      <c r="AZ237" s="639" t="str">
        <f t="shared" si="362"/>
        <v>15No</v>
      </c>
      <c r="BA237" s="634" t="str">
        <f t="shared" si="363"/>
        <v>15X</v>
      </c>
      <c r="BB237" s="634" t="str">
        <f t="shared" si="364"/>
        <v>15X</v>
      </c>
      <c r="BC237" s="634" t="str">
        <f t="shared" si="365"/>
        <v>15</v>
      </c>
      <c r="BD237" s="640" t="str">
        <f t="shared" si="329"/>
        <v xml:space="preserve"> </v>
      </c>
      <c r="BE237" s="640" t="str">
        <f t="shared" si="330"/>
        <v xml:space="preserve"> </v>
      </c>
      <c r="BF237" s="640" t="str">
        <f t="shared" si="331"/>
        <v xml:space="preserve"> </v>
      </c>
      <c r="BG237" s="640" t="str">
        <f t="shared" si="332"/>
        <v xml:space="preserve"> </v>
      </c>
      <c r="BH237" s="640" t="str">
        <f t="shared" si="333"/>
        <v xml:space="preserve"> </v>
      </c>
      <c r="BI237" s="677" t="str">
        <f t="shared" si="334"/>
        <v xml:space="preserve"> </v>
      </c>
      <c r="BJ237" s="640" t="str">
        <f t="shared" si="335"/>
        <v xml:space="preserve"> </v>
      </c>
      <c r="BK237" s="305" t="str">
        <f t="shared" si="336"/>
        <v xml:space="preserve"> </v>
      </c>
      <c r="BL237" s="523" t="str">
        <f t="shared" si="366"/>
        <v>F</v>
      </c>
      <c r="BM237" s="640" t="str">
        <f t="shared" si="337"/>
        <v xml:space="preserve"> </v>
      </c>
      <c r="BN237" s="640" t="str">
        <f t="shared" si="338"/>
        <v xml:space="preserve"> </v>
      </c>
      <c r="BO237" s="640" t="str">
        <f t="shared" si="339"/>
        <v xml:space="preserve"> </v>
      </c>
      <c r="BP237" s="640" t="str">
        <f t="shared" si="340"/>
        <v xml:space="preserve"> </v>
      </c>
      <c r="BQ237" s="640" t="str">
        <f t="shared" si="341"/>
        <v xml:space="preserve"> </v>
      </c>
      <c r="BR237" s="634">
        <f t="shared" si="342"/>
        <v>0</v>
      </c>
      <c r="BS237" s="728"/>
      <c r="BT237" s="640" t="str">
        <f t="shared" si="343"/>
        <v xml:space="preserve"> </v>
      </c>
    </row>
    <row r="238" spans="1:72" s="47" customFormat="1" ht="15" customHeight="1" x14ac:dyDescent="0.3">
      <c r="A238" s="43" t="s">
        <v>15</v>
      </c>
      <c r="B238" s="43" t="s">
        <v>224</v>
      </c>
      <c r="C238" s="134" t="str">
        <f>IF(VLOOKUP(B238,'Pivot Table'!$B$5:$G$2000,3,FALSE)=1,"Yes","No")</f>
        <v>Yes</v>
      </c>
      <c r="D238" s="170" t="str">
        <f t="shared" si="344"/>
        <v>Yes</v>
      </c>
      <c r="E238" s="172"/>
      <c r="F238" s="113">
        <v>41334</v>
      </c>
      <c r="G238" s="125" t="s">
        <v>1127</v>
      </c>
      <c r="H238" s="125" t="s">
        <v>1127</v>
      </c>
      <c r="I238" s="172"/>
      <c r="J238" s="172" t="s">
        <v>713</v>
      </c>
      <c r="K238" s="45" t="str">
        <f t="shared" si="345"/>
        <v>15</v>
      </c>
      <c r="L238" s="45" t="str">
        <f t="shared" si="346"/>
        <v>15X</v>
      </c>
      <c r="M238" s="113">
        <v>41365</v>
      </c>
      <c r="N238" s="252"/>
      <c r="O238" s="135" t="str">
        <f>IF(VLOOKUP(B238,'Pivot Table'!$B$5:$G$2000,2,FALSE)=1,"Yes","No")</f>
        <v>Yes</v>
      </c>
      <c r="P238" s="177" t="str">
        <f t="shared" si="347"/>
        <v>Yes</v>
      </c>
      <c r="Q238" s="177"/>
      <c r="R238" s="107">
        <v>41214</v>
      </c>
      <c r="S238" s="107" t="s">
        <v>1127</v>
      </c>
      <c r="T238" s="177"/>
      <c r="U238" s="177" t="s">
        <v>713</v>
      </c>
      <c r="V238" s="135" t="str">
        <f t="shared" si="348"/>
        <v>15</v>
      </c>
      <c r="W238" s="150" t="str">
        <f t="shared" si="349"/>
        <v>15X</v>
      </c>
      <c r="X238" s="107">
        <v>41275</v>
      </c>
      <c r="Y238" s="219"/>
      <c r="Z238" s="192" t="str">
        <f>IF(VLOOKUP(B238,'Pivot Table'!$B$5:$G$2000,5,FALSE)=1,"Yes","No")</f>
        <v>No</v>
      </c>
      <c r="AA238" s="192" t="str">
        <f>IF(VLOOKUP(B238,'Pivot Table'!$B$5:$G$2000,4,FALSE)=1,"Yes","No")</f>
        <v>No</v>
      </c>
      <c r="AB238" s="190" t="str">
        <f t="shared" si="367"/>
        <v xml:space="preserve"> </v>
      </c>
      <c r="AC238" s="190"/>
      <c r="AD238" s="190"/>
      <c r="AE238" s="191"/>
      <c r="AF238" s="190"/>
      <c r="AG238" s="190"/>
      <c r="AH238" s="189" t="str">
        <f t="shared" si="350"/>
        <v>15</v>
      </c>
      <c r="AI238" s="196" t="str">
        <f t="shared" si="351"/>
        <v>15</v>
      </c>
      <c r="AJ238" s="456"/>
      <c r="AK238" s="651"/>
      <c r="AL238" s="634">
        <f t="shared" si="352"/>
        <v>1</v>
      </c>
      <c r="AM238" s="634">
        <f t="shared" si="353"/>
        <v>1</v>
      </c>
      <c r="AN238" s="635">
        <f t="shared" si="354"/>
        <v>0</v>
      </c>
      <c r="AO238" s="636">
        <f t="shared" si="368"/>
        <v>2</v>
      </c>
      <c r="AP238" s="634">
        <f t="shared" si="355"/>
        <v>1</v>
      </c>
      <c r="AQ238" s="634">
        <f t="shared" si="356"/>
        <v>1</v>
      </c>
      <c r="AR238" s="634">
        <f t="shared" si="357"/>
        <v>0</v>
      </c>
      <c r="AS238" s="637">
        <f t="shared" si="369"/>
        <v>2</v>
      </c>
      <c r="AT238" s="638" t="str">
        <f t="shared" si="370"/>
        <v>F</v>
      </c>
      <c r="AU238" s="634">
        <f t="shared" si="358"/>
        <v>0</v>
      </c>
      <c r="AV238" s="634">
        <f t="shared" si="359"/>
        <v>0</v>
      </c>
      <c r="AW238" s="675" t="s">
        <v>1127</v>
      </c>
      <c r="AX238" s="639" t="str">
        <f t="shared" si="360"/>
        <v>15Yes</v>
      </c>
      <c r="AY238" s="639" t="str">
        <f t="shared" si="361"/>
        <v>15Yes</v>
      </c>
      <c r="AZ238" s="639" t="str">
        <f t="shared" si="362"/>
        <v>15No</v>
      </c>
      <c r="BA238" s="634" t="str">
        <f t="shared" si="363"/>
        <v>15X</v>
      </c>
      <c r="BB238" s="634" t="str">
        <f t="shared" si="364"/>
        <v>15X</v>
      </c>
      <c r="BC238" s="634" t="str">
        <f t="shared" si="365"/>
        <v>15</v>
      </c>
      <c r="BD238" s="640" t="str">
        <f t="shared" si="329"/>
        <v xml:space="preserve"> </v>
      </c>
      <c r="BE238" s="640" t="str">
        <f t="shared" si="330"/>
        <v xml:space="preserve"> </v>
      </c>
      <c r="BF238" s="640" t="str">
        <f t="shared" si="331"/>
        <v xml:space="preserve"> </v>
      </c>
      <c r="BG238" s="640" t="str">
        <f t="shared" si="332"/>
        <v xml:space="preserve"> </v>
      </c>
      <c r="BH238" s="640" t="str">
        <f t="shared" si="333"/>
        <v xml:space="preserve"> </v>
      </c>
      <c r="BI238" s="677" t="str">
        <f t="shared" si="334"/>
        <v xml:space="preserve"> </v>
      </c>
      <c r="BJ238" s="640" t="str">
        <f t="shared" si="335"/>
        <v xml:space="preserve"> </v>
      </c>
      <c r="BK238" s="305" t="str">
        <f t="shared" si="336"/>
        <v xml:space="preserve"> </v>
      </c>
      <c r="BL238" s="523" t="str">
        <f t="shared" si="366"/>
        <v>F</v>
      </c>
      <c r="BM238" s="640" t="str">
        <f t="shared" si="337"/>
        <v xml:space="preserve"> </v>
      </c>
      <c r="BN238" s="640" t="str">
        <f t="shared" si="338"/>
        <v xml:space="preserve"> </v>
      </c>
      <c r="BO238" s="640" t="str">
        <f t="shared" si="339"/>
        <v xml:space="preserve"> </v>
      </c>
      <c r="BP238" s="640" t="str">
        <f t="shared" si="340"/>
        <v xml:space="preserve"> </v>
      </c>
      <c r="BQ238" s="640" t="str">
        <f t="shared" si="341"/>
        <v xml:space="preserve"> </v>
      </c>
      <c r="BR238" s="634">
        <f t="shared" si="342"/>
        <v>0</v>
      </c>
      <c r="BS238" s="728"/>
      <c r="BT238" s="640" t="str">
        <f t="shared" si="343"/>
        <v xml:space="preserve"> </v>
      </c>
    </row>
    <row r="239" spans="1:72" s="47" customFormat="1" ht="15" customHeight="1" x14ac:dyDescent="0.3">
      <c r="A239" s="43" t="s">
        <v>15</v>
      </c>
      <c r="B239" s="43" t="s">
        <v>225</v>
      </c>
      <c r="C239" s="134" t="str">
        <f>IF(VLOOKUP(B239,'Pivot Table'!$B$5:$G$2000,3,FALSE)=1,"Yes","No")</f>
        <v>Yes</v>
      </c>
      <c r="D239" s="170" t="str">
        <f t="shared" si="344"/>
        <v>Yes</v>
      </c>
      <c r="E239" s="170"/>
      <c r="F239" s="214">
        <v>41275</v>
      </c>
      <c r="G239" s="125" t="s">
        <v>1127</v>
      </c>
      <c r="H239" s="125" t="s">
        <v>1127</v>
      </c>
      <c r="I239" s="170"/>
      <c r="J239" s="170" t="s">
        <v>713</v>
      </c>
      <c r="K239" s="45" t="str">
        <f t="shared" si="345"/>
        <v>15</v>
      </c>
      <c r="L239" s="45" t="str">
        <f t="shared" si="346"/>
        <v>15X</v>
      </c>
      <c r="M239" s="106">
        <v>41306</v>
      </c>
      <c r="N239" s="252"/>
      <c r="O239" s="135" t="str">
        <f>IF(VLOOKUP(B239,'Pivot Table'!$B$5:$G$2000,2,FALSE)=1,"Yes","No")</f>
        <v>Yes</v>
      </c>
      <c r="P239" s="177" t="str">
        <f t="shared" si="347"/>
        <v>Yes</v>
      </c>
      <c r="Q239" s="177"/>
      <c r="R239" s="107">
        <v>41091</v>
      </c>
      <c r="S239" s="107" t="s">
        <v>1127</v>
      </c>
      <c r="T239" s="177"/>
      <c r="U239" s="177" t="s">
        <v>713</v>
      </c>
      <c r="V239" s="135" t="str">
        <f t="shared" si="348"/>
        <v>15</v>
      </c>
      <c r="W239" s="150" t="str">
        <f t="shared" si="349"/>
        <v>15X</v>
      </c>
      <c r="X239" s="107">
        <v>41183</v>
      </c>
      <c r="Y239" s="219"/>
      <c r="Z239" s="192" t="str">
        <f>IF(VLOOKUP(B239,'Pivot Table'!$B$5:$G$2000,5,FALSE)=1,"Yes","No")</f>
        <v>No</v>
      </c>
      <c r="AA239" s="192" t="str">
        <f>IF(VLOOKUP(B239,'Pivot Table'!$B$5:$G$2000,4,FALSE)=1,"Yes","No")</f>
        <v>No</v>
      </c>
      <c r="AB239" s="190" t="str">
        <f t="shared" si="367"/>
        <v xml:space="preserve"> </v>
      </c>
      <c r="AC239" s="190"/>
      <c r="AD239" s="190"/>
      <c r="AE239" s="191"/>
      <c r="AF239" s="190"/>
      <c r="AG239" s="190"/>
      <c r="AH239" s="189" t="str">
        <f t="shared" si="350"/>
        <v>15</v>
      </c>
      <c r="AI239" s="196" t="str">
        <f t="shared" si="351"/>
        <v>15</v>
      </c>
      <c r="AJ239" s="456"/>
      <c r="AK239" s="651"/>
      <c r="AL239" s="634">
        <f t="shared" si="352"/>
        <v>1</v>
      </c>
      <c r="AM239" s="634">
        <f t="shared" si="353"/>
        <v>1</v>
      </c>
      <c r="AN239" s="635">
        <f t="shared" si="354"/>
        <v>0</v>
      </c>
      <c r="AO239" s="636">
        <f t="shared" si="368"/>
        <v>2</v>
      </c>
      <c r="AP239" s="634">
        <f t="shared" si="355"/>
        <v>1</v>
      </c>
      <c r="AQ239" s="634">
        <f t="shared" si="356"/>
        <v>1</v>
      </c>
      <c r="AR239" s="634">
        <f t="shared" si="357"/>
        <v>0</v>
      </c>
      <c r="AS239" s="637">
        <f t="shared" si="369"/>
        <v>2</v>
      </c>
      <c r="AT239" s="638" t="str">
        <f t="shared" si="370"/>
        <v>F</v>
      </c>
      <c r="AU239" s="634">
        <f t="shared" si="358"/>
        <v>0</v>
      </c>
      <c r="AV239" s="634">
        <f t="shared" si="359"/>
        <v>0</v>
      </c>
      <c r="AW239" s="675" t="s">
        <v>1127</v>
      </c>
      <c r="AX239" s="639" t="str">
        <f t="shared" si="360"/>
        <v>15Yes</v>
      </c>
      <c r="AY239" s="639" t="str">
        <f t="shared" si="361"/>
        <v>15Yes</v>
      </c>
      <c r="AZ239" s="639" t="str">
        <f t="shared" si="362"/>
        <v>15No</v>
      </c>
      <c r="BA239" s="634" t="str">
        <f t="shared" si="363"/>
        <v>15X</v>
      </c>
      <c r="BB239" s="634" t="str">
        <f t="shared" si="364"/>
        <v>15X</v>
      </c>
      <c r="BC239" s="634" t="str">
        <f t="shared" si="365"/>
        <v>15</v>
      </c>
      <c r="BD239" s="640" t="str">
        <f t="shared" si="329"/>
        <v xml:space="preserve"> </v>
      </c>
      <c r="BE239" s="640" t="str">
        <f t="shared" si="330"/>
        <v xml:space="preserve"> </v>
      </c>
      <c r="BF239" s="640" t="str">
        <f t="shared" si="331"/>
        <v xml:space="preserve"> </v>
      </c>
      <c r="BG239" s="640" t="str">
        <f t="shared" si="332"/>
        <v xml:space="preserve"> </v>
      </c>
      <c r="BH239" s="640" t="str">
        <f t="shared" si="333"/>
        <v xml:space="preserve"> </v>
      </c>
      <c r="BI239" s="677" t="str">
        <f t="shared" si="334"/>
        <v xml:space="preserve"> </v>
      </c>
      <c r="BJ239" s="640" t="str">
        <f t="shared" si="335"/>
        <v xml:space="preserve"> </v>
      </c>
      <c r="BK239" s="305" t="str">
        <f t="shared" si="336"/>
        <v xml:space="preserve"> </v>
      </c>
      <c r="BL239" s="523" t="str">
        <f t="shared" si="366"/>
        <v>F</v>
      </c>
      <c r="BM239" s="640" t="str">
        <f t="shared" si="337"/>
        <v xml:space="preserve"> </v>
      </c>
      <c r="BN239" s="640" t="str">
        <f t="shared" si="338"/>
        <v xml:space="preserve"> </v>
      </c>
      <c r="BO239" s="640" t="str">
        <f t="shared" si="339"/>
        <v xml:space="preserve"> </v>
      </c>
      <c r="BP239" s="640" t="str">
        <f t="shared" si="340"/>
        <v xml:space="preserve"> </v>
      </c>
      <c r="BQ239" s="640" t="str">
        <f t="shared" si="341"/>
        <v xml:space="preserve"> </v>
      </c>
      <c r="BR239" s="634">
        <f t="shared" si="342"/>
        <v>0</v>
      </c>
      <c r="BS239" s="728"/>
      <c r="BT239" s="640" t="str">
        <f t="shared" si="343"/>
        <v xml:space="preserve"> </v>
      </c>
    </row>
    <row r="240" spans="1:72" s="47" customFormat="1" ht="15" customHeight="1" x14ac:dyDescent="0.3">
      <c r="A240" s="43" t="s">
        <v>15</v>
      </c>
      <c r="B240" s="43" t="s">
        <v>226</v>
      </c>
      <c r="C240" s="134" t="str">
        <f>IF(VLOOKUP(B240,'Pivot Table'!$B$5:$G$2000,3,FALSE)=1,"Yes","No")</f>
        <v>Yes</v>
      </c>
      <c r="D240" s="170" t="str">
        <f t="shared" si="344"/>
        <v>Yes</v>
      </c>
      <c r="E240" s="170"/>
      <c r="F240" s="214">
        <v>41487</v>
      </c>
      <c r="G240" s="125" t="s">
        <v>1127</v>
      </c>
      <c r="H240" s="125" t="s">
        <v>1127</v>
      </c>
      <c r="I240" s="170"/>
      <c r="J240" s="170" t="s">
        <v>713</v>
      </c>
      <c r="K240" s="45" t="str">
        <f t="shared" si="345"/>
        <v>15</v>
      </c>
      <c r="L240" s="45" t="str">
        <f t="shared" si="346"/>
        <v>15X</v>
      </c>
      <c r="M240" s="106">
        <v>41487</v>
      </c>
      <c r="N240" s="252"/>
      <c r="O240" s="135" t="str">
        <f>IF(VLOOKUP(B240,'Pivot Table'!$B$5:$G$2000,2,FALSE)=1,"Yes","No")</f>
        <v>Yes</v>
      </c>
      <c r="P240" s="177" t="str">
        <f t="shared" si="347"/>
        <v>Yes</v>
      </c>
      <c r="Q240" s="177"/>
      <c r="R240" s="107">
        <v>41334</v>
      </c>
      <c r="S240" s="107" t="s">
        <v>1127</v>
      </c>
      <c r="T240" s="177"/>
      <c r="U240" s="177" t="s">
        <v>713</v>
      </c>
      <c r="V240" s="135" t="str">
        <f t="shared" si="348"/>
        <v>15</v>
      </c>
      <c r="W240" s="150" t="str">
        <f t="shared" si="349"/>
        <v>15X</v>
      </c>
      <c r="X240" s="107">
        <v>41426</v>
      </c>
      <c r="Y240" s="219"/>
      <c r="Z240" s="192" t="str">
        <f>IF(VLOOKUP(B240,'Pivot Table'!$B$5:$G$2000,5,FALSE)=1,"Yes","No")</f>
        <v>No</v>
      </c>
      <c r="AA240" s="192" t="str">
        <f>IF(VLOOKUP(B240,'Pivot Table'!$B$5:$G$2000,4,FALSE)=1,"Yes","No")</f>
        <v>No</v>
      </c>
      <c r="AB240" s="190" t="str">
        <f t="shared" si="367"/>
        <v xml:space="preserve"> </v>
      </c>
      <c r="AC240" s="190"/>
      <c r="AD240" s="190"/>
      <c r="AE240" s="191"/>
      <c r="AF240" s="190"/>
      <c r="AG240" s="190"/>
      <c r="AH240" s="189" t="str">
        <f t="shared" si="350"/>
        <v>15</v>
      </c>
      <c r="AI240" s="196" t="str">
        <f t="shared" si="351"/>
        <v>15</v>
      </c>
      <c r="AJ240" s="456"/>
      <c r="AK240" s="651"/>
      <c r="AL240" s="634">
        <f t="shared" si="352"/>
        <v>1</v>
      </c>
      <c r="AM240" s="634">
        <f t="shared" si="353"/>
        <v>1</v>
      </c>
      <c r="AN240" s="635">
        <f t="shared" si="354"/>
        <v>0</v>
      </c>
      <c r="AO240" s="636">
        <f t="shared" si="368"/>
        <v>2</v>
      </c>
      <c r="AP240" s="634">
        <f t="shared" si="355"/>
        <v>1</v>
      </c>
      <c r="AQ240" s="634">
        <f t="shared" si="356"/>
        <v>1</v>
      </c>
      <c r="AR240" s="634">
        <f t="shared" si="357"/>
        <v>0</v>
      </c>
      <c r="AS240" s="637">
        <f t="shared" si="369"/>
        <v>2</v>
      </c>
      <c r="AT240" s="638" t="str">
        <f t="shared" si="370"/>
        <v>F</v>
      </c>
      <c r="AU240" s="634">
        <f t="shared" si="358"/>
        <v>0</v>
      </c>
      <c r="AV240" s="634">
        <f t="shared" si="359"/>
        <v>0</v>
      </c>
      <c r="AW240" s="675" t="s">
        <v>1127</v>
      </c>
      <c r="AX240" s="639" t="str">
        <f t="shared" si="360"/>
        <v>15Yes</v>
      </c>
      <c r="AY240" s="639" t="str">
        <f t="shared" si="361"/>
        <v>15Yes</v>
      </c>
      <c r="AZ240" s="639" t="str">
        <f t="shared" si="362"/>
        <v>15No</v>
      </c>
      <c r="BA240" s="634" t="str">
        <f t="shared" si="363"/>
        <v>15X</v>
      </c>
      <c r="BB240" s="634" t="str">
        <f t="shared" si="364"/>
        <v>15X</v>
      </c>
      <c r="BC240" s="634" t="str">
        <f t="shared" si="365"/>
        <v>15</v>
      </c>
      <c r="BD240" s="640" t="str">
        <f t="shared" si="329"/>
        <v xml:space="preserve"> </v>
      </c>
      <c r="BE240" s="640" t="str">
        <f t="shared" si="330"/>
        <v xml:space="preserve"> </v>
      </c>
      <c r="BF240" s="640" t="str">
        <f t="shared" si="331"/>
        <v xml:space="preserve"> </v>
      </c>
      <c r="BG240" s="640" t="str">
        <f t="shared" si="332"/>
        <v xml:space="preserve"> </v>
      </c>
      <c r="BH240" s="640" t="str">
        <f t="shared" si="333"/>
        <v xml:space="preserve"> </v>
      </c>
      <c r="BI240" s="677" t="str">
        <f t="shared" si="334"/>
        <v xml:space="preserve"> </v>
      </c>
      <c r="BJ240" s="640" t="str">
        <f t="shared" si="335"/>
        <v xml:space="preserve"> </v>
      </c>
      <c r="BK240" s="305" t="str">
        <f t="shared" si="336"/>
        <v xml:space="preserve"> </v>
      </c>
      <c r="BL240" s="523" t="str">
        <f t="shared" si="366"/>
        <v>F</v>
      </c>
      <c r="BM240" s="640" t="str">
        <f t="shared" si="337"/>
        <v xml:space="preserve"> </v>
      </c>
      <c r="BN240" s="640" t="str">
        <f t="shared" si="338"/>
        <v xml:space="preserve"> </v>
      </c>
      <c r="BO240" s="640" t="str">
        <f t="shared" si="339"/>
        <v xml:space="preserve"> </v>
      </c>
      <c r="BP240" s="640" t="str">
        <f t="shared" si="340"/>
        <v xml:space="preserve"> </v>
      </c>
      <c r="BQ240" s="640" t="str">
        <f t="shared" si="341"/>
        <v xml:space="preserve"> </v>
      </c>
      <c r="BR240" s="634">
        <f t="shared" si="342"/>
        <v>0</v>
      </c>
      <c r="BS240" s="728"/>
      <c r="BT240" s="640" t="str">
        <f t="shared" si="343"/>
        <v xml:space="preserve"> </v>
      </c>
    </row>
    <row r="241" spans="1:72" s="47" customFormat="1" ht="15" customHeight="1" x14ac:dyDescent="0.3">
      <c r="A241" s="43" t="s">
        <v>15</v>
      </c>
      <c r="B241" s="43" t="s">
        <v>227</v>
      </c>
      <c r="C241" s="134" t="str">
        <f>IF(VLOOKUP(B241,'Pivot Table'!$B$5:$G$2000,3,FALSE)=1,"Yes","No")</f>
        <v>Yes</v>
      </c>
      <c r="D241" s="170" t="str">
        <f t="shared" si="344"/>
        <v>Yes</v>
      </c>
      <c r="E241" s="172"/>
      <c r="F241" s="113">
        <v>41334</v>
      </c>
      <c r="G241" s="125" t="s">
        <v>1127</v>
      </c>
      <c r="H241" s="125" t="s">
        <v>1127</v>
      </c>
      <c r="I241" s="172"/>
      <c r="J241" s="172" t="s">
        <v>713</v>
      </c>
      <c r="K241" s="45" t="str">
        <f t="shared" si="345"/>
        <v>15</v>
      </c>
      <c r="L241" s="45" t="str">
        <f t="shared" si="346"/>
        <v>15X</v>
      </c>
      <c r="M241" s="113">
        <v>41365</v>
      </c>
      <c r="N241" s="252"/>
      <c r="O241" s="135" t="str">
        <f>IF(VLOOKUP(B241,'Pivot Table'!$B$5:$G$2000,2,FALSE)=1,"Yes","No")</f>
        <v>Yes</v>
      </c>
      <c r="P241" s="177" t="str">
        <f t="shared" si="347"/>
        <v>Yes</v>
      </c>
      <c r="Q241" s="177"/>
      <c r="R241" s="107">
        <v>41214</v>
      </c>
      <c r="S241" s="107" t="s">
        <v>1127</v>
      </c>
      <c r="T241" s="177"/>
      <c r="U241" s="177" t="s">
        <v>713</v>
      </c>
      <c r="V241" s="135" t="str">
        <f t="shared" si="348"/>
        <v>15</v>
      </c>
      <c r="W241" s="150" t="str">
        <f t="shared" si="349"/>
        <v>15X</v>
      </c>
      <c r="X241" s="107">
        <v>41275</v>
      </c>
      <c r="Y241" s="219"/>
      <c r="Z241" s="192" t="str">
        <f>IF(VLOOKUP(B241,'Pivot Table'!$B$5:$G$2000,5,FALSE)=1,"Yes","No")</f>
        <v>No</v>
      </c>
      <c r="AA241" s="192" t="str">
        <f>IF(VLOOKUP(B241,'Pivot Table'!$B$5:$G$2000,4,FALSE)=1,"Yes","No")</f>
        <v>No</v>
      </c>
      <c r="AB241" s="190" t="str">
        <f t="shared" si="367"/>
        <v xml:space="preserve"> </v>
      </c>
      <c r="AC241" s="190"/>
      <c r="AD241" s="190"/>
      <c r="AE241" s="191"/>
      <c r="AF241" s="190"/>
      <c r="AG241" s="190"/>
      <c r="AH241" s="189" t="str">
        <f t="shared" si="350"/>
        <v>15</v>
      </c>
      <c r="AI241" s="196" t="str">
        <f t="shared" si="351"/>
        <v>15</v>
      </c>
      <c r="AJ241" s="456"/>
      <c r="AK241" s="651"/>
      <c r="AL241" s="634">
        <f t="shared" si="352"/>
        <v>1</v>
      </c>
      <c r="AM241" s="634">
        <f t="shared" si="353"/>
        <v>1</v>
      </c>
      <c r="AN241" s="635">
        <f t="shared" si="354"/>
        <v>0</v>
      </c>
      <c r="AO241" s="636">
        <f t="shared" si="368"/>
        <v>2</v>
      </c>
      <c r="AP241" s="634">
        <f t="shared" si="355"/>
        <v>1</v>
      </c>
      <c r="AQ241" s="634">
        <f t="shared" si="356"/>
        <v>1</v>
      </c>
      <c r="AR241" s="634">
        <f t="shared" si="357"/>
        <v>0</v>
      </c>
      <c r="AS241" s="637">
        <f t="shared" si="369"/>
        <v>2</v>
      </c>
      <c r="AT241" s="638" t="str">
        <f t="shared" si="370"/>
        <v>F</v>
      </c>
      <c r="AU241" s="634">
        <f t="shared" si="358"/>
        <v>0</v>
      </c>
      <c r="AV241" s="634">
        <f t="shared" si="359"/>
        <v>0</v>
      </c>
      <c r="AW241" s="675" t="s">
        <v>1127</v>
      </c>
      <c r="AX241" s="639" t="str">
        <f t="shared" si="360"/>
        <v>15Yes</v>
      </c>
      <c r="AY241" s="639" t="str">
        <f t="shared" si="361"/>
        <v>15Yes</v>
      </c>
      <c r="AZ241" s="639" t="str">
        <f t="shared" si="362"/>
        <v>15No</v>
      </c>
      <c r="BA241" s="634" t="str">
        <f t="shared" si="363"/>
        <v>15X</v>
      </c>
      <c r="BB241" s="634" t="str">
        <f t="shared" si="364"/>
        <v>15X</v>
      </c>
      <c r="BC241" s="634" t="str">
        <f t="shared" si="365"/>
        <v>15</v>
      </c>
      <c r="BD241" s="640" t="str">
        <f t="shared" si="329"/>
        <v xml:space="preserve"> </v>
      </c>
      <c r="BE241" s="640" t="str">
        <f t="shared" si="330"/>
        <v xml:space="preserve"> </v>
      </c>
      <c r="BF241" s="640" t="str">
        <f t="shared" si="331"/>
        <v xml:space="preserve"> </v>
      </c>
      <c r="BG241" s="640" t="str">
        <f t="shared" si="332"/>
        <v xml:space="preserve"> </v>
      </c>
      <c r="BH241" s="640" t="str">
        <f t="shared" si="333"/>
        <v xml:space="preserve"> </v>
      </c>
      <c r="BI241" s="677" t="str">
        <f t="shared" si="334"/>
        <v xml:space="preserve"> </v>
      </c>
      <c r="BJ241" s="640" t="str">
        <f t="shared" si="335"/>
        <v xml:space="preserve"> </v>
      </c>
      <c r="BK241" s="305" t="str">
        <f t="shared" si="336"/>
        <v xml:space="preserve"> </v>
      </c>
      <c r="BL241" s="523" t="str">
        <f t="shared" si="366"/>
        <v>F</v>
      </c>
      <c r="BM241" s="640" t="str">
        <f t="shared" si="337"/>
        <v xml:space="preserve"> </v>
      </c>
      <c r="BN241" s="640" t="str">
        <f t="shared" si="338"/>
        <v xml:space="preserve"> </v>
      </c>
      <c r="BO241" s="640" t="str">
        <f t="shared" si="339"/>
        <v xml:space="preserve"> </v>
      </c>
      <c r="BP241" s="640" t="str">
        <f t="shared" si="340"/>
        <v xml:space="preserve"> </v>
      </c>
      <c r="BQ241" s="640" t="str">
        <f t="shared" si="341"/>
        <v xml:space="preserve"> </v>
      </c>
      <c r="BR241" s="634">
        <f t="shared" si="342"/>
        <v>0</v>
      </c>
      <c r="BS241" s="728"/>
      <c r="BT241" s="640" t="str">
        <f t="shared" si="343"/>
        <v xml:space="preserve"> </v>
      </c>
    </row>
    <row r="242" spans="1:72" s="47" customFormat="1" ht="15" customHeight="1" x14ac:dyDescent="0.3">
      <c r="A242" s="43" t="s">
        <v>15</v>
      </c>
      <c r="B242" s="123" t="s">
        <v>228</v>
      </c>
      <c r="C242" s="134" t="str">
        <f>IF(VLOOKUP(B242,'Pivot Table'!$B$5:$G$2000,3,FALSE)=1,"Yes","No")</f>
        <v>Yes</v>
      </c>
      <c r="D242" s="170" t="str">
        <f t="shared" si="344"/>
        <v>Yes</v>
      </c>
      <c r="E242" s="170"/>
      <c r="F242" s="214">
        <v>41487</v>
      </c>
      <c r="G242" s="125" t="s">
        <v>1127</v>
      </c>
      <c r="H242" s="125" t="s">
        <v>1127</v>
      </c>
      <c r="I242" s="170"/>
      <c r="J242" s="170" t="s">
        <v>713</v>
      </c>
      <c r="K242" s="45" t="str">
        <f t="shared" si="345"/>
        <v>15</v>
      </c>
      <c r="L242" s="45" t="str">
        <f t="shared" si="346"/>
        <v>15X</v>
      </c>
      <c r="M242" s="106">
        <v>41487</v>
      </c>
      <c r="N242" s="252"/>
      <c r="O242" s="135" t="str">
        <f>IF(VLOOKUP(B242,'Pivot Table'!$B$5:$G$2000,2,FALSE)=1,"Yes","No")</f>
        <v>Yes</v>
      </c>
      <c r="P242" s="177" t="str">
        <f t="shared" si="347"/>
        <v>Yes</v>
      </c>
      <c r="Q242" s="177"/>
      <c r="R242" s="107">
        <v>41334</v>
      </c>
      <c r="S242" s="107" t="s">
        <v>1127</v>
      </c>
      <c r="T242" s="177"/>
      <c r="U242" s="177" t="s">
        <v>713</v>
      </c>
      <c r="V242" s="135" t="str">
        <f t="shared" si="348"/>
        <v>15</v>
      </c>
      <c r="W242" s="150" t="str">
        <f t="shared" si="349"/>
        <v>15X</v>
      </c>
      <c r="X242" s="107">
        <v>41426</v>
      </c>
      <c r="Y242" s="219"/>
      <c r="Z242" s="192" t="str">
        <f>IF(VLOOKUP(B242,'Pivot Table'!$B$5:$G$2000,5,FALSE)=1,"Yes","No")</f>
        <v>No</v>
      </c>
      <c r="AA242" s="192" t="str">
        <f>IF(VLOOKUP(B242,'Pivot Table'!$B$5:$G$2000,4,FALSE)=1,"Yes","No")</f>
        <v>No</v>
      </c>
      <c r="AB242" s="190" t="str">
        <f t="shared" si="367"/>
        <v xml:space="preserve"> </v>
      </c>
      <c r="AC242" s="190"/>
      <c r="AD242" s="190"/>
      <c r="AE242" s="191"/>
      <c r="AF242" s="190"/>
      <c r="AG242" s="190"/>
      <c r="AH242" s="189" t="str">
        <f t="shared" si="350"/>
        <v>15</v>
      </c>
      <c r="AI242" s="196" t="str">
        <f t="shared" si="351"/>
        <v>15</v>
      </c>
      <c r="AJ242" s="456"/>
      <c r="AK242" s="651"/>
      <c r="AL242" s="634">
        <f t="shared" si="352"/>
        <v>1</v>
      </c>
      <c r="AM242" s="634">
        <f t="shared" si="353"/>
        <v>1</v>
      </c>
      <c r="AN242" s="635">
        <f t="shared" si="354"/>
        <v>0</v>
      </c>
      <c r="AO242" s="636">
        <f t="shared" si="368"/>
        <v>2</v>
      </c>
      <c r="AP242" s="634">
        <f t="shared" si="355"/>
        <v>1</v>
      </c>
      <c r="AQ242" s="634">
        <f t="shared" si="356"/>
        <v>1</v>
      </c>
      <c r="AR242" s="634">
        <f t="shared" si="357"/>
        <v>0</v>
      </c>
      <c r="AS242" s="637">
        <f t="shared" si="369"/>
        <v>2</v>
      </c>
      <c r="AT242" s="638" t="str">
        <f t="shared" si="370"/>
        <v>F</v>
      </c>
      <c r="AU242" s="634">
        <f t="shared" si="358"/>
        <v>0</v>
      </c>
      <c r="AV242" s="634">
        <f t="shared" si="359"/>
        <v>0</v>
      </c>
      <c r="AW242" s="675" t="s">
        <v>1127</v>
      </c>
      <c r="AX242" s="639" t="str">
        <f t="shared" si="360"/>
        <v>15Yes</v>
      </c>
      <c r="AY242" s="639" t="str">
        <f t="shared" si="361"/>
        <v>15Yes</v>
      </c>
      <c r="AZ242" s="639" t="str">
        <f t="shared" si="362"/>
        <v>15No</v>
      </c>
      <c r="BA242" s="634" t="str">
        <f t="shared" si="363"/>
        <v>15X</v>
      </c>
      <c r="BB242" s="634" t="str">
        <f t="shared" si="364"/>
        <v>15X</v>
      </c>
      <c r="BC242" s="634" t="str">
        <f t="shared" si="365"/>
        <v>15</v>
      </c>
      <c r="BD242" s="640" t="str">
        <f t="shared" si="329"/>
        <v xml:space="preserve"> </v>
      </c>
      <c r="BE242" s="640" t="str">
        <f t="shared" si="330"/>
        <v xml:space="preserve"> </v>
      </c>
      <c r="BF242" s="640" t="str">
        <f t="shared" si="331"/>
        <v xml:space="preserve"> </v>
      </c>
      <c r="BG242" s="640" t="str">
        <f t="shared" si="332"/>
        <v xml:space="preserve"> </v>
      </c>
      <c r="BH242" s="640" t="str">
        <f t="shared" si="333"/>
        <v xml:space="preserve"> </v>
      </c>
      <c r="BI242" s="677" t="str">
        <f t="shared" si="334"/>
        <v xml:space="preserve"> </v>
      </c>
      <c r="BJ242" s="640" t="str">
        <f t="shared" si="335"/>
        <v xml:space="preserve"> </v>
      </c>
      <c r="BK242" s="305" t="str">
        <f t="shared" si="336"/>
        <v xml:space="preserve"> </v>
      </c>
      <c r="BL242" s="523" t="str">
        <f t="shared" si="366"/>
        <v>F</v>
      </c>
      <c r="BM242" s="640" t="str">
        <f t="shared" si="337"/>
        <v xml:space="preserve"> </v>
      </c>
      <c r="BN242" s="640" t="str">
        <f t="shared" si="338"/>
        <v xml:space="preserve"> </v>
      </c>
      <c r="BO242" s="640" t="str">
        <f t="shared" si="339"/>
        <v xml:space="preserve"> </v>
      </c>
      <c r="BP242" s="640" t="str">
        <f t="shared" si="340"/>
        <v xml:space="preserve"> </v>
      </c>
      <c r="BQ242" s="640" t="str">
        <f t="shared" si="341"/>
        <v xml:space="preserve"> </v>
      </c>
      <c r="BR242" s="634">
        <f t="shared" si="342"/>
        <v>0</v>
      </c>
      <c r="BS242" s="728"/>
      <c r="BT242" s="640" t="str">
        <f t="shared" si="343"/>
        <v xml:space="preserve"> </v>
      </c>
    </row>
    <row r="243" spans="1:72" s="47" customFormat="1" ht="15" customHeight="1" x14ac:dyDescent="0.3">
      <c r="A243" s="43" t="s">
        <v>15</v>
      </c>
      <c r="B243" s="123" t="s">
        <v>229</v>
      </c>
      <c r="C243" s="134" t="str">
        <f>IF(VLOOKUP(B243,'Pivot Table'!$B$5:$G$2000,3,FALSE)=1,"Yes","No")</f>
        <v>Yes</v>
      </c>
      <c r="D243" s="170" t="str">
        <f t="shared" si="344"/>
        <v>In Progress</v>
      </c>
      <c r="E243" s="170" t="s">
        <v>713</v>
      </c>
      <c r="F243" s="214">
        <v>41760</v>
      </c>
      <c r="G243" s="118" t="s">
        <v>1127</v>
      </c>
      <c r="H243" s="118" t="s">
        <v>1127</v>
      </c>
      <c r="I243" s="214">
        <v>42430</v>
      </c>
      <c r="J243" s="170"/>
      <c r="K243" s="45"/>
      <c r="L243" s="45"/>
      <c r="M243" s="106"/>
      <c r="N243" s="252"/>
      <c r="O243" s="135" t="str">
        <f>IF(VLOOKUP(B243,'Pivot Table'!$B$5:$G$2000,2,FALSE)=1,"Yes","No")</f>
        <v>Yes</v>
      </c>
      <c r="P243" s="177" t="str">
        <f t="shared" si="347"/>
        <v>Yes</v>
      </c>
      <c r="Q243" s="177"/>
      <c r="R243" s="107">
        <v>41760</v>
      </c>
      <c r="S243" s="46" t="s">
        <v>1127</v>
      </c>
      <c r="T243" s="107"/>
      <c r="U243" s="177" t="s">
        <v>713</v>
      </c>
      <c r="V243" s="135" t="str">
        <f t="shared" si="348"/>
        <v>15</v>
      </c>
      <c r="W243" s="150" t="str">
        <f t="shared" si="349"/>
        <v>15X</v>
      </c>
      <c r="X243" s="107">
        <v>41913</v>
      </c>
      <c r="Y243" s="219"/>
      <c r="Z243" s="136" t="str">
        <f>IF(VLOOKUP(B243,'Pivot Table'!$B$5:$G$2000,5,FALSE)=1,"Yes","No")</f>
        <v>Yes</v>
      </c>
      <c r="AA243" s="136" t="str">
        <f>IF(VLOOKUP(B243,'Pivot Table'!$B$5:$G$2000,4,FALSE)=1,"Yes","No")</f>
        <v>No</v>
      </c>
      <c r="AB243" s="181" t="str">
        <f t="shared" si="367"/>
        <v>Yes</v>
      </c>
      <c r="AC243" s="181"/>
      <c r="AD243" s="181"/>
      <c r="AE243" s="241" t="s">
        <v>1127</v>
      </c>
      <c r="AF243" s="362"/>
      <c r="AG243" s="181" t="s">
        <v>713</v>
      </c>
      <c r="AH243" s="133" t="str">
        <f t="shared" si="350"/>
        <v>15</v>
      </c>
      <c r="AI243" s="151" t="str">
        <f t="shared" si="351"/>
        <v>15X</v>
      </c>
      <c r="AJ243" s="460">
        <v>41913</v>
      </c>
      <c r="AK243" s="650"/>
      <c r="AL243" s="634">
        <f t="shared" si="352"/>
        <v>1</v>
      </c>
      <c r="AM243" s="634">
        <f t="shared" si="353"/>
        <v>1</v>
      </c>
      <c r="AN243" s="635">
        <f t="shared" si="354"/>
        <v>1</v>
      </c>
      <c r="AO243" s="636">
        <f t="shared" si="368"/>
        <v>3</v>
      </c>
      <c r="AP243" s="634">
        <f t="shared" si="355"/>
        <v>0</v>
      </c>
      <c r="AQ243" s="634">
        <f t="shared" si="356"/>
        <v>1</v>
      </c>
      <c r="AR243" s="634">
        <f t="shared" si="357"/>
        <v>1</v>
      </c>
      <c r="AS243" s="637">
        <f t="shared" si="369"/>
        <v>2</v>
      </c>
      <c r="AT243" s="638" t="str">
        <f t="shared" si="370"/>
        <v xml:space="preserve"> </v>
      </c>
      <c r="AU243" s="634">
        <f t="shared" si="358"/>
        <v>1</v>
      </c>
      <c r="AV243" s="634">
        <f t="shared" si="359"/>
        <v>0</v>
      </c>
      <c r="AW243" s="675" t="s">
        <v>1127</v>
      </c>
      <c r="AX243" s="639" t="str">
        <f t="shared" si="360"/>
        <v>15Yes</v>
      </c>
      <c r="AY243" s="639" t="str">
        <f t="shared" si="361"/>
        <v>15Yes</v>
      </c>
      <c r="AZ243" s="639" t="str">
        <f t="shared" si="362"/>
        <v>15Yes</v>
      </c>
      <c r="BA243" s="634" t="str">
        <f t="shared" si="363"/>
        <v>15</v>
      </c>
      <c r="BB243" s="634" t="str">
        <f t="shared" si="364"/>
        <v>15X</v>
      </c>
      <c r="BC243" s="634" t="str">
        <f t="shared" si="365"/>
        <v>15X</v>
      </c>
      <c r="BD243" s="640" t="str">
        <f t="shared" si="329"/>
        <v xml:space="preserve"> </v>
      </c>
      <c r="BE243" s="640" t="str">
        <f t="shared" si="330"/>
        <v xml:space="preserve"> </v>
      </c>
      <c r="BF243" s="640" t="str">
        <f t="shared" si="331"/>
        <v xml:space="preserve"> </v>
      </c>
      <c r="BG243" s="640">
        <f t="shared" si="332"/>
        <v>42430</v>
      </c>
      <c r="BH243" s="640" t="str">
        <f t="shared" si="333"/>
        <v xml:space="preserve"> </v>
      </c>
      <c r="BI243" s="677" t="str">
        <f t="shared" si="334"/>
        <v xml:space="preserve"> </v>
      </c>
      <c r="BJ243" s="640" t="str">
        <f t="shared" si="335"/>
        <v xml:space="preserve"> </v>
      </c>
      <c r="BK243" s="305" t="str">
        <f t="shared" si="336"/>
        <v xml:space="preserve"> </v>
      </c>
      <c r="BL243" s="523" t="str">
        <f t="shared" si="366"/>
        <v>P</v>
      </c>
      <c r="BM243" s="640" t="str">
        <f t="shared" si="337"/>
        <v xml:space="preserve"> </v>
      </c>
      <c r="BN243" s="640" t="str">
        <f t="shared" si="338"/>
        <v xml:space="preserve"> </v>
      </c>
      <c r="BO243" s="640" t="str">
        <f t="shared" si="339"/>
        <v xml:space="preserve"> </v>
      </c>
      <c r="BP243" s="640" t="str">
        <f t="shared" si="340"/>
        <v xml:space="preserve"> </v>
      </c>
      <c r="BQ243" s="640" t="str">
        <f t="shared" si="341"/>
        <v xml:space="preserve"> </v>
      </c>
      <c r="BR243" s="634">
        <f t="shared" si="342"/>
        <v>1</v>
      </c>
      <c r="BS243" s="728"/>
      <c r="BT243" s="640" t="str">
        <f t="shared" si="343"/>
        <v xml:space="preserve"> </v>
      </c>
    </row>
    <row r="244" spans="1:72" s="47" customFormat="1" ht="15" customHeight="1" x14ac:dyDescent="0.3">
      <c r="A244" s="43" t="s">
        <v>15</v>
      </c>
      <c r="B244" s="123" t="s">
        <v>230</v>
      </c>
      <c r="C244" s="134" t="str">
        <f>IF(VLOOKUP(B244,'Pivot Table'!$B$5:$G$2000,3,FALSE)=1,"Yes","No")</f>
        <v>Yes</v>
      </c>
      <c r="D244" s="170" t="str">
        <f t="shared" si="344"/>
        <v>In Progress</v>
      </c>
      <c r="E244" s="170" t="s">
        <v>713</v>
      </c>
      <c r="F244" s="214">
        <v>41699</v>
      </c>
      <c r="G244" s="118" t="s">
        <v>1127</v>
      </c>
      <c r="H244" s="118" t="s">
        <v>1127</v>
      </c>
      <c r="I244" s="214">
        <v>42430</v>
      </c>
      <c r="J244" s="170"/>
      <c r="K244" s="45" t="str">
        <f t="shared" si="345"/>
        <v>15X</v>
      </c>
      <c r="L244" s="45" t="str">
        <f t="shared" si="346"/>
        <v>15</v>
      </c>
      <c r="M244" s="106"/>
      <c r="N244" s="252"/>
      <c r="O244" s="135" t="str">
        <f>IF(VLOOKUP(B244,'Pivot Table'!$B$5:$G$2000,2,FALSE)=1,"Yes","No")</f>
        <v>Yes</v>
      </c>
      <c r="P244" s="177" t="str">
        <f t="shared" si="347"/>
        <v>Yes</v>
      </c>
      <c r="Q244" s="177"/>
      <c r="R244" s="107">
        <v>41699</v>
      </c>
      <c r="S244" s="46" t="s">
        <v>1127</v>
      </c>
      <c r="T244" s="107"/>
      <c r="U244" s="177" t="s">
        <v>713</v>
      </c>
      <c r="V244" s="135" t="str">
        <f t="shared" si="348"/>
        <v>15</v>
      </c>
      <c r="W244" s="150" t="str">
        <f t="shared" si="349"/>
        <v>15X</v>
      </c>
      <c r="X244" s="107">
        <v>42339</v>
      </c>
      <c r="Y244" s="219"/>
      <c r="Z244" s="136" t="str">
        <f>IF(VLOOKUP(B244,'Pivot Table'!$B$5:$G$2000,5,FALSE)=1,"Yes","No")</f>
        <v>Yes</v>
      </c>
      <c r="AA244" s="136" t="str">
        <f>IF(VLOOKUP(B244,'Pivot Table'!$B$5:$G$2000,4,FALSE)=1,"Yes","No")</f>
        <v>No</v>
      </c>
      <c r="AB244" s="181" t="str">
        <f t="shared" si="367"/>
        <v>Yes</v>
      </c>
      <c r="AC244" s="181"/>
      <c r="AD244" s="181"/>
      <c r="AE244" s="241" t="s">
        <v>1127</v>
      </c>
      <c r="AF244" s="362"/>
      <c r="AG244" s="181" t="s">
        <v>713</v>
      </c>
      <c r="AH244" s="133" t="str">
        <f t="shared" si="350"/>
        <v>15</v>
      </c>
      <c r="AI244" s="151" t="str">
        <f t="shared" si="351"/>
        <v>15X</v>
      </c>
      <c r="AJ244" s="281">
        <v>41883</v>
      </c>
      <c r="AK244" s="650"/>
      <c r="AL244" s="634">
        <f t="shared" si="352"/>
        <v>1</v>
      </c>
      <c r="AM244" s="634">
        <f t="shared" si="353"/>
        <v>1</v>
      </c>
      <c r="AN244" s="635">
        <f t="shared" si="354"/>
        <v>1</v>
      </c>
      <c r="AO244" s="636">
        <f t="shared" si="368"/>
        <v>3</v>
      </c>
      <c r="AP244" s="634">
        <f t="shared" si="355"/>
        <v>0</v>
      </c>
      <c r="AQ244" s="634">
        <f t="shared" si="356"/>
        <v>1</v>
      </c>
      <c r="AR244" s="634">
        <f t="shared" si="357"/>
        <v>1</v>
      </c>
      <c r="AS244" s="637">
        <f t="shared" si="369"/>
        <v>2</v>
      </c>
      <c r="AT244" s="638" t="str">
        <f t="shared" si="370"/>
        <v xml:space="preserve"> </v>
      </c>
      <c r="AU244" s="634">
        <f t="shared" si="358"/>
        <v>1</v>
      </c>
      <c r="AV244" s="634">
        <f t="shared" si="359"/>
        <v>0</v>
      </c>
      <c r="AW244" s="675" t="s">
        <v>1127</v>
      </c>
      <c r="AX244" s="639" t="str">
        <f t="shared" si="360"/>
        <v>15Yes</v>
      </c>
      <c r="AY244" s="639" t="str">
        <f t="shared" si="361"/>
        <v>15Yes</v>
      </c>
      <c r="AZ244" s="639" t="str">
        <f t="shared" si="362"/>
        <v>15Yes</v>
      </c>
      <c r="BA244" s="634" t="str">
        <f t="shared" si="363"/>
        <v>15</v>
      </c>
      <c r="BB244" s="634" t="str">
        <f t="shared" si="364"/>
        <v>15X</v>
      </c>
      <c r="BC244" s="634" t="str">
        <f t="shared" si="365"/>
        <v>15X</v>
      </c>
      <c r="BD244" s="640" t="str">
        <f t="shared" si="329"/>
        <v xml:space="preserve"> </v>
      </c>
      <c r="BE244" s="640" t="str">
        <f t="shared" si="330"/>
        <v xml:space="preserve"> </v>
      </c>
      <c r="BF244" s="640" t="str">
        <f t="shared" si="331"/>
        <v xml:space="preserve"> </v>
      </c>
      <c r="BG244" s="640">
        <f t="shared" si="332"/>
        <v>42430</v>
      </c>
      <c r="BH244" s="640" t="str">
        <f t="shared" si="333"/>
        <v xml:space="preserve"> </v>
      </c>
      <c r="BI244" s="677" t="str">
        <f t="shared" si="334"/>
        <v xml:space="preserve"> </v>
      </c>
      <c r="BJ244" s="640" t="str">
        <f t="shared" si="335"/>
        <v xml:space="preserve"> </v>
      </c>
      <c r="BK244" s="305" t="str">
        <f t="shared" si="336"/>
        <v xml:space="preserve"> </v>
      </c>
      <c r="BL244" s="523" t="str">
        <f t="shared" si="366"/>
        <v>P</v>
      </c>
      <c r="BM244" s="640" t="str">
        <f t="shared" si="337"/>
        <v xml:space="preserve"> </v>
      </c>
      <c r="BN244" s="640" t="str">
        <f t="shared" si="338"/>
        <v xml:space="preserve"> </v>
      </c>
      <c r="BO244" s="640" t="str">
        <f t="shared" si="339"/>
        <v xml:space="preserve"> </v>
      </c>
      <c r="BP244" s="640" t="str">
        <f t="shared" si="340"/>
        <v xml:space="preserve"> </v>
      </c>
      <c r="BQ244" s="640" t="str">
        <f t="shared" si="341"/>
        <v xml:space="preserve"> </v>
      </c>
      <c r="BR244" s="634">
        <f t="shared" si="342"/>
        <v>1</v>
      </c>
      <c r="BS244" s="728"/>
      <c r="BT244" s="640" t="str">
        <f t="shared" si="343"/>
        <v xml:space="preserve"> </v>
      </c>
    </row>
    <row r="245" spans="1:72" s="47" customFormat="1" ht="15" customHeight="1" x14ac:dyDescent="0.3">
      <c r="A245" s="43" t="s">
        <v>231</v>
      </c>
      <c r="B245" s="123" t="s">
        <v>232</v>
      </c>
      <c r="C245" s="134" t="str">
        <f>IF(VLOOKUP(B245,'Pivot Table'!$B$5:$G$2000,3,FALSE)=1,"Yes","No")</f>
        <v>Yes</v>
      </c>
      <c r="D245" s="170" t="str">
        <f t="shared" si="344"/>
        <v>Yes</v>
      </c>
      <c r="E245" s="170"/>
      <c r="F245" s="214">
        <v>41730</v>
      </c>
      <c r="G245" s="118" t="s">
        <v>1127</v>
      </c>
      <c r="H245" s="118" t="s">
        <v>1127</v>
      </c>
      <c r="I245" s="214"/>
      <c r="J245" s="170" t="s">
        <v>713</v>
      </c>
      <c r="K245" s="45" t="str">
        <f t="shared" si="345"/>
        <v>16</v>
      </c>
      <c r="L245" s="45" t="str">
        <f t="shared" si="346"/>
        <v>16X</v>
      </c>
      <c r="M245" s="106">
        <v>41913</v>
      </c>
      <c r="N245" s="252"/>
      <c r="O245" s="135" t="str">
        <f>IF(VLOOKUP(B245,'Pivot Table'!$B$5:$G$2000,2,FALSE)=1,"Yes","No")</f>
        <v>Yes</v>
      </c>
      <c r="P245" s="177" t="str">
        <f t="shared" si="347"/>
        <v>Yes</v>
      </c>
      <c r="Q245" s="177"/>
      <c r="R245" s="107">
        <v>41852</v>
      </c>
      <c r="S245" s="46" t="s">
        <v>1127</v>
      </c>
      <c r="T245" s="107"/>
      <c r="U245" s="177" t="s">
        <v>713</v>
      </c>
      <c r="V245" s="135" t="str">
        <f t="shared" si="348"/>
        <v>16</v>
      </c>
      <c r="W245" s="150" t="str">
        <f t="shared" si="349"/>
        <v>16X</v>
      </c>
      <c r="X245" s="107">
        <v>41913</v>
      </c>
      <c r="Y245" s="219"/>
      <c r="Z245" s="136" t="str">
        <f>IF(VLOOKUP(B245,'Pivot Table'!$B$5:$G$2000,5,FALSE)=1,"Yes","No")</f>
        <v>Yes</v>
      </c>
      <c r="AA245" s="136" t="str">
        <f>IF(VLOOKUP(B245,'Pivot Table'!$B$5:$G$2000,4,FALSE)=1,"Yes","No")</f>
        <v>No</v>
      </c>
      <c r="AB245" s="181" t="str">
        <f t="shared" si="367"/>
        <v>Yes</v>
      </c>
      <c r="AC245" s="181"/>
      <c r="AD245" s="181"/>
      <c r="AE245" s="241" t="s">
        <v>1127</v>
      </c>
      <c r="AF245" s="362"/>
      <c r="AG245" s="181" t="s">
        <v>713</v>
      </c>
      <c r="AH245" s="133" t="str">
        <f t="shared" si="350"/>
        <v>16</v>
      </c>
      <c r="AI245" s="151" t="str">
        <f t="shared" si="351"/>
        <v>16X</v>
      </c>
      <c r="AJ245" s="281">
        <v>41883</v>
      </c>
      <c r="AK245" s="650"/>
      <c r="AL245" s="634">
        <f t="shared" si="352"/>
        <v>1</v>
      </c>
      <c r="AM245" s="634">
        <f t="shared" si="353"/>
        <v>1</v>
      </c>
      <c r="AN245" s="635">
        <f t="shared" si="354"/>
        <v>1</v>
      </c>
      <c r="AO245" s="636">
        <f t="shared" si="368"/>
        <v>3</v>
      </c>
      <c r="AP245" s="634">
        <f t="shared" si="355"/>
        <v>1</v>
      </c>
      <c r="AQ245" s="634">
        <f t="shared" si="356"/>
        <v>1</v>
      </c>
      <c r="AR245" s="634">
        <f t="shared" si="357"/>
        <v>1</v>
      </c>
      <c r="AS245" s="637">
        <f t="shared" si="369"/>
        <v>3</v>
      </c>
      <c r="AT245" s="638" t="str">
        <f t="shared" si="370"/>
        <v>F</v>
      </c>
      <c r="AU245" s="634">
        <f t="shared" si="358"/>
        <v>0</v>
      </c>
      <c r="AV245" s="634">
        <f t="shared" si="359"/>
        <v>0</v>
      </c>
      <c r="AW245" s="675" t="s">
        <v>1127</v>
      </c>
      <c r="AX245" s="639" t="str">
        <f t="shared" si="360"/>
        <v>16Yes</v>
      </c>
      <c r="AY245" s="639" t="str">
        <f t="shared" si="361"/>
        <v>16Yes</v>
      </c>
      <c r="AZ245" s="639" t="str">
        <f t="shared" si="362"/>
        <v>16Yes</v>
      </c>
      <c r="BA245" s="634" t="str">
        <f t="shared" si="363"/>
        <v>16X</v>
      </c>
      <c r="BB245" s="634" t="str">
        <f t="shared" si="364"/>
        <v>16X</v>
      </c>
      <c r="BC245" s="634" t="str">
        <f t="shared" si="365"/>
        <v>16X</v>
      </c>
      <c r="BD245" s="640" t="str">
        <f t="shared" si="329"/>
        <v xml:space="preserve"> </v>
      </c>
      <c r="BE245" s="640" t="str">
        <f t="shared" si="330"/>
        <v xml:space="preserve"> </v>
      </c>
      <c r="BF245" s="640" t="str">
        <f t="shared" si="331"/>
        <v xml:space="preserve"> </v>
      </c>
      <c r="BG245" s="640" t="str">
        <f t="shared" si="332"/>
        <v xml:space="preserve"> </v>
      </c>
      <c r="BH245" s="640" t="str">
        <f t="shared" si="333"/>
        <v xml:space="preserve"> </v>
      </c>
      <c r="BI245" s="677" t="str">
        <f t="shared" si="334"/>
        <v xml:space="preserve"> </v>
      </c>
      <c r="BJ245" s="640" t="str">
        <f t="shared" si="335"/>
        <v xml:space="preserve"> </v>
      </c>
      <c r="BK245" s="305" t="str">
        <f t="shared" si="336"/>
        <v xml:space="preserve"> </v>
      </c>
      <c r="BL245" s="523" t="str">
        <f t="shared" si="366"/>
        <v>F</v>
      </c>
      <c r="BM245" s="640" t="str">
        <f t="shared" si="337"/>
        <v xml:space="preserve"> </v>
      </c>
      <c r="BN245" s="640" t="str">
        <f t="shared" si="338"/>
        <v xml:space="preserve"> </v>
      </c>
      <c r="BO245" s="640" t="str">
        <f t="shared" si="339"/>
        <v xml:space="preserve"> </v>
      </c>
      <c r="BP245" s="640" t="str">
        <f t="shared" si="340"/>
        <v xml:space="preserve"> </v>
      </c>
      <c r="BQ245" s="640" t="str">
        <f t="shared" si="341"/>
        <v xml:space="preserve"> </v>
      </c>
      <c r="BR245" s="634">
        <f t="shared" si="342"/>
        <v>0</v>
      </c>
      <c r="BS245" s="728"/>
      <c r="BT245" s="640" t="str">
        <f t="shared" si="343"/>
        <v xml:space="preserve"> </v>
      </c>
    </row>
    <row r="246" spans="1:72" s="47" customFormat="1" ht="15" customHeight="1" x14ac:dyDescent="0.3">
      <c r="A246" s="43" t="s">
        <v>231</v>
      </c>
      <c r="B246" s="123" t="s">
        <v>233</v>
      </c>
      <c r="C246" s="134" t="str">
        <f>IF(VLOOKUP(B246,'Pivot Table'!$B$5:$G$2000,3,FALSE)=1,"Yes","No")</f>
        <v>Yes</v>
      </c>
      <c r="D246" s="170" t="str">
        <f t="shared" si="344"/>
        <v>Yes</v>
      </c>
      <c r="E246" s="170"/>
      <c r="F246" s="214">
        <v>41730</v>
      </c>
      <c r="G246" s="118" t="s">
        <v>1127</v>
      </c>
      <c r="H246" s="118" t="s">
        <v>1127</v>
      </c>
      <c r="I246" s="170"/>
      <c r="J246" s="170" t="s">
        <v>713</v>
      </c>
      <c r="K246" s="45" t="str">
        <f t="shared" si="345"/>
        <v>16</v>
      </c>
      <c r="L246" s="45" t="str">
        <f t="shared" si="346"/>
        <v>16X</v>
      </c>
      <c r="M246" s="106">
        <v>41913</v>
      </c>
      <c r="N246" s="252"/>
      <c r="O246" s="135" t="str">
        <f>IF(VLOOKUP(B246,'Pivot Table'!$B$5:$G$2000,2,FALSE)=1,"Yes","No")</f>
        <v>Yes</v>
      </c>
      <c r="P246" s="177" t="str">
        <f t="shared" si="347"/>
        <v>Yes</v>
      </c>
      <c r="Q246" s="177"/>
      <c r="R246" s="177"/>
      <c r="S246" s="46" t="s">
        <v>1127</v>
      </c>
      <c r="T246" s="177"/>
      <c r="U246" s="177" t="s">
        <v>713</v>
      </c>
      <c r="V246" s="135" t="str">
        <f t="shared" si="348"/>
        <v>16</v>
      </c>
      <c r="W246" s="150" t="str">
        <f t="shared" si="349"/>
        <v>16X</v>
      </c>
      <c r="X246" s="107">
        <v>41913</v>
      </c>
      <c r="Y246" s="219"/>
      <c r="Z246" s="192" t="str">
        <f>IF(VLOOKUP(B246,'Pivot Table'!$B$5:$G$2000,5,FALSE)=1,"Yes","No")</f>
        <v>No</v>
      </c>
      <c r="AA246" s="192" t="str">
        <f>IF(VLOOKUP(B246,'Pivot Table'!$B$5:$G$2000,4,FALSE)=1,"Yes","No")</f>
        <v>No</v>
      </c>
      <c r="AB246" s="190" t="str">
        <f t="shared" si="367"/>
        <v xml:space="preserve"> </v>
      </c>
      <c r="AC246" s="190"/>
      <c r="AD246" s="190"/>
      <c r="AE246" s="191"/>
      <c r="AF246" s="190"/>
      <c r="AG246" s="190"/>
      <c r="AH246" s="189" t="str">
        <f t="shared" si="350"/>
        <v>16</v>
      </c>
      <c r="AI246" s="196" t="str">
        <f t="shared" si="351"/>
        <v>16</v>
      </c>
      <c r="AJ246" s="456"/>
      <c r="AK246" s="651"/>
      <c r="AL246" s="634">
        <f t="shared" si="352"/>
        <v>1</v>
      </c>
      <c r="AM246" s="634">
        <f t="shared" si="353"/>
        <v>1</v>
      </c>
      <c r="AN246" s="635">
        <f t="shared" si="354"/>
        <v>0</v>
      </c>
      <c r="AO246" s="636">
        <f t="shared" si="368"/>
        <v>2</v>
      </c>
      <c r="AP246" s="634">
        <f t="shared" si="355"/>
        <v>1</v>
      </c>
      <c r="AQ246" s="634">
        <f t="shared" si="356"/>
        <v>1</v>
      </c>
      <c r="AR246" s="634">
        <f t="shared" si="357"/>
        <v>0</v>
      </c>
      <c r="AS246" s="637">
        <f t="shared" si="369"/>
        <v>2</v>
      </c>
      <c r="AT246" s="638" t="str">
        <f t="shared" si="370"/>
        <v>F</v>
      </c>
      <c r="AU246" s="634">
        <f t="shared" si="358"/>
        <v>0</v>
      </c>
      <c r="AV246" s="634">
        <f t="shared" si="359"/>
        <v>0</v>
      </c>
      <c r="AW246" s="675" t="s">
        <v>1127</v>
      </c>
      <c r="AX246" s="639" t="str">
        <f t="shared" si="360"/>
        <v>16Yes</v>
      </c>
      <c r="AY246" s="639" t="str">
        <f t="shared" si="361"/>
        <v>16Yes</v>
      </c>
      <c r="AZ246" s="639" t="str">
        <f t="shared" si="362"/>
        <v>16No</v>
      </c>
      <c r="BA246" s="634" t="str">
        <f t="shared" si="363"/>
        <v>16X</v>
      </c>
      <c r="BB246" s="634" t="str">
        <f t="shared" si="364"/>
        <v>16X</v>
      </c>
      <c r="BC246" s="634" t="str">
        <f t="shared" si="365"/>
        <v>16</v>
      </c>
      <c r="BD246" s="640" t="str">
        <f t="shared" si="329"/>
        <v xml:space="preserve"> </v>
      </c>
      <c r="BE246" s="640" t="str">
        <f t="shared" si="330"/>
        <v xml:space="preserve"> </v>
      </c>
      <c r="BF246" s="640" t="str">
        <f t="shared" si="331"/>
        <v xml:space="preserve"> </v>
      </c>
      <c r="BG246" s="640" t="str">
        <f t="shared" si="332"/>
        <v xml:space="preserve"> </v>
      </c>
      <c r="BH246" s="640" t="str">
        <f t="shared" si="333"/>
        <v xml:space="preserve"> </v>
      </c>
      <c r="BI246" s="677" t="str">
        <f t="shared" si="334"/>
        <v xml:space="preserve"> </v>
      </c>
      <c r="BJ246" s="640" t="str">
        <f t="shared" si="335"/>
        <v xml:space="preserve"> </v>
      </c>
      <c r="BK246" s="305" t="str">
        <f t="shared" si="336"/>
        <v xml:space="preserve"> </v>
      </c>
      <c r="BL246" s="523" t="str">
        <f t="shared" si="366"/>
        <v>F</v>
      </c>
      <c r="BM246" s="640" t="str">
        <f t="shared" si="337"/>
        <v xml:space="preserve"> </v>
      </c>
      <c r="BN246" s="640" t="str">
        <f t="shared" si="338"/>
        <v xml:space="preserve"> </v>
      </c>
      <c r="BO246" s="640" t="str">
        <f t="shared" si="339"/>
        <v xml:space="preserve"> </v>
      </c>
      <c r="BP246" s="640" t="str">
        <f t="shared" si="340"/>
        <v xml:space="preserve"> </v>
      </c>
      <c r="BQ246" s="640" t="str">
        <f t="shared" si="341"/>
        <v xml:space="preserve"> </v>
      </c>
      <c r="BR246" s="634">
        <f t="shared" si="342"/>
        <v>0</v>
      </c>
      <c r="BS246" s="728"/>
      <c r="BT246" s="640" t="str">
        <f t="shared" si="343"/>
        <v xml:space="preserve"> </v>
      </c>
    </row>
    <row r="247" spans="1:72" s="47" customFormat="1" ht="15" customHeight="1" x14ac:dyDescent="0.3">
      <c r="A247" s="43" t="s">
        <v>231</v>
      </c>
      <c r="B247" s="123" t="s">
        <v>234</v>
      </c>
      <c r="C247" s="134" t="str">
        <f>IF(VLOOKUP(B247,'Pivot Table'!$B$5:$G$2000,3,FALSE)=1,"Yes","No")</f>
        <v>Yes</v>
      </c>
      <c r="D247" s="170" t="str">
        <f t="shared" si="344"/>
        <v>Yes</v>
      </c>
      <c r="E247" s="170"/>
      <c r="F247" s="214"/>
      <c r="G247" s="44" t="s">
        <v>1127</v>
      </c>
      <c r="H247" s="44" t="s">
        <v>1127</v>
      </c>
      <c r="I247" s="170"/>
      <c r="J247" s="170" t="s">
        <v>713</v>
      </c>
      <c r="K247" s="45" t="str">
        <f t="shared" si="345"/>
        <v>16</v>
      </c>
      <c r="L247" s="45" t="str">
        <f t="shared" si="346"/>
        <v>16X</v>
      </c>
      <c r="M247" s="106">
        <v>41913</v>
      </c>
      <c r="N247" s="252"/>
      <c r="O247" s="135" t="str">
        <f>IF(VLOOKUP(B247,'Pivot Table'!$B$5:$G$2000,2,FALSE)=1,"Yes","No")</f>
        <v>Yes</v>
      </c>
      <c r="P247" s="177" t="str">
        <f t="shared" si="347"/>
        <v>Yes</v>
      </c>
      <c r="Q247" s="177"/>
      <c r="R247" s="107"/>
      <c r="S247" s="46" t="s">
        <v>1127</v>
      </c>
      <c r="T247" s="177"/>
      <c r="U247" s="177" t="s">
        <v>713</v>
      </c>
      <c r="V247" s="135" t="str">
        <f t="shared" si="348"/>
        <v>16</v>
      </c>
      <c r="W247" s="150" t="str">
        <f t="shared" si="349"/>
        <v>16X</v>
      </c>
      <c r="X247" s="107">
        <v>41913</v>
      </c>
      <c r="Y247" s="219"/>
      <c r="Z247" s="192" t="str">
        <f>IF(VLOOKUP(B247,'Pivot Table'!$B$5:$G$2000,5,FALSE)=1,"Yes","No")</f>
        <v>No</v>
      </c>
      <c r="AA247" s="192" t="str">
        <f>IF(VLOOKUP(B247,'Pivot Table'!$B$5:$G$2000,4,FALSE)=1,"Yes","No")</f>
        <v>No</v>
      </c>
      <c r="AB247" s="190" t="str">
        <f t="shared" si="367"/>
        <v xml:space="preserve"> </v>
      </c>
      <c r="AC247" s="190"/>
      <c r="AD247" s="190"/>
      <c r="AE247" s="191"/>
      <c r="AF247" s="190"/>
      <c r="AG247" s="190"/>
      <c r="AH247" s="189" t="str">
        <f t="shared" si="350"/>
        <v>16</v>
      </c>
      <c r="AI247" s="196" t="str">
        <f t="shared" si="351"/>
        <v>16</v>
      </c>
      <c r="AJ247" s="456"/>
      <c r="AK247" s="651"/>
      <c r="AL247" s="634">
        <f t="shared" si="352"/>
        <v>1</v>
      </c>
      <c r="AM247" s="634">
        <f t="shared" si="353"/>
        <v>1</v>
      </c>
      <c r="AN247" s="635">
        <f t="shared" si="354"/>
        <v>0</v>
      </c>
      <c r="AO247" s="636">
        <f t="shared" si="368"/>
        <v>2</v>
      </c>
      <c r="AP247" s="634">
        <f t="shared" si="355"/>
        <v>1</v>
      </c>
      <c r="AQ247" s="634">
        <f t="shared" si="356"/>
        <v>1</v>
      </c>
      <c r="AR247" s="634">
        <f t="shared" si="357"/>
        <v>0</v>
      </c>
      <c r="AS247" s="637">
        <f t="shared" si="369"/>
        <v>2</v>
      </c>
      <c r="AT247" s="638" t="str">
        <f t="shared" si="370"/>
        <v>F</v>
      </c>
      <c r="AU247" s="634">
        <f t="shared" si="358"/>
        <v>0</v>
      </c>
      <c r="AV247" s="634">
        <f t="shared" si="359"/>
        <v>0</v>
      </c>
      <c r="AW247" s="675" t="s">
        <v>1127</v>
      </c>
      <c r="AX247" s="639" t="str">
        <f t="shared" si="360"/>
        <v>16Yes</v>
      </c>
      <c r="AY247" s="639" t="str">
        <f t="shared" si="361"/>
        <v>16Yes</v>
      </c>
      <c r="AZ247" s="639" t="str">
        <f t="shared" si="362"/>
        <v>16No</v>
      </c>
      <c r="BA247" s="634" t="str">
        <f t="shared" si="363"/>
        <v>16X</v>
      </c>
      <c r="BB247" s="634" t="str">
        <f t="shared" si="364"/>
        <v>16X</v>
      </c>
      <c r="BC247" s="634" t="str">
        <f t="shared" si="365"/>
        <v>16</v>
      </c>
      <c r="BD247" s="640" t="str">
        <f t="shared" si="329"/>
        <v xml:space="preserve"> </v>
      </c>
      <c r="BE247" s="640" t="str">
        <f t="shared" si="330"/>
        <v xml:space="preserve"> </v>
      </c>
      <c r="BF247" s="640" t="str">
        <f t="shared" si="331"/>
        <v xml:space="preserve"> </v>
      </c>
      <c r="BG247" s="640" t="str">
        <f t="shared" si="332"/>
        <v xml:space="preserve"> </v>
      </c>
      <c r="BH247" s="640" t="str">
        <f t="shared" si="333"/>
        <v xml:space="preserve"> </v>
      </c>
      <c r="BI247" s="677" t="str">
        <f t="shared" si="334"/>
        <v xml:space="preserve"> </v>
      </c>
      <c r="BJ247" s="640" t="str">
        <f t="shared" si="335"/>
        <v xml:space="preserve"> </v>
      </c>
      <c r="BK247" s="305" t="str">
        <f t="shared" si="336"/>
        <v xml:space="preserve"> </v>
      </c>
      <c r="BL247" s="523" t="str">
        <f t="shared" si="366"/>
        <v>F</v>
      </c>
      <c r="BM247" s="640" t="str">
        <f t="shared" si="337"/>
        <v xml:space="preserve"> </v>
      </c>
      <c r="BN247" s="640" t="str">
        <f t="shared" si="338"/>
        <v xml:space="preserve"> </v>
      </c>
      <c r="BO247" s="640" t="str">
        <f t="shared" si="339"/>
        <v xml:space="preserve"> </v>
      </c>
      <c r="BP247" s="640" t="str">
        <f t="shared" si="340"/>
        <v xml:space="preserve"> </v>
      </c>
      <c r="BQ247" s="640" t="str">
        <f t="shared" si="341"/>
        <v xml:space="preserve"> </v>
      </c>
      <c r="BR247" s="634">
        <f t="shared" si="342"/>
        <v>0</v>
      </c>
      <c r="BS247" s="728"/>
      <c r="BT247" s="640" t="str">
        <f t="shared" si="343"/>
        <v xml:space="preserve"> </v>
      </c>
    </row>
    <row r="248" spans="1:72" s="47" customFormat="1" ht="15" customHeight="1" x14ac:dyDescent="0.3">
      <c r="A248" s="43" t="s">
        <v>231</v>
      </c>
      <c r="B248" s="123" t="s">
        <v>235</v>
      </c>
      <c r="C248" s="134" t="str">
        <f>IF(VLOOKUP(B248,'Pivot Table'!$B$5:$G$2000,3,FALSE)=1,"Yes","No")</f>
        <v>Yes</v>
      </c>
      <c r="D248" s="170" t="str">
        <f t="shared" si="344"/>
        <v>Yes</v>
      </c>
      <c r="E248" s="170"/>
      <c r="F248" s="214">
        <v>41821</v>
      </c>
      <c r="G248" s="118" t="s">
        <v>1127</v>
      </c>
      <c r="H248" s="118" t="s">
        <v>1127</v>
      </c>
      <c r="I248" s="214"/>
      <c r="J248" s="170" t="s">
        <v>713</v>
      </c>
      <c r="K248" s="45" t="str">
        <f t="shared" ref="K248:K249" si="371">A248&amp;E248</f>
        <v>16</v>
      </c>
      <c r="L248" s="45" t="str">
        <f t="shared" ref="L248:L249" si="372">A248&amp;J248</f>
        <v>16X</v>
      </c>
      <c r="M248" s="106">
        <v>41913</v>
      </c>
      <c r="N248" s="252"/>
      <c r="O248" s="135" t="str">
        <f>IF(VLOOKUP(B248,'Pivot Table'!$B$5:$G$2000,2,FALSE)=1,"Yes","No")</f>
        <v>Yes</v>
      </c>
      <c r="P248" s="177" t="str">
        <f t="shared" si="347"/>
        <v>Yes</v>
      </c>
      <c r="Q248" s="177"/>
      <c r="R248" s="107">
        <v>41821</v>
      </c>
      <c r="S248" s="46" t="s">
        <v>1127</v>
      </c>
      <c r="T248" s="107"/>
      <c r="U248" s="177" t="s">
        <v>713</v>
      </c>
      <c r="V248" s="135" t="str">
        <f t="shared" ref="V248:V250" si="373">A248&amp;Q248</f>
        <v>16</v>
      </c>
      <c r="W248" s="150" t="str">
        <f t="shared" ref="W248:W250" si="374">A248&amp;U248</f>
        <v>16X</v>
      </c>
      <c r="X248" s="107">
        <v>41913</v>
      </c>
      <c r="Y248" s="219"/>
      <c r="Z248" s="136" t="str">
        <f>IF(VLOOKUP(B248,'Pivot Table'!$B$5:$G$2000,5,FALSE)=1,"Yes","No")</f>
        <v>Yes</v>
      </c>
      <c r="AA248" s="136" t="str">
        <f>IF(VLOOKUP(B248,'Pivot Table'!$B$5:$G$2000,4,FALSE)=1,"Yes","No")</f>
        <v>No</v>
      </c>
      <c r="AB248" s="181" t="str">
        <f t="shared" si="367"/>
        <v>Yes</v>
      </c>
      <c r="AC248" s="181"/>
      <c r="AD248" s="181"/>
      <c r="AE248" s="241" t="s">
        <v>1127</v>
      </c>
      <c r="AF248" s="362"/>
      <c r="AG248" s="181" t="s">
        <v>713</v>
      </c>
      <c r="AH248" s="133" t="str">
        <f t="shared" ref="AH248:AH250" si="375">A248&amp;AC248</f>
        <v>16</v>
      </c>
      <c r="AI248" s="151" t="str">
        <f t="shared" ref="AI248:AI250" si="376">A248&amp;AG248</f>
        <v>16X</v>
      </c>
      <c r="AJ248" s="460">
        <v>41913</v>
      </c>
      <c r="AK248" s="650"/>
      <c r="AL248" s="634">
        <f t="shared" si="352"/>
        <v>1</v>
      </c>
      <c r="AM248" s="634">
        <f t="shared" si="353"/>
        <v>1</v>
      </c>
      <c r="AN248" s="635">
        <f t="shared" si="354"/>
        <v>1</v>
      </c>
      <c r="AO248" s="636">
        <f t="shared" si="368"/>
        <v>3</v>
      </c>
      <c r="AP248" s="634">
        <f t="shared" si="355"/>
        <v>1</v>
      </c>
      <c r="AQ248" s="634">
        <f t="shared" si="356"/>
        <v>1</v>
      </c>
      <c r="AR248" s="634">
        <f t="shared" si="357"/>
        <v>1</v>
      </c>
      <c r="AS248" s="637">
        <f t="shared" si="369"/>
        <v>3</v>
      </c>
      <c r="AT248" s="638" t="str">
        <f t="shared" si="370"/>
        <v>F</v>
      </c>
      <c r="AU248" s="634">
        <f t="shared" si="358"/>
        <v>0</v>
      </c>
      <c r="AV248" s="634">
        <f t="shared" si="359"/>
        <v>0</v>
      </c>
      <c r="AW248" s="675" t="s">
        <v>1127</v>
      </c>
      <c r="AX248" s="639" t="str">
        <f t="shared" si="360"/>
        <v>16Yes</v>
      </c>
      <c r="AY248" s="639" t="str">
        <f t="shared" si="361"/>
        <v>16Yes</v>
      </c>
      <c r="AZ248" s="639" t="str">
        <f t="shared" si="362"/>
        <v>16Yes</v>
      </c>
      <c r="BA248" s="634" t="str">
        <f t="shared" si="363"/>
        <v>16X</v>
      </c>
      <c r="BB248" s="634" t="str">
        <f t="shared" si="364"/>
        <v>16X</v>
      </c>
      <c r="BC248" s="634" t="str">
        <f t="shared" si="365"/>
        <v>16X</v>
      </c>
      <c r="BD248" s="640" t="str">
        <f t="shared" si="329"/>
        <v xml:space="preserve"> </v>
      </c>
      <c r="BE248" s="640" t="str">
        <f t="shared" si="330"/>
        <v xml:space="preserve"> </v>
      </c>
      <c r="BF248" s="640" t="str">
        <f t="shared" si="331"/>
        <v xml:space="preserve"> </v>
      </c>
      <c r="BG248" s="640" t="str">
        <f t="shared" si="332"/>
        <v xml:space="preserve"> </v>
      </c>
      <c r="BH248" s="640" t="str">
        <f t="shared" si="333"/>
        <v xml:space="preserve"> </v>
      </c>
      <c r="BI248" s="677" t="str">
        <f t="shared" si="334"/>
        <v xml:space="preserve"> </v>
      </c>
      <c r="BJ248" s="640" t="str">
        <f t="shared" si="335"/>
        <v xml:space="preserve"> </v>
      </c>
      <c r="BK248" s="305" t="str">
        <f t="shared" si="336"/>
        <v xml:space="preserve"> </v>
      </c>
      <c r="BL248" s="523" t="str">
        <f t="shared" si="366"/>
        <v>F</v>
      </c>
      <c r="BM248" s="640" t="str">
        <f t="shared" si="337"/>
        <v xml:space="preserve"> </v>
      </c>
      <c r="BN248" s="640" t="str">
        <f t="shared" si="338"/>
        <v xml:space="preserve"> </v>
      </c>
      <c r="BO248" s="640" t="str">
        <f t="shared" si="339"/>
        <v xml:space="preserve"> </v>
      </c>
      <c r="BP248" s="640" t="str">
        <f t="shared" si="340"/>
        <v xml:space="preserve"> </v>
      </c>
      <c r="BQ248" s="640" t="str">
        <f t="shared" si="341"/>
        <v xml:space="preserve"> </v>
      </c>
      <c r="BR248" s="634">
        <f t="shared" si="342"/>
        <v>0</v>
      </c>
      <c r="BS248" s="728"/>
      <c r="BT248" s="640" t="str">
        <f t="shared" si="343"/>
        <v xml:space="preserve"> </v>
      </c>
    </row>
    <row r="249" spans="1:72" s="47" customFormat="1" ht="15" customHeight="1" x14ac:dyDescent="0.3">
      <c r="A249" s="43" t="s">
        <v>231</v>
      </c>
      <c r="B249" s="123" t="s">
        <v>236</v>
      </c>
      <c r="C249" s="134" t="str">
        <f>IF(VLOOKUP(B249,'Pivot Table'!$B$5:$G$2000,3,FALSE)=1,"Yes","No")</f>
        <v>Yes</v>
      </c>
      <c r="D249" s="170" t="str">
        <f t="shared" si="344"/>
        <v>Yes</v>
      </c>
      <c r="E249" s="170"/>
      <c r="F249" s="214">
        <v>41883</v>
      </c>
      <c r="G249" s="118" t="s">
        <v>1127</v>
      </c>
      <c r="H249" s="44" t="s">
        <v>1127</v>
      </c>
      <c r="I249" s="214"/>
      <c r="J249" s="170" t="s">
        <v>713</v>
      </c>
      <c r="K249" s="45" t="str">
        <f t="shared" si="371"/>
        <v>16</v>
      </c>
      <c r="L249" s="45" t="str">
        <f t="shared" si="372"/>
        <v>16X</v>
      </c>
      <c r="M249" s="106">
        <v>41913</v>
      </c>
      <c r="N249" s="186" t="s">
        <v>1540</v>
      </c>
      <c r="O249" s="135" t="str">
        <f>IF(VLOOKUP(B249,'Pivot Table'!$B$5:$G$2000,2,FALSE)=1,"Yes","No")</f>
        <v>Yes</v>
      </c>
      <c r="P249" s="177" t="str">
        <f t="shared" si="347"/>
        <v>Yes</v>
      </c>
      <c r="Q249" s="177"/>
      <c r="R249" s="107">
        <v>41883</v>
      </c>
      <c r="S249" s="46" t="s">
        <v>1127</v>
      </c>
      <c r="T249" s="107"/>
      <c r="U249" s="177" t="s">
        <v>713</v>
      </c>
      <c r="V249" s="135" t="str">
        <f t="shared" si="373"/>
        <v>16</v>
      </c>
      <c r="W249" s="150" t="str">
        <f t="shared" si="374"/>
        <v>16X</v>
      </c>
      <c r="X249" s="107">
        <v>41913</v>
      </c>
      <c r="Y249" s="299" t="s">
        <v>1540</v>
      </c>
      <c r="Z249" s="136" t="str">
        <f>IF(VLOOKUP(B249,'Pivot Table'!$B$5:$G$2000,5,FALSE)=1,"Yes","No")</f>
        <v>Yes</v>
      </c>
      <c r="AA249" s="136" t="str">
        <f>IF(VLOOKUP(B249,'Pivot Table'!$B$5:$G$2000,4,FALSE)=1,"Yes","No")</f>
        <v>No</v>
      </c>
      <c r="AB249" s="181" t="str">
        <f t="shared" si="367"/>
        <v>Yes</v>
      </c>
      <c r="AC249" s="181"/>
      <c r="AD249" s="181"/>
      <c r="AE249" s="241" t="s">
        <v>1127</v>
      </c>
      <c r="AF249" s="362"/>
      <c r="AG249" s="181" t="s">
        <v>713</v>
      </c>
      <c r="AH249" s="133" t="str">
        <f t="shared" si="375"/>
        <v>16</v>
      </c>
      <c r="AI249" s="151" t="str">
        <f t="shared" si="376"/>
        <v>16X</v>
      </c>
      <c r="AJ249" s="460">
        <v>41913</v>
      </c>
      <c r="AK249" s="658" t="s">
        <v>1540</v>
      </c>
      <c r="AL249" s="634">
        <f t="shared" si="352"/>
        <v>1</v>
      </c>
      <c r="AM249" s="634">
        <f t="shared" si="353"/>
        <v>1</v>
      </c>
      <c r="AN249" s="635">
        <f t="shared" si="354"/>
        <v>1</v>
      </c>
      <c r="AO249" s="636">
        <f t="shared" si="368"/>
        <v>3</v>
      </c>
      <c r="AP249" s="634">
        <f t="shared" si="355"/>
        <v>1</v>
      </c>
      <c r="AQ249" s="634">
        <f t="shared" si="356"/>
        <v>1</v>
      </c>
      <c r="AR249" s="634">
        <f t="shared" si="357"/>
        <v>1</v>
      </c>
      <c r="AS249" s="637">
        <f t="shared" si="369"/>
        <v>3</v>
      </c>
      <c r="AT249" s="638" t="str">
        <f t="shared" si="370"/>
        <v>F</v>
      </c>
      <c r="AU249" s="634">
        <f t="shared" si="358"/>
        <v>0</v>
      </c>
      <c r="AV249" s="634">
        <f t="shared" si="359"/>
        <v>0</v>
      </c>
      <c r="AW249" s="675" t="s">
        <v>1127</v>
      </c>
      <c r="AX249" s="639" t="str">
        <f t="shared" si="360"/>
        <v>16Yes</v>
      </c>
      <c r="AY249" s="639" t="str">
        <f t="shared" si="361"/>
        <v>16Yes</v>
      </c>
      <c r="AZ249" s="639" t="str">
        <f t="shared" si="362"/>
        <v>16Yes</v>
      </c>
      <c r="BA249" s="634" t="str">
        <f t="shared" si="363"/>
        <v>16X</v>
      </c>
      <c r="BB249" s="634" t="str">
        <f t="shared" si="364"/>
        <v>16X</v>
      </c>
      <c r="BC249" s="634" t="str">
        <f t="shared" si="365"/>
        <v>16X</v>
      </c>
      <c r="BD249" s="640" t="str">
        <f t="shared" si="329"/>
        <v xml:space="preserve"> </v>
      </c>
      <c r="BE249" s="640" t="str">
        <f t="shared" si="330"/>
        <v xml:space="preserve"> </v>
      </c>
      <c r="BF249" s="640" t="str">
        <f t="shared" si="331"/>
        <v xml:space="preserve"> </v>
      </c>
      <c r="BG249" s="640" t="str">
        <f t="shared" si="332"/>
        <v xml:space="preserve"> </v>
      </c>
      <c r="BH249" s="640" t="str">
        <f t="shared" si="333"/>
        <v xml:space="preserve"> </v>
      </c>
      <c r="BI249" s="677" t="str">
        <f t="shared" si="334"/>
        <v xml:space="preserve"> </v>
      </c>
      <c r="BJ249" s="640" t="str">
        <f t="shared" si="335"/>
        <v xml:space="preserve"> </v>
      </c>
      <c r="BK249" s="305" t="str">
        <f t="shared" si="336"/>
        <v xml:space="preserve"> </v>
      </c>
      <c r="BL249" s="523" t="str">
        <f t="shared" si="366"/>
        <v>F</v>
      </c>
      <c r="BM249" s="640" t="str">
        <f t="shared" si="337"/>
        <v xml:space="preserve"> </v>
      </c>
      <c r="BN249" s="640" t="str">
        <f t="shared" si="338"/>
        <v xml:space="preserve"> </v>
      </c>
      <c r="BO249" s="640" t="str">
        <f t="shared" si="339"/>
        <v xml:space="preserve"> </v>
      </c>
      <c r="BP249" s="640" t="str">
        <f t="shared" si="340"/>
        <v xml:space="preserve"> </v>
      </c>
      <c r="BQ249" s="640" t="str">
        <f t="shared" si="341"/>
        <v xml:space="preserve"> </v>
      </c>
      <c r="BR249" s="634">
        <f t="shared" si="342"/>
        <v>0</v>
      </c>
      <c r="BS249" s="728"/>
      <c r="BT249" s="640" t="str">
        <f t="shared" si="343"/>
        <v xml:space="preserve"> </v>
      </c>
    </row>
    <row r="250" spans="1:72" s="47" customFormat="1" ht="15" customHeight="1" x14ac:dyDescent="0.3">
      <c r="A250" s="43" t="s">
        <v>231</v>
      </c>
      <c r="B250" s="123" t="s">
        <v>237</v>
      </c>
      <c r="C250" s="134" t="str">
        <f>IF(VLOOKUP(B250,'Pivot Table'!$B$5:$G$2000,3,FALSE)=1,"Yes","No")</f>
        <v>Yes</v>
      </c>
      <c r="D250" s="170" t="str">
        <f t="shared" si="344"/>
        <v>Yes</v>
      </c>
      <c r="E250" s="170"/>
      <c r="F250" s="214">
        <v>41000</v>
      </c>
      <c r="G250" s="125" t="s">
        <v>1127</v>
      </c>
      <c r="H250" s="125" t="s">
        <v>1127</v>
      </c>
      <c r="I250" s="170"/>
      <c r="J250" s="170" t="s">
        <v>713</v>
      </c>
      <c r="K250" s="45" t="str">
        <f t="shared" si="345"/>
        <v>16</v>
      </c>
      <c r="L250" s="45" t="str">
        <f t="shared" si="346"/>
        <v>16X</v>
      </c>
      <c r="M250" s="106">
        <v>41091</v>
      </c>
      <c r="N250" s="252"/>
      <c r="O250" s="135" t="str">
        <f>IF(VLOOKUP(B250,'Pivot Table'!$B$5:$G$2000,2,FALSE)=1,"Yes","No")</f>
        <v>Yes</v>
      </c>
      <c r="P250" s="177" t="str">
        <f t="shared" si="347"/>
        <v>Yes</v>
      </c>
      <c r="Q250" s="177"/>
      <c r="R250" s="107">
        <v>41821</v>
      </c>
      <c r="S250" s="46" t="s">
        <v>1127</v>
      </c>
      <c r="T250" s="177"/>
      <c r="U250" s="177" t="s">
        <v>713</v>
      </c>
      <c r="V250" s="135" t="str">
        <f t="shared" si="373"/>
        <v>16</v>
      </c>
      <c r="W250" s="150" t="str">
        <f t="shared" si="374"/>
        <v>16X</v>
      </c>
      <c r="X250" s="107">
        <v>41913</v>
      </c>
      <c r="Y250" s="219"/>
      <c r="Z250" s="136" t="str">
        <f>IF(VLOOKUP(B250,'Pivot Table'!$B$5:$G$2000,5,FALSE)=1,"Yes","No")</f>
        <v>Yes</v>
      </c>
      <c r="AA250" s="136" t="str">
        <f>IF(VLOOKUP(B250,'Pivot Table'!$B$5:$G$2000,4,FALSE)=1,"Yes","No")</f>
        <v>No</v>
      </c>
      <c r="AB250" s="181" t="str">
        <f t="shared" si="367"/>
        <v>Yes</v>
      </c>
      <c r="AC250" s="181"/>
      <c r="AD250" s="181"/>
      <c r="AE250" s="241" t="s">
        <v>1127</v>
      </c>
      <c r="AF250" s="362"/>
      <c r="AG250" s="181" t="s">
        <v>713</v>
      </c>
      <c r="AH250" s="133" t="str">
        <f t="shared" si="375"/>
        <v>16</v>
      </c>
      <c r="AI250" s="151" t="str">
        <f t="shared" si="376"/>
        <v>16X</v>
      </c>
      <c r="AJ250" s="460">
        <v>41913</v>
      </c>
      <c r="AK250" s="650"/>
      <c r="AL250" s="634">
        <f t="shared" si="352"/>
        <v>1</v>
      </c>
      <c r="AM250" s="634">
        <f t="shared" si="353"/>
        <v>1</v>
      </c>
      <c r="AN250" s="635">
        <f t="shared" si="354"/>
        <v>1</v>
      </c>
      <c r="AO250" s="636">
        <f t="shared" si="368"/>
        <v>3</v>
      </c>
      <c r="AP250" s="634">
        <f t="shared" si="355"/>
        <v>1</v>
      </c>
      <c r="AQ250" s="634">
        <f t="shared" si="356"/>
        <v>1</v>
      </c>
      <c r="AR250" s="634">
        <f t="shared" si="357"/>
        <v>1</v>
      </c>
      <c r="AS250" s="637">
        <f t="shared" si="369"/>
        <v>3</v>
      </c>
      <c r="AT250" s="638" t="str">
        <f t="shared" si="370"/>
        <v>F</v>
      </c>
      <c r="AU250" s="634">
        <f t="shared" si="358"/>
        <v>0</v>
      </c>
      <c r="AV250" s="634">
        <f t="shared" si="359"/>
        <v>0</v>
      </c>
      <c r="AW250" s="675" t="s">
        <v>1127</v>
      </c>
      <c r="AX250" s="639" t="str">
        <f t="shared" si="360"/>
        <v>16Yes</v>
      </c>
      <c r="AY250" s="639" t="str">
        <f t="shared" si="361"/>
        <v>16Yes</v>
      </c>
      <c r="AZ250" s="639" t="str">
        <f t="shared" si="362"/>
        <v>16Yes</v>
      </c>
      <c r="BA250" s="634" t="str">
        <f t="shared" si="363"/>
        <v>16X</v>
      </c>
      <c r="BB250" s="634" t="str">
        <f t="shared" si="364"/>
        <v>16X</v>
      </c>
      <c r="BC250" s="634" t="str">
        <f t="shared" si="365"/>
        <v>16X</v>
      </c>
      <c r="BD250" s="640" t="str">
        <f t="shared" si="329"/>
        <v xml:space="preserve"> </v>
      </c>
      <c r="BE250" s="640" t="str">
        <f t="shared" si="330"/>
        <v xml:space="preserve"> </v>
      </c>
      <c r="BF250" s="640" t="str">
        <f t="shared" si="331"/>
        <v xml:space="preserve"> </v>
      </c>
      <c r="BG250" s="640" t="str">
        <f t="shared" si="332"/>
        <v xml:space="preserve"> </v>
      </c>
      <c r="BH250" s="640" t="str">
        <f t="shared" si="333"/>
        <v xml:space="preserve"> </v>
      </c>
      <c r="BI250" s="677" t="str">
        <f t="shared" si="334"/>
        <v xml:space="preserve"> </v>
      </c>
      <c r="BJ250" s="640" t="str">
        <f t="shared" si="335"/>
        <v xml:space="preserve"> </v>
      </c>
      <c r="BK250" s="305" t="str">
        <f t="shared" si="336"/>
        <v xml:space="preserve"> </v>
      </c>
      <c r="BL250" s="523" t="str">
        <f t="shared" si="366"/>
        <v>F</v>
      </c>
      <c r="BM250" s="640" t="str">
        <f t="shared" si="337"/>
        <v xml:space="preserve"> </v>
      </c>
      <c r="BN250" s="640" t="str">
        <f t="shared" si="338"/>
        <v xml:space="preserve"> </v>
      </c>
      <c r="BO250" s="640" t="str">
        <f t="shared" si="339"/>
        <v xml:space="preserve"> </v>
      </c>
      <c r="BP250" s="640" t="str">
        <f t="shared" si="340"/>
        <v xml:space="preserve"> </v>
      </c>
      <c r="BQ250" s="640" t="str">
        <f t="shared" si="341"/>
        <v xml:space="preserve"> </v>
      </c>
      <c r="BR250" s="634">
        <f t="shared" si="342"/>
        <v>0</v>
      </c>
      <c r="BS250" s="728"/>
      <c r="BT250" s="640" t="str">
        <f t="shared" si="343"/>
        <v xml:space="preserve"> </v>
      </c>
    </row>
    <row r="251" spans="1:72" s="47" customFormat="1" ht="15" customHeight="1" x14ac:dyDescent="0.3">
      <c r="A251" s="43" t="s">
        <v>231</v>
      </c>
      <c r="B251" s="43" t="s">
        <v>238</v>
      </c>
      <c r="C251" s="134" t="str">
        <f>IF(VLOOKUP(B251,'Pivot Table'!$B$5:$G$2000,3,FALSE)=1,"Yes","No")</f>
        <v>Yes</v>
      </c>
      <c r="D251" s="170" t="str">
        <f t="shared" si="344"/>
        <v>Yes</v>
      </c>
      <c r="E251" s="170"/>
      <c r="F251" s="214">
        <v>41730</v>
      </c>
      <c r="G251" s="118" t="s">
        <v>1127</v>
      </c>
      <c r="H251" s="118" t="s">
        <v>1127</v>
      </c>
      <c r="I251" s="214"/>
      <c r="J251" s="170" t="s">
        <v>713</v>
      </c>
      <c r="K251" s="45" t="str">
        <f t="shared" si="345"/>
        <v>16</v>
      </c>
      <c r="L251" s="45" t="str">
        <f t="shared" si="346"/>
        <v>16X</v>
      </c>
      <c r="M251" s="214">
        <v>41821</v>
      </c>
      <c r="N251" s="252"/>
      <c r="O251" s="189" t="str">
        <f>IF(VLOOKUP(B251,'Pivot Table'!$B$5:$G$2000,2,FALSE)=1,"Yes","No")</f>
        <v>No</v>
      </c>
      <c r="P251" s="190" t="str">
        <f t="shared" si="347"/>
        <v xml:space="preserve"> </v>
      </c>
      <c r="Q251" s="190"/>
      <c r="R251" s="190"/>
      <c r="S251" s="191"/>
      <c r="T251" s="190"/>
      <c r="U251" s="190"/>
      <c r="V251" s="189" t="str">
        <f t="shared" si="348"/>
        <v>16</v>
      </c>
      <c r="W251" s="196" t="str">
        <f t="shared" si="349"/>
        <v>16</v>
      </c>
      <c r="X251" s="191"/>
      <c r="Y251" s="404"/>
      <c r="Z251" s="192" t="str">
        <f>IF(VLOOKUP(B251,'Pivot Table'!$B$5:$G$2000,5,FALSE)=1,"Yes","No")</f>
        <v>No</v>
      </c>
      <c r="AA251" s="192" t="str">
        <f>IF(VLOOKUP(B251,'Pivot Table'!$B$5:$G$2000,4,FALSE)=1,"Yes","No")</f>
        <v>No</v>
      </c>
      <c r="AB251" s="190" t="str">
        <f t="shared" si="367"/>
        <v xml:space="preserve"> </v>
      </c>
      <c r="AC251" s="190"/>
      <c r="AD251" s="190"/>
      <c r="AE251" s="191"/>
      <c r="AF251" s="190"/>
      <c r="AG251" s="190"/>
      <c r="AH251" s="189" t="str">
        <f t="shared" si="350"/>
        <v>16</v>
      </c>
      <c r="AI251" s="196" t="str">
        <f t="shared" si="351"/>
        <v>16</v>
      </c>
      <c r="AJ251" s="456"/>
      <c r="AK251" s="651"/>
      <c r="AL251" s="634">
        <f t="shared" si="352"/>
        <v>1</v>
      </c>
      <c r="AM251" s="634">
        <f t="shared" si="353"/>
        <v>0</v>
      </c>
      <c r="AN251" s="635">
        <f t="shared" si="354"/>
        <v>0</v>
      </c>
      <c r="AO251" s="636">
        <f t="shared" si="368"/>
        <v>1</v>
      </c>
      <c r="AP251" s="634">
        <f t="shared" si="355"/>
        <v>1</v>
      </c>
      <c r="AQ251" s="634">
        <f t="shared" si="356"/>
        <v>0</v>
      </c>
      <c r="AR251" s="634">
        <f t="shared" si="357"/>
        <v>0</v>
      </c>
      <c r="AS251" s="637">
        <f t="shared" si="369"/>
        <v>1</v>
      </c>
      <c r="AT251" s="638" t="str">
        <f t="shared" si="370"/>
        <v>F</v>
      </c>
      <c r="AU251" s="634">
        <f t="shared" si="358"/>
        <v>0</v>
      </c>
      <c r="AV251" s="634">
        <f t="shared" si="359"/>
        <v>0</v>
      </c>
      <c r="AW251" s="675" t="s">
        <v>1127</v>
      </c>
      <c r="AX251" s="639" t="str">
        <f t="shared" si="360"/>
        <v>16Yes</v>
      </c>
      <c r="AY251" s="639" t="str">
        <f t="shared" si="361"/>
        <v>16No</v>
      </c>
      <c r="AZ251" s="639" t="str">
        <f t="shared" si="362"/>
        <v>16No</v>
      </c>
      <c r="BA251" s="634" t="str">
        <f t="shared" si="363"/>
        <v>16X</v>
      </c>
      <c r="BB251" s="634" t="str">
        <f t="shared" si="364"/>
        <v>16</v>
      </c>
      <c r="BC251" s="634" t="str">
        <f t="shared" si="365"/>
        <v>16</v>
      </c>
      <c r="BD251" s="640" t="str">
        <f t="shared" si="329"/>
        <v xml:space="preserve"> </v>
      </c>
      <c r="BE251" s="640" t="str">
        <f t="shared" si="330"/>
        <v xml:space="preserve"> </v>
      </c>
      <c r="BF251" s="640" t="str">
        <f t="shared" si="331"/>
        <v xml:space="preserve"> </v>
      </c>
      <c r="BG251" s="640" t="str">
        <f t="shared" si="332"/>
        <v xml:space="preserve"> </v>
      </c>
      <c r="BH251" s="640" t="str">
        <f t="shared" si="333"/>
        <v xml:space="preserve"> </v>
      </c>
      <c r="BI251" s="677" t="str">
        <f t="shared" si="334"/>
        <v xml:space="preserve"> </v>
      </c>
      <c r="BJ251" s="640" t="str">
        <f t="shared" si="335"/>
        <v xml:space="preserve"> </v>
      </c>
      <c r="BK251" s="305" t="str">
        <f t="shared" si="336"/>
        <v xml:space="preserve"> </v>
      </c>
      <c r="BL251" s="523" t="str">
        <f t="shared" si="366"/>
        <v>F</v>
      </c>
      <c r="BM251" s="640" t="str">
        <f t="shared" si="337"/>
        <v xml:space="preserve"> </v>
      </c>
      <c r="BN251" s="640" t="str">
        <f t="shared" si="338"/>
        <v xml:space="preserve"> </v>
      </c>
      <c r="BO251" s="640" t="str">
        <f t="shared" si="339"/>
        <v xml:space="preserve"> </v>
      </c>
      <c r="BP251" s="640" t="str">
        <f t="shared" si="340"/>
        <v xml:space="preserve"> </v>
      </c>
      <c r="BQ251" s="640" t="str">
        <f t="shared" si="341"/>
        <v xml:space="preserve"> </v>
      </c>
      <c r="BR251" s="634">
        <f t="shared" si="342"/>
        <v>0</v>
      </c>
      <c r="BS251" s="728"/>
      <c r="BT251" s="640" t="str">
        <f t="shared" si="343"/>
        <v xml:space="preserve"> </v>
      </c>
    </row>
    <row r="252" spans="1:72" s="47" customFormat="1" ht="15" customHeight="1" x14ac:dyDescent="0.3">
      <c r="A252" s="43" t="s">
        <v>231</v>
      </c>
      <c r="B252" s="43" t="s">
        <v>239</v>
      </c>
      <c r="C252" s="134" t="str">
        <f>IF(VLOOKUP(B252,'Pivot Table'!$B$5:$G$2000,3,FALSE)=1,"Yes","No")</f>
        <v>Yes</v>
      </c>
      <c r="D252" s="170" t="str">
        <f t="shared" si="344"/>
        <v>Yes</v>
      </c>
      <c r="E252" s="170"/>
      <c r="F252" s="214">
        <v>41760</v>
      </c>
      <c r="G252" s="118" t="s">
        <v>1127</v>
      </c>
      <c r="H252" s="118" t="s">
        <v>1127</v>
      </c>
      <c r="I252" s="170"/>
      <c r="J252" s="170" t="s">
        <v>713</v>
      </c>
      <c r="K252" s="45" t="str">
        <f t="shared" si="345"/>
        <v>16</v>
      </c>
      <c r="L252" s="45" t="str">
        <f t="shared" si="346"/>
        <v>16X</v>
      </c>
      <c r="M252" s="106">
        <v>41883</v>
      </c>
      <c r="N252" s="252"/>
      <c r="O252" s="189" t="str">
        <f>IF(VLOOKUP(B252,'Pivot Table'!$B$5:$G$2000,2,FALSE)=1,"Yes","No")</f>
        <v>No</v>
      </c>
      <c r="P252" s="190" t="str">
        <f t="shared" si="347"/>
        <v xml:space="preserve"> </v>
      </c>
      <c r="Q252" s="190"/>
      <c r="R252" s="190"/>
      <c r="S252" s="191"/>
      <c r="T252" s="190"/>
      <c r="U252" s="190"/>
      <c r="V252" s="189" t="str">
        <f t="shared" si="348"/>
        <v>16</v>
      </c>
      <c r="W252" s="196" t="str">
        <f t="shared" si="349"/>
        <v>16</v>
      </c>
      <c r="X252" s="191"/>
      <c r="Y252" s="404"/>
      <c r="Z252" s="192" t="str">
        <f>IF(VLOOKUP(B252,'Pivot Table'!$B$5:$G$2000,5,FALSE)=1,"Yes","No")</f>
        <v>No</v>
      </c>
      <c r="AA252" s="192" t="str">
        <f>IF(VLOOKUP(B252,'Pivot Table'!$B$5:$G$2000,4,FALSE)=1,"Yes","No")</f>
        <v>No</v>
      </c>
      <c r="AB252" s="190" t="str">
        <f t="shared" si="367"/>
        <v xml:space="preserve"> </v>
      </c>
      <c r="AC252" s="190"/>
      <c r="AD252" s="190"/>
      <c r="AE252" s="191"/>
      <c r="AF252" s="190"/>
      <c r="AG252" s="190"/>
      <c r="AH252" s="189" t="str">
        <f t="shared" si="350"/>
        <v>16</v>
      </c>
      <c r="AI252" s="196" t="str">
        <f t="shared" si="351"/>
        <v>16</v>
      </c>
      <c r="AJ252" s="456"/>
      <c r="AK252" s="651"/>
      <c r="AL252" s="634">
        <f t="shared" si="352"/>
        <v>1</v>
      </c>
      <c r="AM252" s="634">
        <f t="shared" si="353"/>
        <v>0</v>
      </c>
      <c r="AN252" s="635">
        <f t="shared" si="354"/>
        <v>0</v>
      </c>
      <c r="AO252" s="636">
        <f t="shared" si="368"/>
        <v>1</v>
      </c>
      <c r="AP252" s="634">
        <f t="shared" si="355"/>
        <v>1</v>
      </c>
      <c r="AQ252" s="634">
        <f t="shared" si="356"/>
        <v>0</v>
      </c>
      <c r="AR252" s="634">
        <f t="shared" si="357"/>
        <v>0</v>
      </c>
      <c r="AS252" s="637">
        <f t="shared" si="369"/>
        <v>1</v>
      </c>
      <c r="AT252" s="638" t="str">
        <f t="shared" si="370"/>
        <v>F</v>
      </c>
      <c r="AU252" s="634">
        <f t="shared" si="358"/>
        <v>0</v>
      </c>
      <c r="AV252" s="634">
        <f t="shared" si="359"/>
        <v>0</v>
      </c>
      <c r="AW252" s="675" t="s">
        <v>1127</v>
      </c>
      <c r="AX252" s="639" t="str">
        <f t="shared" si="360"/>
        <v>16Yes</v>
      </c>
      <c r="AY252" s="639" t="str">
        <f t="shared" si="361"/>
        <v>16No</v>
      </c>
      <c r="AZ252" s="639" t="str">
        <f t="shared" si="362"/>
        <v>16No</v>
      </c>
      <c r="BA252" s="634" t="str">
        <f t="shared" si="363"/>
        <v>16X</v>
      </c>
      <c r="BB252" s="634" t="str">
        <f t="shared" si="364"/>
        <v>16</v>
      </c>
      <c r="BC252" s="634" t="str">
        <f t="shared" si="365"/>
        <v>16</v>
      </c>
      <c r="BD252" s="640" t="str">
        <f t="shared" si="329"/>
        <v xml:space="preserve"> </v>
      </c>
      <c r="BE252" s="640" t="str">
        <f t="shared" si="330"/>
        <v xml:space="preserve"> </v>
      </c>
      <c r="BF252" s="640" t="str">
        <f t="shared" si="331"/>
        <v xml:space="preserve"> </v>
      </c>
      <c r="BG252" s="640" t="str">
        <f t="shared" si="332"/>
        <v xml:space="preserve"> </v>
      </c>
      <c r="BH252" s="640" t="str">
        <f t="shared" si="333"/>
        <v xml:space="preserve"> </v>
      </c>
      <c r="BI252" s="677" t="str">
        <f t="shared" si="334"/>
        <v xml:space="preserve"> </v>
      </c>
      <c r="BJ252" s="640" t="str">
        <f t="shared" si="335"/>
        <v xml:space="preserve"> </v>
      </c>
      <c r="BK252" s="305" t="str">
        <f t="shared" si="336"/>
        <v xml:space="preserve"> </v>
      </c>
      <c r="BL252" s="523" t="str">
        <f t="shared" si="366"/>
        <v>F</v>
      </c>
      <c r="BM252" s="640" t="str">
        <f t="shared" si="337"/>
        <v xml:space="preserve"> </v>
      </c>
      <c r="BN252" s="640" t="str">
        <f t="shared" si="338"/>
        <v xml:space="preserve"> </v>
      </c>
      <c r="BO252" s="640" t="str">
        <f t="shared" si="339"/>
        <v xml:space="preserve"> </v>
      </c>
      <c r="BP252" s="640" t="str">
        <f t="shared" si="340"/>
        <v xml:space="preserve"> </v>
      </c>
      <c r="BQ252" s="640" t="str">
        <f t="shared" si="341"/>
        <v xml:space="preserve"> </v>
      </c>
      <c r="BR252" s="634">
        <f t="shared" si="342"/>
        <v>0</v>
      </c>
      <c r="BS252" s="728"/>
      <c r="BT252" s="640" t="str">
        <f t="shared" si="343"/>
        <v xml:space="preserve"> </v>
      </c>
    </row>
    <row r="253" spans="1:72" s="47" customFormat="1" ht="15" customHeight="1" x14ac:dyDescent="0.3">
      <c r="A253" s="43" t="s">
        <v>231</v>
      </c>
      <c r="B253" s="43" t="s">
        <v>240</v>
      </c>
      <c r="C253" s="134" t="str">
        <f>IF(VLOOKUP(B253,'Pivot Table'!$B$5:$G$2000,3,FALSE)=1,"Yes","No")</f>
        <v>Yes</v>
      </c>
      <c r="D253" s="170" t="str">
        <f t="shared" si="344"/>
        <v>Yes</v>
      </c>
      <c r="E253" s="170"/>
      <c r="F253" s="214">
        <v>41730</v>
      </c>
      <c r="G253" s="118" t="s">
        <v>1127</v>
      </c>
      <c r="H253" s="118" t="s">
        <v>1127</v>
      </c>
      <c r="I253" s="214"/>
      <c r="J253" s="170" t="s">
        <v>713</v>
      </c>
      <c r="K253" s="45" t="str">
        <f t="shared" si="345"/>
        <v>16</v>
      </c>
      <c r="L253" s="45" t="str">
        <f t="shared" si="346"/>
        <v>16X</v>
      </c>
      <c r="M253" s="214">
        <v>41821</v>
      </c>
      <c r="N253" s="252"/>
      <c r="O253" s="189" t="str">
        <f>IF(VLOOKUP(B253,'Pivot Table'!$B$5:$G$2000,2,FALSE)=1,"Yes","No")</f>
        <v>No</v>
      </c>
      <c r="P253" s="190" t="str">
        <f t="shared" si="347"/>
        <v xml:space="preserve"> </v>
      </c>
      <c r="Q253" s="190"/>
      <c r="R253" s="190"/>
      <c r="S253" s="191"/>
      <c r="T253" s="190"/>
      <c r="U253" s="190"/>
      <c r="V253" s="189" t="str">
        <f t="shared" si="348"/>
        <v>16</v>
      </c>
      <c r="W253" s="196" t="str">
        <f t="shared" si="349"/>
        <v>16</v>
      </c>
      <c r="X253" s="191"/>
      <c r="Y253" s="404"/>
      <c r="Z253" s="192" t="str">
        <f>IF(VLOOKUP(B253,'Pivot Table'!$B$5:$G$2000,5,FALSE)=1,"Yes","No")</f>
        <v>No</v>
      </c>
      <c r="AA253" s="192" t="str">
        <f>IF(VLOOKUP(B253,'Pivot Table'!$B$5:$G$2000,4,FALSE)=1,"Yes","No")</f>
        <v>No</v>
      </c>
      <c r="AB253" s="190" t="str">
        <f t="shared" si="367"/>
        <v xml:space="preserve"> </v>
      </c>
      <c r="AC253" s="190"/>
      <c r="AD253" s="190"/>
      <c r="AE253" s="191"/>
      <c r="AF253" s="190"/>
      <c r="AG253" s="190"/>
      <c r="AH253" s="189" t="str">
        <f t="shared" si="350"/>
        <v>16</v>
      </c>
      <c r="AI253" s="196" t="str">
        <f t="shared" si="351"/>
        <v>16</v>
      </c>
      <c r="AJ253" s="456"/>
      <c r="AK253" s="651"/>
      <c r="AL253" s="634">
        <f t="shared" si="352"/>
        <v>1</v>
      </c>
      <c r="AM253" s="634">
        <f t="shared" si="353"/>
        <v>0</v>
      </c>
      <c r="AN253" s="635">
        <f t="shared" si="354"/>
        <v>0</v>
      </c>
      <c r="AO253" s="636">
        <f t="shared" si="368"/>
        <v>1</v>
      </c>
      <c r="AP253" s="634">
        <f t="shared" si="355"/>
        <v>1</v>
      </c>
      <c r="AQ253" s="634">
        <f t="shared" si="356"/>
        <v>0</v>
      </c>
      <c r="AR253" s="634">
        <f t="shared" si="357"/>
        <v>0</v>
      </c>
      <c r="AS253" s="637">
        <f t="shared" si="369"/>
        <v>1</v>
      </c>
      <c r="AT253" s="638" t="str">
        <f t="shared" si="370"/>
        <v>F</v>
      </c>
      <c r="AU253" s="634">
        <f t="shared" si="358"/>
        <v>0</v>
      </c>
      <c r="AV253" s="634">
        <f t="shared" si="359"/>
        <v>0</v>
      </c>
      <c r="AW253" s="675" t="s">
        <v>1127</v>
      </c>
      <c r="AX253" s="639" t="str">
        <f t="shared" si="360"/>
        <v>16Yes</v>
      </c>
      <c r="AY253" s="639" t="str">
        <f t="shared" si="361"/>
        <v>16No</v>
      </c>
      <c r="AZ253" s="639" t="str">
        <f t="shared" si="362"/>
        <v>16No</v>
      </c>
      <c r="BA253" s="634" t="str">
        <f t="shared" si="363"/>
        <v>16X</v>
      </c>
      <c r="BB253" s="634" t="str">
        <f t="shared" si="364"/>
        <v>16</v>
      </c>
      <c r="BC253" s="634" t="str">
        <f t="shared" si="365"/>
        <v>16</v>
      </c>
      <c r="BD253" s="640" t="str">
        <f t="shared" si="329"/>
        <v xml:space="preserve"> </v>
      </c>
      <c r="BE253" s="640" t="str">
        <f t="shared" si="330"/>
        <v xml:space="preserve"> </v>
      </c>
      <c r="BF253" s="640" t="str">
        <f t="shared" si="331"/>
        <v xml:space="preserve"> </v>
      </c>
      <c r="BG253" s="640" t="str">
        <f t="shared" si="332"/>
        <v xml:space="preserve"> </v>
      </c>
      <c r="BH253" s="640" t="str">
        <f t="shared" si="333"/>
        <v xml:space="preserve"> </v>
      </c>
      <c r="BI253" s="677" t="str">
        <f t="shared" si="334"/>
        <v xml:space="preserve"> </v>
      </c>
      <c r="BJ253" s="640" t="str">
        <f t="shared" si="335"/>
        <v xml:space="preserve"> </v>
      </c>
      <c r="BK253" s="305" t="str">
        <f t="shared" si="336"/>
        <v xml:space="preserve"> </v>
      </c>
      <c r="BL253" s="523" t="str">
        <f t="shared" si="366"/>
        <v>F</v>
      </c>
      <c r="BM253" s="640" t="str">
        <f t="shared" si="337"/>
        <v xml:space="preserve"> </v>
      </c>
      <c r="BN253" s="640" t="str">
        <f t="shared" si="338"/>
        <v xml:space="preserve"> </v>
      </c>
      <c r="BO253" s="640" t="str">
        <f t="shared" si="339"/>
        <v xml:space="preserve"> </v>
      </c>
      <c r="BP253" s="640" t="str">
        <f t="shared" si="340"/>
        <v xml:space="preserve"> </v>
      </c>
      <c r="BQ253" s="640" t="str">
        <f t="shared" si="341"/>
        <v xml:space="preserve"> </v>
      </c>
      <c r="BR253" s="634">
        <f t="shared" si="342"/>
        <v>0</v>
      </c>
      <c r="BS253" s="728"/>
      <c r="BT253" s="640" t="str">
        <f t="shared" si="343"/>
        <v xml:space="preserve"> </v>
      </c>
    </row>
    <row r="254" spans="1:72" s="47" customFormat="1" ht="15" customHeight="1" x14ac:dyDescent="0.3">
      <c r="A254" s="43" t="s">
        <v>231</v>
      </c>
      <c r="B254" s="123" t="s">
        <v>241</v>
      </c>
      <c r="C254" s="134" t="str">
        <f>IF(VLOOKUP(B254,'Pivot Table'!$B$5:$G$2000,3,FALSE)=1,"Yes","No")</f>
        <v>Yes</v>
      </c>
      <c r="D254" s="170" t="str">
        <f t="shared" si="344"/>
        <v>Yes</v>
      </c>
      <c r="E254" s="170"/>
      <c r="F254" s="214">
        <v>41821</v>
      </c>
      <c r="G254" s="118" t="s">
        <v>1127</v>
      </c>
      <c r="H254" s="118" t="s">
        <v>1127</v>
      </c>
      <c r="I254" s="170"/>
      <c r="J254" s="170" t="s">
        <v>713</v>
      </c>
      <c r="K254" s="45" t="str">
        <f t="shared" si="345"/>
        <v>16</v>
      </c>
      <c r="L254" s="45" t="str">
        <f t="shared" si="346"/>
        <v>16X</v>
      </c>
      <c r="M254" s="106">
        <v>41913</v>
      </c>
      <c r="N254" s="252"/>
      <c r="O254" s="189" t="str">
        <f>IF(VLOOKUP(B254,'Pivot Table'!$B$5:$G$2000,2,FALSE)=1,"Yes","No")</f>
        <v>No</v>
      </c>
      <c r="P254" s="190" t="str">
        <f t="shared" si="347"/>
        <v xml:space="preserve"> </v>
      </c>
      <c r="Q254" s="190"/>
      <c r="R254" s="190"/>
      <c r="S254" s="191"/>
      <c r="T254" s="190"/>
      <c r="U254" s="190"/>
      <c r="V254" s="189" t="str">
        <f t="shared" si="348"/>
        <v>16</v>
      </c>
      <c r="W254" s="196" t="str">
        <f t="shared" si="349"/>
        <v>16</v>
      </c>
      <c r="X254" s="191"/>
      <c r="Y254" s="404"/>
      <c r="Z254" s="192" t="str">
        <f>IF(VLOOKUP(B254,'Pivot Table'!$B$5:$G$2000,5,FALSE)=1,"Yes","No")</f>
        <v>No</v>
      </c>
      <c r="AA254" s="192" t="str">
        <f>IF(VLOOKUP(B254,'Pivot Table'!$B$5:$G$2000,4,FALSE)=1,"Yes","No")</f>
        <v>No</v>
      </c>
      <c r="AB254" s="190" t="str">
        <f t="shared" si="367"/>
        <v xml:space="preserve"> </v>
      </c>
      <c r="AC254" s="190"/>
      <c r="AD254" s="190"/>
      <c r="AE254" s="191"/>
      <c r="AF254" s="190"/>
      <c r="AG254" s="190"/>
      <c r="AH254" s="189" t="str">
        <f t="shared" si="350"/>
        <v>16</v>
      </c>
      <c r="AI254" s="196" t="str">
        <f t="shared" si="351"/>
        <v>16</v>
      </c>
      <c r="AJ254" s="456"/>
      <c r="AK254" s="651"/>
      <c r="AL254" s="634">
        <f t="shared" si="352"/>
        <v>1</v>
      </c>
      <c r="AM254" s="634">
        <f t="shared" si="353"/>
        <v>0</v>
      </c>
      <c r="AN254" s="635">
        <f t="shared" si="354"/>
        <v>0</v>
      </c>
      <c r="AO254" s="636">
        <f t="shared" si="368"/>
        <v>1</v>
      </c>
      <c r="AP254" s="634">
        <f t="shared" si="355"/>
        <v>1</v>
      </c>
      <c r="AQ254" s="634">
        <f t="shared" si="356"/>
        <v>0</v>
      </c>
      <c r="AR254" s="634">
        <f t="shared" si="357"/>
        <v>0</v>
      </c>
      <c r="AS254" s="637">
        <f t="shared" si="369"/>
        <v>1</v>
      </c>
      <c r="AT254" s="638" t="str">
        <f t="shared" si="370"/>
        <v>F</v>
      </c>
      <c r="AU254" s="634">
        <f t="shared" si="358"/>
        <v>0</v>
      </c>
      <c r="AV254" s="634">
        <f t="shared" si="359"/>
        <v>0</v>
      </c>
      <c r="AW254" s="675" t="s">
        <v>1127</v>
      </c>
      <c r="AX254" s="639" t="str">
        <f t="shared" si="360"/>
        <v>16Yes</v>
      </c>
      <c r="AY254" s="639" t="str">
        <f t="shared" si="361"/>
        <v>16No</v>
      </c>
      <c r="AZ254" s="639" t="str">
        <f t="shared" si="362"/>
        <v>16No</v>
      </c>
      <c r="BA254" s="634" t="str">
        <f t="shared" si="363"/>
        <v>16X</v>
      </c>
      <c r="BB254" s="634" t="str">
        <f t="shared" si="364"/>
        <v>16</v>
      </c>
      <c r="BC254" s="634" t="str">
        <f t="shared" si="365"/>
        <v>16</v>
      </c>
      <c r="BD254" s="640" t="str">
        <f t="shared" si="329"/>
        <v xml:space="preserve"> </v>
      </c>
      <c r="BE254" s="640" t="str">
        <f t="shared" si="330"/>
        <v xml:space="preserve"> </v>
      </c>
      <c r="BF254" s="640" t="str">
        <f t="shared" si="331"/>
        <v xml:space="preserve"> </v>
      </c>
      <c r="BG254" s="640" t="str">
        <f t="shared" si="332"/>
        <v xml:space="preserve"> </v>
      </c>
      <c r="BH254" s="640" t="str">
        <f t="shared" si="333"/>
        <v xml:space="preserve"> </v>
      </c>
      <c r="BI254" s="677" t="str">
        <f t="shared" si="334"/>
        <v xml:space="preserve"> </v>
      </c>
      <c r="BJ254" s="640" t="str">
        <f t="shared" si="335"/>
        <v xml:space="preserve"> </v>
      </c>
      <c r="BK254" s="305" t="str">
        <f t="shared" si="336"/>
        <v xml:space="preserve"> </v>
      </c>
      <c r="BL254" s="523" t="str">
        <f t="shared" si="366"/>
        <v>F</v>
      </c>
      <c r="BM254" s="640" t="str">
        <f t="shared" si="337"/>
        <v xml:space="preserve"> </v>
      </c>
      <c r="BN254" s="640" t="str">
        <f t="shared" si="338"/>
        <v xml:space="preserve"> </v>
      </c>
      <c r="BO254" s="640" t="str">
        <f t="shared" si="339"/>
        <v xml:space="preserve"> </v>
      </c>
      <c r="BP254" s="640" t="str">
        <f t="shared" si="340"/>
        <v xml:space="preserve"> </v>
      </c>
      <c r="BQ254" s="640" t="str">
        <f t="shared" si="341"/>
        <v xml:space="preserve"> </v>
      </c>
      <c r="BR254" s="634">
        <f t="shared" si="342"/>
        <v>0</v>
      </c>
      <c r="BS254" s="728"/>
      <c r="BT254" s="640" t="str">
        <f t="shared" si="343"/>
        <v xml:space="preserve"> </v>
      </c>
    </row>
    <row r="255" spans="1:72" s="47" customFormat="1" ht="15" customHeight="1" x14ac:dyDescent="0.3">
      <c r="A255" s="43" t="s">
        <v>231</v>
      </c>
      <c r="B255" s="43" t="s">
        <v>242</v>
      </c>
      <c r="C255" s="134" t="str">
        <f>IF(VLOOKUP(B255,'Pivot Table'!$B$5:$G$2000,3,FALSE)=1,"Yes","No")</f>
        <v>Yes</v>
      </c>
      <c r="D255" s="170" t="str">
        <f t="shared" si="344"/>
        <v>Yes</v>
      </c>
      <c r="E255" s="170"/>
      <c r="F255" s="170"/>
      <c r="G255" s="125" t="s">
        <v>1127</v>
      </c>
      <c r="H255" s="125" t="s">
        <v>1127</v>
      </c>
      <c r="I255" s="170"/>
      <c r="J255" s="170" t="s">
        <v>713</v>
      </c>
      <c r="K255" s="45" t="str">
        <f t="shared" si="345"/>
        <v>16</v>
      </c>
      <c r="L255" s="45" t="str">
        <f t="shared" si="346"/>
        <v>16X</v>
      </c>
      <c r="M255" s="106">
        <v>41091</v>
      </c>
      <c r="N255" s="252"/>
      <c r="O255" s="189" t="str">
        <f>IF(VLOOKUP(B255,'Pivot Table'!$B$5:$G$2000,2,FALSE)=1,"Yes","No")</f>
        <v>No</v>
      </c>
      <c r="P255" s="190" t="str">
        <f t="shared" si="347"/>
        <v xml:space="preserve"> </v>
      </c>
      <c r="Q255" s="190"/>
      <c r="R255" s="190"/>
      <c r="S255" s="191"/>
      <c r="T255" s="190"/>
      <c r="U255" s="190"/>
      <c r="V255" s="189" t="str">
        <f t="shared" si="348"/>
        <v>16</v>
      </c>
      <c r="W255" s="196" t="str">
        <f t="shared" si="349"/>
        <v>16</v>
      </c>
      <c r="X255" s="191"/>
      <c r="Y255" s="404"/>
      <c r="Z255" s="136" t="str">
        <f>IF(VLOOKUP(B255,'Pivot Table'!$B$5:$G$2000,5,FALSE)=1,"Yes","No")</f>
        <v>Yes</v>
      </c>
      <c r="AA255" s="136" t="str">
        <f>IF(VLOOKUP(B255,'Pivot Table'!$B$5:$G$2000,4,FALSE)=1,"Yes","No")</f>
        <v>No</v>
      </c>
      <c r="AB255" s="181" t="str">
        <f t="shared" si="367"/>
        <v>Yes</v>
      </c>
      <c r="AC255" s="181"/>
      <c r="AD255" s="181"/>
      <c r="AE255" s="127" t="s">
        <v>1127</v>
      </c>
      <c r="AF255" s="181"/>
      <c r="AG255" s="181" t="s">
        <v>713</v>
      </c>
      <c r="AH255" s="133" t="str">
        <f t="shared" si="350"/>
        <v>16</v>
      </c>
      <c r="AI255" s="151" t="str">
        <f t="shared" si="351"/>
        <v>16X</v>
      </c>
      <c r="AJ255" s="281">
        <v>41548</v>
      </c>
      <c r="AK255" s="650"/>
      <c r="AL255" s="634">
        <f t="shared" si="352"/>
        <v>1</v>
      </c>
      <c r="AM255" s="634">
        <f t="shared" si="353"/>
        <v>0</v>
      </c>
      <c r="AN255" s="635">
        <f t="shared" si="354"/>
        <v>1</v>
      </c>
      <c r="AO255" s="636">
        <f t="shared" si="368"/>
        <v>2</v>
      </c>
      <c r="AP255" s="634">
        <f t="shared" si="355"/>
        <v>1</v>
      </c>
      <c r="AQ255" s="634">
        <f t="shared" si="356"/>
        <v>0</v>
      </c>
      <c r="AR255" s="634">
        <f t="shared" si="357"/>
        <v>1</v>
      </c>
      <c r="AS255" s="637">
        <f t="shared" si="369"/>
        <v>2</v>
      </c>
      <c r="AT255" s="638" t="str">
        <f t="shared" si="370"/>
        <v>F</v>
      </c>
      <c r="AU255" s="634">
        <f t="shared" si="358"/>
        <v>0</v>
      </c>
      <c r="AV255" s="634">
        <f t="shared" si="359"/>
        <v>0</v>
      </c>
      <c r="AW255" s="675" t="s">
        <v>1127</v>
      </c>
      <c r="AX255" s="639" t="str">
        <f t="shared" si="360"/>
        <v>16Yes</v>
      </c>
      <c r="AY255" s="639" t="str">
        <f t="shared" si="361"/>
        <v>16No</v>
      </c>
      <c r="AZ255" s="639" t="str">
        <f t="shared" si="362"/>
        <v>16Yes</v>
      </c>
      <c r="BA255" s="634" t="str">
        <f t="shared" si="363"/>
        <v>16X</v>
      </c>
      <c r="BB255" s="634" t="str">
        <f t="shared" si="364"/>
        <v>16</v>
      </c>
      <c r="BC255" s="634" t="str">
        <f t="shared" si="365"/>
        <v>16X</v>
      </c>
      <c r="BD255" s="640" t="str">
        <f t="shared" si="329"/>
        <v xml:space="preserve"> </v>
      </c>
      <c r="BE255" s="640" t="str">
        <f t="shared" si="330"/>
        <v xml:space="preserve"> </v>
      </c>
      <c r="BF255" s="640" t="str">
        <f t="shared" si="331"/>
        <v xml:space="preserve"> </v>
      </c>
      <c r="BG255" s="640" t="str">
        <f t="shared" si="332"/>
        <v xml:space="preserve"> </v>
      </c>
      <c r="BH255" s="640" t="str">
        <f t="shared" si="333"/>
        <v xml:space="preserve"> </v>
      </c>
      <c r="BI255" s="677" t="str">
        <f t="shared" si="334"/>
        <v xml:space="preserve"> </v>
      </c>
      <c r="BJ255" s="640" t="str">
        <f t="shared" si="335"/>
        <v xml:space="preserve"> </v>
      </c>
      <c r="BK255" s="305" t="str">
        <f t="shared" si="336"/>
        <v xml:space="preserve"> </v>
      </c>
      <c r="BL255" s="523" t="str">
        <f t="shared" si="366"/>
        <v>F</v>
      </c>
      <c r="BM255" s="640" t="str">
        <f t="shared" si="337"/>
        <v xml:space="preserve"> </v>
      </c>
      <c r="BN255" s="640" t="str">
        <f t="shared" si="338"/>
        <v xml:space="preserve"> </v>
      </c>
      <c r="BO255" s="640" t="str">
        <f t="shared" si="339"/>
        <v xml:space="preserve"> </v>
      </c>
      <c r="BP255" s="640" t="str">
        <f t="shared" si="340"/>
        <v xml:space="preserve"> </v>
      </c>
      <c r="BQ255" s="640" t="str">
        <f t="shared" si="341"/>
        <v xml:space="preserve"> </v>
      </c>
      <c r="BR255" s="634">
        <f t="shared" si="342"/>
        <v>0</v>
      </c>
      <c r="BS255" s="728"/>
      <c r="BT255" s="640" t="str">
        <f t="shared" si="343"/>
        <v xml:space="preserve"> </v>
      </c>
    </row>
    <row r="256" spans="1:72" s="47" customFormat="1" ht="15" customHeight="1" x14ac:dyDescent="0.3">
      <c r="A256" s="43" t="s">
        <v>231</v>
      </c>
      <c r="B256" s="123" t="s">
        <v>243</v>
      </c>
      <c r="C256" s="134" t="str">
        <f>IF(VLOOKUP(B256,'Pivot Table'!$B$5:$G$2000,3,FALSE)=1,"Yes","No")</f>
        <v>Yes</v>
      </c>
      <c r="D256" s="170" t="str">
        <f t="shared" si="344"/>
        <v>Yes</v>
      </c>
      <c r="E256" s="170"/>
      <c r="F256" s="214">
        <v>41548</v>
      </c>
      <c r="G256" s="118" t="s">
        <v>1127</v>
      </c>
      <c r="H256" s="118" t="s">
        <v>1127</v>
      </c>
      <c r="I256" s="170"/>
      <c r="J256" s="170" t="s">
        <v>713</v>
      </c>
      <c r="K256" s="45" t="str">
        <f t="shared" si="345"/>
        <v>16</v>
      </c>
      <c r="L256" s="45" t="str">
        <f t="shared" si="346"/>
        <v>16X</v>
      </c>
      <c r="M256" s="106">
        <v>41913</v>
      </c>
      <c r="N256" s="252"/>
      <c r="O256" s="135" t="str">
        <f>IF(VLOOKUP(B256,'Pivot Table'!$B$5:$G$2000,2,FALSE)=1,"Yes","No")</f>
        <v>Yes</v>
      </c>
      <c r="P256" s="177" t="str">
        <f t="shared" si="347"/>
        <v>Yes</v>
      </c>
      <c r="Q256" s="177"/>
      <c r="R256" s="107">
        <v>41395</v>
      </c>
      <c r="S256" s="46" t="s">
        <v>1127</v>
      </c>
      <c r="T256" s="177"/>
      <c r="U256" s="177" t="s">
        <v>713</v>
      </c>
      <c r="V256" s="135" t="str">
        <f t="shared" si="348"/>
        <v>16</v>
      </c>
      <c r="W256" s="150" t="str">
        <f t="shared" si="349"/>
        <v>16X</v>
      </c>
      <c r="X256" s="107">
        <v>41913</v>
      </c>
      <c r="Y256" s="219"/>
      <c r="Z256" s="192" t="str">
        <f>IF(VLOOKUP(B256,'Pivot Table'!$B$5:$G$2000,5,FALSE)=1,"Yes","No")</f>
        <v>No</v>
      </c>
      <c r="AA256" s="192" t="str">
        <f>IF(VLOOKUP(B256,'Pivot Table'!$B$5:$G$2000,4,FALSE)=1,"Yes","No")</f>
        <v>No</v>
      </c>
      <c r="AB256" s="190" t="str">
        <f t="shared" si="367"/>
        <v xml:space="preserve"> </v>
      </c>
      <c r="AC256" s="190"/>
      <c r="AD256" s="190"/>
      <c r="AE256" s="191"/>
      <c r="AF256" s="190"/>
      <c r="AG256" s="190"/>
      <c r="AH256" s="189" t="str">
        <f t="shared" si="350"/>
        <v>16</v>
      </c>
      <c r="AI256" s="196" t="str">
        <f t="shared" si="351"/>
        <v>16</v>
      </c>
      <c r="AJ256" s="456"/>
      <c r="AK256" s="651"/>
      <c r="AL256" s="634">
        <f t="shared" si="352"/>
        <v>1</v>
      </c>
      <c r="AM256" s="634">
        <f t="shared" si="353"/>
        <v>1</v>
      </c>
      <c r="AN256" s="635">
        <f t="shared" si="354"/>
        <v>0</v>
      </c>
      <c r="AO256" s="636">
        <f t="shared" si="368"/>
        <v>2</v>
      </c>
      <c r="AP256" s="634">
        <f t="shared" si="355"/>
        <v>1</v>
      </c>
      <c r="AQ256" s="634">
        <f t="shared" si="356"/>
        <v>1</v>
      </c>
      <c r="AR256" s="634">
        <f t="shared" si="357"/>
        <v>0</v>
      </c>
      <c r="AS256" s="637">
        <f t="shared" si="369"/>
        <v>2</v>
      </c>
      <c r="AT256" s="638" t="str">
        <f t="shared" si="370"/>
        <v>F</v>
      </c>
      <c r="AU256" s="634">
        <f t="shared" si="358"/>
        <v>0</v>
      </c>
      <c r="AV256" s="634">
        <f t="shared" si="359"/>
        <v>0</v>
      </c>
      <c r="AW256" s="675" t="s">
        <v>1127</v>
      </c>
      <c r="AX256" s="639" t="str">
        <f t="shared" si="360"/>
        <v>16Yes</v>
      </c>
      <c r="AY256" s="639" t="str">
        <f t="shared" si="361"/>
        <v>16Yes</v>
      </c>
      <c r="AZ256" s="639" t="str">
        <f t="shared" si="362"/>
        <v>16No</v>
      </c>
      <c r="BA256" s="634" t="str">
        <f t="shared" si="363"/>
        <v>16X</v>
      </c>
      <c r="BB256" s="634" t="str">
        <f t="shared" si="364"/>
        <v>16X</v>
      </c>
      <c r="BC256" s="634" t="str">
        <f t="shared" si="365"/>
        <v>16</v>
      </c>
      <c r="BD256" s="640" t="str">
        <f t="shared" si="329"/>
        <v xml:space="preserve"> </v>
      </c>
      <c r="BE256" s="640" t="str">
        <f t="shared" si="330"/>
        <v xml:space="preserve"> </v>
      </c>
      <c r="BF256" s="640" t="str">
        <f t="shared" si="331"/>
        <v xml:space="preserve"> </v>
      </c>
      <c r="BG256" s="640" t="str">
        <f t="shared" si="332"/>
        <v xml:space="preserve"> </v>
      </c>
      <c r="BH256" s="640" t="str">
        <f t="shared" si="333"/>
        <v xml:space="preserve"> </v>
      </c>
      <c r="BI256" s="677" t="str">
        <f t="shared" si="334"/>
        <v xml:space="preserve"> </v>
      </c>
      <c r="BJ256" s="640" t="str">
        <f t="shared" si="335"/>
        <v xml:space="preserve"> </v>
      </c>
      <c r="BK256" s="305" t="str">
        <f t="shared" si="336"/>
        <v xml:space="preserve"> </v>
      </c>
      <c r="BL256" s="523" t="str">
        <f t="shared" si="366"/>
        <v>F</v>
      </c>
      <c r="BM256" s="640" t="str">
        <f t="shared" si="337"/>
        <v xml:space="preserve"> </v>
      </c>
      <c r="BN256" s="640" t="str">
        <f t="shared" si="338"/>
        <v xml:space="preserve"> </v>
      </c>
      <c r="BO256" s="640" t="str">
        <f t="shared" si="339"/>
        <v xml:space="preserve"> </v>
      </c>
      <c r="BP256" s="640" t="str">
        <f t="shared" si="340"/>
        <v xml:space="preserve"> </v>
      </c>
      <c r="BQ256" s="640" t="str">
        <f t="shared" si="341"/>
        <v xml:space="preserve"> </v>
      </c>
      <c r="BR256" s="634">
        <f t="shared" si="342"/>
        <v>0</v>
      </c>
      <c r="BS256" s="728"/>
      <c r="BT256" s="640" t="str">
        <f t="shared" si="343"/>
        <v xml:space="preserve"> </v>
      </c>
    </row>
    <row r="257" spans="1:72" s="47" customFormat="1" ht="15" customHeight="1" x14ac:dyDescent="0.3">
      <c r="A257" s="43" t="s">
        <v>231</v>
      </c>
      <c r="B257" s="123" t="s">
        <v>244</v>
      </c>
      <c r="C257" s="134" t="str">
        <f>IF(VLOOKUP(B257,'Pivot Table'!$B$5:$G$2000,3,FALSE)=1,"Yes","No")</f>
        <v>Yes</v>
      </c>
      <c r="D257" s="170" t="str">
        <f t="shared" si="344"/>
        <v>Yes</v>
      </c>
      <c r="E257" s="170"/>
      <c r="F257" s="214">
        <v>41334</v>
      </c>
      <c r="G257" s="118" t="s">
        <v>1127</v>
      </c>
      <c r="H257" s="118" t="s">
        <v>1127</v>
      </c>
      <c r="I257" s="170"/>
      <c r="J257" s="170" t="s">
        <v>713</v>
      </c>
      <c r="K257" s="45" t="str">
        <f t="shared" si="345"/>
        <v>16</v>
      </c>
      <c r="L257" s="45" t="str">
        <f t="shared" si="346"/>
        <v>16X</v>
      </c>
      <c r="M257" s="106">
        <v>41913</v>
      </c>
      <c r="N257" s="252"/>
      <c r="O257" s="189" t="str">
        <f>IF(VLOOKUP(B257,'Pivot Table'!$B$5:$G$2000,2,FALSE)=1,"Yes","No")</f>
        <v>No</v>
      </c>
      <c r="P257" s="190" t="str">
        <f t="shared" si="347"/>
        <v xml:space="preserve"> </v>
      </c>
      <c r="Q257" s="190"/>
      <c r="R257" s="190"/>
      <c r="S257" s="191"/>
      <c r="T257" s="190"/>
      <c r="U257" s="190"/>
      <c r="V257" s="189" t="str">
        <f t="shared" si="348"/>
        <v>16</v>
      </c>
      <c r="W257" s="196" t="str">
        <f t="shared" si="349"/>
        <v>16</v>
      </c>
      <c r="X257" s="191"/>
      <c r="Y257" s="404"/>
      <c r="Z257" s="192" t="str">
        <f>IF(VLOOKUP(B257,'Pivot Table'!$B$5:$G$2000,5,FALSE)=1,"Yes","No")</f>
        <v>No</v>
      </c>
      <c r="AA257" s="192" t="str">
        <f>IF(VLOOKUP(B257,'Pivot Table'!$B$5:$G$2000,4,FALSE)=1,"Yes","No")</f>
        <v>No</v>
      </c>
      <c r="AB257" s="190" t="str">
        <f t="shared" si="367"/>
        <v xml:space="preserve"> </v>
      </c>
      <c r="AC257" s="190"/>
      <c r="AD257" s="190"/>
      <c r="AE257" s="191"/>
      <c r="AF257" s="190"/>
      <c r="AG257" s="190"/>
      <c r="AH257" s="189" t="str">
        <f t="shared" si="350"/>
        <v>16</v>
      </c>
      <c r="AI257" s="196" t="str">
        <f t="shared" si="351"/>
        <v>16</v>
      </c>
      <c r="AJ257" s="456"/>
      <c r="AK257" s="651"/>
      <c r="AL257" s="634">
        <f t="shared" si="352"/>
        <v>1</v>
      </c>
      <c r="AM257" s="634">
        <f t="shared" si="353"/>
        <v>0</v>
      </c>
      <c r="AN257" s="635">
        <f t="shared" si="354"/>
        <v>0</v>
      </c>
      <c r="AO257" s="636">
        <f t="shared" si="368"/>
        <v>1</v>
      </c>
      <c r="AP257" s="634">
        <f t="shared" si="355"/>
        <v>1</v>
      </c>
      <c r="AQ257" s="634">
        <f t="shared" si="356"/>
        <v>0</v>
      </c>
      <c r="AR257" s="634">
        <f t="shared" si="357"/>
        <v>0</v>
      </c>
      <c r="AS257" s="637">
        <f t="shared" si="369"/>
        <v>1</v>
      </c>
      <c r="AT257" s="638" t="str">
        <f t="shared" si="370"/>
        <v>F</v>
      </c>
      <c r="AU257" s="634">
        <f t="shared" si="358"/>
        <v>0</v>
      </c>
      <c r="AV257" s="634">
        <f t="shared" si="359"/>
        <v>0</v>
      </c>
      <c r="AW257" s="675" t="s">
        <v>1127</v>
      </c>
      <c r="AX257" s="639" t="str">
        <f t="shared" si="360"/>
        <v>16Yes</v>
      </c>
      <c r="AY257" s="639" t="str">
        <f t="shared" si="361"/>
        <v>16No</v>
      </c>
      <c r="AZ257" s="639" t="str">
        <f t="shared" si="362"/>
        <v>16No</v>
      </c>
      <c r="BA257" s="634" t="str">
        <f t="shared" si="363"/>
        <v>16X</v>
      </c>
      <c r="BB257" s="634" t="str">
        <f t="shared" si="364"/>
        <v>16</v>
      </c>
      <c r="BC257" s="634" t="str">
        <f t="shared" si="365"/>
        <v>16</v>
      </c>
      <c r="BD257" s="640" t="str">
        <f t="shared" si="329"/>
        <v xml:space="preserve"> </v>
      </c>
      <c r="BE257" s="640" t="str">
        <f t="shared" si="330"/>
        <v xml:space="preserve"> </v>
      </c>
      <c r="BF257" s="640" t="str">
        <f t="shared" si="331"/>
        <v xml:space="preserve"> </v>
      </c>
      <c r="BG257" s="640" t="str">
        <f t="shared" si="332"/>
        <v xml:space="preserve"> </v>
      </c>
      <c r="BH257" s="640" t="str">
        <f t="shared" si="333"/>
        <v xml:space="preserve"> </v>
      </c>
      <c r="BI257" s="677" t="str">
        <f t="shared" si="334"/>
        <v xml:space="preserve"> </v>
      </c>
      <c r="BJ257" s="640" t="str">
        <f t="shared" si="335"/>
        <v xml:space="preserve"> </v>
      </c>
      <c r="BK257" s="305" t="str">
        <f t="shared" si="336"/>
        <v xml:space="preserve"> </v>
      </c>
      <c r="BL257" s="523" t="str">
        <f t="shared" si="366"/>
        <v>F</v>
      </c>
      <c r="BM257" s="640" t="str">
        <f t="shared" si="337"/>
        <v xml:space="preserve"> </v>
      </c>
      <c r="BN257" s="640" t="str">
        <f t="shared" si="338"/>
        <v xml:space="preserve"> </v>
      </c>
      <c r="BO257" s="640" t="str">
        <f t="shared" si="339"/>
        <v xml:space="preserve"> </v>
      </c>
      <c r="BP257" s="640" t="str">
        <f t="shared" si="340"/>
        <v xml:space="preserve"> </v>
      </c>
      <c r="BQ257" s="640" t="str">
        <f t="shared" si="341"/>
        <v xml:space="preserve"> </v>
      </c>
      <c r="BR257" s="634">
        <f t="shared" si="342"/>
        <v>0</v>
      </c>
      <c r="BS257" s="728"/>
      <c r="BT257" s="640" t="str">
        <f t="shared" si="343"/>
        <v xml:space="preserve"> </v>
      </c>
    </row>
    <row r="258" spans="1:72" s="47" customFormat="1" ht="15" customHeight="1" x14ac:dyDescent="0.3">
      <c r="A258" s="43" t="s">
        <v>231</v>
      </c>
      <c r="B258" s="123" t="s">
        <v>245</v>
      </c>
      <c r="C258" s="134" t="str">
        <f>IF(VLOOKUP(B258,'Pivot Table'!$B$5:$G$2000,3,FALSE)=1,"Yes","No")</f>
        <v>Yes</v>
      </c>
      <c r="D258" s="170" t="str">
        <f t="shared" si="344"/>
        <v>Yes</v>
      </c>
      <c r="E258" s="170"/>
      <c r="F258" s="214">
        <v>41426</v>
      </c>
      <c r="G258" s="118" t="s">
        <v>1127</v>
      </c>
      <c r="H258" s="118" t="s">
        <v>1127</v>
      </c>
      <c r="I258" s="170"/>
      <c r="J258" s="170" t="s">
        <v>713</v>
      </c>
      <c r="K258" s="45" t="str">
        <f t="shared" ref="K258" si="377">A258&amp;E258</f>
        <v>16</v>
      </c>
      <c r="L258" s="45" t="str">
        <f t="shared" ref="L258" si="378">A258&amp;J258</f>
        <v>16X</v>
      </c>
      <c r="M258" s="106">
        <v>41913</v>
      </c>
      <c r="N258" s="252"/>
      <c r="O258" s="135" t="str">
        <f>IF(VLOOKUP(B258,'Pivot Table'!$B$5:$G$2000,2,FALSE)=1,"Yes","No")</f>
        <v>Yes</v>
      </c>
      <c r="P258" s="177" t="str">
        <f t="shared" si="347"/>
        <v>Yes</v>
      </c>
      <c r="Q258" s="177"/>
      <c r="R258" s="177"/>
      <c r="S258" s="46" t="s">
        <v>1127</v>
      </c>
      <c r="T258" s="177"/>
      <c r="U258" s="177" t="s">
        <v>713</v>
      </c>
      <c r="V258" s="135" t="str">
        <f t="shared" ref="V258" si="379">A258&amp;Q258</f>
        <v>16</v>
      </c>
      <c r="W258" s="150" t="str">
        <f t="shared" ref="W258" si="380">A258&amp;U258</f>
        <v>16X</v>
      </c>
      <c r="X258" s="107">
        <v>41913</v>
      </c>
      <c r="Y258" s="219"/>
      <c r="Z258" s="192" t="str">
        <f>IF(VLOOKUP(B258,'Pivot Table'!$B$5:$G$2000,5,FALSE)=1,"Yes","No")</f>
        <v>No</v>
      </c>
      <c r="AA258" s="192" t="str">
        <f>IF(VLOOKUP(B258,'Pivot Table'!$B$5:$G$2000,4,FALSE)=1,"Yes","No")</f>
        <v>No</v>
      </c>
      <c r="AB258" s="190" t="str">
        <f t="shared" si="367"/>
        <v xml:space="preserve"> </v>
      </c>
      <c r="AC258" s="190"/>
      <c r="AD258" s="190"/>
      <c r="AE258" s="191"/>
      <c r="AF258" s="206"/>
      <c r="AG258" s="190"/>
      <c r="AH258" s="189" t="str">
        <f t="shared" si="350"/>
        <v>16</v>
      </c>
      <c r="AI258" s="196" t="str">
        <f t="shared" si="351"/>
        <v>16</v>
      </c>
      <c r="AJ258" s="456"/>
      <c r="AK258" s="651" t="s">
        <v>1669</v>
      </c>
      <c r="AL258" s="634">
        <f t="shared" si="352"/>
        <v>1</v>
      </c>
      <c r="AM258" s="634">
        <f t="shared" si="353"/>
        <v>1</v>
      </c>
      <c r="AN258" s="635">
        <f t="shared" si="354"/>
        <v>0</v>
      </c>
      <c r="AO258" s="636">
        <f t="shared" si="368"/>
        <v>2</v>
      </c>
      <c r="AP258" s="634">
        <f t="shared" si="355"/>
        <v>1</v>
      </c>
      <c r="AQ258" s="634">
        <f t="shared" si="356"/>
        <v>1</v>
      </c>
      <c r="AR258" s="634">
        <f t="shared" si="357"/>
        <v>0</v>
      </c>
      <c r="AS258" s="637">
        <f t="shared" si="369"/>
        <v>2</v>
      </c>
      <c r="AT258" s="638" t="str">
        <f t="shared" si="370"/>
        <v>F</v>
      </c>
      <c r="AU258" s="634">
        <f t="shared" si="358"/>
        <v>0</v>
      </c>
      <c r="AV258" s="634">
        <f t="shared" si="359"/>
        <v>0</v>
      </c>
      <c r="AW258" s="675" t="s">
        <v>1127</v>
      </c>
      <c r="AX258" s="639" t="str">
        <f t="shared" si="360"/>
        <v>16Yes</v>
      </c>
      <c r="AY258" s="639" t="str">
        <f t="shared" si="361"/>
        <v>16Yes</v>
      </c>
      <c r="AZ258" s="639" t="str">
        <f t="shared" si="362"/>
        <v>16No</v>
      </c>
      <c r="BA258" s="634" t="str">
        <f t="shared" si="363"/>
        <v>16X</v>
      </c>
      <c r="BB258" s="634" t="str">
        <f t="shared" si="364"/>
        <v>16X</v>
      </c>
      <c r="BC258" s="634" t="str">
        <f t="shared" si="365"/>
        <v>16</v>
      </c>
      <c r="BD258" s="640" t="str">
        <f t="shared" si="329"/>
        <v xml:space="preserve"> </v>
      </c>
      <c r="BE258" s="640" t="str">
        <f t="shared" si="330"/>
        <v xml:space="preserve"> </v>
      </c>
      <c r="BF258" s="640" t="str">
        <f t="shared" si="331"/>
        <v xml:space="preserve"> </v>
      </c>
      <c r="BG258" s="640" t="str">
        <f t="shared" si="332"/>
        <v xml:space="preserve"> </v>
      </c>
      <c r="BH258" s="640" t="str">
        <f t="shared" si="333"/>
        <v xml:space="preserve"> </v>
      </c>
      <c r="BI258" s="677" t="str">
        <f t="shared" si="334"/>
        <v xml:space="preserve"> </v>
      </c>
      <c r="BJ258" s="640" t="str">
        <f t="shared" si="335"/>
        <v xml:space="preserve"> </v>
      </c>
      <c r="BK258" s="305" t="str">
        <f t="shared" si="336"/>
        <v xml:space="preserve"> </v>
      </c>
      <c r="BL258" s="523" t="str">
        <f t="shared" si="366"/>
        <v>F</v>
      </c>
      <c r="BM258" s="640" t="str">
        <f t="shared" si="337"/>
        <v xml:space="preserve"> </v>
      </c>
      <c r="BN258" s="640" t="str">
        <f t="shared" si="338"/>
        <v xml:space="preserve"> </v>
      </c>
      <c r="BO258" s="640" t="str">
        <f t="shared" si="339"/>
        <v xml:space="preserve"> </v>
      </c>
      <c r="BP258" s="640" t="str">
        <f t="shared" si="340"/>
        <v xml:space="preserve"> </v>
      </c>
      <c r="BQ258" s="640" t="str">
        <f t="shared" si="341"/>
        <v xml:space="preserve"> </v>
      </c>
      <c r="BR258" s="634">
        <f t="shared" si="342"/>
        <v>0</v>
      </c>
      <c r="BS258" s="728"/>
      <c r="BT258" s="640" t="str">
        <f t="shared" si="343"/>
        <v xml:space="preserve"> </v>
      </c>
    </row>
    <row r="259" spans="1:72" s="47" customFormat="1" ht="15" customHeight="1" x14ac:dyDescent="0.3">
      <c r="A259" s="43" t="s">
        <v>231</v>
      </c>
      <c r="B259" s="123" t="s">
        <v>246</v>
      </c>
      <c r="C259" s="134" t="str">
        <f>IF(VLOOKUP(B259,'Pivot Table'!$B$5:$G$2000,3,FALSE)=1,"Yes","No")</f>
        <v>Yes</v>
      </c>
      <c r="D259" s="170" t="str">
        <f t="shared" si="344"/>
        <v>Yes</v>
      </c>
      <c r="E259" s="170"/>
      <c r="F259" s="214">
        <v>41487</v>
      </c>
      <c r="G259" s="118" t="s">
        <v>1127</v>
      </c>
      <c r="H259" s="118" t="s">
        <v>1127</v>
      </c>
      <c r="I259" s="214"/>
      <c r="J259" s="170" t="s">
        <v>713</v>
      </c>
      <c r="K259" s="45" t="str">
        <f t="shared" si="345"/>
        <v>16</v>
      </c>
      <c r="L259" s="45" t="str">
        <f t="shared" si="346"/>
        <v>16X</v>
      </c>
      <c r="M259" s="214">
        <v>41883</v>
      </c>
      <c r="N259" s="252"/>
      <c r="O259" s="189" t="str">
        <f>IF(VLOOKUP(B259,'Pivot Table'!$B$5:$G$2000,2,FALSE)=1,"Yes","No")</f>
        <v>No</v>
      </c>
      <c r="P259" s="190" t="str">
        <f t="shared" si="347"/>
        <v xml:space="preserve"> </v>
      </c>
      <c r="Q259" s="190"/>
      <c r="R259" s="190"/>
      <c r="S259" s="191"/>
      <c r="T259" s="190"/>
      <c r="U259" s="190"/>
      <c r="V259" s="189" t="str">
        <f t="shared" si="348"/>
        <v>16</v>
      </c>
      <c r="W259" s="196" t="str">
        <f t="shared" si="349"/>
        <v>16</v>
      </c>
      <c r="X259" s="191"/>
      <c r="Y259" s="404"/>
      <c r="Z259" s="192" t="str">
        <f>IF(VLOOKUP(B259,'Pivot Table'!$B$5:$G$2000,5,FALSE)=1,"Yes","No")</f>
        <v>No</v>
      </c>
      <c r="AA259" s="192" t="str">
        <f>IF(VLOOKUP(B259,'Pivot Table'!$B$5:$G$2000,4,FALSE)=1,"Yes","No")</f>
        <v>No</v>
      </c>
      <c r="AB259" s="190" t="str">
        <f t="shared" si="367"/>
        <v xml:space="preserve"> </v>
      </c>
      <c r="AC259" s="190"/>
      <c r="AD259" s="190"/>
      <c r="AE259" s="191"/>
      <c r="AF259" s="190"/>
      <c r="AG259" s="190"/>
      <c r="AH259" s="189" t="str">
        <f t="shared" si="350"/>
        <v>16</v>
      </c>
      <c r="AI259" s="196" t="str">
        <f t="shared" si="351"/>
        <v>16</v>
      </c>
      <c r="AJ259" s="456"/>
      <c r="AK259" s="651"/>
      <c r="AL259" s="634">
        <f t="shared" si="352"/>
        <v>1</v>
      </c>
      <c r="AM259" s="634">
        <f t="shared" si="353"/>
        <v>0</v>
      </c>
      <c r="AN259" s="635">
        <f t="shared" si="354"/>
        <v>0</v>
      </c>
      <c r="AO259" s="636">
        <f t="shared" si="368"/>
        <v>1</v>
      </c>
      <c r="AP259" s="634">
        <f t="shared" si="355"/>
        <v>1</v>
      </c>
      <c r="AQ259" s="634">
        <f t="shared" si="356"/>
        <v>0</v>
      </c>
      <c r="AR259" s="634">
        <f t="shared" si="357"/>
        <v>0</v>
      </c>
      <c r="AS259" s="637">
        <f t="shared" si="369"/>
        <v>1</v>
      </c>
      <c r="AT259" s="638" t="str">
        <f t="shared" si="370"/>
        <v>F</v>
      </c>
      <c r="AU259" s="634">
        <f t="shared" si="358"/>
        <v>0</v>
      </c>
      <c r="AV259" s="634">
        <f t="shared" si="359"/>
        <v>0</v>
      </c>
      <c r="AW259" s="675" t="s">
        <v>1127</v>
      </c>
      <c r="AX259" s="639" t="str">
        <f t="shared" si="360"/>
        <v>16Yes</v>
      </c>
      <c r="AY259" s="639" t="str">
        <f t="shared" si="361"/>
        <v>16No</v>
      </c>
      <c r="AZ259" s="639" t="str">
        <f t="shared" si="362"/>
        <v>16No</v>
      </c>
      <c r="BA259" s="634" t="str">
        <f t="shared" si="363"/>
        <v>16X</v>
      </c>
      <c r="BB259" s="634" t="str">
        <f t="shared" si="364"/>
        <v>16</v>
      </c>
      <c r="BC259" s="634" t="str">
        <f t="shared" si="365"/>
        <v>16</v>
      </c>
      <c r="BD259" s="640" t="str">
        <f t="shared" ref="BD259:BD322" si="381">IF(I259=$BD$2,I259,IF(T259=$BD$2,T259,IF(AF259=$BD$2,AF259," " )))</f>
        <v xml:space="preserve"> </v>
      </c>
      <c r="BE259" s="640" t="str">
        <f t="shared" ref="BE259:BE322" si="382">IF($I259=$BE$2,$I259,IF($T259=$BE$2,$T259,IF($AF259=$BE$2,$AF259," " )))</f>
        <v xml:space="preserve"> </v>
      </c>
      <c r="BF259" s="640" t="str">
        <f t="shared" ref="BF259:BF322" si="383">IF($I259=$BF$2,$I259,IF($T259=$BF$2,$T259,IF($AF259=$BF$2,$AF259," " )))</f>
        <v xml:space="preserve"> </v>
      </c>
      <c r="BG259" s="640" t="str">
        <f t="shared" ref="BG259:BG322" si="384">IF($I259=$BG$2,$I259,IF($T259=$BG$2,$T259,IF($AF259=$BG$2,$AF259," " )))</f>
        <v xml:space="preserve"> </v>
      </c>
      <c r="BH259" s="640" t="str">
        <f t="shared" ref="BH259:BH322" si="385">IF($I259=$BH$2,$I259,IF($T259=$BH$2,$T259,IF($AF259=$BH$2,$AF259," " )))</f>
        <v xml:space="preserve"> </v>
      </c>
      <c r="BI259" s="677" t="str">
        <f t="shared" ref="BI259:BI322" si="386">IF($I259=$BI$2,$I259,IF($T259=$BI$2,$T259,IF($AF259=$BI$2,$AF259," " )))</f>
        <v xml:space="preserve"> </v>
      </c>
      <c r="BJ259" s="640" t="str">
        <f t="shared" ref="BJ259:BJ322" si="387">IF($I259=$BJ$2,$I259,IF($T259=$BJ$2,$T259,IF($AF259=$BJ$2,$AF259," " )))</f>
        <v xml:space="preserve"> </v>
      </c>
      <c r="BK259" s="305" t="str">
        <f t="shared" ref="BK259:BK322" si="388">IF($I259=$BK$2,$I259,IF($T259=$BK$2,$T259,IF($AF259=$BK$2,$AF259," " )))</f>
        <v xml:space="preserve"> </v>
      </c>
      <c r="BL259" s="523" t="str">
        <f t="shared" si="366"/>
        <v>F</v>
      </c>
      <c r="BM259" s="640" t="str">
        <f t="shared" ref="BM259:BM322" si="389">IF($I259=$BM$2,$I259,IF($T259=$BM$2,$T259,IF($AF259=$BM$2,$AF259," " )))</f>
        <v xml:space="preserve"> </v>
      </c>
      <c r="BN259" s="640" t="str">
        <f t="shared" ref="BN259:BN322" si="390">IF($I259=$BN$2,$I259,IF($T259=$BN$2,$T259,IF($AF259=$BN$2,$AF259," " )))</f>
        <v xml:space="preserve"> </v>
      </c>
      <c r="BO259" s="640" t="str">
        <f t="shared" ref="BO259:BO322" si="391">IF($I259=$BO$2,$I259,IF($T259=$BO$2,$T259,IF($AF259=$BO$2,$AF259," " )))</f>
        <v xml:space="preserve"> </v>
      </c>
      <c r="BP259" s="640" t="str">
        <f t="shared" ref="BP259:BP322" si="392">IF($I259=$BP$2,$I259,IF($T259=$BP$2,$T259,IF($AF259=$BP$2,$AF259," " )))</f>
        <v xml:space="preserve"> </v>
      </c>
      <c r="BQ259" s="640" t="str">
        <f t="shared" ref="BQ259:BQ322" si="393">IF($I259=$BQ$2,$I259,IF($T259=$BQ$2,$T259,IF($AF259=$BQ$2,$AF259," " )))</f>
        <v xml:space="preserve"> </v>
      </c>
      <c r="BR259" s="634">
        <f t="shared" ref="BR259:BR322" si="394">COUNTIFS(BE259:BQ259,"&gt;0")</f>
        <v>0</v>
      </c>
      <c r="BS259" s="728"/>
      <c r="BT259" s="640" t="str">
        <f t="shared" si="343"/>
        <v xml:space="preserve"> </v>
      </c>
    </row>
    <row r="260" spans="1:72" s="47" customFormat="1" ht="15" customHeight="1" x14ac:dyDescent="0.3">
      <c r="A260" s="43" t="s">
        <v>231</v>
      </c>
      <c r="B260" s="123" t="s">
        <v>247</v>
      </c>
      <c r="C260" s="134" t="str">
        <f>IF(VLOOKUP(B260,'Pivot Table'!$B$5:$G$2000,3,FALSE)=1,"Yes","No")</f>
        <v>Yes</v>
      </c>
      <c r="D260" s="170" t="str">
        <f t="shared" si="344"/>
        <v>Yes</v>
      </c>
      <c r="E260" s="170"/>
      <c r="F260" s="214">
        <v>41456</v>
      </c>
      <c r="G260" s="118" t="s">
        <v>1127</v>
      </c>
      <c r="H260" s="118" t="s">
        <v>1127</v>
      </c>
      <c r="I260" s="214"/>
      <c r="J260" s="170" t="s">
        <v>713</v>
      </c>
      <c r="K260" s="45" t="str">
        <f t="shared" si="345"/>
        <v>16</v>
      </c>
      <c r="L260" s="45" t="str">
        <f t="shared" si="346"/>
        <v>16X</v>
      </c>
      <c r="M260" s="214">
        <v>41883</v>
      </c>
      <c r="N260" s="252"/>
      <c r="O260" s="189" t="str">
        <f>IF(VLOOKUP(B260,'Pivot Table'!$B$5:$G$2000,2,FALSE)=1,"Yes","No")</f>
        <v>No</v>
      </c>
      <c r="P260" s="190" t="str">
        <f t="shared" si="347"/>
        <v xml:space="preserve"> </v>
      </c>
      <c r="Q260" s="190"/>
      <c r="R260" s="190"/>
      <c r="S260" s="191"/>
      <c r="T260" s="190"/>
      <c r="U260" s="190"/>
      <c r="V260" s="189" t="str">
        <f t="shared" si="348"/>
        <v>16</v>
      </c>
      <c r="W260" s="196" t="str">
        <f t="shared" si="349"/>
        <v>16</v>
      </c>
      <c r="X260" s="191"/>
      <c r="Y260" s="404"/>
      <c r="Z260" s="192" t="str">
        <f>IF(VLOOKUP(B260,'Pivot Table'!$B$5:$G$2000,5,FALSE)=1,"Yes","No")</f>
        <v>No</v>
      </c>
      <c r="AA260" s="192" t="str">
        <f>IF(VLOOKUP(B260,'Pivot Table'!$B$5:$G$2000,4,FALSE)=1,"Yes","No")</f>
        <v>No</v>
      </c>
      <c r="AB260" s="190" t="str">
        <f t="shared" si="367"/>
        <v xml:space="preserve"> </v>
      </c>
      <c r="AC260" s="190"/>
      <c r="AD260" s="190"/>
      <c r="AE260" s="191"/>
      <c r="AF260" s="190"/>
      <c r="AG260" s="190"/>
      <c r="AH260" s="189" t="str">
        <f t="shared" si="350"/>
        <v>16</v>
      </c>
      <c r="AI260" s="196" t="str">
        <f t="shared" si="351"/>
        <v>16</v>
      </c>
      <c r="AJ260" s="456"/>
      <c r="AK260" s="651"/>
      <c r="AL260" s="634">
        <f t="shared" si="352"/>
        <v>1</v>
      </c>
      <c r="AM260" s="634">
        <f t="shared" si="353"/>
        <v>0</v>
      </c>
      <c r="AN260" s="635">
        <f t="shared" si="354"/>
        <v>0</v>
      </c>
      <c r="AO260" s="636">
        <f t="shared" si="368"/>
        <v>1</v>
      </c>
      <c r="AP260" s="634">
        <f t="shared" si="355"/>
        <v>1</v>
      </c>
      <c r="AQ260" s="634">
        <f t="shared" si="356"/>
        <v>0</v>
      </c>
      <c r="AR260" s="634">
        <f t="shared" si="357"/>
        <v>0</v>
      </c>
      <c r="AS260" s="637">
        <f t="shared" si="369"/>
        <v>1</v>
      </c>
      <c r="AT260" s="638" t="str">
        <f t="shared" si="370"/>
        <v>F</v>
      </c>
      <c r="AU260" s="634">
        <f t="shared" si="358"/>
        <v>0</v>
      </c>
      <c r="AV260" s="634">
        <f t="shared" si="359"/>
        <v>0</v>
      </c>
      <c r="AW260" s="675" t="s">
        <v>1127</v>
      </c>
      <c r="AX260" s="639" t="str">
        <f t="shared" si="360"/>
        <v>16Yes</v>
      </c>
      <c r="AY260" s="639" t="str">
        <f t="shared" si="361"/>
        <v>16No</v>
      </c>
      <c r="AZ260" s="639" t="str">
        <f t="shared" si="362"/>
        <v>16No</v>
      </c>
      <c r="BA260" s="634" t="str">
        <f t="shared" si="363"/>
        <v>16X</v>
      </c>
      <c r="BB260" s="634" t="str">
        <f t="shared" si="364"/>
        <v>16</v>
      </c>
      <c r="BC260" s="634" t="str">
        <f t="shared" si="365"/>
        <v>16</v>
      </c>
      <c r="BD260" s="640" t="str">
        <f t="shared" si="381"/>
        <v xml:space="preserve"> </v>
      </c>
      <c r="BE260" s="640" t="str">
        <f t="shared" si="382"/>
        <v xml:space="preserve"> </v>
      </c>
      <c r="BF260" s="640" t="str">
        <f t="shared" si="383"/>
        <v xml:space="preserve"> </v>
      </c>
      <c r="BG260" s="640" t="str">
        <f t="shared" si="384"/>
        <v xml:space="preserve"> </v>
      </c>
      <c r="BH260" s="640" t="str">
        <f t="shared" si="385"/>
        <v xml:space="preserve"> </v>
      </c>
      <c r="BI260" s="677" t="str">
        <f t="shared" si="386"/>
        <v xml:space="preserve"> </v>
      </c>
      <c r="BJ260" s="640" t="str">
        <f t="shared" si="387"/>
        <v xml:space="preserve"> </v>
      </c>
      <c r="BK260" s="305" t="str">
        <f t="shared" si="388"/>
        <v xml:space="preserve"> </v>
      </c>
      <c r="BL260" s="523" t="str">
        <f t="shared" si="366"/>
        <v>F</v>
      </c>
      <c r="BM260" s="640" t="str">
        <f t="shared" si="389"/>
        <v xml:space="preserve"> </v>
      </c>
      <c r="BN260" s="640" t="str">
        <f t="shared" si="390"/>
        <v xml:space="preserve"> </v>
      </c>
      <c r="BO260" s="640" t="str">
        <f t="shared" si="391"/>
        <v xml:space="preserve"> </v>
      </c>
      <c r="BP260" s="640" t="str">
        <f t="shared" si="392"/>
        <v xml:space="preserve"> </v>
      </c>
      <c r="BQ260" s="640" t="str">
        <f t="shared" si="393"/>
        <v xml:space="preserve"> </v>
      </c>
      <c r="BR260" s="634">
        <f t="shared" si="394"/>
        <v>0</v>
      </c>
      <c r="BS260" s="728"/>
      <c r="BT260" s="640" t="str">
        <f t="shared" ref="BT260:BT323" si="395">IF($M260=$BT$2,$M260,IF($X260=$BT$2,$X260,IF($AJ260=$BT$2,$AJ260," " )))</f>
        <v xml:space="preserve"> </v>
      </c>
    </row>
    <row r="261" spans="1:72" s="47" customFormat="1" ht="15" customHeight="1" x14ac:dyDescent="0.3">
      <c r="A261" s="43" t="s">
        <v>231</v>
      </c>
      <c r="B261" s="123" t="s">
        <v>248</v>
      </c>
      <c r="C261" s="134" t="str">
        <f>IF(VLOOKUP(B261,'Pivot Table'!$B$5:$G$2000,3,FALSE)=1,"Yes","No")</f>
        <v>Yes</v>
      </c>
      <c r="D261" s="170" t="str">
        <f t="shared" si="344"/>
        <v>Yes</v>
      </c>
      <c r="E261" s="170"/>
      <c r="F261" s="214">
        <v>41760</v>
      </c>
      <c r="G261" s="118" t="s">
        <v>1127</v>
      </c>
      <c r="H261" s="118" t="s">
        <v>1127</v>
      </c>
      <c r="I261" s="170"/>
      <c r="J261" s="170" t="s">
        <v>713</v>
      </c>
      <c r="K261" s="45" t="str">
        <f t="shared" si="345"/>
        <v>16</v>
      </c>
      <c r="L261" s="45" t="str">
        <f t="shared" si="346"/>
        <v>16X</v>
      </c>
      <c r="M261" s="106">
        <v>41883</v>
      </c>
      <c r="N261" s="252"/>
      <c r="O261" s="135" t="str">
        <f>IF(VLOOKUP(B261,'Pivot Table'!$B$5:$G$2000,2,FALSE)=1,"Yes","No")</f>
        <v>Yes</v>
      </c>
      <c r="P261" s="177" t="str">
        <f t="shared" si="347"/>
        <v>Yes</v>
      </c>
      <c r="Q261" s="177"/>
      <c r="R261" s="107">
        <v>41791</v>
      </c>
      <c r="S261" s="46" t="s">
        <v>1127</v>
      </c>
      <c r="T261" s="177"/>
      <c r="U261" s="177" t="s">
        <v>713</v>
      </c>
      <c r="V261" s="135" t="str">
        <f t="shared" si="348"/>
        <v>16</v>
      </c>
      <c r="W261" s="150" t="str">
        <f t="shared" si="349"/>
        <v>16X</v>
      </c>
      <c r="X261" s="107">
        <v>41883</v>
      </c>
      <c r="Y261" s="219"/>
      <c r="Z261" s="192" t="str">
        <f>IF(VLOOKUP(B261,'Pivot Table'!$B$5:$G$2000,5,FALSE)=1,"Yes","No")</f>
        <v>No</v>
      </c>
      <c r="AA261" s="192" t="str">
        <f>IF(VLOOKUP(B261,'Pivot Table'!$B$5:$G$2000,4,FALSE)=1,"Yes","No")</f>
        <v>No</v>
      </c>
      <c r="AB261" s="190" t="str">
        <f t="shared" si="367"/>
        <v xml:space="preserve"> </v>
      </c>
      <c r="AC261" s="190"/>
      <c r="AD261" s="190"/>
      <c r="AE261" s="191"/>
      <c r="AF261" s="206"/>
      <c r="AG261" s="206"/>
      <c r="AH261" s="189" t="str">
        <f t="shared" si="350"/>
        <v>16</v>
      </c>
      <c r="AI261" s="196" t="str">
        <f t="shared" si="351"/>
        <v>16</v>
      </c>
      <c r="AJ261" s="206"/>
      <c r="AK261" s="651" t="s">
        <v>1675</v>
      </c>
      <c r="AL261" s="634">
        <f t="shared" si="352"/>
        <v>1</v>
      </c>
      <c r="AM261" s="634">
        <f t="shared" si="353"/>
        <v>1</v>
      </c>
      <c r="AN261" s="635">
        <f t="shared" si="354"/>
        <v>0</v>
      </c>
      <c r="AO261" s="636">
        <f t="shared" si="368"/>
        <v>2</v>
      </c>
      <c r="AP261" s="634">
        <f t="shared" si="355"/>
        <v>1</v>
      </c>
      <c r="AQ261" s="634">
        <f t="shared" si="356"/>
        <v>1</v>
      </c>
      <c r="AR261" s="634">
        <f t="shared" si="357"/>
        <v>0</v>
      </c>
      <c r="AS261" s="637">
        <f t="shared" si="369"/>
        <v>2</v>
      </c>
      <c r="AT261" s="638" t="str">
        <f t="shared" si="370"/>
        <v>F</v>
      </c>
      <c r="AU261" s="634">
        <f t="shared" si="358"/>
        <v>0</v>
      </c>
      <c r="AV261" s="634">
        <f t="shared" si="359"/>
        <v>0</v>
      </c>
      <c r="AW261" s="675" t="s">
        <v>1127</v>
      </c>
      <c r="AX261" s="639" t="str">
        <f t="shared" si="360"/>
        <v>16Yes</v>
      </c>
      <c r="AY261" s="639" t="str">
        <f t="shared" si="361"/>
        <v>16Yes</v>
      </c>
      <c r="AZ261" s="639" t="str">
        <f t="shared" si="362"/>
        <v>16No</v>
      </c>
      <c r="BA261" s="634" t="str">
        <f t="shared" si="363"/>
        <v>16X</v>
      </c>
      <c r="BB261" s="634" t="str">
        <f t="shared" si="364"/>
        <v>16X</v>
      </c>
      <c r="BC261" s="634" t="str">
        <f t="shared" si="365"/>
        <v>16</v>
      </c>
      <c r="BD261" s="640" t="str">
        <f t="shared" si="381"/>
        <v xml:space="preserve"> </v>
      </c>
      <c r="BE261" s="640" t="str">
        <f t="shared" si="382"/>
        <v xml:space="preserve"> </v>
      </c>
      <c r="BF261" s="640" t="str">
        <f t="shared" si="383"/>
        <v xml:space="preserve"> </v>
      </c>
      <c r="BG261" s="640" t="str">
        <f t="shared" si="384"/>
        <v xml:space="preserve"> </v>
      </c>
      <c r="BH261" s="640" t="str">
        <f t="shared" si="385"/>
        <v xml:space="preserve"> </v>
      </c>
      <c r="BI261" s="677" t="str">
        <f t="shared" si="386"/>
        <v xml:space="preserve"> </v>
      </c>
      <c r="BJ261" s="640" t="str">
        <f t="shared" si="387"/>
        <v xml:space="preserve"> </v>
      </c>
      <c r="BK261" s="305" t="str">
        <f t="shared" si="388"/>
        <v xml:space="preserve"> </v>
      </c>
      <c r="BL261" s="523" t="str">
        <f t="shared" si="366"/>
        <v>F</v>
      </c>
      <c r="BM261" s="640" t="str">
        <f t="shared" si="389"/>
        <v xml:space="preserve"> </v>
      </c>
      <c r="BN261" s="640" t="str">
        <f t="shared" si="390"/>
        <v xml:space="preserve"> </v>
      </c>
      <c r="BO261" s="640" t="str">
        <f t="shared" si="391"/>
        <v xml:space="preserve"> </v>
      </c>
      <c r="BP261" s="640" t="str">
        <f t="shared" si="392"/>
        <v xml:space="preserve"> </v>
      </c>
      <c r="BQ261" s="640" t="str">
        <f t="shared" si="393"/>
        <v xml:space="preserve"> </v>
      </c>
      <c r="BR261" s="634">
        <f t="shared" si="394"/>
        <v>0</v>
      </c>
      <c r="BS261" s="728"/>
      <c r="BT261" s="640" t="str">
        <f t="shared" si="395"/>
        <v xml:space="preserve"> </v>
      </c>
    </row>
    <row r="262" spans="1:72" s="47" customFormat="1" ht="15" customHeight="1" x14ac:dyDescent="0.3">
      <c r="A262" s="43" t="s">
        <v>231</v>
      </c>
      <c r="B262" s="123" t="s">
        <v>249</v>
      </c>
      <c r="C262" s="134" t="str">
        <f>IF(VLOOKUP(B262,'Pivot Table'!$B$5:$G$2000,3,FALSE)=1,"Yes","No")</f>
        <v>Yes</v>
      </c>
      <c r="D262" s="170" t="str">
        <f t="shared" si="344"/>
        <v>Yes</v>
      </c>
      <c r="E262" s="170"/>
      <c r="F262" s="214">
        <v>41730</v>
      </c>
      <c r="G262" s="118" t="s">
        <v>1127</v>
      </c>
      <c r="H262" s="118" t="s">
        <v>1127</v>
      </c>
      <c r="I262" s="170"/>
      <c r="J262" s="170" t="s">
        <v>713</v>
      </c>
      <c r="K262" s="45" t="str">
        <f t="shared" si="345"/>
        <v>16</v>
      </c>
      <c r="L262" s="45" t="str">
        <f t="shared" si="346"/>
        <v>16X</v>
      </c>
      <c r="M262" s="106">
        <v>41883</v>
      </c>
      <c r="N262" s="252"/>
      <c r="O262" s="135" t="str">
        <f>IF(VLOOKUP(B262,'Pivot Table'!$B$5:$G$2000,2,FALSE)=1,"Yes","No")</f>
        <v>Yes</v>
      </c>
      <c r="P262" s="177" t="str">
        <f t="shared" si="347"/>
        <v>Yes</v>
      </c>
      <c r="Q262" s="177"/>
      <c r="R262" s="107">
        <v>41791</v>
      </c>
      <c r="S262" s="46" t="s">
        <v>1127</v>
      </c>
      <c r="T262" s="177"/>
      <c r="U262" s="177" t="s">
        <v>713</v>
      </c>
      <c r="V262" s="135" t="str">
        <f t="shared" si="348"/>
        <v>16</v>
      </c>
      <c r="W262" s="150" t="str">
        <f t="shared" si="349"/>
        <v>16X</v>
      </c>
      <c r="X262" s="107">
        <v>41883</v>
      </c>
      <c r="Y262" s="219"/>
      <c r="Z262" s="192" t="str">
        <f>IF(VLOOKUP(B262,'Pivot Table'!$B$5:$G$2000,5,FALSE)=1,"Yes","No")</f>
        <v>No</v>
      </c>
      <c r="AA262" s="192" t="str">
        <f>IF(VLOOKUP(B262,'Pivot Table'!$B$5:$G$2000,4,FALSE)=1,"Yes","No")</f>
        <v>No</v>
      </c>
      <c r="AB262" s="190" t="str">
        <f t="shared" si="367"/>
        <v xml:space="preserve"> </v>
      </c>
      <c r="AC262" s="190"/>
      <c r="AD262" s="190"/>
      <c r="AE262" s="191"/>
      <c r="AF262" s="206"/>
      <c r="AG262" s="206"/>
      <c r="AH262" s="189"/>
      <c r="AI262" s="196"/>
      <c r="AJ262" s="206"/>
      <c r="AK262" s="651" t="s">
        <v>1675</v>
      </c>
      <c r="AL262" s="634">
        <f t="shared" si="352"/>
        <v>1</v>
      </c>
      <c r="AM262" s="634">
        <f t="shared" si="353"/>
        <v>1</v>
      </c>
      <c r="AN262" s="635">
        <f t="shared" si="354"/>
        <v>0</v>
      </c>
      <c r="AO262" s="636">
        <f t="shared" si="368"/>
        <v>2</v>
      </c>
      <c r="AP262" s="634">
        <f t="shared" si="355"/>
        <v>1</v>
      </c>
      <c r="AQ262" s="634">
        <f t="shared" si="356"/>
        <v>1</v>
      </c>
      <c r="AR262" s="634">
        <f t="shared" si="357"/>
        <v>0</v>
      </c>
      <c r="AS262" s="637">
        <f t="shared" si="369"/>
        <v>2</v>
      </c>
      <c r="AT262" s="638" t="str">
        <f t="shared" si="370"/>
        <v>F</v>
      </c>
      <c r="AU262" s="634">
        <f t="shared" si="358"/>
        <v>0</v>
      </c>
      <c r="AV262" s="634">
        <f t="shared" si="359"/>
        <v>0</v>
      </c>
      <c r="AW262" s="675" t="s">
        <v>1127</v>
      </c>
      <c r="AX262" s="639" t="str">
        <f t="shared" si="360"/>
        <v>16Yes</v>
      </c>
      <c r="AY262" s="639" t="str">
        <f t="shared" si="361"/>
        <v>16Yes</v>
      </c>
      <c r="AZ262" s="639" t="str">
        <f t="shared" si="362"/>
        <v>16No</v>
      </c>
      <c r="BA262" s="634" t="str">
        <f t="shared" si="363"/>
        <v>16X</v>
      </c>
      <c r="BB262" s="634" t="str">
        <f t="shared" si="364"/>
        <v>16X</v>
      </c>
      <c r="BC262" s="634" t="str">
        <f t="shared" si="365"/>
        <v>16</v>
      </c>
      <c r="BD262" s="640" t="str">
        <f t="shared" si="381"/>
        <v xml:space="preserve"> </v>
      </c>
      <c r="BE262" s="640" t="str">
        <f t="shared" si="382"/>
        <v xml:space="preserve"> </v>
      </c>
      <c r="BF262" s="640" t="str">
        <f t="shared" si="383"/>
        <v xml:space="preserve"> </v>
      </c>
      <c r="BG262" s="640" t="str">
        <f t="shared" si="384"/>
        <v xml:space="preserve"> </v>
      </c>
      <c r="BH262" s="640" t="str">
        <f t="shared" si="385"/>
        <v xml:space="preserve"> </v>
      </c>
      <c r="BI262" s="677" t="str">
        <f t="shared" si="386"/>
        <v xml:space="preserve"> </v>
      </c>
      <c r="BJ262" s="640" t="str">
        <f t="shared" si="387"/>
        <v xml:space="preserve"> </v>
      </c>
      <c r="BK262" s="305" t="str">
        <f t="shared" si="388"/>
        <v xml:space="preserve"> </v>
      </c>
      <c r="BL262" s="523" t="str">
        <f t="shared" si="366"/>
        <v>F</v>
      </c>
      <c r="BM262" s="640" t="str">
        <f t="shared" si="389"/>
        <v xml:space="preserve"> </v>
      </c>
      <c r="BN262" s="640" t="str">
        <f t="shared" si="390"/>
        <v xml:space="preserve"> </v>
      </c>
      <c r="BO262" s="640" t="str">
        <f t="shared" si="391"/>
        <v xml:space="preserve"> </v>
      </c>
      <c r="BP262" s="640" t="str">
        <f t="shared" si="392"/>
        <v xml:space="preserve"> </v>
      </c>
      <c r="BQ262" s="640" t="str">
        <f t="shared" si="393"/>
        <v xml:space="preserve"> </v>
      </c>
      <c r="BR262" s="634">
        <f t="shared" si="394"/>
        <v>0</v>
      </c>
      <c r="BS262" s="728"/>
      <c r="BT262" s="640" t="str">
        <f t="shared" si="395"/>
        <v xml:space="preserve"> </v>
      </c>
    </row>
    <row r="263" spans="1:72" s="47" customFormat="1" ht="15" customHeight="1" x14ac:dyDescent="0.3">
      <c r="A263" s="43" t="s">
        <v>231</v>
      </c>
      <c r="B263" s="123" t="s">
        <v>250</v>
      </c>
      <c r="C263" s="134" t="str">
        <f>IF(VLOOKUP(B263,'Pivot Table'!$B$5:$G$2000,3,FALSE)=1,"Yes","No")</f>
        <v>Yes</v>
      </c>
      <c r="D263" s="170" t="str">
        <f t="shared" si="344"/>
        <v>Yes</v>
      </c>
      <c r="E263" s="170"/>
      <c r="F263" s="214">
        <v>41671</v>
      </c>
      <c r="G263" s="118" t="s">
        <v>1127</v>
      </c>
      <c r="H263" s="118" t="s">
        <v>1127</v>
      </c>
      <c r="I263" s="214"/>
      <c r="J263" s="170" t="s">
        <v>713</v>
      </c>
      <c r="K263" s="45" t="str">
        <f t="shared" si="345"/>
        <v>16</v>
      </c>
      <c r="L263" s="45" t="str">
        <f t="shared" si="346"/>
        <v>16X</v>
      </c>
      <c r="M263" s="214">
        <v>41821</v>
      </c>
      <c r="N263" s="252"/>
      <c r="O263" s="189" t="str">
        <f>IF(VLOOKUP(B263,'Pivot Table'!$B$5:$G$2000,2,FALSE)=1,"Yes","No")</f>
        <v>No</v>
      </c>
      <c r="P263" s="190" t="str">
        <f t="shared" si="347"/>
        <v xml:space="preserve"> </v>
      </c>
      <c r="Q263" s="190"/>
      <c r="R263" s="190"/>
      <c r="S263" s="191"/>
      <c r="T263" s="190"/>
      <c r="U263" s="190"/>
      <c r="V263" s="189" t="str">
        <f t="shared" si="348"/>
        <v>16</v>
      </c>
      <c r="W263" s="196" t="str">
        <f t="shared" si="349"/>
        <v>16</v>
      </c>
      <c r="X263" s="191"/>
      <c r="Y263" s="404"/>
      <c r="Z263" s="192" t="str">
        <f>IF(VLOOKUP(B263,'Pivot Table'!$B$5:$G$2000,5,FALSE)=1,"Yes","No")</f>
        <v>No</v>
      </c>
      <c r="AA263" s="192" t="str">
        <f>IF(VLOOKUP(B263,'Pivot Table'!$B$5:$G$2000,4,FALSE)=1,"Yes","No")</f>
        <v>No</v>
      </c>
      <c r="AB263" s="190" t="str">
        <f t="shared" si="367"/>
        <v xml:space="preserve"> </v>
      </c>
      <c r="AC263" s="190"/>
      <c r="AD263" s="190"/>
      <c r="AE263" s="191"/>
      <c r="AF263" s="206"/>
      <c r="AG263" s="190"/>
      <c r="AH263" s="189" t="str">
        <f t="shared" si="350"/>
        <v>16</v>
      </c>
      <c r="AI263" s="196" t="str">
        <f t="shared" si="351"/>
        <v>16</v>
      </c>
      <c r="AJ263" s="456"/>
      <c r="AK263" s="651"/>
      <c r="AL263" s="634">
        <f t="shared" si="352"/>
        <v>1</v>
      </c>
      <c r="AM263" s="634">
        <f t="shared" si="353"/>
        <v>0</v>
      </c>
      <c r="AN263" s="635">
        <f t="shared" si="354"/>
        <v>0</v>
      </c>
      <c r="AO263" s="636">
        <f t="shared" si="368"/>
        <v>1</v>
      </c>
      <c r="AP263" s="634">
        <f t="shared" si="355"/>
        <v>1</v>
      </c>
      <c r="AQ263" s="634">
        <f t="shared" si="356"/>
        <v>0</v>
      </c>
      <c r="AR263" s="634">
        <f t="shared" si="357"/>
        <v>0</v>
      </c>
      <c r="AS263" s="637">
        <f t="shared" si="369"/>
        <v>1</v>
      </c>
      <c r="AT263" s="638" t="str">
        <f t="shared" si="370"/>
        <v>F</v>
      </c>
      <c r="AU263" s="634">
        <f t="shared" si="358"/>
        <v>0</v>
      </c>
      <c r="AV263" s="634">
        <f t="shared" si="359"/>
        <v>0</v>
      </c>
      <c r="AW263" s="675" t="s">
        <v>1127</v>
      </c>
      <c r="AX263" s="639" t="str">
        <f t="shared" si="360"/>
        <v>16Yes</v>
      </c>
      <c r="AY263" s="639" t="str">
        <f t="shared" si="361"/>
        <v>16No</v>
      </c>
      <c r="AZ263" s="639" t="str">
        <f t="shared" si="362"/>
        <v>16No</v>
      </c>
      <c r="BA263" s="634" t="str">
        <f t="shared" si="363"/>
        <v>16X</v>
      </c>
      <c r="BB263" s="634" t="str">
        <f t="shared" si="364"/>
        <v>16</v>
      </c>
      <c r="BC263" s="634" t="str">
        <f t="shared" si="365"/>
        <v>16</v>
      </c>
      <c r="BD263" s="640" t="str">
        <f t="shared" si="381"/>
        <v xml:space="preserve"> </v>
      </c>
      <c r="BE263" s="640" t="str">
        <f t="shared" si="382"/>
        <v xml:space="preserve"> </v>
      </c>
      <c r="BF263" s="640" t="str">
        <f t="shared" si="383"/>
        <v xml:space="preserve"> </v>
      </c>
      <c r="BG263" s="640" t="str">
        <f t="shared" si="384"/>
        <v xml:space="preserve"> </v>
      </c>
      <c r="BH263" s="640" t="str">
        <f t="shared" si="385"/>
        <v xml:space="preserve"> </v>
      </c>
      <c r="BI263" s="677" t="str">
        <f t="shared" si="386"/>
        <v xml:space="preserve"> </v>
      </c>
      <c r="BJ263" s="640" t="str">
        <f t="shared" si="387"/>
        <v xml:space="preserve"> </v>
      </c>
      <c r="BK263" s="305" t="str">
        <f t="shared" si="388"/>
        <v xml:space="preserve"> </v>
      </c>
      <c r="BL263" s="523" t="str">
        <f t="shared" si="366"/>
        <v>F</v>
      </c>
      <c r="BM263" s="640" t="str">
        <f t="shared" si="389"/>
        <v xml:space="preserve"> </v>
      </c>
      <c r="BN263" s="640" t="str">
        <f t="shared" si="390"/>
        <v xml:space="preserve"> </v>
      </c>
      <c r="BO263" s="640" t="str">
        <f t="shared" si="391"/>
        <v xml:space="preserve"> </v>
      </c>
      <c r="BP263" s="640" t="str">
        <f t="shared" si="392"/>
        <v xml:space="preserve"> </v>
      </c>
      <c r="BQ263" s="640" t="str">
        <f t="shared" si="393"/>
        <v xml:space="preserve"> </v>
      </c>
      <c r="BR263" s="634">
        <f t="shared" si="394"/>
        <v>0</v>
      </c>
      <c r="BS263" s="728"/>
      <c r="BT263" s="640" t="str">
        <f t="shared" si="395"/>
        <v xml:space="preserve"> </v>
      </c>
    </row>
    <row r="264" spans="1:72" s="47" customFormat="1" ht="15" customHeight="1" x14ac:dyDescent="0.3">
      <c r="A264" s="43" t="s">
        <v>231</v>
      </c>
      <c r="B264" s="123" t="s">
        <v>251</v>
      </c>
      <c r="C264" s="134" t="str">
        <f>IF(VLOOKUP(B264,'Pivot Table'!$B$5:$G$2000,3,FALSE)=1,"Yes","No")</f>
        <v>Yes</v>
      </c>
      <c r="D264" s="170" t="str">
        <f t="shared" si="344"/>
        <v>Yes</v>
      </c>
      <c r="E264" s="170"/>
      <c r="F264" s="214">
        <v>41214</v>
      </c>
      <c r="G264" s="118" t="s">
        <v>1127</v>
      </c>
      <c r="H264" s="118" t="s">
        <v>1127</v>
      </c>
      <c r="I264" s="170"/>
      <c r="J264" s="170" t="s">
        <v>713</v>
      </c>
      <c r="K264" s="45" t="str">
        <f t="shared" si="345"/>
        <v>16</v>
      </c>
      <c r="L264" s="45" t="str">
        <f t="shared" si="346"/>
        <v>16X</v>
      </c>
      <c r="M264" s="106">
        <v>41913</v>
      </c>
      <c r="N264" s="252"/>
      <c r="O264" s="189" t="str">
        <f>IF(VLOOKUP(B264,'Pivot Table'!$B$5:$G$2000,2,FALSE)=1,"Yes","No")</f>
        <v>No</v>
      </c>
      <c r="P264" s="190" t="str">
        <f t="shared" si="347"/>
        <v xml:space="preserve"> </v>
      </c>
      <c r="Q264" s="190"/>
      <c r="R264" s="190"/>
      <c r="S264" s="191"/>
      <c r="T264" s="190"/>
      <c r="U264" s="190"/>
      <c r="V264" s="189" t="str">
        <f t="shared" si="348"/>
        <v>16</v>
      </c>
      <c r="W264" s="196" t="str">
        <f t="shared" si="349"/>
        <v>16</v>
      </c>
      <c r="X264" s="191"/>
      <c r="Y264" s="404"/>
      <c r="Z264" s="192" t="str">
        <f>IF(VLOOKUP(B264,'Pivot Table'!$B$5:$G$2000,5,FALSE)=1,"Yes","No")</f>
        <v>No</v>
      </c>
      <c r="AA264" s="192" t="str">
        <f>IF(VLOOKUP(B264,'Pivot Table'!$B$5:$G$2000,4,FALSE)=1,"Yes","No")</f>
        <v>No</v>
      </c>
      <c r="AB264" s="471" t="str">
        <f t="shared" si="367"/>
        <v xml:space="preserve"> </v>
      </c>
      <c r="AC264" s="471"/>
      <c r="AD264" s="471"/>
      <c r="AE264" s="472"/>
      <c r="AF264" s="473"/>
      <c r="AG264" s="471"/>
      <c r="AH264" s="474" t="str">
        <f t="shared" si="350"/>
        <v>16</v>
      </c>
      <c r="AI264" s="475" t="str">
        <f t="shared" si="351"/>
        <v>16</v>
      </c>
      <c r="AJ264" s="476"/>
      <c r="AK264" s="659"/>
      <c r="AL264" s="634">
        <f t="shared" si="352"/>
        <v>1</v>
      </c>
      <c r="AM264" s="634">
        <f t="shared" si="353"/>
        <v>0</v>
      </c>
      <c r="AN264" s="635">
        <f t="shared" si="354"/>
        <v>0</v>
      </c>
      <c r="AO264" s="636">
        <f t="shared" si="368"/>
        <v>1</v>
      </c>
      <c r="AP264" s="634">
        <f t="shared" si="355"/>
        <v>1</v>
      </c>
      <c r="AQ264" s="634">
        <f t="shared" si="356"/>
        <v>0</v>
      </c>
      <c r="AR264" s="634">
        <f t="shared" si="357"/>
        <v>0</v>
      </c>
      <c r="AS264" s="637">
        <f t="shared" si="369"/>
        <v>1</v>
      </c>
      <c r="AT264" s="638" t="str">
        <f t="shared" si="370"/>
        <v>F</v>
      </c>
      <c r="AU264" s="634">
        <f t="shared" si="358"/>
        <v>0</v>
      </c>
      <c r="AV264" s="634">
        <f t="shared" si="359"/>
        <v>0</v>
      </c>
      <c r="AW264" s="675" t="s">
        <v>1127</v>
      </c>
      <c r="AX264" s="639" t="str">
        <f t="shared" si="360"/>
        <v>16Yes</v>
      </c>
      <c r="AY264" s="639" t="str">
        <f t="shared" si="361"/>
        <v>16No</v>
      </c>
      <c r="AZ264" s="639" t="str">
        <f t="shared" si="362"/>
        <v>16No</v>
      </c>
      <c r="BA264" s="634" t="str">
        <f t="shared" si="363"/>
        <v>16X</v>
      </c>
      <c r="BB264" s="634" t="str">
        <f t="shared" si="364"/>
        <v>16</v>
      </c>
      <c r="BC264" s="634" t="str">
        <f t="shared" si="365"/>
        <v>16</v>
      </c>
      <c r="BD264" s="640" t="str">
        <f t="shared" si="381"/>
        <v xml:space="preserve"> </v>
      </c>
      <c r="BE264" s="640" t="str">
        <f t="shared" si="382"/>
        <v xml:space="preserve"> </v>
      </c>
      <c r="BF264" s="640" t="str">
        <f t="shared" si="383"/>
        <v xml:space="preserve"> </v>
      </c>
      <c r="BG264" s="640" t="str">
        <f t="shared" si="384"/>
        <v xml:space="preserve"> </v>
      </c>
      <c r="BH264" s="640" t="str">
        <f t="shared" si="385"/>
        <v xml:space="preserve"> </v>
      </c>
      <c r="BI264" s="677" t="str">
        <f t="shared" si="386"/>
        <v xml:space="preserve"> </v>
      </c>
      <c r="BJ264" s="640" t="str">
        <f t="shared" si="387"/>
        <v xml:space="preserve"> </v>
      </c>
      <c r="BK264" s="305" t="str">
        <f t="shared" si="388"/>
        <v xml:space="preserve"> </v>
      </c>
      <c r="BL264" s="523" t="str">
        <f t="shared" si="366"/>
        <v>F</v>
      </c>
      <c r="BM264" s="640" t="str">
        <f t="shared" si="389"/>
        <v xml:space="preserve"> </v>
      </c>
      <c r="BN264" s="640" t="str">
        <f t="shared" si="390"/>
        <v xml:space="preserve"> </v>
      </c>
      <c r="BO264" s="640" t="str">
        <f t="shared" si="391"/>
        <v xml:space="preserve"> </v>
      </c>
      <c r="BP264" s="640" t="str">
        <f t="shared" si="392"/>
        <v xml:space="preserve"> </v>
      </c>
      <c r="BQ264" s="640" t="str">
        <f t="shared" si="393"/>
        <v xml:space="preserve"> </v>
      </c>
      <c r="BR264" s="634">
        <f t="shared" si="394"/>
        <v>0</v>
      </c>
      <c r="BS264" s="728"/>
      <c r="BT264" s="640" t="str">
        <f t="shared" si="395"/>
        <v xml:space="preserve"> </v>
      </c>
    </row>
    <row r="265" spans="1:72" s="47" customFormat="1" ht="15" customHeight="1" x14ac:dyDescent="0.3">
      <c r="A265" s="43" t="s">
        <v>231</v>
      </c>
      <c r="B265" s="123" t="s">
        <v>252</v>
      </c>
      <c r="C265" s="134" t="str">
        <f>IF(VLOOKUP(B265,'Pivot Table'!$B$5:$G$2000,3,FALSE)=1,"Yes","No")</f>
        <v>Yes</v>
      </c>
      <c r="D265" s="170" t="str">
        <f t="shared" si="344"/>
        <v>Yes</v>
      </c>
      <c r="E265" s="170"/>
      <c r="F265" s="214">
        <v>41760</v>
      </c>
      <c r="G265" s="118" t="s">
        <v>1127</v>
      </c>
      <c r="H265" s="118" t="s">
        <v>1127</v>
      </c>
      <c r="I265" s="170"/>
      <c r="J265" s="170" t="s">
        <v>713</v>
      </c>
      <c r="K265" s="45" t="str">
        <f t="shared" si="345"/>
        <v>16</v>
      </c>
      <c r="L265" s="45" t="str">
        <f t="shared" si="346"/>
        <v>16X</v>
      </c>
      <c r="M265" s="106">
        <v>41913</v>
      </c>
      <c r="N265" s="252"/>
      <c r="O265" s="135" t="str">
        <f>IF(VLOOKUP(B265,'Pivot Table'!$B$5:$G$2000,2,FALSE)=1,"Yes","No")</f>
        <v>Yes</v>
      </c>
      <c r="P265" s="177" t="str">
        <f t="shared" si="347"/>
        <v>Yes</v>
      </c>
      <c r="Q265" s="177"/>
      <c r="R265" s="177"/>
      <c r="S265" s="46" t="s">
        <v>1127</v>
      </c>
      <c r="T265" s="177"/>
      <c r="U265" s="177" t="s">
        <v>713</v>
      </c>
      <c r="V265" s="135" t="str">
        <f t="shared" si="348"/>
        <v>16</v>
      </c>
      <c r="W265" s="150" t="str">
        <f t="shared" si="349"/>
        <v>16X</v>
      </c>
      <c r="X265" s="107">
        <v>41913</v>
      </c>
      <c r="Y265" s="219"/>
      <c r="Z265" s="192" t="str">
        <f>IF(VLOOKUP(B265,'Pivot Table'!$B$5:$G$2000,5,FALSE)=1,"Yes","No")</f>
        <v>No</v>
      </c>
      <c r="AA265" s="192" t="str">
        <f>IF(VLOOKUP(B265,'Pivot Table'!$B$5:$G$2000,4,FALSE)=1,"Yes","No")</f>
        <v>No</v>
      </c>
      <c r="AB265" s="190" t="str">
        <f t="shared" si="367"/>
        <v xml:space="preserve"> </v>
      </c>
      <c r="AC265" s="190"/>
      <c r="AD265" s="190"/>
      <c r="AE265" s="191"/>
      <c r="AF265" s="206"/>
      <c r="AG265" s="190"/>
      <c r="AH265" s="189" t="str">
        <f t="shared" si="350"/>
        <v>16</v>
      </c>
      <c r="AI265" s="196" t="str">
        <f t="shared" si="351"/>
        <v>16</v>
      </c>
      <c r="AJ265" s="206"/>
      <c r="AK265" s="651" t="s">
        <v>1675</v>
      </c>
      <c r="AL265" s="634">
        <f t="shared" si="352"/>
        <v>1</v>
      </c>
      <c r="AM265" s="634">
        <f t="shared" si="353"/>
        <v>1</v>
      </c>
      <c r="AN265" s="635">
        <f t="shared" si="354"/>
        <v>0</v>
      </c>
      <c r="AO265" s="636">
        <f t="shared" si="368"/>
        <v>2</v>
      </c>
      <c r="AP265" s="634">
        <f t="shared" si="355"/>
        <v>1</v>
      </c>
      <c r="AQ265" s="634">
        <f t="shared" si="356"/>
        <v>1</v>
      </c>
      <c r="AR265" s="634">
        <f t="shared" si="357"/>
        <v>0</v>
      </c>
      <c r="AS265" s="637">
        <f t="shared" si="369"/>
        <v>2</v>
      </c>
      <c r="AT265" s="638" t="str">
        <f t="shared" si="370"/>
        <v>F</v>
      </c>
      <c r="AU265" s="634">
        <f t="shared" si="358"/>
        <v>0</v>
      </c>
      <c r="AV265" s="634">
        <f t="shared" si="359"/>
        <v>0</v>
      </c>
      <c r="AW265" s="675" t="s">
        <v>1127</v>
      </c>
      <c r="AX265" s="639" t="str">
        <f t="shared" si="360"/>
        <v>16Yes</v>
      </c>
      <c r="AY265" s="639" t="str">
        <f t="shared" si="361"/>
        <v>16Yes</v>
      </c>
      <c r="AZ265" s="639" t="str">
        <f t="shared" si="362"/>
        <v>16No</v>
      </c>
      <c r="BA265" s="634" t="str">
        <f t="shared" si="363"/>
        <v>16X</v>
      </c>
      <c r="BB265" s="634" t="str">
        <f t="shared" si="364"/>
        <v>16X</v>
      </c>
      <c r="BC265" s="634" t="str">
        <f t="shared" si="365"/>
        <v>16</v>
      </c>
      <c r="BD265" s="640" t="str">
        <f t="shared" si="381"/>
        <v xml:space="preserve"> </v>
      </c>
      <c r="BE265" s="640" t="str">
        <f t="shared" si="382"/>
        <v xml:space="preserve"> </v>
      </c>
      <c r="BF265" s="640" t="str">
        <f t="shared" si="383"/>
        <v xml:space="preserve"> </v>
      </c>
      <c r="BG265" s="640" t="str">
        <f t="shared" si="384"/>
        <v xml:space="preserve"> </v>
      </c>
      <c r="BH265" s="640" t="str">
        <f t="shared" si="385"/>
        <v xml:space="preserve"> </v>
      </c>
      <c r="BI265" s="677" t="str">
        <f t="shared" si="386"/>
        <v xml:space="preserve"> </v>
      </c>
      <c r="BJ265" s="640" t="str">
        <f t="shared" si="387"/>
        <v xml:space="preserve"> </v>
      </c>
      <c r="BK265" s="305" t="str">
        <f t="shared" si="388"/>
        <v xml:space="preserve"> </v>
      </c>
      <c r="BL265" s="523" t="str">
        <f t="shared" si="366"/>
        <v>F</v>
      </c>
      <c r="BM265" s="640" t="str">
        <f t="shared" si="389"/>
        <v xml:space="preserve"> </v>
      </c>
      <c r="BN265" s="640" t="str">
        <f t="shared" si="390"/>
        <v xml:space="preserve"> </v>
      </c>
      <c r="BO265" s="640" t="str">
        <f t="shared" si="391"/>
        <v xml:space="preserve"> </v>
      </c>
      <c r="BP265" s="640" t="str">
        <f t="shared" si="392"/>
        <v xml:space="preserve"> </v>
      </c>
      <c r="BQ265" s="640" t="str">
        <f t="shared" si="393"/>
        <v xml:space="preserve"> </v>
      </c>
      <c r="BR265" s="634">
        <f t="shared" si="394"/>
        <v>0</v>
      </c>
      <c r="BS265" s="728"/>
      <c r="BT265" s="640" t="str">
        <f t="shared" si="395"/>
        <v xml:space="preserve"> </v>
      </c>
    </row>
    <row r="266" spans="1:72" s="47" customFormat="1" ht="15" customHeight="1" x14ac:dyDescent="0.3">
      <c r="A266" s="43" t="s">
        <v>231</v>
      </c>
      <c r="B266" s="123" t="s">
        <v>253</v>
      </c>
      <c r="C266" s="134" t="str">
        <f>IF(VLOOKUP(B266,'Pivot Table'!$B$5:$G$2000,3,FALSE)=1,"Yes","No")</f>
        <v>Yes</v>
      </c>
      <c r="D266" s="170" t="str">
        <f t="shared" si="344"/>
        <v>Yes</v>
      </c>
      <c r="E266" s="170"/>
      <c r="F266" s="214">
        <v>41883</v>
      </c>
      <c r="G266" s="118" t="s">
        <v>1127</v>
      </c>
      <c r="H266" s="44" t="s">
        <v>1127</v>
      </c>
      <c r="I266" s="214"/>
      <c r="J266" s="170" t="s">
        <v>713</v>
      </c>
      <c r="K266" s="45" t="str">
        <f t="shared" si="345"/>
        <v>16</v>
      </c>
      <c r="L266" s="45" t="str">
        <f t="shared" si="346"/>
        <v>16X</v>
      </c>
      <c r="M266" s="214">
        <v>41913</v>
      </c>
      <c r="N266" s="252"/>
      <c r="O266" s="189" t="str">
        <f>IF(VLOOKUP(B266,'Pivot Table'!$B$5:$G$2000,2,FALSE)=1,"Yes","No")</f>
        <v>No</v>
      </c>
      <c r="P266" s="190" t="str">
        <f t="shared" si="347"/>
        <v xml:space="preserve"> </v>
      </c>
      <c r="Q266" s="190"/>
      <c r="R266" s="190"/>
      <c r="S266" s="191"/>
      <c r="T266" s="190"/>
      <c r="U266" s="190"/>
      <c r="V266" s="189" t="str">
        <f t="shared" si="348"/>
        <v>16</v>
      </c>
      <c r="W266" s="196" t="str">
        <f t="shared" si="349"/>
        <v>16</v>
      </c>
      <c r="X266" s="191"/>
      <c r="Y266" s="404"/>
      <c r="Z266" s="192" t="str">
        <f>IF(VLOOKUP(B266,'Pivot Table'!$B$5:$G$2000,5,FALSE)=1,"Yes","No")</f>
        <v>No</v>
      </c>
      <c r="AA266" s="192" t="str">
        <f>IF(VLOOKUP(B266,'Pivot Table'!$B$5:$G$2000,4,FALSE)=1,"Yes","No")</f>
        <v>No</v>
      </c>
      <c r="AB266" s="190" t="str">
        <f t="shared" si="367"/>
        <v xml:space="preserve"> </v>
      </c>
      <c r="AC266" s="190"/>
      <c r="AD266" s="190"/>
      <c r="AE266" s="191"/>
      <c r="AF266" s="190"/>
      <c r="AG266" s="190"/>
      <c r="AH266" s="189" t="str">
        <f t="shared" si="350"/>
        <v>16</v>
      </c>
      <c r="AI266" s="196" t="str">
        <f t="shared" si="351"/>
        <v>16</v>
      </c>
      <c r="AJ266" s="456"/>
      <c r="AK266" s="651"/>
      <c r="AL266" s="634">
        <f t="shared" si="352"/>
        <v>1</v>
      </c>
      <c r="AM266" s="634">
        <f t="shared" si="353"/>
        <v>0</v>
      </c>
      <c r="AN266" s="635">
        <f t="shared" si="354"/>
        <v>0</v>
      </c>
      <c r="AO266" s="636">
        <f t="shared" si="368"/>
        <v>1</v>
      </c>
      <c r="AP266" s="634">
        <f t="shared" si="355"/>
        <v>1</v>
      </c>
      <c r="AQ266" s="634">
        <f t="shared" si="356"/>
        <v>0</v>
      </c>
      <c r="AR266" s="634">
        <f t="shared" si="357"/>
        <v>0</v>
      </c>
      <c r="AS266" s="637">
        <f t="shared" si="369"/>
        <v>1</v>
      </c>
      <c r="AT266" s="638" t="str">
        <f t="shared" si="370"/>
        <v>F</v>
      </c>
      <c r="AU266" s="634">
        <f t="shared" si="358"/>
        <v>0</v>
      </c>
      <c r="AV266" s="634">
        <f t="shared" si="359"/>
        <v>0</v>
      </c>
      <c r="AW266" s="675" t="s">
        <v>1127</v>
      </c>
      <c r="AX266" s="639" t="str">
        <f t="shared" si="360"/>
        <v>16Yes</v>
      </c>
      <c r="AY266" s="639" t="str">
        <f t="shared" si="361"/>
        <v>16No</v>
      </c>
      <c r="AZ266" s="639" t="str">
        <f t="shared" si="362"/>
        <v>16No</v>
      </c>
      <c r="BA266" s="634" t="str">
        <f t="shared" si="363"/>
        <v>16X</v>
      </c>
      <c r="BB266" s="634" t="str">
        <f t="shared" si="364"/>
        <v>16</v>
      </c>
      <c r="BC266" s="634" t="str">
        <f t="shared" si="365"/>
        <v>16</v>
      </c>
      <c r="BD266" s="640" t="str">
        <f t="shared" si="381"/>
        <v xml:space="preserve"> </v>
      </c>
      <c r="BE266" s="640" t="str">
        <f t="shared" si="382"/>
        <v xml:space="preserve"> </v>
      </c>
      <c r="BF266" s="640" t="str">
        <f t="shared" si="383"/>
        <v xml:space="preserve"> </v>
      </c>
      <c r="BG266" s="640" t="str">
        <f t="shared" si="384"/>
        <v xml:space="preserve"> </v>
      </c>
      <c r="BH266" s="640" t="str">
        <f t="shared" si="385"/>
        <v xml:space="preserve"> </v>
      </c>
      <c r="BI266" s="677" t="str">
        <f t="shared" si="386"/>
        <v xml:space="preserve"> </v>
      </c>
      <c r="BJ266" s="640" t="str">
        <f t="shared" si="387"/>
        <v xml:space="preserve"> </v>
      </c>
      <c r="BK266" s="305" t="str">
        <f t="shared" si="388"/>
        <v xml:space="preserve"> </v>
      </c>
      <c r="BL266" s="523" t="str">
        <f t="shared" si="366"/>
        <v>F</v>
      </c>
      <c r="BM266" s="640" t="str">
        <f t="shared" si="389"/>
        <v xml:space="preserve"> </v>
      </c>
      <c r="BN266" s="640" t="str">
        <f t="shared" si="390"/>
        <v xml:space="preserve"> </v>
      </c>
      <c r="BO266" s="640" t="str">
        <f t="shared" si="391"/>
        <v xml:space="preserve"> </v>
      </c>
      <c r="BP266" s="640" t="str">
        <f t="shared" si="392"/>
        <v xml:space="preserve"> </v>
      </c>
      <c r="BQ266" s="640" t="str">
        <f t="shared" si="393"/>
        <v xml:space="preserve"> </v>
      </c>
      <c r="BR266" s="634">
        <f t="shared" si="394"/>
        <v>0</v>
      </c>
      <c r="BS266" s="728"/>
      <c r="BT266" s="640" t="str">
        <f t="shared" si="395"/>
        <v xml:space="preserve"> </v>
      </c>
    </row>
    <row r="267" spans="1:72" s="47" customFormat="1" ht="15" customHeight="1" x14ac:dyDescent="0.3">
      <c r="A267" s="43" t="s">
        <v>231</v>
      </c>
      <c r="B267" s="123" t="s">
        <v>254</v>
      </c>
      <c r="C267" s="134" t="str">
        <f>IF(VLOOKUP(B267,'Pivot Table'!$B$5:$G$2000,3,FALSE)=1,"Yes","No")</f>
        <v>Yes</v>
      </c>
      <c r="D267" s="170" t="str">
        <f t="shared" si="344"/>
        <v>Yes</v>
      </c>
      <c r="E267" s="170" t="s">
        <v>1127</v>
      </c>
      <c r="F267" s="214">
        <v>41852</v>
      </c>
      <c r="G267" s="118" t="s">
        <v>1127</v>
      </c>
      <c r="H267" s="118" t="s">
        <v>1127</v>
      </c>
      <c r="I267" s="214"/>
      <c r="J267" s="170" t="s">
        <v>713</v>
      </c>
      <c r="K267" s="45" t="str">
        <f t="shared" ref="K267:K333" si="396">A267&amp;E267</f>
        <v>16Y</v>
      </c>
      <c r="L267" s="45" t="str">
        <f t="shared" ref="L267:L333" si="397">A267&amp;J267</f>
        <v>16X</v>
      </c>
      <c r="M267" s="106">
        <v>42217</v>
      </c>
      <c r="N267" s="252" t="s">
        <v>1929</v>
      </c>
      <c r="O267" s="189" t="str">
        <f>IF(VLOOKUP(B267,'Pivot Table'!$B$5:$G$2000,2,FALSE)=1,"Yes","No")</f>
        <v>No</v>
      </c>
      <c r="P267" s="190" t="str">
        <f t="shared" ref="P267:P333" si="398">IF(Q267="X","In Progress",IF(U267="x","Yes"," "))</f>
        <v xml:space="preserve"> </v>
      </c>
      <c r="Q267" s="190"/>
      <c r="R267" s="190"/>
      <c r="S267" s="191"/>
      <c r="T267" s="190"/>
      <c r="U267" s="190"/>
      <c r="V267" s="189" t="str">
        <f t="shared" ref="V267:V333" si="399">A267&amp;Q267</f>
        <v>16</v>
      </c>
      <c r="W267" s="196" t="str">
        <f t="shared" ref="W267:W333" si="400">A267&amp;U267</f>
        <v>16</v>
      </c>
      <c r="X267" s="191"/>
      <c r="Y267" s="404"/>
      <c r="Z267" s="207" t="str">
        <f>IF(VLOOKUP(B267,'Pivot Table'!$B$5:$G$2000,5,FALSE)=1,"Yes","No")</f>
        <v>Yes</v>
      </c>
      <c r="AA267" s="207" t="str">
        <f>IF(VLOOKUP(B267,'Pivot Table'!$B$5:$G$2000,4,FALSE)=1,"Yes","No")</f>
        <v>No</v>
      </c>
      <c r="AB267" s="185" t="str">
        <f t="shared" si="367"/>
        <v>Yes</v>
      </c>
      <c r="AC267" s="185" t="s">
        <v>1127</v>
      </c>
      <c r="AD267" s="185"/>
      <c r="AE267" s="363" t="s">
        <v>1127</v>
      </c>
      <c r="AF267" s="273"/>
      <c r="AG267" s="181" t="s">
        <v>713</v>
      </c>
      <c r="AH267" s="208" t="str">
        <f t="shared" ref="AH267:AH333" si="401">A267&amp;AC267</f>
        <v>16Y</v>
      </c>
      <c r="AI267" s="209" t="str">
        <f t="shared" ref="AI267:AI333" si="402">A267&amp;AG267</f>
        <v>16X</v>
      </c>
      <c r="AJ267" s="273">
        <v>42217</v>
      </c>
      <c r="AK267" s="660" t="s">
        <v>1930</v>
      </c>
      <c r="AL267" s="634">
        <f t="shared" ref="AL267:AL333" si="403">IF(C267="yes",1,0)</f>
        <v>1</v>
      </c>
      <c r="AM267" s="634">
        <f t="shared" ref="AM267:AM333" si="404">IF(O267="yes",1,0)</f>
        <v>0</v>
      </c>
      <c r="AN267" s="635">
        <f t="shared" ref="AN267:AN333" si="405">IF(Z267="yes",1,IF(AA267="yes",1,0))</f>
        <v>1</v>
      </c>
      <c r="AO267" s="636">
        <f t="shared" si="368"/>
        <v>2</v>
      </c>
      <c r="AP267" s="634">
        <f t="shared" ref="AP267:AP333" si="406">IF(J267="x",1,0)</f>
        <v>1</v>
      </c>
      <c r="AQ267" s="634">
        <f t="shared" ref="AQ267:AQ333" si="407">IF(U267="x",1,0)</f>
        <v>0</v>
      </c>
      <c r="AR267" s="634">
        <f t="shared" ref="AR267:AR333" si="408">IF(AG267="x",1,0)</f>
        <v>1</v>
      </c>
      <c r="AS267" s="637">
        <f t="shared" si="369"/>
        <v>2</v>
      </c>
      <c r="AT267" s="638" t="str">
        <f t="shared" si="370"/>
        <v>F</v>
      </c>
      <c r="AU267" s="634">
        <f t="shared" ref="AU267:AU333" si="409">IF(E267="x",1,0)</f>
        <v>0</v>
      </c>
      <c r="AV267" s="634">
        <f t="shared" si="359"/>
        <v>0</v>
      </c>
      <c r="AW267" s="675" t="s">
        <v>1127</v>
      </c>
      <c r="AX267" s="639" t="str">
        <f t="shared" si="360"/>
        <v>16Yes</v>
      </c>
      <c r="AY267" s="639" t="str">
        <f t="shared" si="361"/>
        <v>16No</v>
      </c>
      <c r="AZ267" s="639" t="str">
        <f t="shared" si="362"/>
        <v>16Yes</v>
      </c>
      <c r="BA267" s="634" t="str">
        <f t="shared" si="363"/>
        <v>16X</v>
      </c>
      <c r="BB267" s="634" t="str">
        <f t="shared" si="364"/>
        <v>16</v>
      </c>
      <c r="BC267" s="634" t="str">
        <f t="shared" si="365"/>
        <v>16X</v>
      </c>
      <c r="BD267" s="640" t="str">
        <f t="shared" si="381"/>
        <v xml:space="preserve"> </v>
      </c>
      <c r="BE267" s="640" t="str">
        <f t="shared" si="382"/>
        <v xml:space="preserve"> </v>
      </c>
      <c r="BF267" s="640" t="str">
        <f t="shared" si="383"/>
        <v xml:space="preserve"> </v>
      </c>
      <c r="BG267" s="640" t="str">
        <f t="shared" si="384"/>
        <v xml:space="preserve"> </v>
      </c>
      <c r="BH267" s="640" t="str">
        <f t="shared" si="385"/>
        <v xml:space="preserve"> </v>
      </c>
      <c r="BI267" s="677" t="str">
        <f t="shared" si="386"/>
        <v xml:space="preserve"> </v>
      </c>
      <c r="BJ267" s="640" t="str">
        <f t="shared" si="387"/>
        <v xml:space="preserve"> </v>
      </c>
      <c r="BK267" s="305" t="str">
        <f t="shared" si="388"/>
        <v xml:space="preserve"> </v>
      </c>
      <c r="BL267" s="523" t="str">
        <f t="shared" si="366"/>
        <v>F</v>
      </c>
      <c r="BM267" s="640" t="str">
        <f t="shared" si="389"/>
        <v xml:space="preserve"> </v>
      </c>
      <c r="BN267" s="640" t="str">
        <f t="shared" si="390"/>
        <v xml:space="preserve"> </v>
      </c>
      <c r="BO267" s="640" t="str">
        <f t="shared" si="391"/>
        <v xml:space="preserve"> </v>
      </c>
      <c r="BP267" s="640" t="str">
        <f t="shared" si="392"/>
        <v xml:space="preserve"> </v>
      </c>
      <c r="BQ267" s="640" t="str">
        <f t="shared" si="393"/>
        <v xml:space="preserve"> </v>
      </c>
      <c r="BR267" s="634">
        <f t="shared" si="394"/>
        <v>0</v>
      </c>
      <c r="BS267" s="728"/>
      <c r="BT267" s="640" t="str">
        <f t="shared" si="395"/>
        <v xml:space="preserve"> </v>
      </c>
    </row>
    <row r="268" spans="1:72" s="47" customFormat="1" ht="15" customHeight="1" x14ac:dyDescent="0.3">
      <c r="A268" s="43" t="s">
        <v>231</v>
      </c>
      <c r="B268" s="123" t="s">
        <v>255</v>
      </c>
      <c r="C268" s="134" t="str">
        <f>IF(VLOOKUP(B268,'Pivot Table'!$B$5:$G$2000,3,FALSE)=1,"Yes","No")</f>
        <v>Yes</v>
      </c>
      <c r="D268" s="170" t="str">
        <f t="shared" ref="D268:D333" si="410">IF(E268="X","In Progress",IF(J268="x","Yes"," "))</f>
        <v>Yes</v>
      </c>
      <c r="E268" s="170"/>
      <c r="F268" s="214">
        <v>41760</v>
      </c>
      <c r="G268" s="118" t="s">
        <v>1127</v>
      </c>
      <c r="H268" s="118" t="s">
        <v>1127</v>
      </c>
      <c r="I268" s="170"/>
      <c r="J268" s="170" t="s">
        <v>713</v>
      </c>
      <c r="K268" s="45" t="str">
        <f t="shared" si="396"/>
        <v>16</v>
      </c>
      <c r="L268" s="45" t="str">
        <f t="shared" si="397"/>
        <v>16X</v>
      </c>
      <c r="M268" s="106">
        <v>41883</v>
      </c>
      <c r="N268" s="252"/>
      <c r="O268" s="135" t="str">
        <f>IF(VLOOKUP(B268,'Pivot Table'!$B$5:$G$2000,2,FALSE)=1,"Yes","No")</f>
        <v>Yes</v>
      </c>
      <c r="P268" s="177" t="str">
        <f t="shared" si="398"/>
        <v>Yes</v>
      </c>
      <c r="Q268" s="177"/>
      <c r="R268" s="107">
        <v>41791</v>
      </c>
      <c r="S268" s="46" t="s">
        <v>1127</v>
      </c>
      <c r="T268" s="177"/>
      <c r="U268" s="177" t="s">
        <v>713</v>
      </c>
      <c r="V268" s="135" t="str">
        <f t="shared" si="399"/>
        <v>16</v>
      </c>
      <c r="W268" s="150" t="str">
        <f t="shared" si="400"/>
        <v>16X</v>
      </c>
      <c r="X268" s="107">
        <v>41883</v>
      </c>
      <c r="Y268" s="219"/>
      <c r="Z268" s="192" t="str">
        <f>IF(VLOOKUP(B268,'Pivot Table'!$B$5:$G$2000,5,FALSE)=1,"Yes","No")</f>
        <v>No</v>
      </c>
      <c r="AA268" s="192" t="str">
        <f>IF(VLOOKUP(B268,'Pivot Table'!$B$5:$G$2000,4,FALSE)=1,"Yes","No")</f>
        <v>No</v>
      </c>
      <c r="AB268" s="190" t="str">
        <f t="shared" si="367"/>
        <v xml:space="preserve"> </v>
      </c>
      <c r="AC268" s="190"/>
      <c r="AD268" s="190"/>
      <c r="AE268" s="191"/>
      <c r="AF268" s="206"/>
      <c r="AG268" s="190"/>
      <c r="AH268" s="189" t="str">
        <f t="shared" ref="AH268:AH271" si="411">A268&amp;AC268</f>
        <v>16</v>
      </c>
      <c r="AI268" s="196" t="str">
        <f t="shared" ref="AI268:AI271" si="412">A268&amp;AG268</f>
        <v>16</v>
      </c>
      <c r="AJ268" s="488"/>
      <c r="AK268" s="659" t="s">
        <v>1676</v>
      </c>
      <c r="AL268" s="634">
        <f t="shared" si="403"/>
        <v>1</v>
      </c>
      <c r="AM268" s="634">
        <f t="shared" si="404"/>
        <v>1</v>
      </c>
      <c r="AN268" s="635">
        <f t="shared" si="405"/>
        <v>0</v>
      </c>
      <c r="AO268" s="636">
        <f t="shared" si="368"/>
        <v>2</v>
      </c>
      <c r="AP268" s="634">
        <f t="shared" si="406"/>
        <v>1</v>
      </c>
      <c r="AQ268" s="634">
        <f t="shared" si="407"/>
        <v>1</v>
      </c>
      <c r="AR268" s="634">
        <f t="shared" si="408"/>
        <v>0</v>
      </c>
      <c r="AS268" s="637">
        <f t="shared" si="369"/>
        <v>2</v>
      </c>
      <c r="AT268" s="638" t="str">
        <f t="shared" si="370"/>
        <v>F</v>
      </c>
      <c r="AU268" s="634">
        <f t="shared" si="409"/>
        <v>0</v>
      </c>
      <c r="AV268" s="634">
        <f t="shared" si="359"/>
        <v>0</v>
      </c>
      <c r="AW268" s="675" t="s">
        <v>1127</v>
      </c>
      <c r="AX268" s="639" t="str">
        <f t="shared" si="360"/>
        <v>16Yes</v>
      </c>
      <c r="AY268" s="639" t="str">
        <f t="shared" si="361"/>
        <v>16Yes</v>
      </c>
      <c r="AZ268" s="639" t="str">
        <f t="shared" si="362"/>
        <v>16No</v>
      </c>
      <c r="BA268" s="634" t="str">
        <f t="shared" si="363"/>
        <v>16X</v>
      </c>
      <c r="BB268" s="634" t="str">
        <f t="shared" si="364"/>
        <v>16X</v>
      </c>
      <c r="BC268" s="634" t="str">
        <f t="shared" si="365"/>
        <v>16</v>
      </c>
      <c r="BD268" s="640" t="str">
        <f t="shared" si="381"/>
        <v xml:space="preserve"> </v>
      </c>
      <c r="BE268" s="640" t="str">
        <f t="shared" si="382"/>
        <v xml:space="preserve"> </v>
      </c>
      <c r="BF268" s="640" t="str">
        <f t="shared" si="383"/>
        <v xml:space="preserve"> </v>
      </c>
      <c r="BG268" s="640" t="str">
        <f t="shared" si="384"/>
        <v xml:space="preserve"> </v>
      </c>
      <c r="BH268" s="640" t="str">
        <f t="shared" si="385"/>
        <v xml:space="preserve"> </v>
      </c>
      <c r="BI268" s="677" t="str">
        <f t="shared" si="386"/>
        <v xml:space="preserve"> </v>
      </c>
      <c r="BJ268" s="640" t="str">
        <f t="shared" si="387"/>
        <v xml:space="preserve"> </v>
      </c>
      <c r="BK268" s="305" t="str">
        <f t="shared" si="388"/>
        <v xml:space="preserve"> </v>
      </c>
      <c r="BL268" s="523" t="str">
        <f t="shared" si="366"/>
        <v>F</v>
      </c>
      <c r="BM268" s="640" t="str">
        <f t="shared" si="389"/>
        <v xml:space="preserve"> </v>
      </c>
      <c r="BN268" s="640" t="str">
        <f t="shared" si="390"/>
        <v xml:space="preserve"> </v>
      </c>
      <c r="BO268" s="640" t="str">
        <f t="shared" si="391"/>
        <v xml:space="preserve"> </v>
      </c>
      <c r="BP268" s="640" t="str">
        <f t="shared" si="392"/>
        <v xml:space="preserve"> </v>
      </c>
      <c r="BQ268" s="640" t="str">
        <f t="shared" si="393"/>
        <v xml:space="preserve"> </v>
      </c>
      <c r="BR268" s="634">
        <f t="shared" si="394"/>
        <v>0</v>
      </c>
      <c r="BS268" s="728"/>
      <c r="BT268" s="640" t="str">
        <f t="shared" si="395"/>
        <v xml:space="preserve"> </v>
      </c>
    </row>
    <row r="269" spans="1:72" s="47" customFormat="1" ht="15" customHeight="1" x14ac:dyDescent="0.3">
      <c r="A269" s="43" t="s">
        <v>231</v>
      </c>
      <c r="B269" s="123" t="s">
        <v>256</v>
      </c>
      <c r="C269" s="134" t="str">
        <f>IF(VLOOKUP(B269,'Pivot Table'!$B$5:$G$2000,3,FALSE)=1,"Yes","No")</f>
        <v>Yes</v>
      </c>
      <c r="D269" s="170" t="str">
        <f t="shared" si="410"/>
        <v>Yes</v>
      </c>
      <c r="E269" s="170"/>
      <c r="F269" s="214">
        <v>41852</v>
      </c>
      <c r="G269" s="118" t="s">
        <v>1127</v>
      </c>
      <c r="H269" s="118" t="s">
        <v>1127</v>
      </c>
      <c r="I269" s="214"/>
      <c r="J269" s="170" t="s">
        <v>713</v>
      </c>
      <c r="K269" s="45" t="str">
        <f t="shared" si="396"/>
        <v>16</v>
      </c>
      <c r="L269" s="45" t="str">
        <f t="shared" si="397"/>
        <v>16X</v>
      </c>
      <c r="M269" s="214">
        <v>41913</v>
      </c>
      <c r="N269" s="186"/>
      <c r="O269" s="135" t="str">
        <f>IF(VLOOKUP(B269,'Pivot Table'!$B$5:$G$2000,2,FALSE)=1,"Yes","No")</f>
        <v>Yes</v>
      </c>
      <c r="P269" s="177" t="str">
        <f t="shared" si="398"/>
        <v>Yes</v>
      </c>
      <c r="Q269" s="177"/>
      <c r="R269" s="107">
        <v>41852</v>
      </c>
      <c r="S269" s="46" t="s">
        <v>1127</v>
      </c>
      <c r="T269" s="107"/>
      <c r="U269" s="177" t="s">
        <v>713</v>
      </c>
      <c r="V269" s="135" t="str">
        <f t="shared" ref="V269:V271" si="413">A269&amp;Q269</f>
        <v>16</v>
      </c>
      <c r="W269" s="150" t="str">
        <f t="shared" ref="W269:W271" si="414">A269&amp;U269</f>
        <v>16X</v>
      </c>
      <c r="X269" s="107">
        <v>41913</v>
      </c>
      <c r="Y269" s="219"/>
      <c r="Z269" s="136" t="str">
        <f>IF(VLOOKUP(B269,'Pivot Table'!$B$5:$G$2000,5,FALSE)=1,"Yes","No")</f>
        <v>Yes</v>
      </c>
      <c r="AA269" s="136" t="str">
        <f>IF(VLOOKUP(B269,'Pivot Table'!$B$5:$G$2000,4,FALSE)=1,"Yes","No")</f>
        <v>No</v>
      </c>
      <c r="AB269" s="181" t="str">
        <f t="shared" si="367"/>
        <v>Yes</v>
      </c>
      <c r="AC269" s="185"/>
      <c r="AD269" s="181"/>
      <c r="AE269" s="241" t="s">
        <v>1127</v>
      </c>
      <c r="AF269" s="362"/>
      <c r="AG269" s="181" t="s">
        <v>713</v>
      </c>
      <c r="AH269" s="133" t="str">
        <f t="shared" si="411"/>
        <v>16</v>
      </c>
      <c r="AI269" s="151" t="str">
        <f t="shared" si="412"/>
        <v>16X</v>
      </c>
      <c r="AJ269" s="460">
        <v>41913</v>
      </c>
      <c r="AK269" s="650"/>
      <c r="AL269" s="634">
        <f t="shared" si="403"/>
        <v>1</v>
      </c>
      <c r="AM269" s="634">
        <f t="shared" si="404"/>
        <v>1</v>
      </c>
      <c r="AN269" s="635">
        <f t="shared" si="405"/>
        <v>1</v>
      </c>
      <c r="AO269" s="636">
        <f t="shared" si="368"/>
        <v>3</v>
      </c>
      <c r="AP269" s="634">
        <f t="shared" si="406"/>
        <v>1</v>
      </c>
      <c r="AQ269" s="634">
        <f t="shared" si="407"/>
        <v>1</v>
      </c>
      <c r="AR269" s="634">
        <f t="shared" si="408"/>
        <v>1</v>
      </c>
      <c r="AS269" s="637">
        <f t="shared" si="369"/>
        <v>3</v>
      </c>
      <c r="AT269" s="638" t="str">
        <f t="shared" si="370"/>
        <v>F</v>
      </c>
      <c r="AU269" s="634">
        <f t="shared" si="409"/>
        <v>0</v>
      </c>
      <c r="AV269" s="634">
        <f t="shared" si="359"/>
        <v>0</v>
      </c>
      <c r="AW269" s="675" t="s">
        <v>1127</v>
      </c>
      <c r="AX269" s="639" t="str">
        <f t="shared" si="360"/>
        <v>16Yes</v>
      </c>
      <c r="AY269" s="639" t="str">
        <f t="shared" si="361"/>
        <v>16Yes</v>
      </c>
      <c r="AZ269" s="639" t="str">
        <f t="shared" si="362"/>
        <v>16Yes</v>
      </c>
      <c r="BA269" s="634" t="str">
        <f t="shared" si="363"/>
        <v>16X</v>
      </c>
      <c r="BB269" s="634" t="str">
        <f t="shared" si="364"/>
        <v>16X</v>
      </c>
      <c r="BC269" s="634" t="str">
        <f t="shared" si="365"/>
        <v>16X</v>
      </c>
      <c r="BD269" s="640" t="str">
        <f t="shared" si="381"/>
        <v xml:space="preserve"> </v>
      </c>
      <c r="BE269" s="640" t="str">
        <f t="shared" si="382"/>
        <v xml:space="preserve"> </v>
      </c>
      <c r="BF269" s="640" t="str">
        <f t="shared" si="383"/>
        <v xml:space="preserve"> </v>
      </c>
      <c r="BG269" s="640" t="str">
        <f t="shared" si="384"/>
        <v xml:space="preserve"> </v>
      </c>
      <c r="BH269" s="640" t="str">
        <f t="shared" si="385"/>
        <v xml:space="preserve"> </v>
      </c>
      <c r="BI269" s="677" t="str">
        <f t="shared" si="386"/>
        <v xml:space="preserve"> </v>
      </c>
      <c r="BJ269" s="640" t="str">
        <f t="shared" si="387"/>
        <v xml:space="preserve"> </v>
      </c>
      <c r="BK269" s="305" t="str">
        <f t="shared" si="388"/>
        <v xml:space="preserve"> </v>
      </c>
      <c r="BL269" s="523" t="str">
        <f t="shared" si="366"/>
        <v>F</v>
      </c>
      <c r="BM269" s="640" t="str">
        <f t="shared" si="389"/>
        <v xml:space="preserve"> </v>
      </c>
      <c r="BN269" s="640" t="str">
        <f t="shared" si="390"/>
        <v xml:space="preserve"> </v>
      </c>
      <c r="BO269" s="640" t="str">
        <f t="shared" si="391"/>
        <v xml:space="preserve"> </v>
      </c>
      <c r="BP269" s="640" t="str">
        <f t="shared" si="392"/>
        <v xml:space="preserve"> </v>
      </c>
      <c r="BQ269" s="640" t="str">
        <f t="shared" si="393"/>
        <v xml:space="preserve"> </v>
      </c>
      <c r="BR269" s="634">
        <f t="shared" si="394"/>
        <v>0</v>
      </c>
      <c r="BS269" s="728"/>
      <c r="BT269" s="640" t="str">
        <f t="shared" si="395"/>
        <v xml:space="preserve"> </v>
      </c>
    </row>
    <row r="270" spans="1:72" s="47" customFormat="1" ht="15" customHeight="1" x14ac:dyDescent="0.3">
      <c r="A270" s="43" t="s">
        <v>231</v>
      </c>
      <c r="B270" s="123" t="s">
        <v>257</v>
      </c>
      <c r="C270" s="134" t="str">
        <f>IF(VLOOKUP(B270,'Pivot Table'!$B$5:$G$2000,3,FALSE)=1,"Yes","No")</f>
        <v>Yes</v>
      </c>
      <c r="D270" s="170" t="str">
        <f t="shared" si="410"/>
        <v>Yes</v>
      </c>
      <c r="E270" s="170"/>
      <c r="F270" s="214">
        <v>41852</v>
      </c>
      <c r="G270" s="118" t="s">
        <v>1127</v>
      </c>
      <c r="H270" s="118" t="s">
        <v>1127</v>
      </c>
      <c r="I270" s="214"/>
      <c r="J270" s="170" t="s">
        <v>713</v>
      </c>
      <c r="K270" s="45" t="str">
        <f t="shared" si="396"/>
        <v>16</v>
      </c>
      <c r="L270" s="45" t="str">
        <f t="shared" si="397"/>
        <v>16X</v>
      </c>
      <c r="M270" s="214">
        <v>41913</v>
      </c>
      <c r="N270" s="186"/>
      <c r="O270" s="135" t="str">
        <f>IF(VLOOKUP(B270,'Pivot Table'!$B$5:$G$2000,2,FALSE)=1,"Yes","No")</f>
        <v>Yes</v>
      </c>
      <c r="P270" s="177" t="str">
        <f t="shared" si="398"/>
        <v>Yes</v>
      </c>
      <c r="Q270" s="177"/>
      <c r="R270" s="107">
        <v>41852</v>
      </c>
      <c r="S270" s="46" t="s">
        <v>1127</v>
      </c>
      <c r="T270" s="107"/>
      <c r="U270" s="177" t="s">
        <v>713</v>
      </c>
      <c r="V270" s="135" t="str">
        <f t="shared" si="413"/>
        <v>16</v>
      </c>
      <c r="W270" s="150" t="str">
        <f t="shared" si="414"/>
        <v>16X</v>
      </c>
      <c r="X270" s="107">
        <v>41913</v>
      </c>
      <c r="Y270" s="219"/>
      <c r="Z270" s="136" t="str">
        <f>IF(VLOOKUP(B270,'Pivot Table'!$B$5:$G$2000,5,FALSE)=1,"Yes","No")</f>
        <v>Yes</v>
      </c>
      <c r="AA270" s="136" t="str">
        <f>IF(VLOOKUP(B270,'Pivot Table'!$B$5:$G$2000,4,FALSE)=1,"Yes","No")</f>
        <v>No</v>
      </c>
      <c r="AB270" s="181" t="str">
        <f t="shared" si="367"/>
        <v>Yes</v>
      </c>
      <c r="AC270" s="181"/>
      <c r="AD270" s="181"/>
      <c r="AE270" s="241" t="s">
        <v>1127</v>
      </c>
      <c r="AF270" s="362"/>
      <c r="AG270" s="181" t="s">
        <v>713</v>
      </c>
      <c r="AH270" s="133" t="str">
        <f t="shared" si="411"/>
        <v>16</v>
      </c>
      <c r="AI270" s="151" t="str">
        <f t="shared" si="412"/>
        <v>16X</v>
      </c>
      <c r="AJ270" s="460">
        <v>41913</v>
      </c>
      <c r="AK270" s="650"/>
      <c r="AL270" s="634">
        <f t="shared" si="403"/>
        <v>1</v>
      </c>
      <c r="AM270" s="634">
        <f t="shared" si="404"/>
        <v>1</v>
      </c>
      <c r="AN270" s="635">
        <f t="shared" si="405"/>
        <v>1</v>
      </c>
      <c r="AO270" s="636">
        <f t="shared" si="368"/>
        <v>3</v>
      </c>
      <c r="AP270" s="634">
        <f t="shared" si="406"/>
        <v>1</v>
      </c>
      <c r="AQ270" s="634">
        <f t="shared" si="407"/>
        <v>1</v>
      </c>
      <c r="AR270" s="634">
        <f t="shared" si="408"/>
        <v>1</v>
      </c>
      <c r="AS270" s="637">
        <f t="shared" si="369"/>
        <v>3</v>
      </c>
      <c r="AT270" s="638" t="str">
        <f t="shared" si="370"/>
        <v>F</v>
      </c>
      <c r="AU270" s="634">
        <f t="shared" si="409"/>
        <v>0</v>
      </c>
      <c r="AV270" s="634">
        <f t="shared" si="359"/>
        <v>0</v>
      </c>
      <c r="AW270" s="675" t="s">
        <v>1127</v>
      </c>
      <c r="AX270" s="639" t="str">
        <f t="shared" si="360"/>
        <v>16Yes</v>
      </c>
      <c r="AY270" s="639" t="str">
        <f t="shared" si="361"/>
        <v>16Yes</v>
      </c>
      <c r="AZ270" s="639" t="str">
        <f t="shared" si="362"/>
        <v>16Yes</v>
      </c>
      <c r="BA270" s="634" t="str">
        <f t="shared" si="363"/>
        <v>16X</v>
      </c>
      <c r="BB270" s="634" t="str">
        <f t="shared" si="364"/>
        <v>16X</v>
      </c>
      <c r="BC270" s="634" t="str">
        <f t="shared" si="365"/>
        <v>16X</v>
      </c>
      <c r="BD270" s="640" t="str">
        <f t="shared" si="381"/>
        <v xml:space="preserve"> </v>
      </c>
      <c r="BE270" s="640" t="str">
        <f t="shared" si="382"/>
        <v xml:space="preserve"> </v>
      </c>
      <c r="BF270" s="640" t="str">
        <f t="shared" si="383"/>
        <v xml:space="preserve"> </v>
      </c>
      <c r="BG270" s="640" t="str">
        <f t="shared" si="384"/>
        <v xml:space="preserve"> </v>
      </c>
      <c r="BH270" s="640" t="str">
        <f t="shared" si="385"/>
        <v xml:space="preserve"> </v>
      </c>
      <c r="BI270" s="677" t="str">
        <f t="shared" si="386"/>
        <v xml:space="preserve"> </v>
      </c>
      <c r="BJ270" s="640" t="str">
        <f t="shared" si="387"/>
        <v xml:space="preserve"> </v>
      </c>
      <c r="BK270" s="305" t="str">
        <f t="shared" si="388"/>
        <v xml:space="preserve"> </v>
      </c>
      <c r="BL270" s="523" t="str">
        <f t="shared" si="366"/>
        <v>F</v>
      </c>
      <c r="BM270" s="640" t="str">
        <f t="shared" si="389"/>
        <v xml:space="preserve"> </v>
      </c>
      <c r="BN270" s="640" t="str">
        <f t="shared" si="390"/>
        <v xml:space="preserve"> </v>
      </c>
      <c r="BO270" s="640" t="str">
        <f t="shared" si="391"/>
        <v xml:space="preserve"> </v>
      </c>
      <c r="BP270" s="640" t="str">
        <f t="shared" si="392"/>
        <v xml:space="preserve"> </v>
      </c>
      <c r="BQ270" s="640" t="str">
        <f t="shared" si="393"/>
        <v xml:space="preserve"> </v>
      </c>
      <c r="BR270" s="634">
        <f t="shared" si="394"/>
        <v>0</v>
      </c>
      <c r="BS270" s="728"/>
      <c r="BT270" s="640" t="str">
        <f t="shared" si="395"/>
        <v xml:space="preserve"> </v>
      </c>
    </row>
    <row r="271" spans="1:72" s="47" customFormat="1" ht="15" customHeight="1" x14ac:dyDescent="0.3">
      <c r="A271" s="43" t="s">
        <v>231</v>
      </c>
      <c r="B271" s="123" t="s">
        <v>258</v>
      </c>
      <c r="C271" s="134" t="str">
        <f>IF(VLOOKUP(B271,'Pivot Table'!$B$5:$G$2000,3,FALSE)=1,"Yes","No")</f>
        <v>Yes</v>
      </c>
      <c r="D271" s="170" t="str">
        <f t="shared" si="410"/>
        <v>Yes</v>
      </c>
      <c r="E271" s="170"/>
      <c r="F271" s="214">
        <v>41883</v>
      </c>
      <c r="G271" s="118" t="s">
        <v>1127</v>
      </c>
      <c r="H271" s="118" t="s">
        <v>1127</v>
      </c>
      <c r="I271" s="214"/>
      <c r="J271" s="170" t="s">
        <v>713</v>
      </c>
      <c r="K271" s="45" t="str">
        <f t="shared" si="396"/>
        <v>16</v>
      </c>
      <c r="L271" s="45" t="str">
        <f t="shared" si="397"/>
        <v>16X</v>
      </c>
      <c r="M271" s="214">
        <v>41913</v>
      </c>
      <c r="N271" s="186"/>
      <c r="O271" s="135" t="str">
        <f>IF(VLOOKUP(B271,'Pivot Table'!$B$5:$G$2000,2,FALSE)=1,"Yes","No")</f>
        <v>Yes</v>
      </c>
      <c r="P271" s="177" t="str">
        <f t="shared" si="398"/>
        <v>Yes</v>
      </c>
      <c r="Q271" s="177"/>
      <c r="R271" s="107">
        <v>41883</v>
      </c>
      <c r="S271" s="46" t="s">
        <v>1127</v>
      </c>
      <c r="T271" s="107"/>
      <c r="U271" s="177" t="s">
        <v>713</v>
      </c>
      <c r="V271" s="135" t="str">
        <f t="shared" si="413"/>
        <v>16</v>
      </c>
      <c r="W271" s="150" t="str">
        <f t="shared" si="414"/>
        <v>16X</v>
      </c>
      <c r="X271" s="107">
        <v>41913</v>
      </c>
      <c r="Y271" s="219" t="s">
        <v>1451</v>
      </c>
      <c r="Z271" s="136" t="str">
        <f>IF(VLOOKUP(B271,'Pivot Table'!$B$5:$G$2000,5,FALSE)=1,"Yes","No")</f>
        <v>Yes</v>
      </c>
      <c r="AA271" s="136" t="str">
        <f>IF(VLOOKUP(B271,'Pivot Table'!$B$5:$G$2000,4,FALSE)=1,"Yes","No")</f>
        <v>No</v>
      </c>
      <c r="AB271" s="181" t="str">
        <f t="shared" si="367"/>
        <v>Yes</v>
      </c>
      <c r="AC271" s="181"/>
      <c r="AD271" s="181"/>
      <c r="AE271" s="241" t="s">
        <v>1127</v>
      </c>
      <c r="AF271" s="362"/>
      <c r="AG271" s="181" t="s">
        <v>713</v>
      </c>
      <c r="AH271" s="133" t="str">
        <f t="shared" si="411"/>
        <v>16</v>
      </c>
      <c r="AI271" s="151" t="str">
        <f t="shared" si="412"/>
        <v>16X</v>
      </c>
      <c r="AJ271" s="460">
        <v>41913</v>
      </c>
      <c r="AK271" s="650" t="s">
        <v>1658</v>
      </c>
      <c r="AL271" s="634">
        <f t="shared" si="403"/>
        <v>1</v>
      </c>
      <c r="AM271" s="634">
        <f t="shared" si="404"/>
        <v>1</v>
      </c>
      <c r="AN271" s="635">
        <f t="shared" si="405"/>
        <v>1</v>
      </c>
      <c r="AO271" s="636">
        <f t="shared" si="368"/>
        <v>3</v>
      </c>
      <c r="AP271" s="634">
        <f t="shared" si="406"/>
        <v>1</v>
      </c>
      <c r="AQ271" s="634">
        <f t="shared" si="407"/>
        <v>1</v>
      </c>
      <c r="AR271" s="634">
        <f t="shared" si="408"/>
        <v>1</v>
      </c>
      <c r="AS271" s="637">
        <f t="shared" si="369"/>
        <v>3</v>
      </c>
      <c r="AT271" s="638" t="str">
        <f t="shared" si="370"/>
        <v>F</v>
      </c>
      <c r="AU271" s="634">
        <f t="shared" si="409"/>
        <v>0</v>
      </c>
      <c r="AV271" s="634">
        <f t="shared" ref="AV271:AV338" si="415">IF(Q271="x",1,0)</f>
        <v>0</v>
      </c>
      <c r="AW271" s="675" t="s">
        <v>1127</v>
      </c>
      <c r="AX271" s="639" t="str">
        <f t="shared" ref="AX271:AX338" si="416">A271&amp;C271</f>
        <v>16Yes</v>
      </c>
      <c r="AY271" s="639" t="str">
        <f t="shared" ref="AY271:AY338" si="417">A271&amp;O271</f>
        <v>16Yes</v>
      </c>
      <c r="AZ271" s="639" t="str">
        <f t="shared" ref="AZ271:AZ338" si="418">A271&amp;Z271</f>
        <v>16Yes</v>
      </c>
      <c r="BA271" s="634" t="str">
        <f t="shared" ref="BA271:BA338" si="419">A271&amp;J271</f>
        <v>16X</v>
      </c>
      <c r="BB271" s="634" t="str">
        <f t="shared" ref="BB271:BB338" si="420">A271&amp;U271</f>
        <v>16X</v>
      </c>
      <c r="BC271" s="634" t="str">
        <f t="shared" ref="BC271:BC338" si="421">A271&amp;AG271</f>
        <v>16X</v>
      </c>
      <c r="BD271" s="640" t="str">
        <f t="shared" si="381"/>
        <v xml:space="preserve"> </v>
      </c>
      <c r="BE271" s="640" t="str">
        <f t="shared" si="382"/>
        <v xml:space="preserve"> </v>
      </c>
      <c r="BF271" s="640" t="str">
        <f t="shared" si="383"/>
        <v xml:space="preserve"> </v>
      </c>
      <c r="BG271" s="640" t="str">
        <f t="shared" si="384"/>
        <v xml:space="preserve"> </v>
      </c>
      <c r="BH271" s="640" t="str">
        <f t="shared" si="385"/>
        <v xml:space="preserve"> </v>
      </c>
      <c r="BI271" s="677" t="str">
        <f t="shared" si="386"/>
        <v xml:space="preserve"> </v>
      </c>
      <c r="BJ271" s="640" t="str">
        <f t="shared" si="387"/>
        <v xml:space="preserve"> </v>
      </c>
      <c r="BK271" s="305" t="str">
        <f t="shared" si="388"/>
        <v xml:space="preserve"> </v>
      </c>
      <c r="BL271" s="523" t="str">
        <f t="shared" ref="BL271:BL340" si="422">IF($AO271=$AS271,"F", IF($AS271=0," ","P"))</f>
        <v>F</v>
      </c>
      <c r="BM271" s="640" t="str">
        <f t="shared" si="389"/>
        <v xml:space="preserve"> </v>
      </c>
      <c r="BN271" s="640" t="str">
        <f t="shared" si="390"/>
        <v xml:space="preserve"> </v>
      </c>
      <c r="BO271" s="640" t="str">
        <f t="shared" si="391"/>
        <v xml:space="preserve"> </v>
      </c>
      <c r="BP271" s="640" t="str">
        <f t="shared" si="392"/>
        <v xml:space="preserve"> </v>
      </c>
      <c r="BQ271" s="640" t="str">
        <f t="shared" si="393"/>
        <v xml:space="preserve"> </v>
      </c>
      <c r="BR271" s="634">
        <f t="shared" si="394"/>
        <v>0</v>
      </c>
      <c r="BS271" s="728"/>
      <c r="BT271" s="640" t="str">
        <f t="shared" si="395"/>
        <v xml:space="preserve"> </v>
      </c>
    </row>
    <row r="272" spans="1:72" s="47" customFormat="1" ht="15" customHeight="1" x14ac:dyDescent="0.3">
      <c r="A272" s="43" t="s">
        <v>231</v>
      </c>
      <c r="B272" s="123" t="s">
        <v>259</v>
      </c>
      <c r="C272" s="134" t="str">
        <f>IF(VLOOKUP(B272,'Pivot Table'!$B$5:$G$2000,3,FALSE)=1,"Yes","No")</f>
        <v>Yes</v>
      </c>
      <c r="D272" s="170" t="str">
        <f t="shared" si="410"/>
        <v>Yes</v>
      </c>
      <c r="E272" s="170"/>
      <c r="F272" s="214">
        <v>41852</v>
      </c>
      <c r="G272" s="118" t="s">
        <v>1127</v>
      </c>
      <c r="H272" s="118" t="s">
        <v>1127</v>
      </c>
      <c r="I272" s="214"/>
      <c r="J272" s="170" t="s">
        <v>713</v>
      </c>
      <c r="K272" s="45" t="str">
        <f t="shared" si="396"/>
        <v>16</v>
      </c>
      <c r="L272" s="45" t="str">
        <f t="shared" si="397"/>
        <v>16X</v>
      </c>
      <c r="M272" s="106">
        <v>41913</v>
      </c>
      <c r="N272" s="186"/>
      <c r="O272" s="135" t="str">
        <f>IF(VLOOKUP(B272,'Pivot Table'!$B$5:$G$2000,2,FALSE)=1,"Yes","No")</f>
        <v>Yes</v>
      </c>
      <c r="P272" s="177" t="str">
        <f t="shared" si="398"/>
        <v>Yes</v>
      </c>
      <c r="Q272" s="177"/>
      <c r="R272" s="107">
        <v>41852</v>
      </c>
      <c r="S272" s="46" t="s">
        <v>1127</v>
      </c>
      <c r="T272" s="107"/>
      <c r="U272" s="177" t="s">
        <v>713</v>
      </c>
      <c r="V272" s="135" t="str">
        <f t="shared" si="399"/>
        <v>16</v>
      </c>
      <c r="W272" s="150" t="str">
        <f t="shared" si="400"/>
        <v>16X</v>
      </c>
      <c r="X272" s="107">
        <v>41913</v>
      </c>
      <c r="Y272" s="219"/>
      <c r="Z272" s="136" t="str">
        <f>IF(VLOOKUP(B272,'Pivot Table'!$B$5:$G$2000,5,FALSE)=1,"Yes","No")</f>
        <v>Yes</v>
      </c>
      <c r="AA272" s="136" t="str">
        <f>IF(VLOOKUP(B272,'Pivot Table'!$B$5:$G$2000,4,FALSE)=1,"Yes","No")</f>
        <v>No</v>
      </c>
      <c r="AB272" s="181" t="str">
        <f t="shared" si="367"/>
        <v>Yes</v>
      </c>
      <c r="AC272" s="181"/>
      <c r="AD272" s="181"/>
      <c r="AE272" s="241" t="s">
        <v>1127</v>
      </c>
      <c r="AF272" s="362"/>
      <c r="AG272" s="181" t="s">
        <v>713</v>
      </c>
      <c r="AH272" s="133" t="str">
        <f t="shared" si="401"/>
        <v>16</v>
      </c>
      <c r="AI272" s="151" t="str">
        <f t="shared" si="402"/>
        <v>16X</v>
      </c>
      <c r="AJ272" s="460">
        <v>41913</v>
      </c>
      <c r="AK272" s="650"/>
      <c r="AL272" s="634">
        <f t="shared" si="403"/>
        <v>1</v>
      </c>
      <c r="AM272" s="634">
        <f t="shared" si="404"/>
        <v>1</v>
      </c>
      <c r="AN272" s="635">
        <f t="shared" si="405"/>
        <v>1</v>
      </c>
      <c r="AO272" s="636">
        <f t="shared" si="368"/>
        <v>3</v>
      </c>
      <c r="AP272" s="634">
        <f t="shared" si="406"/>
        <v>1</v>
      </c>
      <c r="AQ272" s="634">
        <f t="shared" si="407"/>
        <v>1</v>
      </c>
      <c r="AR272" s="634">
        <f t="shared" si="408"/>
        <v>1</v>
      </c>
      <c r="AS272" s="637">
        <f t="shared" si="369"/>
        <v>3</v>
      </c>
      <c r="AT272" s="638" t="str">
        <f t="shared" si="370"/>
        <v>F</v>
      </c>
      <c r="AU272" s="634">
        <f t="shared" si="409"/>
        <v>0</v>
      </c>
      <c r="AV272" s="634">
        <f t="shared" si="415"/>
        <v>0</v>
      </c>
      <c r="AW272" s="675" t="s">
        <v>1127</v>
      </c>
      <c r="AX272" s="639" t="str">
        <f t="shared" si="416"/>
        <v>16Yes</v>
      </c>
      <c r="AY272" s="639" t="str">
        <f t="shared" si="417"/>
        <v>16Yes</v>
      </c>
      <c r="AZ272" s="639" t="str">
        <f t="shared" si="418"/>
        <v>16Yes</v>
      </c>
      <c r="BA272" s="634" t="str">
        <f t="shared" si="419"/>
        <v>16X</v>
      </c>
      <c r="BB272" s="634" t="str">
        <f t="shared" si="420"/>
        <v>16X</v>
      </c>
      <c r="BC272" s="634" t="str">
        <f t="shared" si="421"/>
        <v>16X</v>
      </c>
      <c r="BD272" s="640" t="str">
        <f t="shared" si="381"/>
        <v xml:space="preserve"> </v>
      </c>
      <c r="BE272" s="640" t="str">
        <f t="shared" si="382"/>
        <v xml:space="preserve"> </v>
      </c>
      <c r="BF272" s="640" t="str">
        <f t="shared" si="383"/>
        <v xml:space="preserve"> </v>
      </c>
      <c r="BG272" s="640" t="str">
        <f t="shared" si="384"/>
        <v xml:space="preserve"> </v>
      </c>
      <c r="BH272" s="640" t="str">
        <f t="shared" si="385"/>
        <v xml:space="preserve"> </v>
      </c>
      <c r="BI272" s="677" t="str">
        <f t="shared" si="386"/>
        <v xml:space="preserve"> </v>
      </c>
      <c r="BJ272" s="640" t="str">
        <f t="shared" si="387"/>
        <v xml:space="preserve"> </v>
      </c>
      <c r="BK272" s="305" t="str">
        <f t="shared" si="388"/>
        <v xml:space="preserve"> </v>
      </c>
      <c r="BL272" s="523" t="str">
        <f t="shared" si="422"/>
        <v>F</v>
      </c>
      <c r="BM272" s="640" t="str">
        <f t="shared" si="389"/>
        <v xml:space="preserve"> </v>
      </c>
      <c r="BN272" s="640" t="str">
        <f t="shared" si="390"/>
        <v xml:space="preserve"> </v>
      </c>
      <c r="BO272" s="640" t="str">
        <f t="shared" si="391"/>
        <v xml:space="preserve"> </v>
      </c>
      <c r="BP272" s="640" t="str">
        <f t="shared" si="392"/>
        <v xml:space="preserve"> </v>
      </c>
      <c r="BQ272" s="640" t="str">
        <f t="shared" si="393"/>
        <v xml:space="preserve"> </v>
      </c>
      <c r="BR272" s="634">
        <f t="shared" si="394"/>
        <v>0</v>
      </c>
      <c r="BS272" s="728"/>
      <c r="BT272" s="640" t="str">
        <f t="shared" si="395"/>
        <v xml:space="preserve"> </v>
      </c>
    </row>
    <row r="273" spans="1:72" s="47" customFormat="1" ht="15" customHeight="1" x14ac:dyDescent="0.3">
      <c r="A273" s="43" t="s">
        <v>231</v>
      </c>
      <c r="B273" s="123" t="s">
        <v>260</v>
      </c>
      <c r="C273" s="134" t="str">
        <f>IF(VLOOKUP(B273,'Pivot Table'!$B$5:$G$2000,3,FALSE)=1,"Yes","No")</f>
        <v>Yes</v>
      </c>
      <c r="D273" s="170" t="str">
        <f t="shared" si="410"/>
        <v>Yes</v>
      </c>
      <c r="E273" s="170"/>
      <c r="F273" s="214">
        <v>41852</v>
      </c>
      <c r="G273" s="118" t="s">
        <v>1127</v>
      </c>
      <c r="H273" s="118" t="s">
        <v>1127</v>
      </c>
      <c r="I273" s="214"/>
      <c r="J273" s="170" t="s">
        <v>713</v>
      </c>
      <c r="K273" s="45" t="str">
        <f t="shared" ref="K273:K279" si="423">A273&amp;E273</f>
        <v>16</v>
      </c>
      <c r="L273" s="45" t="str">
        <f t="shared" ref="L273:L279" si="424">A273&amp;J273</f>
        <v>16X</v>
      </c>
      <c r="M273" s="106">
        <v>41913</v>
      </c>
      <c r="N273" s="186"/>
      <c r="O273" s="135" t="str">
        <f>IF(VLOOKUP(B273,'Pivot Table'!$B$5:$G$2000,2,FALSE)=1,"Yes","No")</f>
        <v>Yes</v>
      </c>
      <c r="P273" s="177" t="str">
        <f t="shared" si="398"/>
        <v>Yes</v>
      </c>
      <c r="Q273" s="177"/>
      <c r="R273" s="107">
        <v>41852</v>
      </c>
      <c r="S273" s="46" t="s">
        <v>1127</v>
      </c>
      <c r="T273" s="107"/>
      <c r="U273" s="177" t="s">
        <v>713</v>
      </c>
      <c r="V273" s="135" t="str">
        <f t="shared" ref="V273:V279" si="425">A273&amp;Q273</f>
        <v>16</v>
      </c>
      <c r="W273" s="150" t="str">
        <f t="shared" ref="W273:W279" si="426">A273&amp;U273</f>
        <v>16X</v>
      </c>
      <c r="X273" s="107">
        <v>41913</v>
      </c>
      <c r="Y273" s="219"/>
      <c r="Z273" s="136" t="str">
        <f>IF(VLOOKUP(B273,'Pivot Table'!$B$5:$G$2000,5,FALSE)=1,"Yes","No")</f>
        <v>Yes</v>
      </c>
      <c r="AA273" s="136" t="str">
        <f>IF(VLOOKUP(B273,'Pivot Table'!$B$5:$G$2000,4,FALSE)=1,"Yes","No")</f>
        <v>No</v>
      </c>
      <c r="AB273" s="181" t="str">
        <f t="shared" si="367"/>
        <v>Yes</v>
      </c>
      <c r="AC273" s="181"/>
      <c r="AD273" s="181"/>
      <c r="AE273" s="241" t="s">
        <v>1127</v>
      </c>
      <c r="AF273" s="362"/>
      <c r="AG273" s="181" t="s">
        <v>713</v>
      </c>
      <c r="AH273" s="133" t="str">
        <f t="shared" ref="AH273:AH279" si="427">A273&amp;AC273</f>
        <v>16</v>
      </c>
      <c r="AI273" s="151" t="str">
        <f t="shared" ref="AI273:AI279" si="428">A273&amp;AG273</f>
        <v>16X</v>
      </c>
      <c r="AJ273" s="460">
        <v>41913</v>
      </c>
      <c r="AK273" s="650"/>
      <c r="AL273" s="634">
        <f t="shared" si="403"/>
        <v>1</v>
      </c>
      <c r="AM273" s="634">
        <f t="shared" si="404"/>
        <v>1</v>
      </c>
      <c r="AN273" s="635">
        <f t="shared" si="405"/>
        <v>1</v>
      </c>
      <c r="AO273" s="636">
        <f t="shared" si="368"/>
        <v>3</v>
      </c>
      <c r="AP273" s="634">
        <f t="shared" si="406"/>
        <v>1</v>
      </c>
      <c r="AQ273" s="634">
        <f t="shared" si="407"/>
        <v>1</v>
      </c>
      <c r="AR273" s="634">
        <f t="shared" si="408"/>
        <v>1</v>
      </c>
      <c r="AS273" s="637">
        <f t="shared" si="369"/>
        <v>3</v>
      </c>
      <c r="AT273" s="638" t="str">
        <f t="shared" si="370"/>
        <v>F</v>
      </c>
      <c r="AU273" s="634">
        <f t="shared" si="409"/>
        <v>0</v>
      </c>
      <c r="AV273" s="634">
        <f t="shared" si="415"/>
        <v>0</v>
      </c>
      <c r="AW273" s="675" t="s">
        <v>1127</v>
      </c>
      <c r="AX273" s="639" t="str">
        <f t="shared" si="416"/>
        <v>16Yes</v>
      </c>
      <c r="AY273" s="639" t="str">
        <f t="shared" si="417"/>
        <v>16Yes</v>
      </c>
      <c r="AZ273" s="639" t="str">
        <f t="shared" si="418"/>
        <v>16Yes</v>
      </c>
      <c r="BA273" s="634" t="str">
        <f t="shared" si="419"/>
        <v>16X</v>
      </c>
      <c r="BB273" s="634" t="str">
        <f t="shared" si="420"/>
        <v>16X</v>
      </c>
      <c r="BC273" s="634" t="str">
        <f t="shared" si="421"/>
        <v>16X</v>
      </c>
      <c r="BD273" s="640" t="str">
        <f t="shared" si="381"/>
        <v xml:space="preserve"> </v>
      </c>
      <c r="BE273" s="640" t="str">
        <f t="shared" si="382"/>
        <v xml:space="preserve"> </v>
      </c>
      <c r="BF273" s="640" t="str">
        <f t="shared" si="383"/>
        <v xml:space="preserve"> </v>
      </c>
      <c r="BG273" s="640" t="str">
        <f t="shared" si="384"/>
        <v xml:space="preserve"> </v>
      </c>
      <c r="BH273" s="640" t="str">
        <f t="shared" si="385"/>
        <v xml:space="preserve"> </v>
      </c>
      <c r="BI273" s="677" t="str">
        <f t="shared" si="386"/>
        <v xml:space="preserve"> </v>
      </c>
      <c r="BJ273" s="640" t="str">
        <f t="shared" si="387"/>
        <v xml:space="preserve"> </v>
      </c>
      <c r="BK273" s="305" t="str">
        <f t="shared" si="388"/>
        <v xml:space="preserve"> </v>
      </c>
      <c r="BL273" s="523" t="str">
        <f t="shared" si="422"/>
        <v>F</v>
      </c>
      <c r="BM273" s="640" t="str">
        <f t="shared" si="389"/>
        <v xml:space="preserve"> </v>
      </c>
      <c r="BN273" s="640" t="str">
        <f t="shared" si="390"/>
        <v xml:space="preserve"> </v>
      </c>
      <c r="BO273" s="640" t="str">
        <f t="shared" si="391"/>
        <v xml:space="preserve"> </v>
      </c>
      <c r="BP273" s="640" t="str">
        <f t="shared" si="392"/>
        <v xml:space="preserve"> </v>
      </c>
      <c r="BQ273" s="640" t="str">
        <f t="shared" si="393"/>
        <v xml:space="preserve"> </v>
      </c>
      <c r="BR273" s="634">
        <f t="shared" si="394"/>
        <v>0</v>
      </c>
      <c r="BS273" s="728"/>
      <c r="BT273" s="640" t="str">
        <f t="shared" si="395"/>
        <v xml:space="preserve"> </v>
      </c>
    </row>
    <row r="274" spans="1:72" s="47" customFormat="1" ht="15" customHeight="1" x14ac:dyDescent="0.3">
      <c r="A274" s="43" t="s">
        <v>231</v>
      </c>
      <c r="B274" s="123" t="s">
        <v>261</v>
      </c>
      <c r="C274" s="134" t="str">
        <f>IF(VLOOKUP(B274,'Pivot Table'!$B$5:$G$2000,3,FALSE)=1,"Yes","No")</f>
        <v>Yes</v>
      </c>
      <c r="D274" s="170" t="str">
        <f t="shared" si="410"/>
        <v>Yes</v>
      </c>
      <c r="E274" s="170"/>
      <c r="F274" s="214">
        <v>41852</v>
      </c>
      <c r="G274" s="118" t="s">
        <v>1127</v>
      </c>
      <c r="H274" s="118" t="s">
        <v>1127</v>
      </c>
      <c r="I274" s="214"/>
      <c r="J274" s="170" t="s">
        <v>713</v>
      </c>
      <c r="K274" s="45" t="str">
        <f t="shared" si="423"/>
        <v>16</v>
      </c>
      <c r="L274" s="45" t="str">
        <f t="shared" si="424"/>
        <v>16X</v>
      </c>
      <c r="M274" s="106">
        <v>41913</v>
      </c>
      <c r="N274" s="186"/>
      <c r="O274" s="135" t="str">
        <f>IF(VLOOKUP(B274,'Pivot Table'!$B$5:$G$2000,2,FALSE)=1,"Yes","No")</f>
        <v>Yes</v>
      </c>
      <c r="P274" s="177" t="str">
        <f t="shared" si="398"/>
        <v>Yes</v>
      </c>
      <c r="Q274" s="177"/>
      <c r="R274" s="107">
        <v>41852</v>
      </c>
      <c r="S274" s="46" t="s">
        <v>1127</v>
      </c>
      <c r="T274" s="107"/>
      <c r="U274" s="177" t="s">
        <v>713</v>
      </c>
      <c r="V274" s="135" t="str">
        <f t="shared" si="425"/>
        <v>16</v>
      </c>
      <c r="W274" s="150" t="str">
        <f t="shared" si="426"/>
        <v>16X</v>
      </c>
      <c r="X274" s="107">
        <v>41913</v>
      </c>
      <c r="Y274" s="219"/>
      <c r="Z274" s="136" t="str">
        <f>IF(VLOOKUP(B274,'Pivot Table'!$B$5:$G$2000,5,FALSE)=1,"Yes","No")</f>
        <v>Yes</v>
      </c>
      <c r="AA274" s="136" t="str">
        <f>IF(VLOOKUP(B274,'Pivot Table'!$B$5:$G$2000,4,FALSE)=1,"Yes","No")</f>
        <v>No</v>
      </c>
      <c r="AB274" s="181" t="str">
        <f t="shared" si="367"/>
        <v>Yes</v>
      </c>
      <c r="AC274" s="181"/>
      <c r="AD274" s="181"/>
      <c r="AE274" s="241" t="s">
        <v>1127</v>
      </c>
      <c r="AF274" s="362"/>
      <c r="AG274" s="181" t="s">
        <v>713</v>
      </c>
      <c r="AH274" s="133" t="str">
        <f t="shared" si="427"/>
        <v>16</v>
      </c>
      <c r="AI274" s="151" t="str">
        <f t="shared" si="428"/>
        <v>16X</v>
      </c>
      <c r="AJ274" s="460">
        <v>41913</v>
      </c>
      <c r="AK274" s="650"/>
      <c r="AL274" s="634">
        <f t="shared" si="403"/>
        <v>1</v>
      </c>
      <c r="AM274" s="634">
        <f t="shared" si="404"/>
        <v>1</v>
      </c>
      <c r="AN274" s="635">
        <f t="shared" si="405"/>
        <v>1</v>
      </c>
      <c r="AO274" s="636">
        <f t="shared" si="368"/>
        <v>3</v>
      </c>
      <c r="AP274" s="634">
        <f t="shared" si="406"/>
        <v>1</v>
      </c>
      <c r="AQ274" s="634">
        <f t="shared" si="407"/>
        <v>1</v>
      </c>
      <c r="AR274" s="634">
        <f t="shared" si="408"/>
        <v>1</v>
      </c>
      <c r="AS274" s="637">
        <f t="shared" si="369"/>
        <v>3</v>
      </c>
      <c r="AT274" s="638" t="str">
        <f t="shared" si="370"/>
        <v>F</v>
      </c>
      <c r="AU274" s="634">
        <f t="shared" si="409"/>
        <v>0</v>
      </c>
      <c r="AV274" s="634">
        <f t="shared" si="415"/>
        <v>0</v>
      </c>
      <c r="AW274" s="675" t="s">
        <v>1127</v>
      </c>
      <c r="AX274" s="639" t="str">
        <f t="shared" si="416"/>
        <v>16Yes</v>
      </c>
      <c r="AY274" s="639" t="str">
        <f t="shared" si="417"/>
        <v>16Yes</v>
      </c>
      <c r="AZ274" s="639" t="str">
        <f t="shared" si="418"/>
        <v>16Yes</v>
      </c>
      <c r="BA274" s="634" t="str">
        <f t="shared" si="419"/>
        <v>16X</v>
      </c>
      <c r="BB274" s="634" t="str">
        <f t="shared" si="420"/>
        <v>16X</v>
      </c>
      <c r="BC274" s="634" t="str">
        <f t="shared" si="421"/>
        <v>16X</v>
      </c>
      <c r="BD274" s="640" t="str">
        <f t="shared" si="381"/>
        <v xml:space="preserve"> </v>
      </c>
      <c r="BE274" s="640" t="str">
        <f t="shared" si="382"/>
        <v xml:space="preserve"> </v>
      </c>
      <c r="BF274" s="640" t="str">
        <f t="shared" si="383"/>
        <v xml:space="preserve"> </v>
      </c>
      <c r="BG274" s="640" t="str">
        <f t="shared" si="384"/>
        <v xml:space="preserve"> </v>
      </c>
      <c r="BH274" s="640" t="str">
        <f t="shared" si="385"/>
        <v xml:space="preserve"> </v>
      </c>
      <c r="BI274" s="677" t="str">
        <f t="shared" si="386"/>
        <v xml:space="preserve"> </v>
      </c>
      <c r="BJ274" s="640" t="str">
        <f t="shared" si="387"/>
        <v xml:space="preserve"> </v>
      </c>
      <c r="BK274" s="305" t="str">
        <f t="shared" si="388"/>
        <v xml:space="preserve"> </v>
      </c>
      <c r="BL274" s="523" t="str">
        <f t="shared" si="422"/>
        <v>F</v>
      </c>
      <c r="BM274" s="640" t="str">
        <f t="shared" si="389"/>
        <v xml:space="preserve"> </v>
      </c>
      <c r="BN274" s="640" t="str">
        <f t="shared" si="390"/>
        <v xml:space="preserve"> </v>
      </c>
      <c r="BO274" s="640" t="str">
        <f t="shared" si="391"/>
        <v xml:space="preserve"> </v>
      </c>
      <c r="BP274" s="640" t="str">
        <f t="shared" si="392"/>
        <v xml:space="preserve"> </v>
      </c>
      <c r="BQ274" s="640" t="str">
        <f t="shared" si="393"/>
        <v xml:space="preserve"> </v>
      </c>
      <c r="BR274" s="634">
        <f t="shared" si="394"/>
        <v>0</v>
      </c>
      <c r="BS274" s="728"/>
      <c r="BT274" s="640" t="str">
        <f t="shared" si="395"/>
        <v xml:space="preserve"> </v>
      </c>
    </row>
    <row r="275" spans="1:72" s="47" customFormat="1" ht="15" customHeight="1" x14ac:dyDescent="0.3">
      <c r="A275" s="43" t="s">
        <v>231</v>
      </c>
      <c r="B275" s="123" t="s">
        <v>262</v>
      </c>
      <c r="C275" s="134" t="str">
        <f>IF(VLOOKUP(B275,'Pivot Table'!$B$5:$G$2000,3,FALSE)=1,"Yes","No")</f>
        <v>Yes</v>
      </c>
      <c r="D275" s="170" t="str">
        <f t="shared" si="410"/>
        <v>Yes</v>
      </c>
      <c r="E275" s="170"/>
      <c r="F275" s="214">
        <v>41852</v>
      </c>
      <c r="G275" s="118" t="s">
        <v>1127</v>
      </c>
      <c r="H275" s="118" t="s">
        <v>1127</v>
      </c>
      <c r="I275" s="214"/>
      <c r="J275" s="170" t="s">
        <v>713</v>
      </c>
      <c r="K275" s="45" t="str">
        <f t="shared" si="423"/>
        <v>16</v>
      </c>
      <c r="L275" s="45" t="str">
        <f t="shared" si="424"/>
        <v>16X</v>
      </c>
      <c r="M275" s="106">
        <v>41913</v>
      </c>
      <c r="N275" s="186"/>
      <c r="O275" s="135" t="str">
        <f>IF(VLOOKUP(B275,'Pivot Table'!$B$5:$G$2000,2,FALSE)=1,"Yes","No")</f>
        <v>Yes</v>
      </c>
      <c r="P275" s="177" t="str">
        <f t="shared" si="398"/>
        <v>Yes</v>
      </c>
      <c r="Q275" s="177"/>
      <c r="R275" s="107">
        <v>41852</v>
      </c>
      <c r="S275" s="46" t="s">
        <v>1127</v>
      </c>
      <c r="T275" s="107"/>
      <c r="U275" s="177" t="s">
        <v>713</v>
      </c>
      <c r="V275" s="135" t="str">
        <f t="shared" si="425"/>
        <v>16</v>
      </c>
      <c r="W275" s="150" t="str">
        <f t="shared" si="426"/>
        <v>16X</v>
      </c>
      <c r="X275" s="107">
        <v>41913</v>
      </c>
      <c r="Y275" s="219"/>
      <c r="Z275" s="136" t="str">
        <f>IF(VLOOKUP(B275,'Pivot Table'!$B$5:$G$2000,5,FALSE)=1,"Yes","No")</f>
        <v>Yes</v>
      </c>
      <c r="AA275" s="136" t="str">
        <f>IF(VLOOKUP(B275,'Pivot Table'!$B$5:$G$2000,4,FALSE)=1,"Yes","No")</f>
        <v>No</v>
      </c>
      <c r="AB275" s="181" t="str">
        <f t="shared" si="367"/>
        <v>Yes</v>
      </c>
      <c r="AC275" s="181"/>
      <c r="AD275" s="181"/>
      <c r="AE275" s="241" t="s">
        <v>1127</v>
      </c>
      <c r="AF275" s="362"/>
      <c r="AG275" s="181" t="s">
        <v>713</v>
      </c>
      <c r="AH275" s="133" t="str">
        <f t="shared" si="427"/>
        <v>16</v>
      </c>
      <c r="AI275" s="151" t="str">
        <f t="shared" si="428"/>
        <v>16X</v>
      </c>
      <c r="AJ275" s="460">
        <v>41913</v>
      </c>
      <c r="AK275" s="650"/>
      <c r="AL275" s="634">
        <f t="shared" si="403"/>
        <v>1</v>
      </c>
      <c r="AM275" s="634">
        <f t="shared" si="404"/>
        <v>1</v>
      </c>
      <c r="AN275" s="635">
        <f t="shared" si="405"/>
        <v>1</v>
      </c>
      <c r="AO275" s="636">
        <f t="shared" si="368"/>
        <v>3</v>
      </c>
      <c r="AP275" s="634">
        <f t="shared" si="406"/>
        <v>1</v>
      </c>
      <c r="AQ275" s="634">
        <f t="shared" si="407"/>
        <v>1</v>
      </c>
      <c r="AR275" s="634">
        <f t="shared" si="408"/>
        <v>1</v>
      </c>
      <c r="AS275" s="637">
        <f t="shared" si="369"/>
        <v>3</v>
      </c>
      <c r="AT275" s="638" t="str">
        <f t="shared" si="370"/>
        <v>F</v>
      </c>
      <c r="AU275" s="634">
        <f t="shared" si="409"/>
        <v>0</v>
      </c>
      <c r="AV275" s="634">
        <f t="shared" si="415"/>
        <v>0</v>
      </c>
      <c r="AW275" s="675" t="s">
        <v>1127</v>
      </c>
      <c r="AX275" s="639" t="str">
        <f t="shared" si="416"/>
        <v>16Yes</v>
      </c>
      <c r="AY275" s="639" t="str">
        <f t="shared" si="417"/>
        <v>16Yes</v>
      </c>
      <c r="AZ275" s="639" t="str">
        <f t="shared" si="418"/>
        <v>16Yes</v>
      </c>
      <c r="BA275" s="634" t="str">
        <f t="shared" si="419"/>
        <v>16X</v>
      </c>
      <c r="BB275" s="634" t="str">
        <f t="shared" si="420"/>
        <v>16X</v>
      </c>
      <c r="BC275" s="634" t="str">
        <f t="shared" si="421"/>
        <v>16X</v>
      </c>
      <c r="BD275" s="640" t="str">
        <f t="shared" si="381"/>
        <v xml:space="preserve"> </v>
      </c>
      <c r="BE275" s="640" t="str">
        <f t="shared" si="382"/>
        <v xml:space="preserve"> </v>
      </c>
      <c r="BF275" s="640" t="str">
        <f t="shared" si="383"/>
        <v xml:space="preserve"> </v>
      </c>
      <c r="BG275" s="640" t="str">
        <f t="shared" si="384"/>
        <v xml:space="preserve"> </v>
      </c>
      <c r="BH275" s="640" t="str">
        <f t="shared" si="385"/>
        <v xml:space="preserve"> </v>
      </c>
      <c r="BI275" s="677" t="str">
        <f t="shared" si="386"/>
        <v xml:space="preserve"> </v>
      </c>
      <c r="BJ275" s="640" t="str">
        <f t="shared" si="387"/>
        <v xml:space="preserve"> </v>
      </c>
      <c r="BK275" s="305" t="str">
        <f t="shared" si="388"/>
        <v xml:space="preserve"> </v>
      </c>
      <c r="BL275" s="523" t="str">
        <f t="shared" si="422"/>
        <v>F</v>
      </c>
      <c r="BM275" s="640" t="str">
        <f t="shared" si="389"/>
        <v xml:space="preserve"> </v>
      </c>
      <c r="BN275" s="640" t="str">
        <f t="shared" si="390"/>
        <v xml:space="preserve"> </v>
      </c>
      <c r="BO275" s="640" t="str">
        <f t="shared" si="391"/>
        <v xml:space="preserve"> </v>
      </c>
      <c r="BP275" s="640" t="str">
        <f t="shared" si="392"/>
        <v xml:space="preserve"> </v>
      </c>
      <c r="BQ275" s="640" t="str">
        <f t="shared" si="393"/>
        <v xml:space="preserve"> </v>
      </c>
      <c r="BR275" s="634">
        <f t="shared" si="394"/>
        <v>0</v>
      </c>
      <c r="BS275" s="728"/>
      <c r="BT275" s="640" t="str">
        <f t="shared" si="395"/>
        <v xml:space="preserve"> </v>
      </c>
    </row>
    <row r="276" spans="1:72" s="47" customFormat="1" ht="15" customHeight="1" x14ac:dyDescent="0.3">
      <c r="A276" s="43" t="s">
        <v>231</v>
      </c>
      <c r="B276" s="123" t="s">
        <v>263</v>
      </c>
      <c r="C276" s="134" t="str">
        <f>IF(VLOOKUP(B276,'Pivot Table'!$B$5:$G$2000,3,FALSE)=1,"Yes","No")</f>
        <v>Yes</v>
      </c>
      <c r="D276" s="170" t="str">
        <f t="shared" si="410"/>
        <v>Yes</v>
      </c>
      <c r="E276" s="170"/>
      <c r="F276" s="214">
        <v>41852</v>
      </c>
      <c r="G276" s="118" t="s">
        <v>1127</v>
      </c>
      <c r="H276" s="118" t="s">
        <v>1127</v>
      </c>
      <c r="I276" s="214"/>
      <c r="J276" s="170" t="s">
        <v>713</v>
      </c>
      <c r="K276" s="45" t="str">
        <f t="shared" si="423"/>
        <v>16</v>
      </c>
      <c r="L276" s="45" t="str">
        <f t="shared" si="424"/>
        <v>16X</v>
      </c>
      <c r="M276" s="106">
        <v>41913</v>
      </c>
      <c r="N276" s="186"/>
      <c r="O276" s="135" t="str">
        <f>IF(VLOOKUP(B276,'Pivot Table'!$B$5:$G$2000,2,FALSE)=1,"Yes","No")</f>
        <v>Yes</v>
      </c>
      <c r="P276" s="177" t="str">
        <f t="shared" si="398"/>
        <v>Yes</v>
      </c>
      <c r="Q276" s="177"/>
      <c r="R276" s="107">
        <v>41852</v>
      </c>
      <c r="S276" s="46" t="s">
        <v>1127</v>
      </c>
      <c r="T276" s="107"/>
      <c r="U276" s="177" t="s">
        <v>713</v>
      </c>
      <c r="V276" s="135" t="str">
        <f t="shared" si="425"/>
        <v>16</v>
      </c>
      <c r="W276" s="150" t="str">
        <f t="shared" si="426"/>
        <v>16X</v>
      </c>
      <c r="X276" s="107">
        <v>41913</v>
      </c>
      <c r="Y276" s="219"/>
      <c r="Z276" s="136" t="str">
        <f>IF(VLOOKUP(B276,'Pivot Table'!$B$5:$G$2000,5,FALSE)=1,"Yes","No")</f>
        <v>Yes</v>
      </c>
      <c r="AA276" s="136" t="str">
        <f>IF(VLOOKUP(B276,'Pivot Table'!$B$5:$G$2000,4,FALSE)=1,"Yes","No")</f>
        <v>No</v>
      </c>
      <c r="AB276" s="181" t="str">
        <f t="shared" si="367"/>
        <v>Yes</v>
      </c>
      <c r="AC276" s="181"/>
      <c r="AD276" s="181"/>
      <c r="AE276" s="241" t="s">
        <v>1127</v>
      </c>
      <c r="AF276" s="362"/>
      <c r="AG276" s="181" t="s">
        <v>713</v>
      </c>
      <c r="AH276" s="133" t="str">
        <f t="shared" si="427"/>
        <v>16</v>
      </c>
      <c r="AI276" s="151" t="str">
        <f t="shared" si="428"/>
        <v>16X</v>
      </c>
      <c r="AJ276" s="460">
        <v>41913</v>
      </c>
      <c r="AK276" s="650"/>
      <c r="AL276" s="634">
        <f t="shared" si="403"/>
        <v>1</v>
      </c>
      <c r="AM276" s="634">
        <f t="shared" si="404"/>
        <v>1</v>
      </c>
      <c r="AN276" s="635">
        <f t="shared" si="405"/>
        <v>1</v>
      </c>
      <c r="AO276" s="636">
        <f t="shared" si="368"/>
        <v>3</v>
      </c>
      <c r="AP276" s="634">
        <f t="shared" si="406"/>
        <v>1</v>
      </c>
      <c r="AQ276" s="634">
        <f t="shared" si="407"/>
        <v>1</v>
      </c>
      <c r="AR276" s="634">
        <f t="shared" si="408"/>
        <v>1</v>
      </c>
      <c r="AS276" s="637">
        <f t="shared" si="369"/>
        <v>3</v>
      </c>
      <c r="AT276" s="638" t="str">
        <f t="shared" si="370"/>
        <v>F</v>
      </c>
      <c r="AU276" s="634">
        <f t="shared" si="409"/>
        <v>0</v>
      </c>
      <c r="AV276" s="634">
        <f t="shared" si="415"/>
        <v>0</v>
      </c>
      <c r="AW276" s="675" t="s">
        <v>1127</v>
      </c>
      <c r="AX276" s="639" t="str">
        <f t="shared" si="416"/>
        <v>16Yes</v>
      </c>
      <c r="AY276" s="639" t="str">
        <f t="shared" si="417"/>
        <v>16Yes</v>
      </c>
      <c r="AZ276" s="639" t="str">
        <f t="shared" si="418"/>
        <v>16Yes</v>
      </c>
      <c r="BA276" s="634" t="str">
        <f t="shared" si="419"/>
        <v>16X</v>
      </c>
      <c r="BB276" s="634" t="str">
        <f t="shared" si="420"/>
        <v>16X</v>
      </c>
      <c r="BC276" s="634" t="str">
        <f t="shared" si="421"/>
        <v>16X</v>
      </c>
      <c r="BD276" s="640" t="str">
        <f t="shared" si="381"/>
        <v xml:space="preserve"> </v>
      </c>
      <c r="BE276" s="640" t="str">
        <f t="shared" si="382"/>
        <v xml:space="preserve"> </v>
      </c>
      <c r="BF276" s="640" t="str">
        <f t="shared" si="383"/>
        <v xml:space="preserve"> </v>
      </c>
      <c r="BG276" s="640" t="str">
        <f t="shared" si="384"/>
        <v xml:space="preserve"> </v>
      </c>
      <c r="BH276" s="640" t="str">
        <f t="shared" si="385"/>
        <v xml:space="preserve"> </v>
      </c>
      <c r="BI276" s="677" t="str">
        <f t="shared" si="386"/>
        <v xml:space="preserve"> </v>
      </c>
      <c r="BJ276" s="640" t="str">
        <f t="shared" si="387"/>
        <v xml:space="preserve"> </v>
      </c>
      <c r="BK276" s="305" t="str">
        <f t="shared" si="388"/>
        <v xml:space="preserve"> </v>
      </c>
      <c r="BL276" s="523" t="str">
        <f t="shared" si="422"/>
        <v>F</v>
      </c>
      <c r="BM276" s="640" t="str">
        <f t="shared" si="389"/>
        <v xml:space="preserve"> </v>
      </c>
      <c r="BN276" s="640" t="str">
        <f t="shared" si="390"/>
        <v xml:space="preserve"> </v>
      </c>
      <c r="BO276" s="640" t="str">
        <f t="shared" si="391"/>
        <v xml:space="preserve"> </v>
      </c>
      <c r="BP276" s="640" t="str">
        <f t="shared" si="392"/>
        <v xml:space="preserve"> </v>
      </c>
      <c r="BQ276" s="640" t="str">
        <f t="shared" si="393"/>
        <v xml:space="preserve"> </v>
      </c>
      <c r="BR276" s="634">
        <f t="shared" si="394"/>
        <v>0</v>
      </c>
      <c r="BS276" s="728"/>
      <c r="BT276" s="640" t="str">
        <f t="shared" si="395"/>
        <v xml:space="preserve"> </v>
      </c>
    </row>
    <row r="277" spans="1:72" s="47" customFormat="1" ht="15" customHeight="1" x14ac:dyDescent="0.3">
      <c r="A277" s="43" t="s">
        <v>231</v>
      </c>
      <c r="B277" s="123" t="s">
        <v>264</v>
      </c>
      <c r="C277" s="134" t="str">
        <f>IF(VLOOKUP(B277,'Pivot Table'!$B$5:$G$2000,3,FALSE)=1,"Yes","No")</f>
        <v>Yes</v>
      </c>
      <c r="D277" s="170" t="str">
        <f t="shared" si="410"/>
        <v>Yes</v>
      </c>
      <c r="E277" s="170"/>
      <c r="F277" s="214">
        <v>41852</v>
      </c>
      <c r="G277" s="118" t="s">
        <v>1127</v>
      </c>
      <c r="H277" s="118" t="s">
        <v>1127</v>
      </c>
      <c r="I277" s="214"/>
      <c r="J277" s="170" t="s">
        <v>713</v>
      </c>
      <c r="K277" s="45" t="str">
        <f t="shared" si="423"/>
        <v>16</v>
      </c>
      <c r="L277" s="45" t="str">
        <f t="shared" si="424"/>
        <v>16X</v>
      </c>
      <c r="M277" s="106">
        <v>41913</v>
      </c>
      <c r="N277" s="186"/>
      <c r="O277" s="135" t="str">
        <f>IF(VLOOKUP(B277,'Pivot Table'!$B$5:$G$2000,2,FALSE)=1,"Yes","No")</f>
        <v>Yes</v>
      </c>
      <c r="P277" s="177" t="str">
        <f t="shared" si="398"/>
        <v>Yes</v>
      </c>
      <c r="Q277" s="177"/>
      <c r="R277" s="107">
        <v>41852</v>
      </c>
      <c r="S277" s="46" t="s">
        <v>1127</v>
      </c>
      <c r="T277" s="107"/>
      <c r="U277" s="177" t="s">
        <v>713</v>
      </c>
      <c r="V277" s="135" t="str">
        <f t="shared" si="425"/>
        <v>16</v>
      </c>
      <c r="W277" s="150" t="str">
        <f t="shared" si="426"/>
        <v>16X</v>
      </c>
      <c r="X277" s="107">
        <v>41913</v>
      </c>
      <c r="Y277" s="219"/>
      <c r="Z277" s="136" t="str">
        <f>IF(VLOOKUP(B277,'Pivot Table'!$B$5:$G$2000,5,FALSE)=1,"Yes","No")</f>
        <v>Yes</v>
      </c>
      <c r="AA277" s="136" t="str">
        <f>IF(VLOOKUP(B277,'Pivot Table'!$B$5:$G$2000,4,FALSE)=1,"Yes","No")</f>
        <v>No</v>
      </c>
      <c r="AB277" s="181" t="str">
        <f t="shared" si="367"/>
        <v>Yes</v>
      </c>
      <c r="AC277" s="181"/>
      <c r="AD277" s="181"/>
      <c r="AE277" s="241" t="s">
        <v>1127</v>
      </c>
      <c r="AF277" s="362"/>
      <c r="AG277" s="181" t="s">
        <v>713</v>
      </c>
      <c r="AH277" s="133" t="str">
        <f t="shared" si="427"/>
        <v>16</v>
      </c>
      <c r="AI277" s="151" t="str">
        <f t="shared" si="428"/>
        <v>16X</v>
      </c>
      <c r="AJ277" s="460">
        <v>41913</v>
      </c>
      <c r="AK277" s="650"/>
      <c r="AL277" s="634">
        <f t="shared" si="403"/>
        <v>1</v>
      </c>
      <c r="AM277" s="634">
        <f t="shared" si="404"/>
        <v>1</v>
      </c>
      <c r="AN277" s="635">
        <f t="shared" si="405"/>
        <v>1</v>
      </c>
      <c r="AO277" s="636">
        <f t="shared" si="368"/>
        <v>3</v>
      </c>
      <c r="AP277" s="634">
        <f t="shared" si="406"/>
        <v>1</v>
      </c>
      <c r="AQ277" s="634">
        <f t="shared" si="407"/>
        <v>1</v>
      </c>
      <c r="AR277" s="634">
        <f t="shared" si="408"/>
        <v>1</v>
      </c>
      <c r="AS277" s="637">
        <f t="shared" si="369"/>
        <v>3</v>
      </c>
      <c r="AT277" s="638" t="str">
        <f t="shared" si="370"/>
        <v>F</v>
      </c>
      <c r="AU277" s="634">
        <f t="shared" si="409"/>
        <v>0</v>
      </c>
      <c r="AV277" s="634">
        <f t="shared" si="415"/>
        <v>0</v>
      </c>
      <c r="AW277" s="675" t="s">
        <v>1127</v>
      </c>
      <c r="AX277" s="639" t="str">
        <f t="shared" si="416"/>
        <v>16Yes</v>
      </c>
      <c r="AY277" s="639" t="str">
        <f t="shared" si="417"/>
        <v>16Yes</v>
      </c>
      <c r="AZ277" s="639" t="str">
        <f t="shared" si="418"/>
        <v>16Yes</v>
      </c>
      <c r="BA277" s="634" t="str">
        <f t="shared" si="419"/>
        <v>16X</v>
      </c>
      <c r="BB277" s="634" t="str">
        <f t="shared" si="420"/>
        <v>16X</v>
      </c>
      <c r="BC277" s="634" t="str">
        <f t="shared" si="421"/>
        <v>16X</v>
      </c>
      <c r="BD277" s="640" t="str">
        <f t="shared" si="381"/>
        <v xml:space="preserve"> </v>
      </c>
      <c r="BE277" s="640" t="str">
        <f t="shared" si="382"/>
        <v xml:space="preserve"> </v>
      </c>
      <c r="BF277" s="640" t="str">
        <f t="shared" si="383"/>
        <v xml:space="preserve"> </v>
      </c>
      <c r="BG277" s="640" t="str">
        <f t="shared" si="384"/>
        <v xml:space="preserve"> </v>
      </c>
      <c r="BH277" s="640" t="str">
        <f t="shared" si="385"/>
        <v xml:space="preserve"> </v>
      </c>
      <c r="BI277" s="677" t="str">
        <f t="shared" si="386"/>
        <v xml:space="preserve"> </v>
      </c>
      <c r="BJ277" s="640" t="str">
        <f t="shared" si="387"/>
        <v xml:space="preserve"> </v>
      </c>
      <c r="BK277" s="305" t="str">
        <f t="shared" si="388"/>
        <v xml:space="preserve"> </v>
      </c>
      <c r="BL277" s="523" t="str">
        <f t="shared" si="422"/>
        <v>F</v>
      </c>
      <c r="BM277" s="640" t="str">
        <f t="shared" si="389"/>
        <v xml:space="preserve"> </v>
      </c>
      <c r="BN277" s="640" t="str">
        <f t="shared" si="390"/>
        <v xml:space="preserve"> </v>
      </c>
      <c r="BO277" s="640" t="str">
        <f t="shared" si="391"/>
        <v xml:space="preserve"> </v>
      </c>
      <c r="BP277" s="640" t="str">
        <f t="shared" si="392"/>
        <v xml:space="preserve"> </v>
      </c>
      <c r="BQ277" s="640" t="str">
        <f t="shared" si="393"/>
        <v xml:space="preserve"> </v>
      </c>
      <c r="BR277" s="634">
        <f t="shared" si="394"/>
        <v>0</v>
      </c>
      <c r="BS277" s="728"/>
      <c r="BT277" s="640" t="str">
        <f t="shared" si="395"/>
        <v xml:space="preserve"> </v>
      </c>
    </row>
    <row r="278" spans="1:72" s="47" customFormat="1" ht="15" customHeight="1" x14ac:dyDescent="0.3">
      <c r="A278" s="43" t="s">
        <v>231</v>
      </c>
      <c r="B278" s="123" t="s">
        <v>265</v>
      </c>
      <c r="C278" s="134" t="str">
        <f>IF(VLOOKUP(B278,'Pivot Table'!$B$5:$G$2000,3,FALSE)=1,"Yes","No")</f>
        <v>Yes</v>
      </c>
      <c r="D278" s="170" t="str">
        <f t="shared" si="410"/>
        <v>Yes</v>
      </c>
      <c r="E278" s="170"/>
      <c r="F278" s="214">
        <v>41852</v>
      </c>
      <c r="G278" s="118" t="s">
        <v>1127</v>
      </c>
      <c r="H278" s="118" t="s">
        <v>1127</v>
      </c>
      <c r="I278" s="214"/>
      <c r="J278" s="170" t="s">
        <v>713</v>
      </c>
      <c r="K278" s="45" t="str">
        <f t="shared" si="423"/>
        <v>16</v>
      </c>
      <c r="L278" s="45" t="str">
        <f t="shared" si="424"/>
        <v>16X</v>
      </c>
      <c r="M278" s="106">
        <v>41913</v>
      </c>
      <c r="N278" s="186"/>
      <c r="O278" s="135" t="str">
        <f>IF(VLOOKUP(B278,'Pivot Table'!$B$5:$G$2000,2,FALSE)=1,"Yes","No")</f>
        <v>Yes</v>
      </c>
      <c r="P278" s="177" t="str">
        <f t="shared" si="398"/>
        <v>Yes</v>
      </c>
      <c r="Q278" s="177"/>
      <c r="R278" s="107">
        <v>41852</v>
      </c>
      <c r="S278" s="46" t="s">
        <v>1127</v>
      </c>
      <c r="T278" s="107"/>
      <c r="U278" s="177" t="s">
        <v>713</v>
      </c>
      <c r="V278" s="135" t="str">
        <f t="shared" si="425"/>
        <v>16</v>
      </c>
      <c r="W278" s="150" t="str">
        <f t="shared" si="426"/>
        <v>16X</v>
      </c>
      <c r="X278" s="107">
        <v>41913</v>
      </c>
      <c r="Y278" s="219"/>
      <c r="Z278" s="136" t="str">
        <f>IF(VLOOKUP(B278,'Pivot Table'!$B$5:$G$2000,5,FALSE)=1,"Yes","No")</f>
        <v>Yes</v>
      </c>
      <c r="AA278" s="136" t="str">
        <f>IF(VLOOKUP(B278,'Pivot Table'!$B$5:$G$2000,4,FALSE)=1,"Yes","No")</f>
        <v>No</v>
      </c>
      <c r="AB278" s="181" t="str">
        <f t="shared" si="367"/>
        <v>Yes</v>
      </c>
      <c r="AC278" s="181"/>
      <c r="AD278" s="181"/>
      <c r="AE278" s="241" t="s">
        <v>1127</v>
      </c>
      <c r="AF278" s="362"/>
      <c r="AG278" s="181" t="s">
        <v>713</v>
      </c>
      <c r="AH278" s="133" t="str">
        <f t="shared" si="427"/>
        <v>16</v>
      </c>
      <c r="AI278" s="151" t="str">
        <f t="shared" si="428"/>
        <v>16X</v>
      </c>
      <c r="AJ278" s="460">
        <v>41913</v>
      </c>
      <c r="AK278" s="650"/>
      <c r="AL278" s="634">
        <f t="shared" si="403"/>
        <v>1</v>
      </c>
      <c r="AM278" s="634">
        <f t="shared" si="404"/>
        <v>1</v>
      </c>
      <c r="AN278" s="635">
        <f t="shared" si="405"/>
        <v>1</v>
      </c>
      <c r="AO278" s="636">
        <f t="shared" si="368"/>
        <v>3</v>
      </c>
      <c r="AP278" s="634">
        <f t="shared" si="406"/>
        <v>1</v>
      </c>
      <c r="AQ278" s="634">
        <f t="shared" si="407"/>
        <v>1</v>
      </c>
      <c r="AR278" s="634">
        <f t="shared" si="408"/>
        <v>1</v>
      </c>
      <c r="AS278" s="637">
        <f t="shared" si="369"/>
        <v>3</v>
      </c>
      <c r="AT278" s="638" t="str">
        <f t="shared" si="370"/>
        <v>F</v>
      </c>
      <c r="AU278" s="634">
        <f t="shared" si="409"/>
        <v>0</v>
      </c>
      <c r="AV278" s="634">
        <f t="shared" si="415"/>
        <v>0</v>
      </c>
      <c r="AW278" s="675" t="s">
        <v>1127</v>
      </c>
      <c r="AX278" s="639" t="str">
        <f t="shared" si="416"/>
        <v>16Yes</v>
      </c>
      <c r="AY278" s="639" t="str">
        <f t="shared" si="417"/>
        <v>16Yes</v>
      </c>
      <c r="AZ278" s="639" t="str">
        <f t="shared" si="418"/>
        <v>16Yes</v>
      </c>
      <c r="BA278" s="634" t="str">
        <f t="shared" si="419"/>
        <v>16X</v>
      </c>
      <c r="BB278" s="634" t="str">
        <f t="shared" si="420"/>
        <v>16X</v>
      </c>
      <c r="BC278" s="634" t="str">
        <f t="shared" si="421"/>
        <v>16X</v>
      </c>
      <c r="BD278" s="640" t="str">
        <f t="shared" si="381"/>
        <v xml:space="preserve"> </v>
      </c>
      <c r="BE278" s="640" t="str">
        <f t="shared" si="382"/>
        <v xml:space="preserve"> </v>
      </c>
      <c r="BF278" s="640" t="str">
        <f t="shared" si="383"/>
        <v xml:space="preserve"> </v>
      </c>
      <c r="BG278" s="640" t="str">
        <f t="shared" si="384"/>
        <v xml:space="preserve"> </v>
      </c>
      <c r="BH278" s="640" t="str">
        <f t="shared" si="385"/>
        <v xml:space="preserve"> </v>
      </c>
      <c r="BI278" s="677" t="str">
        <f t="shared" si="386"/>
        <v xml:space="preserve"> </v>
      </c>
      <c r="BJ278" s="640" t="str">
        <f t="shared" si="387"/>
        <v xml:space="preserve"> </v>
      </c>
      <c r="BK278" s="305" t="str">
        <f t="shared" si="388"/>
        <v xml:space="preserve"> </v>
      </c>
      <c r="BL278" s="523" t="str">
        <f t="shared" si="422"/>
        <v>F</v>
      </c>
      <c r="BM278" s="640" t="str">
        <f t="shared" si="389"/>
        <v xml:space="preserve"> </v>
      </c>
      <c r="BN278" s="640" t="str">
        <f t="shared" si="390"/>
        <v xml:space="preserve"> </v>
      </c>
      <c r="BO278" s="640" t="str">
        <f t="shared" si="391"/>
        <v xml:space="preserve"> </v>
      </c>
      <c r="BP278" s="640" t="str">
        <f t="shared" si="392"/>
        <v xml:space="preserve"> </v>
      </c>
      <c r="BQ278" s="640" t="str">
        <f t="shared" si="393"/>
        <v xml:space="preserve"> </v>
      </c>
      <c r="BR278" s="634">
        <f t="shared" si="394"/>
        <v>0</v>
      </c>
      <c r="BS278" s="728"/>
      <c r="BT278" s="640" t="str">
        <f t="shared" si="395"/>
        <v xml:space="preserve"> </v>
      </c>
    </row>
    <row r="279" spans="1:72" s="47" customFormat="1" ht="15" customHeight="1" x14ac:dyDescent="0.3">
      <c r="A279" s="43" t="s">
        <v>231</v>
      </c>
      <c r="B279" s="123" t="s">
        <v>266</v>
      </c>
      <c r="C279" s="134" t="str">
        <f>IF(VLOOKUP(B279,'Pivot Table'!$B$5:$G$2000,3,FALSE)=1,"Yes","No")</f>
        <v>Yes</v>
      </c>
      <c r="D279" s="170" t="str">
        <f t="shared" si="410"/>
        <v>Yes</v>
      </c>
      <c r="E279" s="170"/>
      <c r="F279" s="214">
        <v>41852</v>
      </c>
      <c r="G279" s="118" t="s">
        <v>1127</v>
      </c>
      <c r="H279" s="118" t="s">
        <v>1127</v>
      </c>
      <c r="I279" s="214"/>
      <c r="J279" s="170" t="s">
        <v>713</v>
      </c>
      <c r="K279" s="45" t="str">
        <f t="shared" si="423"/>
        <v>16</v>
      </c>
      <c r="L279" s="45" t="str">
        <f t="shared" si="424"/>
        <v>16X</v>
      </c>
      <c r="M279" s="106">
        <v>41913</v>
      </c>
      <c r="N279" s="186"/>
      <c r="O279" s="135" t="str">
        <f>IF(VLOOKUP(B279,'Pivot Table'!$B$5:$G$2000,2,FALSE)=1,"Yes","No")</f>
        <v>Yes</v>
      </c>
      <c r="P279" s="177" t="str">
        <f t="shared" si="398"/>
        <v>Yes</v>
      </c>
      <c r="Q279" s="177"/>
      <c r="R279" s="107">
        <v>41852</v>
      </c>
      <c r="S279" s="46" t="s">
        <v>1127</v>
      </c>
      <c r="T279" s="107"/>
      <c r="U279" s="177" t="s">
        <v>713</v>
      </c>
      <c r="V279" s="135" t="str">
        <f t="shared" si="425"/>
        <v>16</v>
      </c>
      <c r="W279" s="150" t="str">
        <f t="shared" si="426"/>
        <v>16X</v>
      </c>
      <c r="X279" s="107">
        <v>41913</v>
      </c>
      <c r="Y279" s="219"/>
      <c r="Z279" s="136" t="str">
        <f>IF(VLOOKUP(B279,'Pivot Table'!$B$5:$G$2000,5,FALSE)=1,"Yes","No")</f>
        <v>Yes</v>
      </c>
      <c r="AA279" s="136" t="str">
        <f>IF(VLOOKUP(B279,'Pivot Table'!$B$5:$G$2000,4,FALSE)=1,"Yes","No")</f>
        <v>No</v>
      </c>
      <c r="AB279" s="181" t="str">
        <f t="shared" si="367"/>
        <v>Yes</v>
      </c>
      <c r="AC279" s="181"/>
      <c r="AD279" s="181"/>
      <c r="AE279" s="241" t="s">
        <v>1127</v>
      </c>
      <c r="AF279" s="362"/>
      <c r="AG279" s="181" t="s">
        <v>713</v>
      </c>
      <c r="AH279" s="133" t="str">
        <f t="shared" si="427"/>
        <v>16</v>
      </c>
      <c r="AI279" s="151" t="str">
        <f t="shared" si="428"/>
        <v>16X</v>
      </c>
      <c r="AJ279" s="460">
        <v>41913</v>
      </c>
      <c r="AK279" s="650"/>
      <c r="AL279" s="634">
        <f t="shared" si="403"/>
        <v>1</v>
      </c>
      <c r="AM279" s="634">
        <f t="shared" si="404"/>
        <v>1</v>
      </c>
      <c r="AN279" s="635">
        <f t="shared" si="405"/>
        <v>1</v>
      </c>
      <c r="AO279" s="636">
        <f t="shared" si="368"/>
        <v>3</v>
      </c>
      <c r="AP279" s="634">
        <f t="shared" si="406"/>
        <v>1</v>
      </c>
      <c r="AQ279" s="634">
        <f t="shared" si="407"/>
        <v>1</v>
      </c>
      <c r="AR279" s="634">
        <f t="shared" si="408"/>
        <v>1</v>
      </c>
      <c r="AS279" s="637">
        <f t="shared" si="369"/>
        <v>3</v>
      </c>
      <c r="AT279" s="638" t="str">
        <f t="shared" si="370"/>
        <v>F</v>
      </c>
      <c r="AU279" s="634">
        <f t="shared" si="409"/>
        <v>0</v>
      </c>
      <c r="AV279" s="634">
        <f t="shared" si="415"/>
        <v>0</v>
      </c>
      <c r="AW279" s="675" t="s">
        <v>1127</v>
      </c>
      <c r="AX279" s="639" t="str">
        <f t="shared" si="416"/>
        <v>16Yes</v>
      </c>
      <c r="AY279" s="639" t="str">
        <f t="shared" si="417"/>
        <v>16Yes</v>
      </c>
      <c r="AZ279" s="639" t="str">
        <f t="shared" si="418"/>
        <v>16Yes</v>
      </c>
      <c r="BA279" s="634" t="str">
        <f t="shared" si="419"/>
        <v>16X</v>
      </c>
      <c r="BB279" s="634" t="str">
        <f t="shared" si="420"/>
        <v>16X</v>
      </c>
      <c r="BC279" s="634" t="str">
        <f t="shared" si="421"/>
        <v>16X</v>
      </c>
      <c r="BD279" s="640" t="str">
        <f t="shared" si="381"/>
        <v xml:space="preserve"> </v>
      </c>
      <c r="BE279" s="640" t="str">
        <f t="shared" si="382"/>
        <v xml:space="preserve"> </v>
      </c>
      <c r="BF279" s="640" t="str">
        <f t="shared" si="383"/>
        <v xml:space="preserve"> </v>
      </c>
      <c r="BG279" s="640" t="str">
        <f t="shared" si="384"/>
        <v xml:space="preserve"> </v>
      </c>
      <c r="BH279" s="640" t="str">
        <f t="shared" si="385"/>
        <v xml:space="preserve"> </v>
      </c>
      <c r="BI279" s="677" t="str">
        <f t="shared" si="386"/>
        <v xml:space="preserve"> </v>
      </c>
      <c r="BJ279" s="640" t="str">
        <f t="shared" si="387"/>
        <v xml:space="preserve"> </v>
      </c>
      <c r="BK279" s="305" t="str">
        <f t="shared" si="388"/>
        <v xml:space="preserve"> </v>
      </c>
      <c r="BL279" s="523" t="str">
        <f t="shared" si="422"/>
        <v>F</v>
      </c>
      <c r="BM279" s="640" t="str">
        <f t="shared" si="389"/>
        <v xml:space="preserve"> </v>
      </c>
      <c r="BN279" s="640" t="str">
        <f t="shared" si="390"/>
        <v xml:space="preserve"> </v>
      </c>
      <c r="BO279" s="640" t="str">
        <f t="shared" si="391"/>
        <v xml:space="preserve"> </v>
      </c>
      <c r="BP279" s="640" t="str">
        <f t="shared" si="392"/>
        <v xml:space="preserve"> </v>
      </c>
      <c r="BQ279" s="640" t="str">
        <f t="shared" si="393"/>
        <v xml:space="preserve"> </v>
      </c>
      <c r="BR279" s="634">
        <f t="shared" si="394"/>
        <v>0</v>
      </c>
      <c r="BS279" s="728"/>
      <c r="BT279" s="640" t="str">
        <f t="shared" si="395"/>
        <v xml:space="preserve"> </v>
      </c>
    </row>
    <row r="280" spans="1:72" s="47" customFormat="1" ht="15" customHeight="1" x14ac:dyDescent="0.3">
      <c r="A280" s="43" t="s">
        <v>231</v>
      </c>
      <c r="B280" s="123" t="s">
        <v>267</v>
      </c>
      <c r="C280" s="134" t="str">
        <f>IF(VLOOKUP(B280,'Pivot Table'!$B$5:$G$2000,3,FALSE)=1,"Yes","No")</f>
        <v>Yes</v>
      </c>
      <c r="D280" s="170" t="str">
        <f t="shared" si="410"/>
        <v>Yes</v>
      </c>
      <c r="E280" s="170"/>
      <c r="F280" s="214">
        <v>41852</v>
      </c>
      <c r="G280" s="118" t="s">
        <v>1127</v>
      </c>
      <c r="H280" s="118" t="s">
        <v>1127</v>
      </c>
      <c r="I280" s="214"/>
      <c r="J280" s="170" t="s">
        <v>713</v>
      </c>
      <c r="K280" s="45" t="str">
        <f t="shared" ref="K280:K283" si="429">A280&amp;E280</f>
        <v>16</v>
      </c>
      <c r="L280" s="45" t="str">
        <f t="shared" ref="L280:L283" si="430">A280&amp;J280</f>
        <v>16X</v>
      </c>
      <c r="M280" s="106">
        <v>41913</v>
      </c>
      <c r="N280" s="186"/>
      <c r="O280" s="135" t="str">
        <f>IF(VLOOKUP(B280,'Pivot Table'!$B$5:$G$2000,2,FALSE)=1,"Yes","No")</f>
        <v>Yes</v>
      </c>
      <c r="P280" s="177" t="str">
        <f t="shared" si="398"/>
        <v>Yes</v>
      </c>
      <c r="Q280" s="177"/>
      <c r="R280" s="107">
        <v>41852</v>
      </c>
      <c r="S280" s="46" t="s">
        <v>1127</v>
      </c>
      <c r="T280" s="107"/>
      <c r="U280" s="177" t="s">
        <v>713</v>
      </c>
      <c r="V280" s="135" t="str">
        <f t="shared" ref="V280:V283" si="431">A280&amp;Q280</f>
        <v>16</v>
      </c>
      <c r="W280" s="150" t="str">
        <f t="shared" ref="W280:W283" si="432">A280&amp;U280</f>
        <v>16X</v>
      </c>
      <c r="X280" s="107">
        <v>41913</v>
      </c>
      <c r="Y280" s="219"/>
      <c r="Z280" s="136" t="str">
        <f>IF(VLOOKUP(B280,'Pivot Table'!$B$5:$G$2000,5,FALSE)=1,"Yes","No")</f>
        <v>Yes</v>
      </c>
      <c r="AA280" s="136" t="str">
        <f>IF(VLOOKUP(B280,'Pivot Table'!$B$5:$G$2000,4,FALSE)=1,"Yes","No")</f>
        <v>No</v>
      </c>
      <c r="AB280" s="181" t="str">
        <f t="shared" si="367"/>
        <v>Yes</v>
      </c>
      <c r="AC280" s="185"/>
      <c r="AD280" s="181"/>
      <c r="AE280" s="241" t="s">
        <v>1127</v>
      </c>
      <c r="AF280" s="362"/>
      <c r="AG280" s="181" t="s">
        <v>713</v>
      </c>
      <c r="AH280" s="133" t="str">
        <f t="shared" ref="AH280:AH283" si="433">A280&amp;AC280</f>
        <v>16</v>
      </c>
      <c r="AI280" s="151" t="str">
        <f t="shared" ref="AI280:AI283" si="434">A280&amp;AG280</f>
        <v>16X</v>
      </c>
      <c r="AJ280" s="460">
        <v>41913</v>
      </c>
      <c r="AK280" s="650"/>
      <c r="AL280" s="634">
        <f t="shared" si="403"/>
        <v>1</v>
      </c>
      <c r="AM280" s="634">
        <f t="shared" si="404"/>
        <v>1</v>
      </c>
      <c r="AN280" s="635">
        <f t="shared" si="405"/>
        <v>1</v>
      </c>
      <c r="AO280" s="636">
        <f t="shared" si="368"/>
        <v>3</v>
      </c>
      <c r="AP280" s="634">
        <f t="shared" si="406"/>
        <v>1</v>
      </c>
      <c r="AQ280" s="634">
        <f t="shared" si="407"/>
        <v>1</v>
      </c>
      <c r="AR280" s="634">
        <f t="shared" si="408"/>
        <v>1</v>
      </c>
      <c r="AS280" s="637">
        <f t="shared" si="369"/>
        <v>3</v>
      </c>
      <c r="AT280" s="638" t="str">
        <f t="shared" si="370"/>
        <v>F</v>
      </c>
      <c r="AU280" s="634">
        <f t="shared" si="409"/>
        <v>0</v>
      </c>
      <c r="AV280" s="634">
        <f t="shared" si="415"/>
        <v>0</v>
      </c>
      <c r="AW280" s="675" t="s">
        <v>1127</v>
      </c>
      <c r="AX280" s="639" t="str">
        <f t="shared" si="416"/>
        <v>16Yes</v>
      </c>
      <c r="AY280" s="639" t="str">
        <f t="shared" si="417"/>
        <v>16Yes</v>
      </c>
      <c r="AZ280" s="639" t="str">
        <f t="shared" si="418"/>
        <v>16Yes</v>
      </c>
      <c r="BA280" s="634" t="str">
        <f t="shared" si="419"/>
        <v>16X</v>
      </c>
      <c r="BB280" s="634" t="str">
        <f t="shared" si="420"/>
        <v>16X</v>
      </c>
      <c r="BC280" s="634" t="str">
        <f t="shared" si="421"/>
        <v>16X</v>
      </c>
      <c r="BD280" s="640" t="str">
        <f t="shared" si="381"/>
        <v xml:space="preserve"> </v>
      </c>
      <c r="BE280" s="640" t="str">
        <f t="shared" si="382"/>
        <v xml:space="preserve"> </v>
      </c>
      <c r="BF280" s="640" t="str">
        <f t="shared" si="383"/>
        <v xml:space="preserve"> </v>
      </c>
      <c r="BG280" s="640" t="str">
        <f t="shared" si="384"/>
        <v xml:space="preserve"> </v>
      </c>
      <c r="BH280" s="640" t="str">
        <f t="shared" si="385"/>
        <v xml:space="preserve"> </v>
      </c>
      <c r="BI280" s="677" t="str">
        <f t="shared" si="386"/>
        <v xml:space="preserve"> </v>
      </c>
      <c r="BJ280" s="640" t="str">
        <f t="shared" si="387"/>
        <v xml:space="preserve"> </v>
      </c>
      <c r="BK280" s="305" t="str">
        <f t="shared" si="388"/>
        <v xml:space="preserve"> </v>
      </c>
      <c r="BL280" s="523" t="str">
        <f t="shared" si="422"/>
        <v>F</v>
      </c>
      <c r="BM280" s="640" t="str">
        <f t="shared" si="389"/>
        <v xml:space="preserve"> </v>
      </c>
      <c r="BN280" s="640" t="str">
        <f t="shared" si="390"/>
        <v xml:space="preserve"> </v>
      </c>
      <c r="BO280" s="640" t="str">
        <f t="shared" si="391"/>
        <v xml:space="preserve"> </v>
      </c>
      <c r="BP280" s="640" t="str">
        <f t="shared" si="392"/>
        <v xml:space="preserve"> </v>
      </c>
      <c r="BQ280" s="640" t="str">
        <f t="shared" si="393"/>
        <v xml:space="preserve"> </v>
      </c>
      <c r="BR280" s="634">
        <f t="shared" si="394"/>
        <v>0</v>
      </c>
      <c r="BS280" s="728"/>
      <c r="BT280" s="640" t="str">
        <f t="shared" si="395"/>
        <v xml:space="preserve"> </v>
      </c>
    </row>
    <row r="281" spans="1:72" s="47" customFormat="1" ht="15" customHeight="1" x14ac:dyDescent="0.3">
      <c r="A281" s="43" t="s">
        <v>231</v>
      </c>
      <c r="B281" s="123" t="s">
        <v>268</v>
      </c>
      <c r="C281" s="134" t="str">
        <f>IF(VLOOKUP(B281,'Pivot Table'!$B$5:$G$2000,3,FALSE)=1,"Yes","No")</f>
        <v>Yes</v>
      </c>
      <c r="D281" s="170" t="str">
        <f t="shared" si="410"/>
        <v>Yes</v>
      </c>
      <c r="E281" s="170"/>
      <c r="F281" s="214">
        <v>41852</v>
      </c>
      <c r="G281" s="118" t="s">
        <v>1127</v>
      </c>
      <c r="H281" s="118" t="s">
        <v>1127</v>
      </c>
      <c r="I281" s="214"/>
      <c r="J281" s="170" t="s">
        <v>713</v>
      </c>
      <c r="K281" s="45" t="str">
        <f t="shared" si="429"/>
        <v>16</v>
      </c>
      <c r="L281" s="45" t="str">
        <f t="shared" si="430"/>
        <v>16X</v>
      </c>
      <c r="M281" s="106">
        <v>41913</v>
      </c>
      <c r="N281" s="186"/>
      <c r="O281" s="135" t="str">
        <f>IF(VLOOKUP(B281,'Pivot Table'!$B$5:$G$2000,2,FALSE)=1,"Yes","No")</f>
        <v>Yes</v>
      </c>
      <c r="P281" s="177" t="str">
        <f t="shared" si="398"/>
        <v>Yes</v>
      </c>
      <c r="Q281" s="177"/>
      <c r="R281" s="107">
        <v>41852</v>
      </c>
      <c r="S281" s="46" t="s">
        <v>1127</v>
      </c>
      <c r="T281" s="107"/>
      <c r="U281" s="177" t="s">
        <v>713</v>
      </c>
      <c r="V281" s="135" t="str">
        <f t="shared" si="431"/>
        <v>16</v>
      </c>
      <c r="W281" s="150" t="str">
        <f t="shared" si="432"/>
        <v>16X</v>
      </c>
      <c r="X281" s="107">
        <v>41913</v>
      </c>
      <c r="Y281" s="219"/>
      <c r="Z281" s="136" t="str">
        <f>IF(VLOOKUP(B281,'Pivot Table'!$B$5:$G$2000,5,FALSE)=1,"Yes","No")</f>
        <v>Yes</v>
      </c>
      <c r="AA281" s="136" t="str">
        <f>IF(VLOOKUP(B281,'Pivot Table'!$B$5:$G$2000,4,FALSE)=1,"Yes","No")</f>
        <v>No</v>
      </c>
      <c r="AB281" s="181" t="str">
        <f t="shared" si="367"/>
        <v>Yes</v>
      </c>
      <c r="AC281" s="181"/>
      <c r="AD281" s="181"/>
      <c r="AE281" s="241" t="s">
        <v>1127</v>
      </c>
      <c r="AF281" s="362"/>
      <c r="AG281" s="181" t="s">
        <v>713</v>
      </c>
      <c r="AH281" s="133" t="str">
        <f t="shared" si="433"/>
        <v>16</v>
      </c>
      <c r="AI281" s="151" t="str">
        <f t="shared" si="434"/>
        <v>16X</v>
      </c>
      <c r="AJ281" s="460">
        <v>41913</v>
      </c>
      <c r="AK281" s="650"/>
      <c r="AL281" s="634">
        <f t="shared" si="403"/>
        <v>1</v>
      </c>
      <c r="AM281" s="634">
        <f t="shared" si="404"/>
        <v>1</v>
      </c>
      <c r="AN281" s="635">
        <f t="shared" si="405"/>
        <v>1</v>
      </c>
      <c r="AO281" s="636">
        <f t="shared" si="368"/>
        <v>3</v>
      </c>
      <c r="AP281" s="634">
        <f t="shared" si="406"/>
        <v>1</v>
      </c>
      <c r="AQ281" s="634">
        <f t="shared" si="407"/>
        <v>1</v>
      </c>
      <c r="AR281" s="634">
        <f t="shared" si="408"/>
        <v>1</v>
      </c>
      <c r="AS281" s="637">
        <f t="shared" si="369"/>
        <v>3</v>
      </c>
      <c r="AT281" s="638" t="str">
        <f t="shared" si="370"/>
        <v>F</v>
      </c>
      <c r="AU281" s="634">
        <f t="shared" si="409"/>
        <v>0</v>
      </c>
      <c r="AV281" s="634">
        <f t="shared" si="415"/>
        <v>0</v>
      </c>
      <c r="AW281" s="675" t="s">
        <v>1127</v>
      </c>
      <c r="AX281" s="639" t="str">
        <f t="shared" si="416"/>
        <v>16Yes</v>
      </c>
      <c r="AY281" s="639" t="str">
        <f t="shared" si="417"/>
        <v>16Yes</v>
      </c>
      <c r="AZ281" s="639" t="str">
        <f t="shared" si="418"/>
        <v>16Yes</v>
      </c>
      <c r="BA281" s="634" t="str">
        <f t="shared" si="419"/>
        <v>16X</v>
      </c>
      <c r="BB281" s="634" t="str">
        <f t="shared" si="420"/>
        <v>16X</v>
      </c>
      <c r="BC281" s="634" t="str">
        <f t="shared" si="421"/>
        <v>16X</v>
      </c>
      <c r="BD281" s="640" t="str">
        <f t="shared" si="381"/>
        <v xml:space="preserve"> </v>
      </c>
      <c r="BE281" s="640" t="str">
        <f t="shared" si="382"/>
        <v xml:space="preserve"> </v>
      </c>
      <c r="BF281" s="640" t="str">
        <f t="shared" si="383"/>
        <v xml:space="preserve"> </v>
      </c>
      <c r="BG281" s="640" t="str">
        <f t="shared" si="384"/>
        <v xml:space="preserve"> </v>
      </c>
      <c r="BH281" s="640" t="str">
        <f t="shared" si="385"/>
        <v xml:space="preserve"> </v>
      </c>
      <c r="BI281" s="677" t="str">
        <f t="shared" si="386"/>
        <v xml:space="preserve"> </v>
      </c>
      <c r="BJ281" s="640" t="str">
        <f t="shared" si="387"/>
        <v xml:space="preserve"> </v>
      </c>
      <c r="BK281" s="305" t="str">
        <f t="shared" si="388"/>
        <v xml:space="preserve"> </v>
      </c>
      <c r="BL281" s="523" t="str">
        <f t="shared" si="422"/>
        <v>F</v>
      </c>
      <c r="BM281" s="640" t="str">
        <f t="shared" si="389"/>
        <v xml:space="preserve"> </v>
      </c>
      <c r="BN281" s="640" t="str">
        <f t="shared" si="390"/>
        <v xml:space="preserve"> </v>
      </c>
      <c r="BO281" s="640" t="str">
        <f t="shared" si="391"/>
        <v xml:space="preserve"> </v>
      </c>
      <c r="BP281" s="640" t="str">
        <f t="shared" si="392"/>
        <v xml:space="preserve"> </v>
      </c>
      <c r="BQ281" s="640" t="str">
        <f t="shared" si="393"/>
        <v xml:space="preserve"> </v>
      </c>
      <c r="BR281" s="634">
        <f t="shared" si="394"/>
        <v>0</v>
      </c>
      <c r="BS281" s="728"/>
      <c r="BT281" s="640" t="str">
        <f t="shared" si="395"/>
        <v xml:space="preserve"> </v>
      </c>
    </row>
    <row r="282" spans="1:72" s="47" customFormat="1" ht="15" customHeight="1" x14ac:dyDescent="0.3">
      <c r="A282" s="43" t="s">
        <v>231</v>
      </c>
      <c r="B282" s="123" t="s">
        <v>269</v>
      </c>
      <c r="C282" s="134" t="str">
        <f>IF(VLOOKUP(B282,'Pivot Table'!$B$5:$G$2000,3,FALSE)=1,"Yes","No")</f>
        <v>Yes</v>
      </c>
      <c r="D282" s="170" t="str">
        <f t="shared" si="410"/>
        <v>Yes</v>
      </c>
      <c r="E282" s="170"/>
      <c r="F282" s="214">
        <v>41852</v>
      </c>
      <c r="G282" s="118" t="s">
        <v>1127</v>
      </c>
      <c r="H282" s="118" t="s">
        <v>1127</v>
      </c>
      <c r="I282" s="214"/>
      <c r="J282" s="170" t="s">
        <v>713</v>
      </c>
      <c r="K282" s="45" t="str">
        <f t="shared" si="429"/>
        <v>16</v>
      </c>
      <c r="L282" s="45" t="str">
        <f t="shared" si="430"/>
        <v>16X</v>
      </c>
      <c r="M282" s="106">
        <v>41913</v>
      </c>
      <c r="N282" s="186"/>
      <c r="O282" s="135" t="str">
        <f>IF(VLOOKUP(B282,'Pivot Table'!$B$5:$G$2000,2,FALSE)=1,"Yes","No")</f>
        <v>Yes</v>
      </c>
      <c r="P282" s="177" t="str">
        <f t="shared" si="398"/>
        <v>Yes</v>
      </c>
      <c r="Q282" s="177"/>
      <c r="R282" s="107">
        <v>41852</v>
      </c>
      <c r="S282" s="46" t="s">
        <v>1127</v>
      </c>
      <c r="T282" s="107"/>
      <c r="U282" s="177" t="s">
        <v>713</v>
      </c>
      <c r="V282" s="135" t="str">
        <f t="shared" si="431"/>
        <v>16</v>
      </c>
      <c r="W282" s="150" t="str">
        <f t="shared" si="432"/>
        <v>16X</v>
      </c>
      <c r="X282" s="107">
        <v>41913</v>
      </c>
      <c r="Y282" s="219"/>
      <c r="Z282" s="136" t="str">
        <f>IF(VLOOKUP(B282,'Pivot Table'!$B$5:$G$2000,5,FALSE)=1,"Yes","No")</f>
        <v>Yes</v>
      </c>
      <c r="AA282" s="136" t="str">
        <f>IF(VLOOKUP(B282,'Pivot Table'!$B$5:$G$2000,4,FALSE)=1,"Yes","No")</f>
        <v>No</v>
      </c>
      <c r="AB282" s="181" t="str">
        <f t="shared" si="367"/>
        <v>Yes</v>
      </c>
      <c r="AC282" s="181"/>
      <c r="AD282" s="181"/>
      <c r="AE282" s="241" t="s">
        <v>1127</v>
      </c>
      <c r="AF282" s="362"/>
      <c r="AG282" s="181" t="s">
        <v>713</v>
      </c>
      <c r="AH282" s="133" t="str">
        <f t="shared" si="433"/>
        <v>16</v>
      </c>
      <c r="AI282" s="151" t="str">
        <f t="shared" si="434"/>
        <v>16X</v>
      </c>
      <c r="AJ282" s="460">
        <v>41913</v>
      </c>
      <c r="AK282" s="650"/>
      <c r="AL282" s="634">
        <f t="shared" si="403"/>
        <v>1</v>
      </c>
      <c r="AM282" s="634">
        <f t="shared" si="404"/>
        <v>1</v>
      </c>
      <c r="AN282" s="635">
        <f t="shared" si="405"/>
        <v>1</v>
      </c>
      <c r="AO282" s="636">
        <f t="shared" si="368"/>
        <v>3</v>
      </c>
      <c r="AP282" s="634">
        <f t="shared" si="406"/>
        <v>1</v>
      </c>
      <c r="AQ282" s="634">
        <f t="shared" si="407"/>
        <v>1</v>
      </c>
      <c r="AR282" s="634">
        <f t="shared" si="408"/>
        <v>1</v>
      </c>
      <c r="AS282" s="637">
        <f t="shared" si="369"/>
        <v>3</v>
      </c>
      <c r="AT282" s="638" t="str">
        <f t="shared" si="370"/>
        <v>F</v>
      </c>
      <c r="AU282" s="634">
        <f t="shared" si="409"/>
        <v>0</v>
      </c>
      <c r="AV282" s="634">
        <f t="shared" si="415"/>
        <v>0</v>
      </c>
      <c r="AW282" s="675" t="s">
        <v>1127</v>
      </c>
      <c r="AX282" s="639" t="str">
        <f t="shared" si="416"/>
        <v>16Yes</v>
      </c>
      <c r="AY282" s="639" t="str">
        <f t="shared" si="417"/>
        <v>16Yes</v>
      </c>
      <c r="AZ282" s="639" t="str">
        <f t="shared" si="418"/>
        <v>16Yes</v>
      </c>
      <c r="BA282" s="634" t="str">
        <f t="shared" si="419"/>
        <v>16X</v>
      </c>
      <c r="BB282" s="634" t="str">
        <f t="shared" si="420"/>
        <v>16X</v>
      </c>
      <c r="BC282" s="634" t="str">
        <f t="shared" si="421"/>
        <v>16X</v>
      </c>
      <c r="BD282" s="640" t="str">
        <f t="shared" si="381"/>
        <v xml:space="preserve"> </v>
      </c>
      <c r="BE282" s="640" t="str">
        <f t="shared" si="382"/>
        <v xml:space="preserve"> </v>
      </c>
      <c r="BF282" s="640" t="str">
        <f t="shared" si="383"/>
        <v xml:space="preserve"> </v>
      </c>
      <c r="BG282" s="640" t="str">
        <f t="shared" si="384"/>
        <v xml:space="preserve"> </v>
      </c>
      <c r="BH282" s="640" t="str">
        <f t="shared" si="385"/>
        <v xml:space="preserve"> </v>
      </c>
      <c r="BI282" s="677" t="str">
        <f t="shared" si="386"/>
        <v xml:space="preserve"> </v>
      </c>
      <c r="BJ282" s="640" t="str">
        <f t="shared" si="387"/>
        <v xml:space="preserve"> </v>
      </c>
      <c r="BK282" s="305" t="str">
        <f t="shared" si="388"/>
        <v xml:space="preserve"> </v>
      </c>
      <c r="BL282" s="523" t="str">
        <f t="shared" si="422"/>
        <v>F</v>
      </c>
      <c r="BM282" s="640" t="str">
        <f t="shared" si="389"/>
        <v xml:space="preserve"> </v>
      </c>
      <c r="BN282" s="640" t="str">
        <f t="shared" si="390"/>
        <v xml:space="preserve"> </v>
      </c>
      <c r="BO282" s="640" t="str">
        <f t="shared" si="391"/>
        <v xml:space="preserve"> </v>
      </c>
      <c r="BP282" s="640" t="str">
        <f t="shared" si="392"/>
        <v xml:space="preserve"> </v>
      </c>
      <c r="BQ282" s="640" t="str">
        <f t="shared" si="393"/>
        <v xml:space="preserve"> </v>
      </c>
      <c r="BR282" s="634">
        <f t="shared" si="394"/>
        <v>0</v>
      </c>
      <c r="BS282" s="728"/>
      <c r="BT282" s="640" t="str">
        <f t="shared" si="395"/>
        <v xml:space="preserve"> </v>
      </c>
    </row>
    <row r="283" spans="1:72" s="47" customFormat="1" ht="15" customHeight="1" x14ac:dyDescent="0.3">
      <c r="A283" s="43" t="s">
        <v>231</v>
      </c>
      <c r="B283" s="123" t="s">
        <v>270</v>
      </c>
      <c r="C283" s="134" t="str">
        <f>IF(VLOOKUP(B283,'Pivot Table'!$B$5:$G$2000,3,FALSE)=1,"Yes","No")</f>
        <v>Yes</v>
      </c>
      <c r="D283" s="170" t="str">
        <f t="shared" si="410"/>
        <v>Yes</v>
      </c>
      <c r="E283" s="170"/>
      <c r="F283" s="214">
        <v>41852</v>
      </c>
      <c r="G283" s="118" t="s">
        <v>1127</v>
      </c>
      <c r="H283" s="118" t="s">
        <v>1127</v>
      </c>
      <c r="I283" s="278"/>
      <c r="J283" s="170" t="s">
        <v>713</v>
      </c>
      <c r="K283" s="45" t="str">
        <f t="shared" si="429"/>
        <v>16</v>
      </c>
      <c r="L283" s="45" t="str">
        <f t="shared" si="430"/>
        <v>16X</v>
      </c>
      <c r="M283" s="106">
        <v>41913</v>
      </c>
      <c r="N283" s="186"/>
      <c r="O283" s="135" t="str">
        <f>IF(VLOOKUP(B283,'Pivot Table'!$B$5:$G$2000,2,FALSE)=1,"Yes","No")</f>
        <v>Yes</v>
      </c>
      <c r="P283" s="177" t="str">
        <f t="shared" si="398"/>
        <v>Yes</v>
      </c>
      <c r="Q283" s="177"/>
      <c r="R283" s="107">
        <v>41852</v>
      </c>
      <c r="S283" s="46" t="s">
        <v>1127</v>
      </c>
      <c r="T283" s="107"/>
      <c r="U283" s="177" t="s">
        <v>713</v>
      </c>
      <c r="V283" s="135" t="str">
        <f t="shared" si="431"/>
        <v>16</v>
      </c>
      <c r="W283" s="150" t="str">
        <f t="shared" si="432"/>
        <v>16X</v>
      </c>
      <c r="X283" s="107">
        <v>41913</v>
      </c>
      <c r="Y283" s="219"/>
      <c r="Z283" s="136" t="str">
        <f>IF(VLOOKUP(B283,'Pivot Table'!$B$5:$G$2000,5,FALSE)=1,"Yes","No")</f>
        <v>Yes</v>
      </c>
      <c r="AA283" s="136" t="str">
        <f>IF(VLOOKUP(B283,'Pivot Table'!$B$5:$G$2000,4,FALSE)=1,"Yes","No")</f>
        <v>No</v>
      </c>
      <c r="AB283" s="181" t="str">
        <f t="shared" si="367"/>
        <v>Yes</v>
      </c>
      <c r="AC283" s="181"/>
      <c r="AD283" s="181"/>
      <c r="AE283" s="241" t="s">
        <v>1127</v>
      </c>
      <c r="AF283" s="362"/>
      <c r="AG283" s="181" t="s">
        <v>713</v>
      </c>
      <c r="AH283" s="133" t="str">
        <f t="shared" si="433"/>
        <v>16</v>
      </c>
      <c r="AI283" s="151" t="str">
        <f t="shared" si="434"/>
        <v>16X</v>
      </c>
      <c r="AJ283" s="460">
        <v>41913</v>
      </c>
      <c r="AK283" s="650"/>
      <c r="AL283" s="634">
        <f t="shared" si="403"/>
        <v>1</v>
      </c>
      <c r="AM283" s="634">
        <f t="shared" si="404"/>
        <v>1</v>
      </c>
      <c r="AN283" s="635">
        <f t="shared" si="405"/>
        <v>1</v>
      </c>
      <c r="AO283" s="636">
        <f t="shared" si="368"/>
        <v>3</v>
      </c>
      <c r="AP283" s="634">
        <f t="shared" si="406"/>
        <v>1</v>
      </c>
      <c r="AQ283" s="634">
        <f t="shared" si="407"/>
        <v>1</v>
      </c>
      <c r="AR283" s="634">
        <f t="shared" si="408"/>
        <v>1</v>
      </c>
      <c r="AS283" s="637">
        <f t="shared" si="369"/>
        <v>3</v>
      </c>
      <c r="AT283" s="638" t="str">
        <f t="shared" si="370"/>
        <v>F</v>
      </c>
      <c r="AU283" s="634">
        <f t="shared" si="409"/>
        <v>0</v>
      </c>
      <c r="AV283" s="634">
        <f t="shared" si="415"/>
        <v>0</v>
      </c>
      <c r="AW283" s="675" t="s">
        <v>1127</v>
      </c>
      <c r="AX283" s="639" t="str">
        <f t="shared" si="416"/>
        <v>16Yes</v>
      </c>
      <c r="AY283" s="639" t="str">
        <f t="shared" si="417"/>
        <v>16Yes</v>
      </c>
      <c r="AZ283" s="639" t="str">
        <f t="shared" si="418"/>
        <v>16Yes</v>
      </c>
      <c r="BA283" s="634" t="str">
        <f t="shared" si="419"/>
        <v>16X</v>
      </c>
      <c r="BB283" s="634" t="str">
        <f t="shared" si="420"/>
        <v>16X</v>
      </c>
      <c r="BC283" s="634" t="str">
        <f t="shared" si="421"/>
        <v>16X</v>
      </c>
      <c r="BD283" s="640" t="str">
        <f t="shared" si="381"/>
        <v xml:space="preserve"> </v>
      </c>
      <c r="BE283" s="640" t="str">
        <f t="shared" si="382"/>
        <v xml:space="preserve"> </v>
      </c>
      <c r="BF283" s="640" t="str">
        <f t="shared" si="383"/>
        <v xml:space="preserve"> </v>
      </c>
      <c r="BG283" s="640" t="str">
        <f t="shared" si="384"/>
        <v xml:space="preserve"> </v>
      </c>
      <c r="BH283" s="640" t="str">
        <f t="shared" si="385"/>
        <v xml:space="preserve"> </v>
      </c>
      <c r="BI283" s="677" t="str">
        <f t="shared" si="386"/>
        <v xml:space="preserve"> </v>
      </c>
      <c r="BJ283" s="640" t="str">
        <f t="shared" si="387"/>
        <v xml:space="preserve"> </v>
      </c>
      <c r="BK283" s="305" t="str">
        <f t="shared" si="388"/>
        <v xml:space="preserve"> </v>
      </c>
      <c r="BL283" s="523" t="str">
        <f t="shared" si="422"/>
        <v>F</v>
      </c>
      <c r="BM283" s="640" t="str">
        <f t="shared" si="389"/>
        <v xml:space="preserve"> </v>
      </c>
      <c r="BN283" s="640" t="str">
        <f t="shared" si="390"/>
        <v xml:space="preserve"> </v>
      </c>
      <c r="BO283" s="640" t="str">
        <f t="shared" si="391"/>
        <v xml:space="preserve"> </v>
      </c>
      <c r="BP283" s="640" t="str">
        <f t="shared" si="392"/>
        <v xml:space="preserve"> </v>
      </c>
      <c r="BQ283" s="640" t="str">
        <f t="shared" si="393"/>
        <v xml:space="preserve"> </v>
      </c>
      <c r="BR283" s="634">
        <f t="shared" si="394"/>
        <v>0</v>
      </c>
      <c r="BS283" s="728"/>
      <c r="BT283" s="640" t="str">
        <f t="shared" si="395"/>
        <v xml:space="preserve"> </v>
      </c>
    </row>
    <row r="284" spans="1:72" s="47" customFormat="1" ht="15" customHeight="1" x14ac:dyDescent="0.3">
      <c r="A284" s="43" t="s">
        <v>10</v>
      </c>
      <c r="B284" s="123" t="s">
        <v>748</v>
      </c>
      <c r="C284" s="194" t="str">
        <f>IF(VLOOKUP(B284,'Pivot Table'!$B$5:$G$2000,3,FALSE)=1,"Yes","No")</f>
        <v>No</v>
      </c>
      <c r="D284" s="193" t="str">
        <f t="shared" si="410"/>
        <v xml:space="preserve"> </v>
      </c>
      <c r="E284" s="193"/>
      <c r="F284" s="193"/>
      <c r="G284" s="204"/>
      <c r="H284" s="204"/>
      <c r="I284" s="193"/>
      <c r="J284" s="193"/>
      <c r="K284" s="205" t="str">
        <f t="shared" si="396"/>
        <v>17</v>
      </c>
      <c r="L284" s="205" t="str">
        <f t="shared" si="397"/>
        <v>17</v>
      </c>
      <c r="M284" s="204"/>
      <c r="N284" s="405"/>
      <c r="O284" s="189" t="str">
        <f>IF(VLOOKUP(B284,'Pivot Table'!$B$5:$G$2000,2,FALSE)=1,"Yes","No")</f>
        <v>No</v>
      </c>
      <c r="P284" s="190" t="str">
        <f t="shared" si="398"/>
        <v xml:space="preserve"> </v>
      </c>
      <c r="Q284" s="190"/>
      <c r="R284" s="190"/>
      <c r="S284" s="191"/>
      <c r="T284" s="190"/>
      <c r="U284" s="190"/>
      <c r="V284" s="189" t="str">
        <f t="shared" si="399"/>
        <v>17</v>
      </c>
      <c r="W284" s="196" t="str">
        <f t="shared" si="400"/>
        <v>17</v>
      </c>
      <c r="X284" s="191"/>
      <c r="Y284" s="404"/>
      <c r="Z284" s="136" t="str">
        <f>IF(VLOOKUP(B284,'Pivot Table'!$B$5:$G$2000,5,FALSE)=1,"Yes","No")</f>
        <v>Yes</v>
      </c>
      <c r="AA284" s="136" t="str">
        <f>IF(VLOOKUP(B284,'Pivot Table'!$B$5:$G$2000,4,FALSE)=1,"Yes","No")</f>
        <v>No</v>
      </c>
      <c r="AB284" s="181" t="str">
        <f t="shared" ref="AB284:AB297" si="435">IF(AC284="X","In Progress",IF(AG284="x","Yes"," "))</f>
        <v>In Progress</v>
      </c>
      <c r="AC284" s="181" t="s">
        <v>713</v>
      </c>
      <c r="AD284" s="181"/>
      <c r="AE284" s="241"/>
      <c r="AF284" s="127">
        <v>42461</v>
      </c>
      <c r="AG284" s="181"/>
      <c r="AH284" s="133" t="str">
        <f t="shared" si="401"/>
        <v>17X</v>
      </c>
      <c r="AI284" s="151" t="str">
        <f t="shared" si="402"/>
        <v>17</v>
      </c>
      <c r="AJ284" s="457"/>
      <c r="AK284" s="650" t="s">
        <v>1871</v>
      </c>
      <c r="AL284" s="634">
        <f t="shared" si="403"/>
        <v>0</v>
      </c>
      <c r="AM284" s="634">
        <f t="shared" si="404"/>
        <v>0</v>
      </c>
      <c r="AN284" s="635">
        <f t="shared" si="405"/>
        <v>1</v>
      </c>
      <c r="AO284" s="636">
        <f t="shared" ref="AO284:AO297" si="436">SUM(AL284:AN284)</f>
        <v>1</v>
      </c>
      <c r="AP284" s="634">
        <f t="shared" si="406"/>
        <v>0</v>
      </c>
      <c r="AQ284" s="634">
        <f t="shared" si="407"/>
        <v>0</v>
      </c>
      <c r="AR284" s="634">
        <f t="shared" si="408"/>
        <v>0</v>
      </c>
      <c r="AS284" s="637">
        <f t="shared" ref="AS284:AS297" si="437">SUM(AP284:AR284)</f>
        <v>0</v>
      </c>
      <c r="AT284" s="638" t="str">
        <f t="shared" ref="AT284:AT297" si="438">IF(AO284=AS284,"F"," ")</f>
        <v xml:space="preserve"> </v>
      </c>
      <c r="AU284" s="634">
        <f t="shared" si="409"/>
        <v>0</v>
      </c>
      <c r="AV284" s="634">
        <f t="shared" si="415"/>
        <v>0</v>
      </c>
      <c r="AW284" s="634"/>
      <c r="AX284" s="639" t="str">
        <f t="shared" si="416"/>
        <v>17No</v>
      </c>
      <c r="AY284" s="639" t="str">
        <f t="shared" si="417"/>
        <v>17No</v>
      </c>
      <c r="AZ284" s="639" t="str">
        <f t="shared" si="418"/>
        <v>17Yes</v>
      </c>
      <c r="BA284" s="634" t="str">
        <f t="shared" si="419"/>
        <v>17</v>
      </c>
      <c r="BB284" s="634" t="str">
        <f t="shared" si="420"/>
        <v>17</v>
      </c>
      <c r="BC284" s="634" t="str">
        <f t="shared" si="421"/>
        <v>17</v>
      </c>
      <c r="BD284" s="640" t="str">
        <f t="shared" si="381"/>
        <v xml:space="preserve"> </v>
      </c>
      <c r="BE284" s="640" t="str">
        <f t="shared" si="382"/>
        <v xml:space="preserve"> </v>
      </c>
      <c r="BF284" s="640" t="str">
        <f t="shared" si="383"/>
        <v xml:space="preserve"> </v>
      </c>
      <c r="BG284" s="640" t="str">
        <f t="shared" si="384"/>
        <v xml:space="preserve"> </v>
      </c>
      <c r="BH284" s="640">
        <f t="shared" si="385"/>
        <v>42461</v>
      </c>
      <c r="BI284" s="677" t="str">
        <f t="shared" si="386"/>
        <v xml:space="preserve"> </v>
      </c>
      <c r="BJ284" s="640" t="str">
        <f t="shared" si="387"/>
        <v xml:space="preserve"> </v>
      </c>
      <c r="BK284" s="305" t="str">
        <f t="shared" si="388"/>
        <v xml:space="preserve"> </v>
      </c>
      <c r="BL284" s="523" t="str">
        <f t="shared" si="422"/>
        <v xml:space="preserve"> </v>
      </c>
      <c r="BM284" s="640" t="str">
        <f t="shared" si="389"/>
        <v xml:space="preserve"> </v>
      </c>
      <c r="BN284" s="640" t="str">
        <f t="shared" si="390"/>
        <v xml:space="preserve"> </v>
      </c>
      <c r="BO284" s="640" t="str">
        <f t="shared" si="391"/>
        <v xml:space="preserve"> </v>
      </c>
      <c r="BP284" s="640" t="str">
        <f t="shared" si="392"/>
        <v xml:space="preserve"> </v>
      </c>
      <c r="BQ284" s="640" t="str">
        <f t="shared" si="393"/>
        <v xml:space="preserve"> </v>
      </c>
      <c r="BR284" s="634">
        <f t="shared" si="394"/>
        <v>1</v>
      </c>
      <c r="BS284" s="728"/>
      <c r="BT284" s="640" t="str">
        <f t="shared" si="395"/>
        <v xml:space="preserve"> </v>
      </c>
    </row>
    <row r="285" spans="1:72" s="47" customFormat="1" ht="15" customHeight="1" x14ac:dyDescent="0.3">
      <c r="A285" s="43" t="s">
        <v>10</v>
      </c>
      <c r="B285" s="123" t="s">
        <v>1913</v>
      </c>
      <c r="C285" s="291" t="str">
        <f>IF(VLOOKUP(B285,'Pivot Table'!$B$5:$G$2000,3,FALSE)=1,"Yes","No")</f>
        <v>Yes</v>
      </c>
      <c r="D285" s="174" t="str">
        <f t="shared" ref="D285" si="439">IF(E285="X","In Progress",IF(J285="x","Yes"," "))</f>
        <v>Yes</v>
      </c>
      <c r="E285" s="174"/>
      <c r="F285" s="174"/>
      <c r="G285" s="130" t="s">
        <v>1127</v>
      </c>
      <c r="H285" s="130" t="s">
        <v>1127</v>
      </c>
      <c r="I285" s="174"/>
      <c r="J285" s="174" t="s">
        <v>713</v>
      </c>
      <c r="K285" s="292" t="str">
        <f t="shared" ref="K285" si="440">A285&amp;E285</f>
        <v>17</v>
      </c>
      <c r="L285" s="292" t="str">
        <f t="shared" ref="L285" si="441">A285&amp;J285</f>
        <v>17X</v>
      </c>
      <c r="M285" s="129">
        <v>42064</v>
      </c>
      <c r="N285" s="417"/>
      <c r="O285" s="189" t="str">
        <f>IF(VLOOKUP(B285,'Pivot Table'!$B$5:$G$2000,2,FALSE)=1,"Yes","No")</f>
        <v>No</v>
      </c>
      <c r="P285" s="190" t="str">
        <f t="shared" ref="P285" si="442">IF(Q285="X","In Progress",IF(U285="x","Yes"," "))</f>
        <v xml:space="preserve"> </v>
      </c>
      <c r="Q285" s="190"/>
      <c r="R285" s="190"/>
      <c r="S285" s="191"/>
      <c r="T285" s="190"/>
      <c r="U285" s="190"/>
      <c r="V285" s="189" t="str">
        <f t="shared" ref="V285" si="443">A285&amp;Q285</f>
        <v>17</v>
      </c>
      <c r="W285" s="196" t="str">
        <f t="shared" ref="W285" si="444">A285&amp;U285</f>
        <v>17</v>
      </c>
      <c r="X285" s="191"/>
      <c r="Y285" s="404"/>
      <c r="Z285" s="192" t="str">
        <f>IF(VLOOKUP(B285,'Pivot Table'!$B$5:$G$2000,5,FALSE)=1,"Yes","No")</f>
        <v>No</v>
      </c>
      <c r="AA285" s="192" t="str">
        <f>IF(VLOOKUP(B285,'Pivot Table'!$B$5:$G$2000,4,FALSE)=1,"Yes","No")</f>
        <v>No</v>
      </c>
      <c r="AB285" s="190" t="str">
        <f t="shared" ref="AB285" si="445">IF(AC285="X","In Progress",IF(AG285="x","Yes"," "))</f>
        <v xml:space="preserve"> </v>
      </c>
      <c r="AC285" s="190"/>
      <c r="AD285" s="190"/>
      <c r="AE285" s="191"/>
      <c r="AF285" s="206"/>
      <c r="AG285" s="190"/>
      <c r="AH285" s="189" t="str">
        <f t="shared" ref="AH285" si="446">A285&amp;AC285</f>
        <v>17</v>
      </c>
      <c r="AI285" s="196" t="str">
        <f t="shared" ref="AI285" si="447">A285&amp;AG285</f>
        <v>17</v>
      </c>
      <c r="AJ285" s="456"/>
      <c r="AK285" s="651"/>
      <c r="AL285" s="634">
        <f t="shared" ref="AL285" si="448">IF(C285="yes",1,0)</f>
        <v>1</v>
      </c>
      <c r="AM285" s="634">
        <f t="shared" ref="AM285" si="449">IF(O285="yes",1,0)</f>
        <v>0</v>
      </c>
      <c r="AN285" s="635">
        <f t="shared" ref="AN285" si="450">IF(Z285="yes",1,IF(AA285="yes",1,0))</f>
        <v>0</v>
      </c>
      <c r="AO285" s="636">
        <f t="shared" ref="AO285" si="451">SUM(AL285:AN285)</f>
        <v>1</v>
      </c>
      <c r="AP285" s="634">
        <f t="shared" ref="AP285" si="452">IF(J285="x",1,0)</f>
        <v>1</v>
      </c>
      <c r="AQ285" s="634">
        <f t="shared" ref="AQ285" si="453">IF(U285="x",1,0)</f>
        <v>0</v>
      </c>
      <c r="AR285" s="634">
        <f t="shared" ref="AR285" si="454">IF(AG285="x",1,0)</f>
        <v>0</v>
      </c>
      <c r="AS285" s="637">
        <f t="shared" ref="AS285" si="455">SUM(AP285:AR285)</f>
        <v>1</v>
      </c>
      <c r="AT285" s="638" t="str">
        <f t="shared" ref="AT285" si="456">IF(AO285=AS285,"F"," ")</f>
        <v>F</v>
      </c>
      <c r="AU285" s="634">
        <f t="shared" ref="AU285" si="457">IF(E285="x",1,0)</f>
        <v>0</v>
      </c>
      <c r="AV285" s="634">
        <f t="shared" ref="AV285" si="458">IF(Q285="x",1,0)</f>
        <v>0</v>
      </c>
      <c r="AW285" s="634"/>
      <c r="AX285" s="639" t="str">
        <f t="shared" ref="AX285" si="459">A285&amp;C285</f>
        <v>17Yes</v>
      </c>
      <c r="AY285" s="639" t="str">
        <f t="shared" ref="AY285" si="460">A285&amp;O285</f>
        <v>17No</v>
      </c>
      <c r="AZ285" s="639" t="str">
        <f t="shared" ref="AZ285" si="461">A285&amp;Z285</f>
        <v>17No</v>
      </c>
      <c r="BA285" s="634" t="str">
        <f t="shared" ref="BA285" si="462">A285&amp;J285</f>
        <v>17X</v>
      </c>
      <c r="BB285" s="634" t="str">
        <f t="shared" ref="BB285" si="463">A285&amp;U285</f>
        <v>17</v>
      </c>
      <c r="BC285" s="634" t="str">
        <f t="shared" ref="BC285" si="464">A285&amp;AG285</f>
        <v>17</v>
      </c>
      <c r="BD285" s="640" t="str">
        <f t="shared" si="381"/>
        <v xml:space="preserve"> </v>
      </c>
      <c r="BE285" s="640" t="str">
        <f t="shared" si="382"/>
        <v xml:space="preserve"> </v>
      </c>
      <c r="BF285" s="640" t="str">
        <f t="shared" si="383"/>
        <v xml:space="preserve"> </v>
      </c>
      <c r="BG285" s="640" t="str">
        <f t="shared" si="384"/>
        <v xml:space="preserve"> </v>
      </c>
      <c r="BH285" s="640" t="str">
        <f t="shared" si="385"/>
        <v xml:space="preserve"> </v>
      </c>
      <c r="BI285" s="677" t="str">
        <f t="shared" si="386"/>
        <v xml:space="preserve"> </v>
      </c>
      <c r="BJ285" s="640" t="str">
        <f t="shared" si="387"/>
        <v xml:space="preserve"> </v>
      </c>
      <c r="BK285" s="305" t="str">
        <f t="shared" si="388"/>
        <v xml:space="preserve"> </v>
      </c>
      <c r="BL285" s="523" t="str">
        <f t="shared" si="422"/>
        <v>F</v>
      </c>
      <c r="BM285" s="640" t="str">
        <f t="shared" si="389"/>
        <v xml:space="preserve"> </v>
      </c>
      <c r="BN285" s="640" t="str">
        <f t="shared" si="390"/>
        <v xml:space="preserve"> </v>
      </c>
      <c r="BO285" s="640" t="str">
        <f t="shared" si="391"/>
        <v xml:space="preserve"> </v>
      </c>
      <c r="BP285" s="640" t="str">
        <f t="shared" si="392"/>
        <v xml:space="preserve"> </v>
      </c>
      <c r="BQ285" s="640" t="str">
        <f t="shared" si="393"/>
        <v xml:space="preserve"> </v>
      </c>
      <c r="BR285" s="634">
        <f t="shared" si="394"/>
        <v>0</v>
      </c>
      <c r="BS285" s="728"/>
      <c r="BT285" s="640" t="str">
        <f t="shared" si="395"/>
        <v xml:space="preserve"> </v>
      </c>
    </row>
    <row r="286" spans="1:72" s="47" customFormat="1" ht="15" customHeight="1" x14ac:dyDescent="0.3">
      <c r="A286" s="43" t="s">
        <v>10</v>
      </c>
      <c r="B286" s="123" t="s">
        <v>741</v>
      </c>
      <c r="C286" s="134" t="str">
        <f>IF(VLOOKUP(B286,'Pivot Table'!$B$5:$G$2000,3,FALSE)=1,"Yes","No")</f>
        <v>Yes</v>
      </c>
      <c r="D286" s="170" t="str">
        <f t="shared" si="410"/>
        <v>Yes</v>
      </c>
      <c r="E286" s="174"/>
      <c r="F286" s="174"/>
      <c r="G286" s="125" t="s">
        <v>1127</v>
      </c>
      <c r="H286" s="125" t="s">
        <v>1127</v>
      </c>
      <c r="I286" s="174"/>
      <c r="J286" s="174" t="s">
        <v>713</v>
      </c>
      <c r="K286" s="45" t="str">
        <f t="shared" si="396"/>
        <v>17</v>
      </c>
      <c r="L286" s="45" t="str">
        <f t="shared" si="397"/>
        <v>17X</v>
      </c>
      <c r="M286" s="129">
        <v>41395</v>
      </c>
      <c r="N286" s="417"/>
      <c r="O286" s="189" t="str">
        <f>IF(VLOOKUP(B286,'Pivot Table'!$B$5:$G$2000,2,FALSE)=1,"Yes","No")</f>
        <v>No</v>
      </c>
      <c r="P286" s="190" t="str">
        <f t="shared" si="398"/>
        <v xml:space="preserve"> </v>
      </c>
      <c r="Q286" s="190"/>
      <c r="R286" s="190"/>
      <c r="S286" s="191"/>
      <c r="T286" s="190"/>
      <c r="U286" s="190"/>
      <c r="V286" s="189" t="str">
        <f t="shared" si="399"/>
        <v>17</v>
      </c>
      <c r="W286" s="196" t="str">
        <f t="shared" si="400"/>
        <v>17</v>
      </c>
      <c r="X286" s="191"/>
      <c r="Y286" s="404"/>
      <c r="Z286" s="192" t="str">
        <f>IF(VLOOKUP(B286,'Pivot Table'!$B$5:$G$2000,5,FALSE)=1,"Yes","No")</f>
        <v>No</v>
      </c>
      <c r="AA286" s="192" t="str">
        <f>IF(VLOOKUP(B286,'Pivot Table'!$B$5:$G$2000,4,FALSE)=1,"Yes","No")</f>
        <v>No</v>
      </c>
      <c r="AB286" s="190" t="str">
        <f t="shared" si="435"/>
        <v xml:space="preserve"> </v>
      </c>
      <c r="AC286" s="197"/>
      <c r="AD286" s="197"/>
      <c r="AE286" s="191"/>
      <c r="AF286" s="197"/>
      <c r="AG286" s="197"/>
      <c r="AH286" s="189" t="str">
        <f t="shared" si="401"/>
        <v>17</v>
      </c>
      <c r="AI286" s="196" t="str">
        <f t="shared" si="402"/>
        <v>17</v>
      </c>
      <c r="AJ286" s="456"/>
      <c r="AK286" s="651"/>
      <c r="AL286" s="634">
        <f t="shared" si="403"/>
        <v>1</v>
      </c>
      <c r="AM286" s="634">
        <f t="shared" si="404"/>
        <v>0</v>
      </c>
      <c r="AN286" s="635">
        <f t="shared" si="405"/>
        <v>0</v>
      </c>
      <c r="AO286" s="636">
        <f t="shared" si="436"/>
        <v>1</v>
      </c>
      <c r="AP286" s="634">
        <f t="shared" si="406"/>
        <v>1</v>
      </c>
      <c r="AQ286" s="634">
        <f t="shared" si="407"/>
        <v>0</v>
      </c>
      <c r="AR286" s="634">
        <f t="shared" si="408"/>
        <v>0</v>
      </c>
      <c r="AS286" s="637">
        <f t="shared" si="437"/>
        <v>1</v>
      </c>
      <c r="AT286" s="638" t="str">
        <f t="shared" si="438"/>
        <v>F</v>
      </c>
      <c r="AU286" s="634">
        <f t="shared" si="409"/>
        <v>0</v>
      </c>
      <c r="AV286" s="634">
        <f t="shared" si="415"/>
        <v>0</v>
      </c>
      <c r="AW286" s="634"/>
      <c r="AX286" s="639" t="str">
        <f t="shared" si="416"/>
        <v>17Yes</v>
      </c>
      <c r="AY286" s="639" t="str">
        <f t="shared" si="417"/>
        <v>17No</v>
      </c>
      <c r="AZ286" s="639" t="str">
        <f t="shared" si="418"/>
        <v>17No</v>
      </c>
      <c r="BA286" s="634" t="str">
        <f t="shared" si="419"/>
        <v>17X</v>
      </c>
      <c r="BB286" s="634" t="str">
        <f t="shared" si="420"/>
        <v>17</v>
      </c>
      <c r="BC286" s="634" t="str">
        <f t="shared" si="421"/>
        <v>17</v>
      </c>
      <c r="BD286" s="640" t="str">
        <f t="shared" si="381"/>
        <v xml:space="preserve"> </v>
      </c>
      <c r="BE286" s="640" t="str">
        <f t="shared" si="382"/>
        <v xml:space="preserve"> </v>
      </c>
      <c r="BF286" s="640" t="str">
        <f t="shared" si="383"/>
        <v xml:space="preserve"> </v>
      </c>
      <c r="BG286" s="640" t="str">
        <f t="shared" si="384"/>
        <v xml:space="preserve"> </v>
      </c>
      <c r="BH286" s="640" t="str">
        <f t="shared" si="385"/>
        <v xml:space="preserve"> </v>
      </c>
      <c r="BI286" s="677" t="str">
        <f t="shared" si="386"/>
        <v xml:space="preserve"> </v>
      </c>
      <c r="BJ286" s="640" t="str">
        <f t="shared" si="387"/>
        <v xml:space="preserve"> </v>
      </c>
      <c r="BK286" s="305" t="str">
        <f t="shared" si="388"/>
        <v xml:space="preserve"> </v>
      </c>
      <c r="BL286" s="523" t="str">
        <f t="shared" si="422"/>
        <v>F</v>
      </c>
      <c r="BM286" s="640" t="str">
        <f t="shared" si="389"/>
        <v xml:space="preserve"> </v>
      </c>
      <c r="BN286" s="640" t="str">
        <f t="shared" si="390"/>
        <v xml:space="preserve"> </v>
      </c>
      <c r="BO286" s="640" t="str">
        <f t="shared" si="391"/>
        <v xml:space="preserve"> </v>
      </c>
      <c r="BP286" s="640" t="str">
        <f t="shared" si="392"/>
        <v xml:space="preserve"> </v>
      </c>
      <c r="BQ286" s="640" t="str">
        <f t="shared" si="393"/>
        <v xml:space="preserve"> </v>
      </c>
      <c r="BR286" s="634">
        <f t="shared" si="394"/>
        <v>0</v>
      </c>
      <c r="BS286" s="728"/>
      <c r="BT286" s="640" t="str">
        <f t="shared" si="395"/>
        <v xml:space="preserve"> </v>
      </c>
    </row>
    <row r="287" spans="1:72" s="47" customFormat="1" ht="15" customHeight="1" x14ac:dyDescent="0.3">
      <c r="A287" s="43" t="s">
        <v>10</v>
      </c>
      <c r="B287" s="123" t="s">
        <v>742</v>
      </c>
      <c r="C287" s="134" t="str">
        <f>IF(VLOOKUP(B287,'Pivot Table'!$B$5:$G$2000,3,FALSE)=1,"Yes","No")</f>
        <v>Yes</v>
      </c>
      <c r="D287" s="170" t="str">
        <f t="shared" si="410"/>
        <v>Yes</v>
      </c>
      <c r="E287" s="170"/>
      <c r="F287" s="170"/>
      <c r="G287" s="125" t="s">
        <v>1127</v>
      </c>
      <c r="H287" s="125" t="s">
        <v>1127</v>
      </c>
      <c r="I287" s="170"/>
      <c r="J287" s="170" t="s">
        <v>713</v>
      </c>
      <c r="K287" s="45" t="str">
        <f t="shared" si="396"/>
        <v>17</v>
      </c>
      <c r="L287" s="45" t="str">
        <f t="shared" si="397"/>
        <v>17X</v>
      </c>
      <c r="M287" s="106">
        <v>41395</v>
      </c>
      <c r="N287" s="252"/>
      <c r="O287" s="189" t="str">
        <f>IF(VLOOKUP(B287,'Pivot Table'!$B$5:$G$2000,2,FALSE)=1,"Yes","No")</f>
        <v>No</v>
      </c>
      <c r="P287" s="190" t="str">
        <f t="shared" si="398"/>
        <v xml:space="preserve"> </v>
      </c>
      <c r="Q287" s="190"/>
      <c r="R287" s="190"/>
      <c r="S287" s="191"/>
      <c r="T287" s="190"/>
      <c r="U287" s="190"/>
      <c r="V287" s="189" t="str">
        <f t="shared" si="399"/>
        <v>17</v>
      </c>
      <c r="W287" s="196" t="str">
        <f t="shared" si="400"/>
        <v>17</v>
      </c>
      <c r="X287" s="191"/>
      <c r="Y287" s="404"/>
      <c r="Z287" s="192" t="str">
        <f>IF(VLOOKUP(B287,'Pivot Table'!$B$5:$G$2000,5,FALSE)=1,"Yes","No")</f>
        <v>No</v>
      </c>
      <c r="AA287" s="192" t="str">
        <f>IF(VLOOKUP(B287,'Pivot Table'!$B$5:$G$2000,4,FALSE)=1,"Yes","No")</f>
        <v>No</v>
      </c>
      <c r="AB287" s="190" t="str">
        <f t="shared" si="435"/>
        <v xml:space="preserve"> </v>
      </c>
      <c r="AC287" s="190"/>
      <c r="AD287" s="190"/>
      <c r="AE287" s="191"/>
      <c r="AF287" s="190"/>
      <c r="AG287" s="190"/>
      <c r="AH287" s="189" t="str">
        <f t="shared" si="401"/>
        <v>17</v>
      </c>
      <c r="AI287" s="196" t="str">
        <f t="shared" si="402"/>
        <v>17</v>
      </c>
      <c r="AJ287" s="456"/>
      <c r="AK287" s="651"/>
      <c r="AL287" s="634">
        <f t="shared" si="403"/>
        <v>1</v>
      </c>
      <c r="AM287" s="634">
        <f t="shared" si="404"/>
        <v>0</v>
      </c>
      <c r="AN287" s="635">
        <f t="shared" si="405"/>
        <v>0</v>
      </c>
      <c r="AO287" s="636">
        <f t="shared" si="436"/>
        <v>1</v>
      </c>
      <c r="AP287" s="634">
        <f t="shared" si="406"/>
        <v>1</v>
      </c>
      <c r="AQ287" s="634">
        <f t="shared" si="407"/>
        <v>0</v>
      </c>
      <c r="AR287" s="634">
        <f t="shared" si="408"/>
        <v>0</v>
      </c>
      <c r="AS287" s="637">
        <f t="shared" si="437"/>
        <v>1</v>
      </c>
      <c r="AT287" s="638" t="str">
        <f t="shared" si="438"/>
        <v>F</v>
      </c>
      <c r="AU287" s="634">
        <f t="shared" si="409"/>
        <v>0</v>
      </c>
      <c r="AV287" s="634">
        <f t="shared" si="415"/>
        <v>0</v>
      </c>
      <c r="AW287" s="634"/>
      <c r="AX287" s="639" t="str">
        <f t="shared" si="416"/>
        <v>17Yes</v>
      </c>
      <c r="AY287" s="639" t="str">
        <f t="shared" si="417"/>
        <v>17No</v>
      </c>
      <c r="AZ287" s="639" t="str">
        <f t="shared" si="418"/>
        <v>17No</v>
      </c>
      <c r="BA287" s="634" t="str">
        <f t="shared" si="419"/>
        <v>17X</v>
      </c>
      <c r="BB287" s="634" t="str">
        <f t="shared" si="420"/>
        <v>17</v>
      </c>
      <c r="BC287" s="634" t="str">
        <f t="shared" si="421"/>
        <v>17</v>
      </c>
      <c r="BD287" s="640" t="str">
        <f t="shared" si="381"/>
        <v xml:space="preserve"> </v>
      </c>
      <c r="BE287" s="640" t="str">
        <f t="shared" si="382"/>
        <v xml:space="preserve"> </v>
      </c>
      <c r="BF287" s="640" t="str">
        <f t="shared" si="383"/>
        <v xml:space="preserve"> </v>
      </c>
      <c r="BG287" s="640" t="str">
        <f t="shared" si="384"/>
        <v xml:space="preserve"> </v>
      </c>
      <c r="BH287" s="640" t="str">
        <f t="shared" si="385"/>
        <v xml:space="preserve"> </v>
      </c>
      <c r="BI287" s="677" t="str">
        <f t="shared" si="386"/>
        <v xml:space="preserve"> </v>
      </c>
      <c r="BJ287" s="640" t="str">
        <f t="shared" si="387"/>
        <v xml:space="preserve"> </v>
      </c>
      <c r="BK287" s="305" t="str">
        <f t="shared" si="388"/>
        <v xml:space="preserve"> </v>
      </c>
      <c r="BL287" s="523" t="str">
        <f t="shared" si="422"/>
        <v>F</v>
      </c>
      <c r="BM287" s="640" t="str">
        <f t="shared" si="389"/>
        <v xml:space="preserve"> </v>
      </c>
      <c r="BN287" s="640" t="str">
        <f t="shared" si="390"/>
        <v xml:space="preserve"> </v>
      </c>
      <c r="BO287" s="640" t="str">
        <f t="shared" si="391"/>
        <v xml:space="preserve"> </v>
      </c>
      <c r="BP287" s="640" t="str">
        <f t="shared" si="392"/>
        <v xml:space="preserve"> </v>
      </c>
      <c r="BQ287" s="640" t="str">
        <f t="shared" si="393"/>
        <v xml:space="preserve"> </v>
      </c>
      <c r="BR287" s="634">
        <f t="shared" si="394"/>
        <v>0</v>
      </c>
      <c r="BS287" s="728"/>
      <c r="BT287" s="640" t="str">
        <f t="shared" si="395"/>
        <v xml:space="preserve"> </v>
      </c>
    </row>
    <row r="288" spans="1:72" s="47" customFormat="1" ht="15" customHeight="1" x14ac:dyDescent="0.3">
      <c r="A288" s="43" t="s">
        <v>10</v>
      </c>
      <c r="B288" s="123" t="s">
        <v>1382</v>
      </c>
      <c r="C288" s="134" t="str">
        <f>IF(VLOOKUP(B288,'Pivot Table'!$B$5:$G$2000,3,FALSE)=1,"Yes","No")</f>
        <v>Yes</v>
      </c>
      <c r="D288" s="170" t="str">
        <f t="shared" ref="D288" si="465">IF(E288="X","In Progress",IF(J288="x","Yes"," "))</f>
        <v>Yes</v>
      </c>
      <c r="E288" s="170"/>
      <c r="F288" s="214">
        <v>41852</v>
      </c>
      <c r="G288" s="125" t="s">
        <v>1127</v>
      </c>
      <c r="H288" s="125" t="s">
        <v>1127</v>
      </c>
      <c r="I288" s="214"/>
      <c r="J288" s="170" t="s">
        <v>713</v>
      </c>
      <c r="K288" s="45" t="str">
        <f t="shared" ref="K288" si="466">A288&amp;E288</f>
        <v>17</v>
      </c>
      <c r="L288" s="45" t="str">
        <f t="shared" ref="L288" si="467">A288&amp;J288</f>
        <v>17X</v>
      </c>
      <c r="M288" s="214">
        <v>41883</v>
      </c>
      <c r="N288" s="186" t="s">
        <v>1544</v>
      </c>
      <c r="O288" s="189" t="str">
        <f>IF(VLOOKUP(B288,'Pivot Table'!$B$5:$G$2000,2,FALSE)=1,"Yes","No")</f>
        <v>No</v>
      </c>
      <c r="P288" s="190" t="str">
        <f t="shared" ref="P288" si="468">IF(Q288="X","In Progress",IF(U288="x","Yes"," "))</f>
        <v xml:space="preserve"> </v>
      </c>
      <c r="Q288" s="190"/>
      <c r="R288" s="190"/>
      <c r="S288" s="191"/>
      <c r="T288" s="190"/>
      <c r="U288" s="190"/>
      <c r="V288" s="189" t="str">
        <f t="shared" ref="V288" si="469">A288&amp;Q288</f>
        <v>17</v>
      </c>
      <c r="W288" s="196" t="str">
        <f t="shared" ref="W288" si="470">A288&amp;U288</f>
        <v>17</v>
      </c>
      <c r="X288" s="191"/>
      <c r="Y288" s="404"/>
      <c r="Z288" s="192" t="str">
        <f>IF(VLOOKUP(B288,'Pivot Table'!$B$5:$G$2000,5,FALSE)=1,"Yes","No")</f>
        <v>No</v>
      </c>
      <c r="AA288" s="192" t="str">
        <f>IF(VLOOKUP(B288,'Pivot Table'!$B$5:$G$2000,4,FALSE)=1,"Yes","No")</f>
        <v>No</v>
      </c>
      <c r="AB288" s="190" t="str">
        <f t="shared" ref="AB288" si="471">IF(AC288="X","In Progress",IF(AG288="x","Yes"," "))</f>
        <v xml:space="preserve"> </v>
      </c>
      <c r="AC288" s="197"/>
      <c r="AD288" s="197"/>
      <c r="AE288" s="191"/>
      <c r="AF288" s="197"/>
      <c r="AG288" s="197"/>
      <c r="AH288" s="189" t="str">
        <f t="shared" ref="AH288" si="472">A288&amp;AC288</f>
        <v>17</v>
      </c>
      <c r="AI288" s="196" t="str">
        <f t="shared" ref="AI288" si="473">A288&amp;AG288</f>
        <v>17</v>
      </c>
      <c r="AJ288" s="456"/>
      <c r="AK288" s="651"/>
      <c r="AL288" s="634">
        <f t="shared" ref="AL288" si="474">IF(C288="yes",1,0)</f>
        <v>1</v>
      </c>
      <c r="AM288" s="634">
        <f t="shared" ref="AM288" si="475">IF(O288="yes",1,0)</f>
        <v>0</v>
      </c>
      <c r="AN288" s="635">
        <f t="shared" ref="AN288" si="476">IF(Z288="yes",1,IF(AA288="yes",1,0))</f>
        <v>0</v>
      </c>
      <c r="AO288" s="636">
        <f t="shared" ref="AO288" si="477">SUM(AL288:AN288)</f>
        <v>1</v>
      </c>
      <c r="AP288" s="634">
        <f t="shared" ref="AP288" si="478">IF(J288="x",1,0)</f>
        <v>1</v>
      </c>
      <c r="AQ288" s="634">
        <f t="shared" ref="AQ288" si="479">IF(U288="x",1,0)</f>
        <v>0</v>
      </c>
      <c r="AR288" s="634">
        <f t="shared" ref="AR288" si="480">IF(AG288="x",1,0)</f>
        <v>0</v>
      </c>
      <c r="AS288" s="637">
        <f t="shared" ref="AS288" si="481">SUM(AP288:AR288)</f>
        <v>1</v>
      </c>
      <c r="AT288" s="638" t="str">
        <f t="shared" ref="AT288" si="482">IF(AO288=AS288,"F"," ")</f>
        <v>F</v>
      </c>
      <c r="AU288" s="634">
        <f t="shared" ref="AU288" si="483">IF(E288="x",1,0)</f>
        <v>0</v>
      </c>
      <c r="AV288" s="634">
        <f t="shared" ref="AV288" si="484">IF(Q288="x",1,0)</f>
        <v>0</v>
      </c>
      <c r="AW288" s="634"/>
      <c r="AX288" s="639" t="str">
        <f t="shared" ref="AX288" si="485">A288&amp;C288</f>
        <v>17Yes</v>
      </c>
      <c r="AY288" s="639" t="str">
        <f t="shared" ref="AY288" si="486">A288&amp;O288</f>
        <v>17No</v>
      </c>
      <c r="AZ288" s="639" t="str">
        <f t="shared" ref="AZ288" si="487">A288&amp;Z288</f>
        <v>17No</v>
      </c>
      <c r="BA288" s="634" t="str">
        <f t="shared" ref="BA288" si="488">A288&amp;J288</f>
        <v>17X</v>
      </c>
      <c r="BB288" s="634" t="str">
        <f t="shared" ref="BB288" si="489">A288&amp;U288</f>
        <v>17</v>
      </c>
      <c r="BC288" s="634" t="str">
        <f t="shared" ref="BC288" si="490">A288&amp;AG288</f>
        <v>17</v>
      </c>
      <c r="BD288" s="640" t="str">
        <f t="shared" si="381"/>
        <v xml:space="preserve"> </v>
      </c>
      <c r="BE288" s="640" t="str">
        <f t="shared" si="382"/>
        <v xml:space="preserve"> </v>
      </c>
      <c r="BF288" s="640" t="str">
        <f t="shared" si="383"/>
        <v xml:space="preserve"> </v>
      </c>
      <c r="BG288" s="640" t="str">
        <f t="shared" si="384"/>
        <v xml:space="preserve"> </v>
      </c>
      <c r="BH288" s="640" t="str">
        <f t="shared" si="385"/>
        <v xml:space="preserve"> </v>
      </c>
      <c r="BI288" s="677" t="str">
        <f t="shared" si="386"/>
        <v xml:space="preserve"> </v>
      </c>
      <c r="BJ288" s="640" t="str">
        <f t="shared" si="387"/>
        <v xml:space="preserve"> </v>
      </c>
      <c r="BK288" s="305" t="str">
        <f t="shared" si="388"/>
        <v xml:space="preserve"> </v>
      </c>
      <c r="BL288" s="523" t="str">
        <f t="shared" si="422"/>
        <v>F</v>
      </c>
      <c r="BM288" s="640" t="str">
        <f t="shared" si="389"/>
        <v xml:space="preserve"> </v>
      </c>
      <c r="BN288" s="640" t="str">
        <f t="shared" si="390"/>
        <v xml:space="preserve"> </v>
      </c>
      <c r="BO288" s="640" t="str">
        <f t="shared" si="391"/>
        <v xml:space="preserve"> </v>
      </c>
      <c r="BP288" s="640" t="str">
        <f t="shared" si="392"/>
        <v xml:space="preserve"> </v>
      </c>
      <c r="BQ288" s="640" t="str">
        <f t="shared" si="393"/>
        <v xml:space="preserve"> </v>
      </c>
      <c r="BR288" s="634">
        <f t="shared" si="394"/>
        <v>0</v>
      </c>
      <c r="BS288" s="728"/>
      <c r="BT288" s="640" t="str">
        <f t="shared" si="395"/>
        <v xml:space="preserve"> </v>
      </c>
    </row>
    <row r="289" spans="1:72" s="47" customFormat="1" ht="15" customHeight="1" x14ac:dyDescent="0.3">
      <c r="A289" s="43" t="s">
        <v>10</v>
      </c>
      <c r="B289" s="123" t="s">
        <v>1880</v>
      </c>
      <c r="C289" s="134" t="str">
        <f>IF(VLOOKUP(B289,'Pivot Table'!$B$5:$G$2000,3,FALSE)=1,"Yes","No")</f>
        <v>Yes</v>
      </c>
      <c r="D289" s="170" t="str">
        <f t="shared" ref="D289" si="491">IF(E289="X","In Progress",IF(J289="x","Yes"," "))</f>
        <v>Yes</v>
      </c>
      <c r="E289" s="170"/>
      <c r="F289" s="214"/>
      <c r="G289" s="125" t="s">
        <v>1127</v>
      </c>
      <c r="H289" s="125" t="s">
        <v>1127</v>
      </c>
      <c r="I289" s="214"/>
      <c r="J289" s="170" t="s">
        <v>713</v>
      </c>
      <c r="K289" s="45" t="str">
        <f t="shared" ref="K289" si="492">A289&amp;E289</f>
        <v>17</v>
      </c>
      <c r="L289" s="45" t="str">
        <f t="shared" ref="L289" si="493">A289&amp;J289</f>
        <v>17X</v>
      </c>
      <c r="M289" s="214">
        <v>42064</v>
      </c>
      <c r="N289" s="186"/>
      <c r="O289" s="189" t="str">
        <f>IF(VLOOKUP(B289,'Pivot Table'!$B$5:$G$2000,2,FALSE)=1,"Yes","No")</f>
        <v>No</v>
      </c>
      <c r="P289" s="190" t="str">
        <f t="shared" ref="P289" si="494">IF(Q289="X","In Progress",IF(U289="x","Yes"," "))</f>
        <v xml:space="preserve"> </v>
      </c>
      <c r="Q289" s="190"/>
      <c r="R289" s="190"/>
      <c r="S289" s="191"/>
      <c r="T289" s="190"/>
      <c r="U289" s="190"/>
      <c r="V289" s="189" t="str">
        <f t="shared" ref="V289" si="495">A289&amp;Q289</f>
        <v>17</v>
      </c>
      <c r="W289" s="196" t="str">
        <f t="shared" ref="W289" si="496">A289&amp;U289</f>
        <v>17</v>
      </c>
      <c r="X289" s="191"/>
      <c r="Y289" s="404"/>
      <c r="Z289" s="192" t="str">
        <f>IF(VLOOKUP(B289,'Pivot Table'!$B$5:$G$2000,5,FALSE)=1,"Yes","No")</f>
        <v>No</v>
      </c>
      <c r="AA289" s="192" t="str">
        <f>IF(VLOOKUP(B289,'Pivot Table'!$B$5:$G$2000,4,FALSE)=1,"Yes","No")</f>
        <v>No</v>
      </c>
      <c r="AB289" s="190" t="str">
        <f t="shared" ref="AB289" si="497">IF(AC289="X","In Progress",IF(AG289="x","Yes"," "))</f>
        <v xml:space="preserve"> </v>
      </c>
      <c r="AC289" s="197"/>
      <c r="AD289" s="197"/>
      <c r="AE289" s="191"/>
      <c r="AF289" s="197"/>
      <c r="AG289" s="197"/>
      <c r="AH289" s="189" t="str">
        <f t="shared" ref="AH289" si="498">A289&amp;AC289</f>
        <v>17</v>
      </c>
      <c r="AI289" s="196" t="str">
        <f t="shared" ref="AI289" si="499">A289&amp;AG289</f>
        <v>17</v>
      </c>
      <c r="AJ289" s="456"/>
      <c r="AK289" s="651"/>
      <c r="AL289" s="634">
        <f t="shared" ref="AL289" si="500">IF(C289="yes",1,0)</f>
        <v>1</v>
      </c>
      <c r="AM289" s="634">
        <f t="shared" ref="AM289" si="501">IF(O289="yes",1,0)</f>
        <v>0</v>
      </c>
      <c r="AN289" s="635">
        <f t="shared" ref="AN289" si="502">IF(Z289="yes",1,IF(AA289="yes",1,0))</f>
        <v>0</v>
      </c>
      <c r="AO289" s="636">
        <f t="shared" ref="AO289" si="503">SUM(AL289:AN289)</f>
        <v>1</v>
      </c>
      <c r="AP289" s="634">
        <f t="shared" ref="AP289" si="504">IF(J289="x",1,0)</f>
        <v>1</v>
      </c>
      <c r="AQ289" s="634">
        <f t="shared" ref="AQ289" si="505">IF(U289="x",1,0)</f>
        <v>0</v>
      </c>
      <c r="AR289" s="634">
        <f t="shared" ref="AR289" si="506">IF(AG289="x",1,0)</f>
        <v>0</v>
      </c>
      <c r="AS289" s="637">
        <f t="shared" ref="AS289" si="507">SUM(AP289:AR289)</f>
        <v>1</v>
      </c>
      <c r="AT289" s="638" t="str">
        <f t="shared" ref="AT289" si="508">IF(AO289=AS289,"F"," ")</f>
        <v>F</v>
      </c>
      <c r="AU289" s="634">
        <f t="shared" ref="AU289" si="509">IF(E289="x",1,0)</f>
        <v>0</v>
      </c>
      <c r="AV289" s="634">
        <f t="shared" ref="AV289" si="510">IF(Q289="x",1,0)</f>
        <v>0</v>
      </c>
      <c r="AW289" s="634"/>
      <c r="AX289" s="639" t="str">
        <f t="shared" ref="AX289" si="511">A289&amp;C289</f>
        <v>17Yes</v>
      </c>
      <c r="AY289" s="639" t="str">
        <f t="shared" ref="AY289" si="512">A289&amp;O289</f>
        <v>17No</v>
      </c>
      <c r="AZ289" s="639" t="str">
        <f t="shared" ref="AZ289" si="513">A289&amp;Z289</f>
        <v>17No</v>
      </c>
      <c r="BA289" s="634" t="str">
        <f t="shared" ref="BA289" si="514">A289&amp;J289</f>
        <v>17X</v>
      </c>
      <c r="BB289" s="634" t="str">
        <f t="shared" ref="BB289" si="515">A289&amp;U289</f>
        <v>17</v>
      </c>
      <c r="BC289" s="634" t="str">
        <f t="shared" ref="BC289" si="516">A289&amp;AG289</f>
        <v>17</v>
      </c>
      <c r="BD289" s="640" t="str">
        <f t="shared" si="381"/>
        <v xml:space="preserve"> </v>
      </c>
      <c r="BE289" s="640" t="str">
        <f t="shared" si="382"/>
        <v xml:space="preserve"> </v>
      </c>
      <c r="BF289" s="640" t="str">
        <f t="shared" si="383"/>
        <v xml:space="preserve"> </v>
      </c>
      <c r="BG289" s="640" t="str">
        <f t="shared" si="384"/>
        <v xml:space="preserve"> </v>
      </c>
      <c r="BH289" s="640" t="str">
        <f t="shared" si="385"/>
        <v xml:space="preserve"> </v>
      </c>
      <c r="BI289" s="677" t="str">
        <f t="shared" si="386"/>
        <v xml:space="preserve"> </v>
      </c>
      <c r="BJ289" s="640" t="str">
        <f t="shared" si="387"/>
        <v xml:space="preserve"> </v>
      </c>
      <c r="BK289" s="305" t="str">
        <f t="shared" si="388"/>
        <v xml:space="preserve"> </v>
      </c>
      <c r="BL289" s="523" t="str">
        <f t="shared" si="422"/>
        <v>F</v>
      </c>
      <c r="BM289" s="640" t="str">
        <f t="shared" si="389"/>
        <v xml:space="preserve"> </v>
      </c>
      <c r="BN289" s="640" t="str">
        <f t="shared" si="390"/>
        <v xml:space="preserve"> </v>
      </c>
      <c r="BO289" s="640" t="str">
        <f t="shared" si="391"/>
        <v xml:space="preserve"> </v>
      </c>
      <c r="BP289" s="640" t="str">
        <f t="shared" si="392"/>
        <v xml:space="preserve"> </v>
      </c>
      <c r="BQ289" s="640" t="str">
        <f t="shared" si="393"/>
        <v xml:space="preserve"> </v>
      </c>
      <c r="BR289" s="634">
        <f t="shared" si="394"/>
        <v>0</v>
      </c>
      <c r="BS289" s="728"/>
      <c r="BT289" s="640" t="str">
        <f t="shared" si="395"/>
        <v xml:space="preserve"> </v>
      </c>
    </row>
    <row r="290" spans="1:72" s="47" customFormat="1" ht="15" customHeight="1" x14ac:dyDescent="0.3">
      <c r="A290" s="43" t="s">
        <v>10</v>
      </c>
      <c r="B290" s="123" t="s">
        <v>743</v>
      </c>
      <c r="C290" s="134" t="str">
        <f>IF(VLOOKUP(B290,'Pivot Table'!$B$5:$G$2000,3,FALSE)=1,"Yes","No")</f>
        <v>Yes</v>
      </c>
      <c r="D290" s="170" t="str">
        <f t="shared" si="410"/>
        <v>Yes</v>
      </c>
      <c r="E290" s="170"/>
      <c r="F290" s="214">
        <v>41518</v>
      </c>
      <c r="G290" s="125" t="s">
        <v>1127</v>
      </c>
      <c r="H290" s="125" t="s">
        <v>1127</v>
      </c>
      <c r="I290" s="170"/>
      <c r="J290" s="170" t="s">
        <v>713</v>
      </c>
      <c r="K290" s="45" t="str">
        <f t="shared" si="396"/>
        <v>17</v>
      </c>
      <c r="L290" s="45" t="str">
        <f t="shared" si="397"/>
        <v>17X</v>
      </c>
      <c r="M290" s="106">
        <v>41671</v>
      </c>
      <c r="N290" s="252"/>
      <c r="O290" s="189" t="str">
        <f>IF(VLOOKUP(B290,'Pivot Table'!$B$5:$G$2000,2,FALSE)=1,"Yes","No")</f>
        <v>No</v>
      </c>
      <c r="P290" s="190" t="str">
        <f t="shared" si="398"/>
        <v xml:space="preserve"> </v>
      </c>
      <c r="Q290" s="190"/>
      <c r="R290" s="190"/>
      <c r="S290" s="191"/>
      <c r="T290" s="190"/>
      <c r="U290" s="190"/>
      <c r="V290" s="189" t="str">
        <f t="shared" si="399"/>
        <v>17</v>
      </c>
      <c r="W290" s="196" t="str">
        <f t="shared" si="400"/>
        <v>17</v>
      </c>
      <c r="X290" s="191"/>
      <c r="Y290" s="404"/>
      <c r="Z290" s="192" t="str">
        <f>IF(VLOOKUP(B290,'Pivot Table'!$B$5:$G$2000,5,FALSE)=1,"Yes","No")</f>
        <v>No</v>
      </c>
      <c r="AA290" s="192" t="str">
        <f>IF(VLOOKUP(B290,'Pivot Table'!$B$5:$G$2000,4,FALSE)=1,"Yes","No")</f>
        <v>No</v>
      </c>
      <c r="AB290" s="190" t="str">
        <f t="shared" si="435"/>
        <v xml:space="preserve"> </v>
      </c>
      <c r="AC290" s="197"/>
      <c r="AD290" s="197"/>
      <c r="AE290" s="191"/>
      <c r="AF290" s="206"/>
      <c r="AG290" s="197"/>
      <c r="AH290" s="189" t="str">
        <f t="shared" si="401"/>
        <v>17</v>
      </c>
      <c r="AI290" s="196" t="str">
        <f t="shared" si="402"/>
        <v>17</v>
      </c>
      <c r="AJ290" s="456"/>
      <c r="AK290" s="651"/>
      <c r="AL290" s="634">
        <f t="shared" si="403"/>
        <v>1</v>
      </c>
      <c r="AM290" s="634">
        <f t="shared" si="404"/>
        <v>0</v>
      </c>
      <c r="AN290" s="635">
        <f t="shared" si="405"/>
        <v>0</v>
      </c>
      <c r="AO290" s="636">
        <f t="shared" si="436"/>
        <v>1</v>
      </c>
      <c r="AP290" s="634">
        <f t="shared" si="406"/>
        <v>1</v>
      </c>
      <c r="AQ290" s="634">
        <f t="shared" si="407"/>
        <v>0</v>
      </c>
      <c r="AR290" s="634">
        <f t="shared" si="408"/>
        <v>0</v>
      </c>
      <c r="AS290" s="637">
        <f t="shared" si="437"/>
        <v>1</v>
      </c>
      <c r="AT290" s="638" t="str">
        <f t="shared" si="438"/>
        <v>F</v>
      </c>
      <c r="AU290" s="634">
        <f t="shared" si="409"/>
        <v>0</v>
      </c>
      <c r="AV290" s="634">
        <f t="shared" si="415"/>
        <v>0</v>
      </c>
      <c r="AW290" s="634"/>
      <c r="AX290" s="639" t="str">
        <f t="shared" si="416"/>
        <v>17Yes</v>
      </c>
      <c r="AY290" s="639" t="str">
        <f t="shared" si="417"/>
        <v>17No</v>
      </c>
      <c r="AZ290" s="639" t="str">
        <f t="shared" si="418"/>
        <v>17No</v>
      </c>
      <c r="BA290" s="634" t="str">
        <f t="shared" si="419"/>
        <v>17X</v>
      </c>
      <c r="BB290" s="634" t="str">
        <f t="shared" si="420"/>
        <v>17</v>
      </c>
      <c r="BC290" s="634" t="str">
        <f t="shared" si="421"/>
        <v>17</v>
      </c>
      <c r="BD290" s="640" t="str">
        <f t="shared" si="381"/>
        <v xml:space="preserve"> </v>
      </c>
      <c r="BE290" s="640" t="str">
        <f t="shared" si="382"/>
        <v xml:space="preserve"> </v>
      </c>
      <c r="BF290" s="640" t="str">
        <f t="shared" si="383"/>
        <v xml:space="preserve"> </v>
      </c>
      <c r="BG290" s="640" t="str">
        <f t="shared" si="384"/>
        <v xml:space="preserve"> </v>
      </c>
      <c r="BH290" s="640" t="str">
        <f t="shared" si="385"/>
        <v xml:space="preserve"> </v>
      </c>
      <c r="BI290" s="677" t="str">
        <f t="shared" si="386"/>
        <v xml:space="preserve"> </v>
      </c>
      <c r="BJ290" s="640" t="str">
        <f t="shared" si="387"/>
        <v xml:space="preserve"> </v>
      </c>
      <c r="BK290" s="305" t="str">
        <f t="shared" si="388"/>
        <v xml:space="preserve"> </v>
      </c>
      <c r="BL290" s="523" t="str">
        <f t="shared" si="422"/>
        <v>F</v>
      </c>
      <c r="BM290" s="640" t="str">
        <f t="shared" si="389"/>
        <v xml:space="preserve"> </v>
      </c>
      <c r="BN290" s="640" t="str">
        <f t="shared" si="390"/>
        <v xml:space="preserve"> </v>
      </c>
      <c r="BO290" s="640" t="str">
        <f t="shared" si="391"/>
        <v xml:space="preserve"> </v>
      </c>
      <c r="BP290" s="640" t="str">
        <f t="shared" si="392"/>
        <v xml:space="preserve"> </v>
      </c>
      <c r="BQ290" s="640" t="str">
        <f t="shared" si="393"/>
        <v xml:space="preserve"> </v>
      </c>
      <c r="BR290" s="634">
        <f t="shared" si="394"/>
        <v>0</v>
      </c>
      <c r="BS290" s="728"/>
      <c r="BT290" s="640" t="str">
        <f t="shared" si="395"/>
        <v xml:space="preserve"> </v>
      </c>
    </row>
    <row r="291" spans="1:72" s="47" customFormat="1" ht="15" customHeight="1" x14ac:dyDescent="0.3">
      <c r="A291" s="43" t="s">
        <v>11</v>
      </c>
      <c r="B291" s="43" t="s">
        <v>271</v>
      </c>
      <c r="C291" s="134" t="str">
        <f>IF(VLOOKUP(B291,'Pivot Table'!$B$5:$G$2000,3,FALSE)=1,"Yes","No")</f>
        <v>Yes</v>
      </c>
      <c r="D291" s="170" t="str">
        <f t="shared" si="410"/>
        <v>Yes</v>
      </c>
      <c r="E291" s="170"/>
      <c r="F291" s="214">
        <v>41091</v>
      </c>
      <c r="G291" s="125" t="s">
        <v>1127</v>
      </c>
      <c r="H291" s="125" t="s">
        <v>1127</v>
      </c>
      <c r="I291" s="170"/>
      <c r="J291" s="170" t="s">
        <v>713</v>
      </c>
      <c r="K291" s="45" t="str">
        <f t="shared" si="396"/>
        <v>18</v>
      </c>
      <c r="L291" s="45" t="str">
        <f t="shared" si="397"/>
        <v>18X</v>
      </c>
      <c r="M291" s="106">
        <v>41244</v>
      </c>
      <c r="N291" s="252"/>
      <c r="O291" s="189" t="str">
        <f>IF(VLOOKUP(B291,'Pivot Table'!$B$5:$G$2000,2,FALSE)=1,"Yes","No")</f>
        <v>No</v>
      </c>
      <c r="P291" s="190" t="str">
        <f t="shared" si="398"/>
        <v xml:space="preserve"> </v>
      </c>
      <c r="Q291" s="190"/>
      <c r="R291" s="190"/>
      <c r="S291" s="191"/>
      <c r="T291" s="190"/>
      <c r="U291" s="190"/>
      <c r="V291" s="189" t="str">
        <f t="shared" si="399"/>
        <v>18</v>
      </c>
      <c r="W291" s="196" t="str">
        <f t="shared" si="400"/>
        <v>18</v>
      </c>
      <c r="X291" s="191"/>
      <c r="Y291" s="404"/>
      <c r="Z291" s="192" t="str">
        <f>IF(VLOOKUP(B291,'Pivot Table'!$B$5:$G$2000,5,FALSE)=1,"Yes","No")</f>
        <v>No</v>
      </c>
      <c r="AA291" s="192" t="str">
        <f>IF(VLOOKUP(B291,'Pivot Table'!$B$5:$G$2000,4,FALSE)=1,"Yes","No")</f>
        <v>No</v>
      </c>
      <c r="AB291" s="190" t="str">
        <f t="shared" si="435"/>
        <v xml:space="preserve"> </v>
      </c>
      <c r="AC291" s="190"/>
      <c r="AD291" s="190"/>
      <c r="AE291" s="191"/>
      <c r="AF291" s="190"/>
      <c r="AG291" s="190"/>
      <c r="AH291" s="189" t="str">
        <f t="shared" si="401"/>
        <v>18</v>
      </c>
      <c r="AI291" s="196" t="str">
        <f t="shared" si="402"/>
        <v>18</v>
      </c>
      <c r="AJ291" s="456"/>
      <c r="AK291" s="651"/>
      <c r="AL291" s="634">
        <f t="shared" si="403"/>
        <v>1</v>
      </c>
      <c r="AM291" s="634">
        <f t="shared" si="404"/>
        <v>0</v>
      </c>
      <c r="AN291" s="635">
        <f t="shared" si="405"/>
        <v>0</v>
      </c>
      <c r="AO291" s="636">
        <f t="shared" si="436"/>
        <v>1</v>
      </c>
      <c r="AP291" s="634">
        <f t="shared" si="406"/>
        <v>1</v>
      </c>
      <c r="AQ291" s="634">
        <f t="shared" si="407"/>
        <v>0</v>
      </c>
      <c r="AR291" s="634">
        <f t="shared" si="408"/>
        <v>0</v>
      </c>
      <c r="AS291" s="637">
        <f t="shared" si="437"/>
        <v>1</v>
      </c>
      <c r="AT291" s="638" t="str">
        <f t="shared" si="438"/>
        <v>F</v>
      </c>
      <c r="AU291" s="634">
        <f t="shared" si="409"/>
        <v>0</v>
      </c>
      <c r="AV291" s="634">
        <f t="shared" si="415"/>
        <v>0</v>
      </c>
      <c r="AW291" s="634"/>
      <c r="AX291" s="639" t="str">
        <f t="shared" si="416"/>
        <v>18Yes</v>
      </c>
      <c r="AY291" s="639" t="str">
        <f t="shared" si="417"/>
        <v>18No</v>
      </c>
      <c r="AZ291" s="639" t="str">
        <f t="shared" si="418"/>
        <v>18No</v>
      </c>
      <c r="BA291" s="634" t="str">
        <f t="shared" si="419"/>
        <v>18X</v>
      </c>
      <c r="BB291" s="634" t="str">
        <f t="shared" si="420"/>
        <v>18</v>
      </c>
      <c r="BC291" s="634" t="str">
        <f t="shared" si="421"/>
        <v>18</v>
      </c>
      <c r="BD291" s="640" t="str">
        <f t="shared" si="381"/>
        <v xml:space="preserve"> </v>
      </c>
      <c r="BE291" s="640" t="str">
        <f t="shared" si="382"/>
        <v xml:space="preserve"> </v>
      </c>
      <c r="BF291" s="640" t="str">
        <f t="shared" si="383"/>
        <v xml:space="preserve"> </v>
      </c>
      <c r="BG291" s="640" t="str">
        <f t="shared" si="384"/>
        <v xml:space="preserve"> </v>
      </c>
      <c r="BH291" s="640" t="str">
        <f t="shared" si="385"/>
        <v xml:space="preserve"> </v>
      </c>
      <c r="BI291" s="677" t="str">
        <f t="shared" si="386"/>
        <v xml:space="preserve"> </v>
      </c>
      <c r="BJ291" s="640" t="str">
        <f t="shared" si="387"/>
        <v xml:space="preserve"> </v>
      </c>
      <c r="BK291" s="305" t="str">
        <f t="shared" si="388"/>
        <v xml:space="preserve"> </v>
      </c>
      <c r="BL291" s="523" t="str">
        <f t="shared" si="422"/>
        <v>F</v>
      </c>
      <c r="BM291" s="640" t="str">
        <f t="shared" si="389"/>
        <v xml:space="preserve"> </v>
      </c>
      <c r="BN291" s="640" t="str">
        <f t="shared" si="390"/>
        <v xml:space="preserve"> </v>
      </c>
      <c r="BO291" s="640" t="str">
        <f t="shared" si="391"/>
        <v xml:space="preserve"> </v>
      </c>
      <c r="BP291" s="640" t="str">
        <f t="shared" si="392"/>
        <v xml:space="preserve"> </v>
      </c>
      <c r="BQ291" s="640" t="str">
        <f t="shared" si="393"/>
        <v xml:space="preserve"> </v>
      </c>
      <c r="BR291" s="634">
        <f t="shared" si="394"/>
        <v>0</v>
      </c>
      <c r="BS291" s="728"/>
      <c r="BT291" s="640" t="str">
        <f t="shared" si="395"/>
        <v xml:space="preserve"> </v>
      </c>
    </row>
    <row r="292" spans="1:72" s="47" customFormat="1" ht="15" customHeight="1" x14ac:dyDescent="0.3">
      <c r="A292" s="43" t="s">
        <v>11</v>
      </c>
      <c r="B292" s="123" t="s">
        <v>272</v>
      </c>
      <c r="C292" s="134" t="str">
        <f>IF(VLOOKUP(B292,'Pivot Table'!$B$5:$G$2000,3,FALSE)=1,"Yes","No")</f>
        <v>Yes</v>
      </c>
      <c r="D292" s="170" t="str">
        <f t="shared" si="410"/>
        <v>Yes</v>
      </c>
      <c r="E292" s="170"/>
      <c r="F292" s="214">
        <v>41730</v>
      </c>
      <c r="G292" s="118" t="s">
        <v>1127</v>
      </c>
      <c r="H292" s="118" t="s">
        <v>1127</v>
      </c>
      <c r="I292" s="214"/>
      <c r="J292" s="170" t="s">
        <v>713</v>
      </c>
      <c r="K292" s="45" t="str">
        <f t="shared" si="396"/>
        <v>18</v>
      </c>
      <c r="L292" s="45" t="str">
        <f t="shared" si="397"/>
        <v>18X</v>
      </c>
      <c r="M292" s="106">
        <v>41852</v>
      </c>
      <c r="N292" s="252"/>
      <c r="O292" s="135" t="str">
        <f>IF(VLOOKUP(B292,'Pivot Table'!$B$5:$G$2000,2,FALSE)=1,"Yes","No")</f>
        <v>Yes</v>
      </c>
      <c r="P292" s="177" t="str">
        <f t="shared" si="398"/>
        <v>Yes</v>
      </c>
      <c r="Q292" s="399"/>
      <c r="R292" s="177"/>
      <c r="S292" s="46" t="s">
        <v>1127</v>
      </c>
      <c r="T292" s="177"/>
      <c r="U292" s="177" t="s">
        <v>713</v>
      </c>
      <c r="V292" s="135" t="str">
        <f t="shared" si="399"/>
        <v>18</v>
      </c>
      <c r="W292" s="150" t="str">
        <f t="shared" si="400"/>
        <v>18X</v>
      </c>
      <c r="X292" s="107">
        <v>41852</v>
      </c>
      <c r="Y292" s="219" t="s">
        <v>1458</v>
      </c>
      <c r="Z292" s="136" t="str">
        <f>IF(VLOOKUP(B292,'Pivot Table'!$B$5:$G$2000,5,FALSE)=1,"Yes","No")</f>
        <v>Yes</v>
      </c>
      <c r="AA292" s="136" t="str">
        <f>IF(VLOOKUP(B292,'Pivot Table'!$B$5:$G$2000,4,FALSE)=1,"Yes","No")</f>
        <v>No</v>
      </c>
      <c r="AB292" s="181" t="str">
        <f t="shared" si="435"/>
        <v>Yes</v>
      </c>
      <c r="AC292" s="181"/>
      <c r="AD292" s="181"/>
      <c r="AE292" s="241" t="s">
        <v>1127</v>
      </c>
      <c r="AF292" s="362"/>
      <c r="AG292" s="181" t="s">
        <v>713</v>
      </c>
      <c r="AH292" s="133" t="str">
        <f t="shared" si="401"/>
        <v>18</v>
      </c>
      <c r="AI292" s="151" t="str">
        <f t="shared" si="402"/>
        <v>18X</v>
      </c>
      <c r="AJ292" s="281">
        <v>41883</v>
      </c>
      <c r="AK292" s="650" t="s">
        <v>1302</v>
      </c>
      <c r="AL292" s="634">
        <f t="shared" si="403"/>
        <v>1</v>
      </c>
      <c r="AM292" s="634">
        <f t="shared" si="404"/>
        <v>1</v>
      </c>
      <c r="AN292" s="635">
        <f t="shared" si="405"/>
        <v>1</v>
      </c>
      <c r="AO292" s="636">
        <f t="shared" si="436"/>
        <v>3</v>
      </c>
      <c r="AP292" s="634">
        <f t="shared" si="406"/>
        <v>1</v>
      </c>
      <c r="AQ292" s="634">
        <f t="shared" si="407"/>
        <v>1</v>
      </c>
      <c r="AR292" s="634">
        <f t="shared" si="408"/>
        <v>1</v>
      </c>
      <c r="AS292" s="637">
        <f t="shared" si="437"/>
        <v>3</v>
      </c>
      <c r="AT292" s="638" t="str">
        <f t="shared" si="438"/>
        <v>F</v>
      </c>
      <c r="AU292" s="634">
        <f t="shared" si="409"/>
        <v>0</v>
      </c>
      <c r="AV292" s="634">
        <f t="shared" si="415"/>
        <v>0</v>
      </c>
      <c r="AW292" s="634"/>
      <c r="AX292" s="639" t="str">
        <f t="shared" si="416"/>
        <v>18Yes</v>
      </c>
      <c r="AY292" s="639" t="str">
        <f t="shared" si="417"/>
        <v>18Yes</v>
      </c>
      <c r="AZ292" s="639" t="str">
        <f t="shared" si="418"/>
        <v>18Yes</v>
      </c>
      <c r="BA292" s="634" t="str">
        <f t="shared" si="419"/>
        <v>18X</v>
      </c>
      <c r="BB292" s="634" t="str">
        <f t="shared" si="420"/>
        <v>18X</v>
      </c>
      <c r="BC292" s="634" t="str">
        <f t="shared" si="421"/>
        <v>18X</v>
      </c>
      <c r="BD292" s="640" t="str">
        <f t="shared" si="381"/>
        <v xml:space="preserve"> </v>
      </c>
      <c r="BE292" s="640" t="str">
        <f t="shared" si="382"/>
        <v xml:space="preserve"> </v>
      </c>
      <c r="BF292" s="640" t="str">
        <f t="shared" si="383"/>
        <v xml:space="preserve"> </v>
      </c>
      <c r="BG292" s="640" t="str">
        <f t="shared" si="384"/>
        <v xml:space="preserve"> </v>
      </c>
      <c r="BH292" s="640" t="str">
        <f t="shared" si="385"/>
        <v xml:space="preserve"> </v>
      </c>
      <c r="BI292" s="677" t="str">
        <f t="shared" si="386"/>
        <v xml:space="preserve"> </v>
      </c>
      <c r="BJ292" s="640" t="str">
        <f t="shared" si="387"/>
        <v xml:space="preserve"> </v>
      </c>
      <c r="BK292" s="305" t="str">
        <f t="shared" si="388"/>
        <v xml:space="preserve"> </v>
      </c>
      <c r="BL292" s="523" t="str">
        <f t="shared" si="422"/>
        <v>F</v>
      </c>
      <c r="BM292" s="640" t="str">
        <f t="shared" si="389"/>
        <v xml:space="preserve"> </v>
      </c>
      <c r="BN292" s="640" t="str">
        <f t="shared" si="390"/>
        <v xml:space="preserve"> </v>
      </c>
      <c r="BO292" s="640" t="str">
        <f t="shared" si="391"/>
        <v xml:space="preserve"> </v>
      </c>
      <c r="BP292" s="640" t="str">
        <f t="shared" si="392"/>
        <v xml:space="preserve"> </v>
      </c>
      <c r="BQ292" s="640" t="str">
        <f t="shared" si="393"/>
        <v xml:space="preserve"> </v>
      </c>
      <c r="BR292" s="634">
        <f t="shared" si="394"/>
        <v>0</v>
      </c>
      <c r="BS292" s="728"/>
      <c r="BT292" s="640" t="str">
        <f t="shared" si="395"/>
        <v xml:space="preserve"> </v>
      </c>
    </row>
    <row r="293" spans="1:72" s="47" customFormat="1" ht="15" customHeight="1" x14ac:dyDescent="0.3">
      <c r="A293" s="43" t="s">
        <v>11</v>
      </c>
      <c r="B293" s="43" t="s">
        <v>273</v>
      </c>
      <c r="C293" s="134" t="str">
        <f>IF(VLOOKUP(B293,'Pivot Table'!$B$5:$G$2000,3,FALSE)=1,"Yes","No")</f>
        <v>Yes</v>
      </c>
      <c r="D293" s="170" t="str">
        <f t="shared" si="410"/>
        <v>Yes</v>
      </c>
      <c r="E293" s="170"/>
      <c r="F293" s="214">
        <v>41091</v>
      </c>
      <c r="G293" s="125" t="s">
        <v>1127</v>
      </c>
      <c r="H293" s="125" t="s">
        <v>1127</v>
      </c>
      <c r="I293" s="170"/>
      <c r="J293" s="170" t="s">
        <v>713</v>
      </c>
      <c r="K293" s="45" t="str">
        <f t="shared" si="396"/>
        <v>18</v>
      </c>
      <c r="L293" s="45" t="str">
        <f t="shared" si="397"/>
        <v>18X</v>
      </c>
      <c r="M293" s="106">
        <v>41244</v>
      </c>
      <c r="N293" s="252"/>
      <c r="O293" s="189" t="str">
        <f>IF(VLOOKUP(B293,'Pivot Table'!$B$5:$G$2000,2,FALSE)=1,"Yes","No")</f>
        <v>No</v>
      </c>
      <c r="P293" s="190" t="str">
        <f t="shared" si="398"/>
        <v xml:space="preserve"> </v>
      </c>
      <c r="Q293" s="190"/>
      <c r="R293" s="190"/>
      <c r="S293" s="191"/>
      <c r="T293" s="190"/>
      <c r="U293" s="190"/>
      <c r="V293" s="189" t="str">
        <f t="shared" si="399"/>
        <v>18</v>
      </c>
      <c r="W293" s="196" t="str">
        <f t="shared" si="400"/>
        <v>18</v>
      </c>
      <c r="X293" s="191"/>
      <c r="Y293" s="404"/>
      <c r="Z293" s="192" t="str">
        <f>IF(VLOOKUP(B293,'Pivot Table'!$B$5:$G$2000,5,FALSE)=1,"Yes","No")</f>
        <v>No</v>
      </c>
      <c r="AA293" s="192" t="str">
        <f>IF(VLOOKUP(B293,'Pivot Table'!$B$5:$G$2000,4,FALSE)=1,"Yes","No")</f>
        <v>No</v>
      </c>
      <c r="AB293" s="190" t="str">
        <f t="shared" si="435"/>
        <v xml:space="preserve"> </v>
      </c>
      <c r="AC293" s="190"/>
      <c r="AD293" s="190"/>
      <c r="AE293" s="191"/>
      <c r="AF293" s="190"/>
      <c r="AG293" s="190"/>
      <c r="AH293" s="189" t="str">
        <f t="shared" si="401"/>
        <v>18</v>
      </c>
      <c r="AI293" s="196" t="str">
        <f t="shared" si="402"/>
        <v>18</v>
      </c>
      <c r="AJ293" s="456"/>
      <c r="AK293" s="651"/>
      <c r="AL293" s="634">
        <f t="shared" si="403"/>
        <v>1</v>
      </c>
      <c r="AM293" s="634">
        <f t="shared" si="404"/>
        <v>0</v>
      </c>
      <c r="AN293" s="635">
        <f t="shared" si="405"/>
        <v>0</v>
      </c>
      <c r="AO293" s="636">
        <f t="shared" si="436"/>
        <v>1</v>
      </c>
      <c r="AP293" s="634">
        <f t="shared" si="406"/>
        <v>1</v>
      </c>
      <c r="AQ293" s="634">
        <f t="shared" si="407"/>
        <v>0</v>
      </c>
      <c r="AR293" s="634">
        <f t="shared" si="408"/>
        <v>0</v>
      </c>
      <c r="AS293" s="637">
        <f t="shared" si="437"/>
        <v>1</v>
      </c>
      <c r="AT293" s="638" t="str">
        <f t="shared" si="438"/>
        <v>F</v>
      </c>
      <c r="AU293" s="634">
        <f t="shared" si="409"/>
        <v>0</v>
      </c>
      <c r="AV293" s="634">
        <f t="shared" si="415"/>
        <v>0</v>
      </c>
      <c r="AW293" s="634"/>
      <c r="AX293" s="639" t="str">
        <f t="shared" si="416"/>
        <v>18Yes</v>
      </c>
      <c r="AY293" s="639" t="str">
        <f t="shared" si="417"/>
        <v>18No</v>
      </c>
      <c r="AZ293" s="639" t="str">
        <f t="shared" si="418"/>
        <v>18No</v>
      </c>
      <c r="BA293" s="634" t="str">
        <f t="shared" si="419"/>
        <v>18X</v>
      </c>
      <c r="BB293" s="634" t="str">
        <f t="shared" si="420"/>
        <v>18</v>
      </c>
      <c r="BC293" s="634" t="str">
        <f t="shared" si="421"/>
        <v>18</v>
      </c>
      <c r="BD293" s="640" t="str">
        <f t="shared" si="381"/>
        <v xml:space="preserve"> </v>
      </c>
      <c r="BE293" s="640" t="str">
        <f t="shared" si="382"/>
        <v xml:space="preserve"> </v>
      </c>
      <c r="BF293" s="640" t="str">
        <f t="shared" si="383"/>
        <v xml:space="preserve"> </v>
      </c>
      <c r="BG293" s="640" t="str">
        <f t="shared" si="384"/>
        <v xml:space="preserve"> </v>
      </c>
      <c r="BH293" s="640" t="str">
        <f t="shared" si="385"/>
        <v xml:space="preserve"> </v>
      </c>
      <c r="BI293" s="677" t="str">
        <f t="shared" si="386"/>
        <v xml:space="preserve"> </v>
      </c>
      <c r="BJ293" s="640" t="str">
        <f t="shared" si="387"/>
        <v xml:space="preserve"> </v>
      </c>
      <c r="BK293" s="305" t="str">
        <f t="shared" si="388"/>
        <v xml:space="preserve"> </v>
      </c>
      <c r="BL293" s="523" t="str">
        <f t="shared" si="422"/>
        <v>F</v>
      </c>
      <c r="BM293" s="640" t="str">
        <f t="shared" si="389"/>
        <v xml:space="preserve"> </v>
      </c>
      <c r="BN293" s="640" t="str">
        <f t="shared" si="390"/>
        <v xml:space="preserve"> </v>
      </c>
      <c r="BO293" s="640" t="str">
        <f t="shared" si="391"/>
        <v xml:space="preserve"> </v>
      </c>
      <c r="BP293" s="640" t="str">
        <f t="shared" si="392"/>
        <v xml:space="preserve"> </v>
      </c>
      <c r="BQ293" s="640" t="str">
        <f t="shared" si="393"/>
        <v xml:space="preserve"> </v>
      </c>
      <c r="BR293" s="634">
        <f t="shared" si="394"/>
        <v>0</v>
      </c>
      <c r="BS293" s="728"/>
      <c r="BT293" s="640" t="str">
        <f t="shared" si="395"/>
        <v xml:space="preserve"> </v>
      </c>
    </row>
    <row r="294" spans="1:72" s="47" customFormat="1" ht="14.4" x14ac:dyDescent="0.3">
      <c r="A294" s="43" t="s">
        <v>11</v>
      </c>
      <c r="B294" s="123" t="s">
        <v>274</v>
      </c>
      <c r="C294" s="134" t="str">
        <f>IF(VLOOKUP(B294,'Pivot Table'!$B$5:$G$2000,3,FALSE)=1,"Yes","No")</f>
        <v>Yes</v>
      </c>
      <c r="D294" s="170" t="str">
        <f t="shared" si="410"/>
        <v>Yes</v>
      </c>
      <c r="E294" s="170"/>
      <c r="F294" s="214">
        <v>41091</v>
      </c>
      <c r="G294" s="125" t="s">
        <v>1127</v>
      </c>
      <c r="H294" s="125" t="s">
        <v>1127</v>
      </c>
      <c r="I294" s="170"/>
      <c r="J294" s="170" t="s">
        <v>713</v>
      </c>
      <c r="K294" s="45" t="str">
        <f t="shared" si="396"/>
        <v>18</v>
      </c>
      <c r="L294" s="45" t="str">
        <f t="shared" si="397"/>
        <v>18X</v>
      </c>
      <c r="M294" s="106">
        <v>41244</v>
      </c>
      <c r="N294" s="252"/>
      <c r="O294" s="400" t="str">
        <f>IF(VLOOKUP(B294,'Pivot Table'!$B$5:$G$2000,2,FALSE)=1,"Yes","No")</f>
        <v>Yes</v>
      </c>
      <c r="P294" s="399" t="str">
        <f t="shared" si="398"/>
        <v>In Progress</v>
      </c>
      <c r="Q294" s="399" t="s">
        <v>713</v>
      </c>
      <c r="R294" s="399"/>
      <c r="S294" s="266" t="s">
        <v>1127</v>
      </c>
      <c r="T294" s="427">
        <v>42430</v>
      </c>
      <c r="U294" s="399"/>
      <c r="V294" s="400" t="str">
        <f t="shared" si="399"/>
        <v>18X</v>
      </c>
      <c r="W294" s="401" t="str">
        <f t="shared" si="400"/>
        <v>18</v>
      </c>
      <c r="X294" s="427"/>
      <c r="Y294" s="406" t="s">
        <v>2047</v>
      </c>
      <c r="Z294" s="192" t="str">
        <f>IF(VLOOKUP(B294,'Pivot Table'!$B$5:$G$2000,5,FALSE)=1,"Yes","No")</f>
        <v>No</v>
      </c>
      <c r="AA294" s="192" t="str">
        <f>IF(VLOOKUP(B294,'Pivot Table'!$B$5:$G$2000,4,FALSE)=1,"Yes","No")</f>
        <v>No</v>
      </c>
      <c r="AB294" s="190" t="str">
        <f t="shared" si="435"/>
        <v xml:space="preserve"> </v>
      </c>
      <c r="AC294" s="190"/>
      <c r="AD294" s="190"/>
      <c r="AE294" s="191"/>
      <c r="AF294" s="190"/>
      <c r="AG294" s="190"/>
      <c r="AH294" s="189" t="str">
        <f t="shared" si="401"/>
        <v>18</v>
      </c>
      <c r="AI294" s="196" t="str">
        <f t="shared" si="402"/>
        <v>18</v>
      </c>
      <c r="AJ294" s="456"/>
      <c r="AK294" s="651"/>
      <c r="AL294" s="634">
        <f t="shared" si="403"/>
        <v>1</v>
      </c>
      <c r="AM294" s="634">
        <f t="shared" si="404"/>
        <v>1</v>
      </c>
      <c r="AN294" s="635">
        <f t="shared" si="405"/>
        <v>0</v>
      </c>
      <c r="AO294" s="636">
        <f t="shared" si="436"/>
        <v>2</v>
      </c>
      <c r="AP294" s="634">
        <f t="shared" si="406"/>
        <v>1</v>
      </c>
      <c r="AQ294" s="634">
        <f t="shared" si="407"/>
        <v>0</v>
      </c>
      <c r="AR294" s="634">
        <f t="shared" si="408"/>
        <v>0</v>
      </c>
      <c r="AS294" s="637">
        <f t="shared" si="437"/>
        <v>1</v>
      </c>
      <c r="AT294" s="638" t="str">
        <f t="shared" si="438"/>
        <v xml:space="preserve"> </v>
      </c>
      <c r="AU294" s="634">
        <f t="shared" si="409"/>
        <v>0</v>
      </c>
      <c r="AV294" s="634">
        <f t="shared" si="415"/>
        <v>1</v>
      </c>
      <c r="AW294" s="634"/>
      <c r="AX294" s="639" t="str">
        <f t="shared" si="416"/>
        <v>18Yes</v>
      </c>
      <c r="AY294" s="639" t="str">
        <f t="shared" si="417"/>
        <v>18Yes</v>
      </c>
      <c r="AZ294" s="639" t="str">
        <f t="shared" si="418"/>
        <v>18No</v>
      </c>
      <c r="BA294" s="634" t="str">
        <f t="shared" si="419"/>
        <v>18X</v>
      </c>
      <c r="BB294" s="634" t="str">
        <f t="shared" si="420"/>
        <v>18</v>
      </c>
      <c r="BC294" s="634" t="str">
        <f t="shared" si="421"/>
        <v>18</v>
      </c>
      <c r="BD294" s="640" t="str">
        <f t="shared" si="381"/>
        <v xml:space="preserve"> </v>
      </c>
      <c r="BE294" s="640" t="str">
        <f t="shared" si="382"/>
        <v xml:space="preserve"> </v>
      </c>
      <c r="BF294" s="640" t="str">
        <f t="shared" si="383"/>
        <v xml:space="preserve"> </v>
      </c>
      <c r="BG294" s="640">
        <f t="shared" si="384"/>
        <v>42430</v>
      </c>
      <c r="BH294" s="640" t="str">
        <f t="shared" si="385"/>
        <v xml:space="preserve"> </v>
      </c>
      <c r="BI294" s="677" t="str">
        <f t="shared" si="386"/>
        <v xml:space="preserve"> </v>
      </c>
      <c r="BJ294" s="640" t="str">
        <f t="shared" si="387"/>
        <v xml:space="preserve"> </v>
      </c>
      <c r="BK294" s="305" t="str">
        <f t="shared" si="388"/>
        <v xml:space="preserve"> </v>
      </c>
      <c r="BL294" s="523" t="str">
        <f t="shared" si="422"/>
        <v>P</v>
      </c>
      <c r="BM294" s="640" t="str">
        <f t="shared" si="389"/>
        <v xml:space="preserve"> </v>
      </c>
      <c r="BN294" s="640" t="str">
        <f t="shared" si="390"/>
        <v xml:space="preserve"> </v>
      </c>
      <c r="BO294" s="640" t="str">
        <f t="shared" si="391"/>
        <v xml:space="preserve"> </v>
      </c>
      <c r="BP294" s="640" t="str">
        <f t="shared" si="392"/>
        <v xml:space="preserve"> </v>
      </c>
      <c r="BQ294" s="640" t="str">
        <f t="shared" si="393"/>
        <v xml:space="preserve"> </v>
      </c>
      <c r="BR294" s="634">
        <f t="shared" si="394"/>
        <v>1</v>
      </c>
      <c r="BS294" s="728"/>
      <c r="BT294" s="640" t="str">
        <f t="shared" si="395"/>
        <v xml:space="preserve"> </v>
      </c>
    </row>
    <row r="295" spans="1:72" s="47" customFormat="1" ht="15" customHeight="1" x14ac:dyDescent="0.3">
      <c r="A295" s="43" t="s">
        <v>11</v>
      </c>
      <c r="B295" s="43" t="s">
        <v>275</v>
      </c>
      <c r="C295" s="134" t="str">
        <f>IF(VLOOKUP(B295,'Pivot Table'!$B$5:$G$2000,3,FALSE)=1,"Yes","No")</f>
        <v>Yes</v>
      </c>
      <c r="D295" s="170" t="str">
        <f t="shared" si="410"/>
        <v>Yes</v>
      </c>
      <c r="E295" s="170"/>
      <c r="F295" s="170"/>
      <c r="G295" s="44"/>
      <c r="H295" s="44"/>
      <c r="I295" s="214"/>
      <c r="J295" s="170" t="s">
        <v>713</v>
      </c>
      <c r="K295" s="45" t="str">
        <f t="shared" si="396"/>
        <v>18</v>
      </c>
      <c r="L295" s="45" t="str">
        <f t="shared" si="397"/>
        <v>18X</v>
      </c>
      <c r="M295" s="214">
        <v>42309</v>
      </c>
      <c r="N295" s="252"/>
      <c r="O295" s="189" t="str">
        <f>IF(VLOOKUP(B295,'Pivot Table'!$B$5:$G$2000,2,FALSE)=1,"Yes","No")</f>
        <v>No</v>
      </c>
      <c r="P295" s="190" t="str">
        <f t="shared" si="398"/>
        <v xml:space="preserve"> </v>
      </c>
      <c r="Q295" s="190"/>
      <c r="R295" s="190"/>
      <c r="S295" s="191"/>
      <c r="T295" s="190"/>
      <c r="U295" s="190"/>
      <c r="V295" s="189" t="str">
        <f t="shared" si="399"/>
        <v>18</v>
      </c>
      <c r="W295" s="196" t="str">
        <f t="shared" si="400"/>
        <v>18</v>
      </c>
      <c r="X295" s="191"/>
      <c r="Y295" s="404"/>
      <c r="Z295" s="192" t="str">
        <f>IF(VLOOKUP(B295,'Pivot Table'!$B$5:$G$2000,5,FALSE)=1,"Yes","No")</f>
        <v>No</v>
      </c>
      <c r="AA295" s="192" t="str">
        <f>IF(VLOOKUP(B295,'Pivot Table'!$B$5:$G$2000,4,FALSE)=1,"Yes","No")</f>
        <v>No</v>
      </c>
      <c r="AB295" s="190" t="str">
        <f t="shared" si="435"/>
        <v xml:space="preserve"> </v>
      </c>
      <c r="AC295" s="190"/>
      <c r="AD295" s="190"/>
      <c r="AE295" s="191"/>
      <c r="AF295" s="190"/>
      <c r="AG295" s="190"/>
      <c r="AH295" s="189" t="str">
        <f t="shared" si="401"/>
        <v>18</v>
      </c>
      <c r="AI295" s="196" t="str">
        <f t="shared" si="402"/>
        <v>18</v>
      </c>
      <c r="AJ295" s="456"/>
      <c r="AK295" s="651"/>
      <c r="AL295" s="634">
        <f t="shared" si="403"/>
        <v>1</v>
      </c>
      <c r="AM295" s="634">
        <f t="shared" si="404"/>
        <v>0</v>
      </c>
      <c r="AN295" s="635">
        <f t="shared" si="405"/>
        <v>0</v>
      </c>
      <c r="AO295" s="636">
        <f t="shared" si="436"/>
        <v>1</v>
      </c>
      <c r="AP295" s="634">
        <f t="shared" si="406"/>
        <v>1</v>
      </c>
      <c r="AQ295" s="634">
        <f t="shared" si="407"/>
        <v>0</v>
      </c>
      <c r="AR295" s="634">
        <f t="shared" si="408"/>
        <v>0</v>
      </c>
      <c r="AS295" s="637">
        <f t="shared" si="437"/>
        <v>1</v>
      </c>
      <c r="AT295" s="638" t="str">
        <f t="shared" si="438"/>
        <v>F</v>
      </c>
      <c r="AU295" s="634">
        <f t="shared" si="409"/>
        <v>0</v>
      </c>
      <c r="AV295" s="634">
        <f t="shared" si="415"/>
        <v>0</v>
      </c>
      <c r="AW295" s="634"/>
      <c r="AX295" s="639" t="str">
        <f t="shared" si="416"/>
        <v>18Yes</v>
      </c>
      <c r="AY295" s="639" t="str">
        <f t="shared" si="417"/>
        <v>18No</v>
      </c>
      <c r="AZ295" s="639" t="str">
        <f t="shared" si="418"/>
        <v>18No</v>
      </c>
      <c r="BA295" s="634" t="str">
        <f t="shared" si="419"/>
        <v>18X</v>
      </c>
      <c r="BB295" s="634" t="str">
        <f t="shared" si="420"/>
        <v>18</v>
      </c>
      <c r="BC295" s="634" t="str">
        <f t="shared" si="421"/>
        <v>18</v>
      </c>
      <c r="BD295" s="640" t="str">
        <f t="shared" si="381"/>
        <v xml:space="preserve"> </v>
      </c>
      <c r="BE295" s="640" t="str">
        <f t="shared" si="382"/>
        <v xml:space="preserve"> </v>
      </c>
      <c r="BF295" s="640" t="str">
        <f t="shared" si="383"/>
        <v xml:space="preserve"> </v>
      </c>
      <c r="BG295" s="640" t="str">
        <f t="shared" si="384"/>
        <v xml:space="preserve"> </v>
      </c>
      <c r="BH295" s="640" t="str">
        <f t="shared" si="385"/>
        <v xml:space="preserve"> </v>
      </c>
      <c r="BI295" s="677" t="str">
        <f t="shared" si="386"/>
        <v xml:space="preserve"> </v>
      </c>
      <c r="BJ295" s="640" t="str">
        <f t="shared" si="387"/>
        <v xml:space="preserve"> </v>
      </c>
      <c r="BK295" s="305" t="str">
        <f t="shared" si="388"/>
        <v xml:space="preserve"> </v>
      </c>
      <c r="BL295" s="523" t="str">
        <f t="shared" si="422"/>
        <v>F</v>
      </c>
      <c r="BM295" s="640" t="str">
        <f t="shared" si="389"/>
        <v xml:space="preserve"> </v>
      </c>
      <c r="BN295" s="640" t="str">
        <f t="shared" si="390"/>
        <v xml:space="preserve"> </v>
      </c>
      <c r="BO295" s="640" t="str">
        <f t="shared" si="391"/>
        <v xml:space="preserve"> </v>
      </c>
      <c r="BP295" s="640" t="str">
        <f t="shared" si="392"/>
        <v xml:space="preserve"> </v>
      </c>
      <c r="BQ295" s="640" t="str">
        <f t="shared" si="393"/>
        <v xml:space="preserve"> </v>
      </c>
      <c r="BR295" s="634">
        <f t="shared" si="394"/>
        <v>0</v>
      </c>
      <c r="BS295" s="728"/>
      <c r="BT295" s="640" t="str">
        <f t="shared" si="395"/>
        <v xml:space="preserve"> </v>
      </c>
    </row>
    <row r="296" spans="1:72" s="47" customFormat="1" ht="15" customHeight="1" x14ac:dyDescent="0.3">
      <c r="A296" s="43" t="s">
        <v>11</v>
      </c>
      <c r="B296" s="123" t="s">
        <v>276</v>
      </c>
      <c r="C296" s="134" t="str">
        <f>IF(VLOOKUP(B296,'Pivot Table'!$B$5:$G$2000,3,FALSE)=1,"Yes","No")</f>
        <v>Yes</v>
      </c>
      <c r="D296" s="170" t="str">
        <f t="shared" si="410"/>
        <v>Yes</v>
      </c>
      <c r="E296" s="170"/>
      <c r="F296" s="214">
        <v>41000</v>
      </c>
      <c r="G296" s="125" t="s">
        <v>1127</v>
      </c>
      <c r="H296" s="125" t="s">
        <v>1127</v>
      </c>
      <c r="I296" s="170"/>
      <c r="J296" s="170" t="s">
        <v>713</v>
      </c>
      <c r="K296" s="45" t="str">
        <f t="shared" si="396"/>
        <v>18</v>
      </c>
      <c r="L296" s="45" t="str">
        <f t="shared" si="397"/>
        <v>18X</v>
      </c>
      <c r="M296" s="106">
        <v>41122</v>
      </c>
      <c r="N296" s="252"/>
      <c r="O296" s="189" t="str">
        <f>IF(VLOOKUP(B296,'Pivot Table'!$B$5:$G$2000,2,FALSE)=1,"Yes","No")</f>
        <v>No</v>
      </c>
      <c r="P296" s="190" t="str">
        <f t="shared" si="398"/>
        <v xml:space="preserve"> </v>
      </c>
      <c r="Q296" s="190"/>
      <c r="R296" s="190"/>
      <c r="S296" s="191"/>
      <c r="T296" s="190"/>
      <c r="U296" s="190"/>
      <c r="V296" s="189" t="str">
        <f t="shared" si="399"/>
        <v>18</v>
      </c>
      <c r="W296" s="196" t="str">
        <f t="shared" si="400"/>
        <v>18</v>
      </c>
      <c r="X296" s="191"/>
      <c r="Y296" s="404"/>
      <c r="Z296" s="192" t="str">
        <f>IF(VLOOKUP(B296,'Pivot Table'!$B$5:$G$2000,5,FALSE)=1,"Yes","No")</f>
        <v>No</v>
      </c>
      <c r="AA296" s="192" t="str">
        <f>IF(VLOOKUP(B296,'Pivot Table'!$B$5:$G$2000,4,FALSE)=1,"Yes","No")</f>
        <v>No</v>
      </c>
      <c r="AB296" s="190" t="str">
        <f t="shared" si="435"/>
        <v xml:space="preserve"> </v>
      </c>
      <c r="AC296" s="190"/>
      <c r="AD296" s="190"/>
      <c r="AE296" s="191"/>
      <c r="AF296" s="190"/>
      <c r="AG296" s="190"/>
      <c r="AH296" s="189" t="str">
        <f t="shared" si="401"/>
        <v>18</v>
      </c>
      <c r="AI296" s="196" t="str">
        <f t="shared" si="402"/>
        <v>18</v>
      </c>
      <c r="AJ296" s="456"/>
      <c r="AK296" s="651"/>
      <c r="AL296" s="634">
        <f t="shared" si="403"/>
        <v>1</v>
      </c>
      <c r="AM296" s="634">
        <f t="shared" si="404"/>
        <v>0</v>
      </c>
      <c r="AN296" s="635">
        <f t="shared" si="405"/>
        <v>0</v>
      </c>
      <c r="AO296" s="636">
        <f t="shared" si="436"/>
        <v>1</v>
      </c>
      <c r="AP296" s="634">
        <f t="shared" si="406"/>
        <v>1</v>
      </c>
      <c r="AQ296" s="634">
        <f t="shared" si="407"/>
        <v>0</v>
      </c>
      <c r="AR296" s="634">
        <f t="shared" si="408"/>
        <v>0</v>
      </c>
      <c r="AS296" s="637">
        <f t="shared" si="437"/>
        <v>1</v>
      </c>
      <c r="AT296" s="638" t="str">
        <f t="shared" si="438"/>
        <v>F</v>
      </c>
      <c r="AU296" s="634">
        <f t="shared" si="409"/>
        <v>0</v>
      </c>
      <c r="AV296" s="634">
        <f t="shared" si="415"/>
        <v>0</v>
      </c>
      <c r="AW296" s="634"/>
      <c r="AX296" s="639" t="str">
        <f t="shared" si="416"/>
        <v>18Yes</v>
      </c>
      <c r="AY296" s="639" t="str">
        <f t="shared" si="417"/>
        <v>18No</v>
      </c>
      <c r="AZ296" s="639" t="str">
        <f t="shared" si="418"/>
        <v>18No</v>
      </c>
      <c r="BA296" s="634" t="str">
        <f t="shared" si="419"/>
        <v>18X</v>
      </c>
      <c r="BB296" s="634" t="str">
        <f t="shared" si="420"/>
        <v>18</v>
      </c>
      <c r="BC296" s="634" t="str">
        <f t="shared" si="421"/>
        <v>18</v>
      </c>
      <c r="BD296" s="640" t="str">
        <f t="shared" si="381"/>
        <v xml:space="preserve"> </v>
      </c>
      <c r="BE296" s="640" t="str">
        <f t="shared" si="382"/>
        <v xml:space="preserve"> </v>
      </c>
      <c r="BF296" s="640" t="str">
        <f t="shared" si="383"/>
        <v xml:space="preserve"> </v>
      </c>
      <c r="BG296" s="640" t="str">
        <f t="shared" si="384"/>
        <v xml:space="preserve"> </v>
      </c>
      <c r="BH296" s="640" t="str">
        <f t="shared" si="385"/>
        <v xml:space="preserve"> </v>
      </c>
      <c r="BI296" s="677" t="str">
        <f t="shared" si="386"/>
        <v xml:space="preserve"> </v>
      </c>
      <c r="BJ296" s="640" t="str">
        <f t="shared" si="387"/>
        <v xml:space="preserve"> </v>
      </c>
      <c r="BK296" s="305" t="str">
        <f t="shared" si="388"/>
        <v xml:space="preserve"> </v>
      </c>
      <c r="BL296" s="523" t="str">
        <f t="shared" si="422"/>
        <v>F</v>
      </c>
      <c r="BM296" s="640" t="str">
        <f t="shared" si="389"/>
        <v xml:space="preserve"> </v>
      </c>
      <c r="BN296" s="640" t="str">
        <f t="shared" si="390"/>
        <v xml:space="preserve"> </v>
      </c>
      <c r="BO296" s="640" t="str">
        <f t="shared" si="391"/>
        <v xml:space="preserve"> </v>
      </c>
      <c r="BP296" s="640" t="str">
        <f t="shared" si="392"/>
        <v xml:space="preserve"> </v>
      </c>
      <c r="BQ296" s="640" t="str">
        <f t="shared" si="393"/>
        <v xml:space="preserve"> </v>
      </c>
      <c r="BR296" s="634">
        <f t="shared" si="394"/>
        <v>0</v>
      </c>
      <c r="BS296" s="728"/>
      <c r="BT296" s="640" t="str">
        <f t="shared" si="395"/>
        <v xml:space="preserve"> </v>
      </c>
    </row>
    <row r="297" spans="1:72" s="47" customFormat="1" ht="15" customHeight="1" x14ac:dyDescent="0.3">
      <c r="A297" s="43" t="s">
        <v>17</v>
      </c>
      <c r="B297" s="123" t="s">
        <v>277</v>
      </c>
      <c r="C297" s="134" t="str">
        <f>IF(VLOOKUP(B297,'Pivot Table'!$B$5:$G$2000,3,FALSE)=1,"Yes","No")</f>
        <v>Yes</v>
      </c>
      <c r="D297" s="170" t="str">
        <f t="shared" si="410"/>
        <v>In Progress</v>
      </c>
      <c r="E297" s="170" t="s">
        <v>713</v>
      </c>
      <c r="F297" s="214">
        <v>41548</v>
      </c>
      <c r="G297" s="118" t="s">
        <v>1127</v>
      </c>
      <c r="H297" s="118" t="s">
        <v>1127</v>
      </c>
      <c r="I297" s="214">
        <v>42461</v>
      </c>
      <c r="J297" s="170"/>
      <c r="K297" s="45" t="str">
        <f t="shared" si="396"/>
        <v>19X</v>
      </c>
      <c r="L297" s="45" t="str">
        <f t="shared" si="397"/>
        <v>19</v>
      </c>
      <c r="M297" s="44"/>
      <c r="N297" s="252"/>
      <c r="O297" s="135" t="str">
        <f>IF(VLOOKUP(B297,'Pivot Table'!$B$5:$G$2000,2,FALSE)=1,"Yes","No")</f>
        <v>Yes</v>
      </c>
      <c r="P297" s="177" t="str">
        <f t="shared" si="398"/>
        <v>Yes</v>
      </c>
      <c r="Q297" s="177"/>
      <c r="R297" s="107">
        <v>41821</v>
      </c>
      <c r="S297" s="46" t="s">
        <v>1127</v>
      </c>
      <c r="T297" s="177"/>
      <c r="U297" s="177" t="s">
        <v>713</v>
      </c>
      <c r="V297" s="135" t="str">
        <f t="shared" si="399"/>
        <v>19</v>
      </c>
      <c r="W297" s="150" t="str">
        <f t="shared" si="400"/>
        <v>19X</v>
      </c>
      <c r="X297" s="107">
        <v>41913</v>
      </c>
      <c r="Y297" s="219"/>
      <c r="Z297" s="136" t="str">
        <f>IF(VLOOKUP(B297,'Pivot Table'!$B$5:$G$2000,5,FALSE)=1,"Yes","No")</f>
        <v>Yes</v>
      </c>
      <c r="AA297" s="136" t="str">
        <f>IF(VLOOKUP(B297,'Pivot Table'!$B$5:$G$2000,4,FALSE)=1,"Yes","No")</f>
        <v>No</v>
      </c>
      <c r="AB297" s="181" t="str">
        <f t="shared" si="435"/>
        <v>Yes</v>
      </c>
      <c r="AC297" s="181"/>
      <c r="AD297" s="181"/>
      <c r="AE297" s="241" t="s">
        <v>1127</v>
      </c>
      <c r="AF297" s="127"/>
      <c r="AG297" s="181" t="s">
        <v>713</v>
      </c>
      <c r="AH297" s="133" t="str">
        <f t="shared" si="401"/>
        <v>19</v>
      </c>
      <c r="AI297" s="151" t="str">
        <f t="shared" si="402"/>
        <v>19X</v>
      </c>
      <c r="AJ297" s="460">
        <v>41913</v>
      </c>
      <c r="AK297" s="650"/>
      <c r="AL297" s="634">
        <f t="shared" si="403"/>
        <v>1</v>
      </c>
      <c r="AM297" s="634">
        <f t="shared" si="404"/>
        <v>1</v>
      </c>
      <c r="AN297" s="635">
        <f t="shared" si="405"/>
        <v>1</v>
      </c>
      <c r="AO297" s="636">
        <f t="shared" si="436"/>
        <v>3</v>
      </c>
      <c r="AP297" s="634">
        <f t="shared" si="406"/>
        <v>0</v>
      </c>
      <c r="AQ297" s="634">
        <f t="shared" si="407"/>
        <v>1</v>
      </c>
      <c r="AR297" s="634">
        <f t="shared" si="408"/>
        <v>1</v>
      </c>
      <c r="AS297" s="637">
        <f t="shared" si="437"/>
        <v>2</v>
      </c>
      <c r="AT297" s="638" t="str">
        <f t="shared" si="438"/>
        <v xml:space="preserve"> </v>
      </c>
      <c r="AU297" s="634">
        <f t="shared" si="409"/>
        <v>1</v>
      </c>
      <c r="AV297" s="634">
        <f t="shared" si="415"/>
        <v>0</v>
      </c>
      <c r="AW297" s="675" t="s">
        <v>1127</v>
      </c>
      <c r="AX297" s="639" t="str">
        <f t="shared" si="416"/>
        <v>19Yes</v>
      </c>
      <c r="AY297" s="639" t="str">
        <f t="shared" si="417"/>
        <v>19Yes</v>
      </c>
      <c r="AZ297" s="639" t="str">
        <f t="shared" si="418"/>
        <v>19Yes</v>
      </c>
      <c r="BA297" s="634" t="str">
        <f t="shared" si="419"/>
        <v>19</v>
      </c>
      <c r="BB297" s="634" t="str">
        <f t="shared" si="420"/>
        <v>19X</v>
      </c>
      <c r="BC297" s="634" t="str">
        <f t="shared" si="421"/>
        <v>19X</v>
      </c>
      <c r="BD297" s="640" t="str">
        <f t="shared" si="381"/>
        <v xml:space="preserve"> </v>
      </c>
      <c r="BE297" s="640" t="str">
        <f t="shared" si="382"/>
        <v xml:space="preserve"> </v>
      </c>
      <c r="BF297" s="640" t="str">
        <f t="shared" si="383"/>
        <v xml:space="preserve"> </v>
      </c>
      <c r="BG297" s="640" t="str">
        <f t="shared" si="384"/>
        <v xml:space="preserve"> </v>
      </c>
      <c r="BH297" s="640">
        <f t="shared" si="385"/>
        <v>42461</v>
      </c>
      <c r="BI297" s="677" t="str">
        <f t="shared" si="386"/>
        <v xml:space="preserve"> </v>
      </c>
      <c r="BJ297" s="640" t="str">
        <f t="shared" si="387"/>
        <v xml:space="preserve"> </v>
      </c>
      <c r="BK297" s="305" t="str">
        <f t="shared" si="388"/>
        <v xml:space="preserve"> </v>
      </c>
      <c r="BL297" s="523" t="str">
        <f t="shared" si="422"/>
        <v>P</v>
      </c>
      <c r="BM297" s="640" t="str">
        <f t="shared" si="389"/>
        <v xml:space="preserve"> </v>
      </c>
      <c r="BN297" s="640" t="str">
        <f t="shared" si="390"/>
        <v xml:space="preserve"> </v>
      </c>
      <c r="BO297" s="640" t="str">
        <f t="shared" si="391"/>
        <v xml:space="preserve"> </v>
      </c>
      <c r="BP297" s="640" t="str">
        <f t="shared" si="392"/>
        <v xml:space="preserve"> </v>
      </c>
      <c r="BQ297" s="640" t="str">
        <f t="shared" si="393"/>
        <v xml:space="preserve"> </v>
      </c>
      <c r="BR297" s="634">
        <f t="shared" si="394"/>
        <v>1</v>
      </c>
      <c r="BS297" s="728"/>
      <c r="BT297" s="640" t="str">
        <f t="shared" si="395"/>
        <v xml:space="preserve"> </v>
      </c>
    </row>
    <row r="298" spans="1:72" s="47" customFormat="1" ht="15" customHeight="1" x14ac:dyDescent="0.3">
      <c r="A298" s="43" t="s">
        <v>17</v>
      </c>
      <c r="B298" s="123" t="s">
        <v>278</v>
      </c>
      <c r="C298" s="134" t="str">
        <f>IF(VLOOKUP(B298,'Pivot Table'!$B$5:$G$2000,3,FALSE)=1,"Yes","No")</f>
        <v>Yes</v>
      </c>
      <c r="D298" s="170" t="str">
        <f t="shared" si="410"/>
        <v>Yes</v>
      </c>
      <c r="E298" s="170"/>
      <c r="F298" s="214">
        <v>40664</v>
      </c>
      <c r="G298" s="125" t="s">
        <v>1127</v>
      </c>
      <c r="H298" s="125" t="s">
        <v>1127</v>
      </c>
      <c r="I298" s="170"/>
      <c r="J298" s="170" t="s">
        <v>713</v>
      </c>
      <c r="K298" s="45" t="str">
        <f t="shared" si="396"/>
        <v>19</v>
      </c>
      <c r="L298" s="45" t="str">
        <f t="shared" si="397"/>
        <v>19X</v>
      </c>
      <c r="M298" s="106">
        <v>40848</v>
      </c>
      <c r="N298" s="252"/>
      <c r="O298" s="135" t="str">
        <f>IF(VLOOKUP(B298,'Pivot Table'!$B$5:$G$2000,2,FALSE)=1,"Yes","No")</f>
        <v>Yes</v>
      </c>
      <c r="P298" s="177" t="str">
        <f t="shared" si="398"/>
        <v>In Progress</v>
      </c>
      <c r="Q298" s="177" t="s">
        <v>713</v>
      </c>
      <c r="R298" s="177"/>
      <c r="S298" s="46"/>
      <c r="T298" s="107">
        <v>42461</v>
      </c>
      <c r="U298" s="177"/>
      <c r="V298" s="135" t="str">
        <f t="shared" si="399"/>
        <v>19X</v>
      </c>
      <c r="W298" s="150" t="str">
        <f t="shared" si="400"/>
        <v>19</v>
      </c>
      <c r="X298" s="46"/>
      <c r="Y298" s="219"/>
      <c r="Z298" s="136" t="str">
        <f>IF(VLOOKUP(B298,'Pivot Table'!$B$5:$G$2000,5,FALSE)=1,"Yes","No")</f>
        <v>Yes</v>
      </c>
      <c r="AA298" s="136" t="str">
        <f>IF(VLOOKUP(B298,'Pivot Table'!$B$5:$G$2000,4,FALSE)=1,"Yes","No")</f>
        <v>No</v>
      </c>
      <c r="AB298" s="181" t="str">
        <f t="shared" ref="AB298:AB333" si="517">IF(AC298="X","In Progress",IF(AG298="x","Yes"," "))</f>
        <v>In Progress</v>
      </c>
      <c r="AC298" s="181" t="s">
        <v>713</v>
      </c>
      <c r="AD298" s="181"/>
      <c r="AE298" s="241" t="s">
        <v>1127</v>
      </c>
      <c r="AF298" s="362">
        <v>42461</v>
      </c>
      <c r="AG298" s="181"/>
      <c r="AH298" s="133" t="str">
        <f t="shared" si="401"/>
        <v>19X</v>
      </c>
      <c r="AI298" s="151" t="str">
        <f t="shared" si="402"/>
        <v>19</v>
      </c>
      <c r="AJ298" s="457"/>
      <c r="AK298" s="657" t="s">
        <v>1643</v>
      </c>
      <c r="AL298" s="634">
        <f t="shared" si="403"/>
        <v>1</v>
      </c>
      <c r="AM298" s="634">
        <f t="shared" si="404"/>
        <v>1</v>
      </c>
      <c r="AN298" s="635">
        <f t="shared" si="405"/>
        <v>1</v>
      </c>
      <c r="AO298" s="636">
        <f t="shared" ref="AO298:AO360" si="518">SUM(AL298:AN298)</f>
        <v>3</v>
      </c>
      <c r="AP298" s="634">
        <f t="shared" si="406"/>
        <v>1</v>
      </c>
      <c r="AQ298" s="634">
        <f t="shared" si="407"/>
        <v>0</v>
      </c>
      <c r="AR298" s="634">
        <f t="shared" si="408"/>
        <v>0</v>
      </c>
      <c r="AS298" s="637">
        <f t="shared" ref="AS298:AS360" si="519">SUM(AP298:AR298)</f>
        <v>1</v>
      </c>
      <c r="AT298" s="638" t="str">
        <f t="shared" ref="AT298:AT360" si="520">IF(AO298=AS298,"F"," ")</f>
        <v xml:space="preserve"> </v>
      </c>
      <c r="AU298" s="634">
        <f t="shared" si="409"/>
        <v>0</v>
      </c>
      <c r="AV298" s="634">
        <f t="shared" si="415"/>
        <v>1</v>
      </c>
      <c r="AW298" s="675" t="s">
        <v>1127</v>
      </c>
      <c r="AX298" s="639" t="str">
        <f t="shared" si="416"/>
        <v>19Yes</v>
      </c>
      <c r="AY298" s="639" t="str">
        <f t="shared" si="417"/>
        <v>19Yes</v>
      </c>
      <c r="AZ298" s="639" t="str">
        <f t="shared" si="418"/>
        <v>19Yes</v>
      </c>
      <c r="BA298" s="634" t="str">
        <f t="shared" si="419"/>
        <v>19X</v>
      </c>
      <c r="BB298" s="634" t="str">
        <f t="shared" si="420"/>
        <v>19</v>
      </c>
      <c r="BC298" s="634" t="str">
        <f t="shared" si="421"/>
        <v>19</v>
      </c>
      <c r="BD298" s="640" t="str">
        <f t="shared" si="381"/>
        <v xml:space="preserve"> </v>
      </c>
      <c r="BE298" s="640" t="str">
        <f t="shared" si="382"/>
        <v xml:space="preserve"> </v>
      </c>
      <c r="BF298" s="640" t="str">
        <f t="shared" si="383"/>
        <v xml:space="preserve"> </v>
      </c>
      <c r="BG298" s="640" t="str">
        <f t="shared" si="384"/>
        <v xml:space="preserve"> </v>
      </c>
      <c r="BH298" s="640">
        <f t="shared" si="385"/>
        <v>42461</v>
      </c>
      <c r="BI298" s="677" t="str">
        <f t="shared" si="386"/>
        <v xml:space="preserve"> </v>
      </c>
      <c r="BJ298" s="640" t="str">
        <f t="shared" si="387"/>
        <v xml:space="preserve"> </v>
      </c>
      <c r="BK298" s="305" t="str">
        <f t="shared" si="388"/>
        <v xml:space="preserve"> </v>
      </c>
      <c r="BL298" s="523" t="str">
        <f t="shared" si="422"/>
        <v>P</v>
      </c>
      <c r="BM298" s="640" t="str">
        <f t="shared" si="389"/>
        <v xml:space="preserve"> </v>
      </c>
      <c r="BN298" s="640" t="str">
        <f t="shared" si="390"/>
        <v xml:space="preserve"> </v>
      </c>
      <c r="BO298" s="640" t="str">
        <f t="shared" si="391"/>
        <v xml:space="preserve"> </v>
      </c>
      <c r="BP298" s="640" t="str">
        <f t="shared" si="392"/>
        <v xml:space="preserve"> </v>
      </c>
      <c r="BQ298" s="640" t="str">
        <f t="shared" si="393"/>
        <v xml:space="preserve"> </v>
      </c>
      <c r="BR298" s="634">
        <f t="shared" si="394"/>
        <v>1</v>
      </c>
      <c r="BS298" s="728"/>
      <c r="BT298" s="640" t="str">
        <f t="shared" si="395"/>
        <v xml:space="preserve"> </v>
      </c>
    </row>
    <row r="299" spans="1:72" s="47" customFormat="1" ht="15" customHeight="1" x14ac:dyDescent="0.3">
      <c r="A299" s="43" t="s">
        <v>17</v>
      </c>
      <c r="B299" s="123" t="s">
        <v>279</v>
      </c>
      <c r="C299" s="134" t="str">
        <f>IF(VLOOKUP(B299,'Pivot Table'!$B$5:$G$2000,3,FALSE)=1,"Yes","No")</f>
        <v>Yes</v>
      </c>
      <c r="D299" s="170" t="str">
        <f t="shared" si="410"/>
        <v>Yes</v>
      </c>
      <c r="E299" s="170"/>
      <c r="F299" s="214">
        <v>41852</v>
      </c>
      <c r="G299" s="118" t="s">
        <v>1127</v>
      </c>
      <c r="H299" s="118" t="s">
        <v>1127</v>
      </c>
      <c r="I299" s="170"/>
      <c r="J299" s="170" t="s">
        <v>713</v>
      </c>
      <c r="K299" s="45" t="str">
        <f t="shared" si="396"/>
        <v>19</v>
      </c>
      <c r="L299" s="45" t="str">
        <f t="shared" si="397"/>
        <v>19X</v>
      </c>
      <c r="M299" s="106">
        <v>41913</v>
      </c>
      <c r="N299" s="252" t="s">
        <v>1466</v>
      </c>
      <c r="O299" s="135" t="str">
        <f>IF(VLOOKUP(B299,'Pivot Table'!$B$5:$G$2000,2,FALSE)=1,"Yes","No")</f>
        <v>Yes</v>
      </c>
      <c r="P299" s="177" t="str">
        <f t="shared" si="398"/>
        <v>Yes</v>
      </c>
      <c r="Q299" s="177"/>
      <c r="R299" s="107">
        <v>41852</v>
      </c>
      <c r="S299" s="46" t="s">
        <v>1127</v>
      </c>
      <c r="T299" s="177"/>
      <c r="U299" s="177" t="s">
        <v>713</v>
      </c>
      <c r="V299" s="135" t="str">
        <f t="shared" si="399"/>
        <v>19</v>
      </c>
      <c r="W299" s="150" t="str">
        <f t="shared" si="400"/>
        <v>19X</v>
      </c>
      <c r="X299" s="107">
        <v>41913</v>
      </c>
      <c r="Y299" s="426" t="s">
        <v>1542</v>
      </c>
      <c r="Z299" s="136" t="str">
        <f>IF(VLOOKUP(B299,'Pivot Table'!$B$5:$G$2000,5,FALSE)=1,"Yes","No")</f>
        <v>Yes</v>
      </c>
      <c r="AA299" s="136" t="str">
        <f>IF(VLOOKUP(B299,'Pivot Table'!$B$5:$G$2000,4,FALSE)=1,"Yes","No")</f>
        <v>No</v>
      </c>
      <c r="AB299" s="181" t="str">
        <f t="shared" si="517"/>
        <v>Yes</v>
      </c>
      <c r="AC299" s="181"/>
      <c r="AD299" s="181"/>
      <c r="AE299" s="241" t="s">
        <v>1127</v>
      </c>
      <c r="AF299" s="362"/>
      <c r="AG299" s="181" t="s">
        <v>713</v>
      </c>
      <c r="AH299" s="133" t="str">
        <f t="shared" si="401"/>
        <v>19</v>
      </c>
      <c r="AI299" s="151" t="str">
        <f t="shared" si="402"/>
        <v>19X</v>
      </c>
      <c r="AJ299" s="460">
        <v>41913</v>
      </c>
      <c r="AK299" s="650" t="s">
        <v>1467</v>
      </c>
      <c r="AL299" s="634">
        <f t="shared" si="403"/>
        <v>1</v>
      </c>
      <c r="AM299" s="634">
        <f t="shared" si="404"/>
        <v>1</v>
      </c>
      <c r="AN299" s="635">
        <f t="shared" si="405"/>
        <v>1</v>
      </c>
      <c r="AO299" s="636">
        <f t="shared" si="518"/>
        <v>3</v>
      </c>
      <c r="AP299" s="634">
        <f t="shared" si="406"/>
        <v>1</v>
      </c>
      <c r="AQ299" s="634">
        <f t="shared" si="407"/>
        <v>1</v>
      </c>
      <c r="AR299" s="634">
        <f t="shared" si="408"/>
        <v>1</v>
      </c>
      <c r="AS299" s="637">
        <f t="shared" si="519"/>
        <v>3</v>
      </c>
      <c r="AT299" s="638" t="str">
        <f t="shared" si="520"/>
        <v>F</v>
      </c>
      <c r="AU299" s="634">
        <f t="shared" si="409"/>
        <v>0</v>
      </c>
      <c r="AV299" s="634">
        <f t="shared" si="415"/>
        <v>0</v>
      </c>
      <c r="AW299" s="675" t="s">
        <v>1127</v>
      </c>
      <c r="AX299" s="639" t="str">
        <f t="shared" si="416"/>
        <v>19Yes</v>
      </c>
      <c r="AY299" s="639" t="str">
        <f t="shared" si="417"/>
        <v>19Yes</v>
      </c>
      <c r="AZ299" s="639" t="str">
        <f t="shared" si="418"/>
        <v>19Yes</v>
      </c>
      <c r="BA299" s="634" t="str">
        <f t="shared" si="419"/>
        <v>19X</v>
      </c>
      <c r="BB299" s="634" t="str">
        <f t="shared" si="420"/>
        <v>19X</v>
      </c>
      <c r="BC299" s="634" t="str">
        <f t="shared" si="421"/>
        <v>19X</v>
      </c>
      <c r="BD299" s="640" t="str">
        <f t="shared" si="381"/>
        <v xml:space="preserve"> </v>
      </c>
      <c r="BE299" s="640" t="str">
        <f t="shared" si="382"/>
        <v xml:space="preserve"> </v>
      </c>
      <c r="BF299" s="640" t="str">
        <f t="shared" si="383"/>
        <v xml:space="preserve"> </v>
      </c>
      <c r="BG299" s="640" t="str">
        <f t="shared" si="384"/>
        <v xml:space="preserve"> </v>
      </c>
      <c r="BH299" s="640" t="str">
        <f t="shared" si="385"/>
        <v xml:space="preserve"> </v>
      </c>
      <c r="BI299" s="677" t="str">
        <f t="shared" si="386"/>
        <v xml:space="preserve"> </v>
      </c>
      <c r="BJ299" s="640" t="str">
        <f t="shared" si="387"/>
        <v xml:space="preserve"> </v>
      </c>
      <c r="BK299" s="305" t="str">
        <f t="shared" si="388"/>
        <v xml:space="preserve"> </v>
      </c>
      <c r="BL299" s="523" t="str">
        <f t="shared" si="422"/>
        <v>F</v>
      </c>
      <c r="BM299" s="640" t="str">
        <f t="shared" si="389"/>
        <v xml:space="preserve"> </v>
      </c>
      <c r="BN299" s="640" t="str">
        <f t="shared" si="390"/>
        <v xml:space="preserve"> </v>
      </c>
      <c r="BO299" s="640" t="str">
        <f t="shared" si="391"/>
        <v xml:space="preserve"> </v>
      </c>
      <c r="BP299" s="640" t="str">
        <f t="shared" si="392"/>
        <v xml:space="preserve"> </v>
      </c>
      <c r="BQ299" s="640" t="str">
        <f t="shared" si="393"/>
        <v xml:space="preserve"> </v>
      </c>
      <c r="BR299" s="634">
        <f t="shared" si="394"/>
        <v>0</v>
      </c>
      <c r="BS299" s="728"/>
      <c r="BT299" s="640" t="str">
        <f t="shared" si="395"/>
        <v xml:space="preserve"> </v>
      </c>
    </row>
    <row r="300" spans="1:72" s="47" customFormat="1" ht="15" customHeight="1" x14ac:dyDescent="0.3">
      <c r="A300" s="43" t="s">
        <v>2</v>
      </c>
      <c r="B300" s="123" t="s">
        <v>280</v>
      </c>
      <c r="C300" s="134" t="str">
        <f>IF(VLOOKUP(B300,'Pivot Table'!$B$5:$G$2000,3,FALSE)=1,"Yes","No")</f>
        <v>Yes</v>
      </c>
      <c r="D300" s="170" t="str">
        <f t="shared" si="410"/>
        <v>Yes</v>
      </c>
      <c r="E300" s="170"/>
      <c r="F300" s="214">
        <v>41730</v>
      </c>
      <c r="G300" s="118" t="s">
        <v>1127</v>
      </c>
      <c r="H300" s="118" t="s">
        <v>1127</v>
      </c>
      <c r="I300" s="214"/>
      <c r="J300" s="170" t="s">
        <v>713</v>
      </c>
      <c r="K300" s="45" t="str">
        <f t="shared" si="396"/>
        <v>20</v>
      </c>
      <c r="L300" s="45" t="str">
        <f t="shared" si="397"/>
        <v>20X</v>
      </c>
      <c r="M300" s="106">
        <v>41883</v>
      </c>
      <c r="N300" s="252"/>
      <c r="O300" s="135" t="str">
        <f>IF(VLOOKUP(B300,'Pivot Table'!$B$5:$G$2000,2,FALSE)=1,"Yes","No")</f>
        <v>Yes</v>
      </c>
      <c r="P300" s="177" t="str">
        <f t="shared" si="398"/>
        <v>Yes</v>
      </c>
      <c r="Q300" s="177"/>
      <c r="R300" s="107">
        <v>41730</v>
      </c>
      <c r="S300" s="46" t="s">
        <v>1127</v>
      </c>
      <c r="T300" s="107"/>
      <c r="U300" s="177" t="s">
        <v>713</v>
      </c>
      <c r="V300" s="135" t="str">
        <f t="shared" si="399"/>
        <v>20</v>
      </c>
      <c r="W300" s="150" t="str">
        <f t="shared" si="400"/>
        <v>20X</v>
      </c>
      <c r="X300" s="107">
        <v>41791</v>
      </c>
      <c r="Y300" s="219"/>
      <c r="Z300" s="136" t="str">
        <f>IF(VLOOKUP(B300,'Pivot Table'!$B$5:$G$2000,5,FALSE)=1,"Yes","No")</f>
        <v>Yes</v>
      </c>
      <c r="AA300" s="136" t="str">
        <f>IF(VLOOKUP(B300,'Pivot Table'!$B$5:$G$2000,4,FALSE)=1,"Yes","No")</f>
        <v>No</v>
      </c>
      <c r="AB300" s="181" t="str">
        <f t="shared" si="517"/>
        <v>Yes</v>
      </c>
      <c r="AC300" s="181"/>
      <c r="AD300" s="181"/>
      <c r="AE300" s="243" t="s">
        <v>1127</v>
      </c>
      <c r="AF300" s="127"/>
      <c r="AG300" s="181" t="s">
        <v>713</v>
      </c>
      <c r="AH300" s="133" t="str">
        <f t="shared" si="401"/>
        <v>20</v>
      </c>
      <c r="AI300" s="151" t="str">
        <f t="shared" si="402"/>
        <v>20X</v>
      </c>
      <c r="AJ300" s="362">
        <v>41974</v>
      </c>
      <c r="AK300" s="187" t="s">
        <v>1019</v>
      </c>
      <c r="AL300" s="634">
        <f t="shared" si="403"/>
        <v>1</v>
      </c>
      <c r="AM300" s="634">
        <f t="shared" si="404"/>
        <v>1</v>
      </c>
      <c r="AN300" s="635">
        <f t="shared" si="405"/>
        <v>1</v>
      </c>
      <c r="AO300" s="636">
        <f t="shared" si="518"/>
        <v>3</v>
      </c>
      <c r="AP300" s="634">
        <f t="shared" si="406"/>
        <v>1</v>
      </c>
      <c r="AQ300" s="634">
        <f t="shared" si="407"/>
        <v>1</v>
      </c>
      <c r="AR300" s="634">
        <f t="shared" si="408"/>
        <v>1</v>
      </c>
      <c r="AS300" s="637">
        <f t="shared" si="519"/>
        <v>3</v>
      </c>
      <c r="AT300" s="638" t="str">
        <f t="shared" si="520"/>
        <v>F</v>
      </c>
      <c r="AU300" s="634">
        <f t="shared" si="409"/>
        <v>0</v>
      </c>
      <c r="AV300" s="634">
        <f t="shared" si="415"/>
        <v>0</v>
      </c>
      <c r="AW300" s="675" t="s">
        <v>1127</v>
      </c>
      <c r="AX300" s="639" t="str">
        <f t="shared" si="416"/>
        <v>20Yes</v>
      </c>
      <c r="AY300" s="639" t="str">
        <f t="shared" si="417"/>
        <v>20Yes</v>
      </c>
      <c r="AZ300" s="639" t="str">
        <f t="shared" si="418"/>
        <v>20Yes</v>
      </c>
      <c r="BA300" s="634" t="str">
        <f t="shared" si="419"/>
        <v>20X</v>
      </c>
      <c r="BB300" s="634" t="str">
        <f t="shared" si="420"/>
        <v>20X</v>
      </c>
      <c r="BC300" s="634" t="str">
        <f t="shared" si="421"/>
        <v>20X</v>
      </c>
      <c r="BD300" s="640" t="str">
        <f t="shared" si="381"/>
        <v xml:space="preserve"> </v>
      </c>
      <c r="BE300" s="640" t="str">
        <f t="shared" si="382"/>
        <v xml:space="preserve"> </v>
      </c>
      <c r="BF300" s="640" t="str">
        <f t="shared" si="383"/>
        <v xml:space="preserve"> </v>
      </c>
      <c r="BG300" s="640" t="str">
        <f t="shared" si="384"/>
        <v xml:space="preserve"> </v>
      </c>
      <c r="BH300" s="640" t="str">
        <f t="shared" si="385"/>
        <v xml:space="preserve"> </v>
      </c>
      <c r="BI300" s="677" t="str">
        <f t="shared" si="386"/>
        <v xml:space="preserve"> </v>
      </c>
      <c r="BJ300" s="640" t="str">
        <f t="shared" si="387"/>
        <v xml:space="preserve"> </v>
      </c>
      <c r="BK300" s="305" t="str">
        <f t="shared" si="388"/>
        <v xml:space="preserve"> </v>
      </c>
      <c r="BL300" s="523" t="str">
        <f t="shared" si="422"/>
        <v>F</v>
      </c>
      <c r="BM300" s="640" t="str">
        <f t="shared" si="389"/>
        <v xml:space="preserve"> </v>
      </c>
      <c r="BN300" s="640" t="str">
        <f t="shared" si="390"/>
        <v xml:space="preserve"> </v>
      </c>
      <c r="BO300" s="640" t="str">
        <f t="shared" si="391"/>
        <v xml:space="preserve"> </v>
      </c>
      <c r="BP300" s="640" t="str">
        <f t="shared" si="392"/>
        <v xml:space="preserve"> </v>
      </c>
      <c r="BQ300" s="640" t="str">
        <f t="shared" si="393"/>
        <v xml:space="preserve"> </v>
      </c>
      <c r="BR300" s="634">
        <f t="shared" si="394"/>
        <v>0</v>
      </c>
      <c r="BS300" s="728"/>
      <c r="BT300" s="640" t="str">
        <f t="shared" si="395"/>
        <v xml:space="preserve"> </v>
      </c>
    </row>
    <row r="301" spans="1:72" s="47" customFormat="1" ht="15" customHeight="1" x14ac:dyDescent="0.3">
      <c r="A301" s="43" t="s">
        <v>2</v>
      </c>
      <c r="B301" s="43" t="s">
        <v>281</v>
      </c>
      <c r="C301" s="134" t="str">
        <f>IF(VLOOKUP(B301,'Pivot Table'!$B$5:$G$2000,3,FALSE)=1,"Yes","No")</f>
        <v>Yes</v>
      </c>
      <c r="D301" s="170" t="str">
        <f t="shared" si="410"/>
        <v>Yes</v>
      </c>
      <c r="E301" s="170"/>
      <c r="F301" s="214">
        <v>41456</v>
      </c>
      <c r="G301" s="119" t="s">
        <v>1127</v>
      </c>
      <c r="H301" s="119" t="s">
        <v>1127</v>
      </c>
      <c r="I301" s="170"/>
      <c r="J301" s="170" t="s">
        <v>713</v>
      </c>
      <c r="K301" s="45" t="str">
        <f t="shared" si="396"/>
        <v>20</v>
      </c>
      <c r="L301" s="45" t="str">
        <f t="shared" si="397"/>
        <v>20X</v>
      </c>
      <c r="M301" s="106">
        <v>41518</v>
      </c>
      <c r="N301" s="252"/>
      <c r="O301" s="135" t="str">
        <f>IF(VLOOKUP(B301,'Pivot Table'!$B$5:$G$2000,2,FALSE)=1,"Yes","No")</f>
        <v>Yes</v>
      </c>
      <c r="P301" s="177" t="str">
        <f t="shared" si="398"/>
        <v>Yes</v>
      </c>
      <c r="Q301" s="177"/>
      <c r="R301" s="107">
        <v>41456</v>
      </c>
      <c r="S301" s="107" t="s">
        <v>1127</v>
      </c>
      <c r="T301" s="177"/>
      <c r="U301" s="177" t="s">
        <v>713</v>
      </c>
      <c r="V301" s="135" t="str">
        <f t="shared" si="399"/>
        <v>20</v>
      </c>
      <c r="W301" s="150" t="str">
        <f t="shared" si="400"/>
        <v>20X</v>
      </c>
      <c r="X301" s="107">
        <v>41579</v>
      </c>
      <c r="Y301" s="219"/>
      <c r="Z301" s="136" t="str">
        <f>IF(VLOOKUP(B301,'Pivot Table'!$B$5:$G$2000,5,FALSE)=1,"Yes","No")</f>
        <v>Yes</v>
      </c>
      <c r="AA301" s="136" t="str">
        <f>IF(VLOOKUP(B301,'Pivot Table'!$B$5:$G$2000,4,FALSE)=1,"Yes","No")</f>
        <v>No</v>
      </c>
      <c r="AB301" s="181" t="str">
        <f t="shared" si="517"/>
        <v>Yes</v>
      </c>
      <c r="AC301" s="181"/>
      <c r="AD301" s="181"/>
      <c r="AE301" s="127" t="s">
        <v>1127</v>
      </c>
      <c r="AF301" s="181"/>
      <c r="AG301" s="181" t="s">
        <v>713</v>
      </c>
      <c r="AH301" s="133" t="str">
        <f t="shared" si="401"/>
        <v>20</v>
      </c>
      <c r="AI301" s="151" t="str">
        <f t="shared" si="402"/>
        <v>20X</v>
      </c>
      <c r="AJ301" s="281">
        <v>41518</v>
      </c>
      <c r="AK301" s="650"/>
      <c r="AL301" s="634">
        <f t="shared" si="403"/>
        <v>1</v>
      </c>
      <c r="AM301" s="634">
        <f t="shared" si="404"/>
        <v>1</v>
      </c>
      <c r="AN301" s="635">
        <f t="shared" si="405"/>
        <v>1</v>
      </c>
      <c r="AO301" s="636">
        <f t="shared" si="518"/>
        <v>3</v>
      </c>
      <c r="AP301" s="634">
        <f t="shared" si="406"/>
        <v>1</v>
      </c>
      <c r="AQ301" s="634">
        <f t="shared" si="407"/>
        <v>1</v>
      </c>
      <c r="AR301" s="634">
        <f t="shared" si="408"/>
        <v>1</v>
      </c>
      <c r="AS301" s="637">
        <f t="shared" si="519"/>
        <v>3</v>
      </c>
      <c r="AT301" s="638" t="str">
        <f t="shared" si="520"/>
        <v>F</v>
      </c>
      <c r="AU301" s="634">
        <f t="shared" si="409"/>
        <v>0</v>
      </c>
      <c r="AV301" s="634">
        <f t="shared" si="415"/>
        <v>0</v>
      </c>
      <c r="AW301" s="675" t="s">
        <v>1127</v>
      </c>
      <c r="AX301" s="639" t="str">
        <f t="shared" si="416"/>
        <v>20Yes</v>
      </c>
      <c r="AY301" s="639" t="str">
        <f t="shared" si="417"/>
        <v>20Yes</v>
      </c>
      <c r="AZ301" s="639" t="str">
        <f t="shared" si="418"/>
        <v>20Yes</v>
      </c>
      <c r="BA301" s="634" t="str">
        <f t="shared" si="419"/>
        <v>20X</v>
      </c>
      <c r="BB301" s="634" t="str">
        <f t="shared" si="420"/>
        <v>20X</v>
      </c>
      <c r="BC301" s="634" t="str">
        <f t="shared" si="421"/>
        <v>20X</v>
      </c>
      <c r="BD301" s="640" t="str">
        <f t="shared" si="381"/>
        <v xml:space="preserve"> </v>
      </c>
      <c r="BE301" s="640" t="str">
        <f t="shared" si="382"/>
        <v xml:space="preserve"> </v>
      </c>
      <c r="BF301" s="640" t="str">
        <f t="shared" si="383"/>
        <v xml:space="preserve"> </v>
      </c>
      <c r="BG301" s="640" t="str">
        <f t="shared" si="384"/>
        <v xml:space="preserve"> </v>
      </c>
      <c r="BH301" s="640" t="str">
        <f t="shared" si="385"/>
        <v xml:space="preserve"> </v>
      </c>
      <c r="BI301" s="677" t="str">
        <f t="shared" si="386"/>
        <v xml:space="preserve"> </v>
      </c>
      <c r="BJ301" s="640" t="str">
        <f t="shared" si="387"/>
        <v xml:space="preserve"> </v>
      </c>
      <c r="BK301" s="305" t="str">
        <f t="shared" si="388"/>
        <v xml:space="preserve"> </v>
      </c>
      <c r="BL301" s="523" t="str">
        <f t="shared" si="422"/>
        <v>F</v>
      </c>
      <c r="BM301" s="640" t="str">
        <f t="shared" si="389"/>
        <v xml:space="preserve"> </v>
      </c>
      <c r="BN301" s="640" t="str">
        <f t="shared" si="390"/>
        <v xml:space="preserve"> </v>
      </c>
      <c r="BO301" s="640" t="str">
        <f t="shared" si="391"/>
        <v xml:space="preserve"> </v>
      </c>
      <c r="BP301" s="640" t="str">
        <f t="shared" si="392"/>
        <v xml:space="preserve"> </v>
      </c>
      <c r="BQ301" s="640" t="str">
        <f t="shared" si="393"/>
        <v xml:space="preserve"> </v>
      </c>
      <c r="BR301" s="634">
        <f t="shared" si="394"/>
        <v>0</v>
      </c>
      <c r="BS301" s="728"/>
      <c r="BT301" s="640" t="str">
        <f t="shared" si="395"/>
        <v xml:space="preserve"> </v>
      </c>
    </row>
    <row r="302" spans="1:72" s="47" customFormat="1" ht="15" customHeight="1" x14ac:dyDescent="0.3">
      <c r="A302" s="43" t="s">
        <v>2</v>
      </c>
      <c r="B302" s="123" t="s">
        <v>282</v>
      </c>
      <c r="C302" s="194" t="str">
        <f>IF(VLOOKUP(B302,'Pivot Table'!$B$5:$G$2000,3,FALSE)=1,"Yes","No")</f>
        <v>No</v>
      </c>
      <c r="D302" s="193" t="str">
        <f t="shared" si="410"/>
        <v xml:space="preserve"> </v>
      </c>
      <c r="E302" s="171"/>
      <c r="F302" s="171"/>
      <c r="G302" s="69"/>
      <c r="H302" s="69"/>
      <c r="I302" s="171"/>
      <c r="J302" s="171"/>
      <c r="K302" s="45" t="str">
        <f t="shared" si="396"/>
        <v>20</v>
      </c>
      <c r="L302" s="45" t="str">
        <f t="shared" si="397"/>
        <v>20</v>
      </c>
      <c r="M302" s="69"/>
      <c r="N302" s="419"/>
      <c r="O302" s="135" t="str">
        <f>IF(VLOOKUP(B302,'Pivot Table'!$B$5:$G$2000,2,FALSE)=1,"Yes","No")</f>
        <v>Yes</v>
      </c>
      <c r="P302" s="177" t="str">
        <f t="shared" si="398"/>
        <v>In Progress</v>
      </c>
      <c r="Q302" s="177" t="s">
        <v>713</v>
      </c>
      <c r="R302" s="177"/>
      <c r="S302" s="46" t="s">
        <v>1127</v>
      </c>
      <c r="T302" s="107">
        <v>42461</v>
      </c>
      <c r="U302" s="177"/>
      <c r="V302" s="135" t="str">
        <f t="shared" si="399"/>
        <v>20X</v>
      </c>
      <c r="W302" s="150" t="str">
        <f t="shared" si="400"/>
        <v>20</v>
      </c>
      <c r="X302" s="46"/>
      <c r="Y302" s="219"/>
      <c r="Z302" s="192" t="str">
        <f>IF(VLOOKUP(B302,'Pivot Table'!$B$5:$G$2000,5,FALSE)=1,"Yes","No")</f>
        <v>No</v>
      </c>
      <c r="AA302" s="192" t="str">
        <f>IF(VLOOKUP(B302,'Pivot Table'!$B$5:$G$2000,4,FALSE)=1,"Yes","No")</f>
        <v>No</v>
      </c>
      <c r="AB302" s="190" t="str">
        <f t="shared" si="517"/>
        <v xml:space="preserve"> </v>
      </c>
      <c r="AC302" s="190"/>
      <c r="AD302" s="190"/>
      <c r="AE302" s="191"/>
      <c r="AF302" s="190"/>
      <c r="AG302" s="190"/>
      <c r="AH302" s="133" t="str">
        <f t="shared" si="401"/>
        <v>20</v>
      </c>
      <c r="AI302" s="151" t="str">
        <f t="shared" si="402"/>
        <v>20</v>
      </c>
      <c r="AJ302" s="456"/>
      <c r="AK302" s="651"/>
      <c r="AL302" s="634">
        <f t="shared" si="403"/>
        <v>0</v>
      </c>
      <c r="AM302" s="634">
        <f t="shared" si="404"/>
        <v>1</v>
      </c>
      <c r="AN302" s="635">
        <f t="shared" si="405"/>
        <v>0</v>
      </c>
      <c r="AO302" s="636">
        <f t="shared" si="518"/>
        <v>1</v>
      </c>
      <c r="AP302" s="634">
        <f t="shared" si="406"/>
        <v>0</v>
      </c>
      <c r="AQ302" s="634">
        <f t="shared" si="407"/>
        <v>0</v>
      </c>
      <c r="AR302" s="634">
        <f t="shared" si="408"/>
        <v>0</v>
      </c>
      <c r="AS302" s="637">
        <f t="shared" si="519"/>
        <v>0</v>
      </c>
      <c r="AT302" s="638" t="str">
        <f t="shared" si="520"/>
        <v xml:space="preserve"> </v>
      </c>
      <c r="AU302" s="634">
        <f t="shared" si="409"/>
        <v>0</v>
      </c>
      <c r="AV302" s="634">
        <f t="shared" si="415"/>
        <v>1</v>
      </c>
      <c r="AW302" s="675" t="s">
        <v>1127</v>
      </c>
      <c r="AX302" s="639" t="str">
        <f t="shared" si="416"/>
        <v>20No</v>
      </c>
      <c r="AY302" s="639" t="str">
        <f t="shared" si="417"/>
        <v>20Yes</v>
      </c>
      <c r="AZ302" s="639" t="str">
        <f t="shared" si="418"/>
        <v>20No</v>
      </c>
      <c r="BA302" s="634" t="str">
        <f t="shared" si="419"/>
        <v>20</v>
      </c>
      <c r="BB302" s="634" t="str">
        <f t="shared" si="420"/>
        <v>20</v>
      </c>
      <c r="BC302" s="634" t="str">
        <f t="shared" si="421"/>
        <v>20</v>
      </c>
      <c r="BD302" s="640" t="str">
        <f t="shared" si="381"/>
        <v xml:space="preserve"> </v>
      </c>
      <c r="BE302" s="640" t="str">
        <f t="shared" si="382"/>
        <v xml:space="preserve"> </v>
      </c>
      <c r="BF302" s="640" t="str">
        <f t="shared" si="383"/>
        <v xml:space="preserve"> </v>
      </c>
      <c r="BG302" s="640" t="str">
        <f t="shared" si="384"/>
        <v xml:space="preserve"> </v>
      </c>
      <c r="BH302" s="640">
        <f t="shared" si="385"/>
        <v>42461</v>
      </c>
      <c r="BI302" s="677" t="str">
        <f t="shared" si="386"/>
        <v xml:space="preserve"> </v>
      </c>
      <c r="BJ302" s="640" t="str">
        <f t="shared" si="387"/>
        <v xml:space="preserve"> </v>
      </c>
      <c r="BK302" s="305" t="str">
        <f t="shared" si="388"/>
        <v xml:space="preserve"> </v>
      </c>
      <c r="BL302" s="523" t="str">
        <f t="shared" si="422"/>
        <v xml:space="preserve"> </v>
      </c>
      <c r="BM302" s="640" t="str">
        <f t="shared" si="389"/>
        <v xml:space="preserve"> </v>
      </c>
      <c r="BN302" s="640" t="str">
        <f t="shared" si="390"/>
        <v xml:space="preserve"> </v>
      </c>
      <c r="BO302" s="640" t="str">
        <f t="shared" si="391"/>
        <v xml:space="preserve"> </v>
      </c>
      <c r="BP302" s="640" t="str">
        <f t="shared" si="392"/>
        <v xml:space="preserve"> </v>
      </c>
      <c r="BQ302" s="640" t="str">
        <f t="shared" si="393"/>
        <v xml:space="preserve"> </v>
      </c>
      <c r="BR302" s="634">
        <f t="shared" si="394"/>
        <v>1</v>
      </c>
      <c r="BS302" s="728"/>
      <c r="BT302" s="640" t="str">
        <f t="shared" si="395"/>
        <v xml:space="preserve"> </v>
      </c>
    </row>
    <row r="303" spans="1:72" s="47" customFormat="1" ht="15" customHeight="1" x14ac:dyDescent="0.3">
      <c r="A303" s="43" t="s">
        <v>2</v>
      </c>
      <c r="B303" s="123" t="s">
        <v>283</v>
      </c>
      <c r="C303" s="134" t="str">
        <f>IF(VLOOKUP(B303,'Pivot Table'!$B$5:$G$2000,3,FALSE)=1,"Yes","No")</f>
        <v>Yes</v>
      </c>
      <c r="D303" s="170" t="str">
        <f t="shared" si="410"/>
        <v>Yes</v>
      </c>
      <c r="E303" s="170"/>
      <c r="F303" s="214">
        <v>41730</v>
      </c>
      <c r="G303" s="118" t="s">
        <v>1127</v>
      </c>
      <c r="H303" s="118" t="s">
        <v>1127</v>
      </c>
      <c r="I303" s="214"/>
      <c r="J303" s="170" t="s">
        <v>713</v>
      </c>
      <c r="K303" s="45" t="str">
        <f t="shared" si="396"/>
        <v>20</v>
      </c>
      <c r="L303" s="45" t="str">
        <f t="shared" si="397"/>
        <v>20X</v>
      </c>
      <c r="M303" s="106">
        <v>41852</v>
      </c>
      <c r="N303" s="186"/>
      <c r="O303" s="135" t="str">
        <f>IF(VLOOKUP(B303,'Pivot Table'!$B$5:$G$2000,2,FALSE)=1,"Yes","No")</f>
        <v>Yes</v>
      </c>
      <c r="P303" s="177" t="str">
        <f t="shared" si="398"/>
        <v>Yes</v>
      </c>
      <c r="Q303" s="177"/>
      <c r="R303" s="107">
        <v>41730</v>
      </c>
      <c r="S303" s="46" t="s">
        <v>1127</v>
      </c>
      <c r="T303" s="107"/>
      <c r="U303" s="177" t="s">
        <v>713</v>
      </c>
      <c r="V303" s="135" t="str">
        <f t="shared" si="399"/>
        <v>20</v>
      </c>
      <c r="W303" s="150" t="str">
        <f t="shared" si="400"/>
        <v>20X</v>
      </c>
      <c r="X303" s="107">
        <v>41852</v>
      </c>
      <c r="Y303" s="219" t="s">
        <v>1452</v>
      </c>
      <c r="Z303" s="136" t="str">
        <f>IF(VLOOKUP(B303,'Pivot Table'!$B$5:$G$2000,5,FALSE)=1,"Yes","No")</f>
        <v>Yes</v>
      </c>
      <c r="AA303" s="136" t="str">
        <f>IF(VLOOKUP(B303,'Pivot Table'!$B$5:$G$2000,4,FALSE)=1,"Yes","No")</f>
        <v>No</v>
      </c>
      <c r="AB303" s="181" t="str">
        <f t="shared" si="517"/>
        <v>Yes</v>
      </c>
      <c r="AC303" s="181"/>
      <c r="AD303" s="181"/>
      <c r="AE303" s="241" t="s">
        <v>1127</v>
      </c>
      <c r="AF303" s="362"/>
      <c r="AG303" s="181" t="s">
        <v>713</v>
      </c>
      <c r="AH303" s="133" t="str">
        <f t="shared" si="401"/>
        <v>20</v>
      </c>
      <c r="AI303" s="151" t="str">
        <f t="shared" si="402"/>
        <v>20X</v>
      </c>
      <c r="AJ303" s="281">
        <v>41974</v>
      </c>
      <c r="AK303" s="187" t="s">
        <v>1019</v>
      </c>
      <c r="AL303" s="634">
        <f t="shared" si="403"/>
        <v>1</v>
      </c>
      <c r="AM303" s="634">
        <f t="shared" si="404"/>
        <v>1</v>
      </c>
      <c r="AN303" s="635">
        <f t="shared" si="405"/>
        <v>1</v>
      </c>
      <c r="AO303" s="636">
        <f t="shared" si="518"/>
        <v>3</v>
      </c>
      <c r="AP303" s="634">
        <f t="shared" si="406"/>
        <v>1</v>
      </c>
      <c r="AQ303" s="634">
        <f t="shared" si="407"/>
        <v>1</v>
      </c>
      <c r="AR303" s="634">
        <f t="shared" si="408"/>
        <v>1</v>
      </c>
      <c r="AS303" s="637">
        <f t="shared" si="519"/>
        <v>3</v>
      </c>
      <c r="AT303" s="638" t="str">
        <f t="shared" si="520"/>
        <v>F</v>
      </c>
      <c r="AU303" s="634">
        <f t="shared" si="409"/>
        <v>0</v>
      </c>
      <c r="AV303" s="634">
        <f t="shared" si="415"/>
        <v>0</v>
      </c>
      <c r="AW303" s="675" t="s">
        <v>1127</v>
      </c>
      <c r="AX303" s="639" t="str">
        <f t="shared" si="416"/>
        <v>20Yes</v>
      </c>
      <c r="AY303" s="639" t="str">
        <f t="shared" si="417"/>
        <v>20Yes</v>
      </c>
      <c r="AZ303" s="639" t="str">
        <f t="shared" si="418"/>
        <v>20Yes</v>
      </c>
      <c r="BA303" s="634" t="str">
        <f t="shared" si="419"/>
        <v>20X</v>
      </c>
      <c r="BB303" s="634" t="str">
        <f t="shared" si="420"/>
        <v>20X</v>
      </c>
      <c r="BC303" s="634" t="str">
        <f t="shared" si="421"/>
        <v>20X</v>
      </c>
      <c r="BD303" s="640" t="str">
        <f t="shared" si="381"/>
        <v xml:space="preserve"> </v>
      </c>
      <c r="BE303" s="640" t="str">
        <f t="shared" si="382"/>
        <v xml:space="preserve"> </v>
      </c>
      <c r="BF303" s="640" t="str">
        <f t="shared" si="383"/>
        <v xml:space="preserve"> </v>
      </c>
      <c r="BG303" s="640" t="str">
        <f t="shared" si="384"/>
        <v xml:space="preserve"> </v>
      </c>
      <c r="BH303" s="640" t="str">
        <f t="shared" si="385"/>
        <v xml:space="preserve"> </v>
      </c>
      <c r="BI303" s="677" t="str">
        <f t="shared" si="386"/>
        <v xml:space="preserve"> </v>
      </c>
      <c r="BJ303" s="640" t="str">
        <f t="shared" si="387"/>
        <v xml:space="preserve"> </v>
      </c>
      <c r="BK303" s="305" t="str">
        <f t="shared" si="388"/>
        <v xml:space="preserve"> </v>
      </c>
      <c r="BL303" s="523" t="str">
        <f t="shared" si="422"/>
        <v>F</v>
      </c>
      <c r="BM303" s="640" t="str">
        <f t="shared" si="389"/>
        <v xml:space="preserve"> </v>
      </c>
      <c r="BN303" s="640" t="str">
        <f t="shared" si="390"/>
        <v xml:space="preserve"> </v>
      </c>
      <c r="BO303" s="640" t="str">
        <f t="shared" si="391"/>
        <v xml:space="preserve"> </v>
      </c>
      <c r="BP303" s="640" t="str">
        <f t="shared" si="392"/>
        <v xml:space="preserve"> </v>
      </c>
      <c r="BQ303" s="640" t="str">
        <f t="shared" si="393"/>
        <v xml:space="preserve"> </v>
      </c>
      <c r="BR303" s="634">
        <f t="shared" si="394"/>
        <v>0</v>
      </c>
      <c r="BS303" s="728"/>
      <c r="BT303" s="640" t="str">
        <f t="shared" si="395"/>
        <v xml:space="preserve"> </v>
      </c>
    </row>
    <row r="304" spans="1:72" s="47" customFormat="1" ht="15" customHeight="1" x14ac:dyDescent="0.3">
      <c r="A304" s="43" t="s">
        <v>2</v>
      </c>
      <c r="B304" s="123" t="s">
        <v>284</v>
      </c>
      <c r="C304" s="134" t="str">
        <f>IF(VLOOKUP(B304,'Pivot Table'!$B$5:$G$2000,3,FALSE)=1,"Yes","No")</f>
        <v>Yes</v>
      </c>
      <c r="D304" s="170" t="str">
        <f t="shared" si="410"/>
        <v>Yes</v>
      </c>
      <c r="E304" s="170"/>
      <c r="F304" s="214">
        <v>41456</v>
      </c>
      <c r="G304" s="119" t="s">
        <v>1127</v>
      </c>
      <c r="H304" s="119" t="s">
        <v>1127</v>
      </c>
      <c r="I304" s="170"/>
      <c r="J304" s="170" t="s">
        <v>713</v>
      </c>
      <c r="K304" s="45" t="str">
        <f t="shared" si="396"/>
        <v>20</v>
      </c>
      <c r="L304" s="45" t="str">
        <f t="shared" si="397"/>
        <v>20X</v>
      </c>
      <c r="M304" s="106">
        <v>41518</v>
      </c>
      <c r="N304" s="252"/>
      <c r="O304" s="135" t="str">
        <f>IF(VLOOKUP(B304,'Pivot Table'!$B$5:$G$2000,2,FALSE)=1,"Yes","No")</f>
        <v>Yes</v>
      </c>
      <c r="P304" s="177" t="str">
        <f t="shared" si="398"/>
        <v>Yes</v>
      </c>
      <c r="Q304" s="177"/>
      <c r="R304" s="107">
        <v>41456</v>
      </c>
      <c r="S304" s="107" t="s">
        <v>1127</v>
      </c>
      <c r="T304" s="177"/>
      <c r="U304" s="177" t="s">
        <v>713</v>
      </c>
      <c r="V304" s="135" t="str">
        <f t="shared" si="399"/>
        <v>20</v>
      </c>
      <c r="W304" s="150" t="str">
        <f t="shared" si="400"/>
        <v>20X</v>
      </c>
      <c r="X304" s="107">
        <v>41518</v>
      </c>
      <c r="Y304" s="219"/>
      <c r="Z304" s="136" t="str">
        <f>IF(VLOOKUP(B304,'Pivot Table'!$B$5:$G$2000,5,FALSE)=1,"Yes","No")</f>
        <v>Yes</v>
      </c>
      <c r="AA304" s="136" t="str">
        <f>IF(VLOOKUP(B304,'Pivot Table'!$B$5:$G$2000,4,FALSE)=1,"Yes","No")</f>
        <v>No</v>
      </c>
      <c r="AB304" s="181" t="str">
        <f t="shared" si="517"/>
        <v>Yes</v>
      </c>
      <c r="AC304" s="181"/>
      <c r="AD304" s="181"/>
      <c r="AE304" s="241" t="s">
        <v>1127</v>
      </c>
      <c r="AF304" s="362"/>
      <c r="AG304" s="181" t="s">
        <v>713</v>
      </c>
      <c r="AH304" s="133" t="str">
        <f t="shared" ref="AH304" si="521">A304&amp;AC304</f>
        <v>20</v>
      </c>
      <c r="AI304" s="151" t="str">
        <f t="shared" ref="AI304" si="522">A304&amp;AG304</f>
        <v>20X</v>
      </c>
      <c r="AJ304" s="281">
        <v>41974</v>
      </c>
      <c r="AK304" s="187" t="s">
        <v>1019</v>
      </c>
      <c r="AL304" s="634">
        <f t="shared" si="403"/>
        <v>1</v>
      </c>
      <c r="AM304" s="634">
        <f t="shared" si="404"/>
        <v>1</v>
      </c>
      <c r="AN304" s="635">
        <f t="shared" si="405"/>
        <v>1</v>
      </c>
      <c r="AO304" s="636">
        <f t="shared" si="518"/>
        <v>3</v>
      </c>
      <c r="AP304" s="634">
        <f t="shared" si="406"/>
        <v>1</v>
      </c>
      <c r="AQ304" s="634">
        <f t="shared" si="407"/>
        <v>1</v>
      </c>
      <c r="AR304" s="634">
        <f t="shared" si="408"/>
        <v>1</v>
      </c>
      <c r="AS304" s="637">
        <f t="shared" si="519"/>
        <v>3</v>
      </c>
      <c r="AT304" s="638" t="str">
        <f t="shared" si="520"/>
        <v>F</v>
      </c>
      <c r="AU304" s="634">
        <f t="shared" si="409"/>
        <v>0</v>
      </c>
      <c r="AV304" s="634">
        <f t="shared" si="415"/>
        <v>0</v>
      </c>
      <c r="AW304" s="675" t="s">
        <v>1127</v>
      </c>
      <c r="AX304" s="639" t="str">
        <f t="shared" si="416"/>
        <v>20Yes</v>
      </c>
      <c r="AY304" s="639" t="str">
        <f t="shared" si="417"/>
        <v>20Yes</v>
      </c>
      <c r="AZ304" s="639" t="str">
        <f t="shared" si="418"/>
        <v>20Yes</v>
      </c>
      <c r="BA304" s="634" t="str">
        <f t="shared" si="419"/>
        <v>20X</v>
      </c>
      <c r="BB304" s="634" t="str">
        <f t="shared" si="420"/>
        <v>20X</v>
      </c>
      <c r="BC304" s="634" t="str">
        <f t="shared" si="421"/>
        <v>20X</v>
      </c>
      <c r="BD304" s="640" t="str">
        <f t="shared" si="381"/>
        <v xml:space="preserve"> </v>
      </c>
      <c r="BE304" s="640" t="str">
        <f t="shared" si="382"/>
        <v xml:space="preserve"> </v>
      </c>
      <c r="BF304" s="640" t="str">
        <f t="shared" si="383"/>
        <v xml:space="preserve"> </v>
      </c>
      <c r="BG304" s="640" t="str">
        <f t="shared" si="384"/>
        <v xml:space="preserve"> </v>
      </c>
      <c r="BH304" s="640" t="str">
        <f t="shared" si="385"/>
        <v xml:space="preserve"> </v>
      </c>
      <c r="BI304" s="677" t="str">
        <f t="shared" si="386"/>
        <v xml:space="preserve"> </v>
      </c>
      <c r="BJ304" s="640" t="str">
        <f t="shared" si="387"/>
        <v xml:space="preserve"> </v>
      </c>
      <c r="BK304" s="305" t="str">
        <f t="shared" si="388"/>
        <v xml:space="preserve"> </v>
      </c>
      <c r="BL304" s="523" t="str">
        <f t="shared" si="422"/>
        <v>F</v>
      </c>
      <c r="BM304" s="640" t="str">
        <f t="shared" si="389"/>
        <v xml:space="preserve"> </v>
      </c>
      <c r="BN304" s="640" t="str">
        <f t="shared" si="390"/>
        <v xml:space="preserve"> </v>
      </c>
      <c r="BO304" s="640" t="str">
        <f t="shared" si="391"/>
        <v xml:space="preserve"> </v>
      </c>
      <c r="BP304" s="640" t="str">
        <f t="shared" si="392"/>
        <v xml:space="preserve"> </v>
      </c>
      <c r="BQ304" s="640" t="str">
        <f t="shared" si="393"/>
        <v xml:space="preserve"> </v>
      </c>
      <c r="BR304" s="634">
        <f t="shared" si="394"/>
        <v>0</v>
      </c>
      <c r="BS304" s="728"/>
      <c r="BT304" s="640" t="str">
        <f t="shared" si="395"/>
        <v xml:space="preserve"> </v>
      </c>
    </row>
    <row r="305" spans="1:72" s="47" customFormat="1" ht="15" customHeight="1" x14ac:dyDescent="0.3">
      <c r="A305" s="43" t="s">
        <v>2</v>
      </c>
      <c r="B305" s="123" t="s">
        <v>285</v>
      </c>
      <c r="C305" s="134" t="str">
        <f>IF(VLOOKUP(B305,'Pivot Table'!$B$5:$G$2000,3,FALSE)=1,"Yes","No")</f>
        <v>Yes</v>
      </c>
      <c r="D305" s="170" t="str">
        <f t="shared" si="410"/>
        <v>Yes</v>
      </c>
      <c r="E305" s="170"/>
      <c r="F305" s="214">
        <v>41730</v>
      </c>
      <c r="G305" s="118" t="s">
        <v>1127</v>
      </c>
      <c r="H305" s="118" t="s">
        <v>1127</v>
      </c>
      <c r="I305" s="214"/>
      <c r="J305" s="170" t="s">
        <v>713</v>
      </c>
      <c r="K305" s="45" t="str">
        <f t="shared" si="396"/>
        <v>20</v>
      </c>
      <c r="L305" s="45" t="str">
        <f t="shared" si="397"/>
        <v>20X</v>
      </c>
      <c r="M305" s="106">
        <v>41852</v>
      </c>
      <c r="N305" s="186"/>
      <c r="O305" s="135" t="str">
        <f>IF(VLOOKUP(B305,'Pivot Table'!$B$5:$G$2000,2,FALSE)=1,"Yes","No")</f>
        <v>Yes</v>
      </c>
      <c r="P305" s="177" t="str">
        <f t="shared" si="398"/>
        <v>Yes</v>
      </c>
      <c r="Q305" s="177"/>
      <c r="R305" s="107">
        <v>41730</v>
      </c>
      <c r="S305" s="46" t="s">
        <v>1127</v>
      </c>
      <c r="T305" s="427"/>
      <c r="U305" s="177" t="s">
        <v>713</v>
      </c>
      <c r="V305" s="135" t="str">
        <f t="shared" si="399"/>
        <v>20</v>
      </c>
      <c r="W305" s="150" t="str">
        <f t="shared" si="400"/>
        <v>20X</v>
      </c>
      <c r="X305" s="107">
        <v>42248</v>
      </c>
      <c r="Y305" s="219"/>
      <c r="Z305" s="136" t="str">
        <f>IF(VLOOKUP(B305,'Pivot Table'!$B$5:$G$2000,5,FALSE)=1,"Yes","No")</f>
        <v>Yes</v>
      </c>
      <c r="AA305" s="136" t="str">
        <f>IF(VLOOKUP(B305,'Pivot Table'!$B$5:$G$2000,4,FALSE)=1,"Yes","No")</f>
        <v>No</v>
      </c>
      <c r="AB305" s="181" t="str">
        <f t="shared" si="517"/>
        <v>Yes</v>
      </c>
      <c r="AC305" s="181"/>
      <c r="AD305" s="181"/>
      <c r="AE305" s="241" t="s">
        <v>1127</v>
      </c>
      <c r="AF305" s="362"/>
      <c r="AG305" s="181" t="s">
        <v>713</v>
      </c>
      <c r="AH305" s="133" t="str">
        <f t="shared" ref="AH305" si="523">A305&amp;AC305</f>
        <v>20</v>
      </c>
      <c r="AI305" s="151" t="str">
        <f t="shared" ref="AI305" si="524">A305&amp;AG305</f>
        <v>20X</v>
      </c>
      <c r="AJ305" s="281">
        <v>41974</v>
      </c>
      <c r="AK305" s="650" t="s">
        <v>1018</v>
      </c>
      <c r="AL305" s="634">
        <f t="shared" si="403"/>
        <v>1</v>
      </c>
      <c r="AM305" s="634">
        <f t="shared" si="404"/>
        <v>1</v>
      </c>
      <c r="AN305" s="635">
        <f t="shared" si="405"/>
        <v>1</v>
      </c>
      <c r="AO305" s="636">
        <f t="shared" si="518"/>
        <v>3</v>
      </c>
      <c r="AP305" s="634">
        <f t="shared" si="406"/>
        <v>1</v>
      </c>
      <c r="AQ305" s="634">
        <f t="shared" si="407"/>
        <v>1</v>
      </c>
      <c r="AR305" s="634">
        <f t="shared" si="408"/>
        <v>1</v>
      </c>
      <c r="AS305" s="637">
        <f t="shared" si="519"/>
        <v>3</v>
      </c>
      <c r="AT305" s="638" t="str">
        <f t="shared" si="520"/>
        <v>F</v>
      </c>
      <c r="AU305" s="634">
        <f t="shared" si="409"/>
        <v>0</v>
      </c>
      <c r="AV305" s="634">
        <f t="shared" si="415"/>
        <v>0</v>
      </c>
      <c r="AW305" s="675" t="s">
        <v>1127</v>
      </c>
      <c r="AX305" s="639" t="str">
        <f t="shared" si="416"/>
        <v>20Yes</v>
      </c>
      <c r="AY305" s="639" t="str">
        <f t="shared" si="417"/>
        <v>20Yes</v>
      </c>
      <c r="AZ305" s="639" t="str">
        <f t="shared" si="418"/>
        <v>20Yes</v>
      </c>
      <c r="BA305" s="634" t="str">
        <f t="shared" si="419"/>
        <v>20X</v>
      </c>
      <c r="BB305" s="634" t="str">
        <f t="shared" si="420"/>
        <v>20X</v>
      </c>
      <c r="BC305" s="634" t="str">
        <f t="shared" si="421"/>
        <v>20X</v>
      </c>
      <c r="BD305" s="640" t="str">
        <f t="shared" si="381"/>
        <v xml:space="preserve"> </v>
      </c>
      <c r="BE305" s="640" t="str">
        <f t="shared" si="382"/>
        <v xml:space="preserve"> </v>
      </c>
      <c r="BF305" s="640" t="str">
        <f t="shared" si="383"/>
        <v xml:space="preserve"> </v>
      </c>
      <c r="BG305" s="640" t="str">
        <f t="shared" si="384"/>
        <v xml:space="preserve"> </v>
      </c>
      <c r="BH305" s="640" t="str">
        <f t="shared" si="385"/>
        <v xml:space="preserve"> </v>
      </c>
      <c r="BI305" s="677" t="str">
        <f t="shared" si="386"/>
        <v xml:space="preserve"> </v>
      </c>
      <c r="BJ305" s="640" t="str">
        <f t="shared" si="387"/>
        <v xml:space="preserve"> </v>
      </c>
      <c r="BK305" s="305" t="str">
        <f t="shared" si="388"/>
        <v xml:space="preserve"> </v>
      </c>
      <c r="BL305" s="523" t="str">
        <f t="shared" si="422"/>
        <v>F</v>
      </c>
      <c r="BM305" s="640" t="str">
        <f t="shared" si="389"/>
        <v xml:space="preserve"> </v>
      </c>
      <c r="BN305" s="640" t="str">
        <f t="shared" si="390"/>
        <v xml:space="preserve"> </v>
      </c>
      <c r="BO305" s="640" t="str">
        <f t="shared" si="391"/>
        <v xml:space="preserve"> </v>
      </c>
      <c r="BP305" s="640" t="str">
        <f t="shared" si="392"/>
        <v xml:space="preserve"> </v>
      </c>
      <c r="BQ305" s="640" t="str">
        <f t="shared" si="393"/>
        <v xml:space="preserve"> </v>
      </c>
      <c r="BR305" s="634">
        <f t="shared" si="394"/>
        <v>0</v>
      </c>
      <c r="BS305" s="728"/>
      <c r="BT305" s="640" t="str">
        <f t="shared" si="395"/>
        <v xml:space="preserve"> </v>
      </c>
    </row>
    <row r="306" spans="1:72" s="47" customFormat="1" ht="15" customHeight="1" x14ac:dyDescent="0.3">
      <c r="A306" s="43" t="s">
        <v>2</v>
      </c>
      <c r="B306" s="123" t="s">
        <v>286</v>
      </c>
      <c r="C306" s="134" t="str">
        <f>IF(VLOOKUP(B306,'Pivot Table'!$B$5:$G$2000,3,FALSE)=1,"Yes","No")</f>
        <v>Yes</v>
      </c>
      <c r="D306" s="170" t="str">
        <f t="shared" si="410"/>
        <v>Yes</v>
      </c>
      <c r="E306" s="174"/>
      <c r="F306" s="214"/>
      <c r="G306" s="130" t="s">
        <v>1127</v>
      </c>
      <c r="H306" s="274" t="s">
        <v>1127</v>
      </c>
      <c r="I306" s="214"/>
      <c r="J306" s="174" t="s">
        <v>713</v>
      </c>
      <c r="K306" s="45" t="str">
        <f t="shared" si="396"/>
        <v>20</v>
      </c>
      <c r="L306" s="45" t="str">
        <f t="shared" si="397"/>
        <v>20X</v>
      </c>
      <c r="M306" s="129">
        <v>41913</v>
      </c>
      <c r="N306" s="417"/>
      <c r="O306" s="135" t="str">
        <f>IF(VLOOKUP(B306,'Pivot Table'!$B$5:$G$2000,2,FALSE)=1,"Yes","No")</f>
        <v>Yes</v>
      </c>
      <c r="P306" s="177" t="str">
        <f t="shared" si="398"/>
        <v>In Progress</v>
      </c>
      <c r="Q306" s="177" t="s">
        <v>713</v>
      </c>
      <c r="R306" s="107">
        <v>41730</v>
      </c>
      <c r="S306" s="46" t="s">
        <v>1127</v>
      </c>
      <c r="T306" s="427">
        <v>42644</v>
      </c>
      <c r="U306" s="177"/>
      <c r="V306" s="135" t="str">
        <f t="shared" si="399"/>
        <v>20X</v>
      </c>
      <c r="W306" s="150" t="str">
        <f t="shared" si="400"/>
        <v>20</v>
      </c>
      <c r="X306" s="46"/>
      <c r="Y306" s="426" t="s">
        <v>1990</v>
      </c>
      <c r="Z306" s="136" t="str">
        <f>IF(VLOOKUP(B306,'Pivot Table'!$B$5:$G$2000,5,FALSE)=1,"Yes","No")</f>
        <v>Yes</v>
      </c>
      <c r="AA306" s="136" t="str">
        <f>IF(VLOOKUP(B306,'Pivot Table'!$B$5:$G$2000,4,FALSE)=1,"Yes","No")</f>
        <v>No</v>
      </c>
      <c r="AB306" s="181" t="str">
        <f t="shared" si="517"/>
        <v>Yes</v>
      </c>
      <c r="AC306" s="181"/>
      <c r="AD306" s="181"/>
      <c r="AE306" s="241" t="s">
        <v>1127</v>
      </c>
      <c r="AF306" s="127"/>
      <c r="AG306" s="181" t="s">
        <v>713</v>
      </c>
      <c r="AH306" s="133" t="str">
        <f t="shared" si="401"/>
        <v>20</v>
      </c>
      <c r="AI306" s="151" t="str">
        <f t="shared" si="402"/>
        <v>20X</v>
      </c>
      <c r="AJ306" s="281">
        <v>41852</v>
      </c>
      <c r="AK306" s="188" t="s">
        <v>1023</v>
      </c>
      <c r="AL306" s="634">
        <f t="shared" si="403"/>
        <v>1</v>
      </c>
      <c r="AM306" s="634">
        <f t="shared" si="404"/>
        <v>1</v>
      </c>
      <c r="AN306" s="635">
        <f t="shared" si="405"/>
        <v>1</v>
      </c>
      <c r="AO306" s="636">
        <f t="shared" si="518"/>
        <v>3</v>
      </c>
      <c r="AP306" s="634">
        <f t="shared" si="406"/>
        <v>1</v>
      </c>
      <c r="AQ306" s="634">
        <f t="shared" si="407"/>
        <v>0</v>
      </c>
      <c r="AR306" s="634">
        <f t="shared" si="408"/>
        <v>1</v>
      </c>
      <c r="AS306" s="637">
        <f t="shared" si="519"/>
        <v>2</v>
      </c>
      <c r="AT306" s="638" t="str">
        <f t="shared" si="520"/>
        <v xml:space="preserve"> </v>
      </c>
      <c r="AU306" s="634">
        <f t="shared" si="409"/>
        <v>0</v>
      </c>
      <c r="AV306" s="634">
        <f t="shared" si="415"/>
        <v>1</v>
      </c>
      <c r="AW306" s="675" t="s">
        <v>1127</v>
      </c>
      <c r="AX306" s="639" t="str">
        <f t="shared" si="416"/>
        <v>20Yes</v>
      </c>
      <c r="AY306" s="639" t="str">
        <f t="shared" si="417"/>
        <v>20Yes</v>
      </c>
      <c r="AZ306" s="639" t="str">
        <f t="shared" si="418"/>
        <v>20Yes</v>
      </c>
      <c r="BA306" s="634" t="str">
        <f t="shared" si="419"/>
        <v>20X</v>
      </c>
      <c r="BB306" s="634" t="str">
        <f t="shared" si="420"/>
        <v>20</v>
      </c>
      <c r="BC306" s="634" t="str">
        <f t="shared" si="421"/>
        <v>20X</v>
      </c>
      <c r="BD306" s="640" t="str">
        <f t="shared" si="381"/>
        <v xml:space="preserve"> </v>
      </c>
      <c r="BE306" s="640" t="str">
        <f t="shared" si="382"/>
        <v xml:space="preserve"> </v>
      </c>
      <c r="BF306" s="640" t="str">
        <f t="shared" si="383"/>
        <v xml:space="preserve"> </v>
      </c>
      <c r="BG306" s="640" t="str">
        <f t="shared" si="384"/>
        <v xml:space="preserve"> </v>
      </c>
      <c r="BH306" s="640" t="str">
        <f t="shared" si="385"/>
        <v xml:space="preserve"> </v>
      </c>
      <c r="BI306" s="677" t="str">
        <f t="shared" si="386"/>
        <v xml:space="preserve"> </v>
      </c>
      <c r="BJ306" s="640" t="str">
        <f t="shared" si="387"/>
        <v xml:space="preserve"> </v>
      </c>
      <c r="BK306" s="305" t="str">
        <f t="shared" si="388"/>
        <v xml:space="preserve"> </v>
      </c>
      <c r="BL306" s="523" t="str">
        <f t="shared" si="422"/>
        <v>P</v>
      </c>
      <c r="BM306" s="640" t="str">
        <f t="shared" si="389"/>
        <v xml:space="preserve"> </v>
      </c>
      <c r="BN306" s="640" t="str">
        <f t="shared" si="390"/>
        <v xml:space="preserve"> </v>
      </c>
      <c r="BO306" s="640">
        <f t="shared" si="391"/>
        <v>42644</v>
      </c>
      <c r="BP306" s="640" t="str">
        <f t="shared" si="392"/>
        <v xml:space="preserve"> </v>
      </c>
      <c r="BQ306" s="640" t="str">
        <f t="shared" si="393"/>
        <v xml:space="preserve"> </v>
      </c>
      <c r="BR306" s="634">
        <f t="shared" si="394"/>
        <v>1</v>
      </c>
      <c r="BS306" s="728"/>
      <c r="BT306" s="640" t="str">
        <f t="shared" si="395"/>
        <v xml:space="preserve"> </v>
      </c>
    </row>
    <row r="307" spans="1:72" s="47" customFormat="1" ht="15" customHeight="1" x14ac:dyDescent="0.3">
      <c r="A307" s="43" t="s">
        <v>2</v>
      </c>
      <c r="B307" s="123" t="s">
        <v>1008</v>
      </c>
      <c r="C307" s="134" t="str">
        <f>IF(VLOOKUP(B307,'Pivot Table'!$B$5:$G$2000,3,FALSE)=1,"Yes","No")</f>
        <v>Yes</v>
      </c>
      <c r="D307" s="170" t="str">
        <f t="shared" si="410"/>
        <v>Yes</v>
      </c>
      <c r="E307" s="174"/>
      <c r="F307" s="214"/>
      <c r="G307" s="130"/>
      <c r="H307" s="274"/>
      <c r="I307" s="214"/>
      <c r="J307" s="170" t="s">
        <v>713</v>
      </c>
      <c r="K307" s="45" t="str">
        <f t="shared" si="396"/>
        <v>20</v>
      </c>
      <c r="L307" s="45" t="str">
        <f t="shared" si="397"/>
        <v>20X</v>
      </c>
      <c r="M307" s="214">
        <v>42339</v>
      </c>
      <c r="N307" s="417"/>
      <c r="O307" s="135" t="str">
        <f>IF(VLOOKUP(B307,'Pivot Table'!$B$5:$G$2000,2,FALSE)=1,"Yes","No")</f>
        <v>Yes</v>
      </c>
      <c r="P307" s="177" t="str">
        <f t="shared" si="398"/>
        <v>Yes</v>
      </c>
      <c r="Q307" s="177"/>
      <c r="R307" s="107">
        <v>41730</v>
      </c>
      <c r="S307" s="46"/>
      <c r="T307" s="107"/>
      <c r="U307" s="177" t="s">
        <v>713</v>
      </c>
      <c r="V307" s="135" t="str">
        <f t="shared" si="399"/>
        <v>20</v>
      </c>
      <c r="W307" s="150" t="str">
        <f t="shared" si="400"/>
        <v>20X</v>
      </c>
      <c r="X307" s="706">
        <v>42339</v>
      </c>
      <c r="Y307" s="219"/>
      <c r="Z307" s="192" t="str">
        <f>IF(VLOOKUP(B307,'Pivot Table'!$B$5:$G$2000,5,FALSE)=1,"Yes","No")</f>
        <v>No</v>
      </c>
      <c r="AA307" s="192" t="str">
        <f>IF(VLOOKUP(B307,'Pivot Table'!$B$5:$G$2000,4,FALSE)=1,"Yes","No")</f>
        <v>No</v>
      </c>
      <c r="AB307" s="190" t="str">
        <f>IF(AC307="X","In Progress",IF(AG307="x","Yes"," "))</f>
        <v xml:space="preserve"> </v>
      </c>
      <c r="AC307" s="190"/>
      <c r="AD307" s="190"/>
      <c r="AE307" s="191"/>
      <c r="AF307" s="190"/>
      <c r="AG307" s="190"/>
      <c r="AH307" s="133" t="str">
        <f t="shared" si="401"/>
        <v>20</v>
      </c>
      <c r="AI307" s="151" t="str">
        <f t="shared" si="402"/>
        <v>20</v>
      </c>
      <c r="AJ307" s="456"/>
      <c r="AK307" s="651"/>
      <c r="AL307" s="634">
        <f t="shared" si="403"/>
        <v>1</v>
      </c>
      <c r="AM307" s="634">
        <f t="shared" si="404"/>
        <v>1</v>
      </c>
      <c r="AN307" s="635">
        <f t="shared" si="405"/>
        <v>0</v>
      </c>
      <c r="AO307" s="636">
        <f>SUM(AL307:AN307)</f>
        <v>2</v>
      </c>
      <c r="AP307" s="634">
        <f t="shared" si="406"/>
        <v>1</v>
      </c>
      <c r="AQ307" s="634">
        <f t="shared" si="407"/>
        <v>1</v>
      </c>
      <c r="AR307" s="634">
        <f t="shared" si="408"/>
        <v>0</v>
      </c>
      <c r="AS307" s="637">
        <f>SUM(AP307:AR307)</f>
        <v>2</v>
      </c>
      <c r="AT307" s="638" t="str">
        <f>IF(AO307=AS307,"F"," ")</f>
        <v>F</v>
      </c>
      <c r="AU307" s="634">
        <f t="shared" si="409"/>
        <v>0</v>
      </c>
      <c r="AV307" s="634">
        <f t="shared" si="415"/>
        <v>0</v>
      </c>
      <c r="AW307" s="675" t="s">
        <v>1127</v>
      </c>
      <c r="AX307" s="639" t="str">
        <f t="shared" si="416"/>
        <v>20Yes</v>
      </c>
      <c r="AY307" s="639" t="str">
        <f t="shared" si="417"/>
        <v>20Yes</v>
      </c>
      <c r="AZ307" s="639" t="str">
        <f t="shared" si="418"/>
        <v>20No</v>
      </c>
      <c r="BA307" s="634" t="str">
        <f t="shared" si="419"/>
        <v>20X</v>
      </c>
      <c r="BB307" s="634" t="str">
        <f t="shared" si="420"/>
        <v>20X</v>
      </c>
      <c r="BC307" s="634" t="str">
        <f t="shared" si="421"/>
        <v>20</v>
      </c>
      <c r="BD307" s="640" t="str">
        <f t="shared" si="381"/>
        <v xml:space="preserve"> </v>
      </c>
      <c r="BE307" s="640" t="str">
        <f t="shared" si="382"/>
        <v xml:space="preserve"> </v>
      </c>
      <c r="BF307" s="640" t="str">
        <f t="shared" si="383"/>
        <v xml:space="preserve"> </v>
      </c>
      <c r="BG307" s="640" t="str">
        <f t="shared" si="384"/>
        <v xml:space="preserve"> </v>
      </c>
      <c r="BH307" s="640" t="str">
        <f t="shared" si="385"/>
        <v xml:space="preserve"> </v>
      </c>
      <c r="BI307" s="677" t="str">
        <f t="shared" si="386"/>
        <v xml:space="preserve"> </v>
      </c>
      <c r="BJ307" s="640" t="str">
        <f t="shared" si="387"/>
        <v xml:space="preserve"> </v>
      </c>
      <c r="BK307" s="305" t="str">
        <f t="shared" si="388"/>
        <v xml:space="preserve"> </v>
      </c>
      <c r="BL307" s="523" t="str">
        <f t="shared" si="422"/>
        <v>F</v>
      </c>
      <c r="BM307" s="640" t="str">
        <f t="shared" si="389"/>
        <v xml:space="preserve"> </v>
      </c>
      <c r="BN307" s="640" t="str">
        <f t="shared" si="390"/>
        <v xml:space="preserve"> </v>
      </c>
      <c r="BO307" s="640" t="str">
        <f t="shared" si="391"/>
        <v xml:space="preserve"> </v>
      </c>
      <c r="BP307" s="640" t="str">
        <f t="shared" si="392"/>
        <v xml:space="preserve"> </v>
      </c>
      <c r="BQ307" s="640" t="str">
        <f t="shared" si="393"/>
        <v xml:space="preserve"> </v>
      </c>
      <c r="BR307" s="634">
        <f t="shared" si="394"/>
        <v>0</v>
      </c>
      <c r="BS307" s="728"/>
      <c r="BT307" s="640" t="str">
        <f t="shared" si="395"/>
        <v xml:space="preserve"> </v>
      </c>
    </row>
    <row r="308" spans="1:72" s="47" customFormat="1" ht="15" customHeight="1" x14ac:dyDescent="0.3">
      <c r="A308" s="43" t="s">
        <v>2</v>
      </c>
      <c r="B308" s="123" t="s">
        <v>1009</v>
      </c>
      <c r="C308" s="134" t="str">
        <f>IF(VLOOKUP(B308,'Pivot Table'!$B$5:$G$2000,3,FALSE)=1,"Yes","No")</f>
        <v>Yes</v>
      </c>
      <c r="D308" s="170" t="str">
        <f t="shared" si="410"/>
        <v>In Progress</v>
      </c>
      <c r="E308" s="174" t="s">
        <v>713</v>
      </c>
      <c r="F308" s="214"/>
      <c r="G308" s="130"/>
      <c r="H308" s="274"/>
      <c r="I308" s="214">
        <v>42644</v>
      </c>
      <c r="J308" s="174"/>
      <c r="K308" s="45" t="str">
        <f t="shared" si="396"/>
        <v>20X</v>
      </c>
      <c r="L308" s="45" t="str">
        <f t="shared" si="397"/>
        <v>20</v>
      </c>
      <c r="M308" s="130"/>
      <c r="N308" s="417"/>
      <c r="O308" s="135" t="str">
        <f>IF(VLOOKUP(B308,'Pivot Table'!$B$5:$G$2000,2,FALSE)=1,"Yes","No")</f>
        <v>Yes</v>
      </c>
      <c r="P308" s="177" t="str">
        <f t="shared" si="398"/>
        <v>In Progress</v>
      </c>
      <c r="Q308" s="177" t="s">
        <v>713</v>
      </c>
      <c r="R308" s="107">
        <v>41730</v>
      </c>
      <c r="S308" s="46"/>
      <c r="T308" s="107">
        <v>42644</v>
      </c>
      <c r="U308" s="177"/>
      <c r="V308" s="135" t="str">
        <f t="shared" si="399"/>
        <v>20X</v>
      </c>
      <c r="W308" s="150" t="str">
        <f t="shared" si="400"/>
        <v>20</v>
      </c>
      <c r="X308" s="46"/>
      <c r="Y308" s="219"/>
      <c r="Z308" s="192" t="str">
        <f>IF(VLOOKUP(B308,'Pivot Table'!$B$5:$G$2000,5,FALSE)=1,"Yes","No")</f>
        <v>No</v>
      </c>
      <c r="AA308" s="192" t="str">
        <f>IF(VLOOKUP(B308,'Pivot Table'!$B$5:$G$2000,4,FALSE)=1,"Yes","No")</f>
        <v>No</v>
      </c>
      <c r="AB308" s="190" t="str">
        <f>IF(AC308="X","In Progress",IF(AG308="x","Yes"," "))</f>
        <v xml:space="preserve"> </v>
      </c>
      <c r="AC308" s="190"/>
      <c r="AD308" s="190"/>
      <c r="AE308" s="191"/>
      <c r="AF308" s="190"/>
      <c r="AG308" s="190"/>
      <c r="AH308" s="133" t="str">
        <f t="shared" si="401"/>
        <v>20</v>
      </c>
      <c r="AI308" s="151" t="str">
        <f t="shared" si="402"/>
        <v>20</v>
      </c>
      <c r="AJ308" s="456"/>
      <c r="AK308" s="651" t="s">
        <v>1065</v>
      </c>
      <c r="AL308" s="634">
        <f t="shared" si="403"/>
        <v>1</v>
      </c>
      <c r="AM308" s="634">
        <f t="shared" si="404"/>
        <v>1</v>
      </c>
      <c r="AN308" s="635">
        <f t="shared" si="405"/>
        <v>0</v>
      </c>
      <c r="AO308" s="636">
        <f>SUM(AL308:AN308)</f>
        <v>2</v>
      </c>
      <c r="AP308" s="634">
        <f t="shared" si="406"/>
        <v>0</v>
      </c>
      <c r="AQ308" s="634">
        <f t="shared" si="407"/>
        <v>0</v>
      </c>
      <c r="AR308" s="634">
        <f t="shared" si="408"/>
        <v>0</v>
      </c>
      <c r="AS308" s="637">
        <f>SUM(AP308:AR308)</f>
        <v>0</v>
      </c>
      <c r="AT308" s="638" t="str">
        <f>IF(AO308=AS308,"F"," ")</f>
        <v xml:space="preserve"> </v>
      </c>
      <c r="AU308" s="634">
        <f t="shared" si="409"/>
        <v>1</v>
      </c>
      <c r="AV308" s="634">
        <f t="shared" si="415"/>
        <v>1</v>
      </c>
      <c r="AW308" s="675" t="s">
        <v>1127</v>
      </c>
      <c r="AX308" s="639" t="str">
        <f t="shared" si="416"/>
        <v>20Yes</v>
      </c>
      <c r="AY308" s="639" t="str">
        <f t="shared" si="417"/>
        <v>20Yes</v>
      </c>
      <c r="AZ308" s="639" t="str">
        <f t="shared" si="418"/>
        <v>20No</v>
      </c>
      <c r="BA308" s="634" t="str">
        <f t="shared" si="419"/>
        <v>20</v>
      </c>
      <c r="BB308" s="634" t="str">
        <f t="shared" si="420"/>
        <v>20</v>
      </c>
      <c r="BC308" s="634" t="str">
        <f t="shared" si="421"/>
        <v>20</v>
      </c>
      <c r="BD308" s="640" t="str">
        <f t="shared" si="381"/>
        <v xml:space="preserve"> </v>
      </c>
      <c r="BE308" s="640" t="str">
        <f t="shared" si="382"/>
        <v xml:space="preserve"> </v>
      </c>
      <c r="BF308" s="640" t="str">
        <f t="shared" si="383"/>
        <v xml:space="preserve"> </v>
      </c>
      <c r="BG308" s="640" t="str">
        <f t="shared" si="384"/>
        <v xml:space="preserve"> </v>
      </c>
      <c r="BH308" s="640" t="str">
        <f t="shared" si="385"/>
        <v xml:space="preserve"> </v>
      </c>
      <c r="BI308" s="677" t="str">
        <f t="shared" si="386"/>
        <v xml:space="preserve"> </v>
      </c>
      <c r="BJ308" s="640" t="str">
        <f t="shared" si="387"/>
        <v xml:space="preserve"> </v>
      </c>
      <c r="BK308" s="305" t="str">
        <f t="shared" si="388"/>
        <v xml:space="preserve"> </v>
      </c>
      <c r="BL308" s="523" t="str">
        <f t="shared" si="422"/>
        <v xml:space="preserve"> </v>
      </c>
      <c r="BM308" s="640" t="str">
        <f t="shared" si="389"/>
        <v xml:space="preserve"> </v>
      </c>
      <c r="BN308" s="640" t="str">
        <f t="shared" si="390"/>
        <v xml:space="preserve"> </v>
      </c>
      <c r="BO308" s="640">
        <f t="shared" si="391"/>
        <v>42644</v>
      </c>
      <c r="BP308" s="640" t="str">
        <f t="shared" si="392"/>
        <v xml:space="preserve"> </v>
      </c>
      <c r="BQ308" s="640" t="str">
        <f t="shared" si="393"/>
        <v xml:space="preserve"> </v>
      </c>
      <c r="BR308" s="634">
        <f t="shared" si="394"/>
        <v>1</v>
      </c>
      <c r="BS308" s="728"/>
      <c r="BT308" s="640" t="str">
        <f t="shared" si="395"/>
        <v xml:space="preserve"> </v>
      </c>
    </row>
    <row r="309" spans="1:72" s="47" customFormat="1" ht="15" customHeight="1" x14ac:dyDescent="0.3">
      <c r="A309" s="43" t="s">
        <v>2</v>
      </c>
      <c r="B309" s="123" t="s">
        <v>287</v>
      </c>
      <c r="C309" s="134" t="str">
        <f>IF(VLOOKUP(B309,'Pivot Table'!$B$5:$G$2000,3,FALSE)=1,"Yes","No")</f>
        <v>Yes</v>
      </c>
      <c r="D309" s="170" t="str">
        <f t="shared" si="410"/>
        <v>Yes</v>
      </c>
      <c r="E309" s="170"/>
      <c r="F309" s="214">
        <v>41487</v>
      </c>
      <c r="G309" s="119" t="s">
        <v>1127</v>
      </c>
      <c r="H309" s="119" t="s">
        <v>1127</v>
      </c>
      <c r="I309" s="170"/>
      <c r="J309" s="170" t="s">
        <v>713</v>
      </c>
      <c r="K309" s="45" t="str">
        <f t="shared" si="396"/>
        <v>20</v>
      </c>
      <c r="L309" s="45" t="str">
        <f t="shared" si="397"/>
        <v>20X</v>
      </c>
      <c r="M309" s="106">
        <v>41548</v>
      </c>
      <c r="N309" s="252"/>
      <c r="O309" s="135" t="str">
        <f>IF(VLOOKUP(B309,'Pivot Table'!$B$5:$G$2000,2,FALSE)=1,"Yes","No")</f>
        <v>Yes</v>
      </c>
      <c r="P309" s="177" t="str">
        <f t="shared" si="398"/>
        <v>Yes</v>
      </c>
      <c r="Q309" s="177"/>
      <c r="R309" s="107">
        <v>41487</v>
      </c>
      <c r="S309" s="107" t="s">
        <v>1127</v>
      </c>
      <c r="T309" s="177"/>
      <c r="U309" s="177" t="s">
        <v>713</v>
      </c>
      <c r="V309" s="135" t="str">
        <f t="shared" si="399"/>
        <v>20</v>
      </c>
      <c r="W309" s="150" t="str">
        <f t="shared" si="400"/>
        <v>20X</v>
      </c>
      <c r="X309" s="107">
        <v>41548</v>
      </c>
      <c r="Y309" s="219"/>
      <c r="Z309" s="136" t="str">
        <f>IF(VLOOKUP(B309,'Pivot Table'!$B$5:$G$2000,5,FALSE)=1,"Yes","No")</f>
        <v>Yes</v>
      </c>
      <c r="AA309" s="136" t="str">
        <f>IF(VLOOKUP(B309,'Pivot Table'!$B$5:$G$2000,4,FALSE)=1,"Yes","No")</f>
        <v>No</v>
      </c>
      <c r="AB309" s="181" t="str">
        <f t="shared" si="517"/>
        <v>Yes</v>
      </c>
      <c r="AC309" s="181"/>
      <c r="AD309" s="181"/>
      <c r="AE309" s="241" t="s">
        <v>1127</v>
      </c>
      <c r="AF309" s="362"/>
      <c r="AG309" s="181" t="s">
        <v>713</v>
      </c>
      <c r="AH309" s="133" t="str">
        <f t="shared" si="401"/>
        <v>20</v>
      </c>
      <c r="AI309" s="151" t="str">
        <f t="shared" si="402"/>
        <v>20X</v>
      </c>
      <c r="AJ309" s="281">
        <v>41974</v>
      </c>
      <c r="AK309" s="187" t="s">
        <v>1019</v>
      </c>
      <c r="AL309" s="634">
        <f t="shared" si="403"/>
        <v>1</v>
      </c>
      <c r="AM309" s="634">
        <f t="shared" si="404"/>
        <v>1</v>
      </c>
      <c r="AN309" s="635">
        <f t="shared" si="405"/>
        <v>1</v>
      </c>
      <c r="AO309" s="636">
        <f t="shared" si="518"/>
        <v>3</v>
      </c>
      <c r="AP309" s="634">
        <f t="shared" si="406"/>
        <v>1</v>
      </c>
      <c r="AQ309" s="634">
        <f t="shared" si="407"/>
        <v>1</v>
      </c>
      <c r="AR309" s="634">
        <f t="shared" si="408"/>
        <v>1</v>
      </c>
      <c r="AS309" s="637">
        <f t="shared" si="519"/>
        <v>3</v>
      </c>
      <c r="AT309" s="638" t="str">
        <f t="shared" si="520"/>
        <v>F</v>
      </c>
      <c r="AU309" s="634">
        <f t="shared" si="409"/>
        <v>0</v>
      </c>
      <c r="AV309" s="634">
        <f t="shared" si="415"/>
        <v>0</v>
      </c>
      <c r="AW309" s="675" t="s">
        <v>1127</v>
      </c>
      <c r="AX309" s="639" t="str">
        <f t="shared" si="416"/>
        <v>20Yes</v>
      </c>
      <c r="AY309" s="639" t="str">
        <f t="shared" si="417"/>
        <v>20Yes</v>
      </c>
      <c r="AZ309" s="639" t="str">
        <f t="shared" si="418"/>
        <v>20Yes</v>
      </c>
      <c r="BA309" s="634" t="str">
        <f t="shared" si="419"/>
        <v>20X</v>
      </c>
      <c r="BB309" s="634" t="str">
        <f t="shared" si="420"/>
        <v>20X</v>
      </c>
      <c r="BC309" s="634" t="str">
        <f t="shared" si="421"/>
        <v>20X</v>
      </c>
      <c r="BD309" s="640" t="str">
        <f t="shared" si="381"/>
        <v xml:space="preserve"> </v>
      </c>
      <c r="BE309" s="640" t="str">
        <f t="shared" si="382"/>
        <v xml:space="preserve"> </v>
      </c>
      <c r="BF309" s="640" t="str">
        <f t="shared" si="383"/>
        <v xml:space="preserve"> </v>
      </c>
      <c r="BG309" s="640" t="str">
        <f t="shared" si="384"/>
        <v xml:space="preserve"> </v>
      </c>
      <c r="BH309" s="640" t="str">
        <f t="shared" si="385"/>
        <v xml:space="preserve"> </v>
      </c>
      <c r="BI309" s="677" t="str">
        <f t="shared" si="386"/>
        <v xml:space="preserve"> </v>
      </c>
      <c r="BJ309" s="640" t="str">
        <f t="shared" si="387"/>
        <v xml:space="preserve"> </v>
      </c>
      <c r="BK309" s="305" t="str">
        <f t="shared" si="388"/>
        <v xml:space="preserve"> </v>
      </c>
      <c r="BL309" s="523" t="str">
        <f t="shared" si="422"/>
        <v>F</v>
      </c>
      <c r="BM309" s="640" t="str">
        <f t="shared" si="389"/>
        <v xml:space="preserve"> </v>
      </c>
      <c r="BN309" s="640" t="str">
        <f t="shared" si="390"/>
        <v xml:space="preserve"> </v>
      </c>
      <c r="BO309" s="640" t="str">
        <f t="shared" si="391"/>
        <v xml:space="preserve"> </v>
      </c>
      <c r="BP309" s="640" t="str">
        <f t="shared" si="392"/>
        <v xml:space="preserve"> </v>
      </c>
      <c r="BQ309" s="640" t="str">
        <f t="shared" si="393"/>
        <v xml:space="preserve"> </v>
      </c>
      <c r="BR309" s="634">
        <f t="shared" si="394"/>
        <v>0</v>
      </c>
      <c r="BS309" s="728"/>
      <c r="BT309" s="640" t="str">
        <f t="shared" si="395"/>
        <v xml:space="preserve"> </v>
      </c>
    </row>
    <row r="310" spans="1:72" s="47" customFormat="1" ht="15" customHeight="1" x14ac:dyDescent="0.3">
      <c r="A310" s="43" t="s">
        <v>2</v>
      </c>
      <c r="B310" s="123" t="s">
        <v>288</v>
      </c>
      <c r="C310" s="134" t="str">
        <f>IF(VLOOKUP(B310,'Pivot Table'!$B$5:$G$2000,3,FALSE)=1,"Yes","No")</f>
        <v>Yes</v>
      </c>
      <c r="D310" s="170" t="str">
        <f t="shared" si="410"/>
        <v>Yes</v>
      </c>
      <c r="E310" s="170"/>
      <c r="F310" s="214">
        <v>41579</v>
      </c>
      <c r="G310" s="119" t="s">
        <v>1127</v>
      </c>
      <c r="H310" s="119" t="s">
        <v>1127</v>
      </c>
      <c r="I310" s="170"/>
      <c r="J310" s="170" t="s">
        <v>713</v>
      </c>
      <c r="K310" s="45" t="str">
        <f t="shared" si="396"/>
        <v>20</v>
      </c>
      <c r="L310" s="45" t="str">
        <f t="shared" si="397"/>
        <v>20X</v>
      </c>
      <c r="M310" s="106">
        <v>41640</v>
      </c>
      <c r="N310" s="252"/>
      <c r="O310" s="135" t="str">
        <f>IF(VLOOKUP(B310,'Pivot Table'!$B$5:$G$2000,2,FALSE)=1,"Yes","No")</f>
        <v>Yes</v>
      </c>
      <c r="P310" s="177" t="str">
        <f t="shared" si="398"/>
        <v>Yes</v>
      </c>
      <c r="Q310" s="177"/>
      <c r="R310" s="107">
        <v>41579</v>
      </c>
      <c r="S310" s="107" t="s">
        <v>1127</v>
      </c>
      <c r="T310" s="177"/>
      <c r="U310" s="177" t="s">
        <v>713</v>
      </c>
      <c r="V310" s="135" t="str">
        <f t="shared" si="399"/>
        <v>20</v>
      </c>
      <c r="W310" s="150" t="str">
        <f t="shared" si="400"/>
        <v>20X</v>
      </c>
      <c r="X310" s="107">
        <v>41640</v>
      </c>
      <c r="Y310" s="219"/>
      <c r="Z310" s="136" t="str">
        <f>IF(VLOOKUP(B310,'Pivot Table'!$B$5:$G$2000,5,FALSE)=1,"Yes","No")</f>
        <v>Yes</v>
      </c>
      <c r="AA310" s="136" t="str">
        <f>IF(VLOOKUP(B310,'Pivot Table'!$B$5:$G$2000,4,FALSE)=1,"Yes","No")</f>
        <v>No</v>
      </c>
      <c r="AB310" s="181" t="str">
        <f t="shared" si="517"/>
        <v>Yes</v>
      </c>
      <c r="AC310" s="181"/>
      <c r="AD310" s="181"/>
      <c r="AE310" s="241" t="s">
        <v>1127</v>
      </c>
      <c r="AF310" s="362"/>
      <c r="AG310" s="181" t="s">
        <v>713</v>
      </c>
      <c r="AH310" s="133" t="str">
        <f t="shared" ref="AH310" si="525">A310&amp;AC310</f>
        <v>20</v>
      </c>
      <c r="AI310" s="151" t="str">
        <f t="shared" ref="AI310" si="526">A310&amp;AG310</f>
        <v>20X</v>
      </c>
      <c r="AJ310" s="281">
        <v>41974</v>
      </c>
      <c r="AK310" s="187" t="s">
        <v>1020</v>
      </c>
      <c r="AL310" s="634">
        <f t="shared" si="403"/>
        <v>1</v>
      </c>
      <c r="AM310" s="634">
        <f t="shared" si="404"/>
        <v>1</v>
      </c>
      <c r="AN310" s="635">
        <f t="shared" si="405"/>
        <v>1</v>
      </c>
      <c r="AO310" s="636">
        <f t="shared" si="518"/>
        <v>3</v>
      </c>
      <c r="AP310" s="634">
        <f t="shared" si="406"/>
        <v>1</v>
      </c>
      <c r="AQ310" s="634">
        <f t="shared" si="407"/>
        <v>1</v>
      </c>
      <c r="AR310" s="634">
        <f t="shared" si="408"/>
        <v>1</v>
      </c>
      <c r="AS310" s="637">
        <f t="shared" si="519"/>
        <v>3</v>
      </c>
      <c r="AT310" s="638" t="str">
        <f t="shared" si="520"/>
        <v>F</v>
      </c>
      <c r="AU310" s="634">
        <f t="shared" si="409"/>
        <v>0</v>
      </c>
      <c r="AV310" s="634">
        <f t="shared" si="415"/>
        <v>0</v>
      </c>
      <c r="AW310" s="675" t="s">
        <v>1127</v>
      </c>
      <c r="AX310" s="639" t="str">
        <f t="shared" si="416"/>
        <v>20Yes</v>
      </c>
      <c r="AY310" s="639" t="str">
        <f t="shared" si="417"/>
        <v>20Yes</v>
      </c>
      <c r="AZ310" s="639" t="str">
        <f t="shared" si="418"/>
        <v>20Yes</v>
      </c>
      <c r="BA310" s="634" t="str">
        <f t="shared" si="419"/>
        <v>20X</v>
      </c>
      <c r="BB310" s="634" t="str">
        <f t="shared" si="420"/>
        <v>20X</v>
      </c>
      <c r="BC310" s="634" t="str">
        <f t="shared" si="421"/>
        <v>20X</v>
      </c>
      <c r="BD310" s="640" t="str">
        <f t="shared" si="381"/>
        <v xml:space="preserve"> </v>
      </c>
      <c r="BE310" s="640" t="str">
        <f t="shared" si="382"/>
        <v xml:space="preserve"> </v>
      </c>
      <c r="BF310" s="640" t="str">
        <f t="shared" si="383"/>
        <v xml:space="preserve"> </v>
      </c>
      <c r="BG310" s="640" t="str">
        <f t="shared" si="384"/>
        <v xml:space="preserve"> </v>
      </c>
      <c r="BH310" s="640" t="str">
        <f t="shared" si="385"/>
        <v xml:space="preserve"> </v>
      </c>
      <c r="BI310" s="677" t="str">
        <f t="shared" si="386"/>
        <v xml:space="preserve"> </v>
      </c>
      <c r="BJ310" s="640" t="str">
        <f t="shared" si="387"/>
        <v xml:space="preserve"> </v>
      </c>
      <c r="BK310" s="305" t="str">
        <f t="shared" si="388"/>
        <v xml:space="preserve"> </v>
      </c>
      <c r="BL310" s="523" t="str">
        <f t="shared" si="422"/>
        <v>F</v>
      </c>
      <c r="BM310" s="640" t="str">
        <f t="shared" si="389"/>
        <v xml:space="preserve"> </v>
      </c>
      <c r="BN310" s="640" t="str">
        <f t="shared" si="390"/>
        <v xml:space="preserve"> </v>
      </c>
      <c r="BO310" s="640" t="str">
        <f t="shared" si="391"/>
        <v xml:space="preserve"> </v>
      </c>
      <c r="BP310" s="640" t="str">
        <f t="shared" si="392"/>
        <v xml:space="preserve"> </v>
      </c>
      <c r="BQ310" s="640" t="str">
        <f t="shared" si="393"/>
        <v xml:space="preserve"> </v>
      </c>
      <c r="BR310" s="634">
        <f t="shared" si="394"/>
        <v>0</v>
      </c>
      <c r="BS310" s="728"/>
      <c r="BT310" s="640" t="str">
        <f t="shared" si="395"/>
        <v xml:space="preserve"> </v>
      </c>
    </row>
    <row r="311" spans="1:72" s="47" customFormat="1" ht="15" customHeight="1" x14ac:dyDescent="0.3">
      <c r="A311" s="43" t="s">
        <v>2</v>
      </c>
      <c r="B311" s="123" t="s">
        <v>289</v>
      </c>
      <c r="C311" s="134" t="str">
        <f>IF(VLOOKUP(B311,'Pivot Table'!$B$5:$G$2000,3,FALSE)=1,"Yes","No")</f>
        <v>Yes</v>
      </c>
      <c r="D311" s="170" t="str">
        <f t="shared" si="410"/>
        <v>Yes</v>
      </c>
      <c r="E311" s="170"/>
      <c r="F311" s="214">
        <v>41456</v>
      </c>
      <c r="G311" s="119" t="s">
        <v>1127</v>
      </c>
      <c r="H311" s="119" t="s">
        <v>1127</v>
      </c>
      <c r="I311" s="170"/>
      <c r="J311" s="170" t="s">
        <v>713</v>
      </c>
      <c r="K311" s="45" t="str">
        <f t="shared" si="396"/>
        <v>20</v>
      </c>
      <c r="L311" s="45" t="str">
        <f t="shared" si="397"/>
        <v>20X</v>
      </c>
      <c r="M311" s="106">
        <v>41518</v>
      </c>
      <c r="N311" s="252"/>
      <c r="O311" s="135" t="str">
        <f>IF(VLOOKUP(B311,'Pivot Table'!$B$5:$G$2000,2,FALSE)=1,"Yes","No")</f>
        <v>Yes</v>
      </c>
      <c r="P311" s="177" t="str">
        <f t="shared" si="398"/>
        <v>Yes</v>
      </c>
      <c r="Q311" s="177"/>
      <c r="R311" s="107">
        <v>41456</v>
      </c>
      <c r="S311" s="107" t="s">
        <v>1127</v>
      </c>
      <c r="T311" s="177"/>
      <c r="U311" s="177" t="s">
        <v>713</v>
      </c>
      <c r="V311" s="135" t="str">
        <f t="shared" si="399"/>
        <v>20</v>
      </c>
      <c r="W311" s="150" t="str">
        <f t="shared" si="400"/>
        <v>20X</v>
      </c>
      <c r="X311" s="107">
        <v>41518</v>
      </c>
      <c r="Y311" s="219"/>
      <c r="Z311" s="136" t="str">
        <f>IF(VLOOKUP(B311,'Pivot Table'!$B$5:$G$2000,5,FALSE)=1,"Yes","No")</f>
        <v>Yes</v>
      </c>
      <c r="AA311" s="136" t="str">
        <f>IF(VLOOKUP(B311,'Pivot Table'!$B$5:$G$2000,4,FALSE)=1,"Yes","No")</f>
        <v>No</v>
      </c>
      <c r="AB311" s="181" t="str">
        <f t="shared" si="517"/>
        <v>Yes</v>
      </c>
      <c r="AC311" s="181"/>
      <c r="AD311" s="181"/>
      <c r="AE311" s="241" t="s">
        <v>1127</v>
      </c>
      <c r="AF311" s="362"/>
      <c r="AG311" s="181" t="s">
        <v>713</v>
      </c>
      <c r="AH311" s="133" t="str">
        <f t="shared" ref="AH311:AH312" si="527">A311&amp;AC311</f>
        <v>20</v>
      </c>
      <c r="AI311" s="151" t="str">
        <f t="shared" ref="AI311:AI312" si="528">A311&amp;AG311</f>
        <v>20X</v>
      </c>
      <c r="AJ311" s="281">
        <v>41974</v>
      </c>
      <c r="AK311" s="187" t="s">
        <v>1019</v>
      </c>
      <c r="AL311" s="634">
        <f t="shared" si="403"/>
        <v>1</v>
      </c>
      <c r="AM311" s="634">
        <f t="shared" si="404"/>
        <v>1</v>
      </c>
      <c r="AN311" s="635">
        <f t="shared" si="405"/>
        <v>1</v>
      </c>
      <c r="AO311" s="636">
        <f t="shared" si="518"/>
        <v>3</v>
      </c>
      <c r="AP311" s="634">
        <f t="shared" si="406"/>
        <v>1</v>
      </c>
      <c r="AQ311" s="634">
        <f t="shared" si="407"/>
        <v>1</v>
      </c>
      <c r="AR311" s="634">
        <f t="shared" si="408"/>
        <v>1</v>
      </c>
      <c r="AS311" s="637">
        <f t="shared" si="519"/>
        <v>3</v>
      </c>
      <c r="AT311" s="638" t="str">
        <f t="shared" si="520"/>
        <v>F</v>
      </c>
      <c r="AU311" s="634">
        <f t="shared" si="409"/>
        <v>0</v>
      </c>
      <c r="AV311" s="634">
        <f t="shared" si="415"/>
        <v>0</v>
      </c>
      <c r="AW311" s="675" t="s">
        <v>1127</v>
      </c>
      <c r="AX311" s="639" t="str">
        <f t="shared" si="416"/>
        <v>20Yes</v>
      </c>
      <c r="AY311" s="639" t="str">
        <f t="shared" si="417"/>
        <v>20Yes</v>
      </c>
      <c r="AZ311" s="639" t="str">
        <f t="shared" si="418"/>
        <v>20Yes</v>
      </c>
      <c r="BA311" s="634" t="str">
        <f t="shared" si="419"/>
        <v>20X</v>
      </c>
      <c r="BB311" s="634" t="str">
        <f t="shared" si="420"/>
        <v>20X</v>
      </c>
      <c r="BC311" s="634" t="str">
        <f t="shared" si="421"/>
        <v>20X</v>
      </c>
      <c r="BD311" s="640" t="str">
        <f t="shared" si="381"/>
        <v xml:space="preserve"> </v>
      </c>
      <c r="BE311" s="640" t="str">
        <f t="shared" si="382"/>
        <v xml:space="preserve"> </v>
      </c>
      <c r="BF311" s="640" t="str">
        <f t="shared" si="383"/>
        <v xml:space="preserve"> </v>
      </c>
      <c r="BG311" s="640" t="str">
        <f t="shared" si="384"/>
        <v xml:space="preserve"> </v>
      </c>
      <c r="BH311" s="640" t="str">
        <f t="shared" si="385"/>
        <v xml:space="preserve"> </v>
      </c>
      <c r="BI311" s="677" t="str">
        <f t="shared" si="386"/>
        <v xml:space="preserve"> </v>
      </c>
      <c r="BJ311" s="640" t="str">
        <f t="shared" si="387"/>
        <v xml:space="preserve"> </v>
      </c>
      <c r="BK311" s="305" t="str">
        <f t="shared" si="388"/>
        <v xml:space="preserve"> </v>
      </c>
      <c r="BL311" s="523" t="str">
        <f t="shared" si="422"/>
        <v>F</v>
      </c>
      <c r="BM311" s="640" t="str">
        <f t="shared" si="389"/>
        <v xml:space="preserve"> </v>
      </c>
      <c r="BN311" s="640" t="str">
        <f t="shared" si="390"/>
        <v xml:space="preserve"> </v>
      </c>
      <c r="BO311" s="640" t="str">
        <f t="shared" si="391"/>
        <v xml:space="preserve"> </v>
      </c>
      <c r="BP311" s="640" t="str">
        <f t="shared" si="392"/>
        <v xml:space="preserve"> </v>
      </c>
      <c r="BQ311" s="640" t="str">
        <f t="shared" si="393"/>
        <v xml:space="preserve"> </v>
      </c>
      <c r="BR311" s="634">
        <f t="shared" si="394"/>
        <v>0</v>
      </c>
      <c r="BS311" s="728"/>
      <c r="BT311" s="640" t="str">
        <f t="shared" si="395"/>
        <v xml:space="preserve"> </v>
      </c>
    </row>
    <row r="312" spans="1:72" s="47" customFormat="1" ht="15" customHeight="1" x14ac:dyDescent="0.3">
      <c r="A312" s="43" t="s">
        <v>2</v>
      </c>
      <c r="B312" s="123" t="s">
        <v>290</v>
      </c>
      <c r="C312" s="134" t="str">
        <f>IF(VLOOKUP(B312,'Pivot Table'!$B$5:$G$2000,3,FALSE)=1,"Yes","No")</f>
        <v>Yes</v>
      </c>
      <c r="D312" s="170" t="str">
        <f t="shared" si="410"/>
        <v>Yes</v>
      </c>
      <c r="E312" s="170"/>
      <c r="F312" s="214">
        <v>41487</v>
      </c>
      <c r="G312" s="119" t="s">
        <v>1127</v>
      </c>
      <c r="H312" s="119" t="s">
        <v>1127</v>
      </c>
      <c r="I312" s="170"/>
      <c r="J312" s="170" t="s">
        <v>713</v>
      </c>
      <c r="K312" s="45" t="str">
        <f t="shared" si="396"/>
        <v>20</v>
      </c>
      <c r="L312" s="45" t="str">
        <f t="shared" si="397"/>
        <v>20X</v>
      </c>
      <c r="M312" s="106">
        <v>41579</v>
      </c>
      <c r="N312" s="252"/>
      <c r="O312" s="135" t="str">
        <f>IF(VLOOKUP(B312,'Pivot Table'!$B$5:$G$2000,2,FALSE)=1,"Yes","No")</f>
        <v>Yes</v>
      </c>
      <c r="P312" s="177" t="str">
        <f t="shared" si="398"/>
        <v>Yes</v>
      </c>
      <c r="Q312" s="177"/>
      <c r="R312" s="107">
        <v>41518</v>
      </c>
      <c r="S312" s="107" t="s">
        <v>1127</v>
      </c>
      <c r="T312" s="177"/>
      <c r="U312" s="177" t="s">
        <v>713</v>
      </c>
      <c r="V312" s="135" t="str">
        <f t="shared" si="399"/>
        <v>20</v>
      </c>
      <c r="W312" s="150" t="str">
        <f t="shared" si="400"/>
        <v>20X</v>
      </c>
      <c r="X312" s="107">
        <v>41579</v>
      </c>
      <c r="Y312" s="219"/>
      <c r="Z312" s="136" t="str">
        <f>IF(VLOOKUP(B312,'Pivot Table'!$B$5:$G$2000,5,FALSE)=1,"Yes","No")</f>
        <v>Yes</v>
      </c>
      <c r="AA312" s="136" t="str">
        <f>IF(VLOOKUP(B312,'Pivot Table'!$B$5:$G$2000,4,FALSE)=1,"Yes","No")</f>
        <v>No</v>
      </c>
      <c r="AB312" s="181" t="str">
        <f t="shared" si="517"/>
        <v>Yes</v>
      </c>
      <c r="AC312" s="181"/>
      <c r="AD312" s="181"/>
      <c r="AE312" s="241" t="s">
        <v>1127</v>
      </c>
      <c r="AF312" s="362"/>
      <c r="AG312" s="181" t="s">
        <v>713</v>
      </c>
      <c r="AH312" s="133" t="str">
        <f t="shared" si="527"/>
        <v>20</v>
      </c>
      <c r="AI312" s="151" t="str">
        <f t="shared" si="528"/>
        <v>20X</v>
      </c>
      <c r="AJ312" s="281">
        <v>41974</v>
      </c>
      <c r="AK312" s="187" t="s">
        <v>1019</v>
      </c>
      <c r="AL312" s="634">
        <f t="shared" si="403"/>
        <v>1</v>
      </c>
      <c r="AM312" s="634">
        <f t="shared" si="404"/>
        <v>1</v>
      </c>
      <c r="AN312" s="635">
        <f t="shared" si="405"/>
        <v>1</v>
      </c>
      <c r="AO312" s="636">
        <f t="shared" si="518"/>
        <v>3</v>
      </c>
      <c r="AP312" s="634">
        <f t="shared" si="406"/>
        <v>1</v>
      </c>
      <c r="AQ312" s="634">
        <f t="shared" si="407"/>
        <v>1</v>
      </c>
      <c r="AR312" s="634">
        <f t="shared" si="408"/>
        <v>1</v>
      </c>
      <c r="AS312" s="637">
        <f t="shared" si="519"/>
        <v>3</v>
      </c>
      <c r="AT312" s="638" t="str">
        <f t="shared" si="520"/>
        <v>F</v>
      </c>
      <c r="AU312" s="634">
        <f t="shared" si="409"/>
        <v>0</v>
      </c>
      <c r="AV312" s="634">
        <f t="shared" si="415"/>
        <v>0</v>
      </c>
      <c r="AW312" s="675" t="s">
        <v>1127</v>
      </c>
      <c r="AX312" s="639" t="str">
        <f t="shared" si="416"/>
        <v>20Yes</v>
      </c>
      <c r="AY312" s="639" t="str">
        <f t="shared" si="417"/>
        <v>20Yes</v>
      </c>
      <c r="AZ312" s="639" t="str">
        <f t="shared" si="418"/>
        <v>20Yes</v>
      </c>
      <c r="BA312" s="634" t="str">
        <f t="shared" si="419"/>
        <v>20X</v>
      </c>
      <c r="BB312" s="634" t="str">
        <f t="shared" si="420"/>
        <v>20X</v>
      </c>
      <c r="BC312" s="634" t="str">
        <f t="shared" si="421"/>
        <v>20X</v>
      </c>
      <c r="BD312" s="640" t="str">
        <f t="shared" si="381"/>
        <v xml:space="preserve"> </v>
      </c>
      <c r="BE312" s="640" t="str">
        <f t="shared" si="382"/>
        <v xml:space="preserve"> </v>
      </c>
      <c r="BF312" s="640" t="str">
        <f t="shared" si="383"/>
        <v xml:space="preserve"> </v>
      </c>
      <c r="BG312" s="640" t="str">
        <f t="shared" si="384"/>
        <v xml:space="preserve"> </v>
      </c>
      <c r="BH312" s="640" t="str">
        <f t="shared" si="385"/>
        <v xml:space="preserve"> </v>
      </c>
      <c r="BI312" s="677" t="str">
        <f t="shared" si="386"/>
        <v xml:space="preserve"> </v>
      </c>
      <c r="BJ312" s="640" t="str">
        <f t="shared" si="387"/>
        <v xml:space="preserve"> </v>
      </c>
      <c r="BK312" s="305" t="str">
        <f t="shared" si="388"/>
        <v xml:space="preserve"> </v>
      </c>
      <c r="BL312" s="523" t="str">
        <f t="shared" si="422"/>
        <v>F</v>
      </c>
      <c r="BM312" s="640" t="str">
        <f t="shared" si="389"/>
        <v xml:space="preserve"> </v>
      </c>
      <c r="BN312" s="640" t="str">
        <f t="shared" si="390"/>
        <v xml:space="preserve"> </v>
      </c>
      <c r="BO312" s="640" t="str">
        <f t="shared" si="391"/>
        <v xml:space="preserve"> </v>
      </c>
      <c r="BP312" s="640" t="str">
        <f t="shared" si="392"/>
        <v xml:space="preserve"> </v>
      </c>
      <c r="BQ312" s="640" t="str">
        <f t="shared" si="393"/>
        <v xml:space="preserve"> </v>
      </c>
      <c r="BR312" s="634">
        <f t="shared" si="394"/>
        <v>0</v>
      </c>
      <c r="BS312" s="728"/>
      <c r="BT312" s="640" t="str">
        <f t="shared" si="395"/>
        <v xml:space="preserve"> </v>
      </c>
    </row>
    <row r="313" spans="1:72" s="47" customFormat="1" ht="15" customHeight="1" x14ac:dyDescent="0.3">
      <c r="A313" s="43" t="s">
        <v>2</v>
      </c>
      <c r="B313" s="123" t="s">
        <v>291</v>
      </c>
      <c r="C313" s="134" t="str">
        <f>IF(VLOOKUP(B313,'Pivot Table'!$B$5:$G$2000,3,FALSE)=1,"Yes","No")</f>
        <v>Yes</v>
      </c>
      <c r="D313" s="170" t="str">
        <f t="shared" si="410"/>
        <v>Yes</v>
      </c>
      <c r="E313" s="170"/>
      <c r="F313" s="170"/>
      <c r="G313" s="118" t="s">
        <v>1127</v>
      </c>
      <c r="H313" s="44" t="s">
        <v>1127</v>
      </c>
      <c r="I313" s="170"/>
      <c r="J313" s="170" t="s">
        <v>713</v>
      </c>
      <c r="K313" s="45" t="str">
        <f t="shared" si="396"/>
        <v>20</v>
      </c>
      <c r="L313" s="45" t="str">
        <f t="shared" si="397"/>
        <v>20X</v>
      </c>
      <c r="M313" s="106">
        <v>41913</v>
      </c>
      <c r="N313" s="252"/>
      <c r="O313" s="135" t="str">
        <f>IF(VLOOKUP(B313,'Pivot Table'!$B$5:$G$2000,2,FALSE)=1,"Yes","No")</f>
        <v>Yes</v>
      </c>
      <c r="P313" s="177" t="str">
        <f t="shared" si="398"/>
        <v>Yes</v>
      </c>
      <c r="Q313" s="177"/>
      <c r="R313" s="177"/>
      <c r="S313" s="46" t="s">
        <v>1127</v>
      </c>
      <c r="T313" s="177"/>
      <c r="U313" s="177" t="s">
        <v>713</v>
      </c>
      <c r="V313" s="135" t="str">
        <f t="shared" si="399"/>
        <v>20</v>
      </c>
      <c r="W313" s="150" t="str">
        <f t="shared" si="400"/>
        <v>20X</v>
      </c>
      <c r="X313" s="107">
        <v>41913</v>
      </c>
      <c r="Y313" s="219"/>
      <c r="Z313" s="136" t="str">
        <f>IF(VLOOKUP(B313,'Pivot Table'!$B$5:$G$2000,5,FALSE)=1,"Yes","No")</f>
        <v>Yes</v>
      </c>
      <c r="AA313" s="136" t="str">
        <f>IF(VLOOKUP(B313,'Pivot Table'!$B$5:$G$2000,4,FALSE)=1,"Yes","No")</f>
        <v>No</v>
      </c>
      <c r="AB313" s="181" t="str">
        <f t="shared" si="517"/>
        <v>Yes</v>
      </c>
      <c r="AC313" s="181"/>
      <c r="AD313" s="181"/>
      <c r="AE313" s="241" t="s">
        <v>1127</v>
      </c>
      <c r="AF313" s="127"/>
      <c r="AG313" s="181" t="s">
        <v>713</v>
      </c>
      <c r="AH313" s="133" t="str">
        <f t="shared" si="401"/>
        <v>20</v>
      </c>
      <c r="AI313" s="151" t="str">
        <f t="shared" si="402"/>
        <v>20X</v>
      </c>
      <c r="AJ313" s="460">
        <v>41913</v>
      </c>
      <c r="AK313" s="187" t="s">
        <v>1095</v>
      </c>
      <c r="AL313" s="634">
        <f t="shared" si="403"/>
        <v>1</v>
      </c>
      <c r="AM313" s="634">
        <f t="shared" si="404"/>
        <v>1</v>
      </c>
      <c r="AN313" s="635">
        <f t="shared" si="405"/>
        <v>1</v>
      </c>
      <c r="AO313" s="636">
        <f t="shared" si="518"/>
        <v>3</v>
      </c>
      <c r="AP313" s="634">
        <f t="shared" si="406"/>
        <v>1</v>
      </c>
      <c r="AQ313" s="634">
        <f t="shared" si="407"/>
        <v>1</v>
      </c>
      <c r="AR313" s="634">
        <f t="shared" si="408"/>
        <v>1</v>
      </c>
      <c r="AS313" s="637">
        <f t="shared" si="519"/>
        <v>3</v>
      </c>
      <c r="AT313" s="638" t="str">
        <f t="shared" si="520"/>
        <v>F</v>
      </c>
      <c r="AU313" s="634">
        <f t="shared" si="409"/>
        <v>0</v>
      </c>
      <c r="AV313" s="634">
        <f t="shared" si="415"/>
        <v>0</v>
      </c>
      <c r="AW313" s="675" t="s">
        <v>1127</v>
      </c>
      <c r="AX313" s="639" t="str">
        <f t="shared" si="416"/>
        <v>20Yes</v>
      </c>
      <c r="AY313" s="639" t="str">
        <f t="shared" si="417"/>
        <v>20Yes</v>
      </c>
      <c r="AZ313" s="639" t="str">
        <f t="shared" si="418"/>
        <v>20Yes</v>
      </c>
      <c r="BA313" s="634" t="str">
        <f t="shared" si="419"/>
        <v>20X</v>
      </c>
      <c r="BB313" s="634" t="str">
        <f t="shared" si="420"/>
        <v>20X</v>
      </c>
      <c r="BC313" s="634" t="str">
        <f t="shared" si="421"/>
        <v>20X</v>
      </c>
      <c r="BD313" s="640" t="str">
        <f t="shared" si="381"/>
        <v xml:space="preserve"> </v>
      </c>
      <c r="BE313" s="640" t="str">
        <f t="shared" si="382"/>
        <v xml:space="preserve"> </v>
      </c>
      <c r="BF313" s="640" t="str">
        <f t="shared" si="383"/>
        <v xml:space="preserve"> </v>
      </c>
      <c r="BG313" s="640" t="str">
        <f t="shared" si="384"/>
        <v xml:space="preserve"> </v>
      </c>
      <c r="BH313" s="640" t="str">
        <f t="shared" si="385"/>
        <v xml:space="preserve"> </v>
      </c>
      <c r="BI313" s="677" t="str">
        <f t="shared" si="386"/>
        <v xml:space="preserve"> </v>
      </c>
      <c r="BJ313" s="640" t="str">
        <f t="shared" si="387"/>
        <v xml:space="preserve"> </v>
      </c>
      <c r="BK313" s="305" t="str">
        <f t="shared" si="388"/>
        <v xml:space="preserve"> </v>
      </c>
      <c r="BL313" s="523" t="str">
        <f t="shared" si="422"/>
        <v>F</v>
      </c>
      <c r="BM313" s="640" t="str">
        <f t="shared" si="389"/>
        <v xml:space="preserve"> </v>
      </c>
      <c r="BN313" s="640" t="str">
        <f t="shared" si="390"/>
        <v xml:space="preserve"> </v>
      </c>
      <c r="BO313" s="640" t="str">
        <f t="shared" si="391"/>
        <v xml:space="preserve"> </v>
      </c>
      <c r="BP313" s="640" t="str">
        <f t="shared" si="392"/>
        <v xml:space="preserve"> </v>
      </c>
      <c r="BQ313" s="640" t="str">
        <f t="shared" si="393"/>
        <v xml:space="preserve"> </v>
      </c>
      <c r="BR313" s="634">
        <f t="shared" si="394"/>
        <v>0</v>
      </c>
      <c r="BS313" s="728"/>
      <c r="BT313" s="640" t="str">
        <f t="shared" si="395"/>
        <v xml:space="preserve"> </v>
      </c>
    </row>
    <row r="314" spans="1:72" s="47" customFormat="1" ht="15" customHeight="1" x14ac:dyDescent="0.3">
      <c r="A314" s="43" t="s">
        <v>2</v>
      </c>
      <c r="B314" s="123" t="s">
        <v>292</v>
      </c>
      <c r="C314" s="134" t="str">
        <f>IF(VLOOKUP(B314,'Pivot Table'!$B$5:$G$2000,3,FALSE)=1,"Yes","No")</f>
        <v>Yes</v>
      </c>
      <c r="D314" s="170" t="str">
        <f t="shared" si="410"/>
        <v>Yes</v>
      </c>
      <c r="E314" s="170"/>
      <c r="F314" s="214">
        <v>41548</v>
      </c>
      <c r="G314" s="118" t="s">
        <v>1127</v>
      </c>
      <c r="H314" s="118" t="s">
        <v>1127</v>
      </c>
      <c r="I314" s="214"/>
      <c r="J314" s="170" t="s">
        <v>713</v>
      </c>
      <c r="K314" s="45" t="str">
        <f t="shared" si="396"/>
        <v>20</v>
      </c>
      <c r="L314" s="45" t="str">
        <f t="shared" si="397"/>
        <v>20X</v>
      </c>
      <c r="M314" s="106">
        <v>41852</v>
      </c>
      <c r="N314" s="252"/>
      <c r="O314" s="135" t="str">
        <f>IF(VLOOKUP(B314,'Pivot Table'!$B$5:$G$2000,2,FALSE)=1,"Yes","No")</f>
        <v>Yes</v>
      </c>
      <c r="P314" s="177" t="str">
        <f t="shared" si="398"/>
        <v>Yes</v>
      </c>
      <c r="Q314" s="177"/>
      <c r="R314" s="107">
        <v>41579</v>
      </c>
      <c r="S314" s="46" t="s">
        <v>1127</v>
      </c>
      <c r="T314" s="107"/>
      <c r="U314" s="177" t="s">
        <v>713</v>
      </c>
      <c r="V314" s="135" t="str">
        <f t="shared" si="399"/>
        <v>20</v>
      </c>
      <c r="W314" s="150" t="str">
        <f t="shared" si="400"/>
        <v>20X</v>
      </c>
      <c r="X314" s="107">
        <v>41852</v>
      </c>
      <c r="Y314" s="219"/>
      <c r="Z314" s="192" t="str">
        <f>IF(VLOOKUP(B314,'Pivot Table'!$B$5:$G$2000,5,FALSE)=1,"Yes","No")</f>
        <v>No</v>
      </c>
      <c r="AA314" s="192" t="str">
        <f>IF(VLOOKUP(B314,'Pivot Table'!$B$5:$G$2000,4,FALSE)=1,"Yes","No")</f>
        <v>No</v>
      </c>
      <c r="AB314" s="190" t="str">
        <f t="shared" si="517"/>
        <v xml:space="preserve"> </v>
      </c>
      <c r="AC314" s="190"/>
      <c r="AD314" s="190"/>
      <c r="AE314" s="191"/>
      <c r="AF314" s="190"/>
      <c r="AG314" s="190"/>
      <c r="AH314" s="133" t="str">
        <f t="shared" si="401"/>
        <v>20</v>
      </c>
      <c r="AI314" s="151" t="str">
        <f t="shared" si="402"/>
        <v>20</v>
      </c>
      <c r="AJ314" s="456"/>
      <c r="AK314" s="651"/>
      <c r="AL314" s="634">
        <f t="shared" si="403"/>
        <v>1</v>
      </c>
      <c r="AM314" s="634">
        <f t="shared" si="404"/>
        <v>1</v>
      </c>
      <c r="AN314" s="635">
        <f t="shared" si="405"/>
        <v>0</v>
      </c>
      <c r="AO314" s="636">
        <f t="shared" si="518"/>
        <v>2</v>
      </c>
      <c r="AP314" s="634">
        <f t="shared" si="406"/>
        <v>1</v>
      </c>
      <c r="AQ314" s="634">
        <f t="shared" si="407"/>
        <v>1</v>
      </c>
      <c r="AR314" s="634">
        <f t="shared" si="408"/>
        <v>0</v>
      </c>
      <c r="AS314" s="637">
        <f t="shared" si="519"/>
        <v>2</v>
      </c>
      <c r="AT314" s="638" t="str">
        <f t="shared" si="520"/>
        <v>F</v>
      </c>
      <c r="AU314" s="634">
        <f t="shared" si="409"/>
        <v>0</v>
      </c>
      <c r="AV314" s="634">
        <f t="shared" si="415"/>
        <v>0</v>
      </c>
      <c r="AW314" s="675" t="s">
        <v>1127</v>
      </c>
      <c r="AX314" s="639" t="str">
        <f t="shared" si="416"/>
        <v>20Yes</v>
      </c>
      <c r="AY314" s="639" t="str">
        <f t="shared" si="417"/>
        <v>20Yes</v>
      </c>
      <c r="AZ314" s="639" t="str">
        <f t="shared" si="418"/>
        <v>20No</v>
      </c>
      <c r="BA314" s="634" t="str">
        <f t="shared" si="419"/>
        <v>20X</v>
      </c>
      <c r="BB314" s="634" t="str">
        <f t="shared" si="420"/>
        <v>20X</v>
      </c>
      <c r="BC314" s="634" t="str">
        <f t="shared" si="421"/>
        <v>20</v>
      </c>
      <c r="BD314" s="640" t="str">
        <f t="shared" si="381"/>
        <v xml:space="preserve"> </v>
      </c>
      <c r="BE314" s="640" t="str">
        <f t="shared" si="382"/>
        <v xml:space="preserve"> </v>
      </c>
      <c r="BF314" s="640" t="str">
        <f t="shared" si="383"/>
        <v xml:space="preserve"> </v>
      </c>
      <c r="BG314" s="640" t="str">
        <f t="shared" si="384"/>
        <v xml:space="preserve"> </v>
      </c>
      <c r="BH314" s="640" t="str">
        <f t="shared" si="385"/>
        <v xml:space="preserve"> </v>
      </c>
      <c r="BI314" s="677" t="str">
        <f t="shared" si="386"/>
        <v xml:space="preserve"> </v>
      </c>
      <c r="BJ314" s="640" t="str">
        <f t="shared" si="387"/>
        <v xml:space="preserve"> </v>
      </c>
      <c r="BK314" s="305" t="str">
        <f t="shared" si="388"/>
        <v xml:space="preserve"> </v>
      </c>
      <c r="BL314" s="523" t="str">
        <f t="shared" si="422"/>
        <v>F</v>
      </c>
      <c r="BM314" s="640" t="str">
        <f t="shared" si="389"/>
        <v xml:space="preserve"> </v>
      </c>
      <c r="BN314" s="640" t="str">
        <f t="shared" si="390"/>
        <v xml:space="preserve"> </v>
      </c>
      <c r="BO314" s="640" t="str">
        <f t="shared" si="391"/>
        <v xml:space="preserve"> </v>
      </c>
      <c r="BP314" s="640" t="str">
        <f t="shared" si="392"/>
        <v xml:space="preserve"> </v>
      </c>
      <c r="BQ314" s="640" t="str">
        <f t="shared" si="393"/>
        <v xml:space="preserve"> </v>
      </c>
      <c r="BR314" s="634">
        <f t="shared" si="394"/>
        <v>0</v>
      </c>
      <c r="BS314" s="728"/>
      <c r="BT314" s="640" t="str">
        <f t="shared" si="395"/>
        <v xml:space="preserve"> </v>
      </c>
    </row>
    <row r="315" spans="1:72" s="47" customFormat="1" ht="15" customHeight="1" x14ac:dyDescent="0.3">
      <c r="A315" s="43" t="s">
        <v>2</v>
      </c>
      <c r="B315" s="43" t="s">
        <v>293</v>
      </c>
      <c r="C315" s="134" t="str">
        <f>IF(VLOOKUP(B315,'Pivot Table'!$B$5:$G$2000,3,FALSE)=1,"Yes","No")</f>
        <v>Yes</v>
      </c>
      <c r="D315" s="170" t="str">
        <f t="shared" si="410"/>
        <v>Yes</v>
      </c>
      <c r="E315" s="170"/>
      <c r="F315" s="214">
        <v>39508</v>
      </c>
      <c r="G315" s="119" t="s">
        <v>1127</v>
      </c>
      <c r="H315" s="119" t="s">
        <v>1127</v>
      </c>
      <c r="I315" s="170"/>
      <c r="J315" s="170" t="s">
        <v>713</v>
      </c>
      <c r="K315" s="45" t="str">
        <f t="shared" si="396"/>
        <v>20</v>
      </c>
      <c r="L315" s="45" t="str">
        <f t="shared" si="397"/>
        <v>20X</v>
      </c>
      <c r="M315" s="119">
        <v>39630</v>
      </c>
      <c r="N315" s="252"/>
      <c r="O315" s="135" t="str">
        <f>IF(VLOOKUP(B315,'Pivot Table'!$B$5:$G$2000,2,FALSE)=1,"Yes","No")</f>
        <v>Yes</v>
      </c>
      <c r="P315" s="177" t="str">
        <f t="shared" si="398"/>
        <v>Yes</v>
      </c>
      <c r="Q315" s="177"/>
      <c r="R315" s="107">
        <v>41275</v>
      </c>
      <c r="S315" s="107" t="s">
        <v>1127</v>
      </c>
      <c r="T315" s="177"/>
      <c r="U315" s="177" t="s">
        <v>713</v>
      </c>
      <c r="V315" s="135" t="str">
        <f t="shared" si="399"/>
        <v>20</v>
      </c>
      <c r="W315" s="150" t="str">
        <f t="shared" si="400"/>
        <v>20X</v>
      </c>
      <c r="X315" s="107">
        <v>41395</v>
      </c>
      <c r="Y315" s="219"/>
      <c r="Z315" s="136" t="str">
        <f>IF(VLOOKUP(B315,'Pivot Table'!$B$5:$G$2000,5,FALSE)=1,"Yes","No")</f>
        <v>Yes</v>
      </c>
      <c r="AA315" s="136" t="str">
        <f>IF(VLOOKUP(B315,'Pivot Table'!$B$5:$G$2000,4,FALSE)=1,"Yes","No")</f>
        <v>No</v>
      </c>
      <c r="AB315" s="181" t="str">
        <f t="shared" si="517"/>
        <v>Yes</v>
      </c>
      <c r="AC315" s="181"/>
      <c r="AD315" s="181"/>
      <c r="AE315" s="127" t="s">
        <v>1127</v>
      </c>
      <c r="AF315" s="181"/>
      <c r="AG315" s="181" t="s">
        <v>713</v>
      </c>
      <c r="AH315" s="133" t="str">
        <f t="shared" si="401"/>
        <v>20</v>
      </c>
      <c r="AI315" s="151" t="str">
        <f t="shared" si="402"/>
        <v>20X</v>
      </c>
      <c r="AJ315" s="281">
        <v>39630</v>
      </c>
      <c r="AK315" s="650"/>
      <c r="AL315" s="634">
        <f t="shared" si="403"/>
        <v>1</v>
      </c>
      <c r="AM315" s="634">
        <f t="shared" si="404"/>
        <v>1</v>
      </c>
      <c r="AN315" s="635">
        <f t="shared" si="405"/>
        <v>1</v>
      </c>
      <c r="AO315" s="636">
        <f t="shared" si="518"/>
        <v>3</v>
      </c>
      <c r="AP315" s="634">
        <f t="shared" si="406"/>
        <v>1</v>
      </c>
      <c r="AQ315" s="634">
        <f t="shared" si="407"/>
        <v>1</v>
      </c>
      <c r="AR315" s="634">
        <f t="shared" si="408"/>
        <v>1</v>
      </c>
      <c r="AS315" s="637">
        <f t="shared" si="519"/>
        <v>3</v>
      </c>
      <c r="AT315" s="638" t="str">
        <f t="shared" si="520"/>
        <v>F</v>
      </c>
      <c r="AU315" s="634">
        <f t="shared" si="409"/>
        <v>0</v>
      </c>
      <c r="AV315" s="634">
        <f t="shared" si="415"/>
        <v>0</v>
      </c>
      <c r="AW315" s="675" t="s">
        <v>1127</v>
      </c>
      <c r="AX315" s="639" t="str">
        <f t="shared" si="416"/>
        <v>20Yes</v>
      </c>
      <c r="AY315" s="639" t="str">
        <f t="shared" si="417"/>
        <v>20Yes</v>
      </c>
      <c r="AZ315" s="639" t="str">
        <f t="shared" si="418"/>
        <v>20Yes</v>
      </c>
      <c r="BA315" s="634" t="str">
        <f t="shared" si="419"/>
        <v>20X</v>
      </c>
      <c r="BB315" s="634" t="str">
        <f t="shared" si="420"/>
        <v>20X</v>
      </c>
      <c r="BC315" s="634" t="str">
        <f t="shared" si="421"/>
        <v>20X</v>
      </c>
      <c r="BD315" s="640" t="str">
        <f t="shared" si="381"/>
        <v xml:space="preserve"> </v>
      </c>
      <c r="BE315" s="640" t="str">
        <f t="shared" si="382"/>
        <v xml:space="preserve"> </v>
      </c>
      <c r="BF315" s="640" t="str">
        <f t="shared" si="383"/>
        <v xml:space="preserve"> </v>
      </c>
      <c r="BG315" s="640" t="str">
        <f t="shared" si="384"/>
        <v xml:space="preserve"> </v>
      </c>
      <c r="BH315" s="640" t="str">
        <f t="shared" si="385"/>
        <v xml:space="preserve"> </v>
      </c>
      <c r="BI315" s="677" t="str">
        <f t="shared" si="386"/>
        <v xml:space="preserve"> </v>
      </c>
      <c r="BJ315" s="640" t="str">
        <f t="shared" si="387"/>
        <v xml:space="preserve"> </v>
      </c>
      <c r="BK315" s="305" t="str">
        <f t="shared" si="388"/>
        <v xml:space="preserve"> </v>
      </c>
      <c r="BL315" s="523" t="str">
        <f t="shared" si="422"/>
        <v>F</v>
      </c>
      <c r="BM315" s="640" t="str">
        <f t="shared" si="389"/>
        <v xml:space="preserve"> </v>
      </c>
      <c r="BN315" s="640" t="str">
        <f t="shared" si="390"/>
        <v xml:space="preserve"> </v>
      </c>
      <c r="BO315" s="640" t="str">
        <f t="shared" si="391"/>
        <v xml:space="preserve"> </v>
      </c>
      <c r="BP315" s="640" t="str">
        <f t="shared" si="392"/>
        <v xml:space="preserve"> </v>
      </c>
      <c r="BQ315" s="640" t="str">
        <f t="shared" si="393"/>
        <v xml:space="preserve"> </v>
      </c>
      <c r="BR315" s="634">
        <f t="shared" si="394"/>
        <v>0</v>
      </c>
      <c r="BS315" s="728"/>
      <c r="BT315" s="640" t="str">
        <f t="shared" si="395"/>
        <v xml:space="preserve"> </v>
      </c>
    </row>
    <row r="316" spans="1:72" s="47" customFormat="1" ht="15" customHeight="1" x14ac:dyDescent="0.3">
      <c r="A316" s="43" t="s">
        <v>2</v>
      </c>
      <c r="B316" s="123" t="s">
        <v>294</v>
      </c>
      <c r="C316" s="134" t="str">
        <f>IF(VLOOKUP(B316,'Pivot Table'!$B$5:$G$2000,3,FALSE)=1,"Yes","No")</f>
        <v>Yes</v>
      </c>
      <c r="D316" s="170" t="str">
        <f t="shared" si="410"/>
        <v>Yes</v>
      </c>
      <c r="E316" s="170"/>
      <c r="F316" s="214">
        <v>39692</v>
      </c>
      <c r="G316" s="119" t="s">
        <v>1127</v>
      </c>
      <c r="H316" s="119" t="s">
        <v>1127</v>
      </c>
      <c r="I316" s="170"/>
      <c r="J316" s="170" t="s">
        <v>713</v>
      </c>
      <c r="K316" s="45" t="str">
        <f t="shared" si="396"/>
        <v>20</v>
      </c>
      <c r="L316" s="45" t="str">
        <f t="shared" si="397"/>
        <v>20X</v>
      </c>
      <c r="M316" s="106">
        <v>39783</v>
      </c>
      <c r="N316" s="252"/>
      <c r="O316" s="135" t="str">
        <f>IF(VLOOKUP(B316,'Pivot Table'!$B$5:$G$2000,2,FALSE)=1,"Yes","No")</f>
        <v>Yes</v>
      </c>
      <c r="P316" s="177" t="str">
        <f t="shared" si="398"/>
        <v>Yes</v>
      </c>
      <c r="Q316" s="177"/>
      <c r="R316" s="107"/>
      <c r="S316" s="46" t="s">
        <v>1127</v>
      </c>
      <c r="T316" s="107"/>
      <c r="U316" s="177" t="s">
        <v>713</v>
      </c>
      <c r="V316" s="135" t="str">
        <f t="shared" si="399"/>
        <v>20</v>
      </c>
      <c r="W316" s="150" t="str">
        <f t="shared" si="400"/>
        <v>20X</v>
      </c>
      <c r="X316" s="107">
        <v>41913</v>
      </c>
      <c r="Y316" s="219" t="s">
        <v>1551</v>
      </c>
      <c r="Z316" s="136" t="str">
        <f>IF(VLOOKUP(B316,'Pivot Table'!$B$5:$G$2000,5,FALSE)=1,"Yes","No")</f>
        <v>Yes</v>
      </c>
      <c r="AA316" s="136" t="str">
        <f>IF(VLOOKUP(B316,'Pivot Table'!$B$5:$G$2000,4,FALSE)=1,"Yes","No")</f>
        <v>No</v>
      </c>
      <c r="AB316" s="181" t="str">
        <f t="shared" si="517"/>
        <v>Yes</v>
      </c>
      <c r="AC316" s="181"/>
      <c r="AD316" s="181"/>
      <c r="AE316" s="241" t="s">
        <v>1127</v>
      </c>
      <c r="AF316" s="362"/>
      <c r="AG316" s="181" t="s">
        <v>713</v>
      </c>
      <c r="AH316" s="133" t="str">
        <f t="shared" ref="AH316:AH324" si="529">A316&amp;AC316</f>
        <v>20</v>
      </c>
      <c r="AI316" s="151" t="str">
        <f t="shared" ref="AI316:AI324" si="530">A316&amp;AG316</f>
        <v>20X</v>
      </c>
      <c r="AJ316" s="460">
        <v>41913</v>
      </c>
      <c r="AK316" s="187" t="s">
        <v>1021</v>
      </c>
      <c r="AL316" s="634">
        <f t="shared" si="403"/>
        <v>1</v>
      </c>
      <c r="AM316" s="634">
        <f t="shared" si="404"/>
        <v>1</v>
      </c>
      <c r="AN316" s="635">
        <f t="shared" si="405"/>
        <v>1</v>
      </c>
      <c r="AO316" s="636">
        <f t="shared" si="518"/>
        <v>3</v>
      </c>
      <c r="AP316" s="634">
        <f t="shared" si="406"/>
        <v>1</v>
      </c>
      <c r="AQ316" s="634">
        <f t="shared" si="407"/>
        <v>1</v>
      </c>
      <c r="AR316" s="634">
        <f t="shared" si="408"/>
        <v>1</v>
      </c>
      <c r="AS316" s="637">
        <f t="shared" si="519"/>
        <v>3</v>
      </c>
      <c r="AT316" s="638" t="str">
        <f t="shared" si="520"/>
        <v>F</v>
      </c>
      <c r="AU316" s="634">
        <f t="shared" si="409"/>
        <v>0</v>
      </c>
      <c r="AV316" s="634">
        <f t="shared" si="415"/>
        <v>0</v>
      </c>
      <c r="AW316" s="675" t="s">
        <v>1127</v>
      </c>
      <c r="AX316" s="639" t="str">
        <f t="shared" si="416"/>
        <v>20Yes</v>
      </c>
      <c r="AY316" s="639" t="str">
        <f t="shared" si="417"/>
        <v>20Yes</v>
      </c>
      <c r="AZ316" s="639" t="str">
        <f t="shared" si="418"/>
        <v>20Yes</v>
      </c>
      <c r="BA316" s="634" t="str">
        <f t="shared" si="419"/>
        <v>20X</v>
      </c>
      <c r="BB316" s="634" t="str">
        <f t="shared" si="420"/>
        <v>20X</v>
      </c>
      <c r="BC316" s="634" t="str">
        <f t="shared" si="421"/>
        <v>20X</v>
      </c>
      <c r="BD316" s="640" t="str">
        <f t="shared" si="381"/>
        <v xml:space="preserve"> </v>
      </c>
      <c r="BE316" s="640" t="str">
        <f t="shared" si="382"/>
        <v xml:space="preserve"> </v>
      </c>
      <c r="BF316" s="640" t="str">
        <f t="shared" si="383"/>
        <v xml:space="preserve"> </v>
      </c>
      <c r="BG316" s="640" t="str">
        <f t="shared" si="384"/>
        <v xml:space="preserve"> </v>
      </c>
      <c r="BH316" s="640" t="str">
        <f t="shared" si="385"/>
        <v xml:space="preserve"> </v>
      </c>
      <c r="BI316" s="677" t="str">
        <f t="shared" si="386"/>
        <v xml:space="preserve"> </v>
      </c>
      <c r="BJ316" s="640" t="str">
        <f t="shared" si="387"/>
        <v xml:space="preserve"> </v>
      </c>
      <c r="BK316" s="305" t="str">
        <f t="shared" si="388"/>
        <v xml:space="preserve"> </v>
      </c>
      <c r="BL316" s="523" t="str">
        <f t="shared" si="422"/>
        <v>F</v>
      </c>
      <c r="BM316" s="640" t="str">
        <f t="shared" si="389"/>
        <v xml:space="preserve"> </v>
      </c>
      <c r="BN316" s="640" t="str">
        <f t="shared" si="390"/>
        <v xml:space="preserve"> </v>
      </c>
      <c r="BO316" s="640" t="str">
        <f t="shared" si="391"/>
        <v xml:space="preserve"> </v>
      </c>
      <c r="BP316" s="640" t="str">
        <f t="shared" si="392"/>
        <v xml:space="preserve"> </v>
      </c>
      <c r="BQ316" s="640" t="str">
        <f t="shared" si="393"/>
        <v xml:space="preserve"> </v>
      </c>
      <c r="BR316" s="634">
        <f t="shared" si="394"/>
        <v>0</v>
      </c>
      <c r="BS316" s="728"/>
      <c r="BT316" s="640" t="str">
        <f t="shared" si="395"/>
        <v xml:space="preserve"> </v>
      </c>
    </row>
    <row r="317" spans="1:72" s="47" customFormat="1" ht="15" customHeight="1" x14ac:dyDescent="0.3">
      <c r="A317" s="43" t="s">
        <v>2</v>
      </c>
      <c r="B317" s="123" t="s">
        <v>295</v>
      </c>
      <c r="C317" s="134" t="str">
        <f>IF(VLOOKUP(B317,'Pivot Table'!$B$5:$G$2000,3,FALSE)=1,"Yes","No")</f>
        <v>Yes</v>
      </c>
      <c r="D317" s="170" t="str">
        <f t="shared" si="410"/>
        <v>Yes</v>
      </c>
      <c r="E317" s="170"/>
      <c r="F317" s="214">
        <v>39722</v>
      </c>
      <c r="G317" s="119" t="s">
        <v>1127</v>
      </c>
      <c r="H317" s="119" t="s">
        <v>1127</v>
      </c>
      <c r="I317" s="170"/>
      <c r="J317" s="170" t="s">
        <v>713</v>
      </c>
      <c r="K317" s="45" t="str">
        <f t="shared" si="396"/>
        <v>20</v>
      </c>
      <c r="L317" s="45" t="str">
        <f t="shared" si="397"/>
        <v>20X</v>
      </c>
      <c r="M317" s="106">
        <v>39845</v>
      </c>
      <c r="N317" s="252"/>
      <c r="O317" s="189" t="str">
        <f>IF(VLOOKUP(B317,'Pivot Table'!$B$5:$G$2000,2,FALSE)=1,"Yes","No")</f>
        <v>No</v>
      </c>
      <c r="P317" s="190" t="str">
        <f t="shared" si="398"/>
        <v xml:space="preserve"> </v>
      </c>
      <c r="Q317" s="190"/>
      <c r="R317" s="190"/>
      <c r="S317" s="191"/>
      <c r="T317" s="190"/>
      <c r="U317" s="190"/>
      <c r="V317" s="189" t="str">
        <f t="shared" si="399"/>
        <v>20</v>
      </c>
      <c r="W317" s="196" t="str">
        <f t="shared" si="400"/>
        <v>20</v>
      </c>
      <c r="X317" s="191"/>
      <c r="Y317" s="404"/>
      <c r="Z317" s="136" t="str">
        <f>IF(VLOOKUP(B317,'Pivot Table'!$B$5:$G$2000,5,FALSE)=1,"Yes","No")</f>
        <v>Yes</v>
      </c>
      <c r="AA317" s="136" t="str">
        <f>IF(VLOOKUP(B317,'Pivot Table'!$B$5:$G$2000,4,FALSE)=1,"Yes","No")</f>
        <v>No</v>
      </c>
      <c r="AB317" s="181" t="str">
        <f t="shared" si="517"/>
        <v>Yes</v>
      </c>
      <c r="AC317" s="181"/>
      <c r="AD317" s="181"/>
      <c r="AE317" s="241" t="s">
        <v>1127</v>
      </c>
      <c r="AF317" s="362"/>
      <c r="AG317" s="181" t="s">
        <v>713</v>
      </c>
      <c r="AH317" s="133" t="str">
        <f t="shared" si="529"/>
        <v>20</v>
      </c>
      <c r="AI317" s="151" t="str">
        <f t="shared" si="530"/>
        <v>20X</v>
      </c>
      <c r="AJ317" s="460">
        <v>41913</v>
      </c>
      <c r="AK317" s="187" t="s">
        <v>1021</v>
      </c>
      <c r="AL317" s="634">
        <f t="shared" si="403"/>
        <v>1</v>
      </c>
      <c r="AM317" s="634">
        <f t="shared" si="404"/>
        <v>0</v>
      </c>
      <c r="AN317" s="635">
        <f t="shared" si="405"/>
        <v>1</v>
      </c>
      <c r="AO317" s="636">
        <f t="shared" si="518"/>
        <v>2</v>
      </c>
      <c r="AP317" s="634">
        <f t="shared" si="406"/>
        <v>1</v>
      </c>
      <c r="AQ317" s="634">
        <f t="shared" si="407"/>
        <v>0</v>
      </c>
      <c r="AR317" s="634">
        <f t="shared" si="408"/>
        <v>1</v>
      </c>
      <c r="AS317" s="637">
        <f t="shared" si="519"/>
        <v>2</v>
      </c>
      <c r="AT317" s="638" t="str">
        <f t="shared" si="520"/>
        <v>F</v>
      </c>
      <c r="AU317" s="634">
        <f t="shared" si="409"/>
        <v>0</v>
      </c>
      <c r="AV317" s="634">
        <f t="shared" si="415"/>
        <v>0</v>
      </c>
      <c r="AW317" s="675" t="s">
        <v>1127</v>
      </c>
      <c r="AX317" s="639" t="str">
        <f t="shared" si="416"/>
        <v>20Yes</v>
      </c>
      <c r="AY317" s="639" t="str">
        <f t="shared" si="417"/>
        <v>20No</v>
      </c>
      <c r="AZ317" s="639" t="str">
        <f t="shared" si="418"/>
        <v>20Yes</v>
      </c>
      <c r="BA317" s="634" t="str">
        <f t="shared" si="419"/>
        <v>20X</v>
      </c>
      <c r="BB317" s="634" t="str">
        <f t="shared" si="420"/>
        <v>20</v>
      </c>
      <c r="BC317" s="634" t="str">
        <f t="shared" si="421"/>
        <v>20X</v>
      </c>
      <c r="BD317" s="640" t="str">
        <f t="shared" si="381"/>
        <v xml:space="preserve"> </v>
      </c>
      <c r="BE317" s="640" t="str">
        <f t="shared" si="382"/>
        <v xml:space="preserve"> </v>
      </c>
      <c r="BF317" s="640" t="str">
        <f t="shared" si="383"/>
        <v xml:space="preserve"> </v>
      </c>
      <c r="BG317" s="640" t="str">
        <f t="shared" si="384"/>
        <v xml:space="preserve"> </v>
      </c>
      <c r="BH317" s="640" t="str">
        <f t="shared" si="385"/>
        <v xml:space="preserve"> </v>
      </c>
      <c r="BI317" s="677" t="str">
        <f t="shared" si="386"/>
        <v xml:space="preserve"> </v>
      </c>
      <c r="BJ317" s="640" t="str">
        <f t="shared" si="387"/>
        <v xml:space="preserve"> </v>
      </c>
      <c r="BK317" s="305" t="str">
        <f t="shared" si="388"/>
        <v xml:space="preserve"> </v>
      </c>
      <c r="BL317" s="523" t="str">
        <f t="shared" si="422"/>
        <v>F</v>
      </c>
      <c r="BM317" s="640" t="str">
        <f t="shared" si="389"/>
        <v xml:space="preserve"> </v>
      </c>
      <c r="BN317" s="640" t="str">
        <f t="shared" si="390"/>
        <v xml:space="preserve"> </v>
      </c>
      <c r="BO317" s="640" t="str">
        <f t="shared" si="391"/>
        <v xml:space="preserve"> </v>
      </c>
      <c r="BP317" s="640" t="str">
        <f t="shared" si="392"/>
        <v xml:space="preserve"> </v>
      </c>
      <c r="BQ317" s="640" t="str">
        <f t="shared" si="393"/>
        <v xml:space="preserve"> </v>
      </c>
      <c r="BR317" s="634">
        <f t="shared" si="394"/>
        <v>0</v>
      </c>
      <c r="BS317" s="728"/>
      <c r="BT317" s="640" t="str">
        <f t="shared" si="395"/>
        <v xml:space="preserve"> </v>
      </c>
    </row>
    <row r="318" spans="1:72" s="47" customFormat="1" ht="15" customHeight="1" x14ac:dyDescent="0.3">
      <c r="A318" s="43" t="s">
        <v>2</v>
      </c>
      <c r="B318" s="123" t="s">
        <v>296</v>
      </c>
      <c r="C318" s="134" t="str">
        <f>IF(VLOOKUP(B318,'Pivot Table'!$B$5:$G$2000,3,FALSE)=1,"Yes","No")</f>
        <v>Yes</v>
      </c>
      <c r="D318" s="170" t="str">
        <f t="shared" si="410"/>
        <v>Yes</v>
      </c>
      <c r="E318" s="170"/>
      <c r="F318" s="214">
        <v>39722</v>
      </c>
      <c r="G318" s="119" t="s">
        <v>1127</v>
      </c>
      <c r="H318" s="119" t="s">
        <v>1127</v>
      </c>
      <c r="I318" s="170"/>
      <c r="J318" s="170" t="s">
        <v>713</v>
      </c>
      <c r="K318" s="45" t="str">
        <f t="shared" si="396"/>
        <v>20</v>
      </c>
      <c r="L318" s="45" t="str">
        <f t="shared" si="397"/>
        <v>20X</v>
      </c>
      <c r="M318" s="106">
        <v>39845</v>
      </c>
      <c r="N318" s="252"/>
      <c r="O318" s="135" t="str">
        <f>IF(VLOOKUP(B318,'Pivot Table'!$B$5:$G$2000,2,FALSE)=1,"Yes","No")</f>
        <v>Yes</v>
      </c>
      <c r="P318" s="177" t="str">
        <f t="shared" si="398"/>
        <v>Yes</v>
      </c>
      <c r="Q318" s="177"/>
      <c r="R318" s="107"/>
      <c r="S318" s="46" t="s">
        <v>1127</v>
      </c>
      <c r="T318" s="107"/>
      <c r="U318" s="177" t="s">
        <v>713</v>
      </c>
      <c r="V318" s="135" t="str">
        <f t="shared" ref="V318:V321" si="531">A318&amp;Q318</f>
        <v>20</v>
      </c>
      <c r="W318" s="150" t="str">
        <f t="shared" ref="W318:W321" si="532">A318&amp;U318</f>
        <v>20X</v>
      </c>
      <c r="X318" s="107">
        <v>41913</v>
      </c>
      <c r="Y318" s="219" t="s">
        <v>1551</v>
      </c>
      <c r="Z318" s="136" t="str">
        <f>IF(VLOOKUP(B318,'Pivot Table'!$B$5:$G$2000,5,FALSE)=1,"Yes","No")</f>
        <v>Yes</v>
      </c>
      <c r="AA318" s="136" t="str">
        <f>IF(VLOOKUP(B318,'Pivot Table'!$B$5:$G$2000,4,FALSE)=1,"Yes","No")</f>
        <v>No</v>
      </c>
      <c r="AB318" s="181" t="str">
        <f t="shared" si="517"/>
        <v>Yes</v>
      </c>
      <c r="AC318" s="181"/>
      <c r="AD318" s="181"/>
      <c r="AE318" s="241" t="s">
        <v>1127</v>
      </c>
      <c r="AF318" s="362"/>
      <c r="AG318" s="181" t="s">
        <v>713</v>
      </c>
      <c r="AH318" s="133" t="str">
        <f t="shared" si="529"/>
        <v>20</v>
      </c>
      <c r="AI318" s="151" t="str">
        <f t="shared" si="530"/>
        <v>20X</v>
      </c>
      <c r="AJ318" s="460">
        <v>41913</v>
      </c>
      <c r="AK318" s="187" t="s">
        <v>1021</v>
      </c>
      <c r="AL318" s="634">
        <f t="shared" si="403"/>
        <v>1</v>
      </c>
      <c r="AM318" s="634">
        <f t="shared" si="404"/>
        <v>1</v>
      </c>
      <c r="AN318" s="635">
        <f t="shared" si="405"/>
        <v>1</v>
      </c>
      <c r="AO318" s="636">
        <f t="shared" si="518"/>
        <v>3</v>
      </c>
      <c r="AP318" s="634">
        <f t="shared" si="406"/>
        <v>1</v>
      </c>
      <c r="AQ318" s="634">
        <f t="shared" si="407"/>
        <v>1</v>
      </c>
      <c r="AR318" s="634">
        <f t="shared" si="408"/>
        <v>1</v>
      </c>
      <c r="AS318" s="637">
        <f t="shared" si="519"/>
        <v>3</v>
      </c>
      <c r="AT318" s="638" t="str">
        <f t="shared" si="520"/>
        <v>F</v>
      </c>
      <c r="AU318" s="634">
        <f t="shared" si="409"/>
        <v>0</v>
      </c>
      <c r="AV318" s="634">
        <f t="shared" si="415"/>
        <v>0</v>
      </c>
      <c r="AW318" s="675" t="s">
        <v>1127</v>
      </c>
      <c r="AX318" s="639" t="str">
        <f t="shared" si="416"/>
        <v>20Yes</v>
      </c>
      <c r="AY318" s="639" t="str">
        <f t="shared" si="417"/>
        <v>20Yes</v>
      </c>
      <c r="AZ318" s="639" t="str">
        <f t="shared" si="418"/>
        <v>20Yes</v>
      </c>
      <c r="BA318" s="634" t="str">
        <f t="shared" si="419"/>
        <v>20X</v>
      </c>
      <c r="BB318" s="634" t="str">
        <f t="shared" si="420"/>
        <v>20X</v>
      </c>
      <c r="BC318" s="634" t="str">
        <f t="shared" si="421"/>
        <v>20X</v>
      </c>
      <c r="BD318" s="640" t="str">
        <f t="shared" si="381"/>
        <v xml:space="preserve"> </v>
      </c>
      <c r="BE318" s="640" t="str">
        <f t="shared" si="382"/>
        <v xml:space="preserve"> </v>
      </c>
      <c r="BF318" s="640" t="str">
        <f t="shared" si="383"/>
        <v xml:space="preserve"> </v>
      </c>
      <c r="BG318" s="640" t="str">
        <f t="shared" si="384"/>
        <v xml:space="preserve"> </v>
      </c>
      <c r="BH318" s="640" t="str">
        <f t="shared" si="385"/>
        <v xml:space="preserve"> </v>
      </c>
      <c r="BI318" s="677" t="str">
        <f t="shared" si="386"/>
        <v xml:space="preserve"> </v>
      </c>
      <c r="BJ318" s="640" t="str">
        <f t="shared" si="387"/>
        <v xml:space="preserve"> </v>
      </c>
      <c r="BK318" s="305" t="str">
        <f t="shared" si="388"/>
        <v xml:space="preserve"> </v>
      </c>
      <c r="BL318" s="523" t="str">
        <f t="shared" si="422"/>
        <v>F</v>
      </c>
      <c r="BM318" s="640" t="str">
        <f t="shared" si="389"/>
        <v xml:space="preserve"> </v>
      </c>
      <c r="BN318" s="640" t="str">
        <f t="shared" si="390"/>
        <v xml:space="preserve"> </v>
      </c>
      <c r="BO318" s="640" t="str">
        <f t="shared" si="391"/>
        <v xml:space="preserve"> </v>
      </c>
      <c r="BP318" s="640" t="str">
        <f t="shared" si="392"/>
        <v xml:space="preserve"> </v>
      </c>
      <c r="BQ318" s="640" t="str">
        <f t="shared" si="393"/>
        <v xml:space="preserve"> </v>
      </c>
      <c r="BR318" s="634">
        <f t="shared" si="394"/>
        <v>0</v>
      </c>
      <c r="BS318" s="728"/>
      <c r="BT318" s="640" t="str">
        <f t="shared" si="395"/>
        <v xml:space="preserve"> </v>
      </c>
    </row>
    <row r="319" spans="1:72" s="47" customFormat="1" ht="15" customHeight="1" x14ac:dyDescent="0.3">
      <c r="A319" s="43" t="s">
        <v>2</v>
      </c>
      <c r="B319" s="123" t="s">
        <v>297</v>
      </c>
      <c r="C319" s="134" t="str">
        <f>IF(VLOOKUP(B319,'Pivot Table'!$B$5:$G$2000,3,FALSE)=1,"Yes","No")</f>
        <v>Yes</v>
      </c>
      <c r="D319" s="170" t="str">
        <f t="shared" si="410"/>
        <v>Yes</v>
      </c>
      <c r="E319" s="170"/>
      <c r="F319" s="214">
        <v>39722</v>
      </c>
      <c r="G319" s="119" t="s">
        <v>1127</v>
      </c>
      <c r="H319" s="119" t="s">
        <v>1127</v>
      </c>
      <c r="I319" s="170"/>
      <c r="J319" s="170" t="s">
        <v>713</v>
      </c>
      <c r="K319" s="45" t="str">
        <f t="shared" si="396"/>
        <v>20</v>
      </c>
      <c r="L319" s="45" t="str">
        <f t="shared" si="397"/>
        <v>20X</v>
      </c>
      <c r="M319" s="106">
        <v>39845</v>
      </c>
      <c r="N319" s="252"/>
      <c r="O319" s="135" t="str">
        <f>IF(VLOOKUP(B319,'Pivot Table'!$B$5:$G$2000,2,FALSE)=1,"Yes","No")</f>
        <v>Yes</v>
      </c>
      <c r="P319" s="177" t="str">
        <f t="shared" si="398"/>
        <v>Yes</v>
      </c>
      <c r="Q319" s="177"/>
      <c r="R319" s="107"/>
      <c r="S319" s="46" t="s">
        <v>1127</v>
      </c>
      <c r="T319" s="107"/>
      <c r="U319" s="177" t="s">
        <v>713</v>
      </c>
      <c r="V319" s="135" t="str">
        <f t="shared" si="531"/>
        <v>20</v>
      </c>
      <c r="W319" s="150" t="str">
        <f t="shared" si="532"/>
        <v>20X</v>
      </c>
      <c r="X319" s="107">
        <v>41913</v>
      </c>
      <c r="Y319" s="219" t="s">
        <v>1551</v>
      </c>
      <c r="Z319" s="136" t="str">
        <f>IF(VLOOKUP(B319,'Pivot Table'!$B$5:$G$2000,5,FALSE)=1,"Yes","No")</f>
        <v>Yes</v>
      </c>
      <c r="AA319" s="136" t="str">
        <f>IF(VLOOKUP(B319,'Pivot Table'!$B$5:$G$2000,4,FALSE)=1,"Yes","No")</f>
        <v>No</v>
      </c>
      <c r="AB319" s="181" t="str">
        <f t="shared" si="517"/>
        <v>Yes</v>
      </c>
      <c r="AC319" s="181"/>
      <c r="AD319" s="181"/>
      <c r="AE319" s="241" t="s">
        <v>1127</v>
      </c>
      <c r="AF319" s="362"/>
      <c r="AG319" s="181" t="s">
        <v>713</v>
      </c>
      <c r="AH319" s="133" t="str">
        <f t="shared" si="529"/>
        <v>20</v>
      </c>
      <c r="AI319" s="151" t="str">
        <f t="shared" si="530"/>
        <v>20X</v>
      </c>
      <c r="AJ319" s="460">
        <v>41913</v>
      </c>
      <c r="AK319" s="187" t="s">
        <v>1021</v>
      </c>
      <c r="AL319" s="634">
        <f t="shared" si="403"/>
        <v>1</v>
      </c>
      <c r="AM319" s="634">
        <f t="shared" si="404"/>
        <v>1</v>
      </c>
      <c r="AN319" s="635">
        <f t="shared" si="405"/>
        <v>1</v>
      </c>
      <c r="AO319" s="636">
        <f t="shared" si="518"/>
        <v>3</v>
      </c>
      <c r="AP319" s="634">
        <f t="shared" si="406"/>
        <v>1</v>
      </c>
      <c r="AQ319" s="634">
        <f t="shared" si="407"/>
        <v>1</v>
      </c>
      <c r="AR319" s="634">
        <f t="shared" si="408"/>
        <v>1</v>
      </c>
      <c r="AS319" s="637">
        <f t="shared" si="519"/>
        <v>3</v>
      </c>
      <c r="AT319" s="638" t="str">
        <f t="shared" si="520"/>
        <v>F</v>
      </c>
      <c r="AU319" s="634">
        <f t="shared" si="409"/>
        <v>0</v>
      </c>
      <c r="AV319" s="634">
        <f t="shared" si="415"/>
        <v>0</v>
      </c>
      <c r="AW319" s="675" t="s">
        <v>1127</v>
      </c>
      <c r="AX319" s="639" t="str">
        <f t="shared" si="416"/>
        <v>20Yes</v>
      </c>
      <c r="AY319" s="639" t="str">
        <f t="shared" si="417"/>
        <v>20Yes</v>
      </c>
      <c r="AZ319" s="639" t="str">
        <f t="shared" si="418"/>
        <v>20Yes</v>
      </c>
      <c r="BA319" s="634" t="str">
        <f t="shared" si="419"/>
        <v>20X</v>
      </c>
      <c r="BB319" s="634" t="str">
        <f t="shared" si="420"/>
        <v>20X</v>
      </c>
      <c r="BC319" s="634" t="str">
        <f t="shared" si="421"/>
        <v>20X</v>
      </c>
      <c r="BD319" s="640" t="str">
        <f t="shared" si="381"/>
        <v xml:space="preserve"> </v>
      </c>
      <c r="BE319" s="640" t="str">
        <f t="shared" si="382"/>
        <v xml:space="preserve"> </v>
      </c>
      <c r="BF319" s="640" t="str">
        <f t="shared" si="383"/>
        <v xml:space="preserve"> </v>
      </c>
      <c r="BG319" s="640" t="str">
        <f t="shared" si="384"/>
        <v xml:space="preserve"> </v>
      </c>
      <c r="BH319" s="640" t="str">
        <f t="shared" si="385"/>
        <v xml:space="preserve"> </v>
      </c>
      <c r="BI319" s="677" t="str">
        <f t="shared" si="386"/>
        <v xml:space="preserve"> </v>
      </c>
      <c r="BJ319" s="640" t="str">
        <f t="shared" si="387"/>
        <v xml:space="preserve"> </v>
      </c>
      <c r="BK319" s="305" t="str">
        <f t="shared" si="388"/>
        <v xml:space="preserve"> </v>
      </c>
      <c r="BL319" s="523" t="str">
        <f t="shared" si="422"/>
        <v>F</v>
      </c>
      <c r="BM319" s="640" t="str">
        <f t="shared" si="389"/>
        <v xml:space="preserve"> </v>
      </c>
      <c r="BN319" s="640" t="str">
        <f t="shared" si="390"/>
        <v xml:space="preserve"> </v>
      </c>
      <c r="BO319" s="640" t="str">
        <f t="shared" si="391"/>
        <v xml:space="preserve"> </v>
      </c>
      <c r="BP319" s="640" t="str">
        <f t="shared" si="392"/>
        <v xml:space="preserve"> </v>
      </c>
      <c r="BQ319" s="640" t="str">
        <f t="shared" si="393"/>
        <v xml:space="preserve"> </v>
      </c>
      <c r="BR319" s="634">
        <f t="shared" si="394"/>
        <v>0</v>
      </c>
      <c r="BS319" s="728"/>
      <c r="BT319" s="640" t="str">
        <f t="shared" si="395"/>
        <v xml:space="preserve"> </v>
      </c>
    </row>
    <row r="320" spans="1:72" s="47" customFormat="1" ht="15" customHeight="1" x14ac:dyDescent="0.3">
      <c r="A320" s="43" t="s">
        <v>2</v>
      </c>
      <c r="B320" s="123" t="s">
        <v>298</v>
      </c>
      <c r="C320" s="134" t="str">
        <f>IF(VLOOKUP(B320,'Pivot Table'!$B$5:$G$2000,3,FALSE)=1,"Yes","No")</f>
        <v>Yes</v>
      </c>
      <c r="D320" s="170" t="str">
        <f t="shared" si="410"/>
        <v>Yes</v>
      </c>
      <c r="E320" s="170"/>
      <c r="F320" s="214">
        <v>39508</v>
      </c>
      <c r="G320" s="119" t="s">
        <v>1127</v>
      </c>
      <c r="H320" s="119" t="s">
        <v>1127</v>
      </c>
      <c r="I320" s="170"/>
      <c r="J320" s="170" t="s">
        <v>713</v>
      </c>
      <c r="K320" s="45" t="str">
        <f t="shared" si="396"/>
        <v>20</v>
      </c>
      <c r="L320" s="45" t="str">
        <f t="shared" si="397"/>
        <v>20X</v>
      </c>
      <c r="M320" s="106">
        <v>39600</v>
      </c>
      <c r="N320" s="252"/>
      <c r="O320" s="135" t="str">
        <f>IF(VLOOKUP(B320,'Pivot Table'!$B$5:$G$2000,2,FALSE)=1,"Yes","No")</f>
        <v>Yes</v>
      </c>
      <c r="P320" s="177" t="str">
        <f t="shared" si="398"/>
        <v>Yes</v>
      </c>
      <c r="Q320" s="177"/>
      <c r="R320" s="107"/>
      <c r="S320" s="46" t="s">
        <v>1127</v>
      </c>
      <c r="T320" s="107"/>
      <c r="U320" s="177" t="s">
        <v>713</v>
      </c>
      <c r="V320" s="135" t="str">
        <f t="shared" si="531"/>
        <v>20</v>
      </c>
      <c r="W320" s="150" t="str">
        <f t="shared" si="532"/>
        <v>20X</v>
      </c>
      <c r="X320" s="107">
        <v>41913</v>
      </c>
      <c r="Y320" s="219" t="s">
        <v>1551</v>
      </c>
      <c r="Z320" s="136" t="str">
        <f>IF(VLOOKUP(B320,'Pivot Table'!$B$5:$G$2000,5,FALSE)=1,"Yes","No")</f>
        <v>Yes</v>
      </c>
      <c r="AA320" s="136" t="str">
        <f>IF(VLOOKUP(B320,'Pivot Table'!$B$5:$G$2000,4,FALSE)=1,"Yes","No")</f>
        <v>No</v>
      </c>
      <c r="AB320" s="181" t="str">
        <f t="shared" si="517"/>
        <v>Yes</v>
      </c>
      <c r="AC320" s="181"/>
      <c r="AD320" s="181"/>
      <c r="AE320" s="241" t="s">
        <v>1127</v>
      </c>
      <c r="AF320" s="362"/>
      <c r="AG320" s="181" t="s">
        <v>713</v>
      </c>
      <c r="AH320" s="133" t="str">
        <f t="shared" si="529"/>
        <v>20</v>
      </c>
      <c r="AI320" s="151" t="str">
        <f t="shared" si="530"/>
        <v>20X</v>
      </c>
      <c r="AJ320" s="460">
        <v>41913</v>
      </c>
      <c r="AK320" s="187" t="s">
        <v>1021</v>
      </c>
      <c r="AL320" s="634">
        <f t="shared" si="403"/>
        <v>1</v>
      </c>
      <c r="AM320" s="634">
        <f t="shared" si="404"/>
        <v>1</v>
      </c>
      <c r="AN320" s="635">
        <f t="shared" si="405"/>
        <v>1</v>
      </c>
      <c r="AO320" s="636">
        <f t="shared" si="518"/>
        <v>3</v>
      </c>
      <c r="AP320" s="634">
        <f t="shared" si="406"/>
        <v>1</v>
      </c>
      <c r="AQ320" s="634">
        <f t="shared" si="407"/>
        <v>1</v>
      </c>
      <c r="AR320" s="634">
        <f t="shared" si="408"/>
        <v>1</v>
      </c>
      <c r="AS320" s="637">
        <f t="shared" si="519"/>
        <v>3</v>
      </c>
      <c r="AT320" s="638" t="str">
        <f t="shared" si="520"/>
        <v>F</v>
      </c>
      <c r="AU320" s="634">
        <f t="shared" si="409"/>
        <v>0</v>
      </c>
      <c r="AV320" s="634">
        <f t="shared" si="415"/>
        <v>0</v>
      </c>
      <c r="AW320" s="675" t="s">
        <v>1127</v>
      </c>
      <c r="AX320" s="639" t="str">
        <f t="shared" si="416"/>
        <v>20Yes</v>
      </c>
      <c r="AY320" s="639" t="str">
        <f t="shared" si="417"/>
        <v>20Yes</v>
      </c>
      <c r="AZ320" s="639" t="str">
        <f t="shared" si="418"/>
        <v>20Yes</v>
      </c>
      <c r="BA320" s="634" t="str">
        <f t="shared" si="419"/>
        <v>20X</v>
      </c>
      <c r="BB320" s="634" t="str">
        <f t="shared" si="420"/>
        <v>20X</v>
      </c>
      <c r="BC320" s="634" t="str">
        <f t="shared" si="421"/>
        <v>20X</v>
      </c>
      <c r="BD320" s="640" t="str">
        <f t="shared" si="381"/>
        <v xml:space="preserve"> </v>
      </c>
      <c r="BE320" s="640" t="str">
        <f t="shared" si="382"/>
        <v xml:space="preserve"> </v>
      </c>
      <c r="BF320" s="640" t="str">
        <f t="shared" si="383"/>
        <v xml:space="preserve"> </v>
      </c>
      <c r="BG320" s="640" t="str">
        <f t="shared" si="384"/>
        <v xml:space="preserve"> </v>
      </c>
      <c r="BH320" s="640" t="str">
        <f t="shared" si="385"/>
        <v xml:space="preserve"> </v>
      </c>
      <c r="BI320" s="677" t="str">
        <f t="shared" si="386"/>
        <v xml:space="preserve"> </v>
      </c>
      <c r="BJ320" s="640" t="str">
        <f t="shared" si="387"/>
        <v xml:space="preserve"> </v>
      </c>
      <c r="BK320" s="305" t="str">
        <f t="shared" si="388"/>
        <v xml:space="preserve"> </v>
      </c>
      <c r="BL320" s="523" t="str">
        <f t="shared" si="422"/>
        <v>F</v>
      </c>
      <c r="BM320" s="640" t="str">
        <f t="shared" si="389"/>
        <v xml:space="preserve"> </v>
      </c>
      <c r="BN320" s="640" t="str">
        <f t="shared" si="390"/>
        <v xml:space="preserve"> </v>
      </c>
      <c r="BO320" s="640" t="str">
        <f t="shared" si="391"/>
        <v xml:space="preserve"> </v>
      </c>
      <c r="BP320" s="640" t="str">
        <f t="shared" si="392"/>
        <v xml:space="preserve"> </v>
      </c>
      <c r="BQ320" s="640" t="str">
        <f t="shared" si="393"/>
        <v xml:space="preserve"> </v>
      </c>
      <c r="BR320" s="634">
        <f t="shared" si="394"/>
        <v>0</v>
      </c>
      <c r="BS320" s="728"/>
      <c r="BT320" s="640" t="str">
        <f t="shared" si="395"/>
        <v xml:space="preserve"> </v>
      </c>
    </row>
    <row r="321" spans="1:72" s="47" customFormat="1" ht="15" customHeight="1" x14ac:dyDescent="0.3">
      <c r="A321" s="43" t="s">
        <v>2</v>
      </c>
      <c r="B321" s="123" t="s">
        <v>299</v>
      </c>
      <c r="C321" s="134" t="str">
        <f>IF(VLOOKUP(B321,'Pivot Table'!$B$5:$G$2000,3,FALSE)=1,"Yes","No")</f>
        <v>Yes</v>
      </c>
      <c r="D321" s="170" t="str">
        <f t="shared" si="410"/>
        <v>Yes</v>
      </c>
      <c r="E321" s="170"/>
      <c r="F321" s="214">
        <v>39722</v>
      </c>
      <c r="G321" s="119" t="s">
        <v>1127</v>
      </c>
      <c r="H321" s="119" t="s">
        <v>1127</v>
      </c>
      <c r="I321" s="170"/>
      <c r="J321" s="170" t="s">
        <v>713</v>
      </c>
      <c r="K321" s="45" t="str">
        <f t="shared" si="396"/>
        <v>20</v>
      </c>
      <c r="L321" s="45" t="str">
        <f t="shared" si="397"/>
        <v>20X</v>
      </c>
      <c r="M321" s="106">
        <v>39845</v>
      </c>
      <c r="N321" s="252"/>
      <c r="O321" s="135" t="str">
        <f>IF(VLOOKUP(B321,'Pivot Table'!$B$5:$G$2000,2,FALSE)=1,"Yes","No")</f>
        <v>Yes</v>
      </c>
      <c r="P321" s="177" t="str">
        <f t="shared" si="398"/>
        <v>Yes</v>
      </c>
      <c r="Q321" s="177"/>
      <c r="R321" s="107"/>
      <c r="S321" s="46" t="s">
        <v>1127</v>
      </c>
      <c r="T321" s="107"/>
      <c r="U321" s="177" t="s">
        <v>713</v>
      </c>
      <c r="V321" s="135" t="str">
        <f t="shared" si="531"/>
        <v>20</v>
      </c>
      <c r="W321" s="150" t="str">
        <f t="shared" si="532"/>
        <v>20X</v>
      </c>
      <c r="X321" s="107">
        <v>41913</v>
      </c>
      <c r="Y321" s="219" t="s">
        <v>1551</v>
      </c>
      <c r="Z321" s="136" t="str">
        <f>IF(VLOOKUP(B321,'Pivot Table'!$B$5:$G$2000,5,FALSE)=1,"Yes","No")</f>
        <v>Yes</v>
      </c>
      <c r="AA321" s="136" t="str">
        <f>IF(VLOOKUP(B321,'Pivot Table'!$B$5:$G$2000,4,FALSE)=1,"Yes","No")</f>
        <v>No</v>
      </c>
      <c r="AB321" s="181" t="str">
        <f t="shared" si="517"/>
        <v>Yes</v>
      </c>
      <c r="AC321" s="181"/>
      <c r="AD321" s="181"/>
      <c r="AE321" s="241" t="s">
        <v>1127</v>
      </c>
      <c r="AF321" s="362"/>
      <c r="AG321" s="181" t="s">
        <v>713</v>
      </c>
      <c r="AH321" s="133" t="str">
        <f t="shared" si="529"/>
        <v>20</v>
      </c>
      <c r="AI321" s="151" t="str">
        <f t="shared" si="530"/>
        <v>20X</v>
      </c>
      <c r="AJ321" s="460">
        <v>41913</v>
      </c>
      <c r="AK321" s="187" t="s">
        <v>1021</v>
      </c>
      <c r="AL321" s="634">
        <f t="shared" si="403"/>
        <v>1</v>
      </c>
      <c r="AM321" s="634">
        <f t="shared" si="404"/>
        <v>1</v>
      </c>
      <c r="AN321" s="635">
        <f t="shared" si="405"/>
        <v>1</v>
      </c>
      <c r="AO321" s="636">
        <f t="shared" si="518"/>
        <v>3</v>
      </c>
      <c r="AP321" s="634">
        <f t="shared" si="406"/>
        <v>1</v>
      </c>
      <c r="AQ321" s="634">
        <f t="shared" si="407"/>
        <v>1</v>
      </c>
      <c r="AR321" s="634">
        <f t="shared" si="408"/>
        <v>1</v>
      </c>
      <c r="AS321" s="637">
        <f t="shared" si="519"/>
        <v>3</v>
      </c>
      <c r="AT321" s="638" t="str">
        <f t="shared" si="520"/>
        <v>F</v>
      </c>
      <c r="AU321" s="634">
        <f t="shared" si="409"/>
        <v>0</v>
      </c>
      <c r="AV321" s="634">
        <f t="shared" si="415"/>
        <v>0</v>
      </c>
      <c r="AW321" s="675" t="s">
        <v>1127</v>
      </c>
      <c r="AX321" s="639" t="str">
        <f t="shared" si="416"/>
        <v>20Yes</v>
      </c>
      <c r="AY321" s="639" t="str">
        <f t="shared" si="417"/>
        <v>20Yes</v>
      </c>
      <c r="AZ321" s="639" t="str">
        <f t="shared" si="418"/>
        <v>20Yes</v>
      </c>
      <c r="BA321" s="634" t="str">
        <f t="shared" si="419"/>
        <v>20X</v>
      </c>
      <c r="BB321" s="634" t="str">
        <f t="shared" si="420"/>
        <v>20X</v>
      </c>
      <c r="BC321" s="634" t="str">
        <f t="shared" si="421"/>
        <v>20X</v>
      </c>
      <c r="BD321" s="640" t="str">
        <f t="shared" si="381"/>
        <v xml:space="preserve"> </v>
      </c>
      <c r="BE321" s="640" t="str">
        <f t="shared" si="382"/>
        <v xml:space="preserve"> </v>
      </c>
      <c r="BF321" s="640" t="str">
        <f t="shared" si="383"/>
        <v xml:space="preserve"> </v>
      </c>
      <c r="BG321" s="640" t="str">
        <f t="shared" si="384"/>
        <v xml:space="preserve"> </v>
      </c>
      <c r="BH321" s="640" t="str">
        <f t="shared" si="385"/>
        <v xml:space="preserve"> </v>
      </c>
      <c r="BI321" s="677" t="str">
        <f t="shared" si="386"/>
        <v xml:space="preserve"> </v>
      </c>
      <c r="BJ321" s="640" t="str">
        <f t="shared" si="387"/>
        <v xml:space="preserve"> </v>
      </c>
      <c r="BK321" s="305" t="str">
        <f t="shared" si="388"/>
        <v xml:space="preserve"> </v>
      </c>
      <c r="BL321" s="523" t="str">
        <f t="shared" si="422"/>
        <v>F</v>
      </c>
      <c r="BM321" s="640" t="str">
        <f t="shared" si="389"/>
        <v xml:space="preserve"> </v>
      </c>
      <c r="BN321" s="640" t="str">
        <f t="shared" si="390"/>
        <v xml:space="preserve"> </v>
      </c>
      <c r="BO321" s="640" t="str">
        <f t="shared" si="391"/>
        <v xml:space="preserve"> </v>
      </c>
      <c r="BP321" s="640" t="str">
        <f t="shared" si="392"/>
        <v xml:space="preserve"> </v>
      </c>
      <c r="BQ321" s="640" t="str">
        <f t="shared" si="393"/>
        <v xml:space="preserve"> </v>
      </c>
      <c r="BR321" s="634">
        <f t="shared" si="394"/>
        <v>0</v>
      </c>
      <c r="BS321" s="728"/>
      <c r="BT321" s="640" t="str">
        <f t="shared" si="395"/>
        <v xml:space="preserve"> </v>
      </c>
    </row>
    <row r="322" spans="1:72" s="47" customFormat="1" ht="15" customHeight="1" x14ac:dyDescent="0.3">
      <c r="A322" s="43" t="s">
        <v>2</v>
      </c>
      <c r="B322" s="123" t="s">
        <v>300</v>
      </c>
      <c r="C322" s="134" t="str">
        <f>IF(VLOOKUP(B322,'Pivot Table'!$B$5:$G$2000,3,FALSE)=1,"Yes","No")</f>
        <v>Yes</v>
      </c>
      <c r="D322" s="170" t="str">
        <f t="shared" si="410"/>
        <v>Yes</v>
      </c>
      <c r="E322" s="170"/>
      <c r="F322" s="214">
        <v>39692</v>
      </c>
      <c r="G322" s="119" t="s">
        <v>1127</v>
      </c>
      <c r="H322" s="119" t="s">
        <v>1127</v>
      </c>
      <c r="I322" s="170"/>
      <c r="J322" s="170" t="s">
        <v>713</v>
      </c>
      <c r="K322" s="45" t="str">
        <f t="shared" si="396"/>
        <v>20</v>
      </c>
      <c r="L322" s="45" t="str">
        <f t="shared" si="397"/>
        <v>20X</v>
      </c>
      <c r="M322" s="106">
        <v>39783</v>
      </c>
      <c r="N322" s="252"/>
      <c r="O322" s="189" t="str">
        <f>IF(VLOOKUP(B322,'Pivot Table'!$B$5:$G$2000,2,FALSE)=1,"Yes","No")</f>
        <v>No</v>
      </c>
      <c r="P322" s="190" t="str">
        <f t="shared" si="398"/>
        <v xml:space="preserve"> </v>
      </c>
      <c r="Q322" s="190"/>
      <c r="R322" s="190"/>
      <c r="S322" s="191"/>
      <c r="T322" s="190"/>
      <c r="U322" s="190"/>
      <c r="V322" s="189" t="str">
        <f t="shared" si="399"/>
        <v>20</v>
      </c>
      <c r="W322" s="196" t="str">
        <f t="shared" si="400"/>
        <v>20</v>
      </c>
      <c r="X322" s="191"/>
      <c r="Y322" s="404"/>
      <c r="Z322" s="136" t="str">
        <f>IF(VLOOKUP(B322,'Pivot Table'!$B$5:$G$2000,5,FALSE)=1,"Yes","No")</f>
        <v>Yes</v>
      </c>
      <c r="AA322" s="136" t="str">
        <f>IF(VLOOKUP(B322,'Pivot Table'!$B$5:$G$2000,4,FALSE)=1,"Yes","No")</f>
        <v>No</v>
      </c>
      <c r="AB322" s="181" t="str">
        <f t="shared" si="517"/>
        <v>Yes</v>
      </c>
      <c r="AC322" s="181"/>
      <c r="AD322" s="181"/>
      <c r="AE322" s="241" t="s">
        <v>1127</v>
      </c>
      <c r="AF322" s="362"/>
      <c r="AG322" s="181" t="s">
        <v>713</v>
      </c>
      <c r="AH322" s="133" t="str">
        <f t="shared" si="529"/>
        <v>20</v>
      </c>
      <c r="AI322" s="151" t="str">
        <f t="shared" si="530"/>
        <v>20X</v>
      </c>
      <c r="AJ322" s="460">
        <v>41913</v>
      </c>
      <c r="AK322" s="187" t="s">
        <v>1021</v>
      </c>
      <c r="AL322" s="634">
        <f t="shared" si="403"/>
        <v>1</v>
      </c>
      <c r="AM322" s="634">
        <f t="shared" si="404"/>
        <v>0</v>
      </c>
      <c r="AN322" s="635">
        <f t="shared" si="405"/>
        <v>1</v>
      </c>
      <c r="AO322" s="636">
        <f t="shared" si="518"/>
        <v>2</v>
      </c>
      <c r="AP322" s="634">
        <f t="shared" si="406"/>
        <v>1</v>
      </c>
      <c r="AQ322" s="634">
        <f t="shared" si="407"/>
        <v>0</v>
      </c>
      <c r="AR322" s="634">
        <f t="shared" si="408"/>
        <v>1</v>
      </c>
      <c r="AS322" s="637">
        <f t="shared" si="519"/>
        <v>2</v>
      </c>
      <c r="AT322" s="638" t="str">
        <f t="shared" si="520"/>
        <v>F</v>
      </c>
      <c r="AU322" s="634">
        <f t="shared" si="409"/>
        <v>0</v>
      </c>
      <c r="AV322" s="634">
        <f t="shared" si="415"/>
        <v>0</v>
      </c>
      <c r="AW322" s="675" t="s">
        <v>1127</v>
      </c>
      <c r="AX322" s="639" t="str">
        <f t="shared" si="416"/>
        <v>20Yes</v>
      </c>
      <c r="AY322" s="639" t="str">
        <f t="shared" si="417"/>
        <v>20No</v>
      </c>
      <c r="AZ322" s="639" t="str">
        <f t="shared" si="418"/>
        <v>20Yes</v>
      </c>
      <c r="BA322" s="634" t="str">
        <f t="shared" si="419"/>
        <v>20X</v>
      </c>
      <c r="BB322" s="634" t="str">
        <f t="shared" si="420"/>
        <v>20</v>
      </c>
      <c r="BC322" s="634" t="str">
        <f t="shared" si="421"/>
        <v>20X</v>
      </c>
      <c r="BD322" s="640" t="str">
        <f t="shared" si="381"/>
        <v xml:space="preserve"> </v>
      </c>
      <c r="BE322" s="640" t="str">
        <f t="shared" si="382"/>
        <v xml:space="preserve"> </v>
      </c>
      <c r="BF322" s="640" t="str">
        <f t="shared" si="383"/>
        <v xml:space="preserve"> </v>
      </c>
      <c r="BG322" s="640" t="str">
        <f t="shared" si="384"/>
        <v xml:space="preserve"> </v>
      </c>
      <c r="BH322" s="640" t="str">
        <f t="shared" si="385"/>
        <v xml:space="preserve"> </v>
      </c>
      <c r="BI322" s="677" t="str">
        <f t="shared" si="386"/>
        <v xml:space="preserve"> </v>
      </c>
      <c r="BJ322" s="640" t="str">
        <f t="shared" si="387"/>
        <v xml:space="preserve"> </v>
      </c>
      <c r="BK322" s="305" t="str">
        <f t="shared" si="388"/>
        <v xml:space="preserve"> </v>
      </c>
      <c r="BL322" s="523" t="str">
        <f t="shared" si="422"/>
        <v>F</v>
      </c>
      <c r="BM322" s="640" t="str">
        <f t="shared" si="389"/>
        <v xml:space="preserve"> </v>
      </c>
      <c r="BN322" s="640" t="str">
        <f t="shared" si="390"/>
        <v xml:space="preserve"> </v>
      </c>
      <c r="BO322" s="640" t="str">
        <f t="shared" si="391"/>
        <v xml:space="preserve"> </v>
      </c>
      <c r="BP322" s="640" t="str">
        <f t="shared" si="392"/>
        <v xml:space="preserve"> </v>
      </c>
      <c r="BQ322" s="640" t="str">
        <f t="shared" si="393"/>
        <v xml:space="preserve"> </v>
      </c>
      <c r="BR322" s="634">
        <f t="shared" si="394"/>
        <v>0</v>
      </c>
      <c r="BS322" s="728"/>
      <c r="BT322" s="640" t="str">
        <f t="shared" si="395"/>
        <v xml:space="preserve"> </v>
      </c>
    </row>
    <row r="323" spans="1:72" s="47" customFormat="1" ht="15" customHeight="1" x14ac:dyDescent="0.3">
      <c r="A323" s="43" t="s">
        <v>2</v>
      </c>
      <c r="B323" s="123" t="s">
        <v>301</v>
      </c>
      <c r="C323" s="134" t="str">
        <f>IF(VLOOKUP(B323,'Pivot Table'!$B$5:$G$2000,3,FALSE)=1,"Yes","No")</f>
        <v>Yes</v>
      </c>
      <c r="D323" s="170" t="str">
        <f t="shared" si="410"/>
        <v>Yes</v>
      </c>
      <c r="E323" s="170"/>
      <c r="F323" s="214">
        <v>39722</v>
      </c>
      <c r="G323" s="119" t="s">
        <v>1127</v>
      </c>
      <c r="H323" s="119" t="s">
        <v>1127</v>
      </c>
      <c r="I323" s="170"/>
      <c r="J323" s="170" t="s">
        <v>713</v>
      </c>
      <c r="K323" s="45" t="str">
        <f t="shared" si="396"/>
        <v>20</v>
      </c>
      <c r="L323" s="45" t="str">
        <f t="shared" si="397"/>
        <v>20X</v>
      </c>
      <c r="M323" s="106">
        <v>39845</v>
      </c>
      <c r="N323" s="252"/>
      <c r="O323" s="135" t="str">
        <f>IF(VLOOKUP(B323,'Pivot Table'!$B$5:$G$2000,2,FALSE)=1,"Yes","No")</f>
        <v>Yes</v>
      </c>
      <c r="P323" s="177" t="str">
        <f t="shared" si="398"/>
        <v>Yes</v>
      </c>
      <c r="Q323" s="177"/>
      <c r="R323" s="107"/>
      <c r="S323" s="46" t="s">
        <v>1127</v>
      </c>
      <c r="T323" s="107"/>
      <c r="U323" s="177" t="s">
        <v>713</v>
      </c>
      <c r="V323" s="135" t="str">
        <f t="shared" ref="V323:V324" si="533">A323&amp;Q323</f>
        <v>20</v>
      </c>
      <c r="W323" s="150" t="str">
        <f t="shared" ref="W323:W324" si="534">A323&amp;U323</f>
        <v>20X</v>
      </c>
      <c r="X323" s="107">
        <v>41913</v>
      </c>
      <c r="Y323" s="219" t="s">
        <v>1551</v>
      </c>
      <c r="Z323" s="136" t="str">
        <f>IF(VLOOKUP(B323,'Pivot Table'!$B$5:$G$2000,5,FALSE)=1,"Yes","No")</f>
        <v>Yes</v>
      </c>
      <c r="AA323" s="136" t="str">
        <f>IF(VLOOKUP(B323,'Pivot Table'!$B$5:$G$2000,4,FALSE)=1,"Yes","No")</f>
        <v>No</v>
      </c>
      <c r="AB323" s="181" t="str">
        <f t="shared" si="517"/>
        <v>Yes</v>
      </c>
      <c r="AC323" s="181"/>
      <c r="AD323" s="181"/>
      <c r="AE323" s="241" t="s">
        <v>1127</v>
      </c>
      <c r="AF323" s="362"/>
      <c r="AG323" s="181" t="s">
        <v>713</v>
      </c>
      <c r="AH323" s="133" t="str">
        <f t="shared" si="529"/>
        <v>20</v>
      </c>
      <c r="AI323" s="151" t="str">
        <f t="shared" si="530"/>
        <v>20X</v>
      </c>
      <c r="AJ323" s="460">
        <v>41913</v>
      </c>
      <c r="AK323" s="187" t="s">
        <v>1021</v>
      </c>
      <c r="AL323" s="634">
        <f t="shared" si="403"/>
        <v>1</v>
      </c>
      <c r="AM323" s="634">
        <f t="shared" si="404"/>
        <v>1</v>
      </c>
      <c r="AN323" s="635">
        <f t="shared" si="405"/>
        <v>1</v>
      </c>
      <c r="AO323" s="636">
        <f t="shared" si="518"/>
        <v>3</v>
      </c>
      <c r="AP323" s="634">
        <f t="shared" si="406"/>
        <v>1</v>
      </c>
      <c r="AQ323" s="634">
        <f t="shared" si="407"/>
        <v>1</v>
      </c>
      <c r="AR323" s="634">
        <f t="shared" si="408"/>
        <v>1</v>
      </c>
      <c r="AS323" s="637">
        <f t="shared" si="519"/>
        <v>3</v>
      </c>
      <c r="AT323" s="638" t="str">
        <f t="shared" si="520"/>
        <v>F</v>
      </c>
      <c r="AU323" s="634">
        <f t="shared" si="409"/>
        <v>0</v>
      </c>
      <c r="AV323" s="634">
        <f t="shared" si="415"/>
        <v>0</v>
      </c>
      <c r="AW323" s="675" t="s">
        <v>1127</v>
      </c>
      <c r="AX323" s="639" t="str">
        <f t="shared" si="416"/>
        <v>20Yes</v>
      </c>
      <c r="AY323" s="639" t="str">
        <f t="shared" si="417"/>
        <v>20Yes</v>
      </c>
      <c r="AZ323" s="639" t="str">
        <f t="shared" si="418"/>
        <v>20Yes</v>
      </c>
      <c r="BA323" s="634" t="str">
        <f t="shared" si="419"/>
        <v>20X</v>
      </c>
      <c r="BB323" s="634" t="str">
        <f t="shared" si="420"/>
        <v>20X</v>
      </c>
      <c r="BC323" s="634" t="str">
        <f t="shared" si="421"/>
        <v>20X</v>
      </c>
      <c r="BD323" s="640" t="str">
        <f t="shared" ref="BD323:BD393" si="535">IF(I323=$BD$2,I323,IF(T323=$BD$2,T323,IF(AF323=$BD$2,AF323," " )))</f>
        <v xml:space="preserve"> </v>
      </c>
      <c r="BE323" s="640" t="str">
        <f t="shared" ref="BE323:BE393" si="536">IF($I323=$BE$2,$I323,IF($T323=$BE$2,$T323,IF($AF323=$BE$2,$AF323," " )))</f>
        <v xml:space="preserve"> </v>
      </c>
      <c r="BF323" s="640" t="str">
        <f t="shared" ref="BF323:BF393" si="537">IF($I323=$BF$2,$I323,IF($T323=$BF$2,$T323,IF($AF323=$BF$2,$AF323," " )))</f>
        <v xml:space="preserve"> </v>
      </c>
      <c r="BG323" s="640" t="str">
        <f t="shared" ref="BG323:BG393" si="538">IF($I323=$BG$2,$I323,IF($T323=$BG$2,$T323,IF($AF323=$BG$2,$AF323," " )))</f>
        <v xml:space="preserve"> </v>
      </c>
      <c r="BH323" s="640" t="str">
        <f t="shared" ref="BH323:BH393" si="539">IF($I323=$BH$2,$I323,IF($T323=$BH$2,$T323,IF($AF323=$BH$2,$AF323," " )))</f>
        <v xml:space="preserve"> </v>
      </c>
      <c r="BI323" s="677" t="str">
        <f t="shared" ref="BI323:BI393" si="540">IF($I323=$BI$2,$I323,IF($T323=$BI$2,$T323,IF($AF323=$BI$2,$AF323," " )))</f>
        <v xml:space="preserve"> </v>
      </c>
      <c r="BJ323" s="640" t="str">
        <f t="shared" ref="BJ323:BJ393" si="541">IF($I323=$BJ$2,$I323,IF($T323=$BJ$2,$T323,IF($AF323=$BJ$2,$AF323," " )))</f>
        <v xml:space="preserve"> </v>
      </c>
      <c r="BK323" s="305" t="str">
        <f t="shared" ref="BK323:BK393" si="542">IF($I323=$BK$2,$I323,IF($T323=$BK$2,$T323,IF($AF323=$BK$2,$AF323," " )))</f>
        <v xml:space="preserve"> </v>
      </c>
      <c r="BL323" s="523" t="str">
        <f t="shared" si="422"/>
        <v>F</v>
      </c>
      <c r="BM323" s="640" t="str">
        <f t="shared" ref="BM323:BM393" si="543">IF($I323=$BM$2,$I323,IF($T323=$BM$2,$T323,IF($AF323=$BM$2,$AF323," " )))</f>
        <v xml:space="preserve"> </v>
      </c>
      <c r="BN323" s="640" t="str">
        <f t="shared" ref="BN323:BN393" si="544">IF($I323=$BN$2,$I323,IF($T323=$BN$2,$T323,IF($AF323=$BN$2,$AF323," " )))</f>
        <v xml:space="preserve"> </v>
      </c>
      <c r="BO323" s="640" t="str">
        <f t="shared" ref="BO323:BO393" si="545">IF($I323=$BO$2,$I323,IF($T323=$BO$2,$T323,IF($AF323=$BO$2,$AF323," " )))</f>
        <v xml:space="preserve"> </v>
      </c>
      <c r="BP323" s="640" t="str">
        <f t="shared" ref="BP323:BP393" si="546">IF($I323=$BP$2,$I323,IF($T323=$BP$2,$T323,IF($AF323=$BP$2,$AF323," " )))</f>
        <v xml:space="preserve"> </v>
      </c>
      <c r="BQ323" s="640" t="str">
        <f t="shared" ref="BQ323:BQ393" si="547">IF($I323=$BQ$2,$I323,IF($T323=$BQ$2,$T323,IF($AF323=$BQ$2,$AF323," " )))</f>
        <v xml:space="preserve"> </v>
      </c>
      <c r="BR323" s="634">
        <f t="shared" ref="BR323:BR393" si="548">COUNTIFS(BE323:BQ323,"&gt;0")</f>
        <v>0</v>
      </c>
      <c r="BS323" s="728"/>
      <c r="BT323" s="640" t="str">
        <f t="shared" si="395"/>
        <v xml:space="preserve"> </v>
      </c>
    </row>
    <row r="324" spans="1:72" s="47" customFormat="1" ht="15" customHeight="1" x14ac:dyDescent="0.3">
      <c r="A324" s="43" t="s">
        <v>2</v>
      </c>
      <c r="B324" s="123" t="s">
        <v>302</v>
      </c>
      <c r="C324" s="134" t="str">
        <f>IF(VLOOKUP(B324,'Pivot Table'!$B$5:$G$2000,3,FALSE)=1,"Yes","No")</f>
        <v>Yes</v>
      </c>
      <c r="D324" s="170" t="str">
        <f t="shared" si="410"/>
        <v>Yes</v>
      </c>
      <c r="E324" s="170"/>
      <c r="F324" s="214">
        <v>39722</v>
      </c>
      <c r="G324" s="119" t="s">
        <v>1127</v>
      </c>
      <c r="H324" s="119" t="s">
        <v>1127</v>
      </c>
      <c r="I324" s="170"/>
      <c r="J324" s="170" t="s">
        <v>713</v>
      </c>
      <c r="K324" s="45" t="str">
        <f t="shared" si="396"/>
        <v>20</v>
      </c>
      <c r="L324" s="45" t="str">
        <f t="shared" si="397"/>
        <v>20X</v>
      </c>
      <c r="M324" s="106">
        <v>39845</v>
      </c>
      <c r="N324" s="252"/>
      <c r="O324" s="135" t="str">
        <f>IF(VLOOKUP(B324,'Pivot Table'!$B$5:$G$2000,2,FALSE)=1,"Yes","No")</f>
        <v>Yes</v>
      </c>
      <c r="P324" s="177" t="str">
        <f t="shared" si="398"/>
        <v>Yes</v>
      </c>
      <c r="Q324" s="177"/>
      <c r="R324" s="107"/>
      <c r="S324" s="46" t="s">
        <v>1127</v>
      </c>
      <c r="T324" s="107"/>
      <c r="U324" s="177" t="s">
        <v>713</v>
      </c>
      <c r="V324" s="135" t="str">
        <f t="shared" si="533"/>
        <v>20</v>
      </c>
      <c r="W324" s="150" t="str">
        <f t="shared" si="534"/>
        <v>20X</v>
      </c>
      <c r="X324" s="107">
        <v>41913</v>
      </c>
      <c r="Y324" s="219" t="s">
        <v>1551</v>
      </c>
      <c r="Z324" s="136" t="str">
        <f>IF(VLOOKUP(B324,'Pivot Table'!$B$5:$G$2000,5,FALSE)=1,"Yes","No")</f>
        <v>Yes</v>
      </c>
      <c r="AA324" s="136" t="str">
        <f>IF(VLOOKUP(B324,'Pivot Table'!$B$5:$G$2000,4,FALSE)=1,"Yes","No")</f>
        <v>No</v>
      </c>
      <c r="AB324" s="181" t="str">
        <f t="shared" si="517"/>
        <v>Yes</v>
      </c>
      <c r="AC324" s="181"/>
      <c r="AD324" s="181"/>
      <c r="AE324" s="241" t="s">
        <v>1127</v>
      </c>
      <c r="AF324" s="362"/>
      <c r="AG324" s="181" t="s">
        <v>713</v>
      </c>
      <c r="AH324" s="133" t="str">
        <f t="shared" si="529"/>
        <v>20</v>
      </c>
      <c r="AI324" s="151" t="str">
        <f t="shared" si="530"/>
        <v>20X</v>
      </c>
      <c r="AJ324" s="460">
        <v>41913</v>
      </c>
      <c r="AK324" s="187" t="s">
        <v>1021</v>
      </c>
      <c r="AL324" s="634">
        <f t="shared" si="403"/>
        <v>1</v>
      </c>
      <c r="AM324" s="634">
        <f t="shared" si="404"/>
        <v>1</v>
      </c>
      <c r="AN324" s="635">
        <f t="shared" si="405"/>
        <v>1</v>
      </c>
      <c r="AO324" s="636">
        <f t="shared" si="518"/>
        <v>3</v>
      </c>
      <c r="AP324" s="634">
        <f t="shared" si="406"/>
        <v>1</v>
      </c>
      <c r="AQ324" s="634">
        <f t="shared" si="407"/>
        <v>1</v>
      </c>
      <c r="AR324" s="634">
        <f t="shared" si="408"/>
        <v>1</v>
      </c>
      <c r="AS324" s="637">
        <f t="shared" si="519"/>
        <v>3</v>
      </c>
      <c r="AT324" s="638" t="str">
        <f t="shared" si="520"/>
        <v>F</v>
      </c>
      <c r="AU324" s="634">
        <f t="shared" si="409"/>
        <v>0</v>
      </c>
      <c r="AV324" s="634">
        <f t="shared" si="415"/>
        <v>0</v>
      </c>
      <c r="AW324" s="675" t="s">
        <v>1127</v>
      </c>
      <c r="AX324" s="639" t="str">
        <f t="shared" si="416"/>
        <v>20Yes</v>
      </c>
      <c r="AY324" s="639" t="str">
        <f t="shared" si="417"/>
        <v>20Yes</v>
      </c>
      <c r="AZ324" s="639" t="str">
        <f t="shared" si="418"/>
        <v>20Yes</v>
      </c>
      <c r="BA324" s="634" t="str">
        <f t="shared" si="419"/>
        <v>20X</v>
      </c>
      <c r="BB324" s="634" t="str">
        <f t="shared" si="420"/>
        <v>20X</v>
      </c>
      <c r="BC324" s="634" t="str">
        <f t="shared" si="421"/>
        <v>20X</v>
      </c>
      <c r="BD324" s="640" t="str">
        <f t="shared" si="535"/>
        <v xml:space="preserve"> </v>
      </c>
      <c r="BE324" s="640" t="str">
        <f t="shared" si="536"/>
        <v xml:space="preserve"> </v>
      </c>
      <c r="BF324" s="640" t="str">
        <f t="shared" si="537"/>
        <v xml:space="preserve"> </v>
      </c>
      <c r="BG324" s="640" t="str">
        <f t="shared" si="538"/>
        <v xml:space="preserve"> </v>
      </c>
      <c r="BH324" s="640" t="str">
        <f t="shared" si="539"/>
        <v xml:space="preserve"> </v>
      </c>
      <c r="BI324" s="677" t="str">
        <f t="shared" si="540"/>
        <v xml:space="preserve"> </v>
      </c>
      <c r="BJ324" s="640" t="str">
        <f t="shared" si="541"/>
        <v xml:space="preserve"> </v>
      </c>
      <c r="BK324" s="305" t="str">
        <f t="shared" si="542"/>
        <v xml:space="preserve"> </v>
      </c>
      <c r="BL324" s="523" t="str">
        <f t="shared" si="422"/>
        <v>F</v>
      </c>
      <c r="BM324" s="640" t="str">
        <f t="shared" si="543"/>
        <v xml:space="preserve"> </v>
      </c>
      <c r="BN324" s="640" t="str">
        <f t="shared" si="544"/>
        <v xml:space="preserve"> </v>
      </c>
      <c r="BO324" s="640" t="str">
        <f t="shared" si="545"/>
        <v xml:space="preserve"> </v>
      </c>
      <c r="BP324" s="640" t="str">
        <f t="shared" si="546"/>
        <v xml:space="preserve"> </v>
      </c>
      <c r="BQ324" s="640" t="str">
        <f t="shared" si="547"/>
        <v xml:space="preserve"> </v>
      </c>
      <c r="BR324" s="634">
        <f t="shared" si="548"/>
        <v>0</v>
      </c>
      <c r="BS324" s="728"/>
      <c r="BT324" s="640" t="str">
        <f t="shared" ref="BT324:BT389" si="549">IF($M324=$BT$2,$M324,IF($X324=$BT$2,$X324,IF($AJ324=$BT$2,$AJ324," " )))</f>
        <v xml:space="preserve"> </v>
      </c>
    </row>
    <row r="325" spans="1:72" s="47" customFormat="1" ht="15" customHeight="1" x14ac:dyDescent="0.3">
      <c r="A325" s="43" t="s">
        <v>2</v>
      </c>
      <c r="B325" s="43" t="s">
        <v>303</v>
      </c>
      <c r="C325" s="134" t="str">
        <f>IF(VLOOKUP(B325,'Pivot Table'!$B$5:$G$2000,3,FALSE)=1,"Yes","No")</f>
        <v>Yes</v>
      </c>
      <c r="D325" s="170" t="str">
        <f t="shared" si="410"/>
        <v>Yes</v>
      </c>
      <c r="E325" s="174"/>
      <c r="F325" s="278">
        <v>38838</v>
      </c>
      <c r="G325" s="119" t="s">
        <v>1127</v>
      </c>
      <c r="H325" s="119" t="s">
        <v>1127</v>
      </c>
      <c r="I325" s="174"/>
      <c r="J325" s="170" t="s">
        <v>713</v>
      </c>
      <c r="K325" s="45" t="str">
        <f t="shared" si="396"/>
        <v>20</v>
      </c>
      <c r="L325" s="45" t="str">
        <f t="shared" si="397"/>
        <v>20X</v>
      </c>
      <c r="M325" s="106">
        <v>38991</v>
      </c>
      <c r="N325" s="252"/>
      <c r="O325" s="189" t="str">
        <f>IF(VLOOKUP(B325,'Pivot Table'!$B$5:$G$2000,2,FALSE)=1,"Yes","No")</f>
        <v>No</v>
      </c>
      <c r="P325" s="190" t="str">
        <f t="shared" si="398"/>
        <v xml:space="preserve"> </v>
      </c>
      <c r="Q325" s="190"/>
      <c r="R325" s="190"/>
      <c r="S325" s="191"/>
      <c r="T325" s="190"/>
      <c r="U325" s="190"/>
      <c r="V325" s="135" t="str">
        <f t="shared" si="399"/>
        <v>20</v>
      </c>
      <c r="W325" s="150" t="str">
        <f t="shared" si="400"/>
        <v>20</v>
      </c>
      <c r="X325" s="191"/>
      <c r="Y325" s="404"/>
      <c r="Z325" s="192" t="str">
        <f>IF(VLOOKUP(B325,'Pivot Table'!$B$5:$G$2000,5,FALSE)=1,"Yes","No")</f>
        <v>No</v>
      </c>
      <c r="AA325" s="192" t="str">
        <f>IF(VLOOKUP(B325,'Pivot Table'!$B$5:$G$2000,4,FALSE)=1,"Yes","No")</f>
        <v>No</v>
      </c>
      <c r="AB325" s="190" t="str">
        <f t="shared" si="517"/>
        <v xml:space="preserve"> </v>
      </c>
      <c r="AC325" s="190"/>
      <c r="AD325" s="190"/>
      <c r="AE325" s="191"/>
      <c r="AF325" s="190"/>
      <c r="AG325" s="190"/>
      <c r="AH325" s="133" t="str">
        <f t="shared" si="401"/>
        <v>20</v>
      </c>
      <c r="AI325" s="151" t="str">
        <f t="shared" si="402"/>
        <v>20</v>
      </c>
      <c r="AJ325" s="456"/>
      <c r="AK325" s="651"/>
      <c r="AL325" s="634">
        <f t="shared" si="403"/>
        <v>1</v>
      </c>
      <c r="AM325" s="634">
        <f t="shared" si="404"/>
        <v>0</v>
      </c>
      <c r="AN325" s="635">
        <f t="shared" si="405"/>
        <v>0</v>
      </c>
      <c r="AO325" s="636">
        <f t="shared" si="518"/>
        <v>1</v>
      </c>
      <c r="AP325" s="634">
        <f t="shared" si="406"/>
        <v>1</v>
      </c>
      <c r="AQ325" s="634">
        <f t="shared" si="407"/>
        <v>0</v>
      </c>
      <c r="AR325" s="634">
        <f t="shared" si="408"/>
        <v>0</v>
      </c>
      <c r="AS325" s="637">
        <f t="shared" si="519"/>
        <v>1</v>
      </c>
      <c r="AT325" s="638" t="str">
        <f t="shared" si="520"/>
        <v>F</v>
      </c>
      <c r="AU325" s="634">
        <f t="shared" si="409"/>
        <v>0</v>
      </c>
      <c r="AV325" s="634">
        <f t="shared" si="415"/>
        <v>0</v>
      </c>
      <c r="AW325" s="675" t="s">
        <v>1127</v>
      </c>
      <c r="AX325" s="639" t="str">
        <f t="shared" si="416"/>
        <v>20Yes</v>
      </c>
      <c r="AY325" s="639" t="str">
        <f t="shared" si="417"/>
        <v>20No</v>
      </c>
      <c r="AZ325" s="639" t="str">
        <f t="shared" si="418"/>
        <v>20No</v>
      </c>
      <c r="BA325" s="634" t="str">
        <f t="shared" si="419"/>
        <v>20X</v>
      </c>
      <c r="BB325" s="634" t="str">
        <f t="shared" si="420"/>
        <v>20</v>
      </c>
      <c r="BC325" s="634" t="str">
        <f t="shared" si="421"/>
        <v>20</v>
      </c>
      <c r="BD325" s="640" t="str">
        <f t="shared" si="535"/>
        <v xml:space="preserve"> </v>
      </c>
      <c r="BE325" s="640" t="str">
        <f t="shared" si="536"/>
        <v xml:space="preserve"> </v>
      </c>
      <c r="BF325" s="640" t="str">
        <f t="shared" si="537"/>
        <v xml:space="preserve"> </v>
      </c>
      <c r="BG325" s="640" t="str">
        <f t="shared" si="538"/>
        <v xml:space="preserve"> </v>
      </c>
      <c r="BH325" s="640" t="str">
        <f t="shared" si="539"/>
        <v xml:space="preserve"> </v>
      </c>
      <c r="BI325" s="677" t="str">
        <f t="shared" si="540"/>
        <v xml:space="preserve"> </v>
      </c>
      <c r="BJ325" s="640" t="str">
        <f t="shared" si="541"/>
        <v xml:space="preserve"> </v>
      </c>
      <c r="BK325" s="305" t="str">
        <f t="shared" si="542"/>
        <v xml:space="preserve"> </v>
      </c>
      <c r="BL325" s="523" t="str">
        <f t="shared" si="422"/>
        <v>F</v>
      </c>
      <c r="BM325" s="640" t="str">
        <f t="shared" si="543"/>
        <v xml:space="preserve"> </v>
      </c>
      <c r="BN325" s="640" t="str">
        <f t="shared" si="544"/>
        <v xml:space="preserve"> </v>
      </c>
      <c r="BO325" s="640" t="str">
        <f t="shared" si="545"/>
        <v xml:space="preserve"> </v>
      </c>
      <c r="BP325" s="640" t="str">
        <f t="shared" si="546"/>
        <v xml:space="preserve"> </v>
      </c>
      <c r="BQ325" s="640" t="str">
        <f t="shared" si="547"/>
        <v xml:space="preserve"> </v>
      </c>
      <c r="BR325" s="634">
        <f t="shared" si="548"/>
        <v>0</v>
      </c>
      <c r="BS325" s="728"/>
      <c r="BT325" s="640" t="str">
        <f t="shared" si="549"/>
        <v xml:space="preserve"> </v>
      </c>
    </row>
    <row r="326" spans="1:72" s="47" customFormat="1" ht="15" customHeight="1" x14ac:dyDescent="0.3">
      <c r="A326" s="43" t="s">
        <v>2</v>
      </c>
      <c r="B326" s="123" t="s">
        <v>304</v>
      </c>
      <c r="C326" s="134" t="str">
        <f>IF(VLOOKUP(B326,'Pivot Table'!$B$5:$G$2000,3,FALSE)=1,"Yes","No")</f>
        <v>Yes</v>
      </c>
      <c r="D326" s="170" t="str">
        <f t="shared" si="410"/>
        <v>Yes</v>
      </c>
      <c r="E326" s="170"/>
      <c r="F326" s="214">
        <v>39722</v>
      </c>
      <c r="G326" s="119" t="s">
        <v>1127</v>
      </c>
      <c r="H326" s="119" t="s">
        <v>1127</v>
      </c>
      <c r="I326" s="170"/>
      <c r="J326" s="170" t="s">
        <v>713</v>
      </c>
      <c r="K326" s="45" t="str">
        <f t="shared" si="396"/>
        <v>20</v>
      </c>
      <c r="L326" s="45" t="str">
        <f t="shared" si="397"/>
        <v>20X</v>
      </c>
      <c r="M326" s="106">
        <v>39845</v>
      </c>
      <c r="N326" s="252"/>
      <c r="O326" s="135" t="str">
        <f>IF(VLOOKUP(B326,'Pivot Table'!$B$5:$G$2000,2,FALSE)=1,"Yes","No")</f>
        <v>Yes</v>
      </c>
      <c r="P326" s="177" t="str">
        <f t="shared" si="398"/>
        <v>Yes</v>
      </c>
      <c r="Q326" s="177"/>
      <c r="R326" s="107"/>
      <c r="S326" s="46" t="s">
        <v>1127</v>
      </c>
      <c r="T326" s="107"/>
      <c r="U326" s="177" t="s">
        <v>713</v>
      </c>
      <c r="V326" s="135" t="str">
        <f t="shared" ref="V326" si="550">A326&amp;Q326</f>
        <v>20</v>
      </c>
      <c r="W326" s="150" t="str">
        <f t="shared" ref="W326" si="551">A326&amp;U326</f>
        <v>20X</v>
      </c>
      <c r="X326" s="107">
        <v>41913</v>
      </c>
      <c r="Y326" s="219" t="s">
        <v>1551</v>
      </c>
      <c r="Z326" s="136" t="str">
        <f>IF(VLOOKUP(B326,'Pivot Table'!$B$5:$G$2000,5,FALSE)=1,"Yes","No")</f>
        <v>Yes</v>
      </c>
      <c r="AA326" s="136" t="str">
        <f>IF(VLOOKUP(B326,'Pivot Table'!$B$5:$G$2000,4,FALSE)=1,"Yes","No")</f>
        <v>No</v>
      </c>
      <c r="AB326" s="181" t="str">
        <f t="shared" si="517"/>
        <v>Yes</v>
      </c>
      <c r="AC326" s="181"/>
      <c r="AD326" s="181"/>
      <c r="AE326" s="241" t="s">
        <v>1127</v>
      </c>
      <c r="AF326" s="362"/>
      <c r="AG326" s="181" t="s">
        <v>713</v>
      </c>
      <c r="AH326" s="133" t="str">
        <f t="shared" si="401"/>
        <v>20</v>
      </c>
      <c r="AI326" s="151" t="str">
        <f t="shared" si="402"/>
        <v>20X</v>
      </c>
      <c r="AJ326" s="460">
        <v>41913</v>
      </c>
      <c r="AK326" s="187" t="s">
        <v>1021</v>
      </c>
      <c r="AL326" s="634">
        <f t="shared" si="403"/>
        <v>1</v>
      </c>
      <c r="AM326" s="634">
        <f t="shared" si="404"/>
        <v>1</v>
      </c>
      <c r="AN326" s="635">
        <f t="shared" si="405"/>
        <v>1</v>
      </c>
      <c r="AO326" s="636">
        <f t="shared" si="518"/>
        <v>3</v>
      </c>
      <c r="AP326" s="634">
        <f t="shared" si="406"/>
        <v>1</v>
      </c>
      <c r="AQ326" s="634">
        <f t="shared" si="407"/>
        <v>1</v>
      </c>
      <c r="AR326" s="634">
        <f t="shared" si="408"/>
        <v>1</v>
      </c>
      <c r="AS326" s="637">
        <f t="shared" si="519"/>
        <v>3</v>
      </c>
      <c r="AT326" s="638" t="str">
        <f t="shared" si="520"/>
        <v>F</v>
      </c>
      <c r="AU326" s="634">
        <f t="shared" si="409"/>
        <v>0</v>
      </c>
      <c r="AV326" s="634">
        <f t="shared" si="415"/>
        <v>0</v>
      </c>
      <c r="AW326" s="675" t="s">
        <v>1127</v>
      </c>
      <c r="AX326" s="639" t="str">
        <f t="shared" si="416"/>
        <v>20Yes</v>
      </c>
      <c r="AY326" s="639" t="str">
        <f t="shared" si="417"/>
        <v>20Yes</v>
      </c>
      <c r="AZ326" s="639" t="str">
        <f t="shared" si="418"/>
        <v>20Yes</v>
      </c>
      <c r="BA326" s="634" t="str">
        <f t="shared" si="419"/>
        <v>20X</v>
      </c>
      <c r="BB326" s="634" t="str">
        <f t="shared" si="420"/>
        <v>20X</v>
      </c>
      <c r="BC326" s="634" t="str">
        <f t="shared" si="421"/>
        <v>20X</v>
      </c>
      <c r="BD326" s="640" t="str">
        <f t="shared" si="535"/>
        <v xml:space="preserve"> </v>
      </c>
      <c r="BE326" s="640" t="str">
        <f t="shared" si="536"/>
        <v xml:space="preserve"> </v>
      </c>
      <c r="BF326" s="640" t="str">
        <f t="shared" si="537"/>
        <v xml:space="preserve"> </v>
      </c>
      <c r="BG326" s="640" t="str">
        <f t="shared" si="538"/>
        <v xml:space="preserve"> </v>
      </c>
      <c r="BH326" s="640" t="str">
        <f t="shared" si="539"/>
        <v xml:space="preserve"> </v>
      </c>
      <c r="BI326" s="677" t="str">
        <f t="shared" si="540"/>
        <v xml:space="preserve"> </v>
      </c>
      <c r="BJ326" s="640" t="str">
        <f t="shared" si="541"/>
        <v xml:space="preserve"> </v>
      </c>
      <c r="BK326" s="305" t="str">
        <f t="shared" si="542"/>
        <v xml:space="preserve"> </v>
      </c>
      <c r="BL326" s="523" t="str">
        <f t="shared" si="422"/>
        <v>F</v>
      </c>
      <c r="BM326" s="640" t="str">
        <f t="shared" si="543"/>
        <v xml:space="preserve"> </v>
      </c>
      <c r="BN326" s="640" t="str">
        <f t="shared" si="544"/>
        <v xml:space="preserve"> </v>
      </c>
      <c r="BO326" s="640" t="str">
        <f t="shared" si="545"/>
        <v xml:space="preserve"> </v>
      </c>
      <c r="BP326" s="640" t="str">
        <f t="shared" si="546"/>
        <v xml:space="preserve"> </v>
      </c>
      <c r="BQ326" s="640" t="str">
        <f t="shared" si="547"/>
        <v xml:space="preserve"> </v>
      </c>
      <c r="BR326" s="634">
        <f t="shared" si="548"/>
        <v>0</v>
      </c>
      <c r="BS326" s="728"/>
      <c r="BT326" s="640" t="str">
        <f t="shared" si="549"/>
        <v xml:space="preserve"> </v>
      </c>
    </row>
    <row r="327" spans="1:72" s="47" customFormat="1" ht="15" customHeight="1" x14ac:dyDescent="0.3">
      <c r="A327" s="43" t="s">
        <v>2</v>
      </c>
      <c r="B327" s="123" t="s">
        <v>305</v>
      </c>
      <c r="C327" s="134" t="str">
        <f>IF(VLOOKUP(B327,'Pivot Table'!$B$5:$G$2000,3,FALSE)=1,"Yes","No")</f>
        <v>Yes</v>
      </c>
      <c r="D327" s="170" t="str">
        <f t="shared" si="410"/>
        <v>Yes</v>
      </c>
      <c r="E327" s="170"/>
      <c r="F327" s="214">
        <v>41548</v>
      </c>
      <c r="G327" s="119" t="s">
        <v>1127</v>
      </c>
      <c r="H327" s="119" t="s">
        <v>1127</v>
      </c>
      <c r="I327" s="170"/>
      <c r="J327" s="170" t="s">
        <v>713</v>
      </c>
      <c r="K327" s="45" t="str">
        <f t="shared" si="396"/>
        <v>20</v>
      </c>
      <c r="L327" s="45" t="str">
        <f t="shared" si="397"/>
        <v>20X</v>
      </c>
      <c r="M327" s="119">
        <v>41609</v>
      </c>
      <c r="N327" s="252"/>
      <c r="O327" s="135" t="str">
        <f>IF(VLOOKUP(B327,'Pivot Table'!$B$5:$G$2000,2,FALSE)=1,"Yes","No")</f>
        <v>Yes</v>
      </c>
      <c r="P327" s="177" t="str">
        <f t="shared" si="398"/>
        <v>Yes</v>
      </c>
      <c r="Q327" s="177"/>
      <c r="R327" s="107">
        <v>41548</v>
      </c>
      <c r="S327" s="107" t="s">
        <v>1127</v>
      </c>
      <c r="T327" s="177"/>
      <c r="U327" s="177" t="s">
        <v>713</v>
      </c>
      <c r="V327" s="135" t="str">
        <f t="shared" si="399"/>
        <v>20</v>
      </c>
      <c r="W327" s="150" t="str">
        <f t="shared" si="400"/>
        <v>20X</v>
      </c>
      <c r="X327" s="107">
        <v>41609</v>
      </c>
      <c r="Y327" s="219"/>
      <c r="Z327" s="136" t="str">
        <f>IF(VLOOKUP(B327,'Pivot Table'!$B$5:$G$2000,5,FALSE)=1,"Yes","No")</f>
        <v>Yes</v>
      </c>
      <c r="AA327" s="136" t="str">
        <f>IF(VLOOKUP(B327,'Pivot Table'!$B$5:$G$2000,4,FALSE)=1,"Yes","No")</f>
        <v>No</v>
      </c>
      <c r="AB327" s="181" t="str">
        <f t="shared" si="517"/>
        <v>Yes</v>
      </c>
      <c r="AC327" s="181"/>
      <c r="AD327" s="181"/>
      <c r="AE327" s="241" t="s">
        <v>1127</v>
      </c>
      <c r="AF327" s="362"/>
      <c r="AG327" s="181" t="s">
        <v>713</v>
      </c>
      <c r="AH327" s="133" t="str">
        <f t="shared" si="401"/>
        <v>20</v>
      </c>
      <c r="AI327" s="151" t="str">
        <f t="shared" si="402"/>
        <v>20X</v>
      </c>
      <c r="AJ327" s="281">
        <v>41974</v>
      </c>
      <c r="AK327" s="187" t="s">
        <v>1019</v>
      </c>
      <c r="AL327" s="634">
        <f t="shared" si="403"/>
        <v>1</v>
      </c>
      <c r="AM327" s="634">
        <f t="shared" si="404"/>
        <v>1</v>
      </c>
      <c r="AN327" s="635">
        <f t="shared" si="405"/>
        <v>1</v>
      </c>
      <c r="AO327" s="636">
        <f t="shared" si="518"/>
        <v>3</v>
      </c>
      <c r="AP327" s="634">
        <f t="shared" si="406"/>
        <v>1</v>
      </c>
      <c r="AQ327" s="634">
        <f t="shared" si="407"/>
        <v>1</v>
      </c>
      <c r="AR327" s="634">
        <f t="shared" si="408"/>
        <v>1</v>
      </c>
      <c r="AS327" s="637">
        <f t="shared" si="519"/>
        <v>3</v>
      </c>
      <c r="AT327" s="638" t="str">
        <f t="shared" si="520"/>
        <v>F</v>
      </c>
      <c r="AU327" s="634">
        <f t="shared" si="409"/>
        <v>0</v>
      </c>
      <c r="AV327" s="634">
        <f t="shared" si="415"/>
        <v>0</v>
      </c>
      <c r="AW327" s="675" t="s">
        <v>1127</v>
      </c>
      <c r="AX327" s="639" t="str">
        <f t="shared" si="416"/>
        <v>20Yes</v>
      </c>
      <c r="AY327" s="639" t="str">
        <f t="shared" si="417"/>
        <v>20Yes</v>
      </c>
      <c r="AZ327" s="639" t="str">
        <f t="shared" si="418"/>
        <v>20Yes</v>
      </c>
      <c r="BA327" s="634" t="str">
        <f t="shared" si="419"/>
        <v>20X</v>
      </c>
      <c r="BB327" s="634" t="str">
        <f t="shared" si="420"/>
        <v>20X</v>
      </c>
      <c r="BC327" s="634" t="str">
        <f t="shared" si="421"/>
        <v>20X</v>
      </c>
      <c r="BD327" s="640" t="str">
        <f t="shared" si="535"/>
        <v xml:space="preserve"> </v>
      </c>
      <c r="BE327" s="640" t="str">
        <f t="shared" si="536"/>
        <v xml:space="preserve"> </v>
      </c>
      <c r="BF327" s="640" t="str">
        <f t="shared" si="537"/>
        <v xml:space="preserve"> </v>
      </c>
      <c r="BG327" s="640" t="str">
        <f t="shared" si="538"/>
        <v xml:space="preserve"> </v>
      </c>
      <c r="BH327" s="640" t="str">
        <f t="shared" si="539"/>
        <v xml:space="preserve"> </v>
      </c>
      <c r="BI327" s="677" t="str">
        <f t="shared" si="540"/>
        <v xml:space="preserve"> </v>
      </c>
      <c r="BJ327" s="640" t="str">
        <f t="shared" si="541"/>
        <v xml:space="preserve"> </v>
      </c>
      <c r="BK327" s="305" t="str">
        <f t="shared" si="542"/>
        <v xml:space="preserve"> </v>
      </c>
      <c r="BL327" s="523" t="str">
        <f t="shared" si="422"/>
        <v>F</v>
      </c>
      <c r="BM327" s="640" t="str">
        <f t="shared" si="543"/>
        <v xml:space="preserve"> </v>
      </c>
      <c r="BN327" s="640" t="str">
        <f t="shared" si="544"/>
        <v xml:space="preserve"> </v>
      </c>
      <c r="BO327" s="640" t="str">
        <f t="shared" si="545"/>
        <v xml:space="preserve"> </v>
      </c>
      <c r="BP327" s="640" t="str">
        <f t="shared" si="546"/>
        <v xml:space="preserve"> </v>
      </c>
      <c r="BQ327" s="640" t="str">
        <f t="shared" si="547"/>
        <v xml:space="preserve"> </v>
      </c>
      <c r="BR327" s="634">
        <f t="shared" si="548"/>
        <v>0</v>
      </c>
      <c r="BS327" s="728"/>
      <c r="BT327" s="640" t="str">
        <f t="shared" si="549"/>
        <v xml:space="preserve"> </v>
      </c>
    </row>
    <row r="328" spans="1:72" s="47" customFormat="1" ht="15" customHeight="1" x14ac:dyDescent="0.3">
      <c r="A328" s="43" t="s">
        <v>2</v>
      </c>
      <c r="B328" s="123" t="s">
        <v>306</v>
      </c>
      <c r="C328" s="134" t="str">
        <f>IF(VLOOKUP(B328,'Pivot Table'!$B$5:$G$2000,3,FALSE)=1,"Yes","No")</f>
        <v>Yes</v>
      </c>
      <c r="D328" s="170" t="str">
        <f t="shared" si="410"/>
        <v>Yes</v>
      </c>
      <c r="E328" s="170"/>
      <c r="F328" s="214">
        <v>41730</v>
      </c>
      <c r="G328" s="118" t="s">
        <v>1127</v>
      </c>
      <c r="H328" s="118" t="s">
        <v>1127</v>
      </c>
      <c r="I328" s="214"/>
      <c r="J328" s="170" t="s">
        <v>713</v>
      </c>
      <c r="K328" s="45" t="str">
        <f t="shared" si="396"/>
        <v>20</v>
      </c>
      <c r="L328" s="45" t="str">
        <f t="shared" si="397"/>
        <v>20X</v>
      </c>
      <c r="M328" s="214">
        <v>41974</v>
      </c>
      <c r="N328" s="252"/>
      <c r="O328" s="135" t="str">
        <f>IF(VLOOKUP(B328,'Pivot Table'!$B$5:$G$2000,2,FALSE)=1,"Yes","No")</f>
        <v>Yes</v>
      </c>
      <c r="P328" s="177" t="str">
        <f t="shared" si="398"/>
        <v>Yes</v>
      </c>
      <c r="Q328" s="177"/>
      <c r="R328" s="107">
        <v>41730</v>
      </c>
      <c r="S328" s="46" t="s">
        <v>1127</v>
      </c>
      <c r="T328" s="107"/>
      <c r="U328" s="177" t="s">
        <v>713</v>
      </c>
      <c r="V328" s="135" t="str">
        <f t="shared" si="399"/>
        <v>20</v>
      </c>
      <c r="W328" s="150" t="str">
        <f t="shared" si="400"/>
        <v>20X</v>
      </c>
      <c r="X328" s="107">
        <v>41974</v>
      </c>
      <c r="Y328" s="219"/>
      <c r="Z328" s="136" t="str">
        <f>IF(VLOOKUP(B328,'Pivot Table'!$B$5:$G$2000,5,FALSE)=1,"Yes","No")</f>
        <v>Yes</v>
      </c>
      <c r="AA328" s="136" t="str">
        <f>IF(VLOOKUP(B328,'Pivot Table'!$B$5:$G$2000,4,FALSE)=1,"Yes","No")</f>
        <v>No</v>
      </c>
      <c r="AB328" s="181" t="str">
        <f t="shared" si="517"/>
        <v>Yes</v>
      </c>
      <c r="AC328" s="181"/>
      <c r="AD328" s="181"/>
      <c r="AE328" s="241" t="s">
        <v>1127</v>
      </c>
      <c r="AF328" s="362"/>
      <c r="AG328" s="181" t="s">
        <v>713</v>
      </c>
      <c r="AH328" s="133" t="str">
        <f t="shared" ref="AH328" si="552">A328&amp;AC328</f>
        <v>20</v>
      </c>
      <c r="AI328" s="151" t="str">
        <f t="shared" ref="AI328" si="553">A328&amp;AG328</f>
        <v>20X</v>
      </c>
      <c r="AJ328" s="281">
        <v>41974</v>
      </c>
      <c r="AK328" s="187" t="s">
        <v>1019</v>
      </c>
      <c r="AL328" s="634">
        <f t="shared" si="403"/>
        <v>1</v>
      </c>
      <c r="AM328" s="634">
        <f t="shared" si="404"/>
        <v>1</v>
      </c>
      <c r="AN328" s="635">
        <f t="shared" si="405"/>
        <v>1</v>
      </c>
      <c r="AO328" s="636">
        <f t="shared" si="518"/>
        <v>3</v>
      </c>
      <c r="AP328" s="634">
        <f t="shared" si="406"/>
        <v>1</v>
      </c>
      <c r="AQ328" s="634">
        <f t="shared" si="407"/>
        <v>1</v>
      </c>
      <c r="AR328" s="634">
        <f t="shared" si="408"/>
        <v>1</v>
      </c>
      <c r="AS328" s="637">
        <f t="shared" si="519"/>
        <v>3</v>
      </c>
      <c r="AT328" s="638" t="str">
        <f t="shared" si="520"/>
        <v>F</v>
      </c>
      <c r="AU328" s="634">
        <f t="shared" si="409"/>
        <v>0</v>
      </c>
      <c r="AV328" s="634">
        <f t="shared" si="415"/>
        <v>0</v>
      </c>
      <c r="AW328" s="675" t="s">
        <v>1127</v>
      </c>
      <c r="AX328" s="639" t="str">
        <f t="shared" si="416"/>
        <v>20Yes</v>
      </c>
      <c r="AY328" s="639" t="str">
        <f t="shared" si="417"/>
        <v>20Yes</v>
      </c>
      <c r="AZ328" s="639" t="str">
        <f t="shared" si="418"/>
        <v>20Yes</v>
      </c>
      <c r="BA328" s="634" t="str">
        <f t="shared" si="419"/>
        <v>20X</v>
      </c>
      <c r="BB328" s="634" t="str">
        <f t="shared" si="420"/>
        <v>20X</v>
      </c>
      <c r="BC328" s="634" t="str">
        <f t="shared" si="421"/>
        <v>20X</v>
      </c>
      <c r="BD328" s="640" t="str">
        <f t="shared" si="535"/>
        <v xml:space="preserve"> </v>
      </c>
      <c r="BE328" s="640" t="str">
        <f t="shared" si="536"/>
        <v xml:space="preserve"> </v>
      </c>
      <c r="BF328" s="640" t="str">
        <f t="shared" si="537"/>
        <v xml:space="preserve"> </v>
      </c>
      <c r="BG328" s="640" t="str">
        <f t="shared" si="538"/>
        <v xml:space="preserve"> </v>
      </c>
      <c r="BH328" s="640" t="str">
        <f t="shared" si="539"/>
        <v xml:space="preserve"> </v>
      </c>
      <c r="BI328" s="677" t="str">
        <f t="shared" si="540"/>
        <v xml:space="preserve"> </v>
      </c>
      <c r="BJ328" s="640" t="str">
        <f t="shared" si="541"/>
        <v xml:space="preserve"> </v>
      </c>
      <c r="BK328" s="305" t="str">
        <f t="shared" si="542"/>
        <v xml:space="preserve"> </v>
      </c>
      <c r="BL328" s="523" t="str">
        <f t="shared" si="422"/>
        <v>F</v>
      </c>
      <c r="BM328" s="640" t="str">
        <f t="shared" si="543"/>
        <v xml:space="preserve"> </v>
      </c>
      <c r="BN328" s="640" t="str">
        <f t="shared" si="544"/>
        <v xml:space="preserve"> </v>
      </c>
      <c r="BO328" s="640" t="str">
        <f t="shared" si="545"/>
        <v xml:space="preserve"> </v>
      </c>
      <c r="BP328" s="640" t="str">
        <f t="shared" si="546"/>
        <v xml:space="preserve"> </v>
      </c>
      <c r="BQ328" s="640" t="str">
        <f t="shared" si="547"/>
        <v xml:space="preserve"> </v>
      </c>
      <c r="BR328" s="634">
        <f t="shared" si="548"/>
        <v>0</v>
      </c>
      <c r="BS328" s="728"/>
      <c r="BT328" s="640" t="str">
        <f t="shared" si="549"/>
        <v xml:space="preserve"> </v>
      </c>
    </row>
    <row r="329" spans="1:72" s="47" customFormat="1" ht="15" customHeight="1" x14ac:dyDescent="0.3">
      <c r="A329" s="43" t="s">
        <v>2</v>
      </c>
      <c r="B329" s="123" t="s">
        <v>1012</v>
      </c>
      <c r="C329" s="134" t="str">
        <f>IF(VLOOKUP(B329,'Pivot Table'!$B$5:$G$2000,3,FALSE)=1,"Yes","No")</f>
        <v>Yes</v>
      </c>
      <c r="D329" s="170" t="str">
        <f t="shared" si="410"/>
        <v>Yes</v>
      </c>
      <c r="E329" s="170"/>
      <c r="F329" s="214">
        <v>41730</v>
      </c>
      <c r="G329" s="118" t="s">
        <v>1127</v>
      </c>
      <c r="H329" s="118" t="s">
        <v>1127</v>
      </c>
      <c r="I329" s="214"/>
      <c r="J329" s="170" t="s">
        <v>713</v>
      </c>
      <c r="K329" s="45" t="str">
        <f t="shared" si="396"/>
        <v>20</v>
      </c>
      <c r="L329" s="45" t="str">
        <f t="shared" si="397"/>
        <v>20X</v>
      </c>
      <c r="M329" s="106">
        <v>41883</v>
      </c>
      <c r="N329" s="252"/>
      <c r="O329" s="135" t="str">
        <f>IF(VLOOKUP(B329,'Pivot Table'!$B$5:$G$2000,2,FALSE)=1,"Yes","No")</f>
        <v>Yes</v>
      </c>
      <c r="P329" s="177" t="str">
        <f t="shared" si="398"/>
        <v>Yes</v>
      </c>
      <c r="Q329" s="177"/>
      <c r="R329" s="107">
        <v>41730</v>
      </c>
      <c r="S329" s="46" t="s">
        <v>1127</v>
      </c>
      <c r="T329" s="427"/>
      <c r="U329" s="177" t="s">
        <v>713</v>
      </c>
      <c r="V329" s="135" t="str">
        <f t="shared" si="399"/>
        <v>20</v>
      </c>
      <c r="W329" s="150" t="str">
        <f t="shared" si="400"/>
        <v>20X</v>
      </c>
      <c r="X329" s="427">
        <v>42278</v>
      </c>
      <c r="Y329" s="219"/>
      <c r="Z329" s="136" t="str">
        <f>IF(VLOOKUP(B329,'Pivot Table'!$B$5:$G$2000,5,FALSE)=1,"Yes","No")</f>
        <v>Yes</v>
      </c>
      <c r="AA329" s="136" t="str">
        <f>IF(VLOOKUP(B329,'Pivot Table'!$B$5:$G$2000,4,FALSE)=1,"Yes","No")</f>
        <v>No</v>
      </c>
      <c r="AB329" s="181" t="str">
        <f>IF(AC329="X","In Progress",IF(AG329="x","Yes"," "))</f>
        <v>Yes</v>
      </c>
      <c r="AC329" s="181"/>
      <c r="AD329" s="181"/>
      <c r="AE329" s="241" t="s">
        <v>1127</v>
      </c>
      <c r="AF329" s="362"/>
      <c r="AG329" s="181" t="s">
        <v>713</v>
      </c>
      <c r="AH329" s="133" t="str">
        <f t="shared" ref="AH329" si="554">A329&amp;AC329</f>
        <v>20</v>
      </c>
      <c r="AI329" s="151" t="str">
        <f t="shared" ref="AI329" si="555">A329&amp;AG329</f>
        <v>20X</v>
      </c>
      <c r="AJ329" s="281">
        <v>41974</v>
      </c>
      <c r="AK329" s="187" t="s">
        <v>1019</v>
      </c>
      <c r="AL329" s="634">
        <f t="shared" si="403"/>
        <v>1</v>
      </c>
      <c r="AM329" s="634">
        <f t="shared" si="404"/>
        <v>1</v>
      </c>
      <c r="AN329" s="635">
        <f t="shared" si="405"/>
        <v>1</v>
      </c>
      <c r="AO329" s="636">
        <f>SUM(AL329:AN329)</f>
        <v>3</v>
      </c>
      <c r="AP329" s="634">
        <f t="shared" si="406"/>
        <v>1</v>
      </c>
      <c r="AQ329" s="634">
        <f t="shared" si="407"/>
        <v>1</v>
      </c>
      <c r="AR329" s="634">
        <f t="shared" si="408"/>
        <v>1</v>
      </c>
      <c r="AS329" s="637">
        <f>SUM(AP329:AR329)</f>
        <v>3</v>
      </c>
      <c r="AT329" s="638" t="str">
        <f>IF(AO329=AS329,"F"," ")</f>
        <v>F</v>
      </c>
      <c r="AU329" s="634">
        <f t="shared" si="409"/>
        <v>0</v>
      </c>
      <c r="AV329" s="634">
        <f t="shared" si="415"/>
        <v>0</v>
      </c>
      <c r="AW329" s="675" t="s">
        <v>1127</v>
      </c>
      <c r="AX329" s="639" t="str">
        <f t="shared" si="416"/>
        <v>20Yes</v>
      </c>
      <c r="AY329" s="639" t="str">
        <f t="shared" si="417"/>
        <v>20Yes</v>
      </c>
      <c r="AZ329" s="639" t="str">
        <f t="shared" si="418"/>
        <v>20Yes</v>
      </c>
      <c r="BA329" s="634" t="str">
        <f t="shared" si="419"/>
        <v>20X</v>
      </c>
      <c r="BB329" s="634" t="str">
        <f t="shared" si="420"/>
        <v>20X</v>
      </c>
      <c r="BC329" s="634" t="str">
        <f t="shared" si="421"/>
        <v>20X</v>
      </c>
      <c r="BD329" s="640" t="str">
        <f t="shared" si="535"/>
        <v xml:space="preserve"> </v>
      </c>
      <c r="BE329" s="640" t="str">
        <f t="shared" si="536"/>
        <v xml:space="preserve"> </v>
      </c>
      <c r="BF329" s="640" t="str">
        <f t="shared" si="537"/>
        <v xml:space="preserve"> </v>
      </c>
      <c r="BG329" s="640" t="str">
        <f t="shared" si="538"/>
        <v xml:space="preserve"> </v>
      </c>
      <c r="BH329" s="640" t="str">
        <f t="shared" si="539"/>
        <v xml:space="preserve"> </v>
      </c>
      <c r="BI329" s="677" t="str">
        <f t="shared" si="540"/>
        <v xml:space="preserve"> </v>
      </c>
      <c r="BJ329" s="640" t="str">
        <f t="shared" si="541"/>
        <v xml:space="preserve"> </v>
      </c>
      <c r="BK329" s="305" t="str">
        <f t="shared" si="542"/>
        <v xml:space="preserve"> </v>
      </c>
      <c r="BL329" s="523" t="str">
        <f t="shared" si="422"/>
        <v>F</v>
      </c>
      <c r="BM329" s="640" t="str">
        <f t="shared" si="543"/>
        <v xml:space="preserve"> </v>
      </c>
      <c r="BN329" s="640" t="str">
        <f t="shared" si="544"/>
        <v xml:space="preserve"> </v>
      </c>
      <c r="BO329" s="640" t="str">
        <f t="shared" si="545"/>
        <v xml:space="preserve"> </v>
      </c>
      <c r="BP329" s="640" t="str">
        <f t="shared" si="546"/>
        <v xml:space="preserve"> </v>
      </c>
      <c r="BQ329" s="640" t="str">
        <f t="shared" si="547"/>
        <v xml:space="preserve"> </v>
      </c>
      <c r="BR329" s="634">
        <f t="shared" si="548"/>
        <v>0</v>
      </c>
      <c r="BS329" s="728"/>
      <c r="BT329" s="640" t="str">
        <f t="shared" si="549"/>
        <v xml:space="preserve"> </v>
      </c>
    </row>
    <row r="330" spans="1:72" s="47" customFormat="1" ht="15" customHeight="1" x14ac:dyDescent="0.3">
      <c r="A330" s="43" t="s">
        <v>2</v>
      </c>
      <c r="B330" s="123" t="s">
        <v>1684</v>
      </c>
      <c r="C330" s="134" t="str">
        <f>IF(VLOOKUP(B330,'Pivot Table'!$B$5:$G$2000,3,FALSE)=1,"Yes","No")</f>
        <v>Yes</v>
      </c>
      <c r="D330" s="170" t="str">
        <f t="shared" ref="D330" si="556">IF(E330="X","In Progress",IF(J330="x","Yes"," "))</f>
        <v>Yes</v>
      </c>
      <c r="E330" s="170"/>
      <c r="F330" s="214"/>
      <c r="G330" s="118" t="s">
        <v>1127</v>
      </c>
      <c r="H330" s="118" t="s">
        <v>1127</v>
      </c>
      <c r="I330" s="214"/>
      <c r="J330" s="170" t="s">
        <v>713</v>
      </c>
      <c r="K330" s="45" t="str">
        <f t="shared" ref="K330" si="557">A330&amp;E330</f>
        <v>20</v>
      </c>
      <c r="L330" s="45" t="str">
        <f t="shared" ref="L330" si="558">A330&amp;J330</f>
        <v>20X</v>
      </c>
      <c r="M330" s="106">
        <v>41913</v>
      </c>
      <c r="N330" s="252"/>
      <c r="O330" s="189" t="str">
        <f>IF(VLOOKUP(B330,'Pivot Table'!$B$5:$G$2000,2,FALSE)=1,"Yes","No")</f>
        <v>No</v>
      </c>
      <c r="P330" s="190" t="str">
        <f t="shared" ref="P330" si="559">IF(Q330="X","In Progress",IF(U330="x","Yes"," "))</f>
        <v xml:space="preserve"> </v>
      </c>
      <c r="Q330" s="190"/>
      <c r="R330" s="206"/>
      <c r="S330" s="191"/>
      <c r="T330" s="206"/>
      <c r="U330" s="190"/>
      <c r="V330" s="189" t="str">
        <f t="shared" ref="V330" si="560">A330&amp;Q330</f>
        <v>20</v>
      </c>
      <c r="W330" s="196" t="str">
        <f t="shared" ref="W330" si="561">A330&amp;U330</f>
        <v>20</v>
      </c>
      <c r="X330" s="191"/>
      <c r="Y330" s="404"/>
      <c r="Z330" s="192" t="str">
        <f>IF(VLOOKUP(B330,'Pivot Table'!$B$5:$G$2000,5,FALSE)=1,"Yes","No")</f>
        <v>No</v>
      </c>
      <c r="AA330" s="192" t="str">
        <f>IF(VLOOKUP(B330,'Pivot Table'!$B$5:$G$2000,4,FALSE)=1,"Yes","No")</f>
        <v>No</v>
      </c>
      <c r="AB330" s="190" t="str">
        <f>IF(AC330="X","In Progress",IF(AG330="x","Yes"," "))</f>
        <v xml:space="preserve"> </v>
      </c>
      <c r="AC330" s="190"/>
      <c r="AD330" s="190"/>
      <c r="AE330" s="191"/>
      <c r="AF330" s="206"/>
      <c r="AG330" s="190"/>
      <c r="AH330" s="189" t="str">
        <f t="shared" ref="AH330" si="562">A330&amp;AC330</f>
        <v>20</v>
      </c>
      <c r="AI330" s="196" t="str">
        <f t="shared" ref="AI330" si="563">A330&amp;AG330</f>
        <v>20</v>
      </c>
      <c r="AJ330" s="456"/>
      <c r="AK330" s="187" t="s">
        <v>1019</v>
      </c>
      <c r="AL330" s="634">
        <f t="shared" ref="AL330" si="564">IF(C330="yes",1,0)</f>
        <v>1</v>
      </c>
      <c r="AM330" s="634">
        <f t="shared" ref="AM330" si="565">IF(O330="yes",1,0)</f>
        <v>0</v>
      </c>
      <c r="AN330" s="635">
        <f t="shared" ref="AN330" si="566">IF(Z330="yes",1,IF(AA330="yes",1,0))</f>
        <v>0</v>
      </c>
      <c r="AO330" s="636">
        <f>SUM(AL330:AN330)</f>
        <v>1</v>
      </c>
      <c r="AP330" s="634">
        <f t="shared" ref="AP330" si="567">IF(J330="x",1,0)</f>
        <v>1</v>
      </c>
      <c r="AQ330" s="634">
        <f t="shared" ref="AQ330" si="568">IF(U330="x",1,0)</f>
        <v>0</v>
      </c>
      <c r="AR330" s="634">
        <f t="shared" ref="AR330" si="569">IF(AG330="x",1,0)</f>
        <v>0</v>
      </c>
      <c r="AS330" s="637">
        <f>SUM(AP330:AR330)</f>
        <v>1</v>
      </c>
      <c r="AT330" s="638" t="str">
        <f>IF(AO330=AS330,"F"," ")</f>
        <v>F</v>
      </c>
      <c r="AU330" s="634">
        <f t="shared" ref="AU330" si="570">IF(E330="x",1,0)</f>
        <v>0</v>
      </c>
      <c r="AV330" s="634">
        <f t="shared" ref="AV330" si="571">IF(Q330="x",1,0)</f>
        <v>0</v>
      </c>
      <c r="AW330" s="675" t="s">
        <v>1127</v>
      </c>
      <c r="AX330" s="639" t="str">
        <f t="shared" ref="AX330" si="572">A330&amp;C330</f>
        <v>20Yes</v>
      </c>
      <c r="AY330" s="639" t="str">
        <f t="shared" ref="AY330" si="573">A330&amp;O330</f>
        <v>20No</v>
      </c>
      <c r="AZ330" s="639" t="str">
        <f t="shared" ref="AZ330" si="574">A330&amp;Z330</f>
        <v>20No</v>
      </c>
      <c r="BA330" s="634" t="str">
        <f t="shared" ref="BA330" si="575">A330&amp;J330</f>
        <v>20X</v>
      </c>
      <c r="BB330" s="634" t="str">
        <f t="shared" ref="BB330" si="576">A330&amp;U330</f>
        <v>20</v>
      </c>
      <c r="BC330" s="634" t="str">
        <f t="shared" ref="BC330" si="577">A330&amp;AG330</f>
        <v>20</v>
      </c>
      <c r="BD330" s="640" t="str">
        <f t="shared" si="535"/>
        <v xml:space="preserve"> </v>
      </c>
      <c r="BE330" s="640" t="str">
        <f t="shared" si="536"/>
        <v xml:space="preserve"> </v>
      </c>
      <c r="BF330" s="640" t="str">
        <f t="shared" si="537"/>
        <v xml:space="preserve"> </v>
      </c>
      <c r="BG330" s="640" t="str">
        <f t="shared" si="538"/>
        <v xml:space="preserve"> </v>
      </c>
      <c r="BH330" s="640" t="str">
        <f t="shared" si="539"/>
        <v xml:space="preserve"> </v>
      </c>
      <c r="BI330" s="677" t="str">
        <f t="shared" si="540"/>
        <v xml:space="preserve"> </v>
      </c>
      <c r="BJ330" s="640" t="str">
        <f t="shared" si="541"/>
        <v xml:space="preserve"> </v>
      </c>
      <c r="BK330" s="305" t="str">
        <f t="shared" si="542"/>
        <v xml:space="preserve"> </v>
      </c>
      <c r="BL330" s="523" t="str">
        <f t="shared" si="422"/>
        <v>F</v>
      </c>
      <c r="BM330" s="640" t="str">
        <f t="shared" si="543"/>
        <v xml:space="preserve"> </v>
      </c>
      <c r="BN330" s="640" t="str">
        <f t="shared" si="544"/>
        <v xml:space="preserve"> </v>
      </c>
      <c r="BO330" s="640" t="str">
        <f t="shared" si="545"/>
        <v xml:space="preserve"> </v>
      </c>
      <c r="BP330" s="640" t="str">
        <f t="shared" si="546"/>
        <v xml:space="preserve"> </v>
      </c>
      <c r="BQ330" s="640" t="str">
        <f t="shared" si="547"/>
        <v xml:space="preserve"> </v>
      </c>
      <c r="BR330" s="634">
        <f t="shared" si="548"/>
        <v>0</v>
      </c>
      <c r="BS330" s="728"/>
      <c r="BT330" s="640" t="str">
        <f t="shared" si="549"/>
        <v xml:space="preserve"> </v>
      </c>
    </row>
    <row r="331" spans="1:72" s="47" customFormat="1" ht="15" customHeight="1" x14ac:dyDescent="0.3">
      <c r="A331" s="43" t="s">
        <v>2</v>
      </c>
      <c r="B331" s="123" t="s">
        <v>307</v>
      </c>
      <c r="C331" s="134" t="str">
        <f>IF(VLOOKUP(B331,'Pivot Table'!$B$5:$G$2000,3,FALSE)=1,"Yes","No")</f>
        <v>Yes</v>
      </c>
      <c r="D331" s="170" t="str">
        <f t="shared" si="410"/>
        <v>Yes</v>
      </c>
      <c r="E331" s="170"/>
      <c r="F331" s="170"/>
      <c r="G331" s="119" t="s">
        <v>1127</v>
      </c>
      <c r="H331" s="119" t="s">
        <v>1127</v>
      </c>
      <c r="I331" s="170"/>
      <c r="J331" s="170" t="s">
        <v>713</v>
      </c>
      <c r="K331" s="45" t="str">
        <f t="shared" si="396"/>
        <v>20</v>
      </c>
      <c r="L331" s="45" t="str">
        <f t="shared" si="397"/>
        <v>20X</v>
      </c>
      <c r="M331" s="106">
        <v>41671</v>
      </c>
      <c r="N331" s="252"/>
      <c r="O331" s="135" t="str">
        <f>IF(VLOOKUP(B331,'Pivot Table'!$B$5:$G$2000,2,FALSE)=1,"Yes","No")</f>
        <v>Yes</v>
      </c>
      <c r="P331" s="177" t="str">
        <f t="shared" si="398"/>
        <v>In Progress</v>
      </c>
      <c r="Q331" s="177" t="s">
        <v>713</v>
      </c>
      <c r="R331" s="107">
        <v>41699</v>
      </c>
      <c r="S331" s="46" t="s">
        <v>1127</v>
      </c>
      <c r="T331" s="427">
        <v>42644</v>
      </c>
      <c r="U331" s="177"/>
      <c r="V331" s="135" t="str">
        <f t="shared" si="399"/>
        <v>20X</v>
      </c>
      <c r="W331" s="150" t="str">
        <f t="shared" si="400"/>
        <v>20</v>
      </c>
      <c r="X331" s="427"/>
      <c r="Y331" s="219" t="s">
        <v>2046</v>
      </c>
      <c r="Z331" s="136" t="str">
        <f>IF(VLOOKUP(B331,'Pivot Table'!$B$5:$G$2000,5,FALSE)=1,"Yes","No")</f>
        <v>Yes</v>
      </c>
      <c r="AA331" s="136" t="str">
        <f>IF(VLOOKUP(B331,'Pivot Table'!$B$5:$G$2000,4,FALSE)=1,"Yes","No")</f>
        <v>No</v>
      </c>
      <c r="AB331" s="181" t="str">
        <f t="shared" si="517"/>
        <v>Yes</v>
      </c>
      <c r="AC331" s="181"/>
      <c r="AD331" s="181"/>
      <c r="AE331" s="241" t="s">
        <v>1127</v>
      </c>
      <c r="AF331" s="362"/>
      <c r="AG331" s="181" t="s">
        <v>713</v>
      </c>
      <c r="AH331" s="133" t="str">
        <f t="shared" si="401"/>
        <v>20</v>
      </c>
      <c r="AI331" s="151" t="str">
        <f t="shared" si="402"/>
        <v>20X</v>
      </c>
      <c r="AJ331" s="281">
        <v>41852</v>
      </c>
      <c r="AK331" s="187" t="s">
        <v>1026</v>
      </c>
      <c r="AL331" s="634">
        <f t="shared" si="403"/>
        <v>1</v>
      </c>
      <c r="AM331" s="634">
        <f t="shared" si="404"/>
        <v>1</v>
      </c>
      <c r="AN331" s="635">
        <f t="shared" si="405"/>
        <v>1</v>
      </c>
      <c r="AO331" s="636">
        <f t="shared" si="518"/>
        <v>3</v>
      </c>
      <c r="AP331" s="634">
        <f t="shared" si="406"/>
        <v>1</v>
      </c>
      <c r="AQ331" s="634">
        <f t="shared" si="407"/>
        <v>0</v>
      </c>
      <c r="AR331" s="634">
        <f t="shared" si="408"/>
        <v>1</v>
      </c>
      <c r="AS331" s="637">
        <f t="shared" si="519"/>
        <v>2</v>
      </c>
      <c r="AT331" s="638" t="str">
        <f t="shared" si="520"/>
        <v xml:space="preserve"> </v>
      </c>
      <c r="AU331" s="634">
        <f t="shared" si="409"/>
        <v>0</v>
      </c>
      <c r="AV331" s="634">
        <f t="shared" si="415"/>
        <v>1</v>
      </c>
      <c r="AW331" s="675" t="s">
        <v>1127</v>
      </c>
      <c r="AX331" s="639" t="str">
        <f t="shared" si="416"/>
        <v>20Yes</v>
      </c>
      <c r="AY331" s="639" t="str">
        <f t="shared" si="417"/>
        <v>20Yes</v>
      </c>
      <c r="AZ331" s="639" t="str">
        <f t="shared" si="418"/>
        <v>20Yes</v>
      </c>
      <c r="BA331" s="634" t="str">
        <f t="shared" si="419"/>
        <v>20X</v>
      </c>
      <c r="BB331" s="634" t="str">
        <f t="shared" si="420"/>
        <v>20</v>
      </c>
      <c r="BC331" s="634" t="str">
        <f t="shared" si="421"/>
        <v>20X</v>
      </c>
      <c r="BD331" s="640" t="str">
        <f t="shared" si="535"/>
        <v xml:space="preserve"> </v>
      </c>
      <c r="BE331" s="640" t="str">
        <f t="shared" si="536"/>
        <v xml:space="preserve"> </v>
      </c>
      <c r="BF331" s="640" t="str">
        <f t="shared" si="537"/>
        <v xml:space="preserve"> </v>
      </c>
      <c r="BG331" s="640" t="str">
        <f t="shared" si="538"/>
        <v xml:space="preserve"> </v>
      </c>
      <c r="BH331" s="640" t="str">
        <f t="shared" si="539"/>
        <v xml:space="preserve"> </v>
      </c>
      <c r="BI331" s="677" t="str">
        <f t="shared" si="540"/>
        <v xml:space="preserve"> </v>
      </c>
      <c r="BJ331" s="640" t="str">
        <f t="shared" si="541"/>
        <v xml:space="preserve"> </v>
      </c>
      <c r="BK331" s="305" t="str">
        <f t="shared" si="542"/>
        <v xml:space="preserve"> </v>
      </c>
      <c r="BL331" s="523" t="str">
        <f t="shared" si="422"/>
        <v>P</v>
      </c>
      <c r="BM331" s="640" t="str">
        <f t="shared" si="543"/>
        <v xml:space="preserve"> </v>
      </c>
      <c r="BN331" s="640" t="str">
        <f t="shared" si="544"/>
        <v xml:space="preserve"> </v>
      </c>
      <c r="BO331" s="640">
        <f t="shared" si="545"/>
        <v>42644</v>
      </c>
      <c r="BP331" s="640" t="str">
        <f t="shared" si="546"/>
        <v xml:space="preserve"> </v>
      </c>
      <c r="BQ331" s="640" t="str">
        <f t="shared" si="547"/>
        <v xml:space="preserve"> </v>
      </c>
      <c r="BR331" s="634">
        <f t="shared" si="548"/>
        <v>1</v>
      </c>
      <c r="BS331" s="728"/>
      <c r="BT331" s="640" t="str">
        <f t="shared" si="549"/>
        <v xml:space="preserve"> </v>
      </c>
    </row>
    <row r="332" spans="1:72" s="47" customFormat="1" ht="15" customHeight="1" x14ac:dyDescent="0.3">
      <c r="A332" s="43" t="s">
        <v>2</v>
      </c>
      <c r="B332" s="123" t="s">
        <v>308</v>
      </c>
      <c r="C332" s="134" t="str">
        <f>IF(VLOOKUP(B332,'Pivot Table'!$B$5:$G$2000,3,FALSE)=1,"Yes","No")</f>
        <v>Yes</v>
      </c>
      <c r="D332" s="170" t="str">
        <f t="shared" si="410"/>
        <v>Yes</v>
      </c>
      <c r="E332" s="170"/>
      <c r="F332" s="170"/>
      <c r="G332" s="119" t="s">
        <v>1127</v>
      </c>
      <c r="H332" s="119" t="s">
        <v>1127</v>
      </c>
      <c r="I332" s="170"/>
      <c r="J332" s="170" t="s">
        <v>713</v>
      </c>
      <c r="K332" s="45" t="str">
        <f t="shared" si="396"/>
        <v>20</v>
      </c>
      <c r="L332" s="45" t="str">
        <f t="shared" si="397"/>
        <v>20X</v>
      </c>
      <c r="M332" s="106">
        <v>41671</v>
      </c>
      <c r="N332" s="252"/>
      <c r="O332" s="135" t="str">
        <f>IF(VLOOKUP(B332,'Pivot Table'!$B$5:$G$2000,2,FALSE)=1,"Yes","No")</f>
        <v>Yes</v>
      </c>
      <c r="P332" s="177" t="str">
        <f t="shared" si="398"/>
        <v>In Progress</v>
      </c>
      <c r="Q332" s="177" t="s">
        <v>713</v>
      </c>
      <c r="R332" s="107">
        <v>41699</v>
      </c>
      <c r="S332" s="46" t="s">
        <v>1127</v>
      </c>
      <c r="T332" s="427">
        <v>42644</v>
      </c>
      <c r="U332" s="177"/>
      <c r="V332" s="135" t="str">
        <f t="shared" si="399"/>
        <v>20X</v>
      </c>
      <c r="W332" s="150" t="str">
        <f t="shared" si="400"/>
        <v>20</v>
      </c>
      <c r="X332" s="427"/>
      <c r="Y332" s="219" t="s">
        <v>2046</v>
      </c>
      <c r="Z332" s="136" t="str">
        <f>IF(VLOOKUP(B332,'Pivot Table'!$B$5:$G$2000,5,FALSE)=1,"Yes","No")</f>
        <v>Yes</v>
      </c>
      <c r="AA332" s="136" t="str">
        <f>IF(VLOOKUP(B332,'Pivot Table'!$B$5:$G$2000,4,FALSE)=1,"Yes","No")</f>
        <v>No</v>
      </c>
      <c r="AB332" s="181" t="str">
        <f t="shared" si="517"/>
        <v>Yes</v>
      </c>
      <c r="AC332" s="181"/>
      <c r="AD332" s="181"/>
      <c r="AE332" s="127" t="s">
        <v>1127</v>
      </c>
      <c r="AF332" s="185"/>
      <c r="AG332" s="181" t="s">
        <v>713</v>
      </c>
      <c r="AH332" s="133" t="str">
        <f t="shared" si="401"/>
        <v>20</v>
      </c>
      <c r="AI332" s="151" t="str">
        <f t="shared" si="402"/>
        <v>20X</v>
      </c>
      <c r="AJ332" s="281">
        <v>41518</v>
      </c>
      <c r="AK332" s="650"/>
      <c r="AL332" s="634">
        <f t="shared" si="403"/>
        <v>1</v>
      </c>
      <c r="AM332" s="634">
        <f t="shared" si="404"/>
        <v>1</v>
      </c>
      <c r="AN332" s="635">
        <f t="shared" si="405"/>
        <v>1</v>
      </c>
      <c r="AO332" s="636">
        <f t="shared" si="518"/>
        <v>3</v>
      </c>
      <c r="AP332" s="634">
        <f t="shared" si="406"/>
        <v>1</v>
      </c>
      <c r="AQ332" s="634">
        <f t="shared" si="407"/>
        <v>0</v>
      </c>
      <c r="AR332" s="634">
        <f t="shared" si="408"/>
        <v>1</v>
      </c>
      <c r="AS332" s="637">
        <f t="shared" si="519"/>
        <v>2</v>
      </c>
      <c r="AT332" s="638" t="str">
        <f t="shared" si="520"/>
        <v xml:space="preserve"> </v>
      </c>
      <c r="AU332" s="634">
        <f t="shared" si="409"/>
        <v>0</v>
      </c>
      <c r="AV332" s="634">
        <f t="shared" si="415"/>
        <v>1</v>
      </c>
      <c r="AW332" s="675" t="s">
        <v>1127</v>
      </c>
      <c r="AX332" s="639" t="str">
        <f t="shared" si="416"/>
        <v>20Yes</v>
      </c>
      <c r="AY332" s="639" t="str">
        <f t="shared" si="417"/>
        <v>20Yes</v>
      </c>
      <c r="AZ332" s="639" t="str">
        <f t="shared" si="418"/>
        <v>20Yes</v>
      </c>
      <c r="BA332" s="634" t="str">
        <f t="shared" si="419"/>
        <v>20X</v>
      </c>
      <c r="BB332" s="634" t="str">
        <f t="shared" si="420"/>
        <v>20</v>
      </c>
      <c r="BC332" s="634" t="str">
        <f t="shared" si="421"/>
        <v>20X</v>
      </c>
      <c r="BD332" s="640" t="str">
        <f t="shared" si="535"/>
        <v xml:space="preserve"> </v>
      </c>
      <c r="BE332" s="640" t="str">
        <f t="shared" si="536"/>
        <v xml:space="preserve"> </v>
      </c>
      <c r="BF332" s="640" t="str">
        <f t="shared" si="537"/>
        <v xml:space="preserve"> </v>
      </c>
      <c r="BG332" s="640" t="str">
        <f t="shared" si="538"/>
        <v xml:space="preserve"> </v>
      </c>
      <c r="BH332" s="640" t="str">
        <f t="shared" si="539"/>
        <v xml:space="preserve"> </v>
      </c>
      <c r="BI332" s="677" t="str">
        <f t="shared" si="540"/>
        <v xml:space="preserve"> </v>
      </c>
      <c r="BJ332" s="640" t="str">
        <f t="shared" si="541"/>
        <v xml:space="preserve"> </v>
      </c>
      <c r="BK332" s="305" t="str">
        <f t="shared" si="542"/>
        <v xml:space="preserve"> </v>
      </c>
      <c r="BL332" s="523" t="str">
        <f t="shared" si="422"/>
        <v>P</v>
      </c>
      <c r="BM332" s="640" t="str">
        <f t="shared" si="543"/>
        <v xml:space="preserve"> </v>
      </c>
      <c r="BN332" s="640" t="str">
        <f t="shared" si="544"/>
        <v xml:space="preserve"> </v>
      </c>
      <c r="BO332" s="640">
        <f t="shared" si="545"/>
        <v>42644</v>
      </c>
      <c r="BP332" s="640" t="str">
        <f t="shared" si="546"/>
        <v xml:space="preserve"> </v>
      </c>
      <c r="BQ332" s="640" t="str">
        <f t="shared" si="547"/>
        <v xml:space="preserve"> </v>
      </c>
      <c r="BR332" s="634">
        <f t="shared" si="548"/>
        <v>1</v>
      </c>
      <c r="BS332" s="728"/>
      <c r="BT332" s="640" t="str">
        <f t="shared" si="549"/>
        <v xml:space="preserve"> </v>
      </c>
    </row>
    <row r="333" spans="1:72" s="47" customFormat="1" ht="15" customHeight="1" x14ac:dyDescent="0.3">
      <c r="A333" s="43" t="s">
        <v>2</v>
      </c>
      <c r="B333" s="123" t="s">
        <v>309</v>
      </c>
      <c r="C333" s="134" t="str">
        <f>IF(VLOOKUP(B333,'Pivot Table'!$B$5:$G$2000,3,FALSE)=1,"Yes","No")</f>
        <v>Yes</v>
      </c>
      <c r="D333" s="170" t="str">
        <f t="shared" si="410"/>
        <v>Yes</v>
      </c>
      <c r="E333" s="170"/>
      <c r="F333" s="214">
        <v>41791</v>
      </c>
      <c r="G333" s="44" t="s">
        <v>1127</v>
      </c>
      <c r="H333" s="118" t="s">
        <v>1127</v>
      </c>
      <c r="I333" s="214"/>
      <c r="J333" s="170" t="s">
        <v>713</v>
      </c>
      <c r="K333" s="45" t="str">
        <f t="shared" si="396"/>
        <v>20</v>
      </c>
      <c r="L333" s="45" t="str">
        <f t="shared" si="397"/>
        <v>20X</v>
      </c>
      <c r="M333" s="106">
        <v>41852</v>
      </c>
      <c r="N333" s="252"/>
      <c r="O333" s="135" t="str">
        <f>IF(VLOOKUP(B333,'Pivot Table'!$B$5:$G$2000,2,FALSE)=1,"Yes","No")</f>
        <v>Yes</v>
      </c>
      <c r="P333" s="177" t="str">
        <f t="shared" si="398"/>
        <v>Yes</v>
      </c>
      <c r="Q333" s="177"/>
      <c r="R333" s="107">
        <v>41791</v>
      </c>
      <c r="S333" s="46" t="s">
        <v>1127</v>
      </c>
      <c r="T333" s="107"/>
      <c r="U333" s="177" t="s">
        <v>713</v>
      </c>
      <c r="V333" s="135" t="str">
        <f t="shared" si="399"/>
        <v>20</v>
      </c>
      <c r="W333" s="150" t="str">
        <f t="shared" si="400"/>
        <v>20X</v>
      </c>
      <c r="X333" s="107">
        <v>41852</v>
      </c>
      <c r="Y333" s="219"/>
      <c r="Z333" s="136" t="str">
        <f>IF(VLOOKUP(B333,'Pivot Table'!$B$5:$G$2000,5,FALSE)=1,"Yes","No")</f>
        <v>Yes</v>
      </c>
      <c r="AA333" s="136" t="str">
        <f>IF(VLOOKUP(B333,'Pivot Table'!$B$5:$G$2000,4,FALSE)=1,"Yes","No")</f>
        <v>No</v>
      </c>
      <c r="AB333" s="181" t="str">
        <f t="shared" si="517"/>
        <v>Yes</v>
      </c>
      <c r="AC333" s="181"/>
      <c r="AD333" s="181"/>
      <c r="AE333" s="241" t="s">
        <v>1127</v>
      </c>
      <c r="AF333" s="362"/>
      <c r="AG333" s="185" t="s">
        <v>713</v>
      </c>
      <c r="AH333" s="133" t="str">
        <f t="shared" si="401"/>
        <v>20</v>
      </c>
      <c r="AI333" s="151" t="str">
        <f t="shared" si="402"/>
        <v>20X</v>
      </c>
      <c r="AJ333" s="281">
        <v>41974</v>
      </c>
      <c r="AK333" s="187" t="s">
        <v>1019</v>
      </c>
      <c r="AL333" s="634">
        <f t="shared" si="403"/>
        <v>1</v>
      </c>
      <c r="AM333" s="634">
        <f t="shared" si="404"/>
        <v>1</v>
      </c>
      <c r="AN333" s="635">
        <f t="shared" si="405"/>
        <v>1</v>
      </c>
      <c r="AO333" s="636">
        <f t="shared" si="518"/>
        <v>3</v>
      </c>
      <c r="AP333" s="634">
        <f t="shared" si="406"/>
        <v>1</v>
      </c>
      <c r="AQ333" s="634">
        <f t="shared" si="407"/>
        <v>1</v>
      </c>
      <c r="AR333" s="634">
        <f t="shared" si="408"/>
        <v>1</v>
      </c>
      <c r="AS333" s="637">
        <f t="shared" si="519"/>
        <v>3</v>
      </c>
      <c r="AT333" s="638" t="str">
        <f t="shared" si="520"/>
        <v>F</v>
      </c>
      <c r="AU333" s="634">
        <f t="shared" si="409"/>
        <v>0</v>
      </c>
      <c r="AV333" s="634">
        <f t="shared" si="415"/>
        <v>0</v>
      </c>
      <c r="AW333" s="675" t="s">
        <v>1127</v>
      </c>
      <c r="AX333" s="639" t="str">
        <f t="shared" si="416"/>
        <v>20Yes</v>
      </c>
      <c r="AY333" s="639" t="str">
        <f t="shared" si="417"/>
        <v>20Yes</v>
      </c>
      <c r="AZ333" s="639" t="str">
        <f t="shared" si="418"/>
        <v>20Yes</v>
      </c>
      <c r="BA333" s="634" t="str">
        <f t="shared" si="419"/>
        <v>20X</v>
      </c>
      <c r="BB333" s="634" t="str">
        <f t="shared" si="420"/>
        <v>20X</v>
      </c>
      <c r="BC333" s="634" t="str">
        <f t="shared" si="421"/>
        <v>20X</v>
      </c>
      <c r="BD333" s="640" t="str">
        <f t="shared" si="535"/>
        <v xml:space="preserve"> </v>
      </c>
      <c r="BE333" s="640" t="str">
        <f t="shared" si="536"/>
        <v xml:space="preserve"> </v>
      </c>
      <c r="BF333" s="640" t="str">
        <f t="shared" si="537"/>
        <v xml:space="preserve"> </v>
      </c>
      <c r="BG333" s="640" t="str">
        <f t="shared" si="538"/>
        <v xml:space="preserve"> </v>
      </c>
      <c r="BH333" s="640" t="str">
        <f t="shared" si="539"/>
        <v xml:space="preserve"> </v>
      </c>
      <c r="BI333" s="677" t="str">
        <f t="shared" si="540"/>
        <v xml:space="preserve"> </v>
      </c>
      <c r="BJ333" s="640" t="str">
        <f t="shared" si="541"/>
        <v xml:space="preserve"> </v>
      </c>
      <c r="BK333" s="305" t="str">
        <f t="shared" si="542"/>
        <v xml:space="preserve"> </v>
      </c>
      <c r="BL333" s="523" t="str">
        <f t="shared" si="422"/>
        <v>F</v>
      </c>
      <c r="BM333" s="640" t="str">
        <f t="shared" si="543"/>
        <v xml:space="preserve"> </v>
      </c>
      <c r="BN333" s="640" t="str">
        <f t="shared" si="544"/>
        <v xml:space="preserve"> </v>
      </c>
      <c r="BO333" s="640" t="str">
        <f t="shared" si="545"/>
        <v xml:space="preserve"> </v>
      </c>
      <c r="BP333" s="640" t="str">
        <f t="shared" si="546"/>
        <v xml:space="preserve"> </v>
      </c>
      <c r="BQ333" s="640" t="str">
        <f t="shared" si="547"/>
        <v xml:space="preserve"> </v>
      </c>
      <c r="BR333" s="634">
        <f t="shared" si="548"/>
        <v>0</v>
      </c>
      <c r="BS333" s="728"/>
      <c r="BT333" s="640" t="str">
        <f t="shared" si="549"/>
        <v xml:space="preserve"> </v>
      </c>
    </row>
    <row r="334" spans="1:72" s="47" customFormat="1" ht="15" customHeight="1" x14ac:dyDescent="0.3">
      <c r="A334" s="43" t="s">
        <v>2</v>
      </c>
      <c r="B334" s="123" t="s">
        <v>310</v>
      </c>
      <c r="C334" s="134" t="str">
        <f>IF(VLOOKUP(B334,'Pivot Table'!$B$5:$G$2000,3,FALSE)=1,"Yes","No")</f>
        <v>Yes</v>
      </c>
      <c r="D334" s="170" t="str">
        <f t="shared" ref="D334:D354" si="578">IF(E334="X","In Progress",IF(J334="x","Yes"," "))</f>
        <v>Yes</v>
      </c>
      <c r="E334" s="170"/>
      <c r="F334" s="214">
        <v>41791</v>
      </c>
      <c r="G334" s="44" t="s">
        <v>1127</v>
      </c>
      <c r="H334" s="118" t="s">
        <v>1127</v>
      </c>
      <c r="I334" s="214"/>
      <c r="J334" s="170" t="s">
        <v>713</v>
      </c>
      <c r="K334" s="45" t="str">
        <f t="shared" ref="K334:K416" si="579">A334&amp;E334</f>
        <v>20</v>
      </c>
      <c r="L334" s="45" t="str">
        <f t="shared" ref="L334:L416" si="580">A334&amp;J334</f>
        <v>20X</v>
      </c>
      <c r="M334" s="106">
        <v>41852</v>
      </c>
      <c r="N334" s="252"/>
      <c r="O334" s="135" t="str">
        <f>IF(VLOOKUP(B334,'Pivot Table'!$B$5:$G$2000,2,FALSE)=1,"Yes","No")</f>
        <v>Yes</v>
      </c>
      <c r="P334" s="177" t="str">
        <f t="shared" ref="P334:P416" si="581">IF(Q334="X","In Progress",IF(U334="x","Yes"," "))</f>
        <v>Yes</v>
      </c>
      <c r="Q334" s="177"/>
      <c r="R334" s="107">
        <v>41791</v>
      </c>
      <c r="S334" s="46" t="s">
        <v>1127</v>
      </c>
      <c r="T334" s="107"/>
      <c r="U334" s="177" t="s">
        <v>713</v>
      </c>
      <c r="V334" s="135" t="str">
        <f t="shared" ref="V334:V416" si="582">A334&amp;Q334</f>
        <v>20</v>
      </c>
      <c r="W334" s="150" t="str">
        <f t="shared" ref="W334:W416" si="583">A334&amp;U334</f>
        <v>20X</v>
      </c>
      <c r="X334" s="107">
        <v>41852</v>
      </c>
      <c r="Y334" s="219"/>
      <c r="Z334" s="136" t="str">
        <f>IF(VLOOKUP(B334,'Pivot Table'!$B$5:$G$2000,5,FALSE)=1,"Yes","No")</f>
        <v>Yes</v>
      </c>
      <c r="AA334" s="136" t="str">
        <f>IF(VLOOKUP(B334,'Pivot Table'!$B$5:$G$2000,4,FALSE)=1,"Yes","No")</f>
        <v>No</v>
      </c>
      <c r="AB334" s="181" t="str">
        <f t="shared" ref="AB334:AB389" si="584">IF(AC334="X","In Progress",IF(AG334="x","Yes"," "))</f>
        <v>Yes</v>
      </c>
      <c r="AC334" s="181"/>
      <c r="AD334" s="181"/>
      <c r="AE334" s="241" t="s">
        <v>1127</v>
      </c>
      <c r="AF334" s="273"/>
      <c r="AG334" s="181" t="s">
        <v>713</v>
      </c>
      <c r="AH334" s="133" t="str">
        <f t="shared" ref="AH334:AH416" si="585">A334&amp;AC334</f>
        <v>20</v>
      </c>
      <c r="AI334" s="151" t="str">
        <f t="shared" ref="AI334:AI416" si="586">A334&amp;AG334</f>
        <v>20X</v>
      </c>
      <c r="AJ334" s="460">
        <v>41913</v>
      </c>
      <c r="AK334" s="187" t="s">
        <v>1019</v>
      </c>
      <c r="AL334" s="634">
        <f t="shared" ref="AL334:AL416" si="587">IF(C334="yes",1,0)</f>
        <v>1</v>
      </c>
      <c r="AM334" s="634">
        <f t="shared" ref="AM334:AM416" si="588">IF(O334="yes",1,0)</f>
        <v>1</v>
      </c>
      <c r="AN334" s="635">
        <f t="shared" ref="AN334:AN416" si="589">IF(Z334="yes",1,IF(AA334="yes",1,0))</f>
        <v>1</v>
      </c>
      <c r="AO334" s="636">
        <f t="shared" si="518"/>
        <v>3</v>
      </c>
      <c r="AP334" s="634">
        <f t="shared" ref="AP334:AP416" si="590">IF(J334="x",1,0)</f>
        <v>1</v>
      </c>
      <c r="AQ334" s="634">
        <f t="shared" ref="AQ334:AQ416" si="591">IF(U334="x",1,0)</f>
        <v>1</v>
      </c>
      <c r="AR334" s="634">
        <f t="shared" ref="AR334:AR416" si="592">IF(AG334="x",1,0)</f>
        <v>1</v>
      </c>
      <c r="AS334" s="637">
        <f t="shared" si="519"/>
        <v>3</v>
      </c>
      <c r="AT334" s="638" t="str">
        <f t="shared" si="520"/>
        <v>F</v>
      </c>
      <c r="AU334" s="634">
        <f t="shared" ref="AU334:AU416" si="593">IF(E334="x",1,0)</f>
        <v>0</v>
      </c>
      <c r="AV334" s="634">
        <f t="shared" si="415"/>
        <v>0</v>
      </c>
      <c r="AW334" s="675" t="s">
        <v>1127</v>
      </c>
      <c r="AX334" s="639" t="str">
        <f t="shared" si="416"/>
        <v>20Yes</v>
      </c>
      <c r="AY334" s="639" t="str">
        <f t="shared" si="417"/>
        <v>20Yes</v>
      </c>
      <c r="AZ334" s="639" t="str">
        <f t="shared" si="418"/>
        <v>20Yes</v>
      </c>
      <c r="BA334" s="634" t="str">
        <f t="shared" si="419"/>
        <v>20X</v>
      </c>
      <c r="BB334" s="634" t="str">
        <f t="shared" si="420"/>
        <v>20X</v>
      </c>
      <c r="BC334" s="634" t="str">
        <f t="shared" si="421"/>
        <v>20X</v>
      </c>
      <c r="BD334" s="640" t="str">
        <f t="shared" si="535"/>
        <v xml:space="preserve"> </v>
      </c>
      <c r="BE334" s="640" t="str">
        <f t="shared" si="536"/>
        <v xml:space="preserve"> </v>
      </c>
      <c r="BF334" s="640" t="str">
        <f t="shared" si="537"/>
        <v xml:space="preserve"> </v>
      </c>
      <c r="BG334" s="640" t="str">
        <f t="shared" si="538"/>
        <v xml:space="preserve"> </v>
      </c>
      <c r="BH334" s="640" t="str">
        <f t="shared" si="539"/>
        <v xml:space="preserve"> </v>
      </c>
      <c r="BI334" s="677" t="str">
        <f t="shared" si="540"/>
        <v xml:space="preserve"> </v>
      </c>
      <c r="BJ334" s="640" t="str">
        <f t="shared" si="541"/>
        <v xml:space="preserve"> </v>
      </c>
      <c r="BK334" s="305" t="str">
        <f t="shared" si="542"/>
        <v xml:space="preserve"> </v>
      </c>
      <c r="BL334" s="523" t="str">
        <f t="shared" si="422"/>
        <v>F</v>
      </c>
      <c r="BM334" s="640" t="str">
        <f t="shared" si="543"/>
        <v xml:space="preserve"> </v>
      </c>
      <c r="BN334" s="640" t="str">
        <f t="shared" si="544"/>
        <v xml:space="preserve"> </v>
      </c>
      <c r="BO334" s="640" t="str">
        <f t="shared" si="545"/>
        <v xml:space="preserve"> </v>
      </c>
      <c r="BP334" s="640" t="str">
        <f t="shared" si="546"/>
        <v xml:space="preserve"> </v>
      </c>
      <c r="BQ334" s="640" t="str">
        <f t="shared" si="547"/>
        <v xml:space="preserve"> </v>
      </c>
      <c r="BR334" s="634">
        <f t="shared" si="548"/>
        <v>0</v>
      </c>
      <c r="BS334" s="728"/>
      <c r="BT334" s="640" t="str">
        <f t="shared" si="549"/>
        <v xml:space="preserve"> </v>
      </c>
    </row>
    <row r="335" spans="1:72" s="47" customFormat="1" ht="15" customHeight="1" x14ac:dyDescent="0.3">
      <c r="A335" s="43" t="s">
        <v>2</v>
      </c>
      <c r="B335" s="123" t="s">
        <v>311</v>
      </c>
      <c r="C335" s="134" t="str">
        <f>IF(VLOOKUP(B335,'Pivot Table'!$B$5:$G$2000,3,FALSE)=1,"Yes","No")</f>
        <v>Yes</v>
      </c>
      <c r="D335" s="170" t="str">
        <f t="shared" si="578"/>
        <v>Yes</v>
      </c>
      <c r="E335" s="170"/>
      <c r="F335" s="170"/>
      <c r="G335" s="44" t="s">
        <v>1127</v>
      </c>
      <c r="H335" s="44" t="s">
        <v>1127</v>
      </c>
      <c r="I335" s="214"/>
      <c r="J335" s="170" t="s">
        <v>713</v>
      </c>
      <c r="K335" s="45" t="str">
        <f t="shared" si="579"/>
        <v>20</v>
      </c>
      <c r="L335" s="45" t="str">
        <f t="shared" si="580"/>
        <v>20X</v>
      </c>
      <c r="M335" s="106">
        <v>42005</v>
      </c>
      <c r="N335" s="252"/>
      <c r="O335" s="135" t="str">
        <f>IF(VLOOKUP(B335,'Pivot Table'!$B$5:$G$2000,2,FALSE)=1,"Yes","No")</f>
        <v>Yes</v>
      </c>
      <c r="P335" s="399" t="str">
        <f t="shared" si="581"/>
        <v>Yes</v>
      </c>
      <c r="Q335" s="177"/>
      <c r="R335" s="177"/>
      <c r="S335" s="46" t="s">
        <v>1127</v>
      </c>
      <c r="T335" s="107"/>
      <c r="U335" s="177" t="s">
        <v>713</v>
      </c>
      <c r="V335" s="135" t="str">
        <f t="shared" si="582"/>
        <v>20</v>
      </c>
      <c r="W335" s="150" t="str">
        <f t="shared" si="583"/>
        <v>20X</v>
      </c>
      <c r="X335" s="107">
        <v>42005</v>
      </c>
      <c r="Y335" s="219"/>
      <c r="Z335" s="136" t="str">
        <f>IF(VLOOKUP(B335,'Pivot Table'!$B$5:$G$2000,5,FALSE)=1,"Yes","No")</f>
        <v>Yes</v>
      </c>
      <c r="AA335" s="136" t="str">
        <f>IF(VLOOKUP(B335,'Pivot Table'!$B$5:$G$2000,4,FALSE)=1,"Yes","No")</f>
        <v>No</v>
      </c>
      <c r="AB335" s="181" t="str">
        <f t="shared" si="584"/>
        <v>Yes</v>
      </c>
      <c r="AC335" s="181"/>
      <c r="AD335" s="181"/>
      <c r="AE335" s="241" t="s">
        <v>1127</v>
      </c>
      <c r="AF335" s="362"/>
      <c r="AG335" s="181" t="s">
        <v>713</v>
      </c>
      <c r="AH335" s="133" t="str">
        <f t="shared" si="585"/>
        <v>20</v>
      </c>
      <c r="AI335" s="151" t="str">
        <f t="shared" si="586"/>
        <v>20X</v>
      </c>
      <c r="AJ335" s="281">
        <v>41974</v>
      </c>
      <c r="AK335" s="187" t="s">
        <v>1024</v>
      </c>
      <c r="AL335" s="634">
        <f t="shared" si="587"/>
        <v>1</v>
      </c>
      <c r="AM335" s="634">
        <f t="shared" si="588"/>
        <v>1</v>
      </c>
      <c r="AN335" s="635">
        <f t="shared" si="589"/>
        <v>1</v>
      </c>
      <c r="AO335" s="636">
        <f t="shared" si="518"/>
        <v>3</v>
      </c>
      <c r="AP335" s="634">
        <f t="shared" si="590"/>
        <v>1</v>
      </c>
      <c r="AQ335" s="634">
        <f t="shared" si="591"/>
        <v>1</v>
      </c>
      <c r="AR335" s="634">
        <f t="shared" si="592"/>
        <v>1</v>
      </c>
      <c r="AS335" s="637">
        <f t="shared" si="519"/>
        <v>3</v>
      </c>
      <c r="AT335" s="638" t="str">
        <f t="shared" si="520"/>
        <v>F</v>
      </c>
      <c r="AU335" s="634">
        <f t="shared" si="593"/>
        <v>0</v>
      </c>
      <c r="AV335" s="634">
        <f t="shared" si="415"/>
        <v>0</v>
      </c>
      <c r="AW335" s="675" t="s">
        <v>1127</v>
      </c>
      <c r="AX335" s="639" t="str">
        <f t="shared" si="416"/>
        <v>20Yes</v>
      </c>
      <c r="AY335" s="639" t="str">
        <f t="shared" si="417"/>
        <v>20Yes</v>
      </c>
      <c r="AZ335" s="639" t="str">
        <f t="shared" si="418"/>
        <v>20Yes</v>
      </c>
      <c r="BA335" s="634" t="str">
        <f t="shared" si="419"/>
        <v>20X</v>
      </c>
      <c r="BB335" s="634" t="str">
        <f t="shared" si="420"/>
        <v>20X</v>
      </c>
      <c r="BC335" s="634" t="str">
        <f t="shared" si="421"/>
        <v>20X</v>
      </c>
      <c r="BD335" s="640" t="str">
        <f t="shared" si="535"/>
        <v xml:space="preserve"> </v>
      </c>
      <c r="BE335" s="640" t="str">
        <f t="shared" si="536"/>
        <v xml:space="preserve"> </v>
      </c>
      <c r="BF335" s="640" t="str">
        <f t="shared" si="537"/>
        <v xml:space="preserve"> </v>
      </c>
      <c r="BG335" s="640" t="str">
        <f t="shared" si="538"/>
        <v xml:space="preserve"> </v>
      </c>
      <c r="BH335" s="640" t="str">
        <f t="shared" si="539"/>
        <v xml:space="preserve"> </v>
      </c>
      <c r="BI335" s="677" t="str">
        <f t="shared" si="540"/>
        <v xml:space="preserve"> </v>
      </c>
      <c r="BJ335" s="640" t="str">
        <f t="shared" si="541"/>
        <v xml:space="preserve"> </v>
      </c>
      <c r="BK335" s="305" t="str">
        <f t="shared" si="542"/>
        <v xml:space="preserve"> </v>
      </c>
      <c r="BL335" s="523" t="str">
        <f t="shared" si="422"/>
        <v>F</v>
      </c>
      <c r="BM335" s="640" t="str">
        <f t="shared" si="543"/>
        <v xml:space="preserve"> </v>
      </c>
      <c r="BN335" s="640" t="str">
        <f t="shared" si="544"/>
        <v xml:space="preserve"> </v>
      </c>
      <c r="BO335" s="640" t="str">
        <f t="shared" si="545"/>
        <v xml:space="preserve"> </v>
      </c>
      <c r="BP335" s="640" t="str">
        <f t="shared" si="546"/>
        <v xml:space="preserve"> </v>
      </c>
      <c r="BQ335" s="640" t="str">
        <f t="shared" si="547"/>
        <v xml:space="preserve"> </v>
      </c>
      <c r="BR335" s="634">
        <f t="shared" si="548"/>
        <v>0</v>
      </c>
      <c r="BS335" s="728"/>
      <c r="BT335" s="640" t="str">
        <f t="shared" si="549"/>
        <v xml:space="preserve"> </v>
      </c>
    </row>
    <row r="336" spans="1:72" s="47" customFormat="1" ht="15" customHeight="1" x14ac:dyDescent="0.3">
      <c r="A336" s="43" t="s">
        <v>2</v>
      </c>
      <c r="B336" s="478" t="s">
        <v>312</v>
      </c>
      <c r="C336" s="134" t="str">
        <f>IF(VLOOKUP(B336,'Pivot Table'!$B$5:$G$2000,3,FALSE)=1,"Yes","No")</f>
        <v>Yes</v>
      </c>
      <c r="D336" s="170" t="str">
        <f t="shared" si="578"/>
        <v>Yes</v>
      </c>
      <c r="E336" s="170"/>
      <c r="F336" s="214"/>
      <c r="G336" s="118" t="s">
        <v>1127</v>
      </c>
      <c r="H336" s="44" t="s">
        <v>1127</v>
      </c>
      <c r="I336" s="214"/>
      <c r="J336" s="170" t="s">
        <v>713</v>
      </c>
      <c r="K336" s="45" t="str">
        <f t="shared" si="579"/>
        <v>20</v>
      </c>
      <c r="L336" s="45" t="str">
        <f t="shared" si="580"/>
        <v>20X</v>
      </c>
      <c r="M336" s="214">
        <v>41821</v>
      </c>
      <c r="N336" s="186" t="s">
        <v>1129</v>
      </c>
      <c r="O336" s="400" t="str">
        <f>IF(VLOOKUP(B336,'Pivot Table'!$B$5:$G$2000,2,FALSE)=1,"Yes","No")</f>
        <v>Yes</v>
      </c>
      <c r="P336" s="399" t="str">
        <f t="shared" si="581"/>
        <v>Yes</v>
      </c>
      <c r="Q336" s="399"/>
      <c r="R336" s="399"/>
      <c r="S336" s="266" t="s">
        <v>1127</v>
      </c>
      <c r="T336" s="399"/>
      <c r="U336" s="399" t="s">
        <v>713</v>
      </c>
      <c r="V336" s="400" t="str">
        <f t="shared" si="582"/>
        <v>20</v>
      </c>
      <c r="W336" s="401" t="str">
        <f t="shared" si="583"/>
        <v>20X</v>
      </c>
      <c r="X336" s="427">
        <v>41821</v>
      </c>
      <c r="Y336" s="406"/>
      <c r="Z336" s="136" t="str">
        <f>IF(VLOOKUP(B336,'Pivot Table'!$B$5:$G$2000,5,FALSE)=1,"Yes","No")</f>
        <v>Yes</v>
      </c>
      <c r="AA336" s="136" t="str">
        <f>IF(VLOOKUP(B336,'Pivot Table'!$B$5:$G$2000,4,FALSE)=1,"Yes","No")</f>
        <v>No</v>
      </c>
      <c r="AB336" s="181" t="str">
        <f t="shared" si="584"/>
        <v>Yes</v>
      </c>
      <c r="AC336" s="181"/>
      <c r="AD336" s="181"/>
      <c r="AE336" s="241" t="s">
        <v>1127</v>
      </c>
      <c r="AF336" s="127"/>
      <c r="AG336" s="185" t="s">
        <v>713</v>
      </c>
      <c r="AH336" s="133" t="str">
        <f t="shared" si="585"/>
        <v>20</v>
      </c>
      <c r="AI336" s="151" t="str">
        <f t="shared" si="586"/>
        <v>20X</v>
      </c>
      <c r="AJ336" s="460">
        <v>41913</v>
      </c>
      <c r="AK336" s="654" t="s">
        <v>1129</v>
      </c>
      <c r="AL336" s="634">
        <f t="shared" si="587"/>
        <v>1</v>
      </c>
      <c r="AM336" s="634">
        <f t="shared" si="588"/>
        <v>1</v>
      </c>
      <c r="AN336" s="635">
        <f t="shared" si="589"/>
        <v>1</v>
      </c>
      <c r="AO336" s="636">
        <f t="shared" si="518"/>
        <v>3</v>
      </c>
      <c r="AP336" s="634">
        <f t="shared" si="590"/>
        <v>1</v>
      </c>
      <c r="AQ336" s="634">
        <f t="shared" si="591"/>
        <v>1</v>
      </c>
      <c r="AR336" s="634">
        <f t="shared" si="592"/>
        <v>1</v>
      </c>
      <c r="AS336" s="637">
        <f t="shared" si="519"/>
        <v>3</v>
      </c>
      <c r="AT336" s="638" t="str">
        <f t="shared" si="520"/>
        <v>F</v>
      </c>
      <c r="AU336" s="634">
        <f t="shared" si="593"/>
        <v>0</v>
      </c>
      <c r="AV336" s="634">
        <f t="shared" si="415"/>
        <v>0</v>
      </c>
      <c r="AW336" s="675" t="s">
        <v>1127</v>
      </c>
      <c r="AX336" s="639" t="str">
        <f t="shared" si="416"/>
        <v>20Yes</v>
      </c>
      <c r="AY336" s="639" t="str">
        <f t="shared" si="417"/>
        <v>20Yes</v>
      </c>
      <c r="AZ336" s="639" t="str">
        <f t="shared" si="418"/>
        <v>20Yes</v>
      </c>
      <c r="BA336" s="634" t="str">
        <f t="shared" si="419"/>
        <v>20X</v>
      </c>
      <c r="BB336" s="634" t="str">
        <f t="shared" si="420"/>
        <v>20X</v>
      </c>
      <c r="BC336" s="634" t="str">
        <f t="shared" si="421"/>
        <v>20X</v>
      </c>
      <c r="BD336" s="640" t="str">
        <f t="shared" si="535"/>
        <v xml:space="preserve"> </v>
      </c>
      <c r="BE336" s="640" t="str">
        <f t="shared" si="536"/>
        <v xml:space="preserve"> </v>
      </c>
      <c r="BF336" s="640" t="str">
        <f t="shared" si="537"/>
        <v xml:space="preserve"> </v>
      </c>
      <c r="BG336" s="640" t="str">
        <f t="shared" si="538"/>
        <v xml:space="preserve"> </v>
      </c>
      <c r="BH336" s="640" t="str">
        <f t="shared" si="539"/>
        <v xml:space="preserve"> </v>
      </c>
      <c r="BI336" s="677" t="str">
        <f t="shared" si="540"/>
        <v xml:space="preserve"> </v>
      </c>
      <c r="BJ336" s="640" t="str">
        <f t="shared" si="541"/>
        <v xml:space="preserve"> </v>
      </c>
      <c r="BK336" s="305" t="str">
        <f t="shared" si="542"/>
        <v xml:space="preserve"> </v>
      </c>
      <c r="BL336" s="523" t="str">
        <f t="shared" si="422"/>
        <v>F</v>
      </c>
      <c r="BM336" s="640" t="str">
        <f t="shared" si="543"/>
        <v xml:space="preserve"> </v>
      </c>
      <c r="BN336" s="640" t="str">
        <f t="shared" si="544"/>
        <v xml:space="preserve"> </v>
      </c>
      <c r="BO336" s="640" t="str">
        <f t="shared" si="545"/>
        <v xml:space="preserve"> </v>
      </c>
      <c r="BP336" s="640" t="str">
        <f t="shared" si="546"/>
        <v xml:space="preserve"> </v>
      </c>
      <c r="BQ336" s="640" t="str">
        <f t="shared" si="547"/>
        <v xml:space="preserve"> </v>
      </c>
      <c r="BR336" s="634">
        <f t="shared" si="548"/>
        <v>0</v>
      </c>
      <c r="BS336" s="728"/>
      <c r="BT336" s="640" t="str">
        <f t="shared" si="549"/>
        <v xml:space="preserve"> </v>
      </c>
    </row>
    <row r="337" spans="1:72" s="47" customFormat="1" ht="15" customHeight="1" x14ac:dyDescent="0.3">
      <c r="A337" s="43" t="s">
        <v>2</v>
      </c>
      <c r="B337" s="123" t="s">
        <v>1599</v>
      </c>
      <c r="C337" s="194" t="str">
        <f>IF(VLOOKUP(B337,'Pivot Table'!$B$5:$G$2000,3,FALSE)=1,"Yes","No")</f>
        <v>No</v>
      </c>
      <c r="D337" s="193"/>
      <c r="E337" s="193"/>
      <c r="F337" s="326"/>
      <c r="G337" s="327"/>
      <c r="H337" s="204"/>
      <c r="I337" s="326"/>
      <c r="J337" s="193"/>
      <c r="K337" s="205" t="str">
        <f t="shared" ref="K337" si="594">A337&amp;E337</f>
        <v>20</v>
      </c>
      <c r="L337" s="205" t="str">
        <f t="shared" ref="L337" si="595">A337&amp;J337</f>
        <v>20</v>
      </c>
      <c r="M337" s="326"/>
      <c r="N337" s="328"/>
      <c r="O337" s="400" t="str">
        <f>IF(VLOOKUP(B337,'Pivot Table'!$B$5:$G$2000,2,FALSE)=1,"Yes","No")</f>
        <v>Yes</v>
      </c>
      <c r="P337" s="399" t="str">
        <f t="shared" ref="P337" si="596">IF(Q337="X","In Progress",IF(U337="x","Yes"," "))</f>
        <v>Yes</v>
      </c>
      <c r="Q337" s="399"/>
      <c r="R337" s="399"/>
      <c r="S337" s="266" t="s">
        <v>1127</v>
      </c>
      <c r="T337" s="107"/>
      <c r="U337" s="399" t="s">
        <v>713</v>
      </c>
      <c r="V337" s="400" t="str">
        <f t="shared" ref="V337" si="597">A337&amp;Q337</f>
        <v>20</v>
      </c>
      <c r="W337" s="401" t="str">
        <f t="shared" ref="W337" si="598">A337&amp;U337</f>
        <v>20X</v>
      </c>
      <c r="X337" s="427">
        <v>42278</v>
      </c>
      <c r="Y337" s="406"/>
      <c r="Z337" s="192" t="str">
        <f>IF(VLOOKUP(B337,'Pivot Table'!$B$5:$G$2000,5,FALSE)=1,"Yes","No")</f>
        <v>No</v>
      </c>
      <c r="AA337" s="192" t="str">
        <f>IF(VLOOKUP(B337,'Pivot Table'!$B$5:$G$2000,4,FALSE)=1,"Yes","No")</f>
        <v>No</v>
      </c>
      <c r="AB337" s="190" t="str">
        <f t="shared" ref="AB337" si="599">IF(AC337="X","In Progress",IF(AG337="x","Yes"," "))</f>
        <v xml:space="preserve"> </v>
      </c>
      <c r="AC337" s="190"/>
      <c r="AD337" s="190"/>
      <c r="AE337" s="191"/>
      <c r="AF337" s="206"/>
      <c r="AG337" s="190"/>
      <c r="AH337" s="189" t="str">
        <f t="shared" ref="AH337" si="600">A337&amp;AC337</f>
        <v>20</v>
      </c>
      <c r="AI337" s="196" t="str">
        <f t="shared" ref="AI337" si="601">A337&amp;AG337</f>
        <v>20</v>
      </c>
      <c r="AJ337" s="456"/>
      <c r="AK337" s="661"/>
      <c r="AL337" s="634">
        <f t="shared" ref="AL337" si="602">IF(C337="yes",1,0)</f>
        <v>0</v>
      </c>
      <c r="AM337" s="634">
        <f t="shared" ref="AM337" si="603">IF(O337="yes",1,0)</f>
        <v>1</v>
      </c>
      <c r="AN337" s="635">
        <f t="shared" ref="AN337" si="604">IF(Z337="yes",1,IF(AA337="yes",1,0))</f>
        <v>0</v>
      </c>
      <c r="AO337" s="636">
        <f t="shared" ref="AO337" si="605">SUM(AL337:AN337)</f>
        <v>1</v>
      </c>
      <c r="AP337" s="634">
        <f t="shared" ref="AP337" si="606">IF(J337="x",1,0)</f>
        <v>0</v>
      </c>
      <c r="AQ337" s="634">
        <f t="shared" ref="AQ337" si="607">IF(U337="x",1,0)</f>
        <v>1</v>
      </c>
      <c r="AR337" s="634">
        <f t="shared" ref="AR337" si="608">IF(AG337="x",1,0)</f>
        <v>0</v>
      </c>
      <c r="AS337" s="637">
        <f t="shared" ref="AS337" si="609">SUM(AP337:AR337)</f>
        <v>1</v>
      </c>
      <c r="AT337" s="638" t="str">
        <f t="shared" ref="AT337" si="610">IF(AO337=AS337,"F"," ")</f>
        <v>F</v>
      </c>
      <c r="AU337" s="634">
        <f t="shared" ref="AU337" si="611">IF(E337="x",1,0)</f>
        <v>0</v>
      </c>
      <c r="AV337" s="634">
        <f t="shared" ref="AV337" si="612">IF(Q337="x",1,0)</f>
        <v>0</v>
      </c>
      <c r="AW337" s="675" t="s">
        <v>1127</v>
      </c>
      <c r="AX337" s="639" t="str">
        <f t="shared" ref="AX337" si="613">A337&amp;C337</f>
        <v>20No</v>
      </c>
      <c r="AY337" s="639" t="str">
        <f t="shared" ref="AY337" si="614">A337&amp;O337</f>
        <v>20Yes</v>
      </c>
      <c r="AZ337" s="639" t="str">
        <f t="shared" ref="AZ337" si="615">A337&amp;Z337</f>
        <v>20No</v>
      </c>
      <c r="BA337" s="634" t="str">
        <f t="shared" ref="BA337" si="616">A337&amp;J337</f>
        <v>20</v>
      </c>
      <c r="BB337" s="634" t="str">
        <f t="shared" ref="BB337" si="617">A337&amp;U337</f>
        <v>20X</v>
      </c>
      <c r="BC337" s="634" t="str">
        <f t="shared" ref="BC337" si="618">A337&amp;AG337</f>
        <v>20</v>
      </c>
      <c r="BD337" s="640" t="str">
        <f t="shared" si="535"/>
        <v xml:space="preserve"> </v>
      </c>
      <c r="BE337" s="640" t="str">
        <f t="shared" si="536"/>
        <v xml:space="preserve"> </v>
      </c>
      <c r="BF337" s="640" t="str">
        <f t="shared" si="537"/>
        <v xml:space="preserve"> </v>
      </c>
      <c r="BG337" s="640" t="str">
        <f t="shared" si="538"/>
        <v xml:space="preserve"> </v>
      </c>
      <c r="BH337" s="640" t="str">
        <f t="shared" si="539"/>
        <v xml:space="preserve"> </v>
      </c>
      <c r="BI337" s="677" t="str">
        <f t="shared" si="540"/>
        <v xml:space="preserve"> </v>
      </c>
      <c r="BJ337" s="640" t="str">
        <f t="shared" si="541"/>
        <v xml:space="preserve"> </v>
      </c>
      <c r="BK337" s="305" t="str">
        <f t="shared" si="542"/>
        <v xml:space="preserve"> </v>
      </c>
      <c r="BL337" s="523" t="str">
        <f t="shared" si="422"/>
        <v>F</v>
      </c>
      <c r="BM337" s="640" t="str">
        <f t="shared" si="543"/>
        <v xml:space="preserve"> </v>
      </c>
      <c r="BN337" s="640" t="str">
        <f t="shared" si="544"/>
        <v xml:space="preserve"> </v>
      </c>
      <c r="BO337" s="640" t="str">
        <f t="shared" si="545"/>
        <v xml:space="preserve"> </v>
      </c>
      <c r="BP337" s="640" t="str">
        <f t="shared" si="546"/>
        <v xml:space="preserve"> </v>
      </c>
      <c r="BQ337" s="640" t="str">
        <f t="shared" si="547"/>
        <v xml:space="preserve"> </v>
      </c>
      <c r="BR337" s="634">
        <f t="shared" si="548"/>
        <v>0</v>
      </c>
      <c r="BS337" s="728"/>
      <c r="BT337" s="640" t="str">
        <f t="shared" si="549"/>
        <v xml:space="preserve"> </v>
      </c>
    </row>
    <row r="338" spans="1:72" s="47" customFormat="1" ht="14.4" x14ac:dyDescent="0.3">
      <c r="A338" s="43" t="s">
        <v>2</v>
      </c>
      <c r="B338" s="123" t="s">
        <v>313</v>
      </c>
      <c r="C338" s="134" t="str">
        <f>IF(VLOOKUP(B338,'Pivot Table'!$B$5:$G$2000,3,FALSE)=1,"Yes","No")</f>
        <v>Yes</v>
      </c>
      <c r="D338" s="170" t="str">
        <f t="shared" si="578"/>
        <v>Yes</v>
      </c>
      <c r="E338" s="170"/>
      <c r="F338" s="214">
        <v>41640</v>
      </c>
      <c r="G338" s="118" t="s">
        <v>1127</v>
      </c>
      <c r="H338" s="118" t="s">
        <v>1127</v>
      </c>
      <c r="I338" s="214"/>
      <c r="J338" s="170" t="s">
        <v>713</v>
      </c>
      <c r="K338" s="45" t="str">
        <f t="shared" si="579"/>
        <v>20</v>
      </c>
      <c r="L338" s="45" t="str">
        <f t="shared" si="580"/>
        <v>20X</v>
      </c>
      <c r="M338" s="106">
        <v>42064</v>
      </c>
      <c r="N338" s="186" t="s">
        <v>1452</v>
      </c>
      <c r="O338" s="135" t="str">
        <f>IF(VLOOKUP(B338,'Pivot Table'!$B$5:$G$2000,2,FALSE)=1,"Yes","No")</f>
        <v>Yes</v>
      </c>
      <c r="P338" s="177" t="str">
        <f t="shared" si="581"/>
        <v>Yes</v>
      </c>
      <c r="Q338" s="177"/>
      <c r="R338" s="107">
        <v>41684</v>
      </c>
      <c r="S338" s="46" t="s">
        <v>1127</v>
      </c>
      <c r="T338" s="427"/>
      <c r="U338" s="177" t="s">
        <v>713</v>
      </c>
      <c r="V338" s="135" t="str">
        <f t="shared" si="582"/>
        <v>20</v>
      </c>
      <c r="W338" s="150" t="str">
        <f t="shared" si="583"/>
        <v>20X</v>
      </c>
      <c r="X338" s="427">
        <v>42370</v>
      </c>
      <c r="Y338" s="219" t="s">
        <v>1162</v>
      </c>
      <c r="Z338" s="136" t="str">
        <f>IF(VLOOKUP(B338,'Pivot Table'!$B$5:$G$2000,5,FALSE)=1,"Yes","No")</f>
        <v>Yes</v>
      </c>
      <c r="AA338" s="136" t="str">
        <f>IF(VLOOKUP(B338,'Pivot Table'!$B$5:$G$2000,4,FALSE)=1,"Yes","No")</f>
        <v>No</v>
      </c>
      <c r="AB338" s="181" t="str">
        <f t="shared" si="584"/>
        <v>Yes</v>
      </c>
      <c r="AC338" s="181"/>
      <c r="AD338" s="181"/>
      <c r="AE338" s="241" t="s">
        <v>1127</v>
      </c>
      <c r="AF338" s="127"/>
      <c r="AG338" s="127" t="s">
        <v>713</v>
      </c>
      <c r="AH338" s="133" t="str">
        <f t="shared" si="585"/>
        <v>20</v>
      </c>
      <c r="AI338" s="151" t="str">
        <f t="shared" si="586"/>
        <v>20X</v>
      </c>
      <c r="AJ338" s="281">
        <v>41760</v>
      </c>
      <c r="AK338" s="187" t="s">
        <v>1022</v>
      </c>
      <c r="AL338" s="634">
        <f t="shared" si="587"/>
        <v>1</v>
      </c>
      <c r="AM338" s="634">
        <f t="shared" si="588"/>
        <v>1</v>
      </c>
      <c r="AN338" s="635">
        <f t="shared" si="589"/>
        <v>1</v>
      </c>
      <c r="AO338" s="636">
        <f t="shared" si="518"/>
        <v>3</v>
      </c>
      <c r="AP338" s="634">
        <f t="shared" si="590"/>
        <v>1</v>
      </c>
      <c r="AQ338" s="634">
        <f t="shared" si="591"/>
        <v>1</v>
      </c>
      <c r="AR338" s="634">
        <f t="shared" si="592"/>
        <v>1</v>
      </c>
      <c r="AS338" s="637">
        <f t="shared" si="519"/>
        <v>3</v>
      </c>
      <c r="AT338" s="638" t="str">
        <f t="shared" si="520"/>
        <v>F</v>
      </c>
      <c r="AU338" s="634">
        <f t="shared" si="593"/>
        <v>0</v>
      </c>
      <c r="AV338" s="634">
        <f t="shared" si="415"/>
        <v>0</v>
      </c>
      <c r="AW338" s="675" t="s">
        <v>1127</v>
      </c>
      <c r="AX338" s="639" t="str">
        <f t="shared" si="416"/>
        <v>20Yes</v>
      </c>
      <c r="AY338" s="639" t="str">
        <f t="shared" si="417"/>
        <v>20Yes</v>
      </c>
      <c r="AZ338" s="639" t="str">
        <f t="shared" si="418"/>
        <v>20Yes</v>
      </c>
      <c r="BA338" s="634" t="str">
        <f t="shared" si="419"/>
        <v>20X</v>
      </c>
      <c r="BB338" s="634" t="str">
        <f t="shared" si="420"/>
        <v>20X</v>
      </c>
      <c r="BC338" s="634" t="str">
        <f t="shared" si="421"/>
        <v>20X</v>
      </c>
      <c r="BD338" s="640" t="str">
        <f t="shared" si="535"/>
        <v xml:space="preserve"> </v>
      </c>
      <c r="BE338" s="640" t="str">
        <f t="shared" si="536"/>
        <v xml:space="preserve"> </v>
      </c>
      <c r="BF338" s="640" t="str">
        <f t="shared" si="537"/>
        <v xml:space="preserve"> </v>
      </c>
      <c r="BG338" s="640" t="str">
        <f t="shared" si="538"/>
        <v xml:space="preserve"> </v>
      </c>
      <c r="BH338" s="640" t="str">
        <f t="shared" si="539"/>
        <v xml:space="preserve"> </v>
      </c>
      <c r="BI338" s="677" t="str">
        <f t="shared" si="540"/>
        <v xml:space="preserve"> </v>
      </c>
      <c r="BJ338" s="640" t="str">
        <f t="shared" si="541"/>
        <v xml:space="preserve"> </v>
      </c>
      <c r="BK338" s="305" t="str">
        <f t="shared" si="542"/>
        <v xml:space="preserve"> </v>
      </c>
      <c r="BL338" s="523" t="str">
        <f t="shared" si="422"/>
        <v>F</v>
      </c>
      <c r="BM338" s="640" t="str">
        <f t="shared" si="543"/>
        <v xml:space="preserve"> </v>
      </c>
      <c r="BN338" s="640" t="str">
        <f t="shared" si="544"/>
        <v xml:space="preserve"> </v>
      </c>
      <c r="BO338" s="640" t="str">
        <f t="shared" si="545"/>
        <v xml:space="preserve"> </v>
      </c>
      <c r="BP338" s="640" t="str">
        <f t="shared" si="546"/>
        <v xml:space="preserve"> </v>
      </c>
      <c r="BQ338" s="640" t="str">
        <f t="shared" si="547"/>
        <v xml:space="preserve"> </v>
      </c>
      <c r="BR338" s="634">
        <f t="shared" si="548"/>
        <v>0</v>
      </c>
      <c r="BS338" s="728"/>
      <c r="BT338" s="640">
        <f t="shared" si="549"/>
        <v>42370</v>
      </c>
    </row>
    <row r="339" spans="1:72" s="47" customFormat="1" ht="15" customHeight="1" x14ac:dyDescent="0.3">
      <c r="A339" s="43" t="s">
        <v>2</v>
      </c>
      <c r="B339" s="123" t="s">
        <v>1876</v>
      </c>
      <c r="C339" s="134" t="str">
        <f>IF(VLOOKUP(B339,'Pivot Table'!$B$5:$G$2000,3,FALSE)=1,"Yes","No")</f>
        <v>Yes</v>
      </c>
      <c r="D339" s="170" t="str">
        <f t="shared" ref="D339" si="619">IF(E339="X","In Progress",IF(J339="x","Yes"," "))</f>
        <v>Yes</v>
      </c>
      <c r="E339" s="170"/>
      <c r="F339" s="214"/>
      <c r="G339" s="118" t="s">
        <v>1127</v>
      </c>
      <c r="H339" s="118" t="s">
        <v>1127</v>
      </c>
      <c r="I339" s="214"/>
      <c r="J339" s="170" t="s">
        <v>713</v>
      </c>
      <c r="K339" s="106">
        <v>42064</v>
      </c>
      <c r="L339" s="45" t="str">
        <f t="shared" ref="L339" si="620">A339&amp;J339</f>
        <v>20X</v>
      </c>
      <c r="M339" s="106">
        <v>42064</v>
      </c>
      <c r="N339" s="186"/>
      <c r="O339" s="135" t="str">
        <f>IF(VLOOKUP(B339,'Pivot Table'!$B$5:$G$2000,2,FALSE)=1,"Yes","No")</f>
        <v>Yes</v>
      </c>
      <c r="P339" s="177" t="str">
        <f t="shared" ref="P339" si="621">IF(Q339="X","In Progress",IF(U339="x","Yes"," "))</f>
        <v>Yes</v>
      </c>
      <c r="Q339" s="177"/>
      <c r="R339" s="107"/>
      <c r="S339" s="46" t="s">
        <v>1127</v>
      </c>
      <c r="T339" s="427"/>
      <c r="U339" s="177" t="s">
        <v>713</v>
      </c>
      <c r="V339" s="135" t="str">
        <f t="shared" ref="V339" si="622">A339&amp;Q339</f>
        <v>20</v>
      </c>
      <c r="W339" s="150" t="str">
        <f t="shared" ref="W339" si="623">A339&amp;U339</f>
        <v>20X</v>
      </c>
      <c r="X339" s="107">
        <v>42064</v>
      </c>
      <c r="Y339" s="219"/>
      <c r="Z339" s="136" t="str">
        <f>IF(VLOOKUP(B339,'Pivot Table'!$B$5:$G$2000,5,FALSE)=1,"Yes","No")</f>
        <v>Yes</v>
      </c>
      <c r="AA339" s="136" t="str">
        <f>IF(VLOOKUP(B339,'Pivot Table'!$B$5:$G$2000,4,FALSE)=1,"Yes","No")</f>
        <v>No</v>
      </c>
      <c r="AB339" s="181" t="str">
        <f t="shared" ref="AB339" si="624">IF(AC339="X","In Progress",IF(AG339="x","Yes"," "))</f>
        <v>Yes</v>
      </c>
      <c r="AC339" s="181"/>
      <c r="AD339" s="181"/>
      <c r="AE339" s="241" t="s">
        <v>1127</v>
      </c>
      <c r="AF339" s="362"/>
      <c r="AG339" s="362" t="s">
        <v>713</v>
      </c>
      <c r="AH339" s="133" t="str">
        <f t="shared" ref="AH339" si="625">A339&amp;AC339</f>
        <v>20</v>
      </c>
      <c r="AI339" s="151" t="str">
        <f t="shared" ref="AI339" si="626">A339&amp;AG339</f>
        <v>20X</v>
      </c>
      <c r="AJ339" s="281">
        <v>42064</v>
      </c>
      <c r="AK339" s="187"/>
      <c r="AL339" s="634">
        <f t="shared" ref="AL339" si="627">IF(C339="yes",1,0)</f>
        <v>1</v>
      </c>
      <c r="AM339" s="634">
        <f t="shared" ref="AM339" si="628">IF(O339="yes",1,0)</f>
        <v>1</v>
      </c>
      <c r="AN339" s="635">
        <f t="shared" ref="AN339" si="629">IF(Z339="yes",1,IF(AA339="yes",1,0))</f>
        <v>1</v>
      </c>
      <c r="AO339" s="636">
        <f t="shared" ref="AO339" si="630">SUM(AL339:AN339)</f>
        <v>3</v>
      </c>
      <c r="AP339" s="634">
        <f t="shared" ref="AP339" si="631">IF(J339="x",1,0)</f>
        <v>1</v>
      </c>
      <c r="AQ339" s="634">
        <f t="shared" ref="AQ339" si="632">IF(U339="x",1,0)</f>
        <v>1</v>
      </c>
      <c r="AR339" s="634">
        <f t="shared" ref="AR339" si="633">IF(AG339="x",1,0)</f>
        <v>1</v>
      </c>
      <c r="AS339" s="637">
        <f t="shared" ref="AS339" si="634">SUM(AP339:AR339)</f>
        <v>3</v>
      </c>
      <c r="AT339" s="638" t="str">
        <f t="shared" ref="AT339" si="635">IF(AO339=AS339,"F"," ")</f>
        <v>F</v>
      </c>
      <c r="AU339" s="634">
        <f t="shared" ref="AU339" si="636">IF(E339="x",1,0)</f>
        <v>0</v>
      </c>
      <c r="AV339" s="634">
        <f t="shared" ref="AV339" si="637">IF(Q339="x",1,0)</f>
        <v>0</v>
      </c>
      <c r="AW339" s="675" t="s">
        <v>1127</v>
      </c>
      <c r="AX339" s="639" t="str">
        <f t="shared" ref="AX339" si="638">A339&amp;C339</f>
        <v>20Yes</v>
      </c>
      <c r="AY339" s="639" t="str">
        <f t="shared" ref="AY339" si="639">A339&amp;O339</f>
        <v>20Yes</v>
      </c>
      <c r="AZ339" s="639" t="str">
        <f t="shared" ref="AZ339" si="640">A339&amp;Z339</f>
        <v>20Yes</v>
      </c>
      <c r="BA339" s="634" t="str">
        <f t="shared" ref="BA339" si="641">A339&amp;J339</f>
        <v>20X</v>
      </c>
      <c r="BB339" s="634" t="str">
        <f t="shared" ref="BB339" si="642">A339&amp;U339</f>
        <v>20X</v>
      </c>
      <c r="BC339" s="634" t="str">
        <f t="shared" ref="BC339" si="643">A339&amp;AG339</f>
        <v>20X</v>
      </c>
      <c r="BD339" s="640" t="str">
        <f t="shared" si="535"/>
        <v xml:space="preserve"> </v>
      </c>
      <c r="BE339" s="640" t="str">
        <f t="shared" si="536"/>
        <v xml:space="preserve"> </v>
      </c>
      <c r="BF339" s="640" t="str">
        <f t="shared" si="537"/>
        <v xml:space="preserve"> </v>
      </c>
      <c r="BG339" s="640" t="str">
        <f t="shared" si="538"/>
        <v xml:space="preserve"> </v>
      </c>
      <c r="BH339" s="640" t="str">
        <f t="shared" si="539"/>
        <v xml:space="preserve"> </v>
      </c>
      <c r="BI339" s="677" t="str">
        <f t="shared" si="540"/>
        <v xml:space="preserve"> </v>
      </c>
      <c r="BJ339" s="640" t="str">
        <f t="shared" si="541"/>
        <v xml:space="preserve"> </v>
      </c>
      <c r="BK339" s="305" t="str">
        <f t="shared" si="542"/>
        <v xml:space="preserve"> </v>
      </c>
      <c r="BL339" s="523" t="str">
        <f t="shared" si="422"/>
        <v>F</v>
      </c>
      <c r="BM339" s="640" t="str">
        <f t="shared" si="543"/>
        <v xml:space="preserve"> </v>
      </c>
      <c r="BN339" s="640" t="str">
        <f t="shared" si="544"/>
        <v xml:space="preserve"> </v>
      </c>
      <c r="BO339" s="640" t="str">
        <f t="shared" si="545"/>
        <v xml:space="preserve"> </v>
      </c>
      <c r="BP339" s="640" t="str">
        <f t="shared" si="546"/>
        <v xml:space="preserve"> </v>
      </c>
      <c r="BQ339" s="640" t="str">
        <f t="shared" si="547"/>
        <v xml:space="preserve"> </v>
      </c>
      <c r="BR339" s="634">
        <f t="shared" si="548"/>
        <v>0</v>
      </c>
      <c r="BS339" s="728"/>
      <c r="BT339" s="640" t="str">
        <f t="shared" si="549"/>
        <v xml:space="preserve"> </v>
      </c>
    </row>
    <row r="340" spans="1:72" s="47" customFormat="1" ht="15" customHeight="1" x14ac:dyDescent="0.3">
      <c r="A340" s="43" t="s">
        <v>2</v>
      </c>
      <c r="B340" s="123" t="s">
        <v>2221</v>
      </c>
      <c r="C340" s="134" t="str">
        <f>IF(VLOOKUP(B340,'Pivot Table'!$B$5:$G$2000,3,FALSE)=1,"Yes","No")</f>
        <v>Yes</v>
      </c>
      <c r="D340" s="170" t="str">
        <f t="shared" ref="D340" si="644">IF(E340="X","In Progress",IF(J340="x","Yes"," "))</f>
        <v>In Progress</v>
      </c>
      <c r="E340" s="170" t="s">
        <v>713</v>
      </c>
      <c r="F340" s="214"/>
      <c r="G340" s="118"/>
      <c r="H340" s="118"/>
      <c r="I340" s="214">
        <v>42644</v>
      </c>
      <c r="J340" s="170"/>
      <c r="K340" s="106">
        <v>42064</v>
      </c>
      <c r="L340" s="45" t="str">
        <f t="shared" ref="L340" si="645">A340&amp;J340</f>
        <v>20</v>
      </c>
      <c r="M340" s="106"/>
      <c r="N340" s="186"/>
      <c r="O340" s="189" t="str">
        <f>IF(VLOOKUP(B340,'Pivot Table'!$B$5:$G$2000,2,FALSE)=1,"Yes","No")</f>
        <v>No</v>
      </c>
      <c r="P340" s="190" t="str">
        <f t="shared" ref="P340" si="646">IF(Q340="X","In Progress",IF(U340="x","Yes"," "))</f>
        <v xml:space="preserve"> </v>
      </c>
      <c r="Q340" s="190"/>
      <c r="R340" s="206"/>
      <c r="S340" s="191"/>
      <c r="T340" s="206"/>
      <c r="U340" s="190"/>
      <c r="V340" s="189" t="str">
        <f t="shared" ref="V340" si="647">A340&amp;Q340</f>
        <v>20</v>
      </c>
      <c r="W340" s="196" t="str">
        <f t="shared" ref="W340" si="648">A340&amp;U340</f>
        <v>20</v>
      </c>
      <c r="X340" s="206"/>
      <c r="Y340" s="404"/>
      <c r="Z340" s="192" t="str">
        <f>IF(VLOOKUP(B340,'Pivot Table'!$B$5:$G$2000,5,FALSE)=1,"Yes","No")</f>
        <v>No</v>
      </c>
      <c r="AA340" s="192" t="str">
        <f>IF(VLOOKUP(B340,'Pivot Table'!$B$5:$G$2000,4,FALSE)=1,"Yes","No")</f>
        <v>No</v>
      </c>
      <c r="AB340" s="190" t="str">
        <f t="shared" ref="AB340" si="649">IF(AC340="X","In Progress",IF(AG340="x","Yes"," "))</f>
        <v xml:space="preserve"> </v>
      </c>
      <c r="AC340" s="190"/>
      <c r="AD340" s="190"/>
      <c r="AE340" s="191"/>
      <c r="AF340" s="206"/>
      <c r="AG340" s="206"/>
      <c r="AH340" s="189" t="str">
        <f t="shared" ref="AH340" si="650">A340&amp;AC340</f>
        <v>20</v>
      </c>
      <c r="AI340" s="196" t="str">
        <f t="shared" ref="AI340" si="651">A340&amp;AG340</f>
        <v>20</v>
      </c>
      <c r="AJ340" s="488"/>
      <c r="AK340" s="775"/>
      <c r="AL340" s="634">
        <f t="shared" ref="AL340" si="652">IF(C340="yes",1,0)</f>
        <v>1</v>
      </c>
      <c r="AM340" s="634">
        <f t="shared" ref="AM340" si="653">IF(O340="yes",1,0)</f>
        <v>0</v>
      </c>
      <c r="AN340" s="635">
        <f t="shared" ref="AN340" si="654">IF(Z340="yes",1,IF(AA340="yes",1,0))</f>
        <v>0</v>
      </c>
      <c r="AO340" s="636">
        <f t="shared" ref="AO340" si="655">SUM(AL340:AN340)</f>
        <v>1</v>
      </c>
      <c r="AP340" s="634">
        <f t="shared" ref="AP340" si="656">IF(J340="x",1,0)</f>
        <v>0</v>
      </c>
      <c r="AQ340" s="634">
        <f t="shared" ref="AQ340" si="657">IF(U340="x",1,0)</f>
        <v>0</v>
      </c>
      <c r="AR340" s="634">
        <f t="shared" ref="AR340" si="658">IF(AG340="x",1,0)</f>
        <v>0</v>
      </c>
      <c r="AS340" s="637">
        <f t="shared" ref="AS340" si="659">SUM(AP340:AR340)</f>
        <v>0</v>
      </c>
      <c r="AT340" s="638" t="str">
        <f t="shared" ref="AT340" si="660">IF(AO340=AS340,"F"," ")</f>
        <v xml:space="preserve"> </v>
      </c>
      <c r="AU340" s="634">
        <f t="shared" ref="AU340" si="661">IF(E340="x",1,0)</f>
        <v>1</v>
      </c>
      <c r="AV340" s="634">
        <f t="shared" ref="AV340" si="662">IF(Q340="x",1,0)</f>
        <v>0</v>
      </c>
      <c r="AW340" s="675" t="s">
        <v>1127</v>
      </c>
      <c r="AX340" s="639" t="str">
        <f t="shared" ref="AX340" si="663">A340&amp;C340</f>
        <v>20Yes</v>
      </c>
      <c r="AY340" s="639" t="str">
        <f t="shared" ref="AY340" si="664">A340&amp;O340</f>
        <v>20No</v>
      </c>
      <c r="AZ340" s="639" t="str">
        <f t="shared" ref="AZ340" si="665">A340&amp;Z340</f>
        <v>20No</v>
      </c>
      <c r="BA340" s="634" t="str">
        <f t="shared" ref="BA340" si="666">A340&amp;J340</f>
        <v>20</v>
      </c>
      <c r="BB340" s="634" t="str">
        <f t="shared" ref="BB340" si="667">A340&amp;U340</f>
        <v>20</v>
      </c>
      <c r="BC340" s="634" t="str">
        <f t="shared" ref="BC340" si="668">A340&amp;AG340</f>
        <v>20</v>
      </c>
      <c r="BD340" s="640" t="str">
        <f t="shared" ref="BD340" si="669">IF(I340=$BD$2,I340,IF(T340=$BD$2,T340,IF(AF340=$BD$2,AF340," " )))</f>
        <v xml:space="preserve"> </v>
      </c>
      <c r="BE340" s="640" t="str">
        <f t="shared" si="536"/>
        <v xml:space="preserve"> </v>
      </c>
      <c r="BF340" s="640" t="str">
        <f t="shared" si="537"/>
        <v xml:space="preserve"> </v>
      </c>
      <c r="BG340" s="640" t="str">
        <f t="shared" si="538"/>
        <v xml:space="preserve"> </v>
      </c>
      <c r="BH340" s="640" t="str">
        <f t="shared" si="539"/>
        <v xml:space="preserve"> </v>
      </c>
      <c r="BI340" s="677" t="str">
        <f t="shared" si="540"/>
        <v xml:space="preserve"> </v>
      </c>
      <c r="BJ340" s="640" t="str">
        <f t="shared" si="541"/>
        <v xml:space="preserve"> </v>
      </c>
      <c r="BK340" s="305" t="str">
        <f t="shared" si="542"/>
        <v xml:space="preserve"> </v>
      </c>
      <c r="BL340" s="523" t="str">
        <f t="shared" si="422"/>
        <v xml:space="preserve"> </v>
      </c>
      <c r="BM340" s="640" t="str">
        <f t="shared" si="543"/>
        <v xml:space="preserve"> </v>
      </c>
      <c r="BN340" s="640" t="str">
        <f t="shared" si="544"/>
        <v xml:space="preserve"> </v>
      </c>
      <c r="BO340" s="640">
        <f t="shared" si="545"/>
        <v>42644</v>
      </c>
      <c r="BP340" s="640" t="str">
        <f t="shared" si="546"/>
        <v xml:space="preserve"> </v>
      </c>
      <c r="BQ340" s="640" t="str">
        <f t="shared" si="547"/>
        <v xml:space="preserve"> </v>
      </c>
      <c r="BR340" s="634">
        <f t="shared" ref="BR340" si="670">COUNTIFS(BE340:BQ340,"&gt;0")</f>
        <v>1</v>
      </c>
      <c r="BS340" s="728"/>
      <c r="BT340" s="640" t="str">
        <f t="shared" si="549"/>
        <v xml:space="preserve"> </v>
      </c>
    </row>
    <row r="341" spans="1:72" s="47" customFormat="1" ht="15" customHeight="1" x14ac:dyDescent="0.3">
      <c r="A341" s="43" t="s">
        <v>2</v>
      </c>
      <c r="B341" s="478" t="s">
        <v>314</v>
      </c>
      <c r="C341" s="134" t="str">
        <f>IF(VLOOKUP(B341,'Pivot Table'!$B$5:$G$2000,3,FALSE)=1,"Yes","No")</f>
        <v>Yes</v>
      </c>
      <c r="D341" s="170" t="str">
        <f t="shared" si="578"/>
        <v>Yes</v>
      </c>
      <c r="E341" s="170"/>
      <c r="F341" s="214"/>
      <c r="G341" s="118" t="s">
        <v>1127</v>
      </c>
      <c r="H341" s="44" t="s">
        <v>1127</v>
      </c>
      <c r="I341" s="214"/>
      <c r="J341" s="170" t="s">
        <v>713</v>
      </c>
      <c r="K341" s="45" t="str">
        <f t="shared" si="579"/>
        <v>20</v>
      </c>
      <c r="L341" s="45" t="str">
        <f t="shared" si="580"/>
        <v>20X</v>
      </c>
      <c r="M341" s="214">
        <v>41821</v>
      </c>
      <c r="N341" s="186" t="s">
        <v>1129</v>
      </c>
      <c r="O341" s="135" t="str">
        <f>IF(VLOOKUP(B341,'Pivot Table'!$B$5:$G$2000,2,FALSE)=1,"Yes","No")</f>
        <v>Yes</v>
      </c>
      <c r="P341" s="177" t="str">
        <f t="shared" si="581"/>
        <v>Yes</v>
      </c>
      <c r="Q341" s="177"/>
      <c r="R341" s="107"/>
      <c r="S341" s="107" t="s">
        <v>1127</v>
      </c>
      <c r="T341" s="107"/>
      <c r="U341" s="177" t="s">
        <v>713</v>
      </c>
      <c r="V341" s="135" t="str">
        <f t="shared" si="582"/>
        <v>20</v>
      </c>
      <c r="W341" s="150" t="str">
        <f t="shared" si="583"/>
        <v>20X</v>
      </c>
      <c r="X341" s="107">
        <v>41821</v>
      </c>
      <c r="Y341" s="254" t="s">
        <v>1129</v>
      </c>
      <c r="Z341" s="136" t="str">
        <f>IF(VLOOKUP(B341,'Pivot Table'!$B$5:$G$2000,5,FALSE)=1,"Yes","No")</f>
        <v>Yes</v>
      </c>
      <c r="AA341" s="136" t="str">
        <f>IF(VLOOKUP(B341,'Pivot Table'!$B$5:$G$2000,4,FALSE)=1,"Yes","No")</f>
        <v>No</v>
      </c>
      <c r="AB341" s="181" t="str">
        <f t="shared" si="584"/>
        <v>Yes</v>
      </c>
      <c r="AC341" s="181"/>
      <c r="AD341" s="181"/>
      <c r="AE341" s="241" t="s">
        <v>1127</v>
      </c>
      <c r="AF341" s="127"/>
      <c r="AG341" s="185" t="s">
        <v>713</v>
      </c>
      <c r="AH341" s="133" t="str">
        <f t="shared" ref="AH341" si="671">A341&amp;AC341</f>
        <v>20</v>
      </c>
      <c r="AI341" s="151" t="str">
        <f t="shared" ref="AI341" si="672">A341&amp;AG341</f>
        <v>20X</v>
      </c>
      <c r="AJ341" s="460">
        <v>41913</v>
      </c>
      <c r="AK341" s="654" t="s">
        <v>1129</v>
      </c>
      <c r="AL341" s="634">
        <f t="shared" si="587"/>
        <v>1</v>
      </c>
      <c r="AM341" s="634">
        <f t="shared" si="588"/>
        <v>1</v>
      </c>
      <c r="AN341" s="635">
        <f t="shared" si="589"/>
        <v>1</v>
      </c>
      <c r="AO341" s="636">
        <f t="shared" si="518"/>
        <v>3</v>
      </c>
      <c r="AP341" s="634">
        <f t="shared" si="590"/>
        <v>1</v>
      </c>
      <c r="AQ341" s="634">
        <f t="shared" si="591"/>
        <v>1</v>
      </c>
      <c r="AR341" s="634">
        <f t="shared" si="592"/>
        <v>1</v>
      </c>
      <c r="AS341" s="637">
        <f t="shared" si="519"/>
        <v>3</v>
      </c>
      <c r="AT341" s="638" t="str">
        <f t="shared" si="520"/>
        <v>F</v>
      </c>
      <c r="AU341" s="634">
        <f t="shared" si="593"/>
        <v>0</v>
      </c>
      <c r="AV341" s="634">
        <f t="shared" ref="AV341:AV419" si="673">IF(Q341="x",1,0)</f>
        <v>0</v>
      </c>
      <c r="AW341" s="675" t="s">
        <v>1127</v>
      </c>
      <c r="AX341" s="639" t="str">
        <f t="shared" ref="AX341:AX418" si="674">A341&amp;C341</f>
        <v>20Yes</v>
      </c>
      <c r="AY341" s="639" t="str">
        <f t="shared" ref="AY341:AY418" si="675">A341&amp;O341</f>
        <v>20Yes</v>
      </c>
      <c r="AZ341" s="639" t="str">
        <f t="shared" ref="AZ341:AZ418" si="676">A341&amp;Z341</f>
        <v>20Yes</v>
      </c>
      <c r="BA341" s="634" t="str">
        <f t="shared" ref="BA341:BA418" si="677">A341&amp;J341</f>
        <v>20X</v>
      </c>
      <c r="BB341" s="634" t="str">
        <f t="shared" ref="BB341:BB418" si="678">A341&amp;U341</f>
        <v>20X</v>
      </c>
      <c r="BC341" s="634" t="str">
        <f t="shared" ref="BC341:BC418" si="679">A341&amp;AG341</f>
        <v>20X</v>
      </c>
      <c r="BD341" s="640" t="str">
        <f t="shared" si="535"/>
        <v xml:space="preserve"> </v>
      </c>
      <c r="BE341" s="640" t="str">
        <f t="shared" si="536"/>
        <v xml:space="preserve"> </v>
      </c>
      <c r="BF341" s="640" t="str">
        <f t="shared" si="537"/>
        <v xml:space="preserve"> </v>
      </c>
      <c r="BG341" s="640" t="str">
        <f t="shared" si="538"/>
        <v xml:space="preserve"> </v>
      </c>
      <c r="BH341" s="640" t="str">
        <f t="shared" si="539"/>
        <v xml:space="preserve"> </v>
      </c>
      <c r="BI341" s="677" t="str">
        <f t="shared" si="540"/>
        <v xml:space="preserve"> </v>
      </c>
      <c r="BJ341" s="640" t="str">
        <f t="shared" si="541"/>
        <v xml:space="preserve"> </v>
      </c>
      <c r="BK341" s="305" t="str">
        <f t="shared" si="542"/>
        <v xml:space="preserve"> </v>
      </c>
      <c r="BL341" s="523" t="str">
        <f t="shared" ref="BL341:BL418" si="680">IF($AO341=$AS341,"F", IF($AS341=0," ","P"))</f>
        <v>F</v>
      </c>
      <c r="BM341" s="640" t="str">
        <f t="shared" si="543"/>
        <v xml:space="preserve"> </v>
      </c>
      <c r="BN341" s="640" t="str">
        <f t="shared" si="544"/>
        <v xml:space="preserve"> </v>
      </c>
      <c r="BO341" s="640" t="str">
        <f t="shared" si="545"/>
        <v xml:space="preserve"> </v>
      </c>
      <c r="BP341" s="640" t="str">
        <f t="shared" si="546"/>
        <v xml:space="preserve"> </v>
      </c>
      <c r="BQ341" s="640" t="str">
        <f t="shared" si="547"/>
        <v xml:space="preserve"> </v>
      </c>
      <c r="BR341" s="634">
        <f t="shared" si="548"/>
        <v>0</v>
      </c>
      <c r="BS341" s="728"/>
      <c r="BT341" s="640" t="str">
        <f t="shared" si="549"/>
        <v xml:space="preserve"> </v>
      </c>
    </row>
    <row r="342" spans="1:72" s="47" customFormat="1" ht="15" customHeight="1" x14ac:dyDescent="0.3">
      <c r="A342" s="43" t="s">
        <v>2</v>
      </c>
      <c r="B342" s="123" t="s">
        <v>1144</v>
      </c>
      <c r="C342" s="134" t="str">
        <f>IF(VLOOKUP(B342,'Pivot Table'!$B$5:$G$2000,3,FALSE)=1,"Yes","No")</f>
        <v>Yes</v>
      </c>
      <c r="D342" s="170" t="str">
        <f>IF(E342="X","In Progress",IF(J342="x","Yes"," "))</f>
        <v>Yes</v>
      </c>
      <c r="E342" s="170"/>
      <c r="F342" s="170"/>
      <c r="G342" s="118" t="s">
        <v>1127</v>
      </c>
      <c r="H342" s="44" t="s">
        <v>1127</v>
      </c>
      <c r="I342" s="214"/>
      <c r="J342" s="170" t="s">
        <v>713</v>
      </c>
      <c r="K342" s="45" t="str">
        <f>A342&amp;E342</f>
        <v>20</v>
      </c>
      <c r="L342" s="45" t="str">
        <f>A342&amp;J342</f>
        <v>20X</v>
      </c>
      <c r="M342" s="214">
        <v>41821</v>
      </c>
      <c r="N342" s="252"/>
      <c r="O342" s="400" t="str">
        <f>IF(VLOOKUP(B342,'Pivot Table'!$B$5:$G$2000,2,FALSE)=1,"Yes","No")</f>
        <v>Yes</v>
      </c>
      <c r="P342" s="399" t="str">
        <f>IF(Q342="X","In Progress",IF(U342="x","Yes"," "))</f>
        <v>Yes</v>
      </c>
      <c r="Q342" s="399"/>
      <c r="R342" s="399"/>
      <c r="S342" s="107" t="s">
        <v>1127</v>
      </c>
      <c r="T342" s="399"/>
      <c r="U342" s="399" t="s">
        <v>713</v>
      </c>
      <c r="V342" s="400" t="str">
        <f>A342&amp;Q342</f>
        <v>20</v>
      </c>
      <c r="W342" s="401" t="str">
        <f>A342&amp;U342</f>
        <v>20X</v>
      </c>
      <c r="X342" s="107">
        <v>41821</v>
      </c>
      <c r="Y342" s="406"/>
      <c r="Z342" s="207" t="str">
        <f>IF(VLOOKUP(B342,'Pivot Table'!$B$5:$G$2000,5,FALSE)=1,"Yes","No")</f>
        <v>Yes</v>
      </c>
      <c r="AA342" s="207" t="str">
        <f>IF(VLOOKUP(B342,'Pivot Table'!$B$5:$G$2000,4,FALSE)=1,"Yes","No")</f>
        <v>No</v>
      </c>
      <c r="AB342" s="185" t="str">
        <f>IF(AC342="X","In Progress",IF(AG342="x","Yes"," "))</f>
        <v>Yes</v>
      </c>
      <c r="AC342" s="185"/>
      <c r="AD342" s="185"/>
      <c r="AE342" s="363" t="s">
        <v>1127</v>
      </c>
      <c r="AF342" s="362"/>
      <c r="AG342" s="185" t="s">
        <v>713</v>
      </c>
      <c r="AH342" s="208" t="str">
        <f>A342&amp;AC342</f>
        <v>20</v>
      </c>
      <c r="AI342" s="209" t="str">
        <f>A342&amp;AG342</f>
        <v>20X</v>
      </c>
      <c r="AJ342" s="362">
        <v>42005</v>
      </c>
      <c r="AK342" s="652"/>
      <c r="AL342" s="634">
        <f>IF(C342="yes",1,0)</f>
        <v>1</v>
      </c>
      <c r="AM342" s="634">
        <f>IF(O342="yes",1,0)</f>
        <v>1</v>
      </c>
      <c r="AN342" s="635">
        <f>IF(Z342="yes",1,IF(AA342="yes",1,0))</f>
        <v>1</v>
      </c>
      <c r="AO342" s="636">
        <f>SUM(AL342:AN342)</f>
        <v>3</v>
      </c>
      <c r="AP342" s="634">
        <f>IF(J342="x",1,0)</f>
        <v>1</v>
      </c>
      <c r="AQ342" s="634">
        <f>IF(U342="x",1,0)</f>
        <v>1</v>
      </c>
      <c r="AR342" s="634">
        <f>IF(AG342="x",1,0)</f>
        <v>1</v>
      </c>
      <c r="AS342" s="637">
        <f>SUM(AP342:AR342)</f>
        <v>3</v>
      </c>
      <c r="AT342" s="638" t="str">
        <f>IF(AO342=AS342,"F"," ")</f>
        <v>F</v>
      </c>
      <c r="AU342" s="634">
        <f>IF(E342="x",1,0)</f>
        <v>0</v>
      </c>
      <c r="AV342" s="634">
        <f>IF(Q342="x",1,0)</f>
        <v>0</v>
      </c>
      <c r="AW342" s="675" t="s">
        <v>1127</v>
      </c>
      <c r="AX342" s="639" t="str">
        <f t="shared" si="674"/>
        <v>20Yes</v>
      </c>
      <c r="AY342" s="639" t="str">
        <f t="shared" si="675"/>
        <v>20Yes</v>
      </c>
      <c r="AZ342" s="639" t="str">
        <f t="shared" si="676"/>
        <v>20Yes</v>
      </c>
      <c r="BA342" s="634" t="str">
        <f t="shared" si="677"/>
        <v>20X</v>
      </c>
      <c r="BB342" s="634" t="str">
        <f t="shared" si="678"/>
        <v>20X</v>
      </c>
      <c r="BC342" s="634" t="str">
        <f t="shared" si="679"/>
        <v>20X</v>
      </c>
      <c r="BD342" s="640" t="str">
        <f t="shared" si="535"/>
        <v xml:space="preserve"> </v>
      </c>
      <c r="BE342" s="640" t="str">
        <f t="shared" si="536"/>
        <v xml:space="preserve"> </v>
      </c>
      <c r="BF342" s="640" t="str">
        <f t="shared" si="537"/>
        <v xml:space="preserve"> </v>
      </c>
      <c r="BG342" s="640" t="str">
        <f t="shared" si="538"/>
        <v xml:space="preserve"> </v>
      </c>
      <c r="BH342" s="640" t="str">
        <f t="shared" si="539"/>
        <v xml:space="preserve"> </v>
      </c>
      <c r="BI342" s="677" t="str">
        <f t="shared" si="540"/>
        <v xml:space="preserve"> </v>
      </c>
      <c r="BJ342" s="640" t="str">
        <f t="shared" si="541"/>
        <v xml:space="preserve"> </v>
      </c>
      <c r="BK342" s="305" t="str">
        <f t="shared" si="542"/>
        <v xml:space="preserve"> </v>
      </c>
      <c r="BL342" s="523" t="str">
        <f t="shared" si="680"/>
        <v>F</v>
      </c>
      <c r="BM342" s="640" t="str">
        <f t="shared" si="543"/>
        <v xml:space="preserve"> </v>
      </c>
      <c r="BN342" s="640" t="str">
        <f t="shared" si="544"/>
        <v xml:space="preserve"> </v>
      </c>
      <c r="BO342" s="640" t="str">
        <f t="shared" si="545"/>
        <v xml:space="preserve"> </v>
      </c>
      <c r="BP342" s="640" t="str">
        <f t="shared" si="546"/>
        <v xml:space="preserve"> </v>
      </c>
      <c r="BQ342" s="640" t="str">
        <f t="shared" si="547"/>
        <v xml:space="preserve"> </v>
      </c>
      <c r="BR342" s="634">
        <f t="shared" si="548"/>
        <v>0</v>
      </c>
      <c r="BS342" s="728"/>
      <c r="BT342" s="640" t="str">
        <f t="shared" si="549"/>
        <v xml:space="preserve"> </v>
      </c>
    </row>
    <row r="343" spans="1:72" s="47" customFormat="1" ht="15" customHeight="1" x14ac:dyDescent="0.3">
      <c r="A343" s="43" t="s">
        <v>2</v>
      </c>
      <c r="B343" s="123" t="s">
        <v>315</v>
      </c>
      <c r="C343" s="134" t="str">
        <f>IF(VLOOKUP(B343,'Pivot Table'!$B$5:$G$2000,3,FALSE)=1,"Yes","No")</f>
        <v>Yes</v>
      </c>
      <c r="D343" s="170" t="str">
        <f t="shared" si="578"/>
        <v>Yes</v>
      </c>
      <c r="E343" s="170"/>
      <c r="F343" s="214"/>
      <c r="G343" s="118" t="s">
        <v>1127</v>
      </c>
      <c r="H343" s="44" t="s">
        <v>1127</v>
      </c>
      <c r="I343" s="214"/>
      <c r="J343" s="170" t="s">
        <v>713</v>
      </c>
      <c r="K343" s="45" t="str">
        <f t="shared" si="579"/>
        <v>20</v>
      </c>
      <c r="L343" s="45" t="str">
        <f t="shared" si="580"/>
        <v>20X</v>
      </c>
      <c r="M343" s="214">
        <v>41821</v>
      </c>
      <c r="N343" s="186" t="s">
        <v>1129</v>
      </c>
      <c r="O343" s="400" t="str">
        <f>IF(VLOOKUP(B343,'Pivot Table'!$B$5:$G$2000,2,FALSE)=1,"Yes","No")</f>
        <v>Yes</v>
      </c>
      <c r="P343" s="399" t="str">
        <f t="shared" si="581"/>
        <v>Yes</v>
      </c>
      <c r="Q343" s="399"/>
      <c r="R343" s="399"/>
      <c r="S343" s="107" t="s">
        <v>1127</v>
      </c>
      <c r="T343" s="399"/>
      <c r="U343" s="399" t="s">
        <v>713</v>
      </c>
      <c r="V343" s="400" t="str">
        <f t="shared" si="582"/>
        <v>20</v>
      </c>
      <c r="W343" s="401" t="str">
        <f t="shared" si="583"/>
        <v>20X</v>
      </c>
      <c r="X343" s="107">
        <v>41821</v>
      </c>
      <c r="Y343" s="406"/>
      <c r="Z343" s="207" t="str">
        <f>IF(VLOOKUP(B343,'Pivot Table'!$B$5:$G$2000,5,FALSE)=1,"Yes","No")</f>
        <v>Yes</v>
      </c>
      <c r="AA343" s="207" t="str">
        <f>IF(VLOOKUP(B343,'Pivot Table'!$B$5:$G$2000,4,FALSE)=1,"Yes","No")</f>
        <v>No</v>
      </c>
      <c r="AB343" s="185" t="str">
        <f t="shared" si="584"/>
        <v>Yes</v>
      </c>
      <c r="AC343" s="185"/>
      <c r="AD343" s="185"/>
      <c r="AE343" s="363" t="s">
        <v>1127</v>
      </c>
      <c r="AF343" s="185"/>
      <c r="AG343" s="185" t="s">
        <v>713</v>
      </c>
      <c r="AH343" s="208" t="str">
        <f t="shared" si="585"/>
        <v>20</v>
      </c>
      <c r="AI343" s="209" t="str">
        <f t="shared" si="586"/>
        <v>20X</v>
      </c>
      <c r="AJ343" s="460">
        <v>41913</v>
      </c>
      <c r="AK343" s="652"/>
      <c r="AL343" s="634">
        <f t="shared" si="587"/>
        <v>1</v>
      </c>
      <c r="AM343" s="634">
        <f t="shared" si="588"/>
        <v>1</v>
      </c>
      <c r="AN343" s="635">
        <f t="shared" si="589"/>
        <v>1</v>
      </c>
      <c r="AO343" s="636">
        <f t="shared" si="518"/>
        <v>3</v>
      </c>
      <c r="AP343" s="634">
        <f t="shared" si="590"/>
        <v>1</v>
      </c>
      <c r="AQ343" s="634">
        <f t="shared" si="591"/>
        <v>1</v>
      </c>
      <c r="AR343" s="634">
        <f t="shared" si="592"/>
        <v>1</v>
      </c>
      <c r="AS343" s="637">
        <f t="shared" si="519"/>
        <v>3</v>
      </c>
      <c r="AT343" s="638" t="str">
        <f t="shared" si="520"/>
        <v>F</v>
      </c>
      <c r="AU343" s="634">
        <f t="shared" si="593"/>
        <v>0</v>
      </c>
      <c r="AV343" s="634">
        <f t="shared" si="673"/>
        <v>0</v>
      </c>
      <c r="AW343" s="675" t="s">
        <v>1127</v>
      </c>
      <c r="AX343" s="639" t="str">
        <f t="shared" si="674"/>
        <v>20Yes</v>
      </c>
      <c r="AY343" s="639" t="str">
        <f t="shared" si="675"/>
        <v>20Yes</v>
      </c>
      <c r="AZ343" s="639" t="str">
        <f t="shared" si="676"/>
        <v>20Yes</v>
      </c>
      <c r="BA343" s="634" t="str">
        <f t="shared" si="677"/>
        <v>20X</v>
      </c>
      <c r="BB343" s="634" t="str">
        <f t="shared" si="678"/>
        <v>20X</v>
      </c>
      <c r="BC343" s="634" t="str">
        <f t="shared" si="679"/>
        <v>20X</v>
      </c>
      <c r="BD343" s="640" t="str">
        <f t="shared" si="535"/>
        <v xml:space="preserve"> </v>
      </c>
      <c r="BE343" s="640" t="str">
        <f t="shared" si="536"/>
        <v xml:space="preserve"> </v>
      </c>
      <c r="BF343" s="640" t="str">
        <f t="shared" si="537"/>
        <v xml:space="preserve"> </v>
      </c>
      <c r="BG343" s="640" t="str">
        <f t="shared" si="538"/>
        <v xml:space="preserve"> </v>
      </c>
      <c r="BH343" s="640" t="str">
        <f t="shared" si="539"/>
        <v xml:space="preserve"> </v>
      </c>
      <c r="BI343" s="677" t="str">
        <f t="shared" si="540"/>
        <v xml:space="preserve"> </v>
      </c>
      <c r="BJ343" s="640" t="str">
        <f t="shared" si="541"/>
        <v xml:space="preserve"> </v>
      </c>
      <c r="BK343" s="305" t="str">
        <f t="shared" si="542"/>
        <v xml:space="preserve"> </v>
      </c>
      <c r="BL343" s="523" t="str">
        <f t="shared" si="680"/>
        <v>F</v>
      </c>
      <c r="BM343" s="640" t="str">
        <f t="shared" si="543"/>
        <v xml:space="preserve"> </v>
      </c>
      <c r="BN343" s="640" t="str">
        <f t="shared" si="544"/>
        <v xml:space="preserve"> </v>
      </c>
      <c r="BO343" s="640" t="str">
        <f t="shared" si="545"/>
        <v xml:space="preserve"> </v>
      </c>
      <c r="BP343" s="640" t="str">
        <f t="shared" si="546"/>
        <v xml:space="preserve"> </v>
      </c>
      <c r="BQ343" s="640" t="str">
        <f t="shared" si="547"/>
        <v xml:space="preserve"> </v>
      </c>
      <c r="BR343" s="634">
        <f t="shared" si="548"/>
        <v>0</v>
      </c>
      <c r="BS343" s="728"/>
      <c r="BT343" s="640" t="str">
        <f t="shared" si="549"/>
        <v xml:space="preserve"> </v>
      </c>
    </row>
    <row r="344" spans="1:72" s="47" customFormat="1" ht="15" customHeight="1" x14ac:dyDescent="0.3">
      <c r="A344" s="43" t="s">
        <v>2</v>
      </c>
      <c r="B344" s="123" t="s">
        <v>316</v>
      </c>
      <c r="C344" s="134" t="str">
        <f>IF(VLOOKUP(B344,'Pivot Table'!$B$5:$G$2000,3,FALSE)=1,"Yes","No")</f>
        <v>Yes</v>
      </c>
      <c r="D344" s="170" t="str">
        <f t="shared" si="578"/>
        <v>Yes</v>
      </c>
      <c r="E344" s="170"/>
      <c r="F344" s="214">
        <v>38838</v>
      </c>
      <c r="G344" s="119" t="s">
        <v>1127</v>
      </c>
      <c r="H344" s="119" t="s">
        <v>1127</v>
      </c>
      <c r="I344" s="170"/>
      <c r="J344" s="170" t="s">
        <v>713</v>
      </c>
      <c r="K344" s="45" t="str">
        <f t="shared" si="579"/>
        <v>20</v>
      </c>
      <c r="L344" s="45" t="str">
        <f t="shared" si="580"/>
        <v>20X</v>
      </c>
      <c r="M344" s="106">
        <v>38991</v>
      </c>
      <c r="N344" s="252"/>
      <c r="O344" s="189" t="str">
        <f>IF(VLOOKUP(B344,'Pivot Table'!$B$5:$G$2000,2,FALSE)=1,"Yes","No")</f>
        <v>No</v>
      </c>
      <c r="P344" s="190" t="str">
        <f t="shared" si="581"/>
        <v xml:space="preserve"> </v>
      </c>
      <c r="Q344" s="190"/>
      <c r="R344" s="190"/>
      <c r="S344" s="191"/>
      <c r="T344" s="206"/>
      <c r="U344" s="190"/>
      <c r="V344" s="189" t="str">
        <f t="shared" si="582"/>
        <v>20</v>
      </c>
      <c r="W344" s="196" t="str">
        <f t="shared" si="583"/>
        <v>20</v>
      </c>
      <c r="X344" s="206"/>
      <c r="Y344" s="404"/>
      <c r="Z344" s="136" t="str">
        <f>IF(VLOOKUP(B344,'Pivot Table'!$B$5:$G$2000,5,FALSE)=1,"Yes","No")</f>
        <v>Yes</v>
      </c>
      <c r="AA344" s="136" t="str">
        <f>IF(VLOOKUP(B344,'Pivot Table'!$B$5:$G$2000,4,FALSE)=1,"Yes","No")</f>
        <v>No</v>
      </c>
      <c r="AB344" s="185" t="str">
        <f t="shared" si="584"/>
        <v>Yes</v>
      </c>
      <c r="AC344" s="181"/>
      <c r="AD344" s="181"/>
      <c r="AE344" s="241"/>
      <c r="AF344" s="281"/>
      <c r="AG344" s="181" t="s">
        <v>713</v>
      </c>
      <c r="AH344" s="133" t="str">
        <f t="shared" si="585"/>
        <v>20</v>
      </c>
      <c r="AI344" s="151" t="str">
        <f t="shared" si="586"/>
        <v>20X</v>
      </c>
      <c r="AJ344" s="281">
        <v>42248</v>
      </c>
      <c r="AK344" s="658" t="s">
        <v>1980</v>
      </c>
      <c r="AL344" s="634">
        <f t="shared" si="587"/>
        <v>1</v>
      </c>
      <c r="AM344" s="634">
        <f t="shared" si="588"/>
        <v>0</v>
      </c>
      <c r="AN344" s="635">
        <f t="shared" si="589"/>
        <v>1</v>
      </c>
      <c r="AO344" s="636">
        <f t="shared" si="518"/>
        <v>2</v>
      </c>
      <c r="AP344" s="634">
        <f t="shared" si="590"/>
        <v>1</v>
      </c>
      <c r="AQ344" s="634">
        <f t="shared" si="591"/>
        <v>0</v>
      </c>
      <c r="AR344" s="634">
        <f t="shared" si="592"/>
        <v>1</v>
      </c>
      <c r="AS344" s="637">
        <f t="shared" si="519"/>
        <v>2</v>
      </c>
      <c r="AT344" s="638" t="str">
        <f t="shared" si="520"/>
        <v>F</v>
      </c>
      <c r="AU344" s="634">
        <f t="shared" si="593"/>
        <v>0</v>
      </c>
      <c r="AV344" s="634">
        <f t="shared" si="673"/>
        <v>0</v>
      </c>
      <c r="AW344" s="675" t="s">
        <v>1127</v>
      </c>
      <c r="AX344" s="639" t="str">
        <f t="shared" si="674"/>
        <v>20Yes</v>
      </c>
      <c r="AY344" s="639" t="str">
        <f t="shared" si="675"/>
        <v>20No</v>
      </c>
      <c r="AZ344" s="639" t="str">
        <f t="shared" si="676"/>
        <v>20Yes</v>
      </c>
      <c r="BA344" s="634" t="str">
        <f t="shared" si="677"/>
        <v>20X</v>
      </c>
      <c r="BB344" s="634" t="str">
        <f t="shared" si="678"/>
        <v>20</v>
      </c>
      <c r="BC344" s="634" t="str">
        <f t="shared" si="679"/>
        <v>20X</v>
      </c>
      <c r="BD344" s="640" t="str">
        <f t="shared" si="535"/>
        <v xml:space="preserve"> </v>
      </c>
      <c r="BE344" s="640" t="str">
        <f t="shared" si="536"/>
        <v xml:space="preserve"> </v>
      </c>
      <c r="BF344" s="640" t="str">
        <f t="shared" si="537"/>
        <v xml:space="preserve"> </v>
      </c>
      <c r="BG344" s="640" t="str">
        <f t="shared" si="538"/>
        <v xml:space="preserve"> </v>
      </c>
      <c r="BH344" s="640" t="str">
        <f t="shared" si="539"/>
        <v xml:space="preserve"> </v>
      </c>
      <c r="BI344" s="677" t="str">
        <f t="shared" si="540"/>
        <v xml:space="preserve"> </v>
      </c>
      <c r="BJ344" s="640" t="str">
        <f t="shared" si="541"/>
        <v xml:space="preserve"> </v>
      </c>
      <c r="BK344" s="305" t="str">
        <f t="shared" si="542"/>
        <v xml:space="preserve"> </v>
      </c>
      <c r="BL344" s="523" t="str">
        <f t="shared" si="680"/>
        <v>F</v>
      </c>
      <c r="BM344" s="640" t="str">
        <f t="shared" si="543"/>
        <v xml:space="preserve"> </v>
      </c>
      <c r="BN344" s="640" t="str">
        <f t="shared" si="544"/>
        <v xml:space="preserve"> </v>
      </c>
      <c r="BO344" s="640" t="str">
        <f t="shared" si="545"/>
        <v xml:space="preserve"> </v>
      </c>
      <c r="BP344" s="640" t="str">
        <f t="shared" si="546"/>
        <v xml:space="preserve"> </v>
      </c>
      <c r="BQ344" s="640" t="str">
        <f t="shared" si="547"/>
        <v xml:space="preserve"> </v>
      </c>
      <c r="BR344" s="634">
        <f t="shared" si="548"/>
        <v>0</v>
      </c>
      <c r="BS344" s="728"/>
      <c r="BT344" s="640" t="str">
        <f t="shared" si="549"/>
        <v xml:space="preserve"> </v>
      </c>
    </row>
    <row r="345" spans="1:72" s="47" customFormat="1" ht="15" customHeight="1" x14ac:dyDescent="0.3">
      <c r="A345" s="43" t="s">
        <v>2</v>
      </c>
      <c r="B345" s="123" t="s">
        <v>317</v>
      </c>
      <c r="C345" s="134" t="str">
        <f>IF(VLOOKUP(B345,'Pivot Table'!$B$5:$G$2000,3,FALSE)=1,"Yes","No")</f>
        <v>Yes</v>
      </c>
      <c r="D345" s="170" t="str">
        <f t="shared" si="578"/>
        <v>Yes</v>
      </c>
      <c r="E345" s="170"/>
      <c r="F345" s="214">
        <v>41852</v>
      </c>
      <c r="G345" s="118" t="s">
        <v>1127</v>
      </c>
      <c r="H345" s="118" t="s">
        <v>1127</v>
      </c>
      <c r="I345" s="214"/>
      <c r="J345" s="170" t="s">
        <v>713</v>
      </c>
      <c r="K345" s="106">
        <v>42064</v>
      </c>
      <c r="L345" s="45" t="str">
        <f t="shared" si="580"/>
        <v>20X</v>
      </c>
      <c r="M345" s="106">
        <v>42064</v>
      </c>
      <c r="N345" s="252"/>
      <c r="O345" s="135" t="str">
        <f>IF(VLOOKUP(B345,'Pivot Table'!$B$5:$G$2000,2,FALSE)=1,"Yes","No")</f>
        <v>Yes</v>
      </c>
      <c r="P345" s="177" t="str">
        <f t="shared" si="581"/>
        <v>Yes</v>
      </c>
      <c r="Q345" s="177"/>
      <c r="R345" s="107">
        <v>41852</v>
      </c>
      <c r="S345" s="46" t="s">
        <v>1127</v>
      </c>
      <c r="T345" s="107"/>
      <c r="U345" s="177" t="s">
        <v>713</v>
      </c>
      <c r="V345" s="135" t="str">
        <f t="shared" si="582"/>
        <v>20</v>
      </c>
      <c r="W345" s="150" t="str">
        <f t="shared" si="583"/>
        <v>20X</v>
      </c>
      <c r="X345" s="107">
        <v>42064</v>
      </c>
      <c r="Y345" s="219"/>
      <c r="Z345" s="136" t="str">
        <f>IF(VLOOKUP(B345,'Pivot Table'!$B$5:$G$2000,5,FALSE)=1,"Yes","No")</f>
        <v>Yes</v>
      </c>
      <c r="AA345" s="136" t="str">
        <f>IF(VLOOKUP(B345,'Pivot Table'!$B$5:$G$2000,4,FALSE)=1,"Yes","No")</f>
        <v>No</v>
      </c>
      <c r="AB345" s="181" t="str">
        <f t="shared" si="584"/>
        <v>Yes</v>
      </c>
      <c r="AC345" s="181"/>
      <c r="AD345" s="181"/>
      <c r="AE345" s="241" t="s">
        <v>1127</v>
      </c>
      <c r="AF345" s="362"/>
      <c r="AG345" s="185" t="s">
        <v>713</v>
      </c>
      <c r="AH345" s="133" t="str">
        <f t="shared" si="585"/>
        <v>20</v>
      </c>
      <c r="AI345" s="151" t="str">
        <f t="shared" si="586"/>
        <v>20X</v>
      </c>
      <c r="AJ345" s="460">
        <v>41913</v>
      </c>
      <c r="AK345" s="188" t="s">
        <v>1025</v>
      </c>
      <c r="AL345" s="634">
        <f t="shared" si="587"/>
        <v>1</v>
      </c>
      <c r="AM345" s="634">
        <f t="shared" si="588"/>
        <v>1</v>
      </c>
      <c r="AN345" s="635">
        <f t="shared" si="589"/>
        <v>1</v>
      </c>
      <c r="AO345" s="636">
        <f t="shared" si="518"/>
        <v>3</v>
      </c>
      <c r="AP345" s="634">
        <f t="shared" si="590"/>
        <v>1</v>
      </c>
      <c r="AQ345" s="634">
        <f t="shared" si="591"/>
        <v>1</v>
      </c>
      <c r="AR345" s="634">
        <f t="shared" si="592"/>
        <v>1</v>
      </c>
      <c r="AS345" s="637">
        <f t="shared" si="519"/>
        <v>3</v>
      </c>
      <c r="AT345" s="638" t="str">
        <f t="shared" si="520"/>
        <v>F</v>
      </c>
      <c r="AU345" s="634">
        <f t="shared" si="593"/>
        <v>0</v>
      </c>
      <c r="AV345" s="634">
        <f t="shared" si="673"/>
        <v>0</v>
      </c>
      <c r="AW345" s="675" t="s">
        <v>1127</v>
      </c>
      <c r="AX345" s="639" t="str">
        <f t="shared" si="674"/>
        <v>20Yes</v>
      </c>
      <c r="AY345" s="639" t="str">
        <f t="shared" si="675"/>
        <v>20Yes</v>
      </c>
      <c r="AZ345" s="639" t="str">
        <f t="shared" si="676"/>
        <v>20Yes</v>
      </c>
      <c r="BA345" s="634" t="str">
        <f t="shared" si="677"/>
        <v>20X</v>
      </c>
      <c r="BB345" s="634" t="str">
        <f t="shared" si="678"/>
        <v>20X</v>
      </c>
      <c r="BC345" s="634" t="str">
        <f t="shared" si="679"/>
        <v>20X</v>
      </c>
      <c r="BD345" s="640" t="str">
        <f t="shared" si="535"/>
        <v xml:space="preserve"> </v>
      </c>
      <c r="BE345" s="640" t="str">
        <f t="shared" si="536"/>
        <v xml:space="preserve"> </v>
      </c>
      <c r="BF345" s="640" t="str">
        <f t="shared" si="537"/>
        <v xml:space="preserve"> </v>
      </c>
      <c r="BG345" s="640" t="str">
        <f t="shared" si="538"/>
        <v xml:space="preserve"> </v>
      </c>
      <c r="BH345" s="640" t="str">
        <f t="shared" si="539"/>
        <v xml:space="preserve"> </v>
      </c>
      <c r="BI345" s="677" t="str">
        <f t="shared" si="540"/>
        <v xml:space="preserve"> </v>
      </c>
      <c r="BJ345" s="640" t="str">
        <f t="shared" si="541"/>
        <v xml:space="preserve"> </v>
      </c>
      <c r="BK345" s="305" t="str">
        <f t="shared" si="542"/>
        <v xml:space="preserve"> </v>
      </c>
      <c r="BL345" s="523" t="str">
        <f t="shared" si="680"/>
        <v>F</v>
      </c>
      <c r="BM345" s="640" t="str">
        <f t="shared" si="543"/>
        <v xml:space="preserve"> </v>
      </c>
      <c r="BN345" s="640" t="str">
        <f t="shared" si="544"/>
        <v xml:space="preserve"> </v>
      </c>
      <c r="BO345" s="640" t="str">
        <f t="shared" si="545"/>
        <v xml:space="preserve"> </v>
      </c>
      <c r="BP345" s="640" t="str">
        <f t="shared" si="546"/>
        <v xml:space="preserve"> </v>
      </c>
      <c r="BQ345" s="640" t="str">
        <f t="shared" si="547"/>
        <v xml:space="preserve"> </v>
      </c>
      <c r="BR345" s="634">
        <f t="shared" si="548"/>
        <v>0</v>
      </c>
      <c r="BS345" s="728"/>
      <c r="BT345" s="640" t="str">
        <f t="shared" si="549"/>
        <v xml:space="preserve"> </v>
      </c>
    </row>
    <row r="346" spans="1:72" s="47" customFormat="1" ht="15" customHeight="1" x14ac:dyDescent="0.3">
      <c r="A346" s="43" t="s">
        <v>2</v>
      </c>
      <c r="B346" s="478" t="s">
        <v>318</v>
      </c>
      <c r="C346" s="134" t="str">
        <f>IF(VLOOKUP(B346,'Pivot Table'!$B$5:$G$2000,3,FALSE)=1,"Yes","No")</f>
        <v>Yes</v>
      </c>
      <c r="D346" s="170" t="str">
        <f t="shared" si="578"/>
        <v>Yes</v>
      </c>
      <c r="E346" s="170"/>
      <c r="F346" s="214"/>
      <c r="G346" s="274" t="s">
        <v>1127</v>
      </c>
      <c r="H346" s="44" t="s">
        <v>1127</v>
      </c>
      <c r="I346" s="214"/>
      <c r="J346" s="170" t="s">
        <v>713</v>
      </c>
      <c r="K346" s="45" t="str">
        <f t="shared" si="579"/>
        <v>20</v>
      </c>
      <c r="L346" s="45" t="str">
        <f t="shared" si="580"/>
        <v>20X</v>
      </c>
      <c r="M346" s="214">
        <v>41821</v>
      </c>
      <c r="N346" s="186" t="s">
        <v>1129</v>
      </c>
      <c r="O346" s="400" t="str">
        <f>IF(VLOOKUP(B346,'Pivot Table'!$B$5:$G$2000,2,FALSE)=1,"Yes","No")</f>
        <v>Yes</v>
      </c>
      <c r="P346" s="399" t="str">
        <f t="shared" si="581"/>
        <v>Yes</v>
      </c>
      <c r="Q346" s="399"/>
      <c r="R346" s="399"/>
      <c r="S346" s="266" t="s">
        <v>1127</v>
      </c>
      <c r="T346" s="399"/>
      <c r="U346" s="177" t="s">
        <v>713</v>
      </c>
      <c r="V346" s="135" t="str">
        <f t="shared" ref="V346" si="681">A346&amp;Q346</f>
        <v>20</v>
      </c>
      <c r="W346" s="150" t="str">
        <f t="shared" ref="W346" si="682">A346&amp;U346</f>
        <v>20X</v>
      </c>
      <c r="X346" s="107">
        <v>41821</v>
      </c>
      <c r="Y346" s="406"/>
      <c r="Z346" s="136" t="str">
        <f>IF(VLOOKUP(B346,'Pivot Table'!$B$5:$G$2000,5,FALSE)=1,"Yes","No")</f>
        <v>Yes</v>
      </c>
      <c r="AA346" s="136" t="str">
        <f>IF(VLOOKUP(B346,'Pivot Table'!$B$5:$G$2000,4,FALSE)=1,"Yes","No")</f>
        <v>No</v>
      </c>
      <c r="AB346" s="181" t="str">
        <f t="shared" si="584"/>
        <v>Yes</v>
      </c>
      <c r="AC346" s="181"/>
      <c r="AD346" s="181"/>
      <c r="AE346" s="241" t="s">
        <v>1127</v>
      </c>
      <c r="AF346" s="127"/>
      <c r="AG346" s="185" t="s">
        <v>713</v>
      </c>
      <c r="AH346" s="133" t="str">
        <f t="shared" ref="AH346" si="683">A346&amp;AC346</f>
        <v>20</v>
      </c>
      <c r="AI346" s="151" t="str">
        <f t="shared" ref="AI346" si="684">A346&amp;AG346</f>
        <v>20X</v>
      </c>
      <c r="AJ346" s="460">
        <v>41913</v>
      </c>
      <c r="AK346" s="654" t="s">
        <v>1129</v>
      </c>
      <c r="AL346" s="634">
        <f t="shared" si="587"/>
        <v>1</v>
      </c>
      <c r="AM346" s="634">
        <f t="shared" si="588"/>
        <v>1</v>
      </c>
      <c r="AN346" s="635">
        <f t="shared" si="589"/>
        <v>1</v>
      </c>
      <c r="AO346" s="636">
        <f t="shared" si="518"/>
        <v>3</v>
      </c>
      <c r="AP346" s="634">
        <f t="shared" si="590"/>
        <v>1</v>
      </c>
      <c r="AQ346" s="634">
        <f t="shared" si="591"/>
        <v>1</v>
      </c>
      <c r="AR346" s="634">
        <f t="shared" si="592"/>
        <v>1</v>
      </c>
      <c r="AS346" s="637">
        <f t="shared" si="519"/>
        <v>3</v>
      </c>
      <c r="AT346" s="638" t="str">
        <f t="shared" si="520"/>
        <v>F</v>
      </c>
      <c r="AU346" s="634">
        <f t="shared" si="593"/>
        <v>0</v>
      </c>
      <c r="AV346" s="634">
        <f t="shared" si="673"/>
        <v>0</v>
      </c>
      <c r="AW346" s="675" t="s">
        <v>1127</v>
      </c>
      <c r="AX346" s="639" t="str">
        <f t="shared" si="674"/>
        <v>20Yes</v>
      </c>
      <c r="AY346" s="639" t="str">
        <f t="shared" si="675"/>
        <v>20Yes</v>
      </c>
      <c r="AZ346" s="639" t="str">
        <f t="shared" si="676"/>
        <v>20Yes</v>
      </c>
      <c r="BA346" s="634" t="str">
        <f t="shared" si="677"/>
        <v>20X</v>
      </c>
      <c r="BB346" s="634" t="str">
        <f t="shared" si="678"/>
        <v>20X</v>
      </c>
      <c r="BC346" s="634" t="str">
        <f t="shared" si="679"/>
        <v>20X</v>
      </c>
      <c r="BD346" s="640" t="str">
        <f t="shared" si="535"/>
        <v xml:space="preserve"> </v>
      </c>
      <c r="BE346" s="640" t="str">
        <f t="shared" si="536"/>
        <v xml:space="preserve"> </v>
      </c>
      <c r="BF346" s="640" t="str">
        <f t="shared" si="537"/>
        <v xml:space="preserve"> </v>
      </c>
      <c r="BG346" s="640" t="str">
        <f t="shared" si="538"/>
        <v xml:space="preserve"> </v>
      </c>
      <c r="BH346" s="640" t="str">
        <f t="shared" si="539"/>
        <v xml:space="preserve"> </v>
      </c>
      <c r="BI346" s="677" t="str">
        <f t="shared" si="540"/>
        <v xml:space="preserve"> </v>
      </c>
      <c r="BJ346" s="640" t="str">
        <f t="shared" si="541"/>
        <v xml:space="preserve"> </v>
      </c>
      <c r="BK346" s="305" t="str">
        <f t="shared" si="542"/>
        <v xml:space="preserve"> </v>
      </c>
      <c r="BL346" s="523" t="str">
        <f t="shared" si="680"/>
        <v>F</v>
      </c>
      <c r="BM346" s="640" t="str">
        <f t="shared" si="543"/>
        <v xml:space="preserve"> </v>
      </c>
      <c r="BN346" s="640" t="str">
        <f t="shared" si="544"/>
        <v xml:space="preserve"> </v>
      </c>
      <c r="BO346" s="640" t="str">
        <f t="shared" si="545"/>
        <v xml:space="preserve"> </v>
      </c>
      <c r="BP346" s="640" t="str">
        <f t="shared" si="546"/>
        <v xml:space="preserve"> </v>
      </c>
      <c r="BQ346" s="640" t="str">
        <f t="shared" si="547"/>
        <v xml:space="preserve"> </v>
      </c>
      <c r="BR346" s="634">
        <f t="shared" si="548"/>
        <v>0</v>
      </c>
      <c r="BS346" s="728"/>
      <c r="BT346" s="640" t="str">
        <f t="shared" si="549"/>
        <v xml:space="preserve"> </v>
      </c>
    </row>
    <row r="347" spans="1:72" s="47" customFormat="1" ht="15" customHeight="1" x14ac:dyDescent="0.3">
      <c r="A347" s="43" t="s">
        <v>2</v>
      </c>
      <c r="B347" s="123" t="s">
        <v>319</v>
      </c>
      <c r="C347" s="134" t="str">
        <f>IF(VLOOKUP(B347,'Pivot Table'!$B$5:$G$2000,3,FALSE)=1,"Yes","No")</f>
        <v>Yes</v>
      </c>
      <c r="D347" s="170" t="str">
        <f t="shared" si="578"/>
        <v>Yes</v>
      </c>
      <c r="E347" s="439"/>
      <c r="F347" s="214"/>
      <c r="G347" s="118" t="s">
        <v>1127</v>
      </c>
      <c r="H347" s="44" t="s">
        <v>1127</v>
      </c>
      <c r="I347" s="214"/>
      <c r="J347" s="170" t="s">
        <v>713</v>
      </c>
      <c r="K347" s="45" t="str">
        <f t="shared" si="579"/>
        <v>20</v>
      </c>
      <c r="L347" s="45" t="str">
        <f t="shared" si="580"/>
        <v>20X</v>
      </c>
      <c r="M347" s="214">
        <v>41821</v>
      </c>
      <c r="N347" s="186" t="s">
        <v>1129</v>
      </c>
      <c r="O347" s="135" t="str">
        <f>IF(VLOOKUP(B347,'Pivot Table'!$B$5:$G$2000,2,FALSE)=1,"Yes","No")</f>
        <v>Yes</v>
      </c>
      <c r="P347" s="177" t="str">
        <f t="shared" si="581"/>
        <v>Yes</v>
      </c>
      <c r="Q347" s="177"/>
      <c r="R347" s="107"/>
      <c r="S347" s="46" t="s">
        <v>1127</v>
      </c>
      <c r="T347" s="107"/>
      <c r="U347" s="177" t="s">
        <v>713</v>
      </c>
      <c r="V347" s="135" t="str">
        <f t="shared" si="582"/>
        <v>20</v>
      </c>
      <c r="W347" s="150" t="str">
        <f t="shared" si="583"/>
        <v>20X</v>
      </c>
      <c r="X347" s="107">
        <v>41821</v>
      </c>
      <c r="Y347" s="254" t="s">
        <v>1129</v>
      </c>
      <c r="Z347" s="207" t="str">
        <f>IF(VLOOKUP(B347,'Pivot Table'!$B$5:$G$2000,5,FALSE)=1,"Yes","No")</f>
        <v>Yes</v>
      </c>
      <c r="AA347" s="207" t="str">
        <f>IF(VLOOKUP(B347,'Pivot Table'!$B$5:$G$2000,4,FALSE)=1,"Yes","No")</f>
        <v>No</v>
      </c>
      <c r="AB347" s="185" t="str">
        <f t="shared" si="584"/>
        <v>Yes</v>
      </c>
      <c r="AC347" s="185"/>
      <c r="AD347" s="185"/>
      <c r="AE347" s="363" t="s">
        <v>1127</v>
      </c>
      <c r="AF347" s="362"/>
      <c r="AG347" s="185" t="s">
        <v>713</v>
      </c>
      <c r="AH347" s="208" t="str">
        <f t="shared" si="585"/>
        <v>20</v>
      </c>
      <c r="AI347" s="209" t="str">
        <f t="shared" si="586"/>
        <v>20X</v>
      </c>
      <c r="AJ347" s="362">
        <v>42005</v>
      </c>
      <c r="AK347" s="652"/>
      <c r="AL347" s="634">
        <f t="shared" si="587"/>
        <v>1</v>
      </c>
      <c r="AM347" s="634">
        <f t="shared" si="588"/>
        <v>1</v>
      </c>
      <c r="AN347" s="635">
        <f t="shared" si="589"/>
        <v>1</v>
      </c>
      <c r="AO347" s="636">
        <f t="shared" si="518"/>
        <v>3</v>
      </c>
      <c r="AP347" s="634">
        <f t="shared" si="590"/>
        <v>1</v>
      </c>
      <c r="AQ347" s="634">
        <f t="shared" si="591"/>
        <v>1</v>
      </c>
      <c r="AR347" s="634">
        <f t="shared" si="592"/>
        <v>1</v>
      </c>
      <c r="AS347" s="637">
        <f t="shared" si="519"/>
        <v>3</v>
      </c>
      <c r="AT347" s="638" t="str">
        <f t="shared" si="520"/>
        <v>F</v>
      </c>
      <c r="AU347" s="634">
        <f t="shared" si="593"/>
        <v>0</v>
      </c>
      <c r="AV347" s="634">
        <f t="shared" si="673"/>
        <v>0</v>
      </c>
      <c r="AW347" s="675" t="s">
        <v>1127</v>
      </c>
      <c r="AX347" s="639" t="str">
        <f t="shared" si="674"/>
        <v>20Yes</v>
      </c>
      <c r="AY347" s="639" t="str">
        <f t="shared" si="675"/>
        <v>20Yes</v>
      </c>
      <c r="AZ347" s="639" t="str">
        <f t="shared" si="676"/>
        <v>20Yes</v>
      </c>
      <c r="BA347" s="634" t="str">
        <f t="shared" si="677"/>
        <v>20X</v>
      </c>
      <c r="BB347" s="634" t="str">
        <f t="shared" si="678"/>
        <v>20X</v>
      </c>
      <c r="BC347" s="634" t="str">
        <f t="shared" si="679"/>
        <v>20X</v>
      </c>
      <c r="BD347" s="640" t="str">
        <f t="shared" si="535"/>
        <v xml:space="preserve"> </v>
      </c>
      <c r="BE347" s="640" t="str">
        <f t="shared" si="536"/>
        <v xml:space="preserve"> </v>
      </c>
      <c r="BF347" s="640" t="str">
        <f t="shared" si="537"/>
        <v xml:space="preserve"> </v>
      </c>
      <c r="BG347" s="640" t="str">
        <f t="shared" si="538"/>
        <v xml:space="preserve"> </v>
      </c>
      <c r="BH347" s="640" t="str">
        <f t="shared" si="539"/>
        <v xml:space="preserve"> </v>
      </c>
      <c r="BI347" s="677" t="str">
        <f t="shared" si="540"/>
        <v xml:space="preserve"> </v>
      </c>
      <c r="BJ347" s="640" t="str">
        <f t="shared" si="541"/>
        <v xml:space="preserve"> </v>
      </c>
      <c r="BK347" s="305" t="str">
        <f t="shared" si="542"/>
        <v xml:space="preserve"> </v>
      </c>
      <c r="BL347" s="523" t="str">
        <f t="shared" si="680"/>
        <v>F</v>
      </c>
      <c r="BM347" s="640" t="str">
        <f t="shared" si="543"/>
        <v xml:space="preserve"> </v>
      </c>
      <c r="BN347" s="640" t="str">
        <f t="shared" si="544"/>
        <v xml:space="preserve"> </v>
      </c>
      <c r="BO347" s="640" t="str">
        <f t="shared" si="545"/>
        <v xml:space="preserve"> </v>
      </c>
      <c r="BP347" s="640" t="str">
        <f t="shared" si="546"/>
        <v xml:space="preserve"> </v>
      </c>
      <c r="BQ347" s="640" t="str">
        <f t="shared" si="547"/>
        <v xml:space="preserve"> </v>
      </c>
      <c r="BR347" s="634">
        <f t="shared" si="548"/>
        <v>0</v>
      </c>
      <c r="BS347" s="728"/>
      <c r="BT347" s="640" t="str">
        <f t="shared" si="549"/>
        <v xml:space="preserve"> </v>
      </c>
    </row>
    <row r="348" spans="1:72" s="47" customFormat="1" ht="15" customHeight="1" x14ac:dyDescent="0.3">
      <c r="A348" s="43" t="s">
        <v>2</v>
      </c>
      <c r="B348" s="43" t="s">
        <v>320</v>
      </c>
      <c r="C348" s="194" t="str">
        <f>IF(VLOOKUP(B348,'Pivot Table'!$B$5:$G$2000,3,FALSE)=1,"Yes","No")</f>
        <v>No</v>
      </c>
      <c r="D348" s="193" t="str">
        <f t="shared" si="578"/>
        <v xml:space="preserve"> </v>
      </c>
      <c r="E348" s="171"/>
      <c r="F348" s="171"/>
      <c r="G348" s="69"/>
      <c r="H348" s="69"/>
      <c r="I348" s="171"/>
      <c r="J348" s="171"/>
      <c r="K348" s="45" t="str">
        <f t="shared" si="579"/>
        <v>20</v>
      </c>
      <c r="L348" s="45" t="str">
        <f t="shared" si="580"/>
        <v>20</v>
      </c>
      <c r="M348" s="69"/>
      <c r="N348" s="419"/>
      <c r="O348" s="135" t="str">
        <f>IF(VLOOKUP(B348,'Pivot Table'!$B$5:$G$2000,2,FALSE)=1,"Yes","No")</f>
        <v>Yes</v>
      </c>
      <c r="P348" s="177" t="str">
        <f t="shared" si="581"/>
        <v>Yes</v>
      </c>
      <c r="Q348" s="177"/>
      <c r="R348" s="177"/>
      <c r="S348" s="46" t="s">
        <v>1127</v>
      </c>
      <c r="T348" s="107"/>
      <c r="U348" s="177" t="s">
        <v>713</v>
      </c>
      <c r="V348" s="135" t="str">
        <f t="shared" si="582"/>
        <v>20</v>
      </c>
      <c r="W348" s="150" t="str">
        <f t="shared" si="583"/>
        <v>20X</v>
      </c>
      <c r="X348" s="107">
        <v>42309</v>
      </c>
      <c r="Y348" s="219"/>
      <c r="Z348" s="192" t="str">
        <f>IF(VLOOKUP(B348,'Pivot Table'!$B$5:$G$2000,5,FALSE)=1,"Yes","No")</f>
        <v>No</v>
      </c>
      <c r="AA348" s="192" t="str">
        <f>IF(VLOOKUP(B348,'Pivot Table'!$B$5:$G$2000,4,FALSE)=1,"Yes","No")</f>
        <v>No</v>
      </c>
      <c r="AB348" s="190" t="str">
        <f t="shared" si="584"/>
        <v xml:space="preserve"> </v>
      </c>
      <c r="AC348" s="190"/>
      <c r="AD348" s="190"/>
      <c r="AE348" s="191"/>
      <c r="AF348" s="190"/>
      <c r="AG348" s="190"/>
      <c r="AH348" s="133" t="str">
        <f t="shared" si="585"/>
        <v>20</v>
      </c>
      <c r="AI348" s="151" t="str">
        <f t="shared" si="586"/>
        <v>20</v>
      </c>
      <c r="AJ348" s="456"/>
      <c r="AK348" s="651"/>
      <c r="AL348" s="634">
        <f t="shared" si="587"/>
        <v>0</v>
      </c>
      <c r="AM348" s="634">
        <f t="shared" si="588"/>
        <v>1</v>
      </c>
      <c r="AN348" s="635">
        <f t="shared" si="589"/>
        <v>0</v>
      </c>
      <c r="AO348" s="636">
        <f t="shared" si="518"/>
        <v>1</v>
      </c>
      <c r="AP348" s="634">
        <f t="shared" si="590"/>
        <v>0</v>
      </c>
      <c r="AQ348" s="634">
        <f t="shared" si="591"/>
        <v>1</v>
      </c>
      <c r="AR348" s="634">
        <f t="shared" si="592"/>
        <v>0</v>
      </c>
      <c r="AS348" s="637">
        <f t="shared" si="519"/>
        <v>1</v>
      </c>
      <c r="AT348" s="638" t="str">
        <f t="shared" si="520"/>
        <v>F</v>
      </c>
      <c r="AU348" s="634">
        <f t="shared" si="593"/>
        <v>0</v>
      </c>
      <c r="AV348" s="634">
        <f t="shared" si="673"/>
        <v>0</v>
      </c>
      <c r="AW348" s="675" t="s">
        <v>1127</v>
      </c>
      <c r="AX348" s="639" t="str">
        <f t="shared" si="674"/>
        <v>20No</v>
      </c>
      <c r="AY348" s="639" t="str">
        <f t="shared" si="675"/>
        <v>20Yes</v>
      </c>
      <c r="AZ348" s="639" t="str">
        <f t="shared" si="676"/>
        <v>20No</v>
      </c>
      <c r="BA348" s="634" t="str">
        <f t="shared" si="677"/>
        <v>20</v>
      </c>
      <c r="BB348" s="634" t="str">
        <f t="shared" si="678"/>
        <v>20X</v>
      </c>
      <c r="BC348" s="634" t="str">
        <f t="shared" si="679"/>
        <v>20</v>
      </c>
      <c r="BD348" s="640" t="str">
        <f t="shared" si="535"/>
        <v xml:space="preserve"> </v>
      </c>
      <c r="BE348" s="640" t="str">
        <f t="shared" si="536"/>
        <v xml:space="preserve"> </v>
      </c>
      <c r="BF348" s="640" t="str">
        <f t="shared" si="537"/>
        <v xml:space="preserve"> </v>
      </c>
      <c r="BG348" s="640" t="str">
        <f t="shared" si="538"/>
        <v xml:space="preserve"> </v>
      </c>
      <c r="BH348" s="640" t="str">
        <f t="shared" si="539"/>
        <v xml:space="preserve"> </v>
      </c>
      <c r="BI348" s="677" t="str">
        <f t="shared" si="540"/>
        <v xml:space="preserve"> </v>
      </c>
      <c r="BJ348" s="640" t="str">
        <f t="shared" si="541"/>
        <v xml:space="preserve"> </v>
      </c>
      <c r="BK348" s="305" t="str">
        <f t="shared" si="542"/>
        <v xml:space="preserve"> </v>
      </c>
      <c r="BL348" s="523" t="str">
        <f t="shared" si="680"/>
        <v>F</v>
      </c>
      <c r="BM348" s="640" t="str">
        <f t="shared" si="543"/>
        <v xml:space="preserve"> </v>
      </c>
      <c r="BN348" s="640" t="str">
        <f t="shared" si="544"/>
        <v xml:space="preserve"> </v>
      </c>
      <c r="BO348" s="640" t="str">
        <f t="shared" si="545"/>
        <v xml:space="preserve"> </v>
      </c>
      <c r="BP348" s="640" t="str">
        <f t="shared" si="546"/>
        <v xml:space="preserve"> </v>
      </c>
      <c r="BQ348" s="640" t="str">
        <f t="shared" si="547"/>
        <v xml:space="preserve"> </v>
      </c>
      <c r="BR348" s="634">
        <f t="shared" si="548"/>
        <v>0</v>
      </c>
      <c r="BS348" s="728"/>
      <c r="BT348" s="640" t="str">
        <f t="shared" si="549"/>
        <v xml:space="preserve"> </v>
      </c>
    </row>
    <row r="349" spans="1:72" s="47" customFormat="1" ht="15" customHeight="1" x14ac:dyDescent="0.3">
      <c r="A349" s="43" t="s">
        <v>2</v>
      </c>
      <c r="B349" s="123" t="s">
        <v>321</v>
      </c>
      <c r="C349" s="194" t="str">
        <f>IF(VLOOKUP(B349,'Pivot Table'!$B$5:$G$2000,3,FALSE)=1,"Yes","No")</f>
        <v>No</v>
      </c>
      <c r="D349" s="193" t="str">
        <f t="shared" si="578"/>
        <v xml:space="preserve"> </v>
      </c>
      <c r="E349" s="171"/>
      <c r="F349" s="171"/>
      <c r="G349" s="69"/>
      <c r="H349" s="69"/>
      <c r="I349" s="171"/>
      <c r="J349" s="171"/>
      <c r="K349" s="45" t="str">
        <f t="shared" si="579"/>
        <v>20</v>
      </c>
      <c r="L349" s="45" t="str">
        <f t="shared" si="580"/>
        <v>20</v>
      </c>
      <c r="M349" s="69"/>
      <c r="N349" s="419"/>
      <c r="O349" s="135" t="str">
        <f>IF(VLOOKUP(B349,'Pivot Table'!$B$5:$G$2000,2,FALSE)=1,"Yes","No")</f>
        <v>Yes</v>
      </c>
      <c r="P349" s="177" t="str">
        <f t="shared" si="581"/>
        <v>Yes</v>
      </c>
      <c r="Q349" s="177"/>
      <c r="R349" s="177"/>
      <c r="S349" s="46" t="s">
        <v>1127</v>
      </c>
      <c r="T349" s="107"/>
      <c r="U349" s="177" t="s">
        <v>713</v>
      </c>
      <c r="V349" s="135" t="str">
        <f t="shared" si="582"/>
        <v>20</v>
      </c>
      <c r="W349" s="150" t="str">
        <f t="shared" si="583"/>
        <v>20X</v>
      </c>
      <c r="X349" s="107">
        <v>42339</v>
      </c>
      <c r="Y349" s="219"/>
      <c r="Z349" s="192" t="str">
        <f>IF(VLOOKUP(B349,'Pivot Table'!$B$5:$G$2000,5,FALSE)=1,"Yes","No")</f>
        <v>No</v>
      </c>
      <c r="AA349" s="192" t="str">
        <f>IF(VLOOKUP(B349,'Pivot Table'!$B$5:$G$2000,4,FALSE)=1,"Yes","No")</f>
        <v>No</v>
      </c>
      <c r="AB349" s="190" t="str">
        <f t="shared" si="584"/>
        <v xml:space="preserve"> </v>
      </c>
      <c r="AC349" s="190"/>
      <c r="AD349" s="190"/>
      <c r="AE349" s="191"/>
      <c r="AF349" s="190"/>
      <c r="AG349" s="190"/>
      <c r="AH349" s="133" t="str">
        <f t="shared" si="585"/>
        <v>20</v>
      </c>
      <c r="AI349" s="151" t="str">
        <f t="shared" si="586"/>
        <v>20</v>
      </c>
      <c r="AJ349" s="456"/>
      <c r="AK349" s="651"/>
      <c r="AL349" s="634">
        <f t="shared" si="587"/>
        <v>0</v>
      </c>
      <c r="AM349" s="634">
        <f t="shared" si="588"/>
        <v>1</v>
      </c>
      <c r="AN349" s="635">
        <f t="shared" si="589"/>
        <v>0</v>
      </c>
      <c r="AO349" s="636">
        <f t="shared" si="518"/>
        <v>1</v>
      </c>
      <c r="AP349" s="634">
        <f t="shared" si="590"/>
        <v>0</v>
      </c>
      <c r="AQ349" s="634">
        <f t="shared" si="591"/>
        <v>1</v>
      </c>
      <c r="AR349" s="634">
        <f t="shared" si="592"/>
        <v>0</v>
      </c>
      <c r="AS349" s="637">
        <f t="shared" si="519"/>
        <v>1</v>
      </c>
      <c r="AT349" s="638" t="str">
        <f t="shared" si="520"/>
        <v>F</v>
      </c>
      <c r="AU349" s="634">
        <f t="shared" si="593"/>
        <v>0</v>
      </c>
      <c r="AV349" s="634">
        <f t="shared" si="673"/>
        <v>0</v>
      </c>
      <c r="AW349" s="675" t="s">
        <v>1127</v>
      </c>
      <c r="AX349" s="639" t="str">
        <f t="shared" si="674"/>
        <v>20No</v>
      </c>
      <c r="AY349" s="639" t="str">
        <f t="shared" si="675"/>
        <v>20Yes</v>
      </c>
      <c r="AZ349" s="639" t="str">
        <f t="shared" si="676"/>
        <v>20No</v>
      </c>
      <c r="BA349" s="634" t="str">
        <f t="shared" si="677"/>
        <v>20</v>
      </c>
      <c r="BB349" s="634" t="str">
        <f t="shared" si="678"/>
        <v>20X</v>
      </c>
      <c r="BC349" s="634" t="str">
        <f t="shared" si="679"/>
        <v>20</v>
      </c>
      <c r="BD349" s="640" t="str">
        <f t="shared" si="535"/>
        <v xml:space="preserve"> </v>
      </c>
      <c r="BE349" s="640" t="str">
        <f t="shared" si="536"/>
        <v xml:space="preserve"> </v>
      </c>
      <c r="BF349" s="640" t="str">
        <f t="shared" si="537"/>
        <v xml:space="preserve"> </v>
      </c>
      <c r="BG349" s="640" t="str">
        <f t="shared" si="538"/>
        <v xml:space="preserve"> </v>
      </c>
      <c r="BH349" s="640" t="str">
        <f t="shared" si="539"/>
        <v xml:space="preserve"> </v>
      </c>
      <c r="BI349" s="677" t="str">
        <f t="shared" si="540"/>
        <v xml:space="preserve"> </v>
      </c>
      <c r="BJ349" s="640" t="str">
        <f t="shared" si="541"/>
        <v xml:space="preserve"> </v>
      </c>
      <c r="BK349" s="305" t="str">
        <f t="shared" si="542"/>
        <v xml:space="preserve"> </v>
      </c>
      <c r="BL349" s="523" t="str">
        <f t="shared" si="680"/>
        <v>F</v>
      </c>
      <c r="BM349" s="640" t="str">
        <f t="shared" si="543"/>
        <v xml:space="preserve"> </v>
      </c>
      <c r="BN349" s="640" t="str">
        <f t="shared" si="544"/>
        <v xml:space="preserve"> </v>
      </c>
      <c r="BO349" s="640" t="str">
        <f t="shared" si="545"/>
        <v xml:space="preserve"> </v>
      </c>
      <c r="BP349" s="640" t="str">
        <f t="shared" si="546"/>
        <v xml:space="preserve"> </v>
      </c>
      <c r="BQ349" s="640" t="str">
        <f t="shared" si="547"/>
        <v xml:space="preserve"> </v>
      </c>
      <c r="BR349" s="634">
        <f t="shared" si="548"/>
        <v>0</v>
      </c>
      <c r="BS349" s="728"/>
      <c r="BT349" s="640" t="str">
        <f t="shared" si="549"/>
        <v xml:space="preserve"> </v>
      </c>
    </row>
    <row r="350" spans="1:72" s="47" customFormat="1" ht="15" customHeight="1" x14ac:dyDescent="0.3">
      <c r="A350" s="43" t="s">
        <v>2</v>
      </c>
      <c r="B350" s="123" t="s">
        <v>2222</v>
      </c>
      <c r="C350" s="291" t="str">
        <f>IF(VLOOKUP(B350,'Pivot Table'!$B$5:$G$2000,3,FALSE)=1,"Yes","No")</f>
        <v>Yes</v>
      </c>
      <c r="D350" s="174" t="str">
        <f t="shared" ref="D350" si="685">IF(E350="X","In Progress",IF(J350="x","Yes"," "))</f>
        <v>In Progress</v>
      </c>
      <c r="E350" s="174" t="s">
        <v>713</v>
      </c>
      <c r="F350" s="174"/>
      <c r="G350" s="130"/>
      <c r="H350" s="130"/>
      <c r="I350" s="214">
        <v>42644</v>
      </c>
      <c r="J350" s="174"/>
      <c r="K350" s="292" t="str">
        <f t="shared" ref="K350" si="686">A350&amp;E350</f>
        <v>20X</v>
      </c>
      <c r="L350" s="292" t="str">
        <f t="shared" ref="L350" si="687">A350&amp;J350</f>
        <v>20</v>
      </c>
      <c r="M350" s="130"/>
      <c r="N350" s="417"/>
      <c r="O350" s="189" t="str">
        <f>IF(VLOOKUP(B350,'Pivot Table'!$B$5:$G$2000,2,FALSE)=1,"Yes","No")</f>
        <v>No</v>
      </c>
      <c r="P350" s="190" t="str">
        <f t="shared" ref="P350" si="688">IF(Q350="X","In Progress",IF(U350="x","Yes"," "))</f>
        <v xml:space="preserve"> </v>
      </c>
      <c r="Q350" s="190"/>
      <c r="R350" s="190"/>
      <c r="S350" s="191"/>
      <c r="T350" s="206"/>
      <c r="U350" s="190"/>
      <c r="V350" s="189" t="str">
        <f t="shared" ref="V350" si="689">A350&amp;Q350</f>
        <v>20</v>
      </c>
      <c r="W350" s="196" t="str">
        <f t="shared" ref="W350" si="690">A350&amp;U350</f>
        <v>20</v>
      </c>
      <c r="X350" s="206"/>
      <c r="Y350" s="404"/>
      <c r="Z350" s="192" t="str">
        <f>IF(VLOOKUP(B350,'Pivot Table'!$B$5:$G$2000,5,FALSE)=1,"Yes","No")</f>
        <v>No</v>
      </c>
      <c r="AA350" s="192" t="str">
        <f>IF(VLOOKUP(B350,'Pivot Table'!$B$5:$G$2000,4,FALSE)=1,"Yes","No")</f>
        <v>No</v>
      </c>
      <c r="AB350" s="190" t="str">
        <f t="shared" ref="AB350" si="691">IF(AC350="X","In Progress",IF(AG350="x","Yes"," "))</f>
        <v xml:space="preserve"> </v>
      </c>
      <c r="AC350" s="190"/>
      <c r="AD350" s="190"/>
      <c r="AE350" s="191"/>
      <c r="AF350" s="190"/>
      <c r="AG350" s="190"/>
      <c r="AH350" s="133" t="str">
        <f t="shared" ref="AH350" si="692">A350&amp;AC350</f>
        <v>20</v>
      </c>
      <c r="AI350" s="151" t="str">
        <f t="shared" ref="AI350" si="693">A350&amp;AG350</f>
        <v>20</v>
      </c>
      <c r="AJ350" s="456"/>
      <c r="AK350" s="651"/>
      <c r="AL350" s="634">
        <f t="shared" ref="AL350" si="694">IF(C350="yes",1,0)</f>
        <v>1</v>
      </c>
      <c r="AM350" s="634">
        <f t="shared" ref="AM350" si="695">IF(O350="yes",1,0)</f>
        <v>0</v>
      </c>
      <c r="AN350" s="635">
        <f t="shared" ref="AN350" si="696">IF(Z350="yes",1,IF(AA350="yes",1,0))</f>
        <v>0</v>
      </c>
      <c r="AO350" s="636">
        <f t="shared" ref="AO350" si="697">SUM(AL350:AN350)</f>
        <v>1</v>
      </c>
      <c r="AP350" s="634">
        <f t="shared" ref="AP350" si="698">IF(J350="x",1,0)</f>
        <v>0</v>
      </c>
      <c r="AQ350" s="634">
        <f t="shared" ref="AQ350" si="699">IF(U350="x",1,0)</f>
        <v>0</v>
      </c>
      <c r="AR350" s="634">
        <f t="shared" ref="AR350" si="700">IF(AG350="x",1,0)</f>
        <v>0</v>
      </c>
      <c r="AS350" s="637">
        <f t="shared" ref="AS350" si="701">SUM(AP350:AR350)</f>
        <v>0</v>
      </c>
      <c r="AT350" s="638" t="str">
        <f t="shared" ref="AT350" si="702">IF(AO350=AS350,"F"," ")</f>
        <v xml:space="preserve"> </v>
      </c>
      <c r="AU350" s="634">
        <f t="shared" ref="AU350" si="703">IF(E350="x",1,0)</f>
        <v>1</v>
      </c>
      <c r="AV350" s="634">
        <f t="shared" ref="AV350" si="704">IF(Q350="x",1,0)</f>
        <v>0</v>
      </c>
      <c r="AW350" s="675" t="s">
        <v>1127</v>
      </c>
      <c r="AX350" s="639" t="str">
        <f t="shared" ref="AX350" si="705">A350&amp;C350</f>
        <v>20Yes</v>
      </c>
      <c r="AY350" s="639" t="str">
        <f t="shared" ref="AY350" si="706">A350&amp;O350</f>
        <v>20No</v>
      </c>
      <c r="AZ350" s="639" t="str">
        <f t="shared" ref="AZ350" si="707">A350&amp;Z350</f>
        <v>20No</v>
      </c>
      <c r="BA350" s="634" t="str">
        <f t="shared" ref="BA350" si="708">A350&amp;J350</f>
        <v>20</v>
      </c>
      <c r="BB350" s="634" t="str">
        <f t="shared" ref="BB350" si="709">A350&amp;U350</f>
        <v>20</v>
      </c>
      <c r="BC350" s="634" t="str">
        <f t="shared" ref="BC350" si="710">A350&amp;AG350</f>
        <v>20</v>
      </c>
      <c r="BD350" s="640" t="str">
        <f t="shared" ref="BD350" si="711">IF(I350=$BD$2,I350,IF(T350=$BD$2,T350,IF(AF350=$BD$2,AF350," " )))</f>
        <v xml:space="preserve"> </v>
      </c>
      <c r="BE350" s="640" t="str">
        <f t="shared" si="536"/>
        <v xml:space="preserve"> </v>
      </c>
      <c r="BF350" s="640" t="str">
        <f t="shared" si="537"/>
        <v xml:space="preserve"> </v>
      </c>
      <c r="BG350" s="640" t="str">
        <f t="shared" si="538"/>
        <v xml:space="preserve"> </v>
      </c>
      <c r="BH350" s="640" t="str">
        <f t="shared" si="539"/>
        <v xml:space="preserve"> </v>
      </c>
      <c r="BI350" s="677" t="str">
        <f t="shared" si="540"/>
        <v xml:space="preserve"> </v>
      </c>
      <c r="BJ350" s="640" t="str">
        <f t="shared" si="541"/>
        <v xml:space="preserve"> </v>
      </c>
      <c r="BK350" s="305" t="str">
        <f t="shared" si="542"/>
        <v xml:space="preserve"> </v>
      </c>
      <c r="BL350" s="523" t="str">
        <f t="shared" si="680"/>
        <v xml:space="preserve"> </v>
      </c>
      <c r="BM350" s="640" t="str">
        <f t="shared" si="543"/>
        <v xml:space="preserve"> </v>
      </c>
      <c r="BN350" s="640" t="str">
        <f t="shared" si="544"/>
        <v xml:space="preserve"> </v>
      </c>
      <c r="BO350" s="640">
        <f t="shared" si="545"/>
        <v>42644</v>
      </c>
      <c r="BP350" s="640" t="str">
        <f t="shared" si="546"/>
        <v xml:space="preserve"> </v>
      </c>
      <c r="BQ350" s="640" t="str">
        <f t="shared" si="547"/>
        <v xml:space="preserve"> </v>
      </c>
      <c r="BR350" s="634">
        <f t="shared" ref="BR350" si="712">COUNTIFS(BE350:BQ350,"&gt;0")</f>
        <v>1</v>
      </c>
      <c r="BS350" s="728"/>
      <c r="BT350" s="640" t="str">
        <f t="shared" si="549"/>
        <v xml:space="preserve"> </v>
      </c>
    </row>
    <row r="351" spans="1:72" s="47" customFormat="1" ht="15" customHeight="1" x14ac:dyDescent="0.3">
      <c r="A351" s="43" t="s">
        <v>2</v>
      </c>
      <c r="B351" s="478" t="s">
        <v>1586</v>
      </c>
      <c r="C351" s="291" t="str">
        <f>IF(VLOOKUP(B351,'Pivot Table'!$B$5:$G$2000,3,FALSE)=1,"Yes","No")</f>
        <v>Yes</v>
      </c>
      <c r="D351" s="174" t="str">
        <f t="shared" ref="D351" si="713">IF(E351="X","In Progress",IF(J351="x","Yes"," "))</f>
        <v>Yes</v>
      </c>
      <c r="E351" s="174"/>
      <c r="F351" s="278">
        <v>41883</v>
      </c>
      <c r="G351" s="274" t="s">
        <v>1127</v>
      </c>
      <c r="H351" s="274" t="s">
        <v>1127</v>
      </c>
      <c r="I351" s="278"/>
      <c r="J351" s="174" t="s">
        <v>713</v>
      </c>
      <c r="K351" s="292" t="str">
        <f t="shared" ref="K351" si="714">A351&amp;E351</f>
        <v>20</v>
      </c>
      <c r="L351" s="292" t="str">
        <f t="shared" ref="L351" si="715">A351&amp;J351</f>
        <v>20X</v>
      </c>
      <c r="M351" s="278">
        <v>41913</v>
      </c>
      <c r="N351" s="417"/>
      <c r="O351" s="135" t="str">
        <f>IF(VLOOKUP(B351,'Pivot Table'!$B$5:$G$2000,2,FALSE)=1,"Yes","No")</f>
        <v>Yes</v>
      </c>
      <c r="P351" s="177" t="str">
        <f t="shared" ref="P351" si="716">IF(Q351="X","In Progress",IF(U351="x","Yes"," "))</f>
        <v>Yes</v>
      </c>
      <c r="Q351" s="177"/>
      <c r="R351" s="107">
        <v>41883</v>
      </c>
      <c r="S351" s="46" t="s">
        <v>1127</v>
      </c>
      <c r="T351" s="107"/>
      <c r="U351" s="177" t="s">
        <v>713</v>
      </c>
      <c r="V351" s="135" t="str">
        <f t="shared" ref="V351" si="717">A351&amp;Q351</f>
        <v>20</v>
      </c>
      <c r="W351" s="150" t="str">
        <f t="shared" ref="W351" si="718">A351&amp;U351</f>
        <v>20X</v>
      </c>
      <c r="X351" s="107">
        <v>41913</v>
      </c>
      <c r="Y351" s="219"/>
      <c r="Z351" s="207" t="str">
        <f>IF(VLOOKUP(B351,'Pivot Table'!$B$5:$G$2000,5,FALSE)=1,"Yes","No")</f>
        <v>Yes</v>
      </c>
      <c r="AA351" s="207" t="str">
        <f>IF(VLOOKUP(B351,'Pivot Table'!$B$5:$G$2000,4,FALSE)=1,"Yes","No")</f>
        <v>No</v>
      </c>
      <c r="AB351" s="185" t="str">
        <f t="shared" ref="AB351" si="719">IF(AC351="X","In Progress",IF(AG351="x","Yes"," "))</f>
        <v>Yes</v>
      </c>
      <c r="AC351" s="185"/>
      <c r="AD351" s="185"/>
      <c r="AE351" s="363" t="s">
        <v>1127</v>
      </c>
      <c r="AF351" s="273"/>
      <c r="AG351" s="185" t="s">
        <v>713</v>
      </c>
      <c r="AH351" s="208" t="str">
        <f t="shared" ref="AH351" si="720">A351&amp;AC351</f>
        <v>20</v>
      </c>
      <c r="AI351" s="209" t="str">
        <f t="shared" ref="AI351" si="721">A351&amp;AG351</f>
        <v>20X</v>
      </c>
      <c r="AJ351" s="460">
        <v>41913</v>
      </c>
      <c r="AK351" s="652"/>
      <c r="AL351" s="634">
        <f t="shared" ref="AL351" si="722">IF(C351="yes",1,0)</f>
        <v>1</v>
      </c>
      <c r="AM351" s="634">
        <f t="shared" ref="AM351" si="723">IF(O351="yes",1,0)</f>
        <v>1</v>
      </c>
      <c r="AN351" s="635">
        <f t="shared" ref="AN351" si="724">IF(Z351="yes",1,IF(AA351="yes",1,0))</f>
        <v>1</v>
      </c>
      <c r="AO351" s="636">
        <f t="shared" ref="AO351" si="725">SUM(AL351:AN351)</f>
        <v>3</v>
      </c>
      <c r="AP351" s="634">
        <f t="shared" ref="AP351" si="726">IF(J351="x",1,0)</f>
        <v>1</v>
      </c>
      <c r="AQ351" s="634">
        <f t="shared" ref="AQ351" si="727">IF(U351="x",1,0)</f>
        <v>1</v>
      </c>
      <c r="AR351" s="634">
        <f t="shared" ref="AR351" si="728">IF(AG351="x",1,0)</f>
        <v>1</v>
      </c>
      <c r="AS351" s="637">
        <f t="shared" ref="AS351" si="729">SUM(AP351:AR351)</f>
        <v>3</v>
      </c>
      <c r="AT351" s="638" t="str">
        <f t="shared" ref="AT351" si="730">IF(AO351=AS351,"F"," ")</f>
        <v>F</v>
      </c>
      <c r="AU351" s="634">
        <f t="shared" ref="AU351" si="731">IF(E351="x",1,0)</f>
        <v>0</v>
      </c>
      <c r="AV351" s="634">
        <f t="shared" ref="AV351" si="732">IF(Q351="x",1,0)</f>
        <v>0</v>
      </c>
      <c r="AW351" s="675" t="s">
        <v>1127</v>
      </c>
      <c r="AX351" s="639" t="str">
        <f t="shared" ref="AX351" si="733">A351&amp;C351</f>
        <v>20Yes</v>
      </c>
      <c r="AY351" s="639" t="str">
        <f t="shared" ref="AY351" si="734">A351&amp;O351</f>
        <v>20Yes</v>
      </c>
      <c r="AZ351" s="639" t="str">
        <f t="shared" ref="AZ351" si="735">A351&amp;Z351</f>
        <v>20Yes</v>
      </c>
      <c r="BA351" s="634" t="str">
        <f t="shared" ref="BA351" si="736">A351&amp;J351</f>
        <v>20X</v>
      </c>
      <c r="BB351" s="634" t="str">
        <f t="shared" ref="BB351" si="737">A351&amp;U351</f>
        <v>20X</v>
      </c>
      <c r="BC351" s="634" t="str">
        <f t="shared" ref="BC351" si="738">A351&amp;AG351</f>
        <v>20X</v>
      </c>
      <c r="BD351" s="640" t="str">
        <f t="shared" si="535"/>
        <v xml:space="preserve"> </v>
      </c>
      <c r="BE351" s="640" t="str">
        <f t="shared" si="536"/>
        <v xml:space="preserve"> </v>
      </c>
      <c r="BF351" s="640" t="str">
        <f t="shared" si="537"/>
        <v xml:space="preserve"> </v>
      </c>
      <c r="BG351" s="640" t="str">
        <f t="shared" si="538"/>
        <v xml:space="preserve"> </v>
      </c>
      <c r="BH351" s="640" t="str">
        <f t="shared" si="539"/>
        <v xml:space="preserve"> </v>
      </c>
      <c r="BI351" s="677" t="str">
        <f t="shared" si="540"/>
        <v xml:space="preserve"> </v>
      </c>
      <c r="BJ351" s="640" t="str">
        <f t="shared" si="541"/>
        <v xml:space="preserve"> </v>
      </c>
      <c r="BK351" s="305" t="str">
        <f t="shared" si="542"/>
        <v xml:space="preserve"> </v>
      </c>
      <c r="BL351" s="523" t="str">
        <f t="shared" si="680"/>
        <v>F</v>
      </c>
      <c r="BM351" s="640" t="str">
        <f t="shared" si="543"/>
        <v xml:space="preserve"> </v>
      </c>
      <c r="BN351" s="640" t="str">
        <f t="shared" si="544"/>
        <v xml:space="preserve"> </v>
      </c>
      <c r="BO351" s="640" t="str">
        <f t="shared" si="545"/>
        <v xml:space="preserve"> </v>
      </c>
      <c r="BP351" s="640" t="str">
        <f t="shared" si="546"/>
        <v xml:space="preserve"> </v>
      </c>
      <c r="BQ351" s="640" t="str">
        <f t="shared" si="547"/>
        <v xml:space="preserve"> </v>
      </c>
      <c r="BR351" s="634">
        <f t="shared" si="548"/>
        <v>0</v>
      </c>
      <c r="BS351" s="728"/>
      <c r="BT351" s="640" t="str">
        <f t="shared" si="549"/>
        <v xml:space="preserve"> </v>
      </c>
    </row>
    <row r="352" spans="1:72" s="47" customFormat="1" ht="15" customHeight="1" x14ac:dyDescent="0.3">
      <c r="A352" s="43" t="s">
        <v>2</v>
      </c>
      <c r="B352" s="478" t="s">
        <v>1587</v>
      </c>
      <c r="C352" s="291" t="str">
        <f>IF(VLOOKUP(B352,'Pivot Table'!$B$5:$G$2000,3,FALSE)=1,"Yes","No")</f>
        <v>Yes</v>
      </c>
      <c r="D352" s="174" t="str">
        <f t="shared" ref="D352" si="739">IF(E352="X","In Progress",IF(J352="x","Yes"," "))</f>
        <v>Yes</v>
      </c>
      <c r="E352" s="174"/>
      <c r="F352" s="278">
        <v>41883</v>
      </c>
      <c r="G352" s="274" t="s">
        <v>1127</v>
      </c>
      <c r="H352" s="274" t="s">
        <v>1127</v>
      </c>
      <c r="I352" s="278"/>
      <c r="J352" s="174" t="s">
        <v>713</v>
      </c>
      <c r="K352" s="292" t="str">
        <f t="shared" ref="K352" si="740">A352&amp;E352</f>
        <v>20</v>
      </c>
      <c r="L352" s="292" t="str">
        <f t="shared" ref="L352" si="741">A352&amp;J352</f>
        <v>20X</v>
      </c>
      <c r="M352" s="278">
        <v>41913</v>
      </c>
      <c r="N352" s="417"/>
      <c r="O352" s="135" t="str">
        <f>IF(VLOOKUP(B352,'Pivot Table'!$B$5:$G$2000,2,FALSE)=1,"Yes","No")</f>
        <v>Yes</v>
      </c>
      <c r="P352" s="177" t="str">
        <f t="shared" ref="P352" si="742">IF(Q352="X","In Progress",IF(U352="x","Yes"," "))</f>
        <v>Yes</v>
      </c>
      <c r="Q352" s="177"/>
      <c r="R352" s="107">
        <v>41883</v>
      </c>
      <c r="S352" s="46" t="s">
        <v>1127</v>
      </c>
      <c r="T352" s="107"/>
      <c r="U352" s="177" t="s">
        <v>713</v>
      </c>
      <c r="V352" s="135" t="str">
        <f t="shared" ref="V352" si="743">A352&amp;Q352</f>
        <v>20</v>
      </c>
      <c r="W352" s="150" t="str">
        <f t="shared" ref="W352" si="744">A352&amp;U352</f>
        <v>20X</v>
      </c>
      <c r="X352" s="107">
        <v>41913</v>
      </c>
      <c r="Y352" s="219"/>
      <c r="Z352" s="207" t="str">
        <f>IF(VLOOKUP(B352,'Pivot Table'!$B$5:$G$2000,5,FALSE)=1,"Yes","No")</f>
        <v>Yes</v>
      </c>
      <c r="AA352" s="207" t="str">
        <f>IF(VLOOKUP(B352,'Pivot Table'!$B$5:$G$2000,4,FALSE)=1,"Yes","No")</f>
        <v>No</v>
      </c>
      <c r="AB352" s="185" t="str">
        <f t="shared" ref="AB352" si="745">IF(AC352="X","In Progress",IF(AG352="x","Yes"," "))</f>
        <v>Yes</v>
      </c>
      <c r="AC352" s="185"/>
      <c r="AD352" s="185"/>
      <c r="AE352" s="363" t="s">
        <v>1127</v>
      </c>
      <c r="AF352" s="273"/>
      <c r="AG352" s="185" t="s">
        <v>713</v>
      </c>
      <c r="AH352" s="208" t="str">
        <f t="shared" ref="AH352" si="746">A352&amp;AC352</f>
        <v>20</v>
      </c>
      <c r="AI352" s="209" t="str">
        <f t="shared" ref="AI352" si="747">A352&amp;AG352</f>
        <v>20X</v>
      </c>
      <c r="AJ352" s="460">
        <v>41913</v>
      </c>
      <c r="AK352" s="652"/>
      <c r="AL352" s="634">
        <f t="shared" ref="AL352" si="748">IF(C352="yes",1,0)</f>
        <v>1</v>
      </c>
      <c r="AM352" s="634">
        <f t="shared" ref="AM352" si="749">IF(O352="yes",1,0)</f>
        <v>1</v>
      </c>
      <c r="AN352" s="635">
        <f t="shared" ref="AN352" si="750">IF(Z352="yes",1,IF(AA352="yes",1,0))</f>
        <v>1</v>
      </c>
      <c r="AO352" s="636">
        <f t="shared" ref="AO352" si="751">SUM(AL352:AN352)</f>
        <v>3</v>
      </c>
      <c r="AP352" s="634">
        <f t="shared" ref="AP352" si="752">IF(J352="x",1,0)</f>
        <v>1</v>
      </c>
      <c r="AQ352" s="634">
        <f t="shared" ref="AQ352" si="753">IF(U352="x",1,0)</f>
        <v>1</v>
      </c>
      <c r="AR352" s="634">
        <f t="shared" ref="AR352" si="754">IF(AG352="x",1,0)</f>
        <v>1</v>
      </c>
      <c r="AS352" s="637">
        <f t="shared" ref="AS352" si="755">SUM(AP352:AR352)</f>
        <v>3</v>
      </c>
      <c r="AT352" s="638" t="str">
        <f t="shared" ref="AT352" si="756">IF(AO352=AS352,"F"," ")</f>
        <v>F</v>
      </c>
      <c r="AU352" s="634">
        <f t="shared" ref="AU352" si="757">IF(E352="x",1,0)</f>
        <v>0</v>
      </c>
      <c r="AV352" s="634">
        <f t="shared" ref="AV352" si="758">IF(Q352="x",1,0)</f>
        <v>0</v>
      </c>
      <c r="AW352" s="675" t="s">
        <v>1127</v>
      </c>
      <c r="AX352" s="639" t="str">
        <f t="shared" ref="AX352" si="759">A352&amp;C352</f>
        <v>20Yes</v>
      </c>
      <c r="AY352" s="639" t="str">
        <f t="shared" ref="AY352" si="760">A352&amp;O352</f>
        <v>20Yes</v>
      </c>
      <c r="AZ352" s="639" t="str">
        <f t="shared" ref="AZ352" si="761">A352&amp;Z352</f>
        <v>20Yes</v>
      </c>
      <c r="BA352" s="634" t="str">
        <f t="shared" ref="BA352" si="762">A352&amp;J352</f>
        <v>20X</v>
      </c>
      <c r="BB352" s="634" t="str">
        <f t="shared" ref="BB352" si="763">A352&amp;U352</f>
        <v>20X</v>
      </c>
      <c r="BC352" s="634" t="str">
        <f t="shared" ref="BC352" si="764">A352&amp;AG352</f>
        <v>20X</v>
      </c>
      <c r="BD352" s="640" t="str">
        <f t="shared" si="535"/>
        <v xml:space="preserve"> </v>
      </c>
      <c r="BE352" s="640" t="str">
        <f t="shared" si="536"/>
        <v xml:space="preserve"> </v>
      </c>
      <c r="BF352" s="640" t="str">
        <f t="shared" si="537"/>
        <v xml:space="preserve"> </v>
      </c>
      <c r="BG352" s="640" t="str">
        <f t="shared" si="538"/>
        <v xml:space="preserve"> </v>
      </c>
      <c r="BH352" s="640" t="str">
        <f t="shared" si="539"/>
        <v xml:space="preserve"> </v>
      </c>
      <c r="BI352" s="677" t="str">
        <f t="shared" si="540"/>
        <v xml:space="preserve"> </v>
      </c>
      <c r="BJ352" s="640" t="str">
        <f t="shared" si="541"/>
        <v xml:space="preserve"> </v>
      </c>
      <c r="BK352" s="305" t="str">
        <f t="shared" si="542"/>
        <v xml:space="preserve"> </v>
      </c>
      <c r="BL352" s="523" t="str">
        <f t="shared" si="680"/>
        <v>F</v>
      </c>
      <c r="BM352" s="640" t="str">
        <f t="shared" si="543"/>
        <v xml:space="preserve"> </v>
      </c>
      <c r="BN352" s="640" t="str">
        <f t="shared" si="544"/>
        <v xml:space="preserve"> </v>
      </c>
      <c r="BO352" s="640" t="str">
        <f t="shared" si="545"/>
        <v xml:space="preserve"> </v>
      </c>
      <c r="BP352" s="640" t="str">
        <f t="shared" si="546"/>
        <v xml:space="preserve"> </v>
      </c>
      <c r="BQ352" s="640" t="str">
        <f t="shared" si="547"/>
        <v xml:space="preserve"> </v>
      </c>
      <c r="BR352" s="634">
        <f t="shared" si="548"/>
        <v>0</v>
      </c>
      <c r="BS352" s="728"/>
      <c r="BT352" s="640" t="str">
        <f t="shared" si="549"/>
        <v xml:space="preserve"> </v>
      </c>
    </row>
    <row r="353" spans="1:72" s="47" customFormat="1" ht="15" customHeight="1" x14ac:dyDescent="0.3">
      <c r="A353" s="43" t="s">
        <v>2</v>
      </c>
      <c r="B353" s="478" t="s">
        <v>1923</v>
      </c>
      <c r="C353" s="291" t="str">
        <f>IF(VLOOKUP(B353,'Pivot Table'!$B$5:$G$2000,3,FALSE)=1,"Yes","No")</f>
        <v>Yes</v>
      </c>
      <c r="D353" s="174" t="str">
        <f t="shared" ref="D353" si="765">IF(E353="X","In Progress",IF(J353="x","Yes"," "))</f>
        <v>Yes</v>
      </c>
      <c r="E353" s="174"/>
      <c r="F353" s="278"/>
      <c r="G353" s="274" t="s">
        <v>1127</v>
      </c>
      <c r="H353" s="274" t="s">
        <v>1127</v>
      </c>
      <c r="I353" s="278"/>
      <c r="J353" s="174" t="s">
        <v>713</v>
      </c>
      <c r="K353" s="292" t="str">
        <f t="shared" ref="K353" si="766">A353&amp;E353</f>
        <v>20</v>
      </c>
      <c r="L353" s="292" t="str">
        <f t="shared" ref="L353" si="767">A353&amp;J353</f>
        <v>20X</v>
      </c>
      <c r="M353" s="278">
        <v>42064</v>
      </c>
      <c r="N353" s="417"/>
      <c r="O353" s="135" t="str">
        <f>IF(VLOOKUP(B353,'Pivot Table'!$B$5:$G$2000,2,FALSE)=1,"Yes","No")</f>
        <v>Yes</v>
      </c>
      <c r="P353" s="177" t="str">
        <f t="shared" ref="P353" si="768">IF(Q353="X","In Progress",IF(U353="x","Yes"," "))</f>
        <v>Yes</v>
      </c>
      <c r="Q353" s="177"/>
      <c r="R353" s="107"/>
      <c r="S353" s="46" t="s">
        <v>1127</v>
      </c>
      <c r="T353" s="107"/>
      <c r="U353" s="177" t="s">
        <v>713</v>
      </c>
      <c r="V353" s="135" t="str">
        <f t="shared" ref="V353" si="769">A353&amp;Q353</f>
        <v>20</v>
      </c>
      <c r="W353" s="150" t="str">
        <f t="shared" ref="W353" si="770">A353&amp;U353</f>
        <v>20X</v>
      </c>
      <c r="X353" s="107">
        <v>42064</v>
      </c>
      <c r="Y353" s="219"/>
      <c r="Z353" s="207" t="str">
        <f>IF(VLOOKUP(B353,'Pivot Table'!$B$5:$G$2000,5,FALSE)=1,"Yes","No")</f>
        <v>Yes</v>
      </c>
      <c r="AA353" s="207" t="str">
        <f>IF(VLOOKUP(B353,'Pivot Table'!$B$5:$G$2000,4,FALSE)=1,"Yes","No")</f>
        <v>Yes</v>
      </c>
      <c r="AB353" s="185" t="str">
        <f t="shared" ref="AB353" si="771">IF(AC353="X","In Progress",IF(AG353="x","Yes"," "))</f>
        <v>Yes</v>
      </c>
      <c r="AC353" s="185"/>
      <c r="AD353" s="185"/>
      <c r="AE353" s="363" t="s">
        <v>1127</v>
      </c>
      <c r="AF353" s="273"/>
      <c r="AG353" s="185" t="s">
        <v>713</v>
      </c>
      <c r="AH353" s="208" t="str">
        <f t="shared" ref="AH353" si="772">A353&amp;AC353</f>
        <v>20</v>
      </c>
      <c r="AI353" s="209" t="str">
        <f t="shared" ref="AI353" si="773">A353&amp;AG353</f>
        <v>20X</v>
      </c>
      <c r="AJ353" s="460">
        <v>42064</v>
      </c>
      <c r="AK353" s="652"/>
      <c r="AL353" s="634">
        <f t="shared" ref="AL353" si="774">IF(C353="yes",1,0)</f>
        <v>1</v>
      </c>
      <c r="AM353" s="634">
        <f t="shared" ref="AM353" si="775">IF(O353="yes",1,0)</f>
        <v>1</v>
      </c>
      <c r="AN353" s="635">
        <f t="shared" ref="AN353" si="776">IF(Z353="yes",1,IF(AA353="yes",1,0))</f>
        <v>1</v>
      </c>
      <c r="AO353" s="636">
        <f t="shared" ref="AO353" si="777">SUM(AL353:AN353)</f>
        <v>3</v>
      </c>
      <c r="AP353" s="634">
        <f t="shared" ref="AP353" si="778">IF(J353="x",1,0)</f>
        <v>1</v>
      </c>
      <c r="AQ353" s="634">
        <f t="shared" ref="AQ353" si="779">IF(U353="x",1,0)</f>
        <v>1</v>
      </c>
      <c r="AR353" s="634">
        <f t="shared" ref="AR353" si="780">IF(AG353="x",1,0)</f>
        <v>1</v>
      </c>
      <c r="AS353" s="637">
        <f t="shared" ref="AS353" si="781">SUM(AP353:AR353)</f>
        <v>3</v>
      </c>
      <c r="AT353" s="638" t="str">
        <f t="shared" ref="AT353" si="782">IF(AO353=AS353,"F"," ")</f>
        <v>F</v>
      </c>
      <c r="AU353" s="634">
        <f t="shared" ref="AU353" si="783">IF(E353="x",1,0)</f>
        <v>0</v>
      </c>
      <c r="AV353" s="634">
        <f t="shared" ref="AV353" si="784">IF(Q353="x",1,0)</f>
        <v>0</v>
      </c>
      <c r="AW353" s="675" t="s">
        <v>1127</v>
      </c>
      <c r="AX353" s="639" t="str">
        <f t="shared" ref="AX353" si="785">A353&amp;C353</f>
        <v>20Yes</v>
      </c>
      <c r="AY353" s="639" t="str">
        <f t="shared" ref="AY353" si="786">A353&amp;O353</f>
        <v>20Yes</v>
      </c>
      <c r="AZ353" s="639" t="str">
        <f t="shared" ref="AZ353" si="787">A353&amp;Z353</f>
        <v>20Yes</v>
      </c>
      <c r="BA353" s="634" t="str">
        <f t="shared" ref="BA353" si="788">A353&amp;J353</f>
        <v>20X</v>
      </c>
      <c r="BB353" s="634" t="str">
        <f t="shared" ref="BB353" si="789">A353&amp;U353</f>
        <v>20X</v>
      </c>
      <c r="BC353" s="634" t="str">
        <f t="shared" ref="BC353" si="790">A353&amp;AG353</f>
        <v>20X</v>
      </c>
      <c r="BD353" s="640" t="str">
        <f t="shared" si="535"/>
        <v xml:space="preserve"> </v>
      </c>
      <c r="BE353" s="640" t="str">
        <f t="shared" si="536"/>
        <v xml:space="preserve"> </v>
      </c>
      <c r="BF353" s="640" t="str">
        <f t="shared" si="537"/>
        <v xml:space="preserve"> </v>
      </c>
      <c r="BG353" s="640" t="str">
        <f t="shared" si="538"/>
        <v xml:space="preserve"> </v>
      </c>
      <c r="BH353" s="640" t="str">
        <f t="shared" si="539"/>
        <v xml:space="preserve"> </v>
      </c>
      <c r="BI353" s="677" t="str">
        <f t="shared" si="540"/>
        <v xml:space="preserve"> </v>
      </c>
      <c r="BJ353" s="640" t="str">
        <f t="shared" si="541"/>
        <v xml:space="preserve"> </v>
      </c>
      <c r="BK353" s="305" t="str">
        <f t="shared" si="542"/>
        <v xml:space="preserve"> </v>
      </c>
      <c r="BL353" s="523" t="str">
        <f t="shared" si="680"/>
        <v>F</v>
      </c>
      <c r="BM353" s="640" t="str">
        <f t="shared" si="543"/>
        <v xml:space="preserve"> </v>
      </c>
      <c r="BN353" s="640" t="str">
        <f t="shared" si="544"/>
        <v xml:space="preserve"> </v>
      </c>
      <c r="BO353" s="640" t="str">
        <f t="shared" si="545"/>
        <v xml:space="preserve"> </v>
      </c>
      <c r="BP353" s="640" t="str">
        <f t="shared" si="546"/>
        <v xml:space="preserve"> </v>
      </c>
      <c r="BQ353" s="640" t="str">
        <f t="shared" si="547"/>
        <v xml:space="preserve"> </v>
      </c>
      <c r="BR353" s="634">
        <f t="shared" si="548"/>
        <v>0</v>
      </c>
      <c r="BS353" s="728"/>
      <c r="BT353" s="640" t="str">
        <f t="shared" si="549"/>
        <v xml:space="preserve"> </v>
      </c>
    </row>
    <row r="354" spans="1:72" s="47" customFormat="1" ht="15" customHeight="1" x14ac:dyDescent="0.3">
      <c r="A354" s="43" t="s">
        <v>2</v>
      </c>
      <c r="B354" s="123" t="s">
        <v>322</v>
      </c>
      <c r="C354" s="291" t="str">
        <f>IF(VLOOKUP(B354,'Pivot Table'!$B$5:$G$2000,3,FALSE)=1,"Yes","No")</f>
        <v>Yes</v>
      </c>
      <c r="D354" s="170" t="str">
        <f t="shared" si="578"/>
        <v>Yes</v>
      </c>
      <c r="E354" s="174"/>
      <c r="F354" s="278">
        <v>41730</v>
      </c>
      <c r="G354" s="274" t="s">
        <v>1127</v>
      </c>
      <c r="H354" s="274" t="s">
        <v>1127</v>
      </c>
      <c r="I354" s="278"/>
      <c r="J354" s="174" t="s">
        <v>713</v>
      </c>
      <c r="K354" s="292" t="str">
        <f t="shared" si="579"/>
        <v>20</v>
      </c>
      <c r="L354" s="292" t="str">
        <f t="shared" si="580"/>
        <v>20X</v>
      </c>
      <c r="M354" s="129">
        <v>41760</v>
      </c>
      <c r="N354" s="417"/>
      <c r="O354" s="135" t="str">
        <f>IF(VLOOKUP(B354,'Pivot Table'!$B$5:$G$2000,2,FALSE)=1,"Yes","No")</f>
        <v>Yes</v>
      </c>
      <c r="P354" s="177" t="str">
        <f t="shared" si="581"/>
        <v>Yes</v>
      </c>
      <c r="Q354" s="399"/>
      <c r="R354" s="107">
        <v>41730</v>
      </c>
      <c r="S354" s="46" t="s">
        <v>1127</v>
      </c>
      <c r="T354" s="107"/>
      <c r="U354" s="177" t="s">
        <v>713</v>
      </c>
      <c r="V354" s="135" t="str">
        <f t="shared" si="582"/>
        <v>20</v>
      </c>
      <c r="W354" s="150" t="str">
        <f t="shared" si="583"/>
        <v>20X</v>
      </c>
      <c r="X354" s="107">
        <v>41760</v>
      </c>
      <c r="Y354" s="219"/>
      <c r="Z354" s="136" t="str">
        <f>IF(VLOOKUP(B354,'Pivot Table'!$B$5:$G$2000,5,FALSE)=1,"Yes","No")</f>
        <v>Yes</v>
      </c>
      <c r="AA354" s="136" t="str">
        <f>IF(VLOOKUP(B354,'Pivot Table'!$B$5:$G$2000,4,FALSE)=1,"Yes","No")</f>
        <v>No</v>
      </c>
      <c r="AB354" s="181" t="str">
        <f t="shared" si="584"/>
        <v>Yes</v>
      </c>
      <c r="AC354" s="185"/>
      <c r="AD354" s="181"/>
      <c r="AE354" s="127" t="s">
        <v>1127</v>
      </c>
      <c r="AF354" s="127"/>
      <c r="AG354" s="181" t="s">
        <v>713</v>
      </c>
      <c r="AH354" s="133" t="str">
        <f t="shared" si="585"/>
        <v>20</v>
      </c>
      <c r="AI354" s="151" t="str">
        <f t="shared" si="586"/>
        <v>20X</v>
      </c>
      <c r="AJ354" s="281">
        <v>41730</v>
      </c>
      <c r="AK354" s="650" t="s">
        <v>1167</v>
      </c>
      <c r="AL354" s="634">
        <f t="shared" si="587"/>
        <v>1</v>
      </c>
      <c r="AM354" s="634">
        <f t="shared" si="588"/>
        <v>1</v>
      </c>
      <c r="AN354" s="635">
        <f t="shared" si="589"/>
        <v>1</v>
      </c>
      <c r="AO354" s="636">
        <f t="shared" si="518"/>
        <v>3</v>
      </c>
      <c r="AP354" s="634">
        <f t="shared" si="590"/>
        <v>1</v>
      </c>
      <c r="AQ354" s="634">
        <f t="shared" si="591"/>
        <v>1</v>
      </c>
      <c r="AR354" s="634">
        <f t="shared" si="592"/>
        <v>1</v>
      </c>
      <c r="AS354" s="637">
        <f t="shared" si="519"/>
        <v>3</v>
      </c>
      <c r="AT354" s="638" t="str">
        <f t="shared" si="520"/>
        <v>F</v>
      </c>
      <c r="AU354" s="634">
        <f t="shared" si="593"/>
        <v>0</v>
      </c>
      <c r="AV354" s="634">
        <f t="shared" si="673"/>
        <v>0</v>
      </c>
      <c r="AW354" s="675" t="s">
        <v>1127</v>
      </c>
      <c r="AX354" s="639" t="str">
        <f t="shared" si="674"/>
        <v>20Yes</v>
      </c>
      <c r="AY354" s="639" t="str">
        <f t="shared" si="675"/>
        <v>20Yes</v>
      </c>
      <c r="AZ354" s="639" t="str">
        <f t="shared" si="676"/>
        <v>20Yes</v>
      </c>
      <c r="BA354" s="634" t="str">
        <f t="shared" si="677"/>
        <v>20X</v>
      </c>
      <c r="BB354" s="634" t="str">
        <f t="shared" si="678"/>
        <v>20X</v>
      </c>
      <c r="BC354" s="634" t="str">
        <f t="shared" si="679"/>
        <v>20X</v>
      </c>
      <c r="BD354" s="640" t="str">
        <f t="shared" si="535"/>
        <v xml:space="preserve"> </v>
      </c>
      <c r="BE354" s="640" t="str">
        <f t="shared" si="536"/>
        <v xml:space="preserve"> </v>
      </c>
      <c r="BF354" s="640" t="str">
        <f t="shared" si="537"/>
        <v xml:space="preserve"> </v>
      </c>
      <c r="BG354" s="640" t="str">
        <f t="shared" si="538"/>
        <v xml:space="preserve"> </v>
      </c>
      <c r="BH354" s="640" t="str">
        <f t="shared" si="539"/>
        <v xml:space="preserve"> </v>
      </c>
      <c r="BI354" s="677" t="str">
        <f t="shared" si="540"/>
        <v xml:space="preserve"> </v>
      </c>
      <c r="BJ354" s="640" t="str">
        <f t="shared" si="541"/>
        <v xml:space="preserve"> </v>
      </c>
      <c r="BK354" s="305" t="str">
        <f t="shared" si="542"/>
        <v xml:space="preserve"> </v>
      </c>
      <c r="BL354" s="523" t="str">
        <f t="shared" si="680"/>
        <v>F</v>
      </c>
      <c r="BM354" s="640" t="str">
        <f t="shared" si="543"/>
        <v xml:space="preserve"> </v>
      </c>
      <c r="BN354" s="640" t="str">
        <f t="shared" si="544"/>
        <v xml:space="preserve"> </v>
      </c>
      <c r="BO354" s="640" t="str">
        <f t="shared" si="545"/>
        <v xml:space="preserve"> </v>
      </c>
      <c r="BP354" s="640" t="str">
        <f t="shared" si="546"/>
        <v xml:space="preserve"> </v>
      </c>
      <c r="BQ354" s="640" t="str">
        <f t="shared" si="547"/>
        <v xml:space="preserve"> </v>
      </c>
      <c r="BR354" s="634">
        <f t="shared" si="548"/>
        <v>0</v>
      </c>
      <c r="BS354" s="728"/>
      <c r="BT354" s="640" t="str">
        <f t="shared" si="549"/>
        <v xml:space="preserve"> </v>
      </c>
    </row>
    <row r="355" spans="1:72" s="47" customFormat="1" ht="15" customHeight="1" x14ac:dyDescent="0.3">
      <c r="A355" s="43" t="s">
        <v>2</v>
      </c>
      <c r="B355" s="123" t="s">
        <v>323</v>
      </c>
      <c r="C355" s="134" t="str">
        <f>IF(VLOOKUP(B355,'Pivot Table'!$B$5:$G$2000,3,FALSE)=1,"Yes","No")</f>
        <v>Yes</v>
      </c>
      <c r="D355" s="170" t="str">
        <f t="shared" ref="D355:D365" si="791">IF(E355="X","In Progress",IF(J355="x","Yes"," "))</f>
        <v>Yes</v>
      </c>
      <c r="E355" s="170"/>
      <c r="F355" s="214">
        <v>40695</v>
      </c>
      <c r="G355" s="119" t="s">
        <v>1127</v>
      </c>
      <c r="H355" s="119" t="s">
        <v>1127</v>
      </c>
      <c r="I355" s="170"/>
      <c r="J355" s="170" t="s">
        <v>713</v>
      </c>
      <c r="K355" s="45" t="str">
        <f t="shared" si="579"/>
        <v>20</v>
      </c>
      <c r="L355" s="45" t="str">
        <f t="shared" si="580"/>
        <v>20X</v>
      </c>
      <c r="M355" s="106">
        <v>40725</v>
      </c>
      <c r="N355" s="252"/>
      <c r="O355" s="400" t="str">
        <f>IF(VLOOKUP(B355,'Pivot Table'!$B$5:$G$2000,2,FALSE)=1,"Yes","No")</f>
        <v>Yes</v>
      </c>
      <c r="P355" s="399" t="str">
        <f t="shared" si="581"/>
        <v>Yes</v>
      </c>
      <c r="Q355" s="399"/>
      <c r="R355" s="399"/>
      <c r="S355" s="266" t="s">
        <v>1127</v>
      </c>
      <c r="T355" s="399"/>
      <c r="U355" s="399" t="s">
        <v>713</v>
      </c>
      <c r="V355" s="400" t="str">
        <f t="shared" si="582"/>
        <v>20</v>
      </c>
      <c r="W355" s="401" t="str">
        <f t="shared" si="583"/>
        <v>20X</v>
      </c>
      <c r="X355" s="427">
        <v>41699</v>
      </c>
      <c r="Y355" s="406"/>
      <c r="Z355" s="136" t="str">
        <f>IF(VLOOKUP(B355,'Pivot Table'!$B$5:$G$2000,5,FALSE)=1,"Yes","No")</f>
        <v>Yes</v>
      </c>
      <c r="AA355" s="136" t="str">
        <f>IF(VLOOKUP(B355,'Pivot Table'!$B$5:$G$2000,4,FALSE)=1,"Yes","No")</f>
        <v>No</v>
      </c>
      <c r="AB355" s="181" t="str">
        <f t="shared" si="584"/>
        <v>Yes</v>
      </c>
      <c r="AC355" s="181"/>
      <c r="AD355" s="181"/>
      <c r="AE355" s="127" t="s">
        <v>1127</v>
      </c>
      <c r="AF355" s="181"/>
      <c r="AG355" s="181" t="s">
        <v>713</v>
      </c>
      <c r="AH355" s="133" t="str">
        <f t="shared" si="585"/>
        <v>20</v>
      </c>
      <c r="AI355" s="151" t="str">
        <f t="shared" si="586"/>
        <v>20X</v>
      </c>
      <c r="AJ355" s="281">
        <v>40725</v>
      </c>
      <c r="AK355" s="650"/>
      <c r="AL355" s="634">
        <f t="shared" si="587"/>
        <v>1</v>
      </c>
      <c r="AM355" s="634">
        <f t="shared" si="588"/>
        <v>1</v>
      </c>
      <c r="AN355" s="635">
        <f t="shared" si="589"/>
        <v>1</v>
      </c>
      <c r="AO355" s="636">
        <f t="shared" si="518"/>
        <v>3</v>
      </c>
      <c r="AP355" s="634">
        <f t="shared" si="590"/>
        <v>1</v>
      </c>
      <c r="AQ355" s="634">
        <f t="shared" si="591"/>
        <v>1</v>
      </c>
      <c r="AR355" s="634">
        <f t="shared" si="592"/>
        <v>1</v>
      </c>
      <c r="AS355" s="637">
        <f t="shared" si="519"/>
        <v>3</v>
      </c>
      <c r="AT355" s="638" t="str">
        <f t="shared" si="520"/>
        <v>F</v>
      </c>
      <c r="AU355" s="634">
        <f t="shared" si="593"/>
        <v>0</v>
      </c>
      <c r="AV355" s="634">
        <f t="shared" si="673"/>
        <v>0</v>
      </c>
      <c r="AW355" s="675" t="s">
        <v>1127</v>
      </c>
      <c r="AX355" s="639" t="str">
        <f t="shared" si="674"/>
        <v>20Yes</v>
      </c>
      <c r="AY355" s="639" t="str">
        <f t="shared" si="675"/>
        <v>20Yes</v>
      </c>
      <c r="AZ355" s="639" t="str">
        <f t="shared" si="676"/>
        <v>20Yes</v>
      </c>
      <c r="BA355" s="634" t="str">
        <f t="shared" si="677"/>
        <v>20X</v>
      </c>
      <c r="BB355" s="634" t="str">
        <f t="shared" si="678"/>
        <v>20X</v>
      </c>
      <c r="BC355" s="634" t="str">
        <f t="shared" si="679"/>
        <v>20X</v>
      </c>
      <c r="BD355" s="640" t="str">
        <f t="shared" si="535"/>
        <v xml:space="preserve"> </v>
      </c>
      <c r="BE355" s="640" t="str">
        <f t="shared" si="536"/>
        <v xml:space="preserve"> </v>
      </c>
      <c r="BF355" s="640" t="str">
        <f t="shared" si="537"/>
        <v xml:space="preserve"> </v>
      </c>
      <c r="BG355" s="640" t="str">
        <f t="shared" si="538"/>
        <v xml:space="preserve"> </v>
      </c>
      <c r="BH355" s="640" t="str">
        <f t="shared" si="539"/>
        <v xml:space="preserve"> </v>
      </c>
      <c r="BI355" s="677" t="str">
        <f t="shared" si="540"/>
        <v xml:space="preserve"> </v>
      </c>
      <c r="BJ355" s="640" t="str">
        <f t="shared" si="541"/>
        <v xml:space="preserve"> </v>
      </c>
      <c r="BK355" s="305" t="str">
        <f t="shared" si="542"/>
        <v xml:space="preserve"> </v>
      </c>
      <c r="BL355" s="523" t="str">
        <f t="shared" si="680"/>
        <v>F</v>
      </c>
      <c r="BM355" s="640" t="str">
        <f t="shared" si="543"/>
        <v xml:space="preserve"> </v>
      </c>
      <c r="BN355" s="640" t="str">
        <f t="shared" si="544"/>
        <v xml:space="preserve"> </v>
      </c>
      <c r="BO355" s="640" t="str">
        <f t="shared" si="545"/>
        <v xml:space="preserve"> </v>
      </c>
      <c r="BP355" s="640" t="str">
        <f t="shared" si="546"/>
        <v xml:space="preserve"> </v>
      </c>
      <c r="BQ355" s="640" t="str">
        <f t="shared" si="547"/>
        <v xml:space="preserve"> </v>
      </c>
      <c r="BR355" s="634">
        <f t="shared" si="548"/>
        <v>0</v>
      </c>
      <c r="BS355" s="728"/>
      <c r="BT355" s="640" t="str">
        <f t="shared" si="549"/>
        <v xml:space="preserve"> </v>
      </c>
    </row>
    <row r="356" spans="1:72" s="47" customFormat="1" ht="15" customHeight="1" x14ac:dyDescent="0.3">
      <c r="A356" s="43" t="s">
        <v>2</v>
      </c>
      <c r="B356" s="43" t="s">
        <v>324</v>
      </c>
      <c r="C356" s="134" t="str">
        <f>IF(VLOOKUP(B356,'Pivot Table'!$B$5:$G$2000,3,FALSE)=1,"Yes","No")</f>
        <v>Yes</v>
      </c>
      <c r="D356" s="170" t="str">
        <f t="shared" si="791"/>
        <v>Yes</v>
      </c>
      <c r="E356" s="170"/>
      <c r="F356" s="214">
        <v>40695</v>
      </c>
      <c r="G356" s="119" t="s">
        <v>1127</v>
      </c>
      <c r="H356" s="119" t="s">
        <v>1127</v>
      </c>
      <c r="I356" s="170"/>
      <c r="J356" s="170" t="s">
        <v>713</v>
      </c>
      <c r="K356" s="45" t="str">
        <f t="shared" si="579"/>
        <v>20</v>
      </c>
      <c r="L356" s="45" t="str">
        <f t="shared" si="580"/>
        <v>20X</v>
      </c>
      <c r="M356" s="106">
        <v>40725</v>
      </c>
      <c r="N356" s="252"/>
      <c r="O356" s="400" t="str">
        <f>IF(VLOOKUP(B356,'Pivot Table'!$B$5:$G$2000,2,FALSE)=1,"Yes","No")</f>
        <v>Yes</v>
      </c>
      <c r="P356" s="399" t="str">
        <f t="shared" si="581"/>
        <v>Yes</v>
      </c>
      <c r="Q356" s="399"/>
      <c r="R356" s="399"/>
      <c r="S356" s="266" t="s">
        <v>1127</v>
      </c>
      <c r="T356" s="399"/>
      <c r="U356" s="399" t="s">
        <v>713</v>
      </c>
      <c r="V356" s="400" t="str">
        <f t="shared" si="582"/>
        <v>20</v>
      </c>
      <c r="W356" s="401" t="str">
        <f t="shared" si="583"/>
        <v>20X</v>
      </c>
      <c r="X356" s="427">
        <v>41699</v>
      </c>
      <c r="Y356" s="406"/>
      <c r="Z356" s="136" t="str">
        <f>IF(VLOOKUP(B356,'Pivot Table'!$B$5:$G$2000,5,FALSE)=1,"Yes","No")</f>
        <v>Yes</v>
      </c>
      <c r="AA356" s="136" t="str">
        <f>IF(VLOOKUP(B356,'Pivot Table'!$B$5:$G$2000,4,FALSE)=1,"Yes","No")</f>
        <v>No</v>
      </c>
      <c r="AB356" s="181" t="str">
        <f t="shared" si="584"/>
        <v>Yes</v>
      </c>
      <c r="AC356" s="181"/>
      <c r="AD356" s="181"/>
      <c r="AE356" s="127" t="s">
        <v>1127</v>
      </c>
      <c r="AF356" s="181"/>
      <c r="AG356" s="181" t="s">
        <v>713</v>
      </c>
      <c r="AH356" s="133" t="str">
        <f t="shared" si="585"/>
        <v>20</v>
      </c>
      <c r="AI356" s="151" t="str">
        <f t="shared" si="586"/>
        <v>20X</v>
      </c>
      <c r="AJ356" s="281">
        <v>40725</v>
      </c>
      <c r="AK356" s="650"/>
      <c r="AL356" s="634">
        <f t="shared" si="587"/>
        <v>1</v>
      </c>
      <c r="AM356" s="634">
        <f t="shared" si="588"/>
        <v>1</v>
      </c>
      <c r="AN356" s="635">
        <f t="shared" si="589"/>
        <v>1</v>
      </c>
      <c r="AO356" s="636">
        <f t="shared" si="518"/>
        <v>3</v>
      </c>
      <c r="AP356" s="634">
        <f t="shared" si="590"/>
        <v>1</v>
      </c>
      <c r="AQ356" s="634">
        <f t="shared" si="591"/>
        <v>1</v>
      </c>
      <c r="AR356" s="634">
        <f t="shared" si="592"/>
        <v>1</v>
      </c>
      <c r="AS356" s="637">
        <f t="shared" si="519"/>
        <v>3</v>
      </c>
      <c r="AT356" s="638" t="str">
        <f t="shared" si="520"/>
        <v>F</v>
      </c>
      <c r="AU356" s="634">
        <f t="shared" si="593"/>
        <v>0</v>
      </c>
      <c r="AV356" s="634">
        <f t="shared" si="673"/>
        <v>0</v>
      </c>
      <c r="AW356" s="675" t="s">
        <v>1127</v>
      </c>
      <c r="AX356" s="639" t="str">
        <f t="shared" si="674"/>
        <v>20Yes</v>
      </c>
      <c r="AY356" s="639" t="str">
        <f t="shared" si="675"/>
        <v>20Yes</v>
      </c>
      <c r="AZ356" s="639" t="str">
        <f t="shared" si="676"/>
        <v>20Yes</v>
      </c>
      <c r="BA356" s="634" t="str">
        <f t="shared" si="677"/>
        <v>20X</v>
      </c>
      <c r="BB356" s="634" t="str">
        <f t="shared" si="678"/>
        <v>20X</v>
      </c>
      <c r="BC356" s="634" t="str">
        <f t="shared" si="679"/>
        <v>20X</v>
      </c>
      <c r="BD356" s="640" t="str">
        <f t="shared" si="535"/>
        <v xml:space="preserve"> </v>
      </c>
      <c r="BE356" s="640" t="str">
        <f t="shared" si="536"/>
        <v xml:space="preserve"> </v>
      </c>
      <c r="BF356" s="640" t="str">
        <f t="shared" si="537"/>
        <v xml:space="preserve"> </v>
      </c>
      <c r="BG356" s="640" t="str">
        <f t="shared" si="538"/>
        <v xml:space="preserve"> </v>
      </c>
      <c r="BH356" s="640" t="str">
        <f t="shared" si="539"/>
        <v xml:space="preserve"> </v>
      </c>
      <c r="BI356" s="677" t="str">
        <f t="shared" si="540"/>
        <v xml:space="preserve"> </v>
      </c>
      <c r="BJ356" s="640" t="str">
        <f t="shared" si="541"/>
        <v xml:space="preserve"> </v>
      </c>
      <c r="BK356" s="305" t="str">
        <f t="shared" si="542"/>
        <v xml:space="preserve"> </v>
      </c>
      <c r="BL356" s="523" t="str">
        <f t="shared" si="680"/>
        <v>F</v>
      </c>
      <c r="BM356" s="640" t="str">
        <f t="shared" si="543"/>
        <v xml:space="preserve"> </v>
      </c>
      <c r="BN356" s="640" t="str">
        <f t="shared" si="544"/>
        <v xml:space="preserve"> </v>
      </c>
      <c r="BO356" s="640" t="str">
        <f t="shared" si="545"/>
        <v xml:space="preserve"> </v>
      </c>
      <c r="BP356" s="640" t="str">
        <f t="shared" si="546"/>
        <v xml:space="preserve"> </v>
      </c>
      <c r="BQ356" s="640" t="str">
        <f t="shared" si="547"/>
        <v xml:space="preserve"> </v>
      </c>
      <c r="BR356" s="634">
        <f t="shared" si="548"/>
        <v>0</v>
      </c>
      <c r="BS356" s="728"/>
      <c r="BT356" s="640" t="str">
        <f t="shared" si="549"/>
        <v xml:space="preserve"> </v>
      </c>
    </row>
    <row r="357" spans="1:72" s="47" customFormat="1" ht="15" customHeight="1" x14ac:dyDescent="0.3">
      <c r="A357" s="43" t="s">
        <v>2</v>
      </c>
      <c r="B357" s="123" t="s">
        <v>2126</v>
      </c>
      <c r="C357" s="134" t="str">
        <f>IF(VLOOKUP(B357,'Pivot Table'!$B$5:$G$2000,3,FALSE)=1,"Yes","No")</f>
        <v>Yes</v>
      </c>
      <c r="D357" s="170" t="str">
        <f t="shared" ref="D357" si="792">IF(E357="X","In Progress",IF(J357="x","Yes"," "))</f>
        <v>Yes</v>
      </c>
      <c r="E357" s="170"/>
      <c r="F357" s="214"/>
      <c r="G357" s="119" t="s">
        <v>1127</v>
      </c>
      <c r="H357" s="119" t="s">
        <v>1127</v>
      </c>
      <c r="I357" s="214"/>
      <c r="J357" s="170" t="s">
        <v>713</v>
      </c>
      <c r="K357" s="45" t="str">
        <f t="shared" ref="K357" si="793">A357&amp;E357</f>
        <v>20</v>
      </c>
      <c r="L357" s="45" t="str">
        <f t="shared" ref="L357" si="794">A357&amp;J357</f>
        <v>20X</v>
      </c>
      <c r="M357" s="113">
        <v>42370</v>
      </c>
      <c r="N357" s="252"/>
      <c r="O357" s="400" t="str">
        <f>IF(VLOOKUP(B357,'Pivot Table'!$B$5:$G$2000,2,FALSE)=1,"Yes","No")</f>
        <v>Yes</v>
      </c>
      <c r="P357" s="399" t="str">
        <f t="shared" ref="P357" si="795">IF(Q357="X","In Progress",IF(U357="x","Yes"," "))</f>
        <v>Yes</v>
      </c>
      <c r="Q357" s="399"/>
      <c r="R357" s="399"/>
      <c r="S357" s="266" t="s">
        <v>1127</v>
      </c>
      <c r="T357" s="427"/>
      <c r="U357" s="399" t="s">
        <v>713</v>
      </c>
      <c r="V357" s="400" t="str">
        <f t="shared" ref="V357" si="796">A357&amp;Q357</f>
        <v>20</v>
      </c>
      <c r="W357" s="401" t="str">
        <f t="shared" ref="W357" si="797">A357&amp;U357</f>
        <v>20X</v>
      </c>
      <c r="X357" s="427">
        <v>42370</v>
      </c>
      <c r="Y357" s="406"/>
      <c r="Z357" s="136" t="str">
        <f>IF(VLOOKUP(B357,'Pivot Table'!$B$5:$G$2000,5,FALSE)=1,"Yes","No")</f>
        <v>Yes</v>
      </c>
      <c r="AA357" s="136" t="str">
        <f>IF(VLOOKUP(B357,'Pivot Table'!$B$5:$G$2000,4,FALSE)=1,"Yes","No")</f>
        <v>No</v>
      </c>
      <c r="AB357" s="181" t="str">
        <f t="shared" ref="AB357" si="798">IF(AC357="X","In Progress",IF(AG357="x","Yes"," "))</f>
        <v>Yes</v>
      </c>
      <c r="AC357" s="181"/>
      <c r="AD357" s="181"/>
      <c r="AE357" s="362" t="s">
        <v>1127</v>
      </c>
      <c r="AF357" s="362"/>
      <c r="AG357" s="181" t="s">
        <v>713</v>
      </c>
      <c r="AH357" s="133" t="str">
        <f t="shared" ref="AH357" si="799">A357&amp;AC357</f>
        <v>20</v>
      </c>
      <c r="AI357" s="151" t="str">
        <f t="shared" ref="AI357" si="800">A357&amp;AG357</f>
        <v>20X</v>
      </c>
      <c r="AJ357" s="281">
        <v>42370</v>
      </c>
      <c r="AK357" s="650"/>
      <c r="AL357" s="634">
        <f t="shared" ref="AL357" si="801">IF(C357="yes",1,0)</f>
        <v>1</v>
      </c>
      <c r="AM357" s="634">
        <f t="shared" ref="AM357" si="802">IF(O357="yes",1,0)</f>
        <v>1</v>
      </c>
      <c r="AN357" s="635">
        <f t="shared" ref="AN357" si="803">IF(Z357="yes",1,IF(AA357="yes",1,0))</f>
        <v>1</v>
      </c>
      <c r="AO357" s="636">
        <f t="shared" ref="AO357" si="804">SUM(AL357:AN357)</f>
        <v>3</v>
      </c>
      <c r="AP357" s="634">
        <f t="shared" ref="AP357" si="805">IF(J357="x",1,0)</f>
        <v>1</v>
      </c>
      <c r="AQ357" s="634">
        <f t="shared" ref="AQ357" si="806">IF(U357="x",1,0)</f>
        <v>1</v>
      </c>
      <c r="AR357" s="634">
        <f t="shared" ref="AR357" si="807">IF(AG357="x",1,0)</f>
        <v>1</v>
      </c>
      <c r="AS357" s="637">
        <f t="shared" ref="AS357" si="808">SUM(AP357:AR357)</f>
        <v>3</v>
      </c>
      <c r="AT357" s="638" t="str">
        <f t="shared" ref="AT357" si="809">IF(AO357=AS357,"F"," ")</f>
        <v>F</v>
      </c>
      <c r="AU357" s="634">
        <f t="shared" ref="AU357" si="810">IF(E357="x",1,0)</f>
        <v>0</v>
      </c>
      <c r="AV357" s="634">
        <f t="shared" ref="AV357" si="811">IF(Q357="x",1,0)</f>
        <v>0</v>
      </c>
      <c r="AW357" s="675" t="s">
        <v>1127</v>
      </c>
      <c r="AX357" s="639" t="str">
        <f t="shared" ref="AX357" si="812">A357&amp;C357</f>
        <v>20Yes</v>
      </c>
      <c r="AY357" s="639" t="str">
        <f t="shared" ref="AY357" si="813">A357&amp;O357</f>
        <v>20Yes</v>
      </c>
      <c r="AZ357" s="639" t="str">
        <f t="shared" ref="AZ357" si="814">A357&amp;Z357</f>
        <v>20Yes</v>
      </c>
      <c r="BA357" s="634" t="str">
        <f t="shared" ref="BA357" si="815">A357&amp;J357</f>
        <v>20X</v>
      </c>
      <c r="BB357" s="634" t="str">
        <f t="shared" ref="BB357" si="816">A357&amp;U357</f>
        <v>20X</v>
      </c>
      <c r="BC357" s="634" t="str">
        <f t="shared" ref="BC357" si="817">A357&amp;AG357</f>
        <v>20X</v>
      </c>
      <c r="BD357" s="640" t="str">
        <f t="shared" ref="BD357" si="818">IF(I357=$BD$2,I357,IF(T357=$BD$2,T357,IF(AF357=$BD$2,AF357," " )))</f>
        <v xml:space="preserve"> </v>
      </c>
      <c r="BE357" s="640" t="str">
        <f t="shared" si="536"/>
        <v xml:space="preserve"> </v>
      </c>
      <c r="BF357" s="640" t="str">
        <f t="shared" si="537"/>
        <v xml:space="preserve"> </v>
      </c>
      <c r="BG357" s="640" t="str">
        <f t="shared" si="538"/>
        <v xml:space="preserve"> </v>
      </c>
      <c r="BH357" s="640" t="str">
        <f t="shared" si="539"/>
        <v xml:space="preserve"> </v>
      </c>
      <c r="BI357" s="677" t="str">
        <f t="shared" si="540"/>
        <v xml:space="preserve"> </v>
      </c>
      <c r="BJ357" s="640" t="str">
        <f t="shared" si="541"/>
        <v xml:space="preserve"> </v>
      </c>
      <c r="BK357" s="305" t="str">
        <f t="shared" si="542"/>
        <v xml:space="preserve"> </v>
      </c>
      <c r="BL357" s="523" t="str">
        <f t="shared" si="680"/>
        <v>F</v>
      </c>
      <c r="BM357" s="640" t="str">
        <f t="shared" si="543"/>
        <v xml:space="preserve"> </v>
      </c>
      <c r="BN357" s="640" t="str">
        <f t="shared" si="544"/>
        <v xml:space="preserve"> </v>
      </c>
      <c r="BO357" s="640" t="str">
        <f t="shared" si="545"/>
        <v xml:space="preserve"> </v>
      </c>
      <c r="BP357" s="640" t="str">
        <f t="shared" si="546"/>
        <v xml:space="preserve"> </v>
      </c>
      <c r="BQ357" s="640" t="str">
        <f t="shared" si="547"/>
        <v xml:space="preserve"> </v>
      </c>
      <c r="BR357" s="634">
        <f t="shared" ref="BR357" si="819">COUNTIFS(BE357:BQ357,"&gt;0")</f>
        <v>0</v>
      </c>
      <c r="BS357" s="728"/>
      <c r="BT357" s="640">
        <f t="shared" si="549"/>
        <v>42370</v>
      </c>
    </row>
    <row r="358" spans="1:72" s="47" customFormat="1" ht="15.75" customHeight="1" x14ac:dyDescent="0.3">
      <c r="A358" s="43" t="s">
        <v>2</v>
      </c>
      <c r="B358" s="478" t="s">
        <v>1592</v>
      </c>
      <c r="C358" s="134" t="str">
        <f>IF(VLOOKUP(B358,'Pivot Table'!$B$5:$G$2000,3,FALSE)=1,"Yes","No")</f>
        <v>Yes</v>
      </c>
      <c r="D358" s="170" t="str">
        <f t="shared" ref="D358" si="820">IF(E358="X","In Progress",IF(J358="x","Yes"," "))</f>
        <v>Yes</v>
      </c>
      <c r="E358" s="170"/>
      <c r="F358" s="214">
        <v>41883</v>
      </c>
      <c r="G358" s="119" t="s">
        <v>1127</v>
      </c>
      <c r="H358" s="119" t="s">
        <v>1127</v>
      </c>
      <c r="I358" s="278"/>
      <c r="J358" s="170" t="s">
        <v>713</v>
      </c>
      <c r="K358" s="45"/>
      <c r="L358" s="45"/>
      <c r="M358" s="278">
        <v>41913</v>
      </c>
      <c r="N358" s="252"/>
      <c r="O358" s="400" t="str">
        <f>IF(VLOOKUP(B358,'Pivot Table'!$B$5:$G$2000,2,FALSE)=1,"Yes","No")</f>
        <v>Yes</v>
      </c>
      <c r="P358" s="399" t="str">
        <f t="shared" ref="P358" si="821">IF(Q358="X","In Progress",IF(U358="x","Yes"," "))</f>
        <v>Yes</v>
      </c>
      <c r="Q358" s="399"/>
      <c r="R358" s="427">
        <v>41883</v>
      </c>
      <c r="S358" s="266" t="s">
        <v>1127</v>
      </c>
      <c r="T358" s="427"/>
      <c r="U358" s="177" t="s">
        <v>713</v>
      </c>
      <c r="V358" s="400" t="str">
        <f t="shared" ref="V358" si="822">A358&amp;Q358</f>
        <v>20</v>
      </c>
      <c r="W358" s="401" t="str">
        <f t="shared" ref="W358" si="823">A358&amp;U358</f>
        <v>20X</v>
      </c>
      <c r="X358" s="107">
        <v>41913</v>
      </c>
      <c r="Y358" s="406"/>
      <c r="Z358" s="136" t="str">
        <f>IF(VLOOKUP(B358,'Pivot Table'!$B$5:$G$2000,5,FALSE)=1,"Yes","No")</f>
        <v>Yes</v>
      </c>
      <c r="AA358" s="136" t="str">
        <f>IF(VLOOKUP(B358,'Pivot Table'!$B$5:$G$2000,4,FALSE)=1,"Yes","No")</f>
        <v>No</v>
      </c>
      <c r="AB358" s="181" t="str">
        <f t="shared" ref="AB358" si="824">IF(AC358="X","In Progress",IF(AG358="x","Yes"," "))</f>
        <v>Yes</v>
      </c>
      <c r="AC358" s="181"/>
      <c r="AD358" s="181"/>
      <c r="AE358" s="362" t="s">
        <v>1127</v>
      </c>
      <c r="AF358" s="362"/>
      <c r="AG358" s="181" t="s">
        <v>713</v>
      </c>
      <c r="AH358" s="133" t="str">
        <f t="shared" ref="AH358" si="825">A358&amp;AC358</f>
        <v>20</v>
      </c>
      <c r="AI358" s="151" t="str">
        <f t="shared" ref="AI358" si="826">A358&amp;AG358</f>
        <v>20X</v>
      </c>
      <c r="AJ358" s="460">
        <v>41913</v>
      </c>
      <c r="AK358" s="650"/>
      <c r="AL358" s="634">
        <f t="shared" ref="AL358" si="827">IF(C358="yes",1,0)</f>
        <v>1</v>
      </c>
      <c r="AM358" s="634">
        <f t="shared" ref="AM358" si="828">IF(O358="yes",1,0)</f>
        <v>1</v>
      </c>
      <c r="AN358" s="635">
        <f t="shared" ref="AN358" si="829">IF(Z358="yes",1,IF(AA358="yes",1,0))</f>
        <v>1</v>
      </c>
      <c r="AO358" s="636">
        <f t="shared" ref="AO358" si="830">SUM(AL358:AN358)</f>
        <v>3</v>
      </c>
      <c r="AP358" s="634">
        <f t="shared" ref="AP358" si="831">IF(J358="x",1,0)</f>
        <v>1</v>
      </c>
      <c r="AQ358" s="634">
        <f t="shared" ref="AQ358" si="832">IF(U358="x",1,0)</f>
        <v>1</v>
      </c>
      <c r="AR358" s="634">
        <f t="shared" ref="AR358" si="833">IF(AG358="x",1,0)</f>
        <v>1</v>
      </c>
      <c r="AS358" s="637">
        <f t="shared" ref="AS358" si="834">SUM(AP358:AR358)</f>
        <v>3</v>
      </c>
      <c r="AT358" s="638" t="str">
        <f t="shared" ref="AT358" si="835">IF(AO358=AS358,"F"," ")</f>
        <v>F</v>
      </c>
      <c r="AU358" s="634">
        <f t="shared" ref="AU358" si="836">IF(E358="x",1,0)</f>
        <v>0</v>
      </c>
      <c r="AV358" s="634">
        <f t="shared" ref="AV358" si="837">IF(Q358="x",1,0)</f>
        <v>0</v>
      </c>
      <c r="AW358" s="675" t="s">
        <v>1127</v>
      </c>
      <c r="AX358" s="639" t="str">
        <f t="shared" ref="AX358" si="838">A358&amp;C358</f>
        <v>20Yes</v>
      </c>
      <c r="AY358" s="639" t="str">
        <f t="shared" ref="AY358" si="839">A358&amp;O358</f>
        <v>20Yes</v>
      </c>
      <c r="AZ358" s="639" t="str">
        <f t="shared" ref="AZ358" si="840">A358&amp;Z358</f>
        <v>20Yes</v>
      </c>
      <c r="BA358" s="634" t="str">
        <f t="shared" ref="BA358" si="841">A358&amp;J358</f>
        <v>20X</v>
      </c>
      <c r="BB358" s="634" t="str">
        <f t="shared" ref="BB358" si="842">A358&amp;U358</f>
        <v>20X</v>
      </c>
      <c r="BC358" s="634" t="str">
        <f t="shared" ref="BC358" si="843">A358&amp;AG358</f>
        <v>20X</v>
      </c>
      <c r="BD358" s="640" t="str">
        <f t="shared" si="535"/>
        <v xml:space="preserve"> </v>
      </c>
      <c r="BE358" s="640" t="str">
        <f t="shared" si="536"/>
        <v xml:space="preserve"> </v>
      </c>
      <c r="BF358" s="640" t="str">
        <f t="shared" si="537"/>
        <v xml:space="preserve"> </v>
      </c>
      <c r="BG358" s="640" t="str">
        <f t="shared" si="538"/>
        <v xml:space="preserve"> </v>
      </c>
      <c r="BH358" s="640" t="str">
        <f t="shared" si="539"/>
        <v xml:space="preserve"> </v>
      </c>
      <c r="BI358" s="677" t="str">
        <f t="shared" si="540"/>
        <v xml:space="preserve"> </v>
      </c>
      <c r="BJ358" s="640" t="str">
        <f t="shared" si="541"/>
        <v xml:space="preserve"> </v>
      </c>
      <c r="BK358" s="305" t="str">
        <f t="shared" si="542"/>
        <v xml:space="preserve"> </v>
      </c>
      <c r="BL358" s="523" t="str">
        <f t="shared" si="680"/>
        <v>F</v>
      </c>
      <c r="BM358" s="640" t="str">
        <f t="shared" si="543"/>
        <v xml:space="preserve"> </v>
      </c>
      <c r="BN358" s="640" t="str">
        <f t="shared" si="544"/>
        <v xml:space="preserve"> </v>
      </c>
      <c r="BO358" s="640" t="str">
        <f t="shared" si="545"/>
        <v xml:space="preserve"> </v>
      </c>
      <c r="BP358" s="640" t="str">
        <f t="shared" si="546"/>
        <v xml:space="preserve"> </v>
      </c>
      <c r="BQ358" s="640" t="str">
        <f t="shared" si="547"/>
        <v xml:space="preserve"> </v>
      </c>
      <c r="BR358" s="634">
        <f t="shared" si="548"/>
        <v>0</v>
      </c>
      <c r="BS358" s="728"/>
      <c r="BT358" s="640" t="str">
        <f t="shared" si="549"/>
        <v xml:space="preserve"> </v>
      </c>
    </row>
    <row r="359" spans="1:72" s="47" customFormat="1" ht="15" customHeight="1" x14ac:dyDescent="0.3">
      <c r="A359" s="43" t="s">
        <v>2</v>
      </c>
      <c r="B359" s="123" t="s">
        <v>1593</v>
      </c>
      <c r="C359" s="134" t="str">
        <f>IF(VLOOKUP(B359,'Pivot Table'!$B$5:$G$2000,3,FALSE)=1,"Yes","No")</f>
        <v>Yes</v>
      </c>
      <c r="D359" s="170" t="str">
        <f t="shared" ref="D359" si="844">IF(E359="X","In Progress",IF(J359="x","Yes"," "))</f>
        <v>Yes</v>
      </c>
      <c r="E359" s="170"/>
      <c r="F359" s="214">
        <v>41883</v>
      </c>
      <c r="G359" s="119" t="s">
        <v>1127</v>
      </c>
      <c r="H359" s="119" t="s">
        <v>1127</v>
      </c>
      <c r="I359" s="278"/>
      <c r="J359" s="170" t="s">
        <v>713</v>
      </c>
      <c r="K359" s="45"/>
      <c r="L359" s="45"/>
      <c r="M359" s="106">
        <v>42005</v>
      </c>
      <c r="N359" s="252"/>
      <c r="O359" s="400" t="str">
        <f>IF(VLOOKUP(B359,'Pivot Table'!$B$5:$G$2000,2,FALSE)=1,"Yes","No")</f>
        <v>Yes</v>
      </c>
      <c r="P359" s="399" t="str">
        <f t="shared" ref="P359" si="845">IF(Q359="X","In Progress",IF(U359="x","Yes"," "))</f>
        <v>Yes</v>
      </c>
      <c r="Q359" s="399"/>
      <c r="R359" s="427">
        <v>41883</v>
      </c>
      <c r="S359" s="266" t="s">
        <v>1127</v>
      </c>
      <c r="T359" s="427"/>
      <c r="U359" s="177" t="s">
        <v>713</v>
      </c>
      <c r="V359" s="400" t="str">
        <f t="shared" ref="V359" si="846">A359&amp;Q359</f>
        <v>20</v>
      </c>
      <c r="W359" s="401" t="str">
        <f t="shared" ref="W359" si="847">A359&amp;U359</f>
        <v>20X</v>
      </c>
      <c r="X359" s="427">
        <v>42005</v>
      </c>
      <c r="Y359" s="406"/>
      <c r="Z359" s="136" t="str">
        <f>IF(VLOOKUP(B359,'Pivot Table'!$B$5:$G$2000,5,FALSE)=1,"Yes","No")</f>
        <v>Yes</v>
      </c>
      <c r="AA359" s="136" t="str">
        <f>IF(VLOOKUP(B359,'Pivot Table'!$B$5:$G$2000,4,FALSE)=1,"Yes","No")</f>
        <v>No</v>
      </c>
      <c r="AB359" s="181" t="str">
        <f t="shared" ref="AB359" si="848">IF(AC359="X","In Progress",IF(AG359="x","Yes"," "))</f>
        <v>Yes</v>
      </c>
      <c r="AC359" s="181"/>
      <c r="AD359" s="181"/>
      <c r="AE359" s="362" t="s">
        <v>1127</v>
      </c>
      <c r="AF359" s="362"/>
      <c r="AG359" s="181" t="s">
        <v>713</v>
      </c>
      <c r="AH359" s="133" t="str">
        <f t="shared" ref="AH359" si="849">A359&amp;AC359</f>
        <v>20</v>
      </c>
      <c r="AI359" s="151" t="str">
        <f t="shared" ref="AI359" si="850">A359&amp;AG359</f>
        <v>20X</v>
      </c>
      <c r="AJ359" s="273">
        <v>42005</v>
      </c>
      <c r="AK359" s="650"/>
      <c r="AL359" s="634">
        <f t="shared" ref="AL359" si="851">IF(C359="yes",1,0)</f>
        <v>1</v>
      </c>
      <c r="AM359" s="634">
        <f t="shared" ref="AM359" si="852">IF(O359="yes",1,0)</f>
        <v>1</v>
      </c>
      <c r="AN359" s="635">
        <f t="shared" ref="AN359" si="853">IF(Z359="yes",1,IF(AA359="yes",1,0))</f>
        <v>1</v>
      </c>
      <c r="AO359" s="636">
        <f t="shared" ref="AO359" si="854">SUM(AL359:AN359)</f>
        <v>3</v>
      </c>
      <c r="AP359" s="634">
        <f t="shared" ref="AP359" si="855">IF(J359="x",1,0)</f>
        <v>1</v>
      </c>
      <c r="AQ359" s="634">
        <f t="shared" ref="AQ359" si="856">IF(U359="x",1,0)</f>
        <v>1</v>
      </c>
      <c r="AR359" s="634">
        <f t="shared" ref="AR359" si="857">IF(AG359="x",1,0)</f>
        <v>1</v>
      </c>
      <c r="AS359" s="637">
        <f t="shared" ref="AS359" si="858">SUM(AP359:AR359)</f>
        <v>3</v>
      </c>
      <c r="AT359" s="638" t="str">
        <f t="shared" ref="AT359" si="859">IF(AO359=AS359,"F"," ")</f>
        <v>F</v>
      </c>
      <c r="AU359" s="634">
        <f t="shared" ref="AU359" si="860">IF(E359="x",1,0)</f>
        <v>0</v>
      </c>
      <c r="AV359" s="634">
        <f t="shared" ref="AV359" si="861">IF(Q359="x",1,0)</f>
        <v>0</v>
      </c>
      <c r="AW359" s="675" t="s">
        <v>1127</v>
      </c>
      <c r="AX359" s="639" t="str">
        <f t="shared" ref="AX359" si="862">A359&amp;C359</f>
        <v>20Yes</v>
      </c>
      <c r="AY359" s="639" t="str">
        <f t="shared" ref="AY359" si="863">A359&amp;O359</f>
        <v>20Yes</v>
      </c>
      <c r="AZ359" s="639" t="str">
        <f t="shared" ref="AZ359" si="864">A359&amp;Z359</f>
        <v>20Yes</v>
      </c>
      <c r="BA359" s="634" t="str">
        <f t="shared" ref="BA359" si="865">A359&amp;J359</f>
        <v>20X</v>
      </c>
      <c r="BB359" s="634" t="str">
        <f t="shared" ref="BB359" si="866">A359&amp;U359</f>
        <v>20X</v>
      </c>
      <c r="BC359" s="634" t="str">
        <f t="shared" ref="BC359" si="867">A359&amp;AG359</f>
        <v>20X</v>
      </c>
      <c r="BD359" s="640" t="str">
        <f t="shared" si="535"/>
        <v xml:space="preserve"> </v>
      </c>
      <c r="BE359" s="640" t="str">
        <f t="shared" si="536"/>
        <v xml:space="preserve"> </v>
      </c>
      <c r="BF359" s="640" t="str">
        <f t="shared" si="537"/>
        <v xml:space="preserve"> </v>
      </c>
      <c r="BG359" s="640" t="str">
        <f t="shared" si="538"/>
        <v xml:space="preserve"> </v>
      </c>
      <c r="BH359" s="640" t="str">
        <f t="shared" si="539"/>
        <v xml:space="preserve"> </v>
      </c>
      <c r="BI359" s="677" t="str">
        <f t="shared" si="540"/>
        <v xml:space="preserve"> </v>
      </c>
      <c r="BJ359" s="640" t="str">
        <f t="shared" si="541"/>
        <v xml:space="preserve"> </v>
      </c>
      <c r="BK359" s="305" t="str">
        <f t="shared" si="542"/>
        <v xml:space="preserve"> </v>
      </c>
      <c r="BL359" s="523" t="str">
        <f t="shared" si="680"/>
        <v>F</v>
      </c>
      <c r="BM359" s="640" t="str">
        <f t="shared" si="543"/>
        <v xml:space="preserve"> </v>
      </c>
      <c r="BN359" s="640" t="str">
        <f t="shared" si="544"/>
        <v xml:space="preserve"> </v>
      </c>
      <c r="BO359" s="640" t="str">
        <f t="shared" si="545"/>
        <v xml:space="preserve"> </v>
      </c>
      <c r="BP359" s="640" t="str">
        <f t="shared" si="546"/>
        <v xml:space="preserve"> </v>
      </c>
      <c r="BQ359" s="640" t="str">
        <f t="shared" si="547"/>
        <v xml:space="preserve"> </v>
      </c>
      <c r="BR359" s="634">
        <f t="shared" si="548"/>
        <v>0</v>
      </c>
      <c r="BS359" s="728"/>
      <c r="BT359" s="640" t="str">
        <f t="shared" si="549"/>
        <v xml:space="preserve"> </v>
      </c>
    </row>
    <row r="360" spans="1:72" s="47" customFormat="1" ht="15" customHeight="1" x14ac:dyDescent="0.3">
      <c r="A360" s="43" t="s">
        <v>2</v>
      </c>
      <c r="B360" s="43" t="s">
        <v>325</v>
      </c>
      <c r="C360" s="134" t="str">
        <f>IF(VLOOKUP(B360,'Pivot Table'!$B$5:$G$2000,3,FALSE)=1,"Yes","No")</f>
        <v>Yes</v>
      </c>
      <c r="D360" s="170" t="str">
        <f t="shared" si="791"/>
        <v>Yes</v>
      </c>
      <c r="E360" s="170"/>
      <c r="F360" s="214">
        <v>41000</v>
      </c>
      <c r="G360" s="119" t="s">
        <v>1127</v>
      </c>
      <c r="H360" s="119" t="s">
        <v>1127</v>
      </c>
      <c r="I360" s="170"/>
      <c r="J360" s="170" t="s">
        <v>713</v>
      </c>
      <c r="K360" s="45" t="str">
        <f t="shared" si="579"/>
        <v>20</v>
      </c>
      <c r="L360" s="45" t="str">
        <f t="shared" si="580"/>
        <v>20X</v>
      </c>
      <c r="M360" s="106">
        <v>41306</v>
      </c>
      <c r="N360" s="252"/>
      <c r="O360" s="135" t="str">
        <f>IF(VLOOKUP(B360,'Pivot Table'!$B$5:$G$2000,2,FALSE)=1,"Yes","No")</f>
        <v>Yes</v>
      </c>
      <c r="P360" s="177" t="str">
        <f t="shared" si="581"/>
        <v>Yes</v>
      </c>
      <c r="Q360" s="177"/>
      <c r="R360" s="107">
        <v>41306</v>
      </c>
      <c r="S360" s="107" t="s">
        <v>1127</v>
      </c>
      <c r="T360" s="177"/>
      <c r="U360" s="177" t="s">
        <v>713</v>
      </c>
      <c r="V360" s="135" t="str">
        <f t="shared" si="582"/>
        <v>20</v>
      </c>
      <c r="W360" s="150" t="str">
        <f t="shared" si="583"/>
        <v>20X</v>
      </c>
      <c r="X360" s="107">
        <v>41365</v>
      </c>
      <c r="Y360" s="219"/>
      <c r="Z360" s="136" t="str">
        <f>IF(VLOOKUP(B360,'Pivot Table'!$B$5:$G$2000,5,FALSE)=1,"Yes","No")</f>
        <v>Yes</v>
      </c>
      <c r="AA360" s="136" t="str">
        <f>IF(VLOOKUP(B360,'Pivot Table'!$B$5:$G$2000,4,FALSE)=1,"Yes","No")</f>
        <v>No</v>
      </c>
      <c r="AB360" s="181" t="str">
        <f t="shared" si="584"/>
        <v>Yes</v>
      </c>
      <c r="AC360" s="181"/>
      <c r="AD360" s="181"/>
      <c r="AE360" s="127" t="s">
        <v>1127</v>
      </c>
      <c r="AF360" s="181"/>
      <c r="AG360" s="181" t="s">
        <v>713</v>
      </c>
      <c r="AH360" s="133" t="str">
        <f t="shared" si="585"/>
        <v>20</v>
      </c>
      <c r="AI360" s="151" t="str">
        <f t="shared" si="586"/>
        <v>20X</v>
      </c>
      <c r="AJ360" s="281">
        <v>41306</v>
      </c>
      <c r="AK360" s="650"/>
      <c r="AL360" s="634">
        <f t="shared" si="587"/>
        <v>1</v>
      </c>
      <c r="AM360" s="634">
        <f t="shared" si="588"/>
        <v>1</v>
      </c>
      <c r="AN360" s="635">
        <f t="shared" si="589"/>
        <v>1</v>
      </c>
      <c r="AO360" s="636">
        <f t="shared" si="518"/>
        <v>3</v>
      </c>
      <c r="AP360" s="634">
        <f t="shared" si="590"/>
        <v>1</v>
      </c>
      <c r="AQ360" s="634">
        <f t="shared" si="591"/>
        <v>1</v>
      </c>
      <c r="AR360" s="634">
        <f t="shared" si="592"/>
        <v>1</v>
      </c>
      <c r="AS360" s="637">
        <f t="shared" si="519"/>
        <v>3</v>
      </c>
      <c r="AT360" s="638" t="str">
        <f t="shared" si="520"/>
        <v>F</v>
      </c>
      <c r="AU360" s="634">
        <f t="shared" si="593"/>
        <v>0</v>
      </c>
      <c r="AV360" s="634">
        <f t="shared" si="673"/>
        <v>0</v>
      </c>
      <c r="AW360" s="675" t="s">
        <v>1127</v>
      </c>
      <c r="AX360" s="639" t="str">
        <f t="shared" si="674"/>
        <v>20Yes</v>
      </c>
      <c r="AY360" s="639" t="str">
        <f t="shared" si="675"/>
        <v>20Yes</v>
      </c>
      <c r="AZ360" s="639" t="str">
        <f t="shared" si="676"/>
        <v>20Yes</v>
      </c>
      <c r="BA360" s="634" t="str">
        <f t="shared" si="677"/>
        <v>20X</v>
      </c>
      <c r="BB360" s="634" t="str">
        <f t="shared" si="678"/>
        <v>20X</v>
      </c>
      <c r="BC360" s="634" t="str">
        <f t="shared" si="679"/>
        <v>20X</v>
      </c>
      <c r="BD360" s="640" t="str">
        <f t="shared" si="535"/>
        <v xml:space="preserve"> </v>
      </c>
      <c r="BE360" s="640" t="str">
        <f t="shared" si="536"/>
        <v xml:space="preserve"> </v>
      </c>
      <c r="BF360" s="640" t="str">
        <f t="shared" si="537"/>
        <v xml:space="preserve"> </v>
      </c>
      <c r="BG360" s="640" t="str">
        <f t="shared" si="538"/>
        <v xml:space="preserve"> </v>
      </c>
      <c r="BH360" s="640" t="str">
        <f t="shared" si="539"/>
        <v xml:space="preserve"> </v>
      </c>
      <c r="BI360" s="677" t="str">
        <f t="shared" si="540"/>
        <v xml:space="preserve"> </v>
      </c>
      <c r="BJ360" s="640" t="str">
        <f t="shared" si="541"/>
        <v xml:space="preserve"> </v>
      </c>
      <c r="BK360" s="305" t="str">
        <f t="shared" si="542"/>
        <v xml:space="preserve"> </v>
      </c>
      <c r="BL360" s="523" t="str">
        <f t="shared" si="680"/>
        <v>F</v>
      </c>
      <c r="BM360" s="640" t="str">
        <f t="shared" si="543"/>
        <v xml:space="preserve"> </v>
      </c>
      <c r="BN360" s="640" t="str">
        <f t="shared" si="544"/>
        <v xml:space="preserve"> </v>
      </c>
      <c r="BO360" s="640" t="str">
        <f t="shared" si="545"/>
        <v xml:space="preserve"> </v>
      </c>
      <c r="BP360" s="640" t="str">
        <f t="shared" si="546"/>
        <v xml:space="preserve"> </v>
      </c>
      <c r="BQ360" s="640" t="str">
        <f t="shared" si="547"/>
        <v xml:space="preserve"> </v>
      </c>
      <c r="BR360" s="634">
        <f t="shared" si="548"/>
        <v>0</v>
      </c>
      <c r="BS360" s="728"/>
      <c r="BT360" s="640" t="str">
        <f t="shared" si="549"/>
        <v xml:space="preserve"> </v>
      </c>
    </row>
    <row r="361" spans="1:72" s="47" customFormat="1" ht="15" customHeight="1" x14ac:dyDescent="0.3">
      <c r="A361" s="43" t="s">
        <v>2</v>
      </c>
      <c r="B361" s="123" t="s">
        <v>326</v>
      </c>
      <c r="C361" s="134" t="str">
        <f>IF(VLOOKUP(B361,'Pivot Table'!$B$5:$G$2000,3,FALSE)=1,"Yes","No")</f>
        <v>Yes</v>
      </c>
      <c r="D361" s="170" t="str">
        <f t="shared" si="791"/>
        <v>Yes</v>
      </c>
      <c r="E361" s="170"/>
      <c r="F361" s="214">
        <v>41214</v>
      </c>
      <c r="G361" s="119" t="s">
        <v>1127</v>
      </c>
      <c r="H361" s="119" t="s">
        <v>1127</v>
      </c>
      <c r="I361" s="170"/>
      <c r="J361" s="170" t="s">
        <v>713</v>
      </c>
      <c r="K361" s="45" t="str">
        <f t="shared" si="579"/>
        <v>20</v>
      </c>
      <c r="L361" s="45" t="str">
        <f t="shared" si="580"/>
        <v>20X</v>
      </c>
      <c r="M361" s="119">
        <v>41487</v>
      </c>
      <c r="N361" s="252"/>
      <c r="O361" s="135" t="str">
        <f>IF(VLOOKUP(B361,'Pivot Table'!$B$5:$G$2000,2,FALSE)=1,"Yes","No")</f>
        <v>Yes</v>
      </c>
      <c r="P361" s="177" t="str">
        <f t="shared" si="581"/>
        <v>Yes</v>
      </c>
      <c r="Q361" s="177"/>
      <c r="R361" s="107">
        <v>41334</v>
      </c>
      <c r="S361" s="107" t="s">
        <v>1127</v>
      </c>
      <c r="T361" s="177"/>
      <c r="U361" s="177" t="s">
        <v>713</v>
      </c>
      <c r="V361" s="135" t="str">
        <f t="shared" si="582"/>
        <v>20</v>
      </c>
      <c r="W361" s="150" t="str">
        <f t="shared" si="583"/>
        <v>20X</v>
      </c>
      <c r="X361" s="107">
        <v>41334</v>
      </c>
      <c r="Y361" s="219"/>
      <c r="Z361" s="136" t="str">
        <f>IF(VLOOKUP(B361,'Pivot Table'!$B$5:$G$2000,5,FALSE)=1,"Yes","No")</f>
        <v>Yes</v>
      </c>
      <c r="AA361" s="136" t="str">
        <f>IF(VLOOKUP(B361,'Pivot Table'!$B$5:$G$2000,4,FALSE)=1,"Yes","No")</f>
        <v>No</v>
      </c>
      <c r="AB361" s="181" t="str">
        <f t="shared" si="584"/>
        <v>Yes</v>
      </c>
      <c r="AC361" s="181"/>
      <c r="AD361" s="181"/>
      <c r="AE361" s="241" t="s">
        <v>1127</v>
      </c>
      <c r="AF361" s="127"/>
      <c r="AG361" s="181" t="s">
        <v>713</v>
      </c>
      <c r="AH361" s="133" t="str">
        <f t="shared" si="585"/>
        <v>20</v>
      </c>
      <c r="AI361" s="151" t="str">
        <f t="shared" si="586"/>
        <v>20X</v>
      </c>
      <c r="AJ361" s="281">
        <v>41883</v>
      </c>
      <c r="AK361" s="650"/>
      <c r="AL361" s="634">
        <f t="shared" si="587"/>
        <v>1</v>
      </c>
      <c r="AM361" s="634">
        <f t="shared" si="588"/>
        <v>1</v>
      </c>
      <c r="AN361" s="635">
        <f t="shared" si="589"/>
        <v>1</v>
      </c>
      <c r="AO361" s="636">
        <f t="shared" ref="AO361:AO404" si="868">SUM(AL361:AN361)</f>
        <v>3</v>
      </c>
      <c r="AP361" s="634">
        <f t="shared" si="590"/>
        <v>1</v>
      </c>
      <c r="AQ361" s="634">
        <f t="shared" si="591"/>
        <v>1</v>
      </c>
      <c r="AR361" s="634">
        <f t="shared" si="592"/>
        <v>1</v>
      </c>
      <c r="AS361" s="637">
        <f t="shared" ref="AS361:AS404" si="869">SUM(AP361:AR361)</f>
        <v>3</v>
      </c>
      <c r="AT361" s="638" t="str">
        <f t="shared" ref="AT361:AT404" si="870">IF(AO361=AS361,"F"," ")</f>
        <v>F</v>
      </c>
      <c r="AU361" s="634">
        <f t="shared" si="593"/>
        <v>0</v>
      </c>
      <c r="AV361" s="634">
        <f t="shared" si="673"/>
        <v>0</v>
      </c>
      <c r="AW361" s="675" t="s">
        <v>1127</v>
      </c>
      <c r="AX361" s="639" t="str">
        <f t="shared" si="674"/>
        <v>20Yes</v>
      </c>
      <c r="AY361" s="639" t="str">
        <f t="shared" si="675"/>
        <v>20Yes</v>
      </c>
      <c r="AZ361" s="639" t="str">
        <f t="shared" si="676"/>
        <v>20Yes</v>
      </c>
      <c r="BA361" s="634" t="str">
        <f t="shared" si="677"/>
        <v>20X</v>
      </c>
      <c r="BB361" s="634" t="str">
        <f t="shared" si="678"/>
        <v>20X</v>
      </c>
      <c r="BC361" s="634" t="str">
        <f t="shared" si="679"/>
        <v>20X</v>
      </c>
      <c r="BD361" s="640" t="str">
        <f t="shared" si="535"/>
        <v xml:space="preserve"> </v>
      </c>
      <c r="BE361" s="640" t="str">
        <f t="shared" si="536"/>
        <v xml:space="preserve"> </v>
      </c>
      <c r="BF361" s="640" t="str">
        <f t="shared" si="537"/>
        <v xml:space="preserve"> </v>
      </c>
      <c r="BG361" s="640" t="str">
        <f t="shared" si="538"/>
        <v xml:space="preserve"> </v>
      </c>
      <c r="BH361" s="640" t="str">
        <f t="shared" si="539"/>
        <v xml:space="preserve"> </v>
      </c>
      <c r="BI361" s="677" t="str">
        <f t="shared" si="540"/>
        <v xml:space="preserve"> </v>
      </c>
      <c r="BJ361" s="640" t="str">
        <f t="shared" si="541"/>
        <v xml:space="preserve"> </v>
      </c>
      <c r="BK361" s="305" t="str">
        <f t="shared" si="542"/>
        <v xml:space="preserve"> </v>
      </c>
      <c r="BL361" s="523" t="str">
        <f t="shared" si="680"/>
        <v>F</v>
      </c>
      <c r="BM361" s="640" t="str">
        <f t="shared" si="543"/>
        <v xml:space="preserve"> </v>
      </c>
      <c r="BN361" s="640" t="str">
        <f t="shared" si="544"/>
        <v xml:space="preserve"> </v>
      </c>
      <c r="BO361" s="640" t="str">
        <f t="shared" si="545"/>
        <v xml:space="preserve"> </v>
      </c>
      <c r="BP361" s="640" t="str">
        <f t="shared" si="546"/>
        <v xml:space="preserve"> </v>
      </c>
      <c r="BQ361" s="640" t="str">
        <f t="shared" si="547"/>
        <v xml:space="preserve"> </v>
      </c>
      <c r="BR361" s="634">
        <f t="shared" si="548"/>
        <v>0</v>
      </c>
      <c r="BS361" s="728"/>
      <c r="BT361" s="640" t="str">
        <f t="shared" si="549"/>
        <v xml:space="preserve"> </v>
      </c>
    </row>
    <row r="362" spans="1:72" s="47" customFormat="1" ht="15" customHeight="1" x14ac:dyDescent="0.3">
      <c r="A362" s="43" t="s">
        <v>2</v>
      </c>
      <c r="B362" s="123" t="s">
        <v>327</v>
      </c>
      <c r="C362" s="134" t="str">
        <f>IF(VLOOKUP(B362,'Pivot Table'!$B$5:$G$2000,3,FALSE)=1,"Yes","No")</f>
        <v>Yes</v>
      </c>
      <c r="D362" s="170" t="str">
        <f t="shared" si="791"/>
        <v>Yes</v>
      </c>
      <c r="E362" s="170"/>
      <c r="F362" s="214">
        <v>41214</v>
      </c>
      <c r="G362" s="119" t="s">
        <v>1127</v>
      </c>
      <c r="H362" s="119" t="s">
        <v>1127</v>
      </c>
      <c r="I362" s="170"/>
      <c r="J362" s="170" t="s">
        <v>713</v>
      </c>
      <c r="K362" s="45" t="str">
        <f t="shared" si="579"/>
        <v>20</v>
      </c>
      <c r="L362" s="45" t="str">
        <f t="shared" si="580"/>
        <v>20X</v>
      </c>
      <c r="M362" s="119">
        <v>41487</v>
      </c>
      <c r="N362" s="252"/>
      <c r="O362" s="135" t="str">
        <f>IF(VLOOKUP(B362,'Pivot Table'!$B$5:$G$2000,2,FALSE)=1,"Yes","No")</f>
        <v>Yes</v>
      </c>
      <c r="P362" s="177" t="str">
        <f t="shared" si="581"/>
        <v>Yes</v>
      </c>
      <c r="Q362" s="177"/>
      <c r="R362" s="107">
        <v>41334</v>
      </c>
      <c r="S362" s="107" t="s">
        <v>1127</v>
      </c>
      <c r="T362" s="177"/>
      <c r="U362" s="177" t="s">
        <v>713</v>
      </c>
      <c r="V362" s="135" t="str">
        <f t="shared" si="582"/>
        <v>20</v>
      </c>
      <c r="W362" s="150" t="str">
        <f t="shared" si="583"/>
        <v>20X</v>
      </c>
      <c r="X362" s="107">
        <v>41334</v>
      </c>
      <c r="Y362" s="219"/>
      <c r="Z362" s="136" t="str">
        <f>IF(VLOOKUP(B362,'Pivot Table'!$B$5:$G$2000,5,FALSE)=1,"Yes","No")</f>
        <v>Yes</v>
      </c>
      <c r="AA362" s="136" t="str">
        <f>IF(VLOOKUP(B362,'Pivot Table'!$B$5:$G$2000,4,FALSE)=1,"Yes","No")</f>
        <v>No</v>
      </c>
      <c r="AB362" s="181" t="str">
        <f t="shared" si="584"/>
        <v>Yes</v>
      </c>
      <c r="AC362" s="181"/>
      <c r="AD362" s="181"/>
      <c r="AE362" s="241" t="s">
        <v>1127</v>
      </c>
      <c r="AF362" s="362"/>
      <c r="AG362" s="181" t="s">
        <v>713</v>
      </c>
      <c r="AH362" s="133" t="str">
        <f t="shared" si="585"/>
        <v>20</v>
      </c>
      <c r="AI362" s="151" t="str">
        <f t="shared" si="586"/>
        <v>20X</v>
      </c>
      <c r="AJ362" s="281">
        <v>41883</v>
      </c>
      <c r="AK362" s="650"/>
      <c r="AL362" s="634">
        <f t="shared" si="587"/>
        <v>1</v>
      </c>
      <c r="AM362" s="634">
        <f t="shared" si="588"/>
        <v>1</v>
      </c>
      <c r="AN362" s="635">
        <f t="shared" si="589"/>
        <v>1</v>
      </c>
      <c r="AO362" s="636">
        <f t="shared" si="868"/>
        <v>3</v>
      </c>
      <c r="AP362" s="634">
        <f t="shared" si="590"/>
        <v>1</v>
      </c>
      <c r="AQ362" s="634">
        <f t="shared" si="591"/>
        <v>1</v>
      </c>
      <c r="AR362" s="634">
        <f t="shared" si="592"/>
        <v>1</v>
      </c>
      <c r="AS362" s="637">
        <f t="shared" si="869"/>
        <v>3</v>
      </c>
      <c r="AT362" s="638" t="str">
        <f t="shared" si="870"/>
        <v>F</v>
      </c>
      <c r="AU362" s="634">
        <f t="shared" si="593"/>
        <v>0</v>
      </c>
      <c r="AV362" s="634">
        <f t="shared" si="673"/>
        <v>0</v>
      </c>
      <c r="AW362" s="675" t="s">
        <v>1127</v>
      </c>
      <c r="AX362" s="639" t="str">
        <f t="shared" si="674"/>
        <v>20Yes</v>
      </c>
      <c r="AY362" s="639" t="str">
        <f t="shared" si="675"/>
        <v>20Yes</v>
      </c>
      <c r="AZ362" s="639" t="str">
        <f t="shared" si="676"/>
        <v>20Yes</v>
      </c>
      <c r="BA362" s="634" t="str">
        <f t="shared" si="677"/>
        <v>20X</v>
      </c>
      <c r="BB362" s="634" t="str">
        <f t="shared" si="678"/>
        <v>20X</v>
      </c>
      <c r="BC362" s="634" t="str">
        <f t="shared" si="679"/>
        <v>20X</v>
      </c>
      <c r="BD362" s="640" t="str">
        <f t="shared" si="535"/>
        <v xml:space="preserve"> </v>
      </c>
      <c r="BE362" s="640" t="str">
        <f t="shared" si="536"/>
        <v xml:space="preserve"> </v>
      </c>
      <c r="BF362" s="640" t="str">
        <f t="shared" si="537"/>
        <v xml:space="preserve"> </v>
      </c>
      <c r="BG362" s="640" t="str">
        <f t="shared" si="538"/>
        <v xml:space="preserve"> </v>
      </c>
      <c r="BH362" s="640" t="str">
        <f t="shared" si="539"/>
        <v xml:space="preserve"> </v>
      </c>
      <c r="BI362" s="677" t="str">
        <f t="shared" si="540"/>
        <v xml:space="preserve"> </v>
      </c>
      <c r="BJ362" s="640" t="str">
        <f t="shared" si="541"/>
        <v xml:space="preserve"> </v>
      </c>
      <c r="BK362" s="305" t="str">
        <f t="shared" si="542"/>
        <v xml:space="preserve"> </v>
      </c>
      <c r="BL362" s="523" t="str">
        <f t="shared" si="680"/>
        <v>F</v>
      </c>
      <c r="BM362" s="640" t="str">
        <f t="shared" si="543"/>
        <v xml:space="preserve"> </v>
      </c>
      <c r="BN362" s="640" t="str">
        <f t="shared" si="544"/>
        <v xml:space="preserve"> </v>
      </c>
      <c r="BO362" s="640" t="str">
        <f t="shared" si="545"/>
        <v xml:space="preserve"> </v>
      </c>
      <c r="BP362" s="640" t="str">
        <f t="shared" si="546"/>
        <v xml:space="preserve"> </v>
      </c>
      <c r="BQ362" s="640" t="str">
        <f t="shared" si="547"/>
        <v xml:space="preserve"> </v>
      </c>
      <c r="BR362" s="634">
        <f t="shared" si="548"/>
        <v>0</v>
      </c>
      <c r="BS362" s="728"/>
      <c r="BT362" s="640" t="str">
        <f t="shared" si="549"/>
        <v xml:space="preserve"> </v>
      </c>
    </row>
    <row r="363" spans="1:72" s="47" customFormat="1" ht="15" customHeight="1" x14ac:dyDescent="0.3">
      <c r="A363" s="43" t="s">
        <v>2</v>
      </c>
      <c r="B363" s="478" t="s">
        <v>328</v>
      </c>
      <c r="C363" s="134" t="str">
        <f>IF(VLOOKUP(B363,'Pivot Table'!$B$5:$G$2000,3,FALSE)=1,"Yes","No")</f>
        <v>Yes</v>
      </c>
      <c r="D363" s="170" t="str">
        <f t="shared" si="791"/>
        <v>Yes</v>
      </c>
      <c r="E363" s="170"/>
      <c r="F363" s="214"/>
      <c r="G363" s="118" t="s">
        <v>1127</v>
      </c>
      <c r="H363" s="44" t="s">
        <v>1127</v>
      </c>
      <c r="I363" s="214"/>
      <c r="J363" s="170" t="s">
        <v>713</v>
      </c>
      <c r="K363" s="45" t="str">
        <f t="shared" si="579"/>
        <v>20</v>
      </c>
      <c r="L363" s="45" t="str">
        <f t="shared" si="580"/>
        <v>20X</v>
      </c>
      <c r="M363" s="214">
        <v>41821</v>
      </c>
      <c r="N363" s="186" t="s">
        <v>1129</v>
      </c>
      <c r="O363" s="135" t="str">
        <f>IF(VLOOKUP(B363,'Pivot Table'!$B$5:$G$2000,2,FALSE)=1,"Yes","No")</f>
        <v>Yes</v>
      </c>
      <c r="P363" s="177" t="str">
        <f t="shared" si="581"/>
        <v>Yes</v>
      </c>
      <c r="Q363" s="177"/>
      <c r="R363" s="107"/>
      <c r="S363" s="46" t="s">
        <v>1127</v>
      </c>
      <c r="T363" s="107"/>
      <c r="U363" s="177" t="s">
        <v>713</v>
      </c>
      <c r="V363" s="135" t="str">
        <f t="shared" si="582"/>
        <v>20</v>
      </c>
      <c r="W363" s="150" t="str">
        <f t="shared" si="583"/>
        <v>20X</v>
      </c>
      <c r="X363" s="107">
        <v>41821</v>
      </c>
      <c r="Y363" s="254" t="s">
        <v>1129</v>
      </c>
      <c r="Z363" s="136" t="str">
        <f>IF(VLOOKUP(B363,'Pivot Table'!$B$5:$G$2000,5,FALSE)=1,"Yes","No")</f>
        <v>Yes</v>
      </c>
      <c r="AA363" s="136" t="str">
        <f>IF(VLOOKUP(B363,'Pivot Table'!$B$5:$G$2000,4,FALSE)=1,"Yes","No")</f>
        <v>No</v>
      </c>
      <c r="AB363" s="181" t="str">
        <f t="shared" si="584"/>
        <v>Yes</v>
      </c>
      <c r="AC363" s="181"/>
      <c r="AD363" s="181"/>
      <c r="AE363" s="241" t="s">
        <v>1127</v>
      </c>
      <c r="AF363" s="127"/>
      <c r="AG363" s="181" t="s">
        <v>713</v>
      </c>
      <c r="AH363" s="133" t="str">
        <f t="shared" si="585"/>
        <v>20</v>
      </c>
      <c r="AI363" s="151" t="str">
        <f t="shared" si="586"/>
        <v>20X</v>
      </c>
      <c r="AJ363" s="460">
        <v>41913</v>
      </c>
      <c r="AK363" s="654" t="s">
        <v>1129</v>
      </c>
      <c r="AL363" s="634">
        <f t="shared" si="587"/>
        <v>1</v>
      </c>
      <c r="AM363" s="634">
        <f t="shared" si="588"/>
        <v>1</v>
      </c>
      <c r="AN363" s="635">
        <f t="shared" si="589"/>
        <v>1</v>
      </c>
      <c r="AO363" s="636">
        <f t="shared" si="868"/>
        <v>3</v>
      </c>
      <c r="AP363" s="634">
        <f t="shared" si="590"/>
        <v>1</v>
      </c>
      <c r="AQ363" s="634">
        <f t="shared" si="591"/>
        <v>1</v>
      </c>
      <c r="AR363" s="634">
        <f t="shared" si="592"/>
        <v>1</v>
      </c>
      <c r="AS363" s="637">
        <f t="shared" si="869"/>
        <v>3</v>
      </c>
      <c r="AT363" s="638" t="str">
        <f t="shared" si="870"/>
        <v>F</v>
      </c>
      <c r="AU363" s="634">
        <f t="shared" si="593"/>
        <v>0</v>
      </c>
      <c r="AV363" s="634">
        <f t="shared" si="673"/>
        <v>0</v>
      </c>
      <c r="AW363" s="675" t="s">
        <v>1127</v>
      </c>
      <c r="AX363" s="639" t="str">
        <f t="shared" si="674"/>
        <v>20Yes</v>
      </c>
      <c r="AY363" s="639" t="str">
        <f t="shared" si="675"/>
        <v>20Yes</v>
      </c>
      <c r="AZ363" s="639" t="str">
        <f t="shared" si="676"/>
        <v>20Yes</v>
      </c>
      <c r="BA363" s="634" t="str">
        <f t="shared" si="677"/>
        <v>20X</v>
      </c>
      <c r="BB363" s="634" t="str">
        <f t="shared" si="678"/>
        <v>20X</v>
      </c>
      <c r="BC363" s="634" t="str">
        <f t="shared" si="679"/>
        <v>20X</v>
      </c>
      <c r="BD363" s="640" t="str">
        <f t="shared" si="535"/>
        <v xml:space="preserve"> </v>
      </c>
      <c r="BE363" s="640" t="str">
        <f t="shared" si="536"/>
        <v xml:space="preserve"> </v>
      </c>
      <c r="BF363" s="640" t="str">
        <f t="shared" si="537"/>
        <v xml:space="preserve"> </v>
      </c>
      <c r="BG363" s="640" t="str">
        <f t="shared" si="538"/>
        <v xml:space="preserve"> </v>
      </c>
      <c r="BH363" s="640" t="str">
        <f t="shared" si="539"/>
        <v xml:space="preserve"> </v>
      </c>
      <c r="BI363" s="677" t="str">
        <f t="shared" si="540"/>
        <v xml:space="preserve"> </v>
      </c>
      <c r="BJ363" s="640" t="str">
        <f t="shared" si="541"/>
        <v xml:space="preserve"> </v>
      </c>
      <c r="BK363" s="305" t="str">
        <f t="shared" si="542"/>
        <v xml:space="preserve"> </v>
      </c>
      <c r="BL363" s="523" t="str">
        <f t="shared" si="680"/>
        <v>F</v>
      </c>
      <c r="BM363" s="640" t="str">
        <f t="shared" si="543"/>
        <v xml:space="preserve"> </v>
      </c>
      <c r="BN363" s="640" t="str">
        <f t="shared" si="544"/>
        <v xml:space="preserve"> </v>
      </c>
      <c r="BO363" s="640" t="str">
        <f t="shared" si="545"/>
        <v xml:space="preserve"> </v>
      </c>
      <c r="BP363" s="640" t="str">
        <f t="shared" si="546"/>
        <v xml:space="preserve"> </v>
      </c>
      <c r="BQ363" s="640" t="str">
        <f t="shared" si="547"/>
        <v xml:space="preserve"> </v>
      </c>
      <c r="BR363" s="634">
        <f t="shared" si="548"/>
        <v>0</v>
      </c>
      <c r="BS363" s="728"/>
      <c r="BT363" s="640" t="str">
        <f t="shared" si="549"/>
        <v xml:space="preserve"> </v>
      </c>
    </row>
    <row r="364" spans="1:72" s="47" customFormat="1" ht="15" customHeight="1" x14ac:dyDescent="0.3">
      <c r="A364" s="43" t="s">
        <v>2</v>
      </c>
      <c r="B364" s="123" t="s">
        <v>329</v>
      </c>
      <c r="C364" s="134" t="str">
        <f>IF(VLOOKUP(B364,'Pivot Table'!$B$5:$G$2000,3,FALSE)=1,"Yes","No")</f>
        <v>Yes</v>
      </c>
      <c r="D364" s="170" t="str">
        <f t="shared" si="791"/>
        <v>Yes</v>
      </c>
      <c r="E364" s="170"/>
      <c r="F364" s="278"/>
      <c r="G364" s="118" t="s">
        <v>1127</v>
      </c>
      <c r="H364" s="44" t="s">
        <v>1127</v>
      </c>
      <c r="I364" s="214"/>
      <c r="J364" s="170" t="s">
        <v>713</v>
      </c>
      <c r="K364" s="45" t="str">
        <f t="shared" si="579"/>
        <v>20</v>
      </c>
      <c r="L364" s="45" t="str">
        <f t="shared" si="580"/>
        <v>20X</v>
      </c>
      <c r="M364" s="214">
        <v>41821</v>
      </c>
      <c r="N364" s="186" t="s">
        <v>1129</v>
      </c>
      <c r="O364" s="135" t="str">
        <f>IF(VLOOKUP(B364,'Pivot Table'!$B$5:$G$2000,2,FALSE)=1,"Yes","No")</f>
        <v>Yes</v>
      </c>
      <c r="P364" s="177" t="str">
        <f t="shared" si="581"/>
        <v>Yes</v>
      </c>
      <c r="Q364" s="399"/>
      <c r="R364" s="107"/>
      <c r="S364" s="46" t="s">
        <v>1127</v>
      </c>
      <c r="T364" s="107"/>
      <c r="U364" s="177" t="s">
        <v>713</v>
      </c>
      <c r="V364" s="135" t="str">
        <f t="shared" si="582"/>
        <v>20</v>
      </c>
      <c r="W364" s="150" t="str">
        <f t="shared" si="583"/>
        <v>20X</v>
      </c>
      <c r="X364" s="107">
        <v>41821</v>
      </c>
      <c r="Y364" s="254" t="s">
        <v>1129</v>
      </c>
      <c r="Z364" s="207" t="str">
        <f>IF(VLOOKUP(B364,'Pivot Table'!$B$5:$G$2000,5,FALSE)=1,"Yes","No")</f>
        <v>Yes</v>
      </c>
      <c r="AA364" s="207" t="str">
        <f>IF(VLOOKUP(B364,'Pivot Table'!$B$5:$G$2000,4,FALSE)=1,"Yes","No")</f>
        <v>No</v>
      </c>
      <c r="AB364" s="185" t="str">
        <f t="shared" si="584"/>
        <v>Yes</v>
      </c>
      <c r="AC364" s="185"/>
      <c r="AD364" s="185"/>
      <c r="AE364" s="363" t="s">
        <v>1127</v>
      </c>
      <c r="AF364" s="185"/>
      <c r="AG364" s="185" t="s">
        <v>713</v>
      </c>
      <c r="AH364" s="208" t="str">
        <f t="shared" si="585"/>
        <v>20</v>
      </c>
      <c r="AI364" s="209" t="str">
        <f t="shared" si="586"/>
        <v>20X</v>
      </c>
      <c r="AJ364" s="460">
        <v>41913</v>
      </c>
      <c r="AK364" s="652"/>
      <c r="AL364" s="634">
        <f t="shared" si="587"/>
        <v>1</v>
      </c>
      <c r="AM364" s="634">
        <f t="shared" si="588"/>
        <v>1</v>
      </c>
      <c r="AN364" s="635">
        <f t="shared" si="589"/>
        <v>1</v>
      </c>
      <c r="AO364" s="636">
        <f t="shared" si="868"/>
        <v>3</v>
      </c>
      <c r="AP364" s="634">
        <f t="shared" si="590"/>
        <v>1</v>
      </c>
      <c r="AQ364" s="634">
        <f t="shared" si="591"/>
        <v>1</v>
      </c>
      <c r="AR364" s="634">
        <f t="shared" si="592"/>
        <v>1</v>
      </c>
      <c r="AS364" s="637">
        <f t="shared" si="869"/>
        <v>3</v>
      </c>
      <c r="AT364" s="638" t="str">
        <f t="shared" si="870"/>
        <v>F</v>
      </c>
      <c r="AU364" s="634">
        <f t="shared" si="593"/>
        <v>0</v>
      </c>
      <c r="AV364" s="634">
        <f t="shared" si="673"/>
        <v>0</v>
      </c>
      <c r="AW364" s="675" t="s">
        <v>1127</v>
      </c>
      <c r="AX364" s="639" t="str">
        <f t="shared" si="674"/>
        <v>20Yes</v>
      </c>
      <c r="AY364" s="639" t="str">
        <f t="shared" si="675"/>
        <v>20Yes</v>
      </c>
      <c r="AZ364" s="639" t="str">
        <f t="shared" si="676"/>
        <v>20Yes</v>
      </c>
      <c r="BA364" s="634" t="str">
        <f t="shared" si="677"/>
        <v>20X</v>
      </c>
      <c r="BB364" s="634" t="str">
        <f t="shared" si="678"/>
        <v>20X</v>
      </c>
      <c r="BC364" s="634" t="str">
        <f t="shared" si="679"/>
        <v>20X</v>
      </c>
      <c r="BD364" s="640" t="str">
        <f t="shared" si="535"/>
        <v xml:space="preserve"> </v>
      </c>
      <c r="BE364" s="640" t="str">
        <f t="shared" si="536"/>
        <v xml:space="preserve"> </v>
      </c>
      <c r="BF364" s="640" t="str">
        <f t="shared" si="537"/>
        <v xml:space="preserve"> </v>
      </c>
      <c r="BG364" s="640" t="str">
        <f t="shared" si="538"/>
        <v xml:space="preserve"> </v>
      </c>
      <c r="BH364" s="640" t="str">
        <f t="shared" si="539"/>
        <v xml:space="preserve"> </v>
      </c>
      <c r="BI364" s="677" t="str">
        <f t="shared" si="540"/>
        <v xml:space="preserve"> </v>
      </c>
      <c r="BJ364" s="640" t="str">
        <f t="shared" si="541"/>
        <v xml:space="preserve"> </v>
      </c>
      <c r="BK364" s="305" t="str">
        <f t="shared" si="542"/>
        <v xml:space="preserve"> </v>
      </c>
      <c r="BL364" s="523" t="str">
        <f t="shared" si="680"/>
        <v>F</v>
      </c>
      <c r="BM364" s="640" t="str">
        <f t="shared" si="543"/>
        <v xml:space="preserve"> </v>
      </c>
      <c r="BN364" s="640" t="str">
        <f t="shared" si="544"/>
        <v xml:space="preserve"> </v>
      </c>
      <c r="BO364" s="640" t="str">
        <f t="shared" si="545"/>
        <v xml:space="preserve"> </v>
      </c>
      <c r="BP364" s="640" t="str">
        <f t="shared" si="546"/>
        <v xml:space="preserve"> </v>
      </c>
      <c r="BQ364" s="640" t="str">
        <f t="shared" si="547"/>
        <v xml:space="preserve"> </v>
      </c>
      <c r="BR364" s="634">
        <f t="shared" si="548"/>
        <v>0</v>
      </c>
      <c r="BS364" s="728"/>
      <c r="BT364" s="640" t="str">
        <f t="shared" si="549"/>
        <v xml:space="preserve"> </v>
      </c>
    </row>
    <row r="365" spans="1:72" s="47" customFormat="1" ht="15" customHeight="1" x14ac:dyDescent="0.3">
      <c r="A365" s="43" t="s">
        <v>2</v>
      </c>
      <c r="B365" s="43" t="s">
        <v>330</v>
      </c>
      <c r="C365" s="291" t="str">
        <f>IF(VLOOKUP(B365,'Pivot Table'!$B$5:$G$2000,3,FALSE)=1,"Yes","No")</f>
        <v>Yes</v>
      </c>
      <c r="D365" s="170" t="str">
        <f t="shared" si="791"/>
        <v>Yes</v>
      </c>
      <c r="E365" s="174"/>
      <c r="F365" s="174"/>
      <c r="G365" s="274" t="s">
        <v>1127</v>
      </c>
      <c r="H365" s="274" t="s">
        <v>1127</v>
      </c>
      <c r="I365" s="174"/>
      <c r="J365" s="174" t="s">
        <v>713</v>
      </c>
      <c r="K365" s="292" t="str">
        <f t="shared" si="579"/>
        <v>20</v>
      </c>
      <c r="L365" s="292" t="str">
        <f t="shared" si="580"/>
        <v>20X</v>
      </c>
      <c r="M365" s="278">
        <v>41821</v>
      </c>
      <c r="N365" s="417"/>
      <c r="O365" s="135" t="str">
        <f>IF(VLOOKUP(B365,'Pivot Table'!$B$5:$G$2000,2,FALSE)=1,"Yes","No")</f>
        <v>Yes</v>
      </c>
      <c r="P365" s="177" t="str">
        <f t="shared" si="581"/>
        <v>Yes</v>
      </c>
      <c r="Q365" s="177"/>
      <c r="R365" s="107"/>
      <c r="S365" s="46" t="s">
        <v>1127</v>
      </c>
      <c r="T365" s="107"/>
      <c r="U365" s="177" t="s">
        <v>713</v>
      </c>
      <c r="V365" s="135" t="str">
        <f t="shared" si="582"/>
        <v>20</v>
      </c>
      <c r="W365" s="150" t="str">
        <f t="shared" si="583"/>
        <v>20X</v>
      </c>
      <c r="X365" s="107">
        <v>41821</v>
      </c>
      <c r="Y365" s="254" t="s">
        <v>1129</v>
      </c>
      <c r="Z365" s="207" t="str">
        <f>IF(VLOOKUP(B365,'Pivot Table'!$B$5:$G$2000,5,FALSE)=1,"Yes","No")</f>
        <v>Yes</v>
      </c>
      <c r="AA365" s="207" t="str">
        <f>IF(VLOOKUP(B365,'Pivot Table'!$B$5:$G$2000,4,FALSE)=1,"Yes","No")</f>
        <v>No</v>
      </c>
      <c r="AB365" s="185" t="str">
        <f t="shared" si="584"/>
        <v>Yes</v>
      </c>
      <c r="AC365" s="185"/>
      <c r="AD365" s="185"/>
      <c r="AE365" s="363" t="s">
        <v>1127</v>
      </c>
      <c r="AF365" s="185"/>
      <c r="AG365" s="185" t="s">
        <v>713</v>
      </c>
      <c r="AH365" s="208" t="str">
        <f t="shared" si="585"/>
        <v>20</v>
      </c>
      <c r="AI365" s="209" t="str">
        <f t="shared" si="586"/>
        <v>20X</v>
      </c>
      <c r="AJ365" s="460">
        <v>41913</v>
      </c>
      <c r="AK365" s="652"/>
      <c r="AL365" s="634">
        <f t="shared" si="587"/>
        <v>1</v>
      </c>
      <c r="AM365" s="634">
        <f t="shared" si="588"/>
        <v>1</v>
      </c>
      <c r="AN365" s="635">
        <f t="shared" si="589"/>
        <v>1</v>
      </c>
      <c r="AO365" s="636">
        <f t="shared" si="868"/>
        <v>3</v>
      </c>
      <c r="AP365" s="634">
        <f t="shared" si="590"/>
        <v>1</v>
      </c>
      <c r="AQ365" s="634">
        <f t="shared" si="591"/>
        <v>1</v>
      </c>
      <c r="AR365" s="634">
        <f t="shared" si="592"/>
        <v>1</v>
      </c>
      <c r="AS365" s="637">
        <f t="shared" si="869"/>
        <v>3</v>
      </c>
      <c r="AT365" s="638" t="str">
        <f t="shared" si="870"/>
        <v>F</v>
      </c>
      <c r="AU365" s="634">
        <f t="shared" si="593"/>
        <v>0</v>
      </c>
      <c r="AV365" s="634">
        <f t="shared" si="673"/>
        <v>0</v>
      </c>
      <c r="AW365" s="675" t="s">
        <v>1127</v>
      </c>
      <c r="AX365" s="639" t="str">
        <f t="shared" si="674"/>
        <v>20Yes</v>
      </c>
      <c r="AY365" s="639" t="str">
        <f t="shared" si="675"/>
        <v>20Yes</v>
      </c>
      <c r="AZ365" s="639" t="str">
        <f t="shared" si="676"/>
        <v>20Yes</v>
      </c>
      <c r="BA365" s="634" t="str">
        <f t="shared" si="677"/>
        <v>20X</v>
      </c>
      <c r="BB365" s="634" t="str">
        <f t="shared" si="678"/>
        <v>20X</v>
      </c>
      <c r="BC365" s="634" t="str">
        <f t="shared" si="679"/>
        <v>20X</v>
      </c>
      <c r="BD365" s="640" t="str">
        <f t="shared" si="535"/>
        <v xml:space="preserve"> </v>
      </c>
      <c r="BE365" s="640" t="str">
        <f t="shared" si="536"/>
        <v xml:space="preserve"> </v>
      </c>
      <c r="BF365" s="640" t="str">
        <f t="shared" si="537"/>
        <v xml:space="preserve"> </v>
      </c>
      <c r="BG365" s="640" t="str">
        <f t="shared" si="538"/>
        <v xml:space="preserve"> </v>
      </c>
      <c r="BH365" s="640" t="str">
        <f t="shared" si="539"/>
        <v xml:space="preserve"> </v>
      </c>
      <c r="BI365" s="677" t="str">
        <f t="shared" si="540"/>
        <v xml:space="preserve"> </v>
      </c>
      <c r="BJ365" s="640" t="str">
        <f t="shared" si="541"/>
        <v xml:space="preserve"> </v>
      </c>
      <c r="BK365" s="305" t="str">
        <f t="shared" si="542"/>
        <v xml:space="preserve"> </v>
      </c>
      <c r="BL365" s="523" t="str">
        <f t="shared" si="680"/>
        <v>F</v>
      </c>
      <c r="BM365" s="640" t="str">
        <f t="shared" si="543"/>
        <v xml:space="preserve"> </v>
      </c>
      <c r="BN365" s="640" t="str">
        <f t="shared" si="544"/>
        <v xml:space="preserve"> </v>
      </c>
      <c r="BO365" s="640" t="str">
        <f t="shared" si="545"/>
        <v xml:space="preserve"> </v>
      </c>
      <c r="BP365" s="640" t="str">
        <f t="shared" si="546"/>
        <v xml:space="preserve"> </v>
      </c>
      <c r="BQ365" s="640" t="str">
        <f t="shared" si="547"/>
        <v xml:space="preserve"> </v>
      </c>
      <c r="BR365" s="634">
        <f t="shared" si="548"/>
        <v>0</v>
      </c>
      <c r="BS365" s="728"/>
      <c r="BT365" s="640" t="str">
        <f t="shared" si="549"/>
        <v xml:space="preserve"> </v>
      </c>
    </row>
    <row r="366" spans="1:72" s="47" customFormat="1" ht="15" customHeight="1" x14ac:dyDescent="0.3">
      <c r="A366" s="43" t="s">
        <v>2</v>
      </c>
      <c r="B366" s="123" t="s">
        <v>331</v>
      </c>
      <c r="C366" s="134" t="str">
        <f>IF(VLOOKUP(B366,'Pivot Table'!$B$5:$G$2000,3,FALSE)=1,"Yes","No")</f>
        <v>Yes</v>
      </c>
      <c r="D366" s="170" t="str">
        <f t="shared" ref="D366:D437" si="871">IF(E366="X","In Progress",IF(J366="x","Yes"," "))</f>
        <v>Yes</v>
      </c>
      <c r="E366" s="170"/>
      <c r="F366" s="170"/>
      <c r="G366" s="118" t="s">
        <v>1127</v>
      </c>
      <c r="H366" s="44" t="s">
        <v>1127</v>
      </c>
      <c r="I366" s="214"/>
      <c r="J366" s="170" t="s">
        <v>713</v>
      </c>
      <c r="K366" s="45" t="str">
        <f t="shared" si="579"/>
        <v>20</v>
      </c>
      <c r="L366" s="45" t="str">
        <f t="shared" si="580"/>
        <v>20X</v>
      </c>
      <c r="M366" s="214">
        <v>41821</v>
      </c>
      <c r="N366" s="186" t="s">
        <v>1129</v>
      </c>
      <c r="O366" s="135" t="str">
        <f>IF(VLOOKUP(B366,'Pivot Table'!$B$5:$G$2000,2,FALSE)=1,"Yes","No")</f>
        <v>Yes</v>
      </c>
      <c r="P366" s="177" t="str">
        <f t="shared" si="581"/>
        <v>Yes</v>
      </c>
      <c r="Q366" s="177"/>
      <c r="R366" s="107"/>
      <c r="S366" s="46" t="s">
        <v>1127</v>
      </c>
      <c r="T366" s="107"/>
      <c r="U366" s="177" t="s">
        <v>713</v>
      </c>
      <c r="V366" s="135" t="str">
        <f>A366&amp;Q366</f>
        <v>20</v>
      </c>
      <c r="W366" s="150" t="str">
        <f>A366&amp;U366</f>
        <v>20X</v>
      </c>
      <c r="X366" s="107">
        <v>41821</v>
      </c>
      <c r="Y366" s="254" t="s">
        <v>1129</v>
      </c>
      <c r="Z366" s="192" t="str">
        <f>IF(VLOOKUP(B366,'Pivot Table'!$B$5:$G$2000,5,FALSE)=1,"Yes","No")</f>
        <v>No</v>
      </c>
      <c r="AA366" s="192" t="str">
        <f>IF(VLOOKUP(B366,'Pivot Table'!$B$5:$G$2000,4,FALSE)=1,"Yes","No")</f>
        <v>No</v>
      </c>
      <c r="AB366" s="190" t="str">
        <f t="shared" si="584"/>
        <v xml:space="preserve"> </v>
      </c>
      <c r="AC366" s="190"/>
      <c r="AD366" s="190"/>
      <c r="AE366" s="191"/>
      <c r="AF366" s="190"/>
      <c r="AG366" s="190"/>
      <c r="AH366" s="133" t="str">
        <f t="shared" si="585"/>
        <v>20</v>
      </c>
      <c r="AI366" s="151" t="str">
        <f t="shared" si="586"/>
        <v>20</v>
      </c>
      <c r="AJ366" s="456"/>
      <c r="AK366" s="651"/>
      <c r="AL366" s="634">
        <f t="shared" si="587"/>
        <v>1</v>
      </c>
      <c r="AM366" s="634">
        <f t="shared" si="588"/>
        <v>1</v>
      </c>
      <c r="AN366" s="635">
        <f t="shared" si="589"/>
        <v>0</v>
      </c>
      <c r="AO366" s="636">
        <f t="shared" si="868"/>
        <v>2</v>
      </c>
      <c r="AP366" s="634">
        <f t="shared" si="590"/>
        <v>1</v>
      </c>
      <c r="AQ366" s="634">
        <f t="shared" si="591"/>
        <v>1</v>
      </c>
      <c r="AR366" s="634">
        <f t="shared" si="592"/>
        <v>0</v>
      </c>
      <c r="AS366" s="637">
        <f t="shared" si="869"/>
        <v>2</v>
      </c>
      <c r="AT366" s="638" t="str">
        <f t="shared" si="870"/>
        <v>F</v>
      </c>
      <c r="AU366" s="634">
        <f t="shared" si="593"/>
        <v>0</v>
      </c>
      <c r="AV366" s="634">
        <f t="shared" si="673"/>
        <v>0</v>
      </c>
      <c r="AW366" s="675" t="s">
        <v>1127</v>
      </c>
      <c r="AX366" s="639" t="str">
        <f t="shared" si="674"/>
        <v>20Yes</v>
      </c>
      <c r="AY366" s="639" t="str">
        <f t="shared" si="675"/>
        <v>20Yes</v>
      </c>
      <c r="AZ366" s="639" t="str">
        <f t="shared" si="676"/>
        <v>20No</v>
      </c>
      <c r="BA366" s="634" t="str">
        <f t="shared" si="677"/>
        <v>20X</v>
      </c>
      <c r="BB366" s="634" t="str">
        <f t="shared" si="678"/>
        <v>20X</v>
      </c>
      <c r="BC366" s="634" t="str">
        <f t="shared" si="679"/>
        <v>20</v>
      </c>
      <c r="BD366" s="640" t="str">
        <f t="shared" si="535"/>
        <v xml:space="preserve"> </v>
      </c>
      <c r="BE366" s="640" t="str">
        <f t="shared" si="536"/>
        <v xml:space="preserve"> </v>
      </c>
      <c r="BF366" s="640" t="str">
        <f t="shared" si="537"/>
        <v xml:space="preserve"> </v>
      </c>
      <c r="BG366" s="640" t="str">
        <f t="shared" si="538"/>
        <v xml:space="preserve"> </v>
      </c>
      <c r="BH366" s="640" t="str">
        <f t="shared" si="539"/>
        <v xml:space="preserve"> </v>
      </c>
      <c r="BI366" s="677" t="str">
        <f t="shared" si="540"/>
        <v xml:space="preserve"> </v>
      </c>
      <c r="BJ366" s="640" t="str">
        <f t="shared" si="541"/>
        <v xml:space="preserve"> </v>
      </c>
      <c r="BK366" s="305" t="str">
        <f t="shared" si="542"/>
        <v xml:space="preserve"> </v>
      </c>
      <c r="BL366" s="523" t="str">
        <f t="shared" si="680"/>
        <v>F</v>
      </c>
      <c r="BM366" s="640" t="str">
        <f t="shared" si="543"/>
        <v xml:space="preserve"> </v>
      </c>
      <c r="BN366" s="640" t="str">
        <f t="shared" si="544"/>
        <v xml:space="preserve"> </v>
      </c>
      <c r="BO366" s="640" t="str">
        <f t="shared" si="545"/>
        <v xml:space="preserve"> </v>
      </c>
      <c r="BP366" s="640" t="str">
        <f t="shared" si="546"/>
        <v xml:space="preserve"> </v>
      </c>
      <c r="BQ366" s="640" t="str">
        <f t="shared" si="547"/>
        <v xml:space="preserve"> </v>
      </c>
      <c r="BR366" s="634">
        <f t="shared" si="548"/>
        <v>0</v>
      </c>
      <c r="BS366" s="728"/>
      <c r="BT366" s="640" t="str">
        <f t="shared" si="549"/>
        <v xml:space="preserve"> </v>
      </c>
    </row>
    <row r="367" spans="1:72" s="47" customFormat="1" ht="15" customHeight="1" x14ac:dyDescent="0.3">
      <c r="A367" s="43" t="s">
        <v>2</v>
      </c>
      <c r="B367" s="43" t="s">
        <v>332</v>
      </c>
      <c r="C367" s="134" t="str">
        <f>IF(VLOOKUP(B367,'Pivot Table'!$B$5:$G$2000,3,FALSE)=1,"Yes","No")</f>
        <v>Yes</v>
      </c>
      <c r="D367" s="170" t="str">
        <f t="shared" si="871"/>
        <v>Yes</v>
      </c>
      <c r="E367" s="170"/>
      <c r="F367" s="214">
        <v>41000</v>
      </c>
      <c r="G367" s="119" t="s">
        <v>1127</v>
      </c>
      <c r="H367" s="119" t="s">
        <v>1127</v>
      </c>
      <c r="I367" s="170"/>
      <c r="J367" s="170" t="s">
        <v>713</v>
      </c>
      <c r="K367" s="45" t="str">
        <f t="shared" si="579"/>
        <v>20</v>
      </c>
      <c r="L367" s="45" t="str">
        <f t="shared" si="580"/>
        <v>20X</v>
      </c>
      <c r="M367" s="106">
        <v>41214</v>
      </c>
      <c r="N367" s="252"/>
      <c r="O367" s="189" t="str">
        <f>IF(VLOOKUP(B367,'Pivot Table'!$B$5:$G$2000,2,FALSE)=1,"Yes","No")</f>
        <v>No</v>
      </c>
      <c r="P367" s="190" t="str">
        <f t="shared" si="581"/>
        <v xml:space="preserve"> </v>
      </c>
      <c r="Q367" s="190"/>
      <c r="R367" s="190"/>
      <c r="S367" s="191"/>
      <c r="T367" s="190"/>
      <c r="U367" s="190"/>
      <c r="V367" s="135" t="str">
        <f t="shared" si="582"/>
        <v>20</v>
      </c>
      <c r="W367" s="150" t="str">
        <f t="shared" si="583"/>
        <v>20</v>
      </c>
      <c r="X367" s="191"/>
      <c r="Y367" s="404"/>
      <c r="Z367" s="136" t="str">
        <f>IF(VLOOKUP(B367,'Pivot Table'!$B$5:$G$2000,5,FALSE)=1,"Yes","No")</f>
        <v>Yes</v>
      </c>
      <c r="AA367" s="136" t="str">
        <f>IF(VLOOKUP(B367,'Pivot Table'!$B$5:$G$2000,4,FALSE)=1,"Yes","No")</f>
        <v>No</v>
      </c>
      <c r="AB367" s="181" t="str">
        <f t="shared" si="584"/>
        <v>Yes</v>
      </c>
      <c r="AC367" s="181"/>
      <c r="AD367" s="181"/>
      <c r="AE367" s="127" t="s">
        <v>1127</v>
      </c>
      <c r="AF367" s="181"/>
      <c r="AG367" s="181" t="s">
        <v>713</v>
      </c>
      <c r="AH367" s="133" t="str">
        <f t="shared" si="585"/>
        <v>20</v>
      </c>
      <c r="AI367" s="151" t="str">
        <f t="shared" si="586"/>
        <v>20X</v>
      </c>
      <c r="AJ367" s="281">
        <v>41214</v>
      </c>
      <c r="AK367" s="650"/>
      <c r="AL367" s="634">
        <f t="shared" si="587"/>
        <v>1</v>
      </c>
      <c r="AM367" s="634">
        <f t="shared" si="588"/>
        <v>0</v>
      </c>
      <c r="AN367" s="635">
        <f t="shared" si="589"/>
        <v>1</v>
      </c>
      <c r="AO367" s="636">
        <f t="shared" si="868"/>
        <v>2</v>
      </c>
      <c r="AP367" s="634">
        <f t="shared" si="590"/>
        <v>1</v>
      </c>
      <c r="AQ367" s="634">
        <f t="shared" si="591"/>
        <v>0</v>
      </c>
      <c r="AR367" s="634">
        <f t="shared" si="592"/>
        <v>1</v>
      </c>
      <c r="AS367" s="637">
        <f t="shared" si="869"/>
        <v>2</v>
      </c>
      <c r="AT367" s="638" t="str">
        <f t="shared" si="870"/>
        <v>F</v>
      </c>
      <c r="AU367" s="634">
        <f t="shared" si="593"/>
        <v>0</v>
      </c>
      <c r="AV367" s="634">
        <f t="shared" si="673"/>
        <v>0</v>
      </c>
      <c r="AW367" s="675" t="s">
        <v>1127</v>
      </c>
      <c r="AX367" s="639" t="str">
        <f t="shared" si="674"/>
        <v>20Yes</v>
      </c>
      <c r="AY367" s="639" t="str">
        <f t="shared" si="675"/>
        <v>20No</v>
      </c>
      <c r="AZ367" s="639" t="str">
        <f t="shared" si="676"/>
        <v>20Yes</v>
      </c>
      <c r="BA367" s="634" t="str">
        <f t="shared" si="677"/>
        <v>20X</v>
      </c>
      <c r="BB367" s="634" t="str">
        <f t="shared" si="678"/>
        <v>20</v>
      </c>
      <c r="BC367" s="634" t="str">
        <f t="shared" si="679"/>
        <v>20X</v>
      </c>
      <c r="BD367" s="640" t="str">
        <f t="shared" si="535"/>
        <v xml:space="preserve"> </v>
      </c>
      <c r="BE367" s="640" t="str">
        <f t="shared" si="536"/>
        <v xml:space="preserve"> </v>
      </c>
      <c r="BF367" s="640" t="str">
        <f t="shared" si="537"/>
        <v xml:space="preserve"> </v>
      </c>
      <c r="BG367" s="640" t="str">
        <f t="shared" si="538"/>
        <v xml:space="preserve"> </v>
      </c>
      <c r="BH367" s="640" t="str">
        <f t="shared" si="539"/>
        <v xml:space="preserve"> </v>
      </c>
      <c r="BI367" s="677" t="str">
        <f t="shared" si="540"/>
        <v xml:space="preserve"> </v>
      </c>
      <c r="BJ367" s="640" t="str">
        <f t="shared" si="541"/>
        <v xml:space="preserve"> </v>
      </c>
      <c r="BK367" s="305" t="str">
        <f t="shared" si="542"/>
        <v xml:space="preserve"> </v>
      </c>
      <c r="BL367" s="523" t="str">
        <f t="shared" si="680"/>
        <v>F</v>
      </c>
      <c r="BM367" s="640" t="str">
        <f t="shared" si="543"/>
        <v xml:space="preserve"> </v>
      </c>
      <c r="BN367" s="640" t="str">
        <f t="shared" si="544"/>
        <v xml:space="preserve"> </v>
      </c>
      <c r="BO367" s="640" t="str">
        <f t="shared" si="545"/>
        <v xml:space="preserve"> </v>
      </c>
      <c r="BP367" s="640" t="str">
        <f t="shared" si="546"/>
        <v xml:space="preserve"> </v>
      </c>
      <c r="BQ367" s="640" t="str">
        <f t="shared" si="547"/>
        <v xml:space="preserve"> </v>
      </c>
      <c r="BR367" s="634">
        <f t="shared" si="548"/>
        <v>0</v>
      </c>
      <c r="BS367" s="728"/>
      <c r="BT367" s="640" t="str">
        <f t="shared" si="549"/>
        <v xml:space="preserve"> </v>
      </c>
    </row>
    <row r="368" spans="1:72" s="47" customFormat="1" ht="15" customHeight="1" x14ac:dyDescent="0.3">
      <c r="A368" s="43" t="s">
        <v>2</v>
      </c>
      <c r="B368" s="478" t="s">
        <v>1595</v>
      </c>
      <c r="C368" s="134" t="str">
        <f>IF(VLOOKUP(B368,'Pivot Table'!$B$5:$G$2000,3,FALSE)=1,"Yes","No")</f>
        <v>Yes</v>
      </c>
      <c r="D368" s="170" t="str">
        <f t="shared" ref="D368" si="872">IF(E368="X","In Progress",IF(J368="x","Yes"," "))</f>
        <v>Yes</v>
      </c>
      <c r="E368" s="170"/>
      <c r="F368" s="214">
        <v>41883</v>
      </c>
      <c r="G368" s="119" t="s">
        <v>1127</v>
      </c>
      <c r="H368" s="119" t="s">
        <v>1127</v>
      </c>
      <c r="I368" s="214"/>
      <c r="J368" s="170" t="s">
        <v>713</v>
      </c>
      <c r="K368" s="45"/>
      <c r="L368" s="45" t="str">
        <f t="shared" si="580"/>
        <v>20X</v>
      </c>
      <c r="M368" s="214">
        <v>41913</v>
      </c>
      <c r="N368" s="252"/>
      <c r="O368" s="400" t="str">
        <f>IF(VLOOKUP(B368,'Pivot Table'!$B$5:$G$2000,2,FALSE)=1,"Yes","No")</f>
        <v>Yes</v>
      </c>
      <c r="P368" s="399" t="str">
        <f t="shared" ref="P368" si="873">IF(Q368="X","In Progress",IF(U368="x","Yes"," "))</f>
        <v>Yes</v>
      </c>
      <c r="Q368" s="399"/>
      <c r="R368" s="427">
        <v>41883</v>
      </c>
      <c r="S368" s="266" t="s">
        <v>1127</v>
      </c>
      <c r="T368" s="427"/>
      <c r="U368" s="399" t="s">
        <v>713</v>
      </c>
      <c r="V368" s="400" t="str">
        <f t="shared" ref="V368" si="874">A368&amp;Q368</f>
        <v>20</v>
      </c>
      <c r="W368" s="401" t="str">
        <f t="shared" ref="W368" si="875">A368&amp;U368</f>
        <v>20X</v>
      </c>
      <c r="X368" s="427">
        <v>41913</v>
      </c>
      <c r="Y368" s="406"/>
      <c r="Z368" s="136" t="str">
        <f>IF(VLOOKUP(B368,'Pivot Table'!$B$5:$G$2000,5,FALSE)=1,"Yes","No")</f>
        <v>Yes</v>
      </c>
      <c r="AA368" s="136" t="str">
        <f>IF(VLOOKUP(B368,'Pivot Table'!$B$5:$G$2000,4,FALSE)=1,"Yes","No")</f>
        <v>No</v>
      </c>
      <c r="AB368" s="181" t="str">
        <f t="shared" ref="AB368" si="876">IF(AC368="X","In Progress",IF(AG368="x","Yes"," "))</f>
        <v>Yes</v>
      </c>
      <c r="AC368" s="181"/>
      <c r="AD368" s="181"/>
      <c r="AE368" s="362" t="s">
        <v>1127</v>
      </c>
      <c r="AF368" s="362"/>
      <c r="AG368" s="181" t="s">
        <v>713</v>
      </c>
      <c r="AH368" s="133" t="str">
        <f t="shared" ref="AH368" si="877">A368&amp;AC368</f>
        <v>20</v>
      </c>
      <c r="AI368" s="151" t="str">
        <f t="shared" ref="AI368" si="878">A368&amp;AG368</f>
        <v>20X</v>
      </c>
      <c r="AJ368" s="460">
        <v>41913</v>
      </c>
      <c r="AK368" s="650"/>
      <c r="AL368" s="634">
        <f t="shared" ref="AL368" si="879">IF(C368="yes",1,0)</f>
        <v>1</v>
      </c>
      <c r="AM368" s="634">
        <f t="shared" ref="AM368" si="880">IF(O368="yes",1,0)</f>
        <v>1</v>
      </c>
      <c r="AN368" s="635">
        <f t="shared" ref="AN368" si="881">IF(Z368="yes",1,IF(AA368="yes",1,0))</f>
        <v>1</v>
      </c>
      <c r="AO368" s="636">
        <f t="shared" ref="AO368" si="882">SUM(AL368:AN368)</f>
        <v>3</v>
      </c>
      <c r="AP368" s="634">
        <f t="shared" ref="AP368" si="883">IF(J368="x",1,0)</f>
        <v>1</v>
      </c>
      <c r="AQ368" s="634">
        <f t="shared" ref="AQ368" si="884">IF(U368="x",1,0)</f>
        <v>1</v>
      </c>
      <c r="AR368" s="634">
        <f t="shared" ref="AR368" si="885">IF(AG368="x",1,0)</f>
        <v>1</v>
      </c>
      <c r="AS368" s="637">
        <f t="shared" ref="AS368" si="886">SUM(AP368:AR368)</f>
        <v>3</v>
      </c>
      <c r="AT368" s="638" t="str">
        <f t="shared" ref="AT368" si="887">IF(AO368=AS368,"F"," ")</f>
        <v>F</v>
      </c>
      <c r="AU368" s="634">
        <f t="shared" ref="AU368" si="888">IF(E368="x",1,0)</f>
        <v>0</v>
      </c>
      <c r="AV368" s="634">
        <f t="shared" ref="AV368" si="889">IF(Q368="x",1,0)</f>
        <v>0</v>
      </c>
      <c r="AW368" s="675" t="s">
        <v>1127</v>
      </c>
      <c r="AX368" s="639" t="str">
        <f t="shared" ref="AX368" si="890">A368&amp;C368</f>
        <v>20Yes</v>
      </c>
      <c r="AY368" s="639" t="str">
        <f t="shared" ref="AY368" si="891">A368&amp;O368</f>
        <v>20Yes</v>
      </c>
      <c r="AZ368" s="639" t="str">
        <f t="shared" ref="AZ368" si="892">A368&amp;Z368</f>
        <v>20Yes</v>
      </c>
      <c r="BA368" s="634" t="str">
        <f t="shared" ref="BA368" si="893">A368&amp;J368</f>
        <v>20X</v>
      </c>
      <c r="BB368" s="634" t="str">
        <f t="shared" ref="BB368" si="894">A368&amp;U368</f>
        <v>20X</v>
      </c>
      <c r="BC368" s="634" t="str">
        <f t="shared" ref="BC368" si="895">A368&amp;AG368</f>
        <v>20X</v>
      </c>
      <c r="BD368" s="640" t="str">
        <f t="shared" si="535"/>
        <v xml:space="preserve"> </v>
      </c>
      <c r="BE368" s="640" t="str">
        <f t="shared" si="536"/>
        <v xml:space="preserve"> </v>
      </c>
      <c r="BF368" s="640" t="str">
        <f t="shared" si="537"/>
        <v xml:space="preserve"> </v>
      </c>
      <c r="BG368" s="640" t="str">
        <f t="shared" si="538"/>
        <v xml:space="preserve"> </v>
      </c>
      <c r="BH368" s="640" t="str">
        <f t="shared" si="539"/>
        <v xml:space="preserve"> </v>
      </c>
      <c r="BI368" s="677" t="str">
        <f t="shared" si="540"/>
        <v xml:space="preserve"> </v>
      </c>
      <c r="BJ368" s="640" t="str">
        <f t="shared" si="541"/>
        <v xml:space="preserve"> </v>
      </c>
      <c r="BK368" s="305" t="str">
        <f t="shared" si="542"/>
        <v xml:space="preserve"> </v>
      </c>
      <c r="BL368" s="523" t="str">
        <f t="shared" si="680"/>
        <v>F</v>
      </c>
      <c r="BM368" s="640" t="str">
        <f t="shared" si="543"/>
        <v xml:space="preserve"> </v>
      </c>
      <c r="BN368" s="640" t="str">
        <f t="shared" si="544"/>
        <v xml:space="preserve"> </v>
      </c>
      <c r="BO368" s="640" t="str">
        <f t="shared" si="545"/>
        <v xml:space="preserve"> </v>
      </c>
      <c r="BP368" s="640" t="str">
        <f t="shared" si="546"/>
        <v xml:space="preserve"> </v>
      </c>
      <c r="BQ368" s="640" t="str">
        <f t="shared" si="547"/>
        <v xml:space="preserve"> </v>
      </c>
      <c r="BR368" s="634">
        <f t="shared" si="548"/>
        <v>0</v>
      </c>
      <c r="BS368" s="728"/>
      <c r="BT368" s="640" t="str">
        <f t="shared" si="549"/>
        <v xml:space="preserve"> </v>
      </c>
    </row>
    <row r="369" spans="1:72" s="47" customFormat="1" ht="15" customHeight="1" x14ac:dyDescent="0.3">
      <c r="A369" s="43" t="s">
        <v>2</v>
      </c>
      <c r="B369" s="478" t="s">
        <v>1596</v>
      </c>
      <c r="C369" s="134" t="str">
        <f>IF(VLOOKUP(B369,'Pivot Table'!$B$5:$G$2000,3,FALSE)=1,"Yes","No")</f>
        <v>Yes</v>
      </c>
      <c r="D369" s="170" t="str">
        <f t="shared" ref="D369" si="896">IF(E369="X","In Progress",IF(J369="x","Yes"," "))</f>
        <v>Yes</v>
      </c>
      <c r="E369" s="170"/>
      <c r="F369" s="214">
        <v>41883</v>
      </c>
      <c r="G369" s="119" t="s">
        <v>1127</v>
      </c>
      <c r="H369" s="119" t="s">
        <v>1127</v>
      </c>
      <c r="I369" s="214"/>
      <c r="J369" s="170" t="s">
        <v>713</v>
      </c>
      <c r="K369" s="45"/>
      <c r="L369" s="45" t="str">
        <f t="shared" ref="L369" si="897">A369&amp;J369</f>
        <v>20X</v>
      </c>
      <c r="M369" s="214">
        <v>41913</v>
      </c>
      <c r="N369" s="252"/>
      <c r="O369" s="400" t="str">
        <f>IF(VLOOKUP(B369,'Pivot Table'!$B$5:$G$2000,2,FALSE)=1,"Yes","No")</f>
        <v>Yes</v>
      </c>
      <c r="P369" s="399" t="str">
        <f t="shared" ref="P369" si="898">IF(Q369="X","In Progress",IF(U369="x","Yes"," "))</f>
        <v>Yes</v>
      </c>
      <c r="Q369" s="399"/>
      <c r="R369" s="427">
        <v>41883</v>
      </c>
      <c r="S369" s="266" t="s">
        <v>1127</v>
      </c>
      <c r="T369" s="427"/>
      <c r="U369" s="399" t="s">
        <v>713</v>
      </c>
      <c r="V369" s="400" t="str">
        <f t="shared" ref="V369" si="899">A369&amp;Q369</f>
        <v>20</v>
      </c>
      <c r="W369" s="401" t="str">
        <f t="shared" ref="W369" si="900">A369&amp;U369</f>
        <v>20X</v>
      </c>
      <c r="X369" s="427">
        <v>41913</v>
      </c>
      <c r="Y369" s="406"/>
      <c r="Z369" s="136" t="str">
        <f>IF(VLOOKUP(B369,'Pivot Table'!$B$5:$G$2000,5,FALSE)=1,"Yes","No")</f>
        <v>Yes</v>
      </c>
      <c r="AA369" s="136" t="str">
        <f>IF(VLOOKUP(B369,'Pivot Table'!$B$5:$G$2000,4,FALSE)=1,"Yes","No")</f>
        <v>No</v>
      </c>
      <c r="AB369" s="181" t="str">
        <f t="shared" ref="AB369" si="901">IF(AC369="X","In Progress",IF(AG369="x","Yes"," "))</f>
        <v>Yes</v>
      </c>
      <c r="AC369" s="181"/>
      <c r="AD369" s="181"/>
      <c r="AE369" s="362" t="s">
        <v>1127</v>
      </c>
      <c r="AF369" s="362"/>
      <c r="AG369" s="181" t="s">
        <v>713</v>
      </c>
      <c r="AH369" s="133" t="str">
        <f t="shared" ref="AH369" si="902">A369&amp;AC369</f>
        <v>20</v>
      </c>
      <c r="AI369" s="151" t="str">
        <f t="shared" ref="AI369" si="903">A369&amp;AG369</f>
        <v>20X</v>
      </c>
      <c r="AJ369" s="460">
        <v>41913</v>
      </c>
      <c r="AK369" s="650"/>
      <c r="AL369" s="634">
        <f t="shared" ref="AL369" si="904">IF(C369="yes",1,0)</f>
        <v>1</v>
      </c>
      <c r="AM369" s="634">
        <f t="shared" ref="AM369" si="905">IF(O369="yes",1,0)</f>
        <v>1</v>
      </c>
      <c r="AN369" s="635">
        <f t="shared" ref="AN369" si="906">IF(Z369="yes",1,IF(AA369="yes",1,0))</f>
        <v>1</v>
      </c>
      <c r="AO369" s="636">
        <f t="shared" ref="AO369" si="907">SUM(AL369:AN369)</f>
        <v>3</v>
      </c>
      <c r="AP369" s="634">
        <f t="shared" ref="AP369" si="908">IF(J369="x",1,0)</f>
        <v>1</v>
      </c>
      <c r="AQ369" s="634">
        <f t="shared" ref="AQ369" si="909">IF(U369="x",1,0)</f>
        <v>1</v>
      </c>
      <c r="AR369" s="634">
        <f t="shared" ref="AR369" si="910">IF(AG369="x",1,0)</f>
        <v>1</v>
      </c>
      <c r="AS369" s="637">
        <f t="shared" ref="AS369" si="911">SUM(AP369:AR369)</f>
        <v>3</v>
      </c>
      <c r="AT369" s="638" t="str">
        <f t="shared" ref="AT369" si="912">IF(AO369=AS369,"F"," ")</f>
        <v>F</v>
      </c>
      <c r="AU369" s="634">
        <f t="shared" ref="AU369" si="913">IF(E369="x",1,0)</f>
        <v>0</v>
      </c>
      <c r="AV369" s="634">
        <f t="shared" ref="AV369" si="914">IF(Q369="x",1,0)</f>
        <v>0</v>
      </c>
      <c r="AW369" s="675" t="s">
        <v>1127</v>
      </c>
      <c r="AX369" s="639" t="str">
        <f t="shared" ref="AX369" si="915">A369&amp;C369</f>
        <v>20Yes</v>
      </c>
      <c r="AY369" s="639" t="str">
        <f t="shared" ref="AY369" si="916">A369&amp;O369</f>
        <v>20Yes</v>
      </c>
      <c r="AZ369" s="639" t="str">
        <f t="shared" ref="AZ369" si="917">A369&amp;Z369</f>
        <v>20Yes</v>
      </c>
      <c r="BA369" s="634" t="str">
        <f t="shared" ref="BA369" si="918">A369&amp;J369</f>
        <v>20X</v>
      </c>
      <c r="BB369" s="634" t="str">
        <f t="shared" ref="BB369" si="919">A369&amp;U369</f>
        <v>20X</v>
      </c>
      <c r="BC369" s="634" t="str">
        <f t="shared" ref="BC369" si="920">A369&amp;AG369</f>
        <v>20X</v>
      </c>
      <c r="BD369" s="640" t="str">
        <f t="shared" si="535"/>
        <v xml:space="preserve"> </v>
      </c>
      <c r="BE369" s="640" t="str">
        <f t="shared" si="536"/>
        <v xml:space="preserve"> </v>
      </c>
      <c r="BF369" s="640" t="str">
        <f t="shared" si="537"/>
        <v xml:space="preserve"> </v>
      </c>
      <c r="BG369" s="640" t="str">
        <f t="shared" si="538"/>
        <v xml:space="preserve"> </v>
      </c>
      <c r="BH369" s="640" t="str">
        <f t="shared" si="539"/>
        <v xml:space="preserve"> </v>
      </c>
      <c r="BI369" s="677" t="str">
        <f t="shared" si="540"/>
        <v xml:space="preserve"> </v>
      </c>
      <c r="BJ369" s="640" t="str">
        <f t="shared" si="541"/>
        <v xml:space="preserve"> </v>
      </c>
      <c r="BK369" s="305" t="str">
        <f t="shared" si="542"/>
        <v xml:space="preserve"> </v>
      </c>
      <c r="BL369" s="523" t="str">
        <f t="shared" si="680"/>
        <v>F</v>
      </c>
      <c r="BM369" s="640" t="str">
        <f t="shared" si="543"/>
        <v xml:space="preserve"> </v>
      </c>
      <c r="BN369" s="640" t="str">
        <f t="shared" si="544"/>
        <v xml:space="preserve"> </v>
      </c>
      <c r="BO369" s="640" t="str">
        <f t="shared" si="545"/>
        <v xml:space="preserve"> </v>
      </c>
      <c r="BP369" s="640" t="str">
        <f t="shared" si="546"/>
        <v xml:space="preserve"> </v>
      </c>
      <c r="BQ369" s="640" t="str">
        <f t="shared" si="547"/>
        <v xml:space="preserve"> </v>
      </c>
      <c r="BR369" s="634">
        <f t="shared" si="548"/>
        <v>0</v>
      </c>
      <c r="BS369" s="728"/>
      <c r="BT369" s="640" t="str">
        <f t="shared" si="549"/>
        <v xml:space="preserve"> </v>
      </c>
    </row>
    <row r="370" spans="1:72" s="47" customFormat="1" ht="15" customHeight="1" x14ac:dyDescent="0.3">
      <c r="A370" s="43" t="s">
        <v>2</v>
      </c>
      <c r="B370" s="123" t="s">
        <v>333</v>
      </c>
      <c r="C370" s="134" t="str">
        <f>IF(VLOOKUP(B370,'Pivot Table'!$B$5:$G$2000,3,FALSE)=1,"Yes","No")</f>
        <v>Yes</v>
      </c>
      <c r="D370" s="170" t="str">
        <f t="shared" si="871"/>
        <v>Yes</v>
      </c>
      <c r="E370" s="170"/>
      <c r="F370" s="214">
        <v>39995</v>
      </c>
      <c r="G370" s="119" t="s">
        <v>1127</v>
      </c>
      <c r="H370" s="119" t="s">
        <v>1127</v>
      </c>
      <c r="I370" s="170"/>
      <c r="J370" s="170" t="s">
        <v>713</v>
      </c>
      <c r="K370" s="45" t="str">
        <f t="shared" si="579"/>
        <v>20</v>
      </c>
      <c r="L370" s="45" t="str">
        <f t="shared" si="580"/>
        <v>20X</v>
      </c>
      <c r="M370" s="106">
        <v>40087</v>
      </c>
      <c r="N370" s="252"/>
      <c r="O370" s="135" t="str">
        <f>IF(VLOOKUP(B370,'Pivot Table'!$B$5:$G$2000,2,FALSE)=1,"Yes","No")</f>
        <v>Yes</v>
      </c>
      <c r="P370" s="177" t="str">
        <f t="shared" si="581"/>
        <v>Yes</v>
      </c>
      <c r="Q370" s="177"/>
      <c r="R370" s="177"/>
      <c r="S370" s="107" t="s">
        <v>1127</v>
      </c>
      <c r="T370" s="177"/>
      <c r="U370" s="177" t="s">
        <v>713</v>
      </c>
      <c r="V370" s="135" t="str">
        <f t="shared" si="582"/>
        <v>20</v>
      </c>
      <c r="W370" s="150" t="str">
        <f t="shared" si="583"/>
        <v>20X</v>
      </c>
      <c r="X370" s="107">
        <v>41306</v>
      </c>
      <c r="Y370" s="219"/>
      <c r="Z370" s="136" t="str">
        <f>IF(VLOOKUP(B370,'Pivot Table'!$B$5:$G$2000,5,FALSE)=1,"Yes","No")</f>
        <v>Yes</v>
      </c>
      <c r="AA370" s="136" t="str">
        <f>IF(VLOOKUP(B370,'Pivot Table'!$B$5:$G$2000,4,FALSE)=1,"Yes","No")</f>
        <v>No</v>
      </c>
      <c r="AB370" s="181" t="str">
        <f t="shared" si="584"/>
        <v>Yes</v>
      </c>
      <c r="AC370" s="181"/>
      <c r="AD370" s="181"/>
      <c r="AE370" s="127" t="s">
        <v>1127</v>
      </c>
      <c r="AF370" s="181"/>
      <c r="AG370" s="181" t="s">
        <v>713</v>
      </c>
      <c r="AH370" s="133" t="str">
        <f t="shared" si="585"/>
        <v>20</v>
      </c>
      <c r="AI370" s="151" t="str">
        <f t="shared" si="586"/>
        <v>20X</v>
      </c>
      <c r="AJ370" s="281">
        <v>41306</v>
      </c>
      <c r="AK370" s="650"/>
      <c r="AL370" s="634">
        <f t="shared" si="587"/>
        <v>1</v>
      </c>
      <c r="AM370" s="634">
        <f t="shared" si="588"/>
        <v>1</v>
      </c>
      <c r="AN370" s="635">
        <f t="shared" si="589"/>
        <v>1</v>
      </c>
      <c r="AO370" s="636">
        <f t="shared" si="868"/>
        <v>3</v>
      </c>
      <c r="AP370" s="634">
        <f t="shared" si="590"/>
        <v>1</v>
      </c>
      <c r="AQ370" s="634">
        <f t="shared" si="591"/>
        <v>1</v>
      </c>
      <c r="AR370" s="634">
        <f t="shared" si="592"/>
        <v>1</v>
      </c>
      <c r="AS370" s="637">
        <f t="shared" si="869"/>
        <v>3</v>
      </c>
      <c r="AT370" s="638" t="str">
        <f t="shared" si="870"/>
        <v>F</v>
      </c>
      <c r="AU370" s="634">
        <f t="shared" si="593"/>
        <v>0</v>
      </c>
      <c r="AV370" s="634">
        <f t="shared" si="673"/>
        <v>0</v>
      </c>
      <c r="AW370" s="675" t="s">
        <v>1127</v>
      </c>
      <c r="AX370" s="639" t="str">
        <f t="shared" si="674"/>
        <v>20Yes</v>
      </c>
      <c r="AY370" s="639" t="str">
        <f t="shared" si="675"/>
        <v>20Yes</v>
      </c>
      <c r="AZ370" s="639" t="str">
        <f t="shared" si="676"/>
        <v>20Yes</v>
      </c>
      <c r="BA370" s="634" t="str">
        <f t="shared" si="677"/>
        <v>20X</v>
      </c>
      <c r="BB370" s="634" t="str">
        <f t="shared" si="678"/>
        <v>20X</v>
      </c>
      <c r="BC370" s="634" t="str">
        <f t="shared" si="679"/>
        <v>20X</v>
      </c>
      <c r="BD370" s="640" t="str">
        <f t="shared" si="535"/>
        <v xml:space="preserve"> </v>
      </c>
      <c r="BE370" s="640" t="str">
        <f t="shared" si="536"/>
        <v xml:space="preserve"> </v>
      </c>
      <c r="BF370" s="640" t="str">
        <f t="shared" si="537"/>
        <v xml:space="preserve"> </v>
      </c>
      <c r="BG370" s="640" t="str">
        <f t="shared" si="538"/>
        <v xml:space="preserve"> </v>
      </c>
      <c r="BH370" s="640" t="str">
        <f t="shared" si="539"/>
        <v xml:space="preserve"> </v>
      </c>
      <c r="BI370" s="677" t="str">
        <f t="shared" si="540"/>
        <v xml:space="preserve"> </v>
      </c>
      <c r="BJ370" s="640" t="str">
        <f t="shared" si="541"/>
        <v xml:space="preserve"> </v>
      </c>
      <c r="BK370" s="305" t="str">
        <f t="shared" si="542"/>
        <v xml:space="preserve"> </v>
      </c>
      <c r="BL370" s="523" t="str">
        <f t="shared" si="680"/>
        <v>F</v>
      </c>
      <c r="BM370" s="640" t="str">
        <f t="shared" si="543"/>
        <v xml:space="preserve"> </v>
      </c>
      <c r="BN370" s="640" t="str">
        <f t="shared" si="544"/>
        <v xml:space="preserve"> </v>
      </c>
      <c r="BO370" s="640" t="str">
        <f t="shared" si="545"/>
        <v xml:space="preserve"> </v>
      </c>
      <c r="BP370" s="640" t="str">
        <f t="shared" si="546"/>
        <v xml:space="preserve"> </v>
      </c>
      <c r="BQ370" s="640" t="str">
        <f t="shared" si="547"/>
        <v xml:space="preserve"> </v>
      </c>
      <c r="BR370" s="634">
        <f t="shared" si="548"/>
        <v>0</v>
      </c>
      <c r="BS370" s="728"/>
      <c r="BT370" s="640" t="str">
        <f t="shared" si="549"/>
        <v xml:space="preserve"> </v>
      </c>
    </row>
    <row r="371" spans="1:72" s="47" customFormat="1" ht="15" customHeight="1" x14ac:dyDescent="0.3">
      <c r="A371" s="43" t="s">
        <v>2</v>
      </c>
      <c r="B371" s="123" t="s">
        <v>2131</v>
      </c>
      <c r="C371" s="134" t="str">
        <f>IF(VLOOKUP(B371,'Pivot Table'!$B$5:$G$2000,3,FALSE)=1,"Yes","No")</f>
        <v>Yes</v>
      </c>
      <c r="D371" s="170" t="str">
        <f t="shared" ref="D371" si="921">IF(E371="X","In Progress",IF(J371="x","Yes"," "))</f>
        <v>Yes</v>
      </c>
      <c r="E371" s="170"/>
      <c r="F371" s="214"/>
      <c r="G371" s="119" t="s">
        <v>1127</v>
      </c>
      <c r="H371" s="119" t="s">
        <v>1127</v>
      </c>
      <c r="I371" s="214"/>
      <c r="J371" s="170" t="s">
        <v>713</v>
      </c>
      <c r="K371" s="45" t="str">
        <f t="shared" ref="K371" si="922">A371&amp;E371</f>
        <v>20</v>
      </c>
      <c r="L371" s="45" t="str">
        <f t="shared" ref="L371" si="923">A371&amp;J371</f>
        <v>20X</v>
      </c>
      <c r="M371" s="113">
        <v>42370</v>
      </c>
      <c r="N371" s="252"/>
      <c r="O371" s="135" t="str">
        <f>IF(VLOOKUP(B371,'Pivot Table'!$B$5:$G$2000,2,FALSE)=1,"Yes","No")</f>
        <v>Yes</v>
      </c>
      <c r="P371" s="177" t="str">
        <f t="shared" ref="P371" si="924">IF(Q371="X","In Progress",IF(U371="x","Yes"," "))</f>
        <v>Yes</v>
      </c>
      <c r="Q371" s="177"/>
      <c r="R371" s="399"/>
      <c r="S371" s="107" t="s">
        <v>1127</v>
      </c>
      <c r="T371" s="427"/>
      <c r="U371" s="177" t="s">
        <v>713</v>
      </c>
      <c r="V371" s="135" t="str">
        <f t="shared" ref="V371" si="925">A371&amp;Q371</f>
        <v>20</v>
      </c>
      <c r="W371" s="150" t="str">
        <f t="shared" ref="W371" si="926">A371&amp;U371</f>
        <v>20X</v>
      </c>
      <c r="X371" s="107">
        <v>42370</v>
      </c>
      <c r="Y371" s="219"/>
      <c r="Z371" s="136" t="str">
        <f>IF(VLOOKUP(B371,'Pivot Table'!$B$5:$G$2000,5,FALSE)=1,"Yes","No")</f>
        <v>Yes</v>
      </c>
      <c r="AA371" s="136" t="str">
        <f>IF(VLOOKUP(B371,'Pivot Table'!$B$5:$G$2000,4,FALSE)=1,"Yes","No")</f>
        <v>No</v>
      </c>
      <c r="AB371" s="181" t="str">
        <f t="shared" ref="AB371" si="927">IF(AC371="X","In Progress",IF(AG371="x","Yes"," "))</f>
        <v>Yes</v>
      </c>
      <c r="AC371" s="181"/>
      <c r="AD371" s="181"/>
      <c r="AE371" s="362" t="s">
        <v>1127</v>
      </c>
      <c r="AF371" s="362"/>
      <c r="AG371" s="181" t="s">
        <v>713</v>
      </c>
      <c r="AH371" s="133" t="str">
        <f t="shared" ref="AH371" si="928">A371&amp;AC371</f>
        <v>20</v>
      </c>
      <c r="AI371" s="151" t="str">
        <f t="shared" ref="AI371" si="929">A371&amp;AG371</f>
        <v>20X</v>
      </c>
      <c r="AJ371" s="281">
        <v>42370</v>
      </c>
      <c r="AK371" s="650"/>
      <c r="AL371" s="634">
        <f t="shared" ref="AL371" si="930">IF(C371="yes",1,0)</f>
        <v>1</v>
      </c>
      <c r="AM371" s="634">
        <f t="shared" ref="AM371" si="931">IF(O371="yes",1,0)</f>
        <v>1</v>
      </c>
      <c r="AN371" s="635">
        <f t="shared" ref="AN371" si="932">IF(Z371="yes",1,IF(AA371="yes",1,0))</f>
        <v>1</v>
      </c>
      <c r="AO371" s="636">
        <f t="shared" ref="AO371" si="933">SUM(AL371:AN371)</f>
        <v>3</v>
      </c>
      <c r="AP371" s="634">
        <f t="shared" ref="AP371" si="934">IF(J371="x",1,0)</f>
        <v>1</v>
      </c>
      <c r="AQ371" s="634">
        <f t="shared" ref="AQ371" si="935">IF(U371="x",1,0)</f>
        <v>1</v>
      </c>
      <c r="AR371" s="634">
        <f t="shared" ref="AR371" si="936">IF(AG371="x",1,0)</f>
        <v>1</v>
      </c>
      <c r="AS371" s="637">
        <f t="shared" ref="AS371" si="937">SUM(AP371:AR371)</f>
        <v>3</v>
      </c>
      <c r="AT371" s="638" t="str">
        <f t="shared" ref="AT371" si="938">IF(AO371=AS371,"F"," ")</f>
        <v>F</v>
      </c>
      <c r="AU371" s="634">
        <f t="shared" ref="AU371" si="939">IF(E371="x",1,0)</f>
        <v>0</v>
      </c>
      <c r="AV371" s="634">
        <f t="shared" ref="AV371" si="940">IF(Q371="x",1,0)</f>
        <v>0</v>
      </c>
      <c r="AW371" s="675" t="s">
        <v>1127</v>
      </c>
      <c r="AX371" s="639" t="str">
        <f t="shared" ref="AX371" si="941">A371&amp;C371</f>
        <v>20Yes</v>
      </c>
      <c r="AY371" s="639" t="str">
        <f t="shared" ref="AY371" si="942">A371&amp;O371</f>
        <v>20Yes</v>
      </c>
      <c r="AZ371" s="639" t="str">
        <f t="shared" ref="AZ371" si="943">A371&amp;Z371</f>
        <v>20Yes</v>
      </c>
      <c r="BA371" s="634" t="str">
        <f t="shared" ref="BA371" si="944">A371&amp;J371</f>
        <v>20X</v>
      </c>
      <c r="BB371" s="634" t="str">
        <f t="shared" ref="BB371" si="945">A371&amp;U371</f>
        <v>20X</v>
      </c>
      <c r="BC371" s="634" t="str">
        <f t="shared" ref="BC371" si="946">A371&amp;AG371</f>
        <v>20X</v>
      </c>
      <c r="BD371" s="640" t="str">
        <f t="shared" ref="BD371" si="947">IF(I371=$BD$2,I371,IF(T371=$BD$2,T371,IF(AF371=$BD$2,AF371," " )))</f>
        <v xml:space="preserve"> </v>
      </c>
      <c r="BE371" s="640" t="str">
        <f t="shared" si="536"/>
        <v xml:space="preserve"> </v>
      </c>
      <c r="BF371" s="640" t="str">
        <f t="shared" si="537"/>
        <v xml:space="preserve"> </v>
      </c>
      <c r="BG371" s="640" t="str">
        <f t="shared" si="538"/>
        <v xml:space="preserve"> </v>
      </c>
      <c r="BH371" s="640" t="str">
        <f t="shared" si="539"/>
        <v xml:space="preserve"> </v>
      </c>
      <c r="BI371" s="677" t="str">
        <f t="shared" si="540"/>
        <v xml:space="preserve"> </v>
      </c>
      <c r="BJ371" s="640" t="str">
        <f t="shared" si="541"/>
        <v xml:space="preserve"> </v>
      </c>
      <c r="BK371" s="305" t="str">
        <f t="shared" si="542"/>
        <v xml:space="preserve"> </v>
      </c>
      <c r="BL371" s="523" t="str">
        <f t="shared" si="680"/>
        <v>F</v>
      </c>
      <c r="BM371" s="640" t="str">
        <f t="shared" si="543"/>
        <v xml:space="preserve"> </v>
      </c>
      <c r="BN371" s="640" t="str">
        <f t="shared" si="544"/>
        <v xml:space="preserve"> </v>
      </c>
      <c r="BO371" s="640" t="str">
        <f t="shared" si="545"/>
        <v xml:space="preserve"> </v>
      </c>
      <c r="BP371" s="640" t="str">
        <f t="shared" si="546"/>
        <v xml:space="preserve"> </v>
      </c>
      <c r="BQ371" s="640" t="str">
        <f t="shared" si="547"/>
        <v xml:space="preserve"> </v>
      </c>
      <c r="BR371" s="634">
        <f t="shared" ref="BR371" si="948">COUNTIFS(BE371:BQ371,"&gt;0")</f>
        <v>0</v>
      </c>
      <c r="BS371" s="728"/>
      <c r="BT371" s="640">
        <f t="shared" si="549"/>
        <v>42370</v>
      </c>
    </row>
    <row r="372" spans="1:72" s="47" customFormat="1" ht="15" customHeight="1" x14ac:dyDescent="0.3">
      <c r="A372" s="43" t="s">
        <v>2</v>
      </c>
      <c r="B372" s="43" t="s">
        <v>334</v>
      </c>
      <c r="C372" s="134" t="str">
        <f>IF(VLOOKUP(B372,'Pivot Table'!$B$5:$G$2000,3,FALSE)=1,"Yes","No")</f>
        <v>Yes</v>
      </c>
      <c r="D372" s="170" t="str">
        <f t="shared" si="871"/>
        <v>Yes</v>
      </c>
      <c r="E372" s="170"/>
      <c r="F372" s="214">
        <v>41000</v>
      </c>
      <c r="G372" s="119" t="s">
        <v>1127</v>
      </c>
      <c r="H372" s="119" t="s">
        <v>1127</v>
      </c>
      <c r="I372" s="170"/>
      <c r="J372" s="170" t="s">
        <v>713</v>
      </c>
      <c r="K372" s="45" t="str">
        <f t="shared" si="579"/>
        <v>20</v>
      </c>
      <c r="L372" s="45" t="str">
        <f t="shared" si="580"/>
        <v>20X</v>
      </c>
      <c r="M372" s="106">
        <v>41214</v>
      </c>
      <c r="N372" s="252"/>
      <c r="O372" s="189" t="str">
        <f>IF(VLOOKUP(B372,'Pivot Table'!$B$5:$G$2000,2,FALSE)=1,"Yes","No")</f>
        <v>No</v>
      </c>
      <c r="P372" s="190" t="str">
        <f t="shared" si="581"/>
        <v xml:space="preserve"> </v>
      </c>
      <c r="Q372" s="190"/>
      <c r="R372" s="190"/>
      <c r="S372" s="191"/>
      <c r="T372" s="190"/>
      <c r="U372" s="190"/>
      <c r="V372" s="135" t="str">
        <f t="shared" si="582"/>
        <v>20</v>
      </c>
      <c r="W372" s="150" t="str">
        <f t="shared" si="583"/>
        <v>20</v>
      </c>
      <c r="X372" s="191"/>
      <c r="Y372" s="404"/>
      <c r="Z372" s="136" t="str">
        <f>IF(VLOOKUP(B372,'Pivot Table'!$B$5:$G$2000,5,FALSE)=1,"Yes","No")</f>
        <v>Yes</v>
      </c>
      <c r="AA372" s="136" t="str">
        <f>IF(VLOOKUP(B372,'Pivot Table'!$B$5:$G$2000,4,FALSE)=1,"Yes","No")</f>
        <v>No</v>
      </c>
      <c r="AB372" s="181" t="str">
        <f t="shared" si="584"/>
        <v>Yes</v>
      </c>
      <c r="AC372" s="181"/>
      <c r="AD372" s="181"/>
      <c r="AE372" s="127" t="s">
        <v>1127</v>
      </c>
      <c r="AF372" s="181"/>
      <c r="AG372" s="181" t="s">
        <v>713</v>
      </c>
      <c r="AH372" s="133" t="str">
        <f t="shared" si="585"/>
        <v>20</v>
      </c>
      <c r="AI372" s="151" t="str">
        <f t="shared" si="586"/>
        <v>20X</v>
      </c>
      <c r="AJ372" s="281">
        <v>41214</v>
      </c>
      <c r="AK372" s="650"/>
      <c r="AL372" s="634">
        <f t="shared" si="587"/>
        <v>1</v>
      </c>
      <c r="AM372" s="634">
        <f t="shared" si="588"/>
        <v>0</v>
      </c>
      <c r="AN372" s="635">
        <f t="shared" si="589"/>
        <v>1</v>
      </c>
      <c r="AO372" s="636">
        <f t="shared" si="868"/>
        <v>2</v>
      </c>
      <c r="AP372" s="634">
        <f t="shared" si="590"/>
        <v>1</v>
      </c>
      <c r="AQ372" s="634">
        <f t="shared" si="591"/>
        <v>0</v>
      </c>
      <c r="AR372" s="634">
        <f t="shared" si="592"/>
        <v>1</v>
      </c>
      <c r="AS372" s="637">
        <f t="shared" si="869"/>
        <v>2</v>
      </c>
      <c r="AT372" s="638" t="str">
        <f t="shared" si="870"/>
        <v>F</v>
      </c>
      <c r="AU372" s="634">
        <f t="shared" si="593"/>
        <v>0</v>
      </c>
      <c r="AV372" s="634">
        <f t="shared" si="673"/>
        <v>0</v>
      </c>
      <c r="AW372" s="675" t="s">
        <v>1127</v>
      </c>
      <c r="AX372" s="639" t="str">
        <f t="shared" si="674"/>
        <v>20Yes</v>
      </c>
      <c r="AY372" s="639" t="str">
        <f t="shared" si="675"/>
        <v>20No</v>
      </c>
      <c r="AZ372" s="639" t="str">
        <f t="shared" si="676"/>
        <v>20Yes</v>
      </c>
      <c r="BA372" s="634" t="str">
        <f t="shared" si="677"/>
        <v>20X</v>
      </c>
      <c r="BB372" s="634" t="str">
        <f t="shared" si="678"/>
        <v>20</v>
      </c>
      <c r="BC372" s="634" t="str">
        <f t="shared" si="679"/>
        <v>20X</v>
      </c>
      <c r="BD372" s="640" t="str">
        <f t="shared" si="535"/>
        <v xml:space="preserve"> </v>
      </c>
      <c r="BE372" s="640" t="str">
        <f t="shared" si="536"/>
        <v xml:space="preserve"> </v>
      </c>
      <c r="BF372" s="640" t="str">
        <f t="shared" si="537"/>
        <v xml:space="preserve"> </v>
      </c>
      <c r="BG372" s="640" t="str">
        <f t="shared" si="538"/>
        <v xml:space="preserve"> </v>
      </c>
      <c r="BH372" s="640" t="str">
        <f t="shared" si="539"/>
        <v xml:space="preserve"> </v>
      </c>
      <c r="BI372" s="677" t="str">
        <f t="shared" si="540"/>
        <v xml:space="preserve"> </v>
      </c>
      <c r="BJ372" s="640" t="str">
        <f t="shared" si="541"/>
        <v xml:space="preserve"> </v>
      </c>
      <c r="BK372" s="305" t="str">
        <f t="shared" si="542"/>
        <v xml:space="preserve"> </v>
      </c>
      <c r="BL372" s="523" t="str">
        <f t="shared" si="680"/>
        <v>F</v>
      </c>
      <c r="BM372" s="640" t="str">
        <f t="shared" si="543"/>
        <v xml:space="preserve"> </v>
      </c>
      <c r="BN372" s="640" t="str">
        <f t="shared" si="544"/>
        <v xml:space="preserve"> </v>
      </c>
      <c r="BO372" s="640" t="str">
        <f t="shared" si="545"/>
        <v xml:space="preserve"> </v>
      </c>
      <c r="BP372" s="640" t="str">
        <f t="shared" si="546"/>
        <v xml:space="preserve"> </v>
      </c>
      <c r="BQ372" s="640" t="str">
        <f t="shared" si="547"/>
        <v xml:space="preserve"> </v>
      </c>
      <c r="BR372" s="634">
        <f t="shared" si="548"/>
        <v>0</v>
      </c>
      <c r="BS372" s="728"/>
      <c r="BT372" s="640" t="str">
        <f t="shared" si="549"/>
        <v xml:space="preserve"> </v>
      </c>
    </row>
    <row r="373" spans="1:72" s="47" customFormat="1" ht="15" customHeight="1" x14ac:dyDescent="0.3">
      <c r="A373" s="43" t="s">
        <v>2</v>
      </c>
      <c r="B373" s="123" t="s">
        <v>2134</v>
      </c>
      <c r="C373" s="134" t="str">
        <f>IF(VLOOKUP(B373,'Pivot Table'!$B$5:$G$2000,3,FALSE)=1,"Yes","No")</f>
        <v>Yes</v>
      </c>
      <c r="D373" s="170" t="str">
        <f t="shared" ref="D373" si="949">IF(E373="X","In Progress",IF(J373="x","Yes"," "))</f>
        <v>Yes</v>
      </c>
      <c r="E373" s="170"/>
      <c r="F373" s="214"/>
      <c r="G373" s="119" t="s">
        <v>1127</v>
      </c>
      <c r="H373" s="119" t="s">
        <v>1127</v>
      </c>
      <c r="I373" s="214"/>
      <c r="J373" s="170" t="s">
        <v>713</v>
      </c>
      <c r="K373" s="45" t="str">
        <f t="shared" ref="K373" si="950">A373&amp;E373</f>
        <v>20</v>
      </c>
      <c r="L373" s="45" t="str">
        <f t="shared" ref="L373" si="951">A373&amp;J373</f>
        <v>20X</v>
      </c>
      <c r="M373" s="113">
        <v>42370</v>
      </c>
      <c r="N373" s="252"/>
      <c r="O373" s="400" t="str">
        <f>IF(VLOOKUP(B373,'Pivot Table'!$B$5:$G$2000,2,FALSE)=1,"Yes","No")</f>
        <v>Yes</v>
      </c>
      <c r="P373" s="399" t="str">
        <f t="shared" ref="P373" si="952">IF(Q373="X","In Progress",IF(U373="x","Yes"," "))</f>
        <v>Yes</v>
      </c>
      <c r="Q373" s="399"/>
      <c r="R373" s="399"/>
      <c r="S373" s="266" t="s">
        <v>1127</v>
      </c>
      <c r="T373" s="427"/>
      <c r="U373" s="399" t="s">
        <v>713</v>
      </c>
      <c r="V373" s="400" t="str">
        <f t="shared" ref="V373" si="953">A373&amp;Q373</f>
        <v>20</v>
      </c>
      <c r="W373" s="401" t="str">
        <f t="shared" ref="W373" si="954">A373&amp;U373</f>
        <v>20X</v>
      </c>
      <c r="X373" s="427">
        <v>42370</v>
      </c>
      <c r="Y373" s="406"/>
      <c r="Z373" s="136" t="str">
        <f>IF(VLOOKUP(B373,'Pivot Table'!$B$5:$G$2000,5,FALSE)=1,"Yes","No")</f>
        <v>Yes</v>
      </c>
      <c r="AA373" s="136" t="str">
        <f>IF(VLOOKUP(B373,'Pivot Table'!$B$5:$G$2000,4,FALSE)=1,"Yes","No")</f>
        <v>No</v>
      </c>
      <c r="AB373" s="181" t="str">
        <f t="shared" ref="AB373" si="955">IF(AC373="X","In Progress",IF(AG373="x","Yes"," "))</f>
        <v>Yes</v>
      </c>
      <c r="AC373" s="181"/>
      <c r="AD373" s="181"/>
      <c r="AE373" s="362" t="s">
        <v>1127</v>
      </c>
      <c r="AF373" s="362"/>
      <c r="AG373" s="181" t="s">
        <v>713</v>
      </c>
      <c r="AH373" s="133" t="str">
        <f t="shared" ref="AH373" si="956">A373&amp;AC373</f>
        <v>20</v>
      </c>
      <c r="AI373" s="151" t="str">
        <f t="shared" ref="AI373" si="957">A373&amp;AG373</f>
        <v>20X</v>
      </c>
      <c r="AJ373" s="281">
        <v>42370</v>
      </c>
      <c r="AK373" s="650"/>
      <c r="AL373" s="634">
        <f t="shared" ref="AL373" si="958">IF(C373="yes",1,0)</f>
        <v>1</v>
      </c>
      <c r="AM373" s="634">
        <f t="shared" ref="AM373" si="959">IF(O373="yes",1,0)</f>
        <v>1</v>
      </c>
      <c r="AN373" s="635">
        <f t="shared" ref="AN373" si="960">IF(Z373="yes",1,IF(AA373="yes",1,0))</f>
        <v>1</v>
      </c>
      <c r="AO373" s="636">
        <f t="shared" ref="AO373" si="961">SUM(AL373:AN373)</f>
        <v>3</v>
      </c>
      <c r="AP373" s="634">
        <f t="shared" ref="AP373" si="962">IF(J373="x",1,0)</f>
        <v>1</v>
      </c>
      <c r="AQ373" s="634">
        <f t="shared" ref="AQ373" si="963">IF(U373="x",1,0)</f>
        <v>1</v>
      </c>
      <c r="AR373" s="634">
        <f t="shared" ref="AR373" si="964">IF(AG373="x",1,0)</f>
        <v>1</v>
      </c>
      <c r="AS373" s="637">
        <f t="shared" ref="AS373" si="965">SUM(AP373:AR373)</f>
        <v>3</v>
      </c>
      <c r="AT373" s="638" t="str">
        <f t="shared" ref="AT373" si="966">IF(AO373=AS373,"F"," ")</f>
        <v>F</v>
      </c>
      <c r="AU373" s="634">
        <f t="shared" ref="AU373" si="967">IF(E373="x",1,0)</f>
        <v>0</v>
      </c>
      <c r="AV373" s="634">
        <f t="shared" ref="AV373" si="968">IF(Q373="x",1,0)</f>
        <v>0</v>
      </c>
      <c r="AW373" s="675" t="s">
        <v>1127</v>
      </c>
      <c r="AX373" s="639" t="str">
        <f t="shared" ref="AX373" si="969">A373&amp;C373</f>
        <v>20Yes</v>
      </c>
      <c r="AY373" s="639" t="str">
        <f t="shared" ref="AY373" si="970">A373&amp;O373</f>
        <v>20Yes</v>
      </c>
      <c r="AZ373" s="639" t="str">
        <f t="shared" ref="AZ373" si="971">A373&amp;Z373</f>
        <v>20Yes</v>
      </c>
      <c r="BA373" s="634" t="str">
        <f t="shared" ref="BA373" si="972">A373&amp;J373</f>
        <v>20X</v>
      </c>
      <c r="BB373" s="634" t="str">
        <f t="shared" ref="BB373" si="973">A373&amp;U373</f>
        <v>20X</v>
      </c>
      <c r="BC373" s="634" t="str">
        <f t="shared" ref="BC373" si="974">A373&amp;AG373</f>
        <v>20X</v>
      </c>
      <c r="BD373" s="640" t="str">
        <f t="shared" ref="BD373" si="975">IF(I373=$BD$2,I373,IF(T373=$BD$2,T373,IF(AF373=$BD$2,AF373," " )))</f>
        <v xml:space="preserve"> </v>
      </c>
      <c r="BE373" s="640" t="str">
        <f t="shared" si="536"/>
        <v xml:space="preserve"> </v>
      </c>
      <c r="BF373" s="640" t="str">
        <f t="shared" si="537"/>
        <v xml:space="preserve"> </v>
      </c>
      <c r="BG373" s="640" t="str">
        <f t="shared" si="538"/>
        <v xml:space="preserve"> </v>
      </c>
      <c r="BH373" s="640" t="str">
        <f t="shared" si="539"/>
        <v xml:space="preserve"> </v>
      </c>
      <c r="BI373" s="677" t="str">
        <f t="shared" si="540"/>
        <v xml:space="preserve"> </v>
      </c>
      <c r="BJ373" s="640" t="str">
        <f t="shared" si="541"/>
        <v xml:space="preserve"> </v>
      </c>
      <c r="BK373" s="305" t="str">
        <f t="shared" si="542"/>
        <v xml:space="preserve"> </v>
      </c>
      <c r="BL373" s="523" t="str">
        <f t="shared" si="680"/>
        <v>F</v>
      </c>
      <c r="BM373" s="640" t="str">
        <f t="shared" si="543"/>
        <v xml:space="preserve"> </v>
      </c>
      <c r="BN373" s="640" t="str">
        <f t="shared" si="544"/>
        <v xml:space="preserve"> </v>
      </c>
      <c r="BO373" s="640" t="str">
        <f t="shared" si="545"/>
        <v xml:space="preserve"> </v>
      </c>
      <c r="BP373" s="640" t="str">
        <f t="shared" si="546"/>
        <v xml:space="preserve"> </v>
      </c>
      <c r="BQ373" s="640" t="str">
        <f t="shared" si="547"/>
        <v xml:space="preserve"> </v>
      </c>
      <c r="BR373" s="634">
        <f t="shared" ref="BR373" si="976">COUNTIFS(BE373:BQ373,"&gt;0")</f>
        <v>0</v>
      </c>
      <c r="BS373" s="728"/>
      <c r="BT373" s="640">
        <f t="shared" si="549"/>
        <v>42370</v>
      </c>
    </row>
    <row r="374" spans="1:72" s="47" customFormat="1" ht="14.4" x14ac:dyDescent="0.3">
      <c r="A374" s="43" t="s">
        <v>2</v>
      </c>
      <c r="B374" s="123" t="s">
        <v>2100</v>
      </c>
      <c r="C374" s="194" t="str">
        <f>IF(VLOOKUP(B374,'Pivot Table'!$B$5:$G$2000,3,FALSE)=1,"Yes","No")</f>
        <v>No</v>
      </c>
      <c r="D374" s="193" t="str">
        <f t="shared" ref="D374" si="977">IF(E374="X","In Progress",IF(J374="x","Yes"," "))</f>
        <v xml:space="preserve"> </v>
      </c>
      <c r="E374" s="193"/>
      <c r="F374" s="326"/>
      <c r="G374" s="337"/>
      <c r="H374" s="337"/>
      <c r="I374" s="326"/>
      <c r="J374" s="193"/>
      <c r="K374" s="205" t="str">
        <f t="shared" ref="K374" si="978">A374&amp;E374</f>
        <v>20</v>
      </c>
      <c r="L374" s="205" t="str">
        <f t="shared" ref="L374" si="979">A374&amp;J374</f>
        <v>20</v>
      </c>
      <c r="M374" s="338"/>
      <c r="N374" s="405"/>
      <c r="O374" s="400" t="str">
        <f>IF(VLOOKUP(B374,'Pivot Table'!$B$5:$G$2000,2,FALSE)=1,"Yes","No")</f>
        <v>Yes</v>
      </c>
      <c r="P374" s="399" t="str">
        <f t="shared" ref="P374" si="980">IF(Q374="X","In Progress",IF(U374="x","Yes"," "))</f>
        <v>In Progress</v>
      </c>
      <c r="Q374" s="399" t="s">
        <v>713</v>
      </c>
      <c r="R374" s="399"/>
      <c r="S374" s="266"/>
      <c r="T374" s="427">
        <v>42644</v>
      </c>
      <c r="U374" s="399"/>
      <c r="V374" s="400" t="str">
        <f t="shared" ref="V374" si="981">A374&amp;Q374</f>
        <v>20X</v>
      </c>
      <c r="W374" s="401" t="str">
        <f t="shared" ref="W374" si="982">A374&amp;U374</f>
        <v>20</v>
      </c>
      <c r="X374" s="266"/>
      <c r="Y374" s="406"/>
      <c r="Z374" s="192" t="str">
        <f>IF(VLOOKUP(B374,'Pivot Table'!$B$5:$G$2000,5,FALSE)=1,"Yes","No")</f>
        <v>No</v>
      </c>
      <c r="AA374" s="192" t="str">
        <f>IF(VLOOKUP(B374,'Pivot Table'!$B$5:$G$2000,4,FALSE)=1,"Yes","No")</f>
        <v>No</v>
      </c>
      <c r="AB374" s="190" t="str">
        <f t="shared" ref="AB374" si="983">IF(AC374="X","In Progress",IF(AG374="x","Yes"," "))</f>
        <v xml:space="preserve"> </v>
      </c>
      <c r="AC374" s="190"/>
      <c r="AD374" s="190"/>
      <c r="AE374" s="206"/>
      <c r="AF374" s="190"/>
      <c r="AG374" s="190"/>
      <c r="AH374" s="189" t="str">
        <f t="shared" ref="AH374" si="984">A374&amp;AC374</f>
        <v>20</v>
      </c>
      <c r="AI374" s="196" t="str">
        <f t="shared" ref="AI374" si="985">A374&amp;AG374</f>
        <v>20</v>
      </c>
      <c r="AJ374" s="488"/>
      <c r="AK374" s="651"/>
      <c r="AL374" s="634">
        <f t="shared" ref="AL374" si="986">IF(C374="yes",1,0)</f>
        <v>0</v>
      </c>
      <c r="AM374" s="634">
        <f t="shared" ref="AM374" si="987">IF(O374="yes",1,0)</f>
        <v>1</v>
      </c>
      <c r="AN374" s="635">
        <f t="shared" ref="AN374" si="988">IF(Z374="yes",1,IF(AA374="yes",1,0))</f>
        <v>0</v>
      </c>
      <c r="AO374" s="636">
        <f t="shared" ref="AO374" si="989">SUM(AL374:AN374)</f>
        <v>1</v>
      </c>
      <c r="AP374" s="634">
        <f t="shared" ref="AP374" si="990">IF(J374="x",1,0)</f>
        <v>0</v>
      </c>
      <c r="AQ374" s="634">
        <f t="shared" ref="AQ374" si="991">IF(U374="x",1,0)</f>
        <v>0</v>
      </c>
      <c r="AR374" s="634">
        <f t="shared" ref="AR374" si="992">IF(AG374="x",1,0)</f>
        <v>0</v>
      </c>
      <c r="AS374" s="637">
        <f t="shared" ref="AS374" si="993">SUM(AP374:AR374)</f>
        <v>0</v>
      </c>
      <c r="AT374" s="638" t="str">
        <f t="shared" ref="AT374" si="994">IF(AO374=AS374,"F"," ")</f>
        <v xml:space="preserve"> </v>
      </c>
      <c r="AU374" s="634">
        <f t="shared" ref="AU374" si="995">IF(E374="x",1,0)</f>
        <v>0</v>
      </c>
      <c r="AV374" s="634">
        <f t="shared" ref="AV374" si="996">IF(Q374="x",1,0)</f>
        <v>1</v>
      </c>
      <c r="AW374" s="675" t="s">
        <v>1127</v>
      </c>
      <c r="AX374" s="639" t="str">
        <f t="shared" ref="AX374" si="997">A374&amp;C374</f>
        <v>20No</v>
      </c>
      <c r="AY374" s="639" t="str">
        <f t="shared" ref="AY374" si="998">A374&amp;O374</f>
        <v>20Yes</v>
      </c>
      <c r="AZ374" s="639" t="str">
        <f t="shared" ref="AZ374" si="999">A374&amp;Z374</f>
        <v>20No</v>
      </c>
      <c r="BA374" s="634" t="str">
        <f t="shared" ref="BA374" si="1000">A374&amp;J374</f>
        <v>20</v>
      </c>
      <c r="BB374" s="634" t="str">
        <f t="shared" ref="BB374" si="1001">A374&amp;U374</f>
        <v>20</v>
      </c>
      <c r="BC374" s="634" t="str">
        <f t="shared" ref="BC374" si="1002">A374&amp;AG374</f>
        <v>20</v>
      </c>
      <c r="BD374" s="640" t="str">
        <f t="shared" ref="BD374" si="1003">IF(I374=$BD$2,I374,IF(T374=$BD$2,T374,IF(AF374=$BD$2,AF374," " )))</f>
        <v xml:space="preserve"> </v>
      </c>
      <c r="BE374" s="640" t="str">
        <f t="shared" si="536"/>
        <v xml:space="preserve"> </v>
      </c>
      <c r="BF374" s="640" t="str">
        <f t="shared" si="537"/>
        <v xml:space="preserve"> </v>
      </c>
      <c r="BG374" s="640" t="str">
        <f t="shared" si="538"/>
        <v xml:space="preserve"> </v>
      </c>
      <c r="BH374" s="640" t="str">
        <f t="shared" si="539"/>
        <v xml:space="preserve"> </v>
      </c>
      <c r="BI374" s="677" t="str">
        <f t="shared" si="540"/>
        <v xml:space="preserve"> </v>
      </c>
      <c r="BJ374" s="640" t="str">
        <f t="shared" si="541"/>
        <v xml:space="preserve"> </v>
      </c>
      <c r="BK374" s="305" t="str">
        <f t="shared" si="542"/>
        <v xml:space="preserve"> </v>
      </c>
      <c r="BL374" s="523" t="str">
        <f t="shared" si="680"/>
        <v xml:space="preserve"> </v>
      </c>
      <c r="BM374" s="640" t="str">
        <f t="shared" si="543"/>
        <v xml:space="preserve"> </v>
      </c>
      <c r="BN374" s="640" t="str">
        <f t="shared" si="544"/>
        <v xml:space="preserve"> </v>
      </c>
      <c r="BO374" s="640">
        <f t="shared" si="545"/>
        <v>42644</v>
      </c>
      <c r="BP374" s="640" t="str">
        <f t="shared" si="546"/>
        <v xml:space="preserve"> </v>
      </c>
      <c r="BQ374" s="640" t="str">
        <f t="shared" si="547"/>
        <v xml:space="preserve"> </v>
      </c>
      <c r="BR374" s="634">
        <f t="shared" ref="BR374" si="1004">COUNTIFS(BE374:BQ374,"&gt;0")</f>
        <v>1</v>
      </c>
      <c r="BS374" s="728"/>
      <c r="BT374" s="640" t="str">
        <f t="shared" si="549"/>
        <v xml:space="preserve"> </v>
      </c>
    </row>
    <row r="375" spans="1:72" s="47" customFormat="1" ht="15" customHeight="1" x14ac:dyDescent="0.3">
      <c r="A375" s="43" t="s">
        <v>2</v>
      </c>
      <c r="B375" s="123" t="s">
        <v>335</v>
      </c>
      <c r="C375" s="134" t="str">
        <f>IF(VLOOKUP(B375,'Pivot Table'!$B$5:$G$2000,3,FALSE)=1,"Yes","No")</f>
        <v>Yes</v>
      </c>
      <c r="D375" s="170" t="str">
        <f t="shared" si="871"/>
        <v>Yes</v>
      </c>
      <c r="E375" s="170"/>
      <c r="F375" s="214">
        <v>41426</v>
      </c>
      <c r="G375" s="118" t="s">
        <v>1127</v>
      </c>
      <c r="H375" s="118" t="s">
        <v>1127</v>
      </c>
      <c r="I375" s="214"/>
      <c r="J375" s="170" t="s">
        <v>713</v>
      </c>
      <c r="K375" s="45" t="str">
        <f t="shared" si="579"/>
        <v>20</v>
      </c>
      <c r="L375" s="45" t="str">
        <f t="shared" si="580"/>
        <v>20X</v>
      </c>
      <c r="M375" s="106">
        <v>41913</v>
      </c>
      <c r="N375" s="252"/>
      <c r="O375" s="135" t="str">
        <f>IF(VLOOKUP(B375,'Pivot Table'!$B$5:$G$2000,2,FALSE)=1,"Yes","No")</f>
        <v>Yes</v>
      </c>
      <c r="P375" s="177" t="str">
        <f t="shared" si="581"/>
        <v>Yes</v>
      </c>
      <c r="Q375" s="177"/>
      <c r="R375" s="107">
        <v>41426</v>
      </c>
      <c r="S375" s="46" t="s">
        <v>1127</v>
      </c>
      <c r="T375" s="107"/>
      <c r="U375" s="177" t="s">
        <v>713</v>
      </c>
      <c r="V375" s="135" t="str">
        <f t="shared" si="582"/>
        <v>20</v>
      </c>
      <c r="W375" s="150" t="str">
        <f t="shared" si="583"/>
        <v>20X</v>
      </c>
      <c r="X375" s="107">
        <v>41913</v>
      </c>
      <c r="Y375" s="219"/>
      <c r="Z375" s="136" t="str">
        <f>IF(VLOOKUP(B375,'Pivot Table'!$B$5:$G$2000,5,FALSE)=1,"Yes","No")</f>
        <v>Yes</v>
      </c>
      <c r="AA375" s="136" t="str">
        <f>IF(VLOOKUP(B375,'Pivot Table'!$B$5:$G$2000,4,FALSE)=1,"Yes","No")</f>
        <v>No</v>
      </c>
      <c r="AB375" s="181" t="str">
        <f t="shared" si="584"/>
        <v>Yes</v>
      </c>
      <c r="AC375" s="181"/>
      <c r="AD375" s="181"/>
      <c r="AE375" s="241" t="s">
        <v>1127</v>
      </c>
      <c r="AF375" s="362"/>
      <c r="AG375" s="181" t="s">
        <v>713</v>
      </c>
      <c r="AH375" s="133" t="str">
        <f t="shared" si="585"/>
        <v>20</v>
      </c>
      <c r="AI375" s="151" t="str">
        <f t="shared" si="586"/>
        <v>20X</v>
      </c>
      <c r="AJ375" s="460">
        <v>41913</v>
      </c>
      <c r="AK375" s="650"/>
      <c r="AL375" s="634">
        <f t="shared" si="587"/>
        <v>1</v>
      </c>
      <c r="AM375" s="634">
        <f t="shared" si="588"/>
        <v>1</v>
      </c>
      <c r="AN375" s="635">
        <f t="shared" si="589"/>
        <v>1</v>
      </c>
      <c r="AO375" s="636">
        <f t="shared" si="868"/>
        <v>3</v>
      </c>
      <c r="AP375" s="634">
        <f t="shared" si="590"/>
        <v>1</v>
      </c>
      <c r="AQ375" s="634">
        <f t="shared" si="591"/>
        <v>1</v>
      </c>
      <c r="AR375" s="634">
        <f t="shared" si="592"/>
        <v>1</v>
      </c>
      <c r="AS375" s="637">
        <f t="shared" si="869"/>
        <v>3</v>
      </c>
      <c r="AT375" s="638" t="str">
        <f t="shared" si="870"/>
        <v>F</v>
      </c>
      <c r="AU375" s="634">
        <f t="shared" si="593"/>
        <v>0</v>
      </c>
      <c r="AV375" s="634">
        <f t="shared" si="673"/>
        <v>0</v>
      </c>
      <c r="AW375" s="675" t="s">
        <v>1127</v>
      </c>
      <c r="AX375" s="639" t="str">
        <f t="shared" si="674"/>
        <v>20Yes</v>
      </c>
      <c r="AY375" s="639" t="str">
        <f t="shared" si="675"/>
        <v>20Yes</v>
      </c>
      <c r="AZ375" s="639" t="str">
        <f t="shared" si="676"/>
        <v>20Yes</v>
      </c>
      <c r="BA375" s="634" t="str">
        <f t="shared" si="677"/>
        <v>20X</v>
      </c>
      <c r="BB375" s="634" t="str">
        <f t="shared" si="678"/>
        <v>20X</v>
      </c>
      <c r="BC375" s="634" t="str">
        <f t="shared" si="679"/>
        <v>20X</v>
      </c>
      <c r="BD375" s="640" t="str">
        <f t="shared" si="535"/>
        <v xml:space="preserve"> </v>
      </c>
      <c r="BE375" s="640" t="str">
        <f t="shared" si="536"/>
        <v xml:space="preserve"> </v>
      </c>
      <c r="BF375" s="640" t="str">
        <f t="shared" si="537"/>
        <v xml:space="preserve"> </v>
      </c>
      <c r="BG375" s="640" t="str">
        <f t="shared" si="538"/>
        <v xml:space="preserve"> </v>
      </c>
      <c r="BH375" s="640" t="str">
        <f t="shared" si="539"/>
        <v xml:space="preserve"> </v>
      </c>
      <c r="BI375" s="677" t="str">
        <f t="shared" si="540"/>
        <v xml:space="preserve"> </v>
      </c>
      <c r="BJ375" s="640" t="str">
        <f t="shared" si="541"/>
        <v xml:space="preserve"> </v>
      </c>
      <c r="BK375" s="305" t="str">
        <f t="shared" si="542"/>
        <v xml:space="preserve"> </v>
      </c>
      <c r="BL375" s="523" t="str">
        <f t="shared" si="680"/>
        <v>F</v>
      </c>
      <c r="BM375" s="640" t="str">
        <f t="shared" si="543"/>
        <v xml:space="preserve"> </v>
      </c>
      <c r="BN375" s="640" t="str">
        <f t="shared" si="544"/>
        <v xml:space="preserve"> </v>
      </c>
      <c r="BO375" s="640" t="str">
        <f t="shared" si="545"/>
        <v xml:space="preserve"> </v>
      </c>
      <c r="BP375" s="640" t="str">
        <f t="shared" si="546"/>
        <v xml:space="preserve"> </v>
      </c>
      <c r="BQ375" s="640" t="str">
        <f t="shared" si="547"/>
        <v xml:space="preserve"> </v>
      </c>
      <c r="BR375" s="634">
        <f t="shared" si="548"/>
        <v>0</v>
      </c>
      <c r="BS375" s="728"/>
      <c r="BT375" s="640" t="str">
        <f t="shared" si="549"/>
        <v xml:space="preserve"> </v>
      </c>
    </row>
    <row r="376" spans="1:72" s="47" customFormat="1" ht="15" customHeight="1" x14ac:dyDescent="0.3">
      <c r="A376" s="43" t="s">
        <v>2</v>
      </c>
      <c r="B376" s="123" t="s">
        <v>2135</v>
      </c>
      <c r="C376" s="134" t="str">
        <f>IF(VLOOKUP(B376,'Pivot Table'!$B$5:$G$2000,3,FALSE)=1,"Yes","No")</f>
        <v>Yes</v>
      </c>
      <c r="D376" s="170" t="str">
        <f t="shared" ref="D376" si="1005">IF(E376="X","In Progress",IF(J376="x","Yes"," "))</f>
        <v>Yes</v>
      </c>
      <c r="E376" s="170"/>
      <c r="F376" s="214"/>
      <c r="G376" s="118" t="s">
        <v>1127</v>
      </c>
      <c r="H376" s="118" t="s">
        <v>1127</v>
      </c>
      <c r="I376" s="214"/>
      <c r="J376" s="170" t="s">
        <v>713</v>
      </c>
      <c r="K376" s="45" t="str">
        <f t="shared" ref="K376" si="1006">A376&amp;E376</f>
        <v>20</v>
      </c>
      <c r="L376" s="45" t="str">
        <f t="shared" ref="L376" si="1007">A376&amp;J376</f>
        <v>20X</v>
      </c>
      <c r="M376" s="113">
        <v>42370</v>
      </c>
      <c r="N376" s="252"/>
      <c r="O376" s="135" t="str">
        <f>IF(VLOOKUP(B376,'Pivot Table'!$B$5:$G$2000,2,FALSE)=1,"Yes","No")</f>
        <v>Yes</v>
      </c>
      <c r="P376" s="177" t="str">
        <f t="shared" ref="P376" si="1008">IF(Q376="X","In Progress",IF(U376="x","Yes"," "))</f>
        <v>Yes</v>
      </c>
      <c r="Q376" s="177"/>
      <c r="R376" s="107"/>
      <c r="S376" s="46" t="s">
        <v>1127</v>
      </c>
      <c r="T376" s="427"/>
      <c r="U376" s="177" t="s">
        <v>713</v>
      </c>
      <c r="V376" s="135" t="str">
        <f t="shared" ref="V376" si="1009">A376&amp;Q376</f>
        <v>20</v>
      </c>
      <c r="W376" s="150" t="str">
        <f t="shared" ref="W376" si="1010">A376&amp;U376</f>
        <v>20X</v>
      </c>
      <c r="X376" s="107">
        <v>42370</v>
      </c>
      <c r="Y376" s="219"/>
      <c r="Z376" s="136" t="str">
        <f>IF(VLOOKUP(B376,'Pivot Table'!$B$5:$G$2000,5,FALSE)=1,"Yes","No")</f>
        <v>Yes</v>
      </c>
      <c r="AA376" s="136" t="str">
        <f>IF(VLOOKUP(B376,'Pivot Table'!$B$5:$G$2000,4,FALSE)=1,"Yes","No")</f>
        <v>No</v>
      </c>
      <c r="AB376" s="181" t="str">
        <f t="shared" ref="AB376" si="1011">IF(AC376="X","In Progress",IF(AG376="x","Yes"," "))</f>
        <v>Yes</v>
      </c>
      <c r="AC376" s="181"/>
      <c r="AD376" s="181"/>
      <c r="AE376" s="241" t="s">
        <v>1127</v>
      </c>
      <c r="AF376" s="362"/>
      <c r="AG376" s="181" t="s">
        <v>713</v>
      </c>
      <c r="AH376" s="133" t="str">
        <f t="shared" ref="AH376" si="1012">A376&amp;AC376</f>
        <v>20</v>
      </c>
      <c r="AI376" s="151" t="str">
        <f t="shared" ref="AI376" si="1013">A376&amp;AG376</f>
        <v>20X</v>
      </c>
      <c r="AJ376" s="460">
        <v>42370</v>
      </c>
      <c r="AK376" s="650"/>
      <c r="AL376" s="634">
        <f t="shared" ref="AL376" si="1014">IF(C376="yes",1,0)</f>
        <v>1</v>
      </c>
      <c r="AM376" s="634">
        <f t="shared" ref="AM376" si="1015">IF(O376="yes",1,0)</f>
        <v>1</v>
      </c>
      <c r="AN376" s="635">
        <f t="shared" ref="AN376" si="1016">IF(Z376="yes",1,IF(AA376="yes",1,0))</f>
        <v>1</v>
      </c>
      <c r="AO376" s="636">
        <f t="shared" ref="AO376" si="1017">SUM(AL376:AN376)</f>
        <v>3</v>
      </c>
      <c r="AP376" s="634">
        <f t="shared" ref="AP376" si="1018">IF(J376="x",1,0)</f>
        <v>1</v>
      </c>
      <c r="AQ376" s="634">
        <f t="shared" ref="AQ376" si="1019">IF(U376="x",1,0)</f>
        <v>1</v>
      </c>
      <c r="AR376" s="634">
        <f t="shared" ref="AR376" si="1020">IF(AG376="x",1,0)</f>
        <v>1</v>
      </c>
      <c r="AS376" s="637">
        <f t="shared" ref="AS376" si="1021">SUM(AP376:AR376)</f>
        <v>3</v>
      </c>
      <c r="AT376" s="638" t="str">
        <f t="shared" ref="AT376" si="1022">IF(AO376=AS376,"F"," ")</f>
        <v>F</v>
      </c>
      <c r="AU376" s="634">
        <f t="shared" ref="AU376" si="1023">IF(E376="x",1,0)</f>
        <v>0</v>
      </c>
      <c r="AV376" s="634">
        <f t="shared" ref="AV376" si="1024">IF(Q376="x",1,0)</f>
        <v>0</v>
      </c>
      <c r="AW376" s="675" t="s">
        <v>1127</v>
      </c>
      <c r="AX376" s="639" t="str">
        <f t="shared" ref="AX376" si="1025">A376&amp;C376</f>
        <v>20Yes</v>
      </c>
      <c r="AY376" s="639" t="str">
        <f t="shared" ref="AY376" si="1026">A376&amp;O376</f>
        <v>20Yes</v>
      </c>
      <c r="AZ376" s="639" t="str">
        <f t="shared" ref="AZ376" si="1027">A376&amp;Z376</f>
        <v>20Yes</v>
      </c>
      <c r="BA376" s="634" t="str">
        <f t="shared" ref="BA376" si="1028">A376&amp;J376</f>
        <v>20X</v>
      </c>
      <c r="BB376" s="634" t="str">
        <f t="shared" ref="BB376" si="1029">A376&amp;U376</f>
        <v>20X</v>
      </c>
      <c r="BC376" s="634" t="str">
        <f t="shared" ref="BC376" si="1030">A376&amp;AG376</f>
        <v>20X</v>
      </c>
      <c r="BD376" s="640" t="str">
        <f t="shared" ref="BD376" si="1031">IF(I376=$BD$2,I376,IF(T376=$BD$2,T376,IF(AF376=$BD$2,AF376," " )))</f>
        <v xml:space="preserve"> </v>
      </c>
      <c r="BE376" s="640" t="str">
        <f t="shared" si="536"/>
        <v xml:space="preserve"> </v>
      </c>
      <c r="BF376" s="640" t="str">
        <f t="shared" si="537"/>
        <v xml:space="preserve"> </v>
      </c>
      <c r="BG376" s="640" t="str">
        <f t="shared" si="538"/>
        <v xml:space="preserve"> </v>
      </c>
      <c r="BH376" s="640" t="str">
        <f t="shared" si="539"/>
        <v xml:space="preserve"> </v>
      </c>
      <c r="BI376" s="677" t="str">
        <f t="shared" si="540"/>
        <v xml:space="preserve"> </v>
      </c>
      <c r="BJ376" s="640" t="str">
        <f t="shared" si="541"/>
        <v xml:space="preserve"> </v>
      </c>
      <c r="BK376" s="305" t="str">
        <f t="shared" si="542"/>
        <v xml:space="preserve"> </v>
      </c>
      <c r="BL376" s="523" t="str">
        <f t="shared" si="680"/>
        <v>F</v>
      </c>
      <c r="BM376" s="640" t="str">
        <f t="shared" si="543"/>
        <v xml:space="preserve"> </v>
      </c>
      <c r="BN376" s="640" t="str">
        <f t="shared" si="544"/>
        <v xml:space="preserve"> </v>
      </c>
      <c r="BO376" s="640" t="str">
        <f t="shared" si="545"/>
        <v xml:space="preserve"> </v>
      </c>
      <c r="BP376" s="640" t="str">
        <f t="shared" si="546"/>
        <v xml:space="preserve"> </v>
      </c>
      <c r="BQ376" s="640" t="str">
        <f t="shared" si="547"/>
        <v xml:space="preserve"> </v>
      </c>
      <c r="BR376" s="634">
        <f t="shared" ref="BR376" si="1032">COUNTIFS(BE376:BQ376,"&gt;0")</f>
        <v>0</v>
      </c>
      <c r="BS376" s="728"/>
      <c r="BT376" s="640">
        <f t="shared" si="549"/>
        <v>42370</v>
      </c>
    </row>
    <row r="377" spans="1:72" s="47" customFormat="1" ht="15" customHeight="1" x14ac:dyDescent="0.3">
      <c r="A377" s="43" t="s">
        <v>2</v>
      </c>
      <c r="B377" s="43" t="s">
        <v>336</v>
      </c>
      <c r="C377" s="134" t="str">
        <f>IF(VLOOKUP(B377,'Pivot Table'!$B$5:$G$2000,3,FALSE)=1,"Yes","No")</f>
        <v>Yes</v>
      </c>
      <c r="D377" s="170" t="str">
        <f t="shared" si="871"/>
        <v>Yes</v>
      </c>
      <c r="E377" s="170"/>
      <c r="F377" s="214">
        <v>41000</v>
      </c>
      <c r="G377" s="119" t="s">
        <v>1127</v>
      </c>
      <c r="H377" s="119" t="s">
        <v>1127</v>
      </c>
      <c r="I377" s="214"/>
      <c r="J377" s="170" t="s">
        <v>713</v>
      </c>
      <c r="K377" s="45" t="str">
        <f t="shared" si="579"/>
        <v>20</v>
      </c>
      <c r="L377" s="45" t="str">
        <f t="shared" si="580"/>
        <v>20X</v>
      </c>
      <c r="M377" s="106">
        <v>41214</v>
      </c>
      <c r="N377" s="252"/>
      <c r="O377" s="189" t="str">
        <f>IF(VLOOKUP(B377,'Pivot Table'!$B$5:$G$2000,2,FALSE)=1,"Yes","No")</f>
        <v>No</v>
      </c>
      <c r="P377" s="190" t="str">
        <f t="shared" si="581"/>
        <v xml:space="preserve"> </v>
      </c>
      <c r="Q377" s="190"/>
      <c r="R377" s="190"/>
      <c r="S377" s="191"/>
      <c r="T377" s="190"/>
      <c r="U377" s="190"/>
      <c r="V377" s="135" t="str">
        <f t="shared" si="582"/>
        <v>20</v>
      </c>
      <c r="W377" s="150" t="str">
        <f t="shared" si="583"/>
        <v>20</v>
      </c>
      <c r="X377" s="191"/>
      <c r="Y377" s="404"/>
      <c r="Z377" s="136" t="str">
        <f>IF(VLOOKUP(B377,'Pivot Table'!$B$5:$G$2000,5,FALSE)=1,"Yes","No")</f>
        <v>Yes</v>
      </c>
      <c r="AA377" s="136" t="str">
        <f>IF(VLOOKUP(B377,'Pivot Table'!$B$5:$G$2000,4,FALSE)=1,"Yes","No")</f>
        <v>No</v>
      </c>
      <c r="AB377" s="181" t="str">
        <f t="shared" si="584"/>
        <v>Yes</v>
      </c>
      <c r="AC377" s="181"/>
      <c r="AD377" s="181"/>
      <c r="AE377" s="127" t="s">
        <v>1127</v>
      </c>
      <c r="AF377" s="181"/>
      <c r="AG377" s="181" t="s">
        <v>713</v>
      </c>
      <c r="AH377" s="133" t="str">
        <f t="shared" si="585"/>
        <v>20</v>
      </c>
      <c r="AI377" s="151" t="str">
        <f t="shared" si="586"/>
        <v>20X</v>
      </c>
      <c r="AJ377" s="281">
        <v>41214</v>
      </c>
      <c r="AK377" s="650"/>
      <c r="AL377" s="634">
        <f t="shared" si="587"/>
        <v>1</v>
      </c>
      <c r="AM377" s="634">
        <f t="shared" si="588"/>
        <v>0</v>
      </c>
      <c r="AN377" s="635">
        <f t="shared" si="589"/>
        <v>1</v>
      </c>
      <c r="AO377" s="636">
        <f t="shared" si="868"/>
        <v>2</v>
      </c>
      <c r="AP377" s="634">
        <f t="shared" si="590"/>
        <v>1</v>
      </c>
      <c r="AQ377" s="634">
        <f t="shared" si="591"/>
        <v>0</v>
      </c>
      <c r="AR377" s="634">
        <f t="shared" si="592"/>
        <v>1</v>
      </c>
      <c r="AS377" s="637">
        <f t="shared" si="869"/>
        <v>2</v>
      </c>
      <c r="AT377" s="638" t="str">
        <f t="shared" si="870"/>
        <v>F</v>
      </c>
      <c r="AU377" s="634">
        <f t="shared" si="593"/>
        <v>0</v>
      </c>
      <c r="AV377" s="634">
        <f t="shared" si="673"/>
        <v>0</v>
      </c>
      <c r="AW377" s="675" t="s">
        <v>1127</v>
      </c>
      <c r="AX377" s="639" t="str">
        <f t="shared" si="674"/>
        <v>20Yes</v>
      </c>
      <c r="AY377" s="639" t="str">
        <f t="shared" si="675"/>
        <v>20No</v>
      </c>
      <c r="AZ377" s="639" t="str">
        <f t="shared" si="676"/>
        <v>20Yes</v>
      </c>
      <c r="BA377" s="634" t="str">
        <f t="shared" si="677"/>
        <v>20X</v>
      </c>
      <c r="BB377" s="634" t="str">
        <f t="shared" si="678"/>
        <v>20</v>
      </c>
      <c r="BC377" s="634" t="str">
        <f t="shared" si="679"/>
        <v>20X</v>
      </c>
      <c r="BD377" s="640" t="str">
        <f t="shared" si="535"/>
        <v xml:space="preserve"> </v>
      </c>
      <c r="BE377" s="640" t="str">
        <f t="shared" si="536"/>
        <v xml:space="preserve"> </v>
      </c>
      <c r="BF377" s="640" t="str">
        <f t="shared" si="537"/>
        <v xml:space="preserve"> </v>
      </c>
      <c r="BG377" s="640" t="str">
        <f t="shared" si="538"/>
        <v xml:space="preserve"> </v>
      </c>
      <c r="BH377" s="640" t="str">
        <f t="shared" si="539"/>
        <v xml:space="preserve"> </v>
      </c>
      <c r="BI377" s="677" t="str">
        <f t="shared" si="540"/>
        <v xml:space="preserve"> </v>
      </c>
      <c r="BJ377" s="640" t="str">
        <f t="shared" si="541"/>
        <v xml:space="preserve"> </v>
      </c>
      <c r="BK377" s="305" t="str">
        <f t="shared" si="542"/>
        <v xml:space="preserve"> </v>
      </c>
      <c r="BL377" s="523" t="str">
        <f t="shared" si="680"/>
        <v>F</v>
      </c>
      <c r="BM377" s="640" t="str">
        <f t="shared" si="543"/>
        <v xml:space="preserve"> </v>
      </c>
      <c r="BN377" s="640" t="str">
        <f t="shared" si="544"/>
        <v xml:space="preserve"> </v>
      </c>
      <c r="BO377" s="640" t="str">
        <f t="shared" si="545"/>
        <v xml:space="preserve"> </v>
      </c>
      <c r="BP377" s="640" t="str">
        <f t="shared" si="546"/>
        <v xml:space="preserve"> </v>
      </c>
      <c r="BQ377" s="640" t="str">
        <f t="shared" si="547"/>
        <v xml:space="preserve"> </v>
      </c>
      <c r="BR377" s="634">
        <f t="shared" si="548"/>
        <v>0</v>
      </c>
      <c r="BS377" s="728"/>
      <c r="BT377" s="640" t="str">
        <f t="shared" si="549"/>
        <v xml:space="preserve"> </v>
      </c>
    </row>
    <row r="378" spans="1:72" s="47" customFormat="1" ht="15" customHeight="1" x14ac:dyDescent="0.3">
      <c r="A378" s="43" t="s">
        <v>2</v>
      </c>
      <c r="B378" s="43" t="s">
        <v>337</v>
      </c>
      <c r="C378" s="134" t="str">
        <f>IF(VLOOKUP(B378,'Pivot Table'!$B$5:$G$2000,3,FALSE)=1,"Yes","No")</f>
        <v>Yes</v>
      </c>
      <c r="D378" s="170" t="str">
        <f t="shared" si="871"/>
        <v>Yes</v>
      </c>
      <c r="E378" s="170"/>
      <c r="F378" s="214">
        <v>39387</v>
      </c>
      <c r="G378" s="119" t="s">
        <v>1127</v>
      </c>
      <c r="H378" s="119" t="s">
        <v>1127</v>
      </c>
      <c r="I378" s="170"/>
      <c r="J378" s="170" t="s">
        <v>713</v>
      </c>
      <c r="K378" s="45" t="str">
        <f t="shared" si="579"/>
        <v>20</v>
      </c>
      <c r="L378" s="45" t="str">
        <f t="shared" si="580"/>
        <v>20X</v>
      </c>
      <c r="M378" s="106">
        <v>39569</v>
      </c>
      <c r="N378" s="252"/>
      <c r="O378" s="189" t="str">
        <f>IF(VLOOKUP(B378,'Pivot Table'!$B$5:$G$2000,2,FALSE)=1,"Yes","No")</f>
        <v>No</v>
      </c>
      <c r="P378" s="190" t="str">
        <f t="shared" si="581"/>
        <v xml:space="preserve"> </v>
      </c>
      <c r="Q378" s="190"/>
      <c r="R378" s="190"/>
      <c r="S378" s="191"/>
      <c r="T378" s="190"/>
      <c r="U378" s="190"/>
      <c r="V378" s="135" t="str">
        <f t="shared" si="582"/>
        <v>20</v>
      </c>
      <c r="W378" s="150" t="str">
        <f t="shared" si="583"/>
        <v>20</v>
      </c>
      <c r="X378" s="191"/>
      <c r="Y378" s="404"/>
      <c r="Z378" s="207" t="str">
        <f>IF(VLOOKUP(B378,'Pivot Table'!$B$5:$G$2000,5,FALSE)=1,"Yes","No")</f>
        <v>Yes</v>
      </c>
      <c r="AA378" s="136" t="str">
        <f>IF(VLOOKUP(B378,'Pivot Table'!$B$5:$G$2000,4,FALSE)=1,"Yes","No")</f>
        <v>No</v>
      </c>
      <c r="AB378" s="181" t="str">
        <f t="shared" si="584"/>
        <v>Yes</v>
      </c>
      <c r="AC378" s="181"/>
      <c r="AD378" s="181"/>
      <c r="AE378" s="127" t="s">
        <v>1127</v>
      </c>
      <c r="AF378" s="181"/>
      <c r="AG378" s="181" t="s">
        <v>713</v>
      </c>
      <c r="AH378" s="133" t="str">
        <f t="shared" si="585"/>
        <v>20</v>
      </c>
      <c r="AI378" s="151" t="str">
        <f t="shared" si="586"/>
        <v>20X</v>
      </c>
      <c r="AJ378" s="281">
        <v>39569</v>
      </c>
      <c r="AK378" s="650" t="s">
        <v>1015</v>
      </c>
      <c r="AL378" s="634">
        <f t="shared" si="587"/>
        <v>1</v>
      </c>
      <c r="AM378" s="634">
        <f t="shared" si="588"/>
        <v>0</v>
      </c>
      <c r="AN378" s="635">
        <f t="shared" si="589"/>
        <v>1</v>
      </c>
      <c r="AO378" s="636">
        <f t="shared" si="868"/>
        <v>2</v>
      </c>
      <c r="AP378" s="634">
        <f t="shared" si="590"/>
        <v>1</v>
      </c>
      <c r="AQ378" s="634">
        <f t="shared" si="591"/>
        <v>0</v>
      </c>
      <c r="AR378" s="634">
        <f t="shared" si="592"/>
        <v>1</v>
      </c>
      <c r="AS378" s="637">
        <f t="shared" si="869"/>
        <v>2</v>
      </c>
      <c r="AT378" s="638" t="str">
        <f t="shared" si="870"/>
        <v>F</v>
      </c>
      <c r="AU378" s="634">
        <f t="shared" si="593"/>
        <v>0</v>
      </c>
      <c r="AV378" s="634">
        <f t="shared" si="673"/>
        <v>0</v>
      </c>
      <c r="AW378" s="675" t="s">
        <v>1127</v>
      </c>
      <c r="AX378" s="639" t="str">
        <f t="shared" si="674"/>
        <v>20Yes</v>
      </c>
      <c r="AY378" s="639" t="str">
        <f t="shared" si="675"/>
        <v>20No</v>
      </c>
      <c r="AZ378" s="639" t="str">
        <f t="shared" si="676"/>
        <v>20Yes</v>
      </c>
      <c r="BA378" s="634" t="str">
        <f t="shared" si="677"/>
        <v>20X</v>
      </c>
      <c r="BB378" s="634" t="str">
        <f t="shared" si="678"/>
        <v>20</v>
      </c>
      <c r="BC378" s="634" t="str">
        <f t="shared" si="679"/>
        <v>20X</v>
      </c>
      <c r="BD378" s="640" t="str">
        <f t="shared" si="535"/>
        <v xml:space="preserve"> </v>
      </c>
      <c r="BE378" s="640" t="str">
        <f t="shared" si="536"/>
        <v xml:space="preserve"> </v>
      </c>
      <c r="BF378" s="640" t="str">
        <f t="shared" si="537"/>
        <v xml:space="preserve"> </v>
      </c>
      <c r="BG378" s="640" t="str">
        <f t="shared" si="538"/>
        <v xml:space="preserve"> </v>
      </c>
      <c r="BH378" s="640" t="str">
        <f t="shared" si="539"/>
        <v xml:space="preserve"> </v>
      </c>
      <c r="BI378" s="677" t="str">
        <f t="shared" si="540"/>
        <v xml:space="preserve"> </v>
      </c>
      <c r="BJ378" s="640" t="str">
        <f t="shared" si="541"/>
        <v xml:space="preserve"> </v>
      </c>
      <c r="BK378" s="305" t="str">
        <f t="shared" si="542"/>
        <v xml:space="preserve"> </v>
      </c>
      <c r="BL378" s="523" t="str">
        <f t="shared" si="680"/>
        <v>F</v>
      </c>
      <c r="BM378" s="640" t="str">
        <f t="shared" si="543"/>
        <v xml:space="preserve"> </v>
      </c>
      <c r="BN378" s="640" t="str">
        <f t="shared" si="544"/>
        <v xml:space="preserve"> </v>
      </c>
      <c r="BO378" s="640" t="str">
        <f t="shared" si="545"/>
        <v xml:space="preserve"> </v>
      </c>
      <c r="BP378" s="640" t="str">
        <f t="shared" si="546"/>
        <v xml:space="preserve"> </v>
      </c>
      <c r="BQ378" s="640" t="str">
        <f t="shared" si="547"/>
        <v xml:space="preserve"> </v>
      </c>
      <c r="BR378" s="634">
        <f t="shared" si="548"/>
        <v>0</v>
      </c>
      <c r="BS378" s="728"/>
      <c r="BT378" s="640" t="str">
        <f t="shared" si="549"/>
        <v xml:space="preserve"> </v>
      </c>
    </row>
    <row r="379" spans="1:72" s="47" customFormat="1" ht="15" customHeight="1" x14ac:dyDescent="0.3">
      <c r="A379" s="43" t="s">
        <v>2</v>
      </c>
      <c r="B379" s="123" t="s">
        <v>1904</v>
      </c>
      <c r="C379" s="134" t="str">
        <f>IF(VLOOKUP(B379,'Pivot Table'!$B$5:$G$2000,3,FALSE)=1,"Yes","No")</f>
        <v>Yes</v>
      </c>
      <c r="D379" s="170" t="str">
        <f t="shared" ref="D379" si="1033">IF(E379="X","In Progress",IF(J379="x","Yes"," "))</f>
        <v>Yes</v>
      </c>
      <c r="E379" s="170"/>
      <c r="F379" s="214"/>
      <c r="G379" s="119" t="s">
        <v>1127</v>
      </c>
      <c r="H379" s="119" t="s">
        <v>1127</v>
      </c>
      <c r="I379" s="170"/>
      <c r="J379" s="170" t="s">
        <v>713</v>
      </c>
      <c r="K379" s="45" t="str">
        <f t="shared" ref="K379" si="1034">A379&amp;E379</f>
        <v>20</v>
      </c>
      <c r="L379" s="45" t="str">
        <f t="shared" ref="L379" si="1035">A379&amp;J379</f>
        <v>20X</v>
      </c>
      <c r="M379" s="106">
        <v>42064</v>
      </c>
      <c r="N379" s="252" t="s">
        <v>1906</v>
      </c>
      <c r="O379" s="400" t="str">
        <f>IF(VLOOKUP(B379,'Pivot Table'!$B$5:$G$2000,2,FALSE)=1,"Yes","No")</f>
        <v>Yes</v>
      </c>
      <c r="P379" s="399" t="str">
        <f t="shared" ref="P379" si="1036">IF(Q379="X","In Progress",IF(U379="x","Yes"," "))</f>
        <v>Yes</v>
      </c>
      <c r="Q379" s="399"/>
      <c r="R379" s="399"/>
      <c r="S379" s="266" t="s">
        <v>1127</v>
      </c>
      <c r="T379" s="399"/>
      <c r="U379" s="399" t="s">
        <v>713</v>
      </c>
      <c r="V379" s="400" t="str">
        <f t="shared" ref="V379" si="1037">A379&amp;Q379</f>
        <v>20</v>
      </c>
      <c r="W379" s="401" t="str">
        <f t="shared" ref="W379" si="1038">A379&amp;U379</f>
        <v>20X</v>
      </c>
      <c r="X379" s="427">
        <v>42064</v>
      </c>
      <c r="Y379" s="406"/>
      <c r="Z379" s="207" t="str">
        <f>IF(VLOOKUP(B379,'Pivot Table'!$B$5:$G$2000,5,FALSE)=1,"Yes","No")</f>
        <v>Yes</v>
      </c>
      <c r="AA379" s="207" t="str">
        <f>IF(VLOOKUP(B379,'Pivot Table'!$B$5:$G$2000,4,FALSE)=1,"Yes","No")</f>
        <v>Yes</v>
      </c>
      <c r="AB379" s="185" t="str">
        <f t="shared" ref="AB379" si="1039">IF(AC379="X","In Progress",IF(AG379="x","Yes"," "))</f>
        <v>Yes</v>
      </c>
      <c r="AC379" s="185"/>
      <c r="AD379" s="185"/>
      <c r="AE379" s="273" t="s">
        <v>1127</v>
      </c>
      <c r="AF379" s="185"/>
      <c r="AG379" s="185" t="s">
        <v>713</v>
      </c>
      <c r="AH379" s="208" t="str">
        <f t="shared" ref="AH379" si="1040">A379&amp;AC379</f>
        <v>20</v>
      </c>
      <c r="AI379" s="209" t="str">
        <f t="shared" ref="AI379" si="1041">A379&amp;AG379</f>
        <v>20X</v>
      </c>
      <c r="AJ379" s="460">
        <v>42064</v>
      </c>
      <c r="AK379" s="652"/>
      <c r="AL379" s="634">
        <f t="shared" ref="AL379" si="1042">IF(C379="yes",1,0)</f>
        <v>1</v>
      </c>
      <c r="AM379" s="634">
        <f t="shared" ref="AM379" si="1043">IF(O379="yes",1,0)</f>
        <v>1</v>
      </c>
      <c r="AN379" s="635">
        <f t="shared" ref="AN379" si="1044">IF(Z379="yes",1,IF(AA379="yes",1,0))</f>
        <v>1</v>
      </c>
      <c r="AO379" s="636">
        <f t="shared" ref="AO379" si="1045">SUM(AL379:AN379)</f>
        <v>3</v>
      </c>
      <c r="AP379" s="634">
        <f t="shared" ref="AP379" si="1046">IF(J379="x",1,0)</f>
        <v>1</v>
      </c>
      <c r="AQ379" s="634">
        <f t="shared" ref="AQ379" si="1047">IF(U379="x",1,0)</f>
        <v>1</v>
      </c>
      <c r="AR379" s="634">
        <f t="shared" ref="AR379" si="1048">IF(AG379="x",1,0)</f>
        <v>1</v>
      </c>
      <c r="AS379" s="637">
        <f t="shared" ref="AS379" si="1049">SUM(AP379:AR379)</f>
        <v>3</v>
      </c>
      <c r="AT379" s="638" t="str">
        <f t="shared" ref="AT379" si="1050">IF(AO379=AS379,"F"," ")</f>
        <v>F</v>
      </c>
      <c r="AU379" s="634">
        <f t="shared" ref="AU379" si="1051">IF(E379="x",1,0)</f>
        <v>0</v>
      </c>
      <c r="AV379" s="634">
        <f t="shared" ref="AV379" si="1052">IF(Q379="x",1,0)</f>
        <v>0</v>
      </c>
      <c r="AW379" s="675" t="s">
        <v>1127</v>
      </c>
      <c r="AX379" s="639" t="str">
        <f t="shared" ref="AX379" si="1053">A379&amp;C379</f>
        <v>20Yes</v>
      </c>
      <c r="AY379" s="639" t="str">
        <f t="shared" ref="AY379" si="1054">A379&amp;O379</f>
        <v>20Yes</v>
      </c>
      <c r="AZ379" s="639" t="str">
        <f t="shared" ref="AZ379" si="1055">A379&amp;Z379</f>
        <v>20Yes</v>
      </c>
      <c r="BA379" s="634" t="str">
        <f t="shared" ref="BA379" si="1056">A379&amp;J379</f>
        <v>20X</v>
      </c>
      <c r="BB379" s="634" t="str">
        <f t="shared" ref="BB379" si="1057">A379&amp;U379</f>
        <v>20X</v>
      </c>
      <c r="BC379" s="634" t="str">
        <f t="shared" ref="BC379" si="1058">A379&amp;AG379</f>
        <v>20X</v>
      </c>
      <c r="BD379" s="640" t="str">
        <f t="shared" si="535"/>
        <v xml:space="preserve"> </v>
      </c>
      <c r="BE379" s="640" t="str">
        <f t="shared" si="536"/>
        <v xml:space="preserve"> </v>
      </c>
      <c r="BF379" s="640" t="str">
        <f t="shared" si="537"/>
        <v xml:space="preserve"> </v>
      </c>
      <c r="BG379" s="640" t="str">
        <f t="shared" si="538"/>
        <v xml:space="preserve"> </v>
      </c>
      <c r="BH379" s="640" t="str">
        <f t="shared" si="539"/>
        <v xml:space="preserve"> </v>
      </c>
      <c r="BI379" s="677" t="str">
        <f t="shared" si="540"/>
        <v xml:space="preserve"> </v>
      </c>
      <c r="BJ379" s="640" t="str">
        <f t="shared" si="541"/>
        <v xml:space="preserve"> </v>
      </c>
      <c r="BK379" s="305" t="str">
        <f t="shared" si="542"/>
        <v xml:space="preserve"> </v>
      </c>
      <c r="BL379" s="523" t="str">
        <f t="shared" si="680"/>
        <v>F</v>
      </c>
      <c r="BM379" s="640" t="str">
        <f t="shared" si="543"/>
        <v xml:space="preserve"> </v>
      </c>
      <c r="BN379" s="640" t="str">
        <f t="shared" si="544"/>
        <v xml:space="preserve"> </v>
      </c>
      <c r="BO379" s="640" t="str">
        <f t="shared" si="545"/>
        <v xml:space="preserve"> </v>
      </c>
      <c r="BP379" s="640" t="str">
        <f t="shared" si="546"/>
        <v xml:space="preserve"> </v>
      </c>
      <c r="BQ379" s="640" t="str">
        <f t="shared" si="547"/>
        <v xml:space="preserve"> </v>
      </c>
      <c r="BR379" s="634">
        <f t="shared" si="548"/>
        <v>0</v>
      </c>
      <c r="BS379" s="728"/>
      <c r="BT379" s="640" t="str">
        <f t="shared" si="549"/>
        <v xml:space="preserve"> </v>
      </c>
    </row>
    <row r="380" spans="1:72" s="47" customFormat="1" ht="15" customHeight="1" x14ac:dyDescent="0.3">
      <c r="A380" s="43" t="s">
        <v>2</v>
      </c>
      <c r="B380" s="123" t="s">
        <v>1905</v>
      </c>
      <c r="C380" s="134" t="str">
        <f>IF(VLOOKUP(B380,'Pivot Table'!$B$5:$G$2000,3,FALSE)=1,"Yes","No")</f>
        <v>Yes</v>
      </c>
      <c r="D380" s="170" t="str">
        <f t="shared" ref="D380" si="1059">IF(E380="X","In Progress",IF(J380="x","Yes"," "))</f>
        <v>Yes</v>
      </c>
      <c r="E380" s="170"/>
      <c r="F380" s="214"/>
      <c r="G380" s="119" t="s">
        <v>1127</v>
      </c>
      <c r="H380" s="119" t="s">
        <v>1127</v>
      </c>
      <c r="I380" s="170"/>
      <c r="J380" s="170" t="s">
        <v>713</v>
      </c>
      <c r="K380" s="45" t="str">
        <f t="shared" ref="K380" si="1060">A380&amp;E380</f>
        <v>20</v>
      </c>
      <c r="L380" s="45" t="str">
        <f t="shared" ref="L380" si="1061">A380&amp;J380</f>
        <v>20X</v>
      </c>
      <c r="M380" s="106">
        <v>42064</v>
      </c>
      <c r="N380" s="252" t="s">
        <v>1906</v>
      </c>
      <c r="O380" s="400" t="str">
        <f>IF(VLOOKUP(B380,'Pivot Table'!$B$5:$G$2000,2,FALSE)=1,"Yes","No")</f>
        <v>Yes</v>
      </c>
      <c r="P380" s="399" t="str">
        <f t="shared" ref="P380" si="1062">IF(Q380="X","In Progress",IF(U380="x","Yes"," "))</f>
        <v>Yes</v>
      </c>
      <c r="Q380" s="399"/>
      <c r="R380" s="399"/>
      <c r="S380" s="266" t="s">
        <v>1127</v>
      </c>
      <c r="T380" s="399"/>
      <c r="U380" s="399" t="s">
        <v>713</v>
      </c>
      <c r="V380" s="400" t="str">
        <f t="shared" ref="V380" si="1063">A380&amp;Q380</f>
        <v>20</v>
      </c>
      <c r="W380" s="401" t="str">
        <f t="shared" ref="W380" si="1064">A380&amp;U380</f>
        <v>20X</v>
      </c>
      <c r="X380" s="427">
        <v>42064</v>
      </c>
      <c r="Y380" s="406"/>
      <c r="Z380" s="207" t="str">
        <f>IF(VLOOKUP(B380,'Pivot Table'!$B$5:$G$2000,5,FALSE)=1,"Yes","No")</f>
        <v>Yes</v>
      </c>
      <c r="AA380" s="207" t="str">
        <f>IF(VLOOKUP(B380,'Pivot Table'!$B$5:$G$2000,4,FALSE)=1,"Yes","No")</f>
        <v>Yes</v>
      </c>
      <c r="AB380" s="185" t="str">
        <f t="shared" ref="AB380" si="1065">IF(AC380="X","In Progress",IF(AG380="x","Yes"," "))</f>
        <v>Yes</v>
      </c>
      <c r="AC380" s="185"/>
      <c r="AD380" s="185"/>
      <c r="AE380" s="273" t="s">
        <v>1127</v>
      </c>
      <c r="AF380" s="185"/>
      <c r="AG380" s="185" t="s">
        <v>713</v>
      </c>
      <c r="AH380" s="208" t="str">
        <f t="shared" ref="AH380" si="1066">A380&amp;AC380</f>
        <v>20</v>
      </c>
      <c r="AI380" s="209" t="str">
        <f t="shared" ref="AI380" si="1067">A380&amp;AG380</f>
        <v>20X</v>
      </c>
      <c r="AJ380" s="460">
        <v>42064</v>
      </c>
      <c r="AK380" s="652"/>
      <c r="AL380" s="634">
        <f t="shared" ref="AL380" si="1068">IF(C380="yes",1,0)</f>
        <v>1</v>
      </c>
      <c r="AM380" s="634">
        <f t="shared" ref="AM380" si="1069">IF(O380="yes",1,0)</f>
        <v>1</v>
      </c>
      <c r="AN380" s="635">
        <f t="shared" ref="AN380" si="1070">IF(Z380="yes",1,IF(AA380="yes",1,0))</f>
        <v>1</v>
      </c>
      <c r="AO380" s="636">
        <f t="shared" ref="AO380" si="1071">SUM(AL380:AN380)</f>
        <v>3</v>
      </c>
      <c r="AP380" s="634">
        <f t="shared" ref="AP380" si="1072">IF(J380="x",1,0)</f>
        <v>1</v>
      </c>
      <c r="AQ380" s="634">
        <f t="shared" ref="AQ380" si="1073">IF(U380="x",1,0)</f>
        <v>1</v>
      </c>
      <c r="AR380" s="634">
        <f t="shared" ref="AR380" si="1074">IF(AG380="x",1,0)</f>
        <v>1</v>
      </c>
      <c r="AS380" s="637">
        <f t="shared" ref="AS380" si="1075">SUM(AP380:AR380)</f>
        <v>3</v>
      </c>
      <c r="AT380" s="638" t="str">
        <f t="shared" ref="AT380" si="1076">IF(AO380=AS380,"F"," ")</f>
        <v>F</v>
      </c>
      <c r="AU380" s="634">
        <f t="shared" ref="AU380" si="1077">IF(E380="x",1,0)</f>
        <v>0</v>
      </c>
      <c r="AV380" s="634">
        <f t="shared" ref="AV380" si="1078">IF(Q380="x",1,0)</f>
        <v>0</v>
      </c>
      <c r="AW380" s="675" t="s">
        <v>1127</v>
      </c>
      <c r="AX380" s="639" t="str">
        <f t="shared" ref="AX380" si="1079">A380&amp;C380</f>
        <v>20Yes</v>
      </c>
      <c r="AY380" s="639" t="str">
        <f t="shared" ref="AY380" si="1080">A380&amp;O380</f>
        <v>20Yes</v>
      </c>
      <c r="AZ380" s="639" t="str">
        <f t="shared" ref="AZ380" si="1081">A380&amp;Z380</f>
        <v>20Yes</v>
      </c>
      <c r="BA380" s="634" t="str">
        <f t="shared" ref="BA380" si="1082">A380&amp;J380</f>
        <v>20X</v>
      </c>
      <c r="BB380" s="634" t="str">
        <f t="shared" ref="BB380" si="1083">A380&amp;U380</f>
        <v>20X</v>
      </c>
      <c r="BC380" s="634" t="str">
        <f t="shared" ref="BC380" si="1084">A380&amp;AG380</f>
        <v>20X</v>
      </c>
      <c r="BD380" s="640" t="str">
        <f t="shared" si="535"/>
        <v xml:space="preserve"> </v>
      </c>
      <c r="BE380" s="640" t="str">
        <f t="shared" si="536"/>
        <v xml:space="preserve"> </v>
      </c>
      <c r="BF380" s="640" t="str">
        <f t="shared" si="537"/>
        <v xml:space="preserve"> </v>
      </c>
      <c r="BG380" s="640" t="str">
        <f t="shared" si="538"/>
        <v xml:space="preserve"> </v>
      </c>
      <c r="BH380" s="640" t="str">
        <f t="shared" si="539"/>
        <v xml:space="preserve"> </v>
      </c>
      <c r="BI380" s="677" t="str">
        <f t="shared" si="540"/>
        <v xml:space="preserve"> </v>
      </c>
      <c r="BJ380" s="640" t="str">
        <f t="shared" si="541"/>
        <v xml:space="preserve"> </v>
      </c>
      <c r="BK380" s="305" t="str">
        <f t="shared" si="542"/>
        <v xml:space="preserve"> </v>
      </c>
      <c r="BL380" s="523" t="str">
        <f t="shared" si="680"/>
        <v>F</v>
      </c>
      <c r="BM380" s="640" t="str">
        <f t="shared" si="543"/>
        <v xml:space="preserve"> </v>
      </c>
      <c r="BN380" s="640" t="str">
        <f t="shared" si="544"/>
        <v xml:space="preserve"> </v>
      </c>
      <c r="BO380" s="640" t="str">
        <f t="shared" si="545"/>
        <v xml:space="preserve"> </v>
      </c>
      <c r="BP380" s="640" t="str">
        <f t="shared" si="546"/>
        <v xml:space="preserve"> </v>
      </c>
      <c r="BQ380" s="640" t="str">
        <f t="shared" si="547"/>
        <v xml:space="preserve"> </v>
      </c>
      <c r="BR380" s="634">
        <f t="shared" si="548"/>
        <v>0</v>
      </c>
      <c r="BS380" s="728"/>
      <c r="BT380" s="640" t="str">
        <f t="shared" si="549"/>
        <v xml:space="preserve"> </v>
      </c>
    </row>
    <row r="381" spans="1:72" s="47" customFormat="1" ht="15" customHeight="1" x14ac:dyDescent="0.3">
      <c r="A381" s="43" t="s">
        <v>2</v>
      </c>
      <c r="B381" s="123" t="s">
        <v>338</v>
      </c>
      <c r="C381" s="134" t="str">
        <f>IF(VLOOKUP(B381,'Pivot Table'!$B$5:$G$2000,3,FALSE)=1,"Yes","No")</f>
        <v>Yes</v>
      </c>
      <c r="D381" s="170" t="str">
        <f t="shared" si="871"/>
        <v>Yes</v>
      </c>
      <c r="E381" s="170"/>
      <c r="F381" s="214">
        <v>41699</v>
      </c>
      <c r="G381" s="118" t="s">
        <v>1127</v>
      </c>
      <c r="H381" s="118" t="s">
        <v>1127</v>
      </c>
      <c r="I381" s="214"/>
      <c r="J381" s="170" t="s">
        <v>713</v>
      </c>
      <c r="K381" s="45" t="str">
        <f t="shared" si="579"/>
        <v>20</v>
      </c>
      <c r="L381" s="45" t="str">
        <f t="shared" si="580"/>
        <v>20X</v>
      </c>
      <c r="M381" s="214">
        <v>41730</v>
      </c>
      <c r="N381" s="186" t="s">
        <v>1149</v>
      </c>
      <c r="O381" s="135" t="str">
        <f>IF(VLOOKUP(B381,'Pivot Table'!$B$5:$G$2000,2,FALSE)=1,"Yes","No")</f>
        <v>Yes</v>
      </c>
      <c r="P381" s="177" t="str">
        <f t="shared" si="581"/>
        <v>Yes</v>
      </c>
      <c r="Q381" s="177"/>
      <c r="R381" s="107">
        <v>41699</v>
      </c>
      <c r="S381" s="46" t="s">
        <v>1127</v>
      </c>
      <c r="T381" s="107"/>
      <c r="U381" s="177" t="s">
        <v>713</v>
      </c>
      <c r="V381" s="135" t="str">
        <f t="shared" si="582"/>
        <v>20</v>
      </c>
      <c r="W381" s="150" t="str">
        <f t="shared" si="583"/>
        <v>20X</v>
      </c>
      <c r="X381" s="107">
        <v>41730</v>
      </c>
      <c r="Y381" s="219" t="s">
        <v>1148</v>
      </c>
      <c r="Z381" s="136" t="str">
        <f>IF(VLOOKUP(B381,'Pivot Table'!$B$5:$G$2000,5,FALSE)=1,"Yes","No")</f>
        <v>Yes</v>
      </c>
      <c r="AA381" s="136" t="str">
        <f>IF(VLOOKUP(B381,'Pivot Table'!$B$5:$G$2000,4,FALSE)=1,"Yes","No")</f>
        <v>No</v>
      </c>
      <c r="AB381" s="181" t="str">
        <f t="shared" si="584"/>
        <v>Yes</v>
      </c>
      <c r="AC381" s="181"/>
      <c r="AD381" s="181"/>
      <c r="AE381" s="241" t="s">
        <v>1127</v>
      </c>
      <c r="AF381" s="127"/>
      <c r="AG381" s="181" t="s">
        <v>713</v>
      </c>
      <c r="AH381" s="133" t="str">
        <f t="shared" si="585"/>
        <v>20</v>
      </c>
      <c r="AI381" s="151" t="str">
        <f t="shared" si="586"/>
        <v>20X</v>
      </c>
      <c r="AJ381" s="362">
        <v>41974</v>
      </c>
      <c r="AK381" s="187" t="s">
        <v>1019</v>
      </c>
      <c r="AL381" s="634">
        <f t="shared" si="587"/>
        <v>1</v>
      </c>
      <c r="AM381" s="634">
        <f t="shared" si="588"/>
        <v>1</v>
      </c>
      <c r="AN381" s="635">
        <f t="shared" si="589"/>
        <v>1</v>
      </c>
      <c r="AO381" s="636">
        <f t="shared" si="868"/>
        <v>3</v>
      </c>
      <c r="AP381" s="634">
        <f t="shared" si="590"/>
        <v>1</v>
      </c>
      <c r="AQ381" s="634">
        <f t="shared" si="591"/>
        <v>1</v>
      </c>
      <c r="AR381" s="634">
        <f t="shared" si="592"/>
        <v>1</v>
      </c>
      <c r="AS381" s="637">
        <f t="shared" si="869"/>
        <v>3</v>
      </c>
      <c r="AT381" s="638" t="str">
        <f t="shared" si="870"/>
        <v>F</v>
      </c>
      <c r="AU381" s="634">
        <f t="shared" si="593"/>
        <v>0</v>
      </c>
      <c r="AV381" s="634">
        <f t="shared" si="673"/>
        <v>0</v>
      </c>
      <c r="AW381" s="675" t="s">
        <v>1127</v>
      </c>
      <c r="AX381" s="639" t="str">
        <f t="shared" si="674"/>
        <v>20Yes</v>
      </c>
      <c r="AY381" s="639" t="str">
        <f t="shared" si="675"/>
        <v>20Yes</v>
      </c>
      <c r="AZ381" s="639" t="str">
        <f t="shared" si="676"/>
        <v>20Yes</v>
      </c>
      <c r="BA381" s="634" t="str">
        <f t="shared" si="677"/>
        <v>20X</v>
      </c>
      <c r="BB381" s="634" t="str">
        <f t="shared" si="678"/>
        <v>20X</v>
      </c>
      <c r="BC381" s="634" t="str">
        <f t="shared" si="679"/>
        <v>20X</v>
      </c>
      <c r="BD381" s="640" t="str">
        <f t="shared" si="535"/>
        <v xml:space="preserve"> </v>
      </c>
      <c r="BE381" s="640" t="str">
        <f t="shared" si="536"/>
        <v xml:space="preserve"> </v>
      </c>
      <c r="BF381" s="640" t="str">
        <f t="shared" si="537"/>
        <v xml:space="preserve"> </v>
      </c>
      <c r="BG381" s="640" t="str">
        <f t="shared" si="538"/>
        <v xml:space="preserve"> </v>
      </c>
      <c r="BH381" s="640" t="str">
        <f t="shared" si="539"/>
        <v xml:space="preserve"> </v>
      </c>
      <c r="BI381" s="677" t="str">
        <f t="shared" si="540"/>
        <v xml:space="preserve"> </v>
      </c>
      <c r="BJ381" s="640" t="str">
        <f t="shared" si="541"/>
        <v xml:space="preserve"> </v>
      </c>
      <c r="BK381" s="305" t="str">
        <f t="shared" si="542"/>
        <v xml:space="preserve"> </v>
      </c>
      <c r="BL381" s="523" t="str">
        <f t="shared" si="680"/>
        <v>F</v>
      </c>
      <c r="BM381" s="640" t="str">
        <f t="shared" si="543"/>
        <v xml:space="preserve"> </v>
      </c>
      <c r="BN381" s="640" t="str">
        <f t="shared" si="544"/>
        <v xml:space="preserve"> </v>
      </c>
      <c r="BO381" s="640" t="str">
        <f t="shared" si="545"/>
        <v xml:space="preserve"> </v>
      </c>
      <c r="BP381" s="640" t="str">
        <f t="shared" si="546"/>
        <v xml:space="preserve"> </v>
      </c>
      <c r="BQ381" s="640" t="str">
        <f t="shared" si="547"/>
        <v xml:space="preserve"> </v>
      </c>
      <c r="BR381" s="634">
        <f t="shared" si="548"/>
        <v>0</v>
      </c>
      <c r="BS381" s="728"/>
      <c r="BT381" s="640" t="str">
        <f t="shared" si="549"/>
        <v xml:space="preserve"> </v>
      </c>
    </row>
    <row r="382" spans="1:72" s="47" customFormat="1" ht="15" customHeight="1" x14ac:dyDescent="0.3">
      <c r="A382" s="43" t="s">
        <v>2</v>
      </c>
      <c r="B382" s="123" t="s">
        <v>339</v>
      </c>
      <c r="C382" s="134" t="str">
        <f>IF(VLOOKUP(B382,'Pivot Table'!$B$5:$G$2000,3,FALSE)=1,"Yes","No")</f>
        <v>Yes</v>
      </c>
      <c r="D382" s="170" t="str">
        <f t="shared" si="871"/>
        <v>Yes</v>
      </c>
      <c r="E382" s="170"/>
      <c r="F382" s="214">
        <v>41456</v>
      </c>
      <c r="G382" s="119" t="s">
        <v>1127</v>
      </c>
      <c r="H382" s="119" t="s">
        <v>1127</v>
      </c>
      <c r="I382" s="170"/>
      <c r="J382" s="170" t="s">
        <v>713</v>
      </c>
      <c r="K382" s="45" t="str">
        <f t="shared" si="579"/>
        <v>20</v>
      </c>
      <c r="L382" s="45" t="str">
        <f t="shared" si="580"/>
        <v>20X</v>
      </c>
      <c r="M382" s="106">
        <v>41518</v>
      </c>
      <c r="N382" s="252"/>
      <c r="O382" s="135" t="str">
        <f>IF(VLOOKUP(B382,'Pivot Table'!$B$5:$G$2000,2,FALSE)=1,"Yes","No")</f>
        <v>Yes</v>
      </c>
      <c r="P382" s="177" t="str">
        <f t="shared" si="581"/>
        <v>Yes</v>
      </c>
      <c r="Q382" s="177"/>
      <c r="R382" s="107">
        <v>41456</v>
      </c>
      <c r="S382" s="107" t="s">
        <v>1127</v>
      </c>
      <c r="T382" s="177"/>
      <c r="U382" s="177" t="s">
        <v>713</v>
      </c>
      <c r="V382" s="135" t="str">
        <f t="shared" si="582"/>
        <v>20</v>
      </c>
      <c r="W382" s="150" t="str">
        <f t="shared" si="583"/>
        <v>20X</v>
      </c>
      <c r="X382" s="107">
        <v>41518</v>
      </c>
      <c r="Y382" s="219"/>
      <c r="Z382" s="136" t="str">
        <f>IF(VLOOKUP(B382,'Pivot Table'!$B$5:$G$2000,5,FALSE)=1,"Yes","No")</f>
        <v>Yes</v>
      </c>
      <c r="AA382" s="136" t="str">
        <f>IF(VLOOKUP(B382,'Pivot Table'!$B$5:$G$2000,4,FALSE)=1,"Yes","No")</f>
        <v>No</v>
      </c>
      <c r="AB382" s="181" t="str">
        <f t="shared" si="584"/>
        <v>Yes</v>
      </c>
      <c r="AC382" s="181"/>
      <c r="AD382" s="181"/>
      <c r="AE382" s="241" t="s">
        <v>1127</v>
      </c>
      <c r="AF382" s="362"/>
      <c r="AG382" s="181" t="s">
        <v>713</v>
      </c>
      <c r="AH382" s="133" t="str">
        <f t="shared" si="585"/>
        <v>20</v>
      </c>
      <c r="AI382" s="151" t="str">
        <f t="shared" si="586"/>
        <v>20X</v>
      </c>
      <c r="AJ382" s="362">
        <v>41974</v>
      </c>
      <c r="AK382" s="187" t="s">
        <v>1019</v>
      </c>
      <c r="AL382" s="634">
        <f t="shared" si="587"/>
        <v>1</v>
      </c>
      <c r="AM382" s="634">
        <f t="shared" si="588"/>
        <v>1</v>
      </c>
      <c r="AN382" s="635">
        <f t="shared" si="589"/>
        <v>1</v>
      </c>
      <c r="AO382" s="636">
        <f t="shared" si="868"/>
        <v>3</v>
      </c>
      <c r="AP382" s="634">
        <f t="shared" si="590"/>
        <v>1</v>
      </c>
      <c r="AQ382" s="634">
        <f t="shared" si="591"/>
        <v>1</v>
      </c>
      <c r="AR382" s="634">
        <f t="shared" si="592"/>
        <v>1</v>
      </c>
      <c r="AS382" s="637">
        <f t="shared" si="869"/>
        <v>3</v>
      </c>
      <c r="AT382" s="638" t="str">
        <f t="shared" si="870"/>
        <v>F</v>
      </c>
      <c r="AU382" s="634">
        <f t="shared" si="593"/>
        <v>0</v>
      </c>
      <c r="AV382" s="634">
        <f t="shared" si="673"/>
        <v>0</v>
      </c>
      <c r="AW382" s="675" t="s">
        <v>1127</v>
      </c>
      <c r="AX382" s="639" t="str">
        <f t="shared" si="674"/>
        <v>20Yes</v>
      </c>
      <c r="AY382" s="639" t="str">
        <f t="shared" si="675"/>
        <v>20Yes</v>
      </c>
      <c r="AZ382" s="639" t="str">
        <f t="shared" si="676"/>
        <v>20Yes</v>
      </c>
      <c r="BA382" s="634" t="str">
        <f t="shared" si="677"/>
        <v>20X</v>
      </c>
      <c r="BB382" s="634" t="str">
        <f t="shared" si="678"/>
        <v>20X</v>
      </c>
      <c r="BC382" s="634" t="str">
        <f t="shared" si="679"/>
        <v>20X</v>
      </c>
      <c r="BD382" s="640" t="str">
        <f t="shared" si="535"/>
        <v xml:space="preserve"> </v>
      </c>
      <c r="BE382" s="640" t="str">
        <f t="shared" si="536"/>
        <v xml:space="preserve"> </v>
      </c>
      <c r="BF382" s="640" t="str">
        <f t="shared" si="537"/>
        <v xml:space="preserve"> </v>
      </c>
      <c r="BG382" s="640" t="str">
        <f t="shared" si="538"/>
        <v xml:space="preserve"> </v>
      </c>
      <c r="BH382" s="640" t="str">
        <f t="shared" si="539"/>
        <v xml:space="preserve"> </v>
      </c>
      <c r="BI382" s="677" t="str">
        <f t="shared" si="540"/>
        <v xml:space="preserve"> </v>
      </c>
      <c r="BJ382" s="640" t="str">
        <f t="shared" si="541"/>
        <v xml:space="preserve"> </v>
      </c>
      <c r="BK382" s="305" t="str">
        <f t="shared" si="542"/>
        <v xml:space="preserve"> </v>
      </c>
      <c r="BL382" s="523" t="str">
        <f t="shared" si="680"/>
        <v>F</v>
      </c>
      <c r="BM382" s="640" t="str">
        <f t="shared" si="543"/>
        <v xml:space="preserve"> </v>
      </c>
      <c r="BN382" s="640" t="str">
        <f t="shared" si="544"/>
        <v xml:space="preserve"> </v>
      </c>
      <c r="BO382" s="640" t="str">
        <f t="shared" si="545"/>
        <v xml:space="preserve"> </v>
      </c>
      <c r="BP382" s="640" t="str">
        <f t="shared" si="546"/>
        <v xml:space="preserve"> </v>
      </c>
      <c r="BQ382" s="640" t="str">
        <f t="shared" si="547"/>
        <v xml:space="preserve"> </v>
      </c>
      <c r="BR382" s="634">
        <f t="shared" si="548"/>
        <v>0</v>
      </c>
      <c r="BS382" s="728"/>
      <c r="BT382" s="640" t="str">
        <f t="shared" si="549"/>
        <v xml:space="preserve"> </v>
      </c>
    </row>
    <row r="383" spans="1:72" s="47" customFormat="1" ht="15" customHeight="1" x14ac:dyDescent="0.3">
      <c r="A383" s="43" t="s">
        <v>2</v>
      </c>
      <c r="B383" s="123" t="s">
        <v>340</v>
      </c>
      <c r="C383" s="134" t="str">
        <f>IF(VLOOKUP(B383,'Pivot Table'!$B$5:$G$2000,3,FALSE)=1,"Yes","No")</f>
        <v>Yes</v>
      </c>
      <c r="D383" s="170" t="str">
        <f t="shared" si="871"/>
        <v>Yes</v>
      </c>
      <c r="E383" s="170"/>
      <c r="F383" s="214">
        <v>41760</v>
      </c>
      <c r="G383" s="118" t="s">
        <v>1127</v>
      </c>
      <c r="H383" s="44" t="s">
        <v>1127</v>
      </c>
      <c r="I383" s="214"/>
      <c r="J383" s="170" t="s">
        <v>713</v>
      </c>
      <c r="K383" s="45" t="str">
        <f t="shared" si="579"/>
        <v>20</v>
      </c>
      <c r="L383" s="45" t="str">
        <f t="shared" si="580"/>
        <v>20X</v>
      </c>
      <c r="M383" s="106">
        <v>41852</v>
      </c>
      <c r="N383" s="186"/>
      <c r="O383" s="189" t="str">
        <f>IF(VLOOKUP(B383,'Pivot Table'!$B$5:$G$2000,2,FALSE)=1,"Yes","No")</f>
        <v>No</v>
      </c>
      <c r="P383" s="190" t="str">
        <f t="shared" si="581"/>
        <v xml:space="preserve"> </v>
      </c>
      <c r="Q383" s="190"/>
      <c r="R383" s="190"/>
      <c r="S383" s="191"/>
      <c r="T383" s="190"/>
      <c r="U383" s="190"/>
      <c r="V383" s="135" t="str">
        <f t="shared" si="582"/>
        <v>20</v>
      </c>
      <c r="W383" s="150" t="str">
        <f t="shared" si="583"/>
        <v>20</v>
      </c>
      <c r="X383" s="191"/>
      <c r="Y383" s="404"/>
      <c r="Z383" s="136" t="str">
        <f>IF(VLOOKUP(B383,'Pivot Table'!$B$5:$G$2000,5,FALSE)=1,"Yes","No")</f>
        <v>Yes</v>
      </c>
      <c r="AA383" s="136" t="str">
        <f>IF(VLOOKUP(B383,'Pivot Table'!$B$5:$G$2000,4,FALSE)=1,"Yes","No")</f>
        <v>No</v>
      </c>
      <c r="AB383" s="181" t="str">
        <f t="shared" si="584"/>
        <v>Yes</v>
      </c>
      <c r="AC383" s="181"/>
      <c r="AD383" s="181"/>
      <c r="AE383" s="241" t="s">
        <v>1127</v>
      </c>
      <c r="AF383" s="362"/>
      <c r="AG383" s="181" t="s">
        <v>713</v>
      </c>
      <c r="AH383" s="133" t="str">
        <f t="shared" si="585"/>
        <v>20</v>
      </c>
      <c r="AI383" s="151" t="str">
        <f t="shared" si="586"/>
        <v>20X</v>
      </c>
      <c r="AJ383" s="281">
        <v>41883</v>
      </c>
      <c r="AK383" s="187" t="s">
        <v>1019</v>
      </c>
      <c r="AL383" s="634">
        <f t="shared" si="587"/>
        <v>1</v>
      </c>
      <c r="AM383" s="634">
        <f t="shared" si="588"/>
        <v>0</v>
      </c>
      <c r="AN383" s="635">
        <f t="shared" si="589"/>
        <v>1</v>
      </c>
      <c r="AO383" s="636">
        <f t="shared" si="868"/>
        <v>2</v>
      </c>
      <c r="AP383" s="634">
        <f t="shared" si="590"/>
        <v>1</v>
      </c>
      <c r="AQ383" s="634">
        <f t="shared" si="591"/>
        <v>0</v>
      </c>
      <c r="AR383" s="634">
        <f t="shared" si="592"/>
        <v>1</v>
      </c>
      <c r="AS383" s="637">
        <f t="shared" si="869"/>
        <v>2</v>
      </c>
      <c r="AT383" s="638" t="str">
        <f t="shared" si="870"/>
        <v>F</v>
      </c>
      <c r="AU383" s="634">
        <f t="shared" si="593"/>
        <v>0</v>
      </c>
      <c r="AV383" s="634">
        <f t="shared" si="673"/>
        <v>0</v>
      </c>
      <c r="AW383" s="675" t="s">
        <v>1127</v>
      </c>
      <c r="AX383" s="639" t="str">
        <f t="shared" si="674"/>
        <v>20Yes</v>
      </c>
      <c r="AY383" s="639" t="str">
        <f t="shared" si="675"/>
        <v>20No</v>
      </c>
      <c r="AZ383" s="639" t="str">
        <f t="shared" si="676"/>
        <v>20Yes</v>
      </c>
      <c r="BA383" s="634" t="str">
        <f t="shared" si="677"/>
        <v>20X</v>
      </c>
      <c r="BB383" s="634" t="str">
        <f t="shared" si="678"/>
        <v>20</v>
      </c>
      <c r="BC383" s="634" t="str">
        <f t="shared" si="679"/>
        <v>20X</v>
      </c>
      <c r="BD383" s="640" t="str">
        <f t="shared" si="535"/>
        <v xml:space="preserve"> </v>
      </c>
      <c r="BE383" s="640" t="str">
        <f t="shared" si="536"/>
        <v xml:space="preserve"> </v>
      </c>
      <c r="BF383" s="640" t="str">
        <f t="shared" si="537"/>
        <v xml:space="preserve"> </v>
      </c>
      <c r="BG383" s="640" t="str">
        <f t="shared" si="538"/>
        <v xml:space="preserve"> </v>
      </c>
      <c r="BH383" s="640" t="str">
        <f t="shared" si="539"/>
        <v xml:space="preserve"> </v>
      </c>
      <c r="BI383" s="677" t="str">
        <f t="shared" si="540"/>
        <v xml:space="preserve"> </v>
      </c>
      <c r="BJ383" s="640" t="str">
        <f t="shared" si="541"/>
        <v xml:space="preserve"> </v>
      </c>
      <c r="BK383" s="305" t="str">
        <f t="shared" si="542"/>
        <v xml:space="preserve"> </v>
      </c>
      <c r="BL383" s="523" t="str">
        <f t="shared" si="680"/>
        <v>F</v>
      </c>
      <c r="BM383" s="640" t="str">
        <f t="shared" si="543"/>
        <v xml:space="preserve"> </v>
      </c>
      <c r="BN383" s="640" t="str">
        <f t="shared" si="544"/>
        <v xml:space="preserve"> </v>
      </c>
      <c r="BO383" s="640" t="str">
        <f t="shared" si="545"/>
        <v xml:space="preserve"> </v>
      </c>
      <c r="BP383" s="640" t="str">
        <f t="shared" si="546"/>
        <v xml:space="preserve"> </v>
      </c>
      <c r="BQ383" s="640" t="str">
        <f t="shared" si="547"/>
        <v xml:space="preserve"> </v>
      </c>
      <c r="BR383" s="634">
        <f t="shared" si="548"/>
        <v>0</v>
      </c>
      <c r="BS383" s="728"/>
      <c r="BT383" s="640" t="str">
        <f t="shared" si="549"/>
        <v xml:space="preserve"> </v>
      </c>
    </row>
    <row r="384" spans="1:72" s="47" customFormat="1" ht="15" customHeight="1" x14ac:dyDescent="0.3">
      <c r="A384" s="43" t="s">
        <v>2</v>
      </c>
      <c r="B384" s="123" t="s">
        <v>341</v>
      </c>
      <c r="C384" s="134" t="str">
        <f>IF(VLOOKUP(B384,'Pivot Table'!$B$5:$G$2000,3,FALSE)=1,"Yes","No")</f>
        <v>Yes</v>
      </c>
      <c r="D384" s="170" t="str">
        <f t="shared" si="871"/>
        <v>Yes</v>
      </c>
      <c r="E384" s="170"/>
      <c r="F384" s="214">
        <v>40087</v>
      </c>
      <c r="G384" s="119" t="s">
        <v>1127</v>
      </c>
      <c r="H384" s="119" t="s">
        <v>1127</v>
      </c>
      <c r="I384" s="170"/>
      <c r="J384" s="170" t="s">
        <v>713</v>
      </c>
      <c r="K384" s="45" t="str">
        <f t="shared" si="579"/>
        <v>20</v>
      </c>
      <c r="L384" s="45" t="str">
        <f t="shared" si="580"/>
        <v>20X</v>
      </c>
      <c r="M384" s="106">
        <v>40664</v>
      </c>
      <c r="N384" s="252"/>
      <c r="O384" s="135" t="str">
        <f>IF(VLOOKUP(B384,'Pivot Table'!$B$5:$G$2000,2,FALSE)=1,"Yes","No")</f>
        <v>Yes</v>
      </c>
      <c r="P384" s="177" t="str">
        <f t="shared" si="581"/>
        <v>In Progress</v>
      </c>
      <c r="Q384" s="177" t="s">
        <v>713</v>
      </c>
      <c r="R384" s="107"/>
      <c r="S384" s="46" t="s">
        <v>1127</v>
      </c>
      <c r="T384" s="107">
        <v>42614</v>
      </c>
      <c r="U384" s="177"/>
      <c r="V384" s="135" t="str">
        <f t="shared" si="582"/>
        <v>20X</v>
      </c>
      <c r="W384" s="150" t="str">
        <f t="shared" si="583"/>
        <v>20</v>
      </c>
      <c r="X384" s="46"/>
      <c r="Y384" s="219" t="s">
        <v>1162</v>
      </c>
      <c r="Z384" s="136" t="str">
        <f>IF(VLOOKUP(B384,'Pivot Table'!$B$5:$G$2000,5,FALSE)=1,"Yes","No")</f>
        <v>Yes</v>
      </c>
      <c r="AA384" s="136" t="str">
        <f>IF(VLOOKUP(B384,'Pivot Table'!$B$5:$G$2000,4,FALSE)=1,"Yes","No")</f>
        <v>No</v>
      </c>
      <c r="AB384" s="181" t="str">
        <f t="shared" si="584"/>
        <v>Yes</v>
      </c>
      <c r="AC384" s="181"/>
      <c r="AD384" s="181"/>
      <c r="AE384" s="127" t="s">
        <v>1127</v>
      </c>
      <c r="AF384" s="181"/>
      <c r="AG384" s="181" t="s">
        <v>713</v>
      </c>
      <c r="AH384" s="133" t="str">
        <f t="shared" si="585"/>
        <v>20</v>
      </c>
      <c r="AI384" s="151" t="str">
        <f t="shared" si="586"/>
        <v>20X</v>
      </c>
      <c r="AJ384" s="281">
        <v>41671</v>
      </c>
      <c r="AK384" s="650"/>
      <c r="AL384" s="634">
        <f t="shared" si="587"/>
        <v>1</v>
      </c>
      <c r="AM384" s="634">
        <f t="shared" si="588"/>
        <v>1</v>
      </c>
      <c r="AN384" s="635">
        <f t="shared" si="589"/>
        <v>1</v>
      </c>
      <c r="AO384" s="636">
        <f t="shared" si="868"/>
        <v>3</v>
      </c>
      <c r="AP384" s="634">
        <f t="shared" si="590"/>
        <v>1</v>
      </c>
      <c r="AQ384" s="634">
        <f t="shared" si="591"/>
        <v>0</v>
      </c>
      <c r="AR384" s="634">
        <f t="shared" si="592"/>
        <v>1</v>
      </c>
      <c r="AS384" s="637">
        <f t="shared" si="869"/>
        <v>2</v>
      </c>
      <c r="AT384" s="638" t="str">
        <f t="shared" si="870"/>
        <v xml:space="preserve"> </v>
      </c>
      <c r="AU384" s="634">
        <f t="shared" si="593"/>
        <v>0</v>
      </c>
      <c r="AV384" s="634">
        <f t="shared" si="673"/>
        <v>1</v>
      </c>
      <c r="AW384" s="675" t="s">
        <v>1127</v>
      </c>
      <c r="AX384" s="639" t="str">
        <f t="shared" si="674"/>
        <v>20Yes</v>
      </c>
      <c r="AY384" s="639" t="str">
        <f t="shared" si="675"/>
        <v>20Yes</v>
      </c>
      <c r="AZ384" s="639" t="str">
        <f t="shared" si="676"/>
        <v>20Yes</v>
      </c>
      <c r="BA384" s="634" t="str">
        <f t="shared" si="677"/>
        <v>20X</v>
      </c>
      <c r="BB384" s="634" t="str">
        <f t="shared" si="678"/>
        <v>20</v>
      </c>
      <c r="BC384" s="634" t="str">
        <f t="shared" si="679"/>
        <v>20X</v>
      </c>
      <c r="BD384" s="640" t="str">
        <f t="shared" si="535"/>
        <v xml:space="preserve"> </v>
      </c>
      <c r="BE384" s="640" t="str">
        <f t="shared" si="536"/>
        <v xml:space="preserve"> </v>
      </c>
      <c r="BF384" s="640" t="str">
        <f t="shared" si="537"/>
        <v xml:space="preserve"> </v>
      </c>
      <c r="BG384" s="640" t="str">
        <f t="shared" si="538"/>
        <v xml:space="preserve"> </v>
      </c>
      <c r="BH384" s="640" t="str">
        <f t="shared" si="539"/>
        <v xml:space="preserve"> </v>
      </c>
      <c r="BI384" s="677" t="str">
        <f t="shared" si="540"/>
        <v xml:space="preserve"> </v>
      </c>
      <c r="BJ384" s="640" t="str">
        <f t="shared" si="541"/>
        <v xml:space="preserve"> </v>
      </c>
      <c r="BK384" s="305" t="str">
        <f t="shared" si="542"/>
        <v xml:space="preserve"> </v>
      </c>
      <c r="BL384" s="523" t="str">
        <f t="shared" si="680"/>
        <v>P</v>
      </c>
      <c r="BM384" s="640" t="str">
        <f t="shared" si="543"/>
        <v xml:space="preserve"> </v>
      </c>
      <c r="BN384" s="640">
        <f t="shared" si="544"/>
        <v>42614</v>
      </c>
      <c r="BO384" s="640" t="str">
        <f t="shared" si="545"/>
        <v xml:space="preserve"> </v>
      </c>
      <c r="BP384" s="640" t="str">
        <f t="shared" si="546"/>
        <v xml:space="preserve"> </v>
      </c>
      <c r="BQ384" s="640" t="str">
        <f t="shared" si="547"/>
        <v xml:space="preserve"> </v>
      </c>
      <c r="BR384" s="634">
        <f t="shared" si="548"/>
        <v>1</v>
      </c>
      <c r="BS384" s="728"/>
      <c r="BT384" s="640" t="str">
        <f t="shared" si="549"/>
        <v xml:space="preserve"> </v>
      </c>
    </row>
    <row r="385" spans="1:72" s="47" customFormat="1" ht="15" customHeight="1" x14ac:dyDescent="0.3">
      <c r="A385" s="43" t="s">
        <v>2</v>
      </c>
      <c r="B385" s="123" t="s">
        <v>342</v>
      </c>
      <c r="C385" s="134" t="str">
        <f>IF(VLOOKUP(B385,'Pivot Table'!$B$5:$G$2000,3,FALSE)=1,"Yes","No")</f>
        <v>Yes</v>
      </c>
      <c r="D385" s="170" t="str">
        <f t="shared" si="871"/>
        <v>Yes</v>
      </c>
      <c r="E385" s="170"/>
      <c r="F385" s="214">
        <v>41426</v>
      </c>
      <c r="G385" s="119" t="s">
        <v>1127</v>
      </c>
      <c r="H385" s="119" t="s">
        <v>1127</v>
      </c>
      <c r="I385" s="170"/>
      <c r="J385" s="170" t="s">
        <v>713</v>
      </c>
      <c r="K385" s="45" t="str">
        <f t="shared" si="579"/>
        <v>20</v>
      </c>
      <c r="L385" s="45" t="str">
        <f t="shared" si="580"/>
        <v>20X</v>
      </c>
      <c r="M385" s="106">
        <v>41487</v>
      </c>
      <c r="N385" s="252"/>
      <c r="O385" s="135" t="str">
        <f>IF(VLOOKUP(B385,'Pivot Table'!$B$5:$G$2000,2,FALSE)=1,"Yes","No")</f>
        <v>Yes</v>
      </c>
      <c r="P385" s="177" t="str">
        <f t="shared" si="581"/>
        <v>Yes</v>
      </c>
      <c r="Q385" s="177"/>
      <c r="R385" s="177" t="s">
        <v>1147</v>
      </c>
      <c r="S385" s="107" t="s">
        <v>1127</v>
      </c>
      <c r="T385" s="177"/>
      <c r="U385" s="177" t="s">
        <v>713</v>
      </c>
      <c r="V385" s="135" t="str">
        <f t="shared" si="582"/>
        <v>20</v>
      </c>
      <c r="W385" s="150" t="str">
        <f t="shared" si="583"/>
        <v>20X</v>
      </c>
      <c r="X385" s="107">
        <v>41487</v>
      </c>
      <c r="Y385" s="219"/>
      <c r="Z385" s="136" t="str">
        <f>IF(VLOOKUP(B385,'Pivot Table'!$B$5:$G$2000,5,FALSE)=1,"Yes","No")</f>
        <v>Yes</v>
      </c>
      <c r="AA385" s="136" t="str">
        <f>IF(VLOOKUP(B385,'Pivot Table'!$B$5:$G$2000,4,FALSE)=1,"Yes","No")</f>
        <v>No</v>
      </c>
      <c r="AB385" s="181" t="str">
        <f t="shared" si="584"/>
        <v>Yes</v>
      </c>
      <c r="AC385" s="181"/>
      <c r="AD385" s="181"/>
      <c r="AE385" s="243" t="s">
        <v>1127</v>
      </c>
      <c r="AF385" s="127"/>
      <c r="AG385" s="181" t="s">
        <v>713</v>
      </c>
      <c r="AH385" s="133" t="str">
        <f t="shared" si="585"/>
        <v>20</v>
      </c>
      <c r="AI385" s="151" t="str">
        <f t="shared" si="586"/>
        <v>20X</v>
      </c>
      <c r="AJ385" s="362">
        <v>41974</v>
      </c>
      <c r="AK385" s="187" t="s">
        <v>1019</v>
      </c>
      <c r="AL385" s="634">
        <f t="shared" si="587"/>
        <v>1</v>
      </c>
      <c r="AM385" s="634">
        <f t="shared" si="588"/>
        <v>1</v>
      </c>
      <c r="AN385" s="635">
        <f t="shared" si="589"/>
        <v>1</v>
      </c>
      <c r="AO385" s="636">
        <f t="shared" si="868"/>
        <v>3</v>
      </c>
      <c r="AP385" s="634">
        <f t="shared" si="590"/>
        <v>1</v>
      </c>
      <c r="AQ385" s="634">
        <f t="shared" si="591"/>
        <v>1</v>
      </c>
      <c r="AR385" s="634">
        <f t="shared" si="592"/>
        <v>1</v>
      </c>
      <c r="AS385" s="637">
        <f t="shared" si="869"/>
        <v>3</v>
      </c>
      <c r="AT385" s="638" t="str">
        <f t="shared" si="870"/>
        <v>F</v>
      </c>
      <c r="AU385" s="634">
        <f t="shared" si="593"/>
        <v>0</v>
      </c>
      <c r="AV385" s="634">
        <f t="shared" si="673"/>
        <v>0</v>
      </c>
      <c r="AW385" s="675" t="s">
        <v>1127</v>
      </c>
      <c r="AX385" s="639" t="str">
        <f t="shared" si="674"/>
        <v>20Yes</v>
      </c>
      <c r="AY385" s="639" t="str">
        <f t="shared" si="675"/>
        <v>20Yes</v>
      </c>
      <c r="AZ385" s="639" t="str">
        <f t="shared" si="676"/>
        <v>20Yes</v>
      </c>
      <c r="BA385" s="634" t="str">
        <f t="shared" si="677"/>
        <v>20X</v>
      </c>
      <c r="BB385" s="634" t="str">
        <f t="shared" si="678"/>
        <v>20X</v>
      </c>
      <c r="BC385" s="634" t="str">
        <f t="shared" si="679"/>
        <v>20X</v>
      </c>
      <c r="BD385" s="640" t="str">
        <f t="shared" si="535"/>
        <v xml:space="preserve"> </v>
      </c>
      <c r="BE385" s="640" t="str">
        <f t="shared" si="536"/>
        <v xml:space="preserve"> </v>
      </c>
      <c r="BF385" s="640" t="str">
        <f t="shared" si="537"/>
        <v xml:space="preserve"> </v>
      </c>
      <c r="BG385" s="640" t="str">
        <f t="shared" si="538"/>
        <v xml:space="preserve"> </v>
      </c>
      <c r="BH385" s="640" t="str">
        <f t="shared" si="539"/>
        <v xml:space="preserve"> </v>
      </c>
      <c r="BI385" s="677" t="str">
        <f t="shared" si="540"/>
        <v xml:space="preserve"> </v>
      </c>
      <c r="BJ385" s="640" t="str">
        <f t="shared" si="541"/>
        <v xml:space="preserve"> </v>
      </c>
      <c r="BK385" s="305" t="str">
        <f t="shared" si="542"/>
        <v xml:space="preserve"> </v>
      </c>
      <c r="BL385" s="523" t="str">
        <f t="shared" si="680"/>
        <v>F</v>
      </c>
      <c r="BM385" s="640" t="str">
        <f t="shared" si="543"/>
        <v xml:space="preserve"> </v>
      </c>
      <c r="BN385" s="640" t="str">
        <f t="shared" si="544"/>
        <v xml:space="preserve"> </v>
      </c>
      <c r="BO385" s="640" t="str">
        <f t="shared" si="545"/>
        <v xml:space="preserve"> </v>
      </c>
      <c r="BP385" s="640" t="str">
        <f t="shared" si="546"/>
        <v xml:space="preserve"> </v>
      </c>
      <c r="BQ385" s="640" t="str">
        <f t="shared" si="547"/>
        <v xml:space="preserve"> </v>
      </c>
      <c r="BR385" s="634">
        <f t="shared" si="548"/>
        <v>0</v>
      </c>
      <c r="BS385" s="728"/>
      <c r="BT385" s="640" t="str">
        <f t="shared" si="549"/>
        <v xml:space="preserve"> </v>
      </c>
    </row>
    <row r="386" spans="1:72" s="47" customFormat="1" ht="15" customHeight="1" x14ac:dyDescent="0.3">
      <c r="A386" s="43" t="s">
        <v>2</v>
      </c>
      <c r="B386" s="43" t="s">
        <v>343</v>
      </c>
      <c r="C386" s="134" t="str">
        <f>IF(VLOOKUP(B386,'Pivot Table'!$B$5:$G$2000,3,FALSE)=1,"Yes","No")</f>
        <v>Yes</v>
      </c>
      <c r="D386" s="170" t="str">
        <f t="shared" si="871"/>
        <v>Yes</v>
      </c>
      <c r="E386" s="170"/>
      <c r="F386" s="214">
        <v>39753</v>
      </c>
      <c r="G386" s="119" t="s">
        <v>1127</v>
      </c>
      <c r="H386" s="119" t="s">
        <v>1127</v>
      </c>
      <c r="I386" s="170"/>
      <c r="J386" s="170" t="s">
        <v>713</v>
      </c>
      <c r="K386" s="45" t="str">
        <f t="shared" si="579"/>
        <v>20</v>
      </c>
      <c r="L386" s="45" t="str">
        <f t="shared" si="580"/>
        <v>20X</v>
      </c>
      <c r="M386" s="106">
        <v>39569</v>
      </c>
      <c r="N386" s="252"/>
      <c r="O386" s="189" t="str">
        <f>IF(VLOOKUP(B386,'Pivot Table'!$B$5:$G$2000,2,FALSE)=1,"Yes","No")</f>
        <v>No</v>
      </c>
      <c r="P386" s="190" t="str">
        <f t="shared" si="581"/>
        <v xml:space="preserve"> </v>
      </c>
      <c r="Q386" s="190"/>
      <c r="R386" s="190"/>
      <c r="S386" s="191"/>
      <c r="T386" s="190"/>
      <c r="U386" s="190"/>
      <c r="V386" s="135" t="str">
        <f t="shared" si="582"/>
        <v>20</v>
      </c>
      <c r="W386" s="150" t="str">
        <f t="shared" si="583"/>
        <v>20</v>
      </c>
      <c r="X386" s="191"/>
      <c r="Y386" s="404"/>
      <c r="Z386" s="192" t="str">
        <f>IF(VLOOKUP(B386,'Pivot Table'!$B$5:$G$2000,5,FALSE)=1,"Yes","No")</f>
        <v>No</v>
      </c>
      <c r="AA386" s="192" t="str">
        <f>IF(VLOOKUP(B386,'Pivot Table'!$B$5:$G$2000,4,FALSE)=1,"Yes","No")</f>
        <v>No</v>
      </c>
      <c r="AB386" s="190" t="str">
        <f t="shared" si="584"/>
        <v xml:space="preserve"> </v>
      </c>
      <c r="AC386" s="190"/>
      <c r="AD386" s="190"/>
      <c r="AE386" s="191"/>
      <c r="AF386" s="190"/>
      <c r="AG386" s="190"/>
      <c r="AH386" s="133" t="str">
        <f t="shared" si="585"/>
        <v>20</v>
      </c>
      <c r="AI386" s="151" t="str">
        <f t="shared" si="586"/>
        <v>20</v>
      </c>
      <c r="AJ386" s="456"/>
      <c r="AK386" s="651"/>
      <c r="AL386" s="634">
        <f t="shared" si="587"/>
        <v>1</v>
      </c>
      <c r="AM386" s="634">
        <f t="shared" si="588"/>
        <v>0</v>
      </c>
      <c r="AN386" s="635">
        <f t="shared" si="589"/>
        <v>0</v>
      </c>
      <c r="AO386" s="636">
        <f t="shared" si="868"/>
        <v>1</v>
      </c>
      <c r="AP386" s="634">
        <f t="shared" si="590"/>
        <v>1</v>
      </c>
      <c r="AQ386" s="634">
        <f t="shared" si="591"/>
        <v>0</v>
      </c>
      <c r="AR386" s="634">
        <f t="shared" si="592"/>
        <v>0</v>
      </c>
      <c r="AS386" s="637">
        <f t="shared" si="869"/>
        <v>1</v>
      </c>
      <c r="AT386" s="638" t="str">
        <f t="shared" si="870"/>
        <v>F</v>
      </c>
      <c r="AU386" s="634">
        <f t="shared" si="593"/>
        <v>0</v>
      </c>
      <c r="AV386" s="634">
        <f t="shared" si="673"/>
        <v>0</v>
      </c>
      <c r="AW386" s="675" t="s">
        <v>1127</v>
      </c>
      <c r="AX386" s="639" t="str">
        <f t="shared" si="674"/>
        <v>20Yes</v>
      </c>
      <c r="AY386" s="639" t="str">
        <f t="shared" si="675"/>
        <v>20No</v>
      </c>
      <c r="AZ386" s="639" t="str">
        <f t="shared" si="676"/>
        <v>20No</v>
      </c>
      <c r="BA386" s="634" t="str">
        <f t="shared" si="677"/>
        <v>20X</v>
      </c>
      <c r="BB386" s="634" t="str">
        <f t="shared" si="678"/>
        <v>20</v>
      </c>
      <c r="BC386" s="634" t="str">
        <f t="shared" si="679"/>
        <v>20</v>
      </c>
      <c r="BD386" s="640" t="str">
        <f t="shared" si="535"/>
        <v xml:space="preserve"> </v>
      </c>
      <c r="BE386" s="640" t="str">
        <f t="shared" si="536"/>
        <v xml:space="preserve"> </v>
      </c>
      <c r="BF386" s="640" t="str">
        <f t="shared" si="537"/>
        <v xml:space="preserve"> </v>
      </c>
      <c r="BG386" s="640" t="str">
        <f t="shared" si="538"/>
        <v xml:space="preserve"> </v>
      </c>
      <c r="BH386" s="640" t="str">
        <f t="shared" si="539"/>
        <v xml:space="preserve"> </v>
      </c>
      <c r="BI386" s="677" t="str">
        <f t="shared" si="540"/>
        <v xml:space="preserve"> </v>
      </c>
      <c r="BJ386" s="640" t="str">
        <f t="shared" si="541"/>
        <v xml:space="preserve"> </v>
      </c>
      <c r="BK386" s="305" t="str">
        <f t="shared" si="542"/>
        <v xml:space="preserve"> </v>
      </c>
      <c r="BL386" s="523" t="str">
        <f t="shared" si="680"/>
        <v>F</v>
      </c>
      <c r="BM386" s="640" t="str">
        <f t="shared" si="543"/>
        <v xml:space="preserve"> </v>
      </c>
      <c r="BN386" s="640" t="str">
        <f t="shared" si="544"/>
        <v xml:space="preserve"> </v>
      </c>
      <c r="BO386" s="640" t="str">
        <f t="shared" si="545"/>
        <v xml:space="preserve"> </v>
      </c>
      <c r="BP386" s="640" t="str">
        <f t="shared" si="546"/>
        <v xml:space="preserve"> </v>
      </c>
      <c r="BQ386" s="640" t="str">
        <f t="shared" si="547"/>
        <v xml:space="preserve"> </v>
      </c>
      <c r="BR386" s="634">
        <f t="shared" si="548"/>
        <v>0</v>
      </c>
      <c r="BS386" s="728"/>
      <c r="BT386" s="640" t="str">
        <f t="shared" si="549"/>
        <v xml:space="preserve"> </v>
      </c>
    </row>
    <row r="387" spans="1:72" s="47" customFormat="1" ht="15" customHeight="1" x14ac:dyDescent="0.3">
      <c r="A387" s="43" t="s">
        <v>2</v>
      </c>
      <c r="B387" s="43" t="s">
        <v>344</v>
      </c>
      <c r="C387" s="134" t="str">
        <f>IF(VLOOKUP(B387,'Pivot Table'!$B$5:$G$2000,3,FALSE)=1,"Yes","No")</f>
        <v>Yes</v>
      </c>
      <c r="D387" s="170" t="str">
        <f t="shared" si="871"/>
        <v>Yes</v>
      </c>
      <c r="E387" s="170"/>
      <c r="F387" s="214">
        <v>38838</v>
      </c>
      <c r="G387" s="119" t="s">
        <v>1127</v>
      </c>
      <c r="H387" s="119" t="s">
        <v>1127</v>
      </c>
      <c r="I387" s="170"/>
      <c r="J387" s="170" t="s">
        <v>713</v>
      </c>
      <c r="K387" s="45" t="str">
        <f t="shared" si="579"/>
        <v>20</v>
      </c>
      <c r="L387" s="45" t="str">
        <f t="shared" si="580"/>
        <v>20X</v>
      </c>
      <c r="M387" s="106">
        <v>38991</v>
      </c>
      <c r="N387" s="252"/>
      <c r="O387" s="189" t="str">
        <f>IF(VLOOKUP(B387,'Pivot Table'!$B$5:$G$2000,2,FALSE)=1,"Yes","No")</f>
        <v>No</v>
      </c>
      <c r="P387" s="190" t="str">
        <f t="shared" si="581"/>
        <v xml:space="preserve"> </v>
      </c>
      <c r="Q387" s="190"/>
      <c r="R387" s="190"/>
      <c r="S387" s="191"/>
      <c r="T387" s="190"/>
      <c r="U387" s="190"/>
      <c r="V387" s="135" t="str">
        <f t="shared" si="582"/>
        <v>20</v>
      </c>
      <c r="W387" s="150" t="str">
        <f t="shared" si="583"/>
        <v>20</v>
      </c>
      <c r="X387" s="191"/>
      <c r="Y387" s="404"/>
      <c r="Z387" s="192" t="str">
        <f>IF(VLOOKUP(B387,'Pivot Table'!$B$5:$G$2000,5,FALSE)=1,"Yes","No")</f>
        <v>No</v>
      </c>
      <c r="AA387" s="192" t="str">
        <f>IF(VLOOKUP(B387,'Pivot Table'!$B$5:$G$2000,4,FALSE)=1,"Yes","No")</f>
        <v>No</v>
      </c>
      <c r="AB387" s="190" t="str">
        <f t="shared" si="584"/>
        <v xml:space="preserve"> </v>
      </c>
      <c r="AC387" s="190"/>
      <c r="AD387" s="190"/>
      <c r="AE387" s="191"/>
      <c r="AF387" s="190"/>
      <c r="AG387" s="190"/>
      <c r="AH387" s="133" t="str">
        <f t="shared" si="585"/>
        <v>20</v>
      </c>
      <c r="AI387" s="151" t="str">
        <f t="shared" si="586"/>
        <v>20</v>
      </c>
      <c r="AJ387" s="456"/>
      <c r="AK387" s="651"/>
      <c r="AL387" s="634">
        <f t="shared" si="587"/>
        <v>1</v>
      </c>
      <c r="AM387" s="634">
        <f t="shared" si="588"/>
        <v>0</v>
      </c>
      <c r="AN387" s="635">
        <f t="shared" si="589"/>
        <v>0</v>
      </c>
      <c r="AO387" s="636">
        <f t="shared" si="868"/>
        <v>1</v>
      </c>
      <c r="AP387" s="634">
        <f t="shared" si="590"/>
        <v>1</v>
      </c>
      <c r="AQ387" s="634">
        <f t="shared" si="591"/>
        <v>0</v>
      </c>
      <c r="AR387" s="634">
        <f t="shared" si="592"/>
        <v>0</v>
      </c>
      <c r="AS387" s="637">
        <f t="shared" si="869"/>
        <v>1</v>
      </c>
      <c r="AT387" s="638" t="str">
        <f t="shared" si="870"/>
        <v>F</v>
      </c>
      <c r="AU387" s="634">
        <f t="shared" si="593"/>
        <v>0</v>
      </c>
      <c r="AV387" s="634">
        <f t="shared" si="673"/>
        <v>0</v>
      </c>
      <c r="AW387" s="675" t="s">
        <v>1127</v>
      </c>
      <c r="AX387" s="639" t="str">
        <f t="shared" si="674"/>
        <v>20Yes</v>
      </c>
      <c r="AY387" s="639" t="str">
        <f t="shared" si="675"/>
        <v>20No</v>
      </c>
      <c r="AZ387" s="639" t="str">
        <f t="shared" si="676"/>
        <v>20No</v>
      </c>
      <c r="BA387" s="634" t="str">
        <f t="shared" si="677"/>
        <v>20X</v>
      </c>
      <c r="BB387" s="634" t="str">
        <f t="shared" si="678"/>
        <v>20</v>
      </c>
      <c r="BC387" s="634" t="str">
        <f t="shared" si="679"/>
        <v>20</v>
      </c>
      <c r="BD387" s="640" t="str">
        <f t="shared" si="535"/>
        <v xml:space="preserve"> </v>
      </c>
      <c r="BE387" s="640" t="str">
        <f t="shared" si="536"/>
        <v xml:space="preserve"> </v>
      </c>
      <c r="BF387" s="640" t="str">
        <f t="shared" si="537"/>
        <v xml:space="preserve"> </v>
      </c>
      <c r="BG387" s="640" t="str">
        <f t="shared" si="538"/>
        <v xml:space="preserve"> </v>
      </c>
      <c r="BH387" s="640" t="str">
        <f t="shared" si="539"/>
        <v xml:space="preserve"> </v>
      </c>
      <c r="BI387" s="677" t="str">
        <f t="shared" si="540"/>
        <v xml:space="preserve"> </v>
      </c>
      <c r="BJ387" s="640" t="str">
        <f t="shared" si="541"/>
        <v xml:space="preserve"> </v>
      </c>
      <c r="BK387" s="305" t="str">
        <f t="shared" si="542"/>
        <v xml:space="preserve"> </v>
      </c>
      <c r="BL387" s="523" t="str">
        <f t="shared" si="680"/>
        <v>F</v>
      </c>
      <c r="BM387" s="640" t="str">
        <f t="shared" si="543"/>
        <v xml:space="preserve"> </v>
      </c>
      <c r="BN387" s="640" t="str">
        <f t="shared" si="544"/>
        <v xml:space="preserve"> </v>
      </c>
      <c r="BO387" s="640" t="str">
        <f t="shared" si="545"/>
        <v xml:space="preserve"> </v>
      </c>
      <c r="BP387" s="640" t="str">
        <f t="shared" si="546"/>
        <v xml:space="preserve"> </v>
      </c>
      <c r="BQ387" s="640" t="str">
        <f t="shared" si="547"/>
        <v xml:space="preserve"> </v>
      </c>
      <c r="BR387" s="634">
        <f t="shared" si="548"/>
        <v>0</v>
      </c>
      <c r="BS387" s="728"/>
      <c r="BT387" s="640" t="str">
        <f t="shared" si="549"/>
        <v xml:space="preserve"> </v>
      </c>
    </row>
    <row r="388" spans="1:72" s="47" customFormat="1" ht="15" customHeight="1" x14ac:dyDescent="0.3">
      <c r="A388" s="43" t="s">
        <v>2</v>
      </c>
      <c r="B388" s="123" t="s">
        <v>345</v>
      </c>
      <c r="C388" s="134" t="str">
        <f>IF(VLOOKUP(B388,'Pivot Table'!$B$5:$G$2000,3,FALSE)=1,"Yes","No")</f>
        <v>Yes</v>
      </c>
      <c r="D388" s="170" t="str">
        <f t="shared" si="871"/>
        <v>Yes</v>
      </c>
      <c r="E388" s="170"/>
      <c r="F388" s="214">
        <v>41760</v>
      </c>
      <c r="G388" s="118" t="s">
        <v>1127</v>
      </c>
      <c r="H388" s="118" t="s">
        <v>1127</v>
      </c>
      <c r="I388" s="214"/>
      <c r="J388" s="170" t="s">
        <v>713</v>
      </c>
      <c r="K388" s="45" t="str">
        <f t="shared" si="579"/>
        <v>20</v>
      </c>
      <c r="L388" s="45" t="str">
        <f t="shared" si="580"/>
        <v>20X</v>
      </c>
      <c r="M388" s="106">
        <v>41852</v>
      </c>
      <c r="N388" s="186"/>
      <c r="O388" s="135" t="str">
        <f>IF(VLOOKUP(B388,'Pivot Table'!$B$5:$G$2000,2,FALSE)=1,"Yes","No")</f>
        <v>Yes</v>
      </c>
      <c r="P388" s="177" t="str">
        <f t="shared" si="581"/>
        <v>Yes</v>
      </c>
      <c r="Q388" s="177"/>
      <c r="R388" s="107">
        <v>41760</v>
      </c>
      <c r="S388" s="46" t="s">
        <v>1127</v>
      </c>
      <c r="T388" s="107"/>
      <c r="U388" s="177" t="s">
        <v>713</v>
      </c>
      <c r="V388" s="135" t="str">
        <f t="shared" si="582"/>
        <v>20</v>
      </c>
      <c r="W388" s="150" t="str">
        <f t="shared" si="583"/>
        <v>20X</v>
      </c>
      <c r="X388" s="107">
        <v>41852</v>
      </c>
      <c r="Y388" s="219" t="s">
        <v>1451</v>
      </c>
      <c r="Z388" s="136" t="str">
        <f>IF(VLOOKUP(B388,'Pivot Table'!$B$5:$G$2000,5,FALSE)=1,"Yes","No")</f>
        <v>Yes</v>
      </c>
      <c r="AA388" s="136" t="str">
        <f>IF(VLOOKUP(B388,'Pivot Table'!$B$5:$G$2000,4,FALSE)=1,"Yes","No")</f>
        <v>No</v>
      </c>
      <c r="AB388" s="181" t="str">
        <f t="shared" si="584"/>
        <v>Yes</v>
      </c>
      <c r="AC388" s="181"/>
      <c r="AD388" s="181"/>
      <c r="AE388" s="241" t="s">
        <v>1127</v>
      </c>
      <c r="AF388" s="362"/>
      <c r="AG388" s="181" t="s">
        <v>713</v>
      </c>
      <c r="AH388" s="133" t="str">
        <f t="shared" si="585"/>
        <v>20</v>
      </c>
      <c r="AI388" s="151" t="str">
        <f t="shared" si="586"/>
        <v>20X</v>
      </c>
      <c r="AJ388" s="281">
        <v>41883</v>
      </c>
      <c r="AK388" s="650" t="s">
        <v>1017</v>
      </c>
      <c r="AL388" s="634">
        <f t="shared" si="587"/>
        <v>1</v>
      </c>
      <c r="AM388" s="634">
        <f t="shared" si="588"/>
        <v>1</v>
      </c>
      <c r="AN388" s="635">
        <f t="shared" si="589"/>
        <v>1</v>
      </c>
      <c r="AO388" s="636">
        <f t="shared" si="868"/>
        <v>3</v>
      </c>
      <c r="AP388" s="634">
        <f t="shared" si="590"/>
        <v>1</v>
      </c>
      <c r="AQ388" s="634">
        <f t="shared" si="591"/>
        <v>1</v>
      </c>
      <c r="AR388" s="634">
        <f t="shared" si="592"/>
        <v>1</v>
      </c>
      <c r="AS388" s="637">
        <f t="shared" si="869"/>
        <v>3</v>
      </c>
      <c r="AT388" s="638" t="str">
        <f t="shared" si="870"/>
        <v>F</v>
      </c>
      <c r="AU388" s="634">
        <f t="shared" si="593"/>
        <v>0</v>
      </c>
      <c r="AV388" s="634">
        <f t="shared" si="673"/>
        <v>0</v>
      </c>
      <c r="AW388" s="675" t="s">
        <v>1127</v>
      </c>
      <c r="AX388" s="639" t="str">
        <f t="shared" si="674"/>
        <v>20Yes</v>
      </c>
      <c r="AY388" s="639" t="str">
        <f t="shared" si="675"/>
        <v>20Yes</v>
      </c>
      <c r="AZ388" s="639" t="str">
        <f t="shared" si="676"/>
        <v>20Yes</v>
      </c>
      <c r="BA388" s="634" t="str">
        <f t="shared" si="677"/>
        <v>20X</v>
      </c>
      <c r="BB388" s="634" t="str">
        <f t="shared" si="678"/>
        <v>20X</v>
      </c>
      <c r="BC388" s="634" t="str">
        <f t="shared" si="679"/>
        <v>20X</v>
      </c>
      <c r="BD388" s="640" t="str">
        <f t="shared" si="535"/>
        <v xml:space="preserve"> </v>
      </c>
      <c r="BE388" s="640" t="str">
        <f t="shared" si="536"/>
        <v xml:space="preserve"> </v>
      </c>
      <c r="BF388" s="640" t="str">
        <f t="shared" si="537"/>
        <v xml:space="preserve"> </v>
      </c>
      <c r="BG388" s="640" t="str">
        <f t="shared" si="538"/>
        <v xml:space="preserve"> </v>
      </c>
      <c r="BH388" s="640" t="str">
        <f t="shared" si="539"/>
        <v xml:space="preserve"> </v>
      </c>
      <c r="BI388" s="677" t="str">
        <f t="shared" si="540"/>
        <v xml:space="preserve"> </v>
      </c>
      <c r="BJ388" s="640" t="str">
        <f t="shared" si="541"/>
        <v xml:space="preserve"> </v>
      </c>
      <c r="BK388" s="305" t="str">
        <f t="shared" si="542"/>
        <v xml:space="preserve"> </v>
      </c>
      <c r="BL388" s="523" t="str">
        <f t="shared" si="680"/>
        <v>F</v>
      </c>
      <c r="BM388" s="640" t="str">
        <f t="shared" si="543"/>
        <v xml:space="preserve"> </v>
      </c>
      <c r="BN388" s="640" t="str">
        <f t="shared" si="544"/>
        <v xml:space="preserve"> </v>
      </c>
      <c r="BO388" s="640" t="str">
        <f t="shared" si="545"/>
        <v xml:space="preserve"> </v>
      </c>
      <c r="BP388" s="640" t="str">
        <f t="shared" si="546"/>
        <v xml:space="preserve"> </v>
      </c>
      <c r="BQ388" s="640" t="str">
        <f t="shared" si="547"/>
        <v xml:space="preserve"> </v>
      </c>
      <c r="BR388" s="634">
        <f t="shared" si="548"/>
        <v>0</v>
      </c>
      <c r="BS388" s="728"/>
      <c r="BT388" s="640" t="str">
        <f t="shared" si="549"/>
        <v xml:space="preserve"> </v>
      </c>
    </row>
    <row r="389" spans="1:72" s="47" customFormat="1" ht="15" customHeight="1" x14ac:dyDescent="0.3">
      <c r="A389" s="43" t="s">
        <v>2</v>
      </c>
      <c r="B389" s="123" t="s">
        <v>346</v>
      </c>
      <c r="C389" s="134" t="str">
        <f>IF(VLOOKUP(B389,'Pivot Table'!$B$5:$G$2000,3,FALSE)=1,"Yes","No")</f>
        <v>Yes</v>
      </c>
      <c r="D389" s="170" t="str">
        <f t="shared" si="871"/>
        <v>Yes</v>
      </c>
      <c r="E389" s="170"/>
      <c r="F389" s="214">
        <v>41791</v>
      </c>
      <c r="G389" s="44" t="s">
        <v>1127</v>
      </c>
      <c r="H389" s="118" t="s">
        <v>1127</v>
      </c>
      <c r="I389" s="214"/>
      <c r="J389" s="170" t="s">
        <v>713</v>
      </c>
      <c r="K389" s="45" t="str">
        <f t="shared" si="579"/>
        <v>20</v>
      </c>
      <c r="L389" s="45" t="str">
        <f t="shared" si="580"/>
        <v>20X</v>
      </c>
      <c r="M389" s="106">
        <v>41852</v>
      </c>
      <c r="N389" s="252"/>
      <c r="O389" s="135" t="str">
        <f>IF(VLOOKUP(B389,'Pivot Table'!$B$5:$G$2000,2,FALSE)=1,"Yes","No")</f>
        <v>Yes</v>
      </c>
      <c r="P389" s="177" t="str">
        <f t="shared" si="581"/>
        <v>Yes</v>
      </c>
      <c r="Q389" s="399"/>
      <c r="R389" s="107">
        <v>41791</v>
      </c>
      <c r="S389" s="46" t="s">
        <v>1127</v>
      </c>
      <c r="T389" s="107"/>
      <c r="U389" s="177" t="s">
        <v>713</v>
      </c>
      <c r="V389" s="135" t="str">
        <f t="shared" si="582"/>
        <v>20</v>
      </c>
      <c r="W389" s="150" t="str">
        <f t="shared" si="583"/>
        <v>20X</v>
      </c>
      <c r="X389" s="107">
        <v>41852</v>
      </c>
      <c r="Y389" s="219"/>
      <c r="Z389" s="136" t="str">
        <f>IF(VLOOKUP(B389,'Pivot Table'!$B$5:$G$2000,5,FALSE)=1,"Yes","No")</f>
        <v>Yes</v>
      </c>
      <c r="AA389" s="136" t="str">
        <f>IF(VLOOKUP(B389,'Pivot Table'!$B$5:$G$2000,4,FALSE)=1,"Yes","No")</f>
        <v>No</v>
      </c>
      <c r="AB389" s="181" t="str">
        <f t="shared" si="584"/>
        <v>Yes</v>
      </c>
      <c r="AC389" s="181"/>
      <c r="AD389" s="181"/>
      <c r="AE389" s="243" t="s">
        <v>1127</v>
      </c>
      <c r="AF389" s="362"/>
      <c r="AG389" s="181" t="s">
        <v>713</v>
      </c>
      <c r="AH389" s="133" t="str">
        <f t="shared" si="585"/>
        <v>20</v>
      </c>
      <c r="AI389" s="151" t="str">
        <f t="shared" si="586"/>
        <v>20X</v>
      </c>
      <c r="AJ389" s="281">
        <v>41852</v>
      </c>
      <c r="AK389" s="187" t="s">
        <v>1027</v>
      </c>
      <c r="AL389" s="634">
        <f t="shared" si="587"/>
        <v>1</v>
      </c>
      <c r="AM389" s="634">
        <f t="shared" si="588"/>
        <v>1</v>
      </c>
      <c r="AN389" s="635">
        <f t="shared" si="589"/>
        <v>1</v>
      </c>
      <c r="AO389" s="636">
        <f t="shared" si="868"/>
        <v>3</v>
      </c>
      <c r="AP389" s="634">
        <f t="shared" si="590"/>
        <v>1</v>
      </c>
      <c r="AQ389" s="634">
        <f t="shared" si="591"/>
        <v>1</v>
      </c>
      <c r="AR389" s="634">
        <f t="shared" si="592"/>
        <v>1</v>
      </c>
      <c r="AS389" s="637">
        <f t="shared" si="869"/>
        <v>3</v>
      </c>
      <c r="AT389" s="638" t="str">
        <f t="shared" si="870"/>
        <v>F</v>
      </c>
      <c r="AU389" s="634">
        <f t="shared" si="593"/>
        <v>0</v>
      </c>
      <c r="AV389" s="634">
        <f t="shared" si="673"/>
        <v>0</v>
      </c>
      <c r="AW389" s="675" t="s">
        <v>1127</v>
      </c>
      <c r="AX389" s="639" t="str">
        <f t="shared" si="674"/>
        <v>20Yes</v>
      </c>
      <c r="AY389" s="639" t="str">
        <f t="shared" si="675"/>
        <v>20Yes</v>
      </c>
      <c r="AZ389" s="639" t="str">
        <f t="shared" si="676"/>
        <v>20Yes</v>
      </c>
      <c r="BA389" s="634" t="str">
        <f t="shared" si="677"/>
        <v>20X</v>
      </c>
      <c r="BB389" s="634" t="str">
        <f t="shared" si="678"/>
        <v>20X</v>
      </c>
      <c r="BC389" s="634" t="str">
        <f t="shared" si="679"/>
        <v>20X</v>
      </c>
      <c r="BD389" s="640" t="str">
        <f t="shared" si="535"/>
        <v xml:space="preserve"> </v>
      </c>
      <c r="BE389" s="640" t="str">
        <f t="shared" si="536"/>
        <v xml:space="preserve"> </v>
      </c>
      <c r="BF389" s="640" t="str">
        <f t="shared" si="537"/>
        <v xml:space="preserve"> </v>
      </c>
      <c r="BG389" s="640" t="str">
        <f t="shared" si="538"/>
        <v xml:space="preserve"> </v>
      </c>
      <c r="BH389" s="640" t="str">
        <f t="shared" si="539"/>
        <v xml:space="preserve"> </v>
      </c>
      <c r="BI389" s="677" t="str">
        <f t="shared" si="540"/>
        <v xml:space="preserve"> </v>
      </c>
      <c r="BJ389" s="640" t="str">
        <f t="shared" si="541"/>
        <v xml:space="preserve"> </v>
      </c>
      <c r="BK389" s="305" t="str">
        <f t="shared" si="542"/>
        <v xml:space="preserve"> </v>
      </c>
      <c r="BL389" s="523" t="str">
        <f t="shared" si="680"/>
        <v>F</v>
      </c>
      <c r="BM389" s="640" t="str">
        <f t="shared" si="543"/>
        <v xml:space="preserve"> </v>
      </c>
      <c r="BN389" s="640" t="str">
        <f t="shared" si="544"/>
        <v xml:space="preserve"> </v>
      </c>
      <c r="BO389" s="640" t="str">
        <f t="shared" si="545"/>
        <v xml:space="preserve"> </v>
      </c>
      <c r="BP389" s="640" t="str">
        <f t="shared" si="546"/>
        <v xml:space="preserve"> </v>
      </c>
      <c r="BQ389" s="640" t="str">
        <f t="shared" si="547"/>
        <v xml:space="preserve"> </v>
      </c>
      <c r="BR389" s="634">
        <f t="shared" si="548"/>
        <v>0</v>
      </c>
      <c r="BS389" s="728"/>
      <c r="BT389" s="640" t="str">
        <f t="shared" si="549"/>
        <v xml:space="preserve"> </v>
      </c>
    </row>
    <row r="390" spans="1:72" s="47" customFormat="1" ht="15" customHeight="1" x14ac:dyDescent="0.3">
      <c r="A390" s="43" t="s">
        <v>12</v>
      </c>
      <c r="B390" s="123" t="s">
        <v>347</v>
      </c>
      <c r="C390" s="134" t="str">
        <f>IF(VLOOKUP(B390,'Pivot Table'!$B$5:$G$2000,3,FALSE)=1,"Yes","No")</f>
        <v>Yes</v>
      </c>
      <c r="D390" s="170" t="str">
        <f t="shared" si="871"/>
        <v>In Progress</v>
      </c>
      <c r="E390" s="170" t="s">
        <v>713</v>
      </c>
      <c r="F390" s="170"/>
      <c r="G390" s="44"/>
      <c r="H390" s="44"/>
      <c r="I390" s="214">
        <v>42461</v>
      </c>
      <c r="J390" s="170"/>
      <c r="K390" s="45" t="str">
        <f t="shared" si="579"/>
        <v>21X</v>
      </c>
      <c r="L390" s="45" t="str">
        <f t="shared" si="580"/>
        <v>21</v>
      </c>
      <c r="M390" s="44"/>
      <c r="N390" s="252"/>
      <c r="O390" s="189" t="str">
        <f>IF(VLOOKUP(B390,'Pivot Table'!$B$5:$G$2000,2,FALSE)=1,"Yes","No")</f>
        <v>No</v>
      </c>
      <c r="P390" s="190" t="str">
        <f t="shared" si="581"/>
        <v xml:space="preserve"> </v>
      </c>
      <c r="Q390" s="190"/>
      <c r="R390" s="190"/>
      <c r="S390" s="191"/>
      <c r="T390" s="190"/>
      <c r="U390" s="190"/>
      <c r="V390" s="189" t="str">
        <f t="shared" si="582"/>
        <v>21</v>
      </c>
      <c r="W390" s="196" t="str">
        <f t="shared" si="583"/>
        <v>21</v>
      </c>
      <c r="X390" s="191"/>
      <c r="Y390" s="404"/>
      <c r="Z390" s="192" t="str">
        <f>IF(VLOOKUP(B390,'Pivot Table'!$B$5:$G$2000,5,FALSE)=1,"Yes","No")</f>
        <v>No</v>
      </c>
      <c r="AA390" s="192" t="str">
        <f>IF(VLOOKUP(B390,'Pivot Table'!$B$5:$G$2000,4,FALSE)=1,"Yes","No")</f>
        <v>No</v>
      </c>
      <c r="AB390" s="190" t="str">
        <f t="shared" ref="AB390:AB436" si="1085">IF(AC390="X","In Progress",IF(AG390="x","Yes"," "))</f>
        <v xml:space="preserve"> </v>
      </c>
      <c r="AC390" s="190"/>
      <c r="AD390" s="190"/>
      <c r="AE390" s="191"/>
      <c r="AF390" s="190"/>
      <c r="AG390" s="190"/>
      <c r="AH390" s="189" t="str">
        <f t="shared" si="585"/>
        <v>21</v>
      </c>
      <c r="AI390" s="196" t="str">
        <f t="shared" si="586"/>
        <v>21</v>
      </c>
      <c r="AJ390" s="456"/>
      <c r="AK390" s="651"/>
      <c r="AL390" s="634">
        <f t="shared" si="587"/>
        <v>1</v>
      </c>
      <c r="AM390" s="634">
        <f t="shared" si="588"/>
        <v>0</v>
      </c>
      <c r="AN390" s="635">
        <f t="shared" si="589"/>
        <v>0</v>
      </c>
      <c r="AO390" s="636">
        <f t="shared" si="868"/>
        <v>1</v>
      </c>
      <c r="AP390" s="634">
        <f t="shared" si="590"/>
        <v>0</v>
      </c>
      <c r="AQ390" s="634">
        <f t="shared" si="591"/>
        <v>0</v>
      </c>
      <c r="AR390" s="634">
        <f t="shared" si="592"/>
        <v>0</v>
      </c>
      <c r="AS390" s="637">
        <f t="shared" si="869"/>
        <v>0</v>
      </c>
      <c r="AT390" s="638" t="str">
        <f t="shared" si="870"/>
        <v xml:space="preserve"> </v>
      </c>
      <c r="AU390" s="634">
        <f t="shared" si="593"/>
        <v>1</v>
      </c>
      <c r="AV390" s="634">
        <f t="shared" si="673"/>
        <v>0</v>
      </c>
      <c r="AW390" s="634"/>
      <c r="AX390" s="639" t="str">
        <f t="shared" si="674"/>
        <v>21Yes</v>
      </c>
      <c r="AY390" s="639" t="str">
        <f t="shared" si="675"/>
        <v>21No</v>
      </c>
      <c r="AZ390" s="639" t="str">
        <f t="shared" si="676"/>
        <v>21No</v>
      </c>
      <c r="BA390" s="634" t="str">
        <f t="shared" si="677"/>
        <v>21</v>
      </c>
      <c r="BB390" s="634" t="str">
        <f t="shared" si="678"/>
        <v>21</v>
      </c>
      <c r="BC390" s="634" t="str">
        <f t="shared" si="679"/>
        <v>21</v>
      </c>
      <c r="BD390" s="640" t="str">
        <f t="shared" si="535"/>
        <v xml:space="preserve"> </v>
      </c>
      <c r="BE390" s="640" t="str">
        <f t="shared" si="536"/>
        <v xml:space="preserve"> </v>
      </c>
      <c r="BF390" s="640" t="str">
        <f t="shared" si="537"/>
        <v xml:space="preserve"> </v>
      </c>
      <c r="BG390" s="640" t="str">
        <f t="shared" si="538"/>
        <v xml:space="preserve"> </v>
      </c>
      <c r="BH390" s="640">
        <f t="shared" si="539"/>
        <v>42461</v>
      </c>
      <c r="BI390" s="677" t="str">
        <f t="shared" si="540"/>
        <v xml:space="preserve"> </v>
      </c>
      <c r="BJ390" s="640" t="str">
        <f t="shared" si="541"/>
        <v xml:space="preserve"> </v>
      </c>
      <c r="BK390" s="305" t="str">
        <f t="shared" si="542"/>
        <v xml:space="preserve"> </v>
      </c>
      <c r="BL390" s="523" t="str">
        <f t="shared" si="680"/>
        <v xml:space="preserve"> </v>
      </c>
      <c r="BM390" s="640" t="str">
        <f t="shared" si="543"/>
        <v xml:space="preserve"> </v>
      </c>
      <c r="BN390" s="640" t="str">
        <f t="shared" si="544"/>
        <v xml:space="preserve"> </v>
      </c>
      <c r="BO390" s="640" t="str">
        <f t="shared" si="545"/>
        <v xml:space="preserve"> </v>
      </c>
      <c r="BP390" s="640" t="str">
        <f t="shared" si="546"/>
        <v xml:space="preserve"> </v>
      </c>
      <c r="BQ390" s="640" t="str">
        <f t="shared" si="547"/>
        <v xml:space="preserve"> </v>
      </c>
      <c r="BR390" s="634">
        <f t="shared" si="548"/>
        <v>1</v>
      </c>
      <c r="BS390" s="728"/>
      <c r="BT390" s="640" t="str">
        <f t="shared" ref="BT390:BT453" si="1086">IF($M390=$BT$2,$M390,IF($X390=$BT$2,$X390,IF($AJ390=$BT$2,$AJ390," " )))</f>
        <v xml:space="preserve"> </v>
      </c>
    </row>
    <row r="391" spans="1:72" s="47" customFormat="1" ht="15" customHeight="1" x14ac:dyDescent="0.3">
      <c r="A391" s="43" t="s">
        <v>12</v>
      </c>
      <c r="B391" s="123" t="s">
        <v>1918</v>
      </c>
      <c r="C391" s="134" t="str">
        <f>IF(VLOOKUP(B391,'Pivot Table'!$B$5:$G$2000,3,FALSE)=1,"Yes","No")</f>
        <v>Yes</v>
      </c>
      <c r="D391" s="170" t="str">
        <f t="shared" ref="D391" si="1087">IF(E391="X","In Progress",IF(J391="x","Yes"," "))</f>
        <v>Yes</v>
      </c>
      <c r="E391" s="170"/>
      <c r="F391" s="170"/>
      <c r="G391" s="44" t="s">
        <v>1127</v>
      </c>
      <c r="H391" s="44" t="s">
        <v>1127</v>
      </c>
      <c r="I391" s="170"/>
      <c r="J391" s="170" t="s">
        <v>713</v>
      </c>
      <c r="K391" s="45" t="str">
        <f t="shared" ref="K391" si="1088">A391&amp;E391</f>
        <v>21</v>
      </c>
      <c r="L391" s="45" t="str">
        <f t="shared" ref="L391" si="1089">A391&amp;J391</f>
        <v>21X</v>
      </c>
      <c r="M391" s="106">
        <v>42064</v>
      </c>
      <c r="N391" s="252"/>
      <c r="O391" s="189" t="str">
        <f>IF(VLOOKUP(B391,'Pivot Table'!$B$5:$G$2000,2,FALSE)=1,"Yes","No")</f>
        <v>No</v>
      </c>
      <c r="P391" s="190" t="str">
        <f t="shared" ref="P391" si="1090">IF(Q391="X","In Progress",IF(U391="x","Yes"," "))</f>
        <v xml:space="preserve"> </v>
      </c>
      <c r="Q391" s="190"/>
      <c r="R391" s="190"/>
      <c r="S391" s="191"/>
      <c r="T391" s="190"/>
      <c r="U391" s="190"/>
      <c r="V391" s="189" t="str">
        <f t="shared" ref="V391" si="1091">A391&amp;Q391</f>
        <v>21</v>
      </c>
      <c r="W391" s="196" t="str">
        <f t="shared" ref="W391" si="1092">A391&amp;U391</f>
        <v>21</v>
      </c>
      <c r="X391" s="191"/>
      <c r="Y391" s="404"/>
      <c r="Z391" s="192" t="str">
        <f>IF(VLOOKUP(B391,'Pivot Table'!$B$5:$G$2000,5,FALSE)=1,"Yes","No")</f>
        <v>No</v>
      </c>
      <c r="AA391" s="192" t="str">
        <f>IF(VLOOKUP(B391,'Pivot Table'!$B$5:$G$2000,4,FALSE)=1,"Yes","No")</f>
        <v>No</v>
      </c>
      <c r="AB391" s="190" t="str">
        <f t="shared" ref="AB391" si="1093">IF(AC391="X","In Progress",IF(AG391="x","Yes"," "))</f>
        <v xml:space="preserve"> </v>
      </c>
      <c r="AC391" s="190"/>
      <c r="AD391" s="190"/>
      <c r="AE391" s="191"/>
      <c r="AF391" s="190"/>
      <c r="AG391" s="190"/>
      <c r="AH391" s="189" t="str">
        <f t="shared" ref="AH391" si="1094">A391&amp;AC391</f>
        <v>21</v>
      </c>
      <c r="AI391" s="196" t="str">
        <f t="shared" ref="AI391" si="1095">A391&amp;AG391</f>
        <v>21</v>
      </c>
      <c r="AJ391" s="456"/>
      <c r="AK391" s="651"/>
      <c r="AL391" s="634">
        <f t="shared" ref="AL391" si="1096">IF(C391="yes",1,0)</f>
        <v>1</v>
      </c>
      <c r="AM391" s="634">
        <f t="shared" ref="AM391" si="1097">IF(O391="yes",1,0)</f>
        <v>0</v>
      </c>
      <c r="AN391" s="635">
        <f t="shared" ref="AN391" si="1098">IF(Z391="yes",1,IF(AA391="yes",1,0))</f>
        <v>0</v>
      </c>
      <c r="AO391" s="636">
        <f t="shared" ref="AO391" si="1099">SUM(AL391:AN391)</f>
        <v>1</v>
      </c>
      <c r="AP391" s="634">
        <f t="shared" ref="AP391" si="1100">IF(J391="x",1,0)</f>
        <v>1</v>
      </c>
      <c r="AQ391" s="634">
        <f t="shared" ref="AQ391" si="1101">IF(U391="x",1,0)</f>
        <v>0</v>
      </c>
      <c r="AR391" s="634">
        <f t="shared" ref="AR391" si="1102">IF(AG391="x",1,0)</f>
        <v>0</v>
      </c>
      <c r="AS391" s="637">
        <f t="shared" ref="AS391" si="1103">SUM(AP391:AR391)</f>
        <v>1</v>
      </c>
      <c r="AT391" s="638" t="str">
        <f t="shared" ref="AT391" si="1104">IF(AO391=AS391,"F"," ")</f>
        <v>F</v>
      </c>
      <c r="AU391" s="634">
        <f t="shared" ref="AU391" si="1105">IF(E391="x",1,0)</f>
        <v>0</v>
      </c>
      <c r="AV391" s="634">
        <f t="shared" ref="AV391" si="1106">IF(Q391="x",1,0)</f>
        <v>0</v>
      </c>
      <c r="AW391" s="634"/>
      <c r="AX391" s="639" t="str">
        <f t="shared" ref="AX391" si="1107">A391&amp;C391</f>
        <v>21Yes</v>
      </c>
      <c r="AY391" s="639" t="str">
        <f t="shared" ref="AY391" si="1108">A391&amp;O391</f>
        <v>21No</v>
      </c>
      <c r="AZ391" s="639" t="str">
        <f t="shared" ref="AZ391" si="1109">A391&amp;Z391</f>
        <v>21No</v>
      </c>
      <c r="BA391" s="634" t="str">
        <f t="shared" ref="BA391" si="1110">A391&amp;J391</f>
        <v>21X</v>
      </c>
      <c r="BB391" s="634" t="str">
        <f t="shared" ref="BB391" si="1111">A391&amp;U391</f>
        <v>21</v>
      </c>
      <c r="BC391" s="634" t="str">
        <f t="shared" ref="BC391" si="1112">A391&amp;AG391</f>
        <v>21</v>
      </c>
      <c r="BD391" s="640" t="str">
        <f t="shared" si="535"/>
        <v xml:space="preserve"> </v>
      </c>
      <c r="BE391" s="640" t="str">
        <f t="shared" si="536"/>
        <v xml:space="preserve"> </v>
      </c>
      <c r="BF391" s="640" t="str">
        <f t="shared" si="537"/>
        <v xml:space="preserve"> </v>
      </c>
      <c r="BG391" s="640" t="str">
        <f t="shared" si="538"/>
        <v xml:space="preserve"> </v>
      </c>
      <c r="BH391" s="640" t="str">
        <f t="shared" si="539"/>
        <v xml:space="preserve"> </v>
      </c>
      <c r="BI391" s="677" t="str">
        <f t="shared" si="540"/>
        <v xml:space="preserve"> </v>
      </c>
      <c r="BJ391" s="640" t="str">
        <f t="shared" si="541"/>
        <v xml:space="preserve"> </v>
      </c>
      <c r="BK391" s="305" t="str">
        <f t="shared" si="542"/>
        <v xml:space="preserve"> </v>
      </c>
      <c r="BL391" s="523" t="str">
        <f t="shared" si="680"/>
        <v>F</v>
      </c>
      <c r="BM391" s="640" t="str">
        <f t="shared" si="543"/>
        <v xml:space="preserve"> </v>
      </c>
      <c r="BN391" s="640" t="str">
        <f t="shared" si="544"/>
        <v xml:space="preserve"> </v>
      </c>
      <c r="BO391" s="640" t="str">
        <f t="shared" si="545"/>
        <v xml:space="preserve"> </v>
      </c>
      <c r="BP391" s="640" t="str">
        <f t="shared" si="546"/>
        <v xml:space="preserve"> </v>
      </c>
      <c r="BQ391" s="640" t="str">
        <f t="shared" si="547"/>
        <v xml:space="preserve"> </v>
      </c>
      <c r="BR391" s="634">
        <f t="shared" si="548"/>
        <v>0</v>
      </c>
      <c r="BS391" s="728"/>
      <c r="BT391" s="640" t="str">
        <f t="shared" si="1086"/>
        <v xml:space="preserve"> </v>
      </c>
    </row>
    <row r="392" spans="1:72" s="47" customFormat="1" ht="15" customHeight="1" x14ac:dyDescent="0.3">
      <c r="A392" s="43" t="s">
        <v>12</v>
      </c>
      <c r="B392" s="123" t="s">
        <v>348</v>
      </c>
      <c r="C392" s="194" t="str">
        <f>IF(VLOOKUP(B392,'Pivot Table'!$B$5:$G$2000,3,FALSE)=1,"Yes","No")</f>
        <v>No</v>
      </c>
      <c r="D392" s="193" t="str">
        <f t="shared" si="871"/>
        <v xml:space="preserve"> </v>
      </c>
      <c r="E392" s="193"/>
      <c r="F392" s="193"/>
      <c r="G392" s="204"/>
      <c r="H392" s="204"/>
      <c r="I392" s="326"/>
      <c r="J392" s="193"/>
      <c r="K392" s="292" t="str">
        <f t="shared" si="579"/>
        <v>21</v>
      </c>
      <c r="L392" s="292" t="str">
        <f t="shared" si="580"/>
        <v>21</v>
      </c>
      <c r="M392" s="204"/>
      <c r="N392" s="492"/>
      <c r="O392" s="189" t="str">
        <f>IF(VLOOKUP(B392,'Pivot Table'!$B$5:$G$2000,2,FALSE)=1,"Yes","No")</f>
        <v>No</v>
      </c>
      <c r="P392" s="190" t="str">
        <f t="shared" si="581"/>
        <v xml:space="preserve"> </v>
      </c>
      <c r="Q392" s="190"/>
      <c r="R392" s="190"/>
      <c r="S392" s="191"/>
      <c r="T392" s="206"/>
      <c r="U392" s="190"/>
      <c r="V392" s="400" t="str">
        <f t="shared" si="582"/>
        <v>21</v>
      </c>
      <c r="W392" s="401" t="str">
        <f t="shared" si="583"/>
        <v>21</v>
      </c>
      <c r="X392" s="191"/>
      <c r="Y392" s="404"/>
      <c r="Z392" s="136" t="str">
        <f>IF(VLOOKUP(B392,'Pivot Table'!$B$5:$G$2000,5,FALSE)=1,"Yes","No")</f>
        <v>Yes</v>
      </c>
      <c r="AA392" s="136" t="str">
        <f>IF(VLOOKUP(B392,'Pivot Table'!$B$5:$G$2000,4,FALSE)=1,"Yes","No")</f>
        <v>No</v>
      </c>
      <c r="AB392" s="181" t="str">
        <f t="shared" si="1085"/>
        <v>Yes</v>
      </c>
      <c r="AC392" s="181"/>
      <c r="AD392" s="181"/>
      <c r="AE392" s="241" t="s">
        <v>1127</v>
      </c>
      <c r="AF392" s="362"/>
      <c r="AG392" s="185" t="s">
        <v>713</v>
      </c>
      <c r="AH392" s="133" t="str">
        <f t="shared" si="585"/>
        <v>21</v>
      </c>
      <c r="AI392" s="151" t="str">
        <f t="shared" si="586"/>
        <v>21X</v>
      </c>
      <c r="AJ392" s="362">
        <v>42005</v>
      </c>
      <c r="AK392" s="657" t="s">
        <v>1636</v>
      </c>
      <c r="AL392" s="634">
        <f t="shared" si="587"/>
        <v>0</v>
      </c>
      <c r="AM392" s="634">
        <f t="shared" si="588"/>
        <v>0</v>
      </c>
      <c r="AN392" s="635">
        <f t="shared" si="589"/>
        <v>1</v>
      </c>
      <c r="AO392" s="636">
        <f t="shared" si="868"/>
        <v>1</v>
      </c>
      <c r="AP392" s="634">
        <f t="shared" si="590"/>
        <v>0</v>
      </c>
      <c r="AQ392" s="634">
        <f t="shared" si="591"/>
        <v>0</v>
      </c>
      <c r="AR392" s="634">
        <f t="shared" si="592"/>
        <v>1</v>
      </c>
      <c r="AS392" s="637">
        <f t="shared" si="869"/>
        <v>1</v>
      </c>
      <c r="AT392" s="638" t="str">
        <f t="shared" si="870"/>
        <v>F</v>
      </c>
      <c r="AU392" s="634">
        <f t="shared" si="593"/>
        <v>0</v>
      </c>
      <c r="AV392" s="634">
        <f t="shared" si="673"/>
        <v>0</v>
      </c>
      <c r="AW392" s="634"/>
      <c r="AX392" s="639" t="str">
        <f t="shared" si="674"/>
        <v>21No</v>
      </c>
      <c r="AY392" s="639" t="str">
        <f t="shared" si="675"/>
        <v>21No</v>
      </c>
      <c r="AZ392" s="639" t="str">
        <f t="shared" si="676"/>
        <v>21Yes</v>
      </c>
      <c r="BA392" s="634" t="str">
        <f t="shared" si="677"/>
        <v>21</v>
      </c>
      <c r="BB392" s="634" t="str">
        <f t="shared" si="678"/>
        <v>21</v>
      </c>
      <c r="BC392" s="634" t="str">
        <f t="shared" si="679"/>
        <v>21X</v>
      </c>
      <c r="BD392" s="640" t="str">
        <f t="shared" si="535"/>
        <v xml:space="preserve"> </v>
      </c>
      <c r="BE392" s="640" t="str">
        <f t="shared" si="536"/>
        <v xml:space="preserve"> </v>
      </c>
      <c r="BF392" s="640" t="str">
        <f t="shared" si="537"/>
        <v xml:space="preserve"> </v>
      </c>
      <c r="BG392" s="640" t="str">
        <f t="shared" si="538"/>
        <v xml:space="preserve"> </v>
      </c>
      <c r="BH392" s="640" t="str">
        <f t="shared" si="539"/>
        <v xml:space="preserve"> </v>
      </c>
      <c r="BI392" s="677" t="str">
        <f t="shared" si="540"/>
        <v xml:space="preserve"> </v>
      </c>
      <c r="BJ392" s="640" t="str">
        <f t="shared" si="541"/>
        <v xml:space="preserve"> </v>
      </c>
      <c r="BK392" s="305" t="str">
        <f t="shared" si="542"/>
        <v xml:space="preserve"> </v>
      </c>
      <c r="BL392" s="523" t="str">
        <f t="shared" si="680"/>
        <v>F</v>
      </c>
      <c r="BM392" s="640" t="str">
        <f t="shared" si="543"/>
        <v xml:space="preserve"> </v>
      </c>
      <c r="BN392" s="640" t="str">
        <f t="shared" si="544"/>
        <v xml:space="preserve"> </v>
      </c>
      <c r="BO392" s="640" t="str">
        <f t="shared" si="545"/>
        <v xml:space="preserve"> </v>
      </c>
      <c r="BP392" s="640" t="str">
        <f t="shared" si="546"/>
        <v xml:space="preserve"> </v>
      </c>
      <c r="BQ392" s="640" t="str">
        <f t="shared" si="547"/>
        <v xml:space="preserve"> </v>
      </c>
      <c r="BR392" s="634">
        <f t="shared" si="548"/>
        <v>0</v>
      </c>
      <c r="BS392" s="728"/>
      <c r="BT392" s="640" t="str">
        <f t="shared" si="1086"/>
        <v xml:space="preserve"> </v>
      </c>
    </row>
    <row r="393" spans="1:72" s="47" customFormat="1" ht="15" customHeight="1" x14ac:dyDescent="0.3">
      <c r="A393" s="43" t="s">
        <v>350</v>
      </c>
      <c r="B393" s="469" t="s">
        <v>349</v>
      </c>
      <c r="C393" s="134" t="str">
        <f>IF(VLOOKUP(B393,'Pivot Table'!$B$5:$G$2000,3,FALSE)=1,"Yes","No")</f>
        <v>Yes</v>
      </c>
      <c r="D393" s="170" t="str">
        <f t="shared" si="871"/>
        <v>Yes</v>
      </c>
      <c r="E393" s="170"/>
      <c r="F393" s="214">
        <v>40087</v>
      </c>
      <c r="G393" s="119" t="s">
        <v>1127</v>
      </c>
      <c r="H393" s="119" t="s">
        <v>1127</v>
      </c>
      <c r="I393" s="170"/>
      <c r="J393" s="170" t="s">
        <v>713</v>
      </c>
      <c r="K393" s="45" t="str">
        <f t="shared" si="579"/>
        <v>23</v>
      </c>
      <c r="L393" s="45" t="str">
        <f t="shared" si="580"/>
        <v>23X</v>
      </c>
      <c r="M393" s="106">
        <v>40210</v>
      </c>
      <c r="N393" s="252"/>
      <c r="O393" s="135" t="str">
        <f>IF(VLOOKUP(B393,'Pivot Table'!$B$5:$G$2000,2,FALSE)=1,"Yes","No")</f>
        <v>Yes</v>
      </c>
      <c r="P393" s="177" t="str">
        <f t="shared" si="581"/>
        <v>Yes</v>
      </c>
      <c r="Q393" s="177"/>
      <c r="R393" s="107">
        <v>41640</v>
      </c>
      <c r="S393" s="46" t="s">
        <v>1127</v>
      </c>
      <c r="T393" s="107"/>
      <c r="U393" s="177" t="s">
        <v>713</v>
      </c>
      <c r="V393" s="135" t="str">
        <f t="shared" si="582"/>
        <v>23</v>
      </c>
      <c r="W393" s="150" t="str">
        <f t="shared" si="583"/>
        <v>23X</v>
      </c>
      <c r="X393" s="107">
        <v>41760</v>
      </c>
      <c r="Y393" s="219"/>
      <c r="Z393" s="136" t="str">
        <f>IF(VLOOKUP(B393,'Pivot Table'!$B$5:$G$2000,5,FALSE)=1,"Yes","No")</f>
        <v>Yes</v>
      </c>
      <c r="AA393" s="136" t="str">
        <f>IF(VLOOKUP(B393,'Pivot Table'!$B$5:$G$2000,4,FALSE)=1,"Yes","No")</f>
        <v>No</v>
      </c>
      <c r="AB393" s="181" t="str">
        <f t="shared" si="1085"/>
        <v>Yes</v>
      </c>
      <c r="AC393" s="181"/>
      <c r="AD393" s="181"/>
      <c r="AE393" s="241" t="s">
        <v>1127</v>
      </c>
      <c r="AF393" s="362"/>
      <c r="AG393" s="181" t="s">
        <v>713</v>
      </c>
      <c r="AH393" s="133" t="str">
        <f t="shared" si="585"/>
        <v>23</v>
      </c>
      <c r="AI393" s="151" t="str">
        <f t="shared" si="586"/>
        <v>23X</v>
      </c>
      <c r="AJ393" s="460">
        <v>41913</v>
      </c>
      <c r="AK393" s="650"/>
      <c r="AL393" s="634">
        <f t="shared" si="587"/>
        <v>1</v>
      </c>
      <c r="AM393" s="634">
        <f t="shared" si="588"/>
        <v>1</v>
      </c>
      <c r="AN393" s="635">
        <f t="shared" si="589"/>
        <v>1</v>
      </c>
      <c r="AO393" s="636">
        <f t="shared" si="868"/>
        <v>3</v>
      </c>
      <c r="AP393" s="634">
        <f t="shared" si="590"/>
        <v>1</v>
      </c>
      <c r="AQ393" s="634">
        <f t="shared" si="591"/>
        <v>1</v>
      </c>
      <c r="AR393" s="634">
        <f t="shared" si="592"/>
        <v>1</v>
      </c>
      <c r="AS393" s="637">
        <f t="shared" si="869"/>
        <v>3</v>
      </c>
      <c r="AT393" s="638" t="str">
        <f t="shared" si="870"/>
        <v>F</v>
      </c>
      <c r="AU393" s="634">
        <f t="shared" si="593"/>
        <v>0</v>
      </c>
      <c r="AV393" s="634">
        <f t="shared" si="673"/>
        <v>0</v>
      </c>
      <c r="AW393" s="634"/>
      <c r="AX393" s="639" t="str">
        <f t="shared" si="674"/>
        <v>23Yes</v>
      </c>
      <c r="AY393" s="639" t="str">
        <f t="shared" si="675"/>
        <v>23Yes</v>
      </c>
      <c r="AZ393" s="639" t="str">
        <f t="shared" si="676"/>
        <v>23Yes</v>
      </c>
      <c r="BA393" s="634" t="str">
        <f t="shared" si="677"/>
        <v>23X</v>
      </c>
      <c r="BB393" s="634" t="str">
        <f t="shared" si="678"/>
        <v>23X</v>
      </c>
      <c r="BC393" s="634" t="str">
        <f t="shared" si="679"/>
        <v>23X</v>
      </c>
      <c r="BD393" s="640" t="str">
        <f t="shared" si="535"/>
        <v xml:space="preserve"> </v>
      </c>
      <c r="BE393" s="640" t="str">
        <f t="shared" si="536"/>
        <v xml:space="preserve"> </v>
      </c>
      <c r="BF393" s="640" t="str">
        <f t="shared" si="537"/>
        <v xml:space="preserve"> </v>
      </c>
      <c r="BG393" s="640" t="str">
        <f t="shared" si="538"/>
        <v xml:space="preserve"> </v>
      </c>
      <c r="BH393" s="640" t="str">
        <f t="shared" si="539"/>
        <v xml:space="preserve"> </v>
      </c>
      <c r="BI393" s="677" t="str">
        <f t="shared" si="540"/>
        <v xml:space="preserve"> </v>
      </c>
      <c r="BJ393" s="640" t="str">
        <f t="shared" si="541"/>
        <v xml:space="preserve"> </v>
      </c>
      <c r="BK393" s="305" t="str">
        <f t="shared" si="542"/>
        <v xml:space="preserve"> </v>
      </c>
      <c r="BL393" s="523" t="str">
        <f t="shared" si="680"/>
        <v>F</v>
      </c>
      <c r="BM393" s="640" t="str">
        <f t="shared" si="543"/>
        <v xml:space="preserve"> </v>
      </c>
      <c r="BN393" s="640" t="str">
        <f t="shared" si="544"/>
        <v xml:space="preserve"> </v>
      </c>
      <c r="BO393" s="640" t="str">
        <f t="shared" si="545"/>
        <v xml:space="preserve"> </v>
      </c>
      <c r="BP393" s="640" t="str">
        <f t="shared" si="546"/>
        <v xml:space="preserve"> </v>
      </c>
      <c r="BQ393" s="640" t="str">
        <f t="shared" si="547"/>
        <v xml:space="preserve"> </v>
      </c>
      <c r="BR393" s="634">
        <f t="shared" si="548"/>
        <v>0</v>
      </c>
      <c r="BS393" s="728"/>
      <c r="BT393" s="640" t="str">
        <f t="shared" si="1086"/>
        <v xml:space="preserve"> </v>
      </c>
    </row>
    <row r="394" spans="1:72" s="47" customFormat="1" ht="15" customHeight="1" x14ac:dyDescent="0.3">
      <c r="A394" s="43" t="s">
        <v>352</v>
      </c>
      <c r="B394" s="469" t="s">
        <v>351</v>
      </c>
      <c r="C394" s="134" t="str">
        <f>IF(VLOOKUP(B394,'Pivot Table'!$B$5:$G$2000,3,FALSE)=1,"Yes","No")</f>
        <v>Yes</v>
      </c>
      <c r="D394" s="170" t="str">
        <f t="shared" si="871"/>
        <v>Yes</v>
      </c>
      <c r="E394" s="170"/>
      <c r="F394" s="214">
        <v>41883</v>
      </c>
      <c r="G394" s="44" t="s">
        <v>1127</v>
      </c>
      <c r="H394" s="44" t="s">
        <v>1127</v>
      </c>
      <c r="I394" s="170"/>
      <c r="J394" s="170" t="s">
        <v>713</v>
      </c>
      <c r="K394" s="45" t="str">
        <f t="shared" si="579"/>
        <v>24</v>
      </c>
      <c r="L394" s="45" t="str">
        <f t="shared" si="580"/>
        <v>24X</v>
      </c>
      <c r="M394" s="106">
        <v>41913</v>
      </c>
      <c r="N394" s="186" t="s">
        <v>1554</v>
      </c>
      <c r="O394" s="135" t="str">
        <f>IF(VLOOKUP(B394,'Pivot Table'!$B$5:$G$2000,2,FALSE)=1,"Yes","No")</f>
        <v>Yes</v>
      </c>
      <c r="P394" s="177" t="str">
        <f t="shared" si="581"/>
        <v>Yes</v>
      </c>
      <c r="Q394" s="177"/>
      <c r="R394" s="107">
        <v>41883</v>
      </c>
      <c r="S394" s="46" t="s">
        <v>1127</v>
      </c>
      <c r="T394" s="177"/>
      <c r="U394" s="177" t="s">
        <v>713</v>
      </c>
      <c r="V394" s="135" t="str">
        <f t="shared" si="582"/>
        <v>24</v>
      </c>
      <c r="W394" s="150" t="str">
        <f t="shared" si="583"/>
        <v>24X</v>
      </c>
      <c r="X394" s="107">
        <v>41913</v>
      </c>
      <c r="Y394" s="299" t="s">
        <v>1554</v>
      </c>
      <c r="Z394" s="136" t="str">
        <f>IF(VLOOKUP(B394,'Pivot Table'!$B$5:$G$2000,5,FALSE)=1,"Yes","No")</f>
        <v>Yes</v>
      </c>
      <c r="AA394" s="136" t="str">
        <f>IF(VLOOKUP(B394,'Pivot Table'!$B$5:$G$2000,4,FALSE)=1,"Yes","No")</f>
        <v>No</v>
      </c>
      <c r="AB394" s="181" t="str">
        <f t="shared" si="1085"/>
        <v>Yes</v>
      </c>
      <c r="AC394" s="181"/>
      <c r="AD394" s="181"/>
      <c r="AE394" s="241" t="s">
        <v>1127</v>
      </c>
      <c r="AF394" s="362"/>
      <c r="AG394" s="181" t="s">
        <v>713</v>
      </c>
      <c r="AH394" s="133" t="str">
        <f t="shared" si="585"/>
        <v>24</v>
      </c>
      <c r="AI394" s="151" t="str">
        <f t="shared" si="586"/>
        <v>24X</v>
      </c>
      <c r="AJ394" s="460">
        <v>41913</v>
      </c>
      <c r="AK394" s="658" t="s">
        <v>1554</v>
      </c>
      <c r="AL394" s="634">
        <f t="shared" si="587"/>
        <v>1</v>
      </c>
      <c r="AM394" s="634">
        <f t="shared" si="588"/>
        <v>1</v>
      </c>
      <c r="AN394" s="635">
        <f t="shared" si="589"/>
        <v>1</v>
      </c>
      <c r="AO394" s="636">
        <f t="shared" si="868"/>
        <v>3</v>
      </c>
      <c r="AP394" s="634">
        <f t="shared" si="590"/>
        <v>1</v>
      </c>
      <c r="AQ394" s="634">
        <f t="shared" si="591"/>
        <v>1</v>
      </c>
      <c r="AR394" s="634">
        <f t="shared" si="592"/>
        <v>1</v>
      </c>
      <c r="AS394" s="637">
        <f t="shared" si="869"/>
        <v>3</v>
      </c>
      <c r="AT394" s="638" t="str">
        <f t="shared" si="870"/>
        <v>F</v>
      </c>
      <c r="AU394" s="634">
        <f t="shared" si="593"/>
        <v>0</v>
      </c>
      <c r="AV394" s="634">
        <f t="shared" si="673"/>
        <v>0</v>
      </c>
      <c r="AW394" s="675" t="s">
        <v>1127</v>
      </c>
      <c r="AX394" s="639" t="str">
        <f t="shared" si="674"/>
        <v>24Yes</v>
      </c>
      <c r="AY394" s="639" t="str">
        <f t="shared" si="675"/>
        <v>24Yes</v>
      </c>
      <c r="AZ394" s="639" t="str">
        <f t="shared" si="676"/>
        <v>24Yes</v>
      </c>
      <c r="BA394" s="634" t="str">
        <f t="shared" si="677"/>
        <v>24X</v>
      </c>
      <c r="BB394" s="634" t="str">
        <f t="shared" si="678"/>
        <v>24X</v>
      </c>
      <c r="BC394" s="634" t="str">
        <f t="shared" si="679"/>
        <v>24X</v>
      </c>
      <c r="BD394" s="640" t="str">
        <f t="shared" ref="BD394:BD457" si="1113">IF(I394=$BD$2,I394,IF(T394=$BD$2,T394,IF(AF394=$BD$2,AF394," " )))</f>
        <v xml:space="preserve"> </v>
      </c>
      <c r="BE394" s="640" t="str">
        <f t="shared" ref="BE394:BE457" si="1114">IF($I394=$BE$2,$I394,IF($T394=$BE$2,$T394,IF($AF394=$BE$2,$AF394," " )))</f>
        <v xml:space="preserve"> </v>
      </c>
      <c r="BF394" s="640" t="str">
        <f t="shared" ref="BF394:BF457" si="1115">IF($I394=$BF$2,$I394,IF($T394=$BF$2,$T394,IF($AF394=$BF$2,$AF394," " )))</f>
        <v xml:space="preserve"> </v>
      </c>
      <c r="BG394" s="640" t="str">
        <f t="shared" ref="BG394:BG457" si="1116">IF($I394=$BG$2,$I394,IF($T394=$BG$2,$T394,IF($AF394=$BG$2,$AF394," " )))</f>
        <v xml:space="preserve"> </v>
      </c>
      <c r="BH394" s="640" t="str">
        <f t="shared" ref="BH394:BH457" si="1117">IF($I394=$BH$2,$I394,IF($T394=$BH$2,$T394,IF($AF394=$BH$2,$AF394," " )))</f>
        <v xml:space="preserve"> </v>
      </c>
      <c r="BI394" s="677" t="str">
        <f t="shared" ref="BI394:BI457" si="1118">IF($I394=$BI$2,$I394,IF($T394=$BI$2,$T394,IF($AF394=$BI$2,$AF394," " )))</f>
        <v xml:space="preserve"> </v>
      </c>
      <c r="BJ394" s="640" t="str">
        <f t="shared" ref="BJ394:BJ457" si="1119">IF($I394=$BJ$2,$I394,IF($T394=$BJ$2,$T394,IF($AF394=$BJ$2,$AF394," " )))</f>
        <v xml:space="preserve"> </v>
      </c>
      <c r="BK394" s="305" t="str">
        <f t="shared" ref="BK394:BK457" si="1120">IF($I394=$BK$2,$I394,IF($T394=$BK$2,$T394,IF($AF394=$BK$2,$AF394," " )))</f>
        <v xml:space="preserve"> </v>
      </c>
      <c r="BL394" s="523" t="str">
        <f t="shared" si="680"/>
        <v>F</v>
      </c>
      <c r="BM394" s="640" t="str">
        <f t="shared" ref="BM394:BM457" si="1121">IF($I394=$BM$2,$I394,IF($T394=$BM$2,$T394,IF($AF394=$BM$2,$AF394," " )))</f>
        <v xml:space="preserve"> </v>
      </c>
      <c r="BN394" s="640" t="str">
        <f t="shared" ref="BN394:BN457" si="1122">IF($I394=$BN$2,$I394,IF($T394=$BN$2,$T394,IF($AF394=$BN$2,$AF394," " )))</f>
        <v xml:space="preserve"> </v>
      </c>
      <c r="BO394" s="640" t="str">
        <f t="shared" ref="BO394:BO457" si="1123">IF($I394=$BO$2,$I394,IF($T394=$BO$2,$T394,IF($AF394=$BO$2,$AF394," " )))</f>
        <v xml:space="preserve"> </v>
      </c>
      <c r="BP394" s="640" t="str">
        <f t="shared" ref="BP394:BP457" si="1124">IF($I394=$BP$2,$I394,IF($T394=$BP$2,$T394,IF($AF394=$BP$2,$AF394," " )))</f>
        <v xml:space="preserve"> </v>
      </c>
      <c r="BQ394" s="640" t="str">
        <f t="shared" ref="BQ394:BQ457" si="1125">IF($I394=$BQ$2,$I394,IF($T394=$BQ$2,$T394,IF($AF394=$BQ$2,$AF394," " )))</f>
        <v xml:space="preserve"> </v>
      </c>
      <c r="BR394" s="634">
        <f t="shared" ref="BR394:BR457" si="1126">COUNTIFS(BE394:BQ394,"&gt;0")</f>
        <v>0</v>
      </c>
      <c r="BS394" s="728"/>
      <c r="BT394" s="640" t="str">
        <f t="shared" si="1086"/>
        <v xml:space="preserve"> </v>
      </c>
    </row>
    <row r="395" spans="1:72" s="47" customFormat="1" ht="15" customHeight="1" x14ac:dyDescent="0.3">
      <c r="A395" s="43" t="s">
        <v>352</v>
      </c>
      <c r="B395" s="123" t="s">
        <v>353</v>
      </c>
      <c r="C395" s="134" t="str">
        <f>IF(VLOOKUP(B395,'Pivot Table'!$B$5:$G$2000,3,FALSE)=1,"Yes","No")</f>
        <v>Yes</v>
      </c>
      <c r="D395" s="170" t="str">
        <f t="shared" si="871"/>
        <v>Yes</v>
      </c>
      <c r="E395" s="170"/>
      <c r="F395" s="214">
        <v>41913</v>
      </c>
      <c r="G395" s="118" t="s">
        <v>1127</v>
      </c>
      <c r="H395" s="44" t="s">
        <v>1127</v>
      </c>
      <c r="I395" s="214"/>
      <c r="J395" s="170" t="s">
        <v>713</v>
      </c>
      <c r="K395" s="45" t="str">
        <f t="shared" si="579"/>
        <v>24</v>
      </c>
      <c r="L395" s="45" t="str">
        <f t="shared" si="580"/>
        <v>24X</v>
      </c>
      <c r="M395" s="106">
        <v>41944</v>
      </c>
      <c r="N395" s="252" t="s">
        <v>1531</v>
      </c>
      <c r="O395" s="135" t="str">
        <f>IF(VLOOKUP(B395,'Pivot Table'!$B$5:$G$2000,2,FALSE)=1,"Yes","No")</f>
        <v>Yes</v>
      </c>
      <c r="P395" s="177" t="str">
        <f t="shared" si="581"/>
        <v>Yes</v>
      </c>
      <c r="Q395" s="177"/>
      <c r="R395" s="107">
        <v>41913</v>
      </c>
      <c r="S395" s="46" t="s">
        <v>1127</v>
      </c>
      <c r="T395" s="107"/>
      <c r="U395" s="177" t="s">
        <v>713</v>
      </c>
      <c r="V395" s="135" t="str">
        <f t="shared" si="582"/>
        <v>24</v>
      </c>
      <c r="W395" s="150" t="str">
        <f t="shared" si="583"/>
        <v>24X</v>
      </c>
      <c r="X395" s="107">
        <v>41974</v>
      </c>
      <c r="Y395" s="219"/>
      <c r="Z395" s="136" t="str">
        <f>IF(VLOOKUP(B395,'Pivot Table'!$B$5:$G$2000,5,FALSE)=1,"Yes","No")</f>
        <v>Yes</v>
      </c>
      <c r="AA395" s="136" t="str">
        <f>IF(VLOOKUP(B395,'Pivot Table'!$B$5:$G$2000,4,FALSE)=1,"Yes","No")</f>
        <v>No</v>
      </c>
      <c r="AB395" s="181" t="str">
        <f t="shared" si="1085"/>
        <v>Yes</v>
      </c>
      <c r="AC395" s="181" t="s">
        <v>1127</v>
      </c>
      <c r="AD395" s="181"/>
      <c r="AE395" s="241" t="s">
        <v>1127</v>
      </c>
      <c r="AF395" s="362"/>
      <c r="AG395" s="181" t="s">
        <v>713</v>
      </c>
      <c r="AH395" s="133" t="str">
        <f t="shared" si="585"/>
        <v>24Y</v>
      </c>
      <c r="AI395" s="151" t="str">
        <f t="shared" si="586"/>
        <v>24X</v>
      </c>
      <c r="AJ395" s="281">
        <v>42217</v>
      </c>
      <c r="AK395" s="650" t="s">
        <v>1484</v>
      </c>
      <c r="AL395" s="634">
        <f t="shared" si="587"/>
        <v>1</v>
      </c>
      <c r="AM395" s="634">
        <f t="shared" si="588"/>
        <v>1</v>
      </c>
      <c r="AN395" s="635">
        <f t="shared" si="589"/>
        <v>1</v>
      </c>
      <c r="AO395" s="636">
        <f t="shared" si="868"/>
        <v>3</v>
      </c>
      <c r="AP395" s="634">
        <f t="shared" si="590"/>
        <v>1</v>
      </c>
      <c r="AQ395" s="634">
        <f t="shared" si="591"/>
        <v>1</v>
      </c>
      <c r="AR395" s="634">
        <f t="shared" si="592"/>
        <v>1</v>
      </c>
      <c r="AS395" s="637">
        <f t="shared" si="869"/>
        <v>3</v>
      </c>
      <c r="AT395" s="638" t="str">
        <f t="shared" si="870"/>
        <v>F</v>
      </c>
      <c r="AU395" s="634">
        <f t="shared" si="593"/>
        <v>0</v>
      </c>
      <c r="AV395" s="634">
        <f t="shared" si="673"/>
        <v>0</v>
      </c>
      <c r="AW395" s="675" t="s">
        <v>1127</v>
      </c>
      <c r="AX395" s="639" t="str">
        <f t="shared" si="674"/>
        <v>24Yes</v>
      </c>
      <c r="AY395" s="639" t="str">
        <f t="shared" si="675"/>
        <v>24Yes</v>
      </c>
      <c r="AZ395" s="639" t="str">
        <f t="shared" si="676"/>
        <v>24Yes</v>
      </c>
      <c r="BA395" s="634" t="str">
        <f t="shared" si="677"/>
        <v>24X</v>
      </c>
      <c r="BB395" s="634" t="str">
        <f t="shared" si="678"/>
        <v>24X</v>
      </c>
      <c r="BC395" s="634" t="str">
        <f t="shared" si="679"/>
        <v>24X</v>
      </c>
      <c r="BD395" s="640" t="str">
        <f t="shared" si="1113"/>
        <v xml:space="preserve"> </v>
      </c>
      <c r="BE395" s="640" t="str">
        <f t="shared" si="1114"/>
        <v xml:space="preserve"> </v>
      </c>
      <c r="BF395" s="640" t="str">
        <f t="shared" si="1115"/>
        <v xml:space="preserve"> </v>
      </c>
      <c r="BG395" s="640" t="str">
        <f t="shared" si="1116"/>
        <v xml:space="preserve"> </v>
      </c>
      <c r="BH395" s="640" t="str">
        <f t="shared" si="1117"/>
        <v xml:space="preserve"> </v>
      </c>
      <c r="BI395" s="677" t="str">
        <f t="shared" si="1118"/>
        <v xml:space="preserve"> </v>
      </c>
      <c r="BJ395" s="640" t="str">
        <f t="shared" si="1119"/>
        <v xml:space="preserve"> </v>
      </c>
      <c r="BK395" s="305" t="str">
        <f t="shared" si="1120"/>
        <v xml:space="preserve"> </v>
      </c>
      <c r="BL395" s="523" t="str">
        <f t="shared" si="680"/>
        <v>F</v>
      </c>
      <c r="BM395" s="640" t="str">
        <f t="shared" si="1121"/>
        <v xml:space="preserve"> </v>
      </c>
      <c r="BN395" s="640" t="str">
        <f t="shared" si="1122"/>
        <v xml:space="preserve"> </v>
      </c>
      <c r="BO395" s="640" t="str">
        <f t="shared" si="1123"/>
        <v xml:space="preserve"> </v>
      </c>
      <c r="BP395" s="640" t="str">
        <f t="shared" si="1124"/>
        <v xml:space="preserve"> </v>
      </c>
      <c r="BQ395" s="640" t="str">
        <f t="shared" si="1125"/>
        <v xml:space="preserve"> </v>
      </c>
      <c r="BR395" s="634">
        <f t="shared" si="1126"/>
        <v>0</v>
      </c>
      <c r="BS395" s="728"/>
      <c r="BT395" s="640" t="str">
        <f t="shared" si="1086"/>
        <v xml:space="preserve"> </v>
      </c>
    </row>
    <row r="396" spans="1:72" s="47" customFormat="1" ht="15" customHeight="1" x14ac:dyDescent="0.3">
      <c r="A396" s="43" t="s">
        <v>355</v>
      </c>
      <c r="B396" s="123" t="s">
        <v>354</v>
      </c>
      <c r="C396" s="134" t="str">
        <f>IF(VLOOKUP(B396,'Pivot Table'!$B$5:$G$2000,3,FALSE)=1,"Yes","No")</f>
        <v>Yes</v>
      </c>
      <c r="D396" s="170" t="str">
        <f t="shared" si="871"/>
        <v>In Progress</v>
      </c>
      <c r="E396" s="170" t="s">
        <v>713</v>
      </c>
      <c r="F396" s="214">
        <v>41791</v>
      </c>
      <c r="G396" s="118" t="s">
        <v>1127</v>
      </c>
      <c r="H396" s="118" t="s">
        <v>1127</v>
      </c>
      <c r="I396" s="214">
        <v>42644</v>
      </c>
      <c r="J396" s="170"/>
      <c r="K396" s="45" t="str">
        <f t="shared" si="579"/>
        <v>25X</v>
      </c>
      <c r="L396" s="45" t="str">
        <f t="shared" si="580"/>
        <v>25</v>
      </c>
      <c r="M396" s="44"/>
      <c r="N396" s="252"/>
      <c r="O396" s="135" t="str">
        <f>IF(VLOOKUP(B396,'Pivot Table'!$B$5:$G$2000,2,FALSE)=1,"Yes","No")</f>
        <v>Yes</v>
      </c>
      <c r="P396" s="177" t="str">
        <f t="shared" si="581"/>
        <v>In Progress</v>
      </c>
      <c r="Q396" s="177" t="s">
        <v>713</v>
      </c>
      <c r="R396" s="107">
        <v>41791</v>
      </c>
      <c r="S396" s="46" t="s">
        <v>1127</v>
      </c>
      <c r="T396" s="107">
        <v>42644</v>
      </c>
      <c r="U396" s="177"/>
      <c r="V396" s="135" t="str">
        <f t="shared" si="582"/>
        <v>25X</v>
      </c>
      <c r="W396" s="150" t="str">
        <f t="shared" si="583"/>
        <v>25</v>
      </c>
      <c r="X396" s="46"/>
      <c r="Y396" s="219"/>
      <c r="Z396" s="136" t="str">
        <f>IF(VLOOKUP(B396,'Pivot Table'!$B$5:$G$2000,5,FALSE)=1,"Yes","No")</f>
        <v>Yes</v>
      </c>
      <c r="AA396" s="136" t="str">
        <f>IF(VLOOKUP(B396,'Pivot Table'!$B$5:$G$2000,4,FALSE)=1,"Yes","No")</f>
        <v>No</v>
      </c>
      <c r="AB396" s="181" t="str">
        <f t="shared" si="1085"/>
        <v>In Progress</v>
      </c>
      <c r="AC396" s="181" t="s">
        <v>713</v>
      </c>
      <c r="AD396" s="181"/>
      <c r="AE396" s="241" t="s">
        <v>1127</v>
      </c>
      <c r="AF396" s="362">
        <v>42644</v>
      </c>
      <c r="AG396" s="181"/>
      <c r="AH396" s="133" t="str">
        <f t="shared" si="585"/>
        <v>25X</v>
      </c>
      <c r="AI396" s="151" t="str">
        <f t="shared" si="586"/>
        <v>25</v>
      </c>
      <c r="AJ396" s="457"/>
      <c r="AK396" s="662" t="s">
        <v>1370</v>
      </c>
      <c r="AL396" s="634">
        <f t="shared" si="587"/>
        <v>1</v>
      </c>
      <c r="AM396" s="634">
        <f t="shared" si="588"/>
        <v>1</v>
      </c>
      <c r="AN396" s="635">
        <f t="shared" si="589"/>
        <v>1</v>
      </c>
      <c r="AO396" s="636">
        <f t="shared" si="868"/>
        <v>3</v>
      </c>
      <c r="AP396" s="634">
        <f t="shared" si="590"/>
        <v>0</v>
      </c>
      <c r="AQ396" s="634">
        <f t="shared" si="591"/>
        <v>0</v>
      </c>
      <c r="AR396" s="634">
        <f t="shared" si="592"/>
        <v>0</v>
      </c>
      <c r="AS396" s="637">
        <f t="shared" si="869"/>
        <v>0</v>
      </c>
      <c r="AT396" s="638" t="str">
        <f t="shared" si="870"/>
        <v xml:space="preserve"> </v>
      </c>
      <c r="AU396" s="634">
        <f t="shared" si="593"/>
        <v>1</v>
      </c>
      <c r="AV396" s="634">
        <f t="shared" si="673"/>
        <v>1</v>
      </c>
      <c r="AW396" s="634"/>
      <c r="AX396" s="639" t="str">
        <f t="shared" si="674"/>
        <v>25Yes</v>
      </c>
      <c r="AY396" s="639" t="str">
        <f t="shared" si="675"/>
        <v>25Yes</v>
      </c>
      <c r="AZ396" s="639" t="str">
        <f t="shared" si="676"/>
        <v>25Yes</v>
      </c>
      <c r="BA396" s="634" t="str">
        <f t="shared" si="677"/>
        <v>25</v>
      </c>
      <c r="BB396" s="634" t="str">
        <f t="shared" si="678"/>
        <v>25</v>
      </c>
      <c r="BC396" s="634" t="str">
        <f t="shared" si="679"/>
        <v>25</v>
      </c>
      <c r="BD396" s="640" t="str">
        <f t="shared" si="1113"/>
        <v xml:space="preserve"> </v>
      </c>
      <c r="BE396" s="640" t="str">
        <f t="shared" si="1114"/>
        <v xml:space="preserve"> </v>
      </c>
      <c r="BF396" s="640" t="str">
        <f t="shared" si="1115"/>
        <v xml:space="preserve"> </v>
      </c>
      <c r="BG396" s="640" t="str">
        <f t="shared" si="1116"/>
        <v xml:space="preserve"> </v>
      </c>
      <c r="BH396" s="640" t="str">
        <f t="shared" si="1117"/>
        <v xml:space="preserve"> </v>
      </c>
      <c r="BI396" s="677" t="str">
        <f t="shared" si="1118"/>
        <v xml:space="preserve"> </v>
      </c>
      <c r="BJ396" s="640" t="str">
        <f t="shared" si="1119"/>
        <v xml:space="preserve"> </v>
      </c>
      <c r="BK396" s="305" t="str">
        <f t="shared" si="1120"/>
        <v xml:space="preserve"> </v>
      </c>
      <c r="BL396" s="523" t="str">
        <f t="shared" si="680"/>
        <v xml:space="preserve"> </v>
      </c>
      <c r="BM396" s="640" t="str">
        <f t="shared" si="1121"/>
        <v xml:space="preserve"> </v>
      </c>
      <c r="BN396" s="640" t="str">
        <f t="shared" si="1122"/>
        <v xml:space="preserve"> </v>
      </c>
      <c r="BO396" s="640">
        <f t="shared" si="1123"/>
        <v>42644</v>
      </c>
      <c r="BP396" s="640" t="str">
        <f t="shared" si="1124"/>
        <v xml:space="preserve"> </v>
      </c>
      <c r="BQ396" s="640" t="str">
        <f t="shared" si="1125"/>
        <v xml:space="preserve"> </v>
      </c>
      <c r="BR396" s="634">
        <f t="shared" si="1126"/>
        <v>1</v>
      </c>
      <c r="BS396" s="728"/>
      <c r="BT396" s="640" t="str">
        <f t="shared" si="1086"/>
        <v xml:space="preserve"> </v>
      </c>
    </row>
    <row r="397" spans="1:72" s="47" customFormat="1" ht="15" customHeight="1" x14ac:dyDescent="0.3">
      <c r="A397" s="43" t="s">
        <v>357</v>
      </c>
      <c r="B397" s="469" t="s">
        <v>356</v>
      </c>
      <c r="C397" s="134" t="str">
        <f>IF(VLOOKUP(B397,'Pivot Table'!$B$5:$G$2000,3,FALSE)=1,"Yes","No")</f>
        <v>Yes</v>
      </c>
      <c r="D397" s="170" t="str">
        <f t="shared" si="871"/>
        <v>Yes</v>
      </c>
      <c r="E397" s="170"/>
      <c r="F397" s="214">
        <v>41030</v>
      </c>
      <c r="G397" s="119" t="s">
        <v>1127</v>
      </c>
      <c r="H397" s="119" t="s">
        <v>1127</v>
      </c>
      <c r="I397" s="170"/>
      <c r="J397" s="170" t="s">
        <v>713</v>
      </c>
      <c r="K397" s="45" t="str">
        <f t="shared" si="579"/>
        <v>26</v>
      </c>
      <c r="L397" s="45" t="str">
        <f t="shared" si="580"/>
        <v>26X</v>
      </c>
      <c r="M397" s="106">
        <v>41183</v>
      </c>
      <c r="N397" s="252"/>
      <c r="O397" s="400" t="str">
        <f>IF(VLOOKUP(B397,'Pivot Table'!$B$5:$G$2000,2,FALSE)=1,"Yes","No")</f>
        <v>Yes</v>
      </c>
      <c r="P397" s="399" t="str">
        <f t="shared" si="581"/>
        <v>Yes</v>
      </c>
      <c r="Q397" s="399"/>
      <c r="R397" s="399"/>
      <c r="S397" s="266" t="s">
        <v>1127</v>
      </c>
      <c r="T397" s="399"/>
      <c r="U397" s="399" t="s">
        <v>713</v>
      </c>
      <c r="V397" s="400" t="str">
        <f t="shared" si="582"/>
        <v>26</v>
      </c>
      <c r="W397" s="401" t="str">
        <f t="shared" si="583"/>
        <v>26X</v>
      </c>
      <c r="X397" s="427">
        <v>41913</v>
      </c>
      <c r="Y397" s="406"/>
      <c r="Z397" s="136" t="str">
        <f>IF(VLOOKUP(B397,'Pivot Table'!$B$5:$G$2000,5,FALSE)=1,"Yes","No")</f>
        <v>Yes</v>
      </c>
      <c r="AA397" s="136" t="str">
        <f>IF(VLOOKUP(B397,'Pivot Table'!$B$5:$G$2000,4,FALSE)=1,"Yes","No")</f>
        <v>No</v>
      </c>
      <c r="AB397" s="181" t="str">
        <f t="shared" si="1085"/>
        <v>Yes</v>
      </c>
      <c r="AC397" s="181"/>
      <c r="AD397" s="181"/>
      <c r="AE397" s="241" t="s">
        <v>1127</v>
      </c>
      <c r="AF397" s="362"/>
      <c r="AG397" s="181" t="s">
        <v>713</v>
      </c>
      <c r="AH397" s="133" t="str">
        <f t="shared" si="585"/>
        <v>26</v>
      </c>
      <c r="AI397" s="151" t="str">
        <f t="shared" si="586"/>
        <v>26X</v>
      </c>
      <c r="AJ397" s="460">
        <v>41913</v>
      </c>
      <c r="AK397" s="650"/>
      <c r="AL397" s="634">
        <f t="shared" si="587"/>
        <v>1</v>
      </c>
      <c r="AM397" s="634">
        <f t="shared" si="588"/>
        <v>1</v>
      </c>
      <c r="AN397" s="635">
        <f t="shared" si="589"/>
        <v>1</v>
      </c>
      <c r="AO397" s="636">
        <f t="shared" si="868"/>
        <v>3</v>
      </c>
      <c r="AP397" s="634">
        <f t="shared" si="590"/>
        <v>1</v>
      </c>
      <c r="AQ397" s="634">
        <f t="shared" si="591"/>
        <v>1</v>
      </c>
      <c r="AR397" s="634">
        <f t="shared" si="592"/>
        <v>1</v>
      </c>
      <c r="AS397" s="637">
        <f t="shared" si="869"/>
        <v>3</v>
      </c>
      <c r="AT397" s="638" t="str">
        <f t="shared" si="870"/>
        <v>F</v>
      </c>
      <c r="AU397" s="634">
        <f t="shared" si="593"/>
        <v>0</v>
      </c>
      <c r="AV397" s="634">
        <f t="shared" si="673"/>
        <v>0</v>
      </c>
      <c r="AW397" s="634"/>
      <c r="AX397" s="639" t="str">
        <f t="shared" si="674"/>
        <v>26Yes</v>
      </c>
      <c r="AY397" s="639" t="str">
        <f t="shared" si="675"/>
        <v>26Yes</v>
      </c>
      <c r="AZ397" s="639" t="str">
        <f t="shared" si="676"/>
        <v>26Yes</v>
      </c>
      <c r="BA397" s="634" t="str">
        <f t="shared" si="677"/>
        <v>26X</v>
      </c>
      <c r="BB397" s="634" t="str">
        <f t="shared" si="678"/>
        <v>26X</v>
      </c>
      <c r="BC397" s="634" t="str">
        <f t="shared" si="679"/>
        <v>26X</v>
      </c>
      <c r="BD397" s="640" t="str">
        <f t="shared" si="1113"/>
        <v xml:space="preserve"> </v>
      </c>
      <c r="BE397" s="640" t="str">
        <f t="shared" si="1114"/>
        <v xml:space="preserve"> </v>
      </c>
      <c r="BF397" s="640" t="str">
        <f t="shared" si="1115"/>
        <v xml:space="preserve"> </v>
      </c>
      <c r="BG397" s="640" t="str">
        <f t="shared" si="1116"/>
        <v xml:space="preserve"> </v>
      </c>
      <c r="BH397" s="640" t="str">
        <f t="shared" si="1117"/>
        <v xml:space="preserve"> </v>
      </c>
      <c r="BI397" s="677" t="str">
        <f t="shared" si="1118"/>
        <v xml:space="preserve"> </v>
      </c>
      <c r="BJ397" s="640" t="str">
        <f t="shared" si="1119"/>
        <v xml:space="preserve"> </v>
      </c>
      <c r="BK397" s="305" t="str">
        <f t="shared" si="1120"/>
        <v xml:space="preserve"> </v>
      </c>
      <c r="BL397" s="523" t="str">
        <f t="shared" si="680"/>
        <v>F</v>
      </c>
      <c r="BM397" s="640" t="str">
        <f t="shared" si="1121"/>
        <v xml:space="preserve"> </v>
      </c>
      <c r="BN397" s="640" t="str">
        <f t="shared" si="1122"/>
        <v xml:space="preserve"> </v>
      </c>
      <c r="BO397" s="640" t="str">
        <f t="shared" si="1123"/>
        <v xml:space="preserve"> </v>
      </c>
      <c r="BP397" s="640" t="str">
        <f t="shared" si="1124"/>
        <v xml:space="preserve"> </v>
      </c>
      <c r="BQ397" s="640" t="str">
        <f t="shared" si="1125"/>
        <v xml:space="preserve"> </v>
      </c>
      <c r="BR397" s="634">
        <f t="shared" si="1126"/>
        <v>0</v>
      </c>
      <c r="BS397" s="728"/>
      <c r="BT397" s="640" t="str">
        <f t="shared" si="1086"/>
        <v xml:space="preserve"> </v>
      </c>
    </row>
    <row r="398" spans="1:72" s="47" customFormat="1" ht="15" customHeight="1" x14ac:dyDescent="0.3">
      <c r="A398" s="43" t="s">
        <v>357</v>
      </c>
      <c r="B398" s="614" t="s">
        <v>358</v>
      </c>
      <c r="C398" s="134" t="str">
        <f>IF(VLOOKUP(B398,'Pivot Table'!$B$5:$G$2000,3,FALSE)=1,"Yes","No")</f>
        <v>Yes</v>
      </c>
      <c r="D398" s="170" t="str">
        <f t="shared" si="871"/>
        <v>Yes</v>
      </c>
      <c r="E398" s="170"/>
      <c r="F398" s="214">
        <v>39630</v>
      </c>
      <c r="G398" s="119" t="s">
        <v>1127</v>
      </c>
      <c r="H398" s="119" t="s">
        <v>1127</v>
      </c>
      <c r="I398" s="170"/>
      <c r="J398" s="170" t="s">
        <v>713</v>
      </c>
      <c r="K398" s="45" t="str">
        <f t="shared" si="579"/>
        <v>26</v>
      </c>
      <c r="L398" s="45" t="str">
        <f t="shared" si="580"/>
        <v>26X</v>
      </c>
      <c r="M398" s="106">
        <v>39722</v>
      </c>
      <c r="N398" s="252"/>
      <c r="O398" s="135" t="str">
        <f>IF(VLOOKUP(B398,'Pivot Table'!$B$5:$G$2000,2,FALSE)=1,"Yes","No")</f>
        <v>Yes</v>
      </c>
      <c r="P398" s="177" t="str">
        <f t="shared" si="581"/>
        <v>In Progress</v>
      </c>
      <c r="Q398" s="177" t="s">
        <v>713</v>
      </c>
      <c r="R398" s="399"/>
      <c r="S398" s="46" t="s">
        <v>1127</v>
      </c>
      <c r="T398" s="427">
        <v>42461</v>
      </c>
      <c r="U398" s="177"/>
      <c r="V398" s="135" t="str">
        <f t="shared" si="582"/>
        <v>26X</v>
      </c>
      <c r="W398" s="150" t="str">
        <f t="shared" si="583"/>
        <v>26</v>
      </c>
      <c r="X398" s="427"/>
      <c r="Y398" s="219" t="s">
        <v>2048</v>
      </c>
      <c r="Z398" s="136" t="str">
        <f>IF(VLOOKUP(B398,'Pivot Table'!$B$5:$G$2000,5,FALSE)=1,"Yes","No")</f>
        <v>Yes</v>
      </c>
      <c r="AA398" s="136" t="str">
        <f>IF(VLOOKUP(B398,'Pivot Table'!$B$5:$G$2000,4,FALSE)=1,"Yes","No")</f>
        <v>No</v>
      </c>
      <c r="AB398" s="181" t="str">
        <f t="shared" si="1085"/>
        <v>Yes</v>
      </c>
      <c r="AC398" s="181"/>
      <c r="AD398" s="181"/>
      <c r="AE398" s="127" t="s">
        <v>1127</v>
      </c>
      <c r="AF398" s="181"/>
      <c r="AG398" s="181" t="s">
        <v>713</v>
      </c>
      <c r="AH398" s="133" t="str">
        <f t="shared" si="585"/>
        <v>26</v>
      </c>
      <c r="AI398" s="151" t="str">
        <f t="shared" si="586"/>
        <v>26X</v>
      </c>
      <c r="AJ398" s="281">
        <v>39722</v>
      </c>
      <c r="AK398" s="650"/>
      <c r="AL398" s="634">
        <f t="shared" si="587"/>
        <v>1</v>
      </c>
      <c r="AM398" s="634">
        <f t="shared" si="588"/>
        <v>1</v>
      </c>
      <c r="AN398" s="635">
        <f t="shared" si="589"/>
        <v>1</v>
      </c>
      <c r="AO398" s="636">
        <f t="shared" si="868"/>
        <v>3</v>
      </c>
      <c r="AP398" s="634">
        <f t="shared" si="590"/>
        <v>1</v>
      </c>
      <c r="AQ398" s="634">
        <f t="shared" si="591"/>
        <v>0</v>
      </c>
      <c r="AR398" s="634">
        <f t="shared" si="592"/>
        <v>1</v>
      </c>
      <c r="AS398" s="637">
        <f t="shared" si="869"/>
        <v>2</v>
      </c>
      <c r="AT398" s="638" t="str">
        <f t="shared" si="870"/>
        <v xml:space="preserve"> </v>
      </c>
      <c r="AU398" s="634">
        <f t="shared" si="593"/>
        <v>0</v>
      </c>
      <c r="AV398" s="634">
        <f t="shared" si="673"/>
        <v>1</v>
      </c>
      <c r="AW398" s="634"/>
      <c r="AX398" s="639" t="str">
        <f t="shared" si="674"/>
        <v>26Yes</v>
      </c>
      <c r="AY398" s="639" t="str">
        <f t="shared" si="675"/>
        <v>26Yes</v>
      </c>
      <c r="AZ398" s="639" t="str">
        <f t="shared" si="676"/>
        <v>26Yes</v>
      </c>
      <c r="BA398" s="634" t="str">
        <f t="shared" si="677"/>
        <v>26X</v>
      </c>
      <c r="BB398" s="634" t="str">
        <f t="shared" si="678"/>
        <v>26</v>
      </c>
      <c r="BC398" s="634" t="str">
        <f t="shared" si="679"/>
        <v>26X</v>
      </c>
      <c r="BD398" s="640" t="str">
        <f t="shared" si="1113"/>
        <v xml:space="preserve"> </v>
      </c>
      <c r="BE398" s="640" t="str">
        <f t="shared" si="1114"/>
        <v xml:space="preserve"> </v>
      </c>
      <c r="BF398" s="640" t="str">
        <f t="shared" si="1115"/>
        <v xml:space="preserve"> </v>
      </c>
      <c r="BG398" s="640" t="str">
        <f t="shared" si="1116"/>
        <v xml:space="preserve"> </v>
      </c>
      <c r="BH398" s="640">
        <f t="shared" si="1117"/>
        <v>42461</v>
      </c>
      <c r="BI398" s="677" t="str">
        <f t="shared" si="1118"/>
        <v xml:space="preserve"> </v>
      </c>
      <c r="BJ398" s="640" t="str">
        <f t="shared" si="1119"/>
        <v xml:space="preserve"> </v>
      </c>
      <c r="BK398" s="305" t="str">
        <f t="shared" si="1120"/>
        <v xml:space="preserve"> </v>
      </c>
      <c r="BL398" s="523" t="str">
        <f t="shared" si="680"/>
        <v>P</v>
      </c>
      <c r="BM398" s="640" t="str">
        <f t="shared" si="1121"/>
        <v xml:space="preserve"> </v>
      </c>
      <c r="BN398" s="640" t="str">
        <f t="shared" si="1122"/>
        <v xml:space="preserve"> </v>
      </c>
      <c r="BO398" s="640" t="str">
        <f t="shared" si="1123"/>
        <v xml:space="preserve"> </v>
      </c>
      <c r="BP398" s="640" t="str">
        <f t="shared" si="1124"/>
        <v xml:space="preserve"> </v>
      </c>
      <c r="BQ398" s="640" t="str">
        <f t="shared" si="1125"/>
        <v xml:space="preserve"> </v>
      </c>
      <c r="BR398" s="634">
        <f t="shared" si="1126"/>
        <v>1</v>
      </c>
      <c r="BS398" s="728"/>
      <c r="BT398" s="640" t="str">
        <f t="shared" si="1086"/>
        <v xml:space="preserve"> </v>
      </c>
    </row>
    <row r="399" spans="1:72" s="47" customFormat="1" ht="15" customHeight="1" x14ac:dyDescent="0.3">
      <c r="A399" s="43" t="s">
        <v>360</v>
      </c>
      <c r="B399" s="123" t="s">
        <v>359</v>
      </c>
      <c r="C399" s="134" t="str">
        <f>IF(VLOOKUP(B399,'Pivot Table'!$B$5:$G$2000,3,FALSE)=1,"Yes","No")</f>
        <v>Yes</v>
      </c>
      <c r="D399" s="170" t="str">
        <f t="shared" si="871"/>
        <v>Yes</v>
      </c>
      <c r="E399" s="170"/>
      <c r="F399" s="214">
        <v>41730</v>
      </c>
      <c r="G399" s="118" t="s">
        <v>1127</v>
      </c>
      <c r="H399" s="118" t="s">
        <v>1127</v>
      </c>
      <c r="I399" s="214"/>
      <c r="J399" s="170" t="s">
        <v>713</v>
      </c>
      <c r="K399" s="45" t="str">
        <f t="shared" si="579"/>
        <v>27</v>
      </c>
      <c r="L399" s="45" t="str">
        <f t="shared" si="580"/>
        <v>27X</v>
      </c>
      <c r="M399" s="214">
        <v>42339</v>
      </c>
      <c r="N399" s="186" t="s">
        <v>1452</v>
      </c>
      <c r="O399" s="135" t="str">
        <f>IF(VLOOKUP(B399,'Pivot Table'!$B$5:$G$2000,2,FALSE)=1,"Yes","No")</f>
        <v>Yes</v>
      </c>
      <c r="P399" s="177" t="str">
        <f t="shared" si="581"/>
        <v>Yes</v>
      </c>
      <c r="Q399" s="177"/>
      <c r="R399" s="107"/>
      <c r="S399" s="46" t="s">
        <v>1127</v>
      </c>
      <c r="T399" s="107"/>
      <c r="U399" s="177" t="s">
        <v>713</v>
      </c>
      <c r="V399" s="135" t="str">
        <f t="shared" si="582"/>
        <v>27</v>
      </c>
      <c r="W399" s="150" t="str">
        <f t="shared" si="583"/>
        <v>27X</v>
      </c>
      <c r="X399" s="706">
        <v>42339</v>
      </c>
      <c r="Y399" s="219" t="s">
        <v>1452</v>
      </c>
      <c r="Z399" s="136" t="str">
        <f>IF(VLOOKUP(B399,'Pivot Table'!$B$5:$G$2000,5,FALSE)=1,"Yes","No")</f>
        <v>Yes</v>
      </c>
      <c r="AA399" s="136" t="str">
        <f>IF(VLOOKUP(B399,'Pivot Table'!$B$5:$G$2000,4,FALSE)=1,"Yes","No")</f>
        <v>No</v>
      </c>
      <c r="AB399" s="181" t="str">
        <f t="shared" si="1085"/>
        <v>Yes</v>
      </c>
      <c r="AC399" s="181"/>
      <c r="AD399" s="181"/>
      <c r="AE399" s="127" t="s">
        <v>1127</v>
      </c>
      <c r="AF399" s="127"/>
      <c r="AG399" s="181" t="s">
        <v>713</v>
      </c>
      <c r="AH399" s="133" t="str">
        <f t="shared" si="585"/>
        <v>27</v>
      </c>
      <c r="AI399" s="151" t="str">
        <f t="shared" si="586"/>
        <v>27X</v>
      </c>
      <c r="AJ399" s="281">
        <v>41699</v>
      </c>
      <c r="AK399" s="650"/>
      <c r="AL399" s="634">
        <f t="shared" si="587"/>
        <v>1</v>
      </c>
      <c r="AM399" s="634">
        <f t="shared" si="588"/>
        <v>1</v>
      </c>
      <c r="AN399" s="635">
        <f t="shared" si="589"/>
        <v>1</v>
      </c>
      <c r="AO399" s="636">
        <f t="shared" si="868"/>
        <v>3</v>
      </c>
      <c r="AP399" s="634">
        <f t="shared" si="590"/>
        <v>1</v>
      </c>
      <c r="AQ399" s="634">
        <f t="shared" si="591"/>
        <v>1</v>
      </c>
      <c r="AR399" s="634">
        <f t="shared" si="592"/>
        <v>1</v>
      </c>
      <c r="AS399" s="637">
        <f t="shared" si="869"/>
        <v>3</v>
      </c>
      <c r="AT399" s="638" t="str">
        <f t="shared" si="870"/>
        <v>F</v>
      </c>
      <c r="AU399" s="634">
        <f t="shared" si="593"/>
        <v>0</v>
      </c>
      <c r="AV399" s="634">
        <f t="shared" si="673"/>
        <v>0</v>
      </c>
      <c r="AW399" s="634"/>
      <c r="AX399" s="639" t="str">
        <f t="shared" si="674"/>
        <v>27Yes</v>
      </c>
      <c r="AY399" s="639" t="str">
        <f t="shared" si="675"/>
        <v>27Yes</v>
      </c>
      <c r="AZ399" s="639" t="str">
        <f t="shared" si="676"/>
        <v>27Yes</v>
      </c>
      <c r="BA399" s="634" t="str">
        <f t="shared" si="677"/>
        <v>27X</v>
      </c>
      <c r="BB399" s="634" t="str">
        <f t="shared" si="678"/>
        <v>27X</v>
      </c>
      <c r="BC399" s="634" t="str">
        <f t="shared" si="679"/>
        <v>27X</v>
      </c>
      <c r="BD399" s="640" t="str">
        <f t="shared" si="1113"/>
        <v xml:space="preserve"> </v>
      </c>
      <c r="BE399" s="640" t="str">
        <f t="shared" si="1114"/>
        <v xml:space="preserve"> </v>
      </c>
      <c r="BF399" s="640" t="str">
        <f t="shared" si="1115"/>
        <v xml:space="preserve"> </v>
      </c>
      <c r="BG399" s="640" t="str">
        <f t="shared" si="1116"/>
        <v xml:space="preserve"> </v>
      </c>
      <c r="BH399" s="640" t="str">
        <f t="shared" si="1117"/>
        <v xml:space="preserve"> </v>
      </c>
      <c r="BI399" s="677" t="str">
        <f t="shared" si="1118"/>
        <v xml:space="preserve"> </v>
      </c>
      <c r="BJ399" s="640" t="str">
        <f t="shared" si="1119"/>
        <v xml:space="preserve"> </v>
      </c>
      <c r="BK399" s="305" t="str">
        <f t="shared" si="1120"/>
        <v xml:space="preserve"> </v>
      </c>
      <c r="BL399" s="523" t="str">
        <f t="shared" si="680"/>
        <v>F</v>
      </c>
      <c r="BM399" s="640" t="str">
        <f t="shared" si="1121"/>
        <v xml:space="preserve"> </v>
      </c>
      <c r="BN399" s="640" t="str">
        <f t="shared" si="1122"/>
        <v xml:space="preserve"> </v>
      </c>
      <c r="BO399" s="640" t="str">
        <f t="shared" si="1123"/>
        <v xml:space="preserve"> </v>
      </c>
      <c r="BP399" s="640" t="str">
        <f t="shared" si="1124"/>
        <v xml:space="preserve"> </v>
      </c>
      <c r="BQ399" s="640" t="str">
        <f t="shared" si="1125"/>
        <v xml:space="preserve"> </v>
      </c>
      <c r="BR399" s="634">
        <f t="shared" si="1126"/>
        <v>0</v>
      </c>
      <c r="BS399" s="728"/>
      <c r="BT399" s="640" t="str">
        <f t="shared" si="1086"/>
        <v xml:space="preserve"> </v>
      </c>
    </row>
    <row r="400" spans="1:72" s="47" customFormat="1" ht="15" customHeight="1" x14ac:dyDescent="0.3">
      <c r="A400" s="43" t="s">
        <v>360</v>
      </c>
      <c r="B400" s="43" t="s">
        <v>361</v>
      </c>
      <c r="C400" s="134" t="str">
        <f>IF(VLOOKUP(B400,'Pivot Table'!$B$5:$G$2000,3,FALSE)=1,"Yes","No")</f>
        <v>Yes</v>
      </c>
      <c r="D400" s="170" t="str">
        <f t="shared" si="871"/>
        <v>Yes</v>
      </c>
      <c r="E400" s="170"/>
      <c r="F400" s="214">
        <v>41061</v>
      </c>
      <c r="G400" s="119" t="s">
        <v>1127</v>
      </c>
      <c r="H400" s="119" t="s">
        <v>1127</v>
      </c>
      <c r="I400" s="170"/>
      <c r="J400" s="170" t="s">
        <v>713</v>
      </c>
      <c r="K400" s="45" t="str">
        <f t="shared" si="579"/>
        <v>27</v>
      </c>
      <c r="L400" s="45" t="str">
        <f t="shared" si="580"/>
        <v>27X</v>
      </c>
      <c r="M400" s="106">
        <v>41183</v>
      </c>
      <c r="N400" s="252"/>
      <c r="O400" s="189" t="str">
        <f>IF(VLOOKUP(B400,'Pivot Table'!$B$5:$G$2000,2,FALSE)=1,"Yes","No")</f>
        <v>No</v>
      </c>
      <c r="P400" s="190" t="str">
        <f t="shared" si="581"/>
        <v xml:space="preserve"> </v>
      </c>
      <c r="Q400" s="190"/>
      <c r="R400" s="190"/>
      <c r="S400" s="191"/>
      <c r="T400" s="190"/>
      <c r="U400" s="190"/>
      <c r="V400" s="189" t="str">
        <f t="shared" si="582"/>
        <v>27</v>
      </c>
      <c r="W400" s="196" t="str">
        <f t="shared" si="583"/>
        <v>27</v>
      </c>
      <c r="X400" s="191"/>
      <c r="Y400" s="404"/>
      <c r="Z400" s="136" t="str">
        <f>IF(VLOOKUP(B400,'Pivot Table'!$B$5:$G$2000,5,FALSE)=1,"Yes","No")</f>
        <v>Yes</v>
      </c>
      <c r="AA400" s="136" t="str">
        <f>IF(VLOOKUP(B400,'Pivot Table'!$B$5:$G$2000,4,FALSE)=1,"Yes","No")</f>
        <v>No</v>
      </c>
      <c r="AB400" s="181" t="str">
        <f t="shared" si="1085"/>
        <v>Yes</v>
      </c>
      <c r="AC400" s="181"/>
      <c r="AD400" s="181"/>
      <c r="AE400" s="127" t="s">
        <v>1127</v>
      </c>
      <c r="AF400" s="127"/>
      <c r="AG400" s="181" t="s">
        <v>713</v>
      </c>
      <c r="AH400" s="133" t="str">
        <f t="shared" si="585"/>
        <v>27</v>
      </c>
      <c r="AI400" s="151" t="str">
        <f t="shared" si="586"/>
        <v>27X</v>
      </c>
      <c r="AJ400" s="281">
        <v>41699</v>
      </c>
      <c r="AK400" s="650"/>
      <c r="AL400" s="634">
        <f t="shared" si="587"/>
        <v>1</v>
      </c>
      <c r="AM400" s="634">
        <f t="shared" si="588"/>
        <v>0</v>
      </c>
      <c r="AN400" s="635">
        <f t="shared" si="589"/>
        <v>1</v>
      </c>
      <c r="AO400" s="636">
        <f t="shared" si="868"/>
        <v>2</v>
      </c>
      <c r="AP400" s="634">
        <f t="shared" si="590"/>
        <v>1</v>
      </c>
      <c r="AQ400" s="634">
        <f t="shared" si="591"/>
        <v>0</v>
      </c>
      <c r="AR400" s="634">
        <f t="shared" si="592"/>
        <v>1</v>
      </c>
      <c r="AS400" s="637">
        <f t="shared" si="869"/>
        <v>2</v>
      </c>
      <c r="AT400" s="638" t="str">
        <f t="shared" si="870"/>
        <v>F</v>
      </c>
      <c r="AU400" s="634">
        <f t="shared" si="593"/>
        <v>0</v>
      </c>
      <c r="AV400" s="634">
        <f t="shared" si="673"/>
        <v>0</v>
      </c>
      <c r="AW400" s="634"/>
      <c r="AX400" s="639" t="str">
        <f t="shared" si="674"/>
        <v>27Yes</v>
      </c>
      <c r="AY400" s="639" t="str">
        <f t="shared" si="675"/>
        <v>27No</v>
      </c>
      <c r="AZ400" s="639" t="str">
        <f t="shared" si="676"/>
        <v>27Yes</v>
      </c>
      <c r="BA400" s="634" t="str">
        <f t="shared" si="677"/>
        <v>27X</v>
      </c>
      <c r="BB400" s="634" t="str">
        <f t="shared" si="678"/>
        <v>27</v>
      </c>
      <c r="BC400" s="634" t="str">
        <f t="shared" si="679"/>
        <v>27X</v>
      </c>
      <c r="BD400" s="640" t="str">
        <f t="shared" si="1113"/>
        <v xml:space="preserve"> </v>
      </c>
      <c r="BE400" s="640" t="str">
        <f t="shared" si="1114"/>
        <v xml:space="preserve"> </v>
      </c>
      <c r="BF400" s="640" t="str">
        <f t="shared" si="1115"/>
        <v xml:space="preserve"> </v>
      </c>
      <c r="BG400" s="640" t="str">
        <f t="shared" si="1116"/>
        <v xml:space="preserve"> </v>
      </c>
      <c r="BH400" s="640" t="str">
        <f t="shared" si="1117"/>
        <v xml:space="preserve"> </v>
      </c>
      <c r="BI400" s="677" t="str">
        <f t="shared" si="1118"/>
        <v xml:space="preserve"> </v>
      </c>
      <c r="BJ400" s="640" t="str">
        <f t="shared" si="1119"/>
        <v xml:space="preserve"> </v>
      </c>
      <c r="BK400" s="305" t="str">
        <f t="shared" si="1120"/>
        <v xml:space="preserve"> </v>
      </c>
      <c r="BL400" s="523" t="str">
        <f t="shared" si="680"/>
        <v>F</v>
      </c>
      <c r="BM400" s="640" t="str">
        <f t="shared" si="1121"/>
        <v xml:space="preserve"> </v>
      </c>
      <c r="BN400" s="640" t="str">
        <f t="shared" si="1122"/>
        <v xml:space="preserve"> </v>
      </c>
      <c r="BO400" s="640" t="str">
        <f t="shared" si="1123"/>
        <v xml:space="preserve"> </v>
      </c>
      <c r="BP400" s="640" t="str">
        <f t="shared" si="1124"/>
        <v xml:space="preserve"> </v>
      </c>
      <c r="BQ400" s="640" t="str">
        <f t="shared" si="1125"/>
        <v xml:space="preserve"> </v>
      </c>
      <c r="BR400" s="634">
        <f t="shared" si="1126"/>
        <v>0</v>
      </c>
      <c r="BS400" s="728"/>
      <c r="BT400" s="640" t="str">
        <f t="shared" si="1086"/>
        <v xml:space="preserve"> </v>
      </c>
    </row>
    <row r="401" spans="1:72" s="47" customFormat="1" ht="15" customHeight="1" x14ac:dyDescent="0.3">
      <c r="A401" s="43" t="s">
        <v>363</v>
      </c>
      <c r="B401" s="469" t="s">
        <v>362</v>
      </c>
      <c r="C401" s="134" t="str">
        <f>IF(VLOOKUP(B401,'Pivot Table'!$B$5:$G$2000,3,FALSE)=1,"Yes","No")</f>
        <v>Yes</v>
      </c>
      <c r="D401" s="170" t="str">
        <f t="shared" si="871"/>
        <v>Yes</v>
      </c>
      <c r="E401" s="170"/>
      <c r="F401" s="214">
        <v>41244</v>
      </c>
      <c r="G401" s="119" t="s">
        <v>1127</v>
      </c>
      <c r="H401" s="119" t="s">
        <v>1127</v>
      </c>
      <c r="I401" s="170"/>
      <c r="J401" s="170" t="s">
        <v>713</v>
      </c>
      <c r="K401" s="45" t="str">
        <f t="shared" si="579"/>
        <v>28</v>
      </c>
      <c r="L401" s="45" t="str">
        <f t="shared" si="580"/>
        <v>28X</v>
      </c>
      <c r="M401" s="106">
        <v>40695</v>
      </c>
      <c r="N401" s="252"/>
      <c r="O401" s="135" t="str">
        <f>IF(VLOOKUP(B401,'Pivot Table'!$B$5:$G$2000,2,FALSE)=1,"Yes","No")</f>
        <v>Yes</v>
      </c>
      <c r="P401" s="177" t="str">
        <f t="shared" si="581"/>
        <v>Yes</v>
      </c>
      <c r="Q401" s="177"/>
      <c r="R401" s="107">
        <v>41760</v>
      </c>
      <c r="S401" s="46" t="s">
        <v>1127</v>
      </c>
      <c r="T401" s="107"/>
      <c r="U401" s="177" t="s">
        <v>713</v>
      </c>
      <c r="V401" s="135" t="str">
        <f t="shared" si="582"/>
        <v>28</v>
      </c>
      <c r="W401" s="150" t="str">
        <f t="shared" si="583"/>
        <v>28X</v>
      </c>
      <c r="X401" s="107">
        <v>41791</v>
      </c>
      <c r="Y401" s="219"/>
      <c r="Z401" s="136" t="str">
        <f>IF(VLOOKUP(B401,'Pivot Table'!$B$5:$G$2000,5,FALSE)=1,"Yes","No")</f>
        <v>Yes</v>
      </c>
      <c r="AA401" s="136" t="str">
        <f>IF(VLOOKUP(B401,'Pivot Table'!$B$5:$G$2000,4,FALSE)=1,"Yes","No")</f>
        <v>No</v>
      </c>
      <c r="AB401" s="181" t="str">
        <f t="shared" si="1085"/>
        <v>Yes</v>
      </c>
      <c r="AC401" s="181"/>
      <c r="AD401" s="181"/>
      <c r="AE401" s="241" t="s">
        <v>1127</v>
      </c>
      <c r="AF401" s="362"/>
      <c r="AG401" s="181" t="s">
        <v>713</v>
      </c>
      <c r="AH401" s="133" t="str">
        <f t="shared" si="585"/>
        <v>28</v>
      </c>
      <c r="AI401" s="151" t="str">
        <f t="shared" si="586"/>
        <v>28X</v>
      </c>
      <c r="AJ401" s="460">
        <v>41913</v>
      </c>
      <c r="AK401" s="650"/>
      <c r="AL401" s="634">
        <f t="shared" si="587"/>
        <v>1</v>
      </c>
      <c r="AM401" s="634">
        <f t="shared" si="588"/>
        <v>1</v>
      </c>
      <c r="AN401" s="635">
        <f t="shared" si="589"/>
        <v>1</v>
      </c>
      <c r="AO401" s="636">
        <f t="shared" si="868"/>
        <v>3</v>
      </c>
      <c r="AP401" s="634">
        <f t="shared" si="590"/>
        <v>1</v>
      </c>
      <c r="AQ401" s="634">
        <f t="shared" si="591"/>
        <v>1</v>
      </c>
      <c r="AR401" s="634">
        <f t="shared" si="592"/>
        <v>1</v>
      </c>
      <c r="AS401" s="637">
        <f t="shared" si="869"/>
        <v>3</v>
      </c>
      <c r="AT401" s="638" t="str">
        <f t="shared" si="870"/>
        <v>F</v>
      </c>
      <c r="AU401" s="634">
        <f t="shared" si="593"/>
        <v>0</v>
      </c>
      <c r="AV401" s="634">
        <f t="shared" si="673"/>
        <v>0</v>
      </c>
      <c r="AW401" s="675" t="s">
        <v>1127</v>
      </c>
      <c r="AX401" s="639" t="str">
        <f t="shared" si="674"/>
        <v>28Yes</v>
      </c>
      <c r="AY401" s="639" t="str">
        <f t="shared" si="675"/>
        <v>28Yes</v>
      </c>
      <c r="AZ401" s="639" t="str">
        <f t="shared" si="676"/>
        <v>28Yes</v>
      </c>
      <c r="BA401" s="634" t="str">
        <f t="shared" si="677"/>
        <v>28X</v>
      </c>
      <c r="BB401" s="634" t="str">
        <f t="shared" si="678"/>
        <v>28X</v>
      </c>
      <c r="BC401" s="634" t="str">
        <f t="shared" si="679"/>
        <v>28X</v>
      </c>
      <c r="BD401" s="640" t="str">
        <f t="shared" si="1113"/>
        <v xml:space="preserve"> </v>
      </c>
      <c r="BE401" s="640" t="str">
        <f t="shared" si="1114"/>
        <v xml:space="preserve"> </v>
      </c>
      <c r="BF401" s="640" t="str">
        <f t="shared" si="1115"/>
        <v xml:space="preserve"> </v>
      </c>
      <c r="BG401" s="640" t="str">
        <f t="shared" si="1116"/>
        <v xml:space="preserve"> </v>
      </c>
      <c r="BH401" s="640" t="str">
        <f t="shared" si="1117"/>
        <v xml:space="preserve"> </v>
      </c>
      <c r="BI401" s="677" t="str">
        <f t="shared" si="1118"/>
        <v xml:space="preserve"> </v>
      </c>
      <c r="BJ401" s="640" t="str">
        <f t="shared" si="1119"/>
        <v xml:space="preserve"> </v>
      </c>
      <c r="BK401" s="305" t="str">
        <f t="shared" si="1120"/>
        <v xml:space="preserve"> </v>
      </c>
      <c r="BL401" s="523" t="str">
        <f t="shared" si="680"/>
        <v>F</v>
      </c>
      <c r="BM401" s="640" t="str">
        <f t="shared" si="1121"/>
        <v xml:space="preserve"> </v>
      </c>
      <c r="BN401" s="640" t="str">
        <f t="shared" si="1122"/>
        <v xml:space="preserve"> </v>
      </c>
      <c r="BO401" s="640" t="str">
        <f t="shared" si="1123"/>
        <v xml:space="preserve"> </v>
      </c>
      <c r="BP401" s="640" t="str">
        <f t="shared" si="1124"/>
        <v xml:space="preserve"> </v>
      </c>
      <c r="BQ401" s="640" t="str">
        <f t="shared" si="1125"/>
        <v xml:space="preserve"> </v>
      </c>
      <c r="BR401" s="634">
        <f t="shared" si="1126"/>
        <v>0</v>
      </c>
      <c r="BS401" s="728"/>
      <c r="BT401" s="640" t="str">
        <f t="shared" si="1086"/>
        <v xml:space="preserve"> </v>
      </c>
    </row>
    <row r="402" spans="1:72" s="47" customFormat="1" ht="15" customHeight="1" x14ac:dyDescent="0.3">
      <c r="A402" s="43" t="s">
        <v>363</v>
      </c>
      <c r="B402" s="123" t="s">
        <v>364</v>
      </c>
      <c r="C402" s="134" t="str">
        <f>IF(VLOOKUP(B402,'Pivot Table'!$B$5:$G$2000,3,FALSE)=1,"Yes","No")</f>
        <v>Yes</v>
      </c>
      <c r="D402" s="170" t="str">
        <f t="shared" si="871"/>
        <v>Yes</v>
      </c>
      <c r="E402" s="170"/>
      <c r="F402" s="214">
        <v>41214</v>
      </c>
      <c r="G402" s="119" t="s">
        <v>1127</v>
      </c>
      <c r="H402" s="119" t="s">
        <v>1127</v>
      </c>
      <c r="I402" s="170"/>
      <c r="J402" s="170" t="s">
        <v>713</v>
      </c>
      <c r="K402" s="45" t="str">
        <f t="shared" si="579"/>
        <v>28</v>
      </c>
      <c r="L402" s="45" t="str">
        <f t="shared" si="580"/>
        <v>28X</v>
      </c>
      <c r="M402" s="106">
        <v>40725</v>
      </c>
      <c r="N402" s="252"/>
      <c r="O402" s="135" t="str">
        <f>IF(VLOOKUP(B402,'Pivot Table'!$B$5:$G$2000,2,FALSE)=1,"Yes","No")</f>
        <v>Yes</v>
      </c>
      <c r="P402" s="177" t="str">
        <f t="shared" si="581"/>
        <v>Yes</v>
      </c>
      <c r="Q402" s="177"/>
      <c r="R402" s="177"/>
      <c r="S402" s="107" t="s">
        <v>1127</v>
      </c>
      <c r="T402" s="177"/>
      <c r="U402" s="177" t="s">
        <v>713</v>
      </c>
      <c r="V402" s="135" t="str">
        <f t="shared" si="582"/>
        <v>28</v>
      </c>
      <c r="W402" s="150" t="str">
        <f t="shared" si="583"/>
        <v>28X</v>
      </c>
      <c r="X402" s="107">
        <v>41548</v>
      </c>
      <c r="Y402" s="219"/>
      <c r="Z402" s="136" t="str">
        <f>IF(VLOOKUP(B402,'Pivot Table'!$B$5:$G$2000,5,FALSE)=1,"Yes","No")</f>
        <v>Yes</v>
      </c>
      <c r="AA402" s="136" t="str">
        <f>IF(VLOOKUP(B402,'Pivot Table'!$B$5:$G$2000,4,FALSE)=1,"Yes","No")</f>
        <v>No</v>
      </c>
      <c r="AB402" s="181" t="str">
        <f t="shared" si="1085"/>
        <v>Yes</v>
      </c>
      <c r="AC402" s="181"/>
      <c r="AD402" s="181"/>
      <c r="AE402" s="127" t="s">
        <v>1127</v>
      </c>
      <c r="AF402" s="181"/>
      <c r="AG402" s="181" t="s">
        <v>713</v>
      </c>
      <c r="AH402" s="133" t="str">
        <f t="shared" si="585"/>
        <v>28</v>
      </c>
      <c r="AI402" s="151" t="str">
        <f t="shared" si="586"/>
        <v>28X</v>
      </c>
      <c r="AJ402" s="281">
        <v>41548</v>
      </c>
      <c r="AK402" s="650"/>
      <c r="AL402" s="634">
        <f t="shared" si="587"/>
        <v>1</v>
      </c>
      <c r="AM402" s="634">
        <f t="shared" si="588"/>
        <v>1</v>
      </c>
      <c r="AN402" s="635">
        <f t="shared" si="589"/>
        <v>1</v>
      </c>
      <c r="AO402" s="636">
        <f t="shared" si="868"/>
        <v>3</v>
      </c>
      <c r="AP402" s="634">
        <f t="shared" si="590"/>
        <v>1</v>
      </c>
      <c r="AQ402" s="634">
        <f t="shared" si="591"/>
        <v>1</v>
      </c>
      <c r="AR402" s="634">
        <f t="shared" si="592"/>
        <v>1</v>
      </c>
      <c r="AS402" s="637">
        <f t="shared" si="869"/>
        <v>3</v>
      </c>
      <c r="AT402" s="638" t="str">
        <f t="shared" si="870"/>
        <v>F</v>
      </c>
      <c r="AU402" s="634">
        <f t="shared" si="593"/>
        <v>0</v>
      </c>
      <c r="AV402" s="634">
        <f t="shared" si="673"/>
        <v>0</v>
      </c>
      <c r="AW402" s="675" t="s">
        <v>1127</v>
      </c>
      <c r="AX402" s="639" t="str">
        <f t="shared" si="674"/>
        <v>28Yes</v>
      </c>
      <c r="AY402" s="639" t="str">
        <f t="shared" si="675"/>
        <v>28Yes</v>
      </c>
      <c r="AZ402" s="639" t="str">
        <f t="shared" si="676"/>
        <v>28Yes</v>
      </c>
      <c r="BA402" s="634" t="str">
        <f t="shared" si="677"/>
        <v>28X</v>
      </c>
      <c r="BB402" s="634" t="str">
        <f t="shared" si="678"/>
        <v>28X</v>
      </c>
      <c r="BC402" s="634" t="str">
        <f t="shared" si="679"/>
        <v>28X</v>
      </c>
      <c r="BD402" s="640" t="str">
        <f t="shared" si="1113"/>
        <v xml:space="preserve"> </v>
      </c>
      <c r="BE402" s="640" t="str">
        <f t="shared" si="1114"/>
        <v xml:space="preserve"> </v>
      </c>
      <c r="BF402" s="640" t="str">
        <f t="shared" si="1115"/>
        <v xml:space="preserve"> </v>
      </c>
      <c r="BG402" s="640" t="str">
        <f t="shared" si="1116"/>
        <v xml:space="preserve"> </v>
      </c>
      <c r="BH402" s="640" t="str">
        <f t="shared" si="1117"/>
        <v xml:space="preserve"> </v>
      </c>
      <c r="BI402" s="677" t="str">
        <f t="shared" si="1118"/>
        <v xml:space="preserve"> </v>
      </c>
      <c r="BJ402" s="640" t="str">
        <f t="shared" si="1119"/>
        <v xml:space="preserve"> </v>
      </c>
      <c r="BK402" s="305" t="str">
        <f t="shared" si="1120"/>
        <v xml:space="preserve"> </v>
      </c>
      <c r="BL402" s="523" t="str">
        <f t="shared" si="680"/>
        <v>F</v>
      </c>
      <c r="BM402" s="640" t="str">
        <f t="shared" si="1121"/>
        <v xml:space="preserve"> </v>
      </c>
      <c r="BN402" s="640" t="str">
        <f t="shared" si="1122"/>
        <v xml:space="preserve"> </v>
      </c>
      <c r="BO402" s="640" t="str">
        <f t="shared" si="1123"/>
        <v xml:space="preserve"> </v>
      </c>
      <c r="BP402" s="640" t="str">
        <f t="shared" si="1124"/>
        <v xml:space="preserve"> </v>
      </c>
      <c r="BQ402" s="640" t="str">
        <f t="shared" si="1125"/>
        <v xml:space="preserve"> </v>
      </c>
      <c r="BR402" s="634">
        <f t="shared" si="1126"/>
        <v>0</v>
      </c>
      <c r="BS402" s="728"/>
      <c r="BT402" s="640" t="str">
        <f t="shared" si="1086"/>
        <v xml:space="preserve"> </v>
      </c>
    </row>
    <row r="403" spans="1:72" s="47" customFormat="1" ht="15" customHeight="1" x14ac:dyDescent="0.3">
      <c r="A403" s="43" t="s">
        <v>363</v>
      </c>
      <c r="B403" s="43" t="s">
        <v>365</v>
      </c>
      <c r="C403" s="134" t="str">
        <f>IF(VLOOKUP(B403,'Pivot Table'!$B$5:$G$2000,3,FALSE)=1,"Yes","No")</f>
        <v>Yes</v>
      </c>
      <c r="D403" s="170" t="str">
        <f t="shared" si="871"/>
        <v>Yes</v>
      </c>
      <c r="E403" s="170"/>
      <c r="F403" s="214">
        <v>41456</v>
      </c>
      <c r="G403" s="119" t="s">
        <v>1127</v>
      </c>
      <c r="H403" s="119" t="s">
        <v>1127</v>
      </c>
      <c r="I403" s="170"/>
      <c r="J403" s="170" t="s">
        <v>713</v>
      </c>
      <c r="K403" s="45" t="str">
        <f t="shared" si="579"/>
        <v>28</v>
      </c>
      <c r="L403" s="45" t="str">
        <f t="shared" si="580"/>
        <v>28X</v>
      </c>
      <c r="M403" s="106">
        <v>41518</v>
      </c>
      <c r="N403" s="252"/>
      <c r="O403" s="135" t="str">
        <f>IF(VLOOKUP(B403,'Pivot Table'!$B$5:$G$2000,2,FALSE)=1,"Yes","No")</f>
        <v>Yes</v>
      </c>
      <c r="P403" s="177" t="str">
        <f t="shared" si="581"/>
        <v>Yes</v>
      </c>
      <c r="Q403" s="177"/>
      <c r="R403" s="107">
        <v>41306</v>
      </c>
      <c r="S403" s="107" t="s">
        <v>1127</v>
      </c>
      <c r="T403" s="177"/>
      <c r="U403" s="177" t="s">
        <v>713</v>
      </c>
      <c r="V403" s="135" t="str">
        <f t="shared" si="582"/>
        <v>28</v>
      </c>
      <c r="W403" s="150" t="str">
        <f t="shared" si="583"/>
        <v>28X</v>
      </c>
      <c r="X403" s="107">
        <v>41456</v>
      </c>
      <c r="Y403" s="219"/>
      <c r="Z403" s="136" t="str">
        <f>IF(VLOOKUP(B403,'Pivot Table'!$B$5:$G$2000,5,FALSE)=1,"Yes","No")</f>
        <v>Yes</v>
      </c>
      <c r="AA403" s="136" t="str">
        <f>IF(VLOOKUP(B403,'Pivot Table'!$B$5:$G$2000,4,FALSE)=1,"Yes","No")</f>
        <v>No</v>
      </c>
      <c r="AB403" s="181" t="str">
        <f t="shared" si="1085"/>
        <v>Yes</v>
      </c>
      <c r="AC403" s="181"/>
      <c r="AD403" s="181"/>
      <c r="AE403" s="127" t="s">
        <v>1127</v>
      </c>
      <c r="AF403" s="181"/>
      <c r="AG403" s="181" t="s">
        <v>713</v>
      </c>
      <c r="AH403" s="133" t="str">
        <f t="shared" si="585"/>
        <v>28</v>
      </c>
      <c r="AI403" s="151" t="str">
        <f t="shared" si="586"/>
        <v>28X</v>
      </c>
      <c r="AJ403" s="281">
        <v>41456</v>
      </c>
      <c r="AK403" s="650"/>
      <c r="AL403" s="634">
        <f t="shared" si="587"/>
        <v>1</v>
      </c>
      <c r="AM403" s="634">
        <f t="shared" si="588"/>
        <v>1</v>
      </c>
      <c r="AN403" s="635">
        <f t="shared" si="589"/>
        <v>1</v>
      </c>
      <c r="AO403" s="636">
        <f t="shared" si="868"/>
        <v>3</v>
      </c>
      <c r="AP403" s="634">
        <f t="shared" si="590"/>
        <v>1</v>
      </c>
      <c r="AQ403" s="634">
        <f t="shared" si="591"/>
        <v>1</v>
      </c>
      <c r="AR403" s="634">
        <f t="shared" si="592"/>
        <v>1</v>
      </c>
      <c r="AS403" s="637">
        <f t="shared" si="869"/>
        <v>3</v>
      </c>
      <c r="AT403" s="638" t="str">
        <f t="shared" si="870"/>
        <v>F</v>
      </c>
      <c r="AU403" s="634">
        <f t="shared" si="593"/>
        <v>0</v>
      </c>
      <c r="AV403" s="634">
        <f t="shared" si="673"/>
        <v>0</v>
      </c>
      <c r="AW403" s="675" t="s">
        <v>1127</v>
      </c>
      <c r="AX403" s="639" t="str">
        <f t="shared" si="674"/>
        <v>28Yes</v>
      </c>
      <c r="AY403" s="639" t="str">
        <f t="shared" si="675"/>
        <v>28Yes</v>
      </c>
      <c r="AZ403" s="639" t="str">
        <f t="shared" si="676"/>
        <v>28Yes</v>
      </c>
      <c r="BA403" s="634" t="str">
        <f t="shared" si="677"/>
        <v>28X</v>
      </c>
      <c r="BB403" s="634" t="str">
        <f t="shared" si="678"/>
        <v>28X</v>
      </c>
      <c r="BC403" s="634" t="str">
        <f t="shared" si="679"/>
        <v>28X</v>
      </c>
      <c r="BD403" s="640" t="str">
        <f t="shared" si="1113"/>
        <v xml:space="preserve"> </v>
      </c>
      <c r="BE403" s="640" t="str">
        <f t="shared" si="1114"/>
        <v xml:space="preserve"> </v>
      </c>
      <c r="BF403" s="640" t="str">
        <f t="shared" si="1115"/>
        <v xml:space="preserve"> </v>
      </c>
      <c r="BG403" s="640" t="str">
        <f t="shared" si="1116"/>
        <v xml:space="preserve"> </v>
      </c>
      <c r="BH403" s="640" t="str">
        <f t="shared" si="1117"/>
        <v xml:space="preserve"> </v>
      </c>
      <c r="BI403" s="677" t="str">
        <f t="shared" si="1118"/>
        <v xml:space="preserve"> </v>
      </c>
      <c r="BJ403" s="640" t="str">
        <f t="shared" si="1119"/>
        <v xml:space="preserve"> </v>
      </c>
      <c r="BK403" s="305" t="str">
        <f t="shared" si="1120"/>
        <v xml:space="preserve"> </v>
      </c>
      <c r="BL403" s="523" t="str">
        <f t="shared" si="680"/>
        <v>F</v>
      </c>
      <c r="BM403" s="640" t="str">
        <f t="shared" si="1121"/>
        <v xml:space="preserve"> </v>
      </c>
      <c r="BN403" s="640" t="str">
        <f t="shared" si="1122"/>
        <v xml:space="preserve"> </v>
      </c>
      <c r="BO403" s="640" t="str">
        <f t="shared" si="1123"/>
        <v xml:space="preserve"> </v>
      </c>
      <c r="BP403" s="640" t="str">
        <f t="shared" si="1124"/>
        <v xml:space="preserve"> </v>
      </c>
      <c r="BQ403" s="640" t="str">
        <f t="shared" si="1125"/>
        <v xml:space="preserve"> </v>
      </c>
      <c r="BR403" s="634">
        <f t="shared" si="1126"/>
        <v>0</v>
      </c>
      <c r="BS403" s="728"/>
      <c r="BT403" s="640" t="str">
        <f t="shared" si="1086"/>
        <v xml:space="preserve"> </v>
      </c>
    </row>
    <row r="404" spans="1:72" s="47" customFormat="1" ht="15" customHeight="1" x14ac:dyDescent="0.3">
      <c r="A404" s="43" t="s">
        <v>363</v>
      </c>
      <c r="B404" s="43" t="s">
        <v>366</v>
      </c>
      <c r="C404" s="134" t="str">
        <f>IF(VLOOKUP(B404,'Pivot Table'!$B$5:$G$2000,3,FALSE)=1,"Yes","No")</f>
        <v>Yes</v>
      </c>
      <c r="D404" s="170" t="str">
        <f t="shared" si="871"/>
        <v>Yes</v>
      </c>
      <c r="E404" s="170"/>
      <c r="F404" s="214">
        <v>40817</v>
      </c>
      <c r="G404" s="119" t="s">
        <v>1127</v>
      </c>
      <c r="H404" s="119" t="s">
        <v>1127</v>
      </c>
      <c r="I404" s="170"/>
      <c r="J404" s="170" t="s">
        <v>713</v>
      </c>
      <c r="K404" s="45" t="str">
        <f t="shared" si="579"/>
        <v>28</v>
      </c>
      <c r="L404" s="45" t="str">
        <f t="shared" si="580"/>
        <v>28X</v>
      </c>
      <c r="M404" s="106">
        <v>41000</v>
      </c>
      <c r="N404" s="252"/>
      <c r="O404" s="135" t="str">
        <f>IF(VLOOKUP(B404,'Pivot Table'!$B$5:$G$2000,2,FALSE)=1,"Yes","No")</f>
        <v>Yes</v>
      </c>
      <c r="P404" s="177" t="str">
        <f t="shared" si="581"/>
        <v>Yes</v>
      </c>
      <c r="Q404" s="177"/>
      <c r="R404" s="177"/>
      <c r="S404" s="107" t="s">
        <v>1127</v>
      </c>
      <c r="T404" s="177"/>
      <c r="U404" s="177" t="s">
        <v>713</v>
      </c>
      <c r="V404" s="135" t="str">
        <f t="shared" si="582"/>
        <v>28</v>
      </c>
      <c r="W404" s="150" t="str">
        <f t="shared" si="583"/>
        <v>28X</v>
      </c>
      <c r="X404" s="107">
        <v>41456</v>
      </c>
      <c r="Y404" s="219"/>
      <c r="Z404" s="136" t="str">
        <f>IF(VLOOKUP(B404,'Pivot Table'!$B$5:$G$2000,5,FALSE)=1,"Yes","No")</f>
        <v>Yes</v>
      </c>
      <c r="AA404" s="136" t="str">
        <f>IF(VLOOKUP(B404,'Pivot Table'!$B$5:$G$2000,4,FALSE)=1,"Yes","No")</f>
        <v>No</v>
      </c>
      <c r="AB404" s="181" t="str">
        <f t="shared" si="1085"/>
        <v>Yes</v>
      </c>
      <c r="AC404" s="181"/>
      <c r="AD404" s="181"/>
      <c r="AE404" s="127" t="s">
        <v>1127</v>
      </c>
      <c r="AF404" s="181"/>
      <c r="AG404" s="181" t="s">
        <v>713</v>
      </c>
      <c r="AH404" s="133" t="str">
        <f t="shared" si="585"/>
        <v>28</v>
      </c>
      <c r="AI404" s="151" t="str">
        <f t="shared" si="586"/>
        <v>28X</v>
      </c>
      <c r="AJ404" s="281">
        <v>41456</v>
      </c>
      <c r="AK404" s="650"/>
      <c r="AL404" s="634">
        <f t="shared" si="587"/>
        <v>1</v>
      </c>
      <c r="AM404" s="634">
        <f t="shared" si="588"/>
        <v>1</v>
      </c>
      <c r="AN404" s="635">
        <f t="shared" si="589"/>
        <v>1</v>
      </c>
      <c r="AO404" s="636">
        <f t="shared" si="868"/>
        <v>3</v>
      </c>
      <c r="AP404" s="634">
        <f t="shared" si="590"/>
        <v>1</v>
      </c>
      <c r="AQ404" s="634">
        <f t="shared" si="591"/>
        <v>1</v>
      </c>
      <c r="AR404" s="634">
        <f t="shared" si="592"/>
        <v>1</v>
      </c>
      <c r="AS404" s="637">
        <f t="shared" si="869"/>
        <v>3</v>
      </c>
      <c r="AT404" s="638" t="str">
        <f t="shared" si="870"/>
        <v>F</v>
      </c>
      <c r="AU404" s="634">
        <f t="shared" si="593"/>
        <v>0</v>
      </c>
      <c r="AV404" s="634">
        <f t="shared" si="673"/>
        <v>0</v>
      </c>
      <c r="AW404" s="675" t="s">
        <v>1127</v>
      </c>
      <c r="AX404" s="639" t="str">
        <f t="shared" si="674"/>
        <v>28Yes</v>
      </c>
      <c r="AY404" s="639" t="str">
        <f t="shared" si="675"/>
        <v>28Yes</v>
      </c>
      <c r="AZ404" s="639" t="str">
        <f t="shared" si="676"/>
        <v>28Yes</v>
      </c>
      <c r="BA404" s="634" t="str">
        <f t="shared" si="677"/>
        <v>28X</v>
      </c>
      <c r="BB404" s="634" t="str">
        <f t="shared" si="678"/>
        <v>28X</v>
      </c>
      <c r="BC404" s="634" t="str">
        <f t="shared" si="679"/>
        <v>28X</v>
      </c>
      <c r="BD404" s="640" t="str">
        <f t="shared" si="1113"/>
        <v xml:space="preserve"> </v>
      </c>
      <c r="BE404" s="640" t="str">
        <f t="shared" si="1114"/>
        <v xml:space="preserve"> </v>
      </c>
      <c r="BF404" s="640" t="str">
        <f t="shared" si="1115"/>
        <v xml:space="preserve"> </v>
      </c>
      <c r="BG404" s="640" t="str">
        <f t="shared" si="1116"/>
        <v xml:space="preserve"> </v>
      </c>
      <c r="BH404" s="640" t="str">
        <f t="shared" si="1117"/>
        <v xml:space="preserve"> </v>
      </c>
      <c r="BI404" s="677" t="str">
        <f t="shared" si="1118"/>
        <v xml:space="preserve"> </v>
      </c>
      <c r="BJ404" s="640" t="str">
        <f t="shared" si="1119"/>
        <v xml:space="preserve"> </v>
      </c>
      <c r="BK404" s="305" t="str">
        <f t="shared" si="1120"/>
        <v xml:space="preserve"> </v>
      </c>
      <c r="BL404" s="523" t="str">
        <f t="shared" si="680"/>
        <v>F</v>
      </c>
      <c r="BM404" s="640" t="str">
        <f t="shared" si="1121"/>
        <v xml:space="preserve"> </v>
      </c>
      <c r="BN404" s="640" t="str">
        <f t="shared" si="1122"/>
        <v xml:space="preserve"> </v>
      </c>
      <c r="BO404" s="640" t="str">
        <f t="shared" si="1123"/>
        <v xml:space="preserve"> </v>
      </c>
      <c r="BP404" s="640" t="str">
        <f t="shared" si="1124"/>
        <v xml:space="preserve"> </v>
      </c>
      <c r="BQ404" s="640" t="str">
        <f t="shared" si="1125"/>
        <v xml:space="preserve"> </v>
      </c>
      <c r="BR404" s="634">
        <f t="shared" si="1126"/>
        <v>0</v>
      </c>
      <c r="BS404" s="728"/>
      <c r="BT404" s="640" t="str">
        <f t="shared" si="1086"/>
        <v xml:space="preserve"> </v>
      </c>
    </row>
    <row r="405" spans="1:72" s="47" customFormat="1" ht="15" customHeight="1" x14ac:dyDescent="0.3">
      <c r="A405" s="43" t="s">
        <v>363</v>
      </c>
      <c r="B405" s="43" t="s">
        <v>367</v>
      </c>
      <c r="C405" s="134" t="str">
        <f>IF(VLOOKUP(B405,'Pivot Table'!$B$5:$G$2000,3,FALSE)=1,"Yes","No")</f>
        <v>Yes</v>
      </c>
      <c r="D405" s="170" t="str">
        <f t="shared" si="871"/>
        <v>Yes</v>
      </c>
      <c r="E405" s="170"/>
      <c r="F405" s="214">
        <v>41456</v>
      </c>
      <c r="G405" s="119" t="s">
        <v>1127</v>
      </c>
      <c r="H405" s="119" t="s">
        <v>1127</v>
      </c>
      <c r="I405" s="170"/>
      <c r="J405" s="170" t="s">
        <v>713</v>
      </c>
      <c r="K405" s="45" t="str">
        <f t="shared" si="579"/>
        <v>28</v>
      </c>
      <c r="L405" s="45" t="str">
        <f t="shared" si="580"/>
        <v>28X</v>
      </c>
      <c r="M405" s="106">
        <v>41518</v>
      </c>
      <c r="N405" s="252"/>
      <c r="O405" s="135" t="str">
        <f>IF(VLOOKUP(B405,'Pivot Table'!$B$5:$G$2000,2,FALSE)=1,"Yes","No")</f>
        <v>Yes</v>
      </c>
      <c r="P405" s="177" t="str">
        <f t="shared" si="581"/>
        <v>Yes</v>
      </c>
      <c r="Q405" s="177"/>
      <c r="R405" s="107">
        <v>41306</v>
      </c>
      <c r="S405" s="107" t="s">
        <v>1127</v>
      </c>
      <c r="T405" s="177"/>
      <c r="U405" s="177" t="s">
        <v>713</v>
      </c>
      <c r="V405" s="135" t="str">
        <f t="shared" si="582"/>
        <v>28</v>
      </c>
      <c r="W405" s="150" t="str">
        <f t="shared" si="583"/>
        <v>28X</v>
      </c>
      <c r="X405" s="107">
        <v>41518</v>
      </c>
      <c r="Y405" s="219"/>
      <c r="Z405" s="136" t="str">
        <f>IF(VLOOKUP(B405,'Pivot Table'!$B$5:$G$2000,5,FALSE)=1,"Yes","No")</f>
        <v>Yes</v>
      </c>
      <c r="AA405" s="136" t="str">
        <f>IF(VLOOKUP(B405,'Pivot Table'!$B$5:$G$2000,4,FALSE)=1,"Yes","No")</f>
        <v>No</v>
      </c>
      <c r="AB405" s="181" t="str">
        <f t="shared" si="1085"/>
        <v>Yes</v>
      </c>
      <c r="AC405" s="181"/>
      <c r="AD405" s="181"/>
      <c r="AE405" s="127" t="s">
        <v>1127</v>
      </c>
      <c r="AF405" s="181"/>
      <c r="AG405" s="181" t="s">
        <v>713</v>
      </c>
      <c r="AH405" s="133" t="str">
        <f t="shared" si="585"/>
        <v>28</v>
      </c>
      <c r="AI405" s="151" t="str">
        <f t="shared" si="586"/>
        <v>28X</v>
      </c>
      <c r="AJ405" s="281">
        <v>41456</v>
      </c>
      <c r="AK405" s="650"/>
      <c r="AL405" s="634">
        <f t="shared" si="587"/>
        <v>1</v>
      </c>
      <c r="AM405" s="634">
        <f t="shared" si="588"/>
        <v>1</v>
      </c>
      <c r="AN405" s="635">
        <f t="shared" si="589"/>
        <v>1</v>
      </c>
      <c r="AO405" s="636">
        <f t="shared" ref="AO405:AO457" si="1127">SUM(AL405:AN405)</f>
        <v>3</v>
      </c>
      <c r="AP405" s="634">
        <f t="shared" si="590"/>
        <v>1</v>
      </c>
      <c r="AQ405" s="634">
        <f t="shared" si="591"/>
        <v>1</v>
      </c>
      <c r="AR405" s="634">
        <f t="shared" si="592"/>
        <v>1</v>
      </c>
      <c r="AS405" s="637">
        <f t="shared" ref="AS405:AS457" si="1128">SUM(AP405:AR405)</f>
        <v>3</v>
      </c>
      <c r="AT405" s="638" t="str">
        <f t="shared" ref="AT405:AT457" si="1129">IF(AO405=AS405,"F"," ")</f>
        <v>F</v>
      </c>
      <c r="AU405" s="634">
        <f t="shared" si="593"/>
        <v>0</v>
      </c>
      <c r="AV405" s="634">
        <f t="shared" si="673"/>
        <v>0</v>
      </c>
      <c r="AW405" s="675" t="s">
        <v>1127</v>
      </c>
      <c r="AX405" s="639" t="str">
        <f t="shared" si="674"/>
        <v>28Yes</v>
      </c>
      <c r="AY405" s="639" t="str">
        <f t="shared" si="675"/>
        <v>28Yes</v>
      </c>
      <c r="AZ405" s="639" t="str">
        <f t="shared" si="676"/>
        <v>28Yes</v>
      </c>
      <c r="BA405" s="634" t="str">
        <f t="shared" si="677"/>
        <v>28X</v>
      </c>
      <c r="BB405" s="634" t="str">
        <f t="shared" si="678"/>
        <v>28X</v>
      </c>
      <c r="BC405" s="634" t="str">
        <f t="shared" si="679"/>
        <v>28X</v>
      </c>
      <c r="BD405" s="640" t="str">
        <f t="shared" si="1113"/>
        <v xml:space="preserve"> </v>
      </c>
      <c r="BE405" s="640" t="str">
        <f t="shared" si="1114"/>
        <v xml:space="preserve"> </v>
      </c>
      <c r="BF405" s="640" t="str">
        <f t="shared" si="1115"/>
        <v xml:space="preserve"> </v>
      </c>
      <c r="BG405" s="640" t="str">
        <f t="shared" si="1116"/>
        <v xml:space="preserve"> </v>
      </c>
      <c r="BH405" s="640" t="str">
        <f t="shared" si="1117"/>
        <v xml:space="preserve"> </v>
      </c>
      <c r="BI405" s="677" t="str">
        <f t="shared" si="1118"/>
        <v xml:space="preserve"> </v>
      </c>
      <c r="BJ405" s="640" t="str">
        <f t="shared" si="1119"/>
        <v xml:space="preserve"> </v>
      </c>
      <c r="BK405" s="305" t="str">
        <f t="shared" si="1120"/>
        <v xml:space="preserve"> </v>
      </c>
      <c r="BL405" s="523" t="str">
        <f t="shared" si="680"/>
        <v>F</v>
      </c>
      <c r="BM405" s="640" t="str">
        <f t="shared" si="1121"/>
        <v xml:space="preserve"> </v>
      </c>
      <c r="BN405" s="640" t="str">
        <f t="shared" si="1122"/>
        <v xml:space="preserve"> </v>
      </c>
      <c r="BO405" s="640" t="str">
        <f t="shared" si="1123"/>
        <v xml:space="preserve"> </v>
      </c>
      <c r="BP405" s="640" t="str">
        <f t="shared" si="1124"/>
        <v xml:space="preserve"> </v>
      </c>
      <c r="BQ405" s="640" t="str">
        <f t="shared" si="1125"/>
        <v xml:space="preserve"> </v>
      </c>
      <c r="BR405" s="634">
        <f t="shared" si="1126"/>
        <v>0</v>
      </c>
      <c r="BS405" s="728"/>
      <c r="BT405" s="640" t="str">
        <f t="shared" si="1086"/>
        <v xml:space="preserve"> </v>
      </c>
    </row>
    <row r="406" spans="1:72" s="47" customFormat="1" ht="15" customHeight="1" x14ac:dyDescent="0.3">
      <c r="A406" s="43" t="s">
        <v>363</v>
      </c>
      <c r="B406" s="43" t="s">
        <v>368</v>
      </c>
      <c r="C406" s="134" t="str">
        <f>IF(VLOOKUP(B406,'Pivot Table'!$B$5:$G$2000,3,FALSE)=1,"Yes","No")</f>
        <v>Yes</v>
      </c>
      <c r="D406" s="170" t="str">
        <f t="shared" si="871"/>
        <v>Yes</v>
      </c>
      <c r="E406" s="170"/>
      <c r="F406" s="214">
        <v>41456</v>
      </c>
      <c r="G406" s="119" t="s">
        <v>1127</v>
      </c>
      <c r="H406" s="119" t="s">
        <v>1127</v>
      </c>
      <c r="I406" s="170"/>
      <c r="J406" s="170" t="s">
        <v>713</v>
      </c>
      <c r="K406" s="45" t="str">
        <f t="shared" si="579"/>
        <v>28</v>
      </c>
      <c r="L406" s="45" t="str">
        <f t="shared" si="580"/>
        <v>28X</v>
      </c>
      <c r="M406" s="106">
        <v>41548</v>
      </c>
      <c r="N406" s="252"/>
      <c r="O406" s="189" t="str">
        <f>IF(VLOOKUP(B406,'Pivot Table'!$B$5:$G$2000,2,FALSE)=1,"Yes","No")</f>
        <v>No</v>
      </c>
      <c r="P406" s="190" t="str">
        <f t="shared" si="581"/>
        <v xml:space="preserve"> </v>
      </c>
      <c r="Q406" s="190"/>
      <c r="R406" s="190"/>
      <c r="S406" s="206"/>
      <c r="T406" s="190"/>
      <c r="U406" s="190"/>
      <c r="V406" s="189" t="str">
        <f t="shared" si="582"/>
        <v>28</v>
      </c>
      <c r="W406" s="196" t="str">
        <f t="shared" si="583"/>
        <v>28</v>
      </c>
      <c r="X406" s="206"/>
      <c r="Y406" s="404"/>
      <c r="Z406" s="136" t="str">
        <f>IF(VLOOKUP(B406,'Pivot Table'!$B$5:$G$2000,5,FALSE)=1,"Yes","No")</f>
        <v>Yes</v>
      </c>
      <c r="AA406" s="136" t="str">
        <f>IF(VLOOKUP(B406,'Pivot Table'!$B$5:$G$2000,4,FALSE)=1,"Yes","No")</f>
        <v>No</v>
      </c>
      <c r="AB406" s="181" t="str">
        <f t="shared" si="1085"/>
        <v>Yes</v>
      </c>
      <c r="AC406" s="181"/>
      <c r="AD406" s="181"/>
      <c r="AE406" s="127" t="s">
        <v>1127</v>
      </c>
      <c r="AF406" s="181"/>
      <c r="AG406" s="181" t="s">
        <v>713</v>
      </c>
      <c r="AH406" s="133" t="str">
        <f t="shared" si="585"/>
        <v>28</v>
      </c>
      <c r="AI406" s="151" t="str">
        <f t="shared" si="586"/>
        <v>28X</v>
      </c>
      <c r="AJ406" s="281">
        <v>41548</v>
      </c>
      <c r="AK406" s="650"/>
      <c r="AL406" s="634">
        <f t="shared" si="587"/>
        <v>1</v>
      </c>
      <c r="AM406" s="634">
        <f t="shared" si="588"/>
        <v>0</v>
      </c>
      <c r="AN406" s="635">
        <f t="shared" si="589"/>
        <v>1</v>
      </c>
      <c r="AO406" s="636">
        <f t="shared" si="1127"/>
        <v>2</v>
      </c>
      <c r="AP406" s="634">
        <f t="shared" si="590"/>
        <v>1</v>
      </c>
      <c r="AQ406" s="634">
        <f t="shared" si="591"/>
        <v>0</v>
      </c>
      <c r="AR406" s="634">
        <f t="shared" si="592"/>
        <v>1</v>
      </c>
      <c r="AS406" s="637">
        <f t="shared" si="1128"/>
        <v>2</v>
      </c>
      <c r="AT406" s="638" t="str">
        <f t="shared" si="1129"/>
        <v>F</v>
      </c>
      <c r="AU406" s="634">
        <f t="shared" si="593"/>
        <v>0</v>
      </c>
      <c r="AV406" s="634">
        <f t="shared" si="673"/>
        <v>0</v>
      </c>
      <c r="AW406" s="675" t="s">
        <v>1127</v>
      </c>
      <c r="AX406" s="639" t="str">
        <f t="shared" si="674"/>
        <v>28Yes</v>
      </c>
      <c r="AY406" s="639" t="str">
        <f t="shared" si="675"/>
        <v>28No</v>
      </c>
      <c r="AZ406" s="639" t="str">
        <f t="shared" si="676"/>
        <v>28Yes</v>
      </c>
      <c r="BA406" s="634" t="str">
        <f t="shared" si="677"/>
        <v>28X</v>
      </c>
      <c r="BB406" s="634" t="str">
        <f t="shared" si="678"/>
        <v>28</v>
      </c>
      <c r="BC406" s="634" t="str">
        <f t="shared" si="679"/>
        <v>28X</v>
      </c>
      <c r="BD406" s="640" t="str">
        <f t="shared" si="1113"/>
        <v xml:space="preserve"> </v>
      </c>
      <c r="BE406" s="640" t="str">
        <f t="shared" si="1114"/>
        <v xml:space="preserve"> </v>
      </c>
      <c r="BF406" s="640" t="str">
        <f t="shared" si="1115"/>
        <v xml:space="preserve"> </v>
      </c>
      <c r="BG406" s="640" t="str">
        <f t="shared" si="1116"/>
        <v xml:space="preserve"> </v>
      </c>
      <c r="BH406" s="640" t="str">
        <f t="shared" si="1117"/>
        <v xml:space="preserve"> </v>
      </c>
      <c r="BI406" s="677" t="str">
        <f t="shared" si="1118"/>
        <v xml:space="preserve"> </v>
      </c>
      <c r="BJ406" s="640" t="str">
        <f t="shared" si="1119"/>
        <v xml:space="preserve"> </v>
      </c>
      <c r="BK406" s="305" t="str">
        <f t="shared" si="1120"/>
        <v xml:space="preserve"> </v>
      </c>
      <c r="BL406" s="523" t="str">
        <f t="shared" si="680"/>
        <v>F</v>
      </c>
      <c r="BM406" s="640" t="str">
        <f t="shared" si="1121"/>
        <v xml:space="preserve"> </v>
      </c>
      <c r="BN406" s="640" t="str">
        <f t="shared" si="1122"/>
        <v xml:space="preserve"> </v>
      </c>
      <c r="BO406" s="640" t="str">
        <f t="shared" si="1123"/>
        <v xml:space="preserve"> </v>
      </c>
      <c r="BP406" s="640" t="str">
        <f t="shared" si="1124"/>
        <v xml:space="preserve"> </v>
      </c>
      <c r="BQ406" s="640" t="str">
        <f t="shared" si="1125"/>
        <v xml:space="preserve"> </v>
      </c>
      <c r="BR406" s="634">
        <f t="shared" si="1126"/>
        <v>0</v>
      </c>
      <c r="BS406" s="728"/>
      <c r="BT406" s="640" t="str">
        <f t="shared" si="1086"/>
        <v xml:space="preserve"> </v>
      </c>
    </row>
    <row r="407" spans="1:72" s="47" customFormat="1" ht="15" customHeight="1" x14ac:dyDescent="0.3">
      <c r="A407" s="43" t="s">
        <v>363</v>
      </c>
      <c r="B407" s="43" t="s">
        <v>369</v>
      </c>
      <c r="C407" s="134" t="str">
        <f>IF(VLOOKUP(B407,'Pivot Table'!$B$5:$G$2000,3,FALSE)=1,"Yes","No")</f>
        <v>Yes</v>
      </c>
      <c r="D407" s="170" t="str">
        <f t="shared" si="871"/>
        <v>Yes</v>
      </c>
      <c r="E407" s="170"/>
      <c r="F407" s="214">
        <v>40817</v>
      </c>
      <c r="G407" s="119" t="s">
        <v>1127</v>
      </c>
      <c r="H407" s="119" t="s">
        <v>1127</v>
      </c>
      <c r="I407" s="170"/>
      <c r="J407" s="170" t="s">
        <v>713</v>
      </c>
      <c r="K407" s="45" t="str">
        <f t="shared" si="579"/>
        <v>28</v>
      </c>
      <c r="L407" s="45" t="str">
        <f t="shared" si="580"/>
        <v>28X</v>
      </c>
      <c r="M407" s="106">
        <v>41365</v>
      </c>
      <c r="N407" s="252"/>
      <c r="O407" s="135" t="str">
        <f>IF(VLOOKUP(B407,'Pivot Table'!$B$5:$G$2000,2,FALSE)=1,"Yes","No")</f>
        <v>Yes</v>
      </c>
      <c r="P407" s="177" t="str">
        <f t="shared" si="581"/>
        <v>Yes</v>
      </c>
      <c r="Q407" s="177"/>
      <c r="R407" s="177"/>
      <c r="S407" s="107" t="s">
        <v>1127</v>
      </c>
      <c r="T407" s="177"/>
      <c r="U407" s="177" t="s">
        <v>713</v>
      </c>
      <c r="V407" s="135" t="str">
        <f t="shared" si="582"/>
        <v>28</v>
      </c>
      <c r="W407" s="150" t="str">
        <f t="shared" si="583"/>
        <v>28X</v>
      </c>
      <c r="X407" s="107">
        <v>41456</v>
      </c>
      <c r="Y407" s="219"/>
      <c r="Z407" s="136" t="str">
        <f>IF(VLOOKUP(B407,'Pivot Table'!$B$5:$G$2000,5,FALSE)=1,"Yes","No")</f>
        <v>Yes</v>
      </c>
      <c r="AA407" s="136" t="str">
        <f>IF(VLOOKUP(B407,'Pivot Table'!$B$5:$G$2000,4,FALSE)=1,"Yes","No")</f>
        <v>No</v>
      </c>
      <c r="AB407" s="181" t="str">
        <f t="shared" si="1085"/>
        <v>Yes</v>
      </c>
      <c r="AC407" s="181"/>
      <c r="AD407" s="181"/>
      <c r="AE407" s="127" t="s">
        <v>1127</v>
      </c>
      <c r="AF407" s="181"/>
      <c r="AG407" s="181" t="s">
        <v>713</v>
      </c>
      <c r="AH407" s="133" t="str">
        <f t="shared" si="585"/>
        <v>28</v>
      </c>
      <c r="AI407" s="151" t="str">
        <f t="shared" si="586"/>
        <v>28X</v>
      </c>
      <c r="AJ407" s="281">
        <v>41456</v>
      </c>
      <c r="AK407" s="650"/>
      <c r="AL407" s="634">
        <f t="shared" si="587"/>
        <v>1</v>
      </c>
      <c r="AM407" s="634">
        <f t="shared" si="588"/>
        <v>1</v>
      </c>
      <c r="AN407" s="635">
        <f t="shared" si="589"/>
        <v>1</v>
      </c>
      <c r="AO407" s="636">
        <f t="shared" si="1127"/>
        <v>3</v>
      </c>
      <c r="AP407" s="634">
        <f t="shared" si="590"/>
        <v>1</v>
      </c>
      <c r="AQ407" s="634">
        <f t="shared" si="591"/>
        <v>1</v>
      </c>
      <c r="AR407" s="634">
        <f t="shared" si="592"/>
        <v>1</v>
      </c>
      <c r="AS407" s="637">
        <f t="shared" si="1128"/>
        <v>3</v>
      </c>
      <c r="AT407" s="638" t="str">
        <f t="shared" si="1129"/>
        <v>F</v>
      </c>
      <c r="AU407" s="634">
        <f t="shared" si="593"/>
        <v>0</v>
      </c>
      <c r="AV407" s="634">
        <f t="shared" si="673"/>
        <v>0</v>
      </c>
      <c r="AW407" s="675" t="s">
        <v>1127</v>
      </c>
      <c r="AX407" s="639" t="str">
        <f t="shared" si="674"/>
        <v>28Yes</v>
      </c>
      <c r="AY407" s="639" t="str">
        <f t="shared" si="675"/>
        <v>28Yes</v>
      </c>
      <c r="AZ407" s="639" t="str">
        <f t="shared" si="676"/>
        <v>28Yes</v>
      </c>
      <c r="BA407" s="634" t="str">
        <f t="shared" si="677"/>
        <v>28X</v>
      </c>
      <c r="BB407" s="634" t="str">
        <f t="shared" si="678"/>
        <v>28X</v>
      </c>
      <c r="BC407" s="634" t="str">
        <f t="shared" si="679"/>
        <v>28X</v>
      </c>
      <c r="BD407" s="640" t="str">
        <f t="shared" si="1113"/>
        <v xml:space="preserve"> </v>
      </c>
      <c r="BE407" s="640" t="str">
        <f t="shared" si="1114"/>
        <v xml:space="preserve"> </v>
      </c>
      <c r="BF407" s="640" t="str">
        <f t="shared" si="1115"/>
        <v xml:space="preserve"> </v>
      </c>
      <c r="BG407" s="640" t="str">
        <f t="shared" si="1116"/>
        <v xml:space="preserve"> </v>
      </c>
      <c r="BH407" s="640" t="str">
        <f t="shared" si="1117"/>
        <v xml:space="preserve"> </v>
      </c>
      <c r="BI407" s="677" t="str">
        <f t="shared" si="1118"/>
        <v xml:space="preserve"> </v>
      </c>
      <c r="BJ407" s="640" t="str">
        <f t="shared" si="1119"/>
        <v xml:space="preserve"> </v>
      </c>
      <c r="BK407" s="305" t="str">
        <f t="shared" si="1120"/>
        <v xml:space="preserve"> </v>
      </c>
      <c r="BL407" s="523" t="str">
        <f t="shared" si="680"/>
        <v>F</v>
      </c>
      <c r="BM407" s="640" t="str">
        <f t="shared" si="1121"/>
        <v xml:space="preserve"> </v>
      </c>
      <c r="BN407" s="640" t="str">
        <f t="shared" si="1122"/>
        <v xml:space="preserve"> </v>
      </c>
      <c r="BO407" s="640" t="str">
        <f t="shared" si="1123"/>
        <v xml:space="preserve"> </v>
      </c>
      <c r="BP407" s="640" t="str">
        <f t="shared" si="1124"/>
        <v xml:space="preserve"> </v>
      </c>
      <c r="BQ407" s="640" t="str">
        <f t="shared" si="1125"/>
        <v xml:space="preserve"> </v>
      </c>
      <c r="BR407" s="634">
        <f t="shared" si="1126"/>
        <v>0</v>
      </c>
      <c r="BS407" s="728"/>
      <c r="BT407" s="640" t="str">
        <f t="shared" si="1086"/>
        <v xml:space="preserve"> </v>
      </c>
    </row>
    <row r="408" spans="1:72" s="47" customFormat="1" ht="15" customHeight="1" x14ac:dyDescent="0.3">
      <c r="A408" s="43" t="s">
        <v>363</v>
      </c>
      <c r="B408" s="43" t="s">
        <v>370</v>
      </c>
      <c r="C408" s="134" t="str">
        <f>IF(VLOOKUP(B408,'Pivot Table'!$B$5:$G$2000,3,FALSE)=1,"Yes","No")</f>
        <v>Yes</v>
      </c>
      <c r="D408" s="170" t="str">
        <f t="shared" si="871"/>
        <v>Yes</v>
      </c>
      <c r="E408" s="170"/>
      <c r="F408" s="214">
        <v>41456</v>
      </c>
      <c r="G408" s="119" t="s">
        <v>1127</v>
      </c>
      <c r="H408" s="119" t="s">
        <v>1127</v>
      </c>
      <c r="I408" s="170"/>
      <c r="J408" s="170" t="s">
        <v>713</v>
      </c>
      <c r="K408" s="45" t="str">
        <f t="shared" si="579"/>
        <v>28</v>
      </c>
      <c r="L408" s="45" t="str">
        <f t="shared" si="580"/>
        <v>28X</v>
      </c>
      <c r="M408" s="119">
        <v>41548</v>
      </c>
      <c r="N408" s="252"/>
      <c r="O408" s="189" t="str">
        <f>IF(VLOOKUP(B408,'Pivot Table'!$B$5:$G$2000,2,FALSE)=1,"Yes","No")</f>
        <v>No</v>
      </c>
      <c r="P408" s="190" t="str">
        <f t="shared" si="581"/>
        <v xml:space="preserve"> </v>
      </c>
      <c r="Q408" s="190"/>
      <c r="R408" s="190"/>
      <c r="S408" s="191"/>
      <c r="T408" s="190"/>
      <c r="U408" s="190"/>
      <c r="V408" s="189" t="str">
        <f t="shared" si="582"/>
        <v>28</v>
      </c>
      <c r="W408" s="196" t="str">
        <f t="shared" si="583"/>
        <v>28</v>
      </c>
      <c r="X408" s="191"/>
      <c r="Y408" s="404"/>
      <c r="Z408" s="136" t="str">
        <f>IF(VLOOKUP(B408,'Pivot Table'!$B$5:$G$2000,5,FALSE)=1,"Yes","No")</f>
        <v>Yes</v>
      </c>
      <c r="AA408" s="136" t="str">
        <f>IF(VLOOKUP(B408,'Pivot Table'!$B$5:$G$2000,4,FALSE)=1,"Yes","No")</f>
        <v>No</v>
      </c>
      <c r="AB408" s="181" t="str">
        <f t="shared" si="1085"/>
        <v>Yes</v>
      </c>
      <c r="AC408" s="181"/>
      <c r="AD408" s="181"/>
      <c r="AE408" s="127" t="s">
        <v>1127</v>
      </c>
      <c r="AF408" s="181"/>
      <c r="AG408" s="181" t="s">
        <v>713</v>
      </c>
      <c r="AH408" s="133" t="str">
        <f t="shared" si="585"/>
        <v>28</v>
      </c>
      <c r="AI408" s="151" t="str">
        <f t="shared" si="586"/>
        <v>28X</v>
      </c>
      <c r="AJ408" s="281">
        <v>41548</v>
      </c>
      <c r="AK408" s="650"/>
      <c r="AL408" s="634">
        <f t="shared" si="587"/>
        <v>1</v>
      </c>
      <c r="AM408" s="634">
        <f t="shared" si="588"/>
        <v>0</v>
      </c>
      <c r="AN408" s="635">
        <f t="shared" si="589"/>
        <v>1</v>
      </c>
      <c r="AO408" s="636">
        <f t="shared" si="1127"/>
        <v>2</v>
      </c>
      <c r="AP408" s="634">
        <f t="shared" si="590"/>
        <v>1</v>
      </c>
      <c r="AQ408" s="634">
        <f t="shared" si="591"/>
        <v>0</v>
      </c>
      <c r="AR408" s="634">
        <f t="shared" si="592"/>
        <v>1</v>
      </c>
      <c r="AS408" s="637">
        <f t="shared" si="1128"/>
        <v>2</v>
      </c>
      <c r="AT408" s="638" t="str">
        <f t="shared" si="1129"/>
        <v>F</v>
      </c>
      <c r="AU408" s="634">
        <f t="shared" si="593"/>
        <v>0</v>
      </c>
      <c r="AV408" s="634">
        <f t="shared" si="673"/>
        <v>0</v>
      </c>
      <c r="AW408" s="675" t="s">
        <v>1127</v>
      </c>
      <c r="AX408" s="639" t="str">
        <f t="shared" si="674"/>
        <v>28Yes</v>
      </c>
      <c r="AY408" s="639" t="str">
        <f t="shared" si="675"/>
        <v>28No</v>
      </c>
      <c r="AZ408" s="639" t="str">
        <f t="shared" si="676"/>
        <v>28Yes</v>
      </c>
      <c r="BA408" s="634" t="str">
        <f t="shared" si="677"/>
        <v>28X</v>
      </c>
      <c r="BB408" s="634" t="str">
        <f t="shared" si="678"/>
        <v>28</v>
      </c>
      <c r="BC408" s="634" t="str">
        <f t="shared" si="679"/>
        <v>28X</v>
      </c>
      <c r="BD408" s="640" t="str">
        <f t="shared" si="1113"/>
        <v xml:space="preserve"> </v>
      </c>
      <c r="BE408" s="640" t="str">
        <f t="shared" si="1114"/>
        <v xml:space="preserve"> </v>
      </c>
      <c r="BF408" s="640" t="str">
        <f t="shared" si="1115"/>
        <v xml:space="preserve"> </v>
      </c>
      <c r="BG408" s="640" t="str">
        <f t="shared" si="1116"/>
        <v xml:space="preserve"> </v>
      </c>
      <c r="BH408" s="640" t="str">
        <f t="shared" si="1117"/>
        <v xml:space="preserve"> </v>
      </c>
      <c r="BI408" s="677" t="str">
        <f t="shared" si="1118"/>
        <v xml:space="preserve"> </v>
      </c>
      <c r="BJ408" s="640" t="str">
        <f t="shared" si="1119"/>
        <v xml:space="preserve"> </v>
      </c>
      <c r="BK408" s="305" t="str">
        <f t="shared" si="1120"/>
        <v xml:space="preserve"> </v>
      </c>
      <c r="BL408" s="523" t="str">
        <f t="shared" si="680"/>
        <v>F</v>
      </c>
      <c r="BM408" s="640" t="str">
        <f t="shared" si="1121"/>
        <v xml:space="preserve"> </v>
      </c>
      <c r="BN408" s="640" t="str">
        <f t="shared" si="1122"/>
        <v xml:space="preserve"> </v>
      </c>
      <c r="BO408" s="640" t="str">
        <f t="shared" si="1123"/>
        <v xml:space="preserve"> </v>
      </c>
      <c r="BP408" s="640" t="str">
        <f t="shared" si="1124"/>
        <v xml:space="preserve"> </v>
      </c>
      <c r="BQ408" s="640" t="str">
        <f t="shared" si="1125"/>
        <v xml:space="preserve"> </v>
      </c>
      <c r="BR408" s="634">
        <f t="shared" si="1126"/>
        <v>0</v>
      </c>
      <c r="BS408" s="728"/>
      <c r="BT408" s="640" t="str">
        <f t="shared" si="1086"/>
        <v xml:space="preserve"> </v>
      </c>
    </row>
    <row r="409" spans="1:72" s="47" customFormat="1" ht="15" customHeight="1" x14ac:dyDescent="0.3">
      <c r="A409" s="43" t="s">
        <v>363</v>
      </c>
      <c r="B409" s="43" t="s">
        <v>371</v>
      </c>
      <c r="C409" s="134" t="str">
        <f>IF(VLOOKUP(B409,'Pivot Table'!$B$5:$G$2000,3,FALSE)=1,"Yes","No")</f>
        <v>Yes</v>
      </c>
      <c r="D409" s="170" t="str">
        <f t="shared" si="871"/>
        <v>Yes</v>
      </c>
      <c r="E409" s="170"/>
      <c r="F409" s="214">
        <v>41456</v>
      </c>
      <c r="G409" s="119" t="s">
        <v>1127</v>
      </c>
      <c r="H409" s="119" t="s">
        <v>1127</v>
      </c>
      <c r="I409" s="170"/>
      <c r="J409" s="170" t="s">
        <v>713</v>
      </c>
      <c r="K409" s="45" t="str">
        <f t="shared" si="579"/>
        <v>28</v>
      </c>
      <c r="L409" s="45" t="str">
        <f t="shared" si="580"/>
        <v>28X</v>
      </c>
      <c r="M409" s="119">
        <v>41548</v>
      </c>
      <c r="N409" s="252"/>
      <c r="O409" s="189" t="str">
        <f>IF(VLOOKUP(B409,'Pivot Table'!$B$5:$G$2000,2,FALSE)=1,"Yes","No")</f>
        <v>No</v>
      </c>
      <c r="P409" s="190" t="str">
        <f t="shared" si="581"/>
        <v xml:space="preserve"> </v>
      </c>
      <c r="Q409" s="190"/>
      <c r="R409" s="190"/>
      <c r="S409" s="191"/>
      <c r="T409" s="190"/>
      <c r="U409" s="190"/>
      <c r="V409" s="189" t="str">
        <f t="shared" si="582"/>
        <v>28</v>
      </c>
      <c r="W409" s="196" t="str">
        <f t="shared" si="583"/>
        <v>28</v>
      </c>
      <c r="X409" s="191"/>
      <c r="Y409" s="404"/>
      <c r="Z409" s="136" t="str">
        <f>IF(VLOOKUP(B409,'Pivot Table'!$B$5:$G$2000,5,FALSE)=1,"Yes","No")</f>
        <v>Yes</v>
      </c>
      <c r="AA409" s="136" t="str">
        <f>IF(VLOOKUP(B409,'Pivot Table'!$B$5:$G$2000,4,FALSE)=1,"Yes","No")</f>
        <v>No</v>
      </c>
      <c r="AB409" s="181" t="str">
        <f t="shared" si="1085"/>
        <v>Yes</v>
      </c>
      <c r="AC409" s="181"/>
      <c r="AD409" s="181"/>
      <c r="AE409" s="127" t="s">
        <v>1127</v>
      </c>
      <c r="AF409" s="181"/>
      <c r="AG409" s="181" t="s">
        <v>713</v>
      </c>
      <c r="AH409" s="133" t="str">
        <f t="shared" si="585"/>
        <v>28</v>
      </c>
      <c r="AI409" s="151" t="str">
        <f t="shared" si="586"/>
        <v>28X</v>
      </c>
      <c r="AJ409" s="281">
        <v>41548</v>
      </c>
      <c r="AK409" s="650"/>
      <c r="AL409" s="634">
        <f t="shared" si="587"/>
        <v>1</v>
      </c>
      <c r="AM409" s="634">
        <f t="shared" si="588"/>
        <v>0</v>
      </c>
      <c r="AN409" s="635">
        <f t="shared" si="589"/>
        <v>1</v>
      </c>
      <c r="AO409" s="636">
        <f t="shared" si="1127"/>
        <v>2</v>
      </c>
      <c r="AP409" s="634">
        <f t="shared" si="590"/>
        <v>1</v>
      </c>
      <c r="AQ409" s="634">
        <f t="shared" si="591"/>
        <v>0</v>
      </c>
      <c r="AR409" s="634">
        <f t="shared" si="592"/>
        <v>1</v>
      </c>
      <c r="AS409" s="637">
        <f t="shared" si="1128"/>
        <v>2</v>
      </c>
      <c r="AT409" s="638" t="str">
        <f t="shared" si="1129"/>
        <v>F</v>
      </c>
      <c r="AU409" s="634">
        <f t="shared" si="593"/>
        <v>0</v>
      </c>
      <c r="AV409" s="634">
        <f t="shared" si="673"/>
        <v>0</v>
      </c>
      <c r="AW409" s="675" t="s">
        <v>1127</v>
      </c>
      <c r="AX409" s="639" t="str">
        <f t="shared" si="674"/>
        <v>28Yes</v>
      </c>
      <c r="AY409" s="639" t="str">
        <f t="shared" si="675"/>
        <v>28No</v>
      </c>
      <c r="AZ409" s="639" t="str">
        <f t="shared" si="676"/>
        <v>28Yes</v>
      </c>
      <c r="BA409" s="634" t="str">
        <f t="shared" si="677"/>
        <v>28X</v>
      </c>
      <c r="BB409" s="634" t="str">
        <f t="shared" si="678"/>
        <v>28</v>
      </c>
      <c r="BC409" s="634" t="str">
        <f t="shared" si="679"/>
        <v>28X</v>
      </c>
      <c r="BD409" s="640" t="str">
        <f t="shared" si="1113"/>
        <v xml:space="preserve"> </v>
      </c>
      <c r="BE409" s="640" t="str">
        <f t="shared" si="1114"/>
        <v xml:space="preserve"> </v>
      </c>
      <c r="BF409" s="640" t="str">
        <f t="shared" si="1115"/>
        <v xml:space="preserve"> </v>
      </c>
      <c r="BG409" s="640" t="str">
        <f t="shared" si="1116"/>
        <v xml:space="preserve"> </v>
      </c>
      <c r="BH409" s="640" t="str">
        <f t="shared" si="1117"/>
        <v xml:space="preserve"> </v>
      </c>
      <c r="BI409" s="677" t="str">
        <f t="shared" si="1118"/>
        <v xml:space="preserve"> </v>
      </c>
      <c r="BJ409" s="640" t="str">
        <f t="shared" si="1119"/>
        <v xml:space="preserve"> </v>
      </c>
      <c r="BK409" s="305" t="str">
        <f t="shared" si="1120"/>
        <v xml:space="preserve"> </v>
      </c>
      <c r="BL409" s="523" t="str">
        <f t="shared" si="680"/>
        <v>F</v>
      </c>
      <c r="BM409" s="640" t="str">
        <f t="shared" si="1121"/>
        <v xml:space="preserve"> </v>
      </c>
      <c r="BN409" s="640" t="str">
        <f t="shared" si="1122"/>
        <v xml:space="preserve"> </v>
      </c>
      <c r="BO409" s="640" t="str">
        <f t="shared" si="1123"/>
        <v xml:space="preserve"> </v>
      </c>
      <c r="BP409" s="640" t="str">
        <f t="shared" si="1124"/>
        <v xml:space="preserve"> </v>
      </c>
      <c r="BQ409" s="640" t="str">
        <f t="shared" si="1125"/>
        <v xml:space="preserve"> </v>
      </c>
      <c r="BR409" s="634">
        <f t="shared" si="1126"/>
        <v>0</v>
      </c>
      <c r="BS409" s="728"/>
      <c r="BT409" s="640" t="str">
        <f t="shared" si="1086"/>
        <v xml:space="preserve"> </v>
      </c>
    </row>
    <row r="410" spans="1:72" s="47" customFormat="1" ht="15" customHeight="1" x14ac:dyDescent="0.3">
      <c r="A410" s="43" t="s">
        <v>373</v>
      </c>
      <c r="B410" s="469" t="s">
        <v>372</v>
      </c>
      <c r="C410" s="134" t="str">
        <f>IF(VLOOKUP(B410,'Pivot Table'!$B$5:$G$2000,3,FALSE)=1,"Yes","No")</f>
        <v>Yes</v>
      </c>
      <c r="D410" s="170" t="str">
        <f t="shared" si="871"/>
        <v>Yes</v>
      </c>
      <c r="E410" s="170"/>
      <c r="F410" s="214">
        <v>41791</v>
      </c>
      <c r="G410" s="119" t="s">
        <v>1127</v>
      </c>
      <c r="H410" s="119" t="s">
        <v>1127</v>
      </c>
      <c r="I410" s="170"/>
      <c r="J410" s="170" t="s">
        <v>713</v>
      </c>
      <c r="K410" s="45" t="str">
        <f t="shared" si="579"/>
        <v>29</v>
      </c>
      <c r="L410" s="45" t="str">
        <f t="shared" si="580"/>
        <v>29X</v>
      </c>
      <c r="M410" s="106">
        <v>41913</v>
      </c>
      <c r="N410" s="252"/>
      <c r="O410" s="135" t="str">
        <f>IF(VLOOKUP(B410,'Pivot Table'!$B$5:$G$2000,2,FALSE)=1,"Yes","No")</f>
        <v>Yes</v>
      </c>
      <c r="P410" s="177" t="str">
        <f t="shared" si="581"/>
        <v>Yes</v>
      </c>
      <c r="Q410" s="177"/>
      <c r="R410" s="107">
        <v>41791</v>
      </c>
      <c r="S410" s="107" t="s">
        <v>1127</v>
      </c>
      <c r="T410" s="177"/>
      <c r="U410" s="177" t="s">
        <v>713</v>
      </c>
      <c r="V410" s="135" t="str">
        <f t="shared" si="582"/>
        <v>29</v>
      </c>
      <c r="W410" s="150" t="str">
        <f t="shared" si="583"/>
        <v>29X</v>
      </c>
      <c r="X410" s="107">
        <v>41913</v>
      </c>
      <c r="Y410" s="219"/>
      <c r="Z410" s="136" t="str">
        <f>IF(VLOOKUP(B410,'Pivot Table'!$B$5:$G$2000,5,FALSE)=1,"Yes","No")</f>
        <v>Yes</v>
      </c>
      <c r="AA410" s="136" t="str">
        <f>IF(VLOOKUP(B410,'Pivot Table'!$B$5:$G$2000,4,FALSE)=1,"Yes","No")</f>
        <v>No</v>
      </c>
      <c r="AB410" s="181" t="str">
        <f t="shared" si="1085"/>
        <v>Yes</v>
      </c>
      <c r="AC410" s="181"/>
      <c r="AD410" s="181"/>
      <c r="AE410" s="241" t="s">
        <v>1127</v>
      </c>
      <c r="AF410" s="362"/>
      <c r="AG410" s="181" t="s">
        <v>713</v>
      </c>
      <c r="AH410" s="133" t="str">
        <f t="shared" si="585"/>
        <v>29</v>
      </c>
      <c r="AI410" s="151" t="str">
        <f t="shared" si="586"/>
        <v>29X</v>
      </c>
      <c r="AJ410" s="460">
        <v>41913</v>
      </c>
      <c r="AK410" s="650"/>
      <c r="AL410" s="634">
        <f t="shared" si="587"/>
        <v>1</v>
      </c>
      <c r="AM410" s="634">
        <f t="shared" si="588"/>
        <v>1</v>
      </c>
      <c r="AN410" s="635">
        <f t="shared" si="589"/>
        <v>1</v>
      </c>
      <c r="AO410" s="636">
        <f t="shared" si="1127"/>
        <v>3</v>
      </c>
      <c r="AP410" s="634">
        <f t="shared" si="590"/>
        <v>1</v>
      </c>
      <c r="AQ410" s="634">
        <f t="shared" si="591"/>
        <v>1</v>
      </c>
      <c r="AR410" s="634">
        <f t="shared" si="592"/>
        <v>1</v>
      </c>
      <c r="AS410" s="637">
        <f t="shared" si="1128"/>
        <v>3</v>
      </c>
      <c r="AT410" s="638" t="str">
        <f t="shared" si="1129"/>
        <v>F</v>
      </c>
      <c r="AU410" s="634">
        <f t="shared" si="593"/>
        <v>0</v>
      </c>
      <c r="AV410" s="634">
        <f t="shared" si="673"/>
        <v>0</v>
      </c>
      <c r="AW410" s="634"/>
      <c r="AX410" s="639" t="str">
        <f t="shared" si="674"/>
        <v>29Yes</v>
      </c>
      <c r="AY410" s="639" t="str">
        <f t="shared" si="675"/>
        <v>29Yes</v>
      </c>
      <c r="AZ410" s="639" t="str">
        <f t="shared" si="676"/>
        <v>29Yes</v>
      </c>
      <c r="BA410" s="634" t="str">
        <f t="shared" si="677"/>
        <v>29X</v>
      </c>
      <c r="BB410" s="634" t="str">
        <f t="shared" si="678"/>
        <v>29X</v>
      </c>
      <c r="BC410" s="634" t="str">
        <f t="shared" si="679"/>
        <v>29X</v>
      </c>
      <c r="BD410" s="640" t="str">
        <f t="shared" si="1113"/>
        <v xml:space="preserve"> </v>
      </c>
      <c r="BE410" s="640" t="str">
        <f t="shared" si="1114"/>
        <v xml:space="preserve"> </v>
      </c>
      <c r="BF410" s="640" t="str">
        <f t="shared" si="1115"/>
        <v xml:space="preserve"> </v>
      </c>
      <c r="BG410" s="640" t="str">
        <f t="shared" si="1116"/>
        <v xml:space="preserve"> </v>
      </c>
      <c r="BH410" s="640" t="str">
        <f t="shared" si="1117"/>
        <v xml:space="preserve"> </v>
      </c>
      <c r="BI410" s="677" t="str">
        <f t="shared" si="1118"/>
        <v xml:space="preserve"> </v>
      </c>
      <c r="BJ410" s="640" t="str">
        <f t="shared" si="1119"/>
        <v xml:space="preserve"> </v>
      </c>
      <c r="BK410" s="305" t="str">
        <f t="shared" si="1120"/>
        <v xml:space="preserve"> </v>
      </c>
      <c r="BL410" s="523" t="str">
        <f t="shared" si="680"/>
        <v>F</v>
      </c>
      <c r="BM410" s="640" t="str">
        <f t="shared" si="1121"/>
        <v xml:space="preserve"> </v>
      </c>
      <c r="BN410" s="640" t="str">
        <f t="shared" si="1122"/>
        <v xml:space="preserve"> </v>
      </c>
      <c r="BO410" s="640" t="str">
        <f t="shared" si="1123"/>
        <v xml:space="preserve"> </v>
      </c>
      <c r="BP410" s="640" t="str">
        <f t="shared" si="1124"/>
        <v xml:space="preserve"> </v>
      </c>
      <c r="BQ410" s="640" t="str">
        <f t="shared" si="1125"/>
        <v xml:space="preserve"> </v>
      </c>
      <c r="BR410" s="634">
        <f t="shared" si="1126"/>
        <v>0</v>
      </c>
      <c r="BS410" s="728"/>
      <c r="BT410" s="640" t="str">
        <f t="shared" si="1086"/>
        <v xml:space="preserve"> </v>
      </c>
    </row>
    <row r="411" spans="1:72" s="47" customFormat="1" ht="15" customHeight="1" x14ac:dyDescent="0.3">
      <c r="A411" s="43" t="s">
        <v>375</v>
      </c>
      <c r="B411" s="123" t="s">
        <v>374</v>
      </c>
      <c r="C411" s="134" t="str">
        <f>IF(VLOOKUP(B411,'Pivot Table'!$B$5:$G$2000,3,FALSE)=1,"Yes","No")</f>
        <v>Yes</v>
      </c>
      <c r="D411" s="170" t="str">
        <f t="shared" si="871"/>
        <v>Yes</v>
      </c>
      <c r="E411" s="170"/>
      <c r="F411" s="214">
        <v>41456</v>
      </c>
      <c r="G411" s="118" t="s">
        <v>1127</v>
      </c>
      <c r="H411" s="118" t="s">
        <v>1127</v>
      </c>
      <c r="I411" s="214"/>
      <c r="J411" s="170" t="s">
        <v>713</v>
      </c>
      <c r="K411" s="45" t="str">
        <f t="shared" si="579"/>
        <v>31</v>
      </c>
      <c r="L411" s="45" t="str">
        <f t="shared" si="580"/>
        <v>31X</v>
      </c>
      <c r="M411" s="214">
        <v>42005</v>
      </c>
      <c r="N411" s="252"/>
      <c r="O411" s="135" t="str">
        <f>IF(VLOOKUP(B411,'Pivot Table'!$B$5:$G$2000,2,FALSE)=1,"Yes","No")</f>
        <v>Yes</v>
      </c>
      <c r="P411" s="177" t="str">
        <f t="shared" si="581"/>
        <v>Yes</v>
      </c>
      <c r="Q411" s="177"/>
      <c r="R411" s="107">
        <v>41395</v>
      </c>
      <c r="S411" s="107" t="s">
        <v>1127</v>
      </c>
      <c r="T411" s="107"/>
      <c r="U411" s="177" t="s">
        <v>713</v>
      </c>
      <c r="V411" s="135" t="str">
        <f t="shared" si="582"/>
        <v>31</v>
      </c>
      <c r="W411" s="150" t="str">
        <f t="shared" si="583"/>
        <v>31X</v>
      </c>
      <c r="X411" s="107">
        <v>41699</v>
      </c>
      <c r="Y411" s="219"/>
      <c r="Z411" s="136" t="str">
        <f>IF(VLOOKUP(B411,'Pivot Table'!$B$5:$G$2000,5,FALSE)=1,"Yes","No")</f>
        <v>Yes</v>
      </c>
      <c r="AA411" s="136" t="str">
        <f>IF(VLOOKUP(B411,'Pivot Table'!$B$5:$G$2000,4,FALSE)=1,"Yes","No")</f>
        <v>No</v>
      </c>
      <c r="AB411" s="181" t="str">
        <f t="shared" si="1085"/>
        <v>Yes</v>
      </c>
      <c r="AC411" s="181"/>
      <c r="AD411" s="181"/>
      <c r="AE411" s="241" t="s">
        <v>1127</v>
      </c>
      <c r="AF411" s="362"/>
      <c r="AG411" s="181" t="s">
        <v>713</v>
      </c>
      <c r="AH411" s="133" t="str">
        <f t="shared" si="585"/>
        <v>31</v>
      </c>
      <c r="AI411" s="151" t="str">
        <f t="shared" si="586"/>
        <v>31X</v>
      </c>
      <c r="AJ411" s="273">
        <v>42005</v>
      </c>
      <c r="AK411" s="650"/>
      <c r="AL411" s="634">
        <f t="shared" si="587"/>
        <v>1</v>
      </c>
      <c r="AM411" s="634">
        <f t="shared" si="588"/>
        <v>1</v>
      </c>
      <c r="AN411" s="635">
        <f t="shared" si="589"/>
        <v>1</v>
      </c>
      <c r="AO411" s="636">
        <f t="shared" si="1127"/>
        <v>3</v>
      </c>
      <c r="AP411" s="634">
        <f t="shared" si="590"/>
        <v>1</v>
      </c>
      <c r="AQ411" s="634">
        <f t="shared" si="591"/>
        <v>1</v>
      </c>
      <c r="AR411" s="634">
        <f t="shared" si="592"/>
        <v>1</v>
      </c>
      <c r="AS411" s="637">
        <f t="shared" si="1128"/>
        <v>3</v>
      </c>
      <c r="AT411" s="638" t="str">
        <f t="shared" si="1129"/>
        <v>F</v>
      </c>
      <c r="AU411" s="634">
        <f t="shared" si="593"/>
        <v>0</v>
      </c>
      <c r="AV411" s="634">
        <f t="shared" si="673"/>
        <v>0</v>
      </c>
      <c r="AW411" s="675" t="s">
        <v>1127</v>
      </c>
      <c r="AX411" s="639" t="str">
        <f t="shared" si="674"/>
        <v>31Yes</v>
      </c>
      <c r="AY411" s="639" t="str">
        <f t="shared" si="675"/>
        <v>31Yes</v>
      </c>
      <c r="AZ411" s="639" t="str">
        <f t="shared" si="676"/>
        <v>31Yes</v>
      </c>
      <c r="BA411" s="634" t="str">
        <f t="shared" si="677"/>
        <v>31X</v>
      </c>
      <c r="BB411" s="634" t="str">
        <f t="shared" si="678"/>
        <v>31X</v>
      </c>
      <c r="BC411" s="634" t="str">
        <f t="shared" si="679"/>
        <v>31X</v>
      </c>
      <c r="BD411" s="640" t="str">
        <f t="shared" si="1113"/>
        <v xml:space="preserve"> </v>
      </c>
      <c r="BE411" s="640" t="str">
        <f t="shared" si="1114"/>
        <v xml:space="preserve"> </v>
      </c>
      <c r="BF411" s="640" t="str">
        <f t="shared" si="1115"/>
        <v xml:space="preserve"> </v>
      </c>
      <c r="BG411" s="640" t="str">
        <f t="shared" si="1116"/>
        <v xml:space="preserve"> </v>
      </c>
      <c r="BH411" s="640" t="str">
        <f t="shared" si="1117"/>
        <v xml:space="preserve"> </v>
      </c>
      <c r="BI411" s="677" t="str">
        <f t="shared" si="1118"/>
        <v xml:space="preserve"> </v>
      </c>
      <c r="BJ411" s="640" t="str">
        <f t="shared" si="1119"/>
        <v xml:space="preserve"> </v>
      </c>
      <c r="BK411" s="305" t="str">
        <f t="shared" si="1120"/>
        <v xml:space="preserve"> </v>
      </c>
      <c r="BL411" s="523" t="str">
        <f t="shared" si="680"/>
        <v>F</v>
      </c>
      <c r="BM411" s="640" t="str">
        <f t="shared" si="1121"/>
        <v xml:space="preserve"> </v>
      </c>
      <c r="BN411" s="640" t="str">
        <f t="shared" si="1122"/>
        <v xml:space="preserve"> </v>
      </c>
      <c r="BO411" s="640" t="str">
        <f t="shared" si="1123"/>
        <v xml:space="preserve"> </v>
      </c>
      <c r="BP411" s="640" t="str">
        <f t="shared" si="1124"/>
        <v xml:space="preserve"> </v>
      </c>
      <c r="BQ411" s="640" t="str">
        <f t="shared" si="1125"/>
        <v xml:space="preserve"> </v>
      </c>
      <c r="BR411" s="634">
        <f t="shared" si="1126"/>
        <v>0</v>
      </c>
      <c r="BS411" s="728"/>
      <c r="BT411" s="640" t="str">
        <f t="shared" si="1086"/>
        <v xml:space="preserve"> </v>
      </c>
    </row>
    <row r="412" spans="1:72" s="47" customFormat="1" ht="15" customHeight="1" x14ac:dyDescent="0.3">
      <c r="A412" s="43" t="s">
        <v>377</v>
      </c>
      <c r="B412" s="469" t="s">
        <v>376</v>
      </c>
      <c r="C412" s="134" t="str">
        <f>IF(VLOOKUP(B412,'Pivot Table'!$B$5:$G$2000,3,FALSE)=1,"Yes","No")</f>
        <v>Yes</v>
      </c>
      <c r="D412" s="170" t="str">
        <f t="shared" si="871"/>
        <v>Yes</v>
      </c>
      <c r="E412" s="170"/>
      <c r="F412" s="214">
        <v>41821</v>
      </c>
      <c r="G412" s="118" t="s">
        <v>1127</v>
      </c>
      <c r="H412" s="118" t="s">
        <v>1127</v>
      </c>
      <c r="I412" s="170"/>
      <c r="J412" s="170" t="s">
        <v>713</v>
      </c>
      <c r="K412" s="45" t="str">
        <f t="shared" si="579"/>
        <v>33</v>
      </c>
      <c r="L412" s="45" t="str">
        <f t="shared" si="580"/>
        <v>33X</v>
      </c>
      <c r="M412" s="106">
        <v>41913</v>
      </c>
      <c r="N412" s="252"/>
      <c r="O412" s="135" t="str">
        <f>IF(VLOOKUP(B412,'Pivot Table'!$B$5:$G$2000,2,FALSE)=1,"Yes","No")</f>
        <v>Yes</v>
      </c>
      <c r="P412" s="177" t="str">
        <f t="shared" si="581"/>
        <v>Yes</v>
      </c>
      <c r="Q412" s="177"/>
      <c r="R412" s="107">
        <v>41852</v>
      </c>
      <c r="S412" s="46" t="s">
        <v>1127</v>
      </c>
      <c r="T412" s="177"/>
      <c r="U412" s="177" t="s">
        <v>713</v>
      </c>
      <c r="V412" s="135" t="str">
        <f t="shared" si="582"/>
        <v>33</v>
      </c>
      <c r="W412" s="150" t="str">
        <f t="shared" si="583"/>
        <v>33X</v>
      </c>
      <c r="X412" s="107">
        <v>41913</v>
      </c>
      <c r="Y412" s="219"/>
      <c r="Z412" s="136" t="str">
        <f>IF(VLOOKUP(B412,'Pivot Table'!$B$5:$G$2000,5,FALSE)=1,"Yes","No")</f>
        <v>Yes</v>
      </c>
      <c r="AA412" s="136" t="str">
        <f>IF(VLOOKUP(B412,'Pivot Table'!$B$5:$G$2000,4,FALSE)=1,"Yes","No")</f>
        <v>No</v>
      </c>
      <c r="AB412" s="181" t="str">
        <f t="shared" si="1085"/>
        <v>Yes</v>
      </c>
      <c r="AC412" s="181"/>
      <c r="AD412" s="181"/>
      <c r="AE412" s="241" t="s">
        <v>1127</v>
      </c>
      <c r="AF412" s="362"/>
      <c r="AG412" s="181" t="s">
        <v>713</v>
      </c>
      <c r="AH412" s="133" t="str">
        <f t="shared" si="585"/>
        <v>33</v>
      </c>
      <c r="AI412" s="151" t="str">
        <f t="shared" si="586"/>
        <v>33X</v>
      </c>
      <c r="AJ412" s="460">
        <v>41913</v>
      </c>
      <c r="AK412" s="650"/>
      <c r="AL412" s="634">
        <f t="shared" si="587"/>
        <v>1</v>
      </c>
      <c r="AM412" s="634">
        <f t="shared" si="588"/>
        <v>1</v>
      </c>
      <c r="AN412" s="635">
        <f t="shared" si="589"/>
        <v>1</v>
      </c>
      <c r="AO412" s="636">
        <f t="shared" si="1127"/>
        <v>3</v>
      </c>
      <c r="AP412" s="634">
        <f t="shared" si="590"/>
        <v>1</v>
      </c>
      <c r="AQ412" s="634">
        <f t="shared" si="591"/>
        <v>1</v>
      </c>
      <c r="AR412" s="634">
        <f t="shared" si="592"/>
        <v>1</v>
      </c>
      <c r="AS412" s="637">
        <f t="shared" si="1128"/>
        <v>3</v>
      </c>
      <c r="AT412" s="638" t="str">
        <f t="shared" si="1129"/>
        <v>F</v>
      </c>
      <c r="AU412" s="634">
        <f t="shared" si="593"/>
        <v>0</v>
      </c>
      <c r="AV412" s="634">
        <f t="shared" si="673"/>
        <v>0</v>
      </c>
      <c r="AW412" s="634"/>
      <c r="AX412" s="639" t="str">
        <f t="shared" si="674"/>
        <v>33Yes</v>
      </c>
      <c r="AY412" s="639" t="str">
        <f t="shared" si="675"/>
        <v>33Yes</v>
      </c>
      <c r="AZ412" s="639" t="str">
        <f t="shared" si="676"/>
        <v>33Yes</v>
      </c>
      <c r="BA412" s="634" t="str">
        <f t="shared" si="677"/>
        <v>33X</v>
      </c>
      <c r="BB412" s="634" t="str">
        <f t="shared" si="678"/>
        <v>33X</v>
      </c>
      <c r="BC412" s="634" t="str">
        <f t="shared" si="679"/>
        <v>33X</v>
      </c>
      <c r="BD412" s="640" t="str">
        <f t="shared" si="1113"/>
        <v xml:space="preserve"> </v>
      </c>
      <c r="BE412" s="640" t="str">
        <f t="shared" si="1114"/>
        <v xml:space="preserve"> </v>
      </c>
      <c r="BF412" s="640" t="str">
        <f t="shared" si="1115"/>
        <v xml:space="preserve"> </v>
      </c>
      <c r="BG412" s="640" t="str">
        <f t="shared" si="1116"/>
        <v xml:space="preserve"> </v>
      </c>
      <c r="BH412" s="640" t="str">
        <f t="shared" si="1117"/>
        <v xml:space="preserve"> </v>
      </c>
      <c r="BI412" s="677" t="str">
        <f t="shared" si="1118"/>
        <v xml:space="preserve"> </v>
      </c>
      <c r="BJ412" s="640" t="str">
        <f t="shared" si="1119"/>
        <v xml:space="preserve"> </v>
      </c>
      <c r="BK412" s="305" t="str">
        <f t="shared" si="1120"/>
        <v xml:space="preserve"> </v>
      </c>
      <c r="BL412" s="523" t="str">
        <f t="shared" si="680"/>
        <v>F</v>
      </c>
      <c r="BM412" s="640" t="str">
        <f t="shared" si="1121"/>
        <v xml:space="preserve"> </v>
      </c>
      <c r="BN412" s="640" t="str">
        <f t="shared" si="1122"/>
        <v xml:space="preserve"> </v>
      </c>
      <c r="BO412" s="640" t="str">
        <f t="shared" si="1123"/>
        <v xml:space="preserve"> </v>
      </c>
      <c r="BP412" s="640" t="str">
        <f t="shared" si="1124"/>
        <v xml:space="preserve"> </v>
      </c>
      <c r="BQ412" s="640" t="str">
        <f t="shared" si="1125"/>
        <v xml:space="preserve"> </v>
      </c>
      <c r="BR412" s="634">
        <f t="shared" si="1126"/>
        <v>0</v>
      </c>
      <c r="BS412" s="728"/>
      <c r="BT412" s="640" t="str">
        <f t="shared" si="1086"/>
        <v xml:space="preserve"> </v>
      </c>
    </row>
    <row r="413" spans="1:72" s="47" customFormat="1" ht="15" customHeight="1" x14ac:dyDescent="0.3">
      <c r="A413" s="43" t="s">
        <v>377</v>
      </c>
      <c r="B413" s="123" t="s">
        <v>378</v>
      </c>
      <c r="C413" s="134" t="str">
        <f>IF(VLOOKUP(B413,'Pivot Table'!$B$5:$G$2000,3,FALSE)=1,"Yes","No")</f>
        <v>Yes</v>
      </c>
      <c r="D413" s="170" t="str">
        <f t="shared" si="871"/>
        <v>Yes</v>
      </c>
      <c r="E413" s="170" t="s">
        <v>1127</v>
      </c>
      <c r="F413" s="214">
        <v>41487</v>
      </c>
      <c r="G413" s="118" t="s">
        <v>1127</v>
      </c>
      <c r="H413" s="118" t="s">
        <v>1127</v>
      </c>
      <c r="I413" s="214"/>
      <c r="J413" s="170" t="s">
        <v>713</v>
      </c>
      <c r="K413" s="45" t="str">
        <f t="shared" si="579"/>
        <v>33Y</v>
      </c>
      <c r="L413" s="45" t="str">
        <f t="shared" si="580"/>
        <v>33X</v>
      </c>
      <c r="M413" s="106">
        <v>42217</v>
      </c>
      <c r="N413" s="252"/>
      <c r="O413" s="135" t="str">
        <f>IF(VLOOKUP(B413,'Pivot Table'!$B$5:$G$2000,2,FALSE)=1,"Yes","No")</f>
        <v>Yes</v>
      </c>
      <c r="P413" s="177" t="str">
        <f t="shared" si="581"/>
        <v>Yes</v>
      </c>
      <c r="Q413" s="177" t="s">
        <v>1127</v>
      </c>
      <c r="R413" s="107">
        <v>41487</v>
      </c>
      <c r="S413" s="46" t="s">
        <v>1127</v>
      </c>
      <c r="T413" s="107"/>
      <c r="U413" s="177" t="s">
        <v>713</v>
      </c>
      <c r="V413" s="135" t="str">
        <f t="shared" si="582"/>
        <v>33Y</v>
      </c>
      <c r="W413" s="150" t="str">
        <f t="shared" si="583"/>
        <v>33X</v>
      </c>
      <c r="X413" s="107">
        <v>42217</v>
      </c>
      <c r="Y413" s="219"/>
      <c r="Z413" s="136" t="str">
        <f>IF(VLOOKUP(B413,'Pivot Table'!$B$5:$G$2000,5,FALSE)=1,"Yes","No")</f>
        <v>Yes</v>
      </c>
      <c r="AA413" s="136" t="str">
        <f>IF(VLOOKUP(B413,'Pivot Table'!$B$5:$G$2000,4,FALSE)=1,"Yes","No")</f>
        <v>No</v>
      </c>
      <c r="AB413" s="181" t="str">
        <f t="shared" si="1085"/>
        <v>Yes</v>
      </c>
      <c r="AC413" s="181" t="s">
        <v>1127</v>
      </c>
      <c r="AD413" s="181"/>
      <c r="AE413" s="241" t="s">
        <v>1127</v>
      </c>
      <c r="AF413" s="362"/>
      <c r="AG413" s="181" t="s">
        <v>713</v>
      </c>
      <c r="AH413" s="133" t="str">
        <f t="shared" si="585"/>
        <v>33Y</v>
      </c>
      <c r="AI413" s="151" t="str">
        <f t="shared" si="586"/>
        <v>33X</v>
      </c>
      <c r="AJ413" s="281">
        <v>42217</v>
      </c>
      <c r="AK413" s="650"/>
      <c r="AL413" s="634">
        <f t="shared" si="587"/>
        <v>1</v>
      </c>
      <c r="AM413" s="634">
        <f t="shared" si="588"/>
        <v>1</v>
      </c>
      <c r="AN413" s="635">
        <f t="shared" si="589"/>
        <v>1</v>
      </c>
      <c r="AO413" s="636">
        <f t="shared" si="1127"/>
        <v>3</v>
      </c>
      <c r="AP413" s="634">
        <f t="shared" si="590"/>
        <v>1</v>
      </c>
      <c r="AQ413" s="634">
        <f t="shared" si="591"/>
        <v>1</v>
      </c>
      <c r="AR413" s="634">
        <f t="shared" si="592"/>
        <v>1</v>
      </c>
      <c r="AS413" s="637">
        <f t="shared" si="1128"/>
        <v>3</v>
      </c>
      <c r="AT413" s="638" t="str">
        <f t="shared" si="1129"/>
        <v>F</v>
      </c>
      <c r="AU413" s="634">
        <f t="shared" si="593"/>
        <v>0</v>
      </c>
      <c r="AV413" s="634">
        <f t="shared" si="673"/>
        <v>0</v>
      </c>
      <c r="AW413" s="634"/>
      <c r="AX413" s="639" t="str">
        <f t="shared" si="674"/>
        <v>33Yes</v>
      </c>
      <c r="AY413" s="639" t="str">
        <f t="shared" si="675"/>
        <v>33Yes</v>
      </c>
      <c r="AZ413" s="639" t="str">
        <f t="shared" si="676"/>
        <v>33Yes</v>
      </c>
      <c r="BA413" s="634" t="str">
        <f t="shared" si="677"/>
        <v>33X</v>
      </c>
      <c r="BB413" s="634" t="str">
        <f t="shared" si="678"/>
        <v>33X</v>
      </c>
      <c r="BC413" s="634" t="str">
        <f t="shared" si="679"/>
        <v>33X</v>
      </c>
      <c r="BD413" s="640" t="str">
        <f t="shared" si="1113"/>
        <v xml:space="preserve"> </v>
      </c>
      <c r="BE413" s="640" t="str">
        <f t="shared" si="1114"/>
        <v xml:space="preserve"> </v>
      </c>
      <c r="BF413" s="640" t="str">
        <f t="shared" si="1115"/>
        <v xml:space="preserve"> </v>
      </c>
      <c r="BG413" s="640" t="str">
        <f t="shared" si="1116"/>
        <v xml:space="preserve"> </v>
      </c>
      <c r="BH413" s="640" t="str">
        <f t="shared" si="1117"/>
        <v xml:space="preserve"> </v>
      </c>
      <c r="BI413" s="677" t="str">
        <f t="shared" si="1118"/>
        <v xml:space="preserve"> </v>
      </c>
      <c r="BJ413" s="640" t="str">
        <f t="shared" si="1119"/>
        <v xml:space="preserve"> </v>
      </c>
      <c r="BK413" s="305" t="str">
        <f t="shared" si="1120"/>
        <v xml:space="preserve"> </v>
      </c>
      <c r="BL413" s="523" t="str">
        <f t="shared" si="680"/>
        <v>F</v>
      </c>
      <c r="BM413" s="640" t="str">
        <f t="shared" si="1121"/>
        <v xml:space="preserve"> </v>
      </c>
      <c r="BN413" s="640" t="str">
        <f t="shared" si="1122"/>
        <v xml:space="preserve"> </v>
      </c>
      <c r="BO413" s="640" t="str">
        <f t="shared" si="1123"/>
        <v xml:space="preserve"> </v>
      </c>
      <c r="BP413" s="640" t="str">
        <f t="shared" si="1124"/>
        <v xml:space="preserve"> </v>
      </c>
      <c r="BQ413" s="640" t="str">
        <f t="shared" si="1125"/>
        <v xml:space="preserve"> </v>
      </c>
      <c r="BR413" s="634">
        <f t="shared" si="1126"/>
        <v>0</v>
      </c>
      <c r="BS413" s="728"/>
      <c r="BT413" s="640" t="str">
        <f t="shared" si="1086"/>
        <v xml:space="preserve"> </v>
      </c>
    </row>
    <row r="414" spans="1:72" s="47" customFormat="1" ht="15" customHeight="1" x14ac:dyDescent="0.3">
      <c r="A414" s="43" t="s">
        <v>380</v>
      </c>
      <c r="B414" s="469" t="s">
        <v>379</v>
      </c>
      <c r="C414" s="134" t="str">
        <f>IF(VLOOKUP(B414,'Pivot Table'!$B$5:$G$2000,3,FALSE)=1,"Yes","No")</f>
        <v>Yes</v>
      </c>
      <c r="D414" s="170" t="str">
        <f t="shared" si="871"/>
        <v>Yes</v>
      </c>
      <c r="E414" s="170"/>
      <c r="F414" s="214">
        <v>41061</v>
      </c>
      <c r="G414" s="119" t="s">
        <v>1127</v>
      </c>
      <c r="H414" s="119" t="s">
        <v>1127</v>
      </c>
      <c r="I414" s="170"/>
      <c r="J414" s="170" t="s">
        <v>713</v>
      </c>
      <c r="K414" s="45" t="str">
        <f t="shared" si="579"/>
        <v>34</v>
      </c>
      <c r="L414" s="45" t="str">
        <f t="shared" si="580"/>
        <v>34X</v>
      </c>
      <c r="M414" s="106">
        <v>41214</v>
      </c>
      <c r="N414" s="252"/>
      <c r="O414" s="135" t="str">
        <f>IF(VLOOKUP(B414,'Pivot Table'!$B$5:$G$2000,2,FALSE)=1,"Yes","No")</f>
        <v>Yes</v>
      </c>
      <c r="P414" s="177" t="str">
        <f t="shared" si="581"/>
        <v>Yes</v>
      </c>
      <c r="Q414" s="177"/>
      <c r="R414" s="107">
        <v>41244</v>
      </c>
      <c r="S414" s="107" t="s">
        <v>1127</v>
      </c>
      <c r="T414" s="177"/>
      <c r="U414" s="177" t="s">
        <v>713</v>
      </c>
      <c r="V414" s="135" t="str">
        <f t="shared" si="582"/>
        <v>34</v>
      </c>
      <c r="W414" s="150" t="str">
        <f t="shared" si="583"/>
        <v>34X</v>
      </c>
      <c r="X414" s="107">
        <v>40969</v>
      </c>
      <c r="Y414" s="219"/>
      <c r="Z414" s="136" t="str">
        <f>IF(VLOOKUP(B414,'Pivot Table'!$B$5:$G$2000,5,FALSE)=1,"Yes","No")</f>
        <v>Yes</v>
      </c>
      <c r="AA414" s="136" t="str">
        <f>IF(VLOOKUP(B414,'Pivot Table'!$B$5:$G$2000,4,FALSE)=1,"Yes","No")</f>
        <v>No</v>
      </c>
      <c r="AB414" s="181" t="str">
        <f t="shared" si="1085"/>
        <v>Yes</v>
      </c>
      <c r="AC414" s="181"/>
      <c r="AD414" s="181"/>
      <c r="AE414" s="241" t="s">
        <v>1127</v>
      </c>
      <c r="AF414" s="362"/>
      <c r="AG414" s="181" t="s">
        <v>713</v>
      </c>
      <c r="AH414" s="133" t="str">
        <f t="shared" si="585"/>
        <v>34</v>
      </c>
      <c r="AI414" s="151" t="str">
        <f t="shared" si="586"/>
        <v>34X</v>
      </c>
      <c r="AJ414" s="460">
        <v>41913</v>
      </c>
      <c r="AK414" s="650"/>
      <c r="AL414" s="634">
        <f t="shared" si="587"/>
        <v>1</v>
      </c>
      <c r="AM414" s="634">
        <f t="shared" si="588"/>
        <v>1</v>
      </c>
      <c r="AN414" s="635">
        <f t="shared" si="589"/>
        <v>1</v>
      </c>
      <c r="AO414" s="636">
        <f t="shared" si="1127"/>
        <v>3</v>
      </c>
      <c r="AP414" s="634">
        <f t="shared" si="590"/>
        <v>1</v>
      </c>
      <c r="AQ414" s="634">
        <f t="shared" si="591"/>
        <v>1</v>
      </c>
      <c r="AR414" s="634">
        <f t="shared" si="592"/>
        <v>1</v>
      </c>
      <c r="AS414" s="637">
        <f t="shared" si="1128"/>
        <v>3</v>
      </c>
      <c r="AT414" s="638" t="str">
        <f t="shared" si="1129"/>
        <v>F</v>
      </c>
      <c r="AU414" s="634">
        <f t="shared" si="593"/>
        <v>0</v>
      </c>
      <c r="AV414" s="634">
        <f t="shared" si="673"/>
        <v>0</v>
      </c>
      <c r="AW414" s="634"/>
      <c r="AX414" s="639" t="str">
        <f t="shared" si="674"/>
        <v>34Yes</v>
      </c>
      <c r="AY414" s="639" t="str">
        <f t="shared" si="675"/>
        <v>34Yes</v>
      </c>
      <c r="AZ414" s="639" t="str">
        <f t="shared" si="676"/>
        <v>34Yes</v>
      </c>
      <c r="BA414" s="634" t="str">
        <f t="shared" si="677"/>
        <v>34X</v>
      </c>
      <c r="BB414" s="634" t="str">
        <f t="shared" si="678"/>
        <v>34X</v>
      </c>
      <c r="BC414" s="634" t="str">
        <f t="shared" si="679"/>
        <v>34X</v>
      </c>
      <c r="BD414" s="640" t="str">
        <f t="shared" si="1113"/>
        <v xml:space="preserve"> </v>
      </c>
      <c r="BE414" s="640" t="str">
        <f t="shared" si="1114"/>
        <v xml:space="preserve"> </v>
      </c>
      <c r="BF414" s="640" t="str">
        <f t="shared" si="1115"/>
        <v xml:space="preserve"> </v>
      </c>
      <c r="BG414" s="640" t="str">
        <f t="shared" si="1116"/>
        <v xml:space="preserve"> </v>
      </c>
      <c r="BH414" s="640" t="str">
        <f t="shared" si="1117"/>
        <v xml:space="preserve"> </v>
      </c>
      <c r="BI414" s="677" t="str">
        <f t="shared" si="1118"/>
        <v xml:space="preserve"> </v>
      </c>
      <c r="BJ414" s="640" t="str">
        <f t="shared" si="1119"/>
        <v xml:space="preserve"> </v>
      </c>
      <c r="BK414" s="305" t="str">
        <f t="shared" si="1120"/>
        <v xml:space="preserve"> </v>
      </c>
      <c r="BL414" s="523" t="str">
        <f t="shared" si="680"/>
        <v>F</v>
      </c>
      <c r="BM414" s="640" t="str">
        <f t="shared" si="1121"/>
        <v xml:space="preserve"> </v>
      </c>
      <c r="BN414" s="640" t="str">
        <f t="shared" si="1122"/>
        <v xml:space="preserve"> </v>
      </c>
      <c r="BO414" s="640" t="str">
        <f t="shared" si="1123"/>
        <v xml:space="preserve"> </v>
      </c>
      <c r="BP414" s="640" t="str">
        <f t="shared" si="1124"/>
        <v xml:space="preserve"> </v>
      </c>
      <c r="BQ414" s="640" t="str">
        <f t="shared" si="1125"/>
        <v xml:space="preserve"> </v>
      </c>
      <c r="BR414" s="634">
        <f t="shared" si="1126"/>
        <v>0</v>
      </c>
      <c r="BS414" s="728"/>
      <c r="BT414" s="640" t="str">
        <f t="shared" si="1086"/>
        <v xml:space="preserve"> </v>
      </c>
    </row>
    <row r="415" spans="1:72" s="47" customFormat="1" ht="15" customHeight="1" x14ac:dyDescent="0.3">
      <c r="A415" s="43" t="s">
        <v>382</v>
      </c>
      <c r="B415" s="123" t="s">
        <v>381</v>
      </c>
      <c r="C415" s="134" t="str">
        <f>IF(VLOOKUP(B415,'Pivot Table'!$B$5:$G$2000,3,FALSE)=1,"Yes","No")</f>
        <v>Yes</v>
      </c>
      <c r="D415" s="170" t="str">
        <f t="shared" si="871"/>
        <v>Yes</v>
      </c>
      <c r="E415" s="170"/>
      <c r="F415" s="214">
        <v>41395</v>
      </c>
      <c r="G415" s="119" t="s">
        <v>1127</v>
      </c>
      <c r="H415" s="119" t="s">
        <v>1127</v>
      </c>
      <c r="I415" s="170"/>
      <c r="J415" s="170" t="s">
        <v>713</v>
      </c>
      <c r="K415" s="45" t="str">
        <f t="shared" si="579"/>
        <v>36</v>
      </c>
      <c r="L415" s="45" t="str">
        <f t="shared" si="580"/>
        <v>36X</v>
      </c>
      <c r="M415" s="119">
        <v>41456</v>
      </c>
      <c r="N415" s="252"/>
      <c r="O415" s="135" t="str">
        <f>IF(VLOOKUP(B415,'Pivot Table'!$B$5:$G$2000,2,FALSE)=1,"Yes","No")</f>
        <v>Yes</v>
      </c>
      <c r="P415" s="177" t="str">
        <f t="shared" si="581"/>
        <v>Yes</v>
      </c>
      <c r="Q415" s="177"/>
      <c r="R415" s="107">
        <v>41365</v>
      </c>
      <c r="S415" s="107" t="s">
        <v>1127</v>
      </c>
      <c r="T415" s="177"/>
      <c r="U415" s="177" t="s">
        <v>713</v>
      </c>
      <c r="V415" s="135" t="str">
        <f t="shared" si="582"/>
        <v>36</v>
      </c>
      <c r="W415" s="150" t="str">
        <f t="shared" si="583"/>
        <v>36X</v>
      </c>
      <c r="X415" s="107">
        <v>41426</v>
      </c>
      <c r="Y415" s="219"/>
      <c r="Z415" s="136" t="str">
        <f>IF(VLOOKUP(B415,'Pivot Table'!$B$5:$G$2000,5,FALSE)=1,"Yes","No")</f>
        <v>Yes</v>
      </c>
      <c r="AA415" s="136" t="str">
        <f>IF(VLOOKUP(B415,'Pivot Table'!$B$5:$G$2000,4,FALSE)=1,"Yes","No")</f>
        <v>No</v>
      </c>
      <c r="AB415" s="181" t="str">
        <f t="shared" si="1085"/>
        <v>Yes</v>
      </c>
      <c r="AC415" s="181"/>
      <c r="AD415" s="181"/>
      <c r="AE415" s="241" t="s">
        <v>1127</v>
      </c>
      <c r="AF415" s="362"/>
      <c r="AG415" s="181" t="s">
        <v>713</v>
      </c>
      <c r="AH415" s="133" t="str">
        <f t="shared" si="585"/>
        <v>36</v>
      </c>
      <c r="AI415" s="151" t="str">
        <f t="shared" si="586"/>
        <v>36X</v>
      </c>
      <c r="AJ415" s="281">
        <v>41883</v>
      </c>
      <c r="AK415" s="650" t="s">
        <v>1541</v>
      </c>
      <c r="AL415" s="634">
        <f t="shared" si="587"/>
        <v>1</v>
      </c>
      <c r="AM415" s="634">
        <f t="shared" si="588"/>
        <v>1</v>
      </c>
      <c r="AN415" s="635">
        <f t="shared" si="589"/>
        <v>1</v>
      </c>
      <c r="AO415" s="636">
        <f t="shared" si="1127"/>
        <v>3</v>
      </c>
      <c r="AP415" s="634">
        <f t="shared" si="590"/>
        <v>1</v>
      </c>
      <c r="AQ415" s="634">
        <f t="shared" si="591"/>
        <v>1</v>
      </c>
      <c r="AR415" s="634">
        <f t="shared" si="592"/>
        <v>1</v>
      </c>
      <c r="AS415" s="637">
        <f t="shared" si="1128"/>
        <v>3</v>
      </c>
      <c r="AT415" s="638" t="str">
        <f t="shared" si="1129"/>
        <v>F</v>
      </c>
      <c r="AU415" s="634">
        <f t="shared" si="593"/>
        <v>0</v>
      </c>
      <c r="AV415" s="634">
        <f t="shared" si="673"/>
        <v>0</v>
      </c>
      <c r="AW415" s="675" t="s">
        <v>1127</v>
      </c>
      <c r="AX415" s="639" t="str">
        <f t="shared" si="674"/>
        <v>36Yes</v>
      </c>
      <c r="AY415" s="639" t="str">
        <f t="shared" si="675"/>
        <v>36Yes</v>
      </c>
      <c r="AZ415" s="639" t="str">
        <f t="shared" si="676"/>
        <v>36Yes</v>
      </c>
      <c r="BA415" s="634" t="str">
        <f t="shared" si="677"/>
        <v>36X</v>
      </c>
      <c r="BB415" s="634" t="str">
        <f t="shared" si="678"/>
        <v>36X</v>
      </c>
      <c r="BC415" s="634" t="str">
        <f t="shared" si="679"/>
        <v>36X</v>
      </c>
      <c r="BD415" s="640" t="str">
        <f t="shared" si="1113"/>
        <v xml:space="preserve"> </v>
      </c>
      <c r="BE415" s="640" t="str">
        <f t="shared" si="1114"/>
        <v xml:space="preserve"> </v>
      </c>
      <c r="BF415" s="640" t="str">
        <f t="shared" si="1115"/>
        <v xml:space="preserve"> </v>
      </c>
      <c r="BG415" s="640" t="str">
        <f t="shared" si="1116"/>
        <v xml:space="preserve"> </v>
      </c>
      <c r="BH415" s="640" t="str">
        <f t="shared" si="1117"/>
        <v xml:space="preserve"> </v>
      </c>
      <c r="BI415" s="677" t="str">
        <f t="shared" si="1118"/>
        <v xml:space="preserve"> </v>
      </c>
      <c r="BJ415" s="640" t="str">
        <f t="shared" si="1119"/>
        <v xml:space="preserve"> </v>
      </c>
      <c r="BK415" s="305" t="str">
        <f t="shared" si="1120"/>
        <v xml:space="preserve"> </v>
      </c>
      <c r="BL415" s="523" t="str">
        <f t="shared" si="680"/>
        <v>F</v>
      </c>
      <c r="BM415" s="640" t="str">
        <f t="shared" si="1121"/>
        <v xml:space="preserve"> </v>
      </c>
      <c r="BN415" s="640" t="str">
        <f t="shared" si="1122"/>
        <v xml:space="preserve"> </v>
      </c>
      <c r="BO415" s="640" t="str">
        <f t="shared" si="1123"/>
        <v xml:space="preserve"> </v>
      </c>
      <c r="BP415" s="640" t="str">
        <f t="shared" si="1124"/>
        <v xml:space="preserve"> </v>
      </c>
      <c r="BQ415" s="640" t="str">
        <f t="shared" si="1125"/>
        <v xml:space="preserve"> </v>
      </c>
      <c r="BR415" s="634">
        <f t="shared" si="1126"/>
        <v>0</v>
      </c>
      <c r="BS415" s="728"/>
      <c r="BT415" s="640" t="str">
        <f t="shared" si="1086"/>
        <v xml:space="preserve"> </v>
      </c>
    </row>
    <row r="416" spans="1:72" s="47" customFormat="1" ht="15" customHeight="1" x14ac:dyDescent="0.3">
      <c r="A416" s="43" t="s">
        <v>382</v>
      </c>
      <c r="B416" s="43" t="s">
        <v>383</v>
      </c>
      <c r="C416" s="134" t="str">
        <f>IF(VLOOKUP(B416,'Pivot Table'!$B$5:$G$2000,3,FALSE)=1,"Yes","No")</f>
        <v>Yes</v>
      </c>
      <c r="D416" s="170" t="str">
        <f t="shared" si="871"/>
        <v>Yes</v>
      </c>
      <c r="E416" s="170"/>
      <c r="F416" s="214">
        <v>41487</v>
      </c>
      <c r="G416" s="119" t="s">
        <v>1127</v>
      </c>
      <c r="H416" s="119" t="s">
        <v>1127</v>
      </c>
      <c r="I416" s="170"/>
      <c r="J416" s="170" t="s">
        <v>713</v>
      </c>
      <c r="K416" s="45" t="str">
        <f t="shared" si="579"/>
        <v>36</v>
      </c>
      <c r="L416" s="45" t="str">
        <f t="shared" si="580"/>
        <v>36X</v>
      </c>
      <c r="M416" s="106">
        <v>41671</v>
      </c>
      <c r="N416" s="252"/>
      <c r="O416" s="189" t="str">
        <f>IF(VLOOKUP(B416,'Pivot Table'!$B$5:$G$2000,2,FALSE)=1,"Yes","No")</f>
        <v>No</v>
      </c>
      <c r="P416" s="190" t="str">
        <f t="shared" si="581"/>
        <v xml:space="preserve"> </v>
      </c>
      <c r="Q416" s="190"/>
      <c r="R416" s="190"/>
      <c r="S416" s="191"/>
      <c r="T416" s="190"/>
      <c r="U416" s="190"/>
      <c r="V416" s="189" t="str">
        <f t="shared" si="582"/>
        <v>36</v>
      </c>
      <c r="W416" s="196" t="str">
        <f t="shared" si="583"/>
        <v>36</v>
      </c>
      <c r="X416" s="191"/>
      <c r="Y416" s="404"/>
      <c r="Z416" s="192" t="str">
        <f>IF(VLOOKUP(B416,'Pivot Table'!$B$5:$G$2000,5,FALSE)=1,"Yes","No")</f>
        <v>No</v>
      </c>
      <c r="AA416" s="192" t="str">
        <f>IF(VLOOKUP(B416,'Pivot Table'!$B$5:$G$2000,4,FALSE)=1,"Yes","No")</f>
        <v>No</v>
      </c>
      <c r="AB416" s="190" t="str">
        <f t="shared" si="1085"/>
        <v xml:space="preserve"> </v>
      </c>
      <c r="AC416" s="190"/>
      <c r="AD416" s="190"/>
      <c r="AE416" s="191"/>
      <c r="AF416" s="190"/>
      <c r="AG416" s="190"/>
      <c r="AH416" s="133" t="str">
        <f t="shared" si="585"/>
        <v>36</v>
      </c>
      <c r="AI416" s="151" t="str">
        <f t="shared" si="586"/>
        <v>36</v>
      </c>
      <c r="AJ416" s="456"/>
      <c r="AK416" s="651"/>
      <c r="AL416" s="634">
        <f t="shared" si="587"/>
        <v>1</v>
      </c>
      <c r="AM416" s="634">
        <f t="shared" si="588"/>
        <v>0</v>
      </c>
      <c r="AN416" s="635">
        <f t="shared" si="589"/>
        <v>0</v>
      </c>
      <c r="AO416" s="636">
        <f t="shared" si="1127"/>
        <v>1</v>
      </c>
      <c r="AP416" s="634">
        <f t="shared" si="590"/>
        <v>1</v>
      </c>
      <c r="AQ416" s="634">
        <f t="shared" si="591"/>
        <v>0</v>
      </c>
      <c r="AR416" s="634">
        <f t="shared" si="592"/>
        <v>0</v>
      </c>
      <c r="AS416" s="637">
        <f t="shared" si="1128"/>
        <v>1</v>
      </c>
      <c r="AT416" s="638" t="str">
        <f t="shared" si="1129"/>
        <v>F</v>
      </c>
      <c r="AU416" s="634">
        <f t="shared" si="593"/>
        <v>0</v>
      </c>
      <c r="AV416" s="634">
        <f t="shared" si="673"/>
        <v>0</v>
      </c>
      <c r="AW416" s="675" t="s">
        <v>1127</v>
      </c>
      <c r="AX416" s="639" t="str">
        <f t="shared" si="674"/>
        <v>36Yes</v>
      </c>
      <c r="AY416" s="639" t="str">
        <f t="shared" si="675"/>
        <v>36No</v>
      </c>
      <c r="AZ416" s="639" t="str">
        <f t="shared" si="676"/>
        <v>36No</v>
      </c>
      <c r="BA416" s="634" t="str">
        <f t="shared" si="677"/>
        <v>36X</v>
      </c>
      <c r="BB416" s="634" t="str">
        <f t="shared" si="678"/>
        <v>36</v>
      </c>
      <c r="BC416" s="634" t="str">
        <f t="shared" si="679"/>
        <v>36</v>
      </c>
      <c r="BD416" s="640" t="str">
        <f t="shared" si="1113"/>
        <v xml:space="preserve"> </v>
      </c>
      <c r="BE416" s="640" t="str">
        <f t="shared" si="1114"/>
        <v xml:space="preserve"> </v>
      </c>
      <c r="BF416" s="640" t="str">
        <f t="shared" si="1115"/>
        <v xml:space="preserve"> </v>
      </c>
      <c r="BG416" s="640" t="str">
        <f t="shared" si="1116"/>
        <v xml:space="preserve"> </v>
      </c>
      <c r="BH416" s="640" t="str">
        <f t="shared" si="1117"/>
        <v xml:space="preserve"> </v>
      </c>
      <c r="BI416" s="677" t="str">
        <f t="shared" si="1118"/>
        <v xml:space="preserve"> </v>
      </c>
      <c r="BJ416" s="640" t="str">
        <f t="shared" si="1119"/>
        <v xml:space="preserve"> </v>
      </c>
      <c r="BK416" s="305" t="str">
        <f t="shared" si="1120"/>
        <v xml:space="preserve"> </v>
      </c>
      <c r="BL416" s="523" t="str">
        <f t="shared" si="680"/>
        <v>F</v>
      </c>
      <c r="BM416" s="640" t="str">
        <f t="shared" si="1121"/>
        <v xml:space="preserve"> </v>
      </c>
      <c r="BN416" s="640" t="str">
        <f t="shared" si="1122"/>
        <v xml:space="preserve"> </v>
      </c>
      <c r="BO416" s="640" t="str">
        <f t="shared" si="1123"/>
        <v xml:space="preserve"> </v>
      </c>
      <c r="BP416" s="640" t="str">
        <f t="shared" si="1124"/>
        <v xml:space="preserve"> </v>
      </c>
      <c r="BQ416" s="640" t="str">
        <f t="shared" si="1125"/>
        <v xml:space="preserve"> </v>
      </c>
      <c r="BR416" s="634">
        <f t="shared" si="1126"/>
        <v>0</v>
      </c>
      <c r="BS416" s="728"/>
      <c r="BT416" s="640" t="str">
        <f t="shared" si="1086"/>
        <v xml:space="preserve"> </v>
      </c>
    </row>
    <row r="417" spans="1:72" s="47" customFormat="1" ht="15" customHeight="1" x14ac:dyDescent="0.3">
      <c r="A417" s="43" t="s">
        <v>382</v>
      </c>
      <c r="B417" s="123" t="s">
        <v>384</v>
      </c>
      <c r="C417" s="134" t="str">
        <f>IF(VLOOKUP(B417,'Pivot Table'!$B$5:$G$2000,3,FALSE)=1,"Yes","No")</f>
        <v>Yes</v>
      </c>
      <c r="D417" s="170" t="str">
        <f t="shared" si="871"/>
        <v>Yes</v>
      </c>
      <c r="E417" s="170"/>
      <c r="F417" s="214">
        <v>41456</v>
      </c>
      <c r="G417" s="119" t="s">
        <v>1127</v>
      </c>
      <c r="H417" s="119" t="s">
        <v>1127</v>
      </c>
      <c r="I417" s="170"/>
      <c r="J417" s="170" t="s">
        <v>713</v>
      </c>
      <c r="K417" s="45" t="str">
        <f t="shared" ref="K417:K480" si="1130">A417&amp;E417</f>
        <v>36</v>
      </c>
      <c r="L417" s="45" t="str">
        <f t="shared" ref="L417:L480" si="1131">A417&amp;J417</f>
        <v>36X</v>
      </c>
      <c r="M417" s="106">
        <v>41518</v>
      </c>
      <c r="N417" s="252"/>
      <c r="O417" s="135" t="str">
        <f>IF(VLOOKUP(B417,'Pivot Table'!$B$5:$G$2000,2,FALSE)=1,"Yes","No")</f>
        <v>Yes</v>
      </c>
      <c r="P417" s="177" t="str">
        <f t="shared" ref="P417:P480" si="1132">IF(Q417="X","In Progress",IF(U417="x","Yes"," "))</f>
        <v>Yes</v>
      </c>
      <c r="Q417" s="177"/>
      <c r="R417" s="177"/>
      <c r="S417" s="107" t="s">
        <v>1127</v>
      </c>
      <c r="T417" s="177"/>
      <c r="U417" s="177" t="s">
        <v>713</v>
      </c>
      <c r="V417" s="135" t="str">
        <f t="shared" ref="V417:V480" si="1133">A417&amp;Q417</f>
        <v>36</v>
      </c>
      <c r="W417" s="150" t="str">
        <f t="shared" ref="W417:W480" si="1134">A417&amp;U417</f>
        <v>36X</v>
      </c>
      <c r="X417" s="107">
        <v>41518</v>
      </c>
      <c r="Y417" s="219"/>
      <c r="Z417" s="136" t="str">
        <f>IF(VLOOKUP(B417,'Pivot Table'!$B$5:$G$2000,5,FALSE)=1,"Yes","No")</f>
        <v>Yes</v>
      </c>
      <c r="AA417" s="136" t="str">
        <f>IF(VLOOKUP(B417,'Pivot Table'!$B$5:$G$2000,4,FALSE)=1,"Yes","No")</f>
        <v>No</v>
      </c>
      <c r="AB417" s="181" t="str">
        <f t="shared" si="1085"/>
        <v>Yes</v>
      </c>
      <c r="AC417" s="181"/>
      <c r="AD417" s="181"/>
      <c r="AE417" s="241" t="s">
        <v>1127</v>
      </c>
      <c r="AF417" s="362"/>
      <c r="AG417" s="181" t="s">
        <v>713</v>
      </c>
      <c r="AH417" s="133" t="str">
        <f t="shared" ref="AH417:AH480" si="1135">A417&amp;AC417</f>
        <v>36</v>
      </c>
      <c r="AI417" s="151" t="str">
        <f t="shared" ref="AI417:AI480" si="1136">A417&amp;AG417</f>
        <v>36X</v>
      </c>
      <c r="AJ417" s="281">
        <v>41883</v>
      </c>
      <c r="AK417" s="650"/>
      <c r="AL417" s="634">
        <f t="shared" ref="AL417:AL480" si="1137">IF(C417="yes",1,0)</f>
        <v>1</v>
      </c>
      <c r="AM417" s="634">
        <f t="shared" ref="AM417:AM480" si="1138">IF(O417="yes",1,0)</f>
        <v>1</v>
      </c>
      <c r="AN417" s="635">
        <f t="shared" ref="AN417:AN480" si="1139">IF(Z417="yes",1,IF(AA417="yes",1,0))</f>
        <v>1</v>
      </c>
      <c r="AO417" s="636">
        <f t="shared" si="1127"/>
        <v>3</v>
      </c>
      <c r="AP417" s="634">
        <f t="shared" ref="AP417:AP480" si="1140">IF(J417="x",1,0)</f>
        <v>1</v>
      </c>
      <c r="AQ417" s="634">
        <f t="shared" ref="AQ417:AQ480" si="1141">IF(U417="x",1,0)</f>
        <v>1</v>
      </c>
      <c r="AR417" s="634">
        <f t="shared" ref="AR417:AR480" si="1142">IF(AG417="x",1,0)</f>
        <v>1</v>
      </c>
      <c r="AS417" s="637">
        <f t="shared" si="1128"/>
        <v>3</v>
      </c>
      <c r="AT417" s="638" t="str">
        <f t="shared" si="1129"/>
        <v>F</v>
      </c>
      <c r="AU417" s="634">
        <f t="shared" ref="AU417:AU480" si="1143">IF(E417="x",1,0)</f>
        <v>0</v>
      </c>
      <c r="AV417" s="634">
        <f t="shared" si="673"/>
        <v>0</v>
      </c>
      <c r="AW417" s="675" t="s">
        <v>1127</v>
      </c>
      <c r="AX417" s="639" t="str">
        <f t="shared" si="674"/>
        <v>36Yes</v>
      </c>
      <c r="AY417" s="639" t="str">
        <f t="shared" si="675"/>
        <v>36Yes</v>
      </c>
      <c r="AZ417" s="639" t="str">
        <f t="shared" si="676"/>
        <v>36Yes</v>
      </c>
      <c r="BA417" s="634" t="str">
        <f t="shared" si="677"/>
        <v>36X</v>
      </c>
      <c r="BB417" s="634" t="str">
        <f t="shared" si="678"/>
        <v>36X</v>
      </c>
      <c r="BC417" s="634" t="str">
        <f t="shared" si="679"/>
        <v>36X</v>
      </c>
      <c r="BD417" s="640" t="str">
        <f t="shared" si="1113"/>
        <v xml:space="preserve"> </v>
      </c>
      <c r="BE417" s="640" t="str">
        <f t="shared" si="1114"/>
        <v xml:space="preserve"> </v>
      </c>
      <c r="BF417" s="640" t="str">
        <f t="shared" si="1115"/>
        <v xml:space="preserve"> </v>
      </c>
      <c r="BG417" s="640" t="str">
        <f t="shared" si="1116"/>
        <v xml:space="preserve"> </v>
      </c>
      <c r="BH417" s="640" t="str">
        <f t="shared" si="1117"/>
        <v xml:space="preserve"> </v>
      </c>
      <c r="BI417" s="677" t="str">
        <f t="shared" si="1118"/>
        <v xml:space="preserve"> </v>
      </c>
      <c r="BJ417" s="640" t="str">
        <f t="shared" si="1119"/>
        <v xml:space="preserve"> </v>
      </c>
      <c r="BK417" s="305" t="str">
        <f t="shared" si="1120"/>
        <v xml:space="preserve"> </v>
      </c>
      <c r="BL417" s="523" t="str">
        <f t="shared" si="680"/>
        <v>F</v>
      </c>
      <c r="BM417" s="640" t="str">
        <f t="shared" si="1121"/>
        <v xml:space="preserve"> </v>
      </c>
      <c r="BN417" s="640" t="str">
        <f t="shared" si="1122"/>
        <v xml:space="preserve"> </v>
      </c>
      <c r="BO417" s="640" t="str">
        <f t="shared" si="1123"/>
        <v xml:space="preserve"> </v>
      </c>
      <c r="BP417" s="640" t="str">
        <f t="shared" si="1124"/>
        <v xml:space="preserve"> </v>
      </c>
      <c r="BQ417" s="640" t="str">
        <f t="shared" si="1125"/>
        <v xml:space="preserve"> </v>
      </c>
      <c r="BR417" s="634">
        <f t="shared" si="1126"/>
        <v>0</v>
      </c>
      <c r="BS417" s="728"/>
      <c r="BT417" s="640" t="str">
        <f t="shared" si="1086"/>
        <v xml:space="preserve"> </v>
      </c>
    </row>
    <row r="418" spans="1:72" s="47" customFormat="1" ht="15" customHeight="1" x14ac:dyDescent="0.3">
      <c r="A418" s="43" t="s">
        <v>382</v>
      </c>
      <c r="B418" s="123" t="s">
        <v>385</v>
      </c>
      <c r="C418" s="134" t="str">
        <f>IF(VLOOKUP(B418,'Pivot Table'!$B$5:$G$2000,3,FALSE)=1,"Yes","No")</f>
        <v>Yes</v>
      </c>
      <c r="D418" s="170" t="str">
        <f t="shared" si="871"/>
        <v>Yes</v>
      </c>
      <c r="E418" s="170"/>
      <c r="F418" s="214">
        <v>41487</v>
      </c>
      <c r="G418" s="119" t="s">
        <v>1127</v>
      </c>
      <c r="H418" s="119" t="s">
        <v>1127</v>
      </c>
      <c r="I418" s="170"/>
      <c r="J418" s="170" t="s">
        <v>713</v>
      </c>
      <c r="K418" s="45" t="str">
        <f t="shared" si="1130"/>
        <v>36</v>
      </c>
      <c r="L418" s="45" t="str">
        <f t="shared" si="1131"/>
        <v>36X</v>
      </c>
      <c r="M418" s="106">
        <v>41640</v>
      </c>
      <c r="N418" s="252"/>
      <c r="O418" s="135" t="str">
        <f>IF(VLOOKUP(B418,'Pivot Table'!$B$5:$G$2000,2,FALSE)=1,"Yes","No")</f>
        <v>Yes</v>
      </c>
      <c r="P418" s="177" t="str">
        <f t="shared" si="1132"/>
        <v>Yes</v>
      </c>
      <c r="Q418" s="177"/>
      <c r="R418" s="107">
        <v>41548</v>
      </c>
      <c r="S418" s="107" t="s">
        <v>1127</v>
      </c>
      <c r="T418" s="177"/>
      <c r="U418" s="177" t="s">
        <v>713</v>
      </c>
      <c r="V418" s="135" t="str">
        <f t="shared" si="1133"/>
        <v>36</v>
      </c>
      <c r="W418" s="150" t="str">
        <f t="shared" si="1134"/>
        <v>36X</v>
      </c>
      <c r="X418" s="107">
        <v>41640</v>
      </c>
      <c r="Y418" s="219"/>
      <c r="Z418" s="136" t="str">
        <f>IF(VLOOKUP(B418,'Pivot Table'!$B$5:$G$2000,5,FALSE)=1,"Yes","No")</f>
        <v>Yes</v>
      </c>
      <c r="AA418" s="136" t="str">
        <f>IF(VLOOKUP(B418,'Pivot Table'!$B$5:$G$2000,4,FALSE)=1,"Yes","No")</f>
        <v>No</v>
      </c>
      <c r="AB418" s="181" t="str">
        <f t="shared" si="1085"/>
        <v>Yes</v>
      </c>
      <c r="AC418" s="181"/>
      <c r="AD418" s="181"/>
      <c r="AE418" s="241" t="s">
        <v>1127</v>
      </c>
      <c r="AF418" s="127"/>
      <c r="AG418" s="181" t="s">
        <v>713</v>
      </c>
      <c r="AH418" s="133" t="str">
        <f t="shared" si="1135"/>
        <v>36</v>
      </c>
      <c r="AI418" s="151" t="str">
        <f t="shared" si="1136"/>
        <v>36X</v>
      </c>
      <c r="AJ418" s="281">
        <v>41852</v>
      </c>
      <c r="AK418" s="650"/>
      <c r="AL418" s="634">
        <f t="shared" si="1137"/>
        <v>1</v>
      </c>
      <c r="AM418" s="634">
        <f t="shared" si="1138"/>
        <v>1</v>
      </c>
      <c r="AN418" s="635">
        <f t="shared" si="1139"/>
        <v>1</v>
      </c>
      <c r="AO418" s="636">
        <f t="shared" si="1127"/>
        <v>3</v>
      </c>
      <c r="AP418" s="634">
        <f t="shared" si="1140"/>
        <v>1</v>
      </c>
      <c r="AQ418" s="634">
        <f t="shared" si="1141"/>
        <v>1</v>
      </c>
      <c r="AR418" s="634">
        <f t="shared" si="1142"/>
        <v>1</v>
      </c>
      <c r="AS418" s="637">
        <f t="shared" si="1128"/>
        <v>3</v>
      </c>
      <c r="AT418" s="638" t="str">
        <f t="shared" si="1129"/>
        <v>F</v>
      </c>
      <c r="AU418" s="634">
        <f t="shared" si="1143"/>
        <v>0</v>
      </c>
      <c r="AV418" s="634">
        <f t="shared" si="673"/>
        <v>0</v>
      </c>
      <c r="AW418" s="675" t="s">
        <v>1127</v>
      </c>
      <c r="AX418" s="639" t="str">
        <f t="shared" si="674"/>
        <v>36Yes</v>
      </c>
      <c r="AY418" s="639" t="str">
        <f t="shared" si="675"/>
        <v>36Yes</v>
      </c>
      <c r="AZ418" s="639" t="str">
        <f t="shared" si="676"/>
        <v>36Yes</v>
      </c>
      <c r="BA418" s="634" t="str">
        <f t="shared" si="677"/>
        <v>36X</v>
      </c>
      <c r="BB418" s="634" t="str">
        <f t="shared" si="678"/>
        <v>36X</v>
      </c>
      <c r="BC418" s="634" t="str">
        <f t="shared" si="679"/>
        <v>36X</v>
      </c>
      <c r="BD418" s="640" t="str">
        <f t="shared" si="1113"/>
        <v xml:space="preserve"> </v>
      </c>
      <c r="BE418" s="640" t="str">
        <f t="shared" si="1114"/>
        <v xml:space="preserve"> </v>
      </c>
      <c r="BF418" s="640" t="str">
        <f t="shared" si="1115"/>
        <v xml:space="preserve"> </v>
      </c>
      <c r="BG418" s="640" t="str">
        <f t="shared" si="1116"/>
        <v xml:space="preserve"> </v>
      </c>
      <c r="BH418" s="640" t="str">
        <f t="shared" si="1117"/>
        <v xml:space="preserve"> </v>
      </c>
      <c r="BI418" s="677" t="str">
        <f t="shared" si="1118"/>
        <v xml:space="preserve"> </v>
      </c>
      <c r="BJ418" s="640" t="str">
        <f t="shared" si="1119"/>
        <v xml:space="preserve"> </v>
      </c>
      <c r="BK418" s="305" t="str">
        <f t="shared" si="1120"/>
        <v xml:space="preserve"> </v>
      </c>
      <c r="BL418" s="523" t="str">
        <f t="shared" si="680"/>
        <v>F</v>
      </c>
      <c r="BM418" s="640" t="str">
        <f t="shared" si="1121"/>
        <v xml:space="preserve"> </v>
      </c>
      <c r="BN418" s="640" t="str">
        <f t="shared" si="1122"/>
        <v xml:space="preserve"> </v>
      </c>
      <c r="BO418" s="640" t="str">
        <f t="shared" si="1123"/>
        <v xml:space="preserve"> </v>
      </c>
      <c r="BP418" s="640" t="str">
        <f t="shared" si="1124"/>
        <v xml:space="preserve"> </v>
      </c>
      <c r="BQ418" s="640" t="str">
        <f t="shared" si="1125"/>
        <v xml:space="preserve"> </v>
      </c>
      <c r="BR418" s="634">
        <f t="shared" si="1126"/>
        <v>0</v>
      </c>
      <c r="BS418" s="728"/>
      <c r="BT418" s="640" t="str">
        <f t="shared" si="1086"/>
        <v xml:space="preserve"> </v>
      </c>
    </row>
    <row r="419" spans="1:72" s="47" customFormat="1" ht="15" customHeight="1" x14ac:dyDescent="0.3">
      <c r="A419" s="43" t="s">
        <v>382</v>
      </c>
      <c r="B419" s="469" t="s">
        <v>386</v>
      </c>
      <c r="C419" s="134" t="str">
        <f>IF(VLOOKUP(B419,'Pivot Table'!$B$5:$G$2000,3,FALSE)=1,"Yes","No")</f>
        <v>Yes</v>
      </c>
      <c r="D419" s="170" t="str">
        <f t="shared" si="871"/>
        <v>Yes</v>
      </c>
      <c r="E419" s="170"/>
      <c r="F419" s="214">
        <v>41730</v>
      </c>
      <c r="G419" s="118" t="s">
        <v>1127</v>
      </c>
      <c r="H419" s="118" t="s">
        <v>1127</v>
      </c>
      <c r="I419" s="214"/>
      <c r="J419" s="170" t="s">
        <v>713</v>
      </c>
      <c r="K419" s="45" t="str">
        <f t="shared" si="1130"/>
        <v>36</v>
      </c>
      <c r="L419" s="45" t="str">
        <f t="shared" si="1131"/>
        <v>36X</v>
      </c>
      <c r="M419" s="214">
        <v>41913</v>
      </c>
      <c r="N419" s="252"/>
      <c r="O419" s="135" t="str">
        <f>IF(VLOOKUP(B419,'Pivot Table'!$B$5:$G$2000,2,FALSE)=1,"Yes","No")</f>
        <v>Yes</v>
      </c>
      <c r="P419" s="177" t="str">
        <f t="shared" si="1132"/>
        <v>In Progress</v>
      </c>
      <c r="Q419" s="177" t="s">
        <v>713</v>
      </c>
      <c r="R419" s="107">
        <v>41730</v>
      </c>
      <c r="S419" s="46" t="s">
        <v>1127</v>
      </c>
      <c r="T419" s="107">
        <v>42461</v>
      </c>
      <c r="U419" s="177"/>
      <c r="V419" s="135" t="str">
        <f t="shared" si="1133"/>
        <v>36X</v>
      </c>
      <c r="W419" s="150" t="str">
        <f t="shared" si="1134"/>
        <v>36</v>
      </c>
      <c r="X419" s="46"/>
      <c r="Y419" s="219" t="s">
        <v>2048</v>
      </c>
      <c r="Z419" s="136" t="str">
        <f>IF(VLOOKUP(B419,'Pivot Table'!$B$5:$G$2000,5,FALSE)=1,"Yes","No")</f>
        <v>Yes</v>
      </c>
      <c r="AA419" s="136" t="str">
        <f>IF(VLOOKUP(B419,'Pivot Table'!$B$5:$G$2000,4,FALSE)=1,"Yes","No")</f>
        <v>No</v>
      </c>
      <c r="AB419" s="181" t="str">
        <f t="shared" si="1085"/>
        <v>Yes</v>
      </c>
      <c r="AC419" s="181"/>
      <c r="AD419" s="181"/>
      <c r="AE419" s="241" t="s">
        <v>1127</v>
      </c>
      <c r="AF419" s="362"/>
      <c r="AG419" s="181" t="s">
        <v>713</v>
      </c>
      <c r="AH419" s="133" t="str">
        <f t="shared" si="1135"/>
        <v>36</v>
      </c>
      <c r="AI419" s="151" t="str">
        <f t="shared" si="1136"/>
        <v>36X</v>
      </c>
      <c r="AJ419" s="460">
        <v>41913</v>
      </c>
      <c r="AK419" s="650"/>
      <c r="AL419" s="634">
        <f t="shared" si="1137"/>
        <v>1</v>
      </c>
      <c r="AM419" s="634">
        <f t="shared" si="1138"/>
        <v>1</v>
      </c>
      <c r="AN419" s="635">
        <f t="shared" si="1139"/>
        <v>1</v>
      </c>
      <c r="AO419" s="636">
        <f t="shared" si="1127"/>
        <v>3</v>
      </c>
      <c r="AP419" s="634">
        <f t="shared" si="1140"/>
        <v>1</v>
      </c>
      <c r="AQ419" s="634">
        <f t="shared" si="1141"/>
        <v>0</v>
      </c>
      <c r="AR419" s="634">
        <f t="shared" si="1142"/>
        <v>1</v>
      </c>
      <c r="AS419" s="637">
        <f t="shared" si="1128"/>
        <v>2</v>
      </c>
      <c r="AT419" s="638" t="str">
        <f t="shared" si="1129"/>
        <v xml:space="preserve"> </v>
      </c>
      <c r="AU419" s="634">
        <f t="shared" si="1143"/>
        <v>0</v>
      </c>
      <c r="AV419" s="634">
        <f t="shared" si="673"/>
        <v>1</v>
      </c>
      <c r="AW419" s="675" t="s">
        <v>1127</v>
      </c>
      <c r="AX419" s="639" t="str">
        <f t="shared" ref="AX419:AX483" si="1144">A419&amp;C419</f>
        <v>36Yes</v>
      </c>
      <c r="AY419" s="639" t="str">
        <f t="shared" ref="AY419:AY483" si="1145">A419&amp;O419</f>
        <v>36Yes</v>
      </c>
      <c r="AZ419" s="639" t="str">
        <f t="shared" ref="AZ419:AZ483" si="1146">A419&amp;Z419</f>
        <v>36Yes</v>
      </c>
      <c r="BA419" s="634" t="str">
        <f t="shared" ref="BA419:BA483" si="1147">A419&amp;J419</f>
        <v>36X</v>
      </c>
      <c r="BB419" s="634" t="str">
        <f t="shared" ref="BB419:BB483" si="1148">A419&amp;U419</f>
        <v>36</v>
      </c>
      <c r="BC419" s="634" t="str">
        <f t="shared" ref="BC419:BC483" si="1149">A419&amp;AG419</f>
        <v>36X</v>
      </c>
      <c r="BD419" s="640" t="str">
        <f t="shared" si="1113"/>
        <v xml:space="preserve"> </v>
      </c>
      <c r="BE419" s="640" t="str">
        <f t="shared" si="1114"/>
        <v xml:space="preserve"> </v>
      </c>
      <c r="BF419" s="640" t="str">
        <f t="shared" si="1115"/>
        <v xml:space="preserve"> </v>
      </c>
      <c r="BG419" s="640" t="str">
        <f t="shared" si="1116"/>
        <v xml:space="preserve"> </v>
      </c>
      <c r="BH419" s="640">
        <f t="shared" si="1117"/>
        <v>42461</v>
      </c>
      <c r="BI419" s="677" t="str">
        <f t="shared" si="1118"/>
        <v xml:space="preserve"> </v>
      </c>
      <c r="BJ419" s="640" t="str">
        <f t="shared" si="1119"/>
        <v xml:space="preserve"> </v>
      </c>
      <c r="BK419" s="305" t="str">
        <f t="shared" si="1120"/>
        <v xml:space="preserve"> </v>
      </c>
      <c r="BL419" s="523" t="str">
        <f t="shared" ref="BL419:BL482" si="1150">IF($AO419=$AS419,"F", IF($AS419=0," ","P"))</f>
        <v>P</v>
      </c>
      <c r="BM419" s="640" t="str">
        <f t="shared" si="1121"/>
        <v xml:space="preserve"> </v>
      </c>
      <c r="BN419" s="640" t="str">
        <f t="shared" si="1122"/>
        <v xml:space="preserve"> </v>
      </c>
      <c r="BO419" s="640" t="str">
        <f t="shared" si="1123"/>
        <v xml:space="preserve"> </v>
      </c>
      <c r="BP419" s="640" t="str">
        <f t="shared" si="1124"/>
        <v xml:space="preserve"> </v>
      </c>
      <c r="BQ419" s="640" t="str">
        <f t="shared" si="1125"/>
        <v xml:space="preserve"> </v>
      </c>
      <c r="BR419" s="634">
        <f t="shared" si="1126"/>
        <v>1</v>
      </c>
      <c r="BS419" s="728"/>
      <c r="BT419" s="640" t="str">
        <f t="shared" si="1086"/>
        <v xml:space="preserve"> </v>
      </c>
    </row>
    <row r="420" spans="1:72" s="47" customFormat="1" ht="15" customHeight="1" x14ac:dyDescent="0.3">
      <c r="A420" s="43" t="s">
        <v>382</v>
      </c>
      <c r="B420" s="469" t="s">
        <v>387</v>
      </c>
      <c r="C420" s="134" t="str">
        <f>IF(VLOOKUP(B420,'Pivot Table'!$B$5:$G$2000,3,FALSE)=1,"Yes","No")</f>
        <v>Yes</v>
      </c>
      <c r="D420" s="170" t="str">
        <f t="shared" si="871"/>
        <v>Yes</v>
      </c>
      <c r="E420" s="170"/>
      <c r="F420" s="214">
        <v>41883</v>
      </c>
      <c r="G420" s="44" t="s">
        <v>1127</v>
      </c>
      <c r="H420" s="44" t="s">
        <v>1127</v>
      </c>
      <c r="I420" s="170"/>
      <c r="J420" s="170" t="s">
        <v>713</v>
      </c>
      <c r="K420" s="45" t="str">
        <f t="shared" si="1130"/>
        <v>36</v>
      </c>
      <c r="L420" s="45" t="str">
        <f t="shared" si="1131"/>
        <v>36X</v>
      </c>
      <c r="M420" s="214">
        <v>41913</v>
      </c>
      <c r="N420" s="252"/>
      <c r="O420" s="135" t="str">
        <f>IF(VLOOKUP(B420,'Pivot Table'!$B$5:$G$2000,2,FALSE)=1,"Yes","No")</f>
        <v>Yes</v>
      </c>
      <c r="P420" s="177" t="str">
        <f t="shared" si="1132"/>
        <v>Yes</v>
      </c>
      <c r="Q420" s="177"/>
      <c r="R420" s="107">
        <v>41883</v>
      </c>
      <c r="S420" s="46" t="s">
        <v>1127</v>
      </c>
      <c r="T420" s="177"/>
      <c r="U420" s="177" t="s">
        <v>713</v>
      </c>
      <c r="V420" s="135" t="str">
        <f t="shared" si="1133"/>
        <v>36</v>
      </c>
      <c r="W420" s="150" t="str">
        <f t="shared" si="1134"/>
        <v>36X</v>
      </c>
      <c r="X420" s="107">
        <v>41913</v>
      </c>
      <c r="Y420" s="219"/>
      <c r="Z420" s="136" t="str">
        <f>IF(VLOOKUP(B420,'Pivot Table'!$B$5:$G$2000,5,FALSE)=1,"Yes","No")</f>
        <v>Yes</v>
      </c>
      <c r="AA420" s="136" t="str">
        <f>IF(VLOOKUP(B420,'Pivot Table'!$B$5:$G$2000,4,FALSE)=1,"Yes","No")</f>
        <v>No</v>
      </c>
      <c r="AB420" s="181" t="str">
        <f t="shared" si="1085"/>
        <v>Yes</v>
      </c>
      <c r="AC420" s="181"/>
      <c r="AD420" s="181"/>
      <c r="AE420" s="241" t="s">
        <v>1127</v>
      </c>
      <c r="AF420" s="362"/>
      <c r="AG420" s="181" t="s">
        <v>713</v>
      </c>
      <c r="AH420" s="133" t="str">
        <f t="shared" si="1135"/>
        <v>36</v>
      </c>
      <c r="AI420" s="151" t="str">
        <f t="shared" si="1136"/>
        <v>36X</v>
      </c>
      <c r="AJ420" s="460">
        <v>41913</v>
      </c>
      <c r="AK420" s="650"/>
      <c r="AL420" s="634">
        <f t="shared" si="1137"/>
        <v>1</v>
      </c>
      <c r="AM420" s="634">
        <f t="shared" si="1138"/>
        <v>1</v>
      </c>
      <c r="AN420" s="635">
        <f t="shared" si="1139"/>
        <v>1</v>
      </c>
      <c r="AO420" s="636">
        <f t="shared" si="1127"/>
        <v>3</v>
      </c>
      <c r="AP420" s="634">
        <f t="shared" si="1140"/>
        <v>1</v>
      </c>
      <c r="AQ420" s="634">
        <f t="shared" si="1141"/>
        <v>1</v>
      </c>
      <c r="AR420" s="634">
        <f t="shared" si="1142"/>
        <v>1</v>
      </c>
      <c r="AS420" s="637">
        <f t="shared" si="1128"/>
        <v>3</v>
      </c>
      <c r="AT420" s="638" t="str">
        <f t="shared" si="1129"/>
        <v>F</v>
      </c>
      <c r="AU420" s="634">
        <f t="shared" si="1143"/>
        <v>0</v>
      </c>
      <c r="AV420" s="634">
        <f t="shared" ref="AV420:AV484" si="1151">IF(Q420="x",1,0)</f>
        <v>0</v>
      </c>
      <c r="AW420" s="675" t="s">
        <v>1127</v>
      </c>
      <c r="AX420" s="639" t="str">
        <f t="shared" si="1144"/>
        <v>36Yes</v>
      </c>
      <c r="AY420" s="639" t="str">
        <f t="shared" si="1145"/>
        <v>36Yes</v>
      </c>
      <c r="AZ420" s="639" t="str">
        <f t="shared" si="1146"/>
        <v>36Yes</v>
      </c>
      <c r="BA420" s="634" t="str">
        <f t="shared" si="1147"/>
        <v>36X</v>
      </c>
      <c r="BB420" s="634" t="str">
        <f t="shared" si="1148"/>
        <v>36X</v>
      </c>
      <c r="BC420" s="634" t="str">
        <f t="shared" si="1149"/>
        <v>36X</v>
      </c>
      <c r="BD420" s="640" t="str">
        <f t="shared" si="1113"/>
        <v xml:space="preserve"> </v>
      </c>
      <c r="BE420" s="640" t="str">
        <f t="shared" si="1114"/>
        <v xml:space="preserve"> </v>
      </c>
      <c r="BF420" s="640" t="str">
        <f t="shared" si="1115"/>
        <v xml:space="preserve"> </v>
      </c>
      <c r="BG420" s="640" t="str">
        <f t="shared" si="1116"/>
        <v xml:space="preserve"> </v>
      </c>
      <c r="BH420" s="640" t="str">
        <f t="shared" si="1117"/>
        <v xml:space="preserve"> </v>
      </c>
      <c r="BI420" s="677" t="str">
        <f t="shared" si="1118"/>
        <v xml:space="preserve"> </v>
      </c>
      <c r="BJ420" s="640" t="str">
        <f t="shared" si="1119"/>
        <v xml:space="preserve"> </v>
      </c>
      <c r="BK420" s="305" t="str">
        <f t="shared" si="1120"/>
        <v xml:space="preserve"> </v>
      </c>
      <c r="BL420" s="523" t="str">
        <f t="shared" si="1150"/>
        <v>F</v>
      </c>
      <c r="BM420" s="640" t="str">
        <f t="shared" si="1121"/>
        <v xml:space="preserve"> </v>
      </c>
      <c r="BN420" s="640" t="str">
        <f t="shared" si="1122"/>
        <v xml:space="preserve"> </v>
      </c>
      <c r="BO420" s="640" t="str">
        <f t="shared" si="1123"/>
        <v xml:space="preserve"> </v>
      </c>
      <c r="BP420" s="640" t="str">
        <f t="shared" si="1124"/>
        <v xml:space="preserve"> </v>
      </c>
      <c r="BQ420" s="640" t="str">
        <f t="shared" si="1125"/>
        <v xml:space="preserve"> </v>
      </c>
      <c r="BR420" s="634">
        <f t="shared" si="1126"/>
        <v>0</v>
      </c>
      <c r="BS420" s="728"/>
      <c r="BT420" s="640" t="str">
        <f t="shared" si="1086"/>
        <v xml:space="preserve"> </v>
      </c>
    </row>
    <row r="421" spans="1:72" s="47" customFormat="1" ht="15" customHeight="1" x14ac:dyDescent="0.3">
      <c r="A421" s="43" t="s">
        <v>382</v>
      </c>
      <c r="B421" s="123" t="s">
        <v>388</v>
      </c>
      <c r="C421" s="134" t="str">
        <f>IF(VLOOKUP(B421,'Pivot Table'!$B$5:$G$2000,3,FALSE)=1,"Yes","No")</f>
        <v>Yes</v>
      </c>
      <c r="D421" s="170" t="str">
        <f t="shared" si="871"/>
        <v>Yes</v>
      </c>
      <c r="E421" s="170"/>
      <c r="F421" s="214">
        <v>41760</v>
      </c>
      <c r="G421" s="118" t="s">
        <v>1127</v>
      </c>
      <c r="H421" s="118" t="s">
        <v>1127</v>
      </c>
      <c r="I421" s="214"/>
      <c r="J421" s="170" t="s">
        <v>713</v>
      </c>
      <c r="K421" s="45" t="str">
        <f t="shared" si="1130"/>
        <v>36</v>
      </c>
      <c r="L421" s="45" t="str">
        <f t="shared" si="1131"/>
        <v>36X</v>
      </c>
      <c r="M421" s="106">
        <v>42309</v>
      </c>
      <c r="N421" s="252" t="s">
        <v>1982</v>
      </c>
      <c r="O421" s="135" t="str">
        <f>IF(VLOOKUP(B421,'Pivot Table'!$B$5:$G$2000,2,FALSE)=1,"Yes","No")</f>
        <v>Yes</v>
      </c>
      <c r="P421" s="177" t="str">
        <f t="shared" si="1132"/>
        <v>Yes</v>
      </c>
      <c r="Q421" s="177"/>
      <c r="R421" s="107">
        <v>41730</v>
      </c>
      <c r="S421" s="46" t="s">
        <v>1127</v>
      </c>
      <c r="T421" s="107"/>
      <c r="U421" s="177" t="s">
        <v>713</v>
      </c>
      <c r="V421" s="135" t="str">
        <f t="shared" si="1133"/>
        <v>36</v>
      </c>
      <c r="W421" s="150" t="str">
        <f t="shared" si="1134"/>
        <v>36X</v>
      </c>
      <c r="X421" s="107">
        <v>42309</v>
      </c>
      <c r="Y421" s="272" t="s">
        <v>1955</v>
      </c>
      <c r="Z421" s="136" t="str">
        <f>IF(VLOOKUP(B421,'Pivot Table'!$B$5:$G$2000,5,FALSE)=1,"Yes","No")</f>
        <v>Yes</v>
      </c>
      <c r="AA421" s="136" t="str">
        <f>IF(VLOOKUP(B421,'Pivot Table'!$B$5:$G$2000,4,FALSE)=1,"Yes","No")</f>
        <v>No</v>
      </c>
      <c r="AB421" s="181" t="str">
        <f t="shared" si="1085"/>
        <v>Yes</v>
      </c>
      <c r="AC421" s="181"/>
      <c r="AD421" s="181"/>
      <c r="AE421" s="241" t="s">
        <v>1127</v>
      </c>
      <c r="AF421" s="362"/>
      <c r="AG421" s="181" t="s">
        <v>713</v>
      </c>
      <c r="AH421" s="133" t="str">
        <f t="shared" si="1135"/>
        <v>36</v>
      </c>
      <c r="AI421" s="151" t="str">
        <f t="shared" si="1136"/>
        <v>36X</v>
      </c>
      <c r="AJ421" s="281">
        <v>42309</v>
      </c>
      <c r="AK421" s="650"/>
      <c r="AL421" s="634">
        <f t="shared" si="1137"/>
        <v>1</v>
      </c>
      <c r="AM421" s="634">
        <f t="shared" si="1138"/>
        <v>1</v>
      </c>
      <c r="AN421" s="635">
        <f t="shared" si="1139"/>
        <v>1</v>
      </c>
      <c r="AO421" s="636">
        <f t="shared" si="1127"/>
        <v>3</v>
      </c>
      <c r="AP421" s="634">
        <f t="shared" si="1140"/>
        <v>1</v>
      </c>
      <c r="AQ421" s="634">
        <f t="shared" si="1141"/>
        <v>1</v>
      </c>
      <c r="AR421" s="634">
        <f t="shared" si="1142"/>
        <v>1</v>
      </c>
      <c r="AS421" s="637">
        <f t="shared" si="1128"/>
        <v>3</v>
      </c>
      <c r="AT421" s="638" t="str">
        <f t="shared" si="1129"/>
        <v>F</v>
      </c>
      <c r="AU421" s="634">
        <f t="shared" si="1143"/>
        <v>0</v>
      </c>
      <c r="AV421" s="634">
        <f t="shared" si="1151"/>
        <v>0</v>
      </c>
      <c r="AW421" s="675" t="s">
        <v>1127</v>
      </c>
      <c r="AX421" s="639" t="str">
        <f t="shared" si="1144"/>
        <v>36Yes</v>
      </c>
      <c r="AY421" s="639" t="str">
        <f t="shared" si="1145"/>
        <v>36Yes</v>
      </c>
      <c r="AZ421" s="639" t="str">
        <f t="shared" si="1146"/>
        <v>36Yes</v>
      </c>
      <c r="BA421" s="634" t="str">
        <f t="shared" si="1147"/>
        <v>36X</v>
      </c>
      <c r="BB421" s="634" t="str">
        <f t="shared" si="1148"/>
        <v>36X</v>
      </c>
      <c r="BC421" s="634" t="str">
        <f t="shared" si="1149"/>
        <v>36X</v>
      </c>
      <c r="BD421" s="640" t="str">
        <f t="shared" si="1113"/>
        <v xml:space="preserve"> </v>
      </c>
      <c r="BE421" s="640" t="str">
        <f t="shared" si="1114"/>
        <v xml:space="preserve"> </v>
      </c>
      <c r="BF421" s="640" t="str">
        <f t="shared" si="1115"/>
        <v xml:space="preserve"> </v>
      </c>
      <c r="BG421" s="640" t="str">
        <f t="shared" si="1116"/>
        <v xml:space="preserve"> </v>
      </c>
      <c r="BH421" s="640" t="str">
        <f t="shared" si="1117"/>
        <v xml:space="preserve"> </v>
      </c>
      <c r="BI421" s="677" t="str">
        <f t="shared" si="1118"/>
        <v xml:space="preserve"> </v>
      </c>
      <c r="BJ421" s="640" t="str">
        <f t="shared" si="1119"/>
        <v xml:space="preserve"> </v>
      </c>
      <c r="BK421" s="305" t="str">
        <f t="shared" si="1120"/>
        <v xml:space="preserve"> </v>
      </c>
      <c r="BL421" s="523" t="str">
        <f t="shared" si="1150"/>
        <v>F</v>
      </c>
      <c r="BM421" s="640" t="str">
        <f t="shared" si="1121"/>
        <v xml:space="preserve"> </v>
      </c>
      <c r="BN421" s="640" t="str">
        <f t="shared" si="1122"/>
        <v xml:space="preserve"> </v>
      </c>
      <c r="BO421" s="640" t="str">
        <f t="shared" si="1123"/>
        <v xml:space="preserve"> </v>
      </c>
      <c r="BP421" s="640" t="str">
        <f t="shared" si="1124"/>
        <v xml:space="preserve"> </v>
      </c>
      <c r="BQ421" s="640" t="str">
        <f t="shared" si="1125"/>
        <v xml:space="preserve"> </v>
      </c>
      <c r="BR421" s="634">
        <f t="shared" si="1126"/>
        <v>0</v>
      </c>
      <c r="BS421" s="728"/>
      <c r="BT421" s="640" t="str">
        <f t="shared" si="1086"/>
        <v xml:space="preserve"> </v>
      </c>
    </row>
    <row r="422" spans="1:72" s="47" customFormat="1" ht="15" customHeight="1" x14ac:dyDescent="0.3">
      <c r="A422" s="43" t="s">
        <v>390</v>
      </c>
      <c r="B422" s="123" t="s">
        <v>389</v>
      </c>
      <c r="C422" s="134" t="str">
        <f>IF(VLOOKUP(B422,'Pivot Table'!$B$5:$G$2000,3,FALSE)=1,"Yes","No")</f>
        <v>Yes</v>
      </c>
      <c r="D422" s="170" t="str">
        <f t="shared" si="871"/>
        <v>Yes</v>
      </c>
      <c r="E422" s="170"/>
      <c r="F422" s="214">
        <v>41487</v>
      </c>
      <c r="G422" s="119" t="s">
        <v>1127</v>
      </c>
      <c r="H422" s="119" t="s">
        <v>1127</v>
      </c>
      <c r="I422" s="170"/>
      <c r="J422" s="170" t="s">
        <v>713</v>
      </c>
      <c r="K422" s="45" t="str">
        <f t="shared" si="1130"/>
        <v>41</v>
      </c>
      <c r="L422" s="45" t="str">
        <f t="shared" si="1131"/>
        <v>41X</v>
      </c>
      <c r="M422" s="119">
        <v>41548</v>
      </c>
      <c r="N422" s="252"/>
      <c r="O422" s="135" t="str">
        <f>IF(VLOOKUP(B422,'Pivot Table'!$B$5:$G$2000,2,FALSE)=1,"Yes","No")</f>
        <v>Yes</v>
      </c>
      <c r="P422" s="177" t="str">
        <f t="shared" si="1132"/>
        <v>Yes</v>
      </c>
      <c r="Q422" s="177"/>
      <c r="R422" s="107">
        <v>41487</v>
      </c>
      <c r="S422" s="107" t="s">
        <v>1127</v>
      </c>
      <c r="T422" s="177"/>
      <c r="U422" s="177" t="s">
        <v>713</v>
      </c>
      <c r="V422" s="135" t="str">
        <f t="shared" si="1133"/>
        <v>41</v>
      </c>
      <c r="W422" s="150" t="str">
        <f t="shared" si="1134"/>
        <v>41X</v>
      </c>
      <c r="X422" s="107">
        <v>41548</v>
      </c>
      <c r="Y422" s="219"/>
      <c r="Z422" s="136" t="str">
        <f>IF(VLOOKUP(B422,'Pivot Table'!$B$5:$G$2000,5,FALSE)=1,"Yes","No")</f>
        <v>Yes</v>
      </c>
      <c r="AA422" s="136" t="str">
        <f>IF(VLOOKUP(B422,'Pivot Table'!$B$5:$G$2000,4,FALSE)=1,"Yes","No")</f>
        <v>No</v>
      </c>
      <c r="AB422" s="181" t="str">
        <f t="shared" si="1085"/>
        <v>Yes</v>
      </c>
      <c r="AC422" s="181"/>
      <c r="AD422" s="181"/>
      <c r="AE422" s="241" t="s">
        <v>1127</v>
      </c>
      <c r="AF422" s="362"/>
      <c r="AG422" s="181" t="s">
        <v>713</v>
      </c>
      <c r="AH422" s="133" t="str">
        <f t="shared" si="1135"/>
        <v>41</v>
      </c>
      <c r="AI422" s="151" t="str">
        <f t="shared" si="1136"/>
        <v>41X</v>
      </c>
      <c r="AJ422" s="362">
        <v>41974</v>
      </c>
      <c r="AK422" s="650"/>
      <c r="AL422" s="634">
        <f t="shared" si="1137"/>
        <v>1</v>
      </c>
      <c r="AM422" s="634">
        <f t="shared" si="1138"/>
        <v>1</v>
      </c>
      <c r="AN422" s="635">
        <f t="shared" si="1139"/>
        <v>1</v>
      </c>
      <c r="AO422" s="636">
        <f t="shared" si="1127"/>
        <v>3</v>
      </c>
      <c r="AP422" s="634">
        <f t="shared" si="1140"/>
        <v>1</v>
      </c>
      <c r="AQ422" s="634">
        <f t="shared" si="1141"/>
        <v>1</v>
      </c>
      <c r="AR422" s="634">
        <f t="shared" si="1142"/>
        <v>1</v>
      </c>
      <c r="AS422" s="637">
        <f t="shared" si="1128"/>
        <v>3</v>
      </c>
      <c r="AT422" s="638" t="str">
        <f t="shared" si="1129"/>
        <v>F</v>
      </c>
      <c r="AU422" s="634">
        <f t="shared" si="1143"/>
        <v>0</v>
      </c>
      <c r="AV422" s="634">
        <f t="shared" si="1151"/>
        <v>0</v>
      </c>
      <c r="AW422" s="634"/>
      <c r="AX422" s="639" t="str">
        <f t="shared" si="1144"/>
        <v>41Yes</v>
      </c>
      <c r="AY422" s="639" t="str">
        <f t="shared" si="1145"/>
        <v>41Yes</v>
      </c>
      <c r="AZ422" s="639" t="str">
        <f t="shared" si="1146"/>
        <v>41Yes</v>
      </c>
      <c r="BA422" s="634" t="str">
        <f t="shared" si="1147"/>
        <v>41X</v>
      </c>
      <c r="BB422" s="634" t="str">
        <f t="shared" si="1148"/>
        <v>41X</v>
      </c>
      <c r="BC422" s="634" t="str">
        <f t="shared" si="1149"/>
        <v>41X</v>
      </c>
      <c r="BD422" s="640" t="str">
        <f t="shared" si="1113"/>
        <v xml:space="preserve"> </v>
      </c>
      <c r="BE422" s="640" t="str">
        <f t="shared" si="1114"/>
        <v xml:space="preserve"> </v>
      </c>
      <c r="BF422" s="640" t="str">
        <f t="shared" si="1115"/>
        <v xml:space="preserve"> </v>
      </c>
      <c r="BG422" s="640" t="str">
        <f t="shared" si="1116"/>
        <v xml:space="preserve"> </v>
      </c>
      <c r="BH422" s="640" t="str">
        <f t="shared" si="1117"/>
        <v xml:space="preserve"> </v>
      </c>
      <c r="BI422" s="677" t="str">
        <f t="shared" si="1118"/>
        <v xml:space="preserve"> </v>
      </c>
      <c r="BJ422" s="640" t="str">
        <f t="shared" si="1119"/>
        <v xml:space="preserve"> </v>
      </c>
      <c r="BK422" s="305" t="str">
        <f t="shared" si="1120"/>
        <v xml:space="preserve"> </v>
      </c>
      <c r="BL422" s="523" t="str">
        <f t="shared" si="1150"/>
        <v>F</v>
      </c>
      <c r="BM422" s="640" t="str">
        <f t="shared" si="1121"/>
        <v xml:space="preserve"> </v>
      </c>
      <c r="BN422" s="640" t="str">
        <f t="shared" si="1122"/>
        <v xml:space="preserve"> </v>
      </c>
      <c r="BO422" s="640" t="str">
        <f t="shared" si="1123"/>
        <v xml:space="preserve"> </v>
      </c>
      <c r="BP422" s="640" t="str">
        <f t="shared" si="1124"/>
        <v xml:space="preserve"> </v>
      </c>
      <c r="BQ422" s="640" t="str">
        <f t="shared" si="1125"/>
        <v xml:space="preserve"> </v>
      </c>
      <c r="BR422" s="634">
        <f t="shared" si="1126"/>
        <v>0</v>
      </c>
      <c r="BS422" s="728"/>
      <c r="BT422" s="640" t="str">
        <f t="shared" si="1086"/>
        <v xml:space="preserve"> </v>
      </c>
    </row>
    <row r="423" spans="1:72" s="47" customFormat="1" ht="15" customHeight="1" x14ac:dyDescent="0.3">
      <c r="A423" s="43" t="s">
        <v>392</v>
      </c>
      <c r="B423" s="123" t="s">
        <v>391</v>
      </c>
      <c r="C423" s="134" t="str">
        <f>IF(VLOOKUP(B423,'Pivot Table'!$B$5:$G$2000,3,FALSE)=1,"Yes","No")</f>
        <v>Yes</v>
      </c>
      <c r="D423" s="170" t="str">
        <f t="shared" si="871"/>
        <v>Yes</v>
      </c>
      <c r="E423" s="170"/>
      <c r="F423" s="170"/>
      <c r="G423" s="44" t="s">
        <v>1127</v>
      </c>
      <c r="H423" s="44" t="s">
        <v>1127</v>
      </c>
      <c r="I423" s="214"/>
      <c r="J423" s="170" t="s">
        <v>713</v>
      </c>
      <c r="K423" s="45" t="str">
        <f t="shared" si="1130"/>
        <v>45</v>
      </c>
      <c r="L423" s="45" t="str">
        <f t="shared" si="1131"/>
        <v>45X</v>
      </c>
      <c r="M423" s="106">
        <v>42036</v>
      </c>
      <c r="N423" s="186" t="s">
        <v>1553</v>
      </c>
      <c r="O423" s="135" t="str">
        <f>IF(VLOOKUP(B423,'Pivot Table'!$B$5:$G$2000,2,FALSE)=1,"Yes","No")</f>
        <v>Yes</v>
      </c>
      <c r="P423" s="177" t="str">
        <f t="shared" si="1132"/>
        <v>Yes</v>
      </c>
      <c r="Q423" s="177"/>
      <c r="R423" s="177"/>
      <c r="S423" s="46" t="s">
        <v>1127</v>
      </c>
      <c r="T423" s="107"/>
      <c r="U423" s="177" t="s">
        <v>713</v>
      </c>
      <c r="V423" s="135" t="str">
        <f t="shared" si="1133"/>
        <v>45</v>
      </c>
      <c r="W423" s="150" t="str">
        <f t="shared" si="1134"/>
        <v>45X</v>
      </c>
      <c r="X423" s="107">
        <v>42036</v>
      </c>
      <c r="Y423" s="219" t="s">
        <v>1553</v>
      </c>
      <c r="Z423" s="136" t="str">
        <f>IF(VLOOKUP(B423,'Pivot Table'!$B$5:$G$2000,5,FALSE)=1,"Yes","No")</f>
        <v>Yes</v>
      </c>
      <c r="AA423" s="136" t="str">
        <f>IF(VLOOKUP(B423,'Pivot Table'!$B$5:$G$2000,4,FALSE)=1,"Yes","No")</f>
        <v>No</v>
      </c>
      <c r="AB423" s="181" t="str">
        <f t="shared" si="1085"/>
        <v>Yes</v>
      </c>
      <c r="AC423" s="181"/>
      <c r="AD423" s="181"/>
      <c r="AE423" s="241" t="s">
        <v>1127</v>
      </c>
      <c r="AF423" s="362"/>
      <c r="AG423" s="181" t="s">
        <v>713</v>
      </c>
      <c r="AH423" s="133" t="str">
        <f t="shared" si="1135"/>
        <v>45</v>
      </c>
      <c r="AI423" s="151" t="str">
        <f t="shared" si="1136"/>
        <v>45X</v>
      </c>
      <c r="AJ423" s="281">
        <v>42036</v>
      </c>
      <c r="AK423" s="650" t="s">
        <v>1553</v>
      </c>
      <c r="AL423" s="634">
        <f t="shared" si="1137"/>
        <v>1</v>
      </c>
      <c r="AM423" s="634">
        <f t="shared" si="1138"/>
        <v>1</v>
      </c>
      <c r="AN423" s="635">
        <f t="shared" si="1139"/>
        <v>1</v>
      </c>
      <c r="AO423" s="636">
        <f t="shared" si="1127"/>
        <v>3</v>
      </c>
      <c r="AP423" s="634">
        <f t="shared" si="1140"/>
        <v>1</v>
      </c>
      <c r="AQ423" s="634">
        <f t="shared" si="1141"/>
        <v>1</v>
      </c>
      <c r="AR423" s="634">
        <f t="shared" si="1142"/>
        <v>1</v>
      </c>
      <c r="AS423" s="637">
        <f t="shared" si="1128"/>
        <v>3</v>
      </c>
      <c r="AT423" s="638" t="str">
        <f t="shared" si="1129"/>
        <v>F</v>
      </c>
      <c r="AU423" s="634">
        <f t="shared" si="1143"/>
        <v>0</v>
      </c>
      <c r="AV423" s="634">
        <f t="shared" si="1151"/>
        <v>0</v>
      </c>
      <c r="AW423" s="634"/>
      <c r="AX423" s="639" t="str">
        <f t="shared" si="1144"/>
        <v>45Yes</v>
      </c>
      <c r="AY423" s="639" t="str">
        <f t="shared" si="1145"/>
        <v>45Yes</v>
      </c>
      <c r="AZ423" s="639" t="str">
        <f t="shared" si="1146"/>
        <v>45Yes</v>
      </c>
      <c r="BA423" s="634" t="str">
        <f t="shared" si="1147"/>
        <v>45X</v>
      </c>
      <c r="BB423" s="634" t="str">
        <f t="shared" si="1148"/>
        <v>45X</v>
      </c>
      <c r="BC423" s="634" t="str">
        <f t="shared" si="1149"/>
        <v>45X</v>
      </c>
      <c r="BD423" s="640" t="str">
        <f t="shared" si="1113"/>
        <v xml:space="preserve"> </v>
      </c>
      <c r="BE423" s="640" t="str">
        <f t="shared" si="1114"/>
        <v xml:space="preserve"> </v>
      </c>
      <c r="BF423" s="640" t="str">
        <f t="shared" si="1115"/>
        <v xml:space="preserve"> </v>
      </c>
      <c r="BG423" s="640" t="str">
        <f t="shared" si="1116"/>
        <v xml:space="preserve"> </v>
      </c>
      <c r="BH423" s="640" t="str">
        <f t="shared" si="1117"/>
        <v xml:space="preserve"> </v>
      </c>
      <c r="BI423" s="677" t="str">
        <f t="shared" si="1118"/>
        <v xml:space="preserve"> </v>
      </c>
      <c r="BJ423" s="640" t="str">
        <f t="shared" si="1119"/>
        <v xml:space="preserve"> </v>
      </c>
      <c r="BK423" s="305" t="str">
        <f t="shared" si="1120"/>
        <v xml:space="preserve"> </v>
      </c>
      <c r="BL423" s="523" t="str">
        <f t="shared" si="1150"/>
        <v>F</v>
      </c>
      <c r="BM423" s="640" t="str">
        <f t="shared" si="1121"/>
        <v xml:space="preserve"> </v>
      </c>
      <c r="BN423" s="640" t="str">
        <f t="shared" si="1122"/>
        <v xml:space="preserve"> </v>
      </c>
      <c r="BO423" s="640" t="str">
        <f t="shared" si="1123"/>
        <v xml:space="preserve"> </v>
      </c>
      <c r="BP423" s="640" t="str">
        <f t="shared" si="1124"/>
        <v xml:space="preserve"> </v>
      </c>
      <c r="BQ423" s="640" t="str">
        <f t="shared" si="1125"/>
        <v xml:space="preserve"> </v>
      </c>
      <c r="BR423" s="634">
        <f t="shared" si="1126"/>
        <v>0</v>
      </c>
      <c r="BS423" s="728"/>
      <c r="BT423" s="640" t="str">
        <f t="shared" si="1086"/>
        <v xml:space="preserve"> </v>
      </c>
    </row>
    <row r="424" spans="1:72" s="47" customFormat="1" ht="15" customHeight="1" x14ac:dyDescent="0.3">
      <c r="A424" s="43" t="s">
        <v>394</v>
      </c>
      <c r="B424" s="469" t="s">
        <v>393</v>
      </c>
      <c r="C424" s="134" t="str">
        <f>IF(VLOOKUP(B424,'Pivot Table'!$B$5:$G$2000,3,FALSE)=1,"Yes","No")</f>
        <v>Yes</v>
      </c>
      <c r="D424" s="170" t="str">
        <f t="shared" si="871"/>
        <v>In Progress</v>
      </c>
      <c r="E424" s="170" t="s">
        <v>713</v>
      </c>
      <c r="F424" s="214">
        <v>41974</v>
      </c>
      <c r="G424" s="44" t="s">
        <v>1127</v>
      </c>
      <c r="H424" s="44" t="s">
        <v>1127</v>
      </c>
      <c r="I424" s="214">
        <v>42461</v>
      </c>
      <c r="J424" s="170"/>
      <c r="K424" s="45" t="str">
        <f t="shared" si="1130"/>
        <v>47X</v>
      </c>
      <c r="L424" s="45" t="str">
        <f t="shared" si="1131"/>
        <v>47</v>
      </c>
      <c r="M424" s="106"/>
      <c r="N424" s="252"/>
      <c r="O424" s="135" t="str">
        <f>IF(VLOOKUP(B424,'Pivot Table'!$B$5:$G$2000,2,FALSE)=1,"Yes","No")</f>
        <v>Yes</v>
      </c>
      <c r="P424" s="177" t="str">
        <f t="shared" si="1132"/>
        <v>In Progress</v>
      </c>
      <c r="Q424" s="177" t="s">
        <v>713</v>
      </c>
      <c r="R424" s="107">
        <v>41974</v>
      </c>
      <c r="S424" s="46" t="s">
        <v>1127</v>
      </c>
      <c r="T424" s="107">
        <v>42461</v>
      </c>
      <c r="U424" s="177"/>
      <c r="V424" s="135" t="str">
        <f t="shared" si="1133"/>
        <v>47X</v>
      </c>
      <c r="W424" s="150" t="str">
        <f t="shared" si="1134"/>
        <v>47</v>
      </c>
      <c r="X424" s="107"/>
      <c r="Y424" s="219"/>
      <c r="Z424" s="136" t="str">
        <f>IF(VLOOKUP(B424,'Pivot Table'!$B$5:$G$2000,5,FALSE)=1,"Yes","No")</f>
        <v>Yes</v>
      </c>
      <c r="AA424" s="136" t="str">
        <f>IF(VLOOKUP(B424,'Pivot Table'!$B$5:$G$2000,4,FALSE)=1,"Yes","No")</f>
        <v>No</v>
      </c>
      <c r="AB424" s="181" t="str">
        <f t="shared" si="1085"/>
        <v>Yes</v>
      </c>
      <c r="AC424" s="181"/>
      <c r="AD424" s="181"/>
      <c r="AE424" s="241" t="s">
        <v>1127</v>
      </c>
      <c r="AF424" s="127"/>
      <c r="AG424" s="181" t="s">
        <v>713</v>
      </c>
      <c r="AH424" s="133" t="str">
        <f t="shared" si="1135"/>
        <v>47</v>
      </c>
      <c r="AI424" s="151" t="str">
        <f t="shared" si="1136"/>
        <v>47X</v>
      </c>
      <c r="AJ424" s="460">
        <v>41913</v>
      </c>
      <c r="AK424" s="650" t="s">
        <v>1078</v>
      </c>
      <c r="AL424" s="634">
        <f t="shared" si="1137"/>
        <v>1</v>
      </c>
      <c r="AM424" s="634">
        <f t="shared" si="1138"/>
        <v>1</v>
      </c>
      <c r="AN424" s="635">
        <f t="shared" si="1139"/>
        <v>1</v>
      </c>
      <c r="AO424" s="636">
        <f t="shared" si="1127"/>
        <v>3</v>
      </c>
      <c r="AP424" s="634">
        <f t="shared" si="1140"/>
        <v>0</v>
      </c>
      <c r="AQ424" s="634">
        <f t="shared" si="1141"/>
        <v>0</v>
      </c>
      <c r="AR424" s="634">
        <f t="shared" si="1142"/>
        <v>1</v>
      </c>
      <c r="AS424" s="637">
        <f t="shared" si="1128"/>
        <v>1</v>
      </c>
      <c r="AT424" s="638" t="str">
        <f t="shared" si="1129"/>
        <v xml:space="preserve"> </v>
      </c>
      <c r="AU424" s="634">
        <f t="shared" si="1143"/>
        <v>1</v>
      </c>
      <c r="AV424" s="634">
        <f t="shared" si="1151"/>
        <v>1</v>
      </c>
      <c r="AW424" s="675" t="s">
        <v>1127</v>
      </c>
      <c r="AX424" s="639" t="str">
        <f t="shared" si="1144"/>
        <v>47Yes</v>
      </c>
      <c r="AY424" s="639" t="str">
        <f t="shared" si="1145"/>
        <v>47Yes</v>
      </c>
      <c r="AZ424" s="639" t="str">
        <f t="shared" si="1146"/>
        <v>47Yes</v>
      </c>
      <c r="BA424" s="634" t="str">
        <f t="shared" si="1147"/>
        <v>47</v>
      </c>
      <c r="BB424" s="634" t="str">
        <f t="shared" si="1148"/>
        <v>47</v>
      </c>
      <c r="BC424" s="634" t="str">
        <f t="shared" si="1149"/>
        <v>47X</v>
      </c>
      <c r="BD424" s="640" t="str">
        <f t="shared" si="1113"/>
        <v xml:space="preserve"> </v>
      </c>
      <c r="BE424" s="640" t="str">
        <f t="shared" si="1114"/>
        <v xml:space="preserve"> </v>
      </c>
      <c r="BF424" s="640" t="str">
        <f t="shared" si="1115"/>
        <v xml:space="preserve"> </v>
      </c>
      <c r="BG424" s="640" t="str">
        <f t="shared" si="1116"/>
        <v xml:space="preserve"> </v>
      </c>
      <c r="BH424" s="640">
        <f t="shared" si="1117"/>
        <v>42461</v>
      </c>
      <c r="BI424" s="677" t="str">
        <f t="shared" si="1118"/>
        <v xml:space="preserve"> </v>
      </c>
      <c r="BJ424" s="640" t="str">
        <f t="shared" si="1119"/>
        <v xml:space="preserve"> </v>
      </c>
      <c r="BK424" s="305" t="str">
        <f t="shared" si="1120"/>
        <v xml:space="preserve"> </v>
      </c>
      <c r="BL424" s="523" t="str">
        <f t="shared" si="1150"/>
        <v>P</v>
      </c>
      <c r="BM424" s="640" t="str">
        <f t="shared" si="1121"/>
        <v xml:space="preserve"> </v>
      </c>
      <c r="BN424" s="640" t="str">
        <f t="shared" si="1122"/>
        <v xml:space="preserve"> </v>
      </c>
      <c r="BO424" s="640" t="str">
        <f t="shared" si="1123"/>
        <v xml:space="preserve"> </v>
      </c>
      <c r="BP424" s="640" t="str">
        <f t="shared" si="1124"/>
        <v xml:space="preserve"> </v>
      </c>
      <c r="BQ424" s="640" t="str">
        <f t="shared" si="1125"/>
        <v xml:space="preserve"> </v>
      </c>
      <c r="BR424" s="634">
        <f t="shared" si="1126"/>
        <v>1</v>
      </c>
      <c r="BS424" s="728"/>
      <c r="BT424" s="640" t="str">
        <f t="shared" si="1086"/>
        <v xml:space="preserve"> </v>
      </c>
    </row>
    <row r="425" spans="1:72" s="47" customFormat="1" ht="15" customHeight="1" x14ac:dyDescent="0.3">
      <c r="A425" s="43" t="s">
        <v>394</v>
      </c>
      <c r="B425" s="469" t="s">
        <v>395</v>
      </c>
      <c r="C425" s="134" t="str">
        <f>IF(VLOOKUP(B425,'Pivot Table'!$B$5:$G$2000,3,FALSE)=1,"Yes","No")</f>
        <v>Yes</v>
      </c>
      <c r="D425" s="170" t="str">
        <f t="shared" si="871"/>
        <v>In Progress</v>
      </c>
      <c r="E425" s="170" t="s">
        <v>713</v>
      </c>
      <c r="F425" s="214">
        <v>41974</v>
      </c>
      <c r="G425" s="44" t="s">
        <v>1127</v>
      </c>
      <c r="H425" s="44" t="s">
        <v>1127</v>
      </c>
      <c r="I425" s="214">
        <v>42461</v>
      </c>
      <c r="J425" s="170"/>
      <c r="K425" s="45" t="str">
        <f t="shared" si="1130"/>
        <v>47X</v>
      </c>
      <c r="L425" s="45" t="str">
        <f t="shared" si="1131"/>
        <v>47</v>
      </c>
      <c r="M425" s="44"/>
      <c r="N425" s="186" t="s">
        <v>1142</v>
      </c>
      <c r="O425" s="135" t="str">
        <f>IF(VLOOKUP(B425,'Pivot Table'!$B$5:$G$2000,2,FALSE)=1,"Yes","No")</f>
        <v>Yes</v>
      </c>
      <c r="P425" s="177" t="str">
        <f t="shared" si="1132"/>
        <v>In Progress</v>
      </c>
      <c r="Q425" s="177" t="s">
        <v>713</v>
      </c>
      <c r="R425" s="107">
        <v>41974</v>
      </c>
      <c r="S425" s="46" t="s">
        <v>1127</v>
      </c>
      <c r="T425" s="107">
        <v>42461</v>
      </c>
      <c r="U425" s="177"/>
      <c r="V425" s="135" t="str">
        <f t="shared" si="1133"/>
        <v>47X</v>
      </c>
      <c r="W425" s="150" t="str">
        <f t="shared" si="1134"/>
        <v>47</v>
      </c>
      <c r="X425" s="46"/>
      <c r="Y425" s="254" t="s">
        <v>1142</v>
      </c>
      <c r="Z425" s="136" t="str">
        <f>IF(VLOOKUP(B425,'Pivot Table'!$B$5:$G$2000,5,FALSE)=1,"Yes","No")</f>
        <v>Yes</v>
      </c>
      <c r="AA425" s="136" t="str">
        <f>IF(VLOOKUP(B425,'Pivot Table'!$B$5:$G$2000,4,FALSE)=1,"Yes","No")</f>
        <v>No</v>
      </c>
      <c r="AB425" s="181" t="str">
        <f t="shared" si="1085"/>
        <v>Yes</v>
      </c>
      <c r="AC425" s="181"/>
      <c r="AD425" s="181"/>
      <c r="AE425" s="241" t="s">
        <v>1127</v>
      </c>
      <c r="AF425" s="362"/>
      <c r="AG425" s="181" t="s">
        <v>713</v>
      </c>
      <c r="AH425" s="133" t="str">
        <f t="shared" ref="AH425" si="1152">A425&amp;AC425</f>
        <v>47</v>
      </c>
      <c r="AI425" s="151" t="str">
        <f t="shared" ref="AI425" si="1153">A425&amp;AG425</f>
        <v>47X</v>
      </c>
      <c r="AJ425" s="460">
        <v>41913</v>
      </c>
      <c r="AK425" s="650" t="s">
        <v>1078</v>
      </c>
      <c r="AL425" s="634">
        <f t="shared" si="1137"/>
        <v>1</v>
      </c>
      <c r="AM425" s="634">
        <f t="shared" si="1138"/>
        <v>1</v>
      </c>
      <c r="AN425" s="635">
        <f t="shared" si="1139"/>
        <v>1</v>
      </c>
      <c r="AO425" s="636">
        <f t="shared" si="1127"/>
        <v>3</v>
      </c>
      <c r="AP425" s="634">
        <f t="shared" si="1140"/>
        <v>0</v>
      </c>
      <c r="AQ425" s="634">
        <f t="shared" si="1141"/>
        <v>0</v>
      </c>
      <c r="AR425" s="634">
        <f t="shared" si="1142"/>
        <v>1</v>
      </c>
      <c r="AS425" s="637">
        <f t="shared" si="1128"/>
        <v>1</v>
      </c>
      <c r="AT425" s="638" t="str">
        <f t="shared" si="1129"/>
        <v xml:space="preserve"> </v>
      </c>
      <c r="AU425" s="634">
        <f t="shared" si="1143"/>
        <v>1</v>
      </c>
      <c r="AV425" s="634">
        <f t="shared" si="1151"/>
        <v>1</v>
      </c>
      <c r="AW425" s="675" t="s">
        <v>1127</v>
      </c>
      <c r="AX425" s="639" t="str">
        <f t="shared" si="1144"/>
        <v>47Yes</v>
      </c>
      <c r="AY425" s="639" t="str">
        <f t="shared" si="1145"/>
        <v>47Yes</v>
      </c>
      <c r="AZ425" s="639" t="str">
        <f t="shared" si="1146"/>
        <v>47Yes</v>
      </c>
      <c r="BA425" s="634" t="str">
        <f t="shared" si="1147"/>
        <v>47</v>
      </c>
      <c r="BB425" s="634" t="str">
        <f t="shared" si="1148"/>
        <v>47</v>
      </c>
      <c r="BC425" s="634" t="str">
        <f t="shared" si="1149"/>
        <v>47X</v>
      </c>
      <c r="BD425" s="640" t="str">
        <f t="shared" si="1113"/>
        <v xml:space="preserve"> </v>
      </c>
      <c r="BE425" s="640" t="str">
        <f t="shared" si="1114"/>
        <v xml:space="preserve"> </v>
      </c>
      <c r="BF425" s="640" t="str">
        <f t="shared" si="1115"/>
        <v xml:space="preserve"> </v>
      </c>
      <c r="BG425" s="640" t="str">
        <f t="shared" si="1116"/>
        <v xml:space="preserve"> </v>
      </c>
      <c r="BH425" s="640">
        <f t="shared" si="1117"/>
        <v>42461</v>
      </c>
      <c r="BI425" s="677" t="str">
        <f t="shared" si="1118"/>
        <v xml:space="preserve"> </v>
      </c>
      <c r="BJ425" s="640" t="str">
        <f t="shared" si="1119"/>
        <v xml:space="preserve"> </v>
      </c>
      <c r="BK425" s="305" t="str">
        <f t="shared" si="1120"/>
        <v xml:space="preserve"> </v>
      </c>
      <c r="BL425" s="523" t="str">
        <f t="shared" si="1150"/>
        <v>P</v>
      </c>
      <c r="BM425" s="640" t="str">
        <f t="shared" si="1121"/>
        <v xml:space="preserve"> </v>
      </c>
      <c r="BN425" s="640" t="str">
        <f t="shared" si="1122"/>
        <v xml:space="preserve"> </v>
      </c>
      <c r="BO425" s="640" t="str">
        <f t="shared" si="1123"/>
        <v xml:space="preserve"> </v>
      </c>
      <c r="BP425" s="640" t="str">
        <f t="shared" si="1124"/>
        <v xml:space="preserve"> </v>
      </c>
      <c r="BQ425" s="640" t="str">
        <f t="shared" si="1125"/>
        <v xml:space="preserve"> </v>
      </c>
      <c r="BR425" s="634">
        <f t="shared" si="1126"/>
        <v>1</v>
      </c>
      <c r="BS425" s="728"/>
      <c r="BT425" s="640" t="str">
        <f t="shared" si="1086"/>
        <v xml:space="preserve"> </v>
      </c>
    </row>
    <row r="426" spans="1:72" s="47" customFormat="1" ht="15" customHeight="1" x14ac:dyDescent="0.3">
      <c r="A426" s="43" t="s">
        <v>394</v>
      </c>
      <c r="B426" s="469" t="s">
        <v>750</v>
      </c>
      <c r="C426" s="134" t="str">
        <f>IF(VLOOKUP(B426,'Pivot Table'!$B$5:$G$2000,3,FALSE)=1,"Yes","No")</f>
        <v>Yes</v>
      </c>
      <c r="D426" s="170" t="str">
        <f t="shared" si="871"/>
        <v>In Progress</v>
      </c>
      <c r="E426" s="170" t="s">
        <v>713</v>
      </c>
      <c r="F426" s="214">
        <v>41913</v>
      </c>
      <c r="G426" s="44" t="s">
        <v>1127</v>
      </c>
      <c r="H426" s="44" t="s">
        <v>1127</v>
      </c>
      <c r="I426" s="214">
        <v>42461</v>
      </c>
      <c r="J426" s="170"/>
      <c r="K426" s="45" t="str">
        <f t="shared" si="1130"/>
        <v>47X</v>
      </c>
      <c r="L426" s="45" t="str">
        <f t="shared" si="1131"/>
        <v>47</v>
      </c>
      <c r="M426" s="214"/>
      <c r="N426" s="252"/>
      <c r="O426" s="189" t="str">
        <f>IF(VLOOKUP(B426,'Pivot Table'!$B$5:$G$2000,2,FALSE)=1,"Yes","No")</f>
        <v>No</v>
      </c>
      <c r="P426" s="190" t="str">
        <f t="shared" si="1132"/>
        <v xml:space="preserve"> </v>
      </c>
      <c r="Q426" s="190"/>
      <c r="R426" s="206"/>
      <c r="S426" s="191"/>
      <c r="T426" s="206"/>
      <c r="U426" s="190"/>
      <c r="V426" s="189" t="str">
        <f t="shared" si="1133"/>
        <v>47</v>
      </c>
      <c r="W426" s="196" t="str">
        <f t="shared" si="1134"/>
        <v>47</v>
      </c>
      <c r="X426" s="191"/>
      <c r="Y426" s="404"/>
      <c r="Z426" s="136" t="str">
        <f>IF(VLOOKUP(B426,'Pivot Table'!$B$5:$G$2000,5,FALSE)=1,"Yes","No")</f>
        <v>Yes</v>
      </c>
      <c r="AA426" s="136" t="str">
        <f>IF(VLOOKUP(B426,'Pivot Table'!$B$5:$G$2000,4,FALSE)=1,"Yes","No")</f>
        <v>No</v>
      </c>
      <c r="AB426" s="181" t="str">
        <f t="shared" si="1085"/>
        <v>Yes</v>
      </c>
      <c r="AC426" s="181"/>
      <c r="AD426" s="181"/>
      <c r="AE426" s="241" t="s">
        <v>1127</v>
      </c>
      <c r="AF426" s="362"/>
      <c r="AG426" s="181" t="s">
        <v>713</v>
      </c>
      <c r="AH426" s="133" t="str">
        <f t="shared" ref="AH426" si="1154">A426&amp;AC426</f>
        <v>47</v>
      </c>
      <c r="AI426" s="151" t="str">
        <f t="shared" ref="AI426" si="1155">A426&amp;AG426</f>
        <v>47X</v>
      </c>
      <c r="AJ426" s="460">
        <v>41913</v>
      </c>
      <c r="AK426" s="650"/>
      <c r="AL426" s="634">
        <f t="shared" si="1137"/>
        <v>1</v>
      </c>
      <c r="AM426" s="634">
        <f t="shared" si="1138"/>
        <v>0</v>
      </c>
      <c r="AN426" s="635">
        <f t="shared" si="1139"/>
        <v>1</v>
      </c>
      <c r="AO426" s="636">
        <f t="shared" si="1127"/>
        <v>2</v>
      </c>
      <c r="AP426" s="634">
        <f t="shared" si="1140"/>
        <v>0</v>
      </c>
      <c r="AQ426" s="634">
        <f t="shared" si="1141"/>
        <v>0</v>
      </c>
      <c r="AR426" s="634">
        <f t="shared" si="1142"/>
        <v>1</v>
      </c>
      <c r="AS426" s="637">
        <f t="shared" si="1128"/>
        <v>1</v>
      </c>
      <c r="AT426" s="638" t="str">
        <f t="shared" si="1129"/>
        <v xml:space="preserve"> </v>
      </c>
      <c r="AU426" s="634">
        <f t="shared" si="1143"/>
        <v>1</v>
      </c>
      <c r="AV426" s="634">
        <f t="shared" si="1151"/>
        <v>0</v>
      </c>
      <c r="AW426" s="675" t="s">
        <v>1127</v>
      </c>
      <c r="AX426" s="639" t="str">
        <f t="shared" si="1144"/>
        <v>47Yes</v>
      </c>
      <c r="AY426" s="639" t="str">
        <f t="shared" si="1145"/>
        <v>47No</v>
      </c>
      <c r="AZ426" s="639" t="str">
        <f t="shared" si="1146"/>
        <v>47Yes</v>
      </c>
      <c r="BA426" s="634" t="str">
        <f t="shared" si="1147"/>
        <v>47</v>
      </c>
      <c r="BB426" s="634" t="str">
        <f t="shared" si="1148"/>
        <v>47</v>
      </c>
      <c r="BC426" s="634" t="str">
        <f t="shared" si="1149"/>
        <v>47X</v>
      </c>
      <c r="BD426" s="640" t="str">
        <f t="shared" si="1113"/>
        <v xml:space="preserve"> </v>
      </c>
      <c r="BE426" s="640" t="str">
        <f t="shared" si="1114"/>
        <v xml:space="preserve"> </v>
      </c>
      <c r="BF426" s="640" t="str">
        <f t="shared" si="1115"/>
        <v xml:space="preserve"> </v>
      </c>
      <c r="BG426" s="640" t="str">
        <f t="shared" si="1116"/>
        <v xml:space="preserve"> </v>
      </c>
      <c r="BH426" s="640">
        <f t="shared" si="1117"/>
        <v>42461</v>
      </c>
      <c r="BI426" s="677" t="str">
        <f t="shared" si="1118"/>
        <v xml:space="preserve"> </v>
      </c>
      <c r="BJ426" s="640" t="str">
        <f t="shared" si="1119"/>
        <v xml:space="preserve"> </v>
      </c>
      <c r="BK426" s="305" t="str">
        <f t="shared" si="1120"/>
        <v xml:space="preserve"> </v>
      </c>
      <c r="BL426" s="523" t="str">
        <f t="shared" si="1150"/>
        <v>P</v>
      </c>
      <c r="BM426" s="640" t="str">
        <f t="shared" si="1121"/>
        <v xml:space="preserve"> </v>
      </c>
      <c r="BN426" s="640" t="str">
        <f t="shared" si="1122"/>
        <v xml:space="preserve"> </v>
      </c>
      <c r="BO426" s="640" t="str">
        <f t="shared" si="1123"/>
        <v xml:space="preserve"> </v>
      </c>
      <c r="BP426" s="640" t="str">
        <f t="shared" si="1124"/>
        <v xml:space="preserve"> </v>
      </c>
      <c r="BQ426" s="640" t="str">
        <f t="shared" si="1125"/>
        <v xml:space="preserve"> </v>
      </c>
      <c r="BR426" s="634">
        <f t="shared" si="1126"/>
        <v>1</v>
      </c>
      <c r="BS426" s="728"/>
      <c r="BT426" s="640" t="str">
        <f t="shared" si="1086"/>
        <v xml:space="preserve"> </v>
      </c>
    </row>
    <row r="427" spans="1:72" s="47" customFormat="1" ht="15" customHeight="1" x14ac:dyDescent="0.3">
      <c r="A427" s="43" t="s">
        <v>397</v>
      </c>
      <c r="B427" s="123" t="s">
        <v>396</v>
      </c>
      <c r="C427" s="134" t="str">
        <f>IF(VLOOKUP(B427,'Pivot Table'!$B$5:$G$2000,3,FALSE)=1,"Yes","No")</f>
        <v>Yes</v>
      </c>
      <c r="D427" s="170" t="str">
        <f t="shared" si="871"/>
        <v>Yes</v>
      </c>
      <c r="E427" s="170"/>
      <c r="F427" s="214">
        <v>39722</v>
      </c>
      <c r="G427" s="119" t="s">
        <v>1127</v>
      </c>
      <c r="H427" s="119" t="s">
        <v>1127</v>
      </c>
      <c r="I427" s="170"/>
      <c r="J427" s="170" t="s">
        <v>713</v>
      </c>
      <c r="K427" s="45" t="str">
        <f t="shared" si="1130"/>
        <v>48</v>
      </c>
      <c r="L427" s="45" t="str">
        <f t="shared" si="1131"/>
        <v>48X</v>
      </c>
      <c r="M427" s="106">
        <v>39845</v>
      </c>
      <c r="N427" s="252"/>
      <c r="O427" s="135" t="str">
        <f>IF(VLOOKUP(B427,'Pivot Table'!$B$5:$G$2000,2,FALSE)=1,"Yes","No")</f>
        <v>Yes</v>
      </c>
      <c r="P427" s="177" t="str">
        <f t="shared" si="1132"/>
        <v>Yes</v>
      </c>
      <c r="Q427" s="177"/>
      <c r="R427" s="107">
        <v>39904</v>
      </c>
      <c r="S427" s="107" t="s">
        <v>1127</v>
      </c>
      <c r="T427" s="177"/>
      <c r="U427" s="177" t="s">
        <v>713</v>
      </c>
      <c r="V427" s="135" t="str">
        <f t="shared" si="1133"/>
        <v>48</v>
      </c>
      <c r="W427" s="150" t="str">
        <f t="shared" si="1134"/>
        <v>48X</v>
      </c>
      <c r="X427" s="107">
        <v>40026</v>
      </c>
      <c r="Y427" s="406"/>
      <c r="Z427" s="136" t="str">
        <f>IF(VLOOKUP(B427,'Pivot Table'!$B$5:$G$2000,5,FALSE)=1,"Yes","No")</f>
        <v>Yes</v>
      </c>
      <c r="AA427" s="136" t="str">
        <f>IF(VLOOKUP(B427,'Pivot Table'!$B$5:$G$2000,4,FALSE)=1,"Yes","No")</f>
        <v>No</v>
      </c>
      <c r="AB427" s="181" t="str">
        <f t="shared" si="1085"/>
        <v>Yes</v>
      </c>
      <c r="AC427" s="181"/>
      <c r="AD427" s="181"/>
      <c r="AE427" s="127" t="s">
        <v>1127</v>
      </c>
      <c r="AF427" s="181"/>
      <c r="AG427" s="181" t="s">
        <v>713</v>
      </c>
      <c r="AH427" s="133" t="str">
        <f t="shared" si="1135"/>
        <v>48</v>
      </c>
      <c r="AI427" s="151" t="str">
        <f t="shared" si="1136"/>
        <v>48X</v>
      </c>
      <c r="AJ427" s="281">
        <v>39845</v>
      </c>
      <c r="AK427" s="650"/>
      <c r="AL427" s="634">
        <f t="shared" si="1137"/>
        <v>1</v>
      </c>
      <c r="AM427" s="634">
        <f t="shared" si="1138"/>
        <v>1</v>
      </c>
      <c r="AN427" s="635">
        <f t="shared" si="1139"/>
        <v>1</v>
      </c>
      <c r="AO427" s="636">
        <f t="shared" si="1127"/>
        <v>3</v>
      </c>
      <c r="AP427" s="634">
        <f t="shared" si="1140"/>
        <v>1</v>
      </c>
      <c r="AQ427" s="634">
        <f t="shared" si="1141"/>
        <v>1</v>
      </c>
      <c r="AR427" s="634">
        <f t="shared" si="1142"/>
        <v>1</v>
      </c>
      <c r="AS427" s="637">
        <f t="shared" si="1128"/>
        <v>3</v>
      </c>
      <c r="AT427" s="638" t="str">
        <f t="shared" si="1129"/>
        <v>F</v>
      </c>
      <c r="AU427" s="634">
        <f t="shared" si="1143"/>
        <v>0</v>
      </c>
      <c r="AV427" s="634">
        <f t="shared" si="1151"/>
        <v>0</v>
      </c>
      <c r="AW427" s="634"/>
      <c r="AX427" s="639" t="str">
        <f t="shared" si="1144"/>
        <v>48Yes</v>
      </c>
      <c r="AY427" s="639" t="str">
        <f t="shared" si="1145"/>
        <v>48Yes</v>
      </c>
      <c r="AZ427" s="639" t="str">
        <f t="shared" si="1146"/>
        <v>48Yes</v>
      </c>
      <c r="BA427" s="634" t="str">
        <f t="shared" si="1147"/>
        <v>48X</v>
      </c>
      <c r="BB427" s="634" t="str">
        <f t="shared" si="1148"/>
        <v>48X</v>
      </c>
      <c r="BC427" s="634" t="str">
        <f t="shared" si="1149"/>
        <v>48X</v>
      </c>
      <c r="BD427" s="640" t="str">
        <f t="shared" si="1113"/>
        <v xml:space="preserve"> </v>
      </c>
      <c r="BE427" s="640" t="str">
        <f t="shared" si="1114"/>
        <v xml:space="preserve"> </v>
      </c>
      <c r="BF427" s="640" t="str">
        <f t="shared" si="1115"/>
        <v xml:space="preserve"> </v>
      </c>
      <c r="BG427" s="640" t="str">
        <f t="shared" si="1116"/>
        <v xml:space="preserve"> </v>
      </c>
      <c r="BH427" s="640" t="str">
        <f t="shared" si="1117"/>
        <v xml:space="preserve"> </v>
      </c>
      <c r="BI427" s="677" t="str">
        <f t="shared" si="1118"/>
        <v xml:space="preserve"> </v>
      </c>
      <c r="BJ427" s="640" t="str">
        <f t="shared" si="1119"/>
        <v xml:space="preserve"> </v>
      </c>
      <c r="BK427" s="305" t="str">
        <f t="shared" si="1120"/>
        <v xml:space="preserve"> </v>
      </c>
      <c r="BL427" s="523" t="str">
        <f t="shared" si="1150"/>
        <v>F</v>
      </c>
      <c r="BM427" s="640" t="str">
        <f t="shared" si="1121"/>
        <v xml:space="preserve"> </v>
      </c>
      <c r="BN427" s="640" t="str">
        <f t="shared" si="1122"/>
        <v xml:space="preserve"> </v>
      </c>
      <c r="BO427" s="640" t="str">
        <f t="shared" si="1123"/>
        <v xml:space="preserve"> </v>
      </c>
      <c r="BP427" s="640" t="str">
        <f t="shared" si="1124"/>
        <v xml:space="preserve"> </v>
      </c>
      <c r="BQ427" s="640" t="str">
        <f t="shared" si="1125"/>
        <v xml:space="preserve"> </v>
      </c>
      <c r="BR427" s="634">
        <f t="shared" si="1126"/>
        <v>0</v>
      </c>
      <c r="BS427" s="728"/>
      <c r="BT427" s="640" t="str">
        <f t="shared" si="1086"/>
        <v xml:space="preserve"> </v>
      </c>
    </row>
    <row r="428" spans="1:72" s="47" customFormat="1" ht="15" customHeight="1" x14ac:dyDescent="0.3">
      <c r="A428" s="43" t="s">
        <v>397</v>
      </c>
      <c r="B428" s="123" t="s">
        <v>398</v>
      </c>
      <c r="C428" s="134" t="str">
        <f>IF(VLOOKUP(B428,'Pivot Table'!$B$5:$G$2000,3,FALSE)=1,"Yes","No")</f>
        <v>Yes</v>
      </c>
      <c r="D428" s="170" t="str">
        <f t="shared" si="871"/>
        <v>Yes</v>
      </c>
      <c r="E428" s="170"/>
      <c r="F428" s="170"/>
      <c r="G428" s="119" t="s">
        <v>1127</v>
      </c>
      <c r="H428" s="119" t="s">
        <v>1127</v>
      </c>
      <c r="I428" s="170"/>
      <c r="J428" s="170" t="s">
        <v>713</v>
      </c>
      <c r="K428" s="45" t="str">
        <f t="shared" si="1130"/>
        <v>48</v>
      </c>
      <c r="L428" s="45" t="str">
        <f t="shared" si="1131"/>
        <v>48X</v>
      </c>
      <c r="M428" s="119">
        <v>41334</v>
      </c>
      <c r="N428" s="252"/>
      <c r="O428" s="189" t="str">
        <f>IF(VLOOKUP(B428,'Pivot Table'!$B$5:$G$2000,2,FALSE)=1,"Yes","No")</f>
        <v>No</v>
      </c>
      <c r="P428" s="190" t="str">
        <f t="shared" si="1132"/>
        <v xml:space="preserve"> </v>
      </c>
      <c r="Q428" s="190"/>
      <c r="R428" s="190"/>
      <c r="S428" s="191"/>
      <c r="T428" s="190"/>
      <c r="U428" s="190"/>
      <c r="V428" s="189" t="str">
        <f t="shared" si="1133"/>
        <v>48</v>
      </c>
      <c r="W428" s="196" t="str">
        <f t="shared" si="1134"/>
        <v>48</v>
      </c>
      <c r="X428" s="191"/>
      <c r="Y428" s="404"/>
      <c r="Z428" s="136" t="str">
        <f>IF(VLOOKUP(B428,'Pivot Table'!$B$5:$G$2000,5,FALSE)=1,"Yes","No")</f>
        <v>Yes</v>
      </c>
      <c r="AA428" s="136" t="str">
        <f>IF(VLOOKUP(B428,'Pivot Table'!$B$5:$G$2000,4,FALSE)=1,"Yes","No")</f>
        <v>No</v>
      </c>
      <c r="AB428" s="181" t="str">
        <f t="shared" si="1085"/>
        <v>Yes</v>
      </c>
      <c r="AC428" s="181"/>
      <c r="AD428" s="181"/>
      <c r="AE428" s="127" t="s">
        <v>1127</v>
      </c>
      <c r="AF428" s="181"/>
      <c r="AG428" s="181" t="s">
        <v>713</v>
      </c>
      <c r="AH428" s="133" t="str">
        <f t="shared" si="1135"/>
        <v>48</v>
      </c>
      <c r="AI428" s="151" t="str">
        <f t="shared" si="1136"/>
        <v>48X</v>
      </c>
      <c r="AJ428" s="281">
        <v>41334</v>
      </c>
      <c r="AK428" s="650"/>
      <c r="AL428" s="634">
        <f t="shared" si="1137"/>
        <v>1</v>
      </c>
      <c r="AM428" s="634">
        <f t="shared" si="1138"/>
        <v>0</v>
      </c>
      <c r="AN428" s="635">
        <f t="shared" si="1139"/>
        <v>1</v>
      </c>
      <c r="AO428" s="636">
        <f t="shared" si="1127"/>
        <v>2</v>
      </c>
      <c r="AP428" s="634">
        <f t="shared" si="1140"/>
        <v>1</v>
      </c>
      <c r="AQ428" s="634">
        <f t="shared" si="1141"/>
        <v>0</v>
      </c>
      <c r="AR428" s="634">
        <f t="shared" si="1142"/>
        <v>1</v>
      </c>
      <c r="AS428" s="637">
        <f t="shared" si="1128"/>
        <v>2</v>
      </c>
      <c r="AT428" s="638" t="str">
        <f t="shared" si="1129"/>
        <v>F</v>
      </c>
      <c r="AU428" s="634">
        <f t="shared" si="1143"/>
        <v>0</v>
      </c>
      <c r="AV428" s="634">
        <f t="shared" si="1151"/>
        <v>0</v>
      </c>
      <c r="AW428" s="634"/>
      <c r="AX428" s="639" t="str">
        <f t="shared" si="1144"/>
        <v>48Yes</v>
      </c>
      <c r="AY428" s="639" t="str">
        <f t="shared" si="1145"/>
        <v>48No</v>
      </c>
      <c r="AZ428" s="639" t="str">
        <f t="shared" si="1146"/>
        <v>48Yes</v>
      </c>
      <c r="BA428" s="634" t="str">
        <f t="shared" si="1147"/>
        <v>48X</v>
      </c>
      <c r="BB428" s="634" t="str">
        <f t="shared" si="1148"/>
        <v>48</v>
      </c>
      <c r="BC428" s="634" t="str">
        <f t="shared" si="1149"/>
        <v>48X</v>
      </c>
      <c r="BD428" s="640" t="str">
        <f t="shared" si="1113"/>
        <v xml:space="preserve"> </v>
      </c>
      <c r="BE428" s="640" t="str">
        <f t="shared" si="1114"/>
        <v xml:space="preserve"> </v>
      </c>
      <c r="BF428" s="640" t="str">
        <f t="shared" si="1115"/>
        <v xml:space="preserve"> </v>
      </c>
      <c r="BG428" s="640" t="str">
        <f t="shared" si="1116"/>
        <v xml:space="preserve"> </v>
      </c>
      <c r="BH428" s="640" t="str">
        <f t="shared" si="1117"/>
        <v xml:space="preserve"> </v>
      </c>
      <c r="BI428" s="677" t="str">
        <f t="shared" si="1118"/>
        <v xml:space="preserve"> </v>
      </c>
      <c r="BJ428" s="640" t="str">
        <f t="shared" si="1119"/>
        <v xml:space="preserve"> </v>
      </c>
      <c r="BK428" s="305" t="str">
        <f t="shared" si="1120"/>
        <v xml:space="preserve"> </v>
      </c>
      <c r="BL428" s="523" t="str">
        <f t="shared" si="1150"/>
        <v>F</v>
      </c>
      <c r="BM428" s="640" t="str">
        <f t="shared" si="1121"/>
        <v xml:space="preserve"> </v>
      </c>
      <c r="BN428" s="640" t="str">
        <f t="shared" si="1122"/>
        <v xml:space="preserve"> </v>
      </c>
      <c r="BO428" s="640" t="str">
        <f t="shared" si="1123"/>
        <v xml:space="preserve"> </v>
      </c>
      <c r="BP428" s="640" t="str">
        <f t="shared" si="1124"/>
        <v xml:space="preserve"> </v>
      </c>
      <c r="BQ428" s="640" t="str">
        <f t="shared" si="1125"/>
        <v xml:space="preserve"> </v>
      </c>
      <c r="BR428" s="634">
        <f t="shared" si="1126"/>
        <v>0</v>
      </c>
      <c r="BS428" s="728"/>
      <c r="BT428" s="640" t="str">
        <f t="shared" si="1086"/>
        <v xml:space="preserve"> </v>
      </c>
    </row>
    <row r="429" spans="1:72" s="47" customFormat="1" ht="15" customHeight="1" x14ac:dyDescent="0.3">
      <c r="A429" s="43" t="s">
        <v>400</v>
      </c>
      <c r="B429" s="469" t="s">
        <v>399</v>
      </c>
      <c r="C429" s="134" t="str">
        <f>IF(VLOOKUP(B429,'Pivot Table'!$B$5:$G$2000,3,FALSE)=1,"Yes","No")</f>
        <v>Yes</v>
      </c>
      <c r="D429" s="170" t="str">
        <f t="shared" si="871"/>
        <v>Yes</v>
      </c>
      <c r="E429" s="170"/>
      <c r="F429" s="170"/>
      <c r="G429" s="44" t="s">
        <v>1127</v>
      </c>
      <c r="H429" s="118" t="s">
        <v>1127</v>
      </c>
      <c r="I429" s="170"/>
      <c r="J429" s="170" t="s">
        <v>713</v>
      </c>
      <c r="K429" s="45" t="str">
        <f t="shared" si="1130"/>
        <v>49</v>
      </c>
      <c r="L429" s="45" t="str">
        <f t="shared" si="1131"/>
        <v>49X</v>
      </c>
      <c r="M429" s="106">
        <v>41913</v>
      </c>
      <c r="N429" s="417"/>
      <c r="O429" s="135" t="str">
        <f>IF(VLOOKUP(B429,'Pivot Table'!$B$5:$G$2000,2,FALSE)=1,"Yes","No")</f>
        <v>Yes</v>
      </c>
      <c r="P429" s="177" t="str">
        <f t="shared" si="1132"/>
        <v>Yes</v>
      </c>
      <c r="Q429" s="177"/>
      <c r="R429" s="177"/>
      <c r="S429" s="46" t="s">
        <v>1127</v>
      </c>
      <c r="T429" s="177"/>
      <c r="U429" s="177" t="s">
        <v>713</v>
      </c>
      <c r="V429" s="135" t="str">
        <f t="shared" si="1133"/>
        <v>49</v>
      </c>
      <c r="W429" s="150" t="str">
        <f t="shared" si="1134"/>
        <v>49X</v>
      </c>
      <c r="X429" s="107">
        <v>41913</v>
      </c>
      <c r="Y429" s="219"/>
      <c r="Z429" s="136" t="str">
        <f>IF(VLOOKUP(B429,'Pivot Table'!$B$5:$G$2000,5,FALSE)=1,"Yes","No")</f>
        <v>Yes</v>
      </c>
      <c r="AA429" s="136" t="str">
        <f>IF(VLOOKUP(B429,'Pivot Table'!$B$5:$G$2000,4,FALSE)=1,"Yes","No")</f>
        <v>No</v>
      </c>
      <c r="AB429" s="181" t="str">
        <f t="shared" si="1085"/>
        <v>Yes</v>
      </c>
      <c r="AC429" s="181"/>
      <c r="AD429" s="181"/>
      <c r="AE429" s="241" t="s">
        <v>1127</v>
      </c>
      <c r="AF429" s="362"/>
      <c r="AG429" s="181" t="s">
        <v>713</v>
      </c>
      <c r="AH429" s="133" t="str">
        <f t="shared" si="1135"/>
        <v>49</v>
      </c>
      <c r="AI429" s="151" t="str">
        <f t="shared" si="1136"/>
        <v>49X</v>
      </c>
      <c r="AJ429" s="460">
        <v>41913</v>
      </c>
      <c r="AK429" s="650" t="s">
        <v>1093</v>
      </c>
      <c r="AL429" s="634">
        <f t="shared" si="1137"/>
        <v>1</v>
      </c>
      <c r="AM429" s="634">
        <f t="shared" si="1138"/>
        <v>1</v>
      </c>
      <c r="AN429" s="635">
        <f t="shared" si="1139"/>
        <v>1</v>
      </c>
      <c r="AO429" s="636">
        <f t="shared" si="1127"/>
        <v>3</v>
      </c>
      <c r="AP429" s="634">
        <f t="shared" si="1140"/>
        <v>1</v>
      </c>
      <c r="AQ429" s="634">
        <f t="shared" si="1141"/>
        <v>1</v>
      </c>
      <c r="AR429" s="634">
        <f t="shared" si="1142"/>
        <v>1</v>
      </c>
      <c r="AS429" s="637">
        <f t="shared" si="1128"/>
        <v>3</v>
      </c>
      <c r="AT429" s="638" t="str">
        <f t="shared" si="1129"/>
        <v>F</v>
      </c>
      <c r="AU429" s="634">
        <f t="shared" si="1143"/>
        <v>0</v>
      </c>
      <c r="AV429" s="634">
        <f t="shared" si="1151"/>
        <v>0</v>
      </c>
      <c r="AW429" s="675" t="s">
        <v>1127</v>
      </c>
      <c r="AX429" s="639" t="str">
        <f t="shared" si="1144"/>
        <v>49Yes</v>
      </c>
      <c r="AY429" s="639" t="str">
        <f t="shared" si="1145"/>
        <v>49Yes</v>
      </c>
      <c r="AZ429" s="639" t="str">
        <f t="shared" si="1146"/>
        <v>49Yes</v>
      </c>
      <c r="BA429" s="634" t="str">
        <f t="shared" si="1147"/>
        <v>49X</v>
      </c>
      <c r="BB429" s="634" t="str">
        <f t="shared" si="1148"/>
        <v>49X</v>
      </c>
      <c r="BC429" s="634" t="str">
        <f t="shared" si="1149"/>
        <v>49X</v>
      </c>
      <c r="BD429" s="640" t="str">
        <f t="shared" si="1113"/>
        <v xml:space="preserve"> </v>
      </c>
      <c r="BE429" s="640" t="str">
        <f t="shared" si="1114"/>
        <v xml:space="preserve"> </v>
      </c>
      <c r="BF429" s="640" t="str">
        <f t="shared" si="1115"/>
        <v xml:space="preserve"> </v>
      </c>
      <c r="BG429" s="640" t="str">
        <f t="shared" si="1116"/>
        <v xml:space="preserve"> </v>
      </c>
      <c r="BH429" s="640" t="str">
        <f t="shared" si="1117"/>
        <v xml:space="preserve"> </v>
      </c>
      <c r="BI429" s="677" t="str">
        <f t="shared" si="1118"/>
        <v xml:space="preserve"> </v>
      </c>
      <c r="BJ429" s="640" t="str">
        <f t="shared" si="1119"/>
        <v xml:space="preserve"> </v>
      </c>
      <c r="BK429" s="305" t="str">
        <f t="shared" si="1120"/>
        <v xml:space="preserve"> </v>
      </c>
      <c r="BL429" s="523" t="str">
        <f t="shared" si="1150"/>
        <v>F</v>
      </c>
      <c r="BM429" s="640" t="str">
        <f t="shared" si="1121"/>
        <v xml:space="preserve"> </v>
      </c>
      <c r="BN429" s="640" t="str">
        <f t="shared" si="1122"/>
        <v xml:space="preserve"> </v>
      </c>
      <c r="BO429" s="640" t="str">
        <f t="shared" si="1123"/>
        <v xml:space="preserve"> </v>
      </c>
      <c r="BP429" s="640" t="str">
        <f t="shared" si="1124"/>
        <v xml:space="preserve"> </v>
      </c>
      <c r="BQ429" s="640" t="str">
        <f t="shared" si="1125"/>
        <v xml:space="preserve"> </v>
      </c>
      <c r="BR429" s="634">
        <f t="shared" si="1126"/>
        <v>0</v>
      </c>
      <c r="BS429" s="728"/>
      <c r="BT429" s="640" t="str">
        <f t="shared" si="1086"/>
        <v xml:space="preserve"> </v>
      </c>
    </row>
    <row r="430" spans="1:72" s="47" customFormat="1" ht="15" customHeight="1" x14ac:dyDescent="0.3">
      <c r="A430" s="43" t="s">
        <v>402</v>
      </c>
      <c r="B430" s="123" t="s">
        <v>401</v>
      </c>
      <c r="C430" s="134" t="str">
        <f>IF(VLOOKUP(B430,'Pivot Table'!$B$5:$G$2000,3,FALSE)=1,"Yes","No")</f>
        <v>Yes</v>
      </c>
      <c r="D430" s="170" t="str">
        <f t="shared" si="871"/>
        <v>In Progress</v>
      </c>
      <c r="E430" s="170" t="s">
        <v>713</v>
      </c>
      <c r="F430" s="170"/>
      <c r="G430" s="44"/>
      <c r="H430" s="44" t="s">
        <v>1127</v>
      </c>
      <c r="I430" s="214">
        <v>42644</v>
      </c>
      <c r="J430" s="170"/>
      <c r="K430" s="45" t="str">
        <f t="shared" si="1130"/>
        <v>50X</v>
      </c>
      <c r="L430" s="45" t="str">
        <f t="shared" si="1131"/>
        <v>50</v>
      </c>
      <c r="M430" s="44"/>
      <c r="N430" s="424" t="s">
        <v>1539</v>
      </c>
      <c r="O430" s="135" t="str">
        <f>IF(VLOOKUP(B430,'Pivot Table'!$B$5:$G$2000,2,FALSE)=1,"Yes","No")</f>
        <v>Yes</v>
      </c>
      <c r="P430" s="177" t="str">
        <f t="shared" si="1132"/>
        <v>In Progress</v>
      </c>
      <c r="Q430" s="177" t="s">
        <v>713</v>
      </c>
      <c r="R430" s="177"/>
      <c r="S430" s="46" t="s">
        <v>1127</v>
      </c>
      <c r="T430" s="107">
        <v>42644</v>
      </c>
      <c r="U430" s="177"/>
      <c r="V430" s="135" t="str">
        <f t="shared" si="1133"/>
        <v>50X</v>
      </c>
      <c r="W430" s="150" t="str">
        <f t="shared" si="1134"/>
        <v>50</v>
      </c>
      <c r="X430" s="46"/>
      <c r="Y430" s="219" t="s">
        <v>1539</v>
      </c>
      <c r="Z430" s="136" t="str">
        <f>IF(VLOOKUP(B430,'Pivot Table'!$B$5:$G$2000,5,FALSE)=1,"Yes","No")</f>
        <v>Yes</v>
      </c>
      <c r="AA430" s="136" t="str">
        <f>IF(VLOOKUP(B430,'Pivot Table'!$B$5:$G$2000,4,FALSE)=1,"Yes","No")</f>
        <v>No</v>
      </c>
      <c r="AB430" s="181" t="str">
        <f t="shared" si="1085"/>
        <v>In Progress</v>
      </c>
      <c r="AC430" s="181" t="s">
        <v>713</v>
      </c>
      <c r="AD430" s="181"/>
      <c r="AE430" s="241" t="s">
        <v>1127</v>
      </c>
      <c r="AF430" s="362">
        <v>42644</v>
      </c>
      <c r="AG430" s="181"/>
      <c r="AH430" s="133" t="str">
        <f t="shared" si="1135"/>
        <v>50X</v>
      </c>
      <c r="AI430" s="151" t="str">
        <f t="shared" si="1136"/>
        <v>50</v>
      </c>
      <c r="AJ430" s="457"/>
      <c r="AK430" s="650" t="s">
        <v>1539</v>
      </c>
      <c r="AL430" s="634">
        <f t="shared" si="1137"/>
        <v>1</v>
      </c>
      <c r="AM430" s="634">
        <f t="shared" si="1138"/>
        <v>1</v>
      </c>
      <c r="AN430" s="635">
        <f t="shared" si="1139"/>
        <v>1</v>
      </c>
      <c r="AO430" s="636">
        <f t="shared" si="1127"/>
        <v>3</v>
      </c>
      <c r="AP430" s="634">
        <f t="shared" si="1140"/>
        <v>0</v>
      </c>
      <c r="AQ430" s="634">
        <f t="shared" si="1141"/>
        <v>0</v>
      </c>
      <c r="AR430" s="634">
        <f t="shared" si="1142"/>
        <v>0</v>
      </c>
      <c r="AS430" s="637">
        <f t="shared" si="1128"/>
        <v>0</v>
      </c>
      <c r="AT430" s="638" t="str">
        <f t="shared" si="1129"/>
        <v xml:space="preserve"> </v>
      </c>
      <c r="AU430" s="634">
        <f t="shared" si="1143"/>
        <v>1</v>
      </c>
      <c r="AV430" s="634">
        <f t="shared" si="1151"/>
        <v>1</v>
      </c>
      <c r="AW430" s="634"/>
      <c r="AX430" s="639" t="str">
        <f t="shared" si="1144"/>
        <v>50Yes</v>
      </c>
      <c r="AY430" s="639" t="str">
        <f t="shared" si="1145"/>
        <v>50Yes</v>
      </c>
      <c r="AZ430" s="639" t="str">
        <f t="shared" si="1146"/>
        <v>50Yes</v>
      </c>
      <c r="BA430" s="634" t="str">
        <f t="shared" si="1147"/>
        <v>50</v>
      </c>
      <c r="BB430" s="634" t="str">
        <f t="shared" si="1148"/>
        <v>50</v>
      </c>
      <c r="BC430" s="634" t="str">
        <f t="shared" si="1149"/>
        <v>50</v>
      </c>
      <c r="BD430" s="640" t="str">
        <f t="shared" si="1113"/>
        <v xml:space="preserve"> </v>
      </c>
      <c r="BE430" s="640" t="str">
        <f t="shared" si="1114"/>
        <v xml:space="preserve"> </v>
      </c>
      <c r="BF430" s="640" t="str">
        <f t="shared" si="1115"/>
        <v xml:space="preserve"> </v>
      </c>
      <c r="BG430" s="640" t="str">
        <f t="shared" si="1116"/>
        <v xml:space="preserve"> </v>
      </c>
      <c r="BH430" s="640" t="str">
        <f t="shared" si="1117"/>
        <v xml:space="preserve"> </v>
      </c>
      <c r="BI430" s="677" t="str">
        <f t="shared" si="1118"/>
        <v xml:space="preserve"> </v>
      </c>
      <c r="BJ430" s="640" t="str">
        <f t="shared" si="1119"/>
        <v xml:space="preserve"> </v>
      </c>
      <c r="BK430" s="305" t="str">
        <f t="shared" si="1120"/>
        <v xml:space="preserve"> </v>
      </c>
      <c r="BL430" s="523" t="str">
        <f t="shared" si="1150"/>
        <v xml:space="preserve"> </v>
      </c>
      <c r="BM430" s="640" t="str">
        <f t="shared" si="1121"/>
        <v xml:space="preserve"> </v>
      </c>
      <c r="BN430" s="640" t="str">
        <f t="shared" si="1122"/>
        <v xml:space="preserve"> </v>
      </c>
      <c r="BO430" s="640">
        <f t="shared" si="1123"/>
        <v>42644</v>
      </c>
      <c r="BP430" s="640" t="str">
        <f t="shared" si="1124"/>
        <v xml:space="preserve"> </v>
      </c>
      <c r="BQ430" s="640" t="str">
        <f t="shared" si="1125"/>
        <v xml:space="preserve"> </v>
      </c>
      <c r="BR430" s="634">
        <f t="shared" si="1126"/>
        <v>1</v>
      </c>
      <c r="BS430" s="728"/>
      <c r="BT430" s="640" t="str">
        <f t="shared" si="1086"/>
        <v xml:space="preserve"> </v>
      </c>
    </row>
    <row r="431" spans="1:72" s="47" customFormat="1" ht="15" customHeight="1" x14ac:dyDescent="0.3">
      <c r="A431" s="43" t="s">
        <v>404</v>
      </c>
      <c r="B431" s="123" t="s">
        <v>403</v>
      </c>
      <c r="C431" s="134" t="str">
        <f>IF(VLOOKUP(B431,'Pivot Table'!$B$5:$G$2000,3,FALSE)=1,"Yes","No")</f>
        <v>Yes</v>
      </c>
      <c r="D431" s="170" t="str">
        <f t="shared" si="871"/>
        <v>Yes</v>
      </c>
      <c r="E431" s="170"/>
      <c r="F431" s="214">
        <v>41456</v>
      </c>
      <c r="G431" s="118" t="s">
        <v>1127</v>
      </c>
      <c r="H431" s="118" t="s">
        <v>1127</v>
      </c>
      <c r="I431" s="214"/>
      <c r="J431" s="170" t="s">
        <v>713</v>
      </c>
      <c r="K431" s="45" t="str">
        <f t="shared" si="1130"/>
        <v>51</v>
      </c>
      <c r="L431" s="45" t="str">
        <f t="shared" si="1131"/>
        <v>51X</v>
      </c>
      <c r="M431" s="113">
        <v>42278</v>
      </c>
      <c r="N431" s="252"/>
      <c r="O431" s="135" t="str">
        <f>IF(VLOOKUP(B431,'Pivot Table'!$B$5:$G$2000,2,FALSE)=1,"Yes","No")</f>
        <v>Yes</v>
      </c>
      <c r="P431" s="177" t="str">
        <f t="shared" si="1132"/>
        <v>In Progress</v>
      </c>
      <c r="Q431" s="177" t="s">
        <v>713</v>
      </c>
      <c r="R431" s="107">
        <v>41456</v>
      </c>
      <c r="S431" s="46" t="s">
        <v>1127</v>
      </c>
      <c r="T431" s="427">
        <v>42461</v>
      </c>
      <c r="U431" s="177"/>
      <c r="V431" s="135" t="str">
        <f t="shared" si="1133"/>
        <v>51X</v>
      </c>
      <c r="W431" s="150" t="str">
        <f t="shared" si="1134"/>
        <v>51</v>
      </c>
      <c r="X431" s="46"/>
      <c r="Y431" s="219" t="s">
        <v>2049</v>
      </c>
      <c r="Z431" s="136" t="str">
        <f>IF(VLOOKUP(B431,'Pivot Table'!$B$5:$G$2000,5,FALSE)=1,"Yes","No")</f>
        <v>Yes</v>
      </c>
      <c r="AA431" s="136" t="str">
        <f>IF(VLOOKUP(B431,'Pivot Table'!$B$5:$G$2000,4,FALSE)=1,"Yes","No")</f>
        <v>No</v>
      </c>
      <c r="AB431" s="181" t="str">
        <f t="shared" si="1085"/>
        <v>Yes</v>
      </c>
      <c r="AC431" s="181"/>
      <c r="AD431" s="181"/>
      <c r="AE431" s="127" t="s">
        <v>1127</v>
      </c>
      <c r="AF431" s="181"/>
      <c r="AG431" s="181" t="s">
        <v>713</v>
      </c>
      <c r="AH431" s="133" t="str">
        <f t="shared" si="1135"/>
        <v>51</v>
      </c>
      <c r="AI431" s="151" t="str">
        <f t="shared" si="1136"/>
        <v>51X</v>
      </c>
      <c r="AJ431" s="281">
        <v>41426</v>
      </c>
      <c r="AK431" s="650"/>
      <c r="AL431" s="634">
        <f t="shared" si="1137"/>
        <v>1</v>
      </c>
      <c r="AM431" s="634">
        <f t="shared" si="1138"/>
        <v>1</v>
      </c>
      <c r="AN431" s="635">
        <f t="shared" si="1139"/>
        <v>1</v>
      </c>
      <c r="AO431" s="636">
        <f t="shared" si="1127"/>
        <v>3</v>
      </c>
      <c r="AP431" s="634">
        <f t="shared" si="1140"/>
        <v>1</v>
      </c>
      <c r="AQ431" s="634">
        <f t="shared" si="1141"/>
        <v>0</v>
      </c>
      <c r="AR431" s="634">
        <f t="shared" si="1142"/>
        <v>1</v>
      </c>
      <c r="AS431" s="637">
        <f t="shared" si="1128"/>
        <v>2</v>
      </c>
      <c r="AT431" s="638" t="str">
        <f t="shared" si="1129"/>
        <v xml:space="preserve"> </v>
      </c>
      <c r="AU431" s="634">
        <f t="shared" si="1143"/>
        <v>0</v>
      </c>
      <c r="AV431" s="634">
        <f t="shared" si="1151"/>
        <v>1</v>
      </c>
      <c r="AW431" s="634"/>
      <c r="AX431" s="639" t="str">
        <f t="shared" si="1144"/>
        <v>51Yes</v>
      </c>
      <c r="AY431" s="639" t="str">
        <f t="shared" si="1145"/>
        <v>51Yes</v>
      </c>
      <c r="AZ431" s="639" t="str">
        <f t="shared" si="1146"/>
        <v>51Yes</v>
      </c>
      <c r="BA431" s="634" t="str">
        <f t="shared" si="1147"/>
        <v>51X</v>
      </c>
      <c r="BB431" s="634" t="str">
        <f t="shared" si="1148"/>
        <v>51</v>
      </c>
      <c r="BC431" s="634" t="str">
        <f t="shared" si="1149"/>
        <v>51X</v>
      </c>
      <c r="BD431" s="640" t="str">
        <f t="shared" si="1113"/>
        <v xml:space="preserve"> </v>
      </c>
      <c r="BE431" s="640" t="str">
        <f t="shared" si="1114"/>
        <v xml:space="preserve"> </v>
      </c>
      <c r="BF431" s="640" t="str">
        <f t="shared" si="1115"/>
        <v xml:space="preserve"> </v>
      </c>
      <c r="BG431" s="640" t="str">
        <f t="shared" si="1116"/>
        <v xml:space="preserve"> </v>
      </c>
      <c r="BH431" s="640">
        <f t="shared" si="1117"/>
        <v>42461</v>
      </c>
      <c r="BI431" s="677" t="str">
        <f t="shared" si="1118"/>
        <v xml:space="preserve"> </v>
      </c>
      <c r="BJ431" s="640" t="str">
        <f t="shared" si="1119"/>
        <v xml:space="preserve"> </v>
      </c>
      <c r="BK431" s="305" t="str">
        <f t="shared" si="1120"/>
        <v xml:space="preserve"> </v>
      </c>
      <c r="BL431" s="523" t="str">
        <f t="shared" si="1150"/>
        <v>P</v>
      </c>
      <c r="BM431" s="640" t="str">
        <f t="shared" si="1121"/>
        <v xml:space="preserve"> </v>
      </c>
      <c r="BN431" s="640" t="str">
        <f t="shared" si="1122"/>
        <v xml:space="preserve"> </v>
      </c>
      <c r="BO431" s="640" t="str">
        <f t="shared" si="1123"/>
        <v xml:space="preserve"> </v>
      </c>
      <c r="BP431" s="640" t="str">
        <f t="shared" si="1124"/>
        <v xml:space="preserve"> </v>
      </c>
      <c r="BQ431" s="640" t="str">
        <f t="shared" si="1125"/>
        <v xml:space="preserve"> </v>
      </c>
      <c r="BR431" s="634">
        <f t="shared" si="1126"/>
        <v>1</v>
      </c>
      <c r="BS431" s="728"/>
      <c r="BT431" s="640" t="str">
        <f t="shared" si="1086"/>
        <v xml:space="preserve"> </v>
      </c>
    </row>
    <row r="432" spans="1:72" s="47" customFormat="1" ht="15" customHeight="1" x14ac:dyDescent="0.3">
      <c r="A432" s="43" t="s">
        <v>406</v>
      </c>
      <c r="B432" s="469" t="s">
        <v>405</v>
      </c>
      <c r="C432" s="134" t="str">
        <f>IF(VLOOKUP(B432,'Pivot Table'!$B$5:$G$2000,3,FALSE)=1,"Yes","No")</f>
        <v>Yes</v>
      </c>
      <c r="D432" s="170" t="str">
        <f t="shared" si="871"/>
        <v>Yes</v>
      </c>
      <c r="E432" s="170"/>
      <c r="F432" s="214">
        <v>41883</v>
      </c>
      <c r="G432" s="118" t="s">
        <v>1127</v>
      </c>
      <c r="H432" s="44" t="s">
        <v>1127</v>
      </c>
      <c r="I432" s="214"/>
      <c r="J432" s="170" t="s">
        <v>713</v>
      </c>
      <c r="K432" s="45" t="str">
        <f t="shared" si="1130"/>
        <v>54</v>
      </c>
      <c r="L432" s="45" t="str">
        <f t="shared" si="1131"/>
        <v>54X</v>
      </c>
      <c r="M432" s="214">
        <v>41913</v>
      </c>
      <c r="N432" s="252" t="s">
        <v>1439</v>
      </c>
      <c r="O432" s="135" t="str">
        <f>IF(VLOOKUP(B432,'Pivot Table'!$B$5:$G$2000,2,FALSE)=1,"Yes","No")</f>
        <v>Yes</v>
      </c>
      <c r="P432" s="177" t="str">
        <f t="shared" si="1132"/>
        <v>Yes</v>
      </c>
      <c r="Q432" s="177"/>
      <c r="R432" s="177"/>
      <c r="S432" s="46" t="s">
        <v>1127</v>
      </c>
      <c r="T432" s="107"/>
      <c r="U432" s="177" t="s">
        <v>713</v>
      </c>
      <c r="V432" s="135" t="str">
        <f t="shared" si="1133"/>
        <v>54</v>
      </c>
      <c r="W432" s="150" t="str">
        <f t="shared" si="1134"/>
        <v>54X</v>
      </c>
      <c r="X432" s="107">
        <v>41913</v>
      </c>
      <c r="Y432" s="219" t="s">
        <v>1439</v>
      </c>
      <c r="Z432" s="136" t="str">
        <f>IF(VLOOKUP(B432,'Pivot Table'!$B$5:$G$2000,5,FALSE)=1,"Yes","No")</f>
        <v>Yes</v>
      </c>
      <c r="AA432" s="136" t="str">
        <f>IF(VLOOKUP(B432,'Pivot Table'!$B$5:$G$2000,4,FALSE)=1,"Yes","No")</f>
        <v>No</v>
      </c>
      <c r="AB432" s="181" t="str">
        <f t="shared" si="1085"/>
        <v>Yes</v>
      </c>
      <c r="AC432" s="181"/>
      <c r="AD432" s="181"/>
      <c r="AE432" s="241" t="s">
        <v>1127</v>
      </c>
      <c r="AF432" s="362"/>
      <c r="AG432" s="181" t="s">
        <v>713</v>
      </c>
      <c r="AH432" s="133"/>
      <c r="AI432" s="151" t="str">
        <f t="shared" si="1136"/>
        <v>54X</v>
      </c>
      <c r="AJ432" s="362">
        <v>41974</v>
      </c>
      <c r="AK432" s="663" t="s">
        <v>1439</v>
      </c>
      <c r="AL432" s="634">
        <f t="shared" si="1137"/>
        <v>1</v>
      </c>
      <c r="AM432" s="634">
        <f t="shared" si="1138"/>
        <v>1</v>
      </c>
      <c r="AN432" s="635">
        <f t="shared" si="1139"/>
        <v>1</v>
      </c>
      <c r="AO432" s="636">
        <f t="shared" si="1127"/>
        <v>3</v>
      </c>
      <c r="AP432" s="634">
        <f t="shared" si="1140"/>
        <v>1</v>
      </c>
      <c r="AQ432" s="634">
        <f t="shared" si="1141"/>
        <v>1</v>
      </c>
      <c r="AR432" s="634">
        <f t="shared" si="1142"/>
        <v>1</v>
      </c>
      <c r="AS432" s="637">
        <f t="shared" si="1128"/>
        <v>3</v>
      </c>
      <c r="AT432" s="638" t="str">
        <f t="shared" si="1129"/>
        <v>F</v>
      </c>
      <c r="AU432" s="634">
        <f t="shared" si="1143"/>
        <v>0</v>
      </c>
      <c r="AV432" s="634">
        <f t="shared" si="1151"/>
        <v>0</v>
      </c>
      <c r="AW432" s="634"/>
      <c r="AX432" s="639" t="str">
        <f t="shared" si="1144"/>
        <v>54Yes</v>
      </c>
      <c r="AY432" s="639" t="str">
        <f t="shared" si="1145"/>
        <v>54Yes</v>
      </c>
      <c r="AZ432" s="639" t="str">
        <f t="shared" si="1146"/>
        <v>54Yes</v>
      </c>
      <c r="BA432" s="634" t="str">
        <f t="shared" si="1147"/>
        <v>54X</v>
      </c>
      <c r="BB432" s="634" t="str">
        <f t="shared" si="1148"/>
        <v>54X</v>
      </c>
      <c r="BC432" s="634" t="str">
        <f t="shared" si="1149"/>
        <v>54X</v>
      </c>
      <c r="BD432" s="640" t="str">
        <f t="shared" si="1113"/>
        <v xml:space="preserve"> </v>
      </c>
      <c r="BE432" s="640" t="str">
        <f t="shared" si="1114"/>
        <v xml:space="preserve"> </v>
      </c>
      <c r="BF432" s="640" t="str">
        <f t="shared" si="1115"/>
        <v xml:space="preserve"> </v>
      </c>
      <c r="BG432" s="640" t="str">
        <f t="shared" si="1116"/>
        <v xml:space="preserve"> </v>
      </c>
      <c r="BH432" s="640" t="str">
        <f t="shared" si="1117"/>
        <v xml:space="preserve"> </v>
      </c>
      <c r="BI432" s="677" t="str">
        <f t="shared" si="1118"/>
        <v xml:space="preserve"> </v>
      </c>
      <c r="BJ432" s="640" t="str">
        <f t="shared" si="1119"/>
        <v xml:space="preserve"> </v>
      </c>
      <c r="BK432" s="305" t="str">
        <f t="shared" si="1120"/>
        <v xml:space="preserve"> </v>
      </c>
      <c r="BL432" s="523" t="str">
        <f t="shared" si="1150"/>
        <v>F</v>
      </c>
      <c r="BM432" s="640" t="str">
        <f t="shared" si="1121"/>
        <v xml:space="preserve"> </v>
      </c>
      <c r="BN432" s="640" t="str">
        <f t="shared" si="1122"/>
        <v xml:space="preserve"> </v>
      </c>
      <c r="BO432" s="640" t="str">
        <f t="shared" si="1123"/>
        <v xml:space="preserve"> </v>
      </c>
      <c r="BP432" s="640" t="str">
        <f t="shared" si="1124"/>
        <v xml:space="preserve"> </v>
      </c>
      <c r="BQ432" s="640" t="str">
        <f t="shared" si="1125"/>
        <v xml:space="preserve"> </v>
      </c>
      <c r="BR432" s="634">
        <f t="shared" si="1126"/>
        <v>0</v>
      </c>
      <c r="BS432" s="728"/>
      <c r="BT432" s="640" t="str">
        <f t="shared" si="1086"/>
        <v xml:space="preserve"> </v>
      </c>
    </row>
    <row r="433" spans="1:72" s="47" customFormat="1" ht="15" customHeight="1" x14ac:dyDescent="0.3">
      <c r="A433" s="43" t="s">
        <v>408</v>
      </c>
      <c r="B433" s="43" t="s">
        <v>407</v>
      </c>
      <c r="C433" s="134" t="str">
        <f>IF(VLOOKUP(B433,'Pivot Table'!$B$5:$G$2000,3,FALSE)=1,"Yes","No")</f>
        <v>Yes</v>
      </c>
      <c r="D433" s="170" t="str">
        <f t="shared" si="871"/>
        <v>Yes</v>
      </c>
      <c r="E433" s="170"/>
      <c r="F433" s="214">
        <v>41061</v>
      </c>
      <c r="G433" s="119" t="s">
        <v>1127</v>
      </c>
      <c r="H433" s="119" t="s">
        <v>1127</v>
      </c>
      <c r="I433" s="174"/>
      <c r="J433" s="170" t="s">
        <v>713</v>
      </c>
      <c r="K433" s="45" t="str">
        <f t="shared" si="1130"/>
        <v>56</v>
      </c>
      <c r="L433" s="45" t="str">
        <f t="shared" si="1131"/>
        <v>56X</v>
      </c>
      <c r="M433" s="106">
        <v>41244</v>
      </c>
      <c r="N433" s="252"/>
      <c r="O433" s="189" t="str">
        <f>IF(VLOOKUP(B433,'Pivot Table'!$B$5:$G$2000,2,FALSE)=1,"Yes","No")</f>
        <v>No</v>
      </c>
      <c r="P433" s="190" t="str">
        <f t="shared" si="1132"/>
        <v xml:space="preserve"> </v>
      </c>
      <c r="Q433" s="190"/>
      <c r="R433" s="190"/>
      <c r="S433" s="191"/>
      <c r="T433" s="190"/>
      <c r="U433" s="190"/>
      <c r="V433" s="189" t="str">
        <f t="shared" si="1133"/>
        <v>56</v>
      </c>
      <c r="W433" s="196" t="str">
        <f t="shared" si="1134"/>
        <v>56</v>
      </c>
      <c r="X433" s="191"/>
      <c r="Y433" s="404"/>
      <c r="Z433" s="192" t="str">
        <f>IF(VLOOKUP(B433,'Pivot Table'!$B$5:$G$2000,5,FALSE)=1,"Yes","No")</f>
        <v>No</v>
      </c>
      <c r="AA433" s="192" t="str">
        <f>IF(VLOOKUP(B433,'Pivot Table'!$B$5:$G$2000,4,FALSE)=1,"Yes","No")</f>
        <v>No</v>
      </c>
      <c r="AB433" s="190" t="str">
        <f t="shared" si="1085"/>
        <v xml:space="preserve"> </v>
      </c>
      <c r="AC433" s="190"/>
      <c r="AD433" s="190"/>
      <c r="AE433" s="191"/>
      <c r="AF433" s="190"/>
      <c r="AG433" s="190"/>
      <c r="AH433" s="133" t="str">
        <f t="shared" si="1135"/>
        <v>56</v>
      </c>
      <c r="AI433" s="151" t="str">
        <f t="shared" si="1136"/>
        <v>56</v>
      </c>
      <c r="AJ433" s="456"/>
      <c r="AK433" s="651"/>
      <c r="AL433" s="634">
        <f t="shared" si="1137"/>
        <v>1</v>
      </c>
      <c r="AM433" s="634">
        <f t="shared" si="1138"/>
        <v>0</v>
      </c>
      <c r="AN433" s="635">
        <f t="shared" si="1139"/>
        <v>0</v>
      </c>
      <c r="AO433" s="636">
        <f t="shared" si="1127"/>
        <v>1</v>
      </c>
      <c r="AP433" s="634">
        <f t="shared" si="1140"/>
        <v>1</v>
      </c>
      <c r="AQ433" s="634">
        <f t="shared" si="1141"/>
        <v>0</v>
      </c>
      <c r="AR433" s="634">
        <f t="shared" si="1142"/>
        <v>0</v>
      </c>
      <c r="AS433" s="637">
        <f t="shared" si="1128"/>
        <v>1</v>
      </c>
      <c r="AT433" s="638" t="str">
        <f t="shared" si="1129"/>
        <v>F</v>
      </c>
      <c r="AU433" s="634">
        <f t="shared" si="1143"/>
        <v>0</v>
      </c>
      <c r="AV433" s="634">
        <f t="shared" si="1151"/>
        <v>0</v>
      </c>
      <c r="AW433" s="634"/>
      <c r="AX433" s="639" t="str">
        <f t="shared" si="1144"/>
        <v>56Yes</v>
      </c>
      <c r="AY433" s="639" t="str">
        <f t="shared" si="1145"/>
        <v>56No</v>
      </c>
      <c r="AZ433" s="639" t="str">
        <f t="shared" si="1146"/>
        <v>56No</v>
      </c>
      <c r="BA433" s="634" t="str">
        <f t="shared" si="1147"/>
        <v>56X</v>
      </c>
      <c r="BB433" s="634" t="str">
        <f t="shared" si="1148"/>
        <v>56</v>
      </c>
      <c r="BC433" s="634" t="str">
        <f t="shared" si="1149"/>
        <v>56</v>
      </c>
      <c r="BD433" s="640" t="str">
        <f t="shared" si="1113"/>
        <v xml:space="preserve"> </v>
      </c>
      <c r="BE433" s="640" t="str">
        <f t="shared" si="1114"/>
        <v xml:space="preserve"> </v>
      </c>
      <c r="BF433" s="640" t="str">
        <f t="shared" si="1115"/>
        <v xml:space="preserve"> </v>
      </c>
      <c r="BG433" s="640" t="str">
        <f t="shared" si="1116"/>
        <v xml:space="preserve"> </v>
      </c>
      <c r="BH433" s="640" t="str">
        <f t="shared" si="1117"/>
        <v xml:space="preserve"> </v>
      </c>
      <c r="BI433" s="677" t="str">
        <f t="shared" si="1118"/>
        <v xml:space="preserve"> </v>
      </c>
      <c r="BJ433" s="640" t="str">
        <f t="shared" si="1119"/>
        <v xml:space="preserve"> </v>
      </c>
      <c r="BK433" s="305" t="str">
        <f t="shared" si="1120"/>
        <v xml:space="preserve"> </v>
      </c>
      <c r="BL433" s="523" t="str">
        <f t="shared" si="1150"/>
        <v>F</v>
      </c>
      <c r="BM433" s="640" t="str">
        <f t="shared" si="1121"/>
        <v xml:space="preserve"> </v>
      </c>
      <c r="BN433" s="640" t="str">
        <f t="shared" si="1122"/>
        <v xml:space="preserve"> </v>
      </c>
      <c r="BO433" s="640" t="str">
        <f t="shared" si="1123"/>
        <v xml:space="preserve"> </v>
      </c>
      <c r="BP433" s="640" t="str">
        <f t="shared" si="1124"/>
        <v xml:space="preserve"> </v>
      </c>
      <c r="BQ433" s="640" t="str">
        <f t="shared" si="1125"/>
        <v xml:space="preserve"> </v>
      </c>
      <c r="BR433" s="634">
        <f t="shared" si="1126"/>
        <v>0</v>
      </c>
      <c r="BS433" s="728"/>
      <c r="BT433" s="640" t="str">
        <f t="shared" si="1086"/>
        <v xml:space="preserve"> </v>
      </c>
    </row>
    <row r="434" spans="1:72" s="47" customFormat="1" ht="15" customHeight="1" x14ac:dyDescent="0.3">
      <c r="A434" s="123" t="s">
        <v>1301</v>
      </c>
      <c r="B434" s="43" t="s">
        <v>1300</v>
      </c>
      <c r="C434" s="194" t="str">
        <f>IF(VLOOKUP(B434,'Pivot Table'!$B$5:$G$2000,3,FALSE)=1,"Yes","No")</f>
        <v>No</v>
      </c>
      <c r="D434" s="193" t="str">
        <f t="shared" ref="D434" si="1156">IF(E434="X","In Progress",IF(J434="x","Yes"," "))</f>
        <v xml:space="preserve"> </v>
      </c>
      <c r="E434" s="193"/>
      <c r="F434" s="326"/>
      <c r="G434" s="337"/>
      <c r="H434" s="337"/>
      <c r="I434" s="193"/>
      <c r="J434" s="193"/>
      <c r="K434" s="205" t="str">
        <f t="shared" ref="K434" si="1157">A434&amp;E434</f>
        <v>57</v>
      </c>
      <c r="L434" s="205" t="str">
        <f t="shared" ref="L434" si="1158">A434&amp;J434</f>
        <v>57</v>
      </c>
      <c r="M434" s="338"/>
      <c r="N434" s="405"/>
      <c r="O434" s="189" t="str">
        <f>IF(VLOOKUP(B434,'Pivot Table'!$B$5:$G$2000,2,FALSE)=1,"Yes","No")</f>
        <v>No</v>
      </c>
      <c r="P434" s="190" t="str">
        <f t="shared" ref="P434" si="1159">IF(Q434="X","In Progress",IF(U434="x","Yes"," "))</f>
        <v xml:space="preserve"> </v>
      </c>
      <c r="Q434" s="190"/>
      <c r="R434" s="190"/>
      <c r="S434" s="191"/>
      <c r="T434" s="190"/>
      <c r="U434" s="190"/>
      <c r="V434" s="189" t="str">
        <f t="shared" ref="V434" si="1160">A434&amp;Q434</f>
        <v>57</v>
      </c>
      <c r="W434" s="196" t="str">
        <f t="shared" ref="W434" si="1161">A434&amp;U434</f>
        <v>57</v>
      </c>
      <c r="X434" s="191"/>
      <c r="Y434" s="404"/>
      <c r="Z434" s="207" t="str">
        <f>IF(VLOOKUP(B434,'Pivot Table'!$B$5:$G$2000,5,FALSE)=1,"Yes","No")</f>
        <v>Yes</v>
      </c>
      <c r="AA434" s="207" t="str">
        <f>IF(VLOOKUP(B434,'Pivot Table'!$B$5:$G$2000,4,FALSE)=1,"Yes","No")</f>
        <v>No</v>
      </c>
      <c r="AB434" s="185" t="str">
        <f t="shared" ref="AB434" si="1162">IF(AC434="X","In Progress",IF(AG434="x","Yes"," "))</f>
        <v>In Progress</v>
      </c>
      <c r="AC434" s="185" t="s">
        <v>713</v>
      </c>
      <c r="AD434" s="185"/>
      <c r="AE434" s="242"/>
      <c r="AF434" s="273">
        <v>42461</v>
      </c>
      <c r="AG434" s="185"/>
      <c r="AH434" s="133" t="str">
        <f t="shared" ref="AH434" si="1163">A434&amp;AC434</f>
        <v>57X</v>
      </c>
      <c r="AI434" s="151" t="str">
        <f t="shared" ref="AI434" si="1164">A434&amp;AG434</f>
        <v>57</v>
      </c>
      <c r="AJ434" s="458"/>
      <c r="AK434" s="652" t="s">
        <v>1302</v>
      </c>
      <c r="AL434" s="634">
        <f t="shared" ref="AL434" si="1165">IF(C434="yes",1,0)</f>
        <v>0</v>
      </c>
      <c r="AM434" s="634">
        <f t="shared" ref="AM434" si="1166">IF(O434="yes",1,0)</f>
        <v>0</v>
      </c>
      <c r="AN434" s="635">
        <f t="shared" ref="AN434" si="1167">IF(Z434="yes",1,IF(AA434="yes",1,0))</f>
        <v>1</v>
      </c>
      <c r="AO434" s="636">
        <f t="shared" ref="AO434" si="1168">SUM(AL434:AN434)</f>
        <v>1</v>
      </c>
      <c r="AP434" s="634">
        <f t="shared" ref="AP434" si="1169">IF(J434="x",1,0)</f>
        <v>0</v>
      </c>
      <c r="AQ434" s="634">
        <f t="shared" ref="AQ434" si="1170">IF(U434="x",1,0)</f>
        <v>0</v>
      </c>
      <c r="AR434" s="634">
        <f t="shared" ref="AR434" si="1171">IF(AG434="x",1,0)</f>
        <v>0</v>
      </c>
      <c r="AS434" s="637">
        <f t="shared" ref="AS434" si="1172">SUM(AP434:AR434)</f>
        <v>0</v>
      </c>
      <c r="AT434" s="638" t="str">
        <f t="shared" ref="AT434" si="1173">IF(AO434=AS434,"F"," ")</f>
        <v xml:space="preserve"> </v>
      </c>
      <c r="AU434" s="634">
        <f t="shared" ref="AU434" si="1174">IF(E434="x",1,0)</f>
        <v>0</v>
      </c>
      <c r="AV434" s="634">
        <f t="shared" ref="AV434" si="1175">IF(Q434="x",1,0)</f>
        <v>0</v>
      </c>
      <c r="AW434" s="634"/>
      <c r="AX434" s="639" t="str">
        <f t="shared" ref="AX434" si="1176">A434&amp;C434</f>
        <v>57No</v>
      </c>
      <c r="AY434" s="639" t="str">
        <f t="shared" ref="AY434" si="1177">A434&amp;O434</f>
        <v>57No</v>
      </c>
      <c r="AZ434" s="639" t="str">
        <f t="shared" ref="AZ434" si="1178">A434&amp;Z434</f>
        <v>57Yes</v>
      </c>
      <c r="BA434" s="634" t="str">
        <f t="shared" ref="BA434" si="1179">A434&amp;J434</f>
        <v>57</v>
      </c>
      <c r="BB434" s="634" t="str">
        <f t="shared" ref="BB434" si="1180">A434&amp;U434</f>
        <v>57</v>
      </c>
      <c r="BC434" s="634" t="str">
        <f t="shared" ref="BC434" si="1181">A434&amp;AG434</f>
        <v>57</v>
      </c>
      <c r="BD434" s="640" t="str">
        <f t="shared" si="1113"/>
        <v xml:space="preserve"> </v>
      </c>
      <c r="BE434" s="640" t="str">
        <f t="shared" si="1114"/>
        <v xml:space="preserve"> </v>
      </c>
      <c r="BF434" s="640" t="str">
        <f t="shared" si="1115"/>
        <v xml:space="preserve"> </v>
      </c>
      <c r="BG434" s="640" t="str">
        <f t="shared" si="1116"/>
        <v xml:space="preserve"> </v>
      </c>
      <c r="BH434" s="640">
        <f t="shared" si="1117"/>
        <v>42461</v>
      </c>
      <c r="BI434" s="677" t="str">
        <f t="shared" si="1118"/>
        <v xml:space="preserve"> </v>
      </c>
      <c r="BJ434" s="640" t="str">
        <f t="shared" si="1119"/>
        <v xml:space="preserve"> </v>
      </c>
      <c r="BK434" s="305" t="str">
        <f t="shared" si="1120"/>
        <v xml:space="preserve"> </v>
      </c>
      <c r="BL434" s="523" t="str">
        <f t="shared" si="1150"/>
        <v xml:space="preserve"> </v>
      </c>
      <c r="BM434" s="640" t="str">
        <f t="shared" si="1121"/>
        <v xml:space="preserve"> </v>
      </c>
      <c r="BN434" s="640" t="str">
        <f t="shared" si="1122"/>
        <v xml:space="preserve"> </v>
      </c>
      <c r="BO434" s="640" t="str">
        <f t="shared" si="1123"/>
        <v xml:space="preserve"> </v>
      </c>
      <c r="BP434" s="640" t="str">
        <f t="shared" si="1124"/>
        <v xml:space="preserve"> </v>
      </c>
      <c r="BQ434" s="640" t="str">
        <f t="shared" si="1125"/>
        <v xml:space="preserve"> </v>
      </c>
      <c r="BR434" s="634">
        <f t="shared" si="1126"/>
        <v>1</v>
      </c>
      <c r="BS434" s="728"/>
      <c r="BT434" s="640" t="str">
        <f t="shared" si="1086"/>
        <v xml:space="preserve"> </v>
      </c>
    </row>
    <row r="435" spans="1:72" s="47" customFormat="1" ht="15" customHeight="1" x14ac:dyDescent="0.3">
      <c r="A435" s="123" t="s">
        <v>1301</v>
      </c>
      <c r="B435" s="123" t="s">
        <v>1914</v>
      </c>
      <c r="C435" s="291" t="str">
        <f>IF(VLOOKUP(B435,'Pivot Table'!$B$5:$G$2000,3,FALSE)=1,"Yes","No")</f>
        <v>Yes</v>
      </c>
      <c r="D435" s="174" t="str">
        <f t="shared" ref="D435" si="1182">IF(E435="X","In Progress",IF(J435="x","Yes"," "))</f>
        <v>Yes</v>
      </c>
      <c r="E435" s="174"/>
      <c r="F435" s="278"/>
      <c r="G435" s="547" t="s">
        <v>1127</v>
      </c>
      <c r="H435" s="547" t="s">
        <v>1127</v>
      </c>
      <c r="I435" s="174"/>
      <c r="J435" s="174" t="s">
        <v>713</v>
      </c>
      <c r="K435" s="292" t="str">
        <f t="shared" ref="K435" si="1183">A435&amp;E435</f>
        <v>57</v>
      </c>
      <c r="L435" s="292" t="str">
        <f t="shared" ref="L435" si="1184">A435&amp;J435</f>
        <v>57X</v>
      </c>
      <c r="M435" s="129">
        <v>42064</v>
      </c>
      <c r="N435" s="417"/>
      <c r="O435" s="189" t="str">
        <f>IF(VLOOKUP(B435,'Pivot Table'!$B$5:$G$2000,2,FALSE)=1,"Yes","No")</f>
        <v>No</v>
      </c>
      <c r="P435" s="190" t="str">
        <f t="shared" ref="P435" si="1185">IF(Q435="X","In Progress",IF(U435="x","Yes"," "))</f>
        <v xml:space="preserve"> </v>
      </c>
      <c r="Q435" s="190"/>
      <c r="R435" s="190"/>
      <c r="S435" s="191"/>
      <c r="T435" s="190"/>
      <c r="U435" s="190"/>
      <c r="V435" s="189" t="str">
        <f t="shared" ref="V435" si="1186">A435&amp;Q435</f>
        <v>57</v>
      </c>
      <c r="W435" s="196" t="str">
        <f t="shared" ref="W435" si="1187">A435&amp;U435</f>
        <v>57</v>
      </c>
      <c r="X435" s="191"/>
      <c r="Y435" s="404"/>
      <c r="Z435" s="192" t="str">
        <f>IF(VLOOKUP(B435,'Pivot Table'!$B$5:$G$2000,5,FALSE)=1,"Yes","No")</f>
        <v>No</v>
      </c>
      <c r="AA435" s="192" t="str">
        <f>IF(VLOOKUP(B435,'Pivot Table'!$B$5:$G$2000,4,FALSE)=1,"Yes","No")</f>
        <v>No</v>
      </c>
      <c r="AB435" s="190" t="str">
        <f t="shared" ref="AB435" si="1188">IF(AC435="X","In Progress",IF(AG435="x","Yes"," "))</f>
        <v xml:space="preserve"> </v>
      </c>
      <c r="AC435" s="190"/>
      <c r="AD435" s="190"/>
      <c r="AE435" s="191"/>
      <c r="AF435" s="190"/>
      <c r="AG435" s="190"/>
      <c r="AH435" s="189" t="str">
        <f t="shared" ref="AH435" si="1189">A435&amp;AC435</f>
        <v>57</v>
      </c>
      <c r="AI435" s="196" t="str">
        <f t="shared" ref="AI435" si="1190">A435&amp;AG435</f>
        <v>57</v>
      </c>
      <c r="AJ435" s="456"/>
      <c r="AK435" s="651"/>
      <c r="AL435" s="634">
        <f t="shared" ref="AL435" si="1191">IF(C435="yes",1,0)</f>
        <v>1</v>
      </c>
      <c r="AM435" s="634">
        <f t="shared" ref="AM435" si="1192">IF(O435="yes",1,0)</f>
        <v>0</v>
      </c>
      <c r="AN435" s="635">
        <f t="shared" ref="AN435" si="1193">IF(Z435="yes",1,IF(AA435="yes",1,0))</f>
        <v>0</v>
      </c>
      <c r="AO435" s="636">
        <f t="shared" ref="AO435" si="1194">SUM(AL435:AN435)</f>
        <v>1</v>
      </c>
      <c r="AP435" s="634">
        <f t="shared" ref="AP435" si="1195">IF(J435="x",1,0)</f>
        <v>1</v>
      </c>
      <c r="AQ435" s="634">
        <f t="shared" ref="AQ435" si="1196">IF(U435="x",1,0)</f>
        <v>0</v>
      </c>
      <c r="AR435" s="634">
        <f t="shared" ref="AR435" si="1197">IF(AG435="x",1,0)</f>
        <v>0</v>
      </c>
      <c r="AS435" s="637">
        <f t="shared" ref="AS435" si="1198">SUM(AP435:AR435)</f>
        <v>1</v>
      </c>
      <c r="AT435" s="638" t="str">
        <f t="shared" ref="AT435" si="1199">IF(AO435=AS435,"F"," ")</f>
        <v>F</v>
      </c>
      <c r="AU435" s="634">
        <f t="shared" ref="AU435" si="1200">IF(E435="x",1,0)</f>
        <v>0</v>
      </c>
      <c r="AV435" s="634">
        <f t="shared" ref="AV435" si="1201">IF(Q435="x",1,0)</f>
        <v>0</v>
      </c>
      <c r="AW435" s="634"/>
      <c r="AX435" s="639" t="str">
        <f t="shared" ref="AX435" si="1202">A435&amp;C435</f>
        <v>57Yes</v>
      </c>
      <c r="AY435" s="639" t="str">
        <f t="shared" ref="AY435" si="1203">A435&amp;O435</f>
        <v>57No</v>
      </c>
      <c r="AZ435" s="639" t="str">
        <f t="shared" ref="AZ435" si="1204">A435&amp;Z435</f>
        <v>57No</v>
      </c>
      <c r="BA435" s="634" t="str">
        <f t="shared" ref="BA435" si="1205">A435&amp;J435</f>
        <v>57X</v>
      </c>
      <c r="BB435" s="634" t="str">
        <f t="shared" ref="BB435" si="1206">A435&amp;U435</f>
        <v>57</v>
      </c>
      <c r="BC435" s="634" t="str">
        <f t="shared" ref="BC435" si="1207">A435&amp;AG435</f>
        <v>57</v>
      </c>
      <c r="BD435" s="640" t="str">
        <f t="shared" si="1113"/>
        <v xml:space="preserve"> </v>
      </c>
      <c r="BE435" s="640" t="str">
        <f t="shared" si="1114"/>
        <v xml:space="preserve"> </v>
      </c>
      <c r="BF435" s="640" t="str">
        <f t="shared" si="1115"/>
        <v xml:space="preserve"> </v>
      </c>
      <c r="BG435" s="640" t="str">
        <f t="shared" si="1116"/>
        <v xml:space="preserve"> </v>
      </c>
      <c r="BH435" s="640" t="str">
        <f t="shared" si="1117"/>
        <v xml:space="preserve"> </v>
      </c>
      <c r="BI435" s="677" t="str">
        <f t="shared" si="1118"/>
        <v xml:space="preserve"> </v>
      </c>
      <c r="BJ435" s="640" t="str">
        <f t="shared" si="1119"/>
        <v xml:space="preserve"> </v>
      </c>
      <c r="BK435" s="305" t="str">
        <f t="shared" si="1120"/>
        <v xml:space="preserve"> </v>
      </c>
      <c r="BL435" s="523" t="str">
        <f t="shared" si="1150"/>
        <v>F</v>
      </c>
      <c r="BM435" s="640" t="str">
        <f t="shared" si="1121"/>
        <v xml:space="preserve"> </v>
      </c>
      <c r="BN435" s="640" t="str">
        <f t="shared" si="1122"/>
        <v xml:space="preserve"> </v>
      </c>
      <c r="BO435" s="640" t="str">
        <f t="shared" si="1123"/>
        <v xml:space="preserve"> </v>
      </c>
      <c r="BP435" s="640" t="str">
        <f t="shared" si="1124"/>
        <v xml:space="preserve"> </v>
      </c>
      <c r="BQ435" s="640" t="str">
        <f t="shared" si="1125"/>
        <v xml:space="preserve"> </v>
      </c>
      <c r="BR435" s="634">
        <f t="shared" si="1126"/>
        <v>0</v>
      </c>
      <c r="BS435" s="728"/>
      <c r="BT435" s="640" t="str">
        <f t="shared" si="1086"/>
        <v xml:space="preserve"> </v>
      </c>
    </row>
    <row r="436" spans="1:72" s="47" customFormat="1" ht="15" customHeight="1" x14ac:dyDescent="0.3">
      <c r="A436" s="43" t="s">
        <v>410</v>
      </c>
      <c r="B436" s="123" t="s">
        <v>409</v>
      </c>
      <c r="C436" s="134" t="str">
        <f>IF(VLOOKUP(B436,'Pivot Table'!$B$5:$G$2000,3,FALSE)=1,"Yes","No")</f>
        <v>Yes</v>
      </c>
      <c r="D436" s="170" t="str">
        <f t="shared" si="871"/>
        <v>In Progress</v>
      </c>
      <c r="E436" s="170" t="s">
        <v>713</v>
      </c>
      <c r="F436" s="214">
        <v>41821</v>
      </c>
      <c r="G436" s="118" t="s">
        <v>1127</v>
      </c>
      <c r="H436" s="118" t="s">
        <v>1127</v>
      </c>
      <c r="I436" s="214">
        <v>42644</v>
      </c>
      <c r="J436" s="170"/>
      <c r="K436" s="45" t="str">
        <f t="shared" si="1130"/>
        <v>59X</v>
      </c>
      <c r="L436" s="45" t="str">
        <f t="shared" si="1131"/>
        <v>59</v>
      </c>
      <c r="M436" s="214"/>
      <c r="N436" s="252"/>
      <c r="O436" s="135" t="str">
        <f>IF(VLOOKUP(B436,'Pivot Table'!$B$5:$G$2000,2,FALSE)=1,"Yes","No")</f>
        <v>Yes</v>
      </c>
      <c r="P436" s="177" t="str">
        <f t="shared" si="1132"/>
        <v>In Progress</v>
      </c>
      <c r="Q436" s="177" t="s">
        <v>713</v>
      </c>
      <c r="R436" s="107">
        <v>41821</v>
      </c>
      <c r="S436" s="46" t="s">
        <v>1127</v>
      </c>
      <c r="T436" s="107">
        <v>42644</v>
      </c>
      <c r="U436" s="177"/>
      <c r="V436" s="135" t="str">
        <f t="shared" si="1133"/>
        <v>59X</v>
      </c>
      <c r="W436" s="150" t="str">
        <f t="shared" si="1134"/>
        <v>59</v>
      </c>
      <c r="X436" s="107"/>
      <c r="Y436" s="219"/>
      <c r="Z436" s="136" t="str">
        <f>IF(VLOOKUP(B436,'Pivot Table'!$B$5:$G$2000,5,FALSE)=1,"Yes","No")</f>
        <v>Yes</v>
      </c>
      <c r="AA436" s="136" t="str">
        <f>IF(VLOOKUP(B436,'Pivot Table'!$B$5:$G$2000,4,FALSE)=1,"Yes","No")</f>
        <v>No</v>
      </c>
      <c r="AB436" s="181" t="str">
        <f t="shared" si="1085"/>
        <v>In Progress</v>
      </c>
      <c r="AC436" s="181" t="s">
        <v>713</v>
      </c>
      <c r="AD436" s="181"/>
      <c r="AE436" s="241" t="s">
        <v>1127</v>
      </c>
      <c r="AF436" s="362">
        <v>42644</v>
      </c>
      <c r="AG436" s="181"/>
      <c r="AH436" s="133" t="str">
        <f t="shared" si="1135"/>
        <v>59X</v>
      </c>
      <c r="AI436" s="151" t="str">
        <f t="shared" si="1136"/>
        <v>59</v>
      </c>
      <c r="AJ436" s="457"/>
      <c r="AK436" s="425" t="s">
        <v>1538</v>
      </c>
      <c r="AL436" s="634">
        <f t="shared" si="1137"/>
        <v>1</v>
      </c>
      <c r="AM436" s="634">
        <f t="shared" si="1138"/>
        <v>1</v>
      </c>
      <c r="AN436" s="635">
        <f t="shared" si="1139"/>
        <v>1</v>
      </c>
      <c r="AO436" s="636">
        <f t="shared" si="1127"/>
        <v>3</v>
      </c>
      <c r="AP436" s="634">
        <f t="shared" si="1140"/>
        <v>0</v>
      </c>
      <c r="AQ436" s="634">
        <f t="shared" si="1141"/>
        <v>0</v>
      </c>
      <c r="AR436" s="634">
        <f t="shared" si="1142"/>
        <v>0</v>
      </c>
      <c r="AS436" s="637">
        <f t="shared" si="1128"/>
        <v>0</v>
      </c>
      <c r="AT436" s="638" t="str">
        <f t="shared" si="1129"/>
        <v xml:space="preserve"> </v>
      </c>
      <c r="AU436" s="634">
        <f t="shared" si="1143"/>
        <v>1</v>
      </c>
      <c r="AV436" s="634">
        <f t="shared" si="1151"/>
        <v>1</v>
      </c>
      <c r="AW436" s="634"/>
      <c r="AX436" s="639" t="str">
        <f t="shared" si="1144"/>
        <v>59Yes</v>
      </c>
      <c r="AY436" s="639" t="str">
        <f t="shared" si="1145"/>
        <v>59Yes</v>
      </c>
      <c r="AZ436" s="639" t="str">
        <f t="shared" si="1146"/>
        <v>59Yes</v>
      </c>
      <c r="BA436" s="634" t="str">
        <f t="shared" si="1147"/>
        <v>59</v>
      </c>
      <c r="BB436" s="634" t="str">
        <f t="shared" si="1148"/>
        <v>59</v>
      </c>
      <c r="BC436" s="634" t="str">
        <f t="shared" si="1149"/>
        <v>59</v>
      </c>
      <c r="BD436" s="640" t="str">
        <f t="shared" si="1113"/>
        <v xml:space="preserve"> </v>
      </c>
      <c r="BE436" s="640" t="str">
        <f t="shared" si="1114"/>
        <v xml:space="preserve"> </v>
      </c>
      <c r="BF436" s="640" t="str">
        <f t="shared" si="1115"/>
        <v xml:space="preserve"> </v>
      </c>
      <c r="BG436" s="640" t="str">
        <f t="shared" si="1116"/>
        <v xml:space="preserve"> </v>
      </c>
      <c r="BH436" s="640" t="str">
        <f t="shared" si="1117"/>
        <v xml:space="preserve"> </v>
      </c>
      <c r="BI436" s="677" t="str">
        <f t="shared" si="1118"/>
        <v xml:space="preserve"> </v>
      </c>
      <c r="BJ436" s="640" t="str">
        <f t="shared" si="1119"/>
        <v xml:space="preserve"> </v>
      </c>
      <c r="BK436" s="305" t="str">
        <f t="shared" si="1120"/>
        <v xml:space="preserve"> </v>
      </c>
      <c r="BL436" s="523" t="str">
        <f t="shared" si="1150"/>
        <v xml:space="preserve"> </v>
      </c>
      <c r="BM436" s="640" t="str">
        <f t="shared" si="1121"/>
        <v xml:space="preserve"> </v>
      </c>
      <c r="BN436" s="640" t="str">
        <f t="shared" si="1122"/>
        <v xml:space="preserve"> </v>
      </c>
      <c r="BO436" s="640">
        <f t="shared" si="1123"/>
        <v>42644</v>
      </c>
      <c r="BP436" s="640" t="str">
        <f t="shared" si="1124"/>
        <v xml:space="preserve"> </v>
      </c>
      <c r="BQ436" s="640" t="str">
        <f t="shared" si="1125"/>
        <v xml:space="preserve"> </v>
      </c>
      <c r="BR436" s="634">
        <f t="shared" si="1126"/>
        <v>1</v>
      </c>
      <c r="BS436" s="728"/>
      <c r="BT436" s="640" t="str">
        <f t="shared" si="1086"/>
        <v xml:space="preserve"> </v>
      </c>
    </row>
    <row r="437" spans="1:72" s="47" customFormat="1" ht="15" customHeight="1" x14ac:dyDescent="0.3">
      <c r="A437" s="43" t="s">
        <v>410</v>
      </c>
      <c r="B437" s="469" t="s">
        <v>411</v>
      </c>
      <c r="C437" s="134" t="str">
        <f>IF(VLOOKUP(B437,'Pivot Table'!$B$5:$G$2000,3,FALSE)=1,"Yes","No")</f>
        <v>Yes</v>
      </c>
      <c r="D437" s="170" t="str">
        <f t="shared" si="871"/>
        <v>Yes</v>
      </c>
      <c r="E437" s="170"/>
      <c r="F437" s="214">
        <v>41883</v>
      </c>
      <c r="G437" s="118" t="s">
        <v>1127</v>
      </c>
      <c r="H437" s="118" t="s">
        <v>1127</v>
      </c>
      <c r="I437" s="214"/>
      <c r="J437" s="170" t="s">
        <v>713</v>
      </c>
      <c r="K437" s="45" t="str">
        <f t="shared" si="1130"/>
        <v>59</v>
      </c>
      <c r="L437" s="45" t="str">
        <f t="shared" si="1131"/>
        <v>59X</v>
      </c>
      <c r="M437" s="214">
        <v>41913</v>
      </c>
      <c r="N437" s="252" t="s">
        <v>1582</v>
      </c>
      <c r="O437" s="135" t="str">
        <f>IF(VLOOKUP(B437,'Pivot Table'!$B$5:$G$2000,2,FALSE)=1,"Yes","No")</f>
        <v>Yes</v>
      </c>
      <c r="P437" s="177" t="str">
        <f t="shared" si="1132"/>
        <v>Yes</v>
      </c>
      <c r="Q437" s="177"/>
      <c r="R437" s="107">
        <v>41883</v>
      </c>
      <c r="S437" s="46" t="s">
        <v>1127</v>
      </c>
      <c r="T437" s="107"/>
      <c r="U437" s="177" t="s">
        <v>713</v>
      </c>
      <c r="V437" s="135" t="str">
        <f t="shared" si="1133"/>
        <v>59</v>
      </c>
      <c r="W437" s="150" t="str">
        <f t="shared" si="1134"/>
        <v>59X</v>
      </c>
      <c r="X437" s="107">
        <v>41913</v>
      </c>
      <c r="Y437" s="299" t="s">
        <v>1583</v>
      </c>
      <c r="Z437" s="136" t="str">
        <f>IF(VLOOKUP(B437,'Pivot Table'!$B$5:$G$2000,5,FALSE)=1,"Yes","No")</f>
        <v>Yes</v>
      </c>
      <c r="AA437" s="136" t="str">
        <f>IF(VLOOKUP(B437,'Pivot Table'!$B$5:$G$2000,4,FALSE)=1,"Yes","No")</f>
        <v>No</v>
      </c>
      <c r="AB437" s="181" t="str">
        <f t="shared" ref="AB437:AB499" si="1208">IF(AC437="X","In Progress",IF(AG437="x","Yes"," "))</f>
        <v>Yes</v>
      </c>
      <c r="AC437" s="181"/>
      <c r="AD437" s="181"/>
      <c r="AE437" s="241" t="s">
        <v>1127</v>
      </c>
      <c r="AF437" s="362"/>
      <c r="AG437" s="185" t="s">
        <v>713</v>
      </c>
      <c r="AH437" s="133" t="str">
        <f t="shared" si="1135"/>
        <v>59</v>
      </c>
      <c r="AI437" s="151" t="str">
        <f t="shared" si="1136"/>
        <v>59X</v>
      </c>
      <c r="AJ437" s="460">
        <v>41913</v>
      </c>
      <c r="AK437" s="652"/>
      <c r="AL437" s="634">
        <f t="shared" si="1137"/>
        <v>1</v>
      </c>
      <c r="AM437" s="634">
        <f t="shared" si="1138"/>
        <v>1</v>
      </c>
      <c r="AN437" s="635">
        <f t="shared" si="1139"/>
        <v>1</v>
      </c>
      <c r="AO437" s="636">
        <f t="shared" si="1127"/>
        <v>3</v>
      </c>
      <c r="AP437" s="634">
        <f t="shared" si="1140"/>
        <v>1</v>
      </c>
      <c r="AQ437" s="634">
        <f t="shared" si="1141"/>
        <v>1</v>
      </c>
      <c r="AR437" s="634">
        <f t="shared" si="1142"/>
        <v>1</v>
      </c>
      <c r="AS437" s="637">
        <f t="shared" si="1128"/>
        <v>3</v>
      </c>
      <c r="AT437" s="638" t="str">
        <f t="shared" si="1129"/>
        <v>F</v>
      </c>
      <c r="AU437" s="634">
        <f t="shared" si="1143"/>
        <v>0</v>
      </c>
      <c r="AV437" s="634">
        <f t="shared" si="1151"/>
        <v>0</v>
      </c>
      <c r="AW437" s="634"/>
      <c r="AX437" s="639" t="str">
        <f t="shared" si="1144"/>
        <v>59Yes</v>
      </c>
      <c r="AY437" s="639" t="str">
        <f t="shared" si="1145"/>
        <v>59Yes</v>
      </c>
      <c r="AZ437" s="639" t="str">
        <f t="shared" si="1146"/>
        <v>59Yes</v>
      </c>
      <c r="BA437" s="634" t="str">
        <f t="shared" si="1147"/>
        <v>59X</v>
      </c>
      <c r="BB437" s="634" t="str">
        <f t="shared" si="1148"/>
        <v>59X</v>
      </c>
      <c r="BC437" s="634" t="str">
        <f t="shared" si="1149"/>
        <v>59X</v>
      </c>
      <c r="BD437" s="640" t="str">
        <f t="shared" si="1113"/>
        <v xml:space="preserve"> </v>
      </c>
      <c r="BE437" s="640" t="str">
        <f t="shared" si="1114"/>
        <v xml:space="preserve"> </v>
      </c>
      <c r="BF437" s="640" t="str">
        <f t="shared" si="1115"/>
        <v xml:space="preserve"> </v>
      </c>
      <c r="BG437" s="640" t="str">
        <f t="shared" si="1116"/>
        <v xml:space="preserve"> </v>
      </c>
      <c r="BH437" s="640" t="str">
        <f t="shared" si="1117"/>
        <v xml:space="preserve"> </v>
      </c>
      <c r="BI437" s="677" t="str">
        <f t="shared" si="1118"/>
        <v xml:space="preserve"> </v>
      </c>
      <c r="BJ437" s="640" t="str">
        <f t="shared" si="1119"/>
        <v xml:space="preserve"> </v>
      </c>
      <c r="BK437" s="305" t="str">
        <f t="shared" si="1120"/>
        <v xml:space="preserve"> </v>
      </c>
      <c r="BL437" s="523" t="str">
        <f t="shared" si="1150"/>
        <v>F</v>
      </c>
      <c r="BM437" s="640" t="str">
        <f t="shared" si="1121"/>
        <v xml:space="preserve"> </v>
      </c>
      <c r="BN437" s="640" t="str">
        <f t="shared" si="1122"/>
        <v xml:space="preserve"> </v>
      </c>
      <c r="BO437" s="640" t="str">
        <f t="shared" si="1123"/>
        <v xml:space="preserve"> </v>
      </c>
      <c r="BP437" s="640" t="str">
        <f t="shared" si="1124"/>
        <v xml:space="preserve"> </v>
      </c>
      <c r="BQ437" s="640" t="str">
        <f t="shared" si="1125"/>
        <v xml:space="preserve"> </v>
      </c>
      <c r="BR437" s="634">
        <f t="shared" si="1126"/>
        <v>0</v>
      </c>
      <c r="BS437" s="728"/>
      <c r="BT437" s="640" t="str">
        <f t="shared" si="1086"/>
        <v xml:space="preserve"> </v>
      </c>
    </row>
    <row r="438" spans="1:72" s="47" customFormat="1" ht="15" customHeight="1" x14ac:dyDescent="0.3">
      <c r="A438" s="43" t="s">
        <v>410</v>
      </c>
      <c r="B438" s="123" t="s">
        <v>412</v>
      </c>
      <c r="C438" s="134" t="str">
        <f>IF(VLOOKUP(B438,'Pivot Table'!$B$5:$G$2000,3,FALSE)=1,"Yes","No")</f>
        <v>Yes</v>
      </c>
      <c r="D438" s="170" t="str">
        <f t="shared" ref="D438:D502" si="1209">IF(E438="X","In Progress",IF(J438="x","Yes"," "))</f>
        <v>In Progress</v>
      </c>
      <c r="E438" s="170" t="s">
        <v>713</v>
      </c>
      <c r="F438" s="214">
        <v>41852</v>
      </c>
      <c r="G438" s="44"/>
      <c r="H438" s="44" t="s">
        <v>1127</v>
      </c>
      <c r="I438" s="214">
        <v>42644</v>
      </c>
      <c r="J438" s="170"/>
      <c r="K438" s="45" t="str">
        <f t="shared" si="1130"/>
        <v>59X</v>
      </c>
      <c r="L438" s="45" t="str">
        <f t="shared" si="1131"/>
        <v>59</v>
      </c>
      <c r="M438" s="44"/>
      <c r="N438" s="252" t="s">
        <v>1539</v>
      </c>
      <c r="O438" s="135" t="str">
        <f>IF(VLOOKUP(B438,'Pivot Table'!$B$5:$G$2000,2,FALSE)=1,"Yes","No")</f>
        <v>Yes</v>
      </c>
      <c r="P438" s="177" t="str">
        <f t="shared" si="1132"/>
        <v>In Progress</v>
      </c>
      <c r="Q438" s="177" t="s">
        <v>713</v>
      </c>
      <c r="R438" s="177"/>
      <c r="S438" s="46" t="s">
        <v>1127</v>
      </c>
      <c r="T438" s="107">
        <v>42644</v>
      </c>
      <c r="U438" s="177"/>
      <c r="V438" s="135" t="str">
        <f t="shared" si="1133"/>
        <v>59X</v>
      </c>
      <c r="W438" s="150" t="str">
        <f t="shared" si="1134"/>
        <v>59</v>
      </c>
      <c r="X438" s="46"/>
      <c r="Y438" s="446" t="s">
        <v>1539</v>
      </c>
      <c r="Z438" s="136" t="str">
        <f>IF(VLOOKUP(B438,'Pivot Table'!$B$5:$G$2000,5,FALSE)=1,"Yes","No")</f>
        <v>Yes</v>
      </c>
      <c r="AA438" s="136" t="str">
        <f>IF(VLOOKUP(B438,'Pivot Table'!$B$5:$G$2000,4,FALSE)=1,"Yes","No")</f>
        <v>No</v>
      </c>
      <c r="AB438" s="181" t="str">
        <f t="shared" si="1208"/>
        <v>In Progress</v>
      </c>
      <c r="AC438" s="181" t="s">
        <v>713</v>
      </c>
      <c r="AD438" s="181"/>
      <c r="AE438" s="241" t="s">
        <v>1127</v>
      </c>
      <c r="AF438" s="362">
        <v>42644</v>
      </c>
      <c r="AG438" s="181"/>
      <c r="AH438" s="133" t="str">
        <f t="shared" si="1135"/>
        <v>59X</v>
      </c>
      <c r="AI438" s="151" t="str">
        <f t="shared" si="1136"/>
        <v>59</v>
      </c>
      <c r="AJ438" s="457"/>
      <c r="AK438" s="650" t="s">
        <v>1539</v>
      </c>
      <c r="AL438" s="634">
        <f t="shared" si="1137"/>
        <v>1</v>
      </c>
      <c r="AM438" s="634">
        <f t="shared" si="1138"/>
        <v>1</v>
      </c>
      <c r="AN438" s="635">
        <f t="shared" si="1139"/>
        <v>1</v>
      </c>
      <c r="AO438" s="636">
        <f t="shared" si="1127"/>
        <v>3</v>
      </c>
      <c r="AP438" s="634">
        <f t="shared" si="1140"/>
        <v>0</v>
      </c>
      <c r="AQ438" s="634">
        <f t="shared" si="1141"/>
        <v>0</v>
      </c>
      <c r="AR438" s="634">
        <f t="shared" si="1142"/>
        <v>0</v>
      </c>
      <c r="AS438" s="637">
        <f t="shared" si="1128"/>
        <v>0</v>
      </c>
      <c r="AT438" s="638" t="str">
        <f t="shared" si="1129"/>
        <v xml:space="preserve"> </v>
      </c>
      <c r="AU438" s="634">
        <f t="shared" si="1143"/>
        <v>1</v>
      </c>
      <c r="AV438" s="634">
        <f t="shared" si="1151"/>
        <v>1</v>
      </c>
      <c r="AW438" s="634"/>
      <c r="AX438" s="639" t="str">
        <f t="shared" si="1144"/>
        <v>59Yes</v>
      </c>
      <c r="AY438" s="639" t="str">
        <f t="shared" si="1145"/>
        <v>59Yes</v>
      </c>
      <c r="AZ438" s="639" t="str">
        <f t="shared" si="1146"/>
        <v>59Yes</v>
      </c>
      <c r="BA438" s="634" t="str">
        <f t="shared" si="1147"/>
        <v>59</v>
      </c>
      <c r="BB438" s="634" t="str">
        <f t="shared" si="1148"/>
        <v>59</v>
      </c>
      <c r="BC438" s="634" t="str">
        <f t="shared" si="1149"/>
        <v>59</v>
      </c>
      <c r="BD438" s="640" t="str">
        <f t="shared" si="1113"/>
        <v xml:space="preserve"> </v>
      </c>
      <c r="BE438" s="640" t="str">
        <f t="shared" si="1114"/>
        <v xml:space="preserve"> </v>
      </c>
      <c r="BF438" s="640" t="str">
        <f t="shared" si="1115"/>
        <v xml:space="preserve"> </v>
      </c>
      <c r="BG438" s="640" t="str">
        <f t="shared" si="1116"/>
        <v xml:space="preserve"> </v>
      </c>
      <c r="BH438" s="640" t="str">
        <f t="shared" si="1117"/>
        <v xml:space="preserve"> </v>
      </c>
      <c r="BI438" s="677" t="str">
        <f t="shared" si="1118"/>
        <v xml:space="preserve"> </v>
      </c>
      <c r="BJ438" s="640" t="str">
        <f t="shared" si="1119"/>
        <v xml:space="preserve"> </v>
      </c>
      <c r="BK438" s="305" t="str">
        <f t="shared" si="1120"/>
        <v xml:space="preserve"> </v>
      </c>
      <c r="BL438" s="523" t="str">
        <f t="shared" si="1150"/>
        <v xml:space="preserve"> </v>
      </c>
      <c r="BM438" s="640" t="str">
        <f t="shared" si="1121"/>
        <v xml:space="preserve"> </v>
      </c>
      <c r="BN438" s="640" t="str">
        <f t="shared" si="1122"/>
        <v xml:space="preserve"> </v>
      </c>
      <c r="BO438" s="640">
        <f t="shared" si="1123"/>
        <v>42644</v>
      </c>
      <c r="BP438" s="640" t="str">
        <f t="shared" si="1124"/>
        <v xml:space="preserve"> </v>
      </c>
      <c r="BQ438" s="640" t="str">
        <f t="shared" si="1125"/>
        <v xml:space="preserve"> </v>
      </c>
      <c r="BR438" s="634">
        <f t="shared" si="1126"/>
        <v>1</v>
      </c>
      <c r="BS438" s="728"/>
      <c r="BT438" s="640" t="str">
        <f t="shared" si="1086"/>
        <v xml:space="preserve"> </v>
      </c>
    </row>
    <row r="439" spans="1:72" s="47" customFormat="1" ht="15" customHeight="1" x14ac:dyDescent="0.3">
      <c r="A439" s="43" t="s">
        <v>414</v>
      </c>
      <c r="B439" s="469" t="s">
        <v>413</v>
      </c>
      <c r="C439" s="134" t="str">
        <f>IF(VLOOKUP(B439,'Pivot Table'!$B$5:$G$2000,3,FALSE)=1,"Yes","No")</f>
        <v>Yes</v>
      </c>
      <c r="D439" s="170" t="str">
        <f t="shared" si="1209"/>
        <v>Yes</v>
      </c>
      <c r="E439" s="170"/>
      <c r="F439" s="214">
        <v>41609</v>
      </c>
      <c r="G439" s="119" t="s">
        <v>1127</v>
      </c>
      <c r="H439" s="119" t="s">
        <v>1127</v>
      </c>
      <c r="I439" s="170"/>
      <c r="J439" s="170" t="s">
        <v>713</v>
      </c>
      <c r="K439" s="45" t="str">
        <f t="shared" si="1130"/>
        <v>60</v>
      </c>
      <c r="L439" s="45" t="str">
        <f t="shared" si="1131"/>
        <v>60X</v>
      </c>
      <c r="M439" s="106">
        <v>41671</v>
      </c>
      <c r="N439" s="252"/>
      <c r="O439" s="135" t="str">
        <f>IF(VLOOKUP(B439,'Pivot Table'!$B$5:$G$2000,2,FALSE)=1,"Yes","No")</f>
        <v>Yes</v>
      </c>
      <c r="P439" s="177" t="str">
        <f t="shared" si="1132"/>
        <v>Yes</v>
      </c>
      <c r="Q439" s="177"/>
      <c r="R439" s="107">
        <v>41671</v>
      </c>
      <c r="S439" s="46" t="s">
        <v>1127</v>
      </c>
      <c r="T439" s="107"/>
      <c r="U439" s="177" t="s">
        <v>713</v>
      </c>
      <c r="V439" s="135" t="str">
        <f t="shared" si="1133"/>
        <v>60</v>
      </c>
      <c r="W439" s="150" t="str">
        <f t="shared" si="1134"/>
        <v>60X</v>
      </c>
      <c r="X439" s="107">
        <v>41913</v>
      </c>
      <c r="Y439" s="219"/>
      <c r="Z439" s="136" t="str">
        <f>IF(VLOOKUP(B439,'Pivot Table'!$B$5:$G$2000,5,FALSE)=1,"Yes","No")</f>
        <v>Yes</v>
      </c>
      <c r="AA439" s="136" t="str">
        <f>IF(VLOOKUP(B439,'Pivot Table'!$B$5:$G$2000,4,FALSE)=1,"Yes","No")</f>
        <v>No</v>
      </c>
      <c r="AB439" s="181" t="str">
        <f t="shared" si="1208"/>
        <v>Yes</v>
      </c>
      <c r="AC439" s="181"/>
      <c r="AD439" s="181"/>
      <c r="AE439" s="241" t="s">
        <v>1127</v>
      </c>
      <c r="AF439" s="127"/>
      <c r="AG439" s="181" t="s">
        <v>713</v>
      </c>
      <c r="AH439" s="133" t="str">
        <f t="shared" si="1135"/>
        <v>60</v>
      </c>
      <c r="AI439" s="151" t="str">
        <f t="shared" si="1136"/>
        <v>60X</v>
      </c>
      <c r="AJ439" s="460">
        <v>41913</v>
      </c>
      <c r="AK439" s="650"/>
      <c r="AL439" s="634">
        <f t="shared" si="1137"/>
        <v>1</v>
      </c>
      <c r="AM439" s="634">
        <f t="shared" si="1138"/>
        <v>1</v>
      </c>
      <c r="AN439" s="635">
        <f t="shared" si="1139"/>
        <v>1</v>
      </c>
      <c r="AO439" s="636">
        <f t="shared" si="1127"/>
        <v>3</v>
      </c>
      <c r="AP439" s="634">
        <f t="shared" si="1140"/>
        <v>1</v>
      </c>
      <c r="AQ439" s="634">
        <f t="shared" si="1141"/>
        <v>1</v>
      </c>
      <c r="AR439" s="634">
        <f t="shared" si="1142"/>
        <v>1</v>
      </c>
      <c r="AS439" s="637">
        <f t="shared" si="1128"/>
        <v>3</v>
      </c>
      <c r="AT439" s="638" t="str">
        <f t="shared" si="1129"/>
        <v>F</v>
      </c>
      <c r="AU439" s="634">
        <f t="shared" si="1143"/>
        <v>0</v>
      </c>
      <c r="AV439" s="634">
        <f t="shared" si="1151"/>
        <v>0</v>
      </c>
      <c r="AW439" s="634"/>
      <c r="AX439" s="639" t="str">
        <f t="shared" si="1144"/>
        <v>60Yes</v>
      </c>
      <c r="AY439" s="639" t="str">
        <f t="shared" si="1145"/>
        <v>60Yes</v>
      </c>
      <c r="AZ439" s="639" t="str">
        <f t="shared" si="1146"/>
        <v>60Yes</v>
      </c>
      <c r="BA439" s="634" t="str">
        <f t="shared" si="1147"/>
        <v>60X</v>
      </c>
      <c r="BB439" s="634" t="str">
        <f t="shared" si="1148"/>
        <v>60X</v>
      </c>
      <c r="BC439" s="634" t="str">
        <f t="shared" si="1149"/>
        <v>60X</v>
      </c>
      <c r="BD439" s="640" t="str">
        <f t="shared" si="1113"/>
        <v xml:space="preserve"> </v>
      </c>
      <c r="BE439" s="640" t="str">
        <f t="shared" si="1114"/>
        <v xml:space="preserve"> </v>
      </c>
      <c r="BF439" s="640" t="str">
        <f t="shared" si="1115"/>
        <v xml:space="preserve"> </v>
      </c>
      <c r="BG439" s="640" t="str">
        <f t="shared" si="1116"/>
        <v xml:space="preserve"> </v>
      </c>
      <c r="BH439" s="640" t="str">
        <f t="shared" si="1117"/>
        <v xml:space="preserve"> </v>
      </c>
      <c r="BI439" s="677" t="str">
        <f t="shared" si="1118"/>
        <v xml:space="preserve"> </v>
      </c>
      <c r="BJ439" s="640" t="str">
        <f t="shared" si="1119"/>
        <v xml:space="preserve"> </v>
      </c>
      <c r="BK439" s="305" t="str">
        <f t="shared" si="1120"/>
        <v xml:space="preserve"> </v>
      </c>
      <c r="BL439" s="523" t="str">
        <f t="shared" si="1150"/>
        <v>F</v>
      </c>
      <c r="BM439" s="640" t="str">
        <f t="shared" si="1121"/>
        <v xml:space="preserve"> </v>
      </c>
      <c r="BN439" s="640" t="str">
        <f t="shared" si="1122"/>
        <v xml:space="preserve"> </v>
      </c>
      <c r="BO439" s="640" t="str">
        <f t="shared" si="1123"/>
        <v xml:space="preserve"> </v>
      </c>
      <c r="BP439" s="640" t="str">
        <f t="shared" si="1124"/>
        <v xml:space="preserve"> </v>
      </c>
      <c r="BQ439" s="640" t="str">
        <f t="shared" si="1125"/>
        <v xml:space="preserve"> </v>
      </c>
      <c r="BR439" s="634">
        <f t="shared" si="1126"/>
        <v>0</v>
      </c>
      <c r="BS439" s="728"/>
      <c r="BT439" s="640" t="str">
        <f t="shared" si="1086"/>
        <v xml:space="preserve"> </v>
      </c>
    </row>
    <row r="440" spans="1:72" s="47" customFormat="1" ht="15" customHeight="1" x14ac:dyDescent="0.3">
      <c r="A440" s="43" t="s">
        <v>414</v>
      </c>
      <c r="B440" s="43" t="s">
        <v>415</v>
      </c>
      <c r="C440" s="134" t="str">
        <f>IF(VLOOKUP(B440,'Pivot Table'!$B$5:$G$2000,3,FALSE)=1,"Yes","No")</f>
        <v>Yes</v>
      </c>
      <c r="D440" s="170" t="str">
        <f t="shared" si="1209"/>
        <v>Yes</v>
      </c>
      <c r="E440" s="170"/>
      <c r="F440" s="214">
        <v>41000</v>
      </c>
      <c r="G440" s="119" t="s">
        <v>1127</v>
      </c>
      <c r="H440" s="119" t="s">
        <v>1127</v>
      </c>
      <c r="I440" s="170"/>
      <c r="J440" s="170" t="s">
        <v>713</v>
      </c>
      <c r="K440" s="45" t="str">
        <f t="shared" si="1130"/>
        <v>60</v>
      </c>
      <c r="L440" s="45" t="str">
        <f t="shared" si="1131"/>
        <v>60X</v>
      </c>
      <c r="M440" s="106">
        <v>41091</v>
      </c>
      <c r="N440" s="252"/>
      <c r="O440" s="189" t="str">
        <f>IF(VLOOKUP(B440,'Pivot Table'!$B$5:$G$2000,2,FALSE)=1,"Yes","No")</f>
        <v>No</v>
      </c>
      <c r="P440" s="190" t="str">
        <f t="shared" si="1132"/>
        <v xml:space="preserve"> </v>
      </c>
      <c r="Q440" s="190"/>
      <c r="R440" s="190"/>
      <c r="S440" s="191"/>
      <c r="T440" s="190"/>
      <c r="U440" s="190"/>
      <c r="V440" s="189" t="str">
        <f t="shared" si="1133"/>
        <v>60</v>
      </c>
      <c r="W440" s="196" t="str">
        <f t="shared" si="1134"/>
        <v>60</v>
      </c>
      <c r="X440" s="191"/>
      <c r="Y440" s="404"/>
      <c r="Z440" s="192" t="str">
        <f>IF(VLOOKUP(B440,'Pivot Table'!$B$5:$G$2000,5,FALSE)=1,"Yes","No")</f>
        <v>No</v>
      </c>
      <c r="AA440" s="192" t="str">
        <f>IF(VLOOKUP(B440,'Pivot Table'!$B$5:$G$2000,4,FALSE)=1,"Yes","No")</f>
        <v>No</v>
      </c>
      <c r="AB440" s="190" t="str">
        <f t="shared" si="1208"/>
        <v xml:space="preserve"> </v>
      </c>
      <c r="AC440" s="190"/>
      <c r="AD440" s="190"/>
      <c r="AE440" s="191"/>
      <c r="AF440" s="190"/>
      <c r="AG440" s="190"/>
      <c r="AH440" s="133" t="str">
        <f t="shared" si="1135"/>
        <v>60</v>
      </c>
      <c r="AI440" s="151" t="str">
        <f t="shared" si="1136"/>
        <v>60</v>
      </c>
      <c r="AJ440" s="456"/>
      <c r="AK440" s="651"/>
      <c r="AL440" s="634">
        <f t="shared" si="1137"/>
        <v>1</v>
      </c>
      <c r="AM440" s="634">
        <f t="shared" si="1138"/>
        <v>0</v>
      </c>
      <c r="AN440" s="635">
        <f t="shared" si="1139"/>
        <v>0</v>
      </c>
      <c r="AO440" s="636">
        <f t="shared" si="1127"/>
        <v>1</v>
      </c>
      <c r="AP440" s="634">
        <f t="shared" si="1140"/>
        <v>1</v>
      </c>
      <c r="AQ440" s="634">
        <f t="shared" si="1141"/>
        <v>0</v>
      </c>
      <c r="AR440" s="634">
        <f t="shared" si="1142"/>
        <v>0</v>
      </c>
      <c r="AS440" s="637">
        <f t="shared" si="1128"/>
        <v>1</v>
      </c>
      <c r="AT440" s="638" t="str">
        <f t="shared" si="1129"/>
        <v>F</v>
      </c>
      <c r="AU440" s="634">
        <f t="shared" si="1143"/>
        <v>0</v>
      </c>
      <c r="AV440" s="634">
        <f t="shared" si="1151"/>
        <v>0</v>
      </c>
      <c r="AW440" s="634"/>
      <c r="AX440" s="639" t="str">
        <f t="shared" si="1144"/>
        <v>60Yes</v>
      </c>
      <c r="AY440" s="639" t="str">
        <f t="shared" si="1145"/>
        <v>60No</v>
      </c>
      <c r="AZ440" s="639" t="str">
        <f t="shared" si="1146"/>
        <v>60No</v>
      </c>
      <c r="BA440" s="634" t="str">
        <f t="shared" si="1147"/>
        <v>60X</v>
      </c>
      <c r="BB440" s="634" t="str">
        <f t="shared" si="1148"/>
        <v>60</v>
      </c>
      <c r="BC440" s="634" t="str">
        <f t="shared" si="1149"/>
        <v>60</v>
      </c>
      <c r="BD440" s="640" t="str">
        <f t="shared" si="1113"/>
        <v xml:space="preserve"> </v>
      </c>
      <c r="BE440" s="640" t="str">
        <f t="shared" si="1114"/>
        <v xml:space="preserve"> </v>
      </c>
      <c r="BF440" s="640" t="str">
        <f t="shared" si="1115"/>
        <v xml:space="preserve"> </v>
      </c>
      <c r="BG440" s="640" t="str">
        <f t="shared" si="1116"/>
        <v xml:space="preserve"> </v>
      </c>
      <c r="BH440" s="640" t="str">
        <f t="shared" si="1117"/>
        <v xml:space="preserve"> </v>
      </c>
      <c r="BI440" s="677" t="str">
        <f t="shared" si="1118"/>
        <v xml:space="preserve"> </v>
      </c>
      <c r="BJ440" s="640" t="str">
        <f t="shared" si="1119"/>
        <v xml:space="preserve"> </v>
      </c>
      <c r="BK440" s="305" t="str">
        <f t="shared" si="1120"/>
        <v xml:space="preserve"> </v>
      </c>
      <c r="BL440" s="523" t="str">
        <f t="shared" si="1150"/>
        <v>F</v>
      </c>
      <c r="BM440" s="640" t="str">
        <f t="shared" si="1121"/>
        <v xml:space="preserve"> </v>
      </c>
      <c r="BN440" s="640" t="str">
        <f t="shared" si="1122"/>
        <v xml:space="preserve"> </v>
      </c>
      <c r="BO440" s="640" t="str">
        <f t="shared" si="1123"/>
        <v xml:space="preserve"> </v>
      </c>
      <c r="BP440" s="640" t="str">
        <f t="shared" si="1124"/>
        <v xml:space="preserve"> </v>
      </c>
      <c r="BQ440" s="640" t="str">
        <f t="shared" si="1125"/>
        <v xml:space="preserve"> </v>
      </c>
      <c r="BR440" s="634">
        <f t="shared" si="1126"/>
        <v>0</v>
      </c>
      <c r="BS440" s="728"/>
      <c r="BT440" s="640" t="str">
        <f t="shared" si="1086"/>
        <v xml:space="preserve"> </v>
      </c>
    </row>
    <row r="441" spans="1:72" s="47" customFormat="1" ht="15" customHeight="1" x14ac:dyDescent="0.3">
      <c r="A441" s="43" t="s">
        <v>417</v>
      </c>
      <c r="B441" s="123" t="s">
        <v>416</v>
      </c>
      <c r="C441" s="134" t="str">
        <f>IF(VLOOKUP(B441,'Pivot Table'!$B$5:$G$2000,3,FALSE)=1,"Yes","No")</f>
        <v>Yes</v>
      </c>
      <c r="D441" s="170" t="str">
        <f t="shared" si="1209"/>
        <v>In Progress</v>
      </c>
      <c r="E441" s="170" t="s">
        <v>713</v>
      </c>
      <c r="F441" s="170"/>
      <c r="G441" s="106"/>
      <c r="H441" s="106" t="s">
        <v>1127</v>
      </c>
      <c r="I441" s="214">
        <v>42644</v>
      </c>
      <c r="J441" s="170"/>
      <c r="K441" s="45" t="str">
        <f t="shared" si="1130"/>
        <v>61X</v>
      </c>
      <c r="L441" s="45" t="str">
        <f t="shared" si="1131"/>
        <v>61</v>
      </c>
      <c r="M441" s="106"/>
      <c r="N441" s="252" t="s">
        <v>1539</v>
      </c>
      <c r="O441" s="135" t="str">
        <f>IF(VLOOKUP(B441,'Pivot Table'!$B$5:$G$2000,2,FALSE)=1,"Yes","No")</f>
        <v>Yes</v>
      </c>
      <c r="P441" s="177" t="str">
        <f t="shared" si="1132"/>
        <v>In Progress</v>
      </c>
      <c r="Q441" s="177" t="s">
        <v>713</v>
      </c>
      <c r="R441" s="177"/>
      <c r="S441" s="46" t="s">
        <v>1127</v>
      </c>
      <c r="T441" s="107">
        <v>42644</v>
      </c>
      <c r="U441" s="177"/>
      <c r="V441" s="135" t="str">
        <f t="shared" si="1133"/>
        <v>61X</v>
      </c>
      <c r="W441" s="150" t="str">
        <f t="shared" si="1134"/>
        <v>61</v>
      </c>
      <c r="X441" s="46"/>
      <c r="Y441" s="219" t="s">
        <v>1539</v>
      </c>
      <c r="Z441" s="136" t="str">
        <f>IF(VLOOKUP(B441,'Pivot Table'!$B$5:$G$2000,5,FALSE)=1,"Yes","No")</f>
        <v>Yes</v>
      </c>
      <c r="AA441" s="136" t="str">
        <f>IF(VLOOKUP(B441,'Pivot Table'!$B$5:$G$2000,4,FALSE)=1,"Yes","No")</f>
        <v>No</v>
      </c>
      <c r="AB441" s="181" t="str">
        <f t="shared" si="1208"/>
        <v>In Progress</v>
      </c>
      <c r="AC441" s="181" t="s">
        <v>713</v>
      </c>
      <c r="AD441" s="181"/>
      <c r="AE441" s="241" t="s">
        <v>1127</v>
      </c>
      <c r="AF441" s="362">
        <v>42644</v>
      </c>
      <c r="AG441" s="181"/>
      <c r="AH441" s="133" t="str">
        <f t="shared" si="1135"/>
        <v>61X</v>
      </c>
      <c r="AI441" s="151" t="str">
        <f t="shared" si="1136"/>
        <v>61</v>
      </c>
      <c r="AJ441" s="457"/>
      <c r="AK441" s="650" t="s">
        <v>1539</v>
      </c>
      <c r="AL441" s="634">
        <f t="shared" si="1137"/>
        <v>1</v>
      </c>
      <c r="AM441" s="634">
        <f t="shared" si="1138"/>
        <v>1</v>
      </c>
      <c r="AN441" s="635">
        <f t="shared" si="1139"/>
        <v>1</v>
      </c>
      <c r="AO441" s="636">
        <f t="shared" si="1127"/>
        <v>3</v>
      </c>
      <c r="AP441" s="634">
        <f t="shared" si="1140"/>
        <v>0</v>
      </c>
      <c r="AQ441" s="634">
        <f t="shared" si="1141"/>
        <v>0</v>
      </c>
      <c r="AR441" s="634">
        <f t="shared" si="1142"/>
        <v>0</v>
      </c>
      <c r="AS441" s="637">
        <f t="shared" si="1128"/>
        <v>0</v>
      </c>
      <c r="AT441" s="638" t="str">
        <f t="shared" si="1129"/>
        <v xml:space="preserve"> </v>
      </c>
      <c r="AU441" s="634">
        <f t="shared" si="1143"/>
        <v>1</v>
      </c>
      <c r="AV441" s="634">
        <f t="shared" si="1151"/>
        <v>1</v>
      </c>
      <c r="AW441" s="634"/>
      <c r="AX441" s="639" t="str">
        <f t="shared" si="1144"/>
        <v>61Yes</v>
      </c>
      <c r="AY441" s="639" t="str">
        <f t="shared" si="1145"/>
        <v>61Yes</v>
      </c>
      <c r="AZ441" s="639" t="str">
        <f t="shared" si="1146"/>
        <v>61Yes</v>
      </c>
      <c r="BA441" s="634" t="str">
        <f t="shared" si="1147"/>
        <v>61</v>
      </c>
      <c r="BB441" s="634" t="str">
        <f t="shared" si="1148"/>
        <v>61</v>
      </c>
      <c r="BC441" s="634" t="str">
        <f t="shared" si="1149"/>
        <v>61</v>
      </c>
      <c r="BD441" s="640" t="str">
        <f t="shared" si="1113"/>
        <v xml:space="preserve"> </v>
      </c>
      <c r="BE441" s="640" t="str">
        <f t="shared" si="1114"/>
        <v xml:space="preserve"> </v>
      </c>
      <c r="BF441" s="640" t="str">
        <f t="shared" si="1115"/>
        <v xml:space="preserve"> </v>
      </c>
      <c r="BG441" s="640" t="str">
        <f t="shared" si="1116"/>
        <v xml:space="preserve"> </v>
      </c>
      <c r="BH441" s="640" t="str">
        <f t="shared" si="1117"/>
        <v xml:space="preserve"> </v>
      </c>
      <c r="BI441" s="677" t="str">
        <f t="shared" si="1118"/>
        <v xml:space="preserve"> </v>
      </c>
      <c r="BJ441" s="640" t="str">
        <f t="shared" si="1119"/>
        <v xml:space="preserve"> </v>
      </c>
      <c r="BK441" s="305" t="str">
        <f t="shared" si="1120"/>
        <v xml:space="preserve"> </v>
      </c>
      <c r="BL441" s="523" t="str">
        <f t="shared" si="1150"/>
        <v xml:space="preserve"> </v>
      </c>
      <c r="BM441" s="640" t="str">
        <f t="shared" si="1121"/>
        <v xml:space="preserve"> </v>
      </c>
      <c r="BN441" s="640" t="str">
        <f t="shared" si="1122"/>
        <v xml:space="preserve"> </v>
      </c>
      <c r="BO441" s="640">
        <f t="shared" si="1123"/>
        <v>42644</v>
      </c>
      <c r="BP441" s="640" t="str">
        <f t="shared" si="1124"/>
        <v xml:space="preserve"> </v>
      </c>
      <c r="BQ441" s="640" t="str">
        <f t="shared" si="1125"/>
        <v xml:space="preserve"> </v>
      </c>
      <c r="BR441" s="634">
        <f t="shared" si="1126"/>
        <v>1</v>
      </c>
      <c r="BS441" s="728"/>
      <c r="BT441" s="640" t="str">
        <f t="shared" si="1086"/>
        <v xml:space="preserve"> </v>
      </c>
    </row>
    <row r="442" spans="1:72" s="47" customFormat="1" ht="15" customHeight="1" x14ac:dyDescent="0.3">
      <c r="A442" s="43" t="s">
        <v>419</v>
      </c>
      <c r="B442" s="469" t="s">
        <v>418</v>
      </c>
      <c r="C442" s="134" t="str">
        <f>IF(VLOOKUP(B442,'Pivot Table'!$B$5:$G$2000,3,FALSE)=1,"Yes","No")</f>
        <v>Yes</v>
      </c>
      <c r="D442" s="170" t="str">
        <f t="shared" si="1209"/>
        <v>Yes</v>
      </c>
      <c r="E442" s="170"/>
      <c r="F442" s="214">
        <v>40575</v>
      </c>
      <c r="G442" s="119" t="s">
        <v>1127</v>
      </c>
      <c r="H442" s="119" t="s">
        <v>1127</v>
      </c>
      <c r="I442" s="170"/>
      <c r="J442" s="170" t="s">
        <v>713</v>
      </c>
      <c r="K442" s="45" t="str">
        <f t="shared" si="1130"/>
        <v>62</v>
      </c>
      <c r="L442" s="45" t="str">
        <f t="shared" si="1131"/>
        <v>62X</v>
      </c>
      <c r="M442" s="106">
        <v>40725</v>
      </c>
      <c r="N442" s="252"/>
      <c r="O442" s="135" t="str">
        <f>IF(VLOOKUP(B442,'Pivot Table'!$B$5:$G$2000,2,FALSE)=1,"Yes","No")</f>
        <v>Yes</v>
      </c>
      <c r="P442" s="177" t="str">
        <f t="shared" si="1132"/>
        <v>Yes</v>
      </c>
      <c r="Q442" s="177"/>
      <c r="R442" s="177"/>
      <c r="S442" s="46" t="s">
        <v>1127</v>
      </c>
      <c r="T442" s="177"/>
      <c r="U442" s="177" t="s">
        <v>713</v>
      </c>
      <c r="V442" s="135" t="str">
        <f t="shared" si="1133"/>
        <v>62</v>
      </c>
      <c r="W442" s="150" t="str">
        <f t="shared" si="1134"/>
        <v>62X</v>
      </c>
      <c r="X442" s="107">
        <v>41913</v>
      </c>
      <c r="Y442" s="219"/>
      <c r="Z442" s="136" t="str">
        <f>IF(VLOOKUP(B442,'Pivot Table'!$B$5:$G$2000,5,FALSE)=1,"Yes","No")</f>
        <v>Yes</v>
      </c>
      <c r="AA442" s="136" t="str">
        <f>IF(VLOOKUP(B442,'Pivot Table'!$B$5:$G$2000,4,FALSE)=1,"Yes","No")</f>
        <v>No</v>
      </c>
      <c r="AB442" s="181" t="str">
        <f t="shared" si="1208"/>
        <v>Yes</v>
      </c>
      <c r="AC442" s="181"/>
      <c r="AD442" s="181"/>
      <c r="AE442" s="241" t="s">
        <v>1127</v>
      </c>
      <c r="AF442" s="362"/>
      <c r="AG442" s="181" t="s">
        <v>713</v>
      </c>
      <c r="AH442" s="133" t="str">
        <f t="shared" ref="AH442" si="1210">A442&amp;AC442</f>
        <v>62</v>
      </c>
      <c r="AI442" s="151" t="str">
        <f t="shared" ref="AI442" si="1211">A442&amp;AG442</f>
        <v>62X</v>
      </c>
      <c r="AJ442" s="460">
        <v>41913</v>
      </c>
      <c r="AK442" s="650"/>
      <c r="AL442" s="634">
        <f t="shared" si="1137"/>
        <v>1</v>
      </c>
      <c r="AM442" s="634">
        <f t="shared" si="1138"/>
        <v>1</v>
      </c>
      <c r="AN442" s="635">
        <f t="shared" si="1139"/>
        <v>1</v>
      </c>
      <c r="AO442" s="636">
        <f t="shared" si="1127"/>
        <v>3</v>
      </c>
      <c r="AP442" s="634">
        <f t="shared" si="1140"/>
        <v>1</v>
      </c>
      <c r="AQ442" s="634">
        <f t="shared" si="1141"/>
        <v>1</v>
      </c>
      <c r="AR442" s="634">
        <f t="shared" si="1142"/>
        <v>1</v>
      </c>
      <c r="AS442" s="637">
        <f t="shared" si="1128"/>
        <v>3</v>
      </c>
      <c r="AT442" s="638" t="str">
        <f t="shared" si="1129"/>
        <v>F</v>
      </c>
      <c r="AU442" s="634">
        <f t="shared" si="1143"/>
        <v>0</v>
      </c>
      <c r="AV442" s="634">
        <f t="shared" si="1151"/>
        <v>0</v>
      </c>
      <c r="AW442" s="634"/>
      <c r="AX442" s="639" t="str">
        <f t="shared" si="1144"/>
        <v>62Yes</v>
      </c>
      <c r="AY442" s="639" t="str">
        <f t="shared" si="1145"/>
        <v>62Yes</v>
      </c>
      <c r="AZ442" s="639" t="str">
        <f t="shared" si="1146"/>
        <v>62Yes</v>
      </c>
      <c r="BA442" s="634" t="str">
        <f t="shared" si="1147"/>
        <v>62X</v>
      </c>
      <c r="BB442" s="634" t="str">
        <f t="shared" si="1148"/>
        <v>62X</v>
      </c>
      <c r="BC442" s="634" t="str">
        <f t="shared" si="1149"/>
        <v>62X</v>
      </c>
      <c r="BD442" s="640" t="str">
        <f t="shared" si="1113"/>
        <v xml:space="preserve"> </v>
      </c>
      <c r="BE442" s="640" t="str">
        <f t="shared" si="1114"/>
        <v xml:space="preserve"> </v>
      </c>
      <c r="BF442" s="640" t="str">
        <f t="shared" si="1115"/>
        <v xml:space="preserve"> </v>
      </c>
      <c r="BG442" s="640" t="str">
        <f t="shared" si="1116"/>
        <v xml:space="preserve"> </v>
      </c>
      <c r="BH442" s="640" t="str">
        <f t="shared" si="1117"/>
        <v xml:space="preserve"> </v>
      </c>
      <c r="BI442" s="677" t="str">
        <f t="shared" si="1118"/>
        <v xml:space="preserve"> </v>
      </c>
      <c r="BJ442" s="640" t="str">
        <f t="shared" si="1119"/>
        <v xml:space="preserve"> </v>
      </c>
      <c r="BK442" s="305" t="str">
        <f t="shared" si="1120"/>
        <v xml:space="preserve"> </v>
      </c>
      <c r="BL442" s="523" t="str">
        <f t="shared" si="1150"/>
        <v>F</v>
      </c>
      <c r="BM442" s="640" t="str">
        <f t="shared" si="1121"/>
        <v xml:space="preserve"> </v>
      </c>
      <c r="BN442" s="640" t="str">
        <f t="shared" si="1122"/>
        <v xml:space="preserve"> </v>
      </c>
      <c r="BO442" s="640" t="str">
        <f t="shared" si="1123"/>
        <v xml:space="preserve"> </v>
      </c>
      <c r="BP442" s="640" t="str">
        <f t="shared" si="1124"/>
        <v xml:space="preserve"> </v>
      </c>
      <c r="BQ442" s="640" t="str">
        <f t="shared" si="1125"/>
        <v xml:space="preserve"> </v>
      </c>
      <c r="BR442" s="634">
        <f t="shared" si="1126"/>
        <v>0</v>
      </c>
      <c r="BS442" s="728"/>
      <c r="BT442" s="640" t="str">
        <f t="shared" si="1086"/>
        <v xml:space="preserve"> </v>
      </c>
    </row>
    <row r="443" spans="1:72" s="47" customFormat="1" ht="15" customHeight="1" x14ac:dyDescent="0.3">
      <c r="A443" s="43" t="s">
        <v>421</v>
      </c>
      <c r="B443" s="469" t="s">
        <v>420</v>
      </c>
      <c r="C443" s="134" t="str">
        <f>IF(VLOOKUP(B443,'Pivot Table'!$B$5:$G$2000,3,FALSE)=1,"Yes","No")</f>
        <v>Yes</v>
      </c>
      <c r="D443" s="170" t="str">
        <f t="shared" si="1209"/>
        <v>Yes</v>
      </c>
      <c r="E443" s="170"/>
      <c r="F443" s="214">
        <v>41791</v>
      </c>
      <c r="G443" s="118" t="s">
        <v>1127</v>
      </c>
      <c r="H443" s="118" t="s">
        <v>1127</v>
      </c>
      <c r="I443" s="170"/>
      <c r="J443" s="170" t="s">
        <v>713</v>
      </c>
      <c r="K443" s="45" t="str">
        <f t="shared" si="1130"/>
        <v>63</v>
      </c>
      <c r="L443" s="45" t="str">
        <f t="shared" si="1131"/>
        <v>63X</v>
      </c>
      <c r="M443" s="106">
        <v>41913</v>
      </c>
      <c r="N443" s="252"/>
      <c r="O443" s="135" t="str">
        <f>IF(VLOOKUP(B443,'Pivot Table'!$B$5:$G$2000,2,FALSE)=1,"Yes","No")</f>
        <v>Yes</v>
      </c>
      <c r="P443" s="177" t="str">
        <f t="shared" si="1132"/>
        <v>Yes</v>
      </c>
      <c r="Q443" s="177"/>
      <c r="R443" s="107">
        <v>41791</v>
      </c>
      <c r="S443" s="46" t="s">
        <v>1127</v>
      </c>
      <c r="T443" s="177"/>
      <c r="U443" s="177" t="s">
        <v>713</v>
      </c>
      <c r="V443" s="135" t="str">
        <f t="shared" si="1133"/>
        <v>63</v>
      </c>
      <c r="W443" s="150" t="str">
        <f t="shared" si="1134"/>
        <v>63X</v>
      </c>
      <c r="X443" s="107">
        <v>41913</v>
      </c>
      <c r="Y443" s="219"/>
      <c r="Z443" s="136" t="str">
        <f>IF(VLOOKUP(B443,'Pivot Table'!$B$5:$G$2000,5,FALSE)=1,"Yes","No")</f>
        <v>Yes</v>
      </c>
      <c r="AA443" s="136" t="str">
        <f>IF(VLOOKUP(B443,'Pivot Table'!$B$5:$G$2000,4,FALSE)=1,"Yes","No")</f>
        <v>No</v>
      </c>
      <c r="AB443" s="181" t="str">
        <f t="shared" si="1208"/>
        <v>Yes</v>
      </c>
      <c r="AC443" s="181"/>
      <c r="AD443" s="185"/>
      <c r="AE443" s="241" t="s">
        <v>1127</v>
      </c>
      <c r="AF443" s="127"/>
      <c r="AG443" s="181" t="s">
        <v>713</v>
      </c>
      <c r="AH443" s="133" t="str">
        <f t="shared" ref="AH443" si="1212">A443&amp;AC443</f>
        <v>63</v>
      </c>
      <c r="AI443" s="151" t="str">
        <f t="shared" ref="AI443" si="1213">A443&amp;AG443</f>
        <v>63X</v>
      </c>
      <c r="AJ443" s="460">
        <v>41913</v>
      </c>
      <c r="AK443" s="650" t="s">
        <v>1667</v>
      </c>
      <c r="AL443" s="634">
        <f t="shared" si="1137"/>
        <v>1</v>
      </c>
      <c r="AM443" s="634">
        <f t="shared" si="1138"/>
        <v>1</v>
      </c>
      <c r="AN443" s="635">
        <f t="shared" si="1139"/>
        <v>1</v>
      </c>
      <c r="AO443" s="636">
        <f t="shared" si="1127"/>
        <v>3</v>
      </c>
      <c r="AP443" s="634">
        <f t="shared" si="1140"/>
        <v>1</v>
      </c>
      <c r="AQ443" s="634">
        <f t="shared" si="1141"/>
        <v>1</v>
      </c>
      <c r="AR443" s="634">
        <f t="shared" si="1142"/>
        <v>1</v>
      </c>
      <c r="AS443" s="637">
        <f t="shared" si="1128"/>
        <v>3</v>
      </c>
      <c r="AT443" s="638" t="str">
        <f t="shared" si="1129"/>
        <v>F</v>
      </c>
      <c r="AU443" s="634">
        <f t="shared" si="1143"/>
        <v>0</v>
      </c>
      <c r="AV443" s="634">
        <f t="shared" si="1151"/>
        <v>0</v>
      </c>
      <c r="AW443" s="634"/>
      <c r="AX443" s="639" t="str">
        <f t="shared" si="1144"/>
        <v>63Yes</v>
      </c>
      <c r="AY443" s="639" t="str">
        <f t="shared" si="1145"/>
        <v>63Yes</v>
      </c>
      <c r="AZ443" s="639" t="str">
        <f t="shared" si="1146"/>
        <v>63Yes</v>
      </c>
      <c r="BA443" s="634" t="str">
        <f t="shared" si="1147"/>
        <v>63X</v>
      </c>
      <c r="BB443" s="634" t="str">
        <f t="shared" si="1148"/>
        <v>63X</v>
      </c>
      <c r="BC443" s="634" t="str">
        <f t="shared" si="1149"/>
        <v>63X</v>
      </c>
      <c r="BD443" s="640" t="str">
        <f t="shared" si="1113"/>
        <v xml:space="preserve"> </v>
      </c>
      <c r="BE443" s="640" t="str">
        <f t="shared" si="1114"/>
        <v xml:space="preserve"> </v>
      </c>
      <c r="BF443" s="640" t="str">
        <f t="shared" si="1115"/>
        <v xml:space="preserve"> </v>
      </c>
      <c r="BG443" s="640" t="str">
        <f t="shared" si="1116"/>
        <v xml:space="preserve"> </v>
      </c>
      <c r="BH443" s="640" t="str">
        <f t="shared" si="1117"/>
        <v xml:space="preserve"> </v>
      </c>
      <c r="BI443" s="677" t="str">
        <f t="shared" si="1118"/>
        <v xml:space="preserve"> </v>
      </c>
      <c r="BJ443" s="640" t="str">
        <f t="shared" si="1119"/>
        <v xml:space="preserve"> </v>
      </c>
      <c r="BK443" s="305" t="str">
        <f t="shared" si="1120"/>
        <v xml:space="preserve"> </v>
      </c>
      <c r="BL443" s="523" t="str">
        <f t="shared" si="1150"/>
        <v>F</v>
      </c>
      <c r="BM443" s="640" t="str">
        <f t="shared" si="1121"/>
        <v xml:space="preserve"> </v>
      </c>
      <c r="BN443" s="640" t="str">
        <f t="shared" si="1122"/>
        <v xml:space="preserve"> </v>
      </c>
      <c r="BO443" s="640" t="str">
        <f t="shared" si="1123"/>
        <v xml:space="preserve"> </v>
      </c>
      <c r="BP443" s="640" t="str">
        <f t="shared" si="1124"/>
        <v xml:space="preserve"> </v>
      </c>
      <c r="BQ443" s="640" t="str">
        <f t="shared" si="1125"/>
        <v xml:space="preserve"> </v>
      </c>
      <c r="BR443" s="634">
        <f t="shared" si="1126"/>
        <v>0</v>
      </c>
      <c r="BS443" s="728"/>
      <c r="BT443" s="640" t="str">
        <f t="shared" si="1086"/>
        <v xml:space="preserve"> </v>
      </c>
    </row>
    <row r="444" spans="1:72" s="47" customFormat="1" ht="15" customHeight="1" x14ac:dyDescent="0.3">
      <c r="A444" s="43" t="s">
        <v>423</v>
      </c>
      <c r="B444" s="123" t="s">
        <v>422</v>
      </c>
      <c r="C444" s="134" t="str">
        <f>IF(VLOOKUP(B444,'Pivot Table'!$B$5:$G$2000,3,FALSE)=1,"Yes","No")</f>
        <v>Yes</v>
      </c>
      <c r="D444" s="170" t="str">
        <f t="shared" si="1209"/>
        <v>Yes</v>
      </c>
      <c r="E444" s="170"/>
      <c r="F444" s="214">
        <v>41518</v>
      </c>
      <c r="G444" s="119" t="s">
        <v>1127</v>
      </c>
      <c r="H444" s="119" t="s">
        <v>1127</v>
      </c>
      <c r="I444" s="170"/>
      <c r="J444" s="170" t="s">
        <v>713</v>
      </c>
      <c r="K444" s="45" t="str">
        <f t="shared" si="1130"/>
        <v>65</v>
      </c>
      <c r="L444" s="45" t="str">
        <f t="shared" si="1131"/>
        <v>65X</v>
      </c>
      <c r="M444" s="106">
        <v>41579</v>
      </c>
      <c r="N444" s="252"/>
      <c r="O444" s="135" t="str">
        <f>IF(VLOOKUP(B444,'Pivot Table'!$B$5:$G$2000,2,FALSE)=1,"Yes","No")</f>
        <v>Yes</v>
      </c>
      <c r="P444" s="177" t="str">
        <f t="shared" si="1132"/>
        <v>Yes</v>
      </c>
      <c r="Q444" s="177"/>
      <c r="R444" s="107">
        <v>41487</v>
      </c>
      <c r="S444" s="107" t="s">
        <v>1127</v>
      </c>
      <c r="T444" s="177"/>
      <c r="U444" s="177" t="s">
        <v>713</v>
      </c>
      <c r="V444" s="135" t="str">
        <f t="shared" si="1133"/>
        <v>65</v>
      </c>
      <c r="W444" s="150" t="str">
        <f t="shared" si="1134"/>
        <v>65X</v>
      </c>
      <c r="X444" s="107">
        <v>41579</v>
      </c>
      <c r="Y444" s="219"/>
      <c r="Z444" s="136" t="str">
        <f>IF(VLOOKUP(B444,'Pivot Table'!$B$5:$G$2000,5,FALSE)=1,"Yes","No")</f>
        <v>Yes</v>
      </c>
      <c r="AA444" s="136" t="str">
        <f>IF(VLOOKUP(B444,'Pivot Table'!$B$5:$G$2000,4,FALSE)=1,"Yes","No")</f>
        <v>No</v>
      </c>
      <c r="AB444" s="181" t="str">
        <f t="shared" si="1208"/>
        <v>Yes</v>
      </c>
      <c r="AC444" s="181"/>
      <c r="AD444" s="181"/>
      <c r="AE444" s="241" t="s">
        <v>1127</v>
      </c>
      <c r="AF444" s="362"/>
      <c r="AG444" s="181" t="s">
        <v>713</v>
      </c>
      <c r="AH444" s="133" t="str">
        <f t="shared" si="1135"/>
        <v>65</v>
      </c>
      <c r="AI444" s="151" t="str">
        <f t="shared" si="1136"/>
        <v>65X</v>
      </c>
      <c r="AJ444" s="362">
        <v>41974</v>
      </c>
      <c r="AK444" s="650"/>
      <c r="AL444" s="634">
        <f t="shared" si="1137"/>
        <v>1</v>
      </c>
      <c r="AM444" s="634">
        <f t="shared" si="1138"/>
        <v>1</v>
      </c>
      <c r="AN444" s="635">
        <f t="shared" si="1139"/>
        <v>1</v>
      </c>
      <c r="AO444" s="636">
        <f t="shared" si="1127"/>
        <v>3</v>
      </c>
      <c r="AP444" s="634">
        <f t="shared" si="1140"/>
        <v>1</v>
      </c>
      <c r="AQ444" s="634">
        <f t="shared" si="1141"/>
        <v>1</v>
      </c>
      <c r="AR444" s="634">
        <f t="shared" si="1142"/>
        <v>1</v>
      </c>
      <c r="AS444" s="637">
        <f t="shared" si="1128"/>
        <v>3</v>
      </c>
      <c r="AT444" s="638" t="str">
        <f t="shared" si="1129"/>
        <v>F</v>
      </c>
      <c r="AU444" s="634">
        <f t="shared" si="1143"/>
        <v>0</v>
      </c>
      <c r="AV444" s="634">
        <f t="shared" si="1151"/>
        <v>0</v>
      </c>
      <c r="AW444" s="634"/>
      <c r="AX444" s="639" t="str">
        <f t="shared" si="1144"/>
        <v>65Yes</v>
      </c>
      <c r="AY444" s="639" t="str">
        <f t="shared" si="1145"/>
        <v>65Yes</v>
      </c>
      <c r="AZ444" s="639" t="str">
        <f t="shared" si="1146"/>
        <v>65Yes</v>
      </c>
      <c r="BA444" s="634" t="str">
        <f t="shared" si="1147"/>
        <v>65X</v>
      </c>
      <c r="BB444" s="634" t="str">
        <f t="shared" si="1148"/>
        <v>65X</v>
      </c>
      <c r="BC444" s="634" t="str">
        <f t="shared" si="1149"/>
        <v>65X</v>
      </c>
      <c r="BD444" s="640" t="str">
        <f t="shared" si="1113"/>
        <v xml:space="preserve"> </v>
      </c>
      <c r="BE444" s="640" t="str">
        <f t="shared" si="1114"/>
        <v xml:space="preserve"> </v>
      </c>
      <c r="BF444" s="640" t="str">
        <f t="shared" si="1115"/>
        <v xml:space="preserve"> </v>
      </c>
      <c r="BG444" s="640" t="str">
        <f t="shared" si="1116"/>
        <v xml:space="preserve"> </v>
      </c>
      <c r="BH444" s="640" t="str">
        <f t="shared" si="1117"/>
        <v xml:space="preserve"> </v>
      </c>
      <c r="BI444" s="677" t="str">
        <f t="shared" si="1118"/>
        <v xml:space="preserve"> </v>
      </c>
      <c r="BJ444" s="640" t="str">
        <f t="shared" si="1119"/>
        <v xml:space="preserve"> </v>
      </c>
      <c r="BK444" s="305" t="str">
        <f t="shared" si="1120"/>
        <v xml:space="preserve"> </v>
      </c>
      <c r="BL444" s="523" t="str">
        <f t="shared" si="1150"/>
        <v>F</v>
      </c>
      <c r="BM444" s="640" t="str">
        <f t="shared" si="1121"/>
        <v xml:space="preserve"> </v>
      </c>
      <c r="BN444" s="640" t="str">
        <f t="shared" si="1122"/>
        <v xml:space="preserve"> </v>
      </c>
      <c r="BO444" s="640" t="str">
        <f t="shared" si="1123"/>
        <v xml:space="preserve"> </v>
      </c>
      <c r="BP444" s="640" t="str">
        <f t="shared" si="1124"/>
        <v xml:space="preserve"> </v>
      </c>
      <c r="BQ444" s="640" t="str">
        <f t="shared" si="1125"/>
        <v xml:space="preserve"> </v>
      </c>
      <c r="BR444" s="634">
        <f t="shared" si="1126"/>
        <v>0</v>
      </c>
      <c r="BS444" s="728"/>
      <c r="BT444" s="640" t="str">
        <f t="shared" si="1086"/>
        <v xml:space="preserve"> </v>
      </c>
    </row>
    <row r="445" spans="1:72" s="47" customFormat="1" ht="15" customHeight="1" x14ac:dyDescent="0.3">
      <c r="A445" s="43" t="s">
        <v>425</v>
      </c>
      <c r="B445" s="123" t="s">
        <v>424</v>
      </c>
      <c r="C445" s="134" t="str">
        <f>IF(VLOOKUP(B445,'Pivot Table'!$B$5:$G$2000,3,FALSE)=1,"Yes","No")</f>
        <v>Yes</v>
      </c>
      <c r="D445" s="170" t="str">
        <f t="shared" si="1209"/>
        <v>Yes</v>
      </c>
      <c r="E445" s="170"/>
      <c r="F445" s="214">
        <v>41456</v>
      </c>
      <c r="G445" s="118" t="s">
        <v>1127</v>
      </c>
      <c r="H445" s="118" t="s">
        <v>1127</v>
      </c>
      <c r="I445" s="214"/>
      <c r="J445" s="170" t="s">
        <v>713</v>
      </c>
      <c r="K445" s="45" t="str">
        <f t="shared" si="1130"/>
        <v>68</v>
      </c>
      <c r="L445" s="45" t="str">
        <f t="shared" si="1131"/>
        <v>68X</v>
      </c>
      <c r="M445" s="214">
        <v>41730</v>
      </c>
      <c r="N445" s="252"/>
      <c r="O445" s="135" t="str">
        <f>IF(VLOOKUP(B445,'Pivot Table'!$B$5:$G$2000,2,FALSE)=1,"Yes","No")</f>
        <v>Yes</v>
      </c>
      <c r="P445" s="177" t="str">
        <f t="shared" si="1132"/>
        <v>Yes</v>
      </c>
      <c r="Q445" s="177"/>
      <c r="R445" s="177"/>
      <c r="S445" s="46" t="s">
        <v>1127</v>
      </c>
      <c r="T445" s="107"/>
      <c r="U445" s="177" t="s">
        <v>713</v>
      </c>
      <c r="V445" s="135" t="str">
        <f t="shared" si="1133"/>
        <v>68</v>
      </c>
      <c r="W445" s="150" t="str">
        <f t="shared" si="1134"/>
        <v>68X</v>
      </c>
      <c r="X445" s="107">
        <v>41730</v>
      </c>
      <c r="Y445" s="219"/>
      <c r="Z445" s="207" t="str">
        <f>IF(VLOOKUP(B445,'Pivot Table'!$B$5:$G$2000,5,FALSE)=1,"Yes","No")</f>
        <v>Yes</v>
      </c>
      <c r="AA445" s="207" t="str">
        <f>IF(VLOOKUP(B445,'Pivot Table'!$B$5:$G$2000,4,FALSE)=1,"Yes","No")</f>
        <v>No</v>
      </c>
      <c r="AB445" s="185" t="str">
        <f t="shared" si="1208"/>
        <v>Yes</v>
      </c>
      <c r="AC445" s="185"/>
      <c r="AD445" s="185"/>
      <c r="AE445" s="242" t="s">
        <v>1127</v>
      </c>
      <c r="AF445" s="273"/>
      <c r="AG445" s="181" t="s">
        <v>713</v>
      </c>
      <c r="AH445" s="208" t="str">
        <f t="shared" si="1135"/>
        <v>68</v>
      </c>
      <c r="AI445" s="209" t="str">
        <f t="shared" si="1136"/>
        <v>68X</v>
      </c>
      <c r="AJ445" s="460">
        <v>41730</v>
      </c>
      <c r="AK445" s="652" t="s">
        <v>1131</v>
      </c>
      <c r="AL445" s="634">
        <f t="shared" si="1137"/>
        <v>1</v>
      </c>
      <c r="AM445" s="634">
        <f t="shared" si="1138"/>
        <v>1</v>
      </c>
      <c r="AN445" s="635">
        <f t="shared" si="1139"/>
        <v>1</v>
      </c>
      <c r="AO445" s="636">
        <f t="shared" si="1127"/>
        <v>3</v>
      </c>
      <c r="AP445" s="634">
        <f t="shared" si="1140"/>
        <v>1</v>
      </c>
      <c r="AQ445" s="634">
        <f t="shared" si="1141"/>
        <v>1</v>
      </c>
      <c r="AR445" s="634">
        <f t="shared" si="1142"/>
        <v>1</v>
      </c>
      <c r="AS445" s="637">
        <f t="shared" si="1128"/>
        <v>3</v>
      </c>
      <c r="AT445" s="638" t="str">
        <f t="shared" si="1129"/>
        <v>F</v>
      </c>
      <c r="AU445" s="634">
        <f t="shared" si="1143"/>
        <v>0</v>
      </c>
      <c r="AV445" s="634">
        <f t="shared" si="1151"/>
        <v>0</v>
      </c>
      <c r="AW445" s="675" t="s">
        <v>1127</v>
      </c>
      <c r="AX445" s="639" t="str">
        <f t="shared" si="1144"/>
        <v>68Yes</v>
      </c>
      <c r="AY445" s="639" t="str">
        <f t="shared" si="1145"/>
        <v>68Yes</v>
      </c>
      <c r="AZ445" s="639" t="str">
        <f t="shared" si="1146"/>
        <v>68Yes</v>
      </c>
      <c r="BA445" s="634" t="str">
        <f t="shared" si="1147"/>
        <v>68X</v>
      </c>
      <c r="BB445" s="634" t="str">
        <f t="shared" si="1148"/>
        <v>68X</v>
      </c>
      <c r="BC445" s="634" t="str">
        <f t="shared" si="1149"/>
        <v>68X</v>
      </c>
      <c r="BD445" s="640" t="str">
        <f t="shared" si="1113"/>
        <v xml:space="preserve"> </v>
      </c>
      <c r="BE445" s="640" t="str">
        <f t="shared" si="1114"/>
        <v xml:space="preserve"> </v>
      </c>
      <c r="BF445" s="640" t="str">
        <f t="shared" si="1115"/>
        <v xml:space="preserve"> </v>
      </c>
      <c r="BG445" s="640" t="str">
        <f t="shared" si="1116"/>
        <v xml:space="preserve"> </v>
      </c>
      <c r="BH445" s="640" t="str">
        <f t="shared" si="1117"/>
        <v xml:space="preserve"> </v>
      </c>
      <c r="BI445" s="677" t="str">
        <f t="shared" si="1118"/>
        <v xml:space="preserve"> </v>
      </c>
      <c r="BJ445" s="640" t="str">
        <f t="shared" si="1119"/>
        <v xml:space="preserve"> </v>
      </c>
      <c r="BK445" s="305" t="str">
        <f t="shared" si="1120"/>
        <v xml:space="preserve"> </v>
      </c>
      <c r="BL445" s="523" t="str">
        <f t="shared" si="1150"/>
        <v>F</v>
      </c>
      <c r="BM445" s="640" t="str">
        <f t="shared" si="1121"/>
        <v xml:space="preserve"> </v>
      </c>
      <c r="BN445" s="640" t="str">
        <f t="shared" si="1122"/>
        <v xml:space="preserve"> </v>
      </c>
      <c r="BO445" s="640" t="str">
        <f t="shared" si="1123"/>
        <v xml:space="preserve"> </v>
      </c>
      <c r="BP445" s="640" t="str">
        <f t="shared" si="1124"/>
        <v xml:space="preserve"> </v>
      </c>
      <c r="BQ445" s="640" t="str">
        <f t="shared" si="1125"/>
        <v xml:space="preserve"> </v>
      </c>
      <c r="BR445" s="634">
        <f t="shared" si="1126"/>
        <v>0</v>
      </c>
      <c r="BS445" s="728"/>
      <c r="BT445" s="640" t="str">
        <f t="shared" si="1086"/>
        <v xml:space="preserve"> </v>
      </c>
    </row>
    <row r="446" spans="1:72" s="47" customFormat="1" ht="15" customHeight="1" x14ac:dyDescent="0.3">
      <c r="A446" s="43" t="s">
        <v>425</v>
      </c>
      <c r="B446" s="43" t="s">
        <v>426</v>
      </c>
      <c r="C446" s="134" t="str">
        <f>IF(VLOOKUP(B446,'Pivot Table'!$B$5:$G$2000,3,FALSE)=1,"Yes","No")</f>
        <v>Yes</v>
      </c>
      <c r="D446" s="170" t="str">
        <f t="shared" si="1209"/>
        <v>Yes</v>
      </c>
      <c r="E446" s="170"/>
      <c r="F446" s="214">
        <v>41183</v>
      </c>
      <c r="G446" s="119" t="s">
        <v>1127</v>
      </c>
      <c r="H446" s="119" t="s">
        <v>1127</v>
      </c>
      <c r="I446" s="170"/>
      <c r="J446" s="170" t="s">
        <v>713</v>
      </c>
      <c r="K446" s="45" t="str">
        <f t="shared" si="1130"/>
        <v>68</v>
      </c>
      <c r="L446" s="45" t="str">
        <f t="shared" si="1131"/>
        <v>68X</v>
      </c>
      <c r="M446" s="106">
        <v>41334</v>
      </c>
      <c r="N446" s="252"/>
      <c r="O446" s="189" t="str">
        <f>IF(VLOOKUP(B446,'Pivot Table'!$B$5:$G$2000,2,FALSE)=1,"Yes","No")</f>
        <v>No</v>
      </c>
      <c r="P446" s="190" t="str">
        <f t="shared" si="1132"/>
        <v xml:space="preserve"> </v>
      </c>
      <c r="Q446" s="190"/>
      <c r="R446" s="190"/>
      <c r="S446" s="191"/>
      <c r="T446" s="190"/>
      <c r="U446" s="190"/>
      <c r="V446" s="189" t="str">
        <f t="shared" si="1133"/>
        <v>68</v>
      </c>
      <c r="W446" s="196" t="str">
        <f t="shared" si="1134"/>
        <v>68</v>
      </c>
      <c r="X446" s="191"/>
      <c r="Y446" s="404"/>
      <c r="Z446" s="192" t="str">
        <f>IF(VLOOKUP(B446,'Pivot Table'!$B$5:$G$2000,5,FALSE)=1,"Yes","No")</f>
        <v>No</v>
      </c>
      <c r="AA446" s="192" t="str">
        <f>IF(VLOOKUP(B446,'Pivot Table'!$B$5:$G$2000,4,FALSE)=1,"Yes","No")</f>
        <v>No</v>
      </c>
      <c r="AB446" s="190" t="str">
        <f t="shared" si="1208"/>
        <v xml:space="preserve"> </v>
      </c>
      <c r="AC446" s="190"/>
      <c r="AD446" s="190"/>
      <c r="AE446" s="191"/>
      <c r="AF446" s="190"/>
      <c r="AG446" s="190"/>
      <c r="AH446" s="133" t="str">
        <f t="shared" si="1135"/>
        <v>68</v>
      </c>
      <c r="AI446" s="151" t="str">
        <f t="shared" si="1136"/>
        <v>68</v>
      </c>
      <c r="AJ446" s="456"/>
      <c r="AK446" s="651"/>
      <c r="AL446" s="634">
        <f t="shared" si="1137"/>
        <v>1</v>
      </c>
      <c r="AM446" s="634">
        <f t="shared" si="1138"/>
        <v>0</v>
      </c>
      <c r="AN446" s="635">
        <f t="shared" si="1139"/>
        <v>0</v>
      </c>
      <c r="AO446" s="636">
        <f t="shared" si="1127"/>
        <v>1</v>
      </c>
      <c r="AP446" s="634">
        <f t="shared" si="1140"/>
        <v>1</v>
      </c>
      <c r="AQ446" s="634">
        <f t="shared" si="1141"/>
        <v>0</v>
      </c>
      <c r="AR446" s="634">
        <f t="shared" si="1142"/>
        <v>0</v>
      </c>
      <c r="AS446" s="637">
        <f t="shared" si="1128"/>
        <v>1</v>
      </c>
      <c r="AT446" s="638" t="str">
        <f t="shared" si="1129"/>
        <v>F</v>
      </c>
      <c r="AU446" s="634">
        <f t="shared" si="1143"/>
        <v>0</v>
      </c>
      <c r="AV446" s="634">
        <f t="shared" si="1151"/>
        <v>0</v>
      </c>
      <c r="AW446" s="675" t="s">
        <v>1127</v>
      </c>
      <c r="AX446" s="639" t="str">
        <f t="shared" si="1144"/>
        <v>68Yes</v>
      </c>
      <c r="AY446" s="639" t="str">
        <f t="shared" si="1145"/>
        <v>68No</v>
      </c>
      <c r="AZ446" s="639" t="str">
        <f t="shared" si="1146"/>
        <v>68No</v>
      </c>
      <c r="BA446" s="634" t="str">
        <f t="shared" si="1147"/>
        <v>68X</v>
      </c>
      <c r="BB446" s="634" t="str">
        <f t="shared" si="1148"/>
        <v>68</v>
      </c>
      <c r="BC446" s="634" t="str">
        <f t="shared" si="1149"/>
        <v>68</v>
      </c>
      <c r="BD446" s="640" t="str">
        <f t="shared" si="1113"/>
        <v xml:space="preserve"> </v>
      </c>
      <c r="BE446" s="640" t="str">
        <f t="shared" si="1114"/>
        <v xml:space="preserve"> </v>
      </c>
      <c r="BF446" s="640" t="str">
        <f t="shared" si="1115"/>
        <v xml:space="preserve"> </v>
      </c>
      <c r="BG446" s="640" t="str">
        <f t="shared" si="1116"/>
        <v xml:space="preserve"> </v>
      </c>
      <c r="BH446" s="640" t="str">
        <f t="shared" si="1117"/>
        <v xml:space="preserve"> </v>
      </c>
      <c r="BI446" s="677" t="str">
        <f t="shared" si="1118"/>
        <v xml:space="preserve"> </v>
      </c>
      <c r="BJ446" s="640" t="str">
        <f t="shared" si="1119"/>
        <v xml:space="preserve"> </v>
      </c>
      <c r="BK446" s="305" t="str">
        <f t="shared" si="1120"/>
        <v xml:space="preserve"> </v>
      </c>
      <c r="BL446" s="523" t="str">
        <f t="shared" si="1150"/>
        <v>F</v>
      </c>
      <c r="BM446" s="640" t="str">
        <f t="shared" si="1121"/>
        <v xml:space="preserve"> </v>
      </c>
      <c r="BN446" s="640" t="str">
        <f t="shared" si="1122"/>
        <v xml:space="preserve"> </v>
      </c>
      <c r="BO446" s="640" t="str">
        <f t="shared" si="1123"/>
        <v xml:space="preserve"> </v>
      </c>
      <c r="BP446" s="640" t="str">
        <f t="shared" si="1124"/>
        <v xml:space="preserve"> </v>
      </c>
      <c r="BQ446" s="640" t="str">
        <f t="shared" si="1125"/>
        <v xml:space="preserve"> </v>
      </c>
      <c r="BR446" s="634">
        <f t="shared" si="1126"/>
        <v>0</v>
      </c>
      <c r="BS446" s="728"/>
      <c r="BT446" s="640" t="str">
        <f t="shared" si="1086"/>
        <v xml:space="preserve"> </v>
      </c>
    </row>
    <row r="447" spans="1:72" s="47" customFormat="1" ht="15" customHeight="1" x14ac:dyDescent="0.3">
      <c r="A447" s="43" t="s">
        <v>425</v>
      </c>
      <c r="B447" s="123" t="s">
        <v>427</v>
      </c>
      <c r="C447" s="134" t="str">
        <f>IF(VLOOKUP(B447,'Pivot Table'!$B$5:$G$2000,3,FALSE)=1,"Yes","No")</f>
        <v>Yes</v>
      </c>
      <c r="D447" s="170" t="str">
        <f t="shared" si="1209"/>
        <v>Yes</v>
      </c>
      <c r="E447" s="170"/>
      <c r="F447" s="214">
        <v>41456</v>
      </c>
      <c r="G447" s="118" t="s">
        <v>1127</v>
      </c>
      <c r="H447" s="118" t="s">
        <v>1127</v>
      </c>
      <c r="I447" s="214"/>
      <c r="J447" s="170" t="s">
        <v>713</v>
      </c>
      <c r="K447" s="45" t="str">
        <f t="shared" si="1130"/>
        <v>68</v>
      </c>
      <c r="L447" s="45" t="str">
        <f t="shared" si="1131"/>
        <v>68X</v>
      </c>
      <c r="M447" s="214">
        <v>41730</v>
      </c>
      <c r="N447" s="252"/>
      <c r="O447" s="135" t="str">
        <f>IF(VLOOKUP(B447,'Pivot Table'!$B$5:$G$2000,2,FALSE)=1,"Yes","No")</f>
        <v>Yes</v>
      </c>
      <c r="P447" s="177" t="str">
        <f t="shared" si="1132"/>
        <v>Yes</v>
      </c>
      <c r="Q447" s="177"/>
      <c r="R447" s="107">
        <v>41456</v>
      </c>
      <c r="S447" s="46" t="s">
        <v>1127</v>
      </c>
      <c r="T447" s="107"/>
      <c r="U447" s="177" t="s">
        <v>713</v>
      </c>
      <c r="V447" s="135" t="str">
        <f t="shared" si="1133"/>
        <v>68</v>
      </c>
      <c r="W447" s="150" t="str">
        <f t="shared" si="1134"/>
        <v>68X</v>
      </c>
      <c r="X447" s="107">
        <v>41730</v>
      </c>
      <c r="Y447" s="219"/>
      <c r="Z447" s="192" t="str">
        <f>IF(VLOOKUP(B447,'Pivot Table'!$B$5:$G$2000,5,FALSE)=1,"Yes","No")</f>
        <v>No</v>
      </c>
      <c r="AA447" s="192" t="str">
        <f>IF(VLOOKUP(B447,'Pivot Table'!$B$5:$G$2000,4,FALSE)=1,"Yes","No")</f>
        <v>No</v>
      </c>
      <c r="AB447" s="190" t="str">
        <f t="shared" si="1208"/>
        <v xml:space="preserve"> </v>
      </c>
      <c r="AC447" s="190"/>
      <c r="AD447" s="190"/>
      <c r="AE447" s="191"/>
      <c r="AF447" s="190"/>
      <c r="AG447" s="190"/>
      <c r="AH447" s="133" t="str">
        <f t="shared" si="1135"/>
        <v>68</v>
      </c>
      <c r="AI447" s="151" t="str">
        <f t="shared" si="1136"/>
        <v>68</v>
      </c>
      <c r="AJ447" s="456"/>
      <c r="AK447" s="651"/>
      <c r="AL447" s="634">
        <f t="shared" si="1137"/>
        <v>1</v>
      </c>
      <c r="AM447" s="634">
        <f t="shared" si="1138"/>
        <v>1</v>
      </c>
      <c r="AN447" s="635">
        <f t="shared" si="1139"/>
        <v>0</v>
      </c>
      <c r="AO447" s="636">
        <f t="shared" si="1127"/>
        <v>2</v>
      </c>
      <c r="AP447" s="634">
        <f t="shared" si="1140"/>
        <v>1</v>
      </c>
      <c r="AQ447" s="634">
        <f t="shared" si="1141"/>
        <v>1</v>
      </c>
      <c r="AR447" s="634">
        <f t="shared" si="1142"/>
        <v>0</v>
      </c>
      <c r="AS447" s="637">
        <f t="shared" si="1128"/>
        <v>2</v>
      </c>
      <c r="AT447" s="638" t="str">
        <f t="shared" si="1129"/>
        <v>F</v>
      </c>
      <c r="AU447" s="634">
        <f t="shared" si="1143"/>
        <v>0</v>
      </c>
      <c r="AV447" s="634">
        <f t="shared" si="1151"/>
        <v>0</v>
      </c>
      <c r="AW447" s="634" t="s">
        <v>1127</v>
      </c>
      <c r="AX447" s="639" t="str">
        <f t="shared" si="1144"/>
        <v>68Yes</v>
      </c>
      <c r="AY447" s="639" t="str">
        <f t="shared" si="1145"/>
        <v>68Yes</v>
      </c>
      <c r="AZ447" s="639" t="str">
        <f t="shared" si="1146"/>
        <v>68No</v>
      </c>
      <c r="BA447" s="634" t="str">
        <f t="shared" si="1147"/>
        <v>68X</v>
      </c>
      <c r="BB447" s="634" t="str">
        <f t="shared" si="1148"/>
        <v>68X</v>
      </c>
      <c r="BC447" s="634" t="str">
        <f t="shared" si="1149"/>
        <v>68</v>
      </c>
      <c r="BD447" s="640" t="str">
        <f t="shared" si="1113"/>
        <v xml:space="preserve"> </v>
      </c>
      <c r="BE447" s="640" t="str">
        <f t="shared" si="1114"/>
        <v xml:space="preserve"> </v>
      </c>
      <c r="BF447" s="640" t="str">
        <f t="shared" si="1115"/>
        <v xml:space="preserve"> </v>
      </c>
      <c r="BG447" s="640" t="str">
        <f t="shared" si="1116"/>
        <v xml:space="preserve"> </v>
      </c>
      <c r="BH447" s="640" t="str">
        <f t="shared" si="1117"/>
        <v xml:space="preserve"> </v>
      </c>
      <c r="BI447" s="677" t="str">
        <f t="shared" si="1118"/>
        <v xml:space="preserve"> </v>
      </c>
      <c r="BJ447" s="640" t="str">
        <f t="shared" si="1119"/>
        <v xml:space="preserve"> </v>
      </c>
      <c r="BK447" s="305" t="str">
        <f t="shared" si="1120"/>
        <v xml:space="preserve"> </v>
      </c>
      <c r="BL447" s="523" t="str">
        <f t="shared" si="1150"/>
        <v>F</v>
      </c>
      <c r="BM447" s="640" t="str">
        <f t="shared" si="1121"/>
        <v xml:space="preserve"> </v>
      </c>
      <c r="BN447" s="640" t="str">
        <f t="shared" si="1122"/>
        <v xml:space="preserve"> </v>
      </c>
      <c r="BO447" s="640" t="str">
        <f t="shared" si="1123"/>
        <v xml:space="preserve"> </v>
      </c>
      <c r="BP447" s="640" t="str">
        <f t="shared" si="1124"/>
        <v xml:space="preserve"> </v>
      </c>
      <c r="BQ447" s="640" t="str">
        <f t="shared" si="1125"/>
        <v xml:space="preserve"> </v>
      </c>
      <c r="BR447" s="634">
        <f t="shared" si="1126"/>
        <v>0</v>
      </c>
      <c r="BS447" s="728"/>
      <c r="BT447" s="640" t="str">
        <f t="shared" si="1086"/>
        <v xml:space="preserve"> </v>
      </c>
    </row>
    <row r="448" spans="1:72" s="47" customFormat="1" ht="15" customHeight="1" x14ac:dyDescent="0.3">
      <c r="A448" s="43" t="s">
        <v>425</v>
      </c>
      <c r="B448" s="43" t="s">
        <v>428</v>
      </c>
      <c r="C448" s="134" t="str">
        <f>IF(VLOOKUP(B448,'Pivot Table'!$B$5:$G$2000,3,FALSE)=1,"Yes","No")</f>
        <v>Yes</v>
      </c>
      <c r="D448" s="170" t="str">
        <f t="shared" si="1209"/>
        <v>Yes</v>
      </c>
      <c r="E448" s="170"/>
      <c r="F448" s="214">
        <v>41334</v>
      </c>
      <c r="G448" s="119" t="s">
        <v>1127</v>
      </c>
      <c r="H448" s="119" t="s">
        <v>1127</v>
      </c>
      <c r="I448" s="170"/>
      <c r="J448" s="170" t="s">
        <v>713</v>
      </c>
      <c r="K448" s="45" t="str">
        <f t="shared" si="1130"/>
        <v>68</v>
      </c>
      <c r="L448" s="45" t="str">
        <f t="shared" si="1131"/>
        <v>68X</v>
      </c>
      <c r="M448" s="106">
        <v>41487</v>
      </c>
      <c r="N448" s="252"/>
      <c r="O448" s="135" t="str">
        <f>IF(VLOOKUP(B448,'Pivot Table'!$B$5:$G$2000,2,FALSE)=1,"Yes","No")</f>
        <v>Yes</v>
      </c>
      <c r="P448" s="177" t="str">
        <f t="shared" si="1132"/>
        <v>Yes</v>
      </c>
      <c r="Q448" s="177"/>
      <c r="R448" s="107">
        <v>41334</v>
      </c>
      <c r="S448" s="107" t="s">
        <v>1127</v>
      </c>
      <c r="T448" s="177"/>
      <c r="U448" s="177" t="s">
        <v>713</v>
      </c>
      <c r="V448" s="135" t="str">
        <f t="shared" si="1133"/>
        <v>68</v>
      </c>
      <c r="W448" s="150" t="str">
        <f t="shared" si="1134"/>
        <v>68X</v>
      </c>
      <c r="X448" s="107">
        <v>41487</v>
      </c>
      <c r="Y448" s="219"/>
      <c r="Z448" s="192" t="str">
        <f>IF(VLOOKUP(B448,'Pivot Table'!$B$5:$G$2000,5,FALSE)=1,"Yes","No")</f>
        <v>No</v>
      </c>
      <c r="AA448" s="192" t="str">
        <f>IF(VLOOKUP(B448,'Pivot Table'!$B$5:$G$2000,4,FALSE)=1,"Yes","No")</f>
        <v>No</v>
      </c>
      <c r="AB448" s="190" t="str">
        <f t="shared" si="1208"/>
        <v xml:space="preserve"> </v>
      </c>
      <c r="AC448" s="190"/>
      <c r="AD448" s="190"/>
      <c r="AE448" s="191"/>
      <c r="AF448" s="190"/>
      <c r="AG448" s="190"/>
      <c r="AH448" s="133" t="str">
        <f t="shared" si="1135"/>
        <v>68</v>
      </c>
      <c r="AI448" s="151" t="str">
        <f t="shared" si="1136"/>
        <v>68</v>
      </c>
      <c r="AJ448" s="456"/>
      <c r="AK448" s="651"/>
      <c r="AL448" s="634">
        <f t="shared" si="1137"/>
        <v>1</v>
      </c>
      <c r="AM448" s="634">
        <f t="shared" si="1138"/>
        <v>1</v>
      </c>
      <c r="AN448" s="635">
        <f t="shared" si="1139"/>
        <v>0</v>
      </c>
      <c r="AO448" s="636">
        <f t="shared" si="1127"/>
        <v>2</v>
      </c>
      <c r="AP448" s="634">
        <f t="shared" si="1140"/>
        <v>1</v>
      </c>
      <c r="AQ448" s="634">
        <f t="shared" si="1141"/>
        <v>1</v>
      </c>
      <c r="AR448" s="634">
        <f t="shared" si="1142"/>
        <v>0</v>
      </c>
      <c r="AS448" s="637">
        <f t="shared" si="1128"/>
        <v>2</v>
      </c>
      <c r="AT448" s="638" t="str">
        <f t="shared" si="1129"/>
        <v>F</v>
      </c>
      <c r="AU448" s="634">
        <f t="shared" si="1143"/>
        <v>0</v>
      </c>
      <c r="AV448" s="634">
        <f t="shared" si="1151"/>
        <v>0</v>
      </c>
      <c r="AW448" s="634" t="s">
        <v>1127</v>
      </c>
      <c r="AX448" s="639" t="str">
        <f t="shared" si="1144"/>
        <v>68Yes</v>
      </c>
      <c r="AY448" s="639" t="str">
        <f t="shared" si="1145"/>
        <v>68Yes</v>
      </c>
      <c r="AZ448" s="639" t="str">
        <f t="shared" si="1146"/>
        <v>68No</v>
      </c>
      <c r="BA448" s="634" t="str">
        <f t="shared" si="1147"/>
        <v>68X</v>
      </c>
      <c r="BB448" s="634" t="str">
        <f t="shared" si="1148"/>
        <v>68X</v>
      </c>
      <c r="BC448" s="634" t="str">
        <f t="shared" si="1149"/>
        <v>68</v>
      </c>
      <c r="BD448" s="640" t="str">
        <f t="shared" si="1113"/>
        <v xml:space="preserve"> </v>
      </c>
      <c r="BE448" s="640" t="str">
        <f t="shared" si="1114"/>
        <v xml:space="preserve"> </v>
      </c>
      <c r="BF448" s="640" t="str">
        <f t="shared" si="1115"/>
        <v xml:space="preserve"> </v>
      </c>
      <c r="BG448" s="640" t="str">
        <f t="shared" si="1116"/>
        <v xml:space="preserve"> </v>
      </c>
      <c r="BH448" s="640" t="str">
        <f t="shared" si="1117"/>
        <v xml:space="preserve"> </v>
      </c>
      <c r="BI448" s="677" t="str">
        <f t="shared" si="1118"/>
        <v xml:space="preserve"> </v>
      </c>
      <c r="BJ448" s="640" t="str">
        <f t="shared" si="1119"/>
        <v xml:space="preserve"> </v>
      </c>
      <c r="BK448" s="305" t="str">
        <f t="shared" si="1120"/>
        <v xml:space="preserve"> </v>
      </c>
      <c r="BL448" s="523" t="str">
        <f t="shared" si="1150"/>
        <v>F</v>
      </c>
      <c r="BM448" s="640" t="str">
        <f t="shared" si="1121"/>
        <v xml:space="preserve"> </v>
      </c>
      <c r="BN448" s="640" t="str">
        <f t="shared" si="1122"/>
        <v xml:space="preserve"> </v>
      </c>
      <c r="BO448" s="640" t="str">
        <f t="shared" si="1123"/>
        <v xml:space="preserve"> </v>
      </c>
      <c r="BP448" s="640" t="str">
        <f t="shared" si="1124"/>
        <v xml:space="preserve"> </v>
      </c>
      <c r="BQ448" s="640" t="str">
        <f t="shared" si="1125"/>
        <v xml:space="preserve"> </v>
      </c>
      <c r="BR448" s="634">
        <f t="shared" si="1126"/>
        <v>0</v>
      </c>
      <c r="BS448" s="728"/>
      <c r="BT448" s="640" t="str">
        <f t="shared" si="1086"/>
        <v xml:space="preserve"> </v>
      </c>
    </row>
    <row r="449" spans="1:72" s="47" customFormat="1" ht="15" customHeight="1" x14ac:dyDescent="0.3">
      <c r="A449" s="43" t="s">
        <v>425</v>
      </c>
      <c r="B449" s="123" t="s">
        <v>429</v>
      </c>
      <c r="C449" s="134" t="str">
        <f>IF(VLOOKUP(B449,'Pivot Table'!$B$5:$G$2000,3,FALSE)=1,"Yes","No")</f>
        <v>Yes</v>
      </c>
      <c r="D449" s="170" t="str">
        <f t="shared" si="1209"/>
        <v>Yes</v>
      </c>
      <c r="E449" s="170"/>
      <c r="F449" s="170"/>
      <c r="G449" s="44" t="s">
        <v>1127</v>
      </c>
      <c r="H449" s="118" t="s">
        <v>1127</v>
      </c>
      <c r="I449" s="170"/>
      <c r="J449" s="170" t="s">
        <v>713</v>
      </c>
      <c r="K449" s="45" t="str">
        <f t="shared" si="1130"/>
        <v>68</v>
      </c>
      <c r="L449" s="45" t="str">
        <f t="shared" si="1131"/>
        <v>68X</v>
      </c>
      <c r="M449" s="106">
        <v>41883</v>
      </c>
      <c r="N449" s="252" t="s">
        <v>1611</v>
      </c>
      <c r="O449" s="189" t="str">
        <f>IF(VLOOKUP(B449,'Pivot Table'!$B$5:$G$2000,2,FALSE)=1,"Yes","No")</f>
        <v>No</v>
      </c>
      <c r="P449" s="190" t="str">
        <f t="shared" si="1132"/>
        <v xml:space="preserve"> </v>
      </c>
      <c r="Q449" s="190"/>
      <c r="R449" s="190"/>
      <c r="S449" s="191"/>
      <c r="T449" s="190"/>
      <c r="U449" s="190"/>
      <c r="V449" s="189" t="str">
        <f t="shared" si="1133"/>
        <v>68</v>
      </c>
      <c r="W449" s="196" t="str">
        <f t="shared" si="1134"/>
        <v>68</v>
      </c>
      <c r="X449" s="191"/>
      <c r="Y449" s="404"/>
      <c r="Z449" s="136" t="str">
        <f>IF(VLOOKUP(B449,'Pivot Table'!$B$5:$G$2000,5,FALSE)=1,"Yes","No")</f>
        <v>Yes</v>
      </c>
      <c r="AA449" s="136" t="str">
        <f>IF(VLOOKUP(B449,'Pivot Table'!$B$5:$G$2000,4,FALSE)=1,"Yes","No")</f>
        <v>No</v>
      </c>
      <c r="AB449" s="181" t="str">
        <f t="shared" si="1208"/>
        <v>Yes</v>
      </c>
      <c r="AC449" s="181"/>
      <c r="AD449" s="181"/>
      <c r="AE449" s="241" t="s">
        <v>1127</v>
      </c>
      <c r="AF449" s="127"/>
      <c r="AG449" s="181" t="s">
        <v>713</v>
      </c>
      <c r="AH449" s="133" t="str">
        <f t="shared" si="1135"/>
        <v>68</v>
      </c>
      <c r="AI449" s="151" t="str">
        <f t="shared" si="1136"/>
        <v>68X</v>
      </c>
      <c r="AJ449" s="281">
        <v>41883</v>
      </c>
      <c r="AK449" s="650"/>
      <c r="AL449" s="634">
        <f t="shared" si="1137"/>
        <v>1</v>
      </c>
      <c r="AM449" s="634">
        <f t="shared" si="1138"/>
        <v>0</v>
      </c>
      <c r="AN449" s="635">
        <f t="shared" si="1139"/>
        <v>1</v>
      </c>
      <c r="AO449" s="636">
        <f t="shared" si="1127"/>
        <v>2</v>
      </c>
      <c r="AP449" s="634">
        <f t="shared" si="1140"/>
        <v>1</v>
      </c>
      <c r="AQ449" s="634">
        <f t="shared" si="1141"/>
        <v>0</v>
      </c>
      <c r="AR449" s="634">
        <f t="shared" si="1142"/>
        <v>1</v>
      </c>
      <c r="AS449" s="637">
        <f t="shared" si="1128"/>
        <v>2</v>
      </c>
      <c r="AT449" s="638" t="str">
        <f t="shared" si="1129"/>
        <v>F</v>
      </c>
      <c r="AU449" s="634">
        <f t="shared" si="1143"/>
        <v>0</v>
      </c>
      <c r="AV449" s="634">
        <f t="shared" si="1151"/>
        <v>0</v>
      </c>
      <c r="AW449" s="634" t="s">
        <v>1127</v>
      </c>
      <c r="AX449" s="639" t="str">
        <f t="shared" si="1144"/>
        <v>68Yes</v>
      </c>
      <c r="AY449" s="639" t="str">
        <f t="shared" si="1145"/>
        <v>68No</v>
      </c>
      <c r="AZ449" s="639" t="str">
        <f t="shared" si="1146"/>
        <v>68Yes</v>
      </c>
      <c r="BA449" s="634" t="str">
        <f t="shared" si="1147"/>
        <v>68X</v>
      </c>
      <c r="BB449" s="634" t="str">
        <f t="shared" si="1148"/>
        <v>68</v>
      </c>
      <c r="BC449" s="634" t="str">
        <f t="shared" si="1149"/>
        <v>68X</v>
      </c>
      <c r="BD449" s="640" t="str">
        <f t="shared" si="1113"/>
        <v xml:space="preserve"> </v>
      </c>
      <c r="BE449" s="640" t="str">
        <f t="shared" si="1114"/>
        <v xml:space="preserve"> </v>
      </c>
      <c r="BF449" s="640" t="str">
        <f t="shared" si="1115"/>
        <v xml:space="preserve"> </v>
      </c>
      <c r="BG449" s="640" t="str">
        <f t="shared" si="1116"/>
        <v xml:space="preserve"> </v>
      </c>
      <c r="BH449" s="640" t="str">
        <f t="shared" si="1117"/>
        <v xml:space="preserve"> </v>
      </c>
      <c r="BI449" s="677" t="str">
        <f t="shared" si="1118"/>
        <v xml:space="preserve"> </v>
      </c>
      <c r="BJ449" s="640" t="str">
        <f t="shared" si="1119"/>
        <v xml:space="preserve"> </v>
      </c>
      <c r="BK449" s="305" t="str">
        <f t="shared" si="1120"/>
        <v xml:space="preserve"> </v>
      </c>
      <c r="BL449" s="523" t="str">
        <f t="shared" si="1150"/>
        <v>F</v>
      </c>
      <c r="BM449" s="640" t="str">
        <f t="shared" si="1121"/>
        <v xml:space="preserve"> </v>
      </c>
      <c r="BN449" s="640" t="str">
        <f t="shared" si="1122"/>
        <v xml:space="preserve"> </v>
      </c>
      <c r="BO449" s="640" t="str">
        <f t="shared" si="1123"/>
        <v xml:space="preserve"> </v>
      </c>
      <c r="BP449" s="640" t="str">
        <f t="shared" si="1124"/>
        <v xml:space="preserve"> </v>
      </c>
      <c r="BQ449" s="640" t="str">
        <f t="shared" si="1125"/>
        <v xml:space="preserve"> </v>
      </c>
      <c r="BR449" s="634">
        <f t="shared" si="1126"/>
        <v>0</v>
      </c>
      <c r="BS449" s="728"/>
      <c r="BT449" s="640" t="str">
        <f t="shared" si="1086"/>
        <v xml:space="preserve"> </v>
      </c>
    </row>
    <row r="450" spans="1:72" s="47" customFormat="1" ht="15" customHeight="1" x14ac:dyDescent="0.3">
      <c r="A450" s="43" t="s">
        <v>425</v>
      </c>
      <c r="B450" s="43" t="s">
        <v>430</v>
      </c>
      <c r="C450" s="134" t="str">
        <f>IF(VLOOKUP(B450,'Pivot Table'!$B$5:$G$2000,3,FALSE)=1,"Yes","No")</f>
        <v>Yes</v>
      </c>
      <c r="D450" s="170" t="str">
        <f t="shared" si="1209"/>
        <v>Yes</v>
      </c>
      <c r="E450" s="170"/>
      <c r="F450" s="214">
        <v>41426</v>
      </c>
      <c r="G450" s="119" t="s">
        <v>1127</v>
      </c>
      <c r="H450" s="119" t="s">
        <v>1127</v>
      </c>
      <c r="I450" s="170"/>
      <c r="J450" s="170" t="s">
        <v>713</v>
      </c>
      <c r="K450" s="45" t="str">
        <f t="shared" si="1130"/>
        <v>68</v>
      </c>
      <c r="L450" s="45" t="str">
        <f t="shared" si="1131"/>
        <v>68X</v>
      </c>
      <c r="M450" s="106">
        <v>41609</v>
      </c>
      <c r="N450" s="252"/>
      <c r="O450" s="135" t="str">
        <f>IF(VLOOKUP(B450,'Pivot Table'!$B$5:$G$2000,2,FALSE)=1,"Yes","No")</f>
        <v>Yes</v>
      </c>
      <c r="P450" s="177" t="str">
        <f t="shared" si="1132"/>
        <v>Yes</v>
      </c>
      <c r="Q450" s="177"/>
      <c r="R450" s="107">
        <v>41426</v>
      </c>
      <c r="S450" s="107" t="s">
        <v>1127</v>
      </c>
      <c r="T450" s="177"/>
      <c r="U450" s="177" t="s">
        <v>713</v>
      </c>
      <c r="V450" s="135" t="str">
        <f t="shared" si="1133"/>
        <v>68</v>
      </c>
      <c r="W450" s="150" t="str">
        <f t="shared" si="1134"/>
        <v>68X</v>
      </c>
      <c r="X450" s="107">
        <v>41609</v>
      </c>
      <c r="Y450" s="219"/>
      <c r="Z450" s="136" t="str">
        <f>IF(VLOOKUP(B450,'Pivot Table'!$B$5:$G$2000,5,FALSE)=1,"Yes","No")</f>
        <v>Yes</v>
      </c>
      <c r="AA450" s="136" t="str">
        <f>IF(VLOOKUP(B450,'Pivot Table'!$B$5:$G$2000,4,FALSE)=1,"Yes","No")</f>
        <v>No</v>
      </c>
      <c r="AB450" s="181" t="str">
        <f t="shared" si="1208"/>
        <v>Yes</v>
      </c>
      <c r="AC450" s="181"/>
      <c r="AD450" s="181"/>
      <c r="AE450" s="127" t="s">
        <v>1127</v>
      </c>
      <c r="AF450" s="181"/>
      <c r="AG450" s="181" t="s">
        <v>713</v>
      </c>
      <c r="AH450" s="133" t="str">
        <f t="shared" si="1135"/>
        <v>68</v>
      </c>
      <c r="AI450" s="151" t="str">
        <f t="shared" si="1136"/>
        <v>68X</v>
      </c>
      <c r="AJ450" s="281">
        <v>41609</v>
      </c>
      <c r="AK450" s="650"/>
      <c r="AL450" s="634">
        <f t="shared" si="1137"/>
        <v>1</v>
      </c>
      <c r="AM450" s="634">
        <f t="shared" si="1138"/>
        <v>1</v>
      </c>
      <c r="AN450" s="635">
        <f t="shared" si="1139"/>
        <v>1</v>
      </c>
      <c r="AO450" s="636">
        <f t="shared" si="1127"/>
        <v>3</v>
      </c>
      <c r="AP450" s="634">
        <f t="shared" si="1140"/>
        <v>1</v>
      </c>
      <c r="AQ450" s="634">
        <f t="shared" si="1141"/>
        <v>1</v>
      </c>
      <c r="AR450" s="634">
        <f t="shared" si="1142"/>
        <v>1</v>
      </c>
      <c r="AS450" s="637">
        <f t="shared" si="1128"/>
        <v>3</v>
      </c>
      <c r="AT450" s="638" t="str">
        <f t="shared" si="1129"/>
        <v>F</v>
      </c>
      <c r="AU450" s="634">
        <f t="shared" si="1143"/>
        <v>0</v>
      </c>
      <c r="AV450" s="634">
        <f t="shared" si="1151"/>
        <v>0</v>
      </c>
      <c r="AW450" s="634" t="s">
        <v>1127</v>
      </c>
      <c r="AX450" s="639" t="str">
        <f t="shared" si="1144"/>
        <v>68Yes</v>
      </c>
      <c r="AY450" s="639" t="str">
        <f t="shared" si="1145"/>
        <v>68Yes</v>
      </c>
      <c r="AZ450" s="639" t="str">
        <f t="shared" si="1146"/>
        <v>68Yes</v>
      </c>
      <c r="BA450" s="634" t="str">
        <f t="shared" si="1147"/>
        <v>68X</v>
      </c>
      <c r="BB450" s="634" t="str">
        <f t="shared" si="1148"/>
        <v>68X</v>
      </c>
      <c r="BC450" s="634" t="str">
        <f t="shared" si="1149"/>
        <v>68X</v>
      </c>
      <c r="BD450" s="640" t="str">
        <f t="shared" si="1113"/>
        <v xml:space="preserve"> </v>
      </c>
      <c r="BE450" s="640" t="str">
        <f t="shared" si="1114"/>
        <v xml:space="preserve"> </v>
      </c>
      <c r="BF450" s="640" t="str">
        <f t="shared" si="1115"/>
        <v xml:space="preserve"> </v>
      </c>
      <c r="BG450" s="640" t="str">
        <f t="shared" si="1116"/>
        <v xml:space="preserve"> </v>
      </c>
      <c r="BH450" s="640" t="str">
        <f t="shared" si="1117"/>
        <v xml:space="preserve"> </v>
      </c>
      <c r="BI450" s="677" t="str">
        <f t="shared" si="1118"/>
        <v xml:space="preserve"> </v>
      </c>
      <c r="BJ450" s="640" t="str">
        <f t="shared" si="1119"/>
        <v xml:space="preserve"> </v>
      </c>
      <c r="BK450" s="305" t="str">
        <f t="shared" si="1120"/>
        <v xml:space="preserve"> </v>
      </c>
      <c r="BL450" s="523" t="str">
        <f t="shared" si="1150"/>
        <v>F</v>
      </c>
      <c r="BM450" s="640" t="str">
        <f t="shared" si="1121"/>
        <v xml:space="preserve"> </v>
      </c>
      <c r="BN450" s="640" t="str">
        <f t="shared" si="1122"/>
        <v xml:space="preserve"> </v>
      </c>
      <c r="BO450" s="640" t="str">
        <f t="shared" si="1123"/>
        <v xml:space="preserve"> </v>
      </c>
      <c r="BP450" s="640" t="str">
        <f t="shared" si="1124"/>
        <v xml:space="preserve"> </v>
      </c>
      <c r="BQ450" s="640" t="str">
        <f t="shared" si="1125"/>
        <v xml:space="preserve"> </v>
      </c>
      <c r="BR450" s="634">
        <f t="shared" si="1126"/>
        <v>0</v>
      </c>
      <c r="BS450" s="728"/>
      <c r="BT450" s="640" t="str">
        <f t="shared" si="1086"/>
        <v xml:space="preserve"> </v>
      </c>
    </row>
    <row r="451" spans="1:72" s="47" customFormat="1" ht="15" customHeight="1" x14ac:dyDescent="0.3">
      <c r="A451" s="43" t="s">
        <v>425</v>
      </c>
      <c r="B451" s="43" t="s">
        <v>431</v>
      </c>
      <c r="C451" s="134" t="str">
        <f>IF(VLOOKUP(B451,'Pivot Table'!$B$5:$G$2000,3,FALSE)=1,"Yes","No")</f>
        <v>Yes</v>
      </c>
      <c r="D451" s="170" t="str">
        <f t="shared" si="1209"/>
        <v>Yes</v>
      </c>
      <c r="E451" s="170"/>
      <c r="F451" s="214">
        <v>41395</v>
      </c>
      <c r="G451" s="119" t="s">
        <v>1127</v>
      </c>
      <c r="H451" s="119" t="s">
        <v>1127</v>
      </c>
      <c r="I451" s="170"/>
      <c r="J451" s="170" t="s">
        <v>713</v>
      </c>
      <c r="K451" s="45" t="str">
        <f t="shared" si="1130"/>
        <v>68</v>
      </c>
      <c r="L451" s="45" t="str">
        <f t="shared" si="1131"/>
        <v>68X</v>
      </c>
      <c r="M451" s="106">
        <v>41671</v>
      </c>
      <c r="N451" s="252"/>
      <c r="O451" s="135" t="str">
        <f>IF(VLOOKUP(B451,'Pivot Table'!$B$5:$G$2000,2,FALSE)=1,"Yes","No")</f>
        <v>Yes</v>
      </c>
      <c r="P451" s="177" t="str">
        <f t="shared" si="1132"/>
        <v>Yes</v>
      </c>
      <c r="Q451" s="177"/>
      <c r="R451" s="107">
        <v>41395</v>
      </c>
      <c r="S451" s="107" t="s">
        <v>1127</v>
      </c>
      <c r="T451" s="177"/>
      <c r="U451" s="177" t="s">
        <v>713</v>
      </c>
      <c r="V451" s="135" t="str">
        <f t="shared" si="1133"/>
        <v>68</v>
      </c>
      <c r="W451" s="150" t="str">
        <f t="shared" si="1134"/>
        <v>68X</v>
      </c>
      <c r="X451" s="107">
        <v>41671</v>
      </c>
      <c r="Y451" s="219"/>
      <c r="Z451" s="136" t="str">
        <f>IF(VLOOKUP(B451,'Pivot Table'!$B$5:$G$2000,5,FALSE)=1,"Yes","No")</f>
        <v>Yes</v>
      </c>
      <c r="AA451" s="136" t="str">
        <f>IF(VLOOKUP(B451,'Pivot Table'!$B$5:$G$2000,4,FALSE)=1,"Yes","No")</f>
        <v>No</v>
      </c>
      <c r="AB451" s="181" t="str">
        <f t="shared" si="1208"/>
        <v>Yes</v>
      </c>
      <c r="AC451" s="181"/>
      <c r="AD451" s="181"/>
      <c r="AE451" s="127" t="s">
        <v>1127</v>
      </c>
      <c r="AF451" s="181"/>
      <c r="AG451" s="181" t="s">
        <v>713</v>
      </c>
      <c r="AH451" s="133" t="str">
        <f t="shared" si="1135"/>
        <v>68</v>
      </c>
      <c r="AI451" s="151" t="str">
        <f t="shared" si="1136"/>
        <v>68X</v>
      </c>
      <c r="AJ451" s="281">
        <v>41671</v>
      </c>
      <c r="AK451" s="650"/>
      <c r="AL451" s="634">
        <f t="shared" si="1137"/>
        <v>1</v>
      </c>
      <c r="AM451" s="634">
        <f t="shared" si="1138"/>
        <v>1</v>
      </c>
      <c r="AN451" s="635">
        <f t="shared" si="1139"/>
        <v>1</v>
      </c>
      <c r="AO451" s="636">
        <f t="shared" si="1127"/>
        <v>3</v>
      </c>
      <c r="AP451" s="634">
        <f t="shared" si="1140"/>
        <v>1</v>
      </c>
      <c r="AQ451" s="634">
        <f t="shared" si="1141"/>
        <v>1</v>
      </c>
      <c r="AR451" s="634">
        <f t="shared" si="1142"/>
        <v>1</v>
      </c>
      <c r="AS451" s="637">
        <f t="shared" si="1128"/>
        <v>3</v>
      </c>
      <c r="AT451" s="638" t="str">
        <f t="shared" si="1129"/>
        <v>F</v>
      </c>
      <c r="AU451" s="634">
        <f t="shared" si="1143"/>
        <v>0</v>
      </c>
      <c r="AV451" s="634">
        <f t="shared" si="1151"/>
        <v>0</v>
      </c>
      <c r="AW451" s="634" t="s">
        <v>1127</v>
      </c>
      <c r="AX451" s="639" t="str">
        <f t="shared" si="1144"/>
        <v>68Yes</v>
      </c>
      <c r="AY451" s="639" t="str">
        <f t="shared" si="1145"/>
        <v>68Yes</v>
      </c>
      <c r="AZ451" s="639" t="str">
        <f t="shared" si="1146"/>
        <v>68Yes</v>
      </c>
      <c r="BA451" s="634" t="str">
        <f t="shared" si="1147"/>
        <v>68X</v>
      </c>
      <c r="BB451" s="634" t="str">
        <f t="shared" si="1148"/>
        <v>68X</v>
      </c>
      <c r="BC451" s="634" t="str">
        <f t="shared" si="1149"/>
        <v>68X</v>
      </c>
      <c r="BD451" s="640" t="str">
        <f t="shared" si="1113"/>
        <v xml:space="preserve"> </v>
      </c>
      <c r="BE451" s="640" t="str">
        <f t="shared" si="1114"/>
        <v xml:space="preserve"> </v>
      </c>
      <c r="BF451" s="640" t="str">
        <f t="shared" si="1115"/>
        <v xml:space="preserve"> </v>
      </c>
      <c r="BG451" s="640" t="str">
        <f t="shared" si="1116"/>
        <v xml:space="preserve"> </v>
      </c>
      <c r="BH451" s="640" t="str">
        <f t="shared" si="1117"/>
        <v xml:space="preserve"> </v>
      </c>
      <c r="BI451" s="677" t="str">
        <f t="shared" si="1118"/>
        <v xml:space="preserve"> </v>
      </c>
      <c r="BJ451" s="640" t="str">
        <f t="shared" si="1119"/>
        <v xml:space="preserve"> </v>
      </c>
      <c r="BK451" s="305" t="str">
        <f t="shared" si="1120"/>
        <v xml:space="preserve"> </v>
      </c>
      <c r="BL451" s="523" t="str">
        <f t="shared" si="1150"/>
        <v>F</v>
      </c>
      <c r="BM451" s="640" t="str">
        <f t="shared" si="1121"/>
        <v xml:space="preserve"> </v>
      </c>
      <c r="BN451" s="640" t="str">
        <f t="shared" si="1122"/>
        <v xml:space="preserve"> </v>
      </c>
      <c r="BO451" s="640" t="str">
        <f t="shared" si="1123"/>
        <v xml:space="preserve"> </v>
      </c>
      <c r="BP451" s="640" t="str">
        <f t="shared" si="1124"/>
        <v xml:space="preserve"> </v>
      </c>
      <c r="BQ451" s="640" t="str">
        <f t="shared" si="1125"/>
        <v xml:space="preserve"> </v>
      </c>
      <c r="BR451" s="634">
        <f t="shared" si="1126"/>
        <v>0</v>
      </c>
      <c r="BS451" s="728"/>
      <c r="BT451" s="640" t="str">
        <f t="shared" si="1086"/>
        <v xml:space="preserve"> </v>
      </c>
    </row>
    <row r="452" spans="1:72" s="47" customFormat="1" ht="15" customHeight="1" x14ac:dyDescent="0.3">
      <c r="A452" s="43" t="s">
        <v>425</v>
      </c>
      <c r="B452" s="123" t="s">
        <v>432</v>
      </c>
      <c r="C452" s="134" t="str">
        <f>IF(VLOOKUP(B452,'Pivot Table'!$B$5:$G$2000,3,FALSE)=1,"Yes","No")</f>
        <v>Yes</v>
      </c>
      <c r="D452" s="170" t="str">
        <f t="shared" si="1209"/>
        <v>Yes</v>
      </c>
      <c r="E452" s="170"/>
      <c r="F452" s="170"/>
      <c r="G452" s="119" t="s">
        <v>1127</v>
      </c>
      <c r="H452" s="119" t="s">
        <v>1127</v>
      </c>
      <c r="I452" s="170"/>
      <c r="J452" s="170" t="s">
        <v>713</v>
      </c>
      <c r="K452" s="45" t="str">
        <f t="shared" si="1130"/>
        <v>68</v>
      </c>
      <c r="L452" s="45" t="str">
        <f t="shared" si="1131"/>
        <v>68X</v>
      </c>
      <c r="M452" s="106">
        <v>41609</v>
      </c>
      <c r="N452" s="252"/>
      <c r="O452" s="189" t="str">
        <f>IF(VLOOKUP(B452,'Pivot Table'!$B$5:$G$2000,2,FALSE)=1,"Yes","No")</f>
        <v>No</v>
      </c>
      <c r="P452" s="190" t="str">
        <f t="shared" si="1132"/>
        <v xml:space="preserve"> </v>
      </c>
      <c r="Q452" s="190"/>
      <c r="R452" s="190"/>
      <c r="S452" s="191"/>
      <c r="T452" s="190"/>
      <c r="U452" s="190"/>
      <c r="V452" s="189" t="str">
        <f t="shared" si="1133"/>
        <v>68</v>
      </c>
      <c r="W452" s="196" t="str">
        <f t="shared" si="1134"/>
        <v>68</v>
      </c>
      <c r="X452" s="191"/>
      <c r="Y452" s="404"/>
      <c r="Z452" s="136" t="str">
        <f>IF(VLOOKUP(B452,'Pivot Table'!$B$5:$G$2000,5,FALSE)=1,"Yes","No")</f>
        <v>Yes</v>
      </c>
      <c r="AA452" s="136" t="str">
        <f>IF(VLOOKUP(B452,'Pivot Table'!$B$5:$G$2000,4,FALSE)=1,"Yes","No")</f>
        <v>No</v>
      </c>
      <c r="AB452" s="181" t="str">
        <f t="shared" si="1208"/>
        <v>Yes</v>
      </c>
      <c r="AC452" s="181"/>
      <c r="AD452" s="181"/>
      <c r="AE452" s="127" t="s">
        <v>1127</v>
      </c>
      <c r="AF452" s="181"/>
      <c r="AG452" s="181" t="s">
        <v>713</v>
      </c>
      <c r="AH452" s="133" t="str">
        <f t="shared" si="1135"/>
        <v>68</v>
      </c>
      <c r="AI452" s="151" t="str">
        <f t="shared" si="1136"/>
        <v>68X</v>
      </c>
      <c r="AJ452" s="281">
        <v>41609</v>
      </c>
      <c r="AK452" s="650"/>
      <c r="AL452" s="634">
        <f t="shared" si="1137"/>
        <v>1</v>
      </c>
      <c r="AM452" s="634">
        <f t="shared" si="1138"/>
        <v>0</v>
      </c>
      <c r="AN452" s="635">
        <f t="shared" si="1139"/>
        <v>1</v>
      </c>
      <c r="AO452" s="636">
        <f t="shared" si="1127"/>
        <v>2</v>
      </c>
      <c r="AP452" s="634">
        <f t="shared" si="1140"/>
        <v>1</v>
      </c>
      <c r="AQ452" s="634">
        <f t="shared" si="1141"/>
        <v>0</v>
      </c>
      <c r="AR452" s="634">
        <f t="shared" si="1142"/>
        <v>1</v>
      </c>
      <c r="AS452" s="637">
        <f t="shared" si="1128"/>
        <v>2</v>
      </c>
      <c r="AT452" s="638" t="str">
        <f t="shared" si="1129"/>
        <v>F</v>
      </c>
      <c r="AU452" s="634">
        <f t="shared" si="1143"/>
        <v>0</v>
      </c>
      <c r="AV452" s="634">
        <f t="shared" si="1151"/>
        <v>0</v>
      </c>
      <c r="AW452" s="634" t="s">
        <v>1127</v>
      </c>
      <c r="AX452" s="639" t="str">
        <f t="shared" si="1144"/>
        <v>68Yes</v>
      </c>
      <c r="AY452" s="639" t="str">
        <f t="shared" si="1145"/>
        <v>68No</v>
      </c>
      <c r="AZ452" s="639" t="str">
        <f t="shared" si="1146"/>
        <v>68Yes</v>
      </c>
      <c r="BA452" s="634" t="str">
        <f t="shared" si="1147"/>
        <v>68X</v>
      </c>
      <c r="BB452" s="634" t="str">
        <f t="shared" si="1148"/>
        <v>68</v>
      </c>
      <c r="BC452" s="634" t="str">
        <f t="shared" si="1149"/>
        <v>68X</v>
      </c>
      <c r="BD452" s="640" t="str">
        <f t="shared" si="1113"/>
        <v xml:space="preserve"> </v>
      </c>
      <c r="BE452" s="640" t="str">
        <f t="shared" si="1114"/>
        <v xml:space="preserve"> </v>
      </c>
      <c r="BF452" s="640" t="str">
        <f t="shared" si="1115"/>
        <v xml:space="preserve"> </v>
      </c>
      <c r="BG452" s="640" t="str">
        <f t="shared" si="1116"/>
        <v xml:space="preserve"> </v>
      </c>
      <c r="BH452" s="640" t="str">
        <f t="shared" si="1117"/>
        <v xml:space="preserve"> </v>
      </c>
      <c r="BI452" s="677" t="str">
        <f t="shared" si="1118"/>
        <v xml:space="preserve"> </v>
      </c>
      <c r="BJ452" s="640" t="str">
        <f t="shared" si="1119"/>
        <v xml:space="preserve"> </v>
      </c>
      <c r="BK452" s="305" t="str">
        <f t="shared" si="1120"/>
        <v xml:space="preserve"> </v>
      </c>
      <c r="BL452" s="523" t="str">
        <f t="shared" si="1150"/>
        <v>F</v>
      </c>
      <c r="BM452" s="640" t="str">
        <f t="shared" si="1121"/>
        <v xml:space="preserve"> </v>
      </c>
      <c r="BN452" s="640" t="str">
        <f t="shared" si="1122"/>
        <v xml:space="preserve"> </v>
      </c>
      <c r="BO452" s="640" t="str">
        <f t="shared" si="1123"/>
        <v xml:space="preserve"> </v>
      </c>
      <c r="BP452" s="640" t="str">
        <f t="shared" si="1124"/>
        <v xml:space="preserve"> </v>
      </c>
      <c r="BQ452" s="640" t="str">
        <f t="shared" si="1125"/>
        <v xml:space="preserve"> </v>
      </c>
      <c r="BR452" s="634">
        <f t="shared" si="1126"/>
        <v>0</v>
      </c>
      <c r="BS452" s="728"/>
      <c r="BT452" s="640" t="str">
        <f t="shared" si="1086"/>
        <v xml:space="preserve"> </v>
      </c>
    </row>
    <row r="453" spans="1:72" s="47" customFormat="1" ht="15" customHeight="1" x14ac:dyDescent="0.3">
      <c r="A453" s="43" t="s">
        <v>7</v>
      </c>
      <c r="B453" s="123" t="s">
        <v>433</v>
      </c>
      <c r="C453" s="134" t="str">
        <f>IF(VLOOKUP(B453,'Pivot Table'!$B$5:$G$2000,3,FALSE)=1,"Yes","No")</f>
        <v>Yes</v>
      </c>
      <c r="D453" s="170" t="str">
        <f t="shared" si="1209"/>
        <v>In Progress</v>
      </c>
      <c r="E453" s="170" t="s">
        <v>713</v>
      </c>
      <c r="F453" s="214">
        <v>41852</v>
      </c>
      <c r="G453" s="118" t="s">
        <v>1127</v>
      </c>
      <c r="H453" s="44" t="s">
        <v>1127</v>
      </c>
      <c r="I453" s="214">
        <v>42644</v>
      </c>
      <c r="J453" s="170"/>
      <c r="K453" s="45" t="str">
        <f t="shared" si="1130"/>
        <v>69X</v>
      </c>
      <c r="L453" s="45" t="str">
        <f t="shared" si="1131"/>
        <v>69</v>
      </c>
      <c r="M453" s="44"/>
      <c r="N453" s="252"/>
      <c r="O453" s="135" t="str">
        <f>IF(VLOOKUP(B453,'Pivot Table'!$B$5:$G$2000,2,FALSE)=1,"Yes","No")</f>
        <v>Yes</v>
      </c>
      <c r="P453" s="177" t="str">
        <f t="shared" si="1132"/>
        <v>In Progress</v>
      </c>
      <c r="Q453" s="177" t="s">
        <v>713</v>
      </c>
      <c r="R453" s="107">
        <v>41852</v>
      </c>
      <c r="S453" s="46" t="s">
        <v>1127</v>
      </c>
      <c r="T453" s="107">
        <v>42644</v>
      </c>
      <c r="U453" s="177"/>
      <c r="V453" s="135" t="str">
        <f t="shared" si="1133"/>
        <v>69X</v>
      </c>
      <c r="W453" s="150" t="str">
        <f t="shared" si="1134"/>
        <v>69</v>
      </c>
      <c r="X453" s="46"/>
      <c r="Y453" s="219"/>
      <c r="Z453" s="136" t="str">
        <f>IF(VLOOKUP(B453,'Pivot Table'!$B$5:$G$2000,5,FALSE)=1,"Yes","No")</f>
        <v>Yes</v>
      </c>
      <c r="AA453" s="136" t="str">
        <f>IF(VLOOKUP(B453,'Pivot Table'!$B$5:$G$2000,4,FALSE)=1,"Yes","No")</f>
        <v>No</v>
      </c>
      <c r="AB453" s="181" t="str">
        <f t="shared" si="1208"/>
        <v>In Progress</v>
      </c>
      <c r="AC453" s="181" t="s">
        <v>713</v>
      </c>
      <c r="AD453" s="181"/>
      <c r="AE453" s="241" t="s">
        <v>1127</v>
      </c>
      <c r="AF453" s="362">
        <v>42644</v>
      </c>
      <c r="AG453" s="181"/>
      <c r="AH453" s="133" t="str">
        <f t="shared" si="1135"/>
        <v>69X</v>
      </c>
      <c r="AI453" s="151" t="str">
        <f t="shared" si="1136"/>
        <v>69</v>
      </c>
      <c r="AJ453" s="457"/>
      <c r="AK453" s="650"/>
      <c r="AL453" s="634">
        <f t="shared" si="1137"/>
        <v>1</v>
      </c>
      <c r="AM453" s="634">
        <f t="shared" si="1138"/>
        <v>1</v>
      </c>
      <c r="AN453" s="635">
        <f t="shared" si="1139"/>
        <v>1</v>
      </c>
      <c r="AO453" s="636">
        <f t="shared" si="1127"/>
        <v>3</v>
      </c>
      <c r="AP453" s="634">
        <f t="shared" si="1140"/>
        <v>0</v>
      </c>
      <c r="AQ453" s="634">
        <f t="shared" si="1141"/>
        <v>0</v>
      </c>
      <c r="AR453" s="634">
        <f t="shared" si="1142"/>
        <v>0</v>
      </c>
      <c r="AS453" s="637">
        <f t="shared" si="1128"/>
        <v>0</v>
      </c>
      <c r="AT453" s="638" t="str">
        <f t="shared" si="1129"/>
        <v xml:space="preserve"> </v>
      </c>
      <c r="AU453" s="634">
        <f t="shared" si="1143"/>
        <v>1</v>
      </c>
      <c r="AV453" s="634">
        <f t="shared" si="1151"/>
        <v>1</v>
      </c>
      <c r="AW453" s="634" t="s">
        <v>1127</v>
      </c>
      <c r="AX453" s="639" t="str">
        <f t="shared" si="1144"/>
        <v>69Yes</v>
      </c>
      <c r="AY453" s="639" t="str">
        <f t="shared" si="1145"/>
        <v>69Yes</v>
      </c>
      <c r="AZ453" s="639" t="str">
        <f t="shared" si="1146"/>
        <v>69Yes</v>
      </c>
      <c r="BA453" s="634" t="str">
        <f t="shared" si="1147"/>
        <v>69</v>
      </c>
      <c r="BB453" s="634" t="str">
        <f t="shared" si="1148"/>
        <v>69</v>
      </c>
      <c r="BC453" s="634" t="str">
        <f t="shared" si="1149"/>
        <v>69</v>
      </c>
      <c r="BD453" s="640" t="str">
        <f t="shared" si="1113"/>
        <v xml:space="preserve"> </v>
      </c>
      <c r="BE453" s="640" t="str">
        <f t="shared" si="1114"/>
        <v xml:space="preserve"> </v>
      </c>
      <c r="BF453" s="640" t="str">
        <f t="shared" si="1115"/>
        <v xml:space="preserve"> </v>
      </c>
      <c r="BG453" s="640" t="str">
        <f t="shared" si="1116"/>
        <v xml:space="preserve"> </v>
      </c>
      <c r="BH453" s="640" t="str">
        <f t="shared" si="1117"/>
        <v xml:space="preserve"> </v>
      </c>
      <c r="BI453" s="677" t="str">
        <f t="shared" si="1118"/>
        <v xml:space="preserve"> </v>
      </c>
      <c r="BJ453" s="640" t="str">
        <f t="shared" si="1119"/>
        <v xml:space="preserve"> </v>
      </c>
      <c r="BK453" s="305" t="str">
        <f t="shared" si="1120"/>
        <v xml:space="preserve"> </v>
      </c>
      <c r="BL453" s="523" t="str">
        <f t="shared" si="1150"/>
        <v xml:space="preserve"> </v>
      </c>
      <c r="BM453" s="640" t="str">
        <f t="shared" si="1121"/>
        <v xml:space="preserve"> </v>
      </c>
      <c r="BN453" s="640" t="str">
        <f t="shared" si="1122"/>
        <v xml:space="preserve"> </v>
      </c>
      <c r="BO453" s="640">
        <f t="shared" si="1123"/>
        <v>42644</v>
      </c>
      <c r="BP453" s="640" t="str">
        <f t="shared" si="1124"/>
        <v xml:space="preserve"> </v>
      </c>
      <c r="BQ453" s="640" t="str">
        <f t="shared" si="1125"/>
        <v xml:space="preserve"> </v>
      </c>
      <c r="BR453" s="634">
        <f t="shared" si="1126"/>
        <v>1</v>
      </c>
      <c r="BS453" s="728"/>
      <c r="BT453" s="640" t="str">
        <f t="shared" si="1086"/>
        <v xml:space="preserve"> </v>
      </c>
    </row>
    <row r="454" spans="1:72" s="47" customFormat="1" ht="15" customHeight="1" x14ac:dyDescent="0.3">
      <c r="A454" s="43" t="s">
        <v>7</v>
      </c>
      <c r="B454" s="123" t="s">
        <v>751</v>
      </c>
      <c r="C454" s="134" t="str">
        <f>IF(VLOOKUP(B454,'Pivot Table'!$B$5:$G$2000,3,FALSE)=1,"Yes","No")</f>
        <v>Yes</v>
      </c>
      <c r="D454" s="170" t="str">
        <f t="shared" si="1209"/>
        <v>Yes</v>
      </c>
      <c r="E454" s="170"/>
      <c r="F454" s="214"/>
      <c r="G454" s="119" t="s">
        <v>1127</v>
      </c>
      <c r="H454" s="119" t="s">
        <v>1127</v>
      </c>
      <c r="I454" s="170"/>
      <c r="J454" s="170" t="s">
        <v>713</v>
      </c>
      <c r="K454" s="45" t="str">
        <f t="shared" si="1130"/>
        <v>69</v>
      </c>
      <c r="L454" s="45" t="str">
        <f t="shared" si="1131"/>
        <v>69X</v>
      </c>
      <c r="M454" s="106">
        <v>41609</v>
      </c>
      <c r="N454" s="252"/>
      <c r="O454" s="189" t="str">
        <f>IF(VLOOKUP(B454,'Pivot Table'!$B$5:$G$2000,2,FALSE)=1,"Yes","No")</f>
        <v>No</v>
      </c>
      <c r="P454" s="190" t="str">
        <f t="shared" si="1132"/>
        <v xml:space="preserve"> </v>
      </c>
      <c r="Q454" s="190"/>
      <c r="R454" s="190"/>
      <c r="S454" s="191"/>
      <c r="T454" s="190"/>
      <c r="U454" s="190"/>
      <c r="V454" s="189" t="str">
        <f t="shared" si="1133"/>
        <v>69</v>
      </c>
      <c r="W454" s="196" t="str">
        <f t="shared" si="1134"/>
        <v>69</v>
      </c>
      <c r="X454" s="191"/>
      <c r="Y454" s="404"/>
      <c r="Z454" s="192" t="str">
        <f>IF(VLOOKUP(B454,'Pivot Table'!$B$5:$G$2000,5,FALSE)=1,"Yes","No")</f>
        <v>No</v>
      </c>
      <c r="AA454" s="192" t="str">
        <f>IF(VLOOKUP(B454,'Pivot Table'!$B$5:$G$2000,4,FALSE)=1,"Yes","No")</f>
        <v>No</v>
      </c>
      <c r="AB454" s="190" t="str">
        <f t="shared" si="1208"/>
        <v xml:space="preserve"> </v>
      </c>
      <c r="AC454" s="190"/>
      <c r="AD454" s="190"/>
      <c r="AE454" s="191"/>
      <c r="AF454" s="190"/>
      <c r="AG454" s="190"/>
      <c r="AH454" s="133" t="str">
        <f t="shared" si="1135"/>
        <v>69</v>
      </c>
      <c r="AI454" s="151" t="str">
        <f t="shared" si="1136"/>
        <v>69</v>
      </c>
      <c r="AJ454" s="456"/>
      <c r="AK454" s="651"/>
      <c r="AL454" s="634">
        <f t="shared" si="1137"/>
        <v>1</v>
      </c>
      <c r="AM454" s="634">
        <f t="shared" si="1138"/>
        <v>0</v>
      </c>
      <c r="AN454" s="635">
        <f t="shared" si="1139"/>
        <v>0</v>
      </c>
      <c r="AO454" s="636">
        <f t="shared" si="1127"/>
        <v>1</v>
      </c>
      <c r="AP454" s="634">
        <f t="shared" si="1140"/>
        <v>1</v>
      </c>
      <c r="AQ454" s="634">
        <f t="shared" si="1141"/>
        <v>0</v>
      </c>
      <c r="AR454" s="634">
        <f t="shared" si="1142"/>
        <v>0</v>
      </c>
      <c r="AS454" s="637">
        <f t="shared" si="1128"/>
        <v>1</v>
      </c>
      <c r="AT454" s="638" t="str">
        <f t="shared" si="1129"/>
        <v>F</v>
      </c>
      <c r="AU454" s="634">
        <f t="shared" si="1143"/>
        <v>0</v>
      </c>
      <c r="AV454" s="634">
        <f t="shared" si="1151"/>
        <v>0</v>
      </c>
      <c r="AW454" s="634" t="s">
        <v>1127</v>
      </c>
      <c r="AX454" s="639" t="str">
        <f t="shared" si="1144"/>
        <v>69Yes</v>
      </c>
      <c r="AY454" s="639" t="str">
        <f t="shared" si="1145"/>
        <v>69No</v>
      </c>
      <c r="AZ454" s="639" t="str">
        <f t="shared" si="1146"/>
        <v>69No</v>
      </c>
      <c r="BA454" s="634" t="str">
        <f t="shared" si="1147"/>
        <v>69X</v>
      </c>
      <c r="BB454" s="634" t="str">
        <f t="shared" si="1148"/>
        <v>69</v>
      </c>
      <c r="BC454" s="634" t="str">
        <f t="shared" si="1149"/>
        <v>69</v>
      </c>
      <c r="BD454" s="640" t="str">
        <f t="shared" si="1113"/>
        <v xml:space="preserve"> </v>
      </c>
      <c r="BE454" s="640" t="str">
        <f t="shared" si="1114"/>
        <v xml:space="preserve"> </v>
      </c>
      <c r="BF454" s="640" t="str">
        <f t="shared" si="1115"/>
        <v xml:space="preserve"> </v>
      </c>
      <c r="BG454" s="640" t="str">
        <f t="shared" si="1116"/>
        <v xml:space="preserve"> </v>
      </c>
      <c r="BH454" s="640" t="str">
        <f t="shared" si="1117"/>
        <v xml:space="preserve"> </v>
      </c>
      <c r="BI454" s="677" t="str">
        <f t="shared" si="1118"/>
        <v xml:space="preserve"> </v>
      </c>
      <c r="BJ454" s="640" t="str">
        <f t="shared" si="1119"/>
        <v xml:space="preserve"> </v>
      </c>
      <c r="BK454" s="305" t="str">
        <f t="shared" si="1120"/>
        <v xml:space="preserve"> </v>
      </c>
      <c r="BL454" s="523" t="str">
        <f t="shared" si="1150"/>
        <v>F</v>
      </c>
      <c r="BM454" s="640" t="str">
        <f t="shared" si="1121"/>
        <v xml:space="preserve"> </v>
      </c>
      <c r="BN454" s="640" t="str">
        <f t="shared" si="1122"/>
        <v xml:space="preserve"> </v>
      </c>
      <c r="BO454" s="640" t="str">
        <f t="shared" si="1123"/>
        <v xml:space="preserve"> </v>
      </c>
      <c r="BP454" s="640" t="str">
        <f t="shared" si="1124"/>
        <v xml:space="preserve"> </v>
      </c>
      <c r="BQ454" s="640" t="str">
        <f t="shared" si="1125"/>
        <v xml:space="preserve"> </v>
      </c>
      <c r="BR454" s="634">
        <f t="shared" si="1126"/>
        <v>0</v>
      </c>
      <c r="BS454" s="728"/>
      <c r="BT454" s="640" t="str">
        <f t="shared" ref="BT454:BT517" si="1214">IF($M454=$BT$2,$M454,IF($X454=$BT$2,$X454,IF($AJ454=$BT$2,$AJ454," " )))</f>
        <v xml:space="preserve"> </v>
      </c>
    </row>
    <row r="455" spans="1:72" s="47" customFormat="1" ht="15" customHeight="1" x14ac:dyDescent="0.3">
      <c r="A455" s="43" t="s">
        <v>7</v>
      </c>
      <c r="B455" s="123" t="s">
        <v>434</v>
      </c>
      <c r="C455" s="134" t="str">
        <f>IF(VLOOKUP(B455,'Pivot Table'!$B$5:$G$2000,3,FALSE)=1,"Yes","No")</f>
        <v>Yes</v>
      </c>
      <c r="D455" s="170" t="str">
        <f t="shared" si="1209"/>
        <v>In Progress</v>
      </c>
      <c r="E455" s="170" t="s">
        <v>713</v>
      </c>
      <c r="F455" s="214">
        <v>41852</v>
      </c>
      <c r="G455" s="118" t="s">
        <v>1127</v>
      </c>
      <c r="H455" s="44" t="s">
        <v>1127</v>
      </c>
      <c r="I455" s="214">
        <v>42644</v>
      </c>
      <c r="J455" s="170"/>
      <c r="K455" s="45" t="str">
        <f t="shared" si="1130"/>
        <v>69X</v>
      </c>
      <c r="L455" s="45" t="str">
        <f t="shared" si="1131"/>
        <v>69</v>
      </c>
      <c r="M455" s="44"/>
      <c r="N455" s="252"/>
      <c r="O455" s="135" t="str">
        <f>IF(VLOOKUP(B455,'Pivot Table'!$B$5:$G$2000,2,FALSE)=1,"Yes","No")</f>
        <v>Yes</v>
      </c>
      <c r="P455" s="177" t="str">
        <f t="shared" si="1132"/>
        <v>In Progress</v>
      </c>
      <c r="Q455" s="177" t="s">
        <v>713</v>
      </c>
      <c r="R455" s="107">
        <v>41852</v>
      </c>
      <c r="S455" s="46" t="s">
        <v>1127</v>
      </c>
      <c r="T455" s="107">
        <v>42644</v>
      </c>
      <c r="U455" s="177"/>
      <c r="V455" s="135" t="str">
        <f t="shared" si="1133"/>
        <v>69X</v>
      </c>
      <c r="W455" s="150" t="str">
        <f t="shared" si="1134"/>
        <v>69</v>
      </c>
      <c r="X455" s="46"/>
      <c r="Y455" s="219"/>
      <c r="Z455" s="136" t="str">
        <f>IF(VLOOKUP(B455,'Pivot Table'!$B$5:$G$2000,5,FALSE)=1,"Yes","No")</f>
        <v>Yes</v>
      </c>
      <c r="AA455" s="136" t="str">
        <f>IF(VLOOKUP(B455,'Pivot Table'!$B$5:$G$2000,4,FALSE)=1,"Yes","No")</f>
        <v>No</v>
      </c>
      <c r="AB455" s="181" t="str">
        <f t="shared" si="1208"/>
        <v>In Progress</v>
      </c>
      <c r="AC455" s="181" t="s">
        <v>713</v>
      </c>
      <c r="AD455" s="181"/>
      <c r="AE455" s="241" t="s">
        <v>1127</v>
      </c>
      <c r="AF455" s="362">
        <v>42644</v>
      </c>
      <c r="AG455" s="181"/>
      <c r="AH455" s="133" t="str">
        <f t="shared" si="1135"/>
        <v>69X</v>
      </c>
      <c r="AI455" s="151" t="str">
        <f t="shared" si="1136"/>
        <v>69</v>
      </c>
      <c r="AJ455" s="457"/>
      <c r="AK455" s="650"/>
      <c r="AL455" s="634">
        <f t="shared" si="1137"/>
        <v>1</v>
      </c>
      <c r="AM455" s="634">
        <f t="shared" si="1138"/>
        <v>1</v>
      </c>
      <c r="AN455" s="635">
        <f t="shared" si="1139"/>
        <v>1</v>
      </c>
      <c r="AO455" s="636">
        <f t="shared" si="1127"/>
        <v>3</v>
      </c>
      <c r="AP455" s="634">
        <f t="shared" si="1140"/>
        <v>0</v>
      </c>
      <c r="AQ455" s="634">
        <f t="shared" si="1141"/>
        <v>0</v>
      </c>
      <c r="AR455" s="634">
        <f t="shared" si="1142"/>
        <v>0</v>
      </c>
      <c r="AS455" s="637">
        <f t="shared" si="1128"/>
        <v>0</v>
      </c>
      <c r="AT455" s="638" t="str">
        <f t="shared" si="1129"/>
        <v xml:space="preserve"> </v>
      </c>
      <c r="AU455" s="634">
        <f t="shared" si="1143"/>
        <v>1</v>
      </c>
      <c r="AV455" s="634">
        <f t="shared" si="1151"/>
        <v>1</v>
      </c>
      <c r="AW455" s="634" t="s">
        <v>1127</v>
      </c>
      <c r="AX455" s="639" t="str">
        <f t="shared" si="1144"/>
        <v>69Yes</v>
      </c>
      <c r="AY455" s="639" t="str">
        <f t="shared" si="1145"/>
        <v>69Yes</v>
      </c>
      <c r="AZ455" s="639" t="str">
        <f t="shared" si="1146"/>
        <v>69Yes</v>
      </c>
      <c r="BA455" s="634" t="str">
        <f t="shared" si="1147"/>
        <v>69</v>
      </c>
      <c r="BB455" s="634" t="str">
        <f t="shared" si="1148"/>
        <v>69</v>
      </c>
      <c r="BC455" s="634" t="str">
        <f t="shared" si="1149"/>
        <v>69</v>
      </c>
      <c r="BD455" s="640" t="str">
        <f t="shared" si="1113"/>
        <v xml:space="preserve"> </v>
      </c>
      <c r="BE455" s="640" t="str">
        <f t="shared" si="1114"/>
        <v xml:space="preserve"> </v>
      </c>
      <c r="BF455" s="640" t="str">
        <f t="shared" si="1115"/>
        <v xml:space="preserve"> </v>
      </c>
      <c r="BG455" s="640" t="str">
        <f t="shared" si="1116"/>
        <v xml:space="preserve"> </v>
      </c>
      <c r="BH455" s="640" t="str">
        <f t="shared" si="1117"/>
        <v xml:space="preserve"> </v>
      </c>
      <c r="BI455" s="677" t="str">
        <f t="shared" si="1118"/>
        <v xml:space="preserve"> </v>
      </c>
      <c r="BJ455" s="640" t="str">
        <f t="shared" si="1119"/>
        <v xml:space="preserve"> </v>
      </c>
      <c r="BK455" s="305" t="str">
        <f t="shared" si="1120"/>
        <v xml:space="preserve"> </v>
      </c>
      <c r="BL455" s="523" t="str">
        <f t="shared" si="1150"/>
        <v xml:space="preserve"> </v>
      </c>
      <c r="BM455" s="640" t="str">
        <f t="shared" si="1121"/>
        <v xml:space="preserve"> </v>
      </c>
      <c r="BN455" s="640" t="str">
        <f t="shared" si="1122"/>
        <v xml:space="preserve"> </v>
      </c>
      <c r="BO455" s="640">
        <f t="shared" si="1123"/>
        <v>42644</v>
      </c>
      <c r="BP455" s="640" t="str">
        <f t="shared" si="1124"/>
        <v xml:space="preserve"> </v>
      </c>
      <c r="BQ455" s="640" t="str">
        <f t="shared" si="1125"/>
        <v xml:space="preserve"> </v>
      </c>
      <c r="BR455" s="634">
        <f t="shared" si="1126"/>
        <v>1</v>
      </c>
      <c r="BS455" s="728"/>
      <c r="BT455" s="640" t="str">
        <f t="shared" si="1214"/>
        <v xml:space="preserve"> </v>
      </c>
    </row>
    <row r="456" spans="1:72" s="47" customFormat="1" ht="15" customHeight="1" x14ac:dyDescent="0.3">
      <c r="A456" s="43" t="s">
        <v>7</v>
      </c>
      <c r="B456" s="123" t="s">
        <v>435</v>
      </c>
      <c r="C456" s="134" t="str">
        <f>IF(VLOOKUP(B456,'Pivot Table'!$B$5:$G$2000,3,FALSE)=1,"Yes","No")</f>
        <v>Yes</v>
      </c>
      <c r="D456" s="170" t="str">
        <f t="shared" si="1209"/>
        <v>In Progress</v>
      </c>
      <c r="E456" s="170" t="s">
        <v>713</v>
      </c>
      <c r="F456" s="214">
        <v>41852</v>
      </c>
      <c r="G456" s="118" t="s">
        <v>1127</v>
      </c>
      <c r="H456" s="44" t="s">
        <v>1127</v>
      </c>
      <c r="I456" s="214">
        <v>42644</v>
      </c>
      <c r="J456" s="170"/>
      <c r="K456" s="45" t="str">
        <f t="shared" si="1130"/>
        <v>69X</v>
      </c>
      <c r="L456" s="45" t="str">
        <f t="shared" si="1131"/>
        <v>69</v>
      </c>
      <c r="M456" s="44"/>
      <c r="N456" s="252"/>
      <c r="O456" s="135" t="str">
        <f>IF(VLOOKUP(B456,'Pivot Table'!$B$5:$G$2000,2,FALSE)=1,"Yes","No")</f>
        <v>Yes</v>
      </c>
      <c r="P456" s="177" t="str">
        <f t="shared" si="1132"/>
        <v>In Progress</v>
      </c>
      <c r="Q456" s="177" t="s">
        <v>713</v>
      </c>
      <c r="R456" s="107">
        <v>41852</v>
      </c>
      <c r="S456" s="46" t="s">
        <v>1127</v>
      </c>
      <c r="T456" s="107">
        <v>42644</v>
      </c>
      <c r="U456" s="177"/>
      <c r="V456" s="135" t="str">
        <f t="shared" si="1133"/>
        <v>69X</v>
      </c>
      <c r="W456" s="150" t="str">
        <f t="shared" si="1134"/>
        <v>69</v>
      </c>
      <c r="X456" s="46"/>
      <c r="Y456" s="219"/>
      <c r="Z456" s="136" t="str">
        <f>IF(VLOOKUP(B456,'Pivot Table'!$B$5:$G$2000,5,FALSE)=1,"Yes","No")</f>
        <v>Yes</v>
      </c>
      <c r="AA456" s="136" t="str">
        <f>IF(VLOOKUP(B456,'Pivot Table'!$B$5:$G$2000,4,FALSE)=1,"Yes","No")</f>
        <v>No</v>
      </c>
      <c r="AB456" s="181" t="str">
        <f t="shared" si="1208"/>
        <v>In Progress</v>
      </c>
      <c r="AC456" s="181" t="s">
        <v>713</v>
      </c>
      <c r="AD456" s="181"/>
      <c r="AE456" s="241" t="s">
        <v>1127</v>
      </c>
      <c r="AF456" s="362">
        <v>42644</v>
      </c>
      <c r="AG456" s="181"/>
      <c r="AH456" s="133" t="str">
        <f t="shared" si="1135"/>
        <v>69X</v>
      </c>
      <c r="AI456" s="151" t="str">
        <f t="shared" si="1136"/>
        <v>69</v>
      </c>
      <c r="AJ456" s="457"/>
      <c r="AK456" s="650"/>
      <c r="AL456" s="634">
        <f t="shared" si="1137"/>
        <v>1</v>
      </c>
      <c r="AM456" s="634">
        <f t="shared" si="1138"/>
        <v>1</v>
      </c>
      <c r="AN456" s="635">
        <f t="shared" si="1139"/>
        <v>1</v>
      </c>
      <c r="AO456" s="636">
        <f t="shared" si="1127"/>
        <v>3</v>
      </c>
      <c r="AP456" s="634">
        <f t="shared" si="1140"/>
        <v>0</v>
      </c>
      <c r="AQ456" s="634">
        <f t="shared" si="1141"/>
        <v>0</v>
      </c>
      <c r="AR456" s="634">
        <f t="shared" si="1142"/>
        <v>0</v>
      </c>
      <c r="AS456" s="637">
        <f t="shared" si="1128"/>
        <v>0</v>
      </c>
      <c r="AT456" s="638" t="str">
        <f t="shared" si="1129"/>
        <v xml:space="preserve"> </v>
      </c>
      <c r="AU456" s="634">
        <f t="shared" si="1143"/>
        <v>1</v>
      </c>
      <c r="AV456" s="634">
        <f t="shared" si="1151"/>
        <v>1</v>
      </c>
      <c r="AW456" s="634" t="s">
        <v>1127</v>
      </c>
      <c r="AX456" s="639" t="str">
        <f t="shared" si="1144"/>
        <v>69Yes</v>
      </c>
      <c r="AY456" s="639" t="str">
        <f t="shared" si="1145"/>
        <v>69Yes</v>
      </c>
      <c r="AZ456" s="639" t="str">
        <f t="shared" si="1146"/>
        <v>69Yes</v>
      </c>
      <c r="BA456" s="634" t="str">
        <f t="shared" si="1147"/>
        <v>69</v>
      </c>
      <c r="BB456" s="634" t="str">
        <f t="shared" si="1148"/>
        <v>69</v>
      </c>
      <c r="BC456" s="634" t="str">
        <f t="shared" si="1149"/>
        <v>69</v>
      </c>
      <c r="BD456" s="640" t="str">
        <f t="shared" si="1113"/>
        <v xml:space="preserve"> </v>
      </c>
      <c r="BE456" s="640" t="str">
        <f t="shared" si="1114"/>
        <v xml:space="preserve"> </v>
      </c>
      <c r="BF456" s="640" t="str">
        <f t="shared" si="1115"/>
        <v xml:space="preserve"> </v>
      </c>
      <c r="BG456" s="640" t="str">
        <f t="shared" si="1116"/>
        <v xml:space="preserve"> </v>
      </c>
      <c r="BH456" s="640" t="str">
        <f t="shared" si="1117"/>
        <v xml:space="preserve"> </v>
      </c>
      <c r="BI456" s="677" t="str">
        <f t="shared" si="1118"/>
        <v xml:space="preserve"> </v>
      </c>
      <c r="BJ456" s="640" t="str">
        <f t="shared" si="1119"/>
        <v xml:space="preserve"> </v>
      </c>
      <c r="BK456" s="305" t="str">
        <f t="shared" si="1120"/>
        <v xml:space="preserve"> </v>
      </c>
      <c r="BL456" s="523" t="str">
        <f t="shared" si="1150"/>
        <v xml:space="preserve"> </v>
      </c>
      <c r="BM456" s="640" t="str">
        <f t="shared" si="1121"/>
        <v xml:space="preserve"> </v>
      </c>
      <c r="BN456" s="640" t="str">
        <f t="shared" si="1122"/>
        <v xml:space="preserve"> </v>
      </c>
      <c r="BO456" s="640">
        <f t="shared" si="1123"/>
        <v>42644</v>
      </c>
      <c r="BP456" s="640" t="str">
        <f t="shared" si="1124"/>
        <v xml:space="preserve"> </v>
      </c>
      <c r="BQ456" s="640" t="str">
        <f t="shared" si="1125"/>
        <v xml:space="preserve"> </v>
      </c>
      <c r="BR456" s="634">
        <f t="shared" si="1126"/>
        <v>1</v>
      </c>
      <c r="BS456" s="728"/>
      <c r="BT456" s="640" t="str">
        <f t="shared" si="1214"/>
        <v xml:space="preserve"> </v>
      </c>
    </row>
    <row r="457" spans="1:72" s="47" customFormat="1" ht="15" customHeight="1" x14ac:dyDescent="0.3">
      <c r="A457" s="43" t="s">
        <v>7</v>
      </c>
      <c r="B457" s="123" t="s">
        <v>436</v>
      </c>
      <c r="C457" s="134" t="str">
        <f>IF(VLOOKUP(B457,'Pivot Table'!$B$5:$G$2000,3,FALSE)=1,"Yes","No")</f>
        <v>Yes</v>
      </c>
      <c r="D457" s="170" t="str">
        <f t="shared" si="1209"/>
        <v>In Progress</v>
      </c>
      <c r="E457" s="170" t="s">
        <v>713</v>
      </c>
      <c r="F457" s="214">
        <v>41852</v>
      </c>
      <c r="G457" s="118" t="s">
        <v>1127</v>
      </c>
      <c r="H457" s="44" t="s">
        <v>1127</v>
      </c>
      <c r="I457" s="214">
        <v>42644</v>
      </c>
      <c r="J457" s="170"/>
      <c r="K457" s="45" t="str">
        <f t="shared" si="1130"/>
        <v>69X</v>
      </c>
      <c r="L457" s="45" t="str">
        <f t="shared" si="1131"/>
        <v>69</v>
      </c>
      <c r="M457" s="44"/>
      <c r="N457" s="252"/>
      <c r="O457" s="135" t="str">
        <f>IF(VLOOKUP(B457,'Pivot Table'!$B$5:$G$2000,2,FALSE)=1,"Yes","No")</f>
        <v>Yes</v>
      </c>
      <c r="P457" s="177" t="str">
        <f t="shared" si="1132"/>
        <v>In Progress</v>
      </c>
      <c r="Q457" s="177" t="s">
        <v>713</v>
      </c>
      <c r="R457" s="107">
        <v>41852</v>
      </c>
      <c r="S457" s="46" t="s">
        <v>1127</v>
      </c>
      <c r="T457" s="107">
        <v>42644</v>
      </c>
      <c r="U457" s="177"/>
      <c r="V457" s="135" t="str">
        <f t="shared" si="1133"/>
        <v>69X</v>
      </c>
      <c r="W457" s="150" t="str">
        <f t="shared" si="1134"/>
        <v>69</v>
      </c>
      <c r="X457" s="46"/>
      <c r="Y457" s="219"/>
      <c r="Z457" s="136" t="str">
        <f>IF(VLOOKUP(B457,'Pivot Table'!$B$5:$G$2000,5,FALSE)=1,"Yes","No")</f>
        <v>Yes</v>
      </c>
      <c r="AA457" s="136" t="str">
        <f>IF(VLOOKUP(B457,'Pivot Table'!$B$5:$G$2000,4,FALSE)=1,"Yes","No")</f>
        <v>No</v>
      </c>
      <c r="AB457" s="181" t="str">
        <f t="shared" si="1208"/>
        <v>In Progress</v>
      </c>
      <c r="AC457" s="181" t="s">
        <v>713</v>
      </c>
      <c r="AD457" s="181"/>
      <c r="AE457" s="241" t="s">
        <v>1127</v>
      </c>
      <c r="AF457" s="362">
        <v>42644</v>
      </c>
      <c r="AG457" s="181"/>
      <c r="AH457" s="133" t="str">
        <f t="shared" si="1135"/>
        <v>69X</v>
      </c>
      <c r="AI457" s="151" t="str">
        <f t="shared" si="1136"/>
        <v>69</v>
      </c>
      <c r="AJ457" s="457"/>
      <c r="AK457" s="650"/>
      <c r="AL457" s="634">
        <f t="shared" si="1137"/>
        <v>1</v>
      </c>
      <c r="AM457" s="634">
        <f t="shared" si="1138"/>
        <v>1</v>
      </c>
      <c r="AN457" s="635">
        <f t="shared" si="1139"/>
        <v>1</v>
      </c>
      <c r="AO457" s="636">
        <f t="shared" si="1127"/>
        <v>3</v>
      </c>
      <c r="AP457" s="634">
        <f t="shared" si="1140"/>
        <v>0</v>
      </c>
      <c r="AQ457" s="634">
        <f t="shared" si="1141"/>
        <v>0</v>
      </c>
      <c r="AR457" s="634">
        <f t="shared" si="1142"/>
        <v>0</v>
      </c>
      <c r="AS457" s="637">
        <f t="shared" si="1128"/>
        <v>0</v>
      </c>
      <c r="AT457" s="638" t="str">
        <f t="shared" si="1129"/>
        <v xml:space="preserve"> </v>
      </c>
      <c r="AU457" s="634">
        <f t="shared" si="1143"/>
        <v>1</v>
      </c>
      <c r="AV457" s="634">
        <f t="shared" si="1151"/>
        <v>1</v>
      </c>
      <c r="AW457" s="634" t="s">
        <v>1127</v>
      </c>
      <c r="AX457" s="639" t="str">
        <f t="shared" si="1144"/>
        <v>69Yes</v>
      </c>
      <c r="AY457" s="639" t="str">
        <f t="shared" si="1145"/>
        <v>69Yes</v>
      </c>
      <c r="AZ457" s="639" t="str">
        <f t="shared" si="1146"/>
        <v>69Yes</v>
      </c>
      <c r="BA457" s="634" t="str">
        <f t="shared" si="1147"/>
        <v>69</v>
      </c>
      <c r="BB457" s="634" t="str">
        <f t="shared" si="1148"/>
        <v>69</v>
      </c>
      <c r="BC457" s="634" t="str">
        <f t="shared" si="1149"/>
        <v>69</v>
      </c>
      <c r="BD457" s="640" t="str">
        <f t="shared" si="1113"/>
        <v xml:space="preserve"> </v>
      </c>
      <c r="BE457" s="640" t="str">
        <f t="shared" si="1114"/>
        <v xml:space="preserve"> </v>
      </c>
      <c r="BF457" s="640" t="str">
        <f t="shared" si="1115"/>
        <v xml:space="preserve"> </v>
      </c>
      <c r="BG457" s="640" t="str">
        <f t="shared" si="1116"/>
        <v xml:space="preserve"> </v>
      </c>
      <c r="BH457" s="640" t="str">
        <f t="shared" si="1117"/>
        <v xml:space="preserve"> </v>
      </c>
      <c r="BI457" s="677" t="str">
        <f t="shared" si="1118"/>
        <v xml:space="preserve"> </v>
      </c>
      <c r="BJ457" s="640" t="str">
        <f t="shared" si="1119"/>
        <v xml:space="preserve"> </v>
      </c>
      <c r="BK457" s="305" t="str">
        <f t="shared" si="1120"/>
        <v xml:space="preserve"> </v>
      </c>
      <c r="BL457" s="523" t="str">
        <f t="shared" si="1150"/>
        <v xml:space="preserve"> </v>
      </c>
      <c r="BM457" s="640" t="str">
        <f t="shared" si="1121"/>
        <v xml:space="preserve"> </v>
      </c>
      <c r="BN457" s="640" t="str">
        <f t="shared" si="1122"/>
        <v xml:space="preserve"> </v>
      </c>
      <c r="BO457" s="640">
        <f t="shared" si="1123"/>
        <v>42644</v>
      </c>
      <c r="BP457" s="640" t="str">
        <f t="shared" si="1124"/>
        <v xml:space="preserve"> </v>
      </c>
      <c r="BQ457" s="640" t="str">
        <f t="shared" si="1125"/>
        <v xml:space="preserve"> </v>
      </c>
      <c r="BR457" s="634">
        <f t="shared" si="1126"/>
        <v>1</v>
      </c>
      <c r="BS457" s="728"/>
      <c r="BT457" s="640" t="str">
        <f t="shared" si="1214"/>
        <v xml:space="preserve"> </v>
      </c>
    </row>
    <row r="458" spans="1:72" s="47" customFormat="1" ht="15" customHeight="1" x14ac:dyDescent="0.3">
      <c r="A458" s="43" t="s">
        <v>7</v>
      </c>
      <c r="B458" s="123" t="s">
        <v>437</v>
      </c>
      <c r="C458" s="134" t="str">
        <f>IF(VLOOKUP(B458,'Pivot Table'!$B$5:$G$2000,3,FALSE)=1,"Yes","No")</f>
        <v>Yes</v>
      </c>
      <c r="D458" s="170" t="str">
        <f t="shared" si="1209"/>
        <v>In Progress</v>
      </c>
      <c r="E458" s="170" t="s">
        <v>713</v>
      </c>
      <c r="F458" s="214">
        <v>41852</v>
      </c>
      <c r="G458" s="118" t="s">
        <v>1127</v>
      </c>
      <c r="H458" s="44" t="s">
        <v>1127</v>
      </c>
      <c r="I458" s="214">
        <v>42644</v>
      </c>
      <c r="J458" s="170"/>
      <c r="K458" s="45" t="str">
        <f t="shared" si="1130"/>
        <v>69X</v>
      </c>
      <c r="L458" s="45" t="str">
        <f t="shared" si="1131"/>
        <v>69</v>
      </c>
      <c r="M458" s="44"/>
      <c r="N458" s="252"/>
      <c r="O458" s="135" t="str">
        <f>IF(VLOOKUP(B458,'Pivot Table'!$B$5:$G$2000,2,FALSE)=1,"Yes","No")</f>
        <v>Yes</v>
      </c>
      <c r="P458" s="177" t="str">
        <f t="shared" si="1132"/>
        <v>In Progress</v>
      </c>
      <c r="Q458" s="177" t="s">
        <v>713</v>
      </c>
      <c r="R458" s="107">
        <v>41852</v>
      </c>
      <c r="S458" s="46" t="s">
        <v>1127</v>
      </c>
      <c r="T458" s="107">
        <v>42644</v>
      </c>
      <c r="U458" s="177"/>
      <c r="V458" s="135" t="str">
        <f t="shared" si="1133"/>
        <v>69X</v>
      </c>
      <c r="W458" s="150" t="str">
        <f t="shared" si="1134"/>
        <v>69</v>
      </c>
      <c r="X458" s="46"/>
      <c r="Y458" s="219"/>
      <c r="Z458" s="136" t="str">
        <f>IF(VLOOKUP(B458,'Pivot Table'!$B$5:$G$2000,5,FALSE)=1,"Yes","No")</f>
        <v>Yes</v>
      </c>
      <c r="AA458" s="136" t="str">
        <f>IF(VLOOKUP(B458,'Pivot Table'!$B$5:$G$2000,4,FALSE)=1,"Yes","No")</f>
        <v>No</v>
      </c>
      <c r="AB458" s="181" t="str">
        <f t="shared" si="1208"/>
        <v>In Progress</v>
      </c>
      <c r="AC458" s="181" t="s">
        <v>713</v>
      </c>
      <c r="AD458" s="181"/>
      <c r="AE458" s="241" t="s">
        <v>1127</v>
      </c>
      <c r="AF458" s="362">
        <v>42644</v>
      </c>
      <c r="AG458" s="181"/>
      <c r="AH458" s="133" t="str">
        <f t="shared" si="1135"/>
        <v>69X</v>
      </c>
      <c r="AI458" s="151" t="str">
        <f t="shared" si="1136"/>
        <v>69</v>
      </c>
      <c r="AJ458" s="457"/>
      <c r="AK458" s="650"/>
      <c r="AL458" s="634">
        <f t="shared" si="1137"/>
        <v>1</v>
      </c>
      <c r="AM458" s="634">
        <f t="shared" si="1138"/>
        <v>1</v>
      </c>
      <c r="AN458" s="635">
        <f t="shared" si="1139"/>
        <v>1</v>
      </c>
      <c r="AO458" s="636">
        <f t="shared" ref="AO458:AO522" si="1215">SUM(AL458:AN458)</f>
        <v>3</v>
      </c>
      <c r="AP458" s="634">
        <f t="shared" si="1140"/>
        <v>0</v>
      </c>
      <c r="AQ458" s="634">
        <f t="shared" si="1141"/>
        <v>0</v>
      </c>
      <c r="AR458" s="634">
        <f t="shared" si="1142"/>
        <v>0</v>
      </c>
      <c r="AS458" s="637">
        <f t="shared" ref="AS458:AS522" si="1216">SUM(AP458:AR458)</f>
        <v>0</v>
      </c>
      <c r="AT458" s="638" t="str">
        <f t="shared" ref="AT458:AT522" si="1217">IF(AO458=AS458,"F"," ")</f>
        <v xml:space="preserve"> </v>
      </c>
      <c r="AU458" s="634">
        <f t="shared" si="1143"/>
        <v>1</v>
      </c>
      <c r="AV458" s="634">
        <f t="shared" si="1151"/>
        <v>1</v>
      </c>
      <c r="AW458" s="634" t="s">
        <v>1127</v>
      </c>
      <c r="AX458" s="639" t="str">
        <f t="shared" si="1144"/>
        <v>69Yes</v>
      </c>
      <c r="AY458" s="639" t="str">
        <f t="shared" si="1145"/>
        <v>69Yes</v>
      </c>
      <c r="AZ458" s="639" t="str">
        <f t="shared" si="1146"/>
        <v>69Yes</v>
      </c>
      <c r="BA458" s="634" t="str">
        <f t="shared" si="1147"/>
        <v>69</v>
      </c>
      <c r="BB458" s="634" t="str">
        <f t="shared" si="1148"/>
        <v>69</v>
      </c>
      <c r="BC458" s="634" t="str">
        <f t="shared" si="1149"/>
        <v>69</v>
      </c>
      <c r="BD458" s="640" t="str">
        <f t="shared" ref="BD458:BD521" si="1218">IF(I458=$BD$2,I458,IF(T458=$BD$2,T458,IF(AF458=$BD$2,AF458," " )))</f>
        <v xml:space="preserve"> </v>
      </c>
      <c r="BE458" s="640" t="str">
        <f t="shared" ref="BE458:BE521" si="1219">IF($I458=$BE$2,$I458,IF($T458=$BE$2,$T458,IF($AF458=$BE$2,$AF458," " )))</f>
        <v xml:space="preserve"> </v>
      </c>
      <c r="BF458" s="640" t="str">
        <f t="shared" ref="BF458:BF521" si="1220">IF($I458=$BF$2,$I458,IF($T458=$BF$2,$T458,IF($AF458=$BF$2,$AF458," " )))</f>
        <v xml:space="preserve"> </v>
      </c>
      <c r="BG458" s="640" t="str">
        <f t="shared" ref="BG458:BG521" si="1221">IF($I458=$BG$2,$I458,IF($T458=$BG$2,$T458,IF($AF458=$BG$2,$AF458," " )))</f>
        <v xml:space="preserve"> </v>
      </c>
      <c r="BH458" s="640" t="str">
        <f t="shared" ref="BH458:BH521" si="1222">IF($I458=$BH$2,$I458,IF($T458=$BH$2,$T458,IF($AF458=$BH$2,$AF458," " )))</f>
        <v xml:space="preserve"> </v>
      </c>
      <c r="BI458" s="677" t="str">
        <f t="shared" ref="BI458:BI521" si="1223">IF($I458=$BI$2,$I458,IF($T458=$BI$2,$T458,IF($AF458=$BI$2,$AF458," " )))</f>
        <v xml:space="preserve"> </v>
      </c>
      <c r="BJ458" s="640" t="str">
        <f t="shared" ref="BJ458:BJ521" si="1224">IF($I458=$BJ$2,$I458,IF($T458=$BJ$2,$T458,IF($AF458=$BJ$2,$AF458," " )))</f>
        <v xml:space="preserve"> </v>
      </c>
      <c r="BK458" s="305" t="str">
        <f t="shared" ref="BK458:BK521" si="1225">IF($I458=$BK$2,$I458,IF($T458=$BK$2,$T458,IF($AF458=$BK$2,$AF458," " )))</f>
        <v xml:space="preserve"> </v>
      </c>
      <c r="BL458" s="523" t="str">
        <f t="shared" si="1150"/>
        <v xml:space="preserve"> </v>
      </c>
      <c r="BM458" s="640" t="str">
        <f t="shared" ref="BM458:BM521" si="1226">IF($I458=$BM$2,$I458,IF($T458=$BM$2,$T458,IF($AF458=$BM$2,$AF458," " )))</f>
        <v xml:space="preserve"> </v>
      </c>
      <c r="BN458" s="640" t="str">
        <f t="shared" ref="BN458:BN521" si="1227">IF($I458=$BN$2,$I458,IF($T458=$BN$2,$T458,IF($AF458=$BN$2,$AF458," " )))</f>
        <v xml:space="preserve"> </v>
      </c>
      <c r="BO458" s="640">
        <f t="shared" ref="BO458:BO521" si="1228">IF($I458=$BO$2,$I458,IF($T458=$BO$2,$T458,IF($AF458=$BO$2,$AF458," " )))</f>
        <v>42644</v>
      </c>
      <c r="BP458" s="640" t="str">
        <f t="shared" ref="BP458:BP521" si="1229">IF($I458=$BP$2,$I458,IF($T458=$BP$2,$T458,IF($AF458=$BP$2,$AF458," " )))</f>
        <v xml:space="preserve"> </v>
      </c>
      <c r="BQ458" s="640" t="str">
        <f t="shared" ref="BQ458:BQ521" si="1230">IF($I458=$BQ$2,$I458,IF($T458=$BQ$2,$T458,IF($AF458=$BQ$2,$AF458," " )))</f>
        <v xml:space="preserve"> </v>
      </c>
      <c r="BR458" s="634">
        <f t="shared" ref="BR458:BR521" si="1231">COUNTIFS(BE458:BQ458,"&gt;0")</f>
        <v>1</v>
      </c>
      <c r="BS458" s="728"/>
      <c r="BT458" s="640" t="str">
        <f t="shared" si="1214"/>
        <v xml:space="preserve"> </v>
      </c>
    </row>
    <row r="459" spans="1:72" s="47" customFormat="1" ht="15" customHeight="1" x14ac:dyDescent="0.3">
      <c r="A459" s="43" t="s">
        <v>7</v>
      </c>
      <c r="B459" s="123" t="s">
        <v>438</v>
      </c>
      <c r="C459" s="134" t="str">
        <f>IF(VLOOKUP(B459,'Pivot Table'!$B$5:$G$2000,3,FALSE)=1,"Yes","No")</f>
        <v>Yes</v>
      </c>
      <c r="D459" s="170" t="str">
        <f t="shared" si="1209"/>
        <v>In Progress</v>
      </c>
      <c r="E459" s="170" t="s">
        <v>713</v>
      </c>
      <c r="F459" s="214">
        <v>41852</v>
      </c>
      <c r="G459" s="118" t="s">
        <v>1127</v>
      </c>
      <c r="H459" s="44" t="s">
        <v>1127</v>
      </c>
      <c r="I459" s="214">
        <v>42644</v>
      </c>
      <c r="J459" s="170"/>
      <c r="K459" s="45" t="str">
        <f t="shared" si="1130"/>
        <v>69X</v>
      </c>
      <c r="L459" s="45" t="str">
        <f t="shared" si="1131"/>
        <v>69</v>
      </c>
      <c r="M459" s="44"/>
      <c r="N459" s="252"/>
      <c r="O459" s="135" t="str">
        <f>IF(VLOOKUP(B459,'Pivot Table'!$B$5:$G$2000,2,FALSE)=1,"Yes","No")</f>
        <v>Yes</v>
      </c>
      <c r="P459" s="177" t="str">
        <f t="shared" si="1132"/>
        <v>In Progress</v>
      </c>
      <c r="Q459" s="177" t="s">
        <v>713</v>
      </c>
      <c r="R459" s="107">
        <v>41852</v>
      </c>
      <c r="S459" s="46" t="s">
        <v>1127</v>
      </c>
      <c r="T459" s="107">
        <v>42644</v>
      </c>
      <c r="U459" s="177"/>
      <c r="V459" s="135" t="str">
        <f t="shared" si="1133"/>
        <v>69X</v>
      </c>
      <c r="W459" s="150" t="str">
        <f t="shared" si="1134"/>
        <v>69</v>
      </c>
      <c r="X459" s="46"/>
      <c r="Y459" s="219"/>
      <c r="Z459" s="136" t="str">
        <f>IF(VLOOKUP(B459,'Pivot Table'!$B$5:$G$2000,5,FALSE)=1,"Yes","No")</f>
        <v>Yes</v>
      </c>
      <c r="AA459" s="136" t="str">
        <f>IF(VLOOKUP(B459,'Pivot Table'!$B$5:$G$2000,4,FALSE)=1,"Yes","No")</f>
        <v>No</v>
      </c>
      <c r="AB459" s="181" t="str">
        <f t="shared" si="1208"/>
        <v>In Progress</v>
      </c>
      <c r="AC459" s="181" t="s">
        <v>713</v>
      </c>
      <c r="AD459" s="181"/>
      <c r="AE459" s="241" t="s">
        <v>1127</v>
      </c>
      <c r="AF459" s="362">
        <v>42644</v>
      </c>
      <c r="AG459" s="181"/>
      <c r="AH459" s="133" t="str">
        <f t="shared" si="1135"/>
        <v>69X</v>
      </c>
      <c r="AI459" s="151" t="str">
        <f t="shared" si="1136"/>
        <v>69</v>
      </c>
      <c r="AJ459" s="457"/>
      <c r="AK459" s="650"/>
      <c r="AL459" s="634">
        <f t="shared" si="1137"/>
        <v>1</v>
      </c>
      <c r="AM459" s="634">
        <f t="shared" si="1138"/>
        <v>1</v>
      </c>
      <c r="AN459" s="635">
        <f t="shared" si="1139"/>
        <v>1</v>
      </c>
      <c r="AO459" s="636">
        <f t="shared" si="1215"/>
        <v>3</v>
      </c>
      <c r="AP459" s="634">
        <f t="shared" si="1140"/>
        <v>0</v>
      </c>
      <c r="AQ459" s="634">
        <f t="shared" si="1141"/>
        <v>0</v>
      </c>
      <c r="AR459" s="634">
        <f t="shared" si="1142"/>
        <v>0</v>
      </c>
      <c r="AS459" s="637">
        <f t="shared" si="1216"/>
        <v>0</v>
      </c>
      <c r="AT459" s="638" t="str">
        <f t="shared" si="1217"/>
        <v xml:space="preserve"> </v>
      </c>
      <c r="AU459" s="634">
        <f t="shared" si="1143"/>
        <v>1</v>
      </c>
      <c r="AV459" s="634">
        <f t="shared" si="1151"/>
        <v>1</v>
      </c>
      <c r="AW459" s="634" t="s">
        <v>1127</v>
      </c>
      <c r="AX459" s="639" t="str">
        <f t="shared" si="1144"/>
        <v>69Yes</v>
      </c>
      <c r="AY459" s="639" t="str">
        <f t="shared" si="1145"/>
        <v>69Yes</v>
      </c>
      <c r="AZ459" s="639" t="str">
        <f t="shared" si="1146"/>
        <v>69Yes</v>
      </c>
      <c r="BA459" s="634" t="str">
        <f t="shared" si="1147"/>
        <v>69</v>
      </c>
      <c r="BB459" s="634" t="str">
        <f t="shared" si="1148"/>
        <v>69</v>
      </c>
      <c r="BC459" s="634" t="str">
        <f t="shared" si="1149"/>
        <v>69</v>
      </c>
      <c r="BD459" s="640" t="str">
        <f t="shared" si="1218"/>
        <v xml:space="preserve"> </v>
      </c>
      <c r="BE459" s="640" t="str">
        <f t="shared" si="1219"/>
        <v xml:space="preserve"> </v>
      </c>
      <c r="BF459" s="640" t="str">
        <f t="shared" si="1220"/>
        <v xml:space="preserve"> </v>
      </c>
      <c r="BG459" s="640" t="str">
        <f t="shared" si="1221"/>
        <v xml:space="preserve"> </v>
      </c>
      <c r="BH459" s="640" t="str">
        <f t="shared" si="1222"/>
        <v xml:space="preserve"> </v>
      </c>
      <c r="BI459" s="677" t="str">
        <f t="shared" si="1223"/>
        <v xml:space="preserve"> </v>
      </c>
      <c r="BJ459" s="640" t="str">
        <f t="shared" si="1224"/>
        <v xml:space="preserve"> </v>
      </c>
      <c r="BK459" s="305" t="str">
        <f t="shared" si="1225"/>
        <v xml:space="preserve"> </v>
      </c>
      <c r="BL459" s="523" t="str">
        <f t="shared" si="1150"/>
        <v xml:space="preserve"> </v>
      </c>
      <c r="BM459" s="640" t="str">
        <f t="shared" si="1226"/>
        <v xml:space="preserve"> </v>
      </c>
      <c r="BN459" s="640" t="str">
        <f t="shared" si="1227"/>
        <v xml:space="preserve"> </v>
      </c>
      <c r="BO459" s="640">
        <f t="shared" si="1228"/>
        <v>42644</v>
      </c>
      <c r="BP459" s="640" t="str">
        <f t="shared" si="1229"/>
        <v xml:space="preserve"> </v>
      </c>
      <c r="BQ459" s="640" t="str">
        <f t="shared" si="1230"/>
        <v xml:space="preserve"> </v>
      </c>
      <c r="BR459" s="634">
        <f t="shared" si="1231"/>
        <v>1</v>
      </c>
      <c r="BS459" s="728"/>
      <c r="BT459" s="640" t="str">
        <f t="shared" si="1214"/>
        <v xml:space="preserve"> </v>
      </c>
    </row>
    <row r="460" spans="1:72" s="47" customFormat="1" ht="15" customHeight="1" x14ac:dyDescent="0.3">
      <c r="A460" s="43" t="s">
        <v>7</v>
      </c>
      <c r="B460" s="123" t="s">
        <v>439</v>
      </c>
      <c r="C460" s="134" t="str">
        <f>IF(VLOOKUP(B460,'Pivot Table'!$B$5:$G$2000,3,FALSE)=1,"Yes","No")</f>
        <v>Yes</v>
      </c>
      <c r="D460" s="170" t="str">
        <f t="shared" si="1209"/>
        <v>In Progress</v>
      </c>
      <c r="E460" s="170" t="s">
        <v>713</v>
      </c>
      <c r="F460" s="214">
        <v>41852</v>
      </c>
      <c r="G460" s="118" t="s">
        <v>1127</v>
      </c>
      <c r="H460" s="44" t="s">
        <v>1127</v>
      </c>
      <c r="I460" s="214">
        <v>42644</v>
      </c>
      <c r="J460" s="170"/>
      <c r="K460" s="45" t="str">
        <f t="shared" si="1130"/>
        <v>69X</v>
      </c>
      <c r="L460" s="45" t="str">
        <f t="shared" si="1131"/>
        <v>69</v>
      </c>
      <c r="M460" s="44"/>
      <c r="N460" s="252"/>
      <c r="O460" s="135" t="str">
        <f>IF(VLOOKUP(B460,'Pivot Table'!$B$5:$G$2000,2,FALSE)=1,"Yes","No")</f>
        <v>Yes</v>
      </c>
      <c r="P460" s="177" t="str">
        <f t="shared" si="1132"/>
        <v>In Progress</v>
      </c>
      <c r="Q460" s="177" t="s">
        <v>713</v>
      </c>
      <c r="R460" s="107">
        <v>41852</v>
      </c>
      <c r="S460" s="46" t="s">
        <v>1127</v>
      </c>
      <c r="T460" s="107">
        <v>42644</v>
      </c>
      <c r="U460" s="177"/>
      <c r="V460" s="135" t="str">
        <f t="shared" si="1133"/>
        <v>69X</v>
      </c>
      <c r="W460" s="150" t="str">
        <f t="shared" si="1134"/>
        <v>69</v>
      </c>
      <c r="X460" s="46"/>
      <c r="Y460" s="219"/>
      <c r="Z460" s="136" t="str">
        <f>IF(VLOOKUP(B460,'Pivot Table'!$B$5:$G$2000,5,FALSE)=1,"Yes","No")</f>
        <v>Yes</v>
      </c>
      <c r="AA460" s="136" t="str">
        <f>IF(VLOOKUP(B460,'Pivot Table'!$B$5:$G$2000,4,FALSE)=1,"Yes","No")</f>
        <v>No</v>
      </c>
      <c r="AB460" s="181" t="str">
        <f t="shared" si="1208"/>
        <v>In Progress</v>
      </c>
      <c r="AC460" s="181" t="s">
        <v>713</v>
      </c>
      <c r="AD460" s="181"/>
      <c r="AE460" s="241" t="s">
        <v>1127</v>
      </c>
      <c r="AF460" s="362">
        <v>42644</v>
      </c>
      <c r="AG460" s="181"/>
      <c r="AH460" s="133" t="str">
        <f t="shared" si="1135"/>
        <v>69X</v>
      </c>
      <c r="AI460" s="151" t="str">
        <f t="shared" si="1136"/>
        <v>69</v>
      </c>
      <c r="AJ460" s="457"/>
      <c r="AK460" s="650"/>
      <c r="AL460" s="634">
        <f t="shared" si="1137"/>
        <v>1</v>
      </c>
      <c r="AM460" s="634">
        <f t="shared" si="1138"/>
        <v>1</v>
      </c>
      <c r="AN460" s="635">
        <f t="shared" si="1139"/>
        <v>1</v>
      </c>
      <c r="AO460" s="636">
        <f t="shared" si="1215"/>
        <v>3</v>
      </c>
      <c r="AP460" s="634">
        <f t="shared" si="1140"/>
        <v>0</v>
      </c>
      <c r="AQ460" s="634">
        <f t="shared" si="1141"/>
        <v>0</v>
      </c>
      <c r="AR460" s="634">
        <f t="shared" si="1142"/>
        <v>0</v>
      </c>
      <c r="AS460" s="637">
        <f t="shared" si="1216"/>
        <v>0</v>
      </c>
      <c r="AT460" s="638" t="str">
        <f t="shared" si="1217"/>
        <v xml:space="preserve"> </v>
      </c>
      <c r="AU460" s="634">
        <f t="shared" si="1143"/>
        <v>1</v>
      </c>
      <c r="AV460" s="634">
        <f t="shared" si="1151"/>
        <v>1</v>
      </c>
      <c r="AW460" s="634" t="s">
        <v>1127</v>
      </c>
      <c r="AX460" s="639" t="str">
        <f t="shared" si="1144"/>
        <v>69Yes</v>
      </c>
      <c r="AY460" s="639" t="str">
        <f t="shared" si="1145"/>
        <v>69Yes</v>
      </c>
      <c r="AZ460" s="639" t="str">
        <f t="shared" si="1146"/>
        <v>69Yes</v>
      </c>
      <c r="BA460" s="634" t="str">
        <f t="shared" si="1147"/>
        <v>69</v>
      </c>
      <c r="BB460" s="634" t="str">
        <f t="shared" si="1148"/>
        <v>69</v>
      </c>
      <c r="BC460" s="634" t="str">
        <f t="shared" si="1149"/>
        <v>69</v>
      </c>
      <c r="BD460" s="640" t="str">
        <f t="shared" si="1218"/>
        <v xml:space="preserve"> </v>
      </c>
      <c r="BE460" s="640" t="str">
        <f t="shared" si="1219"/>
        <v xml:space="preserve"> </v>
      </c>
      <c r="BF460" s="640" t="str">
        <f t="shared" si="1220"/>
        <v xml:space="preserve"> </v>
      </c>
      <c r="BG460" s="640" t="str">
        <f t="shared" si="1221"/>
        <v xml:space="preserve"> </v>
      </c>
      <c r="BH460" s="640" t="str">
        <f t="shared" si="1222"/>
        <v xml:space="preserve"> </v>
      </c>
      <c r="BI460" s="677" t="str">
        <f t="shared" si="1223"/>
        <v xml:space="preserve"> </v>
      </c>
      <c r="BJ460" s="640" t="str">
        <f t="shared" si="1224"/>
        <v xml:space="preserve"> </v>
      </c>
      <c r="BK460" s="305" t="str">
        <f t="shared" si="1225"/>
        <v xml:space="preserve"> </v>
      </c>
      <c r="BL460" s="523" t="str">
        <f t="shared" si="1150"/>
        <v xml:space="preserve"> </v>
      </c>
      <c r="BM460" s="640" t="str">
        <f t="shared" si="1226"/>
        <v xml:space="preserve"> </v>
      </c>
      <c r="BN460" s="640" t="str">
        <f t="shared" si="1227"/>
        <v xml:space="preserve"> </v>
      </c>
      <c r="BO460" s="640">
        <f t="shared" si="1228"/>
        <v>42644</v>
      </c>
      <c r="BP460" s="640" t="str">
        <f t="shared" si="1229"/>
        <v xml:space="preserve"> </v>
      </c>
      <c r="BQ460" s="640" t="str">
        <f t="shared" si="1230"/>
        <v xml:space="preserve"> </v>
      </c>
      <c r="BR460" s="634">
        <f t="shared" si="1231"/>
        <v>1</v>
      </c>
      <c r="BS460" s="728"/>
      <c r="BT460" s="640" t="str">
        <f t="shared" si="1214"/>
        <v xml:space="preserve"> </v>
      </c>
    </row>
    <row r="461" spans="1:72" s="47" customFormat="1" ht="15" customHeight="1" x14ac:dyDescent="0.3">
      <c r="A461" s="43" t="s">
        <v>7</v>
      </c>
      <c r="B461" s="123" t="s">
        <v>440</v>
      </c>
      <c r="C461" s="134" t="str">
        <f>IF(VLOOKUP(B461,'Pivot Table'!$B$5:$G$2000,3,FALSE)=1,"Yes","No")</f>
        <v>Yes</v>
      </c>
      <c r="D461" s="170" t="str">
        <f t="shared" si="1209"/>
        <v>In Progress</v>
      </c>
      <c r="E461" s="170" t="s">
        <v>713</v>
      </c>
      <c r="F461" s="214">
        <v>41852</v>
      </c>
      <c r="G461" s="118" t="s">
        <v>1127</v>
      </c>
      <c r="H461" s="44" t="s">
        <v>1127</v>
      </c>
      <c r="I461" s="214">
        <v>42644</v>
      </c>
      <c r="J461" s="170"/>
      <c r="K461" s="45" t="str">
        <f t="shared" si="1130"/>
        <v>69X</v>
      </c>
      <c r="L461" s="45" t="str">
        <f t="shared" si="1131"/>
        <v>69</v>
      </c>
      <c r="M461" s="44"/>
      <c r="N461" s="252"/>
      <c r="O461" s="135" t="str">
        <f>IF(VLOOKUP(B461,'Pivot Table'!$B$5:$G$2000,2,FALSE)=1,"Yes","No")</f>
        <v>Yes</v>
      </c>
      <c r="P461" s="177" t="str">
        <f t="shared" si="1132"/>
        <v>In Progress</v>
      </c>
      <c r="Q461" s="177" t="s">
        <v>713</v>
      </c>
      <c r="R461" s="107">
        <v>41852</v>
      </c>
      <c r="S461" s="46" t="s">
        <v>1127</v>
      </c>
      <c r="T461" s="107">
        <v>42644</v>
      </c>
      <c r="U461" s="177"/>
      <c r="V461" s="135" t="str">
        <f t="shared" si="1133"/>
        <v>69X</v>
      </c>
      <c r="W461" s="150" t="str">
        <f t="shared" si="1134"/>
        <v>69</v>
      </c>
      <c r="X461" s="46"/>
      <c r="Y461" s="219"/>
      <c r="Z461" s="136" t="str">
        <f>IF(VLOOKUP(B461,'Pivot Table'!$B$5:$G$2000,5,FALSE)=1,"Yes","No")</f>
        <v>Yes</v>
      </c>
      <c r="AA461" s="136" t="str">
        <f>IF(VLOOKUP(B461,'Pivot Table'!$B$5:$G$2000,4,FALSE)=1,"Yes","No")</f>
        <v>No</v>
      </c>
      <c r="AB461" s="181" t="str">
        <f t="shared" si="1208"/>
        <v>In Progress</v>
      </c>
      <c r="AC461" s="181" t="s">
        <v>713</v>
      </c>
      <c r="AD461" s="181"/>
      <c r="AE461" s="241" t="s">
        <v>1127</v>
      </c>
      <c r="AF461" s="362">
        <v>42644</v>
      </c>
      <c r="AG461" s="181"/>
      <c r="AH461" s="133" t="str">
        <f t="shared" si="1135"/>
        <v>69X</v>
      </c>
      <c r="AI461" s="151" t="str">
        <f t="shared" si="1136"/>
        <v>69</v>
      </c>
      <c r="AJ461" s="457"/>
      <c r="AK461" s="650"/>
      <c r="AL461" s="634">
        <f t="shared" si="1137"/>
        <v>1</v>
      </c>
      <c r="AM461" s="634">
        <f t="shared" si="1138"/>
        <v>1</v>
      </c>
      <c r="AN461" s="635">
        <f t="shared" si="1139"/>
        <v>1</v>
      </c>
      <c r="AO461" s="636">
        <f t="shared" si="1215"/>
        <v>3</v>
      </c>
      <c r="AP461" s="634">
        <f t="shared" si="1140"/>
        <v>0</v>
      </c>
      <c r="AQ461" s="634">
        <f t="shared" si="1141"/>
        <v>0</v>
      </c>
      <c r="AR461" s="634">
        <f t="shared" si="1142"/>
        <v>0</v>
      </c>
      <c r="AS461" s="637">
        <f t="shared" si="1216"/>
        <v>0</v>
      </c>
      <c r="AT461" s="638" t="str">
        <f t="shared" si="1217"/>
        <v xml:space="preserve"> </v>
      </c>
      <c r="AU461" s="634">
        <f t="shared" si="1143"/>
        <v>1</v>
      </c>
      <c r="AV461" s="634">
        <f t="shared" si="1151"/>
        <v>1</v>
      </c>
      <c r="AW461" s="634" t="s">
        <v>1127</v>
      </c>
      <c r="AX461" s="639" t="str">
        <f t="shared" si="1144"/>
        <v>69Yes</v>
      </c>
      <c r="AY461" s="639" t="str">
        <f t="shared" si="1145"/>
        <v>69Yes</v>
      </c>
      <c r="AZ461" s="639" t="str">
        <f t="shared" si="1146"/>
        <v>69Yes</v>
      </c>
      <c r="BA461" s="634" t="str">
        <f t="shared" si="1147"/>
        <v>69</v>
      </c>
      <c r="BB461" s="634" t="str">
        <f t="shared" si="1148"/>
        <v>69</v>
      </c>
      <c r="BC461" s="634" t="str">
        <f t="shared" si="1149"/>
        <v>69</v>
      </c>
      <c r="BD461" s="640" t="str">
        <f t="shared" si="1218"/>
        <v xml:space="preserve"> </v>
      </c>
      <c r="BE461" s="640" t="str">
        <f t="shared" si="1219"/>
        <v xml:space="preserve"> </v>
      </c>
      <c r="BF461" s="640" t="str">
        <f t="shared" si="1220"/>
        <v xml:space="preserve"> </v>
      </c>
      <c r="BG461" s="640" t="str">
        <f t="shared" si="1221"/>
        <v xml:space="preserve"> </v>
      </c>
      <c r="BH461" s="640" t="str">
        <f t="shared" si="1222"/>
        <v xml:space="preserve"> </v>
      </c>
      <c r="BI461" s="677" t="str">
        <f t="shared" si="1223"/>
        <v xml:space="preserve"> </v>
      </c>
      <c r="BJ461" s="640" t="str">
        <f t="shared" si="1224"/>
        <v xml:space="preserve"> </v>
      </c>
      <c r="BK461" s="305" t="str">
        <f t="shared" si="1225"/>
        <v xml:space="preserve"> </v>
      </c>
      <c r="BL461" s="523" t="str">
        <f t="shared" si="1150"/>
        <v xml:space="preserve"> </v>
      </c>
      <c r="BM461" s="640" t="str">
        <f t="shared" si="1226"/>
        <v xml:space="preserve"> </v>
      </c>
      <c r="BN461" s="640" t="str">
        <f t="shared" si="1227"/>
        <v xml:space="preserve"> </v>
      </c>
      <c r="BO461" s="640">
        <f t="shared" si="1228"/>
        <v>42644</v>
      </c>
      <c r="BP461" s="640" t="str">
        <f t="shared" si="1229"/>
        <v xml:space="preserve"> </v>
      </c>
      <c r="BQ461" s="640" t="str">
        <f t="shared" si="1230"/>
        <v xml:space="preserve"> </v>
      </c>
      <c r="BR461" s="634">
        <f t="shared" si="1231"/>
        <v>1</v>
      </c>
      <c r="BS461" s="728"/>
      <c r="BT461" s="640" t="str">
        <f t="shared" si="1214"/>
        <v xml:space="preserve"> </v>
      </c>
    </row>
    <row r="462" spans="1:72" s="47" customFormat="1" ht="15" customHeight="1" x14ac:dyDescent="0.3">
      <c r="A462" s="43" t="s">
        <v>7</v>
      </c>
      <c r="B462" s="123" t="s">
        <v>441</v>
      </c>
      <c r="C462" s="134" t="str">
        <f>IF(VLOOKUP(B462,'Pivot Table'!$B$5:$G$2000,3,FALSE)=1,"Yes","No")</f>
        <v>Yes</v>
      </c>
      <c r="D462" s="170" t="str">
        <f t="shared" si="1209"/>
        <v>In Progress</v>
      </c>
      <c r="E462" s="170" t="s">
        <v>713</v>
      </c>
      <c r="F462" s="214">
        <v>41852</v>
      </c>
      <c r="G462" s="118" t="s">
        <v>1127</v>
      </c>
      <c r="H462" s="44" t="s">
        <v>1127</v>
      </c>
      <c r="I462" s="214">
        <v>42644</v>
      </c>
      <c r="J462" s="170"/>
      <c r="K462" s="45" t="str">
        <f t="shared" si="1130"/>
        <v>69X</v>
      </c>
      <c r="L462" s="45" t="str">
        <f t="shared" si="1131"/>
        <v>69</v>
      </c>
      <c r="M462" s="44"/>
      <c r="N462" s="252"/>
      <c r="O462" s="135" t="str">
        <f>IF(VLOOKUP(B462,'Pivot Table'!$B$5:$G$2000,2,FALSE)=1,"Yes","No")</f>
        <v>Yes</v>
      </c>
      <c r="P462" s="177" t="str">
        <f t="shared" si="1132"/>
        <v>In Progress</v>
      </c>
      <c r="Q462" s="177" t="s">
        <v>713</v>
      </c>
      <c r="R462" s="107">
        <v>41852</v>
      </c>
      <c r="S462" s="46" t="s">
        <v>1127</v>
      </c>
      <c r="T462" s="107">
        <v>42644</v>
      </c>
      <c r="U462" s="177"/>
      <c r="V462" s="135" t="str">
        <f t="shared" si="1133"/>
        <v>69X</v>
      </c>
      <c r="W462" s="150" t="str">
        <f t="shared" si="1134"/>
        <v>69</v>
      </c>
      <c r="X462" s="46"/>
      <c r="Y462" s="219"/>
      <c r="Z462" s="136" t="str">
        <f>IF(VLOOKUP(B462,'Pivot Table'!$B$5:$G$2000,5,FALSE)=1,"Yes","No")</f>
        <v>Yes</v>
      </c>
      <c r="AA462" s="136" t="str">
        <f>IF(VLOOKUP(B462,'Pivot Table'!$B$5:$G$2000,4,FALSE)=1,"Yes","No")</f>
        <v>No</v>
      </c>
      <c r="AB462" s="181" t="str">
        <f t="shared" si="1208"/>
        <v>In Progress</v>
      </c>
      <c r="AC462" s="181" t="s">
        <v>713</v>
      </c>
      <c r="AD462" s="181"/>
      <c r="AE462" s="241" t="s">
        <v>1127</v>
      </c>
      <c r="AF462" s="362">
        <v>42644</v>
      </c>
      <c r="AG462" s="181"/>
      <c r="AH462" s="133" t="str">
        <f t="shared" si="1135"/>
        <v>69X</v>
      </c>
      <c r="AI462" s="151" t="str">
        <f t="shared" si="1136"/>
        <v>69</v>
      </c>
      <c r="AJ462" s="457"/>
      <c r="AK462" s="650"/>
      <c r="AL462" s="634">
        <f t="shared" si="1137"/>
        <v>1</v>
      </c>
      <c r="AM462" s="634">
        <f t="shared" si="1138"/>
        <v>1</v>
      </c>
      <c r="AN462" s="635">
        <f t="shared" si="1139"/>
        <v>1</v>
      </c>
      <c r="AO462" s="636">
        <f t="shared" si="1215"/>
        <v>3</v>
      </c>
      <c r="AP462" s="634">
        <f t="shared" si="1140"/>
        <v>0</v>
      </c>
      <c r="AQ462" s="634">
        <f t="shared" si="1141"/>
        <v>0</v>
      </c>
      <c r="AR462" s="634">
        <f t="shared" si="1142"/>
        <v>0</v>
      </c>
      <c r="AS462" s="637">
        <f t="shared" si="1216"/>
        <v>0</v>
      </c>
      <c r="AT462" s="638" t="str">
        <f t="shared" si="1217"/>
        <v xml:space="preserve"> </v>
      </c>
      <c r="AU462" s="634">
        <f t="shared" si="1143"/>
        <v>1</v>
      </c>
      <c r="AV462" s="634">
        <f t="shared" si="1151"/>
        <v>1</v>
      </c>
      <c r="AW462" s="634" t="s">
        <v>1127</v>
      </c>
      <c r="AX462" s="639" t="str">
        <f t="shared" si="1144"/>
        <v>69Yes</v>
      </c>
      <c r="AY462" s="639" t="str">
        <f t="shared" si="1145"/>
        <v>69Yes</v>
      </c>
      <c r="AZ462" s="639" t="str">
        <f t="shared" si="1146"/>
        <v>69Yes</v>
      </c>
      <c r="BA462" s="634" t="str">
        <f t="shared" si="1147"/>
        <v>69</v>
      </c>
      <c r="BB462" s="634" t="str">
        <f t="shared" si="1148"/>
        <v>69</v>
      </c>
      <c r="BC462" s="634" t="str">
        <f t="shared" si="1149"/>
        <v>69</v>
      </c>
      <c r="BD462" s="640" t="str">
        <f t="shared" si="1218"/>
        <v xml:space="preserve"> </v>
      </c>
      <c r="BE462" s="640" t="str">
        <f t="shared" si="1219"/>
        <v xml:space="preserve"> </v>
      </c>
      <c r="BF462" s="640" t="str">
        <f t="shared" si="1220"/>
        <v xml:space="preserve"> </v>
      </c>
      <c r="BG462" s="640" t="str">
        <f t="shared" si="1221"/>
        <v xml:space="preserve"> </v>
      </c>
      <c r="BH462" s="640" t="str">
        <f t="shared" si="1222"/>
        <v xml:space="preserve"> </v>
      </c>
      <c r="BI462" s="677" t="str">
        <f t="shared" si="1223"/>
        <v xml:space="preserve"> </v>
      </c>
      <c r="BJ462" s="640" t="str">
        <f t="shared" si="1224"/>
        <v xml:space="preserve"> </v>
      </c>
      <c r="BK462" s="305" t="str">
        <f t="shared" si="1225"/>
        <v xml:space="preserve"> </v>
      </c>
      <c r="BL462" s="523" t="str">
        <f t="shared" si="1150"/>
        <v xml:space="preserve"> </v>
      </c>
      <c r="BM462" s="640" t="str">
        <f t="shared" si="1226"/>
        <v xml:space="preserve"> </v>
      </c>
      <c r="BN462" s="640" t="str">
        <f t="shared" si="1227"/>
        <v xml:space="preserve"> </v>
      </c>
      <c r="BO462" s="640">
        <f t="shared" si="1228"/>
        <v>42644</v>
      </c>
      <c r="BP462" s="640" t="str">
        <f t="shared" si="1229"/>
        <v xml:space="preserve"> </v>
      </c>
      <c r="BQ462" s="640" t="str">
        <f t="shared" si="1230"/>
        <v xml:space="preserve"> </v>
      </c>
      <c r="BR462" s="634">
        <f t="shared" si="1231"/>
        <v>1</v>
      </c>
      <c r="BS462" s="728"/>
      <c r="BT462" s="640" t="str">
        <f t="shared" si="1214"/>
        <v xml:space="preserve"> </v>
      </c>
    </row>
    <row r="463" spans="1:72" s="47" customFormat="1" ht="15" customHeight="1" x14ac:dyDescent="0.3">
      <c r="A463" s="43" t="s">
        <v>7</v>
      </c>
      <c r="B463" s="123" t="s">
        <v>442</v>
      </c>
      <c r="C463" s="134" t="str">
        <f>IF(VLOOKUP(B463,'Pivot Table'!$B$5:$G$2000,3,FALSE)=1,"Yes","No")</f>
        <v>Yes</v>
      </c>
      <c r="D463" s="170" t="str">
        <f t="shared" si="1209"/>
        <v>In Progress</v>
      </c>
      <c r="E463" s="170" t="s">
        <v>713</v>
      </c>
      <c r="F463" s="214">
        <v>41852</v>
      </c>
      <c r="G463" s="118" t="s">
        <v>1127</v>
      </c>
      <c r="H463" s="44" t="s">
        <v>1127</v>
      </c>
      <c r="I463" s="214">
        <v>42644</v>
      </c>
      <c r="J463" s="170"/>
      <c r="K463" s="45" t="str">
        <f t="shared" si="1130"/>
        <v>69X</v>
      </c>
      <c r="L463" s="45" t="str">
        <f t="shared" si="1131"/>
        <v>69</v>
      </c>
      <c r="M463" s="44"/>
      <c r="N463" s="252"/>
      <c r="O463" s="135" t="str">
        <f>IF(VLOOKUP(B463,'Pivot Table'!$B$5:$G$2000,2,FALSE)=1,"Yes","No")</f>
        <v>Yes</v>
      </c>
      <c r="P463" s="177" t="str">
        <f t="shared" si="1132"/>
        <v>In Progress</v>
      </c>
      <c r="Q463" s="177" t="s">
        <v>713</v>
      </c>
      <c r="R463" s="107">
        <v>41852</v>
      </c>
      <c r="S463" s="46" t="s">
        <v>1127</v>
      </c>
      <c r="T463" s="107">
        <v>42644</v>
      </c>
      <c r="U463" s="177"/>
      <c r="V463" s="135" t="str">
        <f t="shared" si="1133"/>
        <v>69X</v>
      </c>
      <c r="W463" s="150" t="str">
        <f t="shared" si="1134"/>
        <v>69</v>
      </c>
      <c r="X463" s="46"/>
      <c r="Y463" s="219"/>
      <c r="Z463" s="136" t="str">
        <f>IF(VLOOKUP(B463,'Pivot Table'!$B$5:$G$2000,5,FALSE)=1,"Yes","No")</f>
        <v>Yes</v>
      </c>
      <c r="AA463" s="136" t="str">
        <f>IF(VLOOKUP(B463,'Pivot Table'!$B$5:$G$2000,4,FALSE)=1,"Yes","No")</f>
        <v>No</v>
      </c>
      <c r="AB463" s="181" t="str">
        <f t="shared" si="1208"/>
        <v>In Progress</v>
      </c>
      <c r="AC463" s="181" t="s">
        <v>713</v>
      </c>
      <c r="AD463" s="181"/>
      <c r="AE463" s="241" t="s">
        <v>1127</v>
      </c>
      <c r="AF463" s="362">
        <v>42644</v>
      </c>
      <c r="AG463" s="181"/>
      <c r="AH463" s="133" t="str">
        <f t="shared" si="1135"/>
        <v>69X</v>
      </c>
      <c r="AI463" s="151" t="str">
        <f t="shared" si="1136"/>
        <v>69</v>
      </c>
      <c r="AJ463" s="457"/>
      <c r="AK463" s="650"/>
      <c r="AL463" s="634">
        <f t="shared" si="1137"/>
        <v>1</v>
      </c>
      <c r="AM463" s="634">
        <f t="shared" si="1138"/>
        <v>1</v>
      </c>
      <c r="AN463" s="635">
        <f t="shared" si="1139"/>
        <v>1</v>
      </c>
      <c r="AO463" s="636">
        <f t="shared" si="1215"/>
        <v>3</v>
      </c>
      <c r="AP463" s="634">
        <f t="shared" si="1140"/>
        <v>0</v>
      </c>
      <c r="AQ463" s="634">
        <f t="shared" si="1141"/>
        <v>0</v>
      </c>
      <c r="AR463" s="634">
        <f t="shared" si="1142"/>
        <v>0</v>
      </c>
      <c r="AS463" s="637">
        <f t="shared" si="1216"/>
        <v>0</v>
      </c>
      <c r="AT463" s="638" t="str">
        <f t="shared" si="1217"/>
        <v xml:space="preserve"> </v>
      </c>
      <c r="AU463" s="634">
        <f t="shared" si="1143"/>
        <v>1</v>
      </c>
      <c r="AV463" s="634">
        <f t="shared" si="1151"/>
        <v>1</v>
      </c>
      <c r="AW463" s="634" t="s">
        <v>1127</v>
      </c>
      <c r="AX463" s="639" t="str">
        <f t="shared" si="1144"/>
        <v>69Yes</v>
      </c>
      <c r="AY463" s="639" t="str">
        <f t="shared" si="1145"/>
        <v>69Yes</v>
      </c>
      <c r="AZ463" s="639" t="str">
        <f t="shared" si="1146"/>
        <v>69Yes</v>
      </c>
      <c r="BA463" s="634" t="str">
        <f t="shared" si="1147"/>
        <v>69</v>
      </c>
      <c r="BB463" s="634" t="str">
        <f t="shared" si="1148"/>
        <v>69</v>
      </c>
      <c r="BC463" s="634" t="str">
        <f t="shared" si="1149"/>
        <v>69</v>
      </c>
      <c r="BD463" s="640" t="str">
        <f t="shared" si="1218"/>
        <v xml:space="preserve"> </v>
      </c>
      <c r="BE463" s="640" t="str">
        <f t="shared" si="1219"/>
        <v xml:space="preserve"> </v>
      </c>
      <c r="BF463" s="640" t="str">
        <f t="shared" si="1220"/>
        <v xml:space="preserve"> </v>
      </c>
      <c r="BG463" s="640" t="str">
        <f t="shared" si="1221"/>
        <v xml:space="preserve"> </v>
      </c>
      <c r="BH463" s="640" t="str">
        <f t="shared" si="1222"/>
        <v xml:space="preserve"> </v>
      </c>
      <c r="BI463" s="677" t="str">
        <f t="shared" si="1223"/>
        <v xml:space="preserve"> </v>
      </c>
      <c r="BJ463" s="640" t="str">
        <f t="shared" si="1224"/>
        <v xml:space="preserve"> </v>
      </c>
      <c r="BK463" s="305" t="str">
        <f t="shared" si="1225"/>
        <v xml:space="preserve"> </v>
      </c>
      <c r="BL463" s="523" t="str">
        <f t="shared" si="1150"/>
        <v xml:space="preserve"> </v>
      </c>
      <c r="BM463" s="640" t="str">
        <f t="shared" si="1226"/>
        <v xml:space="preserve"> </v>
      </c>
      <c r="BN463" s="640" t="str">
        <f t="shared" si="1227"/>
        <v xml:space="preserve"> </v>
      </c>
      <c r="BO463" s="640">
        <f t="shared" si="1228"/>
        <v>42644</v>
      </c>
      <c r="BP463" s="640" t="str">
        <f t="shared" si="1229"/>
        <v xml:space="preserve"> </v>
      </c>
      <c r="BQ463" s="640" t="str">
        <f t="shared" si="1230"/>
        <v xml:space="preserve"> </v>
      </c>
      <c r="BR463" s="634">
        <f t="shared" si="1231"/>
        <v>1</v>
      </c>
      <c r="BS463" s="728"/>
      <c r="BT463" s="640" t="str">
        <f t="shared" si="1214"/>
        <v xml:space="preserve"> </v>
      </c>
    </row>
    <row r="464" spans="1:72" s="47" customFormat="1" ht="15" customHeight="1" x14ac:dyDescent="0.3">
      <c r="A464" s="43" t="s">
        <v>7</v>
      </c>
      <c r="B464" s="123" t="s">
        <v>443</v>
      </c>
      <c r="C464" s="134" t="str">
        <f>IF(VLOOKUP(B464,'Pivot Table'!$B$5:$G$2000,3,FALSE)=1,"Yes","No")</f>
        <v>Yes</v>
      </c>
      <c r="D464" s="170" t="str">
        <f t="shared" si="1209"/>
        <v>In Progress</v>
      </c>
      <c r="E464" s="170" t="s">
        <v>713</v>
      </c>
      <c r="F464" s="214">
        <v>41852</v>
      </c>
      <c r="G464" s="118" t="s">
        <v>1127</v>
      </c>
      <c r="H464" s="44" t="s">
        <v>1127</v>
      </c>
      <c r="I464" s="214">
        <v>42644</v>
      </c>
      <c r="J464" s="170"/>
      <c r="K464" s="45" t="str">
        <f t="shared" si="1130"/>
        <v>69X</v>
      </c>
      <c r="L464" s="45" t="str">
        <f t="shared" si="1131"/>
        <v>69</v>
      </c>
      <c r="M464" s="44"/>
      <c r="N464" s="252"/>
      <c r="O464" s="135" t="str">
        <f>IF(VLOOKUP(B464,'Pivot Table'!$B$5:$G$2000,2,FALSE)=1,"Yes","No")</f>
        <v>Yes</v>
      </c>
      <c r="P464" s="177" t="str">
        <f t="shared" si="1132"/>
        <v>In Progress</v>
      </c>
      <c r="Q464" s="177" t="s">
        <v>713</v>
      </c>
      <c r="R464" s="107">
        <v>41852</v>
      </c>
      <c r="S464" s="46" t="s">
        <v>1127</v>
      </c>
      <c r="T464" s="107">
        <v>42644</v>
      </c>
      <c r="U464" s="177"/>
      <c r="V464" s="135" t="str">
        <f t="shared" si="1133"/>
        <v>69X</v>
      </c>
      <c r="W464" s="150" t="str">
        <f t="shared" si="1134"/>
        <v>69</v>
      </c>
      <c r="X464" s="46"/>
      <c r="Y464" s="219"/>
      <c r="Z464" s="136" t="str">
        <f>IF(VLOOKUP(B464,'Pivot Table'!$B$5:$G$2000,5,FALSE)=1,"Yes","No")</f>
        <v>Yes</v>
      </c>
      <c r="AA464" s="136" t="str">
        <f>IF(VLOOKUP(B464,'Pivot Table'!$B$5:$G$2000,4,FALSE)=1,"Yes","No")</f>
        <v>No</v>
      </c>
      <c r="AB464" s="181" t="str">
        <f t="shared" si="1208"/>
        <v>In Progress</v>
      </c>
      <c r="AC464" s="181" t="s">
        <v>713</v>
      </c>
      <c r="AD464" s="181"/>
      <c r="AE464" s="241" t="s">
        <v>1127</v>
      </c>
      <c r="AF464" s="362">
        <v>42644</v>
      </c>
      <c r="AG464" s="181"/>
      <c r="AH464" s="133" t="str">
        <f t="shared" si="1135"/>
        <v>69X</v>
      </c>
      <c r="AI464" s="151" t="str">
        <f t="shared" si="1136"/>
        <v>69</v>
      </c>
      <c r="AJ464" s="457"/>
      <c r="AK464" s="650"/>
      <c r="AL464" s="634">
        <f t="shared" si="1137"/>
        <v>1</v>
      </c>
      <c r="AM464" s="634">
        <f t="shared" si="1138"/>
        <v>1</v>
      </c>
      <c r="AN464" s="635">
        <f t="shared" si="1139"/>
        <v>1</v>
      </c>
      <c r="AO464" s="636">
        <f t="shared" si="1215"/>
        <v>3</v>
      </c>
      <c r="AP464" s="634">
        <f t="shared" si="1140"/>
        <v>0</v>
      </c>
      <c r="AQ464" s="634">
        <f t="shared" si="1141"/>
        <v>0</v>
      </c>
      <c r="AR464" s="634">
        <f t="shared" si="1142"/>
        <v>0</v>
      </c>
      <c r="AS464" s="637">
        <f t="shared" si="1216"/>
        <v>0</v>
      </c>
      <c r="AT464" s="638" t="str">
        <f t="shared" si="1217"/>
        <v xml:space="preserve"> </v>
      </c>
      <c r="AU464" s="634">
        <f t="shared" si="1143"/>
        <v>1</v>
      </c>
      <c r="AV464" s="634">
        <f t="shared" si="1151"/>
        <v>1</v>
      </c>
      <c r="AW464" s="634" t="s">
        <v>1127</v>
      </c>
      <c r="AX464" s="639" t="str">
        <f t="shared" si="1144"/>
        <v>69Yes</v>
      </c>
      <c r="AY464" s="639" t="str">
        <f t="shared" si="1145"/>
        <v>69Yes</v>
      </c>
      <c r="AZ464" s="639" t="str">
        <f t="shared" si="1146"/>
        <v>69Yes</v>
      </c>
      <c r="BA464" s="634" t="str">
        <f t="shared" si="1147"/>
        <v>69</v>
      </c>
      <c r="BB464" s="634" t="str">
        <f t="shared" si="1148"/>
        <v>69</v>
      </c>
      <c r="BC464" s="634" t="str">
        <f t="shared" si="1149"/>
        <v>69</v>
      </c>
      <c r="BD464" s="640" t="str">
        <f t="shared" si="1218"/>
        <v xml:space="preserve"> </v>
      </c>
      <c r="BE464" s="640" t="str">
        <f t="shared" si="1219"/>
        <v xml:space="preserve"> </v>
      </c>
      <c r="BF464" s="640" t="str">
        <f t="shared" si="1220"/>
        <v xml:space="preserve"> </v>
      </c>
      <c r="BG464" s="640" t="str">
        <f t="shared" si="1221"/>
        <v xml:space="preserve"> </v>
      </c>
      <c r="BH464" s="640" t="str">
        <f t="shared" si="1222"/>
        <v xml:space="preserve"> </v>
      </c>
      <c r="BI464" s="677" t="str">
        <f t="shared" si="1223"/>
        <v xml:space="preserve"> </v>
      </c>
      <c r="BJ464" s="640" t="str">
        <f t="shared" si="1224"/>
        <v xml:space="preserve"> </v>
      </c>
      <c r="BK464" s="305" t="str">
        <f t="shared" si="1225"/>
        <v xml:space="preserve"> </v>
      </c>
      <c r="BL464" s="523" t="str">
        <f t="shared" si="1150"/>
        <v xml:space="preserve"> </v>
      </c>
      <c r="BM464" s="640" t="str">
        <f t="shared" si="1226"/>
        <v xml:space="preserve"> </v>
      </c>
      <c r="BN464" s="640" t="str">
        <f t="shared" si="1227"/>
        <v xml:space="preserve"> </v>
      </c>
      <c r="BO464" s="640">
        <f t="shared" si="1228"/>
        <v>42644</v>
      </c>
      <c r="BP464" s="640" t="str">
        <f t="shared" si="1229"/>
        <v xml:space="preserve"> </v>
      </c>
      <c r="BQ464" s="640" t="str">
        <f t="shared" si="1230"/>
        <v xml:space="preserve"> </v>
      </c>
      <c r="BR464" s="634">
        <f t="shared" si="1231"/>
        <v>1</v>
      </c>
      <c r="BS464" s="728"/>
      <c r="BT464" s="640" t="str">
        <f t="shared" si="1214"/>
        <v xml:space="preserve"> </v>
      </c>
    </row>
    <row r="465" spans="1:72" s="47" customFormat="1" ht="15" customHeight="1" x14ac:dyDescent="0.3">
      <c r="A465" s="43" t="s">
        <v>7</v>
      </c>
      <c r="B465" s="123" t="s">
        <v>444</v>
      </c>
      <c r="C465" s="134" t="str">
        <f>IF(VLOOKUP(B465,'Pivot Table'!$B$5:$G$2000,3,FALSE)=1,"Yes","No")</f>
        <v>Yes</v>
      </c>
      <c r="D465" s="170" t="str">
        <f t="shared" si="1209"/>
        <v>In Progress</v>
      </c>
      <c r="E465" s="170" t="s">
        <v>713</v>
      </c>
      <c r="F465" s="214">
        <v>41852</v>
      </c>
      <c r="G465" s="118" t="s">
        <v>1127</v>
      </c>
      <c r="H465" s="44" t="s">
        <v>1127</v>
      </c>
      <c r="I465" s="214">
        <v>42644</v>
      </c>
      <c r="J465" s="170"/>
      <c r="K465" s="45" t="str">
        <f t="shared" si="1130"/>
        <v>69X</v>
      </c>
      <c r="L465" s="45" t="str">
        <f t="shared" si="1131"/>
        <v>69</v>
      </c>
      <c r="M465" s="44"/>
      <c r="N465" s="252"/>
      <c r="O465" s="135" t="str">
        <f>IF(VLOOKUP(B465,'Pivot Table'!$B$5:$G$2000,2,FALSE)=1,"Yes","No")</f>
        <v>Yes</v>
      </c>
      <c r="P465" s="177" t="str">
        <f t="shared" si="1132"/>
        <v>In Progress</v>
      </c>
      <c r="Q465" s="177" t="s">
        <v>713</v>
      </c>
      <c r="R465" s="107">
        <v>41852</v>
      </c>
      <c r="S465" s="46" t="s">
        <v>1127</v>
      </c>
      <c r="T465" s="107">
        <v>42644</v>
      </c>
      <c r="U465" s="177"/>
      <c r="V465" s="135" t="str">
        <f t="shared" si="1133"/>
        <v>69X</v>
      </c>
      <c r="W465" s="150" t="str">
        <f t="shared" si="1134"/>
        <v>69</v>
      </c>
      <c r="X465" s="46"/>
      <c r="Y465" s="219"/>
      <c r="Z465" s="136" t="str">
        <f>IF(VLOOKUP(B465,'Pivot Table'!$B$5:$G$2000,5,FALSE)=1,"Yes","No")</f>
        <v>Yes</v>
      </c>
      <c r="AA465" s="136" t="str">
        <f>IF(VLOOKUP(B465,'Pivot Table'!$B$5:$G$2000,4,FALSE)=1,"Yes","No")</f>
        <v>No</v>
      </c>
      <c r="AB465" s="181" t="str">
        <f t="shared" si="1208"/>
        <v>In Progress</v>
      </c>
      <c r="AC465" s="181" t="s">
        <v>713</v>
      </c>
      <c r="AD465" s="181"/>
      <c r="AE465" s="241" t="s">
        <v>1127</v>
      </c>
      <c r="AF465" s="362">
        <v>42644</v>
      </c>
      <c r="AG465" s="181"/>
      <c r="AH465" s="133" t="str">
        <f t="shared" si="1135"/>
        <v>69X</v>
      </c>
      <c r="AI465" s="151" t="str">
        <f t="shared" si="1136"/>
        <v>69</v>
      </c>
      <c r="AJ465" s="457"/>
      <c r="AK465" s="650"/>
      <c r="AL465" s="634">
        <f t="shared" si="1137"/>
        <v>1</v>
      </c>
      <c r="AM465" s="634">
        <f t="shared" si="1138"/>
        <v>1</v>
      </c>
      <c r="AN465" s="635">
        <f t="shared" si="1139"/>
        <v>1</v>
      </c>
      <c r="AO465" s="636">
        <f t="shared" si="1215"/>
        <v>3</v>
      </c>
      <c r="AP465" s="634">
        <f t="shared" si="1140"/>
        <v>0</v>
      </c>
      <c r="AQ465" s="634">
        <f t="shared" si="1141"/>
        <v>0</v>
      </c>
      <c r="AR465" s="634">
        <f t="shared" si="1142"/>
        <v>0</v>
      </c>
      <c r="AS465" s="637">
        <f t="shared" si="1216"/>
        <v>0</v>
      </c>
      <c r="AT465" s="638" t="str">
        <f t="shared" si="1217"/>
        <v xml:space="preserve"> </v>
      </c>
      <c r="AU465" s="634">
        <f t="shared" si="1143"/>
        <v>1</v>
      </c>
      <c r="AV465" s="634">
        <f t="shared" si="1151"/>
        <v>1</v>
      </c>
      <c r="AW465" s="634" t="s">
        <v>1127</v>
      </c>
      <c r="AX465" s="639" t="str">
        <f t="shared" si="1144"/>
        <v>69Yes</v>
      </c>
      <c r="AY465" s="639" t="str">
        <f t="shared" si="1145"/>
        <v>69Yes</v>
      </c>
      <c r="AZ465" s="639" t="str">
        <f t="shared" si="1146"/>
        <v>69Yes</v>
      </c>
      <c r="BA465" s="634" t="str">
        <f t="shared" si="1147"/>
        <v>69</v>
      </c>
      <c r="BB465" s="634" t="str">
        <f t="shared" si="1148"/>
        <v>69</v>
      </c>
      <c r="BC465" s="634" t="str">
        <f t="shared" si="1149"/>
        <v>69</v>
      </c>
      <c r="BD465" s="640" t="str">
        <f t="shared" si="1218"/>
        <v xml:space="preserve"> </v>
      </c>
      <c r="BE465" s="640" t="str">
        <f t="shared" si="1219"/>
        <v xml:space="preserve"> </v>
      </c>
      <c r="BF465" s="640" t="str">
        <f t="shared" si="1220"/>
        <v xml:space="preserve"> </v>
      </c>
      <c r="BG465" s="640" t="str">
        <f t="shared" si="1221"/>
        <v xml:space="preserve"> </v>
      </c>
      <c r="BH465" s="640" t="str">
        <f t="shared" si="1222"/>
        <v xml:space="preserve"> </v>
      </c>
      <c r="BI465" s="677" t="str">
        <f t="shared" si="1223"/>
        <v xml:space="preserve"> </v>
      </c>
      <c r="BJ465" s="640" t="str">
        <f t="shared" si="1224"/>
        <v xml:space="preserve"> </v>
      </c>
      <c r="BK465" s="305" t="str">
        <f t="shared" si="1225"/>
        <v xml:space="preserve"> </v>
      </c>
      <c r="BL465" s="523" t="str">
        <f t="shared" si="1150"/>
        <v xml:space="preserve"> </v>
      </c>
      <c r="BM465" s="640" t="str">
        <f t="shared" si="1226"/>
        <v xml:space="preserve"> </v>
      </c>
      <c r="BN465" s="640" t="str">
        <f t="shared" si="1227"/>
        <v xml:space="preserve"> </v>
      </c>
      <c r="BO465" s="640">
        <f t="shared" si="1228"/>
        <v>42644</v>
      </c>
      <c r="BP465" s="640" t="str">
        <f t="shared" si="1229"/>
        <v xml:space="preserve"> </v>
      </c>
      <c r="BQ465" s="640" t="str">
        <f t="shared" si="1230"/>
        <v xml:space="preserve"> </v>
      </c>
      <c r="BR465" s="634">
        <f t="shared" si="1231"/>
        <v>1</v>
      </c>
      <c r="BS465" s="728"/>
      <c r="BT465" s="640" t="str">
        <f t="shared" si="1214"/>
        <v xml:space="preserve"> </v>
      </c>
    </row>
    <row r="466" spans="1:72" s="47" customFormat="1" ht="15" customHeight="1" x14ac:dyDescent="0.3">
      <c r="A466" s="43" t="s">
        <v>7</v>
      </c>
      <c r="B466" s="123" t="s">
        <v>445</v>
      </c>
      <c r="C466" s="134" t="str">
        <f>IF(VLOOKUP(B466,'Pivot Table'!$B$5:$G$2000,3,FALSE)=1,"Yes","No")</f>
        <v>Yes</v>
      </c>
      <c r="D466" s="170" t="str">
        <f t="shared" si="1209"/>
        <v>In Progress</v>
      </c>
      <c r="E466" s="170" t="s">
        <v>713</v>
      </c>
      <c r="F466" s="214">
        <v>41852</v>
      </c>
      <c r="G466" s="118" t="s">
        <v>1127</v>
      </c>
      <c r="H466" s="44" t="s">
        <v>1127</v>
      </c>
      <c r="I466" s="214">
        <v>42644</v>
      </c>
      <c r="J466" s="170"/>
      <c r="K466" s="45" t="str">
        <f t="shared" si="1130"/>
        <v>69X</v>
      </c>
      <c r="L466" s="45" t="str">
        <f t="shared" si="1131"/>
        <v>69</v>
      </c>
      <c r="M466" s="44"/>
      <c r="N466" s="252"/>
      <c r="O466" s="135" t="str">
        <f>IF(VLOOKUP(B466,'Pivot Table'!$B$5:$G$2000,2,FALSE)=1,"Yes","No")</f>
        <v>Yes</v>
      </c>
      <c r="P466" s="177" t="str">
        <f t="shared" si="1132"/>
        <v>In Progress</v>
      </c>
      <c r="Q466" s="177" t="s">
        <v>713</v>
      </c>
      <c r="R466" s="107">
        <v>41852</v>
      </c>
      <c r="S466" s="46" t="s">
        <v>1127</v>
      </c>
      <c r="T466" s="107">
        <v>42644</v>
      </c>
      <c r="U466" s="177"/>
      <c r="V466" s="135" t="str">
        <f t="shared" si="1133"/>
        <v>69X</v>
      </c>
      <c r="W466" s="150" t="str">
        <f t="shared" si="1134"/>
        <v>69</v>
      </c>
      <c r="X466" s="46"/>
      <c r="Y466" s="219"/>
      <c r="Z466" s="136" t="str">
        <f>IF(VLOOKUP(B466,'Pivot Table'!$B$5:$G$2000,5,FALSE)=1,"Yes","No")</f>
        <v>Yes</v>
      </c>
      <c r="AA466" s="136" t="str">
        <f>IF(VLOOKUP(B466,'Pivot Table'!$B$5:$G$2000,4,FALSE)=1,"Yes","No")</f>
        <v>No</v>
      </c>
      <c r="AB466" s="181" t="str">
        <f t="shared" si="1208"/>
        <v>In Progress</v>
      </c>
      <c r="AC466" s="181" t="s">
        <v>713</v>
      </c>
      <c r="AD466" s="181"/>
      <c r="AE466" s="241" t="s">
        <v>1127</v>
      </c>
      <c r="AF466" s="362">
        <v>42644</v>
      </c>
      <c r="AG466" s="181"/>
      <c r="AH466" s="133" t="str">
        <f t="shared" si="1135"/>
        <v>69X</v>
      </c>
      <c r="AI466" s="151" t="str">
        <f t="shared" si="1136"/>
        <v>69</v>
      </c>
      <c r="AJ466" s="457"/>
      <c r="AK466" s="650"/>
      <c r="AL466" s="634">
        <f t="shared" si="1137"/>
        <v>1</v>
      </c>
      <c r="AM466" s="634">
        <f t="shared" si="1138"/>
        <v>1</v>
      </c>
      <c r="AN466" s="635">
        <f t="shared" si="1139"/>
        <v>1</v>
      </c>
      <c r="AO466" s="636">
        <f t="shared" si="1215"/>
        <v>3</v>
      </c>
      <c r="AP466" s="634">
        <f t="shared" si="1140"/>
        <v>0</v>
      </c>
      <c r="AQ466" s="634">
        <f t="shared" si="1141"/>
        <v>0</v>
      </c>
      <c r="AR466" s="634">
        <f t="shared" si="1142"/>
        <v>0</v>
      </c>
      <c r="AS466" s="637">
        <f t="shared" si="1216"/>
        <v>0</v>
      </c>
      <c r="AT466" s="638" t="str">
        <f t="shared" si="1217"/>
        <v xml:space="preserve"> </v>
      </c>
      <c r="AU466" s="634">
        <f t="shared" si="1143"/>
        <v>1</v>
      </c>
      <c r="AV466" s="634">
        <f t="shared" si="1151"/>
        <v>1</v>
      </c>
      <c r="AW466" s="634" t="s">
        <v>1127</v>
      </c>
      <c r="AX466" s="639" t="str">
        <f t="shared" si="1144"/>
        <v>69Yes</v>
      </c>
      <c r="AY466" s="639" t="str">
        <f t="shared" si="1145"/>
        <v>69Yes</v>
      </c>
      <c r="AZ466" s="639" t="str">
        <f t="shared" si="1146"/>
        <v>69Yes</v>
      </c>
      <c r="BA466" s="634" t="str">
        <f t="shared" si="1147"/>
        <v>69</v>
      </c>
      <c r="BB466" s="634" t="str">
        <f t="shared" si="1148"/>
        <v>69</v>
      </c>
      <c r="BC466" s="634" t="str">
        <f t="shared" si="1149"/>
        <v>69</v>
      </c>
      <c r="BD466" s="640" t="str">
        <f t="shared" si="1218"/>
        <v xml:space="preserve"> </v>
      </c>
      <c r="BE466" s="640" t="str">
        <f t="shared" si="1219"/>
        <v xml:space="preserve"> </v>
      </c>
      <c r="BF466" s="640" t="str">
        <f t="shared" si="1220"/>
        <v xml:space="preserve"> </v>
      </c>
      <c r="BG466" s="640" t="str">
        <f t="shared" si="1221"/>
        <v xml:space="preserve"> </v>
      </c>
      <c r="BH466" s="640" t="str">
        <f t="shared" si="1222"/>
        <v xml:space="preserve"> </v>
      </c>
      <c r="BI466" s="677" t="str">
        <f t="shared" si="1223"/>
        <v xml:space="preserve"> </v>
      </c>
      <c r="BJ466" s="640" t="str">
        <f t="shared" si="1224"/>
        <v xml:space="preserve"> </v>
      </c>
      <c r="BK466" s="305" t="str">
        <f t="shared" si="1225"/>
        <v xml:space="preserve"> </v>
      </c>
      <c r="BL466" s="523" t="str">
        <f t="shared" si="1150"/>
        <v xml:space="preserve"> </v>
      </c>
      <c r="BM466" s="640" t="str">
        <f t="shared" si="1226"/>
        <v xml:space="preserve"> </v>
      </c>
      <c r="BN466" s="640" t="str">
        <f t="shared" si="1227"/>
        <v xml:space="preserve"> </v>
      </c>
      <c r="BO466" s="640">
        <f t="shared" si="1228"/>
        <v>42644</v>
      </c>
      <c r="BP466" s="640" t="str">
        <f t="shared" si="1229"/>
        <v xml:space="preserve"> </v>
      </c>
      <c r="BQ466" s="640" t="str">
        <f t="shared" si="1230"/>
        <v xml:space="preserve"> </v>
      </c>
      <c r="BR466" s="634">
        <f t="shared" si="1231"/>
        <v>1</v>
      </c>
      <c r="BS466" s="728"/>
      <c r="BT466" s="640" t="str">
        <f t="shared" si="1214"/>
        <v xml:space="preserve"> </v>
      </c>
    </row>
    <row r="467" spans="1:72" s="47" customFormat="1" ht="15" customHeight="1" x14ac:dyDescent="0.3">
      <c r="A467" s="43" t="s">
        <v>7</v>
      </c>
      <c r="B467" s="123" t="s">
        <v>446</v>
      </c>
      <c r="C467" s="134" t="str">
        <f>IF(VLOOKUP(B467,'Pivot Table'!$B$5:$G$2000,3,FALSE)=1,"Yes","No")</f>
        <v>Yes</v>
      </c>
      <c r="D467" s="170" t="str">
        <f t="shared" si="1209"/>
        <v>In Progress</v>
      </c>
      <c r="E467" s="170" t="s">
        <v>713</v>
      </c>
      <c r="F467" s="214">
        <v>41852</v>
      </c>
      <c r="G467" s="118" t="s">
        <v>1127</v>
      </c>
      <c r="H467" s="44" t="s">
        <v>1127</v>
      </c>
      <c r="I467" s="214">
        <v>42644</v>
      </c>
      <c r="J467" s="170"/>
      <c r="K467" s="45" t="str">
        <f t="shared" si="1130"/>
        <v>69X</v>
      </c>
      <c r="L467" s="45" t="str">
        <f t="shared" si="1131"/>
        <v>69</v>
      </c>
      <c r="M467" s="44"/>
      <c r="N467" s="252"/>
      <c r="O467" s="135" t="str">
        <f>IF(VLOOKUP(B467,'Pivot Table'!$B$5:$G$2000,2,FALSE)=1,"Yes","No")</f>
        <v>Yes</v>
      </c>
      <c r="P467" s="177" t="str">
        <f t="shared" si="1132"/>
        <v>In Progress</v>
      </c>
      <c r="Q467" s="177" t="s">
        <v>713</v>
      </c>
      <c r="R467" s="107">
        <v>41852</v>
      </c>
      <c r="S467" s="46" t="s">
        <v>1127</v>
      </c>
      <c r="T467" s="107">
        <v>42644</v>
      </c>
      <c r="U467" s="177"/>
      <c r="V467" s="135" t="str">
        <f t="shared" si="1133"/>
        <v>69X</v>
      </c>
      <c r="W467" s="150" t="str">
        <f t="shared" si="1134"/>
        <v>69</v>
      </c>
      <c r="X467" s="46"/>
      <c r="Y467" s="219"/>
      <c r="Z467" s="136" t="str">
        <f>IF(VLOOKUP(B467,'Pivot Table'!$B$5:$G$2000,5,FALSE)=1,"Yes","No")</f>
        <v>Yes</v>
      </c>
      <c r="AA467" s="136" t="str">
        <f>IF(VLOOKUP(B467,'Pivot Table'!$B$5:$G$2000,4,FALSE)=1,"Yes","No")</f>
        <v>No</v>
      </c>
      <c r="AB467" s="181" t="str">
        <f t="shared" si="1208"/>
        <v>In Progress</v>
      </c>
      <c r="AC467" s="181" t="s">
        <v>713</v>
      </c>
      <c r="AD467" s="181"/>
      <c r="AE467" s="241" t="s">
        <v>1127</v>
      </c>
      <c r="AF467" s="362">
        <v>42644</v>
      </c>
      <c r="AG467" s="181"/>
      <c r="AH467" s="133" t="str">
        <f t="shared" si="1135"/>
        <v>69X</v>
      </c>
      <c r="AI467" s="151" t="str">
        <f t="shared" si="1136"/>
        <v>69</v>
      </c>
      <c r="AJ467" s="457"/>
      <c r="AK467" s="650"/>
      <c r="AL467" s="634">
        <f t="shared" si="1137"/>
        <v>1</v>
      </c>
      <c r="AM467" s="634">
        <f t="shared" si="1138"/>
        <v>1</v>
      </c>
      <c r="AN467" s="635">
        <f t="shared" si="1139"/>
        <v>1</v>
      </c>
      <c r="AO467" s="636">
        <f t="shared" si="1215"/>
        <v>3</v>
      </c>
      <c r="AP467" s="634">
        <f t="shared" si="1140"/>
        <v>0</v>
      </c>
      <c r="AQ467" s="634">
        <f t="shared" si="1141"/>
        <v>0</v>
      </c>
      <c r="AR467" s="634">
        <f t="shared" si="1142"/>
        <v>0</v>
      </c>
      <c r="AS467" s="637">
        <f t="shared" si="1216"/>
        <v>0</v>
      </c>
      <c r="AT467" s="638" t="str">
        <f t="shared" si="1217"/>
        <v xml:space="preserve"> </v>
      </c>
      <c r="AU467" s="634">
        <f t="shared" si="1143"/>
        <v>1</v>
      </c>
      <c r="AV467" s="634">
        <f t="shared" si="1151"/>
        <v>1</v>
      </c>
      <c r="AW467" s="634" t="s">
        <v>1127</v>
      </c>
      <c r="AX467" s="639" t="str">
        <f t="shared" si="1144"/>
        <v>69Yes</v>
      </c>
      <c r="AY467" s="639" t="str">
        <f t="shared" si="1145"/>
        <v>69Yes</v>
      </c>
      <c r="AZ467" s="639" t="str">
        <f t="shared" si="1146"/>
        <v>69Yes</v>
      </c>
      <c r="BA467" s="634" t="str">
        <f t="shared" si="1147"/>
        <v>69</v>
      </c>
      <c r="BB467" s="634" t="str">
        <f t="shared" si="1148"/>
        <v>69</v>
      </c>
      <c r="BC467" s="634" t="str">
        <f t="shared" si="1149"/>
        <v>69</v>
      </c>
      <c r="BD467" s="640" t="str">
        <f t="shared" si="1218"/>
        <v xml:space="preserve"> </v>
      </c>
      <c r="BE467" s="640" t="str">
        <f t="shared" si="1219"/>
        <v xml:space="preserve"> </v>
      </c>
      <c r="BF467" s="640" t="str">
        <f t="shared" si="1220"/>
        <v xml:space="preserve"> </v>
      </c>
      <c r="BG467" s="640" t="str">
        <f t="shared" si="1221"/>
        <v xml:space="preserve"> </v>
      </c>
      <c r="BH467" s="640" t="str">
        <f t="shared" si="1222"/>
        <v xml:space="preserve"> </v>
      </c>
      <c r="BI467" s="677" t="str">
        <f t="shared" si="1223"/>
        <v xml:space="preserve"> </v>
      </c>
      <c r="BJ467" s="640" t="str">
        <f t="shared" si="1224"/>
        <v xml:space="preserve"> </v>
      </c>
      <c r="BK467" s="305" t="str">
        <f t="shared" si="1225"/>
        <v xml:space="preserve"> </v>
      </c>
      <c r="BL467" s="523" t="str">
        <f t="shared" si="1150"/>
        <v xml:space="preserve"> </v>
      </c>
      <c r="BM467" s="640" t="str">
        <f t="shared" si="1226"/>
        <v xml:space="preserve"> </v>
      </c>
      <c r="BN467" s="640" t="str">
        <f t="shared" si="1227"/>
        <v xml:space="preserve"> </v>
      </c>
      <c r="BO467" s="640">
        <f t="shared" si="1228"/>
        <v>42644</v>
      </c>
      <c r="BP467" s="640" t="str">
        <f t="shared" si="1229"/>
        <v xml:space="preserve"> </v>
      </c>
      <c r="BQ467" s="640" t="str">
        <f t="shared" si="1230"/>
        <v xml:space="preserve"> </v>
      </c>
      <c r="BR467" s="634">
        <f t="shared" si="1231"/>
        <v>1</v>
      </c>
      <c r="BS467" s="728"/>
      <c r="BT467" s="640" t="str">
        <f t="shared" si="1214"/>
        <v xml:space="preserve"> </v>
      </c>
    </row>
    <row r="468" spans="1:72" s="47" customFormat="1" ht="15" customHeight="1" x14ac:dyDescent="0.3">
      <c r="A468" s="43" t="s">
        <v>448</v>
      </c>
      <c r="B468" s="123" t="s">
        <v>447</v>
      </c>
      <c r="C468" s="134" t="str">
        <f>IF(VLOOKUP(B468,'Pivot Table'!$B$5:$G$2000,3,FALSE)=1,"Yes","No")</f>
        <v>Yes</v>
      </c>
      <c r="D468" s="170" t="str">
        <f t="shared" si="1209"/>
        <v>Yes</v>
      </c>
      <c r="E468" s="170"/>
      <c r="F468" s="214">
        <v>41579</v>
      </c>
      <c r="G468" s="119" t="s">
        <v>1127</v>
      </c>
      <c r="H468" s="119" t="s">
        <v>1127</v>
      </c>
      <c r="I468" s="170"/>
      <c r="J468" s="170" t="s">
        <v>713</v>
      </c>
      <c r="K468" s="45" t="str">
        <f t="shared" si="1130"/>
        <v>70</v>
      </c>
      <c r="L468" s="45" t="str">
        <f t="shared" si="1131"/>
        <v>70X</v>
      </c>
      <c r="M468" s="106">
        <v>41671</v>
      </c>
      <c r="N468" s="252"/>
      <c r="O468" s="135" t="str">
        <f>IF(VLOOKUP(B468,'Pivot Table'!$B$5:$G$2000,2,FALSE)=1,"Yes","No")</f>
        <v>Yes</v>
      </c>
      <c r="P468" s="177" t="str">
        <f t="shared" si="1132"/>
        <v>Yes</v>
      </c>
      <c r="Q468" s="177"/>
      <c r="R468" s="107">
        <v>42156</v>
      </c>
      <c r="S468" s="46" t="s">
        <v>1127</v>
      </c>
      <c r="T468" s="107"/>
      <c r="U468" s="177" t="s">
        <v>713</v>
      </c>
      <c r="V468" s="135" t="str">
        <f t="shared" si="1133"/>
        <v>70</v>
      </c>
      <c r="W468" s="150" t="str">
        <f t="shared" si="1134"/>
        <v>70X</v>
      </c>
      <c r="X468" s="427">
        <v>42278</v>
      </c>
      <c r="Y468" s="219"/>
      <c r="Z468" s="136" t="str">
        <f>IF(VLOOKUP(B468,'Pivot Table'!$B$5:$G$2000,5,FALSE)=1,"Yes","No")</f>
        <v>Yes</v>
      </c>
      <c r="AA468" s="136" t="str">
        <f>IF(VLOOKUP(B468,'Pivot Table'!$B$5:$G$2000,4,FALSE)=1,"Yes","No")</f>
        <v>No</v>
      </c>
      <c r="AB468" s="181" t="str">
        <f t="shared" si="1208"/>
        <v>Yes</v>
      </c>
      <c r="AC468" s="181"/>
      <c r="AD468" s="181"/>
      <c r="AE468" s="241" t="s">
        <v>1127</v>
      </c>
      <c r="AF468" s="362"/>
      <c r="AG468" s="181" t="s">
        <v>713</v>
      </c>
      <c r="AH468" s="133" t="str">
        <f t="shared" si="1135"/>
        <v>70</v>
      </c>
      <c r="AI468" s="151" t="str">
        <f t="shared" si="1136"/>
        <v>70X</v>
      </c>
      <c r="AJ468" s="362">
        <v>42278</v>
      </c>
      <c r="AK468" s="650" t="s">
        <v>1483</v>
      </c>
      <c r="AL468" s="634">
        <f t="shared" si="1137"/>
        <v>1</v>
      </c>
      <c r="AM468" s="634">
        <f t="shared" si="1138"/>
        <v>1</v>
      </c>
      <c r="AN468" s="635">
        <f t="shared" si="1139"/>
        <v>1</v>
      </c>
      <c r="AO468" s="636">
        <f t="shared" si="1215"/>
        <v>3</v>
      </c>
      <c r="AP468" s="634">
        <f t="shared" si="1140"/>
        <v>1</v>
      </c>
      <c r="AQ468" s="634">
        <f t="shared" si="1141"/>
        <v>1</v>
      </c>
      <c r="AR468" s="634">
        <f t="shared" si="1142"/>
        <v>1</v>
      </c>
      <c r="AS468" s="637">
        <f t="shared" si="1216"/>
        <v>3</v>
      </c>
      <c r="AT468" s="638" t="str">
        <f t="shared" si="1217"/>
        <v>F</v>
      </c>
      <c r="AU468" s="634">
        <f t="shared" si="1143"/>
        <v>0</v>
      </c>
      <c r="AV468" s="634">
        <f t="shared" si="1151"/>
        <v>0</v>
      </c>
      <c r="AW468" s="634" t="s">
        <v>1127</v>
      </c>
      <c r="AX468" s="639" t="str">
        <f t="shared" si="1144"/>
        <v>70Yes</v>
      </c>
      <c r="AY468" s="639" t="str">
        <f t="shared" si="1145"/>
        <v>70Yes</v>
      </c>
      <c r="AZ468" s="639" t="str">
        <f t="shared" si="1146"/>
        <v>70Yes</v>
      </c>
      <c r="BA468" s="634" t="str">
        <f t="shared" si="1147"/>
        <v>70X</v>
      </c>
      <c r="BB468" s="634" t="str">
        <f t="shared" si="1148"/>
        <v>70X</v>
      </c>
      <c r="BC468" s="634" t="str">
        <f t="shared" si="1149"/>
        <v>70X</v>
      </c>
      <c r="BD468" s="640" t="str">
        <f t="shared" si="1218"/>
        <v xml:space="preserve"> </v>
      </c>
      <c r="BE468" s="640" t="str">
        <f t="shared" si="1219"/>
        <v xml:space="preserve"> </v>
      </c>
      <c r="BF468" s="640" t="str">
        <f t="shared" si="1220"/>
        <v xml:space="preserve"> </v>
      </c>
      <c r="BG468" s="640" t="str">
        <f t="shared" si="1221"/>
        <v xml:space="preserve"> </v>
      </c>
      <c r="BH468" s="640" t="str">
        <f t="shared" si="1222"/>
        <v xml:space="preserve"> </v>
      </c>
      <c r="BI468" s="677" t="str">
        <f t="shared" si="1223"/>
        <v xml:space="preserve"> </v>
      </c>
      <c r="BJ468" s="640" t="str">
        <f t="shared" si="1224"/>
        <v xml:space="preserve"> </v>
      </c>
      <c r="BK468" s="305" t="str">
        <f t="shared" si="1225"/>
        <v xml:space="preserve"> </v>
      </c>
      <c r="BL468" s="523" t="str">
        <f t="shared" si="1150"/>
        <v>F</v>
      </c>
      <c r="BM468" s="640" t="str">
        <f t="shared" si="1226"/>
        <v xml:space="preserve"> </v>
      </c>
      <c r="BN468" s="640" t="str">
        <f t="shared" si="1227"/>
        <v xml:space="preserve"> </v>
      </c>
      <c r="BO468" s="640" t="str">
        <f t="shared" si="1228"/>
        <v xml:space="preserve"> </v>
      </c>
      <c r="BP468" s="640" t="str">
        <f t="shared" si="1229"/>
        <v xml:space="preserve"> </v>
      </c>
      <c r="BQ468" s="640" t="str">
        <f t="shared" si="1230"/>
        <v xml:space="preserve"> </v>
      </c>
      <c r="BR468" s="634">
        <f t="shared" si="1231"/>
        <v>0</v>
      </c>
      <c r="BS468" s="728"/>
      <c r="BT468" s="640" t="str">
        <f t="shared" si="1214"/>
        <v xml:space="preserve"> </v>
      </c>
    </row>
    <row r="469" spans="1:72" s="47" customFormat="1" ht="15" customHeight="1" x14ac:dyDescent="0.3">
      <c r="A469" s="43" t="s">
        <v>448</v>
      </c>
      <c r="B469" s="123" t="s">
        <v>449</v>
      </c>
      <c r="C469" s="134" t="str">
        <f>IF(VLOOKUP(B469,'Pivot Table'!$B$5:$G$2000,3,FALSE)=1,"Yes","No")</f>
        <v>Yes</v>
      </c>
      <c r="D469" s="170" t="str">
        <f t="shared" si="1209"/>
        <v>Yes</v>
      </c>
      <c r="E469" s="170"/>
      <c r="F469" s="170"/>
      <c r="G469" s="44"/>
      <c r="H469" s="118" t="s">
        <v>1127</v>
      </c>
      <c r="I469" s="214"/>
      <c r="J469" s="170" t="s">
        <v>713</v>
      </c>
      <c r="K469" s="45" t="str">
        <f t="shared" si="1130"/>
        <v>70</v>
      </c>
      <c r="L469" s="45" t="str">
        <f t="shared" si="1131"/>
        <v>70X</v>
      </c>
      <c r="M469" s="113">
        <v>42278</v>
      </c>
      <c r="N469" s="252"/>
      <c r="O469" s="135" t="str">
        <f>IF(VLOOKUP(B469,'Pivot Table'!$B$5:$G$2000,2,FALSE)=1,"Yes","No")</f>
        <v>Yes</v>
      </c>
      <c r="P469" s="177" t="str">
        <f t="shared" si="1132"/>
        <v>Yes</v>
      </c>
      <c r="Q469" s="177"/>
      <c r="R469" s="177"/>
      <c r="S469" s="46" t="s">
        <v>1127</v>
      </c>
      <c r="T469" s="107"/>
      <c r="U469" s="177" t="s">
        <v>713</v>
      </c>
      <c r="V469" s="135" t="str">
        <f t="shared" si="1133"/>
        <v>70</v>
      </c>
      <c r="W469" s="150" t="str">
        <f t="shared" si="1134"/>
        <v>70X</v>
      </c>
      <c r="X469" s="107">
        <v>42278</v>
      </c>
      <c r="Y469" s="219"/>
      <c r="Z469" s="136" t="str">
        <f>IF(VLOOKUP(B469,'Pivot Table'!$B$5:$G$2000,5,FALSE)=1,"Yes","No")</f>
        <v>Yes</v>
      </c>
      <c r="AA469" s="136" t="str">
        <f>IF(VLOOKUP(B469,'Pivot Table'!$B$5:$G$2000,4,FALSE)=1,"Yes","No")</f>
        <v>No</v>
      </c>
      <c r="AB469" s="181" t="str">
        <f t="shared" si="1208"/>
        <v>Yes</v>
      </c>
      <c r="AC469" s="181"/>
      <c r="AD469" s="181"/>
      <c r="AE469" s="241" t="s">
        <v>1127</v>
      </c>
      <c r="AF469" s="362"/>
      <c r="AG469" s="181" t="s">
        <v>713</v>
      </c>
      <c r="AH469" s="133" t="str">
        <f t="shared" si="1135"/>
        <v>70</v>
      </c>
      <c r="AI469" s="151" t="str">
        <f t="shared" si="1136"/>
        <v>70X</v>
      </c>
      <c r="AJ469" s="273">
        <v>42278</v>
      </c>
      <c r="AK469" s="650" t="s">
        <v>1483</v>
      </c>
      <c r="AL469" s="634">
        <f t="shared" si="1137"/>
        <v>1</v>
      </c>
      <c r="AM469" s="634">
        <f t="shared" si="1138"/>
        <v>1</v>
      </c>
      <c r="AN469" s="635">
        <f t="shared" si="1139"/>
        <v>1</v>
      </c>
      <c r="AO469" s="636">
        <f t="shared" si="1215"/>
        <v>3</v>
      </c>
      <c r="AP469" s="634">
        <f t="shared" si="1140"/>
        <v>1</v>
      </c>
      <c r="AQ469" s="634">
        <f t="shared" si="1141"/>
        <v>1</v>
      </c>
      <c r="AR469" s="634">
        <f t="shared" si="1142"/>
        <v>1</v>
      </c>
      <c r="AS469" s="637">
        <f t="shared" si="1216"/>
        <v>3</v>
      </c>
      <c r="AT469" s="638" t="str">
        <f t="shared" si="1217"/>
        <v>F</v>
      </c>
      <c r="AU469" s="634">
        <f t="shared" si="1143"/>
        <v>0</v>
      </c>
      <c r="AV469" s="634">
        <f t="shared" si="1151"/>
        <v>0</v>
      </c>
      <c r="AW469" s="634" t="s">
        <v>1127</v>
      </c>
      <c r="AX469" s="639" t="str">
        <f t="shared" si="1144"/>
        <v>70Yes</v>
      </c>
      <c r="AY469" s="639" t="str">
        <f t="shared" si="1145"/>
        <v>70Yes</v>
      </c>
      <c r="AZ469" s="639" t="str">
        <f t="shared" si="1146"/>
        <v>70Yes</v>
      </c>
      <c r="BA469" s="634" t="str">
        <f t="shared" si="1147"/>
        <v>70X</v>
      </c>
      <c r="BB469" s="634" t="str">
        <f t="shared" si="1148"/>
        <v>70X</v>
      </c>
      <c r="BC469" s="634" t="str">
        <f t="shared" si="1149"/>
        <v>70X</v>
      </c>
      <c r="BD469" s="640" t="str">
        <f t="shared" si="1218"/>
        <v xml:space="preserve"> </v>
      </c>
      <c r="BE469" s="640" t="str">
        <f t="shared" si="1219"/>
        <v xml:space="preserve"> </v>
      </c>
      <c r="BF469" s="640" t="str">
        <f t="shared" si="1220"/>
        <v xml:space="preserve"> </v>
      </c>
      <c r="BG469" s="640" t="str">
        <f t="shared" si="1221"/>
        <v xml:space="preserve"> </v>
      </c>
      <c r="BH469" s="640" t="str">
        <f t="shared" si="1222"/>
        <v xml:space="preserve"> </v>
      </c>
      <c r="BI469" s="677" t="str">
        <f t="shared" si="1223"/>
        <v xml:space="preserve"> </v>
      </c>
      <c r="BJ469" s="640" t="str">
        <f t="shared" si="1224"/>
        <v xml:space="preserve"> </v>
      </c>
      <c r="BK469" s="305" t="str">
        <f t="shared" si="1225"/>
        <v xml:space="preserve"> </v>
      </c>
      <c r="BL469" s="523" t="str">
        <f t="shared" si="1150"/>
        <v>F</v>
      </c>
      <c r="BM469" s="640" t="str">
        <f t="shared" si="1226"/>
        <v xml:space="preserve"> </v>
      </c>
      <c r="BN469" s="640" t="str">
        <f t="shared" si="1227"/>
        <v xml:space="preserve"> </v>
      </c>
      <c r="BO469" s="640" t="str">
        <f t="shared" si="1228"/>
        <v xml:space="preserve"> </v>
      </c>
      <c r="BP469" s="640" t="str">
        <f t="shared" si="1229"/>
        <v xml:space="preserve"> </v>
      </c>
      <c r="BQ469" s="640" t="str">
        <f t="shared" si="1230"/>
        <v xml:space="preserve"> </v>
      </c>
      <c r="BR469" s="634">
        <f t="shared" si="1231"/>
        <v>0</v>
      </c>
      <c r="BS469" s="728"/>
      <c r="BT469" s="640" t="str">
        <f t="shared" si="1214"/>
        <v xml:space="preserve"> </v>
      </c>
    </row>
    <row r="470" spans="1:72" s="47" customFormat="1" ht="15" customHeight="1" x14ac:dyDescent="0.3">
      <c r="A470" s="43" t="s">
        <v>448</v>
      </c>
      <c r="B470" s="123" t="s">
        <v>450</v>
      </c>
      <c r="C470" s="134" t="str">
        <f>IF(VLOOKUP(B470,'Pivot Table'!$B$5:$G$2000,3,FALSE)=1,"Yes","No")</f>
        <v>Yes</v>
      </c>
      <c r="D470" s="170" t="str">
        <f t="shared" si="1209"/>
        <v>Yes</v>
      </c>
      <c r="E470" s="170"/>
      <c r="F470" s="170"/>
      <c r="G470" s="44"/>
      <c r="H470" s="44"/>
      <c r="I470" s="214"/>
      <c r="J470" s="170" t="s">
        <v>713</v>
      </c>
      <c r="K470" s="45" t="str">
        <f t="shared" si="1130"/>
        <v>70</v>
      </c>
      <c r="L470" s="45" t="str">
        <f t="shared" si="1131"/>
        <v>70X</v>
      </c>
      <c r="M470" s="113">
        <v>42278</v>
      </c>
      <c r="N470" s="252" t="s">
        <v>1954</v>
      </c>
      <c r="O470" s="189" t="str">
        <f>IF(VLOOKUP(B470,'Pivot Table'!$B$5:$G$2000,2,FALSE)=1,"Yes","No")</f>
        <v>No</v>
      </c>
      <c r="P470" s="190" t="str">
        <f t="shared" si="1132"/>
        <v xml:space="preserve"> </v>
      </c>
      <c r="Q470" s="190"/>
      <c r="R470" s="190"/>
      <c r="S470" s="191"/>
      <c r="T470" s="190"/>
      <c r="U470" s="190"/>
      <c r="V470" s="189" t="str">
        <f t="shared" si="1133"/>
        <v>70</v>
      </c>
      <c r="W470" s="196" t="str">
        <f t="shared" si="1134"/>
        <v>70</v>
      </c>
      <c r="X470" s="191"/>
      <c r="Y470" s="404"/>
      <c r="Z470" s="192" t="str">
        <f>IF(VLOOKUP(B470,'Pivot Table'!$B$5:$G$2000,5,FALSE)=1,"Yes","No")</f>
        <v>No</v>
      </c>
      <c r="AA470" s="192" t="str">
        <f>IF(VLOOKUP(B470,'Pivot Table'!$B$5:$G$2000,4,FALSE)=1,"Yes","No")</f>
        <v>No</v>
      </c>
      <c r="AB470" s="190" t="str">
        <f t="shared" si="1208"/>
        <v xml:space="preserve"> </v>
      </c>
      <c r="AC470" s="190"/>
      <c r="AD470" s="190"/>
      <c r="AE470" s="191"/>
      <c r="AF470" s="190"/>
      <c r="AG470" s="190"/>
      <c r="AH470" s="133" t="str">
        <f t="shared" si="1135"/>
        <v>70</v>
      </c>
      <c r="AI470" s="151" t="str">
        <f t="shared" si="1136"/>
        <v>70</v>
      </c>
      <c r="AJ470" s="456"/>
      <c r="AK470" s="651"/>
      <c r="AL470" s="634">
        <f t="shared" si="1137"/>
        <v>1</v>
      </c>
      <c r="AM470" s="634">
        <f t="shared" si="1138"/>
        <v>0</v>
      </c>
      <c r="AN470" s="635">
        <f t="shared" si="1139"/>
        <v>0</v>
      </c>
      <c r="AO470" s="636">
        <f t="shared" si="1215"/>
        <v>1</v>
      </c>
      <c r="AP470" s="634">
        <f t="shared" si="1140"/>
        <v>1</v>
      </c>
      <c r="AQ470" s="634">
        <f t="shared" si="1141"/>
        <v>0</v>
      </c>
      <c r="AR470" s="634">
        <f t="shared" si="1142"/>
        <v>0</v>
      </c>
      <c r="AS470" s="637">
        <f t="shared" si="1216"/>
        <v>1</v>
      </c>
      <c r="AT470" s="638" t="str">
        <f t="shared" si="1217"/>
        <v>F</v>
      </c>
      <c r="AU470" s="634">
        <f t="shared" si="1143"/>
        <v>0</v>
      </c>
      <c r="AV470" s="634">
        <f t="shared" si="1151"/>
        <v>0</v>
      </c>
      <c r="AW470" s="634" t="s">
        <v>1127</v>
      </c>
      <c r="AX470" s="639" t="str">
        <f t="shared" si="1144"/>
        <v>70Yes</v>
      </c>
      <c r="AY470" s="639" t="str">
        <f t="shared" si="1145"/>
        <v>70No</v>
      </c>
      <c r="AZ470" s="639" t="str">
        <f t="shared" si="1146"/>
        <v>70No</v>
      </c>
      <c r="BA470" s="634" t="str">
        <f t="shared" si="1147"/>
        <v>70X</v>
      </c>
      <c r="BB470" s="634" t="str">
        <f t="shared" si="1148"/>
        <v>70</v>
      </c>
      <c r="BC470" s="634" t="str">
        <f t="shared" si="1149"/>
        <v>70</v>
      </c>
      <c r="BD470" s="640" t="str">
        <f t="shared" si="1218"/>
        <v xml:space="preserve"> </v>
      </c>
      <c r="BE470" s="640" t="str">
        <f t="shared" si="1219"/>
        <v xml:space="preserve"> </v>
      </c>
      <c r="BF470" s="640" t="str">
        <f t="shared" si="1220"/>
        <v xml:space="preserve"> </v>
      </c>
      <c r="BG470" s="640" t="str">
        <f t="shared" si="1221"/>
        <v xml:space="preserve"> </v>
      </c>
      <c r="BH470" s="640" t="str">
        <f t="shared" si="1222"/>
        <v xml:space="preserve"> </v>
      </c>
      <c r="BI470" s="677" t="str">
        <f t="shared" si="1223"/>
        <v xml:space="preserve"> </v>
      </c>
      <c r="BJ470" s="640" t="str">
        <f t="shared" si="1224"/>
        <v xml:space="preserve"> </v>
      </c>
      <c r="BK470" s="305" t="str">
        <f t="shared" si="1225"/>
        <v xml:space="preserve"> </v>
      </c>
      <c r="BL470" s="523" t="str">
        <f t="shared" si="1150"/>
        <v>F</v>
      </c>
      <c r="BM470" s="640" t="str">
        <f t="shared" si="1226"/>
        <v xml:space="preserve"> </v>
      </c>
      <c r="BN470" s="640" t="str">
        <f t="shared" si="1227"/>
        <v xml:space="preserve"> </v>
      </c>
      <c r="BO470" s="640" t="str">
        <f t="shared" si="1228"/>
        <v xml:space="preserve"> </v>
      </c>
      <c r="BP470" s="640" t="str">
        <f t="shared" si="1229"/>
        <v xml:space="preserve"> </v>
      </c>
      <c r="BQ470" s="640" t="str">
        <f t="shared" si="1230"/>
        <v xml:space="preserve"> </v>
      </c>
      <c r="BR470" s="634">
        <f t="shared" si="1231"/>
        <v>0</v>
      </c>
      <c r="BS470" s="728"/>
      <c r="BT470" s="640" t="str">
        <f t="shared" si="1214"/>
        <v xml:space="preserve"> </v>
      </c>
    </row>
    <row r="471" spans="1:72" s="47" customFormat="1" ht="15" customHeight="1" x14ac:dyDescent="0.3">
      <c r="A471" s="43" t="s">
        <v>448</v>
      </c>
      <c r="B471" s="123" t="s">
        <v>451</v>
      </c>
      <c r="C471" s="134" t="str">
        <f>IF(VLOOKUP(B471,'Pivot Table'!$B$5:$G$2000,3,FALSE)=1,"Yes","No")</f>
        <v>Yes</v>
      </c>
      <c r="D471" s="170" t="str">
        <f t="shared" si="1209"/>
        <v>Yes</v>
      </c>
      <c r="E471" s="170"/>
      <c r="F471" s="214">
        <v>41548</v>
      </c>
      <c r="G471" s="119" t="s">
        <v>1127</v>
      </c>
      <c r="H471" s="119" t="s">
        <v>1127</v>
      </c>
      <c r="I471" s="170"/>
      <c r="J471" s="170" t="s">
        <v>713</v>
      </c>
      <c r="K471" s="45" t="str">
        <f t="shared" si="1130"/>
        <v>70</v>
      </c>
      <c r="L471" s="45" t="str">
        <f t="shared" si="1131"/>
        <v>70X</v>
      </c>
      <c r="M471" s="106">
        <v>41609</v>
      </c>
      <c r="N471" s="252"/>
      <c r="O471" s="135" t="str">
        <f>IF(VLOOKUP(B471,'Pivot Table'!$B$5:$G$2000,2,FALSE)=1,"Yes","No")</f>
        <v>Yes</v>
      </c>
      <c r="P471" s="177" t="str">
        <f t="shared" si="1132"/>
        <v>Yes</v>
      </c>
      <c r="Q471" s="177"/>
      <c r="R471" s="107">
        <v>41548</v>
      </c>
      <c r="S471" s="107" t="s">
        <v>1127</v>
      </c>
      <c r="T471" s="177"/>
      <c r="U471" s="177" t="s">
        <v>713</v>
      </c>
      <c r="V471" s="135" t="str">
        <f t="shared" si="1133"/>
        <v>70</v>
      </c>
      <c r="W471" s="150" t="str">
        <f t="shared" si="1134"/>
        <v>70X</v>
      </c>
      <c r="X471" s="107">
        <v>41609</v>
      </c>
      <c r="Y471" s="219"/>
      <c r="Z471" s="136" t="str">
        <f>IF(VLOOKUP(B471,'Pivot Table'!$B$5:$G$2000,5,FALSE)=1,"Yes","No")</f>
        <v>Yes</v>
      </c>
      <c r="AA471" s="136" t="str">
        <f>IF(VLOOKUP(B471,'Pivot Table'!$B$5:$G$2000,4,FALSE)=1,"Yes","No")</f>
        <v>No</v>
      </c>
      <c r="AB471" s="181" t="str">
        <f t="shared" si="1208"/>
        <v>Yes</v>
      </c>
      <c r="AC471" s="181"/>
      <c r="AD471" s="181"/>
      <c r="AE471" s="241" t="s">
        <v>1127</v>
      </c>
      <c r="AF471" s="362"/>
      <c r="AG471" s="181" t="s">
        <v>713</v>
      </c>
      <c r="AH471" s="133" t="str">
        <f t="shared" si="1135"/>
        <v>70</v>
      </c>
      <c r="AI471" s="151" t="str">
        <f t="shared" si="1136"/>
        <v>70X</v>
      </c>
      <c r="AJ471" s="362">
        <v>41974</v>
      </c>
      <c r="AK471" s="650"/>
      <c r="AL471" s="634">
        <f t="shared" si="1137"/>
        <v>1</v>
      </c>
      <c r="AM471" s="634">
        <f t="shared" si="1138"/>
        <v>1</v>
      </c>
      <c r="AN471" s="635">
        <f t="shared" si="1139"/>
        <v>1</v>
      </c>
      <c r="AO471" s="636">
        <f t="shared" si="1215"/>
        <v>3</v>
      </c>
      <c r="AP471" s="634">
        <f t="shared" si="1140"/>
        <v>1</v>
      </c>
      <c r="AQ471" s="634">
        <f t="shared" si="1141"/>
        <v>1</v>
      </c>
      <c r="AR471" s="634">
        <f t="shared" si="1142"/>
        <v>1</v>
      </c>
      <c r="AS471" s="637">
        <f t="shared" si="1216"/>
        <v>3</v>
      </c>
      <c r="AT471" s="638" t="str">
        <f t="shared" si="1217"/>
        <v>F</v>
      </c>
      <c r="AU471" s="634">
        <f t="shared" si="1143"/>
        <v>0</v>
      </c>
      <c r="AV471" s="634">
        <f t="shared" si="1151"/>
        <v>0</v>
      </c>
      <c r="AW471" s="634" t="s">
        <v>1127</v>
      </c>
      <c r="AX471" s="639" t="str">
        <f t="shared" si="1144"/>
        <v>70Yes</v>
      </c>
      <c r="AY471" s="639" t="str">
        <f t="shared" si="1145"/>
        <v>70Yes</v>
      </c>
      <c r="AZ471" s="639" t="str">
        <f t="shared" si="1146"/>
        <v>70Yes</v>
      </c>
      <c r="BA471" s="634" t="str">
        <f t="shared" si="1147"/>
        <v>70X</v>
      </c>
      <c r="BB471" s="634" t="str">
        <f t="shared" si="1148"/>
        <v>70X</v>
      </c>
      <c r="BC471" s="634" t="str">
        <f t="shared" si="1149"/>
        <v>70X</v>
      </c>
      <c r="BD471" s="640" t="str">
        <f t="shared" si="1218"/>
        <v xml:space="preserve"> </v>
      </c>
      <c r="BE471" s="640" t="str">
        <f t="shared" si="1219"/>
        <v xml:space="preserve"> </v>
      </c>
      <c r="BF471" s="640" t="str">
        <f t="shared" si="1220"/>
        <v xml:space="preserve"> </v>
      </c>
      <c r="BG471" s="640" t="str">
        <f t="shared" si="1221"/>
        <v xml:space="preserve"> </v>
      </c>
      <c r="BH471" s="640" t="str">
        <f t="shared" si="1222"/>
        <v xml:space="preserve"> </v>
      </c>
      <c r="BI471" s="677" t="str">
        <f t="shared" si="1223"/>
        <v xml:space="preserve"> </v>
      </c>
      <c r="BJ471" s="640" t="str">
        <f t="shared" si="1224"/>
        <v xml:space="preserve"> </v>
      </c>
      <c r="BK471" s="305" t="str">
        <f t="shared" si="1225"/>
        <v xml:space="preserve"> </v>
      </c>
      <c r="BL471" s="523" t="str">
        <f t="shared" si="1150"/>
        <v>F</v>
      </c>
      <c r="BM471" s="640" t="str">
        <f t="shared" si="1226"/>
        <v xml:space="preserve"> </v>
      </c>
      <c r="BN471" s="640" t="str">
        <f t="shared" si="1227"/>
        <v xml:space="preserve"> </v>
      </c>
      <c r="BO471" s="640" t="str">
        <f t="shared" si="1228"/>
        <v xml:space="preserve"> </v>
      </c>
      <c r="BP471" s="640" t="str">
        <f t="shared" si="1229"/>
        <v xml:space="preserve"> </v>
      </c>
      <c r="BQ471" s="640" t="str">
        <f t="shared" si="1230"/>
        <v xml:space="preserve"> </v>
      </c>
      <c r="BR471" s="634">
        <f t="shared" si="1231"/>
        <v>0</v>
      </c>
      <c r="BS471" s="728"/>
      <c r="BT471" s="640" t="str">
        <f t="shared" si="1214"/>
        <v xml:space="preserve"> </v>
      </c>
    </row>
    <row r="472" spans="1:72" s="47" customFormat="1" ht="15" customHeight="1" x14ac:dyDescent="0.3">
      <c r="A472" s="43" t="s">
        <v>448</v>
      </c>
      <c r="B472" s="123" t="s">
        <v>452</v>
      </c>
      <c r="C472" s="134" t="str">
        <f>IF(VLOOKUP(B472,'Pivot Table'!$B$5:$G$2000,3,FALSE)=1,"Yes","No")</f>
        <v>Yes</v>
      </c>
      <c r="D472" s="170" t="str">
        <f t="shared" si="1209"/>
        <v>Yes</v>
      </c>
      <c r="E472" s="170"/>
      <c r="F472" s="214">
        <v>41730</v>
      </c>
      <c r="G472" s="118" t="s">
        <v>1127</v>
      </c>
      <c r="H472" s="118" t="s">
        <v>1127</v>
      </c>
      <c r="I472" s="214"/>
      <c r="J472" s="170" t="s">
        <v>713</v>
      </c>
      <c r="K472" s="45" t="str">
        <f t="shared" si="1130"/>
        <v>70</v>
      </c>
      <c r="L472" s="45" t="str">
        <f t="shared" si="1131"/>
        <v>70X</v>
      </c>
      <c r="M472" s="113">
        <v>42278</v>
      </c>
      <c r="N472" s="252" t="s">
        <v>1953</v>
      </c>
      <c r="O472" s="135" t="str">
        <f>IF(VLOOKUP(B472,'Pivot Table'!$B$5:$G$2000,2,FALSE)=1,"Yes","No")</f>
        <v>Yes</v>
      </c>
      <c r="P472" s="177" t="str">
        <f t="shared" si="1132"/>
        <v>Yes</v>
      </c>
      <c r="Q472" s="177"/>
      <c r="R472" s="107">
        <v>41518</v>
      </c>
      <c r="S472" s="46" t="s">
        <v>1127</v>
      </c>
      <c r="T472" s="107"/>
      <c r="U472" s="177" t="s">
        <v>713</v>
      </c>
      <c r="V472" s="135" t="str">
        <f t="shared" si="1133"/>
        <v>70</v>
      </c>
      <c r="W472" s="150" t="str">
        <f t="shared" si="1134"/>
        <v>70X</v>
      </c>
      <c r="X472" s="107">
        <v>42278</v>
      </c>
      <c r="Y472" s="219"/>
      <c r="Z472" s="136" t="str">
        <f>IF(VLOOKUP(B472,'Pivot Table'!$B$5:$G$2000,5,FALSE)=1,"Yes","No")</f>
        <v>Yes</v>
      </c>
      <c r="AA472" s="136" t="str">
        <f>IF(VLOOKUP(B472,'Pivot Table'!$B$5:$G$2000,4,FALSE)=1,"Yes","No")</f>
        <v>No</v>
      </c>
      <c r="AB472" s="181" t="str">
        <f t="shared" si="1208"/>
        <v>Yes</v>
      </c>
      <c r="AC472" s="181"/>
      <c r="AD472" s="181"/>
      <c r="AE472" s="241" t="s">
        <v>1127</v>
      </c>
      <c r="AF472" s="362"/>
      <c r="AG472" s="181" t="s">
        <v>713</v>
      </c>
      <c r="AH472" s="133" t="str">
        <f t="shared" si="1135"/>
        <v>70</v>
      </c>
      <c r="AI472" s="151" t="str">
        <f t="shared" si="1136"/>
        <v>70X</v>
      </c>
      <c r="AJ472" s="273">
        <v>42278</v>
      </c>
      <c r="AK472" s="650" t="s">
        <v>1483</v>
      </c>
      <c r="AL472" s="634">
        <f t="shared" si="1137"/>
        <v>1</v>
      </c>
      <c r="AM472" s="634">
        <f t="shared" si="1138"/>
        <v>1</v>
      </c>
      <c r="AN472" s="635">
        <f t="shared" si="1139"/>
        <v>1</v>
      </c>
      <c r="AO472" s="636">
        <f t="shared" si="1215"/>
        <v>3</v>
      </c>
      <c r="AP472" s="634">
        <f t="shared" si="1140"/>
        <v>1</v>
      </c>
      <c r="AQ472" s="634">
        <f t="shared" si="1141"/>
        <v>1</v>
      </c>
      <c r="AR472" s="634">
        <f t="shared" si="1142"/>
        <v>1</v>
      </c>
      <c r="AS472" s="637">
        <f t="shared" si="1216"/>
        <v>3</v>
      </c>
      <c r="AT472" s="638" t="str">
        <f t="shared" si="1217"/>
        <v>F</v>
      </c>
      <c r="AU472" s="634">
        <f t="shared" si="1143"/>
        <v>0</v>
      </c>
      <c r="AV472" s="634">
        <f t="shared" si="1151"/>
        <v>0</v>
      </c>
      <c r="AW472" s="634" t="s">
        <v>1127</v>
      </c>
      <c r="AX472" s="639" t="str">
        <f t="shared" si="1144"/>
        <v>70Yes</v>
      </c>
      <c r="AY472" s="639" t="str">
        <f t="shared" si="1145"/>
        <v>70Yes</v>
      </c>
      <c r="AZ472" s="639" t="str">
        <f t="shared" si="1146"/>
        <v>70Yes</v>
      </c>
      <c r="BA472" s="634" t="str">
        <f t="shared" si="1147"/>
        <v>70X</v>
      </c>
      <c r="BB472" s="634" t="str">
        <f t="shared" si="1148"/>
        <v>70X</v>
      </c>
      <c r="BC472" s="634" t="str">
        <f t="shared" si="1149"/>
        <v>70X</v>
      </c>
      <c r="BD472" s="640" t="str">
        <f t="shared" si="1218"/>
        <v xml:space="preserve"> </v>
      </c>
      <c r="BE472" s="640" t="str">
        <f t="shared" si="1219"/>
        <v xml:space="preserve"> </v>
      </c>
      <c r="BF472" s="640" t="str">
        <f t="shared" si="1220"/>
        <v xml:space="preserve"> </v>
      </c>
      <c r="BG472" s="640" t="str">
        <f t="shared" si="1221"/>
        <v xml:space="preserve"> </v>
      </c>
      <c r="BH472" s="640" t="str">
        <f t="shared" si="1222"/>
        <v xml:space="preserve"> </v>
      </c>
      <c r="BI472" s="677" t="str">
        <f t="shared" si="1223"/>
        <v xml:space="preserve"> </v>
      </c>
      <c r="BJ472" s="640" t="str">
        <f t="shared" si="1224"/>
        <v xml:space="preserve"> </v>
      </c>
      <c r="BK472" s="305" t="str">
        <f t="shared" si="1225"/>
        <v xml:space="preserve"> </v>
      </c>
      <c r="BL472" s="523" t="str">
        <f t="shared" si="1150"/>
        <v>F</v>
      </c>
      <c r="BM472" s="640" t="str">
        <f t="shared" si="1226"/>
        <v xml:space="preserve"> </v>
      </c>
      <c r="BN472" s="640" t="str">
        <f t="shared" si="1227"/>
        <v xml:space="preserve"> </v>
      </c>
      <c r="BO472" s="640" t="str">
        <f t="shared" si="1228"/>
        <v xml:space="preserve"> </v>
      </c>
      <c r="BP472" s="640" t="str">
        <f t="shared" si="1229"/>
        <v xml:space="preserve"> </v>
      </c>
      <c r="BQ472" s="640" t="str">
        <f t="shared" si="1230"/>
        <v xml:space="preserve"> </v>
      </c>
      <c r="BR472" s="634">
        <f t="shared" si="1231"/>
        <v>0</v>
      </c>
      <c r="BS472" s="728"/>
      <c r="BT472" s="640" t="str">
        <f t="shared" si="1214"/>
        <v xml:space="preserve"> </v>
      </c>
    </row>
    <row r="473" spans="1:72" s="47" customFormat="1" ht="15" customHeight="1" x14ac:dyDescent="0.3">
      <c r="A473" s="43" t="s">
        <v>448</v>
      </c>
      <c r="B473" s="123" t="s">
        <v>453</v>
      </c>
      <c r="C473" s="134" t="str">
        <f>IF(VLOOKUP(B473,'Pivot Table'!$B$5:$G$2000,3,FALSE)=1,"Yes","No")</f>
        <v>Yes</v>
      </c>
      <c r="D473" s="170" t="str">
        <f t="shared" si="1209"/>
        <v>Yes</v>
      </c>
      <c r="E473" s="170"/>
      <c r="F473" s="214">
        <v>41671</v>
      </c>
      <c r="G473" s="118" t="s">
        <v>1127</v>
      </c>
      <c r="H473" s="118" t="s">
        <v>1127</v>
      </c>
      <c r="I473" s="214"/>
      <c r="J473" s="170" t="s">
        <v>713</v>
      </c>
      <c r="K473" s="45" t="str">
        <f t="shared" si="1130"/>
        <v>70</v>
      </c>
      <c r="L473" s="45" t="str">
        <f t="shared" si="1131"/>
        <v>70X</v>
      </c>
      <c r="M473" s="106">
        <v>42005</v>
      </c>
      <c r="N473" s="252"/>
      <c r="O473" s="135" t="str">
        <f>IF(VLOOKUP(B473,'Pivot Table'!$B$5:$G$2000,2,FALSE)=1,"Yes","No")</f>
        <v>Yes</v>
      </c>
      <c r="P473" s="177" t="str">
        <f t="shared" si="1132"/>
        <v>Yes</v>
      </c>
      <c r="Q473" s="177"/>
      <c r="R473" s="107">
        <v>41699</v>
      </c>
      <c r="S473" s="46" t="s">
        <v>1127</v>
      </c>
      <c r="T473" s="107"/>
      <c r="U473" s="177" t="s">
        <v>713</v>
      </c>
      <c r="V473" s="135" t="str">
        <f t="shared" si="1133"/>
        <v>70</v>
      </c>
      <c r="W473" s="150" t="str">
        <f t="shared" si="1134"/>
        <v>70X</v>
      </c>
      <c r="X473" s="107">
        <v>42005</v>
      </c>
      <c r="Y473" s="219"/>
      <c r="Z473" s="136" t="str">
        <f>IF(VLOOKUP(B473,'Pivot Table'!$B$5:$G$2000,5,FALSE)=1,"Yes","No")</f>
        <v>Yes</v>
      </c>
      <c r="AA473" s="136" t="str">
        <f>IF(VLOOKUP(B473,'Pivot Table'!$B$5:$G$2000,4,FALSE)=1,"Yes","No")</f>
        <v>No</v>
      </c>
      <c r="AB473" s="181" t="str">
        <f t="shared" si="1208"/>
        <v>Yes</v>
      </c>
      <c r="AC473" s="181"/>
      <c r="AD473" s="181"/>
      <c r="AE473" s="241" t="s">
        <v>1127</v>
      </c>
      <c r="AF473" s="362"/>
      <c r="AG473" s="181" t="s">
        <v>713</v>
      </c>
      <c r="AH473" s="133" t="str">
        <f t="shared" si="1135"/>
        <v>70</v>
      </c>
      <c r="AI473" s="151" t="str">
        <f t="shared" si="1136"/>
        <v>70X</v>
      </c>
      <c r="AJ473" s="281">
        <v>42005</v>
      </c>
      <c r="AK473" s="650" t="s">
        <v>1483</v>
      </c>
      <c r="AL473" s="634">
        <f t="shared" si="1137"/>
        <v>1</v>
      </c>
      <c r="AM473" s="634">
        <f t="shared" si="1138"/>
        <v>1</v>
      </c>
      <c r="AN473" s="635">
        <f t="shared" si="1139"/>
        <v>1</v>
      </c>
      <c r="AO473" s="636">
        <f t="shared" si="1215"/>
        <v>3</v>
      </c>
      <c r="AP473" s="634">
        <f t="shared" si="1140"/>
        <v>1</v>
      </c>
      <c r="AQ473" s="634">
        <f t="shared" si="1141"/>
        <v>1</v>
      </c>
      <c r="AR473" s="634">
        <f t="shared" si="1142"/>
        <v>1</v>
      </c>
      <c r="AS473" s="637">
        <f t="shared" si="1216"/>
        <v>3</v>
      </c>
      <c r="AT473" s="638" t="str">
        <f t="shared" si="1217"/>
        <v>F</v>
      </c>
      <c r="AU473" s="634">
        <f t="shared" si="1143"/>
        <v>0</v>
      </c>
      <c r="AV473" s="634">
        <f t="shared" si="1151"/>
        <v>0</v>
      </c>
      <c r="AW473" s="634" t="s">
        <v>1127</v>
      </c>
      <c r="AX473" s="639" t="str">
        <f t="shared" si="1144"/>
        <v>70Yes</v>
      </c>
      <c r="AY473" s="639" t="str">
        <f t="shared" si="1145"/>
        <v>70Yes</v>
      </c>
      <c r="AZ473" s="639" t="str">
        <f t="shared" si="1146"/>
        <v>70Yes</v>
      </c>
      <c r="BA473" s="634" t="str">
        <f t="shared" si="1147"/>
        <v>70X</v>
      </c>
      <c r="BB473" s="634" t="str">
        <f t="shared" si="1148"/>
        <v>70X</v>
      </c>
      <c r="BC473" s="634" t="str">
        <f t="shared" si="1149"/>
        <v>70X</v>
      </c>
      <c r="BD473" s="640" t="str">
        <f t="shared" si="1218"/>
        <v xml:space="preserve"> </v>
      </c>
      <c r="BE473" s="640" t="str">
        <f t="shared" si="1219"/>
        <v xml:space="preserve"> </v>
      </c>
      <c r="BF473" s="640" t="str">
        <f t="shared" si="1220"/>
        <v xml:space="preserve"> </v>
      </c>
      <c r="BG473" s="640" t="str">
        <f t="shared" si="1221"/>
        <v xml:space="preserve"> </v>
      </c>
      <c r="BH473" s="640" t="str">
        <f t="shared" si="1222"/>
        <v xml:space="preserve"> </v>
      </c>
      <c r="BI473" s="677" t="str">
        <f t="shared" si="1223"/>
        <v xml:space="preserve"> </v>
      </c>
      <c r="BJ473" s="640" t="str">
        <f t="shared" si="1224"/>
        <v xml:space="preserve"> </v>
      </c>
      <c r="BK473" s="305" t="str">
        <f t="shared" si="1225"/>
        <v xml:space="preserve"> </v>
      </c>
      <c r="BL473" s="523" t="str">
        <f t="shared" si="1150"/>
        <v>F</v>
      </c>
      <c r="BM473" s="640" t="str">
        <f t="shared" si="1226"/>
        <v xml:space="preserve"> </v>
      </c>
      <c r="BN473" s="640" t="str">
        <f t="shared" si="1227"/>
        <v xml:space="preserve"> </v>
      </c>
      <c r="BO473" s="640" t="str">
        <f t="shared" si="1228"/>
        <v xml:space="preserve"> </v>
      </c>
      <c r="BP473" s="640" t="str">
        <f t="shared" si="1229"/>
        <v xml:space="preserve"> </v>
      </c>
      <c r="BQ473" s="640" t="str">
        <f t="shared" si="1230"/>
        <v xml:space="preserve"> </v>
      </c>
      <c r="BR473" s="634">
        <f t="shared" si="1231"/>
        <v>0</v>
      </c>
      <c r="BS473" s="728"/>
      <c r="BT473" s="640" t="str">
        <f t="shared" si="1214"/>
        <v xml:space="preserve"> </v>
      </c>
    </row>
    <row r="474" spans="1:72" s="47" customFormat="1" ht="15" customHeight="1" x14ac:dyDescent="0.3">
      <c r="A474" s="43" t="s">
        <v>448</v>
      </c>
      <c r="B474" s="43" t="s">
        <v>454</v>
      </c>
      <c r="C474" s="134" t="str">
        <f>IF(VLOOKUP(B474,'Pivot Table'!$B$5:$G$2000,3,FALSE)=1,"Yes","No")</f>
        <v>Yes</v>
      </c>
      <c r="D474" s="170" t="str">
        <f t="shared" si="1209"/>
        <v>Yes</v>
      </c>
      <c r="E474" s="170"/>
      <c r="F474" s="170"/>
      <c r="G474" s="119" t="s">
        <v>1127</v>
      </c>
      <c r="H474" s="119" t="s">
        <v>1127</v>
      </c>
      <c r="I474" s="170"/>
      <c r="J474" s="170" t="s">
        <v>713</v>
      </c>
      <c r="K474" s="45" t="str">
        <f t="shared" si="1130"/>
        <v>70</v>
      </c>
      <c r="L474" s="45" t="str">
        <f t="shared" si="1131"/>
        <v>70X</v>
      </c>
      <c r="M474" s="106">
        <v>41671</v>
      </c>
      <c r="N474" s="252"/>
      <c r="O474" s="189" t="str">
        <f>IF(VLOOKUP(B474,'Pivot Table'!$B$5:$G$2000,2,FALSE)=1,"Yes","No")</f>
        <v>No</v>
      </c>
      <c r="P474" s="190" t="str">
        <f t="shared" si="1132"/>
        <v xml:space="preserve"> </v>
      </c>
      <c r="Q474" s="190"/>
      <c r="R474" s="190"/>
      <c r="S474" s="191"/>
      <c r="T474" s="190"/>
      <c r="U474" s="190"/>
      <c r="V474" s="189" t="str">
        <f t="shared" si="1133"/>
        <v>70</v>
      </c>
      <c r="W474" s="196" t="str">
        <f t="shared" si="1134"/>
        <v>70</v>
      </c>
      <c r="X474" s="191"/>
      <c r="Y474" s="404"/>
      <c r="Z474" s="192" t="str">
        <f>IF(VLOOKUP(B474,'Pivot Table'!$B$5:$G$2000,5,FALSE)=1,"Yes","No")</f>
        <v>No</v>
      </c>
      <c r="AA474" s="192" t="str">
        <f>IF(VLOOKUP(B474,'Pivot Table'!$B$5:$G$2000,4,FALSE)=1,"Yes","No")</f>
        <v>No</v>
      </c>
      <c r="AB474" s="190" t="str">
        <f t="shared" si="1208"/>
        <v xml:space="preserve"> </v>
      </c>
      <c r="AC474" s="190"/>
      <c r="AD474" s="190"/>
      <c r="AE474" s="191"/>
      <c r="AF474" s="190"/>
      <c r="AG474" s="190"/>
      <c r="AH474" s="133" t="str">
        <f t="shared" si="1135"/>
        <v>70</v>
      </c>
      <c r="AI474" s="151" t="str">
        <f t="shared" si="1136"/>
        <v>70</v>
      </c>
      <c r="AJ474" s="456"/>
      <c r="AK474" s="651"/>
      <c r="AL474" s="634">
        <f t="shared" si="1137"/>
        <v>1</v>
      </c>
      <c r="AM474" s="634">
        <f t="shared" si="1138"/>
        <v>0</v>
      </c>
      <c r="AN474" s="635">
        <f t="shared" si="1139"/>
        <v>0</v>
      </c>
      <c r="AO474" s="636">
        <f t="shared" si="1215"/>
        <v>1</v>
      </c>
      <c r="AP474" s="634">
        <f t="shared" si="1140"/>
        <v>1</v>
      </c>
      <c r="AQ474" s="634">
        <f t="shared" si="1141"/>
        <v>0</v>
      </c>
      <c r="AR474" s="634">
        <f t="shared" si="1142"/>
        <v>0</v>
      </c>
      <c r="AS474" s="637">
        <f t="shared" si="1216"/>
        <v>1</v>
      </c>
      <c r="AT474" s="638" t="str">
        <f t="shared" si="1217"/>
        <v>F</v>
      </c>
      <c r="AU474" s="634">
        <f t="shared" si="1143"/>
        <v>0</v>
      </c>
      <c r="AV474" s="634">
        <f t="shared" si="1151"/>
        <v>0</v>
      </c>
      <c r="AW474" s="634" t="s">
        <v>1127</v>
      </c>
      <c r="AX474" s="639" t="str">
        <f t="shared" si="1144"/>
        <v>70Yes</v>
      </c>
      <c r="AY474" s="639" t="str">
        <f t="shared" si="1145"/>
        <v>70No</v>
      </c>
      <c r="AZ474" s="639" t="str">
        <f t="shared" si="1146"/>
        <v>70No</v>
      </c>
      <c r="BA474" s="634" t="str">
        <f t="shared" si="1147"/>
        <v>70X</v>
      </c>
      <c r="BB474" s="634" t="str">
        <f t="shared" si="1148"/>
        <v>70</v>
      </c>
      <c r="BC474" s="634" t="str">
        <f t="shared" si="1149"/>
        <v>70</v>
      </c>
      <c r="BD474" s="640" t="str">
        <f t="shared" si="1218"/>
        <v xml:space="preserve"> </v>
      </c>
      <c r="BE474" s="640" t="str">
        <f t="shared" si="1219"/>
        <v xml:space="preserve"> </v>
      </c>
      <c r="BF474" s="640" t="str">
        <f t="shared" si="1220"/>
        <v xml:space="preserve"> </v>
      </c>
      <c r="BG474" s="640" t="str">
        <f t="shared" si="1221"/>
        <v xml:space="preserve"> </v>
      </c>
      <c r="BH474" s="640" t="str">
        <f t="shared" si="1222"/>
        <v xml:space="preserve"> </v>
      </c>
      <c r="BI474" s="677" t="str">
        <f t="shared" si="1223"/>
        <v xml:space="preserve"> </v>
      </c>
      <c r="BJ474" s="640" t="str">
        <f t="shared" si="1224"/>
        <v xml:space="preserve"> </v>
      </c>
      <c r="BK474" s="305" t="str">
        <f t="shared" si="1225"/>
        <v xml:space="preserve"> </v>
      </c>
      <c r="BL474" s="523" t="str">
        <f t="shared" si="1150"/>
        <v>F</v>
      </c>
      <c r="BM474" s="640" t="str">
        <f t="shared" si="1226"/>
        <v xml:space="preserve"> </v>
      </c>
      <c r="BN474" s="640" t="str">
        <f t="shared" si="1227"/>
        <v xml:space="preserve"> </v>
      </c>
      <c r="BO474" s="640" t="str">
        <f t="shared" si="1228"/>
        <v xml:space="preserve"> </v>
      </c>
      <c r="BP474" s="640" t="str">
        <f t="shared" si="1229"/>
        <v xml:space="preserve"> </v>
      </c>
      <c r="BQ474" s="640" t="str">
        <f t="shared" si="1230"/>
        <v xml:space="preserve"> </v>
      </c>
      <c r="BR474" s="634">
        <f t="shared" si="1231"/>
        <v>0</v>
      </c>
      <c r="BS474" s="728"/>
      <c r="BT474" s="640" t="str">
        <f t="shared" si="1214"/>
        <v xml:space="preserve"> </v>
      </c>
    </row>
    <row r="475" spans="1:72" s="47" customFormat="1" ht="15" customHeight="1" x14ac:dyDescent="0.3">
      <c r="A475" s="43" t="s">
        <v>448</v>
      </c>
      <c r="B475" s="469" t="s">
        <v>455</v>
      </c>
      <c r="C475" s="134" t="str">
        <f>IF(VLOOKUP(B475,'Pivot Table'!$B$5:$G$2000,3,FALSE)=1,"Yes","No")</f>
        <v>Yes</v>
      </c>
      <c r="D475" s="170" t="str">
        <f t="shared" si="1209"/>
        <v>Yes</v>
      </c>
      <c r="E475" s="170"/>
      <c r="F475" s="214">
        <v>41487</v>
      </c>
      <c r="G475" s="118" t="s">
        <v>1127</v>
      </c>
      <c r="H475" s="118" t="s">
        <v>1127</v>
      </c>
      <c r="I475" s="214"/>
      <c r="J475" s="170" t="s">
        <v>713</v>
      </c>
      <c r="K475" s="45" t="str">
        <f t="shared" si="1130"/>
        <v>70</v>
      </c>
      <c r="L475" s="45" t="str">
        <f t="shared" si="1131"/>
        <v>70X</v>
      </c>
      <c r="M475" s="214">
        <v>41730</v>
      </c>
      <c r="N475" s="186" t="s">
        <v>1149</v>
      </c>
      <c r="O475" s="135" t="str">
        <f>IF(VLOOKUP(B475,'Pivot Table'!$B$5:$G$2000,2,FALSE)=1,"Yes","No")</f>
        <v>Yes</v>
      </c>
      <c r="P475" s="177" t="str">
        <f t="shared" si="1132"/>
        <v>Yes</v>
      </c>
      <c r="Q475" s="177"/>
      <c r="R475" s="107">
        <v>41487</v>
      </c>
      <c r="S475" s="46" t="s">
        <v>1127</v>
      </c>
      <c r="T475" s="107"/>
      <c r="U475" s="177" t="s">
        <v>713</v>
      </c>
      <c r="V475" s="135" t="str">
        <f t="shared" si="1133"/>
        <v>70</v>
      </c>
      <c r="W475" s="150" t="str">
        <f t="shared" si="1134"/>
        <v>70X</v>
      </c>
      <c r="X475" s="107">
        <v>41730</v>
      </c>
      <c r="Y475" s="219" t="s">
        <v>1148</v>
      </c>
      <c r="Z475" s="136" t="str">
        <f>IF(VLOOKUP(B475,'Pivot Table'!$B$5:$G$2000,5,FALSE)=1,"Yes","No")</f>
        <v>Yes</v>
      </c>
      <c r="AA475" s="136" t="str">
        <f>IF(VLOOKUP(B475,'Pivot Table'!$B$5:$G$2000,4,FALSE)=1,"Yes","No")</f>
        <v>No</v>
      </c>
      <c r="AB475" s="181" t="str">
        <f t="shared" si="1208"/>
        <v>Yes</v>
      </c>
      <c r="AC475" s="181"/>
      <c r="AD475" s="181"/>
      <c r="AE475" s="241" t="s">
        <v>1127</v>
      </c>
      <c r="AF475" s="362"/>
      <c r="AG475" s="181" t="s">
        <v>713</v>
      </c>
      <c r="AH475" s="133" t="str">
        <f t="shared" si="1135"/>
        <v>70</v>
      </c>
      <c r="AI475" s="151" t="str">
        <f t="shared" si="1136"/>
        <v>70X</v>
      </c>
      <c r="AJ475" s="460">
        <v>41913</v>
      </c>
      <c r="AK475" s="653" t="s">
        <v>1092</v>
      </c>
      <c r="AL475" s="634">
        <f t="shared" si="1137"/>
        <v>1</v>
      </c>
      <c r="AM475" s="634">
        <f t="shared" si="1138"/>
        <v>1</v>
      </c>
      <c r="AN475" s="635">
        <f t="shared" si="1139"/>
        <v>1</v>
      </c>
      <c r="AO475" s="636">
        <f t="shared" si="1215"/>
        <v>3</v>
      </c>
      <c r="AP475" s="634">
        <f t="shared" si="1140"/>
        <v>1</v>
      </c>
      <c r="AQ475" s="634">
        <f t="shared" si="1141"/>
        <v>1</v>
      </c>
      <c r="AR475" s="634">
        <f t="shared" si="1142"/>
        <v>1</v>
      </c>
      <c r="AS475" s="637">
        <f t="shared" si="1216"/>
        <v>3</v>
      </c>
      <c r="AT475" s="638" t="str">
        <f t="shared" si="1217"/>
        <v>F</v>
      </c>
      <c r="AU475" s="634">
        <f t="shared" si="1143"/>
        <v>0</v>
      </c>
      <c r="AV475" s="634">
        <f t="shared" si="1151"/>
        <v>0</v>
      </c>
      <c r="AW475" s="634" t="s">
        <v>1127</v>
      </c>
      <c r="AX475" s="639" t="str">
        <f t="shared" si="1144"/>
        <v>70Yes</v>
      </c>
      <c r="AY475" s="639" t="str">
        <f t="shared" si="1145"/>
        <v>70Yes</v>
      </c>
      <c r="AZ475" s="639" t="str">
        <f t="shared" si="1146"/>
        <v>70Yes</v>
      </c>
      <c r="BA475" s="634" t="str">
        <f t="shared" si="1147"/>
        <v>70X</v>
      </c>
      <c r="BB475" s="634" t="str">
        <f t="shared" si="1148"/>
        <v>70X</v>
      </c>
      <c r="BC475" s="634" t="str">
        <f t="shared" si="1149"/>
        <v>70X</v>
      </c>
      <c r="BD475" s="640" t="str">
        <f t="shared" si="1218"/>
        <v xml:space="preserve"> </v>
      </c>
      <c r="BE475" s="640" t="str">
        <f t="shared" si="1219"/>
        <v xml:space="preserve"> </v>
      </c>
      <c r="BF475" s="640" t="str">
        <f t="shared" si="1220"/>
        <v xml:space="preserve"> </v>
      </c>
      <c r="BG475" s="640" t="str">
        <f t="shared" si="1221"/>
        <v xml:space="preserve"> </v>
      </c>
      <c r="BH475" s="640" t="str">
        <f t="shared" si="1222"/>
        <v xml:space="preserve"> </v>
      </c>
      <c r="BI475" s="677" t="str">
        <f t="shared" si="1223"/>
        <v xml:space="preserve"> </v>
      </c>
      <c r="BJ475" s="640" t="str">
        <f t="shared" si="1224"/>
        <v xml:space="preserve"> </v>
      </c>
      <c r="BK475" s="305" t="str">
        <f t="shared" si="1225"/>
        <v xml:space="preserve"> </v>
      </c>
      <c r="BL475" s="523" t="str">
        <f t="shared" si="1150"/>
        <v>F</v>
      </c>
      <c r="BM475" s="640" t="str">
        <f t="shared" si="1226"/>
        <v xml:space="preserve"> </v>
      </c>
      <c r="BN475" s="640" t="str">
        <f t="shared" si="1227"/>
        <v xml:space="preserve"> </v>
      </c>
      <c r="BO475" s="640" t="str">
        <f t="shared" si="1228"/>
        <v xml:space="preserve"> </v>
      </c>
      <c r="BP475" s="640" t="str">
        <f t="shared" si="1229"/>
        <v xml:space="preserve"> </v>
      </c>
      <c r="BQ475" s="640" t="str">
        <f t="shared" si="1230"/>
        <v xml:space="preserve"> </v>
      </c>
      <c r="BR475" s="634">
        <f t="shared" si="1231"/>
        <v>0</v>
      </c>
      <c r="BS475" s="728"/>
      <c r="BT475" s="640" t="str">
        <f t="shared" si="1214"/>
        <v xml:space="preserve"> </v>
      </c>
    </row>
    <row r="476" spans="1:72" s="47" customFormat="1" ht="15" customHeight="1" x14ac:dyDescent="0.3">
      <c r="A476" s="43" t="s">
        <v>448</v>
      </c>
      <c r="B476" s="123" t="s">
        <v>1229</v>
      </c>
      <c r="C476" s="194" t="str">
        <f>IF(VLOOKUP(B476,'Pivot Table'!$B$5:$G$2000,3,FALSE)=1,"Yes","No")</f>
        <v>No</v>
      </c>
      <c r="D476" s="193" t="str">
        <f>IF(E476="X","In Progress",IF(J476="x","Yes"," "))</f>
        <v xml:space="preserve"> </v>
      </c>
      <c r="E476" s="193"/>
      <c r="F476" s="326"/>
      <c r="G476" s="327"/>
      <c r="H476" s="327"/>
      <c r="I476" s="326"/>
      <c r="J476" s="193"/>
      <c r="K476" s="205" t="str">
        <f>A476&amp;E476</f>
        <v>70</v>
      </c>
      <c r="L476" s="205" t="str">
        <f>A476&amp;J476</f>
        <v>70</v>
      </c>
      <c r="M476" s="326"/>
      <c r="N476" s="328"/>
      <c r="O476" s="135" t="str">
        <f>IF(VLOOKUP(B476,'Pivot Table'!$B$5:$G$2000,2,FALSE)=1,"Yes","No")</f>
        <v>Yes</v>
      </c>
      <c r="P476" s="177" t="str">
        <f>IF(Q476="X","In Progress",IF(U476="x","Yes"," "))</f>
        <v>In Progress</v>
      </c>
      <c r="Q476" s="177" t="s">
        <v>713</v>
      </c>
      <c r="R476" s="107"/>
      <c r="S476" s="46" t="s">
        <v>1127</v>
      </c>
      <c r="T476" s="107">
        <v>42430</v>
      </c>
      <c r="U476" s="177"/>
      <c r="V476" s="135" t="str">
        <f>A476&amp;Q476</f>
        <v>70X</v>
      </c>
      <c r="W476" s="150" t="str">
        <f>A476&amp;U476</f>
        <v>70</v>
      </c>
      <c r="X476" s="107"/>
      <c r="Y476" s="219"/>
      <c r="Z476" s="192" t="str">
        <f>IF(VLOOKUP(B476,'Pivot Table'!$B$5:$G$2000,5,FALSE)=1,"Yes","No")</f>
        <v>No</v>
      </c>
      <c r="AA476" s="192" t="str">
        <f>IF(VLOOKUP(B476,'Pivot Table'!$B$5:$G$2000,4,FALSE)=1,"Yes","No")</f>
        <v>No</v>
      </c>
      <c r="AB476" s="190" t="str">
        <f>IF(AC476="X","In Progress",IF(AG476="x","Yes"," "))</f>
        <v xml:space="preserve"> </v>
      </c>
      <c r="AC476" s="190"/>
      <c r="AD476" s="190"/>
      <c r="AE476" s="191"/>
      <c r="AF476" s="206"/>
      <c r="AG476" s="190"/>
      <c r="AH476" s="133" t="str">
        <f>A476&amp;AC476</f>
        <v>70</v>
      </c>
      <c r="AI476" s="151" t="str">
        <f>A476&amp;AG476</f>
        <v>70</v>
      </c>
      <c r="AJ476" s="457"/>
      <c r="AK476" s="653" t="s">
        <v>1092</v>
      </c>
      <c r="AL476" s="634">
        <f>IF(C476="yes",1,0)</f>
        <v>0</v>
      </c>
      <c r="AM476" s="634">
        <f>IF(O476="yes",1,0)</f>
        <v>1</v>
      </c>
      <c r="AN476" s="635">
        <f>IF(Z476="yes",1,IF(AA476="yes",1,0))</f>
        <v>0</v>
      </c>
      <c r="AO476" s="636">
        <f>SUM(AL476:AN476)</f>
        <v>1</v>
      </c>
      <c r="AP476" s="634">
        <f>IF(J476="x",1,0)</f>
        <v>0</v>
      </c>
      <c r="AQ476" s="634">
        <f>IF(U476="x",1,0)</f>
        <v>0</v>
      </c>
      <c r="AR476" s="634">
        <f>IF(AG476="x",1,0)</f>
        <v>0</v>
      </c>
      <c r="AS476" s="637">
        <f>SUM(AP476:AR476)</f>
        <v>0</v>
      </c>
      <c r="AT476" s="638" t="str">
        <f>IF(AO476=AS476,"F"," ")</f>
        <v xml:space="preserve"> </v>
      </c>
      <c r="AU476" s="634">
        <f>IF(E476="x",1,0)</f>
        <v>0</v>
      </c>
      <c r="AV476" s="634">
        <f>IF(Q476="x",1,0)</f>
        <v>1</v>
      </c>
      <c r="AW476" s="634" t="s">
        <v>1127</v>
      </c>
      <c r="AX476" s="639" t="str">
        <f>A476&amp;C476</f>
        <v>70No</v>
      </c>
      <c r="AY476" s="639" t="str">
        <f>A476&amp;O476</f>
        <v>70Yes</v>
      </c>
      <c r="AZ476" s="639" t="str">
        <f>A476&amp;Z476</f>
        <v>70No</v>
      </c>
      <c r="BA476" s="634" t="str">
        <f>A476&amp;J476</f>
        <v>70</v>
      </c>
      <c r="BB476" s="634" t="str">
        <f>A476&amp;U476</f>
        <v>70</v>
      </c>
      <c r="BC476" s="634" t="str">
        <f>A476&amp;AG476</f>
        <v>70</v>
      </c>
      <c r="BD476" s="640" t="str">
        <f t="shared" si="1218"/>
        <v xml:space="preserve"> </v>
      </c>
      <c r="BE476" s="640" t="str">
        <f t="shared" si="1219"/>
        <v xml:space="preserve"> </v>
      </c>
      <c r="BF476" s="640" t="str">
        <f t="shared" si="1220"/>
        <v xml:space="preserve"> </v>
      </c>
      <c r="BG476" s="640">
        <f t="shared" si="1221"/>
        <v>42430</v>
      </c>
      <c r="BH476" s="640" t="str">
        <f t="shared" si="1222"/>
        <v xml:space="preserve"> </v>
      </c>
      <c r="BI476" s="677" t="str">
        <f t="shared" si="1223"/>
        <v xml:space="preserve"> </v>
      </c>
      <c r="BJ476" s="640" t="str">
        <f t="shared" si="1224"/>
        <v xml:space="preserve"> </v>
      </c>
      <c r="BK476" s="305" t="str">
        <f t="shared" si="1225"/>
        <v xml:space="preserve"> </v>
      </c>
      <c r="BL476" s="523" t="str">
        <f t="shared" si="1150"/>
        <v xml:space="preserve"> </v>
      </c>
      <c r="BM476" s="640" t="str">
        <f t="shared" si="1226"/>
        <v xml:space="preserve"> </v>
      </c>
      <c r="BN476" s="640" t="str">
        <f t="shared" si="1227"/>
        <v xml:space="preserve"> </v>
      </c>
      <c r="BO476" s="640" t="str">
        <f t="shared" si="1228"/>
        <v xml:space="preserve"> </v>
      </c>
      <c r="BP476" s="640" t="str">
        <f t="shared" si="1229"/>
        <v xml:space="preserve"> </v>
      </c>
      <c r="BQ476" s="640" t="str">
        <f t="shared" si="1230"/>
        <v xml:space="preserve"> </v>
      </c>
      <c r="BR476" s="634">
        <f t="shared" si="1231"/>
        <v>1</v>
      </c>
      <c r="BS476" s="728"/>
      <c r="BT476" s="640" t="str">
        <f t="shared" si="1214"/>
        <v xml:space="preserve"> </v>
      </c>
    </row>
    <row r="477" spans="1:72" s="47" customFormat="1" ht="15" customHeight="1" x14ac:dyDescent="0.3">
      <c r="A477" s="43" t="s">
        <v>448</v>
      </c>
      <c r="B477" s="43" t="s">
        <v>456</v>
      </c>
      <c r="C477" s="194" t="str">
        <f>IF(VLOOKUP(B477,'Pivot Table'!$B$5:$G$2000,3,FALSE)=1,"Yes","No")</f>
        <v>No</v>
      </c>
      <c r="D477" s="193" t="str">
        <f t="shared" si="1209"/>
        <v xml:space="preserve"> </v>
      </c>
      <c r="E477" s="193"/>
      <c r="F477" s="171"/>
      <c r="G477" s="69"/>
      <c r="H477" s="440"/>
      <c r="I477" s="171"/>
      <c r="J477" s="171"/>
      <c r="K477" s="45" t="str">
        <f t="shared" si="1130"/>
        <v>70</v>
      </c>
      <c r="L477" s="45" t="str">
        <f t="shared" si="1131"/>
        <v>70</v>
      </c>
      <c r="M477" s="69"/>
      <c r="N477" s="419"/>
      <c r="O477" s="135" t="str">
        <f>IF(VLOOKUP(B477,'Pivot Table'!$B$5:$G$2000,2,FALSE)=1,"Yes","No")</f>
        <v>Yes</v>
      </c>
      <c r="P477" s="177" t="str">
        <f t="shared" si="1132"/>
        <v>In Progress</v>
      </c>
      <c r="Q477" s="177" t="s">
        <v>713</v>
      </c>
      <c r="R477" s="107">
        <v>42095</v>
      </c>
      <c r="S477" s="46" t="s">
        <v>1127</v>
      </c>
      <c r="T477" s="107">
        <v>42430</v>
      </c>
      <c r="U477" s="177"/>
      <c r="V477" s="135" t="str">
        <f t="shared" si="1133"/>
        <v>70X</v>
      </c>
      <c r="W477" s="150" t="str">
        <f t="shared" si="1134"/>
        <v>70</v>
      </c>
      <c r="X477" s="46"/>
      <c r="Y477" s="219"/>
      <c r="Z477" s="192" t="str">
        <f>IF(VLOOKUP(B477,'Pivot Table'!$B$5:$G$2000,5,FALSE)=1,"Yes","No")</f>
        <v>No</v>
      </c>
      <c r="AA477" s="192" t="str">
        <f>IF(VLOOKUP(B477,'Pivot Table'!$B$5:$G$2000,4,FALSE)=1,"Yes","No")</f>
        <v>No</v>
      </c>
      <c r="AB477" s="190" t="str">
        <f t="shared" si="1208"/>
        <v xml:space="preserve"> </v>
      </c>
      <c r="AC477" s="190"/>
      <c r="AD477" s="190"/>
      <c r="AE477" s="191"/>
      <c r="AF477" s="190"/>
      <c r="AG477" s="190"/>
      <c r="AH477" s="133" t="str">
        <f t="shared" si="1135"/>
        <v>70</v>
      </c>
      <c r="AI477" s="151" t="str">
        <f t="shared" si="1136"/>
        <v>70</v>
      </c>
      <c r="AJ477" s="456"/>
      <c r="AK477" s="651"/>
      <c r="AL477" s="634">
        <f t="shared" si="1137"/>
        <v>0</v>
      </c>
      <c r="AM477" s="634">
        <f t="shared" si="1138"/>
        <v>1</v>
      </c>
      <c r="AN477" s="635">
        <f t="shared" si="1139"/>
        <v>0</v>
      </c>
      <c r="AO477" s="636">
        <f t="shared" si="1215"/>
        <v>1</v>
      </c>
      <c r="AP477" s="634">
        <f t="shared" si="1140"/>
        <v>0</v>
      </c>
      <c r="AQ477" s="634">
        <f t="shared" si="1141"/>
        <v>0</v>
      </c>
      <c r="AR477" s="634">
        <f t="shared" si="1142"/>
        <v>0</v>
      </c>
      <c r="AS477" s="637">
        <f t="shared" si="1216"/>
        <v>0</v>
      </c>
      <c r="AT477" s="638" t="str">
        <f t="shared" si="1217"/>
        <v xml:space="preserve"> </v>
      </c>
      <c r="AU477" s="634">
        <f t="shared" si="1143"/>
        <v>0</v>
      </c>
      <c r="AV477" s="634">
        <f t="shared" si="1151"/>
        <v>1</v>
      </c>
      <c r="AW477" s="634" t="s">
        <v>1127</v>
      </c>
      <c r="AX477" s="639" t="str">
        <f t="shared" si="1144"/>
        <v>70No</v>
      </c>
      <c r="AY477" s="639" t="str">
        <f t="shared" si="1145"/>
        <v>70Yes</v>
      </c>
      <c r="AZ477" s="639" t="str">
        <f t="shared" si="1146"/>
        <v>70No</v>
      </c>
      <c r="BA477" s="634" t="str">
        <f t="shared" si="1147"/>
        <v>70</v>
      </c>
      <c r="BB477" s="634" t="str">
        <f t="shared" si="1148"/>
        <v>70</v>
      </c>
      <c r="BC477" s="634" t="str">
        <f t="shared" si="1149"/>
        <v>70</v>
      </c>
      <c r="BD477" s="640" t="str">
        <f t="shared" si="1218"/>
        <v xml:space="preserve"> </v>
      </c>
      <c r="BE477" s="640" t="str">
        <f t="shared" si="1219"/>
        <v xml:space="preserve"> </v>
      </c>
      <c r="BF477" s="640" t="str">
        <f t="shared" si="1220"/>
        <v xml:space="preserve"> </v>
      </c>
      <c r="BG477" s="640">
        <f t="shared" si="1221"/>
        <v>42430</v>
      </c>
      <c r="BH477" s="640" t="str">
        <f t="shared" si="1222"/>
        <v xml:space="preserve"> </v>
      </c>
      <c r="BI477" s="677" t="str">
        <f t="shared" si="1223"/>
        <v xml:space="preserve"> </v>
      </c>
      <c r="BJ477" s="640" t="str">
        <f t="shared" si="1224"/>
        <v xml:space="preserve"> </v>
      </c>
      <c r="BK477" s="305" t="str">
        <f t="shared" si="1225"/>
        <v xml:space="preserve"> </v>
      </c>
      <c r="BL477" s="523" t="str">
        <f t="shared" si="1150"/>
        <v xml:space="preserve"> </v>
      </c>
      <c r="BM477" s="640" t="str">
        <f t="shared" si="1226"/>
        <v xml:space="preserve"> </v>
      </c>
      <c r="BN477" s="640" t="str">
        <f t="shared" si="1227"/>
        <v xml:space="preserve"> </v>
      </c>
      <c r="BO477" s="640" t="str">
        <f t="shared" si="1228"/>
        <v xml:space="preserve"> </v>
      </c>
      <c r="BP477" s="640" t="str">
        <f t="shared" si="1229"/>
        <v xml:space="preserve"> </v>
      </c>
      <c r="BQ477" s="640" t="str">
        <f t="shared" si="1230"/>
        <v xml:space="preserve"> </v>
      </c>
      <c r="BR477" s="634">
        <f t="shared" si="1231"/>
        <v>1</v>
      </c>
      <c r="BS477" s="728"/>
      <c r="BT477" s="640" t="str">
        <f t="shared" si="1214"/>
        <v xml:space="preserve"> </v>
      </c>
    </row>
    <row r="478" spans="1:72" s="47" customFormat="1" ht="15" customHeight="1" x14ac:dyDescent="0.3">
      <c r="A478" s="43" t="s">
        <v>448</v>
      </c>
      <c r="B478" s="123" t="s">
        <v>457</v>
      </c>
      <c r="C478" s="134" t="str">
        <f>IF(VLOOKUP(B478,'Pivot Table'!$B$5:$G$2000,3,FALSE)=1,"Yes","No")</f>
        <v>Yes</v>
      </c>
      <c r="D478" s="170" t="str">
        <f t="shared" si="1209"/>
        <v>In Progress</v>
      </c>
      <c r="E478" s="170" t="s">
        <v>713</v>
      </c>
      <c r="F478" s="214">
        <v>42095</v>
      </c>
      <c r="G478" s="44"/>
      <c r="H478" s="118" t="s">
        <v>1127</v>
      </c>
      <c r="I478" s="214">
        <v>42430</v>
      </c>
      <c r="J478" s="170"/>
      <c r="K478" s="45" t="str">
        <f t="shared" si="1130"/>
        <v>70X</v>
      </c>
      <c r="L478" s="45" t="str">
        <f t="shared" si="1131"/>
        <v>70</v>
      </c>
      <c r="M478" s="44"/>
      <c r="N478" s="252"/>
      <c r="O478" s="189" t="str">
        <f>IF(VLOOKUP(B478,'Pivot Table'!$B$5:$G$2000,2,FALSE)=1,"Yes","No")</f>
        <v>No</v>
      </c>
      <c r="P478" s="190" t="str">
        <f t="shared" si="1132"/>
        <v xml:space="preserve"> </v>
      </c>
      <c r="Q478" s="190"/>
      <c r="R478" s="190"/>
      <c r="S478" s="191"/>
      <c r="T478" s="190"/>
      <c r="U478" s="190"/>
      <c r="V478" s="189" t="str">
        <f t="shared" si="1133"/>
        <v>70</v>
      </c>
      <c r="W478" s="196" t="str">
        <f t="shared" si="1134"/>
        <v>70</v>
      </c>
      <c r="X478" s="191"/>
      <c r="Y478" s="404"/>
      <c r="Z478" s="192" t="str">
        <f>IF(VLOOKUP(B478,'Pivot Table'!$B$5:$G$2000,5,FALSE)=1,"Yes","No")</f>
        <v>No</v>
      </c>
      <c r="AA478" s="192" t="str">
        <f>IF(VLOOKUP(B478,'Pivot Table'!$B$5:$G$2000,4,FALSE)=1,"Yes","No")</f>
        <v>No</v>
      </c>
      <c r="AB478" s="190" t="str">
        <f t="shared" si="1208"/>
        <v xml:space="preserve"> </v>
      </c>
      <c r="AC478" s="190"/>
      <c r="AD478" s="190"/>
      <c r="AE478" s="191"/>
      <c r="AF478" s="190"/>
      <c r="AG478" s="190"/>
      <c r="AH478" s="133" t="str">
        <f t="shared" si="1135"/>
        <v>70</v>
      </c>
      <c r="AI478" s="151" t="str">
        <f t="shared" si="1136"/>
        <v>70</v>
      </c>
      <c r="AJ478" s="456"/>
      <c r="AK478" s="651"/>
      <c r="AL478" s="634">
        <f t="shared" si="1137"/>
        <v>1</v>
      </c>
      <c r="AM478" s="634">
        <f t="shared" si="1138"/>
        <v>0</v>
      </c>
      <c r="AN478" s="635">
        <f t="shared" si="1139"/>
        <v>0</v>
      </c>
      <c r="AO478" s="636">
        <f t="shared" si="1215"/>
        <v>1</v>
      </c>
      <c r="AP478" s="634">
        <f t="shared" si="1140"/>
        <v>0</v>
      </c>
      <c r="AQ478" s="634">
        <f t="shared" si="1141"/>
        <v>0</v>
      </c>
      <c r="AR478" s="634">
        <f t="shared" si="1142"/>
        <v>0</v>
      </c>
      <c r="AS478" s="637">
        <f t="shared" si="1216"/>
        <v>0</v>
      </c>
      <c r="AT478" s="638" t="str">
        <f t="shared" si="1217"/>
        <v xml:space="preserve"> </v>
      </c>
      <c r="AU478" s="634">
        <f t="shared" si="1143"/>
        <v>1</v>
      </c>
      <c r="AV478" s="634">
        <f t="shared" si="1151"/>
        <v>0</v>
      </c>
      <c r="AW478" s="634" t="s">
        <v>1127</v>
      </c>
      <c r="AX478" s="639" t="str">
        <f t="shared" si="1144"/>
        <v>70Yes</v>
      </c>
      <c r="AY478" s="639" t="str">
        <f t="shared" si="1145"/>
        <v>70No</v>
      </c>
      <c r="AZ478" s="639" t="str">
        <f t="shared" si="1146"/>
        <v>70No</v>
      </c>
      <c r="BA478" s="634" t="str">
        <f t="shared" si="1147"/>
        <v>70</v>
      </c>
      <c r="BB478" s="634" t="str">
        <f t="shared" si="1148"/>
        <v>70</v>
      </c>
      <c r="BC478" s="634" t="str">
        <f t="shared" si="1149"/>
        <v>70</v>
      </c>
      <c r="BD478" s="640" t="str">
        <f t="shared" si="1218"/>
        <v xml:space="preserve"> </v>
      </c>
      <c r="BE478" s="640" t="str">
        <f t="shared" si="1219"/>
        <v xml:space="preserve"> </v>
      </c>
      <c r="BF478" s="640" t="str">
        <f t="shared" si="1220"/>
        <v xml:space="preserve"> </v>
      </c>
      <c r="BG478" s="640">
        <f t="shared" si="1221"/>
        <v>42430</v>
      </c>
      <c r="BH478" s="640" t="str">
        <f t="shared" si="1222"/>
        <v xml:space="preserve"> </v>
      </c>
      <c r="BI478" s="677" t="str">
        <f t="shared" si="1223"/>
        <v xml:space="preserve"> </v>
      </c>
      <c r="BJ478" s="640" t="str">
        <f t="shared" si="1224"/>
        <v xml:space="preserve"> </v>
      </c>
      <c r="BK478" s="305" t="str">
        <f t="shared" si="1225"/>
        <v xml:space="preserve"> </v>
      </c>
      <c r="BL478" s="523" t="str">
        <f t="shared" si="1150"/>
        <v xml:space="preserve"> </v>
      </c>
      <c r="BM478" s="640" t="str">
        <f t="shared" si="1226"/>
        <v xml:space="preserve"> </v>
      </c>
      <c r="BN478" s="640" t="str">
        <f t="shared" si="1227"/>
        <v xml:space="preserve"> </v>
      </c>
      <c r="BO478" s="640" t="str">
        <f t="shared" si="1228"/>
        <v xml:space="preserve"> </v>
      </c>
      <c r="BP478" s="640" t="str">
        <f t="shared" si="1229"/>
        <v xml:space="preserve"> </v>
      </c>
      <c r="BQ478" s="640" t="str">
        <f t="shared" si="1230"/>
        <v xml:space="preserve"> </v>
      </c>
      <c r="BR478" s="634">
        <f t="shared" si="1231"/>
        <v>1</v>
      </c>
      <c r="BS478" s="728"/>
      <c r="BT478" s="640" t="str">
        <f t="shared" si="1214"/>
        <v xml:space="preserve"> </v>
      </c>
    </row>
    <row r="479" spans="1:72" s="47" customFormat="1" ht="15" customHeight="1" x14ac:dyDescent="0.3">
      <c r="A479" s="43" t="s">
        <v>448</v>
      </c>
      <c r="B479" s="123" t="s">
        <v>458</v>
      </c>
      <c r="C479" s="134" t="str">
        <f>IF(VLOOKUP(B479,'Pivot Table'!$B$5:$G$2000,3,FALSE)=1,"Yes","No")</f>
        <v>Yes</v>
      </c>
      <c r="D479" s="170" t="str">
        <f t="shared" si="1209"/>
        <v>In Progress</v>
      </c>
      <c r="E479" s="170" t="s">
        <v>713</v>
      </c>
      <c r="F479" s="214">
        <v>42095</v>
      </c>
      <c r="G479" s="44"/>
      <c r="H479" s="118" t="s">
        <v>1127</v>
      </c>
      <c r="I479" s="214">
        <v>42430</v>
      </c>
      <c r="J479" s="170"/>
      <c r="K479" s="45" t="str">
        <f t="shared" si="1130"/>
        <v>70X</v>
      </c>
      <c r="L479" s="45" t="str">
        <f t="shared" si="1131"/>
        <v>70</v>
      </c>
      <c r="M479" s="44"/>
      <c r="N479" s="252"/>
      <c r="O479" s="135" t="str">
        <f>IF(VLOOKUP(B479,'Pivot Table'!$B$5:$G$2000,2,FALSE)=1,"Yes","No")</f>
        <v>Yes</v>
      </c>
      <c r="P479" s="177" t="str">
        <f t="shared" si="1132"/>
        <v>In Progress</v>
      </c>
      <c r="Q479" s="177" t="s">
        <v>713</v>
      </c>
      <c r="R479" s="107">
        <v>42095</v>
      </c>
      <c r="S479" s="46" t="s">
        <v>1127</v>
      </c>
      <c r="T479" s="107">
        <v>42430</v>
      </c>
      <c r="U479" s="177"/>
      <c r="V479" s="135" t="str">
        <f t="shared" si="1133"/>
        <v>70X</v>
      </c>
      <c r="W479" s="150" t="str">
        <f t="shared" si="1134"/>
        <v>70</v>
      </c>
      <c r="X479" s="46"/>
      <c r="Y479" s="219"/>
      <c r="Z479" s="192" t="str">
        <f>IF(VLOOKUP(B479,'Pivot Table'!$B$5:$G$2000,5,FALSE)=1,"Yes","No")</f>
        <v>No</v>
      </c>
      <c r="AA479" s="192" t="str">
        <f>IF(VLOOKUP(B479,'Pivot Table'!$B$5:$G$2000,4,FALSE)=1,"Yes","No")</f>
        <v>No</v>
      </c>
      <c r="AB479" s="190" t="str">
        <f t="shared" si="1208"/>
        <v xml:space="preserve"> </v>
      </c>
      <c r="AC479" s="190"/>
      <c r="AD479" s="190"/>
      <c r="AE479" s="191"/>
      <c r="AF479" s="190"/>
      <c r="AG479" s="190"/>
      <c r="AH479" s="133" t="str">
        <f t="shared" si="1135"/>
        <v>70</v>
      </c>
      <c r="AI479" s="151" t="str">
        <f t="shared" si="1136"/>
        <v>70</v>
      </c>
      <c r="AJ479" s="456"/>
      <c r="AK479" s="651"/>
      <c r="AL479" s="634">
        <f t="shared" si="1137"/>
        <v>1</v>
      </c>
      <c r="AM479" s="634">
        <f t="shared" si="1138"/>
        <v>1</v>
      </c>
      <c r="AN479" s="635">
        <f t="shared" si="1139"/>
        <v>0</v>
      </c>
      <c r="AO479" s="636">
        <f t="shared" si="1215"/>
        <v>2</v>
      </c>
      <c r="AP479" s="634">
        <f t="shared" si="1140"/>
        <v>0</v>
      </c>
      <c r="AQ479" s="634">
        <f t="shared" si="1141"/>
        <v>0</v>
      </c>
      <c r="AR479" s="634">
        <f t="shared" si="1142"/>
        <v>0</v>
      </c>
      <c r="AS479" s="637">
        <f t="shared" si="1216"/>
        <v>0</v>
      </c>
      <c r="AT479" s="638" t="str">
        <f t="shared" si="1217"/>
        <v xml:space="preserve"> </v>
      </c>
      <c r="AU479" s="634">
        <f t="shared" si="1143"/>
        <v>1</v>
      </c>
      <c r="AV479" s="634">
        <f t="shared" si="1151"/>
        <v>1</v>
      </c>
      <c r="AW479" s="634" t="s">
        <v>1127</v>
      </c>
      <c r="AX479" s="639" t="str">
        <f t="shared" si="1144"/>
        <v>70Yes</v>
      </c>
      <c r="AY479" s="639" t="str">
        <f t="shared" si="1145"/>
        <v>70Yes</v>
      </c>
      <c r="AZ479" s="639" t="str">
        <f t="shared" si="1146"/>
        <v>70No</v>
      </c>
      <c r="BA479" s="634" t="str">
        <f t="shared" si="1147"/>
        <v>70</v>
      </c>
      <c r="BB479" s="634" t="str">
        <f t="shared" si="1148"/>
        <v>70</v>
      </c>
      <c r="BC479" s="634" t="str">
        <f t="shared" si="1149"/>
        <v>70</v>
      </c>
      <c r="BD479" s="640" t="str">
        <f t="shared" si="1218"/>
        <v xml:space="preserve"> </v>
      </c>
      <c r="BE479" s="640" t="str">
        <f t="shared" si="1219"/>
        <v xml:space="preserve"> </v>
      </c>
      <c r="BF479" s="640" t="str">
        <f t="shared" si="1220"/>
        <v xml:space="preserve"> </v>
      </c>
      <c r="BG479" s="640">
        <f t="shared" si="1221"/>
        <v>42430</v>
      </c>
      <c r="BH479" s="640" t="str">
        <f t="shared" si="1222"/>
        <v xml:space="preserve"> </v>
      </c>
      <c r="BI479" s="677" t="str">
        <f t="shared" si="1223"/>
        <v xml:space="preserve"> </v>
      </c>
      <c r="BJ479" s="640" t="str">
        <f t="shared" si="1224"/>
        <v xml:space="preserve"> </v>
      </c>
      <c r="BK479" s="305" t="str">
        <f t="shared" si="1225"/>
        <v xml:space="preserve"> </v>
      </c>
      <c r="BL479" s="523" t="str">
        <f t="shared" si="1150"/>
        <v xml:space="preserve"> </v>
      </c>
      <c r="BM479" s="640" t="str">
        <f t="shared" si="1226"/>
        <v xml:space="preserve"> </v>
      </c>
      <c r="BN479" s="640" t="str">
        <f t="shared" si="1227"/>
        <v xml:space="preserve"> </v>
      </c>
      <c r="BO479" s="640" t="str">
        <f t="shared" si="1228"/>
        <v xml:space="preserve"> </v>
      </c>
      <c r="BP479" s="640" t="str">
        <f t="shared" si="1229"/>
        <v xml:space="preserve"> </v>
      </c>
      <c r="BQ479" s="640" t="str">
        <f t="shared" si="1230"/>
        <v xml:space="preserve"> </v>
      </c>
      <c r="BR479" s="634">
        <f t="shared" si="1231"/>
        <v>1</v>
      </c>
      <c r="BS479" s="728"/>
      <c r="BT479" s="640" t="str">
        <f t="shared" si="1214"/>
        <v xml:space="preserve"> </v>
      </c>
    </row>
    <row r="480" spans="1:72" s="47" customFormat="1" ht="15" customHeight="1" x14ac:dyDescent="0.3">
      <c r="A480" s="43" t="s">
        <v>448</v>
      </c>
      <c r="B480" s="43" t="s">
        <v>459</v>
      </c>
      <c r="C480" s="194" t="str">
        <f>IF(VLOOKUP(B480,'Pivot Table'!$B$5:$G$2000,3,FALSE)=1,"Yes","No")</f>
        <v>No</v>
      </c>
      <c r="D480" s="193" t="str">
        <f t="shared" si="1209"/>
        <v xml:space="preserve"> </v>
      </c>
      <c r="E480" s="193"/>
      <c r="F480" s="193"/>
      <c r="G480" s="204"/>
      <c r="H480" s="204"/>
      <c r="I480" s="193"/>
      <c r="J480" s="193"/>
      <c r="K480" s="205" t="str">
        <f t="shared" si="1130"/>
        <v>70</v>
      </c>
      <c r="L480" s="205" t="str">
        <f t="shared" si="1131"/>
        <v>70</v>
      </c>
      <c r="M480" s="204"/>
      <c r="N480" s="405"/>
      <c r="O480" s="135" t="str">
        <f>IF(VLOOKUP(B480,'Pivot Table'!$B$5:$G$2000,2,FALSE)=1,"Yes","No")</f>
        <v>Yes</v>
      </c>
      <c r="P480" s="177" t="str">
        <f t="shared" si="1132"/>
        <v>In Progress</v>
      </c>
      <c r="Q480" s="177" t="s">
        <v>713</v>
      </c>
      <c r="R480" s="107">
        <v>42095</v>
      </c>
      <c r="S480" s="46" t="s">
        <v>1127</v>
      </c>
      <c r="T480" s="107">
        <v>42430</v>
      </c>
      <c r="U480" s="177"/>
      <c r="V480" s="135" t="str">
        <f t="shared" si="1133"/>
        <v>70X</v>
      </c>
      <c r="W480" s="150" t="str">
        <f t="shared" si="1134"/>
        <v>70</v>
      </c>
      <c r="X480" s="46"/>
      <c r="Y480" s="219"/>
      <c r="Z480" s="192" t="str">
        <f>IF(VLOOKUP(B480,'Pivot Table'!$B$5:$G$2000,5,FALSE)=1,"Yes","No")</f>
        <v>No</v>
      </c>
      <c r="AA480" s="192" t="str">
        <f>IF(VLOOKUP(B480,'Pivot Table'!$B$5:$G$2000,4,FALSE)=1,"Yes","No")</f>
        <v>No</v>
      </c>
      <c r="AB480" s="190" t="str">
        <f t="shared" si="1208"/>
        <v xml:space="preserve"> </v>
      </c>
      <c r="AC480" s="190"/>
      <c r="AD480" s="190"/>
      <c r="AE480" s="191"/>
      <c r="AF480" s="190"/>
      <c r="AG480" s="190"/>
      <c r="AH480" s="133" t="str">
        <f t="shared" si="1135"/>
        <v>70</v>
      </c>
      <c r="AI480" s="151" t="str">
        <f t="shared" si="1136"/>
        <v>70</v>
      </c>
      <c r="AJ480" s="456"/>
      <c r="AK480" s="651"/>
      <c r="AL480" s="634">
        <f t="shared" si="1137"/>
        <v>0</v>
      </c>
      <c r="AM480" s="634">
        <f t="shared" si="1138"/>
        <v>1</v>
      </c>
      <c r="AN480" s="635">
        <f t="shared" si="1139"/>
        <v>0</v>
      </c>
      <c r="AO480" s="636">
        <f t="shared" si="1215"/>
        <v>1</v>
      </c>
      <c r="AP480" s="634">
        <f t="shared" si="1140"/>
        <v>0</v>
      </c>
      <c r="AQ480" s="634">
        <f t="shared" si="1141"/>
        <v>0</v>
      </c>
      <c r="AR480" s="634">
        <f t="shared" si="1142"/>
        <v>0</v>
      </c>
      <c r="AS480" s="637">
        <f t="shared" si="1216"/>
        <v>0</v>
      </c>
      <c r="AT480" s="638" t="str">
        <f t="shared" si="1217"/>
        <v xml:space="preserve"> </v>
      </c>
      <c r="AU480" s="634">
        <f t="shared" si="1143"/>
        <v>0</v>
      </c>
      <c r="AV480" s="634">
        <f t="shared" si="1151"/>
        <v>1</v>
      </c>
      <c r="AW480" s="634" t="s">
        <v>1127</v>
      </c>
      <c r="AX480" s="639" t="str">
        <f t="shared" si="1144"/>
        <v>70No</v>
      </c>
      <c r="AY480" s="639" t="str">
        <f t="shared" si="1145"/>
        <v>70Yes</v>
      </c>
      <c r="AZ480" s="639" t="str">
        <f t="shared" si="1146"/>
        <v>70No</v>
      </c>
      <c r="BA480" s="634" t="str">
        <f t="shared" si="1147"/>
        <v>70</v>
      </c>
      <c r="BB480" s="634" t="str">
        <f t="shared" si="1148"/>
        <v>70</v>
      </c>
      <c r="BC480" s="634" t="str">
        <f t="shared" si="1149"/>
        <v>70</v>
      </c>
      <c r="BD480" s="640" t="str">
        <f t="shared" si="1218"/>
        <v xml:space="preserve"> </v>
      </c>
      <c r="BE480" s="640" t="str">
        <f t="shared" si="1219"/>
        <v xml:space="preserve"> </v>
      </c>
      <c r="BF480" s="640" t="str">
        <f t="shared" si="1220"/>
        <v xml:space="preserve"> </v>
      </c>
      <c r="BG480" s="640">
        <f t="shared" si="1221"/>
        <v>42430</v>
      </c>
      <c r="BH480" s="640" t="str">
        <f t="shared" si="1222"/>
        <v xml:space="preserve"> </v>
      </c>
      <c r="BI480" s="677" t="str">
        <f t="shared" si="1223"/>
        <v xml:space="preserve"> </v>
      </c>
      <c r="BJ480" s="640" t="str">
        <f t="shared" si="1224"/>
        <v xml:space="preserve"> </v>
      </c>
      <c r="BK480" s="305" t="str">
        <f t="shared" si="1225"/>
        <v xml:space="preserve"> </v>
      </c>
      <c r="BL480" s="523" t="str">
        <f t="shared" si="1150"/>
        <v xml:space="preserve"> </v>
      </c>
      <c r="BM480" s="640" t="str">
        <f t="shared" si="1226"/>
        <v xml:space="preserve"> </v>
      </c>
      <c r="BN480" s="640" t="str">
        <f t="shared" si="1227"/>
        <v xml:space="preserve"> </v>
      </c>
      <c r="BO480" s="640" t="str">
        <f t="shared" si="1228"/>
        <v xml:space="preserve"> </v>
      </c>
      <c r="BP480" s="640" t="str">
        <f t="shared" si="1229"/>
        <v xml:space="preserve"> </v>
      </c>
      <c r="BQ480" s="640" t="str">
        <f t="shared" si="1230"/>
        <v xml:space="preserve"> </v>
      </c>
      <c r="BR480" s="634">
        <f t="shared" si="1231"/>
        <v>1</v>
      </c>
      <c r="BS480" s="728"/>
      <c r="BT480" s="640" t="str">
        <f t="shared" si="1214"/>
        <v xml:space="preserve"> </v>
      </c>
    </row>
    <row r="481" spans="1:72" s="47" customFormat="1" ht="15" customHeight="1" x14ac:dyDescent="0.3">
      <c r="A481" s="43" t="s">
        <v>448</v>
      </c>
      <c r="B481" s="43" t="s">
        <v>460</v>
      </c>
      <c r="C481" s="194" t="str">
        <f>IF(VLOOKUP(B481,'Pivot Table'!$B$5:$G$2000,3,FALSE)=1,"Yes","No")</f>
        <v>No</v>
      </c>
      <c r="D481" s="193" t="str">
        <f t="shared" si="1209"/>
        <v xml:space="preserve"> </v>
      </c>
      <c r="E481" s="193"/>
      <c r="F481" s="193"/>
      <c r="G481" s="204"/>
      <c r="H481" s="204"/>
      <c r="I481" s="193"/>
      <c r="J481" s="193"/>
      <c r="K481" s="205" t="str">
        <f t="shared" ref="K481:K538" si="1232">A481&amp;E481</f>
        <v>70</v>
      </c>
      <c r="L481" s="205" t="str">
        <f t="shared" ref="L481:L538" si="1233">A481&amp;J481</f>
        <v>70</v>
      </c>
      <c r="M481" s="204"/>
      <c r="N481" s="405"/>
      <c r="O481" s="135" t="str">
        <f>IF(VLOOKUP(B481,'Pivot Table'!$B$5:$G$2000,2,FALSE)=1,"Yes","No")</f>
        <v>Yes</v>
      </c>
      <c r="P481" s="177" t="str">
        <f t="shared" ref="P481:P543" si="1234">IF(Q481="X","In Progress",IF(U481="x","Yes"," "))</f>
        <v>In Progress</v>
      </c>
      <c r="Q481" s="177" t="s">
        <v>713</v>
      </c>
      <c r="R481" s="107">
        <v>42095</v>
      </c>
      <c r="S481" s="46" t="s">
        <v>1127</v>
      </c>
      <c r="T481" s="107">
        <v>42430</v>
      </c>
      <c r="U481" s="177"/>
      <c r="V481" s="135" t="str">
        <f t="shared" ref="V481:V543" si="1235">A481&amp;Q481</f>
        <v>70X</v>
      </c>
      <c r="W481" s="150" t="str">
        <f t="shared" ref="W481:W543" si="1236">A481&amp;U481</f>
        <v>70</v>
      </c>
      <c r="X481" s="46"/>
      <c r="Y481" s="219"/>
      <c r="Z481" s="192" t="str">
        <f>IF(VLOOKUP(B481,'Pivot Table'!$B$5:$G$2000,5,FALSE)=1,"Yes","No")</f>
        <v>No</v>
      </c>
      <c r="AA481" s="192" t="str">
        <f>IF(VLOOKUP(B481,'Pivot Table'!$B$5:$G$2000,4,FALSE)=1,"Yes","No")</f>
        <v>No</v>
      </c>
      <c r="AB481" s="190" t="str">
        <f t="shared" si="1208"/>
        <v xml:space="preserve"> </v>
      </c>
      <c r="AC481" s="190"/>
      <c r="AD481" s="190"/>
      <c r="AE481" s="191"/>
      <c r="AF481" s="190"/>
      <c r="AG481" s="190"/>
      <c r="AH481" s="133" t="str">
        <f t="shared" ref="AH481:AH543" si="1237">A481&amp;AC481</f>
        <v>70</v>
      </c>
      <c r="AI481" s="151" t="str">
        <f t="shared" ref="AI481:AI543" si="1238">A481&amp;AG481</f>
        <v>70</v>
      </c>
      <c r="AJ481" s="456"/>
      <c r="AK481" s="651"/>
      <c r="AL481" s="634">
        <f t="shared" ref="AL481:AL543" si="1239">IF(C481="yes",1,0)</f>
        <v>0</v>
      </c>
      <c r="AM481" s="634">
        <f t="shared" ref="AM481:AM543" si="1240">IF(O481="yes",1,0)</f>
        <v>1</v>
      </c>
      <c r="AN481" s="635">
        <f t="shared" ref="AN481:AN543" si="1241">IF(Z481="yes",1,IF(AA481="yes",1,0))</f>
        <v>0</v>
      </c>
      <c r="AO481" s="636">
        <f t="shared" si="1215"/>
        <v>1</v>
      </c>
      <c r="AP481" s="634">
        <f t="shared" ref="AP481:AP543" si="1242">IF(J481="x",1,0)</f>
        <v>0</v>
      </c>
      <c r="AQ481" s="634">
        <f t="shared" ref="AQ481:AQ543" si="1243">IF(U481="x",1,0)</f>
        <v>0</v>
      </c>
      <c r="AR481" s="634">
        <f t="shared" ref="AR481:AR543" si="1244">IF(AG481="x",1,0)</f>
        <v>0</v>
      </c>
      <c r="AS481" s="637">
        <f t="shared" si="1216"/>
        <v>0</v>
      </c>
      <c r="AT481" s="638" t="str">
        <f t="shared" si="1217"/>
        <v xml:space="preserve"> </v>
      </c>
      <c r="AU481" s="634">
        <f t="shared" ref="AU481:AU543" si="1245">IF(E481="x",1,0)</f>
        <v>0</v>
      </c>
      <c r="AV481" s="634">
        <f t="shared" si="1151"/>
        <v>1</v>
      </c>
      <c r="AW481" s="634" t="s">
        <v>1127</v>
      </c>
      <c r="AX481" s="639" t="str">
        <f t="shared" si="1144"/>
        <v>70No</v>
      </c>
      <c r="AY481" s="639" t="str">
        <f t="shared" si="1145"/>
        <v>70Yes</v>
      </c>
      <c r="AZ481" s="639" t="str">
        <f t="shared" si="1146"/>
        <v>70No</v>
      </c>
      <c r="BA481" s="634" t="str">
        <f t="shared" si="1147"/>
        <v>70</v>
      </c>
      <c r="BB481" s="634" t="str">
        <f t="shared" si="1148"/>
        <v>70</v>
      </c>
      <c r="BC481" s="634" t="str">
        <f t="shared" si="1149"/>
        <v>70</v>
      </c>
      <c r="BD481" s="640" t="str">
        <f t="shared" si="1218"/>
        <v xml:space="preserve"> </v>
      </c>
      <c r="BE481" s="640" t="str">
        <f t="shared" si="1219"/>
        <v xml:space="preserve"> </v>
      </c>
      <c r="BF481" s="640" t="str">
        <f t="shared" si="1220"/>
        <v xml:space="preserve"> </v>
      </c>
      <c r="BG481" s="640">
        <f t="shared" si="1221"/>
        <v>42430</v>
      </c>
      <c r="BH481" s="640" t="str">
        <f t="shared" si="1222"/>
        <v xml:space="preserve"> </v>
      </c>
      <c r="BI481" s="677" t="str">
        <f t="shared" si="1223"/>
        <v xml:space="preserve"> </v>
      </c>
      <c r="BJ481" s="640" t="str">
        <f t="shared" si="1224"/>
        <v xml:space="preserve"> </v>
      </c>
      <c r="BK481" s="305" t="str">
        <f t="shared" si="1225"/>
        <v xml:space="preserve"> </v>
      </c>
      <c r="BL481" s="523" t="str">
        <f t="shared" si="1150"/>
        <v xml:space="preserve"> </v>
      </c>
      <c r="BM481" s="640" t="str">
        <f t="shared" si="1226"/>
        <v xml:space="preserve"> </v>
      </c>
      <c r="BN481" s="640" t="str">
        <f t="shared" si="1227"/>
        <v xml:space="preserve"> </v>
      </c>
      <c r="BO481" s="640" t="str">
        <f t="shared" si="1228"/>
        <v xml:space="preserve"> </v>
      </c>
      <c r="BP481" s="640" t="str">
        <f t="shared" si="1229"/>
        <v xml:space="preserve"> </v>
      </c>
      <c r="BQ481" s="640" t="str">
        <f t="shared" si="1230"/>
        <v xml:space="preserve"> </v>
      </c>
      <c r="BR481" s="634">
        <f t="shared" si="1231"/>
        <v>1</v>
      </c>
      <c r="BS481" s="728"/>
      <c r="BT481" s="640" t="str">
        <f t="shared" si="1214"/>
        <v xml:space="preserve"> </v>
      </c>
    </row>
    <row r="482" spans="1:72" s="47" customFormat="1" ht="15" customHeight="1" x14ac:dyDescent="0.3">
      <c r="A482" s="43" t="s">
        <v>448</v>
      </c>
      <c r="B482" s="43" t="s">
        <v>461</v>
      </c>
      <c r="C482" s="194" t="str">
        <f>IF(VLOOKUP(B482,'Pivot Table'!$B$5:$G$2000,3,FALSE)=1,"Yes","No")</f>
        <v>No</v>
      </c>
      <c r="D482" s="193" t="str">
        <f t="shared" si="1209"/>
        <v xml:space="preserve"> </v>
      </c>
      <c r="E482" s="193"/>
      <c r="F482" s="193"/>
      <c r="G482" s="204"/>
      <c r="H482" s="204"/>
      <c r="I482" s="193"/>
      <c r="J482" s="193"/>
      <c r="K482" s="205" t="str">
        <f t="shared" si="1232"/>
        <v>70</v>
      </c>
      <c r="L482" s="205" t="str">
        <f t="shared" si="1233"/>
        <v>70</v>
      </c>
      <c r="M482" s="204"/>
      <c r="N482" s="405"/>
      <c r="O482" s="135" t="str">
        <f>IF(VLOOKUP(B482,'Pivot Table'!$B$5:$G$2000,2,FALSE)=1,"Yes","No")</f>
        <v>Yes</v>
      </c>
      <c r="P482" s="177" t="str">
        <f t="shared" si="1234"/>
        <v>In Progress</v>
      </c>
      <c r="Q482" s="177" t="s">
        <v>713</v>
      </c>
      <c r="R482" s="107">
        <v>42095</v>
      </c>
      <c r="S482" s="46" t="s">
        <v>1127</v>
      </c>
      <c r="T482" s="107">
        <v>42430</v>
      </c>
      <c r="U482" s="177"/>
      <c r="V482" s="135" t="str">
        <f t="shared" si="1235"/>
        <v>70X</v>
      </c>
      <c r="W482" s="150" t="str">
        <f t="shared" si="1236"/>
        <v>70</v>
      </c>
      <c r="X482" s="46"/>
      <c r="Y482" s="219"/>
      <c r="Z482" s="192" t="str">
        <f>IF(VLOOKUP(B482,'Pivot Table'!$B$5:$G$2000,5,FALSE)=1,"Yes","No")</f>
        <v>No</v>
      </c>
      <c r="AA482" s="192" t="str">
        <f>IF(VLOOKUP(B482,'Pivot Table'!$B$5:$G$2000,4,FALSE)=1,"Yes","No")</f>
        <v>No</v>
      </c>
      <c r="AB482" s="190" t="str">
        <f t="shared" si="1208"/>
        <v xml:space="preserve"> </v>
      </c>
      <c r="AC482" s="190"/>
      <c r="AD482" s="190"/>
      <c r="AE482" s="191"/>
      <c r="AF482" s="190"/>
      <c r="AG482" s="190"/>
      <c r="AH482" s="133" t="str">
        <f t="shared" si="1237"/>
        <v>70</v>
      </c>
      <c r="AI482" s="151" t="str">
        <f t="shared" si="1238"/>
        <v>70</v>
      </c>
      <c r="AJ482" s="456"/>
      <c r="AK482" s="651"/>
      <c r="AL482" s="634">
        <f t="shared" si="1239"/>
        <v>0</v>
      </c>
      <c r="AM482" s="634">
        <f t="shared" si="1240"/>
        <v>1</v>
      </c>
      <c r="AN482" s="635">
        <f t="shared" si="1241"/>
        <v>0</v>
      </c>
      <c r="AO482" s="636">
        <f t="shared" si="1215"/>
        <v>1</v>
      </c>
      <c r="AP482" s="634">
        <f t="shared" si="1242"/>
        <v>0</v>
      </c>
      <c r="AQ482" s="634">
        <f t="shared" si="1243"/>
        <v>0</v>
      </c>
      <c r="AR482" s="634">
        <f t="shared" si="1244"/>
        <v>0</v>
      </c>
      <c r="AS482" s="637">
        <f t="shared" si="1216"/>
        <v>0</v>
      </c>
      <c r="AT482" s="638" t="str">
        <f t="shared" si="1217"/>
        <v xml:space="preserve"> </v>
      </c>
      <c r="AU482" s="634">
        <f t="shared" si="1245"/>
        <v>0</v>
      </c>
      <c r="AV482" s="634">
        <f t="shared" si="1151"/>
        <v>1</v>
      </c>
      <c r="AW482" s="634" t="s">
        <v>1127</v>
      </c>
      <c r="AX482" s="639" t="str">
        <f t="shared" si="1144"/>
        <v>70No</v>
      </c>
      <c r="AY482" s="639" t="str">
        <f t="shared" si="1145"/>
        <v>70Yes</v>
      </c>
      <c r="AZ482" s="639" t="str">
        <f t="shared" si="1146"/>
        <v>70No</v>
      </c>
      <c r="BA482" s="634" t="str">
        <f t="shared" si="1147"/>
        <v>70</v>
      </c>
      <c r="BB482" s="634" t="str">
        <f t="shared" si="1148"/>
        <v>70</v>
      </c>
      <c r="BC482" s="634" t="str">
        <f t="shared" si="1149"/>
        <v>70</v>
      </c>
      <c r="BD482" s="640" t="str">
        <f t="shared" si="1218"/>
        <v xml:space="preserve"> </v>
      </c>
      <c r="BE482" s="640" t="str">
        <f t="shared" si="1219"/>
        <v xml:space="preserve"> </v>
      </c>
      <c r="BF482" s="640" t="str">
        <f t="shared" si="1220"/>
        <v xml:space="preserve"> </v>
      </c>
      <c r="BG482" s="640">
        <f t="shared" si="1221"/>
        <v>42430</v>
      </c>
      <c r="BH482" s="640" t="str">
        <f t="shared" si="1222"/>
        <v xml:space="preserve"> </v>
      </c>
      <c r="BI482" s="677" t="str">
        <f t="shared" si="1223"/>
        <v xml:space="preserve"> </v>
      </c>
      <c r="BJ482" s="640" t="str">
        <f t="shared" si="1224"/>
        <v xml:space="preserve"> </v>
      </c>
      <c r="BK482" s="305" t="str">
        <f t="shared" si="1225"/>
        <v xml:space="preserve"> </v>
      </c>
      <c r="BL482" s="523" t="str">
        <f t="shared" si="1150"/>
        <v xml:space="preserve"> </v>
      </c>
      <c r="BM482" s="640" t="str">
        <f t="shared" si="1226"/>
        <v xml:space="preserve"> </v>
      </c>
      <c r="BN482" s="640" t="str">
        <f t="shared" si="1227"/>
        <v xml:space="preserve"> </v>
      </c>
      <c r="BO482" s="640" t="str">
        <f t="shared" si="1228"/>
        <v xml:space="preserve"> </v>
      </c>
      <c r="BP482" s="640" t="str">
        <f t="shared" si="1229"/>
        <v xml:space="preserve"> </v>
      </c>
      <c r="BQ482" s="640" t="str">
        <f t="shared" si="1230"/>
        <v xml:space="preserve"> </v>
      </c>
      <c r="BR482" s="634">
        <f t="shared" si="1231"/>
        <v>1</v>
      </c>
      <c r="BS482" s="728"/>
      <c r="BT482" s="640" t="str">
        <f t="shared" si="1214"/>
        <v xml:space="preserve"> </v>
      </c>
    </row>
    <row r="483" spans="1:72" s="47" customFormat="1" ht="15" customHeight="1" x14ac:dyDescent="0.3">
      <c r="A483" s="43" t="s">
        <v>448</v>
      </c>
      <c r="B483" s="43" t="s">
        <v>462</v>
      </c>
      <c r="C483" s="194" t="str">
        <f>IF(VLOOKUP(B483,'Pivot Table'!$B$5:$G$2000,3,FALSE)=1,"Yes","No")</f>
        <v>No</v>
      </c>
      <c r="D483" s="193" t="str">
        <f t="shared" si="1209"/>
        <v xml:space="preserve"> </v>
      </c>
      <c r="E483" s="193"/>
      <c r="F483" s="193"/>
      <c r="G483" s="204"/>
      <c r="H483" s="204"/>
      <c r="I483" s="193"/>
      <c r="J483" s="193"/>
      <c r="K483" s="205" t="str">
        <f t="shared" si="1232"/>
        <v>70</v>
      </c>
      <c r="L483" s="205" t="str">
        <f t="shared" si="1233"/>
        <v>70</v>
      </c>
      <c r="M483" s="204"/>
      <c r="N483" s="405"/>
      <c r="O483" s="135" t="str">
        <f>IF(VLOOKUP(B483,'Pivot Table'!$B$5:$G$2000,2,FALSE)=1,"Yes","No")</f>
        <v>Yes</v>
      </c>
      <c r="P483" s="177" t="str">
        <f t="shared" si="1234"/>
        <v>In Progress</v>
      </c>
      <c r="Q483" s="177" t="s">
        <v>713</v>
      </c>
      <c r="R483" s="107">
        <v>42095</v>
      </c>
      <c r="S483" s="46" t="s">
        <v>1127</v>
      </c>
      <c r="T483" s="107">
        <v>42430</v>
      </c>
      <c r="U483" s="177"/>
      <c r="V483" s="135" t="str">
        <f t="shared" si="1235"/>
        <v>70X</v>
      </c>
      <c r="W483" s="150" t="str">
        <f t="shared" si="1236"/>
        <v>70</v>
      </c>
      <c r="X483" s="46"/>
      <c r="Y483" s="219"/>
      <c r="Z483" s="192" t="str">
        <f>IF(VLOOKUP(B483,'Pivot Table'!$B$5:$G$2000,5,FALSE)=1,"Yes","No")</f>
        <v>No</v>
      </c>
      <c r="AA483" s="192" t="str">
        <f>IF(VLOOKUP(B483,'Pivot Table'!$B$5:$G$2000,4,FALSE)=1,"Yes","No")</f>
        <v>No</v>
      </c>
      <c r="AB483" s="190" t="str">
        <f t="shared" si="1208"/>
        <v xml:space="preserve"> </v>
      </c>
      <c r="AC483" s="190"/>
      <c r="AD483" s="190"/>
      <c r="AE483" s="191"/>
      <c r="AF483" s="190"/>
      <c r="AG483" s="190"/>
      <c r="AH483" s="133" t="str">
        <f t="shared" si="1237"/>
        <v>70</v>
      </c>
      <c r="AI483" s="151" t="str">
        <f t="shared" si="1238"/>
        <v>70</v>
      </c>
      <c r="AJ483" s="456"/>
      <c r="AK483" s="651"/>
      <c r="AL483" s="634">
        <f t="shared" si="1239"/>
        <v>0</v>
      </c>
      <c r="AM483" s="634">
        <f t="shared" si="1240"/>
        <v>1</v>
      </c>
      <c r="AN483" s="635">
        <f t="shared" si="1241"/>
        <v>0</v>
      </c>
      <c r="AO483" s="636">
        <f t="shared" si="1215"/>
        <v>1</v>
      </c>
      <c r="AP483" s="634">
        <f t="shared" si="1242"/>
        <v>0</v>
      </c>
      <c r="AQ483" s="634">
        <f t="shared" si="1243"/>
        <v>0</v>
      </c>
      <c r="AR483" s="634">
        <f t="shared" si="1244"/>
        <v>0</v>
      </c>
      <c r="AS483" s="637">
        <f t="shared" si="1216"/>
        <v>0</v>
      </c>
      <c r="AT483" s="638" t="str">
        <f t="shared" si="1217"/>
        <v xml:space="preserve"> </v>
      </c>
      <c r="AU483" s="634">
        <f t="shared" si="1245"/>
        <v>0</v>
      </c>
      <c r="AV483" s="634">
        <f t="shared" si="1151"/>
        <v>1</v>
      </c>
      <c r="AW483" s="634" t="s">
        <v>1127</v>
      </c>
      <c r="AX483" s="639" t="str">
        <f t="shared" si="1144"/>
        <v>70No</v>
      </c>
      <c r="AY483" s="639" t="str">
        <f t="shared" si="1145"/>
        <v>70Yes</v>
      </c>
      <c r="AZ483" s="639" t="str">
        <f t="shared" si="1146"/>
        <v>70No</v>
      </c>
      <c r="BA483" s="634" t="str">
        <f t="shared" si="1147"/>
        <v>70</v>
      </c>
      <c r="BB483" s="634" t="str">
        <f t="shared" si="1148"/>
        <v>70</v>
      </c>
      <c r="BC483" s="634" t="str">
        <f t="shared" si="1149"/>
        <v>70</v>
      </c>
      <c r="BD483" s="640" t="str">
        <f t="shared" si="1218"/>
        <v xml:space="preserve"> </v>
      </c>
      <c r="BE483" s="640" t="str">
        <f t="shared" si="1219"/>
        <v xml:space="preserve"> </v>
      </c>
      <c r="BF483" s="640" t="str">
        <f t="shared" si="1220"/>
        <v xml:space="preserve"> </v>
      </c>
      <c r="BG483" s="640">
        <f t="shared" si="1221"/>
        <v>42430</v>
      </c>
      <c r="BH483" s="640" t="str">
        <f t="shared" si="1222"/>
        <v xml:space="preserve"> </v>
      </c>
      <c r="BI483" s="677" t="str">
        <f t="shared" si="1223"/>
        <v xml:space="preserve"> </v>
      </c>
      <c r="BJ483" s="640" t="str">
        <f t="shared" si="1224"/>
        <v xml:space="preserve"> </v>
      </c>
      <c r="BK483" s="305" t="str">
        <f t="shared" si="1225"/>
        <v xml:space="preserve"> </v>
      </c>
      <c r="BL483" s="523" t="str">
        <f t="shared" ref="BL483:BL544" si="1246">IF($AO483=$AS483,"F", IF($AS483=0," ","P"))</f>
        <v xml:space="preserve"> </v>
      </c>
      <c r="BM483" s="640" t="str">
        <f t="shared" si="1226"/>
        <v xml:space="preserve"> </v>
      </c>
      <c r="BN483" s="640" t="str">
        <f t="shared" si="1227"/>
        <v xml:space="preserve"> </v>
      </c>
      <c r="BO483" s="640" t="str">
        <f t="shared" si="1228"/>
        <v xml:space="preserve"> </v>
      </c>
      <c r="BP483" s="640" t="str">
        <f t="shared" si="1229"/>
        <v xml:space="preserve"> </v>
      </c>
      <c r="BQ483" s="640" t="str">
        <f t="shared" si="1230"/>
        <v xml:space="preserve"> </v>
      </c>
      <c r="BR483" s="634">
        <f t="shared" si="1231"/>
        <v>1</v>
      </c>
      <c r="BS483" s="728"/>
      <c r="BT483" s="640" t="str">
        <f t="shared" si="1214"/>
        <v xml:space="preserve"> </v>
      </c>
    </row>
    <row r="484" spans="1:72" s="47" customFormat="1" ht="15" customHeight="1" x14ac:dyDescent="0.3">
      <c r="A484" s="43" t="s">
        <v>448</v>
      </c>
      <c r="B484" s="43" t="s">
        <v>463</v>
      </c>
      <c r="C484" s="194" t="str">
        <f>IF(VLOOKUP(B484,'Pivot Table'!$B$5:$G$2000,3,FALSE)=1,"Yes","No")</f>
        <v>No</v>
      </c>
      <c r="D484" s="193" t="str">
        <f t="shared" si="1209"/>
        <v xml:space="preserve"> </v>
      </c>
      <c r="E484" s="193"/>
      <c r="F484" s="193"/>
      <c r="G484" s="204"/>
      <c r="H484" s="204"/>
      <c r="I484" s="193"/>
      <c r="J484" s="193"/>
      <c r="K484" s="205" t="str">
        <f t="shared" si="1232"/>
        <v>70</v>
      </c>
      <c r="L484" s="205" t="str">
        <f t="shared" si="1233"/>
        <v>70</v>
      </c>
      <c r="M484" s="204"/>
      <c r="N484" s="405"/>
      <c r="O484" s="135" t="str">
        <f>IF(VLOOKUP(B484,'Pivot Table'!$B$5:$G$2000,2,FALSE)=1,"Yes","No")</f>
        <v>Yes</v>
      </c>
      <c r="P484" s="177" t="str">
        <f t="shared" si="1234"/>
        <v>In Progress</v>
      </c>
      <c r="Q484" s="177" t="s">
        <v>713</v>
      </c>
      <c r="R484" s="107">
        <v>42095</v>
      </c>
      <c r="S484" s="46" t="s">
        <v>1127</v>
      </c>
      <c r="T484" s="107">
        <v>42430</v>
      </c>
      <c r="U484" s="177"/>
      <c r="V484" s="135" t="str">
        <f t="shared" si="1235"/>
        <v>70X</v>
      </c>
      <c r="W484" s="150" t="str">
        <f t="shared" si="1236"/>
        <v>70</v>
      </c>
      <c r="X484" s="46"/>
      <c r="Y484" s="219"/>
      <c r="Z484" s="192" t="str">
        <f>IF(VLOOKUP(B484,'Pivot Table'!$B$5:$G$2000,5,FALSE)=1,"Yes","No")</f>
        <v>No</v>
      </c>
      <c r="AA484" s="192" t="str">
        <f>IF(VLOOKUP(B484,'Pivot Table'!$B$5:$G$2000,4,FALSE)=1,"Yes","No")</f>
        <v>No</v>
      </c>
      <c r="AB484" s="190" t="str">
        <f t="shared" si="1208"/>
        <v xml:space="preserve"> </v>
      </c>
      <c r="AC484" s="190"/>
      <c r="AD484" s="190"/>
      <c r="AE484" s="191"/>
      <c r="AF484" s="190"/>
      <c r="AG484" s="190"/>
      <c r="AH484" s="133" t="str">
        <f t="shared" si="1237"/>
        <v>70</v>
      </c>
      <c r="AI484" s="151" t="str">
        <f t="shared" si="1238"/>
        <v>70</v>
      </c>
      <c r="AJ484" s="456"/>
      <c r="AK484" s="651"/>
      <c r="AL484" s="634">
        <f t="shared" si="1239"/>
        <v>0</v>
      </c>
      <c r="AM484" s="634">
        <f t="shared" si="1240"/>
        <v>1</v>
      </c>
      <c r="AN484" s="635">
        <f t="shared" si="1241"/>
        <v>0</v>
      </c>
      <c r="AO484" s="636">
        <f t="shared" si="1215"/>
        <v>1</v>
      </c>
      <c r="AP484" s="634">
        <f t="shared" si="1242"/>
        <v>0</v>
      </c>
      <c r="AQ484" s="634">
        <f t="shared" si="1243"/>
        <v>0</v>
      </c>
      <c r="AR484" s="634">
        <f t="shared" si="1244"/>
        <v>0</v>
      </c>
      <c r="AS484" s="637">
        <f t="shared" si="1216"/>
        <v>0</v>
      </c>
      <c r="AT484" s="638" t="str">
        <f t="shared" si="1217"/>
        <v xml:space="preserve"> </v>
      </c>
      <c r="AU484" s="634">
        <f t="shared" si="1245"/>
        <v>0</v>
      </c>
      <c r="AV484" s="634">
        <f t="shared" si="1151"/>
        <v>1</v>
      </c>
      <c r="AW484" s="634" t="s">
        <v>1127</v>
      </c>
      <c r="AX484" s="639" t="str">
        <f t="shared" ref="AX484:AX545" si="1247">A484&amp;C484</f>
        <v>70No</v>
      </c>
      <c r="AY484" s="639" t="str">
        <f t="shared" ref="AY484:AY545" si="1248">A484&amp;O484</f>
        <v>70Yes</v>
      </c>
      <c r="AZ484" s="639" t="str">
        <f t="shared" ref="AZ484:AZ545" si="1249">A484&amp;Z484</f>
        <v>70No</v>
      </c>
      <c r="BA484" s="634" t="str">
        <f t="shared" ref="BA484:BA545" si="1250">A484&amp;J484</f>
        <v>70</v>
      </c>
      <c r="BB484" s="634" t="str">
        <f t="shared" ref="BB484:BB545" si="1251">A484&amp;U484</f>
        <v>70</v>
      </c>
      <c r="BC484" s="634" t="str">
        <f t="shared" ref="BC484:BC545" si="1252">A484&amp;AG484</f>
        <v>70</v>
      </c>
      <c r="BD484" s="640" t="str">
        <f t="shared" si="1218"/>
        <v xml:space="preserve"> </v>
      </c>
      <c r="BE484" s="640" t="str">
        <f t="shared" si="1219"/>
        <v xml:space="preserve"> </v>
      </c>
      <c r="BF484" s="640" t="str">
        <f t="shared" si="1220"/>
        <v xml:space="preserve"> </v>
      </c>
      <c r="BG484" s="640">
        <f t="shared" si="1221"/>
        <v>42430</v>
      </c>
      <c r="BH484" s="640" t="str">
        <f t="shared" si="1222"/>
        <v xml:space="preserve"> </v>
      </c>
      <c r="BI484" s="677" t="str">
        <f t="shared" si="1223"/>
        <v xml:space="preserve"> </v>
      </c>
      <c r="BJ484" s="640" t="str">
        <f t="shared" si="1224"/>
        <v xml:space="preserve"> </v>
      </c>
      <c r="BK484" s="305" t="str">
        <f t="shared" si="1225"/>
        <v xml:space="preserve"> </v>
      </c>
      <c r="BL484" s="523" t="str">
        <f t="shared" si="1246"/>
        <v xml:space="preserve"> </v>
      </c>
      <c r="BM484" s="640" t="str">
        <f t="shared" si="1226"/>
        <v xml:space="preserve"> </v>
      </c>
      <c r="BN484" s="640" t="str">
        <f t="shared" si="1227"/>
        <v xml:space="preserve"> </v>
      </c>
      <c r="BO484" s="640" t="str">
        <f t="shared" si="1228"/>
        <v xml:space="preserve"> </v>
      </c>
      <c r="BP484" s="640" t="str">
        <f t="shared" si="1229"/>
        <v xml:space="preserve"> </v>
      </c>
      <c r="BQ484" s="640" t="str">
        <f t="shared" si="1230"/>
        <v xml:space="preserve"> </v>
      </c>
      <c r="BR484" s="634">
        <f t="shared" si="1231"/>
        <v>1</v>
      </c>
      <c r="BS484" s="728"/>
      <c r="BT484" s="640" t="str">
        <f t="shared" si="1214"/>
        <v xml:space="preserve"> </v>
      </c>
    </row>
    <row r="485" spans="1:72" s="47" customFormat="1" ht="15" customHeight="1" x14ac:dyDescent="0.3">
      <c r="A485" s="43" t="s">
        <v>448</v>
      </c>
      <c r="B485" s="123" t="s">
        <v>464</v>
      </c>
      <c r="C485" s="194" t="str">
        <f>IF(VLOOKUP(B485,'Pivot Table'!$B$5:$G$2000,3,FALSE)=1,"Yes","No")</f>
        <v>No</v>
      </c>
      <c r="D485" s="193" t="str">
        <f t="shared" si="1209"/>
        <v xml:space="preserve"> </v>
      </c>
      <c r="E485" s="193"/>
      <c r="F485" s="193"/>
      <c r="G485" s="204"/>
      <c r="H485" s="204"/>
      <c r="I485" s="193"/>
      <c r="J485" s="193"/>
      <c r="K485" s="205" t="str">
        <f t="shared" si="1232"/>
        <v>70</v>
      </c>
      <c r="L485" s="205" t="str">
        <f t="shared" si="1233"/>
        <v>70</v>
      </c>
      <c r="M485" s="204"/>
      <c r="N485" s="405"/>
      <c r="O485" s="135" t="str">
        <f>IF(VLOOKUP(B485,'Pivot Table'!$B$5:$G$2000,2,FALSE)=1,"Yes","No")</f>
        <v>Yes</v>
      </c>
      <c r="P485" s="177" t="str">
        <f t="shared" si="1234"/>
        <v>In Progress</v>
      </c>
      <c r="Q485" s="177" t="s">
        <v>713</v>
      </c>
      <c r="R485" s="107">
        <v>42095</v>
      </c>
      <c r="S485" s="46" t="s">
        <v>1127</v>
      </c>
      <c r="T485" s="107">
        <v>42430</v>
      </c>
      <c r="U485" s="177"/>
      <c r="V485" s="135" t="str">
        <f t="shared" si="1235"/>
        <v>70X</v>
      </c>
      <c r="W485" s="150" t="str">
        <f t="shared" si="1236"/>
        <v>70</v>
      </c>
      <c r="X485" s="46"/>
      <c r="Y485" s="219"/>
      <c r="Z485" s="192" t="str">
        <f>IF(VLOOKUP(B485,'Pivot Table'!$B$5:$G$2000,5,FALSE)=1,"Yes","No")</f>
        <v>No</v>
      </c>
      <c r="AA485" s="192" t="str">
        <f>IF(VLOOKUP(B485,'Pivot Table'!$B$5:$G$2000,4,FALSE)=1,"Yes","No")</f>
        <v>No</v>
      </c>
      <c r="AB485" s="190" t="str">
        <f t="shared" si="1208"/>
        <v xml:space="preserve"> </v>
      </c>
      <c r="AC485" s="190"/>
      <c r="AD485" s="190"/>
      <c r="AE485" s="191"/>
      <c r="AF485" s="190"/>
      <c r="AG485" s="190"/>
      <c r="AH485" s="133" t="str">
        <f t="shared" si="1237"/>
        <v>70</v>
      </c>
      <c r="AI485" s="151" t="str">
        <f t="shared" si="1238"/>
        <v>70</v>
      </c>
      <c r="AJ485" s="456"/>
      <c r="AK485" s="651"/>
      <c r="AL485" s="634">
        <f t="shared" si="1239"/>
        <v>0</v>
      </c>
      <c r="AM485" s="634">
        <f t="shared" si="1240"/>
        <v>1</v>
      </c>
      <c r="AN485" s="635">
        <f t="shared" si="1241"/>
        <v>0</v>
      </c>
      <c r="AO485" s="636">
        <f t="shared" si="1215"/>
        <v>1</v>
      </c>
      <c r="AP485" s="634">
        <f t="shared" si="1242"/>
        <v>0</v>
      </c>
      <c r="AQ485" s="634">
        <f t="shared" si="1243"/>
        <v>0</v>
      </c>
      <c r="AR485" s="634">
        <f t="shared" si="1244"/>
        <v>0</v>
      </c>
      <c r="AS485" s="637">
        <f t="shared" si="1216"/>
        <v>0</v>
      </c>
      <c r="AT485" s="638" t="str">
        <f t="shared" si="1217"/>
        <v xml:space="preserve"> </v>
      </c>
      <c r="AU485" s="634">
        <f t="shared" si="1245"/>
        <v>0</v>
      </c>
      <c r="AV485" s="634">
        <f t="shared" ref="AV485:AV548" si="1253">IF(Q485="x",1,0)</f>
        <v>1</v>
      </c>
      <c r="AW485" s="634" t="s">
        <v>1127</v>
      </c>
      <c r="AX485" s="639" t="str">
        <f t="shared" si="1247"/>
        <v>70No</v>
      </c>
      <c r="AY485" s="639" t="str">
        <f t="shared" si="1248"/>
        <v>70Yes</v>
      </c>
      <c r="AZ485" s="639" t="str">
        <f t="shared" si="1249"/>
        <v>70No</v>
      </c>
      <c r="BA485" s="634" t="str">
        <f t="shared" si="1250"/>
        <v>70</v>
      </c>
      <c r="BB485" s="634" t="str">
        <f t="shared" si="1251"/>
        <v>70</v>
      </c>
      <c r="BC485" s="634" t="str">
        <f t="shared" si="1252"/>
        <v>70</v>
      </c>
      <c r="BD485" s="640" t="str">
        <f t="shared" si="1218"/>
        <v xml:space="preserve"> </v>
      </c>
      <c r="BE485" s="640" t="str">
        <f t="shared" si="1219"/>
        <v xml:space="preserve"> </v>
      </c>
      <c r="BF485" s="640" t="str">
        <f t="shared" si="1220"/>
        <v xml:space="preserve"> </v>
      </c>
      <c r="BG485" s="640">
        <f t="shared" si="1221"/>
        <v>42430</v>
      </c>
      <c r="BH485" s="640" t="str">
        <f t="shared" si="1222"/>
        <v xml:space="preserve"> </v>
      </c>
      <c r="BI485" s="677" t="str">
        <f t="shared" si="1223"/>
        <v xml:space="preserve"> </v>
      </c>
      <c r="BJ485" s="640" t="str">
        <f t="shared" si="1224"/>
        <v xml:space="preserve"> </v>
      </c>
      <c r="BK485" s="305" t="str">
        <f t="shared" si="1225"/>
        <v xml:space="preserve"> </v>
      </c>
      <c r="BL485" s="523" t="str">
        <f t="shared" si="1246"/>
        <v xml:space="preserve"> </v>
      </c>
      <c r="BM485" s="640" t="str">
        <f t="shared" si="1226"/>
        <v xml:space="preserve"> </v>
      </c>
      <c r="BN485" s="640" t="str">
        <f t="shared" si="1227"/>
        <v xml:space="preserve"> </v>
      </c>
      <c r="BO485" s="640" t="str">
        <f t="shared" si="1228"/>
        <v xml:space="preserve"> </v>
      </c>
      <c r="BP485" s="640" t="str">
        <f t="shared" si="1229"/>
        <v xml:space="preserve"> </v>
      </c>
      <c r="BQ485" s="640" t="str">
        <f t="shared" si="1230"/>
        <v xml:space="preserve"> </v>
      </c>
      <c r="BR485" s="634">
        <f t="shared" si="1231"/>
        <v>1</v>
      </c>
      <c r="BS485" s="728"/>
      <c r="BT485" s="640" t="str">
        <f t="shared" si="1214"/>
        <v xml:space="preserve"> </v>
      </c>
    </row>
    <row r="486" spans="1:72" s="47" customFormat="1" ht="15" customHeight="1" x14ac:dyDescent="0.3">
      <c r="A486" s="43" t="s">
        <v>448</v>
      </c>
      <c r="B486" s="43" t="s">
        <v>465</v>
      </c>
      <c r="C486" s="194" t="str">
        <f>IF(VLOOKUP(B486,'Pivot Table'!$B$5:$G$2000,3,FALSE)=1,"Yes","No")</f>
        <v>No</v>
      </c>
      <c r="D486" s="193" t="str">
        <f t="shared" si="1209"/>
        <v xml:space="preserve"> </v>
      </c>
      <c r="E486" s="193"/>
      <c r="F486" s="193"/>
      <c r="G486" s="204"/>
      <c r="H486" s="204"/>
      <c r="I486" s="193"/>
      <c r="J486" s="193"/>
      <c r="K486" s="205" t="str">
        <f t="shared" si="1232"/>
        <v>70</v>
      </c>
      <c r="L486" s="205" t="str">
        <f t="shared" si="1233"/>
        <v>70</v>
      </c>
      <c r="M486" s="204"/>
      <c r="N486" s="405"/>
      <c r="O486" s="135" t="str">
        <f>IF(VLOOKUP(B486,'Pivot Table'!$B$5:$G$2000,2,FALSE)=1,"Yes","No")</f>
        <v>Yes</v>
      </c>
      <c r="P486" s="177" t="str">
        <f t="shared" si="1234"/>
        <v>In Progress</v>
      </c>
      <c r="Q486" s="177" t="s">
        <v>713</v>
      </c>
      <c r="R486" s="107">
        <v>42095</v>
      </c>
      <c r="S486" s="46" t="s">
        <v>1127</v>
      </c>
      <c r="T486" s="107">
        <v>42430</v>
      </c>
      <c r="U486" s="177"/>
      <c r="V486" s="135" t="str">
        <f t="shared" si="1235"/>
        <v>70X</v>
      </c>
      <c r="W486" s="150" t="str">
        <f t="shared" si="1236"/>
        <v>70</v>
      </c>
      <c r="X486" s="46"/>
      <c r="Y486" s="219"/>
      <c r="Z486" s="192" t="str">
        <f>IF(VLOOKUP(B486,'Pivot Table'!$B$5:$G$2000,5,FALSE)=1,"Yes","No")</f>
        <v>No</v>
      </c>
      <c r="AA486" s="192" t="str">
        <f>IF(VLOOKUP(B486,'Pivot Table'!$B$5:$G$2000,4,FALSE)=1,"Yes","No")</f>
        <v>No</v>
      </c>
      <c r="AB486" s="190" t="str">
        <f t="shared" si="1208"/>
        <v xml:space="preserve"> </v>
      </c>
      <c r="AC486" s="190"/>
      <c r="AD486" s="190"/>
      <c r="AE486" s="191"/>
      <c r="AF486" s="190"/>
      <c r="AG486" s="190"/>
      <c r="AH486" s="133" t="str">
        <f t="shared" si="1237"/>
        <v>70</v>
      </c>
      <c r="AI486" s="151" t="str">
        <f t="shared" si="1238"/>
        <v>70</v>
      </c>
      <c r="AJ486" s="456"/>
      <c r="AK486" s="651"/>
      <c r="AL486" s="634">
        <f t="shared" si="1239"/>
        <v>0</v>
      </c>
      <c r="AM486" s="634">
        <f t="shared" si="1240"/>
        <v>1</v>
      </c>
      <c r="AN486" s="635">
        <f t="shared" si="1241"/>
        <v>0</v>
      </c>
      <c r="AO486" s="636">
        <f t="shared" si="1215"/>
        <v>1</v>
      </c>
      <c r="AP486" s="634">
        <f t="shared" si="1242"/>
        <v>0</v>
      </c>
      <c r="AQ486" s="634">
        <f t="shared" si="1243"/>
        <v>0</v>
      </c>
      <c r="AR486" s="634">
        <f t="shared" si="1244"/>
        <v>0</v>
      </c>
      <c r="AS486" s="637">
        <f t="shared" si="1216"/>
        <v>0</v>
      </c>
      <c r="AT486" s="638" t="str">
        <f t="shared" si="1217"/>
        <v xml:space="preserve"> </v>
      </c>
      <c r="AU486" s="634">
        <f t="shared" si="1245"/>
        <v>0</v>
      </c>
      <c r="AV486" s="634">
        <f t="shared" si="1253"/>
        <v>1</v>
      </c>
      <c r="AW486" s="634" t="s">
        <v>1127</v>
      </c>
      <c r="AX486" s="639" t="str">
        <f t="shared" si="1247"/>
        <v>70No</v>
      </c>
      <c r="AY486" s="639" t="str">
        <f t="shared" si="1248"/>
        <v>70Yes</v>
      </c>
      <c r="AZ486" s="639" t="str">
        <f t="shared" si="1249"/>
        <v>70No</v>
      </c>
      <c r="BA486" s="634" t="str">
        <f t="shared" si="1250"/>
        <v>70</v>
      </c>
      <c r="BB486" s="634" t="str">
        <f t="shared" si="1251"/>
        <v>70</v>
      </c>
      <c r="BC486" s="634" t="str">
        <f t="shared" si="1252"/>
        <v>70</v>
      </c>
      <c r="BD486" s="640" t="str">
        <f t="shared" si="1218"/>
        <v xml:space="preserve"> </v>
      </c>
      <c r="BE486" s="640" t="str">
        <f t="shared" si="1219"/>
        <v xml:space="preserve"> </v>
      </c>
      <c r="BF486" s="640" t="str">
        <f t="shared" si="1220"/>
        <v xml:space="preserve"> </v>
      </c>
      <c r="BG486" s="640">
        <f t="shared" si="1221"/>
        <v>42430</v>
      </c>
      <c r="BH486" s="640" t="str">
        <f t="shared" si="1222"/>
        <v xml:space="preserve"> </v>
      </c>
      <c r="BI486" s="677" t="str">
        <f t="shared" si="1223"/>
        <v xml:space="preserve"> </v>
      </c>
      <c r="BJ486" s="640" t="str">
        <f t="shared" si="1224"/>
        <v xml:space="preserve"> </v>
      </c>
      <c r="BK486" s="305" t="str">
        <f t="shared" si="1225"/>
        <v xml:space="preserve"> </v>
      </c>
      <c r="BL486" s="523" t="str">
        <f t="shared" si="1246"/>
        <v xml:space="preserve"> </v>
      </c>
      <c r="BM486" s="640" t="str">
        <f t="shared" si="1226"/>
        <v xml:space="preserve"> </v>
      </c>
      <c r="BN486" s="640" t="str">
        <f t="shared" si="1227"/>
        <v xml:space="preserve"> </v>
      </c>
      <c r="BO486" s="640" t="str">
        <f t="shared" si="1228"/>
        <v xml:space="preserve"> </v>
      </c>
      <c r="BP486" s="640" t="str">
        <f t="shared" si="1229"/>
        <v xml:space="preserve"> </v>
      </c>
      <c r="BQ486" s="640" t="str">
        <f t="shared" si="1230"/>
        <v xml:space="preserve"> </v>
      </c>
      <c r="BR486" s="634">
        <f t="shared" si="1231"/>
        <v>1</v>
      </c>
      <c r="BS486" s="728"/>
      <c r="BT486" s="640" t="str">
        <f t="shared" si="1214"/>
        <v xml:space="preserve"> </v>
      </c>
    </row>
    <row r="487" spans="1:72" s="47" customFormat="1" ht="15" customHeight="1" x14ac:dyDescent="0.3">
      <c r="A487" s="43" t="s">
        <v>448</v>
      </c>
      <c r="B487" s="43" t="s">
        <v>466</v>
      </c>
      <c r="C487" s="194" t="str">
        <f>IF(VLOOKUP(B487,'Pivot Table'!$B$5:$G$2000,3,FALSE)=1,"Yes","No")</f>
        <v>No</v>
      </c>
      <c r="D487" s="193" t="str">
        <f t="shared" si="1209"/>
        <v xml:space="preserve"> </v>
      </c>
      <c r="E487" s="193"/>
      <c r="F487" s="193"/>
      <c r="G487" s="204"/>
      <c r="H487" s="204"/>
      <c r="I487" s="193"/>
      <c r="J487" s="193"/>
      <c r="K487" s="205" t="str">
        <f t="shared" si="1232"/>
        <v>70</v>
      </c>
      <c r="L487" s="205" t="str">
        <f t="shared" si="1233"/>
        <v>70</v>
      </c>
      <c r="M487" s="204"/>
      <c r="N487" s="405"/>
      <c r="O487" s="135" t="str">
        <f>IF(VLOOKUP(B487,'Pivot Table'!$B$5:$G$2000,2,FALSE)=1,"Yes","No")</f>
        <v>Yes</v>
      </c>
      <c r="P487" s="177" t="str">
        <f t="shared" si="1234"/>
        <v>In Progress</v>
      </c>
      <c r="Q487" s="177" t="s">
        <v>713</v>
      </c>
      <c r="R487" s="107">
        <v>42095</v>
      </c>
      <c r="S487" s="46" t="s">
        <v>1127</v>
      </c>
      <c r="T487" s="107">
        <v>42430</v>
      </c>
      <c r="U487" s="177"/>
      <c r="V487" s="135" t="str">
        <f t="shared" si="1235"/>
        <v>70X</v>
      </c>
      <c r="W487" s="150" t="str">
        <f t="shared" si="1236"/>
        <v>70</v>
      </c>
      <c r="X487" s="46"/>
      <c r="Y487" s="219"/>
      <c r="Z487" s="192" t="str">
        <f>IF(VLOOKUP(B487,'Pivot Table'!$B$5:$G$2000,5,FALSE)=1,"Yes","No")</f>
        <v>No</v>
      </c>
      <c r="AA487" s="192" t="str">
        <f>IF(VLOOKUP(B487,'Pivot Table'!$B$5:$G$2000,4,FALSE)=1,"Yes","No")</f>
        <v>No</v>
      </c>
      <c r="AB487" s="190" t="str">
        <f t="shared" si="1208"/>
        <v xml:space="preserve"> </v>
      </c>
      <c r="AC487" s="190"/>
      <c r="AD487" s="190"/>
      <c r="AE487" s="191"/>
      <c r="AF487" s="190"/>
      <c r="AG487" s="190"/>
      <c r="AH487" s="133" t="str">
        <f t="shared" si="1237"/>
        <v>70</v>
      </c>
      <c r="AI487" s="151" t="str">
        <f t="shared" si="1238"/>
        <v>70</v>
      </c>
      <c r="AJ487" s="456"/>
      <c r="AK487" s="651"/>
      <c r="AL487" s="634">
        <f t="shared" si="1239"/>
        <v>0</v>
      </c>
      <c r="AM487" s="634">
        <f t="shared" si="1240"/>
        <v>1</v>
      </c>
      <c r="AN487" s="635">
        <f t="shared" si="1241"/>
        <v>0</v>
      </c>
      <c r="AO487" s="636">
        <f t="shared" si="1215"/>
        <v>1</v>
      </c>
      <c r="AP487" s="634">
        <f t="shared" si="1242"/>
        <v>0</v>
      </c>
      <c r="AQ487" s="634">
        <f t="shared" si="1243"/>
        <v>0</v>
      </c>
      <c r="AR487" s="634">
        <f t="shared" si="1244"/>
        <v>0</v>
      </c>
      <c r="AS487" s="637">
        <f t="shared" si="1216"/>
        <v>0</v>
      </c>
      <c r="AT487" s="638" t="str">
        <f t="shared" si="1217"/>
        <v xml:space="preserve"> </v>
      </c>
      <c r="AU487" s="634">
        <f t="shared" si="1245"/>
        <v>0</v>
      </c>
      <c r="AV487" s="634">
        <f t="shared" si="1253"/>
        <v>1</v>
      </c>
      <c r="AW487" s="634" t="s">
        <v>1127</v>
      </c>
      <c r="AX487" s="639" t="str">
        <f t="shared" si="1247"/>
        <v>70No</v>
      </c>
      <c r="AY487" s="639" t="str">
        <f t="shared" si="1248"/>
        <v>70Yes</v>
      </c>
      <c r="AZ487" s="639" t="str">
        <f t="shared" si="1249"/>
        <v>70No</v>
      </c>
      <c r="BA487" s="634" t="str">
        <f t="shared" si="1250"/>
        <v>70</v>
      </c>
      <c r="BB487" s="634" t="str">
        <f t="shared" si="1251"/>
        <v>70</v>
      </c>
      <c r="BC487" s="634" t="str">
        <f t="shared" si="1252"/>
        <v>70</v>
      </c>
      <c r="BD487" s="640" t="str">
        <f t="shared" si="1218"/>
        <v xml:space="preserve"> </v>
      </c>
      <c r="BE487" s="640" t="str">
        <f t="shared" si="1219"/>
        <v xml:space="preserve"> </v>
      </c>
      <c r="BF487" s="640" t="str">
        <f t="shared" si="1220"/>
        <v xml:space="preserve"> </v>
      </c>
      <c r="BG487" s="640">
        <f t="shared" si="1221"/>
        <v>42430</v>
      </c>
      <c r="BH487" s="640" t="str">
        <f t="shared" si="1222"/>
        <v xml:space="preserve"> </v>
      </c>
      <c r="BI487" s="677" t="str">
        <f t="shared" si="1223"/>
        <v xml:space="preserve"> </v>
      </c>
      <c r="BJ487" s="640" t="str">
        <f t="shared" si="1224"/>
        <v xml:space="preserve"> </v>
      </c>
      <c r="BK487" s="305" t="str">
        <f t="shared" si="1225"/>
        <v xml:space="preserve"> </v>
      </c>
      <c r="BL487" s="523" t="str">
        <f t="shared" si="1246"/>
        <v xml:space="preserve"> </v>
      </c>
      <c r="BM487" s="640" t="str">
        <f t="shared" si="1226"/>
        <v xml:space="preserve"> </v>
      </c>
      <c r="BN487" s="640" t="str">
        <f t="shared" si="1227"/>
        <v xml:space="preserve"> </v>
      </c>
      <c r="BO487" s="640" t="str">
        <f t="shared" si="1228"/>
        <v xml:space="preserve"> </v>
      </c>
      <c r="BP487" s="640" t="str">
        <f t="shared" si="1229"/>
        <v xml:space="preserve"> </v>
      </c>
      <c r="BQ487" s="640" t="str">
        <f t="shared" si="1230"/>
        <v xml:space="preserve"> </v>
      </c>
      <c r="BR487" s="634">
        <f t="shared" si="1231"/>
        <v>1</v>
      </c>
      <c r="BS487" s="728"/>
      <c r="BT487" s="640" t="str">
        <f t="shared" si="1214"/>
        <v xml:space="preserve"> </v>
      </c>
    </row>
    <row r="488" spans="1:72" s="47" customFormat="1" ht="15" customHeight="1" x14ac:dyDescent="0.3">
      <c r="A488" s="43" t="s">
        <v>448</v>
      </c>
      <c r="B488" s="43" t="s">
        <v>467</v>
      </c>
      <c r="C488" s="194" t="str">
        <f>IF(VLOOKUP(B488,'Pivot Table'!$B$5:$G$2000,3,FALSE)=1,"Yes","No")</f>
        <v>No</v>
      </c>
      <c r="D488" s="193" t="str">
        <f t="shared" si="1209"/>
        <v xml:space="preserve"> </v>
      </c>
      <c r="E488" s="193"/>
      <c r="F488" s="193"/>
      <c r="G488" s="204"/>
      <c r="H488" s="204"/>
      <c r="I488" s="193"/>
      <c r="J488" s="193"/>
      <c r="K488" s="205" t="str">
        <f t="shared" si="1232"/>
        <v>70</v>
      </c>
      <c r="L488" s="205" t="str">
        <f t="shared" si="1233"/>
        <v>70</v>
      </c>
      <c r="M488" s="204"/>
      <c r="N488" s="405"/>
      <c r="O488" s="135" t="str">
        <f>IF(VLOOKUP(B488,'Pivot Table'!$B$5:$G$2000,2,FALSE)=1,"Yes","No")</f>
        <v>Yes</v>
      </c>
      <c r="P488" s="177" t="str">
        <f t="shared" si="1234"/>
        <v>In Progress</v>
      </c>
      <c r="Q488" s="177" t="s">
        <v>713</v>
      </c>
      <c r="R488" s="107">
        <v>42095</v>
      </c>
      <c r="S488" s="46" t="s">
        <v>1127</v>
      </c>
      <c r="T488" s="107">
        <v>42430</v>
      </c>
      <c r="U488" s="177"/>
      <c r="V488" s="135" t="str">
        <f t="shared" si="1235"/>
        <v>70X</v>
      </c>
      <c r="W488" s="150" t="str">
        <f t="shared" si="1236"/>
        <v>70</v>
      </c>
      <c r="X488" s="46"/>
      <c r="Y488" s="219"/>
      <c r="Z488" s="192" t="str">
        <f>IF(VLOOKUP(B488,'Pivot Table'!$B$5:$G$2000,5,FALSE)=1,"Yes","No")</f>
        <v>No</v>
      </c>
      <c r="AA488" s="192" t="str">
        <f>IF(VLOOKUP(B488,'Pivot Table'!$B$5:$G$2000,4,FALSE)=1,"Yes","No")</f>
        <v>No</v>
      </c>
      <c r="AB488" s="190" t="str">
        <f t="shared" si="1208"/>
        <v xml:space="preserve"> </v>
      </c>
      <c r="AC488" s="190"/>
      <c r="AD488" s="190"/>
      <c r="AE488" s="191"/>
      <c r="AF488" s="190"/>
      <c r="AG488" s="190"/>
      <c r="AH488" s="133" t="str">
        <f t="shared" si="1237"/>
        <v>70</v>
      </c>
      <c r="AI488" s="151" t="str">
        <f t="shared" si="1238"/>
        <v>70</v>
      </c>
      <c r="AJ488" s="456"/>
      <c r="AK488" s="651"/>
      <c r="AL488" s="634">
        <f t="shared" si="1239"/>
        <v>0</v>
      </c>
      <c r="AM488" s="634">
        <f t="shared" si="1240"/>
        <v>1</v>
      </c>
      <c r="AN488" s="635">
        <f t="shared" si="1241"/>
        <v>0</v>
      </c>
      <c r="AO488" s="636">
        <f t="shared" si="1215"/>
        <v>1</v>
      </c>
      <c r="AP488" s="634">
        <f t="shared" si="1242"/>
        <v>0</v>
      </c>
      <c r="AQ488" s="634">
        <f t="shared" si="1243"/>
        <v>0</v>
      </c>
      <c r="AR488" s="634">
        <f t="shared" si="1244"/>
        <v>0</v>
      </c>
      <c r="AS488" s="637">
        <f t="shared" si="1216"/>
        <v>0</v>
      </c>
      <c r="AT488" s="638" t="str">
        <f t="shared" si="1217"/>
        <v xml:space="preserve"> </v>
      </c>
      <c r="AU488" s="634">
        <f t="shared" si="1245"/>
        <v>0</v>
      </c>
      <c r="AV488" s="634">
        <f t="shared" si="1253"/>
        <v>1</v>
      </c>
      <c r="AW488" s="634" t="s">
        <v>1127</v>
      </c>
      <c r="AX488" s="639" t="str">
        <f t="shared" si="1247"/>
        <v>70No</v>
      </c>
      <c r="AY488" s="639" t="str">
        <f t="shared" si="1248"/>
        <v>70Yes</v>
      </c>
      <c r="AZ488" s="639" t="str">
        <f t="shared" si="1249"/>
        <v>70No</v>
      </c>
      <c r="BA488" s="634" t="str">
        <f t="shared" si="1250"/>
        <v>70</v>
      </c>
      <c r="BB488" s="634" t="str">
        <f t="shared" si="1251"/>
        <v>70</v>
      </c>
      <c r="BC488" s="634" t="str">
        <f t="shared" si="1252"/>
        <v>70</v>
      </c>
      <c r="BD488" s="640" t="str">
        <f t="shared" si="1218"/>
        <v xml:space="preserve"> </v>
      </c>
      <c r="BE488" s="640" t="str">
        <f t="shared" si="1219"/>
        <v xml:space="preserve"> </v>
      </c>
      <c r="BF488" s="640" t="str">
        <f t="shared" si="1220"/>
        <v xml:space="preserve"> </v>
      </c>
      <c r="BG488" s="640">
        <f t="shared" si="1221"/>
        <v>42430</v>
      </c>
      <c r="BH488" s="640" t="str">
        <f t="shared" si="1222"/>
        <v xml:space="preserve"> </v>
      </c>
      <c r="BI488" s="677" t="str">
        <f t="shared" si="1223"/>
        <v xml:space="preserve"> </v>
      </c>
      <c r="BJ488" s="640" t="str">
        <f t="shared" si="1224"/>
        <v xml:space="preserve"> </v>
      </c>
      <c r="BK488" s="305" t="str">
        <f t="shared" si="1225"/>
        <v xml:space="preserve"> </v>
      </c>
      <c r="BL488" s="523" t="str">
        <f t="shared" si="1246"/>
        <v xml:space="preserve"> </v>
      </c>
      <c r="BM488" s="640" t="str">
        <f t="shared" si="1226"/>
        <v xml:space="preserve"> </v>
      </c>
      <c r="BN488" s="640" t="str">
        <f t="shared" si="1227"/>
        <v xml:space="preserve"> </v>
      </c>
      <c r="BO488" s="640" t="str">
        <f t="shared" si="1228"/>
        <v xml:space="preserve"> </v>
      </c>
      <c r="BP488" s="640" t="str">
        <f t="shared" si="1229"/>
        <v xml:space="preserve"> </v>
      </c>
      <c r="BQ488" s="640" t="str">
        <f t="shared" si="1230"/>
        <v xml:space="preserve"> </v>
      </c>
      <c r="BR488" s="634">
        <f t="shared" si="1231"/>
        <v>1</v>
      </c>
      <c r="BS488" s="728"/>
      <c r="BT488" s="640" t="str">
        <f t="shared" si="1214"/>
        <v xml:space="preserve"> </v>
      </c>
    </row>
    <row r="489" spans="1:72" s="47" customFormat="1" ht="15" customHeight="1" x14ac:dyDescent="0.3">
      <c r="A489" s="43" t="s">
        <v>448</v>
      </c>
      <c r="B489" s="43" t="s">
        <v>468</v>
      </c>
      <c r="C489" s="194" t="str">
        <f>IF(VLOOKUP(B489,'Pivot Table'!$B$5:$G$2000,3,FALSE)=1,"Yes","No")</f>
        <v>No</v>
      </c>
      <c r="D489" s="193" t="str">
        <f t="shared" si="1209"/>
        <v xml:space="preserve"> </v>
      </c>
      <c r="E489" s="193"/>
      <c r="F489" s="193"/>
      <c r="G489" s="204"/>
      <c r="H489" s="204"/>
      <c r="I489" s="193"/>
      <c r="J489" s="193"/>
      <c r="K489" s="205" t="str">
        <f t="shared" si="1232"/>
        <v>70</v>
      </c>
      <c r="L489" s="205" t="str">
        <f t="shared" si="1233"/>
        <v>70</v>
      </c>
      <c r="M489" s="204"/>
      <c r="N489" s="405"/>
      <c r="O489" s="135" t="str">
        <f>IF(VLOOKUP(B489,'Pivot Table'!$B$5:$G$2000,2,FALSE)=1,"Yes","No")</f>
        <v>Yes</v>
      </c>
      <c r="P489" s="177" t="str">
        <f t="shared" si="1234"/>
        <v>In Progress</v>
      </c>
      <c r="Q489" s="177" t="s">
        <v>713</v>
      </c>
      <c r="R489" s="107">
        <v>42095</v>
      </c>
      <c r="S489" s="46" t="s">
        <v>1127</v>
      </c>
      <c r="T489" s="107">
        <v>42430</v>
      </c>
      <c r="U489" s="177"/>
      <c r="V489" s="135" t="str">
        <f t="shared" si="1235"/>
        <v>70X</v>
      </c>
      <c r="W489" s="150" t="str">
        <f t="shared" si="1236"/>
        <v>70</v>
      </c>
      <c r="X489" s="46"/>
      <c r="Y489" s="219"/>
      <c r="Z489" s="192" t="str">
        <f>IF(VLOOKUP(B489,'Pivot Table'!$B$5:$G$2000,5,FALSE)=1,"Yes","No")</f>
        <v>No</v>
      </c>
      <c r="AA489" s="192" t="str">
        <f>IF(VLOOKUP(B489,'Pivot Table'!$B$5:$G$2000,4,FALSE)=1,"Yes","No")</f>
        <v>No</v>
      </c>
      <c r="AB489" s="190" t="str">
        <f t="shared" si="1208"/>
        <v xml:space="preserve"> </v>
      </c>
      <c r="AC489" s="190"/>
      <c r="AD489" s="190"/>
      <c r="AE489" s="191"/>
      <c r="AF489" s="190"/>
      <c r="AG489" s="190"/>
      <c r="AH489" s="133" t="str">
        <f t="shared" si="1237"/>
        <v>70</v>
      </c>
      <c r="AI489" s="151" t="str">
        <f t="shared" si="1238"/>
        <v>70</v>
      </c>
      <c r="AJ489" s="456"/>
      <c r="AK489" s="651"/>
      <c r="AL489" s="634">
        <f t="shared" si="1239"/>
        <v>0</v>
      </c>
      <c r="AM489" s="634">
        <f t="shared" si="1240"/>
        <v>1</v>
      </c>
      <c r="AN489" s="635">
        <f t="shared" si="1241"/>
        <v>0</v>
      </c>
      <c r="AO489" s="636">
        <f t="shared" si="1215"/>
        <v>1</v>
      </c>
      <c r="AP489" s="634">
        <f t="shared" si="1242"/>
        <v>0</v>
      </c>
      <c r="AQ489" s="634">
        <f t="shared" si="1243"/>
        <v>0</v>
      </c>
      <c r="AR489" s="634">
        <f t="shared" si="1244"/>
        <v>0</v>
      </c>
      <c r="AS489" s="637">
        <f t="shared" si="1216"/>
        <v>0</v>
      </c>
      <c r="AT489" s="638" t="str">
        <f t="shared" si="1217"/>
        <v xml:space="preserve"> </v>
      </c>
      <c r="AU489" s="634">
        <f t="shared" si="1245"/>
        <v>0</v>
      </c>
      <c r="AV489" s="634">
        <f t="shared" si="1253"/>
        <v>1</v>
      </c>
      <c r="AW489" s="634" t="s">
        <v>1127</v>
      </c>
      <c r="AX489" s="639" t="str">
        <f t="shared" si="1247"/>
        <v>70No</v>
      </c>
      <c r="AY489" s="639" t="str">
        <f t="shared" si="1248"/>
        <v>70Yes</v>
      </c>
      <c r="AZ489" s="639" t="str">
        <f t="shared" si="1249"/>
        <v>70No</v>
      </c>
      <c r="BA489" s="634" t="str">
        <f t="shared" si="1250"/>
        <v>70</v>
      </c>
      <c r="BB489" s="634" t="str">
        <f t="shared" si="1251"/>
        <v>70</v>
      </c>
      <c r="BC489" s="634" t="str">
        <f t="shared" si="1252"/>
        <v>70</v>
      </c>
      <c r="BD489" s="640" t="str">
        <f t="shared" si="1218"/>
        <v xml:space="preserve"> </v>
      </c>
      <c r="BE489" s="640" t="str">
        <f t="shared" si="1219"/>
        <v xml:space="preserve"> </v>
      </c>
      <c r="BF489" s="640" t="str">
        <f t="shared" si="1220"/>
        <v xml:space="preserve"> </v>
      </c>
      <c r="BG489" s="640">
        <f t="shared" si="1221"/>
        <v>42430</v>
      </c>
      <c r="BH489" s="640" t="str">
        <f t="shared" si="1222"/>
        <v xml:space="preserve"> </v>
      </c>
      <c r="BI489" s="677" t="str">
        <f t="shared" si="1223"/>
        <v xml:space="preserve"> </v>
      </c>
      <c r="BJ489" s="640" t="str">
        <f t="shared" si="1224"/>
        <v xml:space="preserve"> </v>
      </c>
      <c r="BK489" s="305" t="str">
        <f t="shared" si="1225"/>
        <v xml:space="preserve"> </v>
      </c>
      <c r="BL489" s="523" t="str">
        <f t="shared" si="1246"/>
        <v xml:space="preserve"> </v>
      </c>
      <c r="BM489" s="640" t="str">
        <f t="shared" si="1226"/>
        <v xml:space="preserve"> </v>
      </c>
      <c r="BN489" s="640" t="str">
        <f t="shared" si="1227"/>
        <v xml:space="preserve"> </v>
      </c>
      <c r="BO489" s="640" t="str">
        <f t="shared" si="1228"/>
        <v xml:space="preserve"> </v>
      </c>
      <c r="BP489" s="640" t="str">
        <f t="shared" si="1229"/>
        <v xml:space="preserve"> </v>
      </c>
      <c r="BQ489" s="640" t="str">
        <f t="shared" si="1230"/>
        <v xml:space="preserve"> </v>
      </c>
      <c r="BR489" s="634">
        <f t="shared" si="1231"/>
        <v>1</v>
      </c>
      <c r="BS489" s="728"/>
      <c r="BT489" s="640" t="str">
        <f t="shared" si="1214"/>
        <v xml:space="preserve"> </v>
      </c>
    </row>
    <row r="490" spans="1:72" s="47" customFormat="1" ht="15" customHeight="1" x14ac:dyDescent="0.3">
      <c r="A490" s="43" t="s">
        <v>448</v>
      </c>
      <c r="B490" s="43" t="s">
        <v>469</v>
      </c>
      <c r="C490" s="194" t="str">
        <f>IF(VLOOKUP(B490,'Pivot Table'!$B$5:$G$2000,3,FALSE)=1,"Yes","No")</f>
        <v>No</v>
      </c>
      <c r="D490" s="193" t="str">
        <f t="shared" si="1209"/>
        <v xml:space="preserve"> </v>
      </c>
      <c r="E490" s="193"/>
      <c r="F490" s="193"/>
      <c r="G490" s="204"/>
      <c r="H490" s="204"/>
      <c r="I490" s="193"/>
      <c r="J490" s="193"/>
      <c r="K490" s="205" t="str">
        <f t="shared" si="1232"/>
        <v>70</v>
      </c>
      <c r="L490" s="205" t="str">
        <f t="shared" si="1233"/>
        <v>70</v>
      </c>
      <c r="M490" s="204"/>
      <c r="N490" s="405"/>
      <c r="O490" s="135" t="str">
        <f>IF(VLOOKUP(B490,'Pivot Table'!$B$5:$G$2000,2,FALSE)=1,"Yes","No")</f>
        <v>Yes</v>
      </c>
      <c r="P490" s="177" t="str">
        <f t="shared" si="1234"/>
        <v>In Progress</v>
      </c>
      <c r="Q490" s="177" t="s">
        <v>713</v>
      </c>
      <c r="R490" s="107">
        <v>42095</v>
      </c>
      <c r="S490" s="46" t="s">
        <v>1127</v>
      </c>
      <c r="T490" s="107">
        <v>42430</v>
      </c>
      <c r="U490" s="177"/>
      <c r="V490" s="135" t="str">
        <f t="shared" si="1235"/>
        <v>70X</v>
      </c>
      <c r="W490" s="150" t="str">
        <f t="shared" si="1236"/>
        <v>70</v>
      </c>
      <c r="X490" s="46"/>
      <c r="Y490" s="219"/>
      <c r="Z490" s="192" t="str">
        <f>IF(VLOOKUP(B490,'Pivot Table'!$B$5:$G$2000,5,FALSE)=1,"Yes","No")</f>
        <v>No</v>
      </c>
      <c r="AA490" s="192" t="str">
        <f>IF(VLOOKUP(B490,'Pivot Table'!$B$5:$G$2000,4,FALSE)=1,"Yes","No")</f>
        <v>No</v>
      </c>
      <c r="AB490" s="190" t="str">
        <f t="shared" si="1208"/>
        <v xml:space="preserve"> </v>
      </c>
      <c r="AC490" s="190"/>
      <c r="AD490" s="190"/>
      <c r="AE490" s="191"/>
      <c r="AF490" s="190"/>
      <c r="AG490" s="190"/>
      <c r="AH490" s="133" t="str">
        <f t="shared" si="1237"/>
        <v>70</v>
      </c>
      <c r="AI490" s="151" t="str">
        <f t="shared" si="1238"/>
        <v>70</v>
      </c>
      <c r="AJ490" s="456"/>
      <c r="AK490" s="651"/>
      <c r="AL490" s="634">
        <f t="shared" si="1239"/>
        <v>0</v>
      </c>
      <c r="AM490" s="634">
        <f t="shared" si="1240"/>
        <v>1</v>
      </c>
      <c r="AN490" s="635">
        <f t="shared" si="1241"/>
        <v>0</v>
      </c>
      <c r="AO490" s="636">
        <f t="shared" si="1215"/>
        <v>1</v>
      </c>
      <c r="AP490" s="634">
        <f t="shared" si="1242"/>
        <v>0</v>
      </c>
      <c r="AQ490" s="634">
        <f t="shared" si="1243"/>
        <v>0</v>
      </c>
      <c r="AR490" s="634">
        <f t="shared" si="1244"/>
        <v>0</v>
      </c>
      <c r="AS490" s="637">
        <f t="shared" si="1216"/>
        <v>0</v>
      </c>
      <c r="AT490" s="638" t="str">
        <f t="shared" si="1217"/>
        <v xml:space="preserve"> </v>
      </c>
      <c r="AU490" s="634">
        <f t="shared" si="1245"/>
        <v>0</v>
      </c>
      <c r="AV490" s="634">
        <f t="shared" si="1253"/>
        <v>1</v>
      </c>
      <c r="AW490" s="634" t="s">
        <v>1127</v>
      </c>
      <c r="AX490" s="639" t="str">
        <f t="shared" si="1247"/>
        <v>70No</v>
      </c>
      <c r="AY490" s="639" t="str">
        <f t="shared" si="1248"/>
        <v>70Yes</v>
      </c>
      <c r="AZ490" s="639" t="str">
        <f t="shared" si="1249"/>
        <v>70No</v>
      </c>
      <c r="BA490" s="634" t="str">
        <f t="shared" si="1250"/>
        <v>70</v>
      </c>
      <c r="BB490" s="634" t="str">
        <f t="shared" si="1251"/>
        <v>70</v>
      </c>
      <c r="BC490" s="634" t="str">
        <f t="shared" si="1252"/>
        <v>70</v>
      </c>
      <c r="BD490" s="640" t="str">
        <f t="shared" si="1218"/>
        <v xml:space="preserve"> </v>
      </c>
      <c r="BE490" s="640" t="str">
        <f t="shared" si="1219"/>
        <v xml:space="preserve"> </v>
      </c>
      <c r="BF490" s="640" t="str">
        <f t="shared" si="1220"/>
        <v xml:space="preserve"> </v>
      </c>
      <c r="BG490" s="640">
        <f t="shared" si="1221"/>
        <v>42430</v>
      </c>
      <c r="BH490" s="640" t="str">
        <f t="shared" si="1222"/>
        <v xml:space="preserve"> </v>
      </c>
      <c r="BI490" s="677" t="str">
        <f t="shared" si="1223"/>
        <v xml:space="preserve"> </v>
      </c>
      <c r="BJ490" s="640" t="str">
        <f t="shared" si="1224"/>
        <v xml:space="preserve"> </v>
      </c>
      <c r="BK490" s="305" t="str">
        <f t="shared" si="1225"/>
        <v xml:space="preserve"> </v>
      </c>
      <c r="BL490" s="523" t="str">
        <f t="shared" si="1246"/>
        <v xml:space="preserve"> </v>
      </c>
      <c r="BM490" s="640" t="str">
        <f t="shared" si="1226"/>
        <v xml:space="preserve"> </v>
      </c>
      <c r="BN490" s="640" t="str">
        <f t="shared" si="1227"/>
        <v xml:space="preserve"> </v>
      </c>
      <c r="BO490" s="640" t="str">
        <f t="shared" si="1228"/>
        <v xml:space="preserve"> </v>
      </c>
      <c r="BP490" s="640" t="str">
        <f t="shared" si="1229"/>
        <v xml:space="preserve"> </v>
      </c>
      <c r="BQ490" s="640" t="str">
        <f t="shared" si="1230"/>
        <v xml:space="preserve"> </v>
      </c>
      <c r="BR490" s="634">
        <f t="shared" si="1231"/>
        <v>1</v>
      </c>
      <c r="BS490" s="728"/>
      <c r="BT490" s="640" t="str">
        <f t="shared" si="1214"/>
        <v xml:space="preserve"> </v>
      </c>
    </row>
    <row r="491" spans="1:72" s="47" customFormat="1" ht="15" customHeight="1" x14ac:dyDescent="0.3">
      <c r="A491" s="43" t="s">
        <v>448</v>
      </c>
      <c r="B491" s="43" t="s">
        <v>470</v>
      </c>
      <c r="C491" s="194" t="str">
        <f>IF(VLOOKUP(B491,'Pivot Table'!$B$5:$G$2000,3,FALSE)=1,"Yes","No")</f>
        <v>No</v>
      </c>
      <c r="D491" s="193" t="str">
        <f t="shared" si="1209"/>
        <v xml:space="preserve"> </v>
      </c>
      <c r="E491" s="193"/>
      <c r="F491" s="193"/>
      <c r="G491" s="204"/>
      <c r="H491" s="204"/>
      <c r="I491" s="193"/>
      <c r="J491" s="193"/>
      <c r="K491" s="205" t="str">
        <f t="shared" si="1232"/>
        <v>70</v>
      </c>
      <c r="L491" s="205" t="str">
        <f t="shared" si="1233"/>
        <v>70</v>
      </c>
      <c r="M491" s="204"/>
      <c r="N491" s="405"/>
      <c r="O491" s="135" t="str">
        <f>IF(VLOOKUP(B491,'Pivot Table'!$B$5:$G$2000,2,FALSE)=1,"Yes","No")</f>
        <v>Yes</v>
      </c>
      <c r="P491" s="177" t="str">
        <f t="shared" si="1234"/>
        <v>In Progress</v>
      </c>
      <c r="Q491" s="177" t="s">
        <v>713</v>
      </c>
      <c r="R491" s="107">
        <v>42095</v>
      </c>
      <c r="S491" s="46" t="s">
        <v>1127</v>
      </c>
      <c r="T491" s="107">
        <v>42430</v>
      </c>
      <c r="U491" s="177"/>
      <c r="V491" s="135" t="str">
        <f t="shared" si="1235"/>
        <v>70X</v>
      </c>
      <c r="W491" s="150" t="str">
        <f t="shared" si="1236"/>
        <v>70</v>
      </c>
      <c r="X491" s="46"/>
      <c r="Y491" s="219"/>
      <c r="Z491" s="192" t="str">
        <f>IF(VLOOKUP(B491,'Pivot Table'!$B$5:$G$2000,5,FALSE)=1,"Yes","No")</f>
        <v>No</v>
      </c>
      <c r="AA491" s="192" t="str">
        <f>IF(VLOOKUP(B491,'Pivot Table'!$B$5:$G$2000,4,FALSE)=1,"Yes","No")</f>
        <v>No</v>
      </c>
      <c r="AB491" s="190" t="str">
        <f t="shared" si="1208"/>
        <v xml:space="preserve"> </v>
      </c>
      <c r="AC491" s="190"/>
      <c r="AD491" s="190"/>
      <c r="AE491" s="191"/>
      <c r="AF491" s="190"/>
      <c r="AG491" s="190"/>
      <c r="AH491" s="133" t="str">
        <f t="shared" si="1237"/>
        <v>70</v>
      </c>
      <c r="AI491" s="151" t="str">
        <f t="shared" si="1238"/>
        <v>70</v>
      </c>
      <c r="AJ491" s="456"/>
      <c r="AK491" s="651"/>
      <c r="AL491" s="634">
        <f t="shared" si="1239"/>
        <v>0</v>
      </c>
      <c r="AM491" s="634">
        <f t="shared" si="1240"/>
        <v>1</v>
      </c>
      <c r="AN491" s="635">
        <f t="shared" si="1241"/>
        <v>0</v>
      </c>
      <c r="AO491" s="636">
        <f t="shared" si="1215"/>
        <v>1</v>
      </c>
      <c r="AP491" s="634">
        <f t="shared" si="1242"/>
        <v>0</v>
      </c>
      <c r="AQ491" s="634">
        <f t="shared" si="1243"/>
        <v>0</v>
      </c>
      <c r="AR491" s="634">
        <f t="shared" si="1244"/>
        <v>0</v>
      </c>
      <c r="AS491" s="637">
        <f t="shared" si="1216"/>
        <v>0</v>
      </c>
      <c r="AT491" s="638" t="str">
        <f t="shared" si="1217"/>
        <v xml:space="preserve"> </v>
      </c>
      <c r="AU491" s="634">
        <f t="shared" si="1245"/>
        <v>0</v>
      </c>
      <c r="AV491" s="634">
        <f t="shared" si="1253"/>
        <v>1</v>
      </c>
      <c r="AW491" s="634" t="s">
        <v>1127</v>
      </c>
      <c r="AX491" s="639" t="str">
        <f t="shared" si="1247"/>
        <v>70No</v>
      </c>
      <c r="AY491" s="639" t="str">
        <f t="shared" si="1248"/>
        <v>70Yes</v>
      </c>
      <c r="AZ491" s="639" t="str">
        <f t="shared" si="1249"/>
        <v>70No</v>
      </c>
      <c r="BA491" s="634" t="str">
        <f t="shared" si="1250"/>
        <v>70</v>
      </c>
      <c r="BB491" s="634" t="str">
        <f t="shared" si="1251"/>
        <v>70</v>
      </c>
      <c r="BC491" s="634" t="str">
        <f t="shared" si="1252"/>
        <v>70</v>
      </c>
      <c r="BD491" s="640" t="str">
        <f t="shared" si="1218"/>
        <v xml:space="preserve"> </v>
      </c>
      <c r="BE491" s="640" t="str">
        <f t="shared" si="1219"/>
        <v xml:space="preserve"> </v>
      </c>
      <c r="BF491" s="640" t="str">
        <f t="shared" si="1220"/>
        <v xml:space="preserve"> </v>
      </c>
      <c r="BG491" s="640">
        <f t="shared" si="1221"/>
        <v>42430</v>
      </c>
      <c r="BH491" s="640" t="str">
        <f t="shared" si="1222"/>
        <v xml:space="preserve"> </v>
      </c>
      <c r="BI491" s="677" t="str">
        <f t="shared" si="1223"/>
        <v xml:space="preserve"> </v>
      </c>
      <c r="BJ491" s="640" t="str">
        <f t="shared" si="1224"/>
        <v xml:space="preserve"> </v>
      </c>
      <c r="BK491" s="305" t="str">
        <f t="shared" si="1225"/>
        <v xml:space="preserve"> </v>
      </c>
      <c r="BL491" s="523" t="str">
        <f t="shared" si="1246"/>
        <v xml:space="preserve"> </v>
      </c>
      <c r="BM491" s="640" t="str">
        <f t="shared" si="1226"/>
        <v xml:space="preserve"> </v>
      </c>
      <c r="BN491" s="640" t="str">
        <f t="shared" si="1227"/>
        <v xml:space="preserve"> </v>
      </c>
      <c r="BO491" s="640" t="str">
        <f t="shared" si="1228"/>
        <v xml:space="preserve"> </v>
      </c>
      <c r="BP491" s="640" t="str">
        <f t="shared" si="1229"/>
        <v xml:space="preserve"> </v>
      </c>
      <c r="BQ491" s="640" t="str">
        <f t="shared" si="1230"/>
        <v xml:space="preserve"> </v>
      </c>
      <c r="BR491" s="634">
        <f t="shared" si="1231"/>
        <v>1</v>
      </c>
      <c r="BS491" s="728"/>
      <c r="BT491" s="640" t="str">
        <f t="shared" si="1214"/>
        <v xml:space="preserve"> </v>
      </c>
    </row>
    <row r="492" spans="1:72" s="47" customFormat="1" ht="15" customHeight="1" x14ac:dyDescent="0.3">
      <c r="A492" s="43" t="s">
        <v>448</v>
      </c>
      <c r="B492" s="43" t="s">
        <v>471</v>
      </c>
      <c r="C492" s="194" t="str">
        <f>IF(VLOOKUP(B492,'Pivot Table'!$B$5:$G$2000,3,FALSE)=1,"Yes","No")</f>
        <v>No</v>
      </c>
      <c r="D492" s="193" t="str">
        <f t="shared" si="1209"/>
        <v xml:space="preserve"> </v>
      </c>
      <c r="E492" s="193"/>
      <c r="F492" s="193"/>
      <c r="G492" s="204"/>
      <c r="H492" s="204"/>
      <c r="I492" s="193"/>
      <c r="J492" s="193"/>
      <c r="K492" s="205" t="str">
        <f t="shared" si="1232"/>
        <v>70</v>
      </c>
      <c r="L492" s="205" t="str">
        <f t="shared" si="1233"/>
        <v>70</v>
      </c>
      <c r="M492" s="204"/>
      <c r="N492" s="405"/>
      <c r="O492" s="135" t="str">
        <f>IF(VLOOKUP(B492,'Pivot Table'!$B$5:$G$2000,2,FALSE)=1,"Yes","No")</f>
        <v>Yes</v>
      </c>
      <c r="P492" s="177" t="str">
        <f t="shared" si="1234"/>
        <v>In Progress</v>
      </c>
      <c r="Q492" s="177" t="s">
        <v>713</v>
      </c>
      <c r="R492" s="107">
        <v>42095</v>
      </c>
      <c r="S492" s="46" t="s">
        <v>1127</v>
      </c>
      <c r="T492" s="107">
        <v>42430</v>
      </c>
      <c r="U492" s="177"/>
      <c r="V492" s="135" t="str">
        <f t="shared" si="1235"/>
        <v>70X</v>
      </c>
      <c r="W492" s="150" t="str">
        <f t="shared" si="1236"/>
        <v>70</v>
      </c>
      <c r="X492" s="46"/>
      <c r="Y492" s="219"/>
      <c r="Z492" s="192" t="str">
        <f>IF(VLOOKUP(B492,'Pivot Table'!$B$5:$G$2000,5,FALSE)=1,"Yes","No")</f>
        <v>No</v>
      </c>
      <c r="AA492" s="192" t="str">
        <f>IF(VLOOKUP(B492,'Pivot Table'!$B$5:$G$2000,4,FALSE)=1,"Yes","No")</f>
        <v>No</v>
      </c>
      <c r="AB492" s="190" t="str">
        <f t="shared" si="1208"/>
        <v xml:space="preserve"> </v>
      </c>
      <c r="AC492" s="190"/>
      <c r="AD492" s="190"/>
      <c r="AE492" s="191"/>
      <c r="AF492" s="190"/>
      <c r="AG492" s="190"/>
      <c r="AH492" s="133" t="str">
        <f t="shared" si="1237"/>
        <v>70</v>
      </c>
      <c r="AI492" s="151" t="str">
        <f t="shared" si="1238"/>
        <v>70</v>
      </c>
      <c r="AJ492" s="456"/>
      <c r="AK492" s="651"/>
      <c r="AL492" s="634">
        <f t="shared" si="1239"/>
        <v>0</v>
      </c>
      <c r="AM492" s="634">
        <f t="shared" si="1240"/>
        <v>1</v>
      </c>
      <c r="AN492" s="635">
        <f t="shared" si="1241"/>
        <v>0</v>
      </c>
      <c r="AO492" s="636">
        <f t="shared" si="1215"/>
        <v>1</v>
      </c>
      <c r="AP492" s="634">
        <f t="shared" si="1242"/>
        <v>0</v>
      </c>
      <c r="AQ492" s="634">
        <f t="shared" si="1243"/>
        <v>0</v>
      </c>
      <c r="AR492" s="634">
        <f t="shared" si="1244"/>
        <v>0</v>
      </c>
      <c r="AS492" s="637">
        <f t="shared" si="1216"/>
        <v>0</v>
      </c>
      <c r="AT492" s="638" t="str">
        <f t="shared" si="1217"/>
        <v xml:space="preserve"> </v>
      </c>
      <c r="AU492" s="634">
        <f t="shared" si="1245"/>
        <v>0</v>
      </c>
      <c r="AV492" s="634">
        <f t="shared" si="1253"/>
        <v>1</v>
      </c>
      <c r="AW492" s="634" t="s">
        <v>1127</v>
      </c>
      <c r="AX492" s="639" t="str">
        <f t="shared" si="1247"/>
        <v>70No</v>
      </c>
      <c r="AY492" s="639" t="str">
        <f t="shared" si="1248"/>
        <v>70Yes</v>
      </c>
      <c r="AZ492" s="639" t="str">
        <f t="shared" si="1249"/>
        <v>70No</v>
      </c>
      <c r="BA492" s="634" t="str">
        <f t="shared" si="1250"/>
        <v>70</v>
      </c>
      <c r="BB492" s="634" t="str">
        <f t="shared" si="1251"/>
        <v>70</v>
      </c>
      <c r="BC492" s="634" t="str">
        <f t="shared" si="1252"/>
        <v>70</v>
      </c>
      <c r="BD492" s="640" t="str">
        <f t="shared" si="1218"/>
        <v xml:space="preserve"> </v>
      </c>
      <c r="BE492" s="640" t="str">
        <f t="shared" si="1219"/>
        <v xml:space="preserve"> </v>
      </c>
      <c r="BF492" s="640" t="str">
        <f t="shared" si="1220"/>
        <v xml:space="preserve"> </v>
      </c>
      <c r="BG492" s="640">
        <f t="shared" si="1221"/>
        <v>42430</v>
      </c>
      <c r="BH492" s="640" t="str">
        <f t="shared" si="1222"/>
        <v xml:space="preserve"> </v>
      </c>
      <c r="BI492" s="677" t="str">
        <f t="shared" si="1223"/>
        <v xml:space="preserve"> </v>
      </c>
      <c r="BJ492" s="640" t="str">
        <f t="shared" si="1224"/>
        <v xml:space="preserve"> </v>
      </c>
      <c r="BK492" s="305" t="str">
        <f t="shared" si="1225"/>
        <v xml:space="preserve"> </v>
      </c>
      <c r="BL492" s="523" t="str">
        <f t="shared" si="1246"/>
        <v xml:space="preserve"> </v>
      </c>
      <c r="BM492" s="640" t="str">
        <f t="shared" si="1226"/>
        <v xml:space="preserve"> </v>
      </c>
      <c r="BN492" s="640" t="str">
        <f t="shared" si="1227"/>
        <v xml:space="preserve"> </v>
      </c>
      <c r="BO492" s="640" t="str">
        <f t="shared" si="1228"/>
        <v xml:space="preserve"> </v>
      </c>
      <c r="BP492" s="640" t="str">
        <f t="shared" si="1229"/>
        <v xml:space="preserve"> </v>
      </c>
      <c r="BQ492" s="640" t="str">
        <f t="shared" si="1230"/>
        <v xml:space="preserve"> </v>
      </c>
      <c r="BR492" s="634">
        <f t="shared" si="1231"/>
        <v>1</v>
      </c>
      <c r="BS492" s="728"/>
      <c r="BT492" s="640" t="str">
        <f t="shared" si="1214"/>
        <v xml:space="preserve"> </v>
      </c>
    </row>
    <row r="493" spans="1:72" s="47" customFormat="1" ht="15" customHeight="1" x14ac:dyDescent="0.3">
      <c r="A493" s="43" t="s">
        <v>448</v>
      </c>
      <c r="B493" s="43" t="s">
        <v>472</v>
      </c>
      <c r="C493" s="194" t="str">
        <f>IF(VLOOKUP(B493,'Pivot Table'!$B$5:$G$2000,3,FALSE)=1,"Yes","No")</f>
        <v>No</v>
      </c>
      <c r="D493" s="193" t="str">
        <f t="shared" si="1209"/>
        <v xml:space="preserve"> </v>
      </c>
      <c r="E493" s="193"/>
      <c r="F493" s="193"/>
      <c r="G493" s="204"/>
      <c r="H493" s="204"/>
      <c r="I493" s="193"/>
      <c r="J493" s="193"/>
      <c r="K493" s="205" t="str">
        <f t="shared" si="1232"/>
        <v>70</v>
      </c>
      <c r="L493" s="205" t="str">
        <f t="shared" si="1233"/>
        <v>70</v>
      </c>
      <c r="M493" s="204"/>
      <c r="N493" s="405"/>
      <c r="O493" s="135" t="str">
        <f>IF(VLOOKUP(B493,'Pivot Table'!$B$5:$G$2000,2,FALSE)=1,"Yes","No")</f>
        <v>Yes</v>
      </c>
      <c r="P493" s="177" t="str">
        <f t="shared" si="1234"/>
        <v>In Progress</v>
      </c>
      <c r="Q493" s="177" t="s">
        <v>713</v>
      </c>
      <c r="R493" s="107">
        <v>42095</v>
      </c>
      <c r="S493" s="46" t="s">
        <v>1127</v>
      </c>
      <c r="T493" s="107">
        <v>42430</v>
      </c>
      <c r="U493" s="177"/>
      <c r="V493" s="135" t="str">
        <f t="shared" si="1235"/>
        <v>70X</v>
      </c>
      <c r="W493" s="150" t="str">
        <f t="shared" si="1236"/>
        <v>70</v>
      </c>
      <c r="X493" s="46"/>
      <c r="Y493" s="219"/>
      <c r="Z493" s="192" t="str">
        <f>IF(VLOOKUP(B493,'Pivot Table'!$B$5:$G$2000,5,FALSE)=1,"Yes","No")</f>
        <v>No</v>
      </c>
      <c r="AA493" s="192" t="str">
        <f>IF(VLOOKUP(B493,'Pivot Table'!$B$5:$G$2000,4,FALSE)=1,"Yes","No")</f>
        <v>No</v>
      </c>
      <c r="AB493" s="190" t="str">
        <f t="shared" si="1208"/>
        <v xml:space="preserve"> </v>
      </c>
      <c r="AC493" s="190"/>
      <c r="AD493" s="190"/>
      <c r="AE493" s="191"/>
      <c r="AF493" s="190"/>
      <c r="AG493" s="190"/>
      <c r="AH493" s="133" t="str">
        <f t="shared" si="1237"/>
        <v>70</v>
      </c>
      <c r="AI493" s="151" t="str">
        <f t="shared" si="1238"/>
        <v>70</v>
      </c>
      <c r="AJ493" s="456"/>
      <c r="AK493" s="651"/>
      <c r="AL493" s="634">
        <f t="shared" si="1239"/>
        <v>0</v>
      </c>
      <c r="AM493" s="634">
        <f t="shared" si="1240"/>
        <v>1</v>
      </c>
      <c r="AN493" s="635">
        <f t="shared" si="1241"/>
        <v>0</v>
      </c>
      <c r="AO493" s="636">
        <f t="shared" si="1215"/>
        <v>1</v>
      </c>
      <c r="AP493" s="634">
        <f t="shared" si="1242"/>
        <v>0</v>
      </c>
      <c r="AQ493" s="634">
        <f t="shared" si="1243"/>
        <v>0</v>
      </c>
      <c r="AR493" s="634">
        <f t="shared" si="1244"/>
        <v>0</v>
      </c>
      <c r="AS493" s="637">
        <f t="shared" si="1216"/>
        <v>0</v>
      </c>
      <c r="AT493" s="638" t="str">
        <f t="shared" si="1217"/>
        <v xml:space="preserve"> </v>
      </c>
      <c r="AU493" s="634">
        <f t="shared" si="1245"/>
        <v>0</v>
      </c>
      <c r="AV493" s="634">
        <f t="shared" si="1253"/>
        <v>1</v>
      </c>
      <c r="AW493" s="634" t="s">
        <v>1127</v>
      </c>
      <c r="AX493" s="639" t="str">
        <f t="shared" si="1247"/>
        <v>70No</v>
      </c>
      <c r="AY493" s="639" t="str">
        <f t="shared" si="1248"/>
        <v>70Yes</v>
      </c>
      <c r="AZ493" s="639" t="str">
        <f t="shared" si="1249"/>
        <v>70No</v>
      </c>
      <c r="BA493" s="634" t="str">
        <f t="shared" si="1250"/>
        <v>70</v>
      </c>
      <c r="BB493" s="634" t="str">
        <f t="shared" si="1251"/>
        <v>70</v>
      </c>
      <c r="BC493" s="634" t="str">
        <f t="shared" si="1252"/>
        <v>70</v>
      </c>
      <c r="BD493" s="640" t="str">
        <f t="shared" si="1218"/>
        <v xml:space="preserve"> </v>
      </c>
      <c r="BE493" s="640" t="str">
        <f t="shared" si="1219"/>
        <v xml:space="preserve"> </v>
      </c>
      <c r="BF493" s="640" t="str">
        <f t="shared" si="1220"/>
        <v xml:space="preserve"> </v>
      </c>
      <c r="BG493" s="640">
        <f t="shared" si="1221"/>
        <v>42430</v>
      </c>
      <c r="BH493" s="640" t="str">
        <f t="shared" si="1222"/>
        <v xml:space="preserve"> </v>
      </c>
      <c r="BI493" s="677" t="str">
        <f t="shared" si="1223"/>
        <v xml:space="preserve"> </v>
      </c>
      <c r="BJ493" s="640" t="str">
        <f t="shared" si="1224"/>
        <v xml:space="preserve"> </v>
      </c>
      <c r="BK493" s="305" t="str">
        <f t="shared" si="1225"/>
        <v xml:space="preserve"> </v>
      </c>
      <c r="BL493" s="523" t="str">
        <f t="shared" si="1246"/>
        <v xml:space="preserve"> </v>
      </c>
      <c r="BM493" s="640" t="str">
        <f t="shared" si="1226"/>
        <v xml:space="preserve"> </v>
      </c>
      <c r="BN493" s="640" t="str">
        <f t="shared" si="1227"/>
        <v xml:space="preserve"> </v>
      </c>
      <c r="BO493" s="640" t="str">
        <f t="shared" si="1228"/>
        <v xml:space="preserve"> </v>
      </c>
      <c r="BP493" s="640" t="str">
        <f t="shared" si="1229"/>
        <v xml:space="preserve"> </v>
      </c>
      <c r="BQ493" s="640" t="str">
        <f t="shared" si="1230"/>
        <v xml:space="preserve"> </v>
      </c>
      <c r="BR493" s="634">
        <f t="shared" si="1231"/>
        <v>1</v>
      </c>
      <c r="BS493" s="728"/>
      <c r="BT493" s="640" t="str">
        <f t="shared" si="1214"/>
        <v xml:space="preserve"> </v>
      </c>
    </row>
    <row r="494" spans="1:72" s="47" customFormat="1" ht="15" customHeight="1" x14ac:dyDescent="0.3">
      <c r="A494" s="43" t="s">
        <v>448</v>
      </c>
      <c r="B494" s="43" t="s">
        <v>473</v>
      </c>
      <c r="C494" s="194" t="str">
        <f>IF(VLOOKUP(B494,'Pivot Table'!$B$5:$G$2000,3,FALSE)=1,"Yes","No")</f>
        <v>No</v>
      </c>
      <c r="D494" s="193" t="str">
        <f t="shared" si="1209"/>
        <v xml:space="preserve"> </v>
      </c>
      <c r="E494" s="193"/>
      <c r="F494" s="193"/>
      <c r="G494" s="204"/>
      <c r="H494" s="204"/>
      <c r="I494" s="193"/>
      <c r="J494" s="193"/>
      <c r="K494" s="205" t="str">
        <f t="shared" si="1232"/>
        <v>70</v>
      </c>
      <c r="L494" s="205" t="str">
        <f t="shared" si="1233"/>
        <v>70</v>
      </c>
      <c r="M494" s="204"/>
      <c r="N494" s="405"/>
      <c r="O494" s="135" t="str">
        <f>IF(VLOOKUP(B494,'Pivot Table'!$B$5:$G$2000,2,FALSE)=1,"Yes","No")</f>
        <v>Yes</v>
      </c>
      <c r="P494" s="177" t="str">
        <f t="shared" si="1234"/>
        <v>In Progress</v>
      </c>
      <c r="Q494" s="177" t="s">
        <v>713</v>
      </c>
      <c r="R494" s="107">
        <v>42095</v>
      </c>
      <c r="S494" s="46" t="s">
        <v>1127</v>
      </c>
      <c r="T494" s="107">
        <v>42430</v>
      </c>
      <c r="U494" s="177"/>
      <c r="V494" s="135" t="str">
        <f t="shared" si="1235"/>
        <v>70X</v>
      </c>
      <c r="W494" s="150" t="str">
        <f t="shared" si="1236"/>
        <v>70</v>
      </c>
      <c r="X494" s="46"/>
      <c r="Y494" s="219"/>
      <c r="Z494" s="192" t="str">
        <f>IF(VLOOKUP(B494,'Pivot Table'!$B$5:$G$2000,5,FALSE)=1,"Yes","No")</f>
        <v>No</v>
      </c>
      <c r="AA494" s="192" t="str">
        <f>IF(VLOOKUP(B494,'Pivot Table'!$B$5:$G$2000,4,FALSE)=1,"Yes","No")</f>
        <v>No</v>
      </c>
      <c r="AB494" s="190" t="str">
        <f t="shared" si="1208"/>
        <v xml:space="preserve"> </v>
      </c>
      <c r="AC494" s="190"/>
      <c r="AD494" s="190"/>
      <c r="AE494" s="191"/>
      <c r="AF494" s="190"/>
      <c r="AG494" s="190"/>
      <c r="AH494" s="133" t="str">
        <f t="shared" si="1237"/>
        <v>70</v>
      </c>
      <c r="AI494" s="151" t="str">
        <f t="shared" si="1238"/>
        <v>70</v>
      </c>
      <c r="AJ494" s="456"/>
      <c r="AK494" s="651"/>
      <c r="AL494" s="634">
        <f t="shared" si="1239"/>
        <v>0</v>
      </c>
      <c r="AM494" s="634">
        <f t="shared" si="1240"/>
        <v>1</v>
      </c>
      <c r="AN494" s="635">
        <f t="shared" si="1241"/>
        <v>0</v>
      </c>
      <c r="AO494" s="636">
        <f t="shared" si="1215"/>
        <v>1</v>
      </c>
      <c r="AP494" s="634">
        <f t="shared" si="1242"/>
        <v>0</v>
      </c>
      <c r="AQ494" s="634">
        <f t="shared" si="1243"/>
        <v>0</v>
      </c>
      <c r="AR494" s="634">
        <f t="shared" si="1244"/>
        <v>0</v>
      </c>
      <c r="AS494" s="637">
        <f t="shared" si="1216"/>
        <v>0</v>
      </c>
      <c r="AT494" s="638" t="str">
        <f t="shared" si="1217"/>
        <v xml:space="preserve"> </v>
      </c>
      <c r="AU494" s="634">
        <f t="shared" si="1245"/>
        <v>0</v>
      </c>
      <c r="AV494" s="634">
        <f t="shared" si="1253"/>
        <v>1</v>
      </c>
      <c r="AW494" s="634" t="s">
        <v>1127</v>
      </c>
      <c r="AX494" s="639" t="str">
        <f t="shared" si="1247"/>
        <v>70No</v>
      </c>
      <c r="AY494" s="639" t="str">
        <f t="shared" si="1248"/>
        <v>70Yes</v>
      </c>
      <c r="AZ494" s="639" t="str">
        <f t="shared" si="1249"/>
        <v>70No</v>
      </c>
      <c r="BA494" s="634" t="str">
        <f t="shared" si="1250"/>
        <v>70</v>
      </c>
      <c r="BB494" s="634" t="str">
        <f t="shared" si="1251"/>
        <v>70</v>
      </c>
      <c r="BC494" s="634" t="str">
        <f t="shared" si="1252"/>
        <v>70</v>
      </c>
      <c r="BD494" s="640" t="str">
        <f t="shared" si="1218"/>
        <v xml:space="preserve"> </v>
      </c>
      <c r="BE494" s="640" t="str">
        <f t="shared" si="1219"/>
        <v xml:space="preserve"> </v>
      </c>
      <c r="BF494" s="640" t="str">
        <f t="shared" si="1220"/>
        <v xml:space="preserve"> </v>
      </c>
      <c r="BG494" s="640">
        <f t="shared" si="1221"/>
        <v>42430</v>
      </c>
      <c r="BH494" s="640" t="str">
        <f t="shared" si="1222"/>
        <v xml:space="preserve"> </v>
      </c>
      <c r="BI494" s="677" t="str">
        <f t="shared" si="1223"/>
        <v xml:space="preserve"> </v>
      </c>
      <c r="BJ494" s="640" t="str">
        <f t="shared" si="1224"/>
        <v xml:space="preserve"> </v>
      </c>
      <c r="BK494" s="305" t="str">
        <f t="shared" si="1225"/>
        <v xml:space="preserve"> </v>
      </c>
      <c r="BL494" s="523" t="str">
        <f t="shared" si="1246"/>
        <v xml:space="preserve"> </v>
      </c>
      <c r="BM494" s="640" t="str">
        <f t="shared" si="1226"/>
        <v xml:space="preserve"> </v>
      </c>
      <c r="BN494" s="640" t="str">
        <f t="shared" si="1227"/>
        <v xml:space="preserve"> </v>
      </c>
      <c r="BO494" s="640" t="str">
        <f t="shared" si="1228"/>
        <v xml:space="preserve"> </v>
      </c>
      <c r="BP494" s="640" t="str">
        <f t="shared" si="1229"/>
        <v xml:space="preserve"> </v>
      </c>
      <c r="BQ494" s="640" t="str">
        <f t="shared" si="1230"/>
        <v xml:space="preserve"> </v>
      </c>
      <c r="BR494" s="634">
        <f t="shared" si="1231"/>
        <v>1</v>
      </c>
      <c r="BS494" s="728"/>
      <c r="BT494" s="640" t="str">
        <f t="shared" si="1214"/>
        <v xml:space="preserve"> </v>
      </c>
    </row>
    <row r="495" spans="1:72" s="47" customFormat="1" ht="15" customHeight="1" x14ac:dyDescent="0.3">
      <c r="A495" s="43" t="s">
        <v>448</v>
      </c>
      <c r="B495" s="43" t="s">
        <v>474</v>
      </c>
      <c r="C495" s="194" t="str">
        <f>IF(VLOOKUP(B495,'Pivot Table'!$B$5:$G$2000,3,FALSE)=1,"Yes","No")</f>
        <v>No</v>
      </c>
      <c r="D495" s="193" t="str">
        <f t="shared" si="1209"/>
        <v xml:space="preserve"> </v>
      </c>
      <c r="E495" s="193"/>
      <c r="F495" s="193"/>
      <c r="G495" s="204"/>
      <c r="H495" s="204"/>
      <c r="I495" s="193"/>
      <c r="J495" s="193"/>
      <c r="K495" s="205" t="str">
        <f t="shared" si="1232"/>
        <v>70</v>
      </c>
      <c r="L495" s="205" t="str">
        <f t="shared" si="1233"/>
        <v>70</v>
      </c>
      <c r="M495" s="204"/>
      <c r="N495" s="405"/>
      <c r="O495" s="135" t="str">
        <f>IF(VLOOKUP(B495,'Pivot Table'!$B$5:$G$2000,2,FALSE)=1,"Yes","No")</f>
        <v>Yes</v>
      </c>
      <c r="P495" s="177" t="str">
        <f t="shared" si="1234"/>
        <v>In Progress</v>
      </c>
      <c r="Q495" s="177" t="s">
        <v>713</v>
      </c>
      <c r="R495" s="107">
        <v>42095</v>
      </c>
      <c r="S495" s="46" t="s">
        <v>1127</v>
      </c>
      <c r="T495" s="107">
        <v>42430</v>
      </c>
      <c r="U495" s="177"/>
      <c r="V495" s="135" t="str">
        <f t="shared" si="1235"/>
        <v>70X</v>
      </c>
      <c r="W495" s="150" t="str">
        <f t="shared" si="1236"/>
        <v>70</v>
      </c>
      <c r="X495" s="46"/>
      <c r="Y495" s="219"/>
      <c r="Z495" s="192" t="str">
        <f>IF(VLOOKUP(B495,'Pivot Table'!$B$5:$G$2000,5,FALSE)=1,"Yes","No")</f>
        <v>No</v>
      </c>
      <c r="AA495" s="192" t="str">
        <f>IF(VLOOKUP(B495,'Pivot Table'!$B$5:$G$2000,4,FALSE)=1,"Yes","No")</f>
        <v>No</v>
      </c>
      <c r="AB495" s="190" t="str">
        <f t="shared" si="1208"/>
        <v xml:space="preserve"> </v>
      </c>
      <c r="AC495" s="190"/>
      <c r="AD495" s="190"/>
      <c r="AE495" s="191"/>
      <c r="AF495" s="190"/>
      <c r="AG495" s="190"/>
      <c r="AH495" s="133" t="str">
        <f t="shared" si="1237"/>
        <v>70</v>
      </c>
      <c r="AI495" s="151" t="str">
        <f t="shared" si="1238"/>
        <v>70</v>
      </c>
      <c r="AJ495" s="456"/>
      <c r="AK495" s="651"/>
      <c r="AL495" s="634">
        <f t="shared" si="1239"/>
        <v>0</v>
      </c>
      <c r="AM495" s="634">
        <f t="shared" si="1240"/>
        <v>1</v>
      </c>
      <c r="AN495" s="635">
        <f t="shared" si="1241"/>
        <v>0</v>
      </c>
      <c r="AO495" s="636">
        <f t="shared" si="1215"/>
        <v>1</v>
      </c>
      <c r="AP495" s="634">
        <f t="shared" si="1242"/>
        <v>0</v>
      </c>
      <c r="AQ495" s="634">
        <f t="shared" si="1243"/>
        <v>0</v>
      </c>
      <c r="AR495" s="634">
        <f t="shared" si="1244"/>
        <v>0</v>
      </c>
      <c r="AS495" s="637">
        <f t="shared" si="1216"/>
        <v>0</v>
      </c>
      <c r="AT495" s="638" t="str">
        <f t="shared" si="1217"/>
        <v xml:space="preserve"> </v>
      </c>
      <c r="AU495" s="634">
        <f t="shared" si="1245"/>
        <v>0</v>
      </c>
      <c r="AV495" s="634">
        <f t="shared" si="1253"/>
        <v>1</v>
      </c>
      <c r="AW495" s="634" t="s">
        <v>1127</v>
      </c>
      <c r="AX495" s="639" t="str">
        <f t="shared" si="1247"/>
        <v>70No</v>
      </c>
      <c r="AY495" s="639" t="str">
        <f t="shared" si="1248"/>
        <v>70Yes</v>
      </c>
      <c r="AZ495" s="639" t="str">
        <f t="shared" si="1249"/>
        <v>70No</v>
      </c>
      <c r="BA495" s="634" t="str">
        <f t="shared" si="1250"/>
        <v>70</v>
      </c>
      <c r="BB495" s="634" t="str">
        <f t="shared" si="1251"/>
        <v>70</v>
      </c>
      <c r="BC495" s="634" t="str">
        <f t="shared" si="1252"/>
        <v>70</v>
      </c>
      <c r="BD495" s="640" t="str">
        <f t="shared" si="1218"/>
        <v xml:space="preserve"> </v>
      </c>
      <c r="BE495" s="640" t="str">
        <f t="shared" si="1219"/>
        <v xml:space="preserve"> </v>
      </c>
      <c r="BF495" s="640" t="str">
        <f t="shared" si="1220"/>
        <v xml:space="preserve"> </v>
      </c>
      <c r="BG495" s="640">
        <f t="shared" si="1221"/>
        <v>42430</v>
      </c>
      <c r="BH495" s="640" t="str">
        <f t="shared" si="1222"/>
        <v xml:space="preserve"> </v>
      </c>
      <c r="BI495" s="677" t="str">
        <f t="shared" si="1223"/>
        <v xml:space="preserve"> </v>
      </c>
      <c r="BJ495" s="640" t="str">
        <f t="shared" si="1224"/>
        <v xml:space="preserve"> </v>
      </c>
      <c r="BK495" s="305" t="str">
        <f t="shared" si="1225"/>
        <v xml:space="preserve"> </v>
      </c>
      <c r="BL495" s="523" t="str">
        <f t="shared" si="1246"/>
        <v xml:space="preserve"> </v>
      </c>
      <c r="BM495" s="640" t="str">
        <f t="shared" si="1226"/>
        <v xml:space="preserve"> </v>
      </c>
      <c r="BN495" s="640" t="str">
        <f t="shared" si="1227"/>
        <v xml:space="preserve"> </v>
      </c>
      <c r="BO495" s="640" t="str">
        <f t="shared" si="1228"/>
        <v xml:space="preserve"> </v>
      </c>
      <c r="BP495" s="640" t="str">
        <f t="shared" si="1229"/>
        <v xml:space="preserve"> </v>
      </c>
      <c r="BQ495" s="640" t="str">
        <f t="shared" si="1230"/>
        <v xml:space="preserve"> </v>
      </c>
      <c r="BR495" s="634">
        <f t="shared" si="1231"/>
        <v>1</v>
      </c>
      <c r="BS495" s="728"/>
      <c r="BT495" s="640" t="str">
        <f t="shared" si="1214"/>
        <v xml:space="preserve"> </v>
      </c>
    </row>
    <row r="496" spans="1:72" s="47" customFormat="1" ht="15" customHeight="1" x14ac:dyDescent="0.3">
      <c r="A496" s="43" t="s">
        <v>448</v>
      </c>
      <c r="B496" s="43" t="s">
        <v>475</v>
      </c>
      <c r="C496" s="194" t="str">
        <f>IF(VLOOKUP(B496,'Pivot Table'!$B$5:$G$2000,3,FALSE)=1,"Yes","No")</f>
        <v>No</v>
      </c>
      <c r="D496" s="193" t="str">
        <f t="shared" si="1209"/>
        <v xml:space="preserve"> </v>
      </c>
      <c r="E496" s="193"/>
      <c r="F496" s="193"/>
      <c r="G496" s="204"/>
      <c r="H496" s="204"/>
      <c r="I496" s="193"/>
      <c r="J496" s="193"/>
      <c r="K496" s="205" t="str">
        <f t="shared" si="1232"/>
        <v>70</v>
      </c>
      <c r="L496" s="205" t="str">
        <f t="shared" si="1233"/>
        <v>70</v>
      </c>
      <c r="M496" s="204"/>
      <c r="N496" s="405"/>
      <c r="O496" s="135" t="str">
        <f>IF(VLOOKUP(B496,'Pivot Table'!$B$5:$G$2000,2,FALSE)=1,"Yes","No")</f>
        <v>Yes</v>
      </c>
      <c r="P496" s="177" t="str">
        <f t="shared" si="1234"/>
        <v>In Progress</v>
      </c>
      <c r="Q496" s="177" t="s">
        <v>713</v>
      </c>
      <c r="R496" s="107">
        <v>42095</v>
      </c>
      <c r="S496" s="46" t="s">
        <v>1127</v>
      </c>
      <c r="T496" s="107">
        <v>42430</v>
      </c>
      <c r="U496" s="177"/>
      <c r="V496" s="135" t="str">
        <f t="shared" si="1235"/>
        <v>70X</v>
      </c>
      <c r="W496" s="150" t="str">
        <f t="shared" si="1236"/>
        <v>70</v>
      </c>
      <c r="X496" s="46"/>
      <c r="Y496" s="219"/>
      <c r="Z496" s="192" t="str">
        <f>IF(VLOOKUP(B496,'Pivot Table'!$B$5:$G$2000,5,FALSE)=1,"Yes","No")</f>
        <v>No</v>
      </c>
      <c r="AA496" s="192" t="str">
        <f>IF(VLOOKUP(B496,'Pivot Table'!$B$5:$G$2000,4,FALSE)=1,"Yes","No")</f>
        <v>No</v>
      </c>
      <c r="AB496" s="190" t="str">
        <f t="shared" si="1208"/>
        <v xml:space="preserve"> </v>
      </c>
      <c r="AC496" s="190"/>
      <c r="AD496" s="190"/>
      <c r="AE496" s="191"/>
      <c r="AF496" s="190"/>
      <c r="AG496" s="190"/>
      <c r="AH496" s="133" t="str">
        <f t="shared" si="1237"/>
        <v>70</v>
      </c>
      <c r="AI496" s="151" t="str">
        <f t="shared" si="1238"/>
        <v>70</v>
      </c>
      <c r="AJ496" s="456"/>
      <c r="AK496" s="651"/>
      <c r="AL496" s="634">
        <f t="shared" si="1239"/>
        <v>0</v>
      </c>
      <c r="AM496" s="634">
        <f t="shared" si="1240"/>
        <v>1</v>
      </c>
      <c r="AN496" s="635">
        <f t="shared" si="1241"/>
        <v>0</v>
      </c>
      <c r="AO496" s="636">
        <f t="shared" si="1215"/>
        <v>1</v>
      </c>
      <c r="AP496" s="634">
        <f t="shared" si="1242"/>
        <v>0</v>
      </c>
      <c r="AQ496" s="634">
        <f t="shared" si="1243"/>
        <v>0</v>
      </c>
      <c r="AR496" s="634">
        <f t="shared" si="1244"/>
        <v>0</v>
      </c>
      <c r="AS496" s="637">
        <f t="shared" si="1216"/>
        <v>0</v>
      </c>
      <c r="AT496" s="638" t="str">
        <f t="shared" si="1217"/>
        <v xml:space="preserve"> </v>
      </c>
      <c r="AU496" s="634">
        <f t="shared" si="1245"/>
        <v>0</v>
      </c>
      <c r="AV496" s="634">
        <f t="shared" si="1253"/>
        <v>1</v>
      </c>
      <c r="AW496" s="634" t="s">
        <v>1127</v>
      </c>
      <c r="AX496" s="639" t="str">
        <f t="shared" si="1247"/>
        <v>70No</v>
      </c>
      <c r="AY496" s="639" t="str">
        <f t="shared" si="1248"/>
        <v>70Yes</v>
      </c>
      <c r="AZ496" s="639" t="str">
        <f t="shared" si="1249"/>
        <v>70No</v>
      </c>
      <c r="BA496" s="634" t="str">
        <f t="shared" si="1250"/>
        <v>70</v>
      </c>
      <c r="BB496" s="634" t="str">
        <f t="shared" si="1251"/>
        <v>70</v>
      </c>
      <c r="BC496" s="634" t="str">
        <f t="shared" si="1252"/>
        <v>70</v>
      </c>
      <c r="BD496" s="640" t="str">
        <f t="shared" si="1218"/>
        <v xml:space="preserve"> </v>
      </c>
      <c r="BE496" s="640" t="str">
        <f t="shared" si="1219"/>
        <v xml:space="preserve"> </v>
      </c>
      <c r="BF496" s="640" t="str">
        <f t="shared" si="1220"/>
        <v xml:space="preserve"> </v>
      </c>
      <c r="BG496" s="640">
        <f t="shared" si="1221"/>
        <v>42430</v>
      </c>
      <c r="BH496" s="640" t="str">
        <f t="shared" si="1222"/>
        <v xml:space="preserve"> </v>
      </c>
      <c r="BI496" s="677" t="str">
        <f t="shared" si="1223"/>
        <v xml:space="preserve"> </v>
      </c>
      <c r="BJ496" s="640" t="str">
        <f t="shared" si="1224"/>
        <v xml:space="preserve"> </v>
      </c>
      <c r="BK496" s="305" t="str">
        <f t="shared" si="1225"/>
        <v xml:space="preserve"> </v>
      </c>
      <c r="BL496" s="523" t="str">
        <f t="shared" si="1246"/>
        <v xml:space="preserve"> </v>
      </c>
      <c r="BM496" s="640" t="str">
        <f t="shared" si="1226"/>
        <v xml:space="preserve"> </v>
      </c>
      <c r="BN496" s="640" t="str">
        <f t="shared" si="1227"/>
        <v xml:space="preserve"> </v>
      </c>
      <c r="BO496" s="640" t="str">
        <f t="shared" si="1228"/>
        <v xml:space="preserve"> </v>
      </c>
      <c r="BP496" s="640" t="str">
        <f t="shared" si="1229"/>
        <v xml:space="preserve"> </v>
      </c>
      <c r="BQ496" s="640" t="str">
        <f t="shared" si="1230"/>
        <v xml:space="preserve"> </v>
      </c>
      <c r="BR496" s="634">
        <f t="shared" si="1231"/>
        <v>1</v>
      </c>
      <c r="BS496" s="728"/>
      <c r="BT496" s="640" t="str">
        <f t="shared" si="1214"/>
        <v xml:space="preserve"> </v>
      </c>
    </row>
    <row r="497" spans="1:72" s="47" customFormat="1" ht="15" customHeight="1" x14ac:dyDescent="0.3">
      <c r="A497" s="43" t="s">
        <v>448</v>
      </c>
      <c r="B497" s="43" t="s">
        <v>476</v>
      </c>
      <c r="C497" s="194" t="str">
        <f>IF(VLOOKUP(B497,'Pivot Table'!$B$5:$G$2000,3,FALSE)=1,"Yes","No")</f>
        <v>No</v>
      </c>
      <c r="D497" s="193" t="str">
        <f t="shared" si="1209"/>
        <v xml:space="preserve"> </v>
      </c>
      <c r="E497" s="193"/>
      <c r="F497" s="193"/>
      <c r="G497" s="204"/>
      <c r="H497" s="204"/>
      <c r="I497" s="193"/>
      <c r="J497" s="193"/>
      <c r="K497" s="205" t="str">
        <f t="shared" si="1232"/>
        <v>70</v>
      </c>
      <c r="L497" s="205" t="str">
        <f t="shared" si="1233"/>
        <v>70</v>
      </c>
      <c r="M497" s="204"/>
      <c r="N497" s="405"/>
      <c r="O497" s="135" t="str">
        <f>IF(VLOOKUP(B497,'Pivot Table'!$B$5:$G$2000,2,FALSE)=1,"Yes","No")</f>
        <v>Yes</v>
      </c>
      <c r="P497" s="177" t="str">
        <f t="shared" si="1234"/>
        <v>In Progress</v>
      </c>
      <c r="Q497" s="177" t="s">
        <v>713</v>
      </c>
      <c r="R497" s="107">
        <v>42095</v>
      </c>
      <c r="S497" s="46" t="s">
        <v>1127</v>
      </c>
      <c r="T497" s="107">
        <v>42430</v>
      </c>
      <c r="U497" s="177"/>
      <c r="V497" s="135" t="str">
        <f t="shared" si="1235"/>
        <v>70X</v>
      </c>
      <c r="W497" s="150" t="str">
        <f t="shared" si="1236"/>
        <v>70</v>
      </c>
      <c r="X497" s="46"/>
      <c r="Y497" s="219"/>
      <c r="Z497" s="192" t="str">
        <f>IF(VLOOKUP(B497,'Pivot Table'!$B$5:$G$2000,5,FALSE)=1,"Yes","No")</f>
        <v>No</v>
      </c>
      <c r="AA497" s="192" t="str">
        <f>IF(VLOOKUP(B497,'Pivot Table'!$B$5:$G$2000,4,FALSE)=1,"Yes","No")</f>
        <v>No</v>
      </c>
      <c r="AB497" s="190" t="str">
        <f t="shared" si="1208"/>
        <v xml:space="preserve"> </v>
      </c>
      <c r="AC497" s="190"/>
      <c r="AD497" s="190"/>
      <c r="AE497" s="191"/>
      <c r="AF497" s="190"/>
      <c r="AG497" s="190"/>
      <c r="AH497" s="133" t="str">
        <f t="shared" si="1237"/>
        <v>70</v>
      </c>
      <c r="AI497" s="151" t="str">
        <f t="shared" si="1238"/>
        <v>70</v>
      </c>
      <c r="AJ497" s="456"/>
      <c r="AK497" s="651"/>
      <c r="AL497" s="634">
        <f t="shared" si="1239"/>
        <v>0</v>
      </c>
      <c r="AM497" s="634">
        <f t="shared" si="1240"/>
        <v>1</v>
      </c>
      <c r="AN497" s="635">
        <f t="shared" si="1241"/>
        <v>0</v>
      </c>
      <c r="AO497" s="636">
        <f t="shared" si="1215"/>
        <v>1</v>
      </c>
      <c r="AP497" s="634">
        <f t="shared" si="1242"/>
        <v>0</v>
      </c>
      <c r="AQ497" s="634">
        <f t="shared" si="1243"/>
        <v>0</v>
      </c>
      <c r="AR497" s="634">
        <f t="shared" si="1244"/>
        <v>0</v>
      </c>
      <c r="AS497" s="637">
        <f t="shared" si="1216"/>
        <v>0</v>
      </c>
      <c r="AT497" s="638" t="str">
        <f t="shared" si="1217"/>
        <v xml:space="preserve"> </v>
      </c>
      <c r="AU497" s="634">
        <f t="shared" si="1245"/>
        <v>0</v>
      </c>
      <c r="AV497" s="634">
        <f t="shared" si="1253"/>
        <v>1</v>
      </c>
      <c r="AW497" s="634" t="s">
        <v>1127</v>
      </c>
      <c r="AX497" s="639" t="str">
        <f t="shared" si="1247"/>
        <v>70No</v>
      </c>
      <c r="AY497" s="639" t="str">
        <f t="shared" si="1248"/>
        <v>70Yes</v>
      </c>
      <c r="AZ497" s="639" t="str">
        <f t="shared" si="1249"/>
        <v>70No</v>
      </c>
      <c r="BA497" s="634" t="str">
        <f t="shared" si="1250"/>
        <v>70</v>
      </c>
      <c r="BB497" s="634" t="str">
        <f t="shared" si="1251"/>
        <v>70</v>
      </c>
      <c r="BC497" s="634" t="str">
        <f t="shared" si="1252"/>
        <v>70</v>
      </c>
      <c r="BD497" s="640" t="str">
        <f t="shared" si="1218"/>
        <v xml:space="preserve"> </v>
      </c>
      <c r="BE497" s="640" t="str">
        <f t="shared" si="1219"/>
        <v xml:space="preserve"> </v>
      </c>
      <c r="BF497" s="640" t="str">
        <f t="shared" si="1220"/>
        <v xml:space="preserve"> </v>
      </c>
      <c r="BG497" s="640">
        <f t="shared" si="1221"/>
        <v>42430</v>
      </c>
      <c r="BH497" s="640" t="str">
        <f t="shared" si="1222"/>
        <v xml:space="preserve"> </v>
      </c>
      <c r="BI497" s="677" t="str">
        <f t="shared" si="1223"/>
        <v xml:space="preserve"> </v>
      </c>
      <c r="BJ497" s="640" t="str">
        <f t="shared" si="1224"/>
        <v xml:space="preserve"> </v>
      </c>
      <c r="BK497" s="305" t="str">
        <f t="shared" si="1225"/>
        <v xml:space="preserve"> </v>
      </c>
      <c r="BL497" s="523" t="str">
        <f t="shared" si="1246"/>
        <v xml:space="preserve"> </v>
      </c>
      <c r="BM497" s="640" t="str">
        <f t="shared" si="1226"/>
        <v xml:space="preserve"> </v>
      </c>
      <c r="BN497" s="640" t="str">
        <f t="shared" si="1227"/>
        <v xml:space="preserve"> </v>
      </c>
      <c r="BO497" s="640" t="str">
        <f t="shared" si="1228"/>
        <v xml:space="preserve"> </v>
      </c>
      <c r="BP497" s="640" t="str">
        <f t="shared" si="1229"/>
        <v xml:space="preserve"> </v>
      </c>
      <c r="BQ497" s="640" t="str">
        <f t="shared" si="1230"/>
        <v xml:space="preserve"> </v>
      </c>
      <c r="BR497" s="634">
        <f t="shared" si="1231"/>
        <v>1</v>
      </c>
      <c r="BS497" s="728"/>
      <c r="BT497" s="640" t="str">
        <f t="shared" si="1214"/>
        <v xml:space="preserve"> </v>
      </c>
    </row>
    <row r="498" spans="1:72" s="47" customFormat="1" ht="15" customHeight="1" x14ac:dyDescent="0.3">
      <c r="A498" s="43" t="s">
        <v>448</v>
      </c>
      <c r="B498" s="43" t="s">
        <v>477</v>
      </c>
      <c r="C498" s="194" t="str">
        <f>IF(VLOOKUP(B498,'Pivot Table'!$B$5:$G$2000,3,FALSE)=1,"Yes","No")</f>
        <v>No</v>
      </c>
      <c r="D498" s="193" t="str">
        <f t="shared" si="1209"/>
        <v xml:space="preserve"> </v>
      </c>
      <c r="E498" s="193"/>
      <c r="F498" s="193"/>
      <c r="G498" s="204"/>
      <c r="H498" s="204"/>
      <c r="I498" s="193"/>
      <c r="J498" s="193"/>
      <c r="K498" s="205" t="str">
        <f t="shared" si="1232"/>
        <v>70</v>
      </c>
      <c r="L498" s="205" t="str">
        <f t="shared" si="1233"/>
        <v>70</v>
      </c>
      <c r="M498" s="204"/>
      <c r="N498" s="405"/>
      <c r="O498" s="135" t="str">
        <f>IF(VLOOKUP(B498,'Pivot Table'!$B$5:$G$2000,2,FALSE)=1,"Yes","No")</f>
        <v>Yes</v>
      </c>
      <c r="P498" s="177" t="str">
        <f t="shared" si="1234"/>
        <v>In Progress</v>
      </c>
      <c r="Q498" s="177" t="s">
        <v>713</v>
      </c>
      <c r="R498" s="107">
        <v>42095</v>
      </c>
      <c r="S498" s="46" t="s">
        <v>1127</v>
      </c>
      <c r="T498" s="107">
        <v>42430</v>
      </c>
      <c r="U498" s="177"/>
      <c r="V498" s="135" t="str">
        <f t="shared" si="1235"/>
        <v>70X</v>
      </c>
      <c r="W498" s="150" t="str">
        <f t="shared" si="1236"/>
        <v>70</v>
      </c>
      <c r="X498" s="46"/>
      <c r="Y498" s="219"/>
      <c r="Z498" s="192" t="str">
        <f>IF(VLOOKUP(B498,'Pivot Table'!$B$5:$G$2000,5,FALSE)=1,"Yes","No")</f>
        <v>No</v>
      </c>
      <c r="AA498" s="192" t="str">
        <f>IF(VLOOKUP(B498,'Pivot Table'!$B$5:$G$2000,4,FALSE)=1,"Yes","No")</f>
        <v>No</v>
      </c>
      <c r="AB498" s="190" t="str">
        <f t="shared" si="1208"/>
        <v xml:space="preserve"> </v>
      </c>
      <c r="AC498" s="190"/>
      <c r="AD498" s="190"/>
      <c r="AE498" s="191"/>
      <c r="AF498" s="190"/>
      <c r="AG498" s="190"/>
      <c r="AH498" s="133" t="str">
        <f t="shared" si="1237"/>
        <v>70</v>
      </c>
      <c r="AI498" s="151" t="str">
        <f t="shared" si="1238"/>
        <v>70</v>
      </c>
      <c r="AJ498" s="456"/>
      <c r="AK498" s="651"/>
      <c r="AL498" s="634">
        <f t="shared" si="1239"/>
        <v>0</v>
      </c>
      <c r="AM498" s="634">
        <f t="shared" si="1240"/>
        <v>1</v>
      </c>
      <c r="AN498" s="635">
        <f t="shared" si="1241"/>
        <v>0</v>
      </c>
      <c r="AO498" s="636">
        <f t="shared" si="1215"/>
        <v>1</v>
      </c>
      <c r="AP498" s="634">
        <f t="shared" si="1242"/>
        <v>0</v>
      </c>
      <c r="AQ498" s="634">
        <f t="shared" si="1243"/>
        <v>0</v>
      </c>
      <c r="AR498" s="634">
        <f t="shared" si="1244"/>
        <v>0</v>
      </c>
      <c r="AS498" s="637">
        <f t="shared" si="1216"/>
        <v>0</v>
      </c>
      <c r="AT498" s="638" t="str">
        <f t="shared" si="1217"/>
        <v xml:space="preserve"> </v>
      </c>
      <c r="AU498" s="634">
        <f t="shared" si="1245"/>
        <v>0</v>
      </c>
      <c r="AV498" s="634">
        <f t="shared" si="1253"/>
        <v>1</v>
      </c>
      <c r="AW498" s="634" t="s">
        <v>1127</v>
      </c>
      <c r="AX498" s="639" t="str">
        <f t="shared" si="1247"/>
        <v>70No</v>
      </c>
      <c r="AY498" s="639" t="str">
        <f t="shared" si="1248"/>
        <v>70Yes</v>
      </c>
      <c r="AZ498" s="639" t="str">
        <f t="shared" si="1249"/>
        <v>70No</v>
      </c>
      <c r="BA498" s="634" t="str">
        <f t="shared" si="1250"/>
        <v>70</v>
      </c>
      <c r="BB498" s="634" t="str">
        <f t="shared" si="1251"/>
        <v>70</v>
      </c>
      <c r="BC498" s="634" t="str">
        <f t="shared" si="1252"/>
        <v>70</v>
      </c>
      <c r="BD498" s="640" t="str">
        <f t="shared" si="1218"/>
        <v xml:space="preserve"> </v>
      </c>
      <c r="BE498" s="640" t="str">
        <f t="shared" si="1219"/>
        <v xml:space="preserve"> </v>
      </c>
      <c r="BF498" s="640" t="str">
        <f t="shared" si="1220"/>
        <v xml:space="preserve"> </v>
      </c>
      <c r="BG498" s="640">
        <f t="shared" si="1221"/>
        <v>42430</v>
      </c>
      <c r="BH498" s="640" t="str">
        <f t="shared" si="1222"/>
        <v xml:space="preserve"> </v>
      </c>
      <c r="BI498" s="677" t="str">
        <f t="shared" si="1223"/>
        <v xml:space="preserve"> </v>
      </c>
      <c r="BJ498" s="640" t="str">
        <f t="shared" si="1224"/>
        <v xml:space="preserve"> </v>
      </c>
      <c r="BK498" s="305" t="str">
        <f t="shared" si="1225"/>
        <v xml:space="preserve"> </v>
      </c>
      <c r="BL498" s="523" t="str">
        <f t="shared" si="1246"/>
        <v xml:space="preserve"> </v>
      </c>
      <c r="BM498" s="640" t="str">
        <f t="shared" si="1226"/>
        <v xml:space="preserve"> </v>
      </c>
      <c r="BN498" s="640" t="str">
        <f t="shared" si="1227"/>
        <v xml:space="preserve"> </v>
      </c>
      <c r="BO498" s="640" t="str">
        <f t="shared" si="1228"/>
        <v xml:space="preserve"> </v>
      </c>
      <c r="BP498" s="640" t="str">
        <f t="shared" si="1229"/>
        <v xml:space="preserve"> </v>
      </c>
      <c r="BQ498" s="640" t="str">
        <f t="shared" si="1230"/>
        <v xml:space="preserve"> </v>
      </c>
      <c r="BR498" s="634">
        <f t="shared" si="1231"/>
        <v>1</v>
      </c>
      <c r="BS498" s="728"/>
      <c r="BT498" s="640" t="str">
        <f t="shared" si="1214"/>
        <v xml:space="preserve"> </v>
      </c>
    </row>
    <row r="499" spans="1:72" s="47" customFormat="1" ht="15" customHeight="1" x14ac:dyDescent="0.3">
      <c r="A499" s="43" t="s">
        <v>448</v>
      </c>
      <c r="B499" s="43" t="s">
        <v>478</v>
      </c>
      <c r="C499" s="194" t="str">
        <f>IF(VLOOKUP(B499,'Pivot Table'!$B$5:$G$2000,3,FALSE)=1,"Yes","No")</f>
        <v>No</v>
      </c>
      <c r="D499" s="193" t="str">
        <f t="shared" si="1209"/>
        <v xml:space="preserve"> </v>
      </c>
      <c r="E499" s="193"/>
      <c r="F499" s="193"/>
      <c r="G499" s="204"/>
      <c r="H499" s="204"/>
      <c r="I499" s="193"/>
      <c r="J499" s="193"/>
      <c r="K499" s="205" t="str">
        <f t="shared" si="1232"/>
        <v>70</v>
      </c>
      <c r="L499" s="205" t="str">
        <f t="shared" si="1233"/>
        <v>70</v>
      </c>
      <c r="M499" s="204"/>
      <c r="N499" s="405"/>
      <c r="O499" s="135" t="str">
        <f>IF(VLOOKUP(B499,'Pivot Table'!$B$5:$G$2000,2,FALSE)=1,"Yes","No")</f>
        <v>Yes</v>
      </c>
      <c r="P499" s="177" t="str">
        <f t="shared" si="1234"/>
        <v>In Progress</v>
      </c>
      <c r="Q499" s="177" t="s">
        <v>713</v>
      </c>
      <c r="R499" s="107">
        <v>42095</v>
      </c>
      <c r="S499" s="46" t="s">
        <v>1127</v>
      </c>
      <c r="T499" s="107">
        <v>42430</v>
      </c>
      <c r="U499" s="177"/>
      <c r="V499" s="135" t="str">
        <f t="shared" si="1235"/>
        <v>70X</v>
      </c>
      <c r="W499" s="150" t="str">
        <f t="shared" si="1236"/>
        <v>70</v>
      </c>
      <c r="X499" s="46"/>
      <c r="Y499" s="219"/>
      <c r="Z499" s="192" t="str">
        <f>IF(VLOOKUP(B499,'Pivot Table'!$B$5:$G$2000,5,FALSE)=1,"Yes","No")</f>
        <v>No</v>
      </c>
      <c r="AA499" s="192" t="str">
        <f>IF(VLOOKUP(B499,'Pivot Table'!$B$5:$G$2000,4,FALSE)=1,"Yes","No")</f>
        <v>No</v>
      </c>
      <c r="AB499" s="190" t="str">
        <f t="shared" si="1208"/>
        <v xml:space="preserve"> </v>
      </c>
      <c r="AC499" s="190"/>
      <c r="AD499" s="190"/>
      <c r="AE499" s="191"/>
      <c r="AF499" s="190"/>
      <c r="AG499" s="190"/>
      <c r="AH499" s="133" t="str">
        <f t="shared" si="1237"/>
        <v>70</v>
      </c>
      <c r="AI499" s="151" t="str">
        <f t="shared" si="1238"/>
        <v>70</v>
      </c>
      <c r="AJ499" s="456"/>
      <c r="AK499" s="651"/>
      <c r="AL499" s="634">
        <f t="shared" si="1239"/>
        <v>0</v>
      </c>
      <c r="AM499" s="634">
        <f t="shared" si="1240"/>
        <v>1</v>
      </c>
      <c r="AN499" s="635">
        <f t="shared" si="1241"/>
        <v>0</v>
      </c>
      <c r="AO499" s="636">
        <f t="shared" si="1215"/>
        <v>1</v>
      </c>
      <c r="AP499" s="634">
        <f t="shared" si="1242"/>
        <v>0</v>
      </c>
      <c r="AQ499" s="634">
        <f t="shared" si="1243"/>
        <v>0</v>
      </c>
      <c r="AR499" s="634">
        <f t="shared" si="1244"/>
        <v>0</v>
      </c>
      <c r="AS499" s="637">
        <f t="shared" si="1216"/>
        <v>0</v>
      </c>
      <c r="AT499" s="638" t="str">
        <f t="shared" si="1217"/>
        <v xml:space="preserve"> </v>
      </c>
      <c r="AU499" s="634">
        <f t="shared" si="1245"/>
        <v>0</v>
      </c>
      <c r="AV499" s="634">
        <f t="shared" si="1253"/>
        <v>1</v>
      </c>
      <c r="AW499" s="634" t="s">
        <v>1127</v>
      </c>
      <c r="AX499" s="639" t="str">
        <f t="shared" si="1247"/>
        <v>70No</v>
      </c>
      <c r="AY499" s="639" t="str">
        <f t="shared" si="1248"/>
        <v>70Yes</v>
      </c>
      <c r="AZ499" s="639" t="str">
        <f t="shared" si="1249"/>
        <v>70No</v>
      </c>
      <c r="BA499" s="634" t="str">
        <f t="shared" si="1250"/>
        <v>70</v>
      </c>
      <c r="BB499" s="634" t="str">
        <f t="shared" si="1251"/>
        <v>70</v>
      </c>
      <c r="BC499" s="634" t="str">
        <f t="shared" si="1252"/>
        <v>70</v>
      </c>
      <c r="BD499" s="640" t="str">
        <f t="shared" si="1218"/>
        <v xml:space="preserve"> </v>
      </c>
      <c r="BE499" s="640" t="str">
        <f t="shared" si="1219"/>
        <v xml:space="preserve"> </v>
      </c>
      <c r="BF499" s="640" t="str">
        <f t="shared" si="1220"/>
        <v xml:space="preserve"> </v>
      </c>
      <c r="BG499" s="640">
        <f t="shared" si="1221"/>
        <v>42430</v>
      </c>
      <c r="BH499" s="640" t="str">
        <f t="shared" si="1222"/>
        <v xml:space="preserve"> </v>
      </c>
      <c r="BI499" s="677" t="str">
        <f t="shared" si="1223"/>
        <v xml:space="preserve"> </v>
      </c>
      <c r="BJ499" s="640" t="str">
        <f t="shared" si="1224"/>
        <v xml:space="preserve"> </v>
      </c>
      <c r="BK499" s="305" t="str">
        <f t="shared" si="1225"/>
        <v xml:space="preserve"> </v>
      </c>
      <c r="BL499" s="523" t="str">
        <f t="shared" si="1246"/>
        <v xml:space="preserve"> </v>
      </c>
      <c r="BM499" s="640" t="str">
        <f t="shared" si="1226"/>
        <v xml:space="preserve"> </v>
      </c>
      <c r="BN499" s="640" t="str">
        <f t="shared" si="1227"/>
        <v xml:space="preserve"> </v>
      </c>
      <c r="BO499" s="640" t="str">
        <f t="shared" si="1228"/>
        <v xml:space="preserve"> </v>
      </c>
      <c r="BP499" s="640" t="str">
        <f t="shared" si="1229"/>
        <v xml:space="preserve"> </v>
      </c>
      <c r="BQ499" s="640" t="str">
        <f t="shared" si="1230"/>
        <v xml:space="preserve"> </v>
      </c>
      <c r="BR499" s="634">
        <f t="shared" si="1231"/>
        <v>1</v>
      </c>
      <c r="BS499" s="728"/>
      <c r="BT499" s="640" t="str">
        <f t="shared" si="1214"/>
        <v xml:space="preserve"> </v>
      </c>
    </row>
    <row r="500" spans="1:72" s="47" customFormat="1" ht="15" customHeight="1" x14ac:dyDescent="0.3">
      <c r="A500" s="43" t="s">
        <v>448</v>
      </c>
      <c r="B500" s="43" t="s">
        <v>479</v>
      </c>
      <c r="C500" s="194" t="str">
        <f>IF(VLOOKUP(B500,'Pivot Table'!$B$5:$G$2000,3,FALSE)=1,"Yes","No")</f>
        <v>No</v>
      </c>
      <c r="D500" s="193" t="str">
        <f t="shared" si="1209"/>
        <v xml:space="preserve"> </v>
      </c>
      <c r="E500" s="193"/>
      <c r="F500" s="193"/>
      <c r="G500" s="204"/>
      <c r="H500" s="204"/>
      <c r="I500" s="193"/>
      <c r="J500" s="193"/>
      <c r="K500" s="205" t="str">
        <f t="shared" si="1232"/>
        <v>70</v>
      </c>
      <c r="L500" s="205" t="str">
        <f t="shared" si="1233"/>
        <v>70</v>
      </c>
      <c r="M500" s="204"/>
      <c r="N500" s="405"/>
      <c r="O500" s="135" t="str">
        <f>IF(VLOOKUP(B500,'Pivot Table'!$B$5:$G$2000,2,FALSE)=1,"Yes","No")</f>
        <v>Yes</v>
      </c>
      <c r="P500" s="177" t="str">
        <f t="shared" si="1234"/>
        <v>In Progress</v>
      </c>
      <c r="Q500" s="177" t="s">
        <v>713</v>
      </c>
      <c r="R500" s="107">
        <v>42095</v>
      </c>
      <c r="S500" s="46" t="s">
        <v>1127</v>
      </c>
      <c r="T500" s="107">
        <v>42430</v>
      </c>
      <c r="U500" s="177"/>
      <c r="V500" s="135" t="str">
        <f t="shared" si="1235"/>
        <v>70X</v>
      </c>
      <c r="W500" s="150" t="str">
        <f t="shared" si="1236"/>
        <v>70</v>
      </c>
      <c r="X500" s="46"/>
      <c r="Y500" s="219"/>
      <c r="Z500" s="192" t="str">
        <f>IF(VLOOKUP(B500,'Pivot Table'!$B$5:$G$2000,5,FALSE)=1,"Yes","No")</f>
        <v>No</v>
      </c>
      <c r="AA500" s="192" t="str">
        <f>IF(VLOOKUP(B500,'Pivot Table'!$B$5:$G$2000,4,FALSE)=1,"Yes","No")</f>
        <v>No</v>
      </c>
      <c r="AB500" s="190" t="str">
        <f t="shared" ref="AB500:AB566" si="1254">IF(AC500="X","In Progress",IF(AG500="x","Yes"," "))</f>
        <v xml:space="preserve"> </v>
      </c>
      <c r="AC500" s="190"/>
      <c r="AD500" s="190"/>
      <c r="AE500" s="191"/>
      <c r="AF500" s="190"/>
      <c r="AG500" s="190"/>
      <c r="AH500" s="133" t="str">
        <f t="shared" si="1237"/>
        <v>70</v>
      </c>
      <c r="AI500" s="151" t="str">
        <f t="shared" si="1238"/>
        <v>70</v>
      </c>
      <c r="AJ500" s="456"/>
      <c r="AK500" s="651"/>
      <c r="AL500" s="634">
        <f t="shared" si="1239"/>
        <v>0</v>
      </c>
      <c r="AM500" s="634">
        <f t="shared" si="1240"/>
        <v>1</v>
      </c>
      <c r="AN500" s="635">
        <f t="shared" si="1241"/>
        <v>0</v>
      </c>
      <c r="AO500" s="636">
        <f t="shared" si="1215"/>
        <v>1</v>
      </c>
      <c r="AP500" s="634">
        <f t="shared" si="1242"/>
        <v>0</v>
      </c>
      <c r="AQ500" s="634">
        <f t="shared" si="1243"/>
        <v>0</v>
      </c>
      <c r="AR500" s="634">
        <f t="shared" si="1244"/>
        <v>0</v>
      </c>
      <c r="AS500" s="637">
        <f t="shared" si="1216"/>
        <v>0</v>
      </c>
      <c r="AT500" s="638" t="str">
        <f t="shared" si="1217"/>
        <v xml:space="preserve"> </v>
      </c>
      <c r="AU500" s="634">
        <f t="shared" si="1245"/>
        <v>0</v>
      </c>
      <c r="AV500" s="634">
        <f t="shared" si="1253"/>
        <v>1</v>
      </c>
      <c r="AW500" s="634" t="s">
        <v>1127</v>
      </c>
      <c r="AX500" s="639" t="str">
        <f t="shared" si="1247"/>
        <v>70No</v>
      </c>
      <c r="AY500" s="639" t="str">
        <f t="shared" si="1248"/>
        <v>70Yes</v>
      </c>
      <c r="AZ500" s="639" t="str">
        <f t="shared" si="1249"/>
        <v>70No</v>
      </c>
      <c r="BA500" s="634" t="str">
        <f t="shared" si="1250"/>
        <v>70</v>
      </c>
      <c r="BB500" s="634" t="str">
        <f t="shared" si="1251"/>
        <v>70</v>
      </c>
      <c r="BC500" s="634" t="str">
        <f t="shared" si="1252"/>
        <v>70</v>
      </c>
      <c r="BD500" s="640" t="str">
        <f t="shared" si="1218"/>
        <v xml:space="preserve"> </v>
      </c>
      <c r="BE500" s="640" t="str">
        <f t="shared" si="1219"/>
        <v xml:space="preserve"> </v>
      </c>
      <c r="BF500" s="640" t="str">
        <f t="shared" si="1220"/>
        <v xml:space="preserve"> </v>
      </c>
      <c r="BG500" s="640">
        <f t="shared" si="1221"/>
        <v>42430</v>
      </c>
      <c r="BH500" s="640" t="str">
        <f t="shared" si="1222"/>
        <v xml:space="preserve"> </v>
      </c>
      <c r="BI500" s="677" t="str">
        <f t="shared" si="1223"/>
        <v xml:space="preserve"> </v>
      </c>
      <c r="BJ500" s="640" t="str">
        <f t="shared" si="1224"/>
        <v xml:space="preserve"> </v>
      </c>
      <c r="BK500" s="305" t="str">
        <f t="shared" si="1225"/>
        <v xml:space="preserve"> </v>
      </c>
      <c r="BL500" s="523" t="str">
        <f t="shared" si="1246"/>
        <v xml:space="preserve"> </v>
      </c>
      <c r="BM500" s="640" t="str">
        <f t="shared" si="1226"/>
        <v xml:space="preserve"> </v>
      </c>
      <c r="BN500" s="640" t="str">
        <f t="shared" si="1227"/>
        <v xml:space="preserve"> </v>
      </c>
      <c r="BO500" s="640" t="str">
        <f t="shared" si="1228"/>
        <v xml:space="preserve"> </v>
      </c>
      <c r="BP500" s="640" t="str">
        <f t="shared" si="1229"/>
        <v xml:space="preserve"> </v>
      </c>
      <c r="BQ500" s="640" t="str">
        <f t="shared" si="1230"/>
        <v xml:space="preserve"> </v>
      </c>
      <c r="BR500" s="634">
        <f t="shared" si="1231"/>
        <v>1</v>
      </c>
      <c r="BS500" s="728"/>
      <c r="BT500" s="640" t="str">
        <f t="shared" si="1214"/>
        <v xml:space="preserve"> </v>
      </c>
    </row>
    <row r="501" spans="1:72" s="47" customFormat="1" ht="15" customHeight="1" x14ac:dyDescent="0.3">
      <c r="A501" s="43" t="s">
        <v>448</v>
      </c>
      <c r="B501" s="43" t="s">
        <v>480</v>
      </c>
      <c r="C501" s="194" t="str">
        <f>IF(VLOOKUP(B501,'Pivot Table'!$B$5:$G$2000,3,FALSE)=1,"Yes","No")</f>
        <v>No</v>
      </c>
      <c r="D501" s="193" t="str">
        <f t="shared" si="1209"/>
        <v xml:space="preserve"> </v>
      </c>
      <c r="E501" s="193"/>
      <c r="F501" s="193"/>
      <c r="G501" s="204"/>
      <c r="H501" s="204"/>
      <c r="I501" s="193"/>
      <c r="J501" s="193"/>
      <c r="K501" s="205" t="str">
        <f t="shared" si="1232"/>
        <v>70</v>
      </c>
      <c r="L501" s="205" t="str">
        <f t="shared" si="1233"/>
        <v>70</v>
      </c>
      <c r="M501" s="204"/>
      <c r="N501" s="405"/>
      <c r="O501" s="135" t="str">
        <f>IF(VLOOKUP(B501,'Pivot Table'!$B$5:$G$2000,2,FALSE)=1,"Yes","No")</f>
        <v>Yes</v>
      </c>
      <c r="P501" s="177" t="str">
        <f t="shared" si="1234"/>
        <v>In Progress</v>
      </c>
      <c r="Q501" s="177" t="s">
        <v>713</v>
      </c>
      <c r="R501" s="107">
        <v>42095</v>
      </c>
      <c r="S501" s="46" t="s">
        <v>1127</v>
      </c>
      <c r="T501" s="107">
        <v>42430</v>
      </c>
      <c r="U501" s="177"/>
      <c r="V501" s="135" t="str">
        <f t="shared" si="1235"/>
        <v>70X</v>
      </c>
      <c r="W501" s="150" t="str">
        <f t="shared" si="1236"/>
        <v>70</v>
      </c>
      <c r="X501" s="46"/>
      <c r="Y501" s="219"/>
      <c r="Z501" s="192" t="str">
        <f>IF(VLOOKUP(B501,'Pivot Table'!$B$5:$G$2000,5,FALSE)=1,"Yes","No")</f>
        <v>No</v>
      </c>
      <c r="AA501" s="192" t="str">
        <f>IF(VLOOKUP(B501,'Pivot Table'!$B$5:$G$2000,4,FALSE)=1,"Yes","No")</f>
        <v>No</v>
      </c>
      <c r="AB501" s="190" t="str">
        <f t="shared" si="1254"/>
        <v xml:space="preserve"> </v>
      </c>
      <c r="AC501" s="190"/>
      <c r="AD501" s="190"/>
      <c r="AE501" s="191"/>
      <c r="AF501" s="190"/>
      <c r="AG501" s="190"/>
      <c r="AH501" s="133" t="str">
        <f t="shared" si="1237"/>
        <v>70</v>
      </c>
      <c r="AI501" s="151" t="str">
        <f t="shared" si="1238"/>
        <v>70</v>
      </c>
      <c r="AJ501" s="456"/>
      <c r="AK501" s="651"/>
      <c r="AL501" s="634">
        <f t="shared" si="1239"/>
        <v>0</v>
      </c>
      <c r="AM501" s="634">
        <f t="shared" si="1240"/>
        <v>1</v>
      </c>
      <c r="AN501" s="635">
        <f t="shared" si="1241"/>
        <v>0</v>
      </c>
      <c r="AO501" s="636">
        <f t="shared" si="1215"/>
        <v>1</v>
      </c>
      <c r="AP501" s="634">
        <f t="shared" si="1242"/>
        <v>0</v>
      </c>
      <c r="AQ501" s="634">
        <f t="shared" si="1243"/>
        <v>0</v>
      </c>
      <c r="AR501" s="634">
        <f t="shared" si="1244"/>
        <v>0</v>
      </c>
      <c r="AS501" s="637">
        <f t="shared" si="1216"/>
        <v>0</v>
      </c>
      <c r="AT501" s="638" t="str">
        <f t="shared" si="1217"/>
        <v xml:space="preserve"> </v>
      </c>
      <c r="AU501" s="634">
        <f t="shared" si="1245"/>
        <v>0</v>
      </c>
      <c r="AV501" s="634">
        <f t="shared" si="1253"/>
        <v>1</v>
      </c>
      <c r="AW501" s="634" t="s">
        <v>1127</v>
      </c>
      <c r="AX501" s="639" t="str">
        <f t="shared" si="1247"/>
        <v>70No</v>
      </c>
      <c r="AY501" s="639" t="str">
        <f t="shared" si="1248"/>
        <v>70Yes</v>
      </c>
      <c r="AZ501" s="639" t="str">
        <f t="shared" si="1249"/>
        <v>70No</v>
      </c>
      <c r="BA501" s="634" t="str">
        <f t="shared" si="1250"/>
        <v>70</v>
      </c>
      <c r="BB501" s="634" t="str">
        <f t="shared" si="1251"/>
        <v>70</v>
      </c>
      <c r="BC501" s="634" t="str">
        <f t="shared" si="1252"/>
        <v>70</v>
      </c>
      <c r="BD501" s="640" t="str">
        <f t="shared" si="1218"/>
        <v xml:space="preserve"> </v>
      </c>
      <c r="BE501" s="640" t="str">
        <f t="shared" si="1219"/>
        <v xml:space="preserve"> </v>
      </c>
      <c r="BF501" s="640" t="str">
        <f t="shared" si="1220"/>
        <v xml:space="preserve"> </v>
      </c>
      <c r="BG501" s="640">
        <f t="shared" si="1221"/>
        <v>42430</v>
      </c>
      <c r="BH501" s="640" t="str">
        <f t="shared" si="1222"/>
        <v xml:space="preserve"> </v>
      </c>
      <c r="BI501" s="677" t="str">
        <f t="shared" si="1223"/>
        <v xml:space="preserve"> </v>
      </c>
      <c r="BJ501" s="640" t="str">
        <f t="shared" si="1224"/>
        <v xml:space="preserve"> </v>
      </c>
      <c r="BK501" s="305" t="str">
        <f t="shared" si="1225"/>
        <v xml:space="preserve"> </v>
      </c>
      <c r="BL501" s="523" t="str">
        <f t="shared" si="1246"/>
        <v xml:space="preserve"> </v>
      </c>
      <c r="BM501" s="640" t="str">
        <f t="shared" si="1226"/>
        <v xml:space="preserve"> </v>
      </c>
      <c r="BN501" s="640" t="str">
        <f t="shared" si="1227"/>
        <v xml:space="preserve"> </v>
      </c>
      <c r="BO501" s="640" t="str">
        <f t="shared" si="1228"/>
        <v xml:space="preserve"> </v>
      </c>
      <c r="BP501" s="640" t="str">
        <f t="shared" si="1229"/>
        <v xml:space="preserve"> </v>
      </c>
      <c r="BQ501" s="640" t="str">
        <f t="shared" si="1230"/>
        <v xml:space="preserve"> </v>
      </c>
      <c r="BR501" s="634">
        <f t="shared" si="1231"/>
        <v>1</v>
      </c>
      <c r="BS501" s="728"/>
      <c r="BT501" s="640" t="str">
        <f t="shared" si="1214"/>
        <v xml:space="preserve"> </v>
      </c>
    </row>
    <row r="502" spans="1:72" s="47" customFormat="1" ht="15" customHeight="1" x14ac:dyDescent="0.3">
      <c r="A502" s="43" t="s">
        <v>448</v>
      </c>
      <c r="B502" s="43" t="s">
        <v>481</v>
      </c>
      <c r="C502" s="194" t="str">
        <f>IF(VLOOKUP(B502,'Pivot Table'!$B$5:$G$2000,3,FALSE)=1,"Yes","No")</f>
        <v>No</v>
      </c>
      <c r="D502" s="193" t="str">
        <f t="shared" si="1209"/>
        <v xml:space="preserve"> </v>
      </c>
      <c r="E502" s="193"/>
      <c r="F502" s="193"/>
      <c r="G502" s="204"/>
      <c r="H502" s="204"/>
      <c r="I502" s="193"/>
      <c r="J502" s="193"/>
      <c r="K502" s="205" t="str">
        <f t="shared" si="1232"/>
        <v>70</v>
      </c>
      <c r="L502" s="205" t="str">
        <f t="shared" si="1233"/>
        <v>70</v>
      </c>
      <c r="M502" s="204"/>
      <c r="N502" s="405"/>
      <c r="O502" s="135" t="str">
        <f>IF(VLOOKUP(B502,'Pivot Table'!$B$5:$G$2000,2,FALSE)=1,"Yes","No")</f>
        <v>Yes</v>
      </c>
      <c r="P502" s="177" t="str">
        <f t="shared" si="1234"/>
        <v>In Progress</v>
      </c>
      <c r="Q502" s="177" t="s">
        <v>713</v>
      </c>
      <c r="R502" s="107">
        <v>42095</v>
      </c>
      <c r="S502" s="46" t="s">
        <v>1127</v>
      </c>
      <c r="T502" s="107">
        <v>42430</v>
      </c>
      <c r="U502" s="177"/>
      <c r="V502" s="135" t="str">
        <f t="shared" si="1235"/>
        <v>70X</v>
      </c>
      <c r="W502" s="150" t="str">
        <f t="shared" si="1236"/>
        <v>70</v>
      </c>
      <c r="X502" s="46"/>
      <c r="Y502" s="219"/>
      <c r="Z502" s="192" t="str">
        <f>IF(VLOOKUP(B502,'Pivot Table'!$B$5:$G$2000,5,FALSE)=1,"Yes","No")</f>
        <v>No</v>
      </c>
      <c r="AA502" s="192" t="str">
        <f>IF(VLOOKUP(B502,'Pivot Table'!$B$5:$G$2000,4,FALSE)=1,"Yes","No")</f>
        <v>No</v>
      </c>
      <c r="AB502" s="190" t="str">
        <f t="shared" si="1254"/>
        <v xml:space="preserve"> </v>
      </c>
      <c r="AC502" s="190"/>
      <c r="AD502" s="190"/>
      <c r="AE502" s="191"/>
      <c r="AF502" s="190"/>
      <c r="AG502" s="190"/>
      <c r="AH502" s="133" t="str">
        <f t="shared" si="1237"/>
        <v>70</v>
      </c>
      <c r="AI502" s="151" t="str">
        <f t="shared" si="1238"/>
        <v>70</v>
      </c>
      <c r="AJ502" s="456"/>
      <c r="AK502" s="651"/>
      <c r="AL502" s="634">
        <f t="shared" si="1239"/>
        <v>0</v>
      </c>
      <c r="AM502" s="634">
        <f t="shared" si="1240"/>
        <v>1</v>
      </c>
      <c r="AN502" s="635">
        <f t="shared" si="1241"/>
        <v>0</v>
      </c>
      <c r="AO502" s="636">
        <f t="shared" si="1215"/>
        <v>1</v>
      </c>
      <c r="AP502" s="634">
        <f t="shared" si="1242"/>
        <v>0</v>
      </c>
      <c r="AQ502" s="634">
        <f t="shared" si="1243"/>
        <v>0</v>
      </c>
      <c r="AR502" s="634">
        <f t="shared" si="1244"/>
        <v>0</v>
      </c>
      <c r="AS502" s="637">
        <f t="shared" si="1216"/>
        <v>0</v>
      </c>
      <c r="AT502" s="638" t="str">
        <f t="shared" si="1217"/>
        <v xml:space="preserve"> </v>
      </c>
      <c r="AU502" s="634">
        <f t="shared" si="1245"/>
        <v>0</v>
      </c>
      <c r="AV502" s="634">
        <f t="shared" si="1253"/>
        <v>1</v>
      </c>
      <c r="AW502" s="634" t="s">
        <v>1127</v>
      </c>
      <c r="AX502" s="639" t="str">
        <f t="shared" si="1247"/>
        <v>70No</v>
      </c>
      <c r="AY502" s="639" t="str">
        <f t="shared" si="1248"/>
        <v>70Yes</v>
      </c>
      <c r="AZ502" s="639" t="str">
        <f t="shared" si="1249"/>
        <v>70No</v>
      </c>
      <c r="BA502" s="634" t="str">
        <f t="shared" si="1250"/>
        <v>70</v>
      </c>
      <c r="BB502" s="634" t="str">
        <f t="shared" si="1251"/>
        <v>70</v>
      </c>
      <c r="BC502" s="634" t="str">
        <f t="shared" si="1252"/>
        <v>70</v>
      </c>
      <c r="BD502" s="640" t="str">
        <f t="shared" si="1218"/>
        <v xml:space="preserve"> </v>
      </c>
      <c r="BE502" s="640" t="str">
        <f t="shared" si="1219"/>
        <v xml:space="preserve"> </v>
      </c>
      <c r="BF502" s="640" t="str">
        <f t="shared" si="1220"/>
        <v xml:space="preserve"> </v>
      </c>
      <c r="BG502" s="640">
        <f t="shared" si="1221"/>
        <v>42430</v>
      </c>
      <c r="BH502" s="640" t="str">
        <f t="shared" si="1222"/>
        <v xml:space="preserve"> </v>
      </c>
      <c r="BI502" s="677" t="str">
        <f t="shared" si="1223"/>
        <v xml:space="preserve"> </v>
      </c>
      <c r="BJ502" s="640" t="str">
        <f t="shared" si="1224"/>
        <v xml:space="preserve"> </v>
      </c>
      <c r="BK502" s="305" t="str">
        <f t="shared" si="1225"/>
        <v xml:space="preserve"> </v>
      </c>
      <c r="BL502" s="523" t="str">
        <f t="shared" si="1246"/>
        <v xml:space="preserve"> </v>
      </c>
      <c r="BM502" s="640" t="str">
        <f t="shared" si="1226"/>
        <v xml:space="preserve"> </v>
      </c>
      <c r="BN502" s="640" t="str">
        <f t="shared" si="1227"/>
        <v xml:space="preserve"> </v>
      </c>
      <c r="BO502" s="640" t="str">
        <f t="shared" si="1228"/>
        <v xml:space="preserve"> </v>
      </c>
      <c r="BP502" s="640" t="str">
        <f t="shared" si="1229"/>
        <v xml:space="preserve"> </v>
      </c>
      <c r="BQ502" s="640" t="str">
        <f t="shared" si="1230"/>
        <v xml:space="preserve"> </v>
      </c>
      <c r="BR502" s="634">
        <f t="shared" si="1231"/>
        <v>1</v>
      </c>
      <c r="BS502" s="728"/>
      <c r="BT502" s="640" t="str">
        <f t="shared" si="1214"/>
        <v xml:space="preserve"> </v>
      </c>
    </row>
    <row r="503" spans="1:72" s="47" customFormat="1" ht="15" customHeight="1" x14ac:dyDescent="0.3">
      <c r="A503" s="43" t="s">
        <v>448</v>
      </c>
      <c r="B503" s="43" t="s">
        <v>482</v>
      </c>
      <c r="C503" s="194" t="str">
        <f>IF(VLOOKUP(B503,'Pivot Table'!$B$5:$G$2000,3,FALSE)=1,"Yes","No")</f>
        <v>No</v>
      </c>
      <c r="D503" s="193" t="str">
        <f t="shared" ref="D503:D568" si="1255">IF(E503="X","In Progress",IF(J503="x","Yes"," "))</f>
        <v xml:space="preserve"> </v>
      </c>
      <c r="E503" s="193"/>
      <c r="F503" s="193"/>
      <c r="G503" s="204"/>
      <c r="H503" s="204"/>
      <c r="I503" s="193"/>
      <c r="J503" s="193"/>
      <c r="K503" s="205" t="str">
        <f t="shared" si="1232"/>
        <v>70</v>
      </c>
      <c r="L503" s="205" t="str">
        <f t="shared" si="1233"/>
        <v>70</v>
      </c>
      <c r="M503" s="204"/>
      <c r="N503" s="405"/>
      <c r="O503" s="135" t="str">
        <f>IF(VLOOKUP(B503,'Pivot Table'!$B$5:$G$2000,2,FALSE)=1,"Yes","No")</f>
        <v>Yes</v>
      </c>
      <c r="P503" s="177" t="str">
        <f t="shared" si="1234"/>
        <v>In Progress</v>
      </c>
      <c r="Q503" s="177" t="s">
        <v>713</v>
      </c>
      <c r="R503" s="107">
        <v>42095</v>
      </c>
      <c r="S503" s="46" t="s">
        <v>1127</v>
      </c>
      <c r="T503" s="107">
        <v>42430</v>
      </c>
      <c r="U503" s="177"/>
      <c r="V503" s="135" t="str">
        <f t="shared" si="1235"/>
        <v>70X</v>
      </c>
      <c r="W503" s="150" t="str">
        <f t="shared" si="1236"/>
        <v>70</v>
      </c>
      <c r="X503" s="46"/>
      <c r="Y503" s="219"/>
      <c r="Z503" s="192" t="str">
        <f>IF(VLOOKUP(B503,'Pivot Table'!$B$5:$G$2000,5,FALSE)=1,"Yes","No")</f>
        <v>No</v>
      </c>
      <c r="AA503" s="192" t="str">
        <f>IF(VLOOKUP(B503,'Pivot Table'!$B$5:$G$2000,4,FALSE)=1,"Yes","No")</f>
        <v>No</v>
      </c>
      <c r="AB503" s="190" t="str">
        <f t="shared" si="1254"/>
        <v xml:space="preserve"> </v>
      </c>
      <c r="AC503" s="190"/>
      <c r="AD503" s="190"/>
      <c r="AE503" s="191"/>
      <c r="AF503" s="190"/>
      <c r="AG503" s="190"/>
      <c r="AH503" s="133" t="str">
        <f t="shared" si="1237"/>
        <v>70</v>
      </c>
      <c r="AI503" s="151" t="str">
        <f t="shared" si="1238"/>
        <v>70</v>
      </c>
      <c r="AJ503" s="456"/>
      <c r="AK503" s="651"/>
      <c r="AL503" s="634">
        <f t="shared" si="1239"/>
        <v>0</v>
      </c>
      <c r="AM503" s="634">
        <f t="shared" si="1240"/>
        <v>1</v>
      </c>
      <c r="AN503" s="635">
        <f t="shared" si="1241"/>
        <v>0</v>
      </c>
      <c r="AO503" s="636">
        <f t="shared" si="1215"/>
        <v>1</v>
      </c>
      <c r="AP503" s="634">
        <f t="shared" si="1242"/>
        <v>0</v>
      </c>
      <c r="AQ503" s="634">
        <f t="shared" si="1243"/>
        <v>0</v>
      </c>
      <c r="AR503" s="634">
        <f t="shared" si="1244"/>
        <v>0</v>
      </c>
      <c r="AS503" s="637">
        <f t="shared" si="1216"/>
        <v>0</v>
      </c>
      <c r="AT503" s="638" t="str">
        <f t="shared" si="1217"/>
        <v xml:space="preserve"> </v>
      </c>
      <c r="AU503" s="634">
        <f t="shared" si="1245"/>
        <v>0</v>
      </c>
      <c r="AV503" s="634">
        <f t="shared" si="1253"/>
        <v>1</v>
      </c>
      <c r="AW503" s="634" t="s">
        <v>1127</v>
      </c>
      <c r="AX503" s="639" t="str">
        <f t="shared" si="1247"/>
        <v>70No</v>
      </c>
      <c r="AY503" s="639" t="str">
        <f t="shared" si="1248"/>
        <v>70Yes</v>
      </c>
      <c r="AZ503" s="639" t="str">
        <f t="shared" si="1249"/>
        <v>70No</v>
      </c>
      <c r="BA503" s="634" t="str">
        <f t="shared" si="1250"/>
        <v>70</v>
      </c>
      <c r="BB503" s="634" t="str">
        <f t="shared" si="1251"/>
        <v>70</v>
      </c>
      <c r="BC503" s="634" t="str">
        <f t="shared" si="1252"/>
        <v>70</v>
      </c>
      <c r="BD503" s="640" t="str">
        <f t="shared" si="1218"/>
        <v xml:space="preserve"> </v>
      </c>
      <c r="BE503" s="640" t="str">
        <f t="shared" si="1219"/>
        <v xml:space="preserve"> </v>
      </c>
      <c r="BF503" s="640" t="str">
        <f t="shared" si="1220"/>
        <v xml:space="preserve"> </v>
      </c>
      <c r="BG503" s="640">
        <f t="shared" si="1221"/>
        <v>42430</v>
      </c>
      <c r="BH503" s="640" t="str">
        <f t="shared" si="1222"/>
        <v xml:space="preserve"> </v>
      </c>
      <c r="BI503" s="677" t="str">
        <f t="shared" si="1223"/>
        <v xml:space="preserve"> </v>
      </c>
      <c r="BJ503" s="640" t="str">
        <f t="shared" si="1224"/>
        <v xml:space="preserve"> </v>
      </c>
      <c r="BK503" s="305" t="str">
        <f t="shared" si="1225"/>
        <v xml:space="preserve"> </v>
      </c>
      <c r="BL503" s="523" t="str">
        <f t="shared" si="1246"/>
        <v xml:space="preserve"> </v>
      </c>
      <c r="BM503" s="640" t="str">
        <f t="shared" si="1226"/>
        <v xml:space="preserve"> </v>
      </c>
      <c r="BN503" s="640" t="str">
        <f t="shared" si="1227"/>
        <v xml:space="preserve"> </v>
      </c>
      <c r="BO503" s="640" t="str">
        <f t="shared" si="1228"/>
        <v xml:space="preserve"> </v>
      </c>
      <c r="BP503" s="640" t="str">
        <f t="shared" si="1229"/>
        <v xml:space="preserve"> </v>
      </c>
      <c r="BQ503" s="640" t="str">
        <f t="shared" si="1230"/>
        <v xml:space="preserve"> </v>
      </c>
      <c r="BR503" s="634">
        <f t="shared" si="1231"/>
        <v>1</v>
      </c>
      <c r="BS503" s="728"/>
      <c r="BT503" s="640" t="str">
        <f t="shared" si="1214"/>
        <v xml:space="preserve"> </v>
      </c>
    </row>
    <row r="504" spans="1:72" s="47" customFormat="1" ht="15" customHeight="1" x14ac:dyDescent="0.3">
      <c r="A504" s="43" t="s">
        <v>448</v>
      </c>
      <c r="B504" s="43" t="s">
        <v>483</v>
      </c>
      <c r="C504" s="194" t="str">
        <f>IF(VLOOKUP(B504,'Pivot Table'!$B$5:$G$2000,3,FALSE)=1,"Yes","No")</f>
        <v>No</v>
      </c>
      <c r="D504" s="193" t="str">
        <f t="shared" si="1255"/>
        <v xml:space="preserve"> </v>
      </c>
      <c r="E504" s="193"/>
      <c r="F504" s="193"/>
      <c r="G504" s="204"/>
      <c r="H504" s="204"/>
      <c r="I504" s="193"/>
      <c r="J504" s="193"/>
      <c r="K504" s="205" t="str">
        <f t="shared" si="1232"/>
        <v>70</v>
      </c>
      <c r="L504" s="205" t="str">
        <f t="shared" si="1233"/>
        <v>70</v>
      </c>
      <c r="M504" s="204"/>
      <c r="N504" s="405"/>
      <c r="O504" s="135" t="str">
        <f>IF(VLOOKUP(B504,'Pivot Table'!$B$5:$G$2000,2,FALSE)=1,"Yes","No")</f>
        <v>Yes</v>
      </c>
      <c r="P504" s="177" t="str">
        <f t="shared" si="1234"/>
        <v>In Progress</v>
      </c>
      <c r="Q504" s="177" t="s">
        <v>713</v>
      </c>
      <c r="R504" s="107">
        <v>42095</v>
      </c>
      <c r="S504" s="46" t="s">
        <v>1127</v>
      </c>
      <c r="T504" s="107">
        <v>42430</v>
      </c>
      <c r="U504" s="177"/>
      <c r="V504" s="135" t="str">
        <f t="shared" si="1235"/>
        <v>70X</v>
      </c>
      <c r="W504" s="150" t="str">
        <f t="shared" si="1236"/>
        <v>70</v>
      </c>
      <c r="X504" s="46"/>
      <c r="Y504" s="219"/>
      <c r="Z504" s="192" t="str">
        <f>IF(VLOOKUP(B504,'Pivot Table'!$B$5:$G$2000,5,FALSE)=1,"Yes","No")</f>
        <v>No</v>
      </c>
      <c r="AA504" s="192" t="str">
        <f>IF(VLOOKUP(B504,'Pivot Table'!$B$5:$G$2000,4,FALSE)=1,"Yes","No")</f>
        <v>No</v>
      </c>
      <c r="AB504" s="190" t="str">
        <f t="shared" si="1254"/>
        <v xml:space="preserve"> </v>
      </c>
      <c r="AC504" s="190"/>
      <c r="AD504" s="190"/>
      <c r="AE504" s="191"/>
      <c r="AF504" s="190"/>
      <c r="AG504" s="190"/>
      <c r="AH504" s="133" t="str">
        <f t="shared" si="1237"/>
        <v>70</v>
      </c>
      <c r="AI504" s="151" t="str">
        <f t="shared" si="1238"/>
        <v>70</v>
      </c>
      <c r="AJ504" s="456"/>
      <c r="AK504" s="651"/>
      <c r="AL504" s="634">
        <f t="shared" si="1239"/>
        <v>0</v>
      </c>
      <c r="AM504" s="634">
        <f t="shared" si="1240"/>
        <v>1</v>
      </c>
      <c r="AN504" s="635">
        <f t="shared" si="1241"/>
        <v>0</v>
      </c>
      <c r="AO504" s="636">
        <f t="shared" si="1215"/>
        <v>1</v>
      </c>
      <c r="AP504" s="634">
        <f t="shared" si="1242"/>
        <v>0</v>
      </c>
      <c r="AQ504" s="634">
        <f t="shared" si="1243"/>
        <v>0</v>
      </c>
      <c r="AR504" s="634">
        <f t="shared" si="1244"/>
        <v>0</v>
      </c>
      <c r="AS504" s="637">
        <f t="shared" si="1216"/>
        <v>0</v>
      </c>
      <c r="AT504" s="638" t="str">
        <f t="shared" si="1217"/>
        <v xml:space="preserve"> </v>
      </c>
      <c r="AU504" s="634">
        <f t="shared" si="1245"/>
        <v>0</v>
      </c>
      <c r="AV504" s="634">
        <f t="shared" si="1253"/>
        <v>1</v>
      </c>
      <c r="AW504" s="634" t="s">
        <v>1127</v>
      </c>
      <c r="AX504" s="639" t="str">
        <f t="shared" si="1247"/>
        <v>70No</v>
      </c>
      <c r="AY504" s="639" t="str">
        <f t="shared" si="1248"/>
        <v>70Yes</v>
      </c>
      <c r="AZ504" s="639" t="str">
        <f t="shared" si="1249"/>
        <v>70No</v>
      </c>
      <c r="BA504" s="634" t="str">
        <f t="shared" si="1250"/>
        <v>70</v>
      </c>
      <c r="BB504" s="634" t="str">
        <f t="shared" si="1251"/>
        <v>70</v>
      </c>
      <c r="BC504" s="634" t="str">
        <f t="shared" si="1252"/>
        <v>70</v>
      </c>
      <c r="BD504" s="640" t="str">
        <f t="shared" si="1218"/>
        <v xml:space="preserve"> </v>
      </c>
      <c r="BE504" s="640" t="str">
        <f t="shared" si="1219"/>
        <v xml:space="preserve"> </v>
      </c>
      <c r="BF504" s="640" t="str">
        <f t="shared" si="1220"/>
        <v xml:space="preserve"> </v>
      </c>
      <c r="BG504" s="640">
        <f t="shared" si="1221"/>
        <v>42430</v>
      </c>
      <c r="BH504" s="640" t="str">
        <f t="shared" si="1222"/>
        <v xml:space="preserve"> </v>
      </c>
      <c r="BI504" s="677" t="str">
        <f t="shared" si="1223"/>
        <v xml:space="preserve"> </v>
      </c>
      <c r="BJ504" s="640" t="str">
        <f t="shared" si="1224"/>
        <v xml:space="preserve"> </v>
      </c>
      <c r="BK504" s="305" t="str">
        <f t="shared" si="1225"/>
        <v xml:space="preserve"> </v>
      </c>
      <c r="BL504" s="523" t="str">
        <f t="shared" si="1246"/>
        <v xml:space="preserve"> </v>
      </c>
      <c r="BM504" s="640" t="str">
        <f t="shared" si="1226"/>
        <v xml:space="preserve"> </v>
      </c>
      <c r="BN504" s="640" t="str">
        <f t="shared" si="1227"/>
        <v xml:space="preserve"> </v>
      </c>
      <c r="BO504" s="640" t="str">
        <f t="shared" si="1228"/>
        <v xml:space="preserve"> </v>
      </c>
      <c r="BP504" s="640" t="str">
        <f t="shared" si="1229"/>
        <v xml:space="preserve"> </v>
      </c>
      <c r="BQ504" s="640" t="str">
        <f t="shared" si="1230"/>
        <v xml:space="preserve"> </v>
      </c>
      <c r="BR504" s="634">
        <f t="shared" si="1231"/>
        <v>1</v>
      </c>
      <c r="BS504" s="728"/>
      <c r="BT504" s="640" t="str">
        <f t="shared" si="1214"/>
        <v xml:space="preserve"> </v>
      </c>
    </row>
    <row r="505" spans="1:72" s="47" customFormat="1" ht="15" customHeight="1" x14ac:dyDescent="0.3">
      <c r="A505" s="43" t="s">
        <v>448</v>
      </c>
      <c r="B505" s="43" t="s">
        <v>484</v>
      </c>
      <c r="C505" s="194" t="str">
        <f>IF(VLOOKUP(B505,'Pivot Table'!$B$5:$G$2000,3,FALSE)=1,"Yes","No")</f>
        <v>No</v>
      </c>
      <c r="D505" s="193" t="str">
        <f t="shared" si="1255"/>
        <v xml:space="preserve"> </v>
      </c>
      <c r="E505" s="193"/>
      <c r="F505" s="193"/>
      <c r="G505" s="204"/>
      <c r="H505" s="204"/>
      <c r="I505" s="193"/>
      <c r="J505" s="193"/>
      <c r="K505" s="205" t="str">
        <f t="shared" si="1232"/>
        <v>70</v>
      </c>
      <c r="L505" s="205" t="str">
        <f t="shared" si="1233"/>
        <v>70</v>
      </c>
      <c r="M505" s="204"/>
      <c r="N505" s="405"/>
      <c r="O505" s="135" t="str">
        <f>IF(VLOOKUP(B505,'Pivot Table'!$B$5:$G$2000,2,FALSE)=1,"Yes","No")</f>
        <v>Yes</v>
      </c>
      <c r="P505" s="177" t="str">
        <f t="shared" si="1234"/>
        <v>In Progress</v>
      </c>
      <c r="Q505" s="177" t="s">
        <v>713</v>
      </c>
      <c r="R505" s="107">
        <v>42095</v>
      </c>
      <c r="S505" s="46" t="s">
        <v>1127</v>
      </c>
      <c r="T505" s="107">
        <v>42430</v>
      </c>
      <c r="U505" s="177"/>
      <c r="V505" s="135" t="str">
        <f t="shared" si="1235"/>
        <v>70X</v>
      </c>
      <c r="W505" s="150" t="str">
        <f t="shared" si="1236"/>
        <v>70</v>
      </c>
      <c r="X505" s="46"/>
      <c r="Y505" s="219"/>
      <c r="Z505" s="192" t="str">
        <f>IF(VLOOKUP(B505,'Pivot Table'!$B$5:$G$2000,5,FALSE)=1,"Yes","No")</f>
        <v>No</v>
      </c>
      <c r="AA505" s="192" t="str">
        <f>IF(VLOOKUP(B505,'Pivot Table'!$B$5:$G$2000,4,FALSE)=1,"Yes","No")</f>
        <v>No</v>
      </c>
      <c r="AB505" s="190" t="str">
        <f t="shared" si="1254"/>
        <v xml:space="preserve"> </v>
      </c>
      <c r="AC505" s="190"/>
      <c r="AD505" s="190"/>
      <c r="AE505" s="191"/>
      <c r="AF505" s="190"/>
      <c r="AG505" s="190"/>
      <c r="AH505" s="133" t="str">
        <f t="shared" si="1237"/>
        <v>70</v>
      </c>
      <c r="AI505" s="151" t="str">
        <f t="shared" si="1238"/>
        <v>70</v>
      </c>
      <c r="AJ505" s="456"/>
      <c r="AK505" s="651"/>
      <c r="AL505" s="634">
        <f t="shared" si="1239"/>
        <v>0</v>
      </c>
      <c r="AM505" s="634">
        <f t="shared" si="1240"/>
        <v>1</v>
      </c>
      <c r="AN505" s="635">
        <f t="shared" si="1241"/>
        <v>0</v>
      </c>
      <c r="AO505" s="636">
        <f t="shared" si="1215"/>
        <v>1</v>
      </c>
      <c r="AP505" s="634">
        <f t="shared" si="1242"/>
        <v>0</v>
      </c>
      <c r="AQ505" s="634">
        <f t="shared" si="1243"/>
        <v>0</v>
      </c>
      <c r="AR505" s="634">
        <f t="shared" si="1244"/>
        <v>0</v>
      </c>
      <c r="AS505" s="637">
        <f t="shared" si="1216"/>
        <v>0</v>
      </c>
      <c r="AT505" s="638" t="str">
        <f t="shared" si="1217"/>
        <v xml:space="preserve"> </v>
      </c>
      <c r="AU505" s="634">
        <f t="shared" si="1245"/>
        <v>0</v>
      </c>
      <c r="AV505" s="634">
        <f t="shared" si="1253"/>
        <v>1</v>
      </c>
      <c r="AW505" s="634" t="s">
        <v>1127</v>
      </c>
      <c r="AX505" s="639" t="str">
        <f t="shared" si="1247"/>
        <v>70No</v>
      </c>
      <c r="AY505" s="639" t="str">
        <f t="shared" si="1248"/>
        <v>70Yes</v>
      </c>
      <c r="AZ505" s="639" t="str">
        <f t="shared" si="1249"/>
        <v>70No</v>
      </c>
      <c r="BA505" s="634" t="str">
        <f t="shared" si="1250"/>
        <v>70</v>
      </c>
      <c r="BB505" s="634" t="str">
        <f t="shared" si="1251"/>
        <v>70</v>
      </c>
      <c r="BC505" s="634" t="str">
        <f t="shared" si="1252"/>
        <v>70</v>
      </c>
      <c r="BD505" s="640" t="str">
        <f t="shared" si="1218"/>
        <v xml:space="preserve"> </v>
      </c>
      <c r="BE505" s="640" t="str">
        <f t="shared" si="1219"/>
        <v xml:space="preserve"> </v>
      </c>
      <c r="BF505" s="640" t="str">
        <f t="shared" si="1220"/>
        <v xml:space="preserve"> </v>
      </c>
      <c r="BG505" s="640">
        <f t="shared" si="1221"/>
        <v>42430</v>
      </c>
      <c r="BH505" s="640" t="str">
        <f t="shared" si="1222"/>
        <v xml:space="preserve"> </v>
      </c>
      <c r="BI505" s="677" t="str">
        <f t="shared" si="1223"/>
        <v xml:space="preserve"> </v>
      </c>
      <c r="BJ505" s="640" t="str">
        <f t="shared" si="1224"/>
        <v xml:space="preserve"> </v>
      </c>
      <c r="BK505" s="305" t="str">
        <f t="shared" si="1225"/>
        <v xml:space="preserve"> </v>
      </c>
      <c r="BL505" s="523" t="str">
        <f t="shared" si="1246"/>
        <v xml:space="preserve"> </v>
      </c>
      <c r="BM505" s="640" t="str">
        <f t="shared" si="1226"/>
        <v xml:space="preserve"> </v>
      </c>
      <c r="BN505" s="640" t="str">
        <f t="shared" si="1227"/>
        <v xml:space="preserve"> </v>
      </c>
      <c r="BO505" s="640" t="str">
        <f t="shared" si="1228"/>
        <v xml:space="preserve"> </v>
      </c>
      <c r="BP505" s="640" t="str">
        <f t="shared" si="1229"/>
        <v xml:space="preserve"> </v>
      </c>
      <c r="BQ505" s="640" t="str">
        <f t="shared" si="1230"/>
        <v xml:space="preserve"> </v>
      </c>
      <c r="BR505" s="634">
        <f t="shared" si="1231"/>
        <v>1</v>
      </c>
      <c r="BS505" s="728"/>
      <c r="BT505" s="640" t="str">
        <f t="shared" si="1214"/>
        <v xml:space="preserve"> </v>
      </c>
    </row>
    <row r="506" spans="1:72" s="47" customFormat="1" ht="15" customHeight="1" x14ac:dyDescent="0.3">
      <c r="A506" s="43" t="s">
        <v>448</v>
      </c>
      <c r="B506" s="43" t="s">
        <v>485</v>
      </c>
      <c r="C506" s="194" t="str">
        <f>IF(VLOOKUP(B506,'Pivot Table'!$B$5:$G$2000,3,FALSE)=1,"Yes","No")</f>
        <v>No</v>
      </c>
      <c r="D506" s="193" t="str">
        <f t="shared" si="1255"/>
        <v xml:space="preserve"> </v>
      </c>
      <c r="E506" s="193"/>
      <c r="F506" s="193"/>
      <c r="G506" s="204"/>
      <c r="H506" s="204"/>
      <c r="I506" s="193"/>
      <c r="J506" s="193"/>
      <c r="K506" s="205" t="str">
        <f t="shared" si="1232"/>
        <v>70</v>
      </c>
      <c r="L506" s="205" t="str">
        <f t="shared" si="1233"/>
        <v>70</v>
      </c>
      <c r="M506" s="204"/>
      <c r="N506" s="405"/>
      <c r="O506" s="135" t="str">
        <f>IF(VLOOKUP(B506,'Pivot Table'!$B$5:$G$2000,2,FALSE)=1,"Yes","No")</f>
        <v>Yes</v>
      </c>
      <c r="P506" s="177" t="str">
        <f t="shared" si="1234"/>
        <v>In Progress</v>
      </c>
      <c r="Q506" s="177" t="s">
        <v>713</v>
      </c>
      <c r="R506" s="107">
        <v>42095</v>
      </c>
      <c r="S506" s="46" t="s">
        <v>1127</v>
      </c>
      <c r="T506" s="107">
        <v>42430</v>
      </c>
      <c r="U506" s="177"/>
      <c r="V506" s="135" t="str">
        <f t="shared" si="1235"/>
        <v>70X</v>
      </c>
      <c r="W506" s="150" t="str">
        <f t="shared" si="1236"/>
        <v>70</v>
      </c>
      <c r="X506" s="46"/>
      <c r="Y506" s="219"/>
      <c r="Z506" s="192" t="str">
        <f>IF(VLOOKUP(B506,'Pivot Table'!$B$5:$G$2000,5,FALSE)=1,"Yes","No")</f>
        <v>No</v>
      </c>
      <c r="AA506" s="192" t="str">
        <f>IF(VLOOKUP(B506,'Pivot Table'!$B$5:$G$2000,4,FALSE)=1,"Yes","No")</f>
        <v>No</v>
      </c>
      <c r="AB506" s="190" t="str">
        <f t="shared" si="1254"/>
        <v xml:space="preserve"> </v>
      </c>
      <c r="AC506" s="190"/>
      <c r="AD506" s="190"/>
      <c r="AE506" s="191"/>
      <c r="AF506" s="190"/>
      <c r="AG506" s="190"/>
      <c r="AH506" s="133" t="str">
        <f t="shared" si="1237"/>
        <v>70</v>
      </c>
      <c r="AI506" s="151" t="str">
        <f t="shared" si="1238"/>
        <v>70</v>
      </c>
      <c r="AJ506" s="456"/>
      <c r="AK506" s="651"/>
      <c r="AL506" s="634">
        <f t="shared" si="1239"/>
        <v>0</v>
      </c>
      <c r="AM506" s="634">
        <f t="shared" si="1240"/>
        <v>1</v>
      </c>
      <c r="AN506" s="635">
        <f t="shared" si="1241"/>
        <v>0</v>
      </c>
      <c r="AO506" s="636">
        <f t="shared" si="1215"/>
        <v>1</v>
      </c>
      <c r="AP506" s="634">
        <f t="shared" si="1242"/>
        <v>0</v>
      </c>
      <c r="AQ506" s="634">
        <f t="shared" si="1243"/>
        <v>0</v>
      </c>
      <c r="AR506" s="634">
        <f t="shared" si="1244"/>
        <v>0</v>
      </c>
      <c r="AS506" s="637">
        <f t="shared" si="1216"/>
        <v>0</v>
      </c>
      <c r="AT506" s="638" t="str">
        <f t="shared" si="1217"/>
        <v xml:space="preserve"> </v>
      </c>
      <c r="AU506" s="634">
        <f t="shared" si="1245"/>
        <v>0</v>
      </c>
      <c r="AV506" s="634">
        <f t="shared" si="1253"/>
        <v>1</v>
      </c>
      <c r="AW506" s="634" t="s">
        <v>1127</v>
      </c>
      <c r="AX506" s="639" t="str">
        <f t="shared" si="1247"/>
        <v>70No</v>
      </c>
      <c r="AY506" s="639" t="str">
        <f t="shared" si="1248"/>
        <v>70Yes</v>
      </c>
      <c r="AZ506" s="639" t="str">
        <f t="shared" si="1249"/>
        <v>70No</v>
      </c>
      <c r="BA506" s="634" t="str">
        <f t="shared" si="1250"/>
        <v>70</v>
      </c>
      <c r="BB506" s="634" t="str">
        <f t="shared" si="1251"/>
        <v>70</v>
      </c>
      <c r="BC506" s="634" t="str">
        <f t="shared" si="1252"/>
        <v>70</v>
      </c>
      <c r="BD506" s="640" t="str">
        <f t="shared" si="1218"/>
        <v xml:space="preserve"> </v>
      </c>
      <c r="BE506" s="640" t="str">
        <f t="shared" si="1219"/>
        <v xml:space="preserve"> </v>
      </c>
      <c r="BF506" s="640" t="str">
        <f t="shared" si="1220"/>
        <v xml:space="preserve"> </v>
      </c>
      <c r="BG506" s="640">
        <f t="shared" si="1221"/>
        <v>42430</v>
      </c>
      <c r="BH506" s="640" t="str">
        <f t="shared" si="1222"/>
        <v xml:space="preserve"> </v>
      </c>
      <c r="BI506" s="677" t="str">
        <f t="shared" si="1223"/>
        <v xml:space="preserve"> </v>
      </c>
      <c r="BJ506" s="640" t="str">
        <f t="shared" si="1224"/>
        <v xml:space="preserve"> </v>
      </c>
      <c r="BK506" s="305" t="str">
        <f t="shared" si="1225"/>
        <v xml:space="preserve"> </v>
      </c>
      <c r="BL506" s="523" t="str">
        <f t="shared" si="1246"/>
        <v xml:space="preserve"> </v>
      </c>
      <c r="BM506" s="640" t="str">
        <f t="shared" si="1226"/>
        <v xml:space="preserve"> </v>
      </c>
      <c r="BN506" s="640" t="str">
        <f t="shared" si="1227"/>
        <v xml:space="preserve"> </v>
      </c>
      <c r="BO506" s="640" t="str">
        <f t="shared" si="1228"/>
        <v xml:space="preserve"> </v>
      </c>
      <c r="BP506" s="640" t="str">
        <f t="shared" si="1229"/>
        <v xml:space="preserve"> </v>
      </c>
      <c r="BQ506" s="640" t="str">
        <f t="shared" si="1230"/>
        <v xml:space="preserve"> </v>
      </c>
      <c r="BR506" s="634">
        <f t="shared" si="1231"/>
        <v>1</v>
      </c>
      <c r="BS506" s="728"/>
      <c r="BT506" s="640" t="str">
        <f t="shared" si="1214"/>
        <v xml:space="preserve"> </v>
      </c>
    </row>
    <row r="507" spans="1:72" s="47" customFormat="1" ht="15" customHeight="1" x14ac:dyDescent="0.3">
      <c r="A507" s="43" t="s">
        <v>448</v>
      </c>
      <c r="B507" s="43" t="s">
        <v>486</v>
      </c>
      <c r="C507" s="194" t="str">
        <f>IF(VLOOKUP(B507,'Pivot Table'!$B$5:$G$2000,3,FALSE)=1,"Yes","No")</f>
        <v>No</v>
      </c>
      <c r="D507" s="193" t="str">
        <f t="shared" si="1255"/>
        <v xml:space="preserve"> </v>
      </c>
      <c r="E507" s="193"/>
      <c r="F507" s="193"/>
      <c r="G507" s="204"/>
      <c r="H507" s="204"/>
      <c r="I507" s="193"/>
      <c r="J507" s="193"/>
      <c r="K507" s="205" t="str">
        <f t="shared" si="1232"/>
        <v>70</v>
      </c>
      <c r="L507" s="205" t="str">
        <f t="shared" si="1233"/>
        <v>70</v>
      </c>
      <c r="M507" s="204"/>
      <c r="N507" s="405"/>
      <c r="O507" s="135" t="str">
        <f>IF(VLOOKUP(B507,'Pivot Table'!$B$5:$G$2000,2,FALSE)=1,"Yes","No")</f>
        <v>Yes</v>
      </c>
      <c r="P507" s="177" t="str">
        <f t="shared" si="1234"/>
        <v>In Progress</v>
      </c>
      <c r="Q507" s="177" t="s">
        <v>713</v>
      </c>
      <c r="R507" s="107">
        <v>42095</v>
      </c>
      <c r="S507" s="46" t="s">
        <v>1127</v>
      </c>
      <c r="T507" s="107">
        <v>42430</v>
      </c>
      <c r="U507" s="177"/>
      <c r="V507" s="135" t="str">
        <f t="shared" si="1235"/>
        <v>70X</v>
      </c>
      <c r="W507" s="150" t="str">
        <f t="shared" si="1236"/>
        <v>70</v>
      </c>
      <c r="X507" s="46"/>
      <c r="Y507" s="219"/>
      <c r="Z507" s="192" t="str">
        <f>IF(VLOOKUP(B507,'Pivot Table'!$B$5:$G$2000,5,FALSE)=1,"Yes","No")</f>
        <v>No</v>
      </c>
      <c r="AA507" s="192" t="str">
        <f>IF(VLOOKUP(B507,'Pivot Table'!$B$5:$G$2000,4,FALSE)=1,"Yes","No")</f>
        <v>No</v>
      </c>
      <c r="AB507" s="190" t="str">
        <f t="shared" si="1254"/>
        <v xml:space="preserve"> </v>
      </c>
      <c r="AC507" s="190"/>
      <c r="AD507" s="190"/>
      <c r="AE507" s="191"/>
      <c r="AF507" s="190"/>
      <c r="AG507" s="190"/>
      <c r="AH507" s="133" t="str">
        <f t="shared" si="1237"/>
        <v>70</v>
      </c>
      <c r="AI507" s="151" t="str">
        <f t="shared" si="1238"/>
        <v>70</v>
      </c>
      <c r="AJ507" s="456"/>
      <c r="AK507" s="651"/>
      <c r="AL507" s="634">
        <f t="shared" si="1239"/>
        <v>0</v>
      </c>
      <c r="AM507" s="634">
        <f t="shared" si="1240"/>
        <v>1</v>
      </c>
      <c r="AN507" s="635">
        <f t="shared" si="1241"/>
        <v>0</v>
      </c>
      <c r="AO507" s="636">
        <f t="shared" si="1215"/>
        <v>1</v>
      </c>
      <c r="AP507" s="634">
        <f t="shared" si="1242"/>
        <v>0</v>
      </c>
      <c r="AQ507" s="634">
        <f t="shared" si="1243"/>
        <v>0</v>
      </c>
      <c r="AR507" s="634">
        <f t="shared" si="1244"/>
        <v>0</v>
      </c>
      <c r="AS507" s="637">
        <f t="shared" si="1216"/>
        <v>0</v>
      </c>
      <c r="AT507" s="638" t="str">
        <f t="shared" si="1217"/>
        <v xml:space="preserve"> </v>
      </c>
      <c r="AU507" s="634">
        <f t="shared" si="1245"/>
        <v>0</v>
      </c>
      <c r="AV507" s="634">
        <f t="shared" si="1253"/>
        <v>1</v>
      </c>
      <c r="AW507" s="634" t="s">
        <v>1127</v>
      </c>
      <c r="AX507" s="639" t="str">
        <f t="shared" si="1247"/>
        <v>70No</v>
      </c>
      <c r="AY507" s="639" t="str">
        <f t="shared" si="1248"/>
        <v>70Yes</v>
      </c>
      <c r="AZ507" s="639" t="str">
        <f t="shared" si="1249"/>
        <v>70No</v>
      </c>
      <c r="BA507" s="634" t="str">
        <f t="shared" si="1250"/>
        <v>70</v>
      </c>
      <c r="BB507" s="634" t="str">
        <f t="shared" si="1251"/>
        <v>70</v>
      </c>
      <c r="BC507" s="634" t="str">
        <f t="shared" si="1252"/>
        <v>70</v>
      </c>
      <c r="BD507" s="640" t="str">
        <f t="shared" si="1218"/>
        <v xml:space="preserve"> </v>
      </c>
      <c r="BE507" s="640" t="str">
        <f t="shared" si="1219"/>
        <v xml:space="preserve"> </v>
      </c>
      <c r="BF507" s="640" t="str">
        <f t="shared" si="1220"/>
        <v xml:space="preserve"> </v>
      </c>
      <c r="BG507" s="640">
        <f t="shared" si="1221"/>
        <v>42430</v>
      </c>
      <c r="BH507" s="640" t="str">
        <f t="shared" si="1222"/>
        <v xml:space="preserve"> </v>
      </c>
      <c r="BI507" s="677" t="str">
        <f t="shared" si="1223"/>
        <v xml:space="preserve"> </v>
      </c>
      <c r="BJ507" s="640" t="str">
        <f t="shared" si="1224"/>
        <v xml:space="preserve"> </v>
      </c>
      <c r="BK507" s="305" t="str">
        <f t="shared" si="1225"/>
        <v xml:space="preserve"> </v>
      </c>
      <c r="BL507" s="523" t="str">
        <f t="shared" si="1246"/>
        <v xml:space="preserve"> </v>
      </c>
      <c r="BM507" s="640" t="str">
        <f t="shared" si="1226"/>
        <v xml:space="preserve"> </v>
      </c>
      <c r="BN507" s="640" t="str">
        <f t="shared" si="1227"/>
        <v xml:space="preserve"> </v>
      </c>
      <c r="BO507" s="640" t="str">
        <f t="shared" si="1228"/>
        <v xml:space="preserve"> </v>
      </c>
      <c r="BP507" s="640" t="str">
        <f t="shared" si="1229"/>
        <v xml:space="preserve"> </v>
      </c>
      <c r="BQ507" s="640" t="str">
        <f t="shared" si="1230"/>
        <v xml:space="preserve"> </v>
      </c>
      <c r="BR507" s="634">
        <f t="shared" si="1231"/>
        <v>1</v>
      </c>
      <c r="BS507" s="728"/>
      <c r="BT507" s="640" t="str">
        <f t="shared" si="1214"/>
        <v xml:space="preserve"> </v>
      </c>
    </row>
    <row r="508" spans="1:72" s="47" customFormat="1" ht="15" customHeight="1" x14ac:dyDescent="0.3">
      <c r="A508" s="43" t="s">
        <v>448</v>
      </c>
      <c r="B508" s="43" t="s">
        <v>487</v>
      </c>
      <c r="C508" s="194" t="str">
        <f>IF(VLOOKUP(B508,'Pivot Table'!$B$5:$G$2000,3,FALSE)=1,"Yes","No")</f>
        <v>No</v>
      </c>
      <c r="D508" s="193" t="str">
        <f t="shared" si="1255"/>
        <v xml:space="preserve"> </v>
      </c>
      <c r="E508" s="193"/>
      <c r="F508" s="193"/>
      <c r="G508" s="204"/>
      <c r="H508" s="204"/>
      <c r="I508" s="193"/>
      <c r="J508" s="193"/>
      <c r="K508" s="205" t="str">
        <f t="shared" si="1232"/>
        <v>70</v>
      </c>
      <c r="L508" s="205" t="str">
        <f t="shared" si="1233"/>
        <v>70</v>
      </c>
      <c r="M508" s="204"/>
      <c r="N508" s="405"/>
      <c r="O508" s="135" t="str">
        <f>IF(VLOOKUP(B508,'Pivot Table'!$B$5:$G$2000,2,FALSE)=1,"Yes","No")</f>
        <v>Yes</v>
      </c>
      <c r="P508" s="177" t="str">
        <f t="shared" si="1234"/>
        <v>In Progress</v>
      </c>
      <c r="Q508" s="177" t="s">
        <v>713</v>
      </c>
      <c r="R508" s="107">
        <v>42095</v>
      </c>
      <c r="S508" s="46" t="s">
        <v>1127</v>
      </c>
      <c r="T508" s="107">
        <v>42430</v>
      </c>
      <c r="U508" s="177"/>
      <c r="V508" s="135" t="str">
        <f t="shared" si="1235"/>
        <v>70X</v>
      </c>
      <c r="W508" s="150" t="str">
        <f t="shared" si="1236"/>
        <v>70</v>
      </c>
      <c r="X508" s="46"/>
      <c r="Y508" s="219"/>
      <c r="Z508" s="192" t="str">
        <f>IF(VLOOKUP(B508,'Pivot Table'!$B$5:$G$2000,5,FALSE)=1,"Yes","No")</f>
        <v>No</v>
      </c>
      <c r="AA508" s="192" t="str">
        <f>IF(VLOOKUP(B508,'Pivot Table'!$B$5:$G$2000,4,FALSE)=1,"Yes","No")</f>
        <v>No</v>
      </c>
      <c r="AB508" s="190" t="str">
        <f t="shared" si="1254"/>
        <v xml:space="preserve"> </v>
      </c>
      <c r="AC508" s="190"/>
      <c r="AD508" s="190"/>
      <c r="AE508" s="191"/>
      <c r="AF508" s="190"/>
      <c r="AG508" s="190"/>
      <c r="AH508" s="133" t="str">
        <f t="shared" si="1237"/>
        <v>70</v>
      </c>
      <c r="AI508" s="151" t="str">
        <f t="shared" si="1238"/>
        <v>70</v>
      </c>
      <c r="AJ508" s="456"/>
      <c r="AK508" s="651"/>
      <c r="AL508" s="634">
        <f t="shared" si="1239"/>
        <v>0</v>
      </c>
      <c r="AM508" s="634">
        <f t="shared" si="1240"/>
        <v>1</v>
      </c>
      <c r="AN508" s="635">
        <f t="shared" si="1241"/>
        <v>0</v>
      </c>
      <c r="AO508" s="636">
        <f t="shared" si="1215"/>
        <v>1</v>
      </c>
      <c r="AP508" s="634">
        <f t="shared" si="1242"/>
        <v>0</v>
      </c>
      <c r="AQ508" s="634">
        <f t="shared" si="1243"/>
        <v>0</v>
      </c>
      <c r="AR508" s="634">
        <f t="shared" si="1244"/>
        <v>0</v>
      </c>
      <c r="AS508" s="637">
        <f t="shared" si="1216"/>
        <v>0</v>
      </c>
      <c r="AT508" s="638" t="str">
        <f t="shared" si="1217"/>
        <v xml:space="preserve"> </v>
      </c>
      <c r="AU508" s="634">
        <f t="shared" si="1245"/>
        <v>0</v>
      </c>
      <c r="AV508" s="634">
        <f t="shared" si="1253"/>
        <v>1</v>
      </c>
      <c r="AW508" s="634" t="s">
        <v>1127</v>
      </c>
      <c r="AX508" s="639" t="str">
        <f t="shared" si="1247"/>
        <v>70No</v>
      </c>
      <c r="AY508" s="639" t="str">
        <f t="shared" si="1248"/>
        <v>70Yes</v>
      </c>
      <c r="AZ508" s="639" t="str">
        <f t="shared" si="1249"/>
        <v>70No</v>
      </c>
      <c r="BA508" s="634" t="str">
        <f t="shared" si="1250"/>
        <v>70</v>
      </c>
      <c r="BB508" s="634" t="str">
        <f t="shared" si="1251"/>
        <v>70</v>
      </c>
      <c r="BC508" s="634" t="str">
        <f t="shared" si="1252"/>
        <v>70</v>
      </c>
      <c r="BD508" s="640" t="str">
        <f t="shared" si="1218"/>
        <v xml:space="preserve"> </v>
      </c>
      <c r="BE508" s="640" t="str">
        <f t="shared" si="1219"/>
        <v xml:space="preserve"> </v>
      </c>
      <c r="BF508" s="640" t="str">
        <f t="shared" si="1220"/>
        <v xml:space="preserve"> </v>
      </c>
      <c r="BG508" s="640">
        <f t="shared" si="1221"/>
        <v>42430</v>
      </c>
      <c r="BH508" s="640" t="str">
        <f t="shared" si="1222"/>
        <v xml:space="preserve"> </v>
      </c>
      <c r="BI508" s="677" t="str">
        <f t="shared" si="1223"/>
        <v xml:space="preserve"> </v>
      </c>
      <c r="BJ508" s="640" t="str">
        <f t="shared" si="1224"/>
        <v xml:space="preserve"> </v>
      </c>
      <c r="BK508" s="305" t="str">
        <f t="shared" si="1225"/>
        <v xml:space="preserve"> </v>
      </c>
      <c r="BL508" s="523" t="str">
        <f t="shared" si="1246"/>
        <v xml:space="preserve"> </v>
      </c>
      <c r="BM508" s="640" t="str">
        <f t="shared" si="1226"/>
        <v xml:space="preserve"> </v>
      </c>
      <c r="BN508" s="640" t="str">
        <f t="shared" si="1227"/>
        <v xml:space="preserve"> </v>
      </c>
      <c r="BO508" s="640" t="str">
        <f t="shared" si="1228"/>
        <v xml:space="preserve"> </v>
      </c>
      <c r="BP508" s="640" t="str">
        <f t="shared" si="1229"/>
        <v xml:space="preserve"> </v>
      </c>
      <c r="BQ508" s="640" t="str">
        <f t="shared" si="1230"/>
        <v xml:space="preserve"> </v>
      </c>
      <c r="BR508" s="634">
        <f t="shared" si="1231"/>
        <v>1</v>
      </c>
      <c r="BS508" s="728"/>
      <c r="BT508" s="640" t="str">
        <f t="shared" si="1214"/>
        <v xml:space="preserve"> </v>
      </c>
    </row>
    <row r="509" spans="1:72" s="47" customFormat="1" ht="15" customHeight="1" x14ac:dyDescent="0.3">
      <c r="A509" s="43" t="s">
        <v>448</v>
      </c>
      <c r="B509" s="43" t="s">
        <v>488</v>
      </c>
      <c r="C509" s="194" t="str">
        <f>IF(VLOOKUP(B509,'Pivot Table'!$B$5:$G$2000,3,FALSE)=1,"Yes","No")</f>
        <v>No</v>
      </c>
      <c r="D509" s="193" t="str">
        <f t="shared" si="1255"/>
        <v xml:space="preserve"> </v>
      </c>
      <c r="E509" s="193"/>
      <c r="F509" s="193"/>
      <c r="G509" s="204"/>
      <c r="H509" s="204"/>
      <c r="I509" s="193"/>
      <c r="J509" s="193"/>
      <c r="K509" s="205" t="str">
        <f t="shared" si="1232"/>
        <v>70</v>
      </c>
      <c r="L509" s="205" t="str">
        <f t="shared" si="1233"/>
        <v>70</v>
      </c>
      <c r="M509" s="204"/>
      <c r="N509" s="405"/>
      <c r="O509" s="135" t="str">
        <f>IF(VLOOKUP(B509,'Pivot Table'!$B$5:$G$2000,2,FALSE)=1,"Yes","No")</f>
        <v>Yes</v>
      </c>
      <c r="P509" s="177" t="str">
        <f t="shared" si="1234"/>
        <v>In Progress</v>
      </c>
      <c r="Q509" s="177" t="s">
        <v>713</v>
      </c>
      <c r="R509" s="107">
        <v>42095</v>
      </c>
      <c r="S509" s="46" t="s">
        <v>1127</v>
      </c>
      <c r="T509" s="107">
        <v>42430</v>
      </c>
      <c r="U509" s="177"/>
      <c r="V509" s="135" t="str">
        <f t="shared" si="1235"/>
        <v>70X</v>
      </c>
      <c r="W509" s="150" t="str">
        <f t="shared" si="1236"/>
        <v>70</v>
      </c>
      <c r="X509" s="46"/>
      <c r="Y509" s="219"/>
      <c r="Z509" s="192" t="str">
        <f>IF(VLOOKUP(B509,'Pivot Table'!$B$5:$G$2000,5,FALSE)=1,"Yes","No")</f>
        <v>No</v>
      </c>
      <c r="AA509" s="192" t="str">
        <f>IF(VLOOKUP(B509,'Pivot Table'!$B$5:$G$2000,4,FALSE)=1,"Yes","No")</f>
        <v>No</v>
      </c>
      <c r="AB509" s="190" t="str">
        <f t="shared" si="1254"/>
        <v xml:space="preserve"> </v>
      </c>
      <c r="AC509" s="190"/>
      <c r="AD509" s="190"/>
      <c r="AE509" s="191"/>
      <c r="AF509" s="190"/>
      <c r="AG509" s="190"/>
      <c r="AH509" s="133" t="str">
        <f t="shared" si="1237"/>
        <v>70</v>
      </c>
      <c r="AI509" s="151" t="str">
        <f t="shared" si="1238"/>
        <v>70</v>
      </c>
      <c r="AJ509" s="456"/>
      <c r="AK509" s="651"/>
      <c r="AL509" s="634">
        <f t="shared" si="1239"/>
        <v>0</v>
      </c>
      <c r="AM509" s="634">
        <f t="shared" si="1240"/>
        <v>1</v>
      </c>
      <c r="AN509" s="635">
        <f t="shared" si="1241"/>
        <v>0</v>
      </c>
      <c r="AO509" s="636">
        <f t="shared" si="1215"/>
        <v>1</v>
      </c>
      <c r="AP509" s="634">
        <f t="shared" si="1242"/>
        <v>0</v>
      </c>
      <c r="AQ509" s="634">
        <f t="shared" si="1243"/>
        <v>0</v>
      </c>
      <c r="AR509" s="634">
        <f t="shared" si="1244"/>
        <v>0</v>
      </c>
      <c r="AS509" s="637">
        <f t="shared" si="1216"/>
        <v>0</v>
      </c>
      <c r="AT509" s="638" t="str">
        <f t="shared" si="1217"/>
        <v xml:space="preserve"> </v>
      </c>
      <c r="AU509" s="634">
        <f t="shared" si="1245"/>
        <v>0</v>
      </c>
      <c r="AV509" s="634">
        <f t="shared" si="1253"/>
        <v>1</v>
      </c>
      <c r="AW509" s="634" t="s">
        <v>1127</v>
      </c>
      <c r="AX509" s="639" t="str">
        <f t="shared" si="1247"/>
        <v>70No</v>
      </c>
      <c r="AY509" s="639" t="str">
        <f t="shared" si="1248"/>
        <v>70Yes</v>
      </c>
      <c r="AZ509" s="639" t="str">
        <f t="shared" si="1249"/>
        <v>70No</v>
      </c>
      <c r="BA509" s="634" t="str">
        <f t="shared" si="1250"/>
        <v>70</v>
      </c>
      <c r="BB509" s="634" t="str">
        <f t="shared" si="1251"/>
        <v>70</v>
      </c>
      <c r="BC509" s="634" t="str">
        <f t="shared" si="1252"/>
        <v>70</v>
      </c>
      <c r="BD509" s="640" t="str">
        <f t="shared" si="1218"/>
        <v xml:space="preserve"> </v>
      </c>
      <c r="BE509" s="640" t="str">
        <f t="shared" si="1219"/>
        <v xml:space="preserve"> </v>
      </c>
      <c r="BF509" s="640" t="str">
        <f t="shared" si="1220"/>
        <v xml:space="preserve"> </v>
      </c>
      <c r="BG509" s="640">
        <f t="shared" si="1221"/>
        <v>42430</v>
      </c>
      <c r="BH509" s="640" t="str">
        <f t="shared" si="1222"/>
        <v xml:space="preserve"> </v>
      </c>
      <c r="BI509" s="677" t="str">
        <f t="shared" si="1223"/>
        <v xml:space="preserve"> </v>
      </c>
      <c r="BJ509" s="640" t="str">
        <f t="shared" si="1224"/>
        <v xml:space="preserve"> </v>
      </c>
      <c r="BK509" s="305" t="str">
        <f t="shared" si="1225"/>
        <v xml:space="preserve"> </v>
      </c>
      <c r="BL509" s="523" t="str">
        <f t="shared" si="1246"/>
        <v xml:space="preserve"> </v>
      </c>
      <c r="BM509" s="640" t="str">
        <f t="shared" si="1226"/>
        <v xml:space="preserve"> </v>
      </c>
      <c r="BN509" s="640" t="str">
        <f t="shared" si="1227"/>
        <v xml:space="preserve"> </v>
      </c>
      <c r="BO509" s="640" t="str">
        <f t="shared" si="1228"/>
        <v xml:space="preserve"> </v>
      </c>
      <c r="BP509" s="640" t="str">
        <f t="shared" si="1229"/>
        <v xml:space="preserve"> </v>
      </c>
      <c r="BQ509" s="640" t="str">
        <f t="shared" si="1230"/>
        <v xml:space="preserve"> </v>
      </c>
      <c r="BR509" s="634">
        <f t="shared" si="1231"/>
        <v>1</v>
      </c>
      <c r="BS509" s="728"/>
      <c r="BT509" s="640" t="str">
        <f t="shared" si="1214"/>
        <v xml:space="preserve"> </v>
      </c>
    </row>
    <row r="510" spans="1:72" s="47" customFormat="1" ht="15" customHeight="1" x14ac:dyDescent="0.3">
      <c r="A510" s="43" t="s">
        <v>448</v>
      </c>
      <c r="B510" s="43" t="s">
        <v>489</v>
      </c>
      <c r="C510" s="194" t="str">
        <f>IF(VLOOKUP(B510,'Pivot Table'!$B$5:$G$2000,3,FALSE)=1,"Yes","No")</f>
        <v>No</v>
      </c>
      <c r="D510" s="193" t="str">
        <f t="shared" si="1255"/>
        <v xml:space="preserve"> </v>
      </c>
      <c r="E510" s="193"/>
      <c r="F510" s="193"/>
      <c r="G510" s="204"/>
      <c r="H510" s="204"/>
      <c r="I510" s="193"/>
      <c r="J510" s="193"/>
      <c r="K510" s="205" t="str">
        <f t="shared" si="1232"/>
        <v>70</v>
      </c>
      <c r="L510" s="205" t="str">
        <f t="shared" si="1233"/>
        <v>70</v>
      </c>
      <c r="M510" s="204"/>
      <c r="N510" s="405"/>
      <c r="O510" s="135" t="str">
        <f>IF(VLOOKUP(B510,'Pivot Table'!$B$5:$G$2000,2,FALSE)=1,"Yes","No")</f>
        <v>Yes</v>
      </c>
      <c r="P510" s="177" t="str">
        <f t="shared" si="1234"/>
        <v>In Progress</v>
      </c>
      <c r="Q510" s="177" t="s">
        <v>713</v>
      </c>
      <c r="R510" s="107">
        <v>42095</v>
      </c>
      <c r="S510" s="46" t="s">
        <v>1127</v>
      </c>
      <c r="T510" s="107">
        <v>42430</v>
      </c>
      <c r="U510" s="177"/>
      <c r="V510" s="135" t="str">
        <f t="shared" si="1235"/>
        <v>70X</v>
      </c>
      <c r="W510" s="150" t="str">
        <f t="shared" si="1236"/>
        <v>70</v>
      </c>
      <c r="X510" s="46"/>
      <c r="Y510" s="219"/>
      <c r="Z510" s="192" t="str">
        <f>IF(VLOOKUP(B510,'Pivot Table'!$B$5:$G$2000,5,FALSE)=1,"Yes","No")</f>
        <v>No</v>
      </c>
      <c r="AA510" s="192" t="str">
        <f>IF(VLOOKUP(B510,'Pivot Table'!$B$5:$G$2000,4,FALSE)=1,"Yes","No")</f>
        <v>No</v>
      </c>
      <c r="AB510" s="190" t="str">
        <f t="shared" si="1254"/>
        <v xml:space="preserve"> </v>
      </c>
      <c r="AC510" s="190"/>
      <c r="AD510" s="190"/>
      <c r="AE510" s="191"/>
      <c r="AF510" s="190"/>
      <c r="AG510" s="190"/>
      <c r="AH510" s="133" t="str">
        <f t="shared" si="1237"/>
        <v>70</v>
      </c>
      <c r="AI510" s="151" t="str">
        <f t="shared" si="1238"/>
        <v>70</v>
      </c>
      <c r="AJ510" s="456"/>
      <c r="AK510" s="651"/>
      <c r="AL510" s="634">
        <f t="shared" si="1239"/>
        <v>0</v>
      </c>
      <c r="AM510" s="634">
        <f t="shared" si="1240"/>
        <v>1</v>
      </c>
      <c r="AN510" s="635">
        <f t="shared" si="1241"/>
        <v>0</v>
      </c>
      <c r="AO510" s="636">
        <f t="shared" si="1215"/>
        <v>1</v>
      </c>
      <c r="AP510" s="634">
        <f t="shared" si="1242"/>
        <v>0</v>
      </c>
      <c r="AQ510" s="634">
        <f t="shared" si="1243"/>
        <v>0</v>
      </c>
      <c r="AR510" s="634">
        <f t="shared" si="1244"/>
        <v>0</v>
      </c>
      <c r="AS510" s="637">
        <f t="shared" si="1216"/>
        <v>0</v>
      </c>
      <c r="AT510" s="638" t="str">
        <f t="shared" si="1217"/>
        <v xml:space="preserve"> </v>
      </c>
      <c r="AU510" s="634">
        <f t="shared" si="1245"/>
        <v>0</v>
      </c>
      <c r="AV510" s="634">
        <f t="shared" si="1253"/>
        <v>1</v>
      </c>
      <c r="AW510" s="634" t="s">
        <v>1127</v>
      </c>
      <c r="AX510" s="639" t="str">
        <f t="shared" si="1247"/>
        <v>70No</v>
      </c>
      <c r="AY510" s="639" t="str">
        <f t="shared" si="1248"/>
        <v>70Yes</v>
      </c>
      <c r="AZ510" s="639" t="str">
        <f t="shared" si="1249"/>
        <v>70No</v>
      </c>
      <c r="BA510" s="634" t="str">
        <f t="shared" si="1250"/>
        <v>70</v>
      </c>
      <c r="BB510" s="634" t="str">
        <f t="shared" si="1251"/>
        <v>70</v>
      </c>
      <c r="BC510" s="634" t="str">
        <f t="shared" si="1252"/>
        <v>70</v>
      </c>
      <c r="BD510" s="640" t="str">
        <f t="shared" si="1218"/>
        <v xml:space="preserve"> </v>
      </c>
      <c r="BE510" s="640" t="str">
        <f t="shared" si="1219"/>
        <v xml:space="preserve"> </v>
      </c>
      <c r="BF510" s="640" t="str">
        <f t="shared" si="1220"/>
        <v xml:space="preserve"> </v>
      </c>
      <c r="BG510" s="640">
        <f t="shared" si="1221"/>
        <v>42430</v>
      </c>
      <c r="BH510" s="640" t="str">
        <f t="shared" si="1222"/>
        <v xml:space="preserve"> </v>
      </c>
      <c r="BI510" s="677" t="str">
        <f t="shared" si="1223"/>
        <v xml:space="preserve"> </v>
      </c>
      <c r="BJ510" s="640" t="str">
        <f t="shared" si="1224"/>
        <v xml:space="preserve"> </v>
      </c>
      <c r="BK510" s="305" t="str">
        <f t="shared" si="1225"/>
        <v xml:space="preserve"> </v>
      </c>
      <c r="BL510" s="523" t="str">
        <f t="shared" si="1246"/>
        <v xml:space="preserve"> </v>
      </c>
      <c r="BM510" s="640" t="str">
        <f t="shared" si="1226"/>
        <v xml:space="preserve"> </v>
      </c>
      <c r="BN510" s="640" t="str">
        <f t="shared" si="1227"/>
        <v xml:space="preserve"> </v>
      </c>
      <c r="BO510" s="640" t="str">
        <f t="shared" si="1228"/>
        <v xml:space="preserve"> </v>
      </c>
      <c r="BP510" s="640" t="str">
        <f t="shared" si="1229"/>
        <v xml:space="preserve"> </v>
      </c>
      <c r="BQ510" s="640" t="str">
        <f t="shared" si="1230"/>
        <v xml:space="preserve"> </v>
      </c>
      <c r="BR510" s="634">
        <f t="shared" si="1231"/>
        <v>1</v>
      </c>
      <c r="BS510" s="728"/>
      <c r="BT510" s="640" t="str">
        <f t="shared" si="1214"/>
        <v xml:space="preserve"> </v>
      </c>
    </row>
    <row r="511" spans="1:72" s="47" customFormat="1" ht="15" customHeight="1" x14ac:dyDescent="0.3">
      <c r="A511" s="43" t="s">
        <v>448</v>
      </c>
      <c r="B511" s="43" t="s">
        <v>490</v>
      </c>
      <c r="C511" s="194" t="str">
        <f>IF(VLOOKUP(B511,'Pivot Table'!$B$5:$G$2000,3,FALSE)=1,"Yes","No")</f>
        <v>No</v>
      </c>
      <c r="D511" s="193" t="str">
        <f t="shared" si="1255"/>
        <v xml:space="preserve"> </v>
      </c>
      <c r="E511" s="193"/>
      <c r="F511" s="193"/>
      <c r="G511" s="204"/>
      <c r="H511" s="204"/>
      <c r="I511" s="193"/>
      <c r="J511" s="193"/>
      <c r="K511" s="205" t="str">
        <f t="shared" si="1232"/>
        <v>70</v>
      </c>
      <c r="L511" s="205" t="str">
        <f t="shared" si="1233"/>
        <v>70</v>
      </c>
      <c r="M511" s="204"/>
      <c r="N511" s="405"/>
      <c r="O511" s="135" t="str">
        <f>IF(VLOOKUP(B511,'Pivot Table'!$B$5:$G$2000,2,FALSE)=1,"Yes","No")</f>
        <v>Yes</v>
      </c>
      <c r="P511" s="177" t="str">
        <f t="shared" si="1234"/>
        <v>In Progress</v>
      </c>
      <c r="Q511" s="177" t="s">
        <v>713</v>
      </c>
      <c r="R511" s="107">
        <v>42095</v>
      </c>
      <c r="S511" s="46" t="s">
        <v>1127</v>
      </c>
      <c r="T511" s="107">
        <v>42430</v>
      </c>
      <c r="U511" s="177"/>
      <c r="V511" s="135" t="str">
        <f t="shared" si="1235"/>
        <v>70X</v>
      </c>
      <c r="W511" s="150" t="str">
        <f t="shared" si="1236"/>
        <v>70</v>
      </c>
      <c r="X511" s="46"/>
      <c r="Y511" s="219"/>
      <c r="Z511" s="192" t="str">
        <f>IF(VLOOKUP(B511,'Pivot Table'!$B$5:$G$2000,5,FALSE)=1,"Yes","No")</f>
        <v>No</v>
      </c>
      <c r="AA511" s="192" t="str">
        <f>IF(VLOOKUP(B511,'Pivot Table'!$B$5:$G$2000,4,FALSE)=1,"Yes","No")</f>
        <v>No</v>
      </c>
      <c r="AB511" s="190" t="str">
        <f t="shared" si="1254"/>
        <v xml:space="preserve"> </v>
      </c>
      <c r="AC511" s="190"/>
      <c r="AD511" s="190"/>
      <c r="AE511" s="191"/>
      <c r="AF511" s="190"/>
      <c r="AG511" s="190"/>
      <c r="AH511" s="133" t="str">
        <f t="shared" si="1237"/>
        <v>70</v>
      </c>
      <c r="AI511" s="151" t="str">
        <f t="shared" si="1238"/>
        <v>70</v>
      </c>
      <c r="AJ511" s="456"/>
      <c r="AK511" s="651"/>
      <c r="AL511" s="634">
        <f t="shared" si="1239"/>
        <v>0</v>
      </c>
      <c r="AM511" s="634">
        <f t="shared" si="1240"/>
        <v>1</v>
      </c>
      <c r="AN511" s="635">
        <f t="shared" si="1241"/>
        <v>0</v>
      </c>
      <c r="AO511" s="636">
        <f t="shared" si="1215"/>
        <v>1</v>
      </c>
      <c r="AP511" s="634">
        <f t="shared" si="1242"/>
        <v>0</v>
      </c>
      <c r="AQ511" s="634">
        <f t="shared" si="1243"/>
        <v>0</v>
      </c>
      <c r="AR511" s="634">
        <f t="shared" si="1244"/>
        <v>0</v>
      </c>
      <c r="AS511" s="637">
        <f t="shared" si="1216"/>
        <v>0</v>
      </c>
      <c r="AT511" s="638" t="str">
        <f t="shared" si="1217"/>
        <v xml:space="preserve"> </v>
      </c>
      <c r="AU511" s="634">
        <f t="shared" si="1245"/>
        <v>0</v>
      </c>
      <c r="AV511" s="634">
        <f t="shared" si="1253"/>
        <v>1</v>
      </c>
      <c r="AW511" s="634" t="s">
        <v>1127</v>
      </c>
      <c r="AX511" s="639" t="str">
        <f t="shared" si="1247"/>
        <v>70No</v>
      </c>
      <c r="AY511" s="639" t="str">
        <f t="shared" si="1248"/>
        <v>70Yes</v>
      </c>
      <c r="AZ511" s="639" t="str">
        <f t="shared" si="1249"/>
        <v>70No</v>
      </c>
      <c r="BA511" s="634" t="str">
        <f t="shared" si="1250"/>
        <v>70</v>
      </c>
      <c r="BB511" s="634" t="str">
        <f t="shared" si="1251"/>
        <v>70</v>
      </c>
      <c r="BC511" s="634" t="str">
        <f t="shared" si="1252"/>
        <v>70</v>
      </c>
      <c r="BD511" s="640" t="str">
        <f t="shared" si="1218"/>
        <v xml:space="preserve"> </v>
      </c>
      <c r="BE511" s="640" t="str">
        <f t="shared" si="1219"/>
        <v xml:space="preserve"> </v>
      </c>
      <c r="BF511" s="640" t="str">
        <f t="shared" si="1220"/>
        <v xml:space="preserve"> </v>
      </c>
      <c r="BG511" s="640">
        <f t="shared" si="1221"/>
        <v>42430</v>
      </c>
      <c r="BH511" s="640" t="str">
        <f t="shared" si="1222"/>
        <v xml:space="preserve"> </v>
      </c>
      <c r="BI511" s="677" t="str">
        <f t="shared" si="1223"/>
        <v xml:space="preserve"> </v>
      </c>
      <c r="BJ511" s="640" t="str">
        <f t="shared" si="1224"/>
        <v xml:space="preserve"> </v>
      </c>
      <c r="BK511" s="305" t="str">
        <f t="shared" si="1225"/>
        <v xml:space="preserve"> </v>
      </c>
      <c r="BL511" s="523" t="str">
        <f t="shared" si="1246"/>
        <v xml:space="preserve"> </v>
      </c>
      <c r="BM511" s="640" t="str">
        <f t="shared" si="1226"/>
        <v xml:space="preserve"> </v>
      </c>
      <c r="BN511" s="640" t="str">
        <f t="shared" si="1227"/>
        <v xml:space="preserve"> </v>
      </c>
      <c r="BO511" s="640" t="str">
        <f t="shared" si="1228"/>
        <v xml:space="preserve"> </v>
      </c>
      <c r="BP511" s="640" t="str">
        <f t="shared" si="1229"/>
        <v xml:space="preserve"> </v>
      </c>
      <c r="BQ511" s="640" t="str">
        <f t="shared" si="1230"/>
        <v xml:space="preserve"> </v>
      </c>
      <c r="BR511" s="634">
        <f t="shared" si="1231"/>
        <v>1</v>
      </c>
      <c r="BS511" s="728"/>
      <c r="BT511" s="640" t="str">
        <f t="shared" si="1214"/>
        <v xml:space="preserve"> </v>
      </c>
    </row>
    <row r="512" spans="1:72" s="47" customFormat="1" ht="15" customHeight="1" x14ac:dyDescent="0.3">
      <c r="A512" s="43" t="s">
        <v>448</v>
      </c>
      <c r="B512" s="43" t="s">
        <v>491</v>
      </c>
      <c r="C512" s="194" t="str">
        <f>IF(VLOOKUP(B512,'Pivot Table'!$B$5:$G$2000,3,FALSE)=1,"Yes","No")</f>
        <v>No</v>
      </c>
      <c r="D512" s="193" t="str">
        <f t="shared" si="1255"/>
        <v xml:space="preserve"> </v>
      </c>
      <c r="E512" s="193"/>
      <c r="F512" s="193"/>
      <c r="G512" s="204"/>
      <c r="H512" s="204"/>
      <c r="I512" s="193"/>
      <c r="J512" s="193"/>
      <c r="K512" s="205" t="str">
        <f t="shared" si="1232"/>
        <v>70</v>
      </c>
      <c r="L512" s="205" t="str">
        <f t="shared" si="1233"/>
        <v>70</v>
      </c>
      <c r="M512" s="204"/>
      <c r="N512" s="405"/>
      <c r="O512" s="135" t="str">
        <f>IF(VLOOKUP(B512,'Pivot Table'!$B$5:$G$2000,2,FALSE)=1,"Yes","No")</f>
        <v>Yes</v>
      </c>
      <c r="P512" s="177" t="str">
        <f t="shared" si="1234"/>
        <v>In Progress</v>
      </c>
      <c r="Q512" s="177" t="s">
        <v>713</v>
      </c>
      <c r="R512" s="107">
        <v>42095</v>
      </c>
      <c r="S512" s="46" t="s">
        <v>1127</v>
      </c>
      <c r="T512" s="107">
        <v>42430</v>
      </c>
      <c r="U512" s="177"/>
      <c r="V512" s="135" t="str">
        <f t="shared" si="1235"/>
        <v>70X</v>
      </c>
      <c r="W512" s="150" t="str">
        <f t="shared" si="1236"/>
        <v>70</v>
      </c>
      <c r="X512" s="46"/>
      <c r="Y512" s="219"/>
      <c r="Z512" s="192" t="str">
        <f>IF(VLOOKUP(B512,'Pivot Table'!$B$5:$G$2000,5,FALSE)=1,"Yes","No")</f>
        <v>No</v>
      </c>
      <c r="AA512" s="192" t="str">
        <f>IF(VLOOKUP(B512,'Pivot Table'!$B$5:$G$2000,4,FALSE)=1,"Yes","No")</f>
        <v>No</v>
      </c>
      <c r="AB512" s="190" t="str">
        <f t="shared" si="1254"/>
        <v xml:space="preserve"> </v>
      </c>
      <c r="AC512" s="190"/>
      <c r="AD512" s="190"/>
      <c r="AE512" s="191"/>
      <c r="AF512" s="190"/>
      <c r="AG512" s="190"/>
      <c r="AH512" s="133" t="str">
        <f t="shared" si="1237"/>
        <v>70</v>
      </c>
      <c r="AI512" s="151" t="str">
        <f t="shared" si="1238"/>
        <v>70</v>
      </c>
      <c r="AJ512" s="456"/>
      <c r="AK512" s="651"/>
      <c r="AL512" s="634">
        <f t="shared" si="1239"/>
        <v>0</v>
      </c>
      <c r="AM512" s="634">
        <f t="shared" si="1240"/>
        <v>1</v>
      </c>
      <c r="AN512" s="635">
        <f t="shared" si="1241"/>
        <v>0</v>
      </c>
      <c r="AO512" s="636">
        <f t="shared" si="1215"/>
        <v>1</v>
      </c>
      <c r="AP512" s="634">
        <f t="shared" si="1242"/>
        <v>0</v>
      </c>
      <c r="AQ512" s="634">
        <f t="shared" si="1243"/>
        <v>0</v>
      </c>
      <c r="AR512" s="634">
        <f t="shared" si="1244"/>
        <v>0</v>
      </c>
      <c r="AS512" s="637">
        <f t="shared" si="1216"/>
        <v>0</v>
      </c>
      <c r="AT512" s="638" t="str">
        <f t="shared" si="1217"/>
        <v xml:space="preserve"> </v>
      </c>
      <c r="AU512" s="634">
        <f t="shared" si="1245"/>
        <v>0</v>
      </c>
      <c r="AV512" s="634">
        <f t="shared" si="1253"/>
        <v>1</v>
      </c>
      <c r="AW512" s="634" t="s">
        <v>1127</v>
      </c>
      <c r="AX512" s="639" t="str">
        <f t="shared" si="1247"/>
        <v>70No</v>
      </c>
      <c r="AY512" s="639" t="str">
        <f t="shared" si="1248"/>
        <v>70Yes</v>
      </c>
      <c r="AZ512" s="639" t="str">
        <f t="shared" si="1249"/>
        <v>70No</v>
      </c>
      <c r="BA512" s="634" t="str">
        <f t="shared" si="1250"/>
        <v>70</v>
      </c>
      <c r="BB512" s="634" t="str">
        <f t="shared" si="1251"/>
        <v>70</v>
      </c>
      <c r="BC512" s="634" t="str">
        <f t="shared" si="1252"/>
        <v>70</v>
      </c>
      <c r="BD512" s="640" t="str">
        <f t="shared" si="1218"/>
        <v xml:space="preserve"> </v>
      </c>
      <c r="BE512" s="640" t="str">
        <f t="shared" si="1219"/>
        <v xml:space="preserve"> </v>
      </c>
      <c r="BF512" s="640" t="str">
        <f t="shared" si="1220"/>
        <v xml:space="preserve"> </v>
      </c>
      <c r="BG512" s="640">
        <f t="shared" si="1221"/>
        <v>42430</v>
      </c>
      <c r="BH512" s="640" t="str">
        <f t="shared" si="1222"/>
        <v xml:space="preserve"> </v>
      </c>
      <c r="BI512" s="677" t="str">
        <f t="shared" si="1223"/>
        <v xml:space="preserve"> </v>
      </c>
      <c r="BJ512" s="640" t="str">
        <f t="shared" si="1224"/>
        <v xml:space="preserve"> </v>
      </c>
      <c r="BK512" s="305" t="str">
        <f t="shared" si="1225"/>
        <v xml:space="preserve"> </v>
      </c>
      <c r="BL512" s="523" t="str">
        <f t="shared" si="1246"/>
        <v xml:space="preserve"> </v>
      </c>
      <c r="BM512" s="640" t="str">
        <f t="shared" si="1226"/>
        <v xml:space="preserve"> </v>
      </c>
      <c r="BN512" s="640" t="str">
        <f t="shared" si="1227"/>
        <v xml:space="preserve"> </v>
      </c>
      <c r="BO512" s="640" t="str">
        <f t="shared" si="1228"/>
        <v xml:space="preserve"> </v>
      </c>
      <c r="BP512" s="640" t="str">
        <f t="shared" si="1229"/>
        <v xml:space="preserve"> </v>
      </c>
      <c r="BQ512" s="640" t="str">
        <f t="shared" si="1230"/>
        <v xml:space="preserve"> </v>
      </c>
      <c r="BR512" s="634">
        <f t="shared" si="1231"/>
        <v>1</v>
      </c>
      <c r="BS512" s="728"/>
      <c r="BT512" s="640" t="str">
        <f t="shared" si="1214"/>
        <v xml:space="preserve"> </v>
      </c>
    </row>
    <row r="513" spans="1:72" s="47" customFormat="1" ht="15" customHeight="1" x14ac:dyDescent="0.3">
      <c r="A513" s="43" t="s">
        <v>448</v>
      </c>
      <c r="B513" s="43" t="s">
        <v>492</v>
      </c>
      <c r="C513" s="194" t="str">
        <f>IF(VLOOKUP(B513,'Pivot Table'!$B$5:$G$2000,3,FALSE)=1,"Yes","No")</f>
        <v>No</v>
      </c>
      <c r="D513" s="193" t="str">
        <f t="shared" si="1255"/>
        <v xml:space="preserve"> </v>
      </c>
      <c r="E513" s="193"/>
      <c r="F513" s="193"/>
      <c r="G513" s="204"/>
      <c r="H513" s="204"/>
      <c r="I513" s="193"/>
      <c r="J513" s="193"/>
      <c r="K513" s="205" t="str">
        <f t="shared" si="1232"/>
        <v>70</v>
      </c>
      <c r="L513" s="205" t="str">
        <f t="shared" si="1233"/>
        <v>70</v>
      </c>
      <c r="M513" s="204"/>
      <c r="N513" s="405"/>
      <c r="O513" s="135" t="str">
        <f>IF(VLOOKUP(B513,'Pivot Table'!$B$5:$G$2000,2,FALSE)=1,"Yes","No")</f>
        <v>Yes</v>
      </c>
      <c r="P513" s="177" t="str">
        <f t="shared" si="1234"/>
        <v>In Progress</v>
      </c>
      <c r="Q513" s="177" t="s">
        <v>713</v>
      </c>
      <c r="R513" s="107">
        <v>42095</v>
      </c>
      <c r="S513" s="46" t="s">
        <v>1127</v>
      </c>
      <c r="T513" s="107">
        <v>42430</v>
      </c>
      <c r="U513" s="177"/>
      <c r="V513" s="135" t="str">
        <f t="shared" si="1235"/>
        <v>70X</v>
      </c>
      <c r="W513" s="150" t="str">
        <f t="shared" si="1236"/>
        <v>70</v>
      </c>
      <c r="X513" s="46"/>
      <c r="Y513" s="219"/>
      <c r="Z513" s="192" t="str">
        <f>IF(VLOOKUP(B513,'Pivot Table'!$B$5:$G$2000,5,FALSE)=1,"Yes","No")</f>
        <v>No</v>
      </c>
      <c r="AA513" s="192" t="str">
        <f>IF(VLOOKUP(B513,'Pivot Table'!$B$5:$G$2000,4,FALSE)=1,"Yes","No")</f>
        <v>No</v>
      </c>
      <c r="AB513" s="190" t="str">
        <f t="shared" si="1254"/>
        <v xml:space="preserve"> </v>
      </c>
      <c r="AC513" s="190"/>
      <c r="AD513" s="190"/>
      <c r="AE513" s="191"/>
      <c r="AF513" s="190"/>
      <c r="AG513" s="190"/>
      <c r="AH513" s="133" t="str">
        <f t="shared" si="1237"/>
        <v>70</v>
      </c>
      <c r="AI513" s="151" t="str">
        <f t="shared" si="1238"/>
        <v>70</v>
      </c>
      <c r="AJ513" s="456"/>
      <c r="AK513" s="651"/>
      <c r="AL513" s="634">
        <f t="shared" si="1239"/>
        <v>0</v>
      </c>
      <c r="AM513" s="634">
        <f t="shared" si="1240"/>
        <v>1</v>
      </c>
      <c r="AN513" s="635">
        <f t="shared" si="1241"/>
        <v>0</v>
      </c>
      <c r="AO513" s="636">
        <f t="shared" si="1215"/>
        <v>1</v>
      </c>
      <c r="AP513" s="634">
        <f t="shared" si="1242"/>
        <v>0</v>
      </c>
      <c r="AQ513" s="634">
        <f t="shared" si="1243"/>
        <v>0</v>
      </c>
      <c r="AR513" s="634">
        <f t="shared" si="1244"/>
        <v>0</v>
      </c>
      <c r="AS513" s="637">
        <f t="shared" si="1216"/>
        <v>0</v>
      </c>
      <c r="AT513" s="638" t="str">
        <f t="shared" si="1217"/>
        <v xml:space="preserve"> </v>
      </c>
      <c r="AU513" s="634">
        <f t="shared" si="1245"/>
        <v>0</v>
      </c>
      <c r="AV513" s="634">
        <f t="shared" si="1253"/>
        <v>1</v>
      </c>
      <c r="AW513" s="634" t="s">
        <v>1127</v>
      </c>
      <c r="AX513" s="639" t="str">
        <f t="shared" si="1247"/>
        <v>70No</v>
      </c>
      <c r="AY513" s="639" t="str">
        <f t="shared" si="1248"/>
        <v>70Yes</v>
      </c>
      <c r="AZ513" s="639" t="str">
        <f t="shared" si="1249"/>
        <v>70No</v>
      </c>
      <c r="BA513" s="634" t="str">
        <f t="shared" si="1250"/>
        <v>70</v>
      </c>
      <c r="BB513" s="634" t="str">
        <f t="shared" si="1251"/>
        <v>70</v>
      </c>
      <c r="BC513" s="634" t="str">
        <f t="shared" si="1252"/>
        <v>70</v>
      </c>
      <c r="BD513" s="640" t="str">
        <f t="shared" si="1218"/>
        <v xml:space="preserve"> </v>
      </c>
      <c r="BE513" s="640" t="str">
        <f t="shared" si="1219"/>
        <v xml:space="preserve"> </v>
      </c>
      <c r="BF513" s="640" t="str">
        <f t="shared" si="1220"/>
        <v xml:space="preserve"> </v>
      </c>
      <c r="BG513" s="640">
        <f t="shared" si="1221"/>
        <v>42430</v>
      </c>
      <c r="BH513" s="640" t="str">
        <f t="shared" si="1222"/>
        <v xml:space="preserve"> </v>
      </c>
      <c r="BI513" s="677" t="str">
        <f t="shared" si="1223"/>
        <v xml:space="preserve"> </v>
      </c>
      <c r="BJ513" s="640" t="str">
        <f t="shared" si="1224"/>
        <v xml:space="preserve"> </v>
      </c>
      <c r="BK513" s="305" t="str">
        <f t="shared" si="1225"/>
        <v xml:space="preserve"> </v>
      </c>
      <c r="BL513" s="523" t="str">
        <f t="shared" si="1246"/>
        <v xml:space="preserve"> </v>
      </c>
      <c r="BM513" s="640" t="str">
        <f t="shared" si="1226"/>
        <v xml:space="preserve"> </v>
      </c>
      <c r="BN513" s="640" t="str">
        <f t="shared" si="1227"/>
        <v xml:space="preserve"> </v>
      </c>
      <c r="BO513" s="640" t="str">
        <f t="shared" si="1228"/>
        <v xml:space="preserve"> </v>
      </c>
      <c r="BP513" s="640" t="str">
        <f t="shared" si="1229"/>
        <v xml:space="preserve"> </v>
      </c>
      <c r="BQ513" s="640" t="str">
        <f t="shared" si="1230"/>
        <v xml:space="preserve"> </v>
      </c>
      <c r="BR513" s="634">
        <f t="shared" si="1231"/>
        <v>1</v>
      </c>
      <c r="BS513" s="728"/>
      <c r="BT513" s="640" t="str">
        <f t="shared" si="1214"/>
        <v xml:space="preserve"> </v>
      </c>
    </row>
    <row r="514" spans="1:72" s="47" customFormat="1" ht="15" customHeight="1" x14ac:dyDescent="0.3">
      <c r="A514" s="43" t="s">
        <v>448</v>
      </c>
      <c r="B514" s="43" t="s">
        <v>493</v>
      </c>
      <c r="C514" s="194" t="str">
        <f>IF(VLOOKUP(B514,'Pivot Table'!$B$5:$G$2000,3,FALSE)=1,"Yes","No")</f>
        <v>No</v>
      </c>
      <c r="D514" s="193" t="str">
        <f t="shared" si="1255"/>
        <v xml:space="preserve"> </v>
      </c>
      <c r="E514" s="193"/>
      <c r="F514" s="193"/>
      <c r="G514" s="204"/>
      <c r="H514" s="204"/>
      <c r="I514" s="193"/>
      <c r="J514" s="193"/>
      <c r="K514" s="205" t="str">
        <f t="shared" si="1232"/>
        <v>70</v>
      </c>
      <c r="L514" s="205" t="str">
        <f t="shared" si="1233"/>
        <v>70</v>
      </c>
      <c r="M514" s="204"/>
      <c r="N514" s="405"/>
      <c r="O514" s="135" t="str">
        <f>IF(VLOOKUP(B514,'Pivot Table'!$B$5:$G$2000,2,FALSE)=1,"Yes","No")</f>
        <v>Yes</v>
      </c>
      <c r="P514" s="177" t="str">
        <f t="shared" si="1234"/>
        <v>In Progress</v>
      </c>
      <c r="Q514" s="177" t="s">
        <v>713</v>
      </c>
      <c r="R514" s="107">
        <v>42095</v>
      </c>
      <c r="S514" s="46" t="s">
        <v>1127</v>
      </c>
      <c r="T514" s="107">
        <v>42430</v>
      </c>
      <c r="U514" s="177"/>
      <c r="V514" s="135" t="str">
        <f t="shared" si="1235"/>
        <v>70X</v>
      </c>
      <c r="W514" s="150" t="str">
        <f t="shared" si="1236"/>
        <v>70</v>
      </c>
      <c r="X514" s="46"/>
      <c r="Y514" s="219"/>
      <c r="Z514" s="192" t="str">
        <f>IF(VLOOKUP(B514,'Pivot Table'!$B$5:$G$2000,5,FALSE)=1,"Yes","No")</f>
        <v>No</v>
      </c>
      <c r="AA514" s="192" t="str">
        <f>IF(VLOOKUP(B514,'Pivot Table'!$B$5:$G$2000,4,FALSE)=1,"Yes","No")</f>
        <v>No</v>
      </c>
      <c r="AB514" s="190" t="str">
        <f t="shared" si="1254"/>
        <v xml:space="preserve"> </v>
      </c>
      <c r="AC514" s="190"/>
      <c r="AD514" s="190"/>
      <c r="AE514" s="191"/>
      <c r="AF514" s="190"/>
      <c r="AG514" s="190"/>
      <c r="AH514" s="133" t="str">
        <f t="shared" si="1237"/>
        <v>70</v>
      </c>
      <c r="AI514" s="151" t="str">
        <f t="shared" si="1238"/>
        <v>70</v>
      </c>
      <c r="AJ514" s="456"/>
      <c r="AK514" s="651"/>
      <c r="AL514" s="634">
        <f t="shared" si="1239"/>
        <v>0</v>
      </c>
      <c r="AM514" s="634">
        <f t="shared" si="1240"/>
        <v>1</v>
      </c>
      <c r="AN514" s="635">
        <f t="shared" si="1241"/>
        <v>0</v>
      </c>
      <c r="AO514" s="636">
        <f t="shared" si="1215"/>
        <v>1</v>
      </c>
      <c r="AP514" s="634">
        <f t="shared" si="1242"/>
        <v>0</v>
      </c>
      <c r="AQ514" s="634">
        <f t="shared" si="1243"/>
        <v>0</v>
      </c>
      <c r="AR514" s="634">
        <f t="shared" si="1244"/>
        <v>0</v>
      </c>
      <c r="AS514" s="637">
        <f t="shared" si="1216"/>
        <v>0</v>
      </c>
      <c r="AT514" s="638" t="str">
        <f t="shared" si="1217"/>
        <v xml:space="preserve"> </v>
      </c>
      <c r="AU514" s="634">
        <f t="shared" si="1245"/>
        <v>0</v>
      </c>
      <c r="AV514" s="634">
        <f t="shared" si="1253"/>
        <v>1</v>
      </c>
      <c r="AW514" s="634" t="s">
        <v>1127</v>
      </c>
      <c r="AX514" s="639" t="str">
        <f t="shared" si="1247"/>
        <v>70No</v>
      </c>
      <c r="AY514" s="639" t="str">
        <f t="shared" si="1248"/>
        <v>70Yes</v>
      </c>
      <c r="AZ514" s="639" t="str">
        <f t="shared" si="1249"/>
        <v>70No</v>
      </c>
      <c r="BA514" s="634" t="str">
        <f t="shared" si="1250"/>
        <v>70</v>
      </c>
      <c r="BB514" s="634" t="str">
        <f t="shared" si="1251"/>
        <v>70</v>
      </c>
      <c r="BC514" s="634" t="str">
        <f t="shared" si="1252"/>
        <v>70</v>
      </c>
      <c r="BD514" s="640" t="str">
        <f t="shared" si="1218"/>
        <v xml:space="preserve"> </v>
      </c>
      <c r="BE514" s="640" t="str">
        <f t="shared" si="1219"/>
        <v xml:space="preserve"> </v>
      </c>
      <c r="BF514" s="640" t="str">
        <f t="shared" si="1220"/>
        <v xml:space="preserve"> </v>
      </c>
      <c r="BG514" s="640">
        <f t="shared" si="1221"/>
        <v>42430</v>
      </c>
      <c r="BH514" s="640" t="str">
        <f t="shared" si="1222"/>
        <v xml:space="preserve"> </v>
      </c>
      <c r="BI514" s="677" t="str">
        <f t="shared" si="1223"/>
        <v xml:space="preserve"> </v>
      </c>
      <c r="BJ514" s="640" t="str">
        <f t="shared" si="1224"/>
        <v xml:space="preserve"> </v>
      </c>
      <c r="BK514" s="305" t="str">
        <f t="shared" si="1225"/>
        <v xml:space="preserve"> </v>
      </c>
      <c r="BL514" s="523" t="str">
        <f t="shared" si="1246"/>
        <v xml:space="preserve"> </v>
      </c>
      <c r="BM514" s="640" t="str">
        <f t="shared" si="1226"/>
        <v xml:space="preserve"> </v>
      </c>
      <c r="BN514" s="640" t="str">
        <f t="shared" si="1227"/>
        <v xml:space="preserve"> </v>
      </c>
      <c r="BO514" s="640" t="str">
        <f t="shared" si="1228"/>
        <v xml:space="preserve"> </v>
      </c>
      <c r="BP514" s="640" t="str">
        <f t="shared" si="1229"/>
        <v xml:space="preserve"> </v>
      </c>
      <c r="BQ514" s="640" t="str">
        <f t="shared" si="1230"/>
        <v xml:space="preserve"> </v>
      </c>
      <c r="BR514" s="634">
        <f t="shared" si="1231"/>
        <v>1</v>
      </c>
      <c r="BS514" s="728"/>
      <c r="BT514" s="640" t="str">
        <f t="shared" si="1214"/>
        <v xml:space="preserve"> </v>
      </c>
    </row>
    <row r="515" spans="1:72" s="47" customFormat="1" ht="15" customHeight="1" x14ac:dyDescent="0.3">
      <c r="A515" s="43" t="s">
        <v>448</v>
      </c>
      <c r="B515" s="43" t="s">
        <v>494</v>
      </c>
      <c r="C515" s="194" t="str">
        <f>IF(VLOOKUP(B515,'Pivot Table'!$B$5:$G$2000,3,FALSE)=1,"Yes","No")</f>
        <v>No</v>
      </c>
      <c r="D515" s="193" t="str">
        <f t="shared" si="1255"/>
        <v xml:space="preserve"> </v>
      </c>
      <c r="E515" s="193"/>
      <c r="F515" s="193"/>
      <c r="G515" s="204"/>
      <c r="H515" s="204"/>
      <c r="I515" s="193"/>
      <c r="J515" s="193"/>
      <c r="K515" s="205" t="str">
        <f t="shared" si="1232"/>
        <v>70</v>
      </c>
      <c r="L515" s="205" t="str">
        <f t="shared" si="1233"/>
        <v>70</v>
      </c>
      <c r="M515" s="204"/>
      <c r="N515" s="405"/>
      <c r="O515" s="135" t="str">
        <f>IF(VLOOKUP(B515,'Pivot Table'!$B$5:$G$2000,2,FALSE)=1,"Yes","No")</f>
        <v>Yes</v>
      </c>
      <c r="P515" s="177" t="str">
        <f t="shared" si="1234"/>
        <v>In Progress</v>
      </c>
      <c r="Q515" s="177" t="s">
        <v>713</v>
      </c>
      <c r="R515" s="107">
        <v>42095</v>
      </c>
      <c r="S515" s="46" t="s">
        <v>1127</v>
      </c>
      <c r="T515" s="107">
        <v>42430</v>
      </c>
      <c r="U515" s="177"/>
      <c r="V515" s="135" t="str">
        <f t="shared" si="1235"/>
        <v>70X</v>
      </c>
      <c r="W515" s="150" t="str">
        <f t="shared" si="1236"/>
        <v>70</v>
      </c>
      <c r="X515" s="46"/>
      <c r="Y515" s="219"/>
      <c r="Z515" s="192" t="str">
        <f>IF(VLOOKUP(B515,'Pivot Table'!$B$5:$G$2000,5,FALSE)=1,"Yes","No")</f>
        <v>No</v>
      </c>
      <c r="AA515" s="192" t="str">
        <f>IF(VLOOKUP(B515,'Pivot Table'!$B$5:$G$2000,4,FALSE)=1,"Yes","No")</f>
        <v>No</v>
      </c>
      <c r="AB515" s="190" t="str">
        <f t="shared" si="1254"/>
        <v xml:space="preserve"> </v>
      </c>
      <c r="AC515" s="190"/>
      <c r="AD515" s="190"/>
      <c r="AE515" s="191"/>
      <c r="AF515" s="190"/>
      <c r="AG515" s="190"/>
      <c r="AH515" s="133" t="str">
        <f t="shared" si="1237"/>
        <v>70</v>
      </c>
      <c r="AI515" s="151" t="str">
        <f t="shared" si="1238"/>
        <v>70</v>
      </c>
      <c r="AJ515" s="456"/>
      <c r="AK515" s="651"/>
      <c r="AL515" s="634">
        <f t="shared" si="1239"/>
        <v>0</v>
      </c>
      <c r="AM515" s="634">
        <f t="shared" si="1240"/>
        <v>1</v>
      </c>
      <c r="AN515" s="635">
        <f t="shared" si="1241"/>
        <v>0</v>
      </c>
      <c r="AO515" s="636">
        <f t="shared" si="1215"/>
        <v>1</v>
      </c>
      <c r="AP515" s="634">
        <f t="shared" si="1242"/>
        <v>0</v>
      </c>
      <c r="AQ515" s="634">
        <f t="shared" si="1243"/>
        <v>0</v>
      </c>
      <c r="AR515" s="634">
        <f t="shared" si="1244"/>
        <v>0</v>
      </c>
      <c r="AS515" s="637">
        <f t="shared" si="1216"/>
        <v>0</v>
      </c>
      <c r="AT515" s="638" t="str">
        <f t="shared" si="1217"/>
        <v xml:space="preserve"> </v>
      </c>
      <c r="AU515" s="634">
        <f t="shared" si="1245"/>
        <v>0</v>
      </c>
      <c r="AV515" s="634">
        <f t="shared" si="1253"/>
        <v>1</v>
      </c>
      <c r="AW515" s="634" t="s">
        <v>1127</v>
      </c>
      <c r="AX515" s="639" t="str">
        <f t="shared" si="1247"/>
        <v>70No</v>
      </c>
      <c r="AY515" s="639" t="str">
        <f t="shared" si="1248"/>
        <v>70Yes</v>
      </c>
      <c r="AZ515" s="639" t="str">
        <f t="shared" si="1249"/>
        <v>70No</v>
      </c>
      <c r="BA515" s="634" t="str">
        <f t="shared" si="1250"/>
        <v>70</v>
      </c>
      <c r="BB515" s="634" t="str">
        <f t="shared" si="1251"/>
        <v>70</v>
      </c>
      <c r="BC515" s="634" t="str">
        <f t="shared" si="1252"/>
        <v>70</v>
      </c>
      <c r="BD515" s="640" t="str">
        <f t="shared" si="1218"/>
        <v xml:space="preserve"> </v>
      </c>
      <c r="BE515" s="640" t="str">
        <f t="shared" si="1219"/>
        <v xml:space="preserve"> </v>
      </c>
      <c r="BF515" s="640" t="str">
        <f t="shared" si="1220"/>
        <v xml:space="preserve"> </v>
      </c>
      <c r="BG515" s="640">
        <f t="shared" si="1221"/>
        <v>42430</v>
      </c>
      <c r="BH515" s="640" t="str">
        <f t="shared" si="1222"/>
        <v xml:space="preserve"> </v>
      </c>
      <c r="BI515" s="677" t="str">
        <f t="shared" si="1223"/>
        <v xml:space="preserve"> </v>
      </c>
      <c r="BJ515" s="640" t="str">
        <f t="shared" si="1224"/>
        <v xml:space="preserve"> </v>
      </c>
      <c r="BK515" s="305" t="str">
        <f t="shared" si="1225"/>
        <v xml:space="preserve"> </v>
      </c>
      <c r="BL515" s="523" t="str">
        <f t="shared" si="1246"/>
        <v xml:space="preserve"> </v>
      </c>
      <c r="BM515" s="640" t="str">
        <f t="shared" si="1226"/>
        <v xml:space="preserve"> </v>
      </c>
      <c r="BN515" s="640" t="str">
        <f t="shared" si="1227"/>
        <v xml:space="preserve"> </v>
      </c>
      <c r="BO515" s="640" t="str">
        <f t="shared" si="1228"/>
        <v xml:space="preserve"> </v>
      </c>
      <c r="BP515" s="640" t="str">
        <f t="shared" si="1229"/>
        <v xml:space="preserve"> </v>
      </c>
      <c r="BQ515" s="640" t="str">
        <f t="shared" si="1230"/>
        <v xml:space="preserve"> </v>
      </c>
      <c r="BR515" s="634">
        <f t="shared" si="1231"/>
        <v>1</v>
      </c>
      <c r="BS515" s="728"/>
      <c r="BT515" s="640" t="str">
        <f t="shared" si="1214"/>
        <v xml:space="preserve"> </v>
      </c>
    </row>
    <row r="516" spans="1:72" s="47" customFormat="1" ht="15" customHeight="1" x14ac:dyDescent="0.3">
      <c r="A516" s="43" t="s">
        <v>448</v>
      </c>
      <c r="B516" s="43" t="s">
        <v>495</v>
      </c>
      <c r="C516" s="194" t="str">
        <f>IF(VLOOKUP(B516,'Pivot Table'!$B$5:$G$2000,3,FALSE)=1,"Yes","No")</f>
        <v>No</v>
      </c>
      <c r="D516" s="193" t="str">
        <f t="shared" si="1255"/>
        <v xml:space="preserve"> </v>
      </c>
      <c r="E516" s="193"/>
      <c r="F516" s="193"/>
      <c r="G516" s="204"/>
      <c r="H516" s="204"/>
      <c r="I516" s="193"/>
      <c r="J516" s="193"/>
      <c r="K516" s="205" t="str">
        <f t="shared" si="1232"/>
        <v>70</v>
      </c>
      <c r="L516" s="205" t="str">
        <f t="shared" si="1233"/>
        <v>70</v>
      </c>
      <c r="M516" s="204"/>
      <c r="N516" s="405"/>
      <c r="O516" s="135" t="str">
        <f>IF(VLOOKUP(B516,'Pivot Table'!$B$5:$G$2000,2,FALSE)=1,"Yes","No")</f>
        <v>Yes</v>
      </c>
      <c r="P516" s="177" t="str">
        <f t="shared" si="1234"/>
        <v>In Progress</v>
      </c>
      <c r="Q516" s="177" t="s">
        <v>713</v>
      </c>
      <c r="R516" s="107">
        <v>42095</v>
      </c>
      <c r="S516" s="46" t="s">
        <v>1127</v>
      </c>
      <c r="T516" s="107">
        <v>42430</v>
      </c>
      <c r="U516" s="177"/>
      <c r="V516" s="135" t="str">
        <f t="shared" si="1235"/>
        <v>70X</v>
      </c>
      <c r="W516" s="150" t="str">
        <f t="shared" si="1236"/>
        <v>70</v>
      </c>
      <c r="X516" s="46"/>
      <c r="Y516" s="219"/>
      <c r="Z516" s="192" t="str">
        <f>IF(VLOOKUP(B516,'Pivot Table'!$B$5:$G$2000,5,FALSE)=1,"Yes","No")</f>
        <v>No</v>
      </c>
      <c r="AA516" s="192" t="str">
        <f>IF(VLOOKUP(B516,'Pivot Table'!$B$5:$G$2000,4,FALSE)=1,"Yes","No")</f>
        <v>No</v>
      </c>
      <c r="AB516" s="190" t="str">
        <f t="shared" si="1254"/>
        <v xml:space="preserve"> </v>
      </c>
      <c r="AC516" s="190"/>
      <c r="AD516" s="190"/>
      <c r="AE516" s="191"/>
      <c r="AF516" s="190"/>
      <c r="AG516" s="190"/>
      <c r="AH516" s="133" t="str">
        <f t="shared" si="1237"/>
        <v>70</v>
      </c>
      <c r="AI516" s="151" t="str">
        <f t="shared" si="1238"/>
        <v>70</v>
      </c>
      <c r="AJ516" s="456"/>
      <c r="AK516" s="651"/>
      <c r="AL516" s="634">
        <f t="shared" si="1239"/>
        <v>0</v>
      </c>
      <c r="AM516" s="634">
        <f t="shared" si="1240"/>
        <v>1</v>
      </c>
      <c r="AN516" s="635">
        <f t="shared" si="1241"/>
        <v>0</v>
      </c>
      <c r="AO516" s="636">
        <f t="shared" si="1215"/>
        <v>1</v>
      </c>
      <c r="AP516" s="634">
        <f t="shared" si="1242"/>
        <v>0</v>
      </c>
      <c r="AQ516" s="634">
        <f t="shared" si="1243"/>
        <v>0</v>
      </c>
      <c r="AR516" s="634">
        <f t="shared" si="1244"/>
        <v>0</v>
      </c>
      <c r="AS516" s="637">
        <f t="shared" si="1216"/>
        <v>0</v>
      </c>
      <c r="AT516" s="638" t="str">
        <f t="shared" si="1217"/>
        <v xml:space="preserve"> </v>
      </c>
      <c r="AU516" s="634">
        <f t="shared" si="1245"/>
        <v>0</v>
      </c>
      <c r="AV516" s="634">
        <f t="shared" si="1253"/>
        <v>1</v>
      </c>
      <c r="AW516" s="634" t="s">
        <v>1127</v>
      </c>
      <c r="AX516" s="639" t="str">
        <f t="shared" si="1247"/>
        <v>70No</v>
      </c>
      <c r="AY516" s="639" t="str">
        <f t="shared" si="1248"/>
        <v>70Yes</v>
      </c>
      <c r="AZ516" s="639" t="str">
        <f t="shared" si="1249"/>
        <v>70No</v>
      </c>
      <c r="BA516" s="634" t="str">
        <f t="shared" si="1250"/>
        <v>70</v>
      </c>
      <c r="BB516" s="634" t="str">
        <f t="shared" si="1251"/>
        <v>70</v>
      </c>
      <c r="BC516" s="634" t="str">
        <f t="shared" si="1252"/>
        <v>70</v>
      </c>
      <c r="BD516" s="640" t="str">
        <f t="shared" si="1218"/>
        <v xml:space="preserve"> </v>
      </c>
      <c r="BE516" s="640" t="str">
        <f t="shared" si="1219"/>
        <v xml:space="preserve"> </v>
      </c>
      <c r="BF516" s="640" t="str">
        <f t="shared" si="1220"/>
        <v xml:space="preserve"> </v>
      </c>
      <c r="BG516" s="640">
        <f t="shared" si="1221"/>
        <v>42430</v>
      </c>
      <c r="BH516" s="640" t="str">
        <f t="shared" si="1222"/>
        <v xml:space="preserve"> </v>
      </c>
      <c r="BI516" s="677" t="str">
        <f t="shared" si="1223"/>
        <v xml:space="preserve"> </v>
      </c>
      <c r="BJ516" s="640" t="str">
        <f t="shared" si="1224"/>
        <v xml:space="preserve"> </v>
      </c>
      <c r="BK516" s="305" t="str">
        <f t="shared" si="1225"/>
        <v xml:space="preserve"> </v>
      </c>
      <c r="BL516" s="523" t="str">
        <f t="shared" si="1246"/>
        <v xml:space="preserve"> </v>
      </c>
      <c r="BM516" s="640" t="str">
        <f t="shared" si="1226"/>
        <v xml:space="preserve"> </v>
      </c>
      <c r="BN516" s="640" t="str">
        <f t="shared" si="1227"/>
        <v xml:space="preserve"> </v>
      </c>
      <c r="BO516" s="640" t="str">
        <f t="shared" si="1228"/>
        <v xml:space="preserve"> </v>
      </c>
      <c r="BP516" s="640" t="str">
        <f t="shared" si="1229"/>
        <v xml:space="preserve"> </v>
      </c>
      <c r="BQ516" s="640" t="str">
        <f t="shared" si="1230"/>
        <v xml:space="preserve"> </v>
      </c>
      <c r="BR516" s="634">
        <f t="shared" si="1231"/>
        <v>1</v>
      </c>
      <c r="BS516" s="728"/>
      <c r="BT516" s="640" t="str">
        <f t="shared" si="1214"/>
        <v xml:space="preserve"> </v>
      </c>
    </row>
    <row r="517" spans="1:72" s="47" customFormat="1" ht="15" customHeight="1" x14ac:dyDescent="0.3">
      <c r="A517" s="43" t="s">
        <v>448</v>
      </c>
      <c r="B517" s="43" t="s">
        <v>496</v>
      </c>
      <c r="C517" s="194" t="str">
        <f>IF(VLOOKUP(B517,'Pivot Table'!$B$5:$G$2000,3,FALSE)=1,"Yes","No")</f>
        <v>No</v>
      </c>
      <c r="D517" s="193" t="str">
        <f t="shared" si="1255"/>
        <v xml:space="preserve"> </v>
      </c>
      <c r="E517" s="193"/>
      <c r="F517" s="193"/>
      <c r="G517" s="204"/>
      <c r="H517" s="204"/>
      <c r="I517" s="193"/>
      <c r="J517" s="193"/>
      <c r="K517" s="205" t="str">
        <f t="shared" si="1232"/>
        <v>70</v>
      </c>
      <c r="L517" s="205" t="str">
        <f t="shared" si="1233"/>
        <v>70</v>
      </c>
      <c r="M517" s="204"/>
      <c r="N517" s="405"/>
      <c r="O517" s="135" t="str">
        <f>IF(VLOOKUP(B517,'Pivot Table'!$B$5:$G$2000,2,FALSE)=1,"Yes","No")</f>
        <v>Yes</v>
      </c>
      <c r="P517" s="177" t="str">
        <f t="shared" si="1234"/>
        <v>In Progress</v>
      </c>
      <c r="Q517" s="177" t="s">
        <v>713</v>
      </c>
      <c r="R517" s="107">
        <v>42095</v>
      </c>
      <c r="S517" s="46" t="s">
        <v>1127</v>
      </c>
      <c r="T517" s="107">
        <v>42430</v>
      </c>
      <c r="U517" s="177"/>
      <c r="V517" s="135" t="str">
        <f t="shared" si="1235"/>
        <v>70X</v>
      </c>
      <c r="W517" s="150" t="str">
        <f t="shared" si="1236"/>
        <v>70</v>
      </c>
      <c r="X517" s="46"/>
      <c r="Y517" s="219"/>
      <c r="Z517" s="192" t="str">
        <f>IF(VLOOKUP(B517,'Pivot Table'!$B$5:$G$2000,5,FALSE)=1,"Yes","No")</f>
        <v>No</v>
      </c>
      <c r="AA517" s="192" t="str">
        <f>IF(VLOOKUP(B517,'Pivot Table'!$B$5:$G$2000,4,FALSE)=1,"Yes","No")</f>
        <v>No</v>
      </c>
      <c r="AB517" s="190" t="str">
        <f t="shared" si="1254"/>
        <v xml:space="preserve"> </v>
      </c>
      <c r="AC517" s="190"/>
      <c r="AD517" s="190"/>
      <c r="AE517" s="191"/>
      <c r="AF517" s="190"/>
      <c r="AG517" s="190"/>
      <c r="AH517" s="133" t="str">
        <f t="shared" si="1237"/>
        <v>70</v>
      </c>
      <c r="AI517" s="151" t="str">
        <f t="shared" si="1238"/>
        <v>70</v>
      </c>
      <c r="AJ517" s="456"/>
      <c r="AK517" s="651"/>
      <c r="AL517" s="634">
        <f t="shared" si="1239"/>
        <v>0</v>
      </c>
      <c r="AM517" s="634">
        <f t="shared" si="1240"/>
        <v>1</v>
      </c>
      <c r="AN517" s="635">
        <f t="shared" si="1241"/>
        <v>0</v>
      </c>
      <c r="AO517" s="636">
        <f t="shared" si="1215"/>
        <v>1</v>
      </c>
      <c r="AP517" s="634">
        <f t="shared" si="1242"/>
        <v>0</v>
      </c>
      <c r="AQ517" s="634">
        <f t="shared" si="1243"/>
        <v>0</v>
      </c>
      <c r="AR517" s="634">
        <f t="shared" si="1244"/>
        <v>0</v>
      </c>
      <c r="AS517" s="637">
        <f t="shared" si="1216"/>
        <v>0</v>
      </c>
      <c r="AT517" s="638" t="str">
        <f t="shared" si="1217"/>
        <v xml:space="preserve"> </v>
      </c>
      <c r="AU517" s="634">
        <f t="shared" si="1245"/>
        <v>0</v>
      </c>
      <c r="AV517" s="634">
        <f t="shared" si="1253"/>
        <v>1</v>
      </c>
      <c r="AW517" s="634" t="s">
        <v>1127</v>
      </c>
      <c r="AX517" s="639" t="str">
        <f t="shared" si="1247"/>
        <v>70No</v>
      </c>
      <c r="AY517" s="639" t="str">
        <f t="shared" si="1248"/>
        <v>70Yes</v>
      </c>
      <c r="AZ517" s="639" t="str">
        <f t="shared" si="1249"/>
        <v>70No</v>
      </c>
      <c r="BA517" s="634" t="str">
        <f t="shared" si="1250"/>
        <v>70</v>
      </c>
      <c r="BB517" s="634" t="str">
        <f t="shared" si="1251"/>
        <v>70</v>
      </c>
      <c r="BC517" s="634" t="str">
        <f t="shared" si="1252"/>
        <v>70</v>
      </c>
      <c r="BD517" s="640" t="str">
        <f t="shared" si="1218"/>
        <v xml:space="preserve"> </v>
      </c>
      <c r="BE517" s="640" t="str">
        <f t="shared" si="1219"/>
        <v xml:space="preserve"> </v>
      </c>
      <c r="BF517" s="640" t="str">
        <f t="shared" si="1220"/>
        <v xml:space="preserve"> </v>
      </c>
      <c r="BG517" s="640">
        <f t="shared" si="1221"/>
        <v>42430</v>
      </c>
      <c r="BH517" s="640" t="str">
        <f t="shared" si="1222"/>
        <v xml:space="preserve"> </v>
      </c>
      <c r="BI517" s="677" t="str">
        <f t="shared" si="1223"/>
        <v xml:space="preserve"> </v>
      </c>
      <c r="BJ517" s="640" t="str">
        <f t="shared" si="1224"/>
        <v xml:space="preserve"> </v>
      </c>
      <c r="BK517" s="305" t="str">
        <f t="shared" si="1225"/>
        <v xml:space="preserve"> </v>
      </c>
      <c r="BL517" s="523" t="str">
        <f t="shared" si="1246"/>
        <v xml:space="preserve"> </v>
      </c>
      <c r="BM517" s="640" t="str">
        <f t="shared" si="1226"/>
        <v xml:space="preserve"> </v>
      </c>
      <c r="BN517" s="640" t="str">
        <f t="shared" si="1227"/>
        <v xml:space="preserve"> </v>
      </c>
      <c r="BO517" s="640" t="str">
        <f t="shared" si="1228"/>
        <v xml:space="preserve"> </v>
      </c>
      <c r="BP517" s="640" t="str">
        <f t="shared" si="1229"/>
        <v xml:space="preserve"> </v>
      </c>
      <c r="BQ517" s="640" t="str">
        <f t="shared" si="1230"/>
        <v xml:space="preserve"> </v>
      </c>
      <c r="BR517" s="634">
        <f t="shared" si="1231"/>
        <v>1</v>
      </c>
      <c r="BS517" s="728"/>
      <c r="BT517" s="640" t="str">
        <f t="shared" si="1214"/>
        <v xml:space="preserve"> </v>
      </c>
    </row>
    <row r="518" spans="1:72" s="47" customFormat="1" ht="15" customHeight="1" x14ac:dyDescent="0.3">
      <c r="A518" s="43" t="s">
        <v>448</v>
      </c>
      <c r="B518" s="43" t="s">
        <v>497</v>
      </c>
      <c r="C518" s="194" t="str">
        <f>IF(VLOOKUP(B518,'Pivot Table'!$B$5:$G$2000,3,FALSE)=1,"Yes","No")</f>
        <v>No</v>
      </c>
      <c r="D518" s="193" t="str">
        <f t="shared" si="1255"/>
        <v xml:space="preserve"> </v>
      </c>
      <c r="E518" s="193"/>
      <c r="F518" s="193"/>
      <c r="G518" s="204"/>
      <c r="H518" s="204"/>
      <c r="I518" s="193"/>
      <c r="J518" s="193"/>
      <c r="K518" s="205" t="str">
        <f t="shared" si="1232"/>
        <v>70</v>
      </c>
      <c r="L518" s="205" t="str">
        <f t="shared" si="1233"/>
        <v>70</v>
      </c>
      <c r="M518" s="204"/>
      <c r="N518" s="405"/>
      <c r="O518" s="135" t="str">
        <f>IF(VLOOKUP(B518,'Pivot Table'!$B$5:$G$2000,2,FALSE)=1,"Yes","No")</f>
        <v>Yes</v>
      </c>
      <c r="P518" s="177" t="str">
        <f t="shared" si="1234"/>
        <v>In Progress</v>
      </c>
      <c r="Q518" s="177" t="s">
        <v>713</v>
      </c>
      <c r="R518" s="107">
        <v>42095</v>
      </c>
      <c r="S518" s="46" t="s">
        <v>1127</v>
      </c>
      <c r="T518" s="107">
        <v>42430</v>
      </c>
      <c r="U518" s="177"/>
      <c r="V518" s="135" t="str">
        <f t="shared" si="1235"/>
        <v>70X</v>
      </c>
      <c r="W518" s="150" t="str">
        <f t="shared" si="1236"/>
        <v>70</v>
      </c>
      <c r="X518" s="46"/>
      <c r="Y518" s="219"/>
      <c r="Z518" s="192" t="str">
        <f>IF(VLOOKUP(B518,'Pivot Table'!$B$5:$G$2000,5,FALSE)=1,"Yes","No")</f>
        <v>No</v>
      </c>
      <c r="AA518" s="192" t="str">
        <f>IF(VLOOKUP(B518,'Pivot Table'!$B$5:$G$2000,4,FALSE)=1,"Yes","No")</f>
        <v>No</v>
      </c>
      <c r="AB518" s="190" t="str">
        <f t="shared" si="1254"/>
        <v xml:space="preserve"> </v>
      </c>
      <c r="AC518" s="190"/>
      <c r="AD518" s="190"/>
      <c r="AE518" s="191"/>
      <c r="AF518" s="190"/>
      <c r="AG518" s="190"/>
      <c r="AH518" s="133" t="str">
        <f t="shared" si="1237"/>
        <v>70</v>
      </c>
      <c r="AI518" s="151" t="str">
        <f t="shared" si="1238"/>
        <v>70</v>
      </c>
      <c r="AJ518" s="456"/>
      <c r="AK518" s="651"/>
      <c r="AL518" s="634">
        <f t="shared" si="1239"/>
        <v>0</v>
      </c>
      <c r="AM518" s="634">
        <f t="shared" si="1240"/>
        <v>1</v>
      </c>
      <c r="AN518" s="635">
        <f t="shared" si="1241"/>
        <v>0</v>
      </c>
      <c r="AO518" s="636">
        <f t="shared" si="1215"/>
        <v>1</v>
      </c>
      <c r="AP518" s="634">
        <f t="shared" si="1242"/>
        <v>0</v>
      </c>
      <c r="AQ518" s="634">
        <f t="shared" si="1243"/>
        <v>0</v>
      </c>
      <c r="AR518" s="634">
        <f t="shared" si="1244"/>
        <v>0</v>
      </c>
      <c r="AS518" s="637">
        <f t="shared" si="1216"/>
        <v>0</v>
      </c>
      <c r="AT518" s="638" t="str">
        <f t="shared" si="1217"/>
        <v xml:space="preserve"> </v>
      </c>
      <c r="AU518" s="634">
        <f t="shared" si="1245"/>
        <v>0</v>
      </c>
      <c r="AV518" s="634">
        <f t="shared" si="1253"/>
        <v>1</v>
      </c>
      <c r="AW518" s="634" t="s">
        <v>1127</v>
      </c>
      <c r="AX518" s="639" t="str">
        <f t="shared" si="1247"/>
        <v>70No</v>
      </c>
      <c r="AY518" s="639" t="str">
        <f t="shared" si="1248"/>
        <v>70Yes</v>
      </c>
      <c r="AZ518" s="639" t="str">
        <f t="shared" si="1249"/>
        <v>70No</v>
      </c>
      <c r="BA518" s="634" t="str">
        <f t="shared" si="1250"/>
        <v>70</v>
      </c>
      <c r="BB518" s="634" t="str">
        <f t="shared" si="1251"/>
        <v>70</v>
      </c>
      <c r="BC518" s="634" t="str">
        <f t="shared" si="1252"/>
        <v>70</v>
      </c>
      <c r="BD518" s="640" t="str">
        <f t="shared" si="1218"/>
        <v xml:space="preserve"> </v>
      </c>
      <c r="BE518" s="640" t="str">
        <f t="shared" si="1219"/>
        <v xml:space="preserve"> </v>
      </c>
      <c r="BF518" s="640" t="str">
        <f t="shared" si="1220"/>
        <v xml:space="preserve"> </v>
      </c>
      <c r="BG518" s="640">
        <f t="shared" si="1221"/>
        <v>42430</v>
      </c>
      <c r="BH518" s="640" t="str">
        <f t="shared" si="1222"/>
        <v xml:space="preserve"> </v>
      </c>
      <c r="BI518" s="677" t="str">
        <f t="shared" si="1223"/>
        <v xml:space="preserve"> </v>
      </c>
      <c r="BJ518" s="640" t="str">
        <f t="shared" si="1224"/>
        <v xml:space="preserve"> </v>
      </c>
      <c r="BK518" s="305" t="str">
        <f t="shared" si="1225"/>
        <v xml:space="preserve"> </v>
      </c>
      <c r="BL518" s="523" t="str">
        <f t="shared" si="1246"/>
        <v xml:space="preserve"> </v>
      </c>
      <c r="BM518" s="640" t="str">
        <f t="shared" si="1226"/>
        <v xml:space="preserve"> </v>
      </c>
      <c r="BN518" s="640" t="str">
        <f t="shared" si="1227"/>
        <v xml:space="preserve"> </v>
      </c>
      <c r="BO518" s="640" t="str">
        <f t="shared" si="1228"/>
        <v xml:space="preserve"> </v>
      </c>
      <c r="BP518" s="640" t="str">
        <f t="shared" si="1229"/>
        <v xml:space="preserve"> </v>
      </c>
      <c r="BQ518" s="640" t="str">
        <f t="shared" si="1230"/>
        <v xml:space="preserve"> </v>
      </c>
      <c r="BR518" s="634">
        <f t="shared" si="1231"/>
        <v>1</v>
      </c>
      <c r="BS518" s="728"/>
      <c r="BT518" s="640" t="str">
        <f t="shared" ref="BT518:BT581" si="1256">IF($M518=$BT$2,$M518,IF($X518=$BT$2,$X518,IF($AJ518=$BT$2,$AJ518," " )))</f>
        <v xml:space="preserve"> </v>
      </c>
    </row>
    <row r="519" spans="1:72" s="47" customFormat="1" ht="15" customHeight="1" x14ac:dyDescent="0.3">
      <c r="A519" s="43" t="s">
        <v>448</v>
      </c>
      <c r="B519" s="43" t="s">
        <v>498</v>
      </c>
      <c r="C519" s="194" t="str">
        <f>IF(VLOOKUP(B519,'Pivot Table'!$B$5:$G$2000,3,FALSE)=1,"Yes","No")</f>
        <v>No</v>
      </c>
      <c r="D519" s="193" t="str">
        <f t="shared" si="1255"/>
        <v xml:space="preserve"> </v>
      </c>
      <c r="E519" s="193"/>
      <c r="F519" s="193"/>
      <c r="G519" s="204"/>
      <c r="H519" s="204"/>
      <c r="I519" s="193"/>
      <c r="J519" s="193"/>
      <c r="K519" s="205" t="str">
        <f t="shared" si="1232"/>
        <v>70</v>
      </c>
      <c r="L519" s="205" t="str">
        <f t="shared" si="1233"/>
        <v>70</v>
      </c>
      <c r="M519" s="204"/>
      <c r="N519" s="405"/>
      <c r="O519" s="135" t="str">
        <f>IF(VLOOKUP(B519,'Pivot Table'!$B$5:$G$2000,2,FALSE)=1,"Yes","No")</f>
        <v>Yes</v>
      </c>
      <c r="P519" s="177" t="str">
        <f t="shared" si="1234"/>
        <v>In Progress</v>
      </c>
      <c r="Q519" s="177" t="s">
        <v>713</v>
      </c>
      <c r="R519" s="107">
        <v>42095</v>
      </c>
      <c r="S519" s="46" t="s">
        <v>1127</v>
      </c>
      <c r="T519" s="107">
        <v>42430</v>
      </c>
      <c r="U519" s="177"/>
      <c r="V519" s="135" t="str">
        <f t="shared" si="1235"/>
        <v>70X</v>
      </c>
      <c r="W519" s="150" t="str">
        <f t="shared" si="1236"/>
        <v>70</v>
      </c>
      <c r="X519" s="46"/>
      <c r="Y519" s="219"/>
      <c r="Z519" s="192" t="str">
        <f>IF(VLOOKUP(B519,'Pivot Table'!$B$5:$G$2000,5,FALSE)=1,"Yes","No")</f>
        <v>No</v>
      </c>
      <c r="AA519" s="192" t="str">
        <f>IF(VLOOKUP(B519,'Pivot Table'!$B$5:$G$2000,4,FALSE)=1,"Yes","No")</f>
        <v>No</v>
      </c>
      <c r="AB519" s="190" t="str">
        <f t="shared" si="1254"/>
        <v xml:space="preserve"> </v>
      </c>
      <c r="AC519" s="190"/>
      <c r="AD519" s="190"/>
      <c r="AE519" s="191"/>
      <c r="AF519" s="190"/>
      <c r="AG519" s="190"/>
      <c r="AH519" s="133" t="str">
        <f t="shared" si="1237"/>
        <v>70</v>
      </c>
      <c r="AI519" s="151" t="str">
        <f t="shared" si="1238"/>
        <v>70</v>
      </c>
      <c r="AJ519" s="456"/>
      <c r="AK519" s="651"/>
      <c r="AL519" s="634">
        <f t="shared" si="1239"/>
        <v>0</v>
      </c>
      <c r="AM519" s="634">
        <f t="shared" si="1240"/>
        <v>1</v>
      </c>
      <c r="AN519" s="635">
        <f t="shared" si="1241"/>
        <v>0</v>
      </c>
      <c r="AO519" s="636">
        <f t="shared" si="1215"/>
        <v>1</v>
      </c>
      <c r="AP519" s="634">
        <f t="shared" si="1242"/>
        <v>0</v>
      </c>
      <c r="AQ519" s="634">
        <f t="shared" si="1243"/>
        <v>0</v>
      </c>
      <c r="AR519" s="634">
        <f t="shared" si="1244"/>
        <v>0</v>
      </c>
      <c r="AS519" s="637">
        <f t="shared" si="1216"/>
        <v>0</v>
      </c>
      <c r="AT519" s="638" t="str">
        <f t="shared" si="1217"/>
        <v xml:space="preserve"> </v>
      </c>
      <c r="AU519" s="634">
        <f t="shared" si="1245"/>
        <v>0</v>
      </c>
      <c r="AV519" s="634">
        <f t="shared" si="1253"/>
        <v>1</v>
      </c>
      <c r="AW519" s="634" t="s">
        <v>1127</v>
      </c>
      <c r="AX519" s="639" t="str">
        <f t="shared" si="1247"/>
        <v>70No</v>
      </c>
      <c r="AY519" s="639" t="str">
        <f t="shared" si="1248"/>
        <v>70Yes</v>
      </c>
      <c r="AZ519" s="639" t="str">
        <f t="shared" si="1249"/>
        <v>70No</v>
      </c>
      <c r="BA519" s="634" t="str">
        <f t="shared" si="1250"/>
        <v>70</v>
      </c>
      <c r="BB519" s="634" t="str">
        <f t="shared" si="1251"/>
        <v>70</v>
      </c>
      <c r="BC519" s="634" t="str">
        <f t="shared" si="1252"/>
        <v>70</v>
      </c>
      <c r="BD519" s="640" t="str">
        <f t="shared" si="1218"/>
        <v xml:space="preserve"> </v>
      </c>
      <c r="BE519" s="640" t="str">
        <f t="shared" si="1219"/>
        <v xml:space="preserve"> </v>
      </c>
      <c r="BF519" s="640" t="str">
        <f t="shared" si="1220"/>
        <v xml:space="preserve"> </v>
      </c>
      <c r="BG519" s="640">
        <f t="shared" si="1221"/>
        <v>42430</v>
      </c>
      <c r="BH519" s="640" t="str">
        <f t="shared" si="1222"/>
        <v xml:space="preserve"> </v>
      </c>
      <c r="BI519" s="677" t="str">
        <f t="shared" si="1223"/>
        <v xml:space="preserve"> </v>
      </c>
      <c r="BJ519" s="640" t="str">
        <f t="shared" si="1224"/>
        <v xml:space="preserve"> </v>
      </c>
      <c r="BK519" s="305" t="str">
        <f t="shared" si="1225"/>
        <v xml:space="preserve"> </v>
      </c>
      <c r="BL519" s="523" t="str">
        <f t="shared" si="1246"/>
        <v xml:space="preserve"> </v>
      </c>
      <c r="BM519" s="640" t="str">
        <f t="shared" si="1226"/>
        <v xml:space="preserve"> </v>
      </c>
      <c r="BN519" s="640" t="str">
        <f t="shared" si="1227"/>
        <v xml:space="preserve"> </v>
      </c>
      <c r="BO519" s="640" t="str">
        <f t="shared" si="1228"/>
        <v xml:space="preserve"> </v>
      </c>
      <c r="BP519" s="640" t="str">
        <f t="shared" si="1229"/>
        <v xml:space="preserve"> </v>
      </c>
      <c r="BQ519" s="640" t="str">
        <f t="shared" si="1230"/>
        <v xml:space="preserve"> </v>
      </c>
      <c r="BR519" s="634">
        <f t="shared" si="1231"/>
        <v>1</v>
      </c>
      <c r="BS519" s="728"/>
      <c r="BT519" s="640" t="str">
        <f t="shared" si="1256"/>
        <v xml:space="preserve"> </v>
      </c>
    </row>
    <row r="520" spans="1:72" s="47" customFormat="1" ht="15" customHeight="1" x14ac:dyDescent="0.3">
      <c r="A520" s="43" t="s">
        <v>448</v>
      </c>
      <c r="B520" s="43" t="s">
        <v>499</v>
      </c>
      <c r="C520" s="194" t="str">
        <f>IF(VLOOKUP(B520,'Pivot Table'!$B$5:$G$2000,3,FALSE)=1,"Yes","No")</f>
        <v>No</v>
      </c>
      <c r="D520" s="193" t="str">
        <f t="shared" si="1255"/>
        <v xml:space="preserve"> </v>
      </c>
      <c r="E520" s="193"/>
      <c r="F520" s="193"/>
      <c r="G520" s="204"/>
      <c r="H520" s="204"/>
      <c r="I520" s="193"/>
      <c r="J520" s="193"/>
      <c r="K520" s="205" t="str">
        <f t="shared" si="1232"/>
        <v>70</v>
      </c>
      <c r="L520" s="205" t="str">
        <f t="shared" si="1233"/>
        <v>70</v>
      </c>
      <c r="M520" s="204"/>
      <c r="N520" s="405"/>
      <c r="O520" s="135" t="str">
        <f>IF(VLOOKUP(B520,'Pivot Table'!$B$5:$G$2000,2,FALSE)=1,"Yes","No")</f>
        <v>Yes</v>
      </c>
      <c r="P520" s="177" t="str">
        <f t="shared" si="1234"/>
        <v>In Progress</v>
      </c>
      <c r="Q520" s="177" t="s">
        <v>713</v>
      </c>
      <c r="R520" s="107">
        <v>42095</v>
      </c>
      <c r="S520" s="46" t="s">
        <v>1127</v>
      </c>
      <c r="T520" s="107">
        <v>42430</v>
      </c>
      <c r="U520" s="177"/>
      <c r="V520" s="135" t="str">
        <f t="shared" si="1235"/>
        <v>70X</v>
      </c>
      <c r="W520" s="150" t="str">
        <f t="shared" si="1236"/>
        <v>70</v>
      </c>
      <c r="X520" s="46"/>
      <c r="Y520" s="219"/>
      <c r="Z520" s="192" t="str">
        <f>IF(VLOOKUP(B520,'Pivot Table'!$B$5:$G$2000,5,FALSE)=1,"Yes","No")</f>
        <v>No</v>
      </c>
      <c r="AA520" s="192" t="str">
        <f>IF(VLOOKUP(B520,'Pivot Table'!$B$5:$G$2000,4,FALSE)=1,"Yes","No")</f>
        <v>No</v>
      </c>
      <c r="AB520" s="190" t="str">
        <f t="shared" si="1254"/>
        <v xml:space="preserve"> </v>
      </c>
      <c r="AC520" s="190"/>
      <c r="AD520" s="190"/>
      <c r="AE520" s="191"/>
      <c r="AF520" s="190"/>
      <c r="AG520" s="190"/>
      <c r="AH520" s="133" t="str">
        <f t="shared" si="1237"/>
        <v>70</v>
      </c>
      <c r="AI520" s="151" t="str">
        <f t="shared" si="1238"/>
        <v>70</v>
      </c>
      <c r="AJ520" s="456"/>
      <c r="AK520" s="651"/>
      <c r="AL520" s="634">
        <f t="shared" si="1239"/>
        <v>0</v>
      </c>
      <c r="AM520" s="634">
        <f t="shared" si="1240"/>
        <v>1</v>
      </c>
      <c r="AN520" s="635">
        <f t="shared" si="1241"/>
        <v>0</v>
      </c>
      <c r="AO520" s="636">
        <f t="shared" si="1215"/>
        <v>1</v>
      </c>
      <c r="AP520" s="634">
        <f t="shared" si="1242"/>
        <v>0</v>
      </c>
      <c r="AQ520" s="634">
        <f t="shared" si="1243"/>
        <v>0</v>
      </c>
      <c r="AR520" s="634">
        <f t="shared" si="1244"/>
        <v>0</v>
      </c>
      <c r="AS520" s="637">
        <f t="shared" si="1216"/>
        <v>0</v>
      </c>
      <c r="AT520" s="638" t="str">
        <f t="shared" si="1217"/>
        <v xml:space="preserve"> </v>
      </c>
      <c r="AU520" s="634">
        <f t="shared" si="1245"/>
        <v>0</v>
      </c>
      <c r="AV520" s="634">
        <f t="shared" si="1253"/>
        <v>1</v>
      </c>
      <c r="AW520" s="634" t="s">
        <v>1127</v>
      </c>
      <c r="AX520" s="639" t="str">
        <f t="shared" si="1247"/>
        <v>70No</v>
      </c>
      <c r="AY520" s="639" t="str">
        <f t="shared" si="1248"/>
        <v>70Yes</v>
      </c>
      <c r="AZ520" s="639" t="str">
        <f t="shared" si="1249"/>
        <v>70No</v>
      </c>
      <c r="BA520" s="634" t="str">
        <f t="shared" si="1250"/>
        <v>70</v>
      </c>
      <c r="BB520" s="634" t="str">
        <f t="shared" si="1251"/>
        <v>70</v>
      </c>
      <c r="BC520" s="634" t="str">
        <f t="shared" si="1252"/>
        <v>70</v>
      </c>
      <c r="BD520" s="640" t="str">
        <f t="shared" si="1218"/>
        <v xml:space="preserve"> </v>
      </c>
      <c r="BE520" s="640" t="str">
        <f t="shared" si="1219"/>
        <v xml:space="preserve"> </v>
      </c>
      <c r="BF520" s="640" t="str">
        <f t="shared" si="1220"/>
        <v xml:space="preserve"> </v>
      </c>
      <c r="BG520" s="640">
        <f t="shared" si="1221"/>
        <v>42430</v>
      </c>
      <c r="BH520" s="640" t="str">
        <f t="shared" si="1222"/>
        <v xml:space="preserve"> </v>
      </c>
      <c r="BI520" s="677" t="str">
        <f t="shared" si="1223"/>
        <v xml:space="preserve"> </v>
      </c>
      <c r="BJ520" s="640" t="str">
        <f t="shared" si="1224"/>
        <v xml:space="preserve"> </v>
      </c>
      <c r="BK520" s="305" t="str">
        <f t="shared" si="1225"/>
        <v xml:space="preserve"> </v>
      </c>
      <c r="BL520" s="523" t="str">
        <f t="shared" si="1246"/>
        <v xml:space="preserve"> </v>
      </c>
      <c r="BM520" s="640" t="str">
        <f t="shared" si="1226"/>
        <v xml:space="preserve"> </v>
      </c>
      <c r="BN520" s="640" t="str">
        <f t="shared" si="1227"/>
        <v xml:space="preserve"> </v>
      </c>
      <c r="BO520" s="640" t="str">
        <f t="shared" si="1228"/>
        <v xml:space="preserve"> </v>
      </c>
      <c r="BP520" s="640" t="str">
        <f t="shared" si="1229"/>
        <v xml:space="preserve"> </v>
      </c>
      <c r="BQ520" s="640" t="str">
        <f t="shared" si="1230"/>
        <v xml:space="preserve"> </v>
      </c>
      <c r="BR520" s="634">
        <f t="shared" si="1231"/>
        <v>1</v>
      </c>
      <c r="BS520" s="728"/>
      <c r="BT520" s="640" t="str">
        <f t="shared" si="1256"/>
        <v xml:space="preserve"> </v>
      </c>
    </row>
    <row r="521" spans="1:72" s="47" customFormat="1" ht="15" customHeight="1" x14ac:dyDescent="0.3">
      <c r="A521" s="43" t="s">
        <v>448</v>
      </c>
      <c r="B521" s="43" t="s">
        <v>500</v>
      </c>
      <c r="C521" s="194" t="str">
        <f>IF(VLOOKUP(B521,'Pivot Table'!$B$5:$G$2000,3,FALSE)=1,"Yes","No")</f>
        <v>No</v>
      </c>
      <c r="D521" s="193" t="str">
        <f t="shared" si="1255"/>
        <v xml:space="preserve"> </v>
      </c>
      <c r="E521" s="193"/>
      <c r="F521" s="193"/>
      <c r="G521" s="204"/>
      <c r="H521" s="204"/>
      <c r="I521" s="193"/>
      <c r="J521" s="193"/>
      <c r="K521" s="205" t="str">
        <f t="shared" si="1232"/>
        <v>70</v>
      </c>
      <c r="L521" s="205" t="str">
        <f t="shared" si="1233"/>
        <v>70</v>
      </c>
      <c r="M521" s="204"/>
      <c r="N521" s="405"/>
      <c r="O521" s="135" t="str">
        <f>IF(VLOOKUP(B521,'Pivot Table'!$B$5:$G$2000,2,FALSE)=1,"Yes","No")</f>
        <v>Yes</v>
      </c>
      <c r="P521" s="177" t="str">
        <f t="shared" si="1234"/>
        <v>In Progress</v>
      </c>
      <c r="Q521" s="177" t="s">
        <v>713</v>
      </c>
      <c r="R521" s="107">
        <v>42095</v>
      </c>
      <c r="S521" s="46" t="s">
        <v>1127</v>
      </c>
      <c r="T521" s="107">
        <v>42430</v>
      </c>
      <c r="U521" s="177"/>
      <c r="V521" s="135" t="str">
        <f t="shared" si="1235"/>
        <v>70X</v>
      </c>
      <c r="W521" s="150" t="str">
        <f t="shared" si="1236"/>
        <v>70</v>
      </c>
      <c r="X521" s="46"/>
      <c r="Y521" s="219"/>
      <c r="Z521" s="192" t="str">
        <f>IF(VLOOKUP(B521,'Pivot Table'!$B$5:$G$2000,5,FALSE)=1,"Yes","No")</f>
        <v>No</v>
      </c>
      <c r="AA521" s="192" t="str">
        <f>IF(VLOOKUP(B521,'Pivot Table'!$B$5:$G$2000,4,FALSE)=1,"Yes","No")</f>
        <v>No</v>
      </c>
      <c r="AB521" s="190" t="str">
        <f t="shared" si="1254"/>
        <v xml:space="preserve"> </v>
      </c>
      <c r="AC521" s="190"/>
      <c r="AD521" s="190"/>
      <c r="AE521" s="191"/>
      <c r="AF521" s="190"/>
      <c r="AG521" s="190"/>
      <c r="AH521" s="133" t="str">
        <f t="shared" si="1237"/>
        <v>70</v>
      </c>
      <c r="AI521" s="151" t="str">
        <f t="shared" si="1238"/>
        <v>70</v>
      </c>
      <c r="AJ521" s="456"/>
      <c r="AK521" s="651"/>
      <c r="AL521" s="634">
        <f t="shared" si="1239"/>
        <v>0</v>
      </c>
      <c r="AM521" s="634">
        <f t="shared" si="1240"/>
        <v>1</v>
      </c>
      <c r="AN521" s="635">
        <f t="shared" si="1241"/>
        <v>0</v>
      </c>
      <c r="AO521" s="636">
        <f t="shared" si="1215"/>
        <v>1</v>
      </c>
      <c r="AP521" s="634">
        <f t="shared" si="1242"/>
        <v>0</v>
      </c>
      <c r="AQ521" s="634">
        <f t="shared" si="1243"/>
        <v>0</v>
      </c>
      <c r="AR521" s="634">
        <f t="shared" si="1244"/>
        <v>0</v>
      </c>
      <c r="AS521" s="637">
        <f t="shared" si="1216"/>
        <v>0</v>
      </c>
      <c r="AT521" s="638" t="str">
        <f t="shared" si="1217"/>
        <v xml:space="preserve"> </v>
      </c>
      <c r="AU521" s="634">
        <f t="shared" si="1245"/>
        <v>0</v>
      </c>
      <c r="AV521" s="634">
        <f t="shared" si="1253"/>
        <v>1</v>
      </c>
      <c r="AW521" s="634" t="s">
        <v>1127</v>
      </c>
      <c r="AX521" s="639" t="str">
        <f t="shared" si="1247"/>
        <v>70No</v>
      </c>
      <c r="AY521" s="639" t="str">
        <f t="shared" si="1248"/>
        <v>70Yes</v>
      </c>
      <c r="AZ521" s="639" t="str">
        <f t="shared" si="1249"/>
        <v>70No</v>
      </c>
      <c r="BA521" s="634" t="str">
        <f t="shared" si="1250"/>
        <v>70</v>
      </c>
      <c r="BB521" s="634" t="str">
        <f t="shared" si="1251"/>
        <v>70</v>
      </c>
      <c r="BC521" s="634" t="str">
        <f t="shared" si="1252"/>
        <v>70</v>
      </c>
      <c r="BD521" s="640" t="str">
        <f t="shared" si="1218"/>
        <v xml:space="preserve"> </v>
      </c>
      <c r="BE521" s="640" t="str">
        <f t="shared" si="1219"/>
        <v xml:space="preserve"> </v>
      </c>
      <c r="BF521" s="640" t="str">
        <f t="shared" si="1220"/>
        <v xml:space="preserve"> </v>
      </c>
      <c r="BG521" s="640">
        <f t="shared" si="1221"/>
        <v>42430</v>
      </c>
      <c r="BH521" s="640" t="str">
        <f t="shared" si="1222"/>
        <v xml:space="preserve"> </v>
      </c>
      <c r="BI521" s="677" t="str">
        <f t="shared" si="1223"/>
        <v xml:space="preserve"> </v>
      </c>
      <c r="BJ521" s="640" t="str">
        <f t="shared" si="1224"/>
        <v xml:space="preserve"> </v>
      </c>
      <c r="BK521" s="305" t="str">
        <f t="shared" si="1225"/>
        <v xml:space="preserve"> </v>
      </c>
      <c r="BL521" s="523" t="str">
        <f t="shared" si="1246"/>
        <v xml:space="preserve"> </v>
      </c>
      <c r="BM521" s="640" t="str">
        <f t="shared" si="1226"/>
        <v xml:space="preserve"> </v>
      </c>
      <c r="BN521" s="640" t="str">
        <f t="shared" si="1227"/>
        <v xml:space="preserve"> </v>
      </c>
      <c r="BO521" s="640" t="str">
        <f t="shared" si="1228"/>
        <v xml:space="preserve"> </v>
      </c>
      <c r="BP521" s="640" t="str">
        <f t="shared" si="1229"/>
        <v xml:space="preserve"> </v>
      </c>
      <c r="BQ521" s="640" t="str">
        <f t="shared" si="1230"/>
        <v xml:space="preserve"> </v>
      </c>
      <c r="BR521" s="634">
        <f t="shared" si="1231"/>
        <v>1</v>
      </c>
      <c r="BS521" s="728"/>
      <c r="BT521" s="640" t="str">
        <f t="shared" si="1256"/>
        <v xml:space="preserve"> </v>
      </c>
    </row>
    <row r="522" spans="1:72" s="47" customFormat="1" ht="15" customHeight="1" x14ac:dyDescent="0.3">
      <c r="A522" s="43" t="s">
        <v>448</v>
      </c>
      <c r="B522" s="123" t="s">
        <v>501</v>
      </c>
      <c r="C522" s="194" t="str">
        <f>IF(VLOOKUP(B522,'Pivot Table'!$B$5:$G$2000,3,FALSE)=1,"Yes","No")</f>
        <v>No</v>
      </c>
      <c r="D522" s="193" t="str">
        <f t="shared" si="1255"/>
        <v xml:space="preserve"> </v>
      </c>
      <c r="E522" s="193"/>
      <c r="F522" s="193"/>
      <c r="G522" s="204"/>
      <c r="H522" s="204"/>
      <c r="I522" s="193"/>
      <c r="J522" s="193"/>
      <c r="K522" s="205" t="str">
        <f t="shared" si="1232"/>
        <v>70</v>
      </c>
      <c r="L522" s="205" t="str">
        <f t="shared" si="1233"/>
        <v>70</v>
      </c>
      <c r="M522" s="204"/>
      <c r="N522" s="405"/>
      <c r="O522" s="135" t="str">
        <f>IF(VLOOKUP(B522,'Pivot Table'!$B$5:$G$2000,2,FALSE)=1,"Yes","No")</f>
        <v>Yes</v>
      </c>
      <c r="P522" s="177" t="str">
        <f t="shared" si="1234"/>
        <v>In Progress</v>
      </c>
      <c r="Q522" s="177" t="s">
        <v>713</v>
      </c>
      <c r="R522" s="107">
        <v>42095</v>
      </c>
      <c r="S522" s="46" t="s">
        <v>1127</v>
      </c>
      <c r="T522" s="107">
        <v>42430</v>
      </c>
      <c r="U522" s="177"/>
      <c r="V522" s="135" t="str">
        <f t="shared" si="1235"/>
        <v>70X</v>
      </c>
      <c r="W522" s="150" t="str">
        <f t="shared" si="1236"/>
        <v>70</v>
      </c>
      <c r="X522" s="46"/>
      <c r="Y522" s="219"/>
      <c r="Z522" s="192" t="str">
        <f>IF(VLOOKUP(B522,'Pivot Table'!$B$5:$G$2000,5,FALSE)=1,"Yes","No")</f>
        <v>No</v>
      </c>
      <c r="AA522" s="192" t="str">
        <f>IF(VLOOKUP(B522,'Pivot Table'!$B$5:$G$2000,4,FALSE)=1,"Yes","No")</f>
        <v>No</v>
      </c>
      <c r="AB522" s="190" t="str">
        <f t="shared" si="1254"/>
        <v xml:space="preserve"> </v>
      </c>
      <c r="AC522" s="190"/>
      <c r="AD522" s="190"/>
      <c r="AE522" s="191"/>
      <c r="AF522" s="190"/>
      <c r="AG522" s="190"/>
      <c r="AH522" s="133" t="str">
        <f t="shared" si="1237"/>
        <v>70</v>
      </c>
      <c r="AI522" s="151" t="str">
        <f t="shared" si="1238"/>
        <v>70</v>
      </c>
      <c r="AJ522" s="456"/>
      <c r="AK522" s="651"/>
      <c r="AL522" s="634">
        <f t="shared" si="1239"/>
        <v>0</v>
      </c>
      <c r="AM522" s="634">
        <f t="shared" si="1240"/>
        <v>1</v>
      </c>
      <c r="AN522" s="635">
        <f t="shared" si="1241"/>
        <v>0</v>
      </c>
      <c r="AO522" s="636">
        <f t="shared" si="1215"/>
        <v>1</v>
      </c>
      <c r="AP522" s="634">
        <f t="shared" si="1242"/>
        <v>0</v>
      </c>
      <c r="AQ522" s="634">
        <f t="shared" si="1243"/>
        <v>0</v>
      </c>
      <c r="AR522" s="634">
        <f t="shared" si="1244"/>
        <v>0</v>
      </c>
      <c r="AS522" s="637">
        <f t="shared" si="1216"/>
        <v>0</v>
      </c>
      <c r="AT522" s="638" t="str">
        <f t="shared" si="1217"/>
        <v xml:space="preserve"> </v>
      </c>
      <c r="AU522" s="634">
        <f t="shared" si="1245"/>
        <v>0</v>
      </c>
      <c r="AV522" s="634">
        <f t="shared" si="1253"/>
        <v>1</v>
      </c>
      <c r="AW522" s="634" t="s">
        <v>1127</v>
      </c>
      <c r="AX522" s="639" t="str">
        <f t="shared" si="1247"/>
        <v>70No</v>
      </c>
      <c r="AY522" s="639" t="str">
        <f t="shared" si="1248"/>
        <v>70Yes</v>
      </c>
      <c r="AZ522" s="639" t="str">
        <f t="shared" si="1249"/>
        <v>70No</v>
      </c>
      <c r="BA522" s="634" t="str">
        <f t="shared" si="1250"/>
        <v>70</v>
      </c>
      <c r="BB522" s="634" t="str">
        <f t="shared" si="1251"/>
        <v>70</v>
      </c>
      <c r="BC522" s="634" t="str">
        <f t="shared" si="1252"/>
        <v>70</v>
      </c>
      <c r="BD522" s="640" t="str">
        <f t="shared" ref="BD522:BD585" si="1257">IF(I522=$BD$2,I522,IF(T522=$BD$2,T522,IF(AF522=$BD$2,AF522," " )))</f>
        <v xml:space="preserve"> </v>
      </c>
      <c r="BE522" s="640" t="str">
        <f t="shared" ref="BE522:BE585" si="1258">IF($I522=$BE$2,$I522,IF($T522=$BE$2,$T522,IF($AF522=$BE$2,$AF522," " )))</f>
        <v xml:space="preserve"> </v>
      </c>
      <c r="BF522" s="640" t="str">
        <f t="shared" ref="BF522:BF585" si="1259">IF($I522=$BF$2,$I522,IF($T522=$BF$2,$T522,IF($AF522=$BF$2,$AF522," " )))</f>
        <v xml:space="preserve"> </v>
      </c>
      <c r="BG522" s="640">
        <f t="shared" ref="BG522:BG585" si="1260">IF($I522=$BG$2,$I522,IF($T522=$BG$2,$T522,IF($AF522=$BG$2,$AF522," " )))</f>
        <v>42430</v>
      </c>
      <c r="BH522" s="640" t="str">
        <f t="shared" ref="BH522:BH585" si="1261">IF($I522=$BH$2,$I522,IF($T522=$BH$2,$T522,IF($AF522=$BH$2,$AF522," " )))</f>
        <v xml:space="preserve"> </v>
      </c>
      <c r="BI522" s="677" t="str">
        <f t="shared" ref="BI522:BI585" si="1262">IF($I522=$BI$2,$I522,IF($T522=$BI$2,$T522,IF($AF522=$BI$2,$AF522," " )))</f>
        <v xml:space="preserve"> </v>
      </c>
      <c r="BJ522" s="640" t="str">
        <f t="shared" ref="BJ522:BJ585" si="1263">IF($I522=$BJ$2,$I522,IF($T522=$BJ$2,$T522,IF($AF522=$BJ$2,$AF522," " )))</f>
        <v xml:space="preserve"> </v>
      </c>
      <c r="BK522" s="305" t="str">
        <f t="shared" ref="BK522:BK585" si="1264">IF($I522=$BK$2,$I522,IF($T522=$BK$2,$T522,IF($AF522=$BK$2,$AF522," " )))</f>
        <v xml:space="preserve"> </v>
      </c>
      <c r="BL522" s="523" t="str">
        <f t="shared" si="1246"/>
        <v xml:space="preserve"> </v>
      </c>
      <c r="BM522" s="640" t="str">
        <f t="shared" ref="BM522:BM585" si="1265">IF($I522=$BM$2,$I522,IF($T522=$BM$2,$T522,IF($AF522=$BM$2,$AF522," " )))</f>
        <v xml:space="preserve"> </v>
      </c>
      <c r="BN522" s="640" t="str">
        <f t="shared" ref="BN522:BN585" si="1266">IF($I522=$BN$2,$I522,IF($T522=$BN$2,$T522,IF($AF522=$BN$2,$AF522," " )))</f>
        <v xml:space="preserve"> </v>
      </c>
      <c r="BO522" s="640" t="str">
        <f t="shared" ref="BO522:BO585" si="1267">IF($I522=$BO$2,$I522,IF($T522=$BO$2,$T522,IF($AF522=$BO$2,$AF522," " )))</f>
        <v xml:space="preserve"> </v>
      </c>
      <c r="BP522" s="640" t="str">
        <f t="shared" ref="BP522:BP585" si="1268">IF($I522=$BP$2,$I522,IF($T522=$BP$2,$T522,IF($AF522=$BP$2,$AF522," " )))</f>
        <v xml:space="preserve"> </v>
      </c>
      <c r="BQ522" s="640" t="str">
        <f t="shared" ref="BQ522:BQ585" si="1269">IF($I522=$BQ$2,$I522,IF($T522=$BQ$2,$T522,IF($AF522=$BQ$2,$AF522," " )))</f>
        <v xml:space="preserve"> </v>
      </c>
      <c r="BR522" s="634">
        <f t="shared" ref="BR522:BR585" si="1270">COUNTIFS(BE522:BQ522,"&gt;0")</f>
        <v>1</v>
      </c>
      <c r="BS522" s="728"/>
      <c r="BT522" s="640" t="str">
        <f t="shared" si="1256"/>
        <v xml:space="preserve"> </v>
      </c>
    </row>
    <row r="523" spans="1:72" s="47" customFormat="1" ht="15" customHeight="1" x14ac:dyDescent="0.3">
      <c r="A523" s="43" t="s">
        <v>448</v>
      </c>
      <c r="B523" s="43" t="s">
        <v>502</v>
      </c>
      <c r="C523" s="194" t="str">
        <f>IF(VLOOKUP(B523,'Pivot Table'!$B$5:$G$2000,3,FALSE)=1,"Yes","No")</f>
        <v>No</v>
      </c>
      <c r="D523" s="193" t="str">
        <f t="shared" si="1255"/>
        <v xml:space="preserve"> </v>
      </c>
      <c r="E523" s="193"/>
      <c r="F523" s="193"/>
      <c r="G523" s="204"/>
      <c r="H523" s="204"/>
      <c r="I523" s="193"/>
      <c r="J523" s="193"/>
      <c r="K523" s="205" t="str">
        <f t="shared" si="1232"/>
        <v>70</v>
      </c>
      <c r="L523" s="205" t="str">
        <f t="shared" si="1233"/>
        <v>70</v>
      </c>
      <c r="M523" s="204"/>
      <c r="N523" s="405"/>
      <c r="O523" s="135" t="str">
        <f>IF(VLOOKUP(B523,'Pivot Table'!$B$5:$G$2000,2,FALSE)=1,"Yes","No")</f>
        <v>Yes</v>
      </c>
      <c r="P523" s="177" t="str">
        <f t="shared" si="1234"/>
        <v>In Progress</v>
      </c>
      <c r="Q523" s="177" t="s">
        <v>713</v>
      </c>
      <c r="R523" s="107">
        <v>42095</v>
      </c>
      <c r="S523" s="46" t="s">
        <v>1127</v>
      </c>
      <c r="T523" s="107">
        <v>42430</v>
      </c>
      <c r="U523" s="177"/>
      <c r="V523" s="135" t="str">
        <f t="shared" si="1235"/>
        <v>70X</v>
      </c>
      <c r="W523" s="150" t="str">
        <f t="shared" si="1236"/>
        <v>70</v>
      </c>
      <c r="X523" s="46"/>
      <c r="Y523" s="219"/>
      <c r="Z523" s="192" t="str">
        <f>IF(VLOOKUP(B523,'Pivot Table'!$B$5:$G$2000,5,FALSE)=1,"Yes","No")</f>
        <v>No</v>
      </c>
      <c r="AA523" s="192" t="str">
        <f>IF(VLOOKUP(B523,'Pivot Table'!$B$5:$G$2000,4,FALSE)=1,"Yes","No")</f>
        <v>No</v>
      </c>
      <c r="AB523" s="190" t="str">
        <f t="shared" si="1254"/>
        <v xml:space="preserve"> </v>
      </c>
      <c r="AC523" s="190"/>
      <c r="AD523" s="190"/>
      <c r="AE523" s="191"/>
      <c r="AF523" s="190"/>
      <c r="AG523" s="190"/>
      <c r="AH523" s="133" t="str">
        <f t="shared" si="1237"/>
        <v>70</v>
      </c>
      <c r="AI523" s="151" t="str">
        <f t="shared" si="1238"/>
        <v>70</v>
      </c>
      <c r="AJ523" s="456"/>
      <c r="AK523" s="651"/>
      <c r="AL523" s="634">
        <f t="shared" si="1239"/>
        <v>0</v>
      </c>
      <c r="AM523" s="634">
        <f t="shared" si="1240"/>
        <v>1</v>
      </c>
      <c r="AN523" s="635">
        <f t="shared" si="1241"/>
        <v>0</v>
      </c>
      <c r="AO523" s="636">
        <f t="shared" ref="AO523:AO589" si="1271">SUM(AL523:AN523)</f>
        <v>1</v>
      </c>
      <c r="AP523" s="634">
        <f t="shared" si="1242"/>
        <v>0</v>
      </c>
      <c r="AQ523" s="634">
        <f t="shared" si="1243"/>
        <v>0</v>
      </c>
      <c r="AR523" s="634">
        <f t="shared" si="1244"/>
        <v>0</v>
      </c>
      <c r="AS523" s="637">
        <f t="shared" ref="AS523:AS589" si="1272">SUM(AP523:AR523)</f>
        <v>0</v>
      </c>
      <c r="AT523" s="638" t="str">
        <f t="shared" ref="AT523:AT589" si="1273">IF(AO523=AS523,"F"," ")</f>
        <v xml:space="preserve"> </v>
      </c>
      <c r="AU523" s="634">
        <f t="shared" si="1245"/>
        <v>0</v>
      </c>
      <c r="AV523" s="634">
        <f t="shared" si="1253"/>
        <v>1</v>
      </c>
      <c r="AW523" s="634" t="s">
        <v>1127</v>
      </c>
      <c r="AX523" s="639" t="str">
        <f t="shared" si="1247"/>
        <v>70No</v>
      </c>
      <c r="AY523" s="639" t="str">
        <f t="shared" si="1248"/>
        <v>70Yes</v>
      </c>
      <c r="AZ523" s="639" t="str">
        <f t="shared" si="1249"/>
        <v>70No</v>
      </c>
      <c r="BA523" s="634" t="str">
        <f t="shared" si="1250"/>
        <v>70</v>
      </c>
      <c r="BB523" s="634" t="str">
        <f t="shared" si="1251"/>
        <v>70</v>
      </c>
      <c r="BC523" s="634" t="str">
        <f t="shared" si="1252"/>
        <v>70</v>
      </c>
      <c r="BD523" s="640" t="str">
        <f t="shared" si="1257"/>
        <v xml:space="preserve"> </v>
      </c>
      <c r="BE523" s="640" t="str">
        <f t="shared" si="1258"/>
        <v xml:space="preserve"> </v>
      </c>
      <c r="BF523" s="640" t="str">
        <f t="shared" si="1259"/>
        <v xml:space="preserve"> </v>
      </c>
      <c r="BG523" s="640">
        <f t="shared" si="1260"/>
        <v>42430</v>
      </c>
      <c r="BH523" s="640" t="str">
        <f t="shared" si="1261"/>
        <v xml:space="preserve"> </v>
      </c>
      <c r="BI523" s="677" t="str">
        <f t="shared" si="1262"/>
        <v xml:space="preserve"> </v>
      </c>
      <c r="BJ523" s="640" t="str">
        <f t="shared" si="1263"/>
        <v xml:space="preserve"> </v>
      </c>
      <c r="BK523" s="305" t="str">
        <f t="shared" si="1264"/>
        <v xml:space="preserve"> </v>
      </c>
      <c r="BL523" s="523" t="str">
        <f t="shared" si="1246"/>
        <v xml:space="preserve"> </v>
      </c>
      <c r="BM523" s="640" t="str">
        <f t="shared" si="1265"/>
        <v xml:space="preserve"> </v>
      </c>
      <c r="BN523" s="640" t="str">
        <f t="shared" si="1266"/>
        <v xml:space="preserve"> </v>
      </c>
      <c r="BO523" s="640" t="str">
        <f t="shared" si="1267"/>
        <v xml:space="preserve"> </v>
      </c>
      <c r="BP523" s="640" t="str">
        <f t="shared" si="1268"/>
        <v xml:space="preserve"> </v>
      </c>
      <c r="BQ523" s="640" t="str">
        <f t="shared" si="1269"/>
        <v xml:space="preserve"> </v>
      </c>
      <c r="BR523" s="634">
        <f t="shared" si="1270"/>
        <v>1</v>
      </c>
      <c r="BS523" s="728"/>
      <c r="BT523" s="640" t="str">
        <f t="shared" si="1256"/>
        <v xml:space="preserve"> </v>
      </c>
    </row>
    <row r="524" spans="1:72" s="47" customFormat="1" ht="15" customHeight="1" x14ac:dyDescent="0.3">
      <c r="A524" s="43" t="s">
        <v>448</v>
      </c>
      <c r="B524" s="43" t="s">
        <v>503</v>
      </c>
      <c r="C524" s="194" t="str">
        <f>IF(VLOOKUP(B524,'Pivot Table'!$B$5:$G$2000,3,FALSE)=1,"Yes","No")</f>
        <v>No</v>
      </c>
      <c r="D524" s="193" t="str">
        <f t="shared" si="1255"/>
        <v xml:space="preserve"> </v>
      </c>
      <c r="E524" s="193"/>
      <c r="F524" s="193"/>
      <c r="G524" s="204"/>
      <c r="H524" s="204"/>
      <c r="I524" s="193"/>
      <c r="J524" s="193"/>
      <c r="K524" s="205" t="str">
        <f t="shared" si="1232"/>
        <v>70</v>
      </c>
      <c r="L524" s="205" t="str">
        <f t="shared" si="1233"/>
        <v>70</v>
      </c>
      <c r="M524" s="204"/>
      <c r="N524" s="405"/>
      <c r="O524" s="135" t="str">
        <f>IF(VLOOKUP(B524,'Pivot Table'!$B$5:$G$2000,2,FALSE)=1,"Yes","No")</f>
        <v>Yes</v>
      </c>
      <c r="P524" s="177" t="str">
        <f t="shared" si="1234"/>
        <v>In Progress</v>
      </c>
      <c r="Q524" s="177" t="s">
        <v>713</v>
      </c>
      <c r="R524" s="107">
        <v>42095</v>
      </c>
      <c r="S524" s="46" t="s">
        <v>1127</v>
      </c>
      <c r="T524" s="107">
        <v>42430</v>
      </c>
      <c r="U524" s="177"/>
      <c r="V524" s="135" t="str">
        <f t="shared" si="1235"/>
        <v>70X</v>
      </c>
      <c r="W524" s="150" t="str">
        <f t="shared" si="1236"/>
        <v>70</v>
      </c>
      <c r="X524" s="46"/>
      <c r="Y524" s="219"/>
      <c r="Z524" s="192" t="str">
        <f>IF(VLOOKUP(B524,'Pivot Table'!$B$5:$G$2000,5,FALSE)=1,"Yes","No")</f>
        <v>No</v>
      </c>
      <c r="AA524" s="192" t="str">
        <f>IF(VLOOKUP(B524,'Pivot Table'!$B$5:$G$2000,4,FALSE)=1,"Yes","No")</f>
        <v>No</v>
      </c>
      <c r="AB524" s="190" t="str">
        <f t="shared" si="1254"/>
        <v xml:space="preserve"> </v>
      </c>
      <c r="AC524" s="190"/>
      <c r="AD524" s="190"/>
      <c r="AE524" s="191"/>
      <c r="AF524" s="190"/>
      <c r="AG524" s="190"/>
      <c r="AH524" s="133" t="str">
        <f t="shared" si="1237"/>
        <v>70</v>
      </c>
      <c r="AI524" s="151" t="str">
        <f t="shared" si="1238"/>
        <v>70</v>
      </c>
      <c r="AJ524" s="456"/>
      <c r="AK524" s="651"/>
      <c r="AL524" s="634">
        <f t="shared" si="1239"/>
        <v>0</v>
      </c>
      <c r="AM524" s="634">
        <f t="shared" si="1240"/>
        <v>1</v>
      </c>
      <c r="AN524" s="635">
        <f t="shared" si="1241"/>
        <v>0</v>
      </c>
      <c r="AO524" s="636">
        <f t="shared" si="1271"/>
        <v>1</v>
      </c>
      <c r="AP524" s="634">
        <f t="shared" si="1242"/>
        <v>0</v>
      </c>
      <c r="AQ524" s="634">
        <f t="shared" si="1243"/>
        <v>0</v>
      </c>
      <c r="AR524" s="634">
        <f t="shared" si="1244"/>
        <v>0</v>
      </c>
      <c r="AS524" s="637">
        <f t="shared" si="1272"/>
        <v>0</v>
      </c>
      <c r="AT524" s="638" t="str">
        <f t="shared" si="1273"/>
        <v xml:space="preserve"> </v>
      </c>
      <c r="AU524" s="634">
        <f t="shared" si="1245"/>
        <v>0</v>
      </c>
      <c r="AV524" s="634">
        <f t="shared" si="1253"/>
        <v>1</v>
      </c>
      <c r="AW524" s="634" t="s">
        <v>1127</v>
      </c>
      <c r="AX524" s="639" t="str">
        <f t="shared" si="1247"/>
        <v>70No</v>
      </c>
      <c r="AY524" s="639" t="str">
        <f t="shared" si="1248"/>
        <v>70Yes</v>
      </c>
      <c r="AZ524" s="639" t="str">
        <f t="shared" si="1249"/>
        <v>70No</v>
      </c>
      <c r="BA524" s="634" t="str">
        <f t="shared" si="1250"/>
        <v>70</v>
      </c>
      <c r="BB524" s="634" t="str">
        <f t="shared" si="1251"/>
        <v>70</v>
      </c>
      <c r="BC524" s="634" t="str">
        <f t="shared" si="1252"/>
        <v>70</v>
      </c>
      <c r="BD524" s="640" t="str">
        <f t="shared" si="1257"/>
        <v xml:space="preserve"> </v>
      </c>
      <c r="BE524" s="640" t="str">
        <f t="shared" si="1258"/>
        <v xml:space="preserve"> </v>
      </c>
      <c r="BF524" s="640" t="str">
        <f t="shared" si="1259"/>
        <v xml:space="preserve"> </v>
      </c>
      <c r="BG524" s="640">
        <f t="shared" si="1260"/>
        <v>42430</v>
      </c>
      <c r="BH524" s="640" t="str">
        <f t="shared" si="1261"/>
        <v xml:space="preserve"> </v>
      </c>
      <c r="BI524" s="677" t="str">
        <f t="shared" si="1262"/>
        <v xml:space="preserve"> </v>
      </c>
      <c r="BJ524" s="640" t="str">
        <f t="shared" si="1263"/>
        <v xml:space="preserve"> </v>
      </c>
      <c r="BK524" s="305" t="str">
        <f t="shared" si="1264"/>
        <v xml:space="preserve"> </v>
      </c>
      <c r="BL524" s="523" t="str">
        <f t="shared" si="1246"/>
        <v xml:space="preserve"> </v>
      </c>
      <c r="BM524" s="640" t="str">
        <f t="shared" si="1265"/>
        <v xml:space="preserve"> </v>
      </c>
      <c r="BN524" s="640" t="str">
        <f t="shared" si="1266"/>
        <v xml:space="preserve"> </v>
      </c>
      <c r="BO524" s="640" t="str">
        <f t="shared" si="1267"/>
        <v xml:space="preserve"> </v>
      </c>
      <c r="BP524" s="640" t="str">
        <f t="shared" si="1268"/>
        <v xml:space="preserve"> </v>
      </c>
      <c r="BQ524" s="640" t="str">
        <f t="shared" si="1269"/>
        <v xml:space="preserve"> </v>
      </c>
      <c r="BR524" s="634">
        <f t="shared" si="1270"/>
        <v>1</v>
      </c>
      <c r="BS524" s="728"/>
      <c r="BT524" s="640" t="str">
        <f t="shared" si="1256"/>
        <v xml:space="preserve"> </v>
      </c>
    </row>
    <row r="525" spans="1:72" s="47" customFormat="1" ht="15" customHeight="1" x14ac:dyDescent="0.3">
      <c r="A525" s="43" t="s">
        <v>448</v>
      </c>
      <c r="B525" s="43" t="s">
        <v>504</v>
      </c>
      <c r="C525" s="194" t="str">
        <f>IF(VLOOKUP(B525,'Pivot Table'!$B$5:$G$2000,3,FALSE)=1,"Yes","No")</f>
        <v>No</v>
      </c>
      <c r="D525" s="193" t="str">
        <f t="shared" si="1255"/>
        <v xml:space="preserve"> </v>
      </c>
      <c r="E525" s="193"/>
      <c r="F525" s="193"/>
      <c r="G525" s="204"/>
      <c r="H525" s="204"/>
      <c r="I525" s="193"/>
      <c r="J525" s="193"/>
      <c r="K525" s="205" t="str">
        <f t="shared" si="1232"/>
        <v>70</v>
      </c>
      <c r="L525" s="205" t="str">
        <f t="shared" si="1233"/>
        <v>70</v>
      </c>
      <c r="M525" s="204"/>
      <c r="N525" s="405"/>
      <c r="O525" s="135" t="str">
        <f>IF(VLOOKUP(B525,'Pivot Table'!$B$5:$G$2000,2,FALSE)=1,"Yes","No")</f>
        <v>Yes</v>
      </c>
      <c r="P525" s="177" t="str">
        <f t="shared" si="1234"/>
        <v>In Progress</v>
      </c>
      <c r="Q525" s="177" t="s">
        <v>713</v>
      </c>
      <c r="R525" s="107">
        <v>42095</v>
      </c>
      <c r="S525" s="46" t="s">
        <v>1127</v>
      </c>
      <c r="T525" s="107">
        <v>42430</v>
      </c>
      <c r="U525" s="177"/>
      <c r="V525" s="135" t="str">
        <f t="shared" si="1235"/>
        <v>70X</v>
      </c>
      <c r="W525" s="150" t="str">
        <f t="shared" si="1236"/>
        <v>70</v>
      </c>
      <c r="X525" s="46"/>
      <c r="Y525" s="219"/>
      <c r="Z525" s="192" t="str">
        <f>IF(VLOOKUP(B525,'Pivot Table'!$B$5:$G$2000,5,FALSE)=1,"Yes","No")</f>
        <v>No</v>
      </c>
      <c r="AA525" s="192" t="str">
        <f>IF(VLOOKUP(B525,'Pivot Table'!$B$5:$G$2000,4,FALSE)=1,"Yes","No")</f>
        <v>No</v>
      </c>
      <c r="AB525" s="190" t="str">
        <f t="shared" si="1254"/>
        <v xml:space="preserve"> </v>
      </c>
      <c r="AC525" s="190"/>
      <c r="AD525" s="190"/>
      <c r="AE525" s="191"/>
      <c r="AF525" s="190"/>
      <c r="AG525" s="190"/>
      <c r="AH525" s="133" t="str">
        <f t="shared" si="1237"/>
        <v>70</v>
      </c>
      <c r="AI525" s="151" t="str">
        <f t="shared" si="1238"/>
        <v>70</v>
      </c>
      <c r="AJ525" s="456"/>
      <c r="AK525" s="651"/>
      <c r="AL525" s="634">
        <f t="shared" si="1239"/>
        <v>0</v>
      </c>
      <c r="AM525" s="634">
        <f t="shared" si="1240"/>
        <v>1</v>
      </c>
      <c r="AN525" s="635">
        <f t="shared" si="1241"/>
        <v>0</v>
      </c>
      <c r="AO525" s="636">
        <f t="shared" si="1271"/>
        <v>1</v>
      </c>
      <c r="AP525" s="634">
        <f t="shared" si="1242"/>
        <v>0</v>
      </c>
      <c r="AQ525" s="634">
        <f t="shared" si="1243"/>
        <v>0</v>
      </c>
      <c r="AR525" s="634">
        <f t="shared" si="1244"/>
        <v>0</v>
      </c>
      <c r="AS525" s="637">
        <f t="shared" si="1272"/>
        <v>0</v>
      </c>
      <c r="AT525" s="638" t="str">
        <f t="shared" si="1273"/>
        <v xml:space="preserve"> </v>
      </c>
      <c r="AU525" s="634">
        <f t="shared" si="1245"/>
        <v>0</v>
      </c>
      <c r="AV525" s="634">
        <f t="shared" si="1253"/>
        <v>1</v>
      </c>
      <c r="AW525" s="634" t="s">
        <v>1127</v>
      </c>
      <c r="AX525" s="639" t="str">
        <f t="shared" si="1247"/>
        <v>70No</v>
      </c>
      <c r="AY525" s="639" t="str">
        <f t="shared" si="1248"/>
        <v>70Yes</v>
      </c>
      <c r="AZ525" s="639" t="str">
        <f t="shared" si="1249"/>
        <v>70No</v>
      </c>
      <c r="BA525" s="634" t="str">
        <f t="shared" si="1250"/>
        <v>70</v>
      </c>
      <c r="BB525" s="634" t="str">
        <f t="shared" si="1251"/>
        <v>70</v>
      </c>
      <c r="BC525" s="634" t="str">
        <f t="shared" si="1252"/>
        <v>70</v>
      </c>
      <c r="BD525" s="640" t="str">
        <f t="shared" si="1257"/>
        <v xml:space="preserve"> </v>
      </c>
      <c r="BE525" s="640" t="str">
        <f t="shared" si="1258"/>
        <v xml:space="preserve"> </v>
      </c>
      <c r="BF525" s="640" t="str">
        <f t="shared" si="1259"/>
        <v xml:space="preserve"> </v>
      </c>
      <c r="BG525" s="640">
        <f t="shared" si="1260"/>
        <v>42430</v>
      </c>
      <c r="BH525" s="640" t="str">
        <f t="shared" si="1261"/>
        <v xml:space="preserve"> </v>
      </c>
      <c r="BI525" s="677" t="str">
        <f t="shared" si="1262"/>
        <v xml:space="preserve"> </v>
      </c>
      <c r="BJ525" s="640" t="str">
        <f t="shared" si="1263"/>
        <v xml:space="preserve"> </v>
      </c>
      <c r="BK525" s="305" t="str">
        <f t="shared" si="1264"/>
        <v xml:space="preserve"> </v>
      </c>
      <c r="BL525" s="523" t="str">
        <f t="shared" si="1246"/>
        <v xml:space="preserve"> </v>
      </c>
      <c r="BM525" s="640" t="str">
        <f t="shared" si="1265"/>
        <v xml:space="preserve"> </v>
      </c>
      <c r="BN525" s="640" t="str">
        <f t="shared" si="1266"/>
        <v xml:space="preserve"> </v>
      </c>
      <c r="BO525" s="640" t="str">
        <f t="shared" si="1267"/>
        <v xml:space="preserve"> </v>
      </c>
      <c r="BP525" s="640" t="str">
        <f t="shared" si="1268"/>
        <v xml:space="preserve"> </v>
      </c>
      <c r="BQ525" s="640" t="str">
        <f t="shared" si="1269"/>
        <v xml:space="preserve"> </v>
      </c>
      <c r="BR525" s="634">
        <f t="shared" si="1270"/>
        <v>1</v>
      </c>
      <c r="BS525" s="728"/>
      <c r="BT525" s="640" t="str">
        <f t="shared" si="1256"/>
        <v xml:space="preserve"> </v>
      </c>
    </row>
    <row r="526" spans="1:72" s="47" customFormat="1" ht="15" customHeight="1" x14ac:dyDescent="0.3">
      <c r="A526" s="43" t="s">
        <v>448</v>
      </c>
      <c r="B526" s="43" t="s">
        <v>505</v>
      </c>
      <c r="C526" s="194" t="str">
        <f>IF(VLOOKUP(B526,'Pivot Table'!$B$5:$G$2000,3,FALSE)=1,"Yes","No")</f>
        <v>No</v>
      </c>
      <c r="D526" s="193" t="str">
        <f t="shared" si="1255"/>
        <v xml:space="preserve"> </v>
      </c>
      <c r="E526" s="193"/>
      <c r="F526" s="193"/>
      <c r="G526" s="204"/>
      <c r="H526" s="204"/>
      <c r="I526" s="193"/>
      <c r="J526" s="193"/>
      <c r="K526" s="205" t="str">
        <f t="shared" si="1232"/>
        <v>70</v>
      </c>
      <c r="L526" s="205" t="str">
        <f t="shared" si="1233"/>
        <v>70</v>
      </c>
      <c r="M526" s="204"/>
      <c r="N526" s="405"/>
      <c r="O526" s="135" t="str">
        <f>IF(VLOOKUP(B526,'Pivot Table'!$B$5:$G$2000,2,FALSE)=1,"Yes","No")</f>
        <v>Yes</v>
      </c>
      <c r="P526" s="177" t="str">
        <f t="shared" si="1234"/>
        <v>In Progress</v>
      </c>
      <c r="Q526" s="177" t="s">
        <v>713</v>
      </c>
      <c r="R526" s="107">
        <v>42095</v>
      </c>
      <c r="S526" s="46" t="s">
        <v>1127</v>
      </c>
      <c r="T526" s="107">
        <v>42430</v>
      </c>
      <c r="U526" s="177"/>
      <c r="V526" s="135" t="str">
        <f t="shared" si="1235"/>
        <v>70X</v>
      </c>
      <c r="W526" s="150" t="str">
        <f t="shared" si="1236"/>
        <v>70</v>
      </c>
      <c r="X526" s="46"/>
      <c r="Y526" s="219"/>
      <c r="Z526" s="192" t="str">
        <f>IF(VLOOKUP(B526,'Pivot Table'!$B$5:$G$2000,5,FALSE)=1,"Yes","No")</f>
        <v>No</v>
      </c>
      <c r="AA526" s="192" t="str">
        <f>IF(VLOOKUP(B526,'Pivot Table'!$B$5:$G$2000,4,FALSE)=1,"Yes","No")</f>
        <v>No</v>
      </c>
      <c r="AB526" s="190" t="str">
        <f t="shared" si="1254"/>
        <v xml:space="preserve"> </v>
      </c>
      <c r="AC526" s="190"/>
      <c r="AD526" s="190"/>
      <c r="AE526" s="191"/>
      <c r="AF526" s="190"/>
      <c r="AG526" s="190"/>
      <c r="AH526" s="133" t="str">
        <f t="shared" si="1237"/>
        <v>70</v>
      </c>
      <c r="AI526" s="151" t="str">
        <f t="shared" si="1238"/>
        <v>70</v>
      </c>
      <c r="AJ526" s="456"/>
      <c r="AK526" s="651"/>
      <c r="AL526" s="634">
        <f t="shared" si="1239"/>
        <v>0</v>
      </c>
      <c r="AM526" s="634">
        <f t="shared" si="1240"/>
        <v>1</v>
      </c>
      <c r="AN526" s="635">
        <f t="shared" si="1241"/>
        <v>0</v>
      </c>
      <c r="AO526" s="636">
        <f t="shared" si="1271"/>
        <v>1</v>
      </c>
      <c r="AP526" s="634">
        <f t="shared" si="1242"/>
        <v>0</v>
      </c>
      <c r="AQ526" s="634">
        <f t="shared" si="1243"/>
        <v>0</v>
      </c>
      <c r="AR526" s="634">
        <f t="shared" si="1244"/>
        <v>0</v>
      </c>
      <c r="AS526" s="637">
        <f t="shared" si="1272"/>
        <v>0</v>
      </c>
      <c r="AT526" s="638" t="str">
        <f t="shared" si="1273"/>
        <v xml:space="preserve"> </v>
      </c>
      <c r="AU526" s="634">
        <f t="shared" si="1245"/>
        <v>0</v>
      </c>
      <c r="AV526" s="634">
        <f t="shared" si="1253"/>
        <v>1</v>
      </c>
      <c r="AW526" s="634" t="s">
        <v>1127</v>
      </c>
      <c r="AX526" s="639" t="str">
        <f t="shared" si="1247"/>
        <v>70No</v>
      </c>
      <c r="AY526" s="639" t="str">
        <f t="shared" si="1248"/>
        <v>70Yes</v>
      </c>
      <c r="AZ526" s="639" t="str">
        <f t="shared" si="1249"/>
        <v>70No</v>
      </c>
      <c r="BA526" s="634" t="str">
        <f t="shared" si="1250"/>
        <v>70</v>
      </c>
      <c r="BB526" s="634" t="str">
        <f t="shared" si="1251"/>
        <v>70</v>
      </c>
      <c r="BC526" s="634" t="str">
        <f t="shared" si="1252"/>
        <v>70</v>
      </c>
      <c r="BD526" s="640" t="str">
        <f t="shared" si="1257"/>
        <v xml:space="preserve"> </v>
      </c>
      <c r="BE526" s="640" t="str">
        <f t="shared" si="1258"/>
        <v xml:space="preserve"> </v>
      </c>
      <c r="BF526" s="640" t="str">
        <f t="shared" si="1259"/>
        <v xml:space="preserve"> </v>
      </c>
      <c r="BG526" s="640">
        <f t="shared" si="1260"/>
        <v>42430</v>
      </c>
      <c r="BH526" s="640" t="str">
        <f t="shared" si="1261"/>
        <v xml:space="preserve"> </v>
      </c>
      <c r="BI526" s="677" t="str">
        <f t="shared" si="1262"/>
        <v xml:space="preserve"> </v>
      </c>
      <c r="BJ526" s="640" t="str">
        <f t="shared" si="1263"/>
        <v xml:space="preserve"> </v>
      </c>
      <c r="BK526" s="305" t="str">
        <f t="shared" si="1264"/>
        <v xml:space="preserve"> </v>
      </c>
      <c r="BL526" s="523" t="str">
        <f t="shared" si="1246"/>
        <v xml:space="preserve"> </v>
      </c>
      <c r="BM526" s="640" t="str">
        <f t="shared" si="1265"/>
        <v xml:space="preserve"> </v>
      </c>
      <c r="BN526" s="640" t="str">
        <f t="shared" si="1266"/>
        <v xml:space="preserve"> </v>
      </c>
      <c r="BO526" s="640" t="str">
        <f t="shared" si="1267"/>
        <v xml:space="preserve"> </v>
      </c>
      <c r="BP526" s="640" t="str">
        <f t="shared" si="1268"/>
        <v xml:space="preserve"> </v>
      </c>
      <c r="BQ526" s="640" t="str">
        <f t="shared" si="1269"/>
        <v xml:space="preserve"> </v>
      </c>
      <c r="BR526" s="634">
        <f t="shared" si="1270"/>
        <v>1</v>
      </c>
      <c r="BS526" s="728"/>
      <c r="BT526" s="640" t="str">
        <f t="shared" si="1256"/>
        <v xml:space="preserve"> </v>
      </c>
    </row>
    <row r="527" spans="1:72" s="47" customFormat="1" ht="15" customHeight="1" x14ac:dyDescent="0.3">
      <c r="A527" s="43" t="s">
        <v>448</v>
      </c>
      <c r="B527" s="43" t="s">
        <v>506</v>
      </c>
      <c r="C527" s="194" t="str">
        <f>IF(VLOOKUP(B527,'Pivot Table'!$B$5:$G$2000,3,FALSE)=1,"Yes","No")</f>
        <v>No</v>
      </c>
      <c r="D527" s="193" t="str">
        <f t="shared" si="1255"/>
        <v xml:space="preserve"> </v>
      </c>
      <c r="E527" s="193"/>
      <c r="F527" s="193"/>
      <c r="G527" s="204"/>
      <c r="H527" s="204"/>
      <c r="I527" s="193"/>
      <c r="J527" s="193"/>
      <c r="K527" s="205" t="str">
        <f t="shared" si="1232"/>
        <v>70</v>
      </c>
      <c r="L527" s="205" t="str">
        <f t="shared" si="1233"/>
        <v>70</v>
      </c>
      <c r="M527" s="204"/>
      <c r="N527" s="405"/>
      <c r="O527" s="135" t="str">
        <f>IF(VLOOKUP(B527,'Pivot Table'!$B$5:$G$2000,2,FALSE)=1,"Yes","No")</f>
        <v>Yes</v>
      </c>
      <c r="P527" s="177" t="str">
        <f t="shared" si="1234"/>
        <v>In Progress</v>
      </c>
      <c r="Q527" s="177" t="s">
        <v>713</v>
      </c>
      <c r="R527" s="107">
        <v>42095</v>
      </c>
      <c r="S527" s="46" t="s">
        <v>1127</v>
      </c>
      <c r="T527" s="107">
        <v>42430</v>
      </c>
      <c r="U527" s="177"/>
      <c r="V527" s="135" t="str">
        <f t="shared" si="1235"/>
        <v>70X</v>
      </c>
      <c r="W527" s="150" t="str">
        <f t="shared" si="1236"/>
        <v>70</v>
      </c>
      <c r="X527" s="46"/>
      <c r="Y527" s="219"/>
      <c r="Z527" s="192" t="str">
        <f>IF(VLOOKUP(B527,'Pivot Table'!$B$5:$G$2000,5,FALSE)=1,"Yes","No")</f>
        <v>No</v>
      </c>
      <c r="AA527" s="192" t="str">
        <f>IF(VLOOKUP(B527,'Pivot Table'!$B$5:$G$2000,4,FALSE)=1,"Yes","No")</f>
        <v>No</v>
      </c>
      <c r="AB527" s="190" t="str">
        <f t="shared" si="1254"/>
        <v xml:space="preserve"> </v>
      </c>
      <c r="AC527" s="190"/>
      <c r="AD527" s="190"/>
      <c r="AE527" s="191"/>
      <c r="AF527" s="190"/>
      <c r="AG527" s="190"/>
      <c r="AH527" s="133" t="str">
        <f t="shared" si="1237"/>
        <v>70</v>
      </c>
      <c r="AI527" s="151" t="str">
        <f t="shared" si="1238"/>
        <v>70</v>
      </c>
      <c r="AJ527" s="456"/>
      <c r="AK527" s="651"/>
      <c r="AL527" s="634">
        <f t="shared" si="1239"/>
        <v>0</v>
      </c>
      <c r="AM527" s="634">
        <f t="shared" si="1240"/>
        <v>1</v>
      </c>
      <c r="AN527" s="635">
        <f t="shared" si="1241"/>
        <v>0</v>
      </c>
      <c r="AO527" s="636">
        <f t="shared" si="1271"/>
        <v>1</v>
      </c>
      <c r="AP527" s="634">
        <f t="shared" si="1242"/>
        <v>0</v>
      </c>
      <c r="AQ527" s="634">
        <f t="shared" si="1243"/>
        <v>0</v>
      </c>
      <c r="AR527" s="634">
        <f t="shared" si="1244"/>
        <v>0</v>
      </c>
      <c r="AS527" s="637">
        <f t="shared" si="1272"/>
        <v>0</v>
      </c>
      <c r="AT527" s="638" t="str">
        <f t="shared" si="1273"/>
        <v xml:space="preserve"> </v>
      </c>
      <c r="AU527" s="634">
        <f t="shared" si="1245"/>
        <v>0</v>
      </c>
      <c r="AV527" s="634">
        <f t="shared" si="1253"/>
        <v>1</v>
      </c>
      <c r="AW527" s="634" t="s">
        <v>1127</v>
      </c>
      <c r="AX527" s="639" t="str">
        <f t="shared" si="1247"/>
        <v>70No</v>
      </c>
      <c r="AY527" s="639" t="str">
        <f t="shared" si="1248"/>
        <v>70Yes</v>
      </c>
      <c r="AZ527" s="639" t="str">
        <f t="shared" si="1249"/>
        <v>70No</v>
      </c>
      <c r="BA527" s="634" t="str">
        <f t="shared" si="1250"/>
        <v>70</v>
      </c>
      <c r="BB527" s="634" t="str">
        <f t="shared" si="1251"/>
        <v>70</v>
      </c>
      <c r="BC527" s="634" t="str">
        <f t="shared" si="1252"/>
        <v>70</v>
      </c>
      <c r="BD527" s="640" t="str">
        <f t="shared" si="1257"/>
        <v xml:space="preserve"> </v>
      </c>
      <c r="BE527" s="640" t="str">
        <f t="shared" si="1258"/>
        <v xml:space="preserve"> </v>
      </c>
      <c r="BF527" s="640" t="str">
        <f t="shared" si="1259"/>
        <v xml:space="preserve"> </v>
      </c>
      <c r="BG527" s="640">
        <f t="shared" si="1260"/>
        <v>42430</v>
      </c>
      <c r="BH527" s="640" t="str">
        <f t="shared" si="1261"/>
        <v xml:space="preserve"> </v>
      </c>
      <c r="BI527" s="677" t="str">
        <f t="shared" si="1262"/>
        <v xml:space="preserve"> </v>
      </c>
      <c r="BJ527" s="640" t="str">
        <f t="shared" si="1263"/>
        <v xml:space="preserve"> </v>
      </c>
      <c r="BK527" s="305" t="str">
        <f t="shared" si="1264"/>
        <v xml:space="preserve"> </v>
      </c>
      <c r="BL527" s="523" t="str">
        <f t="shared" si="1246"/>
        <v xml:space="preserve"> </v>
      </c>
      <c r="BM527" s="640" t="str">
        <f t="shared" si="1265"/>
        <v xml:space="preserve"> </v>
      </c>
      <c r="BN527" s="640" t="str">
        <f t="shared" si="1266"/>
        <v xml:space="preserve"> </v>
      </c>
      <c r="BO527" s="640" t="str">
        <f t="shared" si="1267"/>
        <v xml:space="preserve"> </v>
      </c>
      <c r="BP527" s="640" t="str">
        <f t="shared" si="1268"/>
        <v xml:space="preserve"> </v>
      </c>
      <c r="BQ527" s="640" t="str">
        <f t="shared" si="1269"/>
        <v xml:space="preserve"> </v>
      </c>
      <c r="BR527" s="634">
        <f t="shared" si="1270"/>
        <v>1</v>
      </c>
      <c r="BS527" s="728"/>
      <c r="BT527" s="640" t="str">
        <f t="shared" si="1256"/>
        <v xml:space="preserve"> </v>
      </c>
    </row>
    <row r="528" spans="1:72" s="47" customFormat="1" ht="15" customHeight="1" x14ac:dyDescent="0.3">
      <c r="A528" s="43" t="s">
        <v>448</v>
      </c>
      <c r="B528" s="43" t="s">
        <v>507</v>
      </c>
      <c r="C528" s="194" t="str">
        <f>IF(VLOOKUP(B528,'Pivot Table'!$B$5:$G$2000,3,FALSE)=1,"Yes","No")</f>
        <v>No</v>
      </c>
      <c r="D528" s="193" t="str">
        <f t="shared" si="1255"/>
        <v xml:space="preserve"> </v>
      </c>
      <c r="E528" s="193"/>
      <c r="F528" s="193"/>
      <c r="G528" s="204"/>
      <c r="H528" s="204"/>
      <c r="I528" s="193"/>
      <c r="J528" s="193"/>
      <c r="K528" s="205" t="str">
        <f t="shared" si="1232"/>
        <v>70</v>
      </c>
      <c r="L528" s="205" t="str">
        <f t="shared" si="1233"/>
        <v>70</v>
      </c>
      <c r="M528" s="204"/>
      <c r="N528" s="405"/>
      <c r="O528" s="135" t="str">
        <f>IF(VLOOKUP(B528,'Pivot Table'!$B$5:$G$2000,2,FALSE)=1,"Yes","No")</f>
        <v>Yes</v>
      </c>
      <c r="P528" s="177" t="str">
        <f t="shared" si="1234"/>
        <v>In Progress</v>
      </c>
      <c r="Q528" s="177" t="s">
        <v>713</v>
      </c>
      <c r="R528" s="107">
        <v>42095</v>
      </c>
      <c r="S528" s="46" t="s">
        <v>1127</v>
      </c>
      <c r="T528" s="107">
        <v>42430</v>
      </c>
      <c r="U528" s="177"/>
      <c r="V528" s="135" t="str">
        <f t="shared" si="1235"/>
        <v>70X</v>
      </c>
      <c r="W528" s="150" t="str">
        <f t="shared" si="1236"/>
        <v>70</v>
      </c>
      <c r="X528" s="46"/>
      <c r="Y528" s="219"/>
      <c r="Z528" s="192" t="str">
        <f>IF(VLOOKUP(B528,'Pivot Table'!$B$5:$G$2000,5,FALSE)=1,"Yes","No")</f>
        <v>No</v>
      </c>
      <c r="AA528" s="192" t="str">
        <f>IF(VLOOKUP(B528,'Pivot Table'!$B$5:$G$2000,4,FALSE)=1,"Yes","No")</f>
        <v>No</v>
      </c>
      <c r="AB528" s="190" t="str">
        <f t="shared" si="1254"/>
        <v xml:space="preserve"> </v>
      </c>
      <c r="AC528" s="190"/>
      <c r="AD528" s="190"/>
      <c r="AE528" s="191"/>
      <c r="AF528" s="190"/>
      <c r="AG528" s="190"/>
      <c r="AH528" s="133" t="str">
        <f t="shared" si="1237"/>
        <v>70</v>
      </c>
      <c r="AI528" s="151" t="str">
        <f t="shared" si="1238"/>
        <v>70</v>
      </c>
      <c r="AJ528" s="456"/>
      <c r="AK528" s="651"/>
      <c r="AL528" s="634">
        <f t="shared" si="1239"/>
        <v>0</v>
      </c>
      <c r="AM528" s="634">
        <f t="shared" si="1240"/>
        <v>1</v>
      </c>
      <c r="AN528" s="635">
        <f t="shared" si="1241"/>
        <v>0</v>
      </c>
      <c r="AO528" s="636">
        <f t="shared" si="1271"/>
        <v>1</v>
      </c>
      <c r="AP528" s="634">
        <f t="shared" si="1242"/>
        <v>0</v>
      </c>
      <c r="AQ528" s="634">
        <f t="shared" si="1243"/>
        <v>0</v>
      </c>
      <c r="AR528" s="634">
        <f t="shared" si="1244"/>
        <v>0</v>
      </c>
      <c r="AS528" s="637">
        <f t="shared" si="1272"/>
        <v>0</v>
      </c>
      <c r="AT528" s="638" t="str">
        <f t="shared" si="1273"/>
        <v xml:space="preserve"> </v>
      </c>
      <c r="AU528" s="634">
        <f t="shared" si="1245"/>
        <v>0</v>
      </c>
      <c r="AV528" s="634">
        <f t="shared" si="1253"/>
        <v>1</v>
      </c>
      <c r="AW528" s="634" t="s">
        <v>1127</v>
      </c>
      <c r="AX528" s="639" t="str">
        <f t="shared" si="1247"/>
        <v>70No</v>
      </c>
      <c r="AY528" s="639" t="str">
        <f t="shared" si="1248"/>
        <v>70Yes</v>
      </c>
      <c r="AZ528" s="639" t="str">
        <f t="shared" si="1249"/>
        <v>70No</v>
      </c>
      <c r="BA528" s="634" t="str">
        <f t="shared" si="1250"/>
        <v>70</v>
      </c>
      <c r="BB528" s="634" t="str">
        <f t="shared" si="1251"/>
        <v>70</v>
      </c>
      <c r="BC528" s="634" t="str">
        <f t="shared" si="1252"/>
        <v>70</v>
      </c>
      <c r="BD528" s="640" t="str">
        <f t="shared" si="1257"/>
        <v xml:space="preserve"> </v>
      </c>
      <c r="BE528" s="640" t="str">
        <f t="shared" si="1258"/>
        <v xml:space="preserve"> </v>
      </c>
      <c r="BF528" s="640" t="str">
        <f t="shared" si="1259"/>
        <v xml:space="preserve"> </v>
      </c>
      <c r="BG528" s="640">
        <f t="shared" si="1260"/>
        <v>42430</v>
      </c>
      <c r="BH528" s="640" t="str">
        <f t="shared" si="1261"/>
        <v xml:space="preserve"> </v>
      </c>
      <c r="BI528" s="677" t="str">
        <f t="shared" si="1262"/>
        <v xml:space="preserve"> </v>
      </c>
      <c r="BJ528" s="640" t="str">
        <f t="shared" si="1263"/>
        <v xml:space="preserve"> </v>
      </c>
      <c r="BK528" s="305" t="str">
        <f t="shared" si="1264"/>
        <v xml:space="preserve"> </v>
      </c>
      <c r="BL528" s="523" t="str">
        <f t="shared" si="1246"/>
        <v xml:space="preserve"> </v>
      </c>
      <c r="BM528" s="640" t="str">
        <f t="shared" si="1265"/>
        <v xml:space="preserve"> </v>
      </c>
      <c r="BN528" s="640" t="str">
        <f t="shared" si="1266"/>
        <v xml:space="preserve"> </v>
      </c>
      <c r="BO528" s="640" t="str">
        <f t="shared" si="1267"/>
        <v xml:space="preserve"> </v>
      </c>
      <c r="BP528" s="640" t="str">
        <f t="shared" si="1268"/>
        <v xml:space="preserve"> </v>
      </c>
      <c r="BQ528" s="640" t="str">
        <f t="shared" si="1269"/>
        <v xml:space="preserve"> </v>
      </c>
      <c r="BR528" s="634">
        <f t="shared" si="1270"/>
        <v>1</v>
      </c>
      <c r="BS528" s="728"/>
      <c r="BT528" s="640" t="str">
        <f t="shared" si="1256"/>
        <v xml:space="preserve"> </v>
      </c>
    </row>
    <row r="529" spans="1:72" s="47" customFormat="1" ht="15" customHeight="1" x14ac:dyDescent="0.3">
      <c r="A529" s="43" t="s">
        <v>448</v>
      </c>
      <c r="B529" s="43" t="s">
        <v>508</v>
      </c>
      <c r="C529" s="194" t="str">
        <f>IF(VLOOKUP(B529,'Pivot Table'!$B$5:$G$2000,3,FALSE)=1,"Yes","No")</f>
        <v>No</v>
      </c>
      <c r="D529" s="193" t="str">
        <f t="shared" si="1255"/>
        <v xml:space="preserve"> </v>
      </c>
      <c r="E529" s="193"/>
      <c r="F529" s="193"/>
      <c r="G529" s="204"/>
      <c r="H529" s="204"/>
      <c r="I529" s="193"/>
      <c r="J529" s="193"/>
      <c r="K529" s="205" t="str">
        <f t="shared" si="1232"/>
        <v>70</v>
      </c>
      <c r="L529" s="205" t="str">
        <f t="shared" si="1233"/>
        <v>70</v>
      </c>
      <c r="M529" s="204"/>
      <c r="N529" s="405"/>
      <c r="O529" s="135" t="str">
        <f>IF(VLOOKUP(B529,'Pivot Table'!$B$5:$G$2000,2,FALSE)=1,"Yes","No")</f>
        <v>Yes</v>
      </c>
      <c r="P529" s="177" t="str">
        <f t="shared" si="1234"/>
        <v>In Progress</v>
      </c>
      <c r="Q529" s="177" t="s">
        <v>713</v>
      </c>
      <c r="R529" s="107">
        <v>42095</v>
      </c>
      <c r="S529" s="46" t="s">
        <v>1127</v>
      </c>
      <c r="T529" s="107">
        <v>42430</v>
      </c>
      <c r="U529" s="177"/>
      <c r="V529" s="135" t="str">
        <f t="shared" si="1235"/>
        <v>70X</v>
      </c>
      <c r="W529" s="150" t="str">
        <f t="shared" si="1236"/>
        <v>70</v>
      </c>
      <c r="X529" s="46"/>
      <c r="Y529" s="219"/>
      <c r="Z529" s="192" t="str">
        <f>IF(VLOOKUP(B529,'Pivot Table'!$B$5:$G$2000,5,FALSE)=1,"Yes","No")</f>
        <v>No</v>
      </c>
      <c r="AA529" s="192" t="str">
        <f>IF(VLOOKUP(B529,'Pivot Table'!$B$5:$G$2000,4,FALSE)=1,"Yes","No")</f>
        <v>No</v>
      </c>
      <c r="AB529" s="190" t="str">
        <f t="shared" si="1254"/>
        <v xml:space="preserve"> </v>
      </c>
      <c r="AC529" s="190"/>
      <c r="AD529" s="190"/>
      <c r="AE529" s="191"/>
      <c r="AF529" s="190"/>
      <c r="AG529" s="190"/>
      <c r="AH529" s="133" t="str">
        <f t="shared" si="1237"/>
        <v>70</v>
      </c>
      <c r="AI529" s="151" t="str">
        <f t="shared" si="1238"/>
        <v>70</v>
      </c>
      <c r="AJ529" s="456"/>
      <c r="AK529" s="651"/>
      <c r="AL529" s="634">
        <f t="shared" si="1239"/>
        <v>0</v>
      </c>
      <c r="AM529" s="634">
        <f t="shared" si="1240"/>
        <v>1</v>
      </c>
      <c r="AN529" s="635">
        <f t="shared" si="1241"/>
        <v>0</v>
      </c>
      <c r="AO529" s="636">
        <f t="shared" si="1271"/>
        <v>1</v>
      </c>
      <c r="AP529" s="634">
        <f t="shared" si="1242"/>
        <v>0</v>
      </c>
      <c r="AQ529" s="634">
        <f t="shared" si="1243"/>
        <v>0</v>
      </c>
      <c r="AR529" s="634">
        <f t="shared" si="1244"/>
        <v>0</v>
      </c>
      <c r="AS529" s="637">
        <f t="shared" si="1272"/>
        <v>0</v>
      </c>
      <c r="AT529" s="638" t="str">
        <f t="shared" si="1273"/>
        <v xml:space="preserve"> </v>
      </c>
      <c r="AU529" s="634">
        <f t="shared" si="1245"/>
        <v>0</v>
      </c>
      <c r="AV529" s="634">
        <f t="shared" si="1253"/>
        <v>1</v>
      </c>
      <c r="AW529" s="634" t="s">
        <v>1127</v>
      </c>
      <c r="AX529" s="639" t="str">
        <f t="shared" si="1247"/>
        <v>70No</v>
      </c>
      <c r="AY529" s="639" t="str">
        <f t="shared" si="1248"/>
        <v>70Yes</v>
      </c>
      <c r="AZ529" s="639" t="str">
        <f t="shared" si="1249"/>
        <v>70No</v>
      </c>
      <c r="BA529" s="634" t="str">
        <f t="shared" si="1250"/>
        <v>70</v>
      </c>
      <c r="BB529" s="634" t="str">
        <f t="shared" si="1251"/>
        <v>70</v>
      </c>
      <c r="BC529" s="634" t="str">
        <f t="shared" si="1252"/>
        <v>70</v>
      </c>
      <c r="BD529" s="640" t="str">
        <f t="shared" si="1257"/>
        <v xml:space="preserve"> </v>
      </c>
      <c r="BE529" s="640" t="str">
        <f t="shared" si="1258"/>
        <v xml:space="preserve"> </v>
      </c>
      <c r="BF529" s="640" t="str">
        <f t="shared" si="1259"/>
        <v xml:space="preserve"> </v>
      </c>
      <c r="BG529" s="640">
        <f t="shared" si="1260"/>
        <v>42430</v>
      </c>
      <c r="BH529" s="640" t="str">
        <f t="shared" si="1261"/>
        <v xml:space="preserve"> </v>
      </c>
      <c r="BI529" s="677" t="str">
        <f t="shared" si="1262"/>
        <v xml:space="preserve"> </v>
      </c>
      <c r="BJ529" s="640" t="str">
        <f t="shared" si="1263"/>
        <v xml:space="preserve"> </v>
      </c>
      <c r="BK529" s="305" t="str">
        <f t="shared" si="1264"/>
        <v xml:space="preserve"> </v>
      </c>
      <c r="BL529" s="523" t="str">
        <f t="shared" si="1246"/>
        <v xml:space="preserve"> </v>
      </c>
      <c r="BM529" s="640" t="str">
        <f t="shared" si="1265"/>
        <v xml:space="preserve"> </v>
      </c>
      <c r="BN529" s="640" t="str">
        <f t="shared" si="1266"/>
        <v xml:space="preserve"> </v>
      </c>
      <c r="BO529" s="640" t="str">
        <f t="shared" si="1267"/>
        <v xml:space="preserve"> </v>
      </c>
      <c r="BP529" s="640" t="str">
        <f t="shared" si="1268"/>
        <v xml:space="preserve"> </v>
      </c>
      <c r="BQ529" s="640" t="str">
        <f t="shared" si="1269"/>
        <v xml:space="preserve"> </v>
      </c>
      <c r="BR529" s="634">
        <f t="shared" si="1270"/>
        <v>1</v>
      </c>
      <c r="BS529" s="728"/>
      <c r="BT529" s="640" t="str">
        <f t="shared" si="1256"/>
        <v xml:space="preserve"> </v>
      </c>
    </row>
    <row r="530" spans="1:72" s="47" customFormat="1" ht="15" customHeight="1" x14ac:dyDescent="0.3">
      <c r="A530" s="43" t="s">
        <v>448</v>
      </c>
      <c r="B530" s="43" t="s">
        <v>509</v>
      </c>
      <c r="C530" s="194" t="str">
        <f>IF(VLOOKUP(B530,'Pivot Table'!$B$5:$G$2000,3,FALSE)=1,"Yes","No")</f>
        <v>No</v>
      </c>
      <c r="D530" s="193" t="str">
        <f t="shared" si="1255"/>
        <v xml:space="preserve"> </v>
      </c>
      <c r="E530" s="193"/>
      <c r="F530" s="193"/>
      <c r="G530" s="204"/>
      <c r="H530" s="204"/>
      <c r="I530" s="193"/>
      <c r="J530" s="193"/>
      <c r="K530" s="205" t="str">
        <f t="shared" si="1232"/>
        <v>70</v>
      </c>
      <c r="L530" s="205" t="str">
        <f t="shared" si="1233"/>
        <v>70</v>
      </c>
      <c r="M530" s="204"/>
      <c r="N530" s="405"/>
      <c r="O530" s="135" t="str">
        <f>IF(VLOOKUP(B530,'Pivot Table'!$B$5:$G$2000,2,FALSE)=1,"Yes","No")</f>
        <v>Yes</v>
      </c>
      <c r="P530" s="177" t="str">
        <f t="shared" si="1234"/>
        <v>In Progress</v>
      </c>
      <c r="Q530" s="177" t="s">
        <v>713</v>
      </c>
      <c r="R530" s="107">
        <v>42095</v>
      </c>
      <c r="S530" s="46" t="s">
        <v>1127</v>
      </c>
      <c r="T530" s="107">
        <v>42430</v>
      </c>
      <c r="U530" s="177"/>
      <c r="V530" s="135" t="str">
        <f t="shared" si="1235"/>
        <v>70X</v>
      </c>
      <c r="W530" s="150" t="str">
        <f t="shared" si="1236"/>
        <v>70</v>
      </c>
      <c r="X530" s="46"/>
      <c r="Y530" s="219"/>
      <c r="Z530" s="192" t="str">
        <f>IF(VLOOKUP(B530,'Pivot Table'!$B$5:$G$2000,5,FALSE)=1,"Yes","No")</f>
        <v>No</v>
      </c>
      <c r="AA530" s="192" t="str">
        <f>IF(VLOOKUP(B530,'Pivot Table'!$B$5:$G$2000,4,FALSE)=1,"Yes","No")</f>
        <v>No</v>
      </c>
      <c r="AB530" s="190" t="str">
        <f t="shared" si="1254"/>
        <v xml:space="preserve"> </v>
      </c>
      <c r="AC530" s="190"/>
      <c r="AD530" s="190"/>
      <c r="AE530" s="191"/>
      <c r="AF530" s="190"/>
      <c r="AG530" s="190"/>
      <c r="AH530" s="133" t="str">
        <f t="shared" si="1237"/>
        <v>70</v>
      </c>
      <c r="AI530" s="151" t="str">
        <f t="shared" si="1238"/>
        <v>70</v>
      </c>
      <c r="AJ530" s="456"/>
      <c r="AK530" s="651"/>
      <c r="AL530" s="634">
        <f t="shared" si="1239"/>
        <v>0</v>
      </c>
      <c r="AM530" s="634">
        <f t="shared" si="1240"/>
        <v>1</v>
      </c>
      <c r="AN530" s="635">
        <f t="shared" si="1241"/>
        <v>0</v>
      </c>
      <c r="AO530" s="636">
        <f t="shared" si="1271"/>
        <v>1</v>
      </c>
      <c r="AP530" s="634">
        <f t="shared" si="1242"/>
        <v>0</v>
      </c>
      <c r="AQ530" s="634">
        <f t="shared" si="1243"/>
        <v>0</v>
      </c>
      <c r="AR530" s="634">
        <f t="shared" si="1244"/>
        <v>0</v>
      </c>
      <c r="AS530" s="637">
        <f t="shared" si="1272"/>
        <v>0</v>
      </c>
      <c r="AT530" s="638" t="str">
        <f t="shared" si="1273"/>
        <v xml:space="preserve"> </v>
      </c>
      <c r="AU530" s="634">
        <f t="shared" si="1245"/>
        <v>0</v>
      </c>
      <c r="AV530" s="634">
        <f t="shared" si="1253"/>
        <v>1</v>
      </c>
      <c r="AW530" s="634" t="s">
        <v>1127</v>
      </c>
      <c r="AX530" s="639" t="str">
        <f t="shared" si="1247"/>
        <v>70No</v>
      </c>
      <c r="AY530" s="639" t="str">
        <f t="shared" si="1248"/>
        <v>70Yes</v>
      </c>
      <c r="AZ530" s="639" t="str">
        <f t="shared" si="1249"/>
        <v>70No</v>
      </c>
      <c r="BA530" s="634" t="str">
        <f t="shared" si="1250"/>
        <v>70</v>
      </c>
      <c r="BB530" s="634" t="str">
        <f t="shared" si="1251"/>
        <v>70</v>
      </c>
      <c r="BC530" s="634" t="str">
        <f t="shared" si="1252"/>
        <v>70</v>
      </c>
      <c r="BD530" s="640" t="str">
        <f t="shared" si="1257"/>
        <v xml:space="preserve"> </v>
      </c>
      <c r="BE530" s="640" t="str">
        <f t="shared" si="1258"/>
        <v xml:space="preserve"> </v>
      </c>
      <c r="BF530" s="640" t="str">
        <f t="shared" si="1259"/>
        <v xml:space="preserve"> </v>
      </c>
      <c r="BG530" s="640">
        <f t="shared" si="1260"/>
        <v>42430</v>
      </c>
      <c r="BH530" s="640" t="str">
        <f t="shared" si="1261"/>
        <v xml:space="preserve"> </v>
      </c>
      <c r="BI530" s="677" t="str">
        <f t="shared" si="1262"/>
        <v xml:space="preserve"> </v>
      </c>
      <c r="BJ530" s="640" t="str">
        <f t="shared" si="1263"/>
        <v xml:space="preserve"> </v>
      </c>
      <c r="BK530" s="305" t="str">
        <f t="shared" si="1264"/>
        <v xml:space="preserve"> </v>
      </c>
      <c r="BL530" s="523" t="str">
        <f t="shared" si="1246"/>
        <v xml:space="preserve"> </v>
      </c>
      <c r="BM530" s="640" t="str">
        <f t="shared" si="1265"/>
        <v xml:space="preserve"> </v>
      </c>
      <c r="BN530" s="640" t="str">
        <f t="shared" si="1266"/>
        <v xml:space="preserve"> </v>
      </c>
      <c r="BO530" s="640" t="str">
        <f t="shared" si="1267"/>
        <v xml:space="preserve"> </v>
      </c>
      <c r="BP530" s="640" t="str">
        <f t="shared" si="1268"/>
        <v xml:space="preserve"> </v>
      </c>
      <c r="BQ530" s="640" t="str">
        <f t="shared" si="1269"/>
        <v xml:space="preserve"> </v>
      </c>
      <c r="BR530" s="634">
        <f t="shared" si="1270"/>
        <v>1</v>
      </c>
      <c r="BS530" s="728"/>
      <c r="BT530" s="640" t="str">
        <f t="shared" si="1256"/>
        <v xml:space="preserve"> </v>
      </c>
    </row>
    <row r="531" spans="1:72" s="47" customFormat="1" ht="15" customHeight="1" x14ac:dyDescent="0.3">
      <c r="A531" s="43" t="s">
        <v>448</v>
      </c>
      <c r="B531" s="43" t="s">
        <v>510</v>
      </c>
      <c r="C531" s="194" t="str">
        <f>IF(VLOOKUP(B531,'Pivot Table'!$B$5:$G$2000,3,FALSE)=1,"Yes","No")</f>
        <v>No</v>
      </c>
      <c r="D531" s="193" t="str">
        <f t="shared" si="1255"/>
        <v xml:space="preserve"> </v>
      </c>
      <c r="E531" s="193"/>
      <c r="F531" s="193"/>
      <c r="G531" s="204"/>
      <c r="H531" s="204"/>
      <c r="I531" s="193"/>
      <c r="J531" s="193"/>
      <c r="K531" s="205" t="str">
        <f t="shared" si="1232"/>
        <v>70</v>
      </c>
      <c r="L531" s="205" t="str">
        <f t="shared" si="1233"/>
        <v>70</v>
      </c>
      <c r="M531" s="204"/>
      <c r="N531" s="405"/>
      <c r="O531" s="135" t="str">
        <f>IF(VLOOKUP(B531,'Pivot Table'!$B$5:$G$2000,2,FALSE)=1,"Yes","No")</f>
        <v>Yes</v>
      </c>
      <c r="P531" s="177" t="str">
        <f t="shared" si="1234"/>
        <v>In Progress</v>
      </c>
      <c r="Q531" s="177" t="s">
        <v>713</v>
      </c>
      <c r="R531" s="107">
        <v>42095</v>
      </c>
      <c r="S531" s="46" t="s">
        <v>1127</v>
      </c>
      <c r="T531" s="107">
        <v>42430</v>
      </c>
      <c r="U531" s="177"/>
      <c r="V531" s="135" t="str">
        <f t="shared" si="1235"/>
        <v>70X</v>
      </c>
      <c r="W531" s="150" t="str">
        <f t="shared" si="1236"/>
        <v>70</v>
      </c>
      <c r="X531" s="46"/>
      <c r="Y531" s="219"/>
      <c r="Z531" s="192" t="str">
        <f>IF(VLOOKUP(B531,'Pivot Table'!$B$5:$G$2000,5,FALSE)=1,"Yes","No")</f>
        <v>No</v>
      </c>
      <c r="AA531" s="192" t="str">
        <f>IF(VLOOKUP(B531,'Pivot Table'!$B$5:$G$2000,4,FALSE)=1,"Yes","No")</f>
        <v>No</v>
      </c>
      <c r="AB531" s="190" t="str">
        <f t="shared" si="1254"/>
        <v xml:space="preserve"> </v>
      </c>
      <c r="AC531" s="190"/>
      <c r="AD531" s="190"/>
      <c r="AE531" s="191"/>
      <c r="AF531" s="190"/>
      <c r="AG531" s="190"/>
      <c r="AH531" s="133" t="str">
        <f t="shared" si="1237"/>
        <v>70</v>
      </c>
      <c r="AI531" s="151" t="str">
        <f t="shared" si="1238"/>
        <v>70</v>
      </c>
      <c r="AJ531" s="456"/>
      <c r="AK531" s="651"/>
      <c r="AL531" s="634">
        <f t="shared" si="1239"/>
        <v>0</v>
      </c>
      <c r="AM531" s="634">
        <f t="shared" si="1240"/>
        <v>1</v>
      </c>
      <c r="AN531" s="635">
        <f t="shared" si="1241"/>
        <v>0</v>
      </c>
      <c r="AO531" s="636">
        <f t="shared" si="1271"/>
        <v>1</v>
      </c>
      <c r="AP531" s="634">
        <f t="shared" si="1242"/>
        <v>0</v>
      </c>
      <c r="AQ531" s="634">
        <f t="shared" si="1243"/>
        <v>0</v>
      </c>
      <c r="AR531" s="634">
        <f t="shared" si="1244"/>
        <v>0</v>
      </c>
      <c r="AS531" s="637">
        <f t="shared" si="1272"/>
        <v>0</v>
      </c>
      <c r="AT531" s="638" t="str">
        <f t="shared" si="1273"/>
        <v xml:space="preserve"> </v>
      </c>
      <c r="AU531" s="634">
        <f t="shared" si="1245"/>
        <v>0</v>
      </c>
      <c r="AV531" s="634">
        <f t="shared" si="1253"/>
        <v>1</v>
      </c>
      <c r="AW531" s="634" t="s">
        <v>1127</v>
      </c>
      <c r="AX531" s="639" t="str">
        <f t="shared" si="1247"/>
        <v>70No</v>
      </c>
      <c r="AY531" s="639" t="str">
        <f t="shared" si="1248"/>
        <v>70Yes</v>
      </c>
      <c r="AZ531" s="639" t="str">
        <f t="shared" si="1249"/>
        <v>70No</v>
      </c>
      <c r="BA531" s="634" t="str">
        <f t="shared" si="1250"/>
        <v>70</v>
      </c>
      <c r="BB531" s="634" t="str">
        <f t="shared" si="1251"/>
        <v>70</v>
      </c>
      <c r="BC531" s="634" t="str">
        <f t="shared" si="1252"/>
        <v>70</v>
      </c>
      <c r="BD531" s="640" t="str">
        <f t="shared" si="1257"/>
        <v xml:space="preserve"> </v>
      </c>
      <c r="BE531" s="640" t="str">
        <f t="shared" si="1258"/>
        <v xml:space="preserve"> </v>
      </c>
      <c r="BF531" s="640" t="str">
        <f t="shared" si="1259"/>
        <v xml:space="preserve"> </v>
      </c>
      <c r="BG531" s="640">
        <f t="shared" si="1260"/>
        <v>42430</v>
      </c>
      <c r="BH531" s="640" t="str">
        <f t="shared" si="1261"/>
        <v xml:space="preserve"> </v>
      </c>
      <c r="BI531" s="677" t="str">
        <f t="shared" si="1262"/>
        <v xml:space="preserve"> </v>
      </c>
      <c r="BJ531" s="640" t="str">
        <f t="shared" si="1263"/>
        <v xml:space="preserve"> </v>
      </c>
      <c r="BK531" s="305" t="str">
        <f t="shared" si="1264"/>
        <v xml:space="preserve"> </v>
      </c>
      <c r="BL531" s="523" t="str">
        <f t="shared" si="1246"/>
        <v xml:space="preserve"> </v>
      </c>
      <c r="BM531" s="640" t="str">
        <f t="shared" si="1265"/>
        <v xml:space="preserve"> </v>
      </c>
      <c r="BN531" s="640" t="str">
        <f t="shared" si="1266"/>
        <v xml:space="preserve"> </v>
      </c>
      <c r="BO531" s="640" t="str">
        <f t="shared" si="1267"/>
        <v xml:space="preserve"> </v>
      </c>
      <c r="BP531" s="640" t="str">
        <f t="shared" si="1268"/>
        <v xml:space="preserve"> </v>
      </c>
      <c r="BQ531" s="640" t="str">
        <f t="shared" si="1269"/>
        <v xml:space="preserve"> </v>
      </c>
      <c r="BR531" s="634">
        <f t="shared" si="1270"/>
        <v>1</v>
      </c>
      <c r="BS531" s="728"/>
      <c r="BT531" s="640" t="str">
        <f t="shared" si="1256"/>
        <v xml:space="preserve"> </v>
      </c>
    </row>
    <row r="532" spans="1:72" s="47" customFormat="1" ht="15" customHeight="1" x14ac:dyDescent="0.3">
      <c r="A532" s="43" t="s">
        <v>448</v>
      </c>
      <c r="B532" s="469" t="s">
        <v>511</v>
      </c>
      <c r="C532" s="134" t="str">
        <f>IF(VLOOKUP(B532,'Pivot Table'!$B$5:$G$2000,3,FALSE)=1,"Yes","No")</f>
        <v>Yes</v>
      </c>
      <c r="D532" s="170" t="str">
        <f t="shared" si="1255"/>
        <v>Yes</v>
      </c>
      <c r="E532" s="170"/>
      <c r="F532" s="170"/>
      <c r="G532" s="118" t="s">
        <v>1127</v>
      </c>
      <c r="H532" s="118" t="s">
        <v>1127</v>
      </c>
      <c r="I532" s="214"/>
      <c r="J532" s="170" t="s">
        <v>713</v>
      </c>
      <c r="K532" s="45" t="str">
        <f t="shared" si="1232"/>
        <v>70</v>
      </c>
      <c r="L532" s="45" t="str">
        <f t="shared" si="1233"/>
        <v>70X</v>
      </c>
      <c r="M532" s="106">
        <v>41852</v>
      </c>
      <c r="N532" s="252"/>
      <c r="O532" s="135" t="str">
        <f>IF(VLOOKUP(B532,'Pivot Table'!$B$5:$G$2000,2,FALSE)=1,"Yes","No")</f>
        <v>Yes</v>
      </c>
      <c r="P532" s="177" t="str">
        <f t="shared" si="1234"/>
        <v>Yes</v>
      </c>
      <c r="Q532" s="177"/>
      <c r="R532" s="107">
        <v>41487</v>
      </c>
      <c r="S532" s="107" t="s">
        <v>1127</v>
      </c>
      <c r="T532" s="177"/>
      <c r="U532" s="177" t="s">
        <v>713</v>
      </c>
      <c r="V532" s="135" t="str">
        <f t="shared" si="1235"/>
        <v>70</v>
      </c>
      <c r="W532" s="150" t="str">
        <f t="shared" si="1236"/>
        <v>70X</v>
      </c>
      <c r="X532" s="107">
        <v>41579</v>
      </c>
      <c r="Y532" s="219"/>
      <c r="Z532" s="136" t="str">
        <f>IF(VLOOKUP(B532,'Pivot Table'!$B$5:$G$2000,5,FALSE)=1,"Yes","No")</f>
        <v>Yes</v>
      </c>
      <c r="AA532" s="136" t="str">
        <f>IF(VLOOKUP(B532,'Pivot Table'!$B$5:$G$2000,4,FALSE)=1,"Yes","No")</f>
        <v>No</v>
      </c>
      <c r="AB532" s="181" t="str">
        <f t="shared" si="1254"/>
        <v>Yes</v>
      </c>
      <c r="AC532" s="181"/>
      <c r="AD532" s="181"/>
      <c r="AE532" s="241" t="s">
        <v>1127</v>
      </c>
      <c r="AF532" s="362"/>
      <c r="AG532" s="181" t="s">
        <v>713</v>
      </c>
      <c r="AH532" s="133" t="str">
        <f t="shared" si="1237"/>
        <v>70</v>
      </c>
      <c r="AI532" s="151" t="str">
        <f t="shared" si="1238"/>
        <v>70X</v>
      </c>
      <c r="AJ532" s="460">
        <v>41913</v>
      </c>
      <c r="AK532" s="650"/>
      <c r="AL532" s="634">
        <f t="shared" si="1239"/>
        <v>1</v>
      </c>
      <c r="AM532" s="634">
        <f t="shared" si="1240"/>
        <v>1</v>
      </c>
      <c r="AN532" s="635">
        <f t="shared" si="1241"/>
        <v>1</v>
      </c>
      <c r="AO532" s="636">
        <f t="shared" si="1271"/>
        <v>3</v>
      </c>
      <c r="AP532" s="634">
        <f t="shared" si="1242"/>
        <v>1</v>
      </c>
      <c r="AQ532" s="634">
        <f t="shared" si="1243"/>
        <v>1</v>
      </c>
      <c r="AR532" s="634">
        <f t="shared" si="1244"/>
        <v>1</v>
      </c>
      <c r="AS532" s="637">
        <f t="shared" si="1272"/>
        <v>3</v>
      </c>
      <c r="AT532" s="638" t="str">
        <f t="shared" si="1273"/>
        <v>F</v>
      </c>
      <c r="AU532" s="634">
        <f t="shared" si="1245"/>
        <v>0</v>
      </c>
      <c r="AV532" s="634">
        <f t="shared" si="1253"/>
        <v>0</v>
      </c>
      <c r="AW532" s="634" t="s">
        <v>1127</v>
      </c>
      <c r="AX532" s="639" t="str">
        <f t="shared" si="1247"/>
        <v>70Yes</v>
      </c>
      <c r="AY532" s="639" t="str">
        <f t="shared" si="1248"/>
        <v>70Yes</v>
      </c>
      <c r="AZ532" s="639" t="str">
        <f t="shared" si="1249"/>
        <v>70Yes</v>
      </c>
      <c r="BA532" s="634" t="str">
        <f t="shared" si="1250"/>
        <v>70X</v>
      </c>
      <c r="BB532" s="634" t="str">
        <f t="shared" si="1251"/>
        <v>70X</v>
      </c>
      <c r="BC532" s="634" t="str">
        <f t="shared" si="1252"/>
        <v>70X</v>
      </c>
      <c r="BD532" s="640" t="str">
        <f t="shared" si="1257"/>
        <v xml:space="preserve"> </v>
      </c>
      <c r="BE532" s="640" t="str">
        <f t="shared" si="1258"/>
        <v xml:space="preserve"> </v>
      </c>
      <c r="BF532" s="640" t="str">
        <f t="shared" si="1259"/>
        <v xml:space="preserve"> </v>
      </c>
      <c r="BG532" s="640" t="str">
        <f t="shared" si="1260"/>
        <v xml:space="preserve"> </v>
      </c>
      <c r="BH532" s="640" t="str">
        <f t="shared" si="1261"/>
        <v xml:space="preserve"> </v>
      </c>
      <c r="BI532" s="677" t="str">
        <f t="shared" si="1262"/>
        <v xml:space="preserve"> </v>
      </c>
      <c r="BJ532" s="640" t="str">
        <f t="shared" si="1263"/>
        <v xml:space="preserve"> </v>
      </c>
      <c r="BK532" s="305" t="str">
        <f t="shared" si="1264"/>
        <v xml:space="preserve"> </v>
      </c>
      <c r="BL532" s="523" t="str">
        <f t="shared" si="1246"/>
        <v>F</v>
      </c>
      <c r="BM532" s="640" t="str">
        <f t="shared" si="1265"/>
        <v xml:space="preserve"> </v>
      </c>
      <c r="BN532" s="640" t="str">
        <f t="shared" si="1266"/>
        <v xml:space="preserve"> </v>
      </c>
      <c r="BO532" s="640" t="str">
        <f t="shared" si="1267"/>
        <v xml:space="preserve"> </v>
      </c>
      <c r="BP532" s="640" t="str">
        <f t="shared" si="1268"/>
        <v xml:space="preserve"> </v>
      </c>
      <c r="BQ532" s="640" t="str">
        <f t="shared" si="1269"/>
        <v xml:space="preserve"> </v>
      </c>
      <c r="BR532" s="634">
        <f t="shared" si="1270"/>
        <v>0</v>
      </c>
      <c r="BS532" s="728"/>
      <c r="BT532" s="640" t="str">
        <f t="shared" si="1256"/>
        <v xml:space="preserve"> </v>
      </c>
    </row>
    <row r="533" spans="1:72" s="47" customFormat="1" ht="15" customHeight="1" x14ac:dyDescent="0.3">
      <c r="A533" s="43" t="s">
        <v>448</v>
      </c>
      <c r="B533" s="123" t="s">
        <v>512</v>
      </c>
      <c r="C533" s="134" t="str">
        <f>IF(VLOOKUP(B533,'Pivot Table'!$B$5:$G$2000,3,FALSE)=1,"Yes","No")</f>
        <v>Yes</v>
      </c>
      <c r="D533" s="170" t="str">
        <f t="shared" si="1255"/>
        <v>Yes</v>
      </c>
      <c r="E533" s="170"/>
      <c r="F533" s="214"/>
      <c r="G533" s="119" t="s">
        <v>1127</v>
      </c>
      <c r="H533" s="119" t="s">
        <v>1127</v>
      </c>
      <c r="I533" s="214"/>
      <c r="J533" s="170" t="s">
        <v>713</v>
      </c>
      <c r="K533" s="45" t="str">
        <f t="shared" si="1232"/>
        <v>70</v>
      </c>
      <c r="L533" s="45" t="str">
        <f t="shared" si="1233"/>
        <v>70X</v>
      </c>
      <c r="M533" s="106">
        <v>41699</v>
      </c>
      <c r="N533" s="252"/>
      <c r="O533" s="135" t="str">
        <f>IF(VLOOKUP(B533,'Pivot Table'!$B$5:$G$2000,2,FALSE)=1,"Yes","No")</f>
        <v>Yes</v>
      </c>
      <c r="P533" s="177" t="str">
        <f t="shared" si="1234"/>
        <v>Yes</v>
      </c>
      <c r="Q533" s="177"/>
      <c r="R533" s="107"/>
      <c r="S533" s="107" t="s">
        <v>1127</v>
      </c>
      <c r="T533" s="107"/>
      <c r="U533" s="177" t="s">
        <v>713</v>
      </c>
      <c r="V533" s="135" t="str">
        <f t="shared" si="1235"/>
        <v>70</v>
      </c>
      <c r="W533" s="150" t="str">
        <f t="shared" si="1236"/>
        <v>70X</v>
      </c>
      <c r="X533" s="107">
        <v>41699</v>
      </c>
      <c r="Y533" s="219"/>
      <c r="Z533" s="136" t="str">
        <f>IF(VLOOKUP(B533,'Pivot Table'!$B$5:$G$2000,5,FALSE)=1,"Yes","No")</f>
        <v>Yes</v>
      </c>
      <c r="AA533" s="136" t="str">
        <f>IF(VLOOKUP(B533,'Pivot Table'!$B$5:$G$2000,4,FALSE)=1,"Yes","No")</f>
        <v>No</v>
      </c>
      <c r="AB533" s="181" t="str">
        <f t="shared" si="1254"/>
        <v>Yes</v>
      </c>
      <c r="AC533" s="181"/>
      <c r="AD533" s="181"/>
      <c r="AE533" s="127" t="s">
        <v>1127</v>
      </c>
      <c r="AF533" s="127"/>
      <c r="AG533" s="181" t="s">
        <v>713</v>
      </c>
      <c r="AH533" s="133" t="str">
        <f t="shared" si="1237"/>
        <v>70</v>
      </c>
      <c r="AI533" s="151" t="str">
        <f t="shared" si="1238"/>
        <v>70X</v>
      </c>
      <c r="AJ533" s="281">
        <v>41730</v>
      </c>
      <c r="AK533" s="650"/>
      <c r="AL533" s="634">
        <f t="shared" si="1239"/>
        <v>1</v>
      </c>
      <c r="AM533" s="634">
        <f t="shared" si="1240"/>
        <v>1</v>
      </c>
      <c r="AN533" s="635">
        <f t="shared" si="1241"/>
        <v>1</v>
      </c>
      <c r="AO533" s="636">
        <f t="shared" si="1271"/>
        <v>3</v>
      </c>
      <c r="AP533" s="634">
        <f t="shared" si="1242"/>
        <v>1</v>
      </c>
      <c r="AQ533" s="634">
        <f t="shared" si="1243"/>
        <v>1</v>
      </c>
      <c r="AR533" s="634">
        <f t="shared" si="1244"/>
        <v>1</v>
      </c>
      <c r="AS533" s="637">
        <f t="shared" si="1272"/>
        <v>3</v>
      </c>
      <c r="AT533" s="638" t="str">
        <f t="shared" si="1273"/>
        <v>F</v>
      </c>
      <c r="AU533" s="634">
        <f t="shared" si="1245"/>
        <v>0</v>
      </c>
      <c r="AV533" s="634">
        <f t="shared" si="1253"/>
        <v>0</v>
      </c>
      <c r="AW533" s="634" t="s">
        <v>1127</v>
      </c>
      <c r="AX533" s="639" t="str">
        <f t="shared" si="1247"/>
        <v>70Yes</v>
      </c>
      <c r="AY533" s="639" t="str">
        <f t="shared" si="1248"/>
        <v>70Yes</v>
      </c>
      <c r="AZ533" s="639" t="str">
        <f t="shared" si="1249"/>
        <v>70Yes</v>
      </c>
      <c r="BA533" s="634" t="str">
        <f t="shared" si="1250"/>
        <v>70X</v>
      </c>
      <c r="BB533" s="634" t="str">
        <f t="shared" si="1251"/>
        <v>70X</v>
      </c>
      <c r="BC533" s="634" t="str">
        <f t="shared" si="1252"/>
        <v>70X</v>
      </c>
      <c r="BD533" s="640" t="str">
        <f t="shared" si="1257"/>
        <v xml:space="preserve"> </v>
      </c>
      <c r="BE533" s="640" t="str">
        <f t="shared" si="1258"/>
        <v xml:space="preserve"> </v>
      </c>
      <c r="BF533" s="640" t="str">
        <f t="shared" si="1259"/>
        <v xml:space="preserve"> </v>
      </c>
      <c r="BG533" s="640" t="str">
        <f t="shared" si="1260"/>
        <v xml:space="preserve"> </v>
      </c>
      <c r="BH533" s="640" t="str">
        <f t="shared" si="1261"/>
        <v xml:space="preserve"> </v>
      </c>
      <c r="BI533" s="677" t="str">
        <f t="shared" si="1262"/>
        <v xml:space="preserve"> </v>
      </c>
      <c r="BJ533" s="640" t="str">
        <f t="shared" si="1263"/>
        <v xml:space="preserve"> </v>
      </c>
      <c r="BK533" s="305" t="str">
        <f t="shared" si="1264"/>
        <v xml:space="preserve"> </v>
      </c>
      <c r="BL533" s="523" t="str">
        <f t="shared" si="1246"/>
        <v>F</v>
      </c>
      <c r="BM533" s="640" t="str">
        <f t="shared" si="1265"/>
        <v xml:space="preserve"> </v>
      </c>
      <c r="BN533" s="640" t="str">
        <f t="shared" si="1266"/>
        <v xml:space="preserve"> </v>
      </c>
      <c r="BO533" s="640" t="str">
        <f t="shared" si="1267"/>
        <v xml:space="preserve"> </v>
      </c>
      <c r="BP533" s="640" t="str">
        <f t="shared" si="1268"/>
        <v xml:space="preserve"> </v>
      </c>
      <c r="BQ533" s="640" t="str">
        <f t="shared" si="1269"/>
        <v xml:space="preserve"> </v>
      </c>
      <c r="BR533" s="634">
        <f t="shared" si="1270"/>
        <v>0</v>
      </c>
      <c r="BS533" s="728"/>
      <c r="BT533" s="640" t="str">
        <f t="shared" si="1256"/>
        <v xml:space="preserve"> </v>
      </c>
    </row>
    <row r="534" spans="1:72" s="47" customFormat="1" ht="15" customHeight="1" x14ac:dyDescent="0.3">
      <c r="A534" s="43" t="s">
        <v>448</v>
      </c>
      <c r="B534" s="43" t="s">
        <v>513</v>
      </c>
      <c r="C534" s="134" t="str">
        <f>IF(VLOOKUP(B534,'Pivot Table'!$B$5:$G$2000,3,FALSE)=1,"Yes","No")</f>
        <v>Yes</v>
      </c>
      <c r="D534" s="170" t="str">
        <f t="shared" si="1255"/>
        <v>Yes</v>
      </c>
      <c r="E534" s="170"/>
      <c r="F534" s="214"/>
      <c r="G534" s="119" t="s">
        <v>1127</v>
      </c>
      <c r="H534" s="119" t="s">
        <v>1127</v>
      </c>
      <c r="I534" s="170"/>
      <c r="J534" s="170" t="s">
        <v>713</v>
      </c>
      <c r="K534" s="45" t="str">
        <f t="shared" si="1232"/>
        <v>70</v>
      </c>
      <c r="L534" s="45" t="str">
        <f t="shared" si="1233"/>
        <v>70X</v>
      </c>
      <c r="M534" s="106">
        <v>41548</v>
      </c>
      <c r="N534" s="252"/>
      <c r="O534" s="135" t="str">
        <f>IF(VLOOKUP(B534,'Pivot Table'!$B$5:$G$2000,2,FALSE)=1,"Yes","No")</f>
        <v>Yes</v>
      </c>
      <c r="P534" s="177" t="str">
        <f t="shared" si="1234"/>
        <v>Yes</v>
      </c>
      <c r="Q534" s="177"/>
      <c r="R534" s="177"/>
      <c r="S534" s="107" t="s">
        <v>1127</v>
      </c>
      <c r="T534" s="177"/>
      <c r="U534" s="177" t="s">
        <v>713</v>
      </c>
      <c r="V534" s="135" t="str">
        <f t="shared" si="1235"/>
        <v>70</v>
      </c>
      <c r="W534" s="150" t="str">
        <f t="shared" si="1236"/>
        <v>70X</v>
      </c>
      <c r="X534" s="107">
        <v>41548</v>
      </c>
      <c r="Y534" s="219"/>
      <c r="Z534" s="136" t="str">
        <f>IF(VLOOKUP(B534,'Pivot Table'!$B$5:$G$2000,5,FALSE)=1,"Yes","No")</f>
        <v>Yes</v>
      </c>
      <c r="AA534" s="136" t="str">
        <f>IF(VLOOKUP(B534,'Pivot Table'!$B$5:$G$2000,4,FALSE)=1,"Yes","No")</f>
        <v>No</v>
      </c>
      <c r="AB534" s="181" t="str">
        <f t="shared" si="1254"/>
        <v>Yes</v>
      </c>
      <c r="AC534" s="181"/>
      <c r="AD534" s="181"/>
      <c r="AE534" s="127" t="s">
        <v>1127</v>
      </c>
      <c r="AF534" s="127"/>
      <c r="AG534" s="127" t="s">
        <v>713</v>
      </c>
      <c r="AH534" s="133" t="str">
        <f t="shared" si="1237"/>
        <v>70</v>
      </c>
      <c r="AI534" s="151" t="str">
        <f t="shared" si="1238"/>
        <v>70X</v>
      </c>
      <c r="AJ534" s="281">
        <v>41699</v>
      </c>
      <c r="AK534" s="653"/>
      <c r="AL534" s="634">
        <f t="shared" si="1239"/>
        <v>1</v>
      </c>
      <c r="AM534" s="634">
        <f t="shared" si="1240"/>
        <v>1</v>
      </c>
      <c r="AN534" s="635">
        <f t="shared" si="1241"/>
        <v>1</v>
      </c>
      <c r="AO534" s="636">
        <f t="shared" si="1271"/>
        <v>3</v>
      </c>
      <c r="AP534" s="634">
        <f t="shared" si="1242"/>
        <v>1</v>
      </c>
      <c r="AQ534" s="634">
        <f t="shared" si="1243"/>
        <v>1</v>
      </c>
      <c r="AR534" s="634">
        <f t="shared" si="1244"/>
        <v>1</v>
      </c>
      <c r="AS534" s="637">
        <f t="shared" si="1272"/>
        <v>3</v>
      </c>
      <c r="AT534" s="638" t="str">
        <f t="shared" si="1273"/>
        <v>F</v>
      </c>
      <c r="AU534" s="634">
        <f t="shared" si="1245"/>
        <v>0</v>
      </c>
      <c r="AV534" s="634">
        <f t="shared" si="1253"/>
        <v>0</v>
      </c>
      <c r="AW534" s="634" t="s">
        <v>1127</v>
      </c>
      <c r="AX534" s="639" t="str">
        <f t="shared" si="1247"/>
        <v>70Yes</v>
      </c>
      <c r="AY534" s="639" t="str">
        <f t="shared" si="1248"/>
        <v>70Yes</v>
      </c>
      <c r="AZ534" s="639" t="str">
        <f t="shared" si="1249"/>
        <v>70Yes</v>
      </c>
      <c r="BA534" s="634" t="str">
        <f t="shared" si="1250"/>
        <v>70X</v>
      </c>
      <c r="BB534" s="634" t="str">
        <f t="shared" si="1251"/>
        <v>70X</v>
      </c>
      <c r="BC534" s="634" t="str">
        <f t="shared" si="1252"/>
        <v>70X</v>
      </c>
      <c r="BD534" s="640" t="str">
        <f t="shared" si="1257"/>
        <v xml:space="preserve"> </v>
      </c>
      <c r="BE534" s="640" t="str">
        <f t="shared" si="1258"/>
        <v xml:space="preserve"> </v>
      </c>
      <c r="BF534" s="640" t="str">
        <f t="shared" si="1259"/>
        <v xml:space="preserve"> </v>
      </c>
      <c r="BG534" s="640" t="str">
        <f t="shared" si="1260"/>
        <v xml:space="preserve"> </v>
      </c>
      <c r="BH534" s="640" t="str">
        <f t="shared" si="1261"/>
        <v xml:space="preserve"> </v>
      </c>
      <c r="BI534" s="677" t="str">
        <f t="shared" si="1262"/>
        <v xml:space="preserve"> </v>
      </c>
      <c r="BJ534" s="640" t="str">
        <f t="shared" si="1263"/>
        <v xml:space="preserve"> </v>
      </c>
      <c r="BK534" s="305" t="str">
        <f t="shared" si="1264"/>
        <v xml:space="preserve"> </v>
      </c>
      <c r="BL534" s="523" t="str">
        <f t="shared" si="1246"/>
        <v>F</v>
      </c>
      <c r="BM534" s="640" t="str">
        <f t="shared" si="1265"/>
        <v xml:space="preserve"> </v>
      </c>
      <c r="BN534" s="640" t="str">
        <f t="shared" si="1266"/>
        <v xml:space="preserve"> </v>
      </c>
      <c r="BO534" s="640" t="str">
        <f t="shared" si="1267"/>
        <v xml:space="preserve"> </v>
      </c>
      <c r="BP534" s="640" t="str">
        <f t="shared" si="1268"/>
        <v xml:space="preserve"> </v>
      </c>
      <c r="BQ534" s="640" t="str">
        <f t="shared" si="1269"/>
        <v xml:space="preserve"> </v>
      </c>
      <c r="BR534" s="634">
        <f t="shared" si="1270"/>
        <v>0</v>
      </c>
      <c r="BS534" s="728"/>
      <c r="BT534" s="640" t="str">
        <f t="shared" si="1256"/>
        <v xml:space="preserve"> </v>
      </c>
    </row>
    <row r="535" spans="1:72" s="47" customFormat="1" ht="15" customHeight="1" x14ac:dyDescent="0.3">
      <c r="A535" s="43" t="s">
        <v>448</v>
      </c>
      <c r="B535" s="469" t="s">
        <v>514</v>
      </c>
      <c r="C535" s="134" t="str">
        <f>IF(VLOOKUP(B535,'Pivot Table'!$B$5:$G$2000,3,FALSE)=1,"Yes","No")</f>
        <v>Yes</v>
      </c>
      <c r="D535" s="170" t="str">
        <f t="shared" si="1255"/>
        <v>Yes</v>
      </c>
      <c r="E535" s="170"/>
      <c r="F535" s="214">
        <v>41760</v>
      </c>
      <c r="G535" s="44" t="s">
        <v>1127</v>
      </c>
      <c r="H535" s="118" t="s">
        <v>1127</v>
      </c>
      <c r="I535" s="214"/>
      <c r="J535" s="170" t="s">
        <v>713</v>
      </c>
      <c r="K535" s="45" t="str">
        <f t="shared" si="1232"/>
        <v>70</v>
      </c>
      <c r="L535" s="45" t="str">
        <f t="shared" si="1233"/>
        <v>70X</v>
      </c>
      <c r="M535" s="214">
        <v>41913</v>
      </c>
      <c r="N535" s="252"/>
      <c r="O535" s="135" t="str">
        <f>IF(VLOOKUP(B535,'Pivot Table'!$B$5:$G$2000,2,FALSE)=1,"Yes","No")</f>
        <v>Yes</v>
      </c>
      <c r="P535" s="177" t="str">
        <f t="shared" si="1234"/>
        <v>Yes</v>
      </c>
      <c r="Q535" s="177"/>
      <c r="R535" s="107">
        <v>41760</v>
      </c>
      <c r="S535" s="46" t="s">
        <v>1127</v>
      </c>
      <c r="T535" s="177"/>
      <c r="U535" s="177" t="s">
        <v>713</v>
      </c>
      <c r="V535" s="135" t="str">
        <f t="shared" si="1235"/>
        <v>70</v>
      </c>
      <c r="W535" s="150" t="str">
        <f t="shared" si="1236"/>
        <v>70X</v>
      </c>
      <c r="X535" s="107">
        <v>41913</v>
      </c>
      <c r="Y535" s="219"/>
      <c r="Z535" s="136" t="str">
        <f>IF(VLOOKUP(B535,'Pivot Table'!$B$5:$G$2000,5,FALSE)=1,"Yes","No")</f>
        <v>Yes</v>
      </c>
      <c r="AA535" s="136" t="str">
        <f>IF(VLOOKUP(B535,'Pivot Table'!$B$5:$G$2000,4,FALSE)=1,"Yes","No")</f>
        <v>No</v>
      </c>
      <c r="AB535" s="181" t="str">
        <f t="shared" si="1254"/>
        <v>Yes</v>
      </c>
      <c r="AC535" s="181"/>
      <c r="AD535" s="181"/>
      <c r="AE535" s="241" t="s">
        <v>1127</v>
      </c>
      <c r="AF535" s="127"/>
      <c r="AG535" s="181" t="s">
        <v>713</v>
      </c>
      <c r="AH535" s="133" t="str">
        <f t="shared" si="1237"/>
        <v>70</v>
      </c>
      <c r="AI535" s="151" t="str">
        <f t="shared" si="1238"/>
        <v>70X</v>
      </c>
      <c r="AJ535" s="460">
        <v>41913</v>
      </c>
      <c r="AK535" s="650"/>
      <c r="AL535" s="634">
        <f t="shared" si="1239"/>
        <v>1</v>
      </c>
      <c r="AM535" s="634">
        <f t="shared" si="1240"/>
        <v>1</v>
      </c>
      <c r="AN535" s="635">
        <f t="shared" si="1241"/>
        <v>1</v>
      </c>
      <c r="AO535" s="636">
        <f t="shared" si="1271"/>
        <v>3</v>
      </c>
      <c r="AP535" s="634">
        <f t="shared" si="1242"/>
        <v>1</v>
      </c>
      <c r="AQ535" s="634">
        <f t="shared" si="1243"/>
        <v>1</v>
      </c>
      <c r="AR535" s="634">
        <f t="shared" si="1244"/>
        <v>1</v>
      </c>
      <c r="AS535" s="637">
        <f t="shared" si="1272"/>
        <v>3</v>
      </c>
      <c r="AT535" s="638" t="str">
        <f t="shared" si="1273"/>
        <v>F</v>
      </c>
      <c r="AU535" s="634">
        <f t="shared" si="1245"/>
        <v>0</v>
      </c>
      <c r="AV535" s="634">
        <f t="shared" si="1253"/>
        <v>0</v>
      </c>
      <c r="AW535" s="634" t="s">
        <v>1127</v>
      </c>
      <c r="AX535" s="639" t="str">
        <f t="shared" si="1247"/>
        <v>70Yes</v>
      </c>
      <c r="AY535" s="639" t="str">
        <f t="shared" si="1248"/>
        <v>70Yes</v>
      </c>
      <c r="AZ535" s="639" t="str">
        <f t="shared" si="1249"/>
        <v>70Yes</v>
      </c>
      <c r="BA535" s="634" t="str">
        <f t="shared" si="1250"/>
        <v>70X</v>
      </c>
      <c r="BB535" s="634" t="str">
        <f t="shared" si="1251"/>
        <v>70X</v>
      </c>
      <c r="BC535" s="634" t="str">
        <f t="shared" si="1252"/>
        <v>70X</v>
      </c>
      <c r="BD535" s="640" t="str">
        <f t="shared" si="1257"/>
        <v xml:space="preserve"> </v>
      </c>
      <c r="BE535" s="640" t="str">
        <f t="shared" si="1258"/>
        <v xml:space="preserve"> </v>
      </c>
      <c r="BF535" s="640" t="str">
        <f t="shared" si="1259"/>
        <v xml:space="preserve"> </v>
      </c>
      <c r="BG535" s="640" t="str">
        <f t="shared" si="1260"/>
        <v xml:space="preserve"> </v>
      </c>
      <c r="BH535" s="640" t="str">
        <f t="shared" si="1261"/>
        <v xml:space="preserve"> </v>
      </c>
      <c r="BI535" s="677" t="str">
        <f t="shared" si="1262"/>
        <v xml:space="preserve"> </v>
      </c>
      <c r="BJ535" s="640" t="str">
        <f t="shared" si="1263"/>
        <v xml:space="preserve"> </v>
      </c>
      <c r="BK535" s="305" t="str">
        <f t="shared" si="1264"/>
        <v xml:space="preserve"> </v>
      </c>
      <c r="BL535" s="523" t="str">
        <f t="shared" si="1246"/>
        <v>F</v>
      </c>
      <c r="BM535" s="640" t="str">
        <f t="shared" si="1265"/>
        <v xml:space="preserve"> </v>
      </c>
      <c r="BN535" s="640" t="str">
        <f t="shared" si="1266"/>
        <v xml:space="preserve"> </v>
      </c>
      <c r="BO535" s="640" t="str">
        <f t="shared" si="1267"/>
        <v xml:space="preserve"> </v>
      </c>
      <c r="BP535" s="640" t="str">
        <f t="shared" si="1268"/>
        <v xml:space="preserve"> </v>
      </c>
      <c r="BQ535" s="640" t="str">
        <f t="shared" si="1269"/>
        <v xml:space="preserve"> </v>
      </c>
      <c r="BR535" s="634">
        <f t="shared" si="1270"/>
        <v>0</v>
      </c>
      <c r="BS535" s="728"/>
      <c r="BT535" s="640" t="str">
        <f t="shared" si="1256"/>
        <v xml:space="preserve"> </v>
      </c>
    </row>
    <row r="536" spans="1:72" s="47" customFormat="1" ht="15" customHeight="1" x14ac:dyDescent="0.3">
      <c r="A536" s="43" t="s">
        <v>448</v>
      </c>
      <c r="B536" s="469" t="s">
        <v>515</v>
      </c>
      <c r="C536" s="134" t="str">
        <f>IF(VLOOKUP(B536,'Pivot Table'!$B$5:$G$2000,3,FALSE)=1,"Yes","No")</f>
        <v>Yes</v>
      </c>
      <c r="D536" s="170" t="str">
        <f t="shared" si="1255"/>
        <v>Yes</v>
      </c>
      <c r="E536" s="170"/>
      <c r="F536" s="214">
        <v>41852</v>
      </c>
      <c r="G536" s="118" t="s">
        <v>1127</v>
      </c>
      <c r="H536" s="44" t="s">
        <v>1127</v>
      </c>
      <c r="I536" s="170"/>
      <c r="J536" s="170" t="s">
        <v>713</v>
      </c>
      <c r="K536" s="45" t="str">
        <f t="shared" ref="K536:K537" si="1274">A536&amp;E536</f>
        <v>70</v>
      </c>
      <c r="L536" s="45" t="str">
        <f t="shared" ref="L536:L537" si="1275">A536&amp;J536</f>
        <v>70X</v>
      </c>
      <c r="M536" s="214">
        <v>41913</v>
      </c>
      <c r="N536" s="252"/>
      <c r="O536" s="135" t="str">
        <f>IF(VLOOKUP(B536,'Pivot Table'!$B$5:$G$2000,2,FALSE)=1,"Yes","No")</f>
        <v>Yes</v>
      </c>
      <c r="P536" s="177" t="str">
        <f t="shared" si="1234"/>
        <v>Yes</v>
      </c>
      <c r="Q536" s="177"/>
      <c r="R536" s="107">
        <v>41852</v>
      </c>
      <c r="S536" s="46" t="s">
        <v>1127</v>
      </c>
      <c r="T536" s="177"/>
      <c r="U536" s="177" t="s">
        <v>713</v>
      </c>
      <c r="V536" s="135" t="str">
        <f t="shared" si="1235"/>
        <v>70</v>
      </c>
      <c r="W536" s="150" t="str">
        <f t="shared" si="1236"/>
        <v>70X</v>
      </c>
      <c r="X536" s="107">
        <v>41913</v>
      </c>
      <c r="Y536" s="219"/>
      <c r="Z536" s="136" t="str">
        <f>IF(VLOOKUP(B536,'Pivot Table'!$B$5:$G$2000,5,FALSE)=1,"Yes","No")</f>
        <v>Yes</v>
      </c>
      <c r="AA536" s="136" t="str">
        <f>IF(VLOOKUP(B536,'Pivot Table'!$B$5:$G$2000,4,FALSE)=1,"Yes","No")</f>
        <v>No</v>
      </c>
      <c r="AB536" s="181" t="str">
        <f t="shared" si="1254"/>
        <v>Yes</v>
      </c>
      <c r="AC536" s="181"/>
      <c r="AD536" s="181"/>
      <c r="AE536" s="241" t="s">
        <v>1127</v>
      </c>
      <c r="AF536" s="127"/>
      <c r="AG536" s="181" t="s">
        <v>713</v>
      </c>
      <c r="AH536" s="133" t="str">
        <f t="shared" si="1237"/>
        <v>70</v>
      </c>
      <c r="AI536" s="151" t="str">
        <f t="shared" si="1238"/>
        <v>70X</v>
      </c>
      <c r="AJ536" s="460">
        <v>41913</v>
      </c>
      <c r="AK536" s="650"/>
      <c r="AL536" s="634">
        <f t="shared" si="1239"/>
        <v>1</v>
      </c>
      <c r="AM536" s="634">
        <f t="shared" si="1240"/>
        <v>1</v>
      </c>
      <c r="AN536" s="635">
        <f t="shared" si="1241"/>
        <v>1</v>
      </c>
      <c r="AO536" s="636">
        <f t="shared" si="1271"/>
        <v>3</v>
      </c>
      <c r="AP536" s="634">
        <f t="shared" si="1242"/>
        <v>1</v>
      </c>
      <c r="AQ536" s="634">
        <f t="shared" si="1243"/>
        <v>1</v>
      </c>
      <c r="AR536" s="634">
        <f t="shared" si="1244"/>
        <v>1</v>
      </c>
      <c r="AS536" s="637">
        <f t="shared" si="1272"/>
        <v>3</v>
      </c>
      <c r="AT536" s="638" t="str">
        <f t="shared" si="1273"/>
        <v>F</v>
      </c>
      <c r="AU536" s="634">
        <f t="shared" si="1245"/>
        <v>0</v>
      </c>
      <c r="AV536" s="634">
        <f t="shared" si="1253"/>
        <v>0</v>
      </c>
      <c r="AW536" s="634" t="s">
        <v>1127</v>
      </c>
      <c r="AX536" s="639" t="str">
        <f t="shared" si="1247"/>
        <v>70Yes</v>
      </c>
      <c r="AY536" s="639" t="str">
        <f t="shared" si="1248"/>
        <v>70Yes</v>
      </c>
      <c r="AZ536" s="639" t="str">
        <f t="shared" si="1249"/>
        <v>70Yes</v>
      </c>
      <c r="BA536" s="634" t="str">
        <f t="shared" si="1250"/>
        <v>70X</v>
      </c>
      <c r="BB536" s="634" t="str">
        <f t="shared" si="1251"/>
        <v>70X</v>
      </c>
      <c r="BC536" s="634" t="str">
        <f t="shared" si="1252"/>
        <v>70X</v>
      </c>
      <c r="BD536" s="640" t="str">
        <f t="shared" si="1257"/>
        <v xml:space="preserve"> </v>
      </c>
      <c r="BE536" s="640" t="str">
        <f t="shared" si="1258"/>
        <v xml:space="preserve"> </v>
      </c>
      <c r="BF536" s="640" t="str">
        <f t="shared" si="1259"/>
        <v xml:space="preserve"> </v>
      </c>
      <c r="BG536" s="640" t="str">
        <f t="shared" si="1260"/>
        <v xml:space="preserve"> </v>
      </c>
      <c r="BH536" s="640" t="str">
        <f t="shared" si="1261"/>
        <v xml:space="preserve"> </v>
      </c>
      <c r="BI536" s="677" t="str">
        <f t="shared" si="1262"/>
        <v xml:space="preserve"> </v>
      </c>
      <c r="BJ536" s="640" t="str">
        <f t="shared" si="1263"/>
        <v xml:space="preserve"> </v>
      </c>
      <c r="BK536" s="305" t="str">
        <f t="shared" si="1264"/>
        <v xml:space="preserve"> </v>
      </c>
      <c r="BL536" s="523" t="str">
        <f t="shared" si="1246"/>
        <v>F</v>
      </c>
      <c r="BM536" s="640" t="str">
        <f t="shared" si="1265"/>
        <v xml:space="preserve"> </v>
      </c>
      <c r="BN536" s="640" t="str">
        <f t="shared" si="1266"/>
        <v xml:space="preserve"> </v>
      </c>
      <c r="BO536" s="640" t="str">
        <f t="shared" si="1267"/>
        <v xml:space="preserve"> </v>
      </c>
      <c r="BP536" s="640" t="str">
        <f t="shared" si="1268"/>
        <v xml:space="preserve"> </v>
      </c>
      <c r="BQ536" s="640" t="str">
        <f t="shared" si="1269"/>
        <v xml:space="preserve"> </v>
      </c>
      <c r="BR536" s="634">
        <f t="shared" si="1270"/>
        <v>0</v>
      </c>
      <c r="BS536" s="728"/>
      <c r="BT536" s="640" t="str">
        <f t="shared" si="1256"/>
        <v xml:space="preserve"> </v>
      </c>
    </row>
    <row r="537" spans="1:72" s="47" customFormat="1" ht="15" customHeight="1" x14ac:dyDescent="0.3">
      <c r="A537" s="43" t="s">
        <v>448</v>
      </c>
      <c r="B537" s="469" t="s">
        <v>516</v>
      </c>
      <c r="C537" s="134" t="str">
        <f>IF(VLOOKUP(B537,'Pivot Table'!$B$5:$G$2000,3,FALSE)=1,"Yes","No")</f>
        <v>Yes</v>
      </c>
      <c r="D537" s="170" t="str">
        <f t="shared" si="1255"/>
        <v>Yes</v>
      </c>
      <c r="E537" s="170"/>
      <c r="F537" s="214">
        <v>41730</v>
      </c>
      <c r="G537" s="118" t="s">
        <v>1127</v>
      </c>
      <c r="H537" s="118" t="s">
        <v>1127</v>
      </c>
      <c r="I537" s="214"/>
      <c r="J537" s="170" t="s">
        <v>713</v>
      </c>
      <c r="K537" s="45" t="str">
        <f t="shared" si="1274"/>
        <v>70</v>
      </c>
      <c r="L537" s="45" t="str">
        <f t="shared" si="1275"/>
        <v>70X</v>
      </c>
      <c r="M537" s="214">
        <v>41913</v>
      </c>
      <c r="N537" s="252"/>
      <c r="O537" s="135" t="str">
        <f>IF(VLOOKUP(B537,'Pivot Table'!$B$5:$G$2000,2,FALSE)=1,"Yes","No")</f>
        <v>Yes</v>
      </c>
      <c r="P537" s="177" t="str">
        <f t="shared" si="1234"/>
        <v>Yes</v>
      </c>
      <c r="Q537" s="177"/>
      <c r="R537" s="107">
        <v>41609</v>
      </c>
      <c r="S537" s="46" t="s">
        <v>1127</v>
      </c>
      <c r="T537" s="107"/>
      <c r="U537" s="177" t="s">
        <v>713</v>
      </c>
      <c r="V537" s="135" t="str">
        <f t="shared" ref="V537" si="1276">A537&amp;Q537</f>
        <v>70</v>
      </c>
      <c r="W537" s="150" t="str">
        <f t="shared" ref="W537" si="1277">A537&amp;U537</f>
        <v>70X</v>
      </c>
      <c r="X537" s="107">
        <v>41913</v>
      </c>
      <c r="Y537" s="219"/>
      <c r="Z537" s="136" t="str">
        <f>IF(VLOOKUP(B537,'Pivot Table'!$B$5:$G$2000,5,FALSE)=1,"Yes","No")</f>
        <v>Yes</v>
      </c>
      <c r="AA537" s="136" t="str">
        <f>IF(VLOOKUP(B537,'Pivot Table'!$B$5:$G$2000,4,FALSE)=1,"Yes","No")</f>
        <v>No</v>
      </c>
      <c r="AB537" s="181" t="str">
        <f t="shared" si="1254"/>
        <v>Yes</v>
      </c>
      <c r="AC537" s="181"/>
      <c r="AD537" s="181"/>
      <c r="AE537" s="241" t="s">
        <v>1127</v>
      </c>
      <c r="AF537" s="362"/>
      <c r="AG537" s="181" t="s">
        <v>713</v>
      </c>
      <c r="AH537" s="133" t="str">
        <f t="shared" ref="AH537" si="1278">A537&amp;AC537</f>
        <v>70</v>
      </c>
      <c r="AI537" s="151" t="str">
        <f t="shared" ref="AI537" si="1279">A537&amp;AG537</f>
        <v>70X</v>
      </c>
      <c r="AJ537" s="460">
        <v>41913</v>
      </c>
      <c r="AK537" s="650"/>
      <c r="AL537" s="634">
        <f t="shared" si="1239"/>
        <v>1</v>
      </c>
      <c r="AM537" s="634">
        <f t="shared" si="1240"/>
        <v>1</v>
      </c>
      <c r="AN537" s="635">
        <f t="shared" si="1241"/>
        <v>1</v>
      </c>
      <c r="AO537" s="636">
        <f t="shared" si="1271"/>
        <v>3</v>
      </c>
      <c r="AP537" s="634">
        <f t="shared" si="1242"/>
        <v>1</v>
      </c>
      <c r="AQ537" s="634">
        <f t="shared" si="1243"/>
        <v>1</v>
      </c>
      <c r="AR537" s="634">
        <f t="shared" si="1244"/>
        <v>1</v>
      </c>
      <c r="AS537" s="637">
        <f t="shared" si="1272"/>
        <v>3</v>
      </c>
      <c r="AT537" s="638" t="str">
        <f t="shared" si="1273"/>
        <v>F</v>
      </c>
      <c r="AU537" s="634">
        <f t="shared" si="1245"/>
        <v>0</v>
      </c>
      <c r="AV537" s="634">
        <f t="shared" si="1253"/>
        <v>0</v>
      </c>
      <c r="AW537" s="634" t="s">
        <v>1127</v>
      </c>
      <c r="AX537" s="639" t="str">
        <f t="shared" si="1247"/>
        <v>70Yes</v>
      </c>
      <c r="AY537" s="639" t="str">
        <f t="shared" si="1248"/>
        <v>70Yes</v>
      </c>
      <c r="AZ537" s="639" t="str">
        <f t="shared" si="1249"/>
        <v>70Yes</v>
      </c>
      <c r="BA537" s="634" t="str">
        <f t="shared" si="1250"/>
        <v>70X</v>
      </c>
      <c r="BB537" s="634" t="str">
        <f t="shared" si="1251"/>
        <v>70X</v>
      </c>
      <c r="BC537" s="634" t="str">
        <f t="shared" si="1252"/>
        <v>70X</v>
      </c>
      <c r="BD537" s="640" t="str">
        <f t="shared" si="1257"/>
        <v xml:space="preserve"> </v>
      </c>
      <c r="BE537" s="640" t="str">
        <f t="shared" si="1258"/>
        <v xml:space="preserve"> </v>
      </c>
      <c r="BF537" s="640" t="str">
        <f t="shared" si="1259"/>
        <v xml:space="preserve"> </v>
      </c>
      <c r="BG537" s="640" t="str">
        <f t="shared" si="1260"/>
        <v xml:space="preserve"> </v>
      </c>
      <c r="BH537" s="640" t="str">
        <f t="shared" si="1261"/>
        <v xml:space="preserve"> </v>
      </c>
      <c r="BI537" s="677" t="str">
        <f t="shared" si="1262"/>
        <v xml:space="preserve"> </v>
      </c>
      <c r="BJ537" s="640" t="str">
        <f t="shared" si="1263"/>
        <v xml:space="preserve"> </v>
      </c>
      <c r="BK537" s="305" t="str">
        <f t="shared" si="1264"/>
        <v xml:space="preserve"> </v>
      </c>
      <c r="BL537" s="523" t="str">
        <f t="shared" si="1246"/>
        <v>F</v>
      </c>
      <c r="BM537" s="640" t="str">
        <f t="shared" si="1265"/>
        <v xml:space="preserve"> </v>
      </c>
      <c r="BN537" s="640" t="str">
        <f t="shared" si="1266"/>
        <v xml:space="preserve"> </v>
      </c>
      <c r="BO537" s="640" t="str">
        <f t="shared" si="1267"/>
        <v xml:space="preserve"> </v>
      </c>
      <c r="BP537" s="640" t="str">
        <f t="shared" si="1268"/>
        <v xml:space="preserve"> </v>
      </c>
      <c r="BQ537" s="640" t="str">
        <f t="shared" si="1269"/>
        <v xml:space="preserve"> </v>
      </c>
      <c r="BR537" s="634">
        <f t="shared" si="1270"/>
        <v>0</v>
      </c>
      <c r="BS537" s="728"/>
      <c r="BT537" s="640" t="str">
        <f t="shared" si="1256"/>
        <v xml:space="preserve"> </v>
      </c>
    </row>
    <row r="538" spans="1:72" s="47" customFormat="1" ht="15" customHeight="1" x14ac:dyDescent="0.3">
      <c r="A538" s="43" t="s">
        <v>448</v>
      </c>
      <c r="B538" s="469" t="s">
        <v>517</v>
      </c>
      <c r="C538" s="134" t="str">
        <f>IF(VLOOKUP(B538,'Pivot Table'!$B$5:$G$2000,3,FALSE)=1,"Yes","No")</f>
        <v>Yes</v>
      </c>
      <c r="D538" s="170" t="str">
        <f t="shared" si="1255"/>
        <v>Yes</v>
      </c>
      <c r="E538" s="170"/>
      <c r="F538" s="214">
        <v>41426</v>
      </c>
      <c r="G538" s="118" t="s">
        <v>1127</v>
      </c>
      <c r="H538" s="118" t="s">
        <v>1127</v>
      </c>
      <c r="I538" s="214"/>
      <c r="J538" s="170" t="s">
        <v>713</v>
      </c>
      <c r="K538" s="45" t="str">
        <f t="shared" si="1232"/>
        <v>70</v>
      </c>
      <c r="L538" s="45" t="str">
        <f t="shared" si="1233"/>
        <v>70X</v>
      </c>
      <c r="M538" s="214">
        <v>41913</v>
      </c>
      <c r="N538" s="252"/>
      <c r="O538" s="135" t="str">
        <f>IF(VLOOKUP(B538,'Pivot Table'!$B$5:$G$2000,2,FALSE)=1,"Yes","No")</f>
        <v>Yes</v>
      </c>
      <c r="P538" s="177" t="str">
        <f t="shared" si="1234"/>
        <v>Yes</v>
      </c>
      <c r="Q538" s="177"/>
      <c r="R538" s="107">
        <v>41426</v>
      </c>
      <c r="S538" s="46" t="s">
        <v>1127</v>
      </c>
      <c r="T538" s="107"/>
      <c r="U538" s="177" t="s">
        <v>713</v>
      </c>
      <c r="V538" s="135" t="str">
        <f t="shared" si="1235"/>
        <v>70</v>
      </c>
      <c r="W538" s="150" t="str">
        <f t="shared" si="1236"/>
        <v>70X</v>
      </c>
      <c r="X538" s="107">
        <v>41913</v>
      </c>
      <c r="Y538" s="219"/>
      <c r="Z538" s="136" t="str">
        <f>IF(VLOOKUP(B538,'Pivot Table'!$B$5:$G$2000,5,FALSE)=1,"Yes","No")</f>
        <v>Yes</v>
      </c>
      <c r="AA538" s="136" t="str">
        <f>IF(VLOOKUP(B538,'Pivot Table'!$B$5:$G$2000,4,FALSE)=1,"Yes","No")</f>
        <v>No</v>
      </c>
      <c r="AB538" s="181" t="str">
        <f t="shared" si="1254"/>
        <v>Yes</v>
      </c>
      <c r="AC538" s="181"/>
      <c r="AD538" s="181"/>
      <c r="AE538" s="241" t="s">
        <v>1127</v>
      </c>
      <c r="AF538" s="127"/>
      <c r="AG538" s="181" t="s">
        <v>713</v>
      </c>
      <c r="AH538" s="133" t="str">
        <f t="shared" si="1237"/>
        <v>70</v>
      </c>
      <c r="AI538" s="151" t="str">
        <f t="shared" si="1238"/>
        <v>70X</v>
      </c>
      <c r="AJ538" s="460">
        <v>41913</v>
      </c>
      <c r="AK538" s="650"/>
      <c r="AL538" s="634">
        <f t="shared" si="1239"/>
        <v>1</v>
      </c>
      <c r="AM538" s="634">
        <f t="shared" si="1240"/>
        <v>1</v>
      </c>
      <c r="AN538" s="635">
        <f t="shared" si="1241"/>
        <v>1</v>
      </c>
      <c r="AO538" s="636">
        <f t="shared" si="1271"/>
        <v>3</v>
      </c>
      <c r="AP538" s="634">
        <f t="shared" si="1242"/>
        <v>1</v>
      </c>
      <c r="AQ538" s="634">
        <f t="shared" si="1243"/>
        <v>1</v>
      </c>
      <c r="AR538" s="634">
        <f t="shared" si="1244"/>
        <v>1</v>
      </c>
      <c r="AS538" s="637">
        <f t="shared" si="1272"/>
        <v>3</v>
      </c>
      <c r="AT538" s="638" t="str">
        <f t="shared" si="1273"/>
        <v>F</v>
      </c>
      <c r="AU538" s="634">
        <f t="shared" si="1245"/>
        <v>0</v>
      </c>
      <c r="AV538" s="634">
        <f t="shared" si="1253"/>
        <v>0</v>
      </c>
      <c r="AW538" s="634" t="s">
        <v>1127</v>
      </c>
      <c r="AX538" s="639" t="str">
        <f t="shared" si="1247"/>
        <v>70Yes</v>
      </c>
      <c r="AY538" s="639" t="str">
        <f t="shared" si="1248"/>
        <v>70Yes</v>
      </c>
      <c r="AZ538" s="639" t="str">
        <f t="shared" si="1249"/>
        <v>70Yes</v>
      </c>
      <c r="BA538" s="634" t="str">
        <f t="shared" si="1250"/>
        <v>70X</v>
      </c>
      <c r="BB538" s="634" t="str">
        <f t="shared" si="1251"/>
        <v>70X</v>
      </c>
      <c r="BC538" s="634" t="str">
        <f t="shared" si="1252"/>
        <v>70X</v>
      </c>
      <c r="BD538" s="640" t="str">
        <f t="shared" si="1257"/>
        <v xml:space="preserve"> </v>
      </c>
      <c r="BE538" s="640" t="str">
        <f t="shared" si="1258"/>
        <v xml:space="preserve"> </v>
      </c>
      <c r="BF538" s="640" t="str">
        <f t="shared" si="1259"/>
        <v xml:space="preserve"> </v>
      </c>
      <c r="BG538" s="640" t="str">
        <f t="shared" si="1260"/>
        <v xml:space="preserve"> </v>
      </c>
      <c r="BH538" s="640" t="str">
        <f t="shared" si="1261"/>
        <v xml:space="preserve"> </v>
      </c>
      <c r="BI538" s="677" t="str">
        <f t="shared" si="1262"/>
        <v xml:space="preserve"> </v>
      </c>
      <c r="BJ538" s="640" t="str">
        <f t="shared" si="1263"/>
        <v xml:space="preserve"> </v>
      </c>
      <c r="BK538" s="305" t="str">
        <f t="shared" si="1264"/>
        <v xml:space="preserve"> </v>
      </c>
      <c r="BL538" s="523" t="str">
        <f t="shared" si="1246"/>
        <v>F</v>
      </c>
      <c r="BM538" s="640" t="str">
        <f t="shared" si="1265"/>
        <v xml:space="preserve"> </v>
      </c>
      <c r="BN538" s="640" t="str">
        <f t="shared" si="1266"/>
        <v xml:space="preserve"> </v>
      </c>
      <c r="BO538" s="640" t="str">
        <f t="shared" si="1267"/>
        <v xml:space="preserve"> </v>
      </c>
      <c r="BP538" s="640" t="str">
        <f t="shared" si="1268"/>
        <v xml:space="preserve"> </v>
      </c>
      <c r="BQ538" s="640" t="str">
        <f t="shared" si="1269"/>
        <v xml:space="preserve"> </v>
      </c>
      <c r="BR538" s="634">
        <f t="shared" si="1270"/>
        <v>0</v>
      </c>
      <c r="BS538" s="728"/>
      <c r="BT538" s="640" t="str">
        <f t="shared" si="1256"/>
        <v xml:space="preserve"> </v>
      </c>
    </row>
    <row r="539" spans="1:72" s="47" customFormat="1" ht="15" customHeight="1" x14ac:dyDescent="0.3">
      <c r="A539" s="43" t="s">
        <v>448</v>
      </c>
      <c r="B539" s="469" t="s">
        <v>518</v>
      </c>
      <c r="C539" s="134" t="str">
        <f>IF(VLOOKUP(B539,'Pivot Table'!$B$5:$G$2000,3,FALSE)=1,"Yes","No")</f>
        <v>Yes</v>
      </c>
      <c r="D539" s="170" t="str">
        <f t="shared" si="1255"/>
        <v>Yes</v>
      </c>
      <c r="E539" s="170"/>
      <c r="F539" s="214">
        <v>41426</v>
      </c>
      <c r="G539" s="118" t="s">
        <v>1127</v>
      </c>
      <c r="H539" s="118" t="s">
        <v>1127</v>
      </c>
      <c r="I539" s="214"/>
      <c r="J539" s="170" t="s">
        <v>713</v>
      </c>
      <c r="K539" s="45" t="str">
        <f t="shared" ref="K539" si="1280">A539&amp;E539</f>
        <v>70</v>
      </c>
      <c r="L539" s="45" t="str">
        <f t="shared" ref="L539" si="1281">A539&amp;J539</f>
        <v>70X</v>
      </c>
      <c r="M539" s="214">
        <v>41913</v>
      </c>
      <c r="N539" s="252"/>
      <c r="O539" s="135" t="str">
        <f>IF(VLOOKUP(B539,'Pivot Table'!$B$5:$G$2000,2,FALSE)=1,"Yes","No")</f>
        <v>Yes</v>
      </c>
      <c r="P539" s="177" t="str">
        <f t="shared" si="1234"/>
        <v>Yes</v>
      </c>
      <c r="Q539" s="177"/>
      <c r="R539" s="107">
        <v>41426</v>
      </c>
      <c r="S539" s="46" t="s">
        <v>1127</v>
      </c>
      <c r="T539" s="107"/>
      <c r="U539" s="177" t="s">
        <v>713</v>
      </c>
      <c r="V539" s="135" t="str">
        <f t="shared" ref="V539" si="1282">A539&amp;Q539</f>
        <v>70</v>
      </c>
      <c r="W539" s="150" t="str">
        <f t="shared" ref="W539" si="1283">A539&amp;U539</f>
        <v>70X</v>
      </c>
      <c r="X539" s="107">
        <v>41913</v>
      </c>
      <c r="Y539" s="219"/>
      <c r="Z539" s="136" t="str">
        <f>IF(VLOOKUP(B539,'Pivot Table'!$B$5:$G$2000,5,FALSE)=1,"Yes","No")</f>
        <v>Yes</v>
      </c>
      <c r="AA539" s="136" t="str">
        <f>IF(VLOOKUP(B539,'Pivot Table'!$B$5:$G$2000,4,FALSE)=1,"Yes","No")</f>
        <v>No</v>
      </c>
      <c r="AB539" s="181" t="str">
        <f t="shared" si="1254"/>
        <v>Yes</v>
      </c>
      <c r="AC539" s="181"/>
      <c r="AD539" s="181"/>
      <c r="AE539" s="241" t="s">
        <v>1127</v>
      </c>
      <c r="AF539" s="127"/>
      <c r="AG539" s="181" t="s">
        <v>713</v>
      </c>
      <c r="AH539" s="133" t="str">
        <f t="shared" ref="AH539" si="1284">A539&amp;AC539</f>
        <v>70</v>
      </c>
      <c r="AI539" s="151" t="str">
        <f t="shared" ref="AI539" si="1285">A539&amp;AG539</f>
        <v>70X</v>
      </c>
      <c r="AJ539" s="460">
        <v>41913</v>
      </c>
      <c r="AK539" s="650"/>
      <c r="AL539" s="634">
        <f t="shared" si="1239"/>
        <v>1</v>
      </c>
      <c r="AM539" s="634">
        <f t="shared" si="1240"/>
        <v>1</v>
      </c>
      <c r="AN539" s="635">
        <f t="shared" si="1241"/>
        <v>1</v>
      </c>
      <c r="AO539" s="636">
        <f t="shared" si="1271"/>
        <v>3</v>
      </c>
      <c r="AP539" s="634">
        <f t="shared" si="1242"/>
        <v>1</v>
      </c>
      <c r="AQ539" s="634">
        <f t="shared" si="1243"/>
        <v>1</v>
      </c>
      <c r="AR539" s="634">
        <f t="shared" si="1244"/>
        <v>1</v>
      </c>
      <c r="AS539" s="637">
        <f t="shared" si="1272"/>
        <v>3</v>
      </c>
      <c r="AT539" s="638" t="str">
        <f t="shared" si="1273"/>
        <v>F</v>
      </c>
      <c r="AU539" s="634">
        <f t="shared" si="1245"/>
        <v>0</v>
      </c>
      <c r="AV539" s="634">
        <f t="shared" si="1253"/>
        <v>0</v>
      </c>
      <c r="AW539" s="634" t="s">
        <v>1127</v>
      </c>
      <c r="AX539" s="639" t="str">
        <f t="shared" si="1247"/>
        <v>70Yes</v>
      </c>
      <c r="AY539" s="639" t="str">
        <f t="shared" si="1248"/>
        <v>70Yes</v>
      </c>
      <c r="AZ539" s="639" t="str">
        <f t="shared" si="1249"/>
        <v>70Yes</v>
      </c>
      <c r="BA539" s="634" t="str">
        <f t="shared" si="1250"/>
        <v>70X</v>
      </c>
      <c r="BB539" s="634" t="str">
        <f t="shared" si="1251"/>
        <v>70X</v>
      </c>
      <c r="BC539" s="634" t="str">
        <f t="shared" si="1252"/>
        <v>70X</v>
      </c>
      <c r="BD539" s="640" t="str">
        <f t="shared" si="1257"/>
        <v xml:space="preserve"> </v>
      </c>
      <c r="BE539" s="640" t="str">
        <f t="shared" si="1258"/>
        <v xml:space="preserve"> </v>
      </c>
      <c r="BF539" s="640" t="str">
        <f t="shared" si="1259"/>
        <v xml:space="preserve"> </v>
      </c>
      <c r="BG539" s="640" t="str">
        <f t="shared" si="1260"/>
        <v xml:space="preserve"> </v>
      </c>
      <c r="BH539" s="640" t="str">
        <f t="shared" si="1261"/>
        <v xml:space="preserve"> </v>
      </c>
      <c r="BI539" s="677" t="str">
        <f t="shared" si="1262"/>
        <v xml:space="preserve"> </v>
      </c>
      <c r="BJ539" s="640" t="str">
        <f t="shared" si="1263"/>
        <v xml:space="preserve"> </v>
      </c>
      <c r="BK539" s="305" t="str">
        <f t="shared" si="1264"/>
        <v xml:space="preserve"> </v>
      </c>
      <c r="BL539" s="523" t="str">
        <f t="shared" si="1246"/>
        <v>F</v>
      </c>
      <c r="BM539" s="640" t="str">
        <f t="shared" si="1265"/>
        <v xml:space="preserve"> </v>
      </c>
      <c r="BN539" s="640" t="str">
        <f t="shared" si="1266"/>
        <v xml:space="preserve"> </v>
      </c>
      <c r="BO539" s="640" t="str">
        <f t="shared" si="1267"/>
        <v xml:space="preserve"> </v>
      </c>
      <c r="BP539" s="640" t="str">
        <f t="shared" si="1268"/>
        <v xml:space="preserve"> </v>
      </c>
      <c r="BQ539" s="640" t="str">
        <f t="shared" si="1269"/>
        <v xml:space="preserve"> </v>
      </c>
      <c r="BR539" s="634">
        <f t="shared" si="1270"/>
        <v>0</v>
      </c>
      <c r="BS539" s="728"/>
      <c r="BT539" s="640" t="str">
        <f t="shared" si="1256"/>
        <v xml:space="preserve"> </v>
      </c>
    </row>
    <row r="540" spans="1:72" s="47" customFormat="1" ht="15" customHeight="1" x14ac:dyDescent="0.3">
      <c r="A540" s="43" t="s">
        <v>448</v>
      </c>
      <c r="B540" s="469" t="s">
        <v>519</v>
      </c>
      <c r="C540" s="134" t="str">
        <f>IF(VLOOKUP(B540,'Pivot Table'!$B$5:$G$2000,3,FALSE)=1,"Yes","No")</f>
        <v>Yes</v>
      </c>
      <c r="D540" s="170" t="str">
        <f t="shared" si="1255"/>
        <v>Yes</v>
      </c>
      <c r="E540" s="170"/>
      <c r="F540" s="214">
        <v>41548</v>
      </c>
      <c r="G540" s="118" t="s">
        <v>1127</v>
      </c>
      <c r="H540" s="118" t="s">
        <v>1127</v>
      </c>
      <c r="I540" s="214"/>
      <c r="J540" s="170" t="s">
        <v>713</v>
      </c>
      <c r="K540" s="45" t="str">
        <f t="shared" ref="K540" si="1286">A540&amp;E540</f>
        <v>70</v>
      </c>
      <c r="L540" s="45" t="str">
        <f t="shared" ref="L540" si="1287">A540&amp;J540</f>
        <v>70X</v>
      </c>
      <c r="M540" s="214">
        <v>41913</v>
      </c>
      <c r="N540" s="252"/>
      <c r="O540" s="135" t="str">
        <f>IF(VLOOKUP(B540,'Pivot Table'!$B$5:$G$2000,2,FALSE)=1,"Yes","No")</f>
        <v>Yes</v>
      </c>
      <c r="P540" s="177" t="str">
        <f t="shared" si="1234"/>
        <v>Yes</v>
      </c>
      <c r="Q540" s="177"/>
      <c r="R540" s="107">
        <v>41548</v>
      </c>
      <c r="S540" s="46" t="s">
        <v>1127</v>
      </c>
      <c r="T540" s="107"/>
      <c r="U540" s="177" t="s">
        <v>713</v>
      </c>
      <c r="V540" s="135" t="str">
        <f t="shared" si="1235"/>
        <v>70</v>
      </c>
      <c r="W540" s="150" t="str">
        <f t="shared" si="1236"/>
        <v>70X</v>
      </c>
      <c r="X540" s="107">
        <v>41913</v>
      </c>
      <c r="Y540" s="219"/>
      <c r="Z540" s="136" t="str">
        <f>IF(VLOOKUP(B540,'Pivot Table'!$B$5:$G$2000,5,FALSE)=1,"Yes","No")</f>
        <v>Yes</v>
      </c>
      <c r="AA540" s="136" t="str">
        <f>IF(VLOOKUP(B540,'Pivot Table'!$B$5:$G$2000,4,FALSE)=1,"Yes","No")</f>
        <v>No</v>
      </c>
      <c r="AB540" s="181" t="str">
        <f t="shared" si="1254"/>
        <v>Yes</v>
      </c>
      <c r="AC540" s="181"/>
      <c r="AD540" s="181"/>
      <c r="AE540" s="241" t="s">
        <v>1127</v>
      </c>
      <c r="AF540" s="362"/>
      <c r="AG540" s="181" t="s">
        <v>713</v>
      </c>
      <c r="AH540" s="133" t="str">
        <f t="shared" ref="AH540:AH542" si="1288">A540&amp;AC540</f>
        <v>70</v>
      </c>
      <c r="AI540" s="151" t="str">
        <f t="shared" ref="AI540:AI542" si="1289">A540&amp;AG540</f>
        <v>70X</v>
      </c>
      <c r="AJ540" s="460">
        <v>41913</v>
      </c>
      <c r="AK540" s="650"/>
      <c r="AL540" s="634">
        <f t="shared" si="1239"/>
        <v>1</v>
      </c>
      <c r="AM540" s="634">
        <f t="shared" si="1240"/>
        <v>1</v>
      </c>
      <c r="AN540" s="635">
        <f t="shared" si="1241"/>
        <v>1</v>
      </c>
      <c r="AO540" s="636">
        <f t="shared" si="1271"/>
        <v>3</v>
      </c>
      <c r="AP540" s="634">
        <f t="shared" si="1242"/>
        <v>1</v>
      </c>
      <c r="AQ540" s="634">
        <f t="shared" si="1243"/>
        <v>1</v>
      </c>
      <c r="AR540" s="634">
        <f t="shared" si="1244"/>
        <v>1</v>
      </c>
      <c r="AS540" s="637">
        <f t="shared" si="1272"/>
        <v>3</v>
      </c>
      <c r="AT540" s="638" t="str">
        <f t="shared" si="1273"/>
        <v>F</v>
      </c>
      <c r="AU540" s="634">
        <f t="shared" si="1245"/>
        <v>0</v>
      </c>
      <c r="AV540" s="634">
        <f t="shared" si="1253"/>
        <v>0</v>
      </c>
      <c r="AW540" s="634" t="s">
        <v>1127</v>
      </c>
      <c r="AX540" s="639" t="str">
        <f t="shared" si="1247"/>
        <v>70Yes</v>
      </c>
      <c r="AY540" s="639" t="str">
        <f t="shared" si="1248"/>
        <v>70Yes</v>
      </c>
      <c r="AZ540" s="639" t="str">
        <f t="shared" si="1249"/>
        <v>70Yes</v>
      </c>
      <c r="BA540" s="634" t="str">
        <f t="shared" si="1250"/>
        <v>70X</v>
      </c>
      <c r="BB540" s="634" t="str">
        <f t="shared" si="1251"/>
        <v>70X</v>
      </c>
      <c r="BC540" s="634" t="str">
        <f t="shared" si="1252"/>
        <v>70X</v>
      </c>
      <c r="BD540" s="640" t="str">
        <f t="shared" si="1257"/>
        <v xml:space="preserve"> </v>
      </c>
      <c r="BE540" s="640" t="str">
        <f t="shared" si="1258"/>
        <v xml:space="preserve"> </v>
      </c>
      <c r="BF540" s="640" t="str">
        <f t="shared" si="1259"/>
        <v xml:space="preserve"> </v>
      </c>
      <c r="BG540" s="640" t="str">
        <f t="shared" si="1260"/>
        <v xml:space="preserve"> </v>
      </c>
      <c r="BH540" s="640" t="str">
        <f t="shared" si="1261"/>
        <v xml:space="preserve"> </v>
      </c>
      <c r="BI540" s="677" t="str">
        <f t="shared" si="1262"/>
        <v xml:space="preserve"> </v>
      </c>
      <c r="BJ540" s="640" t="str">
        <f t="shared" si="1263"/>
        <v xml:space="preserve"> </v>
      </c>
      <c r="BK540" s="305" t="str">
        <f t="shared" si="1264"/>
        <v xml:space="preserve"> </v>
      </c>
      <c r="BL540" s="523" t="str">
        <f t="shared" si="1246"/>
        <v>F</v>
      </c>
      <c r="BM540" s="640" t="str">
        <f t="shared" si="1265"/>
        <v xml:space="preserve"> </v>
      </c>
      <c r="BN540" s="640" t="str">
        <f t="shared" si="1266"/>
        <v xml:space="preserve"> </v>
      </c>
      <c r="BO540" s="640" t="str">
        <f t="shared" si="1267"/>
        <v xml:space="preserve"> </v>
      </c>
      <c r="BP540" s="640" t="str">
        <f t="shared" si="1268"/>
        <v xml:space="preserve"> </v>
      </c>
      <c r="BQ540" s="640" t="str">
        <f t="shared" si="1269"/>
        <v xml:space="preserve"> </v>
      </c>
      <c r="BR540" s="634">
        <f t="shared" si="1270"/>
        <v>0</v>
      </c>
      <c r="BS540" s="728"/>
      <c r="BT540" s="640" t="str">
        <f t="shared" si="1256"/>
        <v xml:space="preserve"> </v>
      </c>
    </row>
    <row r="541" spans="1:72" s="47" customFormat="1" ht="15" customHeight="1" x14ac:dyDescent="0.3">
      <c r="A541" s="43" t="s">
        <v>448</v>
      </c>
      <c r="B541" s="469" t="s">
        <v>520</v>
      </c>
      <c r="C541" s="134" t="str">
        <f>IF(VLOOKUP(B541,'Pivot Table'!$B$5:$G$2000,3,FALSE)=1,"Yes","No")</f>
        <v>Yes</v>
      </c>
      <c r="D541" s="170" t="str">
        <f t="shared" si="1255"/>
        <v>Yes</v>
      </c>
      <c r="E541" s="170"/>
      <c r="F541" s="214">
        <v>41061</v>
      </c>
      <c r="G541" s="118" t="s">
        <v>1127</v>
      </c>
      <c r="H541" s="118" t="s">
        <v>1127</v>
      </c>
      <c r="I541" s="214"/>
      <c r="J541" s="170" t="s">
        <v>713</v>
      </c>
      <c r="K541" s="45" t="str">
        <f t="shared" ref="K541:K542" si="1290">A541&amp;E541</f>
        <v>70</v>
      </c>
      <c r="L541" s="45" t="str">
        <f t="shared" ref="L541:L542" si="1291">A541&amp;J541</f>
        <v>70X</v>
      </c>
      <c r="M541" s="214">
        <v>41913</v>
      </c>
      <c r="N541" s="252"/>
      <c r="O541" s="135" t="str">
        <f>IF(VLOOKUP(B541,'Pivot Table'!$B$5:$G$2000,2,FALSE)=1,"Yes","No")</f>
        <v>Yes</v>
      </c>
      <c r="P541" s="177" t="str">
        <f t="shared" si="1234"/>
        <v>Yes</v>
      </c>
      <c r="Q541" s="177"/>
      <c r="R541" s="107">
        <v>41061</v>
      </c>
      <c r="S541" s="46" t="s">
        <v>1127</v>
      </c>
      <c r="T541" s="107"/>
      <c r="U541" s="177" t="s">
        <v>713</v>
      </c>
      <c r="V541" s="135" t="str">
        <f t="shared" si="1235"/>
        <v>70</v>
      </c>
      <c r="W541" s="150" t="str">
        <f t="shared" si="1236"/>
        <v>70X</v>
      </c>
      <c r="X541" s="107">
        <v>41913</v>
      </c>
      <c r="Y541" s="219"/>
      <c r="Z541" s="136" t="str">
        <f>IF(VLOOKUP(B541,'Pivot Table'!$B$5:$G$2000,5,FALSE)=1,"Yes","No")</f>
        <v>Yes</v>
      </c>
      <c r="AA541" s="136" t="str">
        <f>IF(VLOOKUP(B541,'Pivot Table'!$B$5:$G$2000,4,FALSE)=1,"Yes","No")</f>
        <v>No</v>
      </c>
      <c r="AB541" s="181" t="str">
        <f t="shared" si="1254"/>
        <v>Yes</v>
      </c>
      <c r="AC541" s="181"/>
      <c r="AD541" s="181"/>
      <c r="AE541" s="241" t="s">
        <v>1127</v>
      </c>
      <c r="AF541" s="362"/>
      <c r="AG541" s="181" t="s">
        <v>713</v>
      </c>
      <c r="AH541" s="133" t="str">
        <f t="shared" si="1288"/>
        <v>70</v>
      </c>
      <c r="AI541" s="151" t="str">
        <f t="shared" si="1289"/>
        <v>70X</v>
      </c>
      <c r="AJ541" s="460">
        <v>41913</v>
      </c>
      <c r="AK541" s="650"/>
      <c r="AL541" s="634">
        <f t="shared" si="1239"/>
        <v>1</v>
      </c>
      <c r="AM541" s="634">
        <f t="shared" si="1240"/>
        <v>1</v>
      </c>
      <c r="AN541" s="635">
        <f t="shared" si="1241"/>
        <v>1</v>
      </c>
      <c r="AO541" s="636">
        <f t="shared" si="1271"/>
        <v>3</v>
      </c>
      <c r="AP541" s="634">
        <f t="shared" si="1242"/>
        <v>1</v>
      </c>
      <c r="AQ541" s="634">
        <f t="shared" si="1243"/>
        <v>1</v>
      </c>
      <c r="AR541" s="634">
        <f t="shared" si="1244"/>
        <v>1</v>
      </c>
      <c r="AS541" s="637">
        <f t="shared" si="1272"/>
        <v>3</v>
      </c>
      <c r="AT541" s="638" t="str">
        <f t="shared" si="1273"/>
        <v>F</v>
      </c>
      <c r="AU541" s="634">
        <f t="shared" si="1245"/>
        <v>0</v>
      </c>
      <c r="AV541" s="634">
        <f t="shared" si="1253"/>
        <v>0</v>
      </c>
      <c r="AW541" s="634" t="s">
        <v>1127</v>
      </c>
      <c r="AX541" s="639" t="str">
        <f t="shared" si="1247"/>
        <v>70Yes</v>
      </c>
      <c r="AY541" s="639" t="str">
        <f t="shared" si="1248"/>
        <v>70Yes</v>
      </c>
      <c r="AZ541" s="639" t="str">
        <f t="shared" si="1249"/>
        <v>70Yes</v>
      </c>
      <c r="BA541" s="634" t="str">
        <f t="shared" si="1250"/>
        <v>70X</v>
      </c>
      <c r="BB541" s="634" t="str">
        <f t="shared" si="1251"/>
        <v>70X</v>
      </c>
      <c r="BC541" s="634" t="str">
        <f t="shared" si="1252"/>
        <v>70X</v>
      </c>
      <c r="BD541" s="640" t="str">
        <f t="shared" si="1257"/>
        <v xml:space="preserve"> </v>
      </c>
      <c r="BE541" s="640" t="str">
        <f t="shared" si="1258"/>
        <v xml:space="preserve"> </v>
      </c>
      <c r="BF541" s="640" t="str">
        <f t="shared" si="1259"/>
        <v xml:space="preserve"> </v>
      </c>
      <c r="BG541" s="640" t="str">
        <f t="shared" si="1260"/>
        <v xml:space="preserve"> </v>
      </c>
      <c r="BH541" s="640" t="str">
        <f t="shared" si="1261"/>
        <v xml:space="preserve"> </v>
      </c>
      <c r="BI541" s="677" t="str">
        <f t="shared" si="1262"/>
        <v xml:space="preserve"> </v>
      </c>
      <c r="BJ541" s="640" t="str">
        <f t="shared" si="1263"/>
        <v xml:space="preserve"> </v>
      </c>
      <c r="BK541" s="305" t="str">
        <f t="shared" si="1264"/>
        <v xml:space="preserve"> </v>
      </c>
      <c r="BL541" s="523" t="str">
        <f t="shared" si="1246"/>
        <v>F</v>
      </c>
      <c r="BM541" s="640" t="str">
        <f t="shared" si="1265"/>
        <v xml:space="preserve"> </v>
      </c>
      <c r="BN541" s="640" t="str">
        <f t="shared" si="1266"/>
        <v xml:space="preserve"> </v>
      </c>
      <c r="BO541" s="640" t="str">
        <f t="shared" si="1267"/>
        <v xml:space="preserve"> </v>
      </c>
      <c r="BP541" s="640" t="str">
        <f t="shared" si="1268"/>
        <v xml:space="preserve"> </v>
      </c>
      <c r="BQ541" s="640" t="str">
        <f t="shared" si="1269"/>
        <v xml:space="preserve"> </v>
      </c>
      <c r="BR541" s="634">
        <f t="shared" si="1270"/>
        <v>0</v>
      </c>
      <c r="BS541" s="728"/>
      <c r="BT541" s="640" t="str">
        <f t="shared" si="1256"/>
        <v xml:space="preserve"> </v>
      </c>
    </row>
    <row r="542" spans="1:72" s="47" customFormat="1" ht="15" customHeight="1" x14ac:dyDescent="0.3">
      <c r="A542" s="43" t="s">
        <v>448</v>
      </c>
      <c r="B542" s="469" t="s">
        <v>521</v>
      </c>
      <c r="C542" s="134" t="str">
        <f>IF(VLOOKUP(B542,'Pivot Table'!$B$5:$G$2000,3,FALSE)=1,"Yes","No")</f>
        <v>Yes</v>
      </c>
      <c r="D542" s="170" t="str">
        <f t="shared" si="1255"/>
        <v>Yes</v>
      </c>
      <c r="E542" s="170"/>
      <c r="F542" s="214">
        <v>41456</v>
      </c>
      <c r="G542" s="118" t="s">
        <v>1127</v>
      </c>
      <c r="H542" s="118" t="s">
        <v>1127</v>
      </c>
      <c r="I542" s="214"/>
      <c r="J542" s="170" t="s">
        <v>713</v>
      </c>
      <c r="K542" s="45" t="str">
        <f t="shared" si="1290"/>
        <v>70</v>
      </c>
      <c r="L542" s="45" t="str">
        <f t="shared" si="1291"/>
        <v>70X</v>
      </c>
      <c r="M542" s="214">
        <v>41913</v>
      </c>
      <c r="N542" s="252"/>
      <c r="O542" s="135" t="str">
        <f>IF(VLOOKUP(B542,'Pivot Table'!$B$5:$G$2000,2,FALSE)=1,"Yes","No")</f>
        <v>Yes</v>
      </c>
      <c r="P542" s="177" t="str">
        <f t="shared" si="1234"/>
        <v>Yes</v>
      </c>
      <c r="Q542" s="177"/>
      <c r="R542" s="107">
        <v>41456</v>
      </c>
      <c r="S542" s="46" t="s">
        <v>1127</v>
      </c>
      <c r="T542" s="107"/>
      <c r="U542" s="177" t="s">
        <v>713</v>
      </c>
      <c r="V542" s="135" t="str">
        <f t="shared" si="1235"/>
        <v>70</v>
      </c>
      <c r="W542" s="150" t="str">
        <f t="shared" si="1236"/>
        <v>70X</v>
      </c>
      <c r="X542" s="107">
        <v>41913</v>
      </c>
      <c r="Y542" s="219"/>
      <c r="Z542" s="136" t="str">
        <f>IF(VLOOKUP(B542,'Pivot Table'!$B$5:$G$2000,5,FALSE)=1,"Yes","No")</f>
        <v>Yes</v>
      </c>
      <c r="AA542" s="136" t="str">
        <f>IF(VLOOKUP(B542,'Pivot Table'!$B$5:$G$2000,4,FALSE)=1,"Yes","No")</f>
        <v>No</v>
      </c>
      <c r="AB542" s="181" t="str">
        <f t="shared" si="1254"/>
        <v>Yes</v>
      </c>
      <c r="AC542" s="181"/>
      <c r="AD542" s="181"/>
      <c r="AE542" s="241" t="s">
        <v>1127</v>
      </c>
      <c r="AF542" s="362"/>
      <c r="AG542" s="181" t="s">
        <v>713</v>
      </c>
      <c r="AH542" s="133" t="str">
        <f t="shared" si="1288"/>
        <v>70</v>
      </c>
      <c r="AI542" s="151" t="str">
        <f t="shared" si="1289"/>
        <v>70X</v>
      </c>
      <c r="AJ542" s="460">
        <v>41913</v>
      </c>
      <c r="AK542" s="650"/>
      <c r="AL542" s="634">
        <f t="shared" si="1239"/>
        <v>1</v>
      </c>
      <c r="AM542" s="634">
        <f t="shared" si="1240"/>
        <v>1</v>
      </c>
      <c r="AN542" s="635">
        <f t="shared" si="1241"/>
        <v>1</v>
      </c>
      <c r="AO542" s="636">
        <f t="shared" si="1271"/>
        <v>3</v>
      </c>
      <c r="AP542" s="634">
        <f t="shared" si="1242"/>
        <v>1</v>
      </c>
      <c r="AQ542" s="634">
        <f t="shared" si="1243"/>
        <v>1</v>
      </c>
      <c r="AR542" s="634">
        <f t="shared" si="1244"/>
        <v>1</v>
      </c>
      <c r="AS542" s="637">
        <f t="shared" si="1272"/>
        <v>3</v>
      </c>
      <c r="AT542" s="638" t="str">
        <f t="shared" si="1273"/>
        <v>F</v>
      </c>
      <c r="AU542" s="634">
        <f t="shared" si="1245"/>
        <v>0</v>
      </c>
      <c r="AV542" s="634">
        <f t="shared" si="1253"/>
        <v>0</v>
      </c>
      <c r="AW542" s="634" t="s">
        <v>1127</v>
      </c>
      <c r="AX542" s="639" t="str">
        <f t="shared" si="1247"/>
        <v>70Yes</v>
      </c>
      <c r="AY542" s="639" t="str">
        <f t="shared" si="1248"/>
        <v>70Yes</v>
      </c>
      <c r="AZ542" s="639" t="str">
        <f t="shared" si="1249"/>
        <v>70Yes</v>
      </c>
      <c r="BA542" s="634" t="str">
        <f t="shared" si="1250"/>
        <v>70X</v>
      </c>
      <c r="BB542" s="634" t="str">
        <f t="shared" si="1251"/>
        <v>70X</v>
      </c>
      <c r="BC542" s="634" t="str">
        <f t="shared" si="1252"/>
        <v>70X</v>
      </c>
      <c r="BD542" s="640" t="str">
        <f t="shared" si="1257"/>
        <v xml:space="preserve"> </v>
      </c>
      <c r="BE542" s="640" t="str">
        <f t="shared" si="1258"/>
        <v xml:space="preserve"> </v>
      </c>
      <c r="BF542" s="640" t="str">
        <f t="shared" si="1259"/>
        <v xml:space="preserve"> </v>
      </c>
      <c r="BG542" s="640" t="str">
        <f t="shared" si="1260"/>
        <v xml:space="preserve"> </v>
      </c>
      <c r="BH542" s="640" t="str">
        <f t="shared" si="1261"/>
        <v xml:space="preserve"> </v>
      </c>
      <c r="BI542" s="677" t="str">
        <f t="shared" si="1262"/>
        <v xml:space="preserve"> </v>
      </c>
      <c r="BJ542" s="640" t="str">
        <f t="shared" si="1263"/>
        <v xml:space="preserve"> </v>
      </c>
      <c r="BK542" s="305" t="str">
        <f t="shared" si="1264"/>
        <v xml:space="preserve"> </v>
      </c>
      <c r="BL542" s="523" t="str">
        <f t="shared" si="1246"/>
        <v>F</v>
      </c>
      <c r="BM542" s="640" t="str">
        <f t="shared" si="1265"/>
        <v xml:space="preserve"> </v>
      </c>
      <c r="BN542" s="640" t="str">
        <f t="shared" si="1266"/>
        <v xml:space="preserve"> </v>
      </c>
      <c r="BO542" s="640" t="str">
        <f t="shared" si="1267"/>
        <v xml:space="preserve"> </v>
      </c>
      <c r="BP542" s="640" t="str">
        <f t="shared" si="1268"/>
        <v xml:space="preserve"> </v>
      </c>
      <c r="BQ542" s="640" t="str">
        <f t="shared" si="1269"/>
        <v xml:space="preserve"> </v>
      </c>
      <c r="BR542" s="634">
        <f t="shared" si="1270"/>
        <v>0</v>
      </c>
      <c r="BS542" s="728"/>
      <c r="BT542" s="640" t="str">
        <f t="shared" si="1256"/>
        <v xml:space="preserve"> </v>
      </c>
    </row>
    <row r="543" spans="1:72" s="47" customFormat="1" ht="15" customHeight="1" x14ac:dyDescent="0.3">
      <c r="A543" s="43" t="s">
        <v>448</v>
      </c>
      <c r="B543" s="469" t="s">
        <v>522</v>
      </c>
      <c r="C543" s="194" t="str">
        <f>IF(VLOOKUP(B543,'Pivot Table'!$B$5:$G$2000,3,FALSE)=1,"Yes","No")</f>
        <v>No</v>
      </c>
      <c r="D543" s="193"/>
      <c r="E543" s="193"/>
      <c r="F543" s="193"/>
      <c r="G543" s="204"/>
      <c r="H543" s="204"/>
      <c r="I543" s="326"/>
      <c r="J543" s="193"/>
      <c r="K543" s="205"/>
      <c r="L543" s="205"/>
      <c r="M543" s="326"/>
      <c r="N543" s="405"/>
      <c r="O543" s="135" t="str">
        <f>IF(VLOOKUP(B543,'Pivot Table'!$B$5:$G$2000,2,FALSE)=1,"Yes","No")</f>
        <v>Yes</v>
      </c>
      <c r="P543" s="177" t="str">
        <f t="shared" si="1234"/>
        <v>Yes</v>
      </c>
      <c r="Q543" s="177"/>
      <c r="R543" s="107">
        <v>41456</v>
      </c>
      <c r="S543" s="46" t="s">
        <v>1127</v>
      </c>
      <c r="T543" s="107"/>
      <c r="U543" s="177" t="s">
        <v>713</v>
      </c>
      <c r="V543" s="135" t="str">
        <f t="shared" si="1235"/>
        <v>70</v>
      </c>
      <c r="W543" s="150" t="str">
        <f t="shared" si="1236"/>
        <v>70X</v>
      </c>
      <c r="X543" s="107">
        <v>41913</v>
      </c>
      <c r="Y543" s="219"/>
      <c r="Z543" s="192" t="str">
        <f>IF(VLOOKUP(B543,'Pivot Table'!$B$5:$G$2000,5,FALSE)=1,"Yes","No")</f>
        <v>No</v>
      </c>
      <c r="AA543" s="192" t="str">
        <f>IF(VLOOKUP(B543,'Pivot Table'!$B$5:$G$2000,4,FALSE)=1,"Yes","No")</f>
        <v>No</v>
      </c>
      <c r="AB543" s="190" t="str">
        <f t="shared" si="1254"/>
        <v xml:space="preserve"> </v>
      </c>
      <c r="AC543" s="190"/>
      <c r="AD543" s="190"/>
      <c r="AE543" s="191"/>
      <c r="AF543" s="190"/>
      <c r="AG543" s="190"/>
      <c r="AH543" s="133" t="str">
        <f t="shared" si="1237"/>
        <v>70</v>
      </c>
      <c r="AI543" s="151" t="str">
        <f t="shared" si="1238"/>
        <v>70</v>
      </c>
      <c r="AJ543" s="456"/>
      <c r="AK543" s="651"/>
      <c r="AL543" s="634">
        <f t="shared" si="1239"/>
        <v>0</v>
      </c>
      <c r="AM543" s="634">
        <f t="shared" si="1240"/>
        <v>1</v>
      </c>
      <c r="AN543" s="635">
        <f t="shared" si="1241"/>
        <v>0</v>
      </c>
      <c r="AO543" s="636">
        <f t="shared" si="1271"/>
        <v>1</v>
      </c>
      <c r="AP543" s="634">
        <f t="shared" si="1242"/>
        <v>0</v>
      </c>
      <c r="AQ543" s="634">
        <f t="shared" si="1243"/>
        <v>1</v>
      </c>
      <c r="AR543" s="634">
        <f t="shared" si="1244"/>
        <v>0</v>
      </c>
      <c r="AS543" s="637">
        <f t="shared" si="1272"/>
        <v>1</v>
      </c>
      <c r="AT543" s="638" t="str">
        <f t="shared" si="1273"/>
        <v>F</v>
      </c>
      <c r="AU543" s="634">
        <f t="shared" si="1245"/>
        <v>0</v>
      </c>
      <c r="AV543" s="634">
        <f t="shared" si="1253"/>
        <v>0</v>
      </c>
      <c r="AW543" s="634" t="s">
        <v>1127</v>
      </c>
      <c r="AX543" s="639" t="str">
        <f t="shared" si="1247"/>
        <v>70No</v>
      </c>
      <c r="AY543" s="639" t="str">
        <f t="shared" si="1248"/>
        <v>70Yes</v>
      </c>
      <c r="AZ543" s="639" t="str">
        <f t="shared" si="1249"/>
        <v>70No</v>
      </c>
      <c r="BA543" s="634" t="str">
        <f t="shared" si="1250"/>
        <v>70</v>
      </c>
      <c r="BB543" s="634" t="str">
        <f t="shared" si="1251"/>
        <v>70X</v>
      </c>
      <c r="BC543" s="634" t="str">
        <f t="shared" si="1252"/>
        <v>70</v>
      </c>
      <c r="BD543" s="640" t="str">
        <f t="shared" si="1257"/>
        <v xml:space="preserve"> </v>
      </c>
      <c r="BE543" s="640" t="str">
        <f t="shared" si="1258"/>
        <v xml:space="preserve"> </v>
      </c>
      <c r="BF543" s="640" t="str">
        <f t="shared" si="1259"/>
        <v xml:space="preserve"> </v>
      </c>
      <c r="BG543" s="640" t="str">
        <f t="shared" si="1260"/>
        <v xml:space="preserve"> </v>
      </c>
      <c r="BH543" s="640" t="str">
        <f t="shared" si="1261"/>
        <v xml:space="preserve"> </v>
      </c>
      <c r="BI543" s="677" t="str">
        <f t="shared" si="1262"/>
        <v xml:space="preserve"> </v>
      </c>
      <c r="BJ543" s="640" t="str">
        <f t="shared" si="1263"/>
        <v xml:space="preserve"> </v>
      </c>
      <c r="BK543" s="305" t="str">
        <f t="shared" si="1264"/>
        <v xml:space="preserve"> </v>
      </c>
      <c r="BL543" s="523" t="str">
        <f t="shared" si="1246"/>
        <v>F</v>
      </c>
      <c r="BM543" s="640" t="str">
        <f t="shared" si="1265"/>
        <v xml:space="preserve"> </v>
      </c>
      <c r="BN543" s="640" t="str">
        <f t="shared" si="1266"/>
        <v xml:space="preserve"> </v>
      </c>
      <c r="BO543" s="640" t="str">
        <f t="shared" si="1267"/>
        <v xml:space="preserve"> </v>
      </c>
      <c r="BP543" s="640" t="str">
        <f t="shared" si="1268"/>
        <v xml:space="preserve"> </v>
      </c>
      <c r="BQ543" s="640" t="str">
        <f t="shared" si="1269"/>
        <v xml:space="preserve"> </v>
      </c>
      <c r="BR543" s="634">
        <f t="shared" si="1270"/>
        <v>0</v>
      </c>
      <c r="BS543" s="728"/>
      <c r="BT543" s="640" t="str">
        <f t="shared" si="1256"/>
        <v xml:space="preserve"> </v>
      </c>
    </row>
    <row r="544" spans="1:72" s="47" customFormat="1" ht="15" customHeight="1" x14ac:dyDescent="0.3">
      <c r="A544" s="43" t="s">
        <v>448</v>
      </c>
      <c r="B544" s="123" t="s">
        <v>1016</v>
      </c>
      <c r="C544" s="134" t="str">
        <f>IF(VLOOKUP(B544,'Pivot Table'!$B$5:$G$2000,3,FALSE)=1,"Yes","No")</f>
        <v>Yes</v>
      </c>
      <c r="D544" s="170" t="str">
        <f t="shared" si="1255"/>
        <v>Yes</v>
      </c>
      <c r="E544" s="170"/>
      <c r="F544" s="214"/>
      <c r="G544" s="118" t="s">
        <v>1127</v>
      </c>
      <c r="H544" s="44" t="s">
        <v>1127</v>
      </c>
      <c r="I544" s="214"/>
      <c r="J544" s="170" t="s">
        <v>713</v>
      </c>
      <c r="K544" s="45" t="str">
        <f t="shared" ref="K544:K611" si="1292">A544&amp;E544</f>
        <v>70</v>
      </c>
      <c r="L544" s="45" t="str">
        <f t="shared" ref="L544:L611" si="1293">A544&amp;J544</f>
        <v>70X</v>
      </c>
      <c r="M544" s="214">
        <v>41730</v>
      </c>
      <c r="N544" s="252"/>
      <c r="O544" s="135" t="str">
        <f>IF(VLOOKUP(B544,'Pivot Table'!$B$5:$G$2000,2,FALSE)=1,"Yes","No")</f>
        <v>Yes</v>
      </c>
      <c r="P544" s="177" t="str">
        <f t="shared" ref="P544:P611" si="1294">IF(Q544="X","In Progress",IF(U544="x","Yes"," "))</f>
        <v>Yes</v>
      </c>
      <c r="Q544" s="177"/>
      <c r="R544" s="107"/>
      <c r="S544" s="46" t="s">
        <v>1127</v>
      </c>
      <c r="T544" s="107"/>
      <c r="U544" s="177" t="s">
        <v>713</v>
      </c>
      <c r="V544" s="135" t="str">
        <f t="shared" ref="V544:V611" si="1295">A544&amp;Q544</f>
        <v>70</v>
      </c>
      <c r="W544" s="150" t="str">
        <f t="shared" ref="W544:W611" si="1296">A544&amp;U544</f>
        <v>70X</v>
      </c>
      <c r="X544" s="107">
        <v>41730</v>
      </c>
      <c r="Y544" s="219"/>
      <c r="Z544" s="136" t="str">
        <f>IF(VLOOKUP(B544,'Pivot Table'!$B$5:$G$2000,5,FALSE)=1,"Yes","No")</f>
        <v>Yes</v>
      </c>
      <c r="AA544" s="136" t="str">
        <f>IF(VLOOKUP(B544,'Pivot Table'!$B$5:$G$2000,4,FALSE)=1,"Yes","No")</f>
        <v>No</v>
      </c>
      <c r="AB544" s="181" t="str">
        <f>IF(AC544="X","In Progress",IF(AG544="x","Yes"," "))</f>
        <v>Yes</v>
      </c>
      <c r="AC544" s="181"/>
      <c r="AD544" s="181"/>
      <c r="AE544" s="241" t="s">
        <v>1127</v>
      </c>
      <c r="AF544" s="127"/>
      <c r="AG544" s="181" t="s">
        <v>713</v>
      </c>
      <c r="AH544" s="133" t="str">
        <f t="shared" ref="AH544:AH611" si="1297">A544&amp;AC544</f>
        <v>70</v>
      </c>
      <c r="AI544" s="151" t="str">
        <f t="shared" ref="AI544:AI611" si="1298">A544&amp;AG544</f>
        <v>70X</v>
      </c>
      <c r="AJ544" s="281">
        <v>41730</v>
      </c>
      <c r="AK544" s="650"/>
      <c r="AL544" s="634">
        <f t="shared" ref="AL544:AL611" si="1299">IF(C544="yes",1,0)</f>
        <v>1</v>
      </c>
      <c r="AM544" s="634">
        <f t="shared" ref="AM544:AM611" si="1300">IF(O544="yes",1,0)</f>
        <v>1</v>
      </c>
      <c r="AN544" s="635">
        <f t="shared" ref="AN544:AN611" si="1301">IF(Z544="yes",1,IF(AA544="yes",1,0))</f>
        <v>1</v>
      </c>
      <c r="AO544" s="636">
        <f>SUM(AL544:AN544)</f>
        <v>3</v>
      </c>
      <c r="AP544" s="634">
        <f t="shared" ref="AP544:AP611" si="1302">IF(J544="x",1,0)</f>
        <v>1</v>
      </c>
      <c r="AQ544" s="634">
        <f t="shared" ref="AQ544:AQ611" si="1303">IF(U544="x",1,0)</f>
        <v>1</v>
      </c>
      <c r="AR544" s="634">
        <f t="shared" ref="AR544:AR611" si="1304">IF(AG544="x",1,0)</f>
        <v>1</v>
      </c>
      <c r="AS544" s="637">
        <f>SUM(AP544:AR544)</f>
        <v>3</v>
      </c>
      <c r="AT544" s="638" t="str">
        <f>IF(AO544=AS544,"F"," ")</f>
        <v>F</v>
      </c>
      <c r="AU544" s="634">
        <f t="shared" ref="AU544:AU611" si="1305">IF(E544="x",1,0)</f>
        <v>0</v>
      </c>
      <c r="AV544" s="634">
        <f t="shared" si="1253"/>
        <v>0</v>
      </c>
      <c r="AW544" s="634" t="s">
        <v>1127</v>
      </c>
      <c r="AX544" s="639" t="str">
        <f t="shared" si="1247"/>
        <v>70Yes</v>
      </c>
      <c r="AY544" s="639" t="str">
        <f t="shared" si="1248"/>
        <v>70Yes</v>
      </c>
      <c r="AZ544" s="639" t="str">
        <f t="shared" si="1249"/>
        <v>70Yes</v>
      </c>
      <c r="BA544" s="634" t="str">
        <f t="shared" si="1250"/>
        <v>70X</v>
      </c>
      <c r="BB544" s="634" t="str">
        <f t="shared" si="1251"/>
        <v>70X</v>
      </c>
      <c r="BC544" s="634" t="str">
        <f t="shared" si="1252"/>
        <v>70X</v>
      </c>
      <c r="BD544" s="640" t="str">
        <f t="shared" si="1257"/>
        <v xml:space="preserve"> </v>
      </c>
      <c r="BE544" s="640" t="str">
        <f t="shared" si="1258"/>
        <v xml:space="preserve"> </v>
      </c>
      <c r="BF544" s="640" t="str">
        <f t="shared" si="1259"/>
        <v xml:space="preserve"> </v>
      </c>
      <c r="BG544" s="640" t="str">
        <f t="shared" si="1260"/>
        <v xml:space="preserve"> </v>
      </c>
      <c r="BH544" s="640" t="str">
        <f t="shared" si="1261"/>
        <v xml:space="preserve"> </v>
      </c>
      <c r="BI544" s="677" t="str">
        <f t="shared" si="1262"/>
        <v xml:space="preserve"> </v>
      </c>
      <c r="BJ544" s="640" t="str">
        <f t="shared" si="1263"/>
        <v xml:space="preserve"> </v>
      </c>
      <c r="BK544" s="305" t="str">
        <f t="shared" si="1264"/>
        <v xml:space="preserve"> </v>
      </c>
      <c r="BL544" s="523" t="str">
        <f t="shared" si="1246"/>
        <v>F</v>
      </c>
      <c r="BM544" s="640" t="str">
        <f t="shared" si="1265"/>
        <v xml:space="preserve"> </v>
      </c>
      <c r="BN544" s="640" t="str">
        <f t="shared" si="1266"/>
        <v xml:space="preserve"> </v>
      </c>
      <c r="BO544" s="640" t="str">
        <f t="shared" si="1267"/>
        <v xml:space="preserve"> </v>
      </c>
      <c r="BP544" s="640" t="str">
        <f t="shared" si="1268"/>
        <v xml:space="preserve"> </v>
      </c>
      <c r="BQ544" s="640" t="str">
        <f t="shared" si="1269"/>
        <v xml:space="preserve"> </v>
      </c>
      <c r="BR544" s="634">
        <f t="shared" si="1270"/>
        <v>0</v>
      </c>
      <c r="BS544" s="728"/>
      <c r="BT544" s="640" t="str">
        <f t="shared" si="1256"/>
        <v xml:space="preserve"> </v>
      </c>
    </row>
    <row r="545" spans="1:72" s="47" customFormat="1" ht="15" customHeight="1" x14ac:dyDescent="0.3">
      <c r="A545" s="43" t="s">
        <v>448</v>
      </c>
      <c r="B545" s="123" t="s">
        <v>523</v>
      </c>
      <c r="C545" s="134" t="str">
        <f>IF(VLOOKUP(B545,'Pivot Table'!$B$5:$G$2000,3,FALSE)=1,"Yes","No")</f>
        <v>Yes</v>
      </c>
      <c r="D545" s="170" t="str">
        <f t="shared" si="1255"/>
        <v>Yes</v>
      </c>
      <c r="E545" s="170"/>
      <c r="F545" s="214">
        <v>41518</v>
      </c>
      <c r="G545" s="118" t="s">
        <v>1127</v>
      </c>
      <c r="H545" s="118" t="s">
        <v>1127</v>
      </c>
      <c r="I545" s="214"/>
      <c r="J545" s="170" t="s">
        <v>713</v>
      </c>
      <c r="K545" s="45" t="str">
        <f t="shared" si="1292"/>
        <v>70</v>
      </c>
      <c r="L545" s="45" t="str">
        <f t="shared" si="1293"/>
        <v>70X</v>
      </c>
      <c r="M545" s="214">
        <v>41974</v>
      </c>
      <c r="N545" s="252"/>
      <c r="O545" s="135" t="str">
        <f>IF(VLOOKUP(B545,'Pivot Table'!$B$5:$G$2000,2,FALSE)=1,"Yes","No")</f>
        <v>Yes</v>
      </c>
      <c r="P545" s="177" t="str">
        <f t="shared" si="1294"/>
        <v>Yes</v>
      </c>
      <c r="Q545" s="177"/>
      <c r="R545" s="107">
        <v>41365</v>
      </c>
      <c r="S545" s="46" t="s">
        <v>1127</v>
      </c>
      <c r="T545" s="107"/>
      <c r="U545" s="177" t="s">
        <v>713</v>
      </c>
      <c r="V545" s="135" t="str">
        <f t="shared" si="1295"/>
        <v>70</v>
      </c>
      <c r="W545" s="150" t="str">
        <f t="shared" si="1296"/>
        <v>70X</v>
      </c>
      <c r="X545" s="107">
        <v>41730</v>
      </c>
      <c r="Y545" s="219"/>
      <c r="Z545" s="136" t="str">
        <f>IF(VLOOKUP(B545,'Pivot Table'!$B$5:$G$2000,5,FALSE)=1,"Yes","No")</f>
        <v>Yes</v>
      </c>
      <c r="AA545" s="136" t="str">
        <f>IF(VLOOKUP(B545,'Pivot Table'!$B$5:$G$2000,4,FALSE)=1,"Yes","No")</f>
        <v>No</v>
      </c>
      <c r="AB545" s="181" t="str">
        <f t="shared" si="1254"/>
        <v>Yes</v>
      </c>
      <c r="AC545" s="181"/>
      <c r="AD545" s="181"/>
      <c r="AE545" s="241" t="s">
        <v>1127</v>
      </c>
      <c r="AF545" s="127"/>
      <c r="AG545" s="181" t="s">
        <v>713</v>
      </c>
      <c r="AH545" s="133" t="str">
        <f t="shared" si="1297"/>
        <v>70</v>
      </c>
      <c r="AI545" s="151" t="str">
        <f t="shared" si="1298"/>
        <v>70X</v>
      </c>
      <c r="AJ545" s="281">
        <v>41730</v>
      </c>
      <c r="AK545" s="650"/>
      <c r="AL545" s="634">
        <f t="shared" si="1299"/>
        <v>1</v>
      </c>
      <c r="AM545" s="634">
        <f t="shared" si="1300"/>
        <v>1</v>
      </c>
      <c r="AN545" s="635">
        <f t="shared" si="1301"/>
        <v>1</v>
      </c>
      <c r="AO545" s="636">
        <f t="shared" si="1271"/>
        <v>3</v>
      </c>
      <c r="AP545" s="634">
        <f t="shared" si="1302"/>
        <v>1</v>
      </c>
      <c r="AQ545" s="634">
        <f t="shared" si="1303"/>
        <v>1</v>
      </c>
      <c r="AR545" s="634">
        <f t="shared" si="1304"/>
        <v>1</v>
      </c>
      <c r="AS545" s="637">
        <f t="shared" si="1272"/>
        <v>3</v>
      </c>
      <c r="AT545" s="638" t="str">
        <f t="shared" si="1273"/>
        <v>F</v>
      </c>
      <c r="AU545" s="634">
        <f t="shared" si="1305"/>
        <v>0</v>
      </c>
      <c r="AV545" s="634">
        <f t="shared" si="1253"/>
        <v>0</v>
      </c>
      <c r="AW545" s="634" t="s">
        <v>1127</v>
      </c>
      <c r="AX545" s="639" t="str">
        <f t="shared" si="1247"/>
        <v>70Yes</v>
      </c>
      <c r="AY545" s="639" t="str">
        <f t="shared" si="1248"/>
        <v>70Yes</v>
      </c>
      <c r="AZ545" s="639" t="str">
        <f t="shared" si="1249"/>
        <v>70Yes</v>
      </c>
      <c r="BA545" s="634" t="str">
        <f t="shared" si="1250"/>
        <v>70X</v>
      </c>
      <c r="BB545" s="634" t="str">
        <f t="shared" si="1251"/>
        <v>70X</v>
      </c>
      <c r="BC545" s="634" t="str">
        <f t="shared" si="1252"/>
        <v>70X</v>
      </c>
      <c r="BD545" s="640" t="str">
        <f t="shared" si="1257"/>
        <v xml:space="preserve"> </v>
      </c>
      <c r="BE545" s="640" t="str">
        <f t="shared" si="1258"/>
        <v xml:space="preserve"> </v>
      </c>
      <c r="BF545" s="640" t="str">
        <f t="shared" si="1259"/>
        <v xml:space="preserve"> </v>
      </c>
      <c r="BG545" s="640" t="str">
        <f t="shared" si="1260"/>
        <v xml:space="preserve"> </v>
      </c>
      <c r="BH545" s="640" t="str">
        <f t="shared" si="1261"/>
        <v xml:space="preserve"> </v>
      </c>
      <c r="BI545" s="677" t="str">
        <f t="shared" si="1262"/>
        <v xml:space="preserve"> </v>
      </c>
      <c r="BJ545" s="640" t="str">
        <f t="shared" si="1263"/>
        <v xml:space="preserve"> </v>
      </c>
      <c r="BK545" s="305" t="str">
        <f t="shared" si="1264"/>
        <v xml:space="preserve"> </v>
      </c>
      <c r="BL545" s="523" t="str">
        <f t="shared" ref="BL545:BL612" si="1306">IF($AO545=$AS545,"F", IF($AS545=0," ","P"))</f>
        <v>F</v>
      </c>
      <c r="BM545" s="640" t="str">
        <f t="shared" si="1265"/>
        <v xml:space="preserve"> </v>
      </c>
      <c r="BN545" s="640" t="str">
        <f t="shared" si="1266"/>
        <v xml:space="preserve"> </v>
      </c>
      <c r="BO545" s="640" t="str">
        <f t="shared" si="1267"/>
        <v xml:space="preserve"> </v>
      </c>
      <c r="BP545" s="640" t="str">
        <f t="shared" si="1268"/>
        <v xml:space="preserve"> </v>
      </c>
      <c r="BQ545" s="640" t="str">
        <f t="shared" si="1269"/>
        <v xml:space="preserve"> </v>
      </c>
      <c r="BR545" s="634">
        <f t="shared" si="1270"/>
        <v>0</v>
      </c>
      <c r="BS545" s="728"/>
      <c r="BT545" s="640" t="str">
        <f t="shared" si="1256"/>
        <v xml:space="preserve"> </v>
      </c>
    </row>
    <row r="546" spans="1:72" s="47" customFormat="1" ht="15" customHeight="1" x14ac:dyDescent="0.3">
      <c r="A546" s="43" t="s">
        <v>448</v>
      </c>
      <c r="B546" s="123" t="s">
        <v>747</v>
      </c>
      <c r="C546" s="134" t="str">
        <f>IF(VLOOKUP(B546,'Pivot Table'!$B$5:$G$2000,3,FALSE)=1,"Yes","No")</f>
        <v>Yes</v>
      </c>
      <c r="D546" s="170" t="str">
        <f t="shared" si="1255"/>
        <v>Yes</v>
      </c>
      <c r="E546" s="170"/>
      <c r="F546" s="170"/>
      <c r="G546" s="119" t="s">
        <v>1127</v>
      </c>
      <c r="H546" s="119" t="s">
        <v>1127</v>
      </c>
      <c r="I546" s="170"/>
      <c r="J546" s="170" t="s">
        <v>713</v>
      </c>
      <c r="K546" s="45" t="str">
        <f t="shared" si="1292"/>
        <v>70</v>
      </c>
      <c r="L546" s="45" t="str">
        <f t="shared" si="1293"/>
        <v>70X</v>
      </c>
      <c r="M546" s="106">
        <v>41671</v>
      </c>
      <c r="N546" s="252"/>
      <c r="O546" s="189" t="str">
        <f>IF(VLOOKUP(B546,'Pivot Table'!$B$5:$G$2000,2,FALSE)=1,"Yes","No")</f>
        <v>No</v>
      </c>
      <c r="P546" s="190" t="str">
        <f t="shared" si="1294"/>
        <v xml:space="preserve"> </v>
      </c>
      <c r="Q546" s="190"/>
      <c r="R546" s="190"/>
      <c r="S546" s="191"/>
      <c r="T546" s="190"/>
      <c r="U546" s="190"/>
      <c r="V546" s="135" t="str">
        <f t="shared" si="1295"/>
        <v>70</v>
      </c>
      <c r="W546" s="150" t="str">
        <f t="shared" si="1296"/>
        <v>70</v>
      </c>
      <c r="X546" s="191"/>
      <c r="Y546" s="404"/>
      <c r="Z546" s="192" t="str">
        <f>IF(VLOOKUP(B546,'Pivot Table'!$B$5:$G$2000,5,FALSE)=1,"Yes","No")</f>
        <v>No</v>
      </c>
      <c r="AA546" s="192" t="str">
        <f>IF(VLOOKUP(B546,'Pivot Table'!$B$5:$G$2000,4,FALSE)=1,"Yes","No")</f>
        <v>No</v>
      </c>
      <c r="AB546" s="190" t="str">
        <f t="shared" si="1254"/>
        <v xml:space="preserve"> </v>
      </c>
      <c r="AC546" s="197"/>
      <c r="AD546" s="197"/>
      <c r="AE546" s="191"/>
      <c r="AF546" s="197"/>
      <c r="AG546" s="197"/>
      <c r="AH546" s="133" t="str">
        <f t="shared" si="1297"/>
        <v>70</v>
      </c>
      <c r="AI546" s="151" t="str">
        <f t="shared" si="1298"/>
        <v>70</v>
      </c>
      <c r="AJ546" s="456"/>
      <c r="AK546" s="651"/>
      <c r="AL546" s="634">
        <f t="shared" si="1299"/>
        <v>1</v>
      </c>
      <c r="AM546" s="634">
        <f t="shared" si="1300"/>
        <v>0</v>
      </c>
      <c r="AN546" s="635">
        <f t="shared" si="1301"/>
        <v>0</v>
      </c>
      <c r="AO546" s="636">
        <f t="shared" si="1271"/>
        <v>1</v>
      </c>
      <c r="AP546" s="634">
        <f t="shared" si="1302"/>
        <v>1</v>
      </c>
      <c r="AQ546" s="634">
        <f t="shared" si="1303"/>
        <v>0</v>
      </c>
      <c r="AR546" s="634">
        <f t="shared" si="1304"/>
        <v>0</v>
      </c>
      <c r="AS546" s="637">
        <f t="shared" si="1272"/>
        <v>1</v>
      </c>
      <c r="AT546" s="638" t="str">
        <f t="shared" si="1273"/>
        <v>F</v>
      </c>
      <c r="AU546" s="634">
        <f t="shared" si="1305"/>
        <v>0</v>
      </c>
      <c r="AV546" s="634">
        <f t="shared" si="1253"/>
        <v>0</v>
      </c>
      <c r="AW546" s="634" t="s">
        <v>1127</v>
      </c>
      <c r="AX546" s="639" t="str">
        <f t="shared" ref="AX546:AX613" si="1307">A546&amp;C546</f>
        <v>70Yes</v>
      </c>
      <c r="AY546" s="639" t="str">
        <f t="shared" ref="AY546:AY613" si="1308">A546&amp;O546</f>
        <v>70No</v>
      </c>
      <c r="AZ546" s="639" t="str">
        <f t="shared" ref="AZ546:AZ613" si="1309">A546&amp;Z546</f>
        <v>70No</v>
      </c>
      <c r="BA546" s="634" t="str">
        <f t="shared" ref="BA546:BA613" si="1310">A546&amp;J546</f>
        <v>70X</v>
      </c>
      <c r="BB546" s="634" t="str">
        <f t="shared" ref="BB546:BB613" si="1311">A546&amp;U546</f>
        <v>70</v>
      </c>
      <c r="BC546" s="634" t="str">
        <f t="shared" ref="BC546:BC613" si="1312">A546&amp;AG546</f>
        <v>70</v>
      </c>
      <c r="BD546" s="640" t="str">
        <f t="shared" si="1257"/>
        <v xml:space="preserve"> </v>
      </c>
      <c r="BE546" s="640" t="str">
        <f t="shared" si="1258"/>
        <v xml:space="preserve"> </v>
      </c>
      <c r="BF546" s="640" t="str">
        <f t="shared" si="1259"/>
        <v xml:space="preserve"> </v>
      </c>
      <c r="BG546" s="640" t="str">
        <f t="shared" si="1260"/>
        <v xml:space="preserve"> </v>
      </c>
      <c r="BH546" s="640" t="str">
        <f t="shared" si="1261"/>
        <v xml:space="preserve"> </v>
      </c>
      <c r="BI546" s="677" t="str">
        <f t="shared" si="1262"/>
        <v xml:space="preserve"> </v>
      </c>
      <c r="BJ546" s="640" t="str">
        <f t="shared" si="1263"/>
        <v xml:space="preserve"> </v>
      </c>
      <c r="BK546" s="305" t="str">
        <f t="shared" si="1264"/>
        <v xml:space="preserve"> </v>
      </c>
      <c r="BL546" s="523" t="str">
        <f t="shared" si="1306"/>
        <v>F</v>
      </c>
      <c r="BM546" s="640" t="str">
        <f t="shared" si="1265"/>
        <v xml:space="preserve"> </v>
      </c>
      <c r="BN546" s="640" t="str">
        <f t="shared" si="1266"/>
        <v xml:space="preserve"> </v>
      </c>
      <c r="BO546" s="640" t="str">
        <f t="shared" si="1267"/>
        <v xml:space="preserve"> </v>
      </c>
      <c r="BP546" s="640" t="str">
        <f t="shared" si="1268"/>
        <v xml:space="preserve"> </v>
      </c>
      <c r="BQ546" s="640" t="str">
        <f t="shared" si="1269"/>
        <v xml:space="preserve"> </v>
      </c>
      <c r="BR546" s="634">
        <f t="shared" si="1270"/>
        <v>0</v>
      </c>
      <c r="BS546" s="728"/>
      <c r="BT546" s="640" t="str">
        <f t="shared" si="1256"/>
        <v xml:space="preserve"> </v>
      </c>
    </row>
    <row r="547" spans="1:72" s="47" customFormat="1" ht="15" customHeight="1" x14ac:dyDescent="0.3">
      <c r="A547" s="43" t="s">
        <v>448</v>
      </c>
      <c r="B547" s="123" t="s">
        <v>524</v>
      </c>
      <c r="C547" s="134" t="str">
        <f>IF(VLOOKUP(B547,'Pivot Table'!$B$5:$G$2000,3,FALSE)=1,"Yes","No")</f>
        <v>Yes</v>
      </c>
      <c r="D547" s="170" t="str">
        <f t="shared" si="1255"/>
        <v>Yes</v>
      </c>
      <c r="E547" s="170"/>
      <c r="F547" s="214">
        <v>41852</v>
      </c>
      <c r="G547" s="118" t="s">
        <v>1127</v>
      </c>
      <c r="H547" s="118" t="s">
        <v>1127</v>
      </c>
      <c r="I547" s="214"/>
      <c r="J547" s="170" t="s">
        <v>713</v>
      </c>
      <c r="K547" s="45" t="str">
        <f t="shared" si="1292"/>
        <v>70</v>
      </c>
      <c r="L547" s="45" t="str">
        <f t="shared" si="1293"/>
        <v>70X</v>
      </c>
      <c r="M547" s="113">
        <v>42278</v>
      </c>
      <c r="N547" s="252"/>
      <c r="O547" s="135" t="str">
        <f>IF(VLOOKUP(B547,'Pivot Table'!$B$5:$G$2000,2,FALSE)=1,"Yes","No")</f>
        <v>Yes</v>
      </c>
      <c r="P547" s="177" t="str">
        <f t="shared" si="1294"/>
        <v>Yes</v>
      </c>
      <c r="Q547" s="177"/>
      <c r="R547" s="107">
        <v>41852</v>
      </c>
      <c r="S547" s="46" t="s">
        <v>1127</v>
      </c>
      <c r="T547" s="107"/>
      <c r="U547" s="177" t="s">
        <v>713</v>
      </c>
      <c r="V547" s="135" t="str">
        <f t="shared" si="1295"/>
        <v>70</v>
      </c>
      <c r="W547" s="150" t="str">
        <f t="shared" si="1296"/>
        <v>70X</v>
      </c>
      <c r="X547" s="107">
        <v>42278</v>
      </c>
      <c r="Y547" s="219"/>
      <c r="Z547" s="136" t="str">
        <f>IF(VLOOKUP(B547,'Pivot Table'!$B$5:$G$2000,5,FALSE)=1,"Yes","No")</f>
        <v>Yes</v>
      </c>
      <c r="AA547" s="136" t="str">
        <f>IF(VLOOKUP(B547,'Pivot Table'!$B$5:$G$2000,4,FALSE)=1,"Yes","No")</f>
        <v>No</v>
      </c>
      <c r="AB547" s="181" t="str">
        <f t="shared" si="1254"/>
        <v>Yes</v>
      </c>
      <c r="AC547" s="181"/>
      <c r="AD547" s="181"/>
      <c r="AE547" s="241" t="s">
        <v>1127</v>
      </c>
      <c r="AF547" s="362"/>
      <c r="AG547" s="181" t="s">
        <v>713</v>
      </c>
      <c r="AH547" s="133" t="str">
        <f t="shared" si="1297"/>
        <v>70</v>
      </c>
      <c r="AI547" s="151" t="str">
        <f t="shared" si="1298"/>
        <v>70X</v>
      </c>
      <c r="AJ547" s="273">
        <v>42278</v>
      </c>
      <c r="AK547" s="650" t="s">
        <v>1483</v>
      </c>
      <c r="AL547" s="634">
        <f t="shared" si="1299"/>
        <v>1</v>
      </c>
      <c r="AM547" s="634">
        <f t="shared" si="1300"/>
        <v>1</v>
      </c>
      <c r="AN547" s="635">
        <f t="shared" si="1301"/>
        <v>1</v>
      </c>
      <c r="AO547" s="636">
        <f t="shared" si="1271"/>
        <v>3</v>
      </c>
      <c r="AP547" s="634">
        <f t="shared" si="1302"/>
        <v>1</v>
      </c>
      <c r="AQ547" s="634">
        <f t="shared" si="1303"/>
        <v>1</v>
      </c>
      <c r="AR547" s="634">
        <f t="shared" si="1304"/>
        <v>1</v>
      </c>
      <c r="AS547" s="637">
        <f t="shared" si="1272"/>
        <v>3</v>
      </c>
      <c r="AT547" s="638" t="str">
        <f t="shared" si="1273"/>
        <v>F</v>
      </c>
      <c r="AU547" s="634">
        <f t="shared" si="1305"/>
        <v>0</v>
      </c>
      <c r="AV547" s="634">
        <f t="shared" si="1253"/>
        <v>0</v>
      </c>
      <c r="AW547" s="634" t="s">
        <v>1127</v>
      </c>
      <c r="AX547" s="639" t="str">
        <f t="shared" si="1307"/>
        <v>70Yes</v>
      </c>
      <c r="AY547" s="639" t="str">
        <f t="shared" si="1308"/>
        <v>70Yes</v>
      </c>
      <c r="AZ547" s="639" t="str">
        <f t="shared" si="1309"/>
        <v>70Yes</v>
      </c>
      <c r="BA547" s="634" t="str">
        <f t="shared" si="1310"/>
        <v>70X</v>
      </c>
      <c r="BB547" s="634" t="str">
        <f t="shared" si="1311"/>
        <v>70X</v>
      </c>
      <c r="BC547" s="634" t="str">
        <f t="shared" si="1312"/>
        <v>70X</v>
      </c>
      <c r="BD547" s="640" t="str">
        <f t="shared" si="1257"/>
        <v xml:space="preserve"> </v>
      </c>
      <c r="BE547" s="640" t="str">
        <f t="shared" si="1258"/>
        <v xml:space="preserve"> </v>
      </c>
      <c r="BF547" s="640" t="str">
        <f t="shared" si="1259"/>
        <v xml:space="preserve"> </v>
      </c>
      <c r="BG547" s="640" t="str">
        <f t="shared" si="1260"/>
        <v xml:space="preserve"> </v>
      </c>
      <c r="BH547" s="640" t="str">
        <f t="shared" si="1261"/>
        <v xml:space="preserve"> </v>
      </c>
      <c r="BI547" s="677" t="str">
        <f t="shared" si="1262"/>
        <v xml:space="preserve"> </v>
      </c>
      <c r="BJ547" s="640" t="str">
        <f t="shared" si="1263"/>
        <v xml:space="preserve"> </v>
      </c>
      <c r="BK547" s="305" t="str">
        <f t="shared" si="1264"/>
        <v xml:space="preserve"> </v>
      </c>
      <c r="BL547" s="523" t="str">
        <f t="shared" si="1306"/>
        <v>F</v>
      </c>
      <c r="BM547" s="640" t="str">
        <f t="shared" si="1265"/>
        <v xml:space="preserve"> </v>
      </c>
      <c r="BN547" s="640" t="str">
        <f t="shared" si="1266"/>
        <v xml:space="preserve"> </v>
      </c>
      <c r="BO547" s="640" t="str">
        <f t="shared" si="1267"/>
        <v xml:space="preserve"> </v>
      </c>
      <c r="BP547" s="640" t="str">
        <f t="shared" si="1268"/>
        <v xml:space="preserve"> </v>
      </c>
      <c r="BQ547" s="640" t="str">
        <f t="shared" si="1269"/>
        <v xml:space="preserve"> </v>
      </c>
      <c r="BR547" s="634">
        <f t="shared" si="1270"/>
        <v>0</v>
      </c>
      <c r="BS547" s="728"/>
      <c r="BT547" s="640" t="str">
        <f t="shared" si="1256"/>
        <v xml:space="preserve"> </v>
      </c>
    </row>
    <row r="548" spans="1:72" s="47" customFormat="1" ht="15" customHeight="1" x14ac:dyDescent="0.3">
      <c r="A548" s="43" t="s">
        <v>448</v>
      </c>
      <c r="B548" s="43" t="s">
        <v>525</v>
      </c>
      <c r="C548" s="134" t="str">
        <f>IF(VLOOKUP(B548,'Pivot Table'!$B$5:$G$2000,3,FALSE)=1,"Yes","No")</f>
        <v>Yes</v>
      </c>
      <c r="D548" s="170" t="str">
        <f t="shared" si="1255"/>
        <v>Yes</v>
      </c>
      <c r="E548" s="170"/>
      <c r="F548" s="214">
        <v>41548</v>
      </c>
      <c r="G548" s="119" t="s">
        <v>1127</v>
      </c>
      <c r="H548" s="119" t="s">
        <v>1127</v>
      </c>
      <c r="I548" s="170"/>
      <c r="J548" s="170" t="s">
        <v>713</v>
      </c>
      <c r="K548" s="45" t="str">
        <f t="shared" si="1292"/>
        <v>70</v>
      </c>
      <c r="L548" s="45" t="str">
        <f t="shared" si="1293"/>
        <v>70X</v>
      </c>
      <c r="M548" s="106">
        <v>41579</v>
      </c>
      <c r="N548" s="252"/>
      <c r="O548" s="135" t="str">
        <f>IF(VLOOKUP(B548,'Pivot Table'!$B$5:$G$2000,2,FALSE)=1,"Yes","No")</f>
        <v>Yes</v>
      </c>
      <c r="P548" s="177" t="str">
        <f t="shared" si="1294"/>
        <v>Yes</v>
      </c>
      <c r="Q548" s="177"/>
      <c r="R548" s="177"/>
      <c r="S548" s="107" t="s">
        <v>1127</v>
      </c>
      <c r="T548" s="177"/>
      <c r="U548" s="177" t="s">
        <v>713</v>
      </c>
      <c r="V548" s="135" t="str">
        <f t="shared" si="1295"/>
        <v>70</v>
      </c>
      <c r="W548" s="150" t="str">
        <f t="shared" si="1296"/>
        <v>70X</v>
      </c>
      <c r="X548" s="107">
        <v>41579</v>
      </c>
      <c r="Y548" s="219"/>
      <c r="Z548" s="136" t="str">
        <f>IF(VLOOKUP(B548,'Pivot Table'!$B$5:$G$2000,5,FALSE)=1,"Yes","No")</f>
        <v>Yes</v>
      </c>
      <c r="AA548" s="136" t="str">
        <f>IF(VLOOKUP(B548,'Pivot Table'!$B$5:$G$2000,4,FALSE)=1,"Yes","No")</f>
        <v>No</v>
      </c>
      <c r="AB548" s="181" t="str">
        <f t="shared" si="1254"/>
        <v>Yes</v>
      </c>
      <c r="AC548" s="181"/>
      <c r="AD548" s="181"/>
      <c r="AE548" s="127" t="s">
        <v>1127</v>
      </c>
      <c r="AF548" s="127"/>
      <c r="AG548" s="181" t="s">
        <v>713</v>
      </c>
      <c r="AH548" s="133" t="str">
        <f t="shared" si="1297"/>
        <v>70</v>
      </c>
      <c r="AI548" s="151" t="str">
        <f t="shared" si="1298"/>
        <v>70X</v>
      </c>
      <c r="AJ548" s="281">
        <v>41699</v>
      </c>
      <c r="AK548" s="653"/>
      <c r="AL548" s="634">
        <f t="shared" si="1299"/>
        <v>1</v>
      </c>
      <c r="AM548" s="634">
        <f t="shared" si="1300"/>
        <v>1</v>
      </c>
      <c r="AN548" s="635">
        <f t="shared" si="1301"/>
        <v>1</v>
      </c>
      <c r="AO548" s="636">
        <f t="shared" si="1271"/>
        <v>3</v>
      </c>
      <c r="AP548" s="634">
        <f t="shared" si="1302"/>
        <v>1</v>
      </c>
      <c r="AQ548" s="634">
        <f t="shared" si="1303"/>
        <v>1</v>
      </c>
      <c r="AR548" s="634">
        <f t="shared" si="1304"/>
        <v>1</v>
      </c>
      <c r="AS548" s="637">
        <f t="shared" si="1272"/>
        <v>3</v>
      </c>
      <c r="AT548" s="638" t="str">
        <f t="shared" si="1273"/>
        <v>F</v>
      </c>
      <c r="AU548" s="634">
        <f t="shared" si="1305"/>
        <v>0</v>
      </c>
      <c r="AV548" s="634">
        <f t="shared" si="1253"/>
        <v>0</v>
      </c>
      <c r="AW548" s="634" t="s">
        <v>1127</v>
      </c>
      <c r="AX548" s="639" t="str">
        <f t="shared" si="1307"/>
        <v>70Yes</v>
      </c>
      <c r="AY548" s="639" t="str">
        <f t="shared" si="1308"/>
        <v>70Yes</v>
      </c>
      <c r="AZ548" s="639" t="str">
        <f t="shared" si="1309"/>
        <v>70Yes</v>
      </c>
      <c r="BA548" s="634" t="str">
        <f t="shared" si="1310"/>
        <v>70X</v>
      </c>
      <c r="BB548" s="634" t="str">
        <f t="shared" si="1311"/>
        <v>70X</v>
      </c>
      <c r="BC548" s="634" t="str">
        <f t="shared" si="1312"/>
        <v>70X</v>
      </c>
      <c r="BD548" s="640" t="str">
        <f t="shared" si="1257"/>
        <v xml:space="preserve"> </v>
      </c>
      <c r="BE548" s="640" t="str">
        <f t="shared" si="1258"/>
        <v xml:space="preserve"> </v>
      </c>
      <c r="BF548" s="640" t="str">
        <f t="shared" si="1259"/>
        <v xml:space="preserve"> </v>
      </c>
      <c r="BG548" s="640" t="str">
        <f t="shared" si="1260"/>
        <v xml:space="preserve"> </v>
      </c>
      <c r="BH548" s="640" t="str">
        <f t="shared" si="1261"/>
        <v xml:space="preserve"> </v>
      </c>
      <c r="BI548" s="677" t="str">
        <f t="shared" si="1262"/>
        <v xml:space="preserve"> </v>
      </c>
      <c r="BJ548" s="640" t="str">
        <f t="shared" si="1263"/>
        <v xml:space="preserve"> </v>
      </c>
      <c r="BK548" s="305" t="str">
        <f t="shared" si="1264"/>
        <v xml:space="preserve"> </v>
      </c>
      <c r="BL548" s="523" t="str">
        <f t="shared" si="1306"/>
        <v>F</v>
      </c>
      <c r="BM548" s="640" t="str">
        <f t="shared" si="1265"/>
        <v xml:space="preserve"> </v>
      </c>
      <c r="BN548" s="640" t="str">
        <f t="shared" si="1266"/>
        <v xml:space="preserve"> </v>
      </c>
      <c r="BO548" s="640" t="str">
        <f t="shared" si="1267"/>
        <v xml:space="preserve"> </v>
      </c>
      <c r="BP548" s="640" t="str">
        <f t="shared" si="1268"/>
        <v xml:space="preserve"> </v>
      </c>
      <c r="BQ548" s="640" t="str">
        <f t="shared" si="1269"/>
        <v xml:space="preserve"> </v>
      </c>
      <c r="BR548" s="634">
        <f t="shared" si="1270"/>
        <v>0</v>
      </c>
      <c r="BS548" s="728"/>
      <c r="BT548" s="640" t="str">
        <f t="shared" si="1256"/>
        <v xml:space="preserve"> </v>
      </c>
    </row>
    <row r="549" spans="1:72" s="47" customFormat="1" ht="15" customHeight="1" x14ac:dyDescent="0.3">
      <c r="A549" s="43" t="s">
        <v>448</v>
      </c>
      <c r="B549" s="123" t="s">
        <v>526</v>
      </c>
      <c r="C549" s="134" t="str">
        <f>IF(VLOOKUP(B549,'Pivot Table'!$B$5:$G$2000,3,FALSE)=1,"Yes","No")</f>
        <v>Yes</v>
      </c>
      <c r="D549" s="170" t="str">
        <f t="shared" si="1255"/>
        <v>Yes</v>
      </c>
      <c r="E549" s="170"/>
      <c r="F549" s="170"/>
      <c r="G549" s="119" t="s">
        <v>1127</v>
      </c>
      <c r="H549" s="119" t="s">
        <v>1127</v>
      </c>
      <c r="I549" s="170"/>
      <c r="J549" s="170" t="s">
        <v>713</v>
      </c>
      <c r="K549" s="45" t="str">
        <f t="shared" si="1292"/>
        <v>70</v>
      </c>
      <c r="L549" s="45" t="str">
        <f t="shared" si="1293"/>
        <v>70X</v>
      </c>
      <c r="M549" s="106">
        <v>41671</v>
      </c>
      <c r="N549" s="252"/>
      <c r="O549" s="189" t="str">
        <f>IF(VLOOKUP(B549,'Pivot Table'!$B$5:$G$2000,2,FALSE)=1,"Yes","No")</f>
        <v>No</v>
      </c>
      <c r="P549" s="190" t="str">
        <f t="shared" si="1294"/>
        <v xml:space="preserve"> </v>
      </c>
      <c r="Q549" s="179"/>
      <c r="R549" s="179"/>
      <c r="S549" s="70"/>
      <c r="T549" s="179"/>
      <c r="U549" s="179"/>
      <c r="V549" s="135" t="str">
        <f t="shared" si="1295"/>
        <v>70</v>
      </c>
      <c r="W549" s="150" t="str">
        <f t="shared" si="1296"/>
        <v>70</v>
      </c>
      <c r="X549" s="70"/>
      <c r="Y549" s="407"/>
      <c r="Z549" s="192" t="str">
        <f>IF(VLOOKUP(B549,'Pivot Table'!$B$5:$G$2000,5,FALSE)=1,"Yes","No")</f>
        <v>No</v>
      </c>
      <c r="AA549" s="192" t="str">
        <f>IF(VLOOKUP(B549,'Pivot Table'!$B$5:$G$2000,4,FALSE)=1,"Yes","No")</f>
        <v>No</v>
      </c>
      <c r="AB549" s="190" t="str">
        <f t="shared" si="1254"/>
        <v xml:space="preserve"> </v>
      </c>
      <c r="AC549" s="190"/>
      <c r="AD549" s="190"/>
      <c r="AE549" s="191"/>
      <c r="AF549" s="190"/>
      <c r="AG549" s="190"/>
      <c r="AH549" s="133" t="str">
        <f t="shared" si="1297"/>
        <v>70</v>
      </c>
      <c r="AI549" s="151" t="str">
        <f t="shared" si="1298"/>
        <v>70</v>
      </c>
      <c r="AJ549" s="456"/>
      <c r="AK549" s="651"/>
      <c r="AL549" s="634">
        <f t="shared" si="1299"/>
        <v>1</v>
      </c>
      <c r="AM549" s="634">
        <f t="shared" si="1300"/>
        <v>0</v>
      </c>
      <c r="AN549" s="635">
        <f t="shared" si="1301"/>
        <v>0</v>
      </c>
      <c r="AO549" s="636">
        <f t="shared" si="1271"/>
        <v>1</v>
      </c>
      <c r="AP549" s="634">
        <f t="shared" si="1302"/>
        <v>1</v>
      </c>
      <c r="AQ549" s="634">
        <f t="shared" si="1303"/>
        <v>0</v>
      </c>
      <c r="AR549" s="634">
        <f t="shared" si="1304"/>
        <v>0</v>
      </c>
      <c r="AS549" s="637">
        <f t="shared" si="1272"/>
        <v>1</v>
      </c>
      <c r="AT549" s="638" t="str">
        <f t="shared" si="1273"/>
        <v>F</v>
      </c>
      <c r="AU549" s="634">
        <f t="shared" si="1305"/>
        <v>0</v>
      </c>
      <c r="AV549" s="634">
        <f t="shared" ref="AV549:AV616" si="1313">IF(Q549="x",1,0)</f>
        <v>0</v>
      </c>
      <c r="AW549" s="634" t="s">
        <v>1127</v>
      </c>
      <c r="AX549" s="639" t="str">
        <f t="shared" si="1307"/>
        <v>70Yes</v>
      </c>
      <c r="AY549" s="639" t="str">
        <f t="shared" si="1308"/>
        <v>70No</v>
      </c>
      <c r="AZ549" s="639" t="str">
        <f t="shared" si="1309"/>
        <v>70No</v>
      </c>
      <c r="BA549" s="634" t="str">
        <f t="shared" si="1310"/>
        <v>70X</v>
      </c>
      <c r="BB549" s="634" t="str">
        <f t="shared" si="1311"/>
        <v>70</v>
      </c>
      <c r="BC549" s="634" t="str">
        <f t="shared" si="1312"/>
        <v>70</v>
      </c>
      <c r="BD549" s="640" t="str">
        <f t="shared" si="1257"/>
        <v xml:space="preserve"> </v>
      </c>
      <c r="BE549" s="640" t="str">
        <f t="shared" si="1258"/>
        <v xml:space="preserve"> </v>
      </c>
      <c r="BF549" s="640" t="str">
        <f t="shared" si="1259"/>
        <v xml:space="preserve"> </v>
      </c>
      <c r="BG549" s="640" t="str">
        <f t="shared" si="1260"/>
        <v xml:space="preserve"> </v>
      </c>
      <c r="BH549" s="640" t="str">
        <f t="shared" si="1261"/>
        <v xml:space="preserve"> </v>
      </c>
      <c r="BI549" s="677" t="str">
        <f t="shared" si="1262"/>
        <v xml:space="preserve"> </v>
      </c>
      <c r="BJ549" s="640" t="str">
        <f t="shared" si="1263"/>
        <v xml:space="preserve"> </v>
      </c>
      <c r="BK549" s="305" t="str">
        <f t="shared" si="1264"/>
        <v xml:space="preserve"> </v>
      </c>
      <c r="BL549" s="523" t="str">
        <f t="shared" si="1306"/>
        <v>F</v>
      </c>
      <c r="BM549" s="640" t="str">
        <f t="shared" si="1265"/>
        <v xml:space="preserve"> </v>
      </c>
      <c r="BN549" s="640" t="str">
        <f t="shared" si="1266"/>
        <v xml:space="preserve"> </v>
      </c>
      <c r="BO549" s="640" t="str">
        <f t="shared" si="1267"/>
        <v xml:space="preserve"> </v>
      </c>
      <c r="BP549" s="640" t="str">
        <f t="shared" si="1268"/>
        <v xml:space="preserve"> </v>
      </c>
      <c r="BQ549" s="640" t="str">
        <f t="shared" si="1269"/>
        <v xml:space="preserve"> </v>
      </c>
      <c r="BR549" s="634">
        <f t="shared" si="1270"/>
        <v>0</v>
      </c>
      <c r="BS549" s="728"/>
      <c r="BT549" s="640" t="str">
        <f t="shared" si="1256"/>
        <v xml:space="preserve"> </v>
      </c>
    </row>
    <row r="550" spans="1:72" s="47" customFormat="1" ht="15" customHeight="1" x14ac:dyDescent="0.3">
      <c r="A550" s="43" t="s">
        <v>448</v>
      </c>
      <c r="B550" s="123" t="s">
        <v>1622</v>
      </c>
      <c r="C550" s="134" t="str">
        <f>IF(VLOOKUP(B550,'Pivot Table'!$B$5:$G$2000,3,FALSE)=1,"Yes","No")</f>
        <v>Yes</v>
      </c>
      <c r="D550" s="170" t="str">
        <f t="shared" ref="D550" si="1314">IF(E550="X","In Progress",IF(J550="x","Yes"," "))</f>
        <v>Yes</v>
      </c>
      <c r="E550" s="170"/>
      <c r="F550" s="214">
        <v>41913</v>
      </c>
      <c r="G550" s="119"/>
      <c r="H550" s="119" t="s">
        <v>1127</v>
      </c>
      <c r="I550" s="214"/>
      <c r="J550" s="170" t="s">
        <v>713</v>
      </c>
      <c r="K550" s="45"/>
      <c r="L550" s="45"/>
      <c r="M550" s="214">
        <v>41974</v>
      </c>
      <c r="N550" s="252"/>
      <c r="O550" s="400" t="str">
        <f>IF(VLOOKUP(B550,'Pivot Table'!$B$5:$G$2000,2,FALSE)=1,"Yes","No")</f>
        <v>Yes</v>
      </c>
      <c r="P550" s="399" t="str">
        <f t="shared" ref="P550" si="1315">IF(Q550="X","In Progress",IF(U550="x","Yes"," "))</f>
        <v>Yes</v>
      </c>
      <c r="Q550" s="399"/>
      <c r="R550" s="427">
        <v>41913</v>
      </c>
      <c r="S550" s="266" t="s">
        <v>1127</v>
      </c>
      <c r="T550" s="427"/>
      <c r="U550" s="399" t="s">
        <v>713</v>
      </c>
      <c r="V550" s="400" t="str">
        <f t="shared" ref="V550" si="1316">A550&amp;Q550</f>
        <v>70</v>
      </c>
      <c r="W550" s="401" t="str">
        <f t="shared" ref="W550" si="1317">A550&amp;U550</f>
        <v>70X</v>
      </c>
      <c r="X550" s="427">
        <v>41974</v>
      </c>
      <c r="Y550" s="406"/>
      <c r="Z550" s="207" t="str">
        <f>IF(VLOOKUP(B550,'Pivot Table'!$B$5:$G$2000,5,FALSE)=1,"Yes","No")</f>
        <v>Yes</v>
      </c>
      <c r="AA550" s="207" t="str">
        <f>IF(VLOOKUP(B550,'Pivot Table'!$B$5:$G$2000,4,FALSE)=1,"Yes","No")</f>
        <v>No</v>
      </c>
      <c r="AB550" s="185" t="str">
        <f t="shared" ref="AB550" si="1318">IF(AC550="X","In Progress",IF(AG550="x","Yes"," "))</f>
        <v>Yes</v>
      </c>
      <c r="AC550" s="185"/>
      <c r="AD550" s="185"/>
      <c r="AE550" s="363" t="s">
        <v>1127</v>
      </c>
      <c r="AF550" s="273"/>
      <c r="AG550" s="185" t="s">
        <v>713</v>
      </c>
      <c r="AH550" s="208" t="str">
        <f t="shared" ref="AH550" si="1319">A550&amp;AC550</f>
        <v>70</v>
      </c>
      <c r="AI550" s="209" t="str">
        <f t="shared" ref="AI550" si="1320">A550&amp;AG550</f>
        <v>70X</v>
      </c>
      <c r="AJ550" s="273">
        <v>41974</v>
      </c>
      <c r="AK550" s="652"/>
      <c r="AL550" s="634">
        <f t="shared" ref="AL550" si="1321">IF(C550="yes",1,0)</f>
        <v>1</v>
      </c>
      <c r="AM550" s="634">
        <f t="shared" ref="AM550" si="1322">IF(O550="yes",1,0)</f>
        <v>1</v>
      </c>
      <c r="AN550" s="635">
        <f t="shared" ref="AN550" si="1323">IF(Z550="yes",1,IF(AA550="yes",1,0))</f>
        <v>1</v>
      </c>
      <c r="AO550" s="636">
        <f t="shared" ref="AO550" si="1324">SUM(AL550:AN550)</f>
        <v>3</v>
      </c>
      <c r="AP550" s="634">
        <f t="shared" ref="AP550" si="1325">IF(J550="x",1,0)</f>
        <v>1</v>
      </c>
      <c r="AQ550" s="634">
        <f t="shared" ref="AQ550" si="1326">IF(U550="x",1,0)</f>
        <v>1</v>
      </c>
      <c r="AR550" s="634">
        <f t="shared" ref="AR550" si="1327">IF(AG550="x",1,0)</f>
        <v>1</v>
      </c>
      <c r="AS550" s="637">
        <f t="shared" ref="AS550" si="1328">SUM(AP550:AR550)</f>
        <v>3</v>
      </c>
      <c r="AT550" s="638" t="str">
        <f t="shared" ref="AT550" si="1329">IF(AO550=AS550,"F"," ")</f>
        <v>F</v>
      </c>
      <c r="AU550" s="634">
        <f t="shared" ref="AU550" si="1330">IF(E550="x",1,0)</f>
        <v>0</v>
      </c>
      <c r="AV550" s="634">
        <f t="shared" ref="AV550" si="1331">IF(Q550="x",1,0)</f>
        <v>0</v>
      </c>
      <c r="AW550" s="634" t="s">
        <v>1127</v>
      </c>
      <c r="AX550" s="639" t="str">
        <f t="shared" ref="AX550" si="1332">A550&amp;C550</f>
        <v>70Yes</v>
      </c>
      <c r="AY550" s="639" t="str">
        <f t="shared" ref="AY550" si="1333">A550&amp;O550</f>
        <v>70Yes</v>
      </c>
      <c r="AZ550" s="639" t="str">
        <f t="shared" ref="AZ550" si="1334">A550&amp;Z550</f>
        <v>70Yes</v>
      </c>
      <c r="BA550" s="634" t="str">
        <f t="shared" ref="BA550" si="1335">A550&amp;J550</f>
        <v>70X</v>
      </c>
      <c r="BB550" s="634" t="str">
        <f t="shared" ref="BB550" si="1336">A550&amp;U550</f>
        <v>70X</v>
      </c>
      <c r="BC550" s="634" t="str">
        <f t="shared" ref="BC550" si="1337">A550&amp;AG550</f>
        <v>70X</v>
      </c>
      <c r="BD550" s="640" t="str">
        <f t="shared" si="1257"/>
        <v xml:space="preserve"> </v>
      </c>
      <c r="BE550" s="640" t="str">
        <f t="shared" si="1258"/>
        <v xml:space="preserve"> </v>
      </c>
      <c r="BF550" s="640" t="str">
        <f t="shared" si="1259"/>
        <v xml:space="preserve"> </v>
      </c>
      <c r="BG550" s="640" t="str">
        <f t="shared" si="1260"/>
        <v xml:space="preserve"> </v>
      </c>
      <c r="BH550" s="640" t="str">
        <f t="shared" si="1261"/>
        <v xml:space="preserve"> </v>
      </c>
      <c r="BI550" s="677" t="str">
        <f t="shared" si="1262"/>
        <v xml:space="preserve"> </v>
      </c>
      <c r="BJ550" s="640" t="str">
        <f t="shared" si="1263"/>
        <v xml:space="preserve"> </v>
      </c>
      <c r="BK550" s="305" t="str">
        <f t="shared" si="1264"/>
        <v xml:space="preserve"> </v>
      </c>
      <c r="BL550" s="523" t="str">
        <f t="shared" si="1306"/>
        <v>F</v>
      </c>
      <c r="BM550" s="640" t="str">
        <f t="shared" si="1265"/>
        <v xml:space="preserve"> </v>
      </c>
      <c r="BN550" s="640" t="str">
        <f t="shared" si="1266"/>
        <v xml:space="preserve"> </v>
      </c>
      <c r="BO550" s="640" t="str">
        <f t="shared" si="1267"/>
        <v xml:space="preserve"> </v>
      </c>
      <c r="BP550" s="640" t="str">
        <f t="shared" si="1268"/>
        <v xml:space="preserve"> </v>
      </c>
      <c r="BQ550" s="640" t="str">
        <f t="shared" si="1269"/>
        <v xml:space="preserve"> </v>
      </c>
      <c r="BR550" s="634">
        <f t="shared" si="1270"/>
        <v>0</v>
      </c>
      <c r="BS550" s="728"/>
      <c r="BT550" s="640" t="str">
        <f t="shared" si="1256"/>
        <v xml:space="preserve"> </v>
      </c>
    </row>
    <row r="551" spans="1:72" s="47" customFormat="1" ht="15" customHeight="1" x14ac:dyDescent="0.3">
      <c r="A551" s="43" t="s">
        <v>448</v>
      </c>
      <c r="B551" s="123" t="s">
        <v>1687</v>
      </c>
      <c r="C551" s="134" t="str">
        <f>IF(VLOOKUP(B551,'Pivot Table'!$B$5:$G$2000,3,FALSE)=1,"Yes","No")</f>
        <v>Yes</v>
      </c>
      <c r="D551" s="170" t="str">
        <f t="shared" ref="D551" si="1338">IF(E551="X","In Progress",IF(J551="x","Yes"," "))</f>
        <v>Yes</v>
      </c>
      <c r="E551" s="170"/>
      <c r="F551" s="214"/>
      <c r="G551" s="119"/>
      <c r="H551" s="119"/>
      <c r="I551" s="214"/>
      <c r="J551" s="170" t="s">
        <v>713</v>
      </c>
      <c r="K551" s="45"/>
      <c r="L551" s="45"/>
      <c r="M551" s="113">
        <v>42278</v>
      </c>
      <c r="N551" s="252"/>
      <c r="O551" s="400" t="str">
        <f>IF(VLOOKUP(B551,'Pivot Table'!$B$5:$G$2000,2,FALSE)=1,"Yes","No")</f>
        <v>Yes</v>
      </c>
      <c r="P551" s="399" t="str">
        <f t="shared" ref="P551" si="1339">IF(Q551="X","In Progress",IF(U551="x","Yes"," "))</f>
        <v>Yes</v>
      </c>
      <c r="Q551" s="399"/>
      <c r="R551" s="427"/>
      <c r="S551" s="266" t="s">
        <v>1127</v>
      </c>
      <c r="T551" s="107"/>
      <c r="U551" s="399" t="s">
        <v>713</v>
      </c>
      <c r="V551" s="400" t="str">
        <f t="shared" ref="V551" si="1340">A551&amp;Q551</f>
        <v>70</v>
      </c>
      <c r="W551" s="401" t="str">
        <f t="shared" ref="W551" si="1341">A551&amp;U551</f>
        <v>70X</v>
      </c>
      <c r="X551" s="107">
        <v>42278</v>
      </c>
      <c r="Y551" s="406"/>
      <c r="Z551" s="207" t="str">
        <f>IF(VLOOKUP(B551,'Pivot Table'!$B$5:$G$2000,5,FALSE)=1,"Yes","No")</f>
        <v>Yes</v>
      </c>
      <c r="AA551" s="207" t="str">
        <f>IF(VLOOKUP(B551,'Pivot Table'!$B$5:$G$2000,4,FALSE)=1,"Yes","No")</f>
        <v>No</v>
      </c>
      <c r="AB551" s="185" t="str">
        <f t="shared" ref="AB551" si="1342">IF(AC551="X","In Progress",IF(AG551="x","Yes"," "))</f>
        <v>Yes</v>
      </c>
      <c r="AC551" s="185"/>
      <c r="AD551" s="185"/>
      <c r="AE551" s="363"/>
      <c r="AF551" s="362"/>
      <c r="AG551" s="185" t="s">
        <v>713</v>
      </c>
      <c r="AH551" s="208" t="str">
        <f t="shared" ref="AH551" si="1343">A551&amp;AC551</f>
        <v>70</v>
      </c>
      <c r="AI551" s="209" t="str">
        <f t="shared" ref="AI551" si="1344">A551&amp;AG551</f>
        <v>70X</v>
      </c>
      <c r="AJ551" s="273">
        <v>42278</v>
      </c>
      <c r="AK551" s="652"/>
      <c r="AL551" s="634">
        <f t="shared" ref="AL551" si="1345">IF(C551="yes",1,0)</f>
        <v>1</v>
      </c>
      <c r="AM551" s="634">
        <f t="shared" ref="AM551" si="1346">IF(O551="yes",1,0)</f>
        <v>1</v>
      </c>
      <c r="AN551" s="635">
        <f t="shared" ref="AN551" si="1347">IF(Z551="yes",1,IF(AA551="yes",1,0))</f>
        <v>1</v>
      </c>
      <c r="AO551" s="636">
        <f t="shared" ref="AO551" si="1348">SUM(AL551:AN551)</f>
        <v>3</v>
      </c>
      <c r="AP551" s="634">
        <f t="shared" ref="AP551" si="1349">IF(J551="x",1,0)</f>
        <v>1</v>
      </c>
      <c r="AQ551" s="634">
        <f t="shared" ref="AQ551" si="1350">IF(U551="x",1,0)</f>
        <v>1</v>
      </c>
      <c r="AR551" s="634">
        <f t="shared" ref="AR551" si="1351">IF(AG551="x",1,0)</f>
        <v>1</v>
      </c>
      <c r="AS551" s="637">
        <f t="shared" ref="AS551" si="1352">SUM(AP551:AR551)</f>
        <v>3</v>
      </c>
      <c r="AT551" s="638" t="str">
        <f t="shared" ref="AT551" si="1353">IF(AO551=AS551,"F"," ")</f>
        <v>F</v>
      </c>
      <c r="AU551" s="634">
        <f t="shared" ref="AU551" si="1354">IF(E551="x",1,0)</f>
        <v>0</v>
      </c>
      <c r="AV551" s="634">
        <f t="shared" ref="AV551" si="1355">IF(Q551="x",1,0)</f>
        <v>0</v>
      </c>
      <c r="AW551" s="634" t="s">
        <v>1127</v>
      </c>
      <c r="AX551" s="639" t="str">
        <f t="shared" ref="AX551" si="1356">A551&amp;C551</f>
        <v>70Yes</v>
      </c>
      <c r="AY551" s="639" t="str">
        <f t="shared" ref="AY551" si="1357">A551&amp;O551</f>
        <v>70Yes</v>
      </c>
      <c r="AZ551" s="639" t="str">
        <f t="shared" ref="AZ551" si="1358">A551&amp;Z551</f>
        <v>70Yes</v>
      </c>
      <c r="BA551" s="634" t="str">
        <f t="shared" ref="BA551" si="1359">A551&amp;J551</f>
        <v>70X</v>
      </c>
      <c r="BB551" s="634" t="str">
        <f t="shared" ref="BB551" si="1360">A551&amp;U551</f>
        <v>70X</v>
      </c>
      <c r="BC551" s="634" t="str">
        <f t="shared" ref="BC551" si="1361">A551&amp;AG551</f>
        <v>70X</v>
      </c>
      <c r="BD551" s="640" t="str">
        <f t="shared" si="1257"/>
        <v xml:space="preserve"> </v>
      </c>
      <c r="BE551" s="640" t="str">
        <f t="shared" si="1258"/>
        <v xml:space="preserve"> </v>
      </c>
      <c r="BF551" s="640" t="str">
        <f t="shared" si="1259"/>
        <v xml:space="preserve"> </v>
      </c>
      <c r="BG551" s="640" t="str">
        <f t="shared" si="1260"/>
        <v xml:space="preserve"> </v>
      </c>
      <c r="BH551" s="640" t="str">
        <f t="shared" si="1261"/>
        <v xml:space="preserve"> </v>
      </c>
      <c r="BI551" s="677" t="str">
        <f t="shared" si="1262"/>
        <v xml:space="preserve"> </v>
      </c>
      <c r="BJ551" s="640" t="str">
        <f t="shared" si="1263"/>
        <v xml:space="preserve"> </v>
      </c>
      <c r="BK551" s="305" t="str">
        <f t="shared" si="1264"/>
        <v xml:space="preserve"> </v>
      </c>
      <c r="BL551" s="523" t="str">
        <f t="shared" si="1306"/>
        <v>F</v>
      </c>
      <c r="BM551" s="640" t="str">
        <f t="shared" si="1265"/>
        <v xml:space="preserve"> </v>
      </c>
      <c r="BN551" s="640" t="str">
        <f t="shared" si="1266"/>
        <v xml:space="preserve"> </v>
      </c>
      <c r="BO551" s="640" t="str">
        <f t="shared" si="1267"/>
        <v xml:space="preserve"> </v>
      </c>
      <c r="BP551" s="640" t="str">
        <f t="shared" si="1268"/>
        <v xml:space="preserve"> </v>
      </c>
      <c r="BQ551" s="640" t="str">
        <f t="shared" si="1269"/>
        <v xml:space="preserve"> </v>
      </c>
      <c r="BR551" s="634">
        <f t="shared" si="1270"/>
        <v>0</v>
      </c>
      <c r="BS551" s="728"/>
      <c r="BT551" s="640" t="str">
        <f t="shared" si="1256"/>
        <v xml:space="preserve"> </v>
      </c>
    </row>
    <row r="552" spans="1:72" s="47" customFormat="1" ht="15" customHeight="1" x14ac:dyDescent="0.3">
      <c r="A552" s="43" t="s">
        <v>448</v>
      </c>
      <c r="B552" s="469" t="s">
        <v>527</v>
      </c>
      <c r="C552" s="134" t="str">
        <f>IF(VLOOKUP(B552,'Pivot Table'!$B$5:$G$2000,3,FALSE)=1,"Yes","No")</f>
        <v>Yes</v>
      </c>
      <c r="D552" s="170" t="str">
        <f t="shared" si="1255"/>
        <v>Yes</v>
      </c>
      <c r="E552" s="170"/>
      <c r="F552" s="214">
        <v>41821</v>
      </c>
      <c r="G552" s="118" t="s">
        <v>1127</v>
      </c>
      <c r="H552" s="44" t="s">
        <v>1127</v>
      </c>
      <c r="I552" s="214"/>
      <c r="J552" s="170" t="s">
        <v>713</v>
      </c>
      <c r="K552" s="45" t="str">
        <f t="shared" si="1292"/>
        <v>70</v>
      </c>
      <c r="L552" s="45" t="str">
        <f t="shared" si="1293"/>
        <v>70X</v>
      </c>
      <c r="M552" s="106">
        <v>41913</v>
      </c>
      <c r="N552" s="252"/>
      <c r="O552" s="135" t="str">
        <f>IF(VLOOKUP(B552,'Pivot Table'!$B$5:$G$2000,2,FALSE)=1,"Yes","No")</f>
        <v>Yes</v>
      </c>
      <c r="P552" s="399" t="str">
        <f t="shared" si="1294"/>
        <v>Yes</v>
      </c>
      <c r="Q552" s="177"/>
      <c r="R552" s="107">
        <v>41791</v>
      </c>
      <c r="S552" s="46" t="s">
        <v>1127</v>
      </c>
      <c r="T552" s="107"/>
      <c r="U552" s="177" t="s">
        <v>713</v>
      </c>
      <c r="V552" s="135" t="str">
        <f t="shared" si="1295"/>
        <v>70</v>
      </c>
      <c r="W552" s="150" t="str">
        <f t="shared" si="1296"/>
        <v>70X</v>
      </c>
      <c r="X552" s="107">
        <v>41913</v>
      </c>
      <c r="Y552" s="219"/>
      <c r="Z552" s="207" t="str">
        <f>IF(VLOOKUP(B552,'Pivot Table'!$B$5:$G$2000,5,FALSE)=1,"Yes","No")</f>
        <v>Yes</v>
      </c>
      <c r="AA552" s="136" t="str">
        <f>IF(VLOOKUP(B552,'Pivot Table'!$B$5:$G$2000,4,FALSE)=1,"Yes","No")</f>
        <v>No</v>
      </c>
      <c r="AB552" s="181" t="str">
        <f t="shared" si="1254"/>
        <v>Yes</v>
      </c>
      <c r="AC552" s="181"/>
      <c r="AD552" s="181"/>
      <c r="AE552" s="241" t="s">
        <v>1127</v>
      </c>
      <c r="AF552" s="127"/>
      <c r="AG552" s="181" t="s">
        <v>713</v>
      </c>
      <c r="AH552" s="133" t="str">
        <f t="shared" si="1297"/>
        <v>70</v>
      </c>
      <c r="AI552" s="151" t="str">
        <f t="shared" si="1298"/>
        <v>70X</v>
      </c>
      <c r="AJ552" s="460">
        <v>41913</v>
      </c>
      <c r="AK552" s="650"/>
      <c r="AL552" s="634">
        <f t="shared" si="1299"/>
        <v>1</v>
      </c>
      <c r="AM552" s="634">
        <f t="shared" si="1300"/>
        <v>1</v>
      </c>
      <c r="AN552" s="635">
        <f t="shared" si="1301"/>
        <v>1</v>
      </c>
      <c r="AO552" s="636">
        <f t="shared" si="1271"/>
        <v>3</v>
      </c>
      <c r="AP552" s="634">
        <f t="shared" si="1302"/>
        <v>1</v>
      </c>
      <c r="AQ552" s="634">
        <f t="shared" si="1303"/>
        <v>1</v>
      </c>
      <c r="AR552" s="634">
        <f t="shared" si="1304"/>
        <v>1</v>
      </c>
      <c r="AS552" s="637">
        <f t="shared" si="1272"/>
        <v>3</v>
      </c>
      <c r="AT552" s="638" t="str">
        <f t="shared" si="1273"/>
        <v>F</v>
      </c>
      <c r="AU552" s="634">
        <f t="shared" si="1305"/>
        <v>0</v>
      </c>
      <c r="AV552" s="634">
        <f t="shared" si="1313"/>
        <v>0</v>
      </c>
      <c r="AW552" s="634" t="s">
        <v>1127</v>
      </c>
      <c r="AX552" s="639" t="str">
        <f t="shared" si="1307"/>
        <v>70Yes</v>
      </c>
      <c r="AY552" s="639" t="str">
        <f t="shared" si="1308"/>
        <v>70Yes</v>
      </c>
      <c r="AZ552" s="639" t="str">
        <f t="shared" si="1309"/>
        <v>70Yes</v>
      </c>
      <c r="BA552" s="634" t="str">
        <f t="shared" si="1310"/>
        <v>70X</v>
      </c>
      <c r="BB552" s="634" t="str">
        <f t="shared" si="1311"/>
        <v>70X</v>
      </c>
      <c r="BC552" s="634" t="str">
        <f t="shared" si="1312"/>
        <v>70X</v>
      </c>
      <c r="BD552" s="640" t="str">
        <f t="shared" si="1257"/>
        <v xml:space="preserve"> </v>
      </c>
      <c r="BE552" s="640" t="str">
        <f t="shared" si="1258"/>
        <v xml:space="preserve"> </v>
      </c>
      <c r="BF552" s="640" t="str">
        <f t="shared" si="1259"/>
        <v xml:space="preserve"> </v>
      </c>
      <c r="BG552" s="640" t="str">
        <f t="shared" si="1260"/>
        <v xml:space="preserve"> </v>
      </c>
      <c r="BH552" s="640" t="str">
        <f t="shared" si="1261"/>
        <v xml:space="preserve"> </v>
      </c>
      <c r="BI552" s="677" t="str">
        <f t="shared" si="1262"/>
        <v xml:space="preserve"> </v>
      </c>
      <c r="BJ552" s="640" t="str">
        <f t="shared" si="1263"/>
        <v xml:space="preserve"> </v>
      </c>
      <c r="BK552" s="305" t="str">
        <f t="shared" si="1264"/>
        <v xml:space="preserve"> </v>
      </c>
      <c r="BL552" s="523" t="str">
        <f t="shared" si="1306"/>
        <v>F</v>
      </c>
      <c r="BM552" s="640" t="str">
        <f t="shared" si="1265"/>
        <v xml:space="preserve"> </v>
      </c>
      <c r="BN552" s="640" t="str">
        <f t="shared" si="1266"/>
        <v xml:space="preserve"> </v>
      </c>
      <c r="BO552" s="640" t="str">
        <f t="shared" si="1267"/>
        <v xml:space="preserve"> </v>
      </c>
      <c r="BP552" s="640" t="str">
        <f t="shared" si="1268"/>
        <v xml:space="preserve"> </v>
      </c>
      <c r="BQ552" s="640" t="str">
        <f t="shared" si="1269"/>
        <v xml:space="preserve"> </v>
      </c>
      <c r="BR552" s="634">
        <f t="shared" si="1270"/>
        <v>0</v>
      </c>
      <c r="BS552" s="728"/>
      <c r="BT552" s="640" t="str">
        <f t="shared" si="1256"/>
        <v xml:space="preserve"> </v>
      </c>
    </row>
    <row r="553" spans="1:72" s="47" customFormat="1" ht="15" customHeight="1" x14ac:dyDescent="0.3">
      <c r="A553" s="43" t="s">
        <v>448</v>
      </c>
      <c r="B553" s="469" t="s">
        <v>528</v>
      </c>
      <c r="C553" s="134" t="str">
        <f>IF(VLOOKUP(B553,'Pivot Table'!$B$5:$G$2000,3,FALSE)=1,"Yes","No")</f>
        <v>Yes</v>
      </c>
      <c r="D553" s="170" t="str">
        <f t="shared" si="1255"/>
        <v>Yes</v>
      </c>
      <c r="E553" s="170"/>
      <c r="F553" s="214">
        <v>41821</v>
      </c>
      <c r="G553" s="118" t="s">
        <v>1127</v>
      </c>
      <c r="H553" s="118" t="s">
        <v>1127</v>
      </c>
      <c r="I553" s="214"/>
      <c r="J553" s="170" t="s">
        <v>713</v>
      </c>
      <c r="K553" s="45" t="str">
        <f t="shared" ref="K553" si="1362">A553&amp;E553</f>
        <v>70</v>
      </c>
      <c r="L553" s="45" t="str">
        <f t="shared" ref="L553" si="1363">A553&amp;J553</f>
        <v>70X</v>
      </c>
      <c r="M553" s="106">
        <v>41913</v>
      </c>
      <c r="N553" s="252"/>
      <c r="O553" s="135" t="str">
        <f>IF(VLOOKUP(B553,'Pivot Table'!$B$5:$G$2000,2,FALSE)=1,"Yes","No")</f>
        <v>Yes</v>
      </c>
      <c r="P553" s="177" t="str">
        <f t="shared" si="1294"/>
        <v>Yes</v>
      </c>
      <c r="Q553" s="177"/>
      <c r="R553" s="107">
        <v>41821</v>
      </c>
      <c r="S553" s="46" t="s">
        <v>1127</v>
      </c>
      <c r="T553" s="107"/>
      <c r="U553" s="177" t="s">
        <v>713</v>
      </c>
      <c r="V553" s="135" t="str">
        <f t="shared" ref="V553" si="1364">A553&amp;Q553</f>
        <v>70</v>
      </c>
      <c r="W553" s="150" t="str">
        <f t="shared" ref="W553" si="1365">A553&amp;U553</f>
        <v>70X</v>
      </c>
      <c r="X553" s="107">
        <v>41913</v>
      </c>
      <c r="Y553" s="219"/>
      <c r="Z553" s="136" t="str">
        <f>IF(VLOOKUP(B553,'Pivot Table'!$B$5:$G$2000,5,FALSE)=1,"Yes","No")</f>
        <v>Yes</v>
      </c>
      <c r="AA553" s="136" t="str">
        <f>IF(VLOOKUP(B553,'Pivot Table'!$B$5:$G$2000,4,FALSE)=1,"Yes","No")</f>
        <v>No</v>
      </c>
      <c r="AB553" s="181" t="str">
        <f t="shared" si="1254"/>
        <v>Yes</v>
      </c>
      <c r="AC553" s="181"/>
      <c r="AD553" s="181"/>
      <c r="AE553" s="241" t="s">
        <v>1127</v>
      </c>
      <c r="AF553" s="362"/>
      <c r="AG553" s="181" t="s">
        <v>713</v>
      </c>
      <c r="AH553" s="133" t="str">
        <f t="shared" si="1297"/>
        <v>70</v>
      </c>
      <c r="AI553" s="151" t="str">
        <f t="shared" si="1298"/>
        <v>70X</v>
      </c>
      <c r="AJ553" s="362">
        <v>41974</v>
      </c>
      <c r="AK553" s="650"/>
      <c r="AL553" s="634">
        <f t="shared" si="1299"/>
        <v>1</v>
      </c>
      <c r="AM553" s="634">
        <f t="shared" si="1300"/>
        <v>1</v>
      </c>
      <c r="AN553" s="635">
        <f t="shared" si="1301"/>
        <v>1</v>
      </c>
      <c r="AO553" s="636">
        <f t="shared" si="1271"/>
        <v>3</v>
      </c>
      <c r="AP553" s="634">
        <f t="shared" si="1302"/>
        <v>1</v>
      </c>
      <c r="AQ553" s="634">
        <f t="shared" si="1303"/>
        <v>1</v>
      </c>
      <c r="AR553" s="634">
        <f t="shared" si="1304"/>
        <v>1</v>
      </c>
      <c r="AS553" s="637">
        <f t="shared" si="1272"/>
        <v>3</v>
      </c>
      <c r="AT553" s="638" t="str">
        <f t="shared" si="1273"/>
        <v>F</v>
      </c>
      <c r="AU553" s="634">
        <f t="shared" si="1305"/>
        <v>0</v>
      </c>
      <c r="AV553" s="634">
        <f t="shared" si="1313"/>
        <v>0</v>
      </c>
      <c r="AW553" s="634" t="s">
        <v>1127</v>
      </c>
      <c r="AX553" s="639" t="str">
        <f t="shared" si="1307"/>
        <v>70Yes</v>
      </c>
      <c r="AY553" s="639" t="str">
        <f t="shared" si="1308"/>
        <v>70Yes</v>
      </c>
      <c r="AZ553" s="639" t="str">
        <f t="shared" si="1309"/>
        <v>70Yes</v>
      </c>
      <c r="BA553" s="634" t="str">
        <f t="shared" si="1310"/>
        <v>70X</v>
      </c>
      <c r="BB553" s="634" t="str">
        <f t="shared" si="1311"/>
        <v>70X</v>
      </c>
      <c r="BC553" s="634" t="str">
        <f t="shared" si="1312"/>
        <v>70X</v>
      </c>
      <c r="BD553" s="640" t="str">
        <f t="shared" si="1257"/>
        <v xml:space="preserve"> </v>
      </c>
      <c r="BE553" s="640" t="str">
        <f t="shared" si="1258"/>
        <v xml:space="preserve"> </v>
      </c>
      <c r="BF553" s="640" t="str">
        <f t="shared" si="1259"/>
        <v xml:space="preserve"> </v>
      </c>
      <c r="BG553" s="640" t="str">
        <f t="shared" si="1260"/>
        <v xml:space="preserve"> </v>
      </c>
      <c r="BH553" s="640" t="str">
        <f t="shared" si="1261"/>
        <v xml:space="preserve"> </v>
      </c>
      <c r="BI553" s="677" t="str">
        <f t="shared" si="1262"/>
        <v xml:space="preserve"> </v>
      </c>
      <c r="BJ553" s="640" t="str">
        <f t="shared" si="1263"/>
        <v xml:space="preserve"> </v>
      </c>
      <c r="BK553" s="305" t="str">
        <f t="shared" si="1264"/>
        <v xml:space="preserve"> </v>
      </c>
      <c r="BL553" s="523" t="str">
        <f t="shared" si="1306"/>
        <v>F</v>
      </c>
      <c r="BM553" s="640" t="str">
        <f t="shared" si="1265"/>
        <v xml:space="preserve"> </v>
      </c>
      <c r="BN553" s="640" t="str">
        <f t="shared" si="1266"/>
        <v xml:space="preserve"> </v>
      </c>
      <c r="BO553" s="640" t="str">
        <f t="shared" si="1267"/>
        <v xml:space="preserve"> </v>
      </c>
      <c r="BP553" s="640" t="str">
        <f t="shared" si="1268"/>
        <v xml:space="preserve"> </v>
      </c>
      <c r="BQ553" s="640" t="str">
        <f t="shared" si="1269"/>
        <v xml:space="preserve"> </v>
      </c>
      <c r="BR553" s="634">
        <f t="shared" si="1270"/>
        <v>0</v>
      </c>
      <c r="BS553" s="728"/>
      <c r="BT553" s="640" t="str">
        <f t="shared" si="1256"/>
        <v xml:space="preserve"> </v>
      </c>
    </row>
    <row r="554" spans="1:72" s="47" customFormat="1" ht="15" customHeight="1" x14ac:dyDescent="0.3">
      <c r="A554" s="43" t="s">
        <v>448</v>
      </c>
      <c r="B554" s="123" t="s">
        <v>529</v>
      </c>
      <c r="C554" s="134" t="str">
        <f>IF(VLOOKUP(B554,'Pivot Table'!$B$5:$G$2000,3,FALSE)=1,"Yes","No")</f>
        <v>Yes</v>
      </c>
      <c r="D554" s="170" t="str">
        <f t="shared" si="1255"/>
        <v>Yes</v>
      </c>
      <c r="E554" s="170"/>
      <c r="F554" s="214">
        <v>41487</v>
      </c>
      <c r="G554" s="118" t="s">
        <v>1127</v>
      </c>
      <c r="H554" s="118" t="s">
        <v>1127</v>
      </c>
      <c r="I554" s="214"/>
      <c r="J554" s="170" t="s">
        <v>713</v>
      </c>
      <c r="K554" s="45" t="str">
        <f t="shared" si="1292"/>
        <v>70</v>
      </c>
      <c r="L554" s="45" t="str">
        <f t="shared" si="1293"/>
        <v>70X</v>
      </c>
      <c r="M554" s="113">
        <v>42278</v>
      </c>
      <c r="N554" s="186" t="s">
        <v>1452</v>
      </c>
      <c r="O554" s="135" t="str">
        <f>IF(VLOOKUP(B554,'Pivot Table'!$B$5:$G$2000,2,FALSE)=1,"Yes","No")</f>
        <v>Yes</v>
      </c>
      <c r="P554" s="177" t="str">
        <f t="shared" si="1294"/>
        <v>Yes</v>
      </c>
      <c r="Q554" s="177"/>
      <c r="R554" s="107">
        <v>41518</v>
      </c>
      <c r="S554" s="46" t="s">
        <v>1127</v>
      </c>
      <c r="T554" s="107"/>
      <c r="U554" s="177" t="s">
        <v>713</v>
      </c>
      <c r="V554" s="135" t="str">
        <f t="shared" si="1295"/>
        <v>70</v>
      </c>
      <c r="W554" s="150" t="str">
        <f t="shared" si="1296"/>
        <v>70X</v>
      </c>
      <c r="X554" s="107">
        <v>42278</v>
      </c>
      <c r="Y554" s="219" t="s">
        <v>1452</v>
      </c>
      <c r="Z554" s="136" t="str">
        <f>IF(VLOOKUP(B554,'Pivot Table'!$B$5:$G$2000,5,FALSE)=1,"Yes","No")</f>
        <v>Yes</v>
      </c>
      <c r="AA554" s="136" t="str">
        <f>IF(VLOOKUP(B554,'Pivot Table'!$B$5:$G$2000,4,FALSE)=1,"Yes","No")</f>
        <v>No</v>
      </c>
      <c r="AB554" s="181" t="str">
        <f t="shared" si="1254"/>
        <v>Yes</v>
      </c>
      <c r="AC554" s="181"/>
      <c r="AD554" s="181"/>
      <c r="AE554" s="241" t="s">
        <v>1127</v>
      </c>
      <c r="AF554" s="362"/>
      <c r="AG554" s="181" t="s">
        <v>713</v>
      </c>
      <c r="AH554" s="133" t="str">
        <f t="shared" si="1297"/>
        <v>70</v>
      </c>
      <c r="AI554" s="151" t="str">
        <f t="shared" si="1298"/>
        <v>70X</v>
      </c>
      <c r="AJ554" s="273">
        <v>42278</v>
      </c>
      <c r="AK554" s="650" t="s">
        <v>1452</v>
      </c>
      <c r="AL554" s="634">
        <f t="shared" si="1299"/>
        <v>1</v>
      </c>
      <c r="AM554" s="634">
        <f t="shared" si="1300"/>
        <v>1</v>
      </c>
      <c r="AN554" s="635">
        <f t="shared" si="1301"/>
        <v>1</v>
      </c>
      <c r="AO554" s="636">
        <f t="shared" si="1271"/>
        <v>3</v>
      </c>
      <c r="AP554" s="634">
        <f t="shared" si="1302"/>
        <v>1</v>
      </c>
      <c r="AQ554" s="634">
        <f t="shared" si="1303"/>
        <v>1</v>
      </c>
      <c r="AR554" s="634">
        <f t="shared" si="1304"/>
        <v>1</v>
      </c>
      <c r="AS554" s="637">
        <f t="shared" si="1272"/>
        <v>3</v>
      </c>
      <c r="AT554" s="638" t="str">
        <f t="shared" si="1273"/>
        <v>F</v>
      </c>
      <c r="AU554" s="634">
        <f t="shared" si="1305"/>
        <v>0</v>
      </c>
      <c r="AV554" s="634">
        <f t="shared" si="1313"/>
        <v>0</v>
      </c>
      <c r="AW554" s="634" t="s">
        <v>1127</v>
      </c>
      <c r="AX554" s="639" t="str">
        <f t="shared" si="1307"/>
        <v>70Yes</v>
      </c>
      <c r="AY554" s="639" t="str">
        <f t="shared" si="1308"/>
        <v>70Yes</v>
      </c>
      <c r="AZ554" s="639" t="str">
        <f t="shared" si="1309"/>
        <v>70Yes</v>
      </c>
      <c r="BA554" s="634" t="str">
        <f t="shared" si="1310"/>
        <v>70X</v>
      </c>
      <c r="BB554" s="634" t="str">
        <f t="shared" si="1311"/>
        <v>70X</v>
      </c>
      <c r="BC554" s="634" t="str">
        <f t="shared" si="1312"/>
        <v>70X</v>
      </c>
      <c r="BD554" s="640" t="str">
        <f t="shared" si="1257"/>
        <v xml:space="preserve"> </v>
      </c>
      <c r="BE554" s="640" t="str">
        <f t="shared" si="1258"/>
        <v xml:space="preserve"> </v>
      </c>
      <c r="BF554" s="640" t="str">
        <f t="shared" si="1259"/>
        <v xml:space="preserve"> </v>
      </c>
      <c r="BG554" s="640" t="str">
        <f t="shared" si="1260"/>
        <v xml:space="preserve"> </v>
      </c>
      <c r="BH554" s="640" t="str">
        <f t="shared" si="1261"/>
        <v xml:space="preserve"> </v>
      </c>
      <c r="BI554" s="677" t="str">
        <f t="shared" si="1262"/>
        <v xml:space="preserve"> </v>
      </c>
      <c r="BJ554" s="640" t="str">
        <f t="shared" si="1263"/>
        <v xml:space="preserve"> </v>
      </c>
      <c r="BK554" s="305" t="str">
        <f t="shared" si="1264"/>
        <v xml:space="preserve"> </v>
      </c>
      <c r="BL554" s="523" t="str">
        <f t="shared" si="1306"/>
        <v>F</v>
      </c>
      <c r="BM554" s="640" t="str">
        <f t="shared" si="1265"/>
        <v xml:space="preserve"> </v>
      </c>
      <c r="BN554" s="640" t="str">
        <f t="shared" si="1266"/>
        <v xml:space="preserve"> </v>
      </c>
      <c r="BO554" s="640" t="str">
        <f t="shared" si="1267"/>
        <v xml:space="preserve"> </v>
      </c>
      <c r="BP554" s="640" t="str">
        <f t="shared" si="1268"/>
        <v xml:space="preserve"> </v>
      </c>
      <c r="BQ554" s="640" t="str">
        <f t="shared" si="1269"/>
        <v xml:space="preserve"> </v>
      </c>
      <c r="BR554" s="634">
        <f t="shared" si="1270"/>
        <v>0</v>
      </c>
      <c r="BS554" s="728"/>
      <c r="BT554" s="640" t="str">
        <f t="shared" si="1256"/>
        <v xml:space="preserve"> </v>
      </c>
    </row>
    <row r="555" spans="1:72" s="47" customFormat="1" ht="15" customHeight="1" x14ac:dyDescent="0.3">
      <c r="A555" s="43" t="s">
        <v>448</v>
      </c>
      <c r="B555" s="491" t="s">
        <v>530</v>
      </c>
      <c r="C555" s="134" t="str">
        <f>IF(VLOOKUP(B555,'Pivot Table'!$B$5:$G$2000,3,FALSE)=1,"Yes","No")</f>
        <v>Yes</v>
      </c>
      <c r="D555" s="170" t="str">
        <f t="shared" si="1255"/>
        <v>Yes</v>
      </c>
      <c r="E555" s="170"/>
      <c r="F555" s="214">
        <v>41760</v>
      </c>
      <c r="G555" s="118" t="s">
        <v>1127</v>
      </c>
      <c r="H555" s="118" t="s">
        <v>1127</v>
      </c>
      <c r="I555" s="214"/>
      <c r="J555" s="170" t="s">
        <v>713</v>
      </c>
      <c r="K555" s="45" t="str">
        <f t="shared" si="1292"/>
        <v>70</v>
      </c>
      <c r="L555" s="45" t="str">
        <f t="shared" si="1293"/>
        <v>70X</v>
      </c>
      <c r="M555" s="113">
        <v>42278</v>
      </c>
      <c r="N555" s="252"/>
      <c r="O555" s="135" t="str">
        <f>IF(VLOOKUP(B555,'Pivot Table'!$B$5:$G$2000,2,FALSE)=1,"Yes","No")</f>
        <v>Yes</v>
      </c>
      <c r="P555" s="177" t="str">
        <f t="shared" si="1294"/>
        <v>Yes</v>
      </c>
      <c r="Q555" s="177"/>
      <c r="R555" s="107">
        <v>41609</v>
      </c>
      <c r="S555" s="46" t="s">
        <v>1127</v>
      </c>
      <c r="T555" s="107"/>
      <c r="U555" s="177" t="s">
        <v>713</v>
      </c>
      <c r="V555" s="135" t="str">
        <f t="shared" si="1295"/>
        <v>70</v>
      </c>
      <c r="W555" s="150" t="str">
        <f t="shared" si="1296"/>
        <v>70X</v>
      </c>
      <c r="X555" s="107">
        <v>42278</v>
      </c>
      <c r="Y555" s="219"/>
      <c r="Z555" s="136" t="str">
        <f>IF(VLOOKUP(B555,'Pivot Table'!$B$5:$G$2000,5,FALSE)=1,"Yes","No")</f>
        <v>Yes</v>
      </c>
      <c r="AA555" s="136" t="str">
        <f>IF(VLOOKUP(B555,'Pivot Table'!$B$5:$G$2000,4,FALSE)=1,"Yes","No")</f>
        <v>No</v>
      </c>
      <c r="AB555" s="181" t="str">
        <f t="shared" si="1254"/>
        <v>Yes</v>
      </c>
      <c r="AC555" s="181"/>
      <c r="AD555" s="181"/>
      <c r="AE555" s="241" t="s">
        <v>1127</v>
      </c>
      <c r="AF555" s="362"/>
      <c r="AG555" s="181" t="s">
        <v>713</v>
      </c>
      <c r="AH555" s="133" t="str">
        <f t="shared" si="1297"/>
        <v>70</v>
      </c>
      <c r="AI555" s="151" t="str">
        <f t="shared" si="1298"/>
        <v>70X</v>
      </c>
      <c r="AJ555" s="273">
        <v>42278</v>
      </c>
      <c r="AK555" s="650" t="s">
        <v>1483</v>
      </c>
      <c r="AL555" s="634">
        <f t="shared" si="1299"/>
        <v>1</v>
      </c>
      <c r="AM555" s="634">
        <f t="shared" si="1300"/>
        <v>1</v>
      </c>
      <c r="AN555" s="635">
        <f t="shared" si="1301"/>
        <v>1</v>
      </c>
      <c r="AO555" s="636">
        <f t="shared" si="1271"/>
        <v>3</v>
      </c>
      <c r="AP555" s="634">
        <f t="shared" si="1302"/>
        <v>1</v>
      </c>
      <c r="AQ555" s="634">
        <f t="shared" si="1303"/>
        <v>1</v>
      </c>
      <c r="AR555" s="634">
        <f t="shared" si="1304"/>
        <v>1</v>
      </c>
      <c r="AS555" s="637">
        <f t="shared" si="1272"/>
        <v>3</v>
      </c>
      <c r="AT555" s="638" t="str">
        <f t="shared" si="1273"/>
        <v>F</v>
      </c>
      <c r="AU555" s="634">
        <f t="shared" si="1305"/>
        <v>0</v>
      </c>
      <c r="AV555" s="634">
        <f t="shared" si="1313"/>
        <v>0</v>
      </c>
      <c r="AW555" s="634" t="s">
        <v>1127</v>
      </c>
      <c r="AX555" s="639" t="str">
        <f t="shared" si="1307"/>
        <v>70Yes</v>
      </c>
      <c r="AY555" s="639" t="str">
        <f t="shared" si="1308"/>
        <v>70Yes</v>
      </c>
      <c r="AZ555" s="639" t="str">
        <f t="shared" si="1309"/>
        <v>70Yes</v>
      </c>
      <c r="BA555" s="634" t="str">
        <f t="shared" si="1310"/>
        <v>70X</v>
      </c>
      <c r="BB555" s="634" t="str">
        <f t="shared" si="1311"/>
        <v>70X</v>
      </c>
      <c r="BC555" s="634" t="str">
        <f t="shared" si="1312"/>
        <v>70X</v>
      </c>
      <c r="BD555" s="640" t="str">
        <f t="shared" si="1257"/>
        <v xml:space="preserve"> </v>
      </c>
      <c r="BE555" s="640" t="str">
        <f t="shared" si="1258"/>
        <v xml:space="preserve"> </v>
      </c>
      <c r="BF555" s="640" t="str">
        <f t="shared" si="1259"/>
        <v xml:space="preserve"> </v>
      </c>
      <c r="BG555" s="640" t="str">
        <f t="shared" si="1260"/>
        <v xml:space="preserve"> </v>
      </c>
      <c r="BH555" s="640" t="str">
        <f t="shared" si="1261"/>
        <v xml:space="preserve"> </v>
      </c>
      <c r="BI555" s="677" t="str">
        <f t="shared" si="1262"/>
        <v xml:space="preserve"> </v>
      </c>
      <c r="BJ555" s="640" t="str">
        <f t="shared" si="1263"/>
        <v xml:space="preserve"> </v>
      </c>
      <c r="BK555" s="305" t="str">
        <f t="shared" si="1264"/>
        <v xml:space="preserve"> </v>
      </c>
      <c r="BL555" s="523" t="str">
        <f t="shared" si="1306"/>
        <v>F</v>
      </c>
      <c r="BM555" s="640" t="str">
        <f t="shared" si="1265"/>
        <v xml:space="preserve"> </v>
      </c>
      <c r="BN555" s="640" t="str">
        <f t="shared" si="1266"/>
        <v xml:space="preserve"> </v>
      </c>
      <c r="BO555" s="640" t="str">
        <f t="shared" si="1267"/>
        <v xml:space="preserve"> </v>
      </c>
      <c r="BP555" s="640" t="str">
        <f t="shared" si="1268"/>
        <v xml:space="preserve"> </v>
      </c>
      <c r="BQ555" s="640" t="str">
        <f t="shared" si="1269"/>
        <v xml:space="preserve"> </v>
      </c>
      <c r="BR555" s="634">
        <f t="shared" si="1270"/>
        <v>0</v>
      </c>
      <c r="BS555" s="728"/>
      <c r="BT555" s="640" t="str">
        <f t="shared" si="1256"/>
        <v xml:space="preserve"> </v>
      </c>
    </row>
    <row r="556" spans="1:72" s="47" customFormat="1" ht="15" customHeight="1" x14ac:dyDescent="0.3">
      <c r="A556" s="43" t="s">
        <v>448</v>
      </c>
      <c r="B556" s="43" t="s">
        <v>531</v>
      </c>
      <c r="C556" s="134" t="str">
        <f>IF(VLOOKUP(B556,'Pivot Table'!$B$5:$G$2000,3,FALSE)=1,"Yes","No")</f>
        <v>Yes</v>
      </c>
      <c r="D556" s="170" t="str">
        <f t="shared" si="1255"/>
        <v>Yes</v>
      </c>
      <c r="E556" s="170"/>
      <c r="F556" s="170"/>
      <c r="G556" s="119" t="s">
        <v>1127</v>
      </c>
      <c r="H556" s="119" t="s">
        <v>1127</v>
      </c>
      <c r="I556" s="170"/>
      <c r="J556" s="170" t="s">
        <v>713</v>
      </c>
      <c r="K556" s="45" t="str">
        <f t="shared" si="1292"/>
        <v>70</v>
      </c>
      <c r="L556" s="45" t="str">
        <f t="shared" si="1293"/>
        <v>70X</v>
      </c>
      <c r="M556" s="106">
        <v>41671</v>
      </c>
      <c r="N556" s="252"/>
      <c r="O556" s="189" t="str">
        <f>IF(VLOOKUP(B556,'Pivot Table'!$B$5:$G$2000,2,FALSE)=1,"Yes","No")</f>
        <v>No</v>
      </c>
      <c r="P556" s="190" t="str">
        <f t="shared" si="1294"/>
        <v xml:space="preserve"> </v>
      </c>
      <c r="Q556" s="179"/>
      <c r="R556" s="179"/>
      <c r="S556" s="70"/>
      <c r="T556" s="179"/>
      <c r="U556" s="179"/>
      <c r="V556" s="135" t="str">
        <f t="shared" si="1295"/>
        <v>70</v>
      </c>
      <c r="W556" s="150" t="str">
        <f t="shared" si="1296"/>
        <v>70</v>
      </c>
      <c r="X556" s="70"/>
      <c r="Y556" s="407"/>
      <c r="Z556" s="192" t="str">
        <f>IF(VLOOKUP(B556,'Pivot Table'!$B$5:$G$2000,5,FALSE)=1,"Yes","No")</f>
        <v>No</v>
      </c>
      <c r="AA556" s="192" t="str">
        <f>IF(VLOOKUP(B556,'Pivot Table'!$B$5:$G$2000,4,FALSE)=1,"Yes","No")</f>
        <v>No</v>
      </c>
      <c r="AB556" s="190" t="str">
        <f t="shared" si="1254"/>
        <v xml:space="preserve"> </v>
      </c>
      <c r="AC556" s="190"/>
      <c r="AD556" s="190"/>
      <c r="AE556" s="191"/>
      <c r="AF556" s="190"/>
      <c r="AG556" s="190"/>
      <c r="AH556" s="133" t="str">
        <f t="shared" si="1297"/>
        <v>70</v>
      </c>
      <c r="AI556" s="151" t="str">
        <f t="shared" si="1298"/>
        <v>70</v>
      </c>
      <c r="AJ556" s="456"/>
      <c r="AK556" s="651"/>
      <c r="AL556" s="634">
        <f t="shared" si="1299"/>
        <v>1</v>
      </c>
      <c r="AM556" s="634">
        <f t="shared" si="1300"/>
        <v>0</v>
      </c>
      <c r="AN556" s="635">
        <f t="shared" si="1301"/>
        <v>0</v>
      </c>
      <c r="AO556" s="636">
        <f t="shared" si="1271"/>
        <v>1</v>
      </c>
      <c r="AP556" s="634">
        <f t="shared" si="1302"/>
        <v>1</v>
      </c>
      <c r="AQ556" s="634">
        <f t="shared" si="1303"/>
        <v>0</v>
      </c>
      <c r="AR556" s="634">
        <f t="shared" si="1304"/>
        <v>0</v>
      </c>
      <c r="AS556" s="637">
        <f t="shared" si="1272"/>
        <v>1</v>
      </c>
      <c r="AT556" s="638" t="str">
        <f t="shared" si="1273"/>
        <v>F</v>
      </c>
      <c r="AU556" s="634">
        <f t="shared" si="1305"/>
        <v>0</v>
      </c>
      <c r="AV556" s="634">
        <f t="shared" si="1313"/>
        <v>0</v>
      </c>
      <c r="AW556" s="634" t="s">
        <v>1127</v>
      </c>
      <c r="AX556" s="639" t="str">
        <f t="shared" si="1307"/>
        <v>70Yes</v>
      </c>
      <c r="AY556" s="639" t="str">
        <f t="shared" si="1308"/>
        <v>70No</v>
      </c>
      <c r="AZ556" s="639" t="str">
        <f t="shared" si="1309"/>
        <v>70No</v>
      </c>
      <c r="BA556" s="634" t="str">
        <f t="shared" si="1310"/>
        <v>70X</v>
      </c>
      <c r="BB556" s="634" t="str">
        <f t="shared" si="1311"/>
        <v>70</v>
      </c>
      <c r="BC556" s="634" t="str">
        <f t="shared" si="1312"/>
        <v>70</v>
      </c>
      <c r="BD556" s="640" t="str">
        <f t="shared" si="1257"/>
        <v xml:space="preserve"> </v>
      </c>
      <c r="BE556" s="640" t="str">
        <f t="shared" si="1258"/>
        <v xml:space="preserve"> </v>
      </c>
      <c r="BF556" s="640" t="str">
        <f t="shared" si="1259"/>
        <v xml:space="preserve"> </v>
      </c>
      <c r="BG556" s="640" t="str">
        <f t="shared" si="1260"/>
        <v xml:space="preserve"> </v>
      </c>
      <c r="BH556" s="640" t="str">
        <f t="shared" si="1261"/>
        <v xml:space="preserve"> </v>
      </c>
      <c r="BI556" s="677" t="str">
        <f t="shared" si="1262"/>
        <v xml:space="preserve"> </v>
      </c>
      <c r="BJ556" s="640" t="str">
        <f t="shared" si="1263"/>
        <v xml:space="preserve"> </v>
      </c>
      <c r="BK556" s="305" t="str">
        <f t="shared" si="1264"/>
        <v xml:space="preserve"> </v>
      </c>
      <c r="BL556" s="523" t="str">
        <f t="shared" si="1306"/>
        <v>F</v>
      </c>
      <c r="BM556" s="640" t="str">
        <f t="shared" si="1265"/>
        <v xml:space="preserve"> </v>
      </c>
      <c r="BN556" s="640" t="str">
        <f t="shared" si="1266"/>
        <v xml:space="preserve"> </v>
      </c>
      <c r="BO556" s="640" t="str">
        <f t="shared" si="1267"/>
        <v xml:space="preserve"> </v>
      </c>
      <c r="BP556" s="640" t="str">
        <f t="shared" si="1268"/>
        <v xml:space="preserve"> </v>
      </c>
      <c r="BQ556" s="640" t="str">
        <f t="shared" si="1269"/>
        <v xml:space="preserve"> </v>
      </c>
      <c r="BR556" s="634">
        <f t="shared" si="1270"/>
        <v>0</v>
      </c>
      <c r="BS556" s="728"/>
      <c r="BT556" s="640" t="str">
        <f t="shared" si="1256"/>
        <v xml:space="preserve"> </v>
      </c>
    </row>
    <row r="557" spans="1:72" s="47" customFormat="1" ht="14.4" x14ac:dyDescent="0.3">
      <c r="A557" s="43" t="s">
        <v>448</v>
      </c>
      <c r="B557" s="123" t="s">
        <v>532</v>
      </c>
      <c r="C557" s="134" t="str">
        <f>IF(VLOOKUP(B557,'Pivot Table'!$B$5:$G$2000,3,FALSE)=1,"Yes","No")</f>
        <v>Yes</v>
      </c>
      <c r="D557" s="170" t="str">
        <f t="shared" si="1255"/>
        <v xml:space="preserve"> </v>
      </c>
      <c r="E557" s="170"/>
      <c r="F557" s="170"/>
      <c r="G557" s="44"/>
      <c r="H557" s="44"/>
      <c r="I557" s="214">
        <v>42644</v>
      </c>
      <c r="J557" s="170"/>
      <c r="K557" s="45" t="str">
        <f t="shared" si="1292"/>
        <v>70</v>
      </c>
      <c r="L557" s="45" t="str">
        <f t="shared" si="1293"/>
        <v>70</v>
      </c>
      <c r="M557" s="113"/>
      <c r="N557" s="252"/>
      <c r="O557" s="189" t="str">
        <f>IF(VLOOKUP(B557,'Pivot Table'!$B$5:$G$2000,2,FALSE)=1,"Yes","No")</f>
        <v>No</v>
      </c>
      <c r="P557" s="190" t="str">
        <f t="shared" si="1294"/>
        <v xml:space="preserve"> </v>
      </c>
      <c r="Q557" s="179"/>
      <c r="R557" s="179"/>
      <c r="S557" s="70"/>
      <c r="T557" s="179"/>
      <c r="U557" s="179"/>
      <c r="V557" s="135" t="str">
        <f t="shared" si="1295"/>
        <v>70</v>
      </c>
      <c r="W557" s="150" t="str">
        <f t="shared" si="1296"/>
        <v>70</v>
      </c>
      <c r="X557" s="70"/>
      <c r="Y557" s="407"/>
      <c r="Z557" s="192" t="str">
        <f>IF(VLOOKUP(B557,'Pivot Table'!$B$5:$G$2000,5,FALSE)=1,"Yes","No")</f>
        <v>No</v>
      </c>
      <c r="AA557" s="192" t="str">
        <f>IF(VLOOKUP(B557,'Pivot Table'!$B$5:$G$2000,4,FALSE)=1,"Yes","No")</f>
        <v>No</v>
      </c>
      <c r="AB557" s="190" t="str">
        <f t="shared" si="1254"/>
        <v xml:space="preserve"> </v>
      </c>
      <c r="AC557" s="190"/>
      <c r="AD557" s="190"/>
      <c r="AE557" s="191"/>
      <c r="AF557" s="190"/>
      <c r="AG557" s="190"/>
      <c r="AH557" s="133" t="str">
        <f t="shared" si="1297"/>
        <v>70</v>
      </c>
      <c r="AI557" s="151" t="str">
        <f t="shared" si="1298"/>
        <v>70</v>
      </c>
      <c r="AJ557" s="456"/>
      <c r="AK557" s="651"/>
      <c r="AL557" s="634">
        <f t="shared" si="1299"/>
        <v>1</v>
      </c>
      <c r="AM557" s="634">
        <f t="shared" si="1300"/>
        <v>0</v>
      </c>
      <c r="AN557" s="635">
        <f t="shared" si="1301"/>
        <v>0</v>
      </c>
      <c r="AO557" s="636">
        <f t="shared" si="1271"/>
        <v>1</v>
      </c>
      <c r="AP557" s="634">
        <f t="shared" si="1302"/>
        <v>0</v>
      </c>
      <c r="AQ557" s="634">
        <f t="shared" si="1303"/>
        <v>0</v>
      </c>
      <c r="AR557" s="634">
        <f t="shared" si="1304"/>
        <v>0</v>
      </c>
      <c r="AS557" s="637">
        <f t="shared" si="1272"/>
        <v>0</v>
      </c>
      <c r="AT557" s="638" t="str">
        <f t="shared" si="1273"/>
        <v xml:space="preserve"> </v>
      </c>
      <c r="AU557" s="634">
        <f t="shared" si="1305"/>
        <v>0</v>
      </c>
      <c r="AV557" s="634">
        <f t="shared" si="1313"/>
        <v>0</v>
      </c>
      <c r="AW557" s="634" t="s">
        <v>1127</v>
      </c>
      <c r="AX557" s="639" t="str">
        <f t="shared" si="1307"/>
        <v>70Yes</v>
      </c>
      <c r="AY557" s="639" t="str">
        <f t="shared" si="1308"/>
        <v>70No</v>
      </c>
      <c r="AZ557" s="639" t="str">
        <f t="shared" si="1309"/>
        <v>70No</v>
      </c>
      <c r="BA557" s="634" t="str">
        <f t="shared" si="1310"/>
        <v>70</v>
      </c>
      <c r="BB557" s="634" t="str">
        <f t="shared" si="1311"/>
        <v>70</v>
      </c>
      <c r="BC557" s="634" t="str">
        <f t="shared" si="1312"/>
        <v>70</v>
      </c>
      <c r="BD557" s="640" t="str">
        <f t="shared" si="1257"/>
        <v xml:space="preserve"> </v>
      </c>
      <c r="BE557" s="640" t="str">
        <f t="shared" si="1258"/>
        <v xml:space="preserve"> </v>
      </c>
      <c r="BF557" s="640" t="str">
        <f t="shared" si="1259"/>
        <v xml:space="preserve"> </v>
      </c>
      <c r="BG557" s="640" t="str">
        <f t="shared" si="1260"/>
        <v xml:space="preserve"> </v>
      </c>
      <c r="BH557" s="640" t="str">
        <f t="shared" si="1261"/>
        <v xml:space="preserve"> </v>
      </c>
      <c r="BI557" s="677" t="str">
        <f t="shared" si="1262"/>
        <v xml:space="preserve"> </v>
      </c>
      <c r="BJ557" s="640" t="str">
        <f t="shared" si="1263"/>
        <v xml:space="preserve"> </v>
      </c>
      <c r="BK557" s="305" t="str">
        <f t="shared" si="1264"/>
        <v xml:space="preserve"> </v>
      </c>
      <c r="BL557" s="523" t="str">
        <f t="shared" si="1306"/>
        <v xml:space="preserve"> </v>
      </c>
      <c r="BM557" s="640" t="str">
        <f t="shared" si="1265"/>
        <v xml:space="preserve"> </v>
      </c>
      <c r="BN557" s="640" t="str">
        <f t="shared" si="1266"/>
        <v xml:space="preserve"> </v>
      </c>
      <c r="BO557" s="640">
        <f t="shared" si="1267"/>
        <v>42644</v>
      </c>
      <c r="BP557" s="640" t="str">
        <f t="shared" si="1268"/>
        <v xml:space="preserve"> </v>
      </c>
      <c r="BQ557" s="640" t="str">
        <f t="shared" si="1269"/>
        <v xml:space="preserve"> </v>
      </c>
      <c r="BR557" s="634">
        <f t="shared" si="1270"/>
        <v>1</v>
      </c>
      <c r="BS557" s="728"/>
      <c r="BT557" s="640" t="str">
        <f t="shared" si="1256"/>
        <v xml:space="preserve"> </v>
      </c>
    </row>
    <row r="558" spans="1:72" s="47" customFormat="1" ht="15" customHeight="1" x14ac:dyDescent="0.3">
      <c r="A558" s="43" t="s">
        <v>448</v>
      </c>
      <c r="B558" s="469" t="s">
        <v>533</v>
      </c>
      <c r="C558" s="134" t="str">
        <f>IF(VLOOKUP(B558,'Pivot Table'!$B$5:$G$2000,3,FALSE)=1,"Yes","No")</f>
        <v>Yes</v>
      </c>
      <c r="D558" s="170" t="str">
        <f t="shared" si="1255"/>
        <v>Yes</v>
      </c>
      <c r="E558" s="170"/>
      <c r="F558" s="214">
        <v>41821</v>
      </c>
      <c r="G558" s="118" t="s">
        <v>1127</v>
      </c>
      <c r="H558" s="118" t="s">
        <v>1127</v>
      </c>
      <c r="I558" s="214"/>
      <c r="J558" s="170" t="s">
        <v>713</v>
      </c>
      <c r="K558" s="45" t="str">
        <f t="shared" si="1292"/>
        <v>70</v>
      </c>
      <c r="L558" s="45" t="str">
        <f t="shared" si="1293"/>
        <v>70X</v>
      </c>
      <c r="M558" s="106">
        <v>41913</v>
      </c>
      <c r="N558" s="252"/>
      <c r="O558" s="135" t="str">
        <f>IF(VLOOKUP(B558,'Pivot Table'!$B$5:$G$2000,2,FALSE)=1,"Yes","No")</f>
        <v>Yes</v>
      </c>
      <c r="P558" s="177" t="str">
        <f t="shared" si="1294"/>
        <v>Yes</v>
      </c>
      <c r="Q558" s="177"/>
      <c r="R558" s="107">
        <v>41821</v>
      </c>
      <c r="S558" s="46" t="s">
        <v>1127</v>
      </c>
      <c r="T558" s="107"/>
      <c r="U558" s="177" t="s">
        <v>713</v>
      </c>
      <c r="V558" s="135" t="str">
        <f t="shared" si="1295"/>
        <v>70</v>
      </c>
      <c r="W558" s="150" t="str">
        <f t="shared" si="1296"/>
        <v>70X</v>
      </c>
      <c r="X558" s="107">
        <v>41913</v>
      </c>
      <c r="Y558" s="219"/>
      <c r="Z558" s="136" t="str">
        <f>IF(VLOOKUP(B558,'Pivot Table'!$B$5:$G$2000,5,FALSE)=1,"Yes","No")</f>
        <v>Yes</v>
      </c>
      <c r="AA558" s="136" t="str">
        <f>IF(VLOOKUP(B558,'Pivot Table'!$B$5:$G$2000,4,FALSE)=1,"Yes","No")</f>
        <v>No</v>
      </c>
      <c r="AB558" s="181" t="str">
        <f t="shared" si="1254"/>
        <v>Yes</v>
      </c>
      <c r="AC558" s="181"/>
      <c r="AD558" s="181"/>
      <c r="AE558" s="241" t="s">
        <v>1127</v>
      </c>
      <c r="AF558" s="362"/>
      <c r="AG558" s="181" t="s">
        <v>713</v>
      </c>
      <c r="AH558" s="133" t="str">
        <f t="shared" si="1297"/>
        <v>70</v>
      </c>
      <c r="AI558" s="151" t="str">
        <f t="shared" si="1298"/>
        <v>70X</v>
      </c>
      <c r="AJ558" s="362">
        <v>41974</v>
      </c>
      <c r="AK558" s="650"/>
      <c r="AL558" s="634">
        <f t="shared" si="1299"/>
        <v>1</v>
      </c>
      <c r="AM558" s="634">
        <f t="shared" si="1300"/>
        <v>1</v>
      </c>
      <c r="AN558" s="635">
        <f t="shared" si="1301"/>
        <v>1</v>
      </c>
      <c r="AO558" s="636">
        <f t="shared" si="1271"/>
        <v>3</v>
      </c>
      <c r="AP558" s="634">
        <f t="shared" si="1302"/>
        <v>1</v>
      </c>
      <c r="AQ558" s="634">
        <f t="shared" si="1303"/>
        <v>1</v>
      </c>
      <c r="AR558" s="634">
        <f t="shared" si="1304"/>
        <v>1</v>
      </c>
      <c r="AS558" s="637">
        <f t="shared" si="1272"/>
        <v>3</v>
      </c>
      <c r="AT558" s="638" t="str">
        <f t="shared" si="1273"/>
        <v>F</v>
      </c>
      <c r="AU558" s="634">
        <f t="shared" si="1305"/>
        <v>0</v>
      </c>
      <c r="AV558" s="634">
        <f t="shared" si="1313"/>
        <v>0</v>
      </c>
      <c r="AW558" s="634" t="s">
        <v>1127</v>
      </c>
      <c r="AX558" s="639" t="str">
        <f t="shared" si="1307"/>
        <v>70Yes</v>
      </c>
      <c r="AY558" s="639" t="str">
        <f t="shared" si="1308"/>
        <v>70Yes</v>
      </c>
      <c r="AZ558" s="639" t="str">
        <f t="shared" si="1309"/>
        <v>70Yes</v>
      </c>
      <c r="BA558" s="634" t="str">
        <f t="shared" si="1310"/>
        <v>70X</v>
      </c>
      <c r="BB558" s="634" t="str">
        <f t="shared" si="1311"/>
        <v>70X</v>
      </c>
      <c r="BC558" s="634" t="str">
        <f t="shared" si="1312"/>
        <v>70X</v>
      </c>
      <c r="BD558" s="640" t="str">
        <f t="shared" si="1257"/>
        <v xml:space="preserve"> </v>
      </c>
      <c r="BE558" s="640" t="str">
        <f t="shared" si="1258"/>
        <v xml:space="preserve"> </v>
      </c>
      <c r="BF558" s="640" t="str">
        <f t="shared" si="1259"/>
        <v xml:space="preserve"> </v>
      </c>
      <c r="BG558" s="640" t="str">
        <f t="shared" si="1260"/>
        <v xml:space="preserve"> </v>
      </c>
      <c r="BH558" s="640" t="str">
        <f t="shared" si="1261"/>
        <v xml:space="preserve"> </v>
      </c>
      <c r="BI558" s="677" t="str">
        <f t="shared" si="1262"/>
        <v xml:space="preserve"> </v>
      </c>
      <c r="BJ558" s="640" t="str">
        <f t="shared" si="1263"/>
        <v xml:space="preserve"> </v>
      </c>
      <c r="BK558" s="305" t="str">
        <f t="shared" si="1264"/>
        <v xml:space="preserve"> </v>
      </c>
      <c r="BL558" s="523" t="str">
        <f t="shared" si="1306"/>
        <v>F</v>
      </c>
      <c r="BM558" s="640" t="str">
        <f t="shared" si="1265"/>
        <v xml:space="preserve"> </v>
      </c>
      <c r="BN558" s="640" t="str">
        <f t="shared" si="1266"/>
        <v xml:space="preserve"> </v>
      </c>
      <c r="BO558" s="640" t="str">
        <f t="shared" si="1267"/>
        <v xml:space="preserve"> </v>
      </c>
      <c r="BP558" s="640" t="str">
        <f t="shared" si="1268"/>
        <v xml:space="preserve"> </v>
      </c>
      <c r="BQ558" s="640" t="str">
        <f t="shared" si="1269"/>
        <v xml:space="preserve"> </v>
      </c>
      <c r="BR558" s="634">
        <f t="shared" si="1270"/>
        <v>0</v>
      </c>
      <c r="BS558" s="728"/>
      <c r="BT558" s="640" t="str">
        <f t="shared" si="1256"/>
        <v xml:space="preserve"> </v>
      </c>
    </row>
    <row r="559" spans="1:72" s="47" customFormat="1" ht="15" customHeight="1" x14ac:dyDescent="0.3">
      <c r="A559" s="43" t="s">
        <v>448</v>
      </c>
      <c r="B559" s="478" t="s">
        <v>534</v>
      </c>
      <c r="C559" s="134" t="str">
        <f>IF(VLOOKUP(B559,'Pivot Table'!$B$5:$G$2000,3,FALSE)=1,"Yes","No")</f>
        <v>Yes</v>
      </c>
      <c r="D559" s="170" t="str">
        <f t="shared" si="1255"/>
        <v>Yes</v>
      </c>
      <c r="E559" s="170"/>
      <c r="F559" s="214">
        <v>41760</v>
      </c>
      <c r="G559" s="44" t="s">
        <v>1127</v>
      </c>
      <c r="H559" s="118" t="s">
        <v>1127</v>
      </c>
      <c r="I559" s="214"/>
      <c r="J559" s="170" t="s">
        <v>713</v>
      </c>
      <c r="K559" s="45" t="str">
        <f t="shared" ref="K559" si="1366">A559&amp;E559</f>
        <v>70</v>
      </c>
      <c r="L559" s="45" t="str">
        <f t="shared" ref="L559" si="1367">A559&amp;J559</f>
        <v>70X</v>
      </c>
      <c r="M559" s="106">
        <v>41913</v>
      </c>
      <c r="N559" s="252"/>
      <c r="O559" s="135" t="str">
        <f>IF(VLOOKUP(B559,'Pivot Table'!$B$5:$G$2000,2,FALSE)=1,"Yes","No")</f>
        <v>Yes</v>
      </c>
      <c r="P559" s="177" t="str">
        <f t="shared" si="1294"/>
        <v>Yes</v>
      </c>
      <c r="Q559" s="177"/>
      <c r="R559" s="107">
        <v>41760</v>
      </c>
      <c r="S559" s="46" t="s">
        <v>1127</v>
      </c>
      <c r="T559" s="107"/>
      <c r="U559" s="177" t="s">
        <v>713</v>
      </c>
      <c r="V559" s="135" t="str">
        <f t="shared" ref="V559" si="1368">A559&amp;Q559</f>
        <v>70</v>
      </c>
      <c r="W559" s="150" t="str">
        <f t="shared" ref="W559" si="1369">A559&amp;U559</f>
        <v>70X</v>
      </c>
      <c r="X559" s="107">
        <v>41913</v>
      </c>
      <c r="Y559" s="219"/>
      <c r="Z559" s="136" t="str">
        <f>IF(VLOOKUP(B559,'Pivot Table'!$B$5:$G$2000,5,FALSE)=1,"Yes","No")</f>
        <v>Yes</v>
      </c>
      <c r="AA559" s="136" t="str">
        <f>IF(VLOOKUP(B559,'Pivot Table'!$B$5:$G$2000,4,FALSE)=1,"Yes","No")</f>
        <v>No</v>
      </c>
      <c r="AB559" s="181" t="str">
        <f t="shared" si="1254"/>
        <v>Yes</v>
      </c>
      <c r="AC559" s="181"/>
      <c r="AD559" s="181"/>
      <c r="AE559" s="241" t="s">
        <v>1127</v>
      </c>
      <c r="AF559" s="127"/>
      <c r="AG559" s="181" t="s">
        <v>713</v>
      </c>
      <c r="AH559" s="133" t="str">
        <f t="shared" ref="AH559" si="1370">A559&amp;AC559</f>
        <v>70</v>
      </c>
      <c r="AI559" s="151" t="str">
        <f t="shared" ref="AI559" si="1371">A559&amp;AG559</f>
        <v>70X</v>
      </c>
      <c r="AJ559" s="460">
        <v>41913</v>
      </c>
      <c r="AK559" s="650"/>
      <c r="AL559" s="634">
        <f t="shared" si="1299"/>
        <v>1</v>
      </c>
      <c r="AM559" s="634">
        <f t="shared" si="1300"/>
        <v>1</v>
      </c>
      <c r="AN559" s="635">
        <f t="shared" si="1301"/>
        <v>1</v>
      </c>
      <c r="AO559" s="636">
        <f t="shared" si="1271"/>
        <v>3</v>
      </c>
      <c r="AP559" s="634">
        <f t="shared" si="1302"/>
        <v>1</v>
      </c>
      <c r="AQ559" s="634">
        <f t="shared" si="1303"/>
        <v>1</v>
      </c>
      <c r="AR559" s="634">
        <f t="shared" si="1304"/>
        <v>1</v>
      </c>
      <c r="AS559" s="637">
        <f t="shared" si="1272"/>
        <v>3</v>
      </c>
      <c r="AT559" s="638" t="str">
        <f t="shared" si="1273"/>
        <v>F</v>
      </c>
      <c r="AU559" s="634">
        <f t="shared" si="1305"/>
        <v>0</v>
      </c>
      <c r="AV559" s="634">
        <f t="shared" si="1313"/>
        <v>0</v>
      </c>
      <c r="AW559" s="634" t="s">
        <v>1127</v>
      </c>
      <c r="AX559" s="639" t="str">
        <f t="shared" si="1307"/>
        <v>70Yes</v>
      </c>
      <c r="AY559" s="639" t="str">
        <f t="shared" si="1308"/>
        <v>70Yes</v>
      </c>
      <c r="AZ559" s="639" t="str">
        <f t="shared" si="1309"/>
        <v>70Yes</v>
      </c>
      <c r="BA559" s="634" t="str">
        <f t="shared" si="1310"/>
        <v>70X</v>
      </c>
      <c r="BB559" s="634" t="str">
        <f t="shared" si="1311"/>
        <v>70X</v>
      </c>
      <c r="BC559" s="634" t="str">
        <f t="shared" si="1312"/>
        <v>70X</v>
      </c>
      <c r="BD559" s="640" t="str">
        <f t="shared" si="1257"/>
        <v xml:space="preserve"> </v>
      </c>
      <c r="BE559" s="640" t="str">
        <f t="shared" si="1258"/>
        <v xml:space="preserve"> </v>
      </c>
      <c r="BF559" s="640" t="str">
        <f t="shared" si="1259"/>
        <v xml:space="preserve"> </v>
      </c>
      <c r="BG559" s="640" t="str">
        <f t="shared" si="1260"/>
        <v xml:space="preserve"> </v>
      </c>
      <c r="BH559" s="640" t="str">
        <f t="shared" si="1261"/>
        <v xml:space="preserve"> </v>
      </c>
      <c r="BI559" s="677" t="str">
        <f t="shared" si="1262"/>
        <v xml:space="preserve"> </v>
      </c>
      <c r="BJ559" s="640" t="str">
        <f t="shared" si="1263"/>
        <v xml:space="preserve"> </v>
      </c>
      <c r="BK559" s="305" t="str">
        <f t="shared" si="1264"/>
        <v xml:space="preserve"> </v>
      </c>
      <c r="BL559" s="523" t="str">
        <f t="shared" si="1306"/>
        <v>F</v>
      </c>
      <c r="BM559" s="640" t="str">
        <f t="shared" si="1265"/>
        <v xml:space="preserve"> </v>
      </c>
      <c r="BN559" s="640" t="str">
        <f t="shared" si="1266"/>
        <v xml:space="preserve"> </v>
      </c>
      <c r="BO559" s="640" t="str">
        <f t="shared" si="1267"/>
        <v xml:space="preserve"> </v>
      </c>
      <c r="BP559" s="640" t="str">
        <f t="shared" si="1268"/>
        <v xml:space="preserve"> </v>
      </c>
      <c r="BQ559" s="640" t="str">
        <f t="shared" si="1269"/>
        <v xml:space="preserve"> </v>
      </c>
      <c r="BR559" s="634">
        <f t="shared" si="1270"/>
        <v>0</v>
      </c>
      <c r="BS559" s="728"/>
      <c r="BT559" s="640" t="str">
        <f t="shared" si="1256"/>
        <v xml:space="preserve"> </v>
      </c>
    </row>
    <row r="560" spans="1:72" s="47" customFormat="1" ht="15" customHeight="1" x14ac:dyDescent="0.3">
      <c r="A560" s="43" t="s">
        <v>536</v>
      </c>
      <c r="B560" s="469" t="s">
        <v>535</v>
      </c>
      <c r="C560" s="134" t="str">
        <f>IF(VLOOKUP(B560,'Pivot Table'!$B$5:$G$2000,3,FALSE)=1,"Yes","No")</f>
        <v>Yes</v>
      </c>
      <c r="D560" s="170" t="str">
        <f t="shared" si="1255"/>
        <v>Yes</v>
      </c>
      <c r="E560" s="170"/>
      <c r="F560" s="214">
        <v>41852</v>
      </c>
      <c r="G560" s="118" t="s">
        <v>1127</v>
      </c>
      <c r="H560" s="44" t="s">
        <v>1127</v>
      </c>
      <c r="I560" s="170"/>
      <c r="J560" s="170" t="s">
        <v>713</v>
      </c>
      <c r="K560" s="45" t="str">
        <f t="shared" si="1292"/>
        <v>71</v>
      </c>
      <c r="L560" s="45" t="str">
        <f t="shared" si="1293"/>
        <v>71X</v>
      </c>
      <c r="M560" s="106">
        <v>41913</v>
      </c>
      <c r="N560" s="252" t="s">
        <v>1481</v>
      </c>
      <c r="O560" s="135" t="str">
        <f>IF(VLOOKUP(B560,'Pivot Table'!$B$5:$G$2000,2,FALSE)=1,"Yes","No")</f>
        <v>Yes</v>
      </c>
      <c r="P560" s="177" t="str">
        <f t="shared" si="1294"/>
        <v>Yes</v>
      </c>
      <c r="Q560" s="177"/>
      <c r="R560" s="107">
        <v>41852</v>
      </c>
      <c r="S560" s="46" t="s">
        <v>1127</v>
      </c>
      <c r="T560" s="177"/>
      <c r="U560" s="177" t="s">
        <v>713</v>
      </c>
      <c r="V560" s="135" t="str">
        <f t="shared" si="1295"/>
        <v>71</v>
      </c>
      <c r="W560" s="150" t="str">
        <f t="shared" si="1296"/>
        <v>71X</v>
      </c>
      <c r="X560" s="107">
        <v>41913</v>
      </c>
      <c r="Y560" s="219" t="s">
        <v>1481</v>
      </c>
      <c r="Z560" s="136" t="str">
        <f>IF(VLOOKUP(B560,'Pivot Table'!$B$5:$G$2000,5,FALSE)=1,"Yes","No")</f>
        <v>Yes</v>
      </c>
      <c r="AA560" s="136" t="str">
        <f>IF(VLOOKUP(B560,'Pivot Table'!$B$5:$G$2000,4,FALSE)=1,"Yes","No")</f>
        <v>No</v>
      </c>
      <c r="AB560" s="181" t="str">
        <f t="shared" si="1254"/>
        <v>Yes</v>
      </c>
      <c r="AC560" s="181"/>
      <c r="AD560" s="181"/>
      <c r="AE560" s="241" t="s">
        <v>1127</v>
      </c>
      <c r="AF560" s="362"/>
      <c r="AG560" s="181" t="s">
        <v>713</v>
      </c>
      <c r="AH560" s="133" t="str">
        <f t="shared" si="1297"/>
        <v>71</v>
      </c>
      <c r="AI560" s="151" t="str">
        <f t="shared" si="1298"/>
        <v>71X</v>
      </c>
      <c r="AJ560" s="460">
        <v>41913</v>
      </c>
      <c r="AK560" s="650" t="s">
        <v>1481</v>
      </c>
      <c r="AL560" s="634">
        <f t="shared" si="1299"/>
        <v>1</v>
      </c>
      <c r="AM560" s="634">
        <f t="shared" si="1300"/>
        <v>1</v>
      </c>
      <c r="AN560" s="635">
        <f t="shared" si="1301"/>
        <v>1</v>
      </c>
      <c r="AO560" s="636">
        <f t="shared" si="1271"/>
        <v>3</v>
      </c>
      <c r="AP560" s="634">
        <f t="shared" si="1302"/>
        <v>1</v>
      </c>
      <c r="AQ560" s="634">
        <f t="shared" si="1303"/>
        <v>1</v>
      </c>
      <c r="AR560" s="634">
        <f t="shared" si="1304"/>
        <v>1</v>
      </c>
      <c r="AS560" s="637">
        <f t="shared" si="1272"/>
        <v>3</v>
      </c>
      <c r="AT560" s="638" t="str">
        <f t="shared" si="1273"/>
        <v>F</v>
      </c>
      <c r="AU560" s="634">
        <f t="shared" si="1305"/>
        <v>0</v>
      </c>
      <c r="AV560" s="634">
        <f t="shared" si="1313"/>
        <v>0</v>
      </c>
      <c r="AW560" s="634"/>
      <c r="AX560" s="639" t="str">
        <f t="shared" si="1307"/>
        <v>71Yes</v>
      </c>
      <c r="AY560" s="639" t="str">
        <f t="shared" si="1308"/>
        <v>71Yes</v>
      </c>
      <c r="AZ560" s="639" t="str">
        <f t="shared" si="1309"/>
        <v>71Yes</v>
      </c>
      <c r="BA560" s="634" t="str">
        <f t="shared" si="1310"/>
        <v>71X</v>
      </c>
      <c r="BB560" s="634" t="str">
        <f t="shared" si="1311"/>
        <v>71X</v>
      </c>
      <c r="BC560" s="634" t="str">
        <f t="shared" si="1312"/>
        <v>71X</v>
      </c>
      <c r="BD560" s="640" t="str">
        <f t="shared" si="1257"/>
        <v xml:space="preserve"> </v>
      </c>
      <c r="BE560" s="640" t="str">
        <f t="shared" si="1258"/>
        <v xml:space="preserve"> </v>
      </c>
      <c r="BF560" s="640" t="str">
        <f t="shared" si="1259"/>
        <v xml:space="preserve"> </v>
      </c>
      <c r="BG560" s="640" t="str">
        <f t="shared" si="1260"/>
        <v xml:space="preserve"> </v>
      </c>
      <c r="BH560" s="640" t="str">
        <f t="shared" si="1261"/>
        <v xml:space="preserve"> </v>
      </c>
      <c r="BI560" s="677" t="str">
        <f t="shared" si="1262"/>
        <v xml:space="preserve"> </v>
      </c>
      <c r="BJ560" s="640" t="str">
        <f t="shared" si="1263"/>
        <v xml:space="preserve"> </v>
      </c>
      <c r="BK560" s="305" t="str">
        <f t="shared" si="1264"/>
        <v xml:space="preserve"> </v>
      </c>
      <c r="BL560" s="523" t="str">
        <f t="shared" si="1306"/>
        <v>F</v>
      </c>
      <c r="BM560" s="640" t="str">
        <f t="shared" si="1265"/>
        <v xml:space="preserve"> </v>
      </c>
      <c r="BN560" s="640" t="str">
        <f t="shared" si="1266"/>
        <v xml:space="preserve"> </v>
      </c>
      <c r="BO560" s="640" t="str">
        <f t="shared" si="1267"/>
        <v xml:space="preserve"> </v>
      </c>
      <c r="BP560" s="640" t="str">
        <f t="shared" si="1268"/>
        <v xml:space="preserve"> </v>
      </c>
      <c r="BQ560" s="640" t="str">
        <f t="shared" si="1269"/>
        <v xml:space="preserve"> </v>
      </c>
      <c r="BR560" s="634">
        <f t="shared" si="1270"/>
        <v>0</v>
      </c>
      <c r="BS560" s="728"/>
      <c r="BT560" s="640" t="str">
        <f t="shared" si="1256"/>
        <v xml:space="preserve"> </v>
      </c>
    </row>
    <row r="561" spans="1:72" s="47" customFormat="1" ht="15" customHeight="1" x14ac:dyDescent="0.3">
      <c r="A561" s="43" t="s">
        <v>538</v>
      </c>
      <c r="B561" s="123" t="s">
        <v>537</v>
      </c>
      <c r="C561" s="134" t="str">
        <f>IF(VLOOKUP(B561,'Pivot Table'!$B$5:$G$2000,3,FALSE)=1,"Yes","No")</f>
        <v>Yes</v>
      </c>
      <c r="D561" s="170" t="str">
        <f t="shared" si="1255"/>
        <v>Yes</v>
      </c>
      <c r="E561" s="170"/>
      <c r="F561" s="214">
        <v>39508</v>
      </c>
      <c r="G561" s="119" t="s">
        <v>1127</v>
      </c>
      <c r="H561" s="119" t="s">
        <v>1127</v>
      </c>
      <c r="I561" s="170"/>
      <c r="J561" s="170" t="s">
        <v>713</v>
      </c>
      <c r="K561" s="45" t="str">
        <f t="shared" si="1292"/>
        <v>72</v>
      </c>
      <c r="L561" s="45" t="str">
        <f t="shared" si="1293"/>
        <v>72X</v>
      </c>
      <c r="M561" s="106">
        <v>40848</v>
      </c>
      <c r="N561" s="252"/>
      <c r="O561" s="135" t="str">
        <f>IF(VLOOKUP(B561,'Pivot Table'!$B$5:$G$2000,2,FALSE)=1,"Yes","No")</f>
        <v>Yes</v>
      </c>
      <c r="P561" s="177" t="str">
        <f t="shared" si="1294"/>
        <v>Yes</v>
      </c>
      <c r="Q561" s="177"/>
      <c r="R561" s="107">
        <v>41306</v>
      </c>
      <c r="S561" s="107" t="s">
        <v>1127</v>
      </c>
      <c r="T561" s="177"/>
      <c r="U561" s="177" t="s">
        <v>713</v>
      </c>
      <c r="V561" s="135" t="str">
        <f t="shared" si="1295"/>
        <v>72</v>
      </c>
      <c r="W561" s="150" t="str">
        <f t="shared" si="1296"/>
        <v>72X</v>
      </c>
      <c r="X561" s="107">
        <v>41487</v>
      </c>
      <c r="Y561" s="219"/>
      <c r="Z561" s="136" t="str">
        <f>IF(VLOOKUP(B561,'Pivot Table'!$B$5:$G$2000,5,FALSE)=1,"Yes","No")</f>
        <v>Yes</v>
      </c>
      <c r="AA561" s="136" t="str">
        <f>IF(VLOOKUP(B561,'Pivot Table'!$B$5:$G$2000,4,FALSE)=1,"Yes","No")</f>
        <v>No</v>
      </c>
      <c r="AB561" s="181" t="str">
        <f t="shared" si="1254"/>
        <v>Yes</v>
      </c>
      <c r="AC561" s="181"/>
      <c r="AD561" s="181"/>
      <c r="AE561" s="241" t="s">
        <v>1127</v>
      </c>
      <c r="AF561" s="127"/>
      <c r="AG561" s="181" t="s">
        <v>713</v>
      </c>
      <c r="AH561" s="133" t="str">
        <f t="shared" si="1297"/>
        <v>72</v>
      </c>
      <c r="AI561" s="151" t="str">
        <f t="shared" si="1298"/>
        <v>72X</v>
      </c>
      <c r="AJ561" s="281">
        <v>41791</v>
      </c>
      <c r="AK561" s="650"/>
      <c r="AL561" s="634">
        <f t="shared" si="1299"/>
        <v>1</v>
      </c>
      <c r="AM561" s="634">
        <f t="shared" si="1300"/>
        <v>1</v>
      </c>
      <c r="AN561" s="635">
        <f t="shared" si="1301"/>
        <v>1</v>
      </c>
      <c r="AO561" s="636">
        <f t="shared" si="1271"/>
        <v>3</v>
      </c>
      <c r="AP561" s="634">
        <f t="shared" si="1302"/>
        <v>1</v>
      </c>
      <c r="AQ561" s="634">
        <f t="shared" si="1303"/>
        <v>1</v>
      </c>
      <c r="AR561" s="634">
        <f t="shared" si="1304"/>
        <v>1</v>
      </c>
      <c r="AS561" s="637">
        <f t="shared" si="1272"/>
        <v>3</v>
      </c>
      <c r="AT561" s="638" t="str">
        <f t="shared" si="1273"/>
        <v>F</v>
      </c>
      <c r="AU561" s="634">
        <f t="shared" si="1305"/>
        <v>0</v>
      </c>
      <c r="AV561" s="634">
        <f t="shared" si="1313"/>
        <v>0</v>
      </c>
      <c r="AW561" s="634" t="s">
        <v>1127</v>
      </c>
      <c r="AX561" s="639" t="str">
        <f t="shared" si="1307"/>
        <v>72Yes</v>
      </c>
      <c r="AY561" s="639" t="str">
        <f t="shared" si="1308"/>
        <v>72Yes</v>
      </c>
      <c r="AZ561" s="639" t="str">
        <f t="shared" si="1309"/>
        <v>72Yes</v>
      </c>
      <c r="BA561" s="634" t="str">
        <f t="shared" si="1310"/>
        <v>72X</v>
      </c>
      <c r="BB561" s="634" t="str">
        <f t="shared" si="1311"/>
        <v>72X</v>
      </c>
      <c r="BC561" s="634" t="str">
        <f t="shared" si="1312"/>
        <v>72X</v>
      </c>
      <c r="BD561" s="640" t="str">
        <f t="shared" si="1257"/>
        <v xml:space="preserve"> </v>
      </c>
      <c r="BE561" s="640" t="str">
        <f t="shared" si="1258"/>
        <v xml:space="preserve"> </v>
      </c>
      <c r="BF561" s="640" t="str">
        <f t="shared" si="1259"/>
        <v xml:space="preserve"> </v>
      </c>
      <c r="BG561" s="640" t="str">
        <f t="shared" si="1260"/>
        <v xml:space="preserve"> </v>
      </c>
      <c r="BH561" s="640" t="str">
        <f t="shared" si="1261"/>
        <v xml:space="preserve"> </v>
      </c>
      <c r="BI561" s="677" t="str">
        <f t="shared" si="1262"/>
        <v xml:space="preserve"> </v>
      </c>
      <c r="BJ561" s="640" t="str">
        <f t="shared" si="1263"/>
        <v xml:space="preserve"> </v>
      </c>
      <c r="BK561" s="305" t="str">
        <f t="shared" si="1264"/>
        <v xml:space="preserve"> </v>
      </c>
      <c r="BL561" s="523" t="str">
        <f t="shared" si="1306"/>
        <v>F</v>
      </c>
      <c r="BM561" s="640" t="str">
        <f t="shared" si="1265"/>
        <v xml:space="preserve"> </v>
      </c>
      <c r="BN561" s="640" t="str">
        <f t="shared" si="1266"/>
        <v xml:space="preserve"> </v>
      </c>
      <c r="BO561" s="640" t="str">
        <f t="shared" si="1267"/>
        <v xml:space="preserve"> </v>
      </c>
      <c r="BP561" s="640" t="str">
        <f t="shared" si="1268"/>
        <v xml:space="preserve"> </v>
      </c>
      <c r="BQ561" s="640" t="str">
        <f t="shared" si="1269"/>
        <v xml:space="preserve"> </v>
      </c>
      <c r="BR561" s="634">
        <f t="shared" si="1270"/>
        <v>0</v>
      </c>
      <c r="BS561" s="728"/>
      <c r="BT561" s="640" t="str">
        <f t="shared" si="1256"/>
        <v xml:space="preserve"> </v>
      </c>
    </row>
    <row r="562" spans="1:72" s="47" customFormat="1" ht="15" customHeight="1" x14ac:dyDescent="0.3">
      <c r="A562" s="43" t="s">
        <v>538</v>
      </c>
      <c r="B562" s="123" t="s">
        <v>1347</v>
      </c>
      <c r="C562" s="194" t="str">
        <f>IF(VLOOKUP(B562,'Pivot Table'!$B$5:$G$2000,3,FALSE)=1,"Yes","No")</f>
        <v>No</v>
      </c>
      <c r="D562" s="193" t="str">
        <f t="shared" ref="D562" si="1372">IF(E562="X","In Progress",IF(J562="x","Yes"," "))</f>
        <v xml:space="preserve"> </v>
      </c>
      <c r="E562" s="193"/>
      <c r="F562" s="326"/>
      <c r="G562" s="337"/>
      <c r="H562" s="337"/>
      <c r="I562" s="193"/>
      <c r="J562" s="193"/>
      <c r="K562" s="205" t="str">
        <f t="shared" ref="K562" si="1373">A562&amp;E562</f>
        <v>72</v>
      </c>
      <c r="L562" s="205" t="str">
        <f t="shared" ref="L562" si="1374">A562&amp;J562</f>
        <v>72</v>
      </c>
      <c r="M562" s="338"/>
      <c r="N562" s="405"/>
      <c r="O562" s="189" t="str">
        <f>IF(VLOOKUP(B562,'Pivot Table'!$B$5:$G$2000,2,FALSE)=1,"Yes","No")</f>
        <v>No</v>
      </c>
      <c r="P562" s="190" t="str">
        <f t="shared" ref="P562" si="1375">IF(Q562="X","In Progress",IF(U562="x","Yes"," "))</f>
        <v xml:space="preserve"> </v>
      </c>
      <c r="Q562" s="190"/>
      <c r="R562" s="206"/>
      <c r="S562" s="206"/>
      <c r="T562" s="190"/>
      <c r="U562" s="190"/>
      <c r="V562" s="189" t="str">
        <f t="shared" ref="V562" si="1376">A562&amp;Q562</f>
        <v>72</v>
      </c>
      <c r="W562" s="196" t="str">
        <f t="shared" ref="W562" si="1377">A562&amp;U562</f>
        <v>72</v>
      </c>
      <c r="X562" s="206"/>
      <c r="Y562" s="404"/>
      <c r="Z562" s="136" t="str">
        <f>IF(VLOOKUP(B562,'Pivot Table'!$B$5:$G$2000,5,FALSE)=1,"Yes","No")</f>
        <v>Yes</v>
      </c>
      <c r="AA562" s="136" t="str">
        <f>IF(VLOOKUP(B562,'Pivot Table'!$B$5:$G$2000,4,FALSE)=1,"Yes","No")</f>
        <v>No</v>
      </c>
      <c r="AB562" s="181" t="str">
        <f t="shared" ref="AB562" si="1378">IF(AC562="X","In Progress",IF(AG562="x","Yes"," "))</f>
        <v>Yes</v>
      </c>
      <c r="AC562" s="181"/>
      <c r="AD562" s="181"/>
      <c r="AE562" s="241" t="s">
        <v>1127</v>
      </c>
      <c r="AF562" s="127"/>
      <c r="AG562" s="181" t="s">
        <v>713</v>
      </c>
      <c r="AH562" s="133" t="str">
        <f t="shared" ref="AH562" si="1379">A562&amp;AC562</f>
        <v>72</v>
      </c>
      <c r="AI562" s="151" t="str">
        <f t="shared" ref="AI562" si="1380">A562&amp;AG562</f>
        <v>72X</v>
      </c>
      <c r="AJ562" s="281">
        <v>41791</v>
      </c>
      <c r="AK562" s="650"/>
      <c r="AL562" s="634">
        <f t="shared" ref="AL562" si="1381">IF(C562="yes",1,0)</f>
        <v>0</v>
      </c>
      <c r="AM562" s="634">
        <f t="shared" ref="AM562" si="1382">IF(O562="yes",1,0)</f>
        <v>0</v>
      </c>
      <c r="AN562" s="635">
        <f t="shared" ref="AN562" si="1383">IF(Z562="yes",1,IF(AA562="yes",1,0))</f>
        <v>1</v>
      </c>
      <c r="AO562" s="636">
        <f t="shared" ref="AO562" si="1384">SUM(AL562:AN562)</f>
        <v>1</v>
      </c>
      <c r="AP562" s="634">
        <f t="shared" ref="AP562" si="1385">IF(J562="x",1,0)</f>
        <v>0</v>
      </c>
      <c r="AQ562" s="634">
        <f t="shared" ref="AQ562" si="1386">IF(U562="x",1,0)</f>
        <v>0</v>
      </c>
      <c r="AR562" s="634">
        <f t="shared" ref="AR562" si="1387">IF(AG562="x",1,0)</f>
        <v>1</v>
      </c>
      <c r="AS562" s="637">
        <f t="shared" ref="AS562" si="1388">SUM(AP562:AR562)</f>
        <v>1</v>
      </c>
      <c r="AT562" s="638" t="str">
        <f t="shared" ref="AT562" si="1389">IF(AO562=AS562,"F"," ")</f>
        <v>F</v>
      </c>
      <c r="AU562" s="634">
        <f t="shared" ref="AU562" si="1390">IF(E562="x",1,0)</f>
        <v>0</v>
      </c>
      <c r="AV562" s="634">
        <f t="shared" ref="AV562" si="1391">IF(Q562="x",1,0)</f>
        <v>0</v>
      </c>
      <c r="AW562" s="634" t="s">
        <v>1127</v>
      </c>
      <c r="AX562" s="639" t="str">
        <f t="shared" ref="AX562" si="1392">A562&amp;C562</f>
        <v>72No</v>
      </c>
      <c r="AY562" s="639" t="str">
        <f t="shared" ref="AY562" si="1393">A562&amp;O562</f>
        <v>72No</v>
      </c>
      <c r="AZ562" s="639" t="str">
        <f t="shared" ref="AZ562" si="1394">A562&amp;Z562</f>
        <v>72Yes</v>
      </c>
      <c r="BA562" s="634" t="str">
        <f t="shared" ref="BA562" si="1395">A562&amp;J562</f>
        <v>72</v>
      </c>
      <c r="BB562" s="634" t="str">
        <f t="shared" ref="BB562" si="1396">A562&amp;U562</f>
        <v>72</v>
      </c>
      <c r="BC562" s="634" t="str">
        <f t="shared" ref="BC562" si="1397">A562&amp;AG562</f>
        <v>72X</v>
      </c>
      <c r="BD562" s="640" t="str">
        <f t="shared" si="1257"/>
        <v xml:space="preserve"> </v>
      </c>
      <c r="BE562" s="640" t="str">
        <f t="shared" si="1258"/>
        <v xml:space="preserve"> </v>
      </c>
      <c r="BF562" s="640" t="str">
        <f t="shared" si="1259"/>
        <v xml:space="preserve"> </v>
      </c>
      <c r="BG562" s="640" t="str">
        <f t="shared" si="1260"/>
        <v xml:space="preserve"> </v>
      </c>
      <c r="BH562" s="640" t="str">
        <f t="shared" si="1261"/>
        <v xml:space="preserve"> </v>
      </c>
      <c r="BI562" s="677" t="str">
        <f t="shared" si="1262"/>
        <v xml:space="preserve"> </v>
      </c>
      <c r="BJ562" s="640" t="str">
        <f t="shared" si="1263"/>
        <v xml:space="preserve"> </v>
      </c>
      <c r="BK562" s="305" t="str">
        <f t="shared" si="1264"/>
        <v xml:space="preserve"> </v>
      </c>
      <c r="BL562" s="523" t="str">
        <f t="shared" si="1306"/>
        <v>F</v>
      </c>
      <c r="BM562" s="640" t="str">
        <f t="shared" si="1265"/>
        <v xml:space="preserve"> </v>
      </c>
      <c r="BN562" s="640" t="str">
        <f t="shared" si="1266"/>
        <v xml:space="preserve"> </v>
      </c>
      <c r="BO562" s="640" t="str">
        <f t="shared" si="1267"/>
        <v xml:space="preserve"> </v>
      </c>
      <c r="BP562" s="640" t="str">
        <f t="shared" si="1268"/>
        <v xml:space="preserve"> </v>
      </c>
      <c r="BQ562" s="640" t="str">
        <f t="shared" si="1269"/>
        <v xml:space="preserve"> </v>
      </c>
      <c r="BR562" s="634">
        <f t="shared" si="1270"/>
        <v>0</v>
      </c>
      <c r="BS562" s="728"/>
      <c r="BT562" s="640" t="str">
        <f t="shared" si="1256"/>
        <v xml:space="preserve"> </v>
      </c>
    </row>
    <row r="563" spans="1:72" s="47" customFormat="1" ht="15" customHeight="1" x14ac:dyDescent="0.3">
      <c r="A563" s="43" t="s">
        <v>538</v>
      </c>
      <c r="B563" s="43" t="s">
        <v>539</v>
      </c>
      <c r="C563" s="134" t="str">
        <f>IF(VLOOKUP(B563,'Pivot Table'!$B$5:$G$2000,3,FALSE)=1,"Yes","No")</f>
        <v>Yes</v>
      </c>
      <c r="D563" s="170" t="str">
        <f t="shared" si="1255"/>
        <v>Yes</v>
      </c>
      <c r="E563" s="170"/>
      <c r="F563" s="113">
        <v>39753</v>
      </c>
      <c r="G563" s="113" t="s">
        <v>1127</v>
      </c>
      <c r="H563" s="113" t="s">
        <v>1127</v>
      </c>
      <c r="I563" s="170"/>
      <c r="J563" s="170" t="s">
        <v>713</v>
      </c>
      <c r="K563" s="45" t="str">
        <f t="shared" si="1292"/>
        <v>72</v>
      </c>
      <c r="L563" s="45" t="str">
        <f t="shared" si="1293"/>
        <v>72X</v>
      </c>
      <c r="M563" s="120">
        <v>39904</v>
      </c>
      <c r="N563" s="252"/>
      <c r="O563" s="189" t="str">
        <f>IF(VLOOKUP(B563,'Pivot Table'!$B$5:$G$2000,2,FALSE)=1,"Yes","No")</f>
        <v>No</v>
      </c>
      <c r="P563" s="190" t="str">
        <f t="shared" si="1294"/>
        <v xml:space="preserve"> </v>
      </c>
      <c r="Q563" s="190"/>
      <c r="R563" s="190"/>
      <c r="S563" s="191"/>
      <c r="T563" s="190"/>
      <c r="U563" s="190"/>
      <c r="V563" s="189" t="str">
        <f t="shared" si="1295"/>
        <v>72</v>
      </c>
      <c r="W563" s="196" t="str">
        <f t="shared" si="1296"/>
        <v>72</v>
      </c>
      <c r="X563" s="191"/>
      <c r="Y563" s="404"/>
      <c r="Z563" s="136" t="str">
        <f>IF(VLOOKUP(B563,'Pivot Table'!$B$5:$G$2000,5,FALSE)=1,"Yes","No")</f>
        <v>Yes</v>
      </c>
      <c r="AA563" s="136" t="str">
        <f>IF(VLOOKUP(B563,'Pivot Table'!$B$5:$G$2000,4,FALSE)=1,"Yes","No")</f>
        <v>No</v>
      </c>
      <c r="AB563" s="181" t="str">
        <f t="shared" si="1254"/>
        <v>Yes</v>
      </c>
      <c r="AC563" s="181"/>
      <c r="AD563" s="181"/>
      <c r="AE563" s="241" t="s">
        <v>1127</v>
      </c>
      <c r="AF563" s="127"/>
      <c r="AG563" s="181" t="s">
        <v>713</v>
      </c>
      <c r="AH563" s="133" t="str">
        <f t="shared" si="1297"/>
        <v>72</v>
      </c>
      <c r="AI563" s="151" t="str">
        <f t="shared" si="1298"/>
        <v>72X</v>
      </c>
      <c r="AJ563" s="281">
        <v>41791</v>
      </c>
      <c r="AK563" s="650"/>
      <c r="AL563" s="634">
        <f t="shared" si="1299"/>
        <v>1</v>
      </c>
      <c r="AM563" s="634">
        <f t="shared" si="1300"/>
        <v>0</v>
      </c>
      <c r="AN563" s="635">
        <f t="shared" si="1301"/>
        <v>1</v>
      </c>
      <c r="AO563" s="636">
        <f t="shared" si="1271"/>
        <v>2</v>
      </c>
      <c r="AP563" s="634">
        <f t="shared" si="1302"/>
        <v>1</v>
      </c>
      <c r="AQ563" s="634">
        <f t="shared" si="1303"/>
        <v>0</v>
      </c>
      <c r="AR563" s="634">
        <f t="shared" si="1304"/>
        <v>1</v>
      </c>
      <c r="AS563" s="637">
        <f t="shared" si="1272"/>
        <v>2</v>
      </c>
      <c r="AT563" s="638" t="str">
        <f t="shared" si="1273"/>
        <v>F</v>
      </c>
      <c r="AU563" s="634">
        <f t="shared" si="1305"/>
        <v>0</v>
      </c>
      <c r="AV563" s="634">
        <f t="shared" si="1313"/>
        <v>0</v>
      </c>
      <c r="AW563" s="634" t="s">
        <v>1127</v>
      </c>
      <c r="AX563" s="639" t="str">
        <f t="shared" si="1307"/>
        <v>72Yes</v>
      </c>
      <c r="AY563" s="639" t="str">
        <f t="shared" si="1308"/>
        <v>72No</v>
      </c>
      <c r="AZ563" s="639" t="str">
        <f t="shared" si="1309"/>
        <v>72Yes</v>
      </c>
      <c r="BA563" s="634" t="str">
        <f t="shared" si="1310"/>
        <v>72X</v>
      </c>
      <c r="BB563" s="634" t="str">
        <f t="shared" si="1311"/>
        <v>72</v>
      </c>
      <c r="BC563" s="634" t="str">
        <f t="shared" si="1312"/>
        <v>72X</v>
      </c>
      <c r="BD563" s="640" t="str">
        <f t="shared" si="1257"/>
        <v xml:space="preserve"> </v>
      </c>
      <c r="BE563" s="640" t="str">
        <f t="shared" si="1258"/>
        <v xml:space="preserve"> </v>
      </c>
      <c r="BF563" s="640" t="str">
        <f t="shared" si="1259"/>
        <v xml:space="preserve"> </v>
      </c>
      <c r="BG563" s="640" t="str">
        <f t="shared" si="1260"/>
        <v xml:space="preserve"> </v>
      </c>
      <c r="BH563" s="640" t="str">
        <f t="shared" si="1261"/>
        <v xml:space="preserve"> </v>
      </c>
      <c r="BI563" s="677" t="str">
        <f t="shared" si="1262"/>
        <v xml:space="preserve"> </v>
      </c>
      <c r="BJ563" s="640" t="str">
        <f t="shared" si="1263"/>
        <v xml:space="preserve"> </v>
      </c>
      <c r="BK563" s="305" t="str">
        <f t="shared" si="1264"/>
        <v xml:space="preserve"> </v>
      </c>
      <c r="BL563" s="523" t="str">
        <f t="shared" si="1306"/>
        <v>F</v>
      </c>
      <c r="BM563" s="640" t="str">
        <f t="shared" si="1265"/>
        <v xml:space="preserve"> </v>
      </c>
      <c r="BN563" s="640" t="str">
        <f t="shared" si="1266"/>
        <v xml:space="preserve"> </v>
      </c>
      <c r="BO563" s="640" t="str">
        <f t="shared" si="1267"/>
        <v xml:space="preserve"> </v>
      </c>
      <c r="BP563" s="640" t="str">
        <f t="shared" si="1268"/>
        <v xml:space="preserve"> </v>
      </c>
      <c r="BQ563" s="640" t="str">
        <f t="shared" si="1269"/>
        <v xml:space="preserve"> </v>
      </c>
      <c r="BR563" s="634">
        <f t="shared" si="1270"/>
        <v>0</v>
      </c>
      <c r="BS563" s="728"/>
      <c r="BT563" s="640" t="str">
        <f t="shared" si="1256"/>
        <v xml:space="preserve"> </v>
      </c>
    </row>
    <row r="564" spans="1:72" s="47" customFormat="1" ht="15" customHeight="1" x14ac:dyDescent="0.3">
      <c r="A564" s="43" t="s">
        <v>538</v>
      </c>
      <c r="B564" s="43" t="s">
        <v>540</v>
      </c>
      <c r="C564" s="134" t="str">
        <f>IF(VLOOKUP(B564,'Pivot Table'!$B$5:$G$2000,3,FALSE)=1,"Yes","No")</f>
        <v>Yes</v>
      </c>
      <c r="D564" s="170" t="str">
        <f t="shared" si="1255"/>
        <v>Yes</v>
      </c>
      <c r="E564" s="170"/>
      <c r="F564" s="113">
        <v>39753</v>
      </c>
      <c r="G564" s="113" t="s">
        <v>1127</v>
      </c>
      <c r="H564" s="113" t="s">
        <v>1127</v>
      </c>
      <c r="I564" s="170"/>
      <c r="J564" s="170" t="s">
        <v>713</v>
      </c>
      <c r="K564" s="45" t="str">
        <f t="shared" si="1292"/>
        <v>72</v>
      </c>
      <c r="L564" s="45" t="str">
        <f t="shared" si="1293"/>
        <v>72X</v>
      </c>
      <c r="M564" s="113">
        <v>39904</v>
      </c>
      <c r="N564" s="252"/>
      <c r="O564" s="189" t="str">
        <f>IF(VLOOKUP(B564,'Pivot Table'!$B$5:$G$2000,2,FALSE)=1,"Yes","No")</f>
        <v>No</v>
      </c>
      <c r="P564" s="190" t="str">
        <f t="shared" si="1294"/>
        <v xml:space="preserve"> </v>
      </c>
      <c r="Q564" s="190"/>
      <c r="R564" s="190"/>
      <c r="S564" s="191"/>
      <c r="T564" s="190"/>
      <c r="U564" s="190"/>
      <c r="V564" s="189" t="str">
        <f t="shared" si="1295"/>
        <v>72</v>
      </c>
      <c r="W564" s="196" t="str">
        <f t="shared" si="1296"/>
        <v>72</v>
      </c>
      <c r="X564" s="191"/>
      <c r="Y564" s="404"/>
      <c r="Z564" s="136" t="str">
        <f>IF(VLOOKUP(B564,'Pivot Table'!$B$5:$G$2000,5,FALSE)=1,"Yes","No")</f>
        <v>Yes</v>
      </c>
      <c r="AA564" s="136" t="str">
        <f>IF(VLOOKUP(B564,'Pivot Table'!$B$5:$G$2000,4,FALSE)=1,"Yes","No")</f>
        <v>No</v>
      </c>
      <c r="AB564" s="181" t="str">
        <f t="shared" si="1254"/>
        <v>Yes</v>
      </c>
      <c r="AC564" s="181"/>
      <c r="AD564" s="181"/>
      <c r="AE564" s="241" t="s">
        <v>1127</v>
      </c>
      <c r="AF564" s="127"/>
      <c r="AG564" s="181" t="s">
        <v>713</v>
      </c>
      <c r="AH564" s="133" t="str">
        <f t="shared" si="1297"/>
        <v>72</v>
      </c>
      <c r="AI564" s="151" t="str">
        <f t="shared" si="1298"/>
        <v>72X</v>
      </c>
      <c r="AJ564" s="281">
        <v>41791</v>
      </c>
      <c r="AK564" s="650"/>
      <c r="AL564" s="634">
        <f t="shared" si="1299"/>
        <v>1</v>
      </c>
      <c r="AM564" s="634">
        <f t="shared" si="1300"/>
        <v>0</v>
      </c>
      <c r="AN564" s="635">
        <f t="shared" si="1301"/>
        <v>1</v>
      </c>
      <c r="AO564" s="636">
        <f t="shared" si="1271"/>
        <v>2</v>
      </c>
      <c r="AP564" s="634">
        <f t="shared" si="1302"/>
        <v>1</v>
      </c>
      <c r="AQ564" s="634">
        <f t="shared" si="1303"/>
        <v>0</v>
      </c>
      <c r="AR564" s="634">
        <f t="shared" si="1304"/>
        <v>1</v>
      </c>
      <c r="AS564" s="637">
        <f t="shared" si="1272"/>
        <v>2</v>
      </c>
      <c r="AT564" s="638" t="str">
        <f t="shared" si="1273"/>
        <v>F</v>
      </c>
      <c r="AU564" s="634">
        <f t="shared" si="1305"/>
        <v>0</v>
      </c>
      <c r="AV564" s="634">
        <f t="shared" si="1313"/>
        <v>0</v>
      </c>
      <c r="AW564" s="634" t="s">
        <v>1127</v>
      </c>
      <c r="AX564" s="639" t="str">
        <f t="shared" si="1307"/>
        <v>72Yes</v>
      </c>
      <c r="AY564" s="639" t="str">
        <f t="shared" si="1308"/>
        <v>72No</v>
      </c>
      <c r="AZ564" s="639" t="str">
        <f t="shared" si="1309"/>
        <v>72Yes</v>
      </c>
      <c r="BA564" s="634" t="str">
        <f t="shared" si="1310"/>
        <v>72X</v>
      </c>
      <c r="BB564" s="634" t="str">
        <f t="shared" si="1311"/>
        <v>72</v>
      </c>
      <c r="BC564" s="634" t="str">
        <f t="shared" si="1312"/>
        <v>72X</v>
      </c>
      <c r="BD564" s="640" t="str">
        <f t="shared" si="1257"/>
        <v xml:space="preserve"> </v>
      </c>
      <c r="BE564" s="640" t="str">
        <f t="shared" si="1258"/>
        <v xml:space="preserve"> </v>
      </c>
      <c r="BF564" s="640" t="str">
        <f t="shared" si="1259"/>
        <v xml:space="preserve"> </v>
      </c>
      <c r="BG564" s="640" t="str">
        <f t="shared" si="1260"/>
        <v xml:space="preserve"> </v>
      </c>
      <c r="BH564" s="640" t="str">
        <f t="shared" si="1261"/>
        <v xml:space="preserve"> </v>
      </c>
      <c r="BI564" s="677" t="str">
        <f t="shared" si="1262"/>
        <v xml:space="preserve"> </v>
      </c>
      <c r="BJ564" s="640" t="str">
        <f t="shared" si="1263"/>
        <v xml:space="preserve"> </v>
      </c>
      <c r="BK564" s="305" t="str">
        <f t="shared" si="1264"/>
        <v xml:space="preserve"> </v>
      </c>
      <c r="BL564" s="523" t="str">
        <f t="shared" si="1306"/>
        <v>F</v>
      </c>
      <c r="BM564" s="640" t="str">
        <f t="shared" si="1265"/>
        <v xml:space="preserve"> </v>
      </c>
      <c r="BN564" s="640" t="str">
        <f t="shared" si="1266"/>
        <v xml:space="preserve"> </v>
      </c>
      <c r="BO564" s="640" t="str">
        <f t="shared" si="1267"/>
        <v xml:space="preserve"> </v>
      </c>
      <c r="BP564" s="640" t="str">
        <f t="shared" si="1268"/>
        <v xml:space="preserve"> </v>
      </c>
      <c r="BQ564" s="640" t="str">
        <f t="shared" si="1269"/>
        <v xml:space="preserve"> </v>
      </c>
      <c r="BR564" s="634">
        <f t="shared" si="1270"/>
        <v>0</v>
      </c>
      <c r="BS564" s="728"/>
      <c r="BT564" s="640" t="str">
        <f t="shared" si="1256"/>
        <v xml:space="preserve"> </v>
      </c>
    </row>
    <row r="565" spans="1:72" s="47" customFormat="1" ht="15" customHeight="1" x14ac:dyDescent="0.3">
      <c r="A565" s="43" t="s">
        <v>538</v>
      </c>
      <c r="B565" s="43" t="s">
        <v>541</v>
      </c>
      <c r="C565" s="134" t="str">
        <f>IF(VLOOKUP(B565,'Pivot Table'!$B$5:$G$2000,3,FALSE)=1,"Yes","No")</f>
        <v>Yes</v>
      </c>
      <c r="D565" s="170" t="str">
        <f t="shared" si="1255"/>
        <v>Yes</v>
      </c>
      <c r="E565" s="170"/>
      <c r="F565" s="113">
        <v>39539</v>
      </c>
      <c r="G565" s="113" t="s">
        <v>1127</v>
      </c>
      <c r="H565" s="113" t="s">
        <v>1127</v>
      </c>
      <c r="I565" s="170"/>
      <c r="J565" s="170" t="s">
        <v>713</v>
      </c>
      <c r="K565" s="45" t="str">
        <f t="shared" si="1292"/>
        <v>72</v>
      </c>
      <c r="L565" s="45" t="str">
        <f t="shared" si="1293"/>
        <v>72X</v>
      </c>
      <c r="M565" s="114">
        <v>39753</v>
      </c>
      <c r="N565" s="252"/>
      <c r="O565" s="189" t="str">
        <f>IF(VLOOKUP(B565,'Pivot Table'!$B$5:$G$2000,2,FALSE)=1,"Yes","No")</f>
        <v>No</v>
      </c>
      <c r="P565" s="190" t="str">
        <f t="shared" si="1294"/>
        <v xml:space="preserve"> </v>
      </c>
      <c r="Q565" s="190"/>
      <c r="R565" s="190"/>
      <c r="S565" s="191"/>
      <c r="T565" s="190"/>
      <c r="U565" s="190"/>
      <c r="V565" s="189" t="str">
        <f t="shared" si="1295"/>
        <v>72</v>
      </c>
      <c r="W565" s="196" t="str">
        <f t="shared" si="1296"/>
        <v>72</v>
      </c>
      <c r="X565" s="191"/>
      <c r="Y565" s="404"/>
      <c r="Z565" s="136" t="str">
        <f>IF(VLOOKUP(B565,'Pivot Table'!$B$5:$G$2000,5,FALSE)=1,"Yes","No")</f>
        <v>Yes</v>
      </c>
      <c r="AA565" s="136" t="str">
        <f>IF(VLOOKUP(B565,'Pivot Table'!$B$5:$G$2000,4,FALSE)=1,"Yes","No")</f>
        <v>No</v>
      </c>
      <c r="AB565" s="181" t="str">
        <f t="shared" si="1254"/>
        <v>Yes</v>
      </c>
      <c r="AC565" s="181"/>
      <c r="AD565" s="181"/>
      <c r="AE565" s="241" t="s">
        <v>1127</v>
      </c>
      <c r="AF565" s="127"/>
      <c r="AG565" s="181" t="s">
        <v>713</v>
      </c>
      <c r="AH565" s="133" t="str">
        <f t="shared" si="1297"/>
        <v>72</v>
      </c>
      <c r="AI565" s="151" t="str">
        <f t="shared" si="1298"/>
        <v>72X</v>
      </c>
      <c r="AJ565" s="281">
        <v>41791</v>
      </c>
      <c r="AK565" s="650"/>
      <c r="AL565" s="634">
        <f t="shared" si="1299"/>
        <v>1</v>
      </c>
      <c r="AM565" s="634">
        <f t="shared" si="1300"/>
        <v>0</v>
      </c>
      <c r="AN565" s="635">
        <f t="shared" si="1301"/>
        <v>1</v>
      </c>
      <c r="AO565" s="636">
        <f t="shared" si="1271"/>
        <v>2</v>
      </c>
      <c r="AP565" s="634">
        <f t="shared" si="1302"/>
        <v>1</v>
      </c>
      <c r="AQ565" s="634">
        <f t="shared" si="1303"/>
        <v>0</v>
      </c>
      <c r="AR565" s="634">
        <f t="shared" si="1304"/>
        <v>1</v>
      </c>
      <c r="AS565" s="637">
        <f t="shared" si="1272"/>
        <v>2</v>
      </c>
      <c r="AT565" s="638" t="str">
        <f t="shared" si="1273"/>
        <v>F</v>
      </c>
      <c r="AU565" s="634">
        <f t="shared" si="1305"/>
        <v>0</v>
      </c>
      <c r="AV565" s="634">
        <f t="shared" si="1313"/>
        <v>0</v>
      </c>
      <c r="AW565" s="634" t="s">
        <v>1127</v>
      </c>
      <c r="AX565" s="639" t="str">
        <f t="shared" si="1307"/>
        <v>72Yes</v>
      </c>
      <c r="AY565" s="639" t="str">
        <f t="shared" si="1308"/>
        <v>72No</v>
      </c>
      <c r="AZ565" s="639" t="str">
        <f t="shared" si="1309"/>
        <v>72Yes</v>
      </c>
      <c r="BA565" s="634" t="str">
        <f t="shared" si="1310"/>
        <v>72X</v>
      </c>
      <c r="BB565" s="634" t="str">
        <f t="shared" si="1311"/>
        <v>72</v>
      </c>
      <c r="BC565" s="634" t="str">
        <f t="shared" si="1312"/>
        <v>72X</v>
      </c>
      <c r="BD565" s="640" t="str">
        <f t="shared" si="1257"/>
        <v xml:space="preserve"> </v>
      </c>
      <c r="BE565" s="640" t="str">
        <f t="shared" si="1258"/>
        <v xml:space="preserve"> </v>
      </c>
      <c r="BF565" s="640" t="str">
        <f t="shared" si="1259"/>
        <v xml:space="preserve"> </v>
      </c>
      <c r="BG565" s="640" t="str">
        <f t="shared" si="1260"/>
        <v xml:space="preserve"> </v>
      </c>
      <c r="BH565" s="640" t="str">
        <f t="shared" si="1261"/>
        <v xml:space="preserve"> </v>
      </c>
      <c r="BI565" s="677" t="str">
        <f t="shared" si="1262"/>
        <v xml:space="preserve"> </v>
      </c>
      <c r="BJ565" s="640" t="str">
        <f t="shared" si="1263"/>
        <v xml:space="preserve"> </v>
      </c>
      <c r="BK565" s="305" t="str">
        <f t="shared" si="1264"/>
        <v xml:space="preserve"> </v>
      </c>
      <c r="BL565" s="523" t="str">
        <f t="shared" si="1306"/>
        <v>F</v>
      </c>
      <c r="BM565" s="640" t="str">
        <f t="shared" si="1265"/>
        <v xml:space="preserve"> </v>
      </c>
      <c r="BN565" s="640" t="str">
        <f t="shared" si="1266"/>
        <v xml:space="preserve"> </v>
      </c>
      <c r="BO565" s="640" t="str">
        <f t="shared" si="1267"/>
        <v xml:space="preserve"> </v>
      </c>
      <c r="BP565" s="640" t="str">
        <f t="shared" si="1268"/>
        <v xml:space="preserve"> </v>
      </c>
      <c r="BQ565" s="640" t="str">
        <f t="shared" si="1269"/>
        <v xml:space="preserve"> </v>
      </c>
      <c r="BR565" s="634">
        <f t="shared" si="1270"/>
        <v>0</v>
      </c>
      <c r="BS565" s="728"/>
      <c r="BT565" s="640" t="str">
        <f t="shared" si="1256"/>
        <v xml:space="preserve"> </v>
      </c>
    </row>
    <row r="566" spans="1:72" s="47" customFormat="1" ht="15" customHeight="1" x14ac:dyDescent="0.3">
      <c r="A566" s="43" t="s">
        <v>538</v>
      </c>
      <c r="B566" s="43" t="s">
        <v>542</v>
      </c>
      <c r="C566" s="134" t="str">
        <f>IF(VLOOKUP(B566,'Pivot Table'!$B$5:$G$2000,3,FALSE)=1,"Yes","No")</f>
        <v>Yes</v>
      </c>
      <c r="D566" s="170" t="str">
        <f t="shared" si="1255"/>
        <v>Yes</v>
      </c>
      <c r="E566" s="170"/>
      <c r="F566" s="214">
        <v>39508</v>
      </c>
      <c r="G566" s="113" t="s">
        <v>1127</v>
      </c>
      <c r="H566" s="113" t="s">
        <v>1127</v>
      </c>
      <c r="I566" s="170"/>
      <c r="J566" s="170" t="s">
        <v>713</v>
      </c>
      <c r="K566" s="45" t="str">
        <f t="shared" si="1292"/>
        <v>72</v>
      </c>
      <c r="L566" s="45" t="str">
        <f t="shared" si="1293"/>
        <v>72X</v>
      </c>
      <c r="M566" s="114">
        <v>39630</v>
      </c>
      <c r="N566" s="252"/>
      <c r="O566" s="189" t="str">
        <f>IF(VLOOKUP(B566,'Pivot Table'!$B$5:$G$2000,2,FALSE)=1,"Yes","No")</f>
        <v>No</v>
      </c>
      <c r="P566" s="190" t="str">
        <f t="shared" si="1294"/>
        <v xml:space="preserve"> </v>
      </c>
      <c r="Q566" s="190"/>
      <c r="R566" s="190"/>
      <c r="S566" s="191"/>
      <c r="T566" s="190"/>
      <c r="U566" s="190"/>
      <c r="V566" s="189" t="str">
        <f t="shared" si="1295"/>
        <v>72</v>
      </c>
      <c r="W566" s="196" t="str">
        <f t="shared" si="1296"/>
        <v>72</v>
      </c>
      <c r="X566" s="191"/>
      <c r="Y566" s="404"/>
      <c r="Z566" s="136" t="str">
        <f>IF(VLOOKUP(B566,'Pivot Table'!$B$5:$G$2000,5,FALSE)=1,"Yes","No")</f>
        <v>Yes</v>
      </c>
      <c r="AA566" s="136" t="str">
        <f>IF(VLOOKUP(B566,'Pivot Table'!$B$5:$G$2000,4,FALSE)=1,"Yes","No")</f>
        <v>No</v>
      </c>
      <c r="AB566" s="181" t="str">
        <f t="shared" si="1254"/>
        <v>Yes</v>
      </c>
      <c r="AC566" s="181"/>
      <c r="AD566" s="181"/>
      <c r="AE566" s="241" t="s">
        <v>1127</v>
      </c>
      <c r="AF566" s="127"/>
      <c r="AG566" s="181" t="s">
        <v>713</v>
      </c>
      <c r="AH566" s="133" t="str">
        <f t="shared" si="1297"/>
        <v>72</v>
      </c>
      <c r="AI566" s="151" t="str">
        <f t="shared" si="1298"/>
        <v>72X</v>
      </c>
      <c r="AJ566" s="281">
        <v>41791</v>
      </c>
      <c r="AK566" s="650"/>
      <c r="AL566" s="634">
        <f t="shared" si="1299"/>
        <v>1</v>
      </c>
      <c r="AM566" s="634">
        <f t="shared" si="1300"/>
        <v>0</v>
      </c>
      <c r="AN566" s="635">
        <f t="shared" si="1301"/>
        <v>1</v>
      </c>
      <c r="AO566" s="636">
        <f t="shared" si="1271"/>
        <v>2</v>
      </c>
      <c r="AP566" s="634">
        <f t="shared" si="1302"/>
        <v>1</v>
      </c>
      <c r="AQ566" s="634">
        <f t="shared" si="1303"/>
        <v>0</v>
      </c>
      <c r="AR566" s="634">
        <f t="shared" si="1304"/>
        <v>1</v>
      </c>
      <c r="AS566" s="637">
        <f t="shared" si="1272"/>
        <v>2</v>
      </c>
      <c r="AT566" s="638" t="str">
        <f t="shared" si="1273"/>
        <v>F</v>
      </c>
      <c r="AU566" s="634">
        <f t="shared" si="1305"/>
        <v>0</v>
      </c>
      <c r="AV566" s="634">
        <f t="shared" si="1313"/>
        <v>0</v>
      </c>
      <c r="AW566" s="634" t="s">
        <v>1127</v>
      </c>
      <c r="AX566" s="639" t="str">
        <f t="shared" si="1307"/>
        <v>72Yes</v>
      </c>
      <c r="AY566" s="639" t="str">
        <f t="shared" si="1308"/>
        <v>72No</v>
      </c>
      <c r="AZ566" s="639" t="str">
        <f t="shared" si="1309"/>
        <v>72Yes</v>
      </c>
      <c r="BA566" s="634" t="str">
        <f t="shared" si="1310"/>
        <v>72X</v>
      </c>
      <c r="BB566" s="634" t="str">
        <f t="shared" si="1311"/>
        <v>72</v>
      </c>
      <c r="BC566" s="634" t="str">
        <f t="shared" si="1312"/>
        <v>72X</v>
      </c>
      <c r="BD566" s="640" t="str">
        <f t="shared" si="1257"/>
        <v xml:space="preserve"> </v>
      </c>
      <c r="BE566" s="640" t="str">
        <f t="shared" si="1258"/>
        <v xml:space="preserve"> </v>
      </c>
      <c r="BF566" s="640" t="str">
        <f t="shared" si="1259"/>
        <v xml:space="preserve"> </v>
      </c>
      <c r="BG566" s="640" t="str">
        <f t="shared" si="1260"/>
        <v xml:space="preserve"> </v>
      </c>
      <c r="BH566" s="640" t="str">
        <f t="shared" si="1261"/>
        <v xml:space="preserve"> </v>
      </c>
      <c r="BI566" s="677" t="str">
        <f t="shared" si="1262"/>
        <v xml:space="preserve"> </v>
      </c>
      <c r="BJ566" s="640" t="str">
        <f t="shared" si="1263"/>
        <v xml:space="preserve"> </v>
      </c>
      <c r="BK566" s="305" t="str">
        <f t="shared" si="1264"/>
        <v xml:space="preserve"> </v>
      </c>
      <c r="BL566" s="523" t="str">
        <f t="shared" si="1306"/>
        <v>F</v>
      </c>
      <c r="BM566" s="640" t="str">
        <f t="shared" si="1265"/>
        <v xml:space="preserve"> </v>
      </c>
      <c r="BN566" s="640" t="str">
        <f t="shared" si="1266"/>
        <v xml:space="preserve"> </v>
      </c>
      <c r="BO566" s="640" t="str">
        <f t="shared" si="1267"/>
        <v xml:space="preserve"> </v>
      </c>
      <c r="BP566" s="640" t="str">
        <f t="shared" si="1268"/>
        <v xml:space="preserve"> </v>
      </c>
      <c r="BQ566" s="640" t="str">
        <f t="shared" si="1269"/>
        <v xml:space="preserve"> </v>
      </c>
      <c r="BR566" s="634">
        <f t="shared" si="1270"/>
        <v>0</v>
      </c>
      <c r="BS566" s="728"/>
      <c r="BT566" s="640" t="str">
        <f t="shared" si="1256"/>
        <v xml:space="preserve"> </v>
      </c>
    </row>
    <row r="567" spans="1:72" s="47" customFormat="1" ht="15" customHeight="1" x14ac:dyDescent="0.3">
      <c r="A567" s="43" t="s">
        <v>538</v>
      </c>
      <c r="B567" s="43" t="s">
        <v>543</v>
      </c>
      <c r="C567" s="134" t="str">
        <f>IF(VLOOKUP(B567,'Pivot Table'!$B$5:$G$2000,3,FALSE)=1,"Yes","No")</f>
        <v>Yes</v>
      </c>
      <c r="D567" s="170" t="str">
        <f t="shared" si="1255"/>
        <v>Yes</v>
      </c>
      <c r="E567" s="170"/>
      <c r="F567" s="214">
        <v>39508</v>
      </c>
      <c r="G567" s="113" t="s">
        <v>1127</v>
      </c>
      <c r="H567" s="113" t="s">
        <v>1127</v>
      </c>
      <c r="I567" s="170"/>
      <c r="J567" s="170" t="s">
        <v>713</v>
      </c>
      <c r="K567" s="45" t="str">
        <f t="shared" si="1292"/>
        <v>72</v>
      </c>
      <c r="L567" s="45" t="str">
        <f t="shared" si="1293"/>
        <v>72X</v>
      </c>
      <c r="M567" s="114">
        <v>39630</v>
      </c>
      <c r="N567" s="252"/>
      <c r="O567" s="135" t="str">
        <f>IF(VLOOKUP(B567,'Pivot Table'!$B$5:$G$2000,2,FALSE)=1,"Yes","No")</f>
        <v>Yes</v>
      </c>
      <c r="P567" s="177" t="str">
        <f t="shared" si="1294"/>
        <v>Yes</v>
      </c>
      <c r="Q567" s="177"/>
      <c r="R567" s="177"/>
      <c r="S567" s="107" t="s">
        <v>1127</v>
      </c>
      <c r="T567" s="177"/>
      <c r="U567" s="177" t="s">
        <v>713</v>
      </c>
      <c r="V567" s="135" t="str">
        <f t="shared" si="1295"/>
        <v>72</v>
      </c>
      <c r="W567" s="150" t="str">
        <f t="shared" si="1296"/>
        <v>72X</v>
      </c>
      <c r="X567" s="107">
        <v>41487</v>
      </c>
      <c r="Y567" s="219"/>
      <c r="Z567" s="136" t="str">
        <f>IF(VLOOKUP(B567,'Pivot Table'!$B$5:$G$2000,5,FALSE)=1,"Yes","No")</f>
        <v>Yes</v>
      </c>
      <c r="AA567" s="136" t="str">
        <f>IF(VLOOKUP(B567,'Pivot Table'!$B$5:$G$2000,4,FALSE)=1,"Yes","No")</f>
        <v>No</v>
      </c>
      <c r="AB567" s="181" t="str">
        <f t="shared" ref="AB567:AB632" si="1398">IF(AC567="X","In Progress",IF(AG567="x","Yes"," "))</f>
        <v>Yes</v>
      </c>
      <c r="AC567" s="181"/>
      <c r="AD567" s="181"/>
      <c r="AE567" s="241" t="s">
        <v>1127</v>
      </c>
      <c r="AF567" s="127"/>
      <c r="AG567" s="181" t="s">
        <v>713</v>
      </c>
      <c r="AH567" s="133" t="str">
        <f t="shared" si="1297"/>
        <v>72</v>
      </c>
      <c r="AI567" s="151" t="str">
        <f t="shared" si="1298"/>
        <v>72X</v>
      </c>
      <c r="AJ567" s="281">
        <v>41791</v>
      </c>
      <c r="AK567" s="650"/>
      <c r="AL567" s="634">
        <f t="shared" si="1299"/>
        <v>1</v>
      </c>
      <c r="AM567" s="634">
        <f t="shared" si="1300"/>
        <v>1</v>
      </c>
      <c r="AN567" s="635">
        <f t="shared" si="1301"/>
        <v>1</v>
      </c>
      <c r="AO567" s="636">
        <f t="shared" si="1271"/>
        <v>3</v>
      </c>
      <c r="AP567" s="634">
        <f t="shared" si="1302"/>
        <v>1</v>
      </c>
      <c r="AQ567" s="634">
        <f t="shared" si="1303"/>
        <v>1</v>
      </c>
      <c r="AR567" s="634">
        <f t="shared" si="1304"/>
        <v>1</v>
      </c>
      <c r="AS567" s="637">
        <f t="shared" si="1272"/>
        <v>3</v>
      </c>
      <c r="AT567" s="638" t="str">
        <f t="shared" si="1273"/>
        <v>F</v>
      </c>
      <c r="AU567" s="634">
        <f t="shared" si="1305"/>
        <v>0</v>
      </c>
      <c r="AV567" s="634">
        <f t="shared" si="1313"/>
        <v>0</v>
      </c>
      <c r="AW567" s="634" t="s">
        <v>1127</v>
      </c>
      <c r="AX567" s="639" t="str">
        <f t="shared" si="1307"/>
        <v>72Yes</v>
      </c>
      <c r="AY567" s="639" t="str">
        <f t="shared" si="1308"/>
        <v>72Yes</v>
      </c>
      <c r="AZ567" s="639" t="str">
        <f t="shared" si="1309"/>
        <v>72Yes</v>
      </c>
      <c r="BA567" s="634" t="str">
        <f t="shared" si="1310"/>
        <v>72X</v>
      </c>
      <c r="BB567" s="634" t="str">
        <f t="shared" si="1311"/>
        <v>72X</v>
      </c>
      <c r="BC567" s="634" t="str">
        <f t="shared" si="1312"/>
        <v>72X</v>
      </c>
      <c r="BD567" s="640" t="str">
        <f t="shared" si="1257"/>
        <v xml:space="preserve"> </v>
      </c>
      <c r="BE567" s="640" t="str">
        <f t="shared" si="1258"/>
        <v xml:space="preserve"> </v>
      </c>
      <c r="BF567" s="640" t="str">
        <f t="shared" si="1259"/>
        <v xml:space="preserve"> </v>
      </c>
      <c r="BG567" s="640" t="str">
        <f t="shared" si="1260"/>
        <v xml:space="preserve"> </v>
      </c>
      <c r="BH567" s="640" t="str">
        <f t="shared" si="1261"/>
        <v xml:space="preserve"> </v>
      </c>
      <c r="BI567" s="677" t="str">
        <f t="shared" si="1262"/>
        <v xml:space="preserve"> </v>
      </c>
      <c r="BJ567" s="640" t="str">
        <f t="shared" si="1263"/>
        <v xml:space="preserve"> </v>
      </c>
      <c r="BK567" s="305" t="str">
        <f t="shared" si="1264"/>
        <v xml:space="preserve"> </v>
      </c>
      <c r="BL567" s="523" t="str">
        <f t="shared" si="1306"/>
        <v>F</v>
      </c>
      <c r="BM567" s="640" t="str">
        <f t="shared" si="1265"/>
        <v xml:space="preserve"> </v>
      </c>
      <c r="BN567" s="640" t="str">
        <f t="shared" si="1266"/>
        <v xml:space="preserve"> </v>
      </c>
      <c r="BO567" s="640" t="str">
        <f t="shared" si="1267"/>
        <v xml:space="preserve"> </v>
      </c>
      <c r="BP567" s="640" t="str">
        <f t="shared" si="1268"/>
        <v xml:space="preserve"> </v>
      </c>
      <c r="BQ567" s="640" t="str">
        <f t="shared" si="1269"/>
        <v xml:space="preserve"> </v>
      </c>
      <c r="BR567" s="634">
        <f t="shared" si="1270"/>
        <v>0</v>
      </c>
      <c r="BS567" s="728"/>
      <c r="BT567" s="640" t="str">
        <f t="shared" si="1256"/>
        <v xml:space="preserve"> </v>
      </c>
    </row>
    <row r="568" spans="1:72" s="47" customFormat="1" ht="15" customHeight="1" x14ac:dyDescent="0.3">
      <c r="A568" s="43" t="s">
        <v>538</v>
      </c>
      <c r="B568" s="43" t="s">
        <v>544</v>
      </c>
      <c r="C568" s="134" t="str">
        <f>IF(VLOOKUP(B568,'Pivot Table'!$B$5:$G$2000,3,FALSE)=1,"Yes","No")</f>
        <v>Yes</v>
      </c>
      <c r="D568" s="170" t="str">
        <f t="shared" si="1255"/>
        <v>Yes</v>
      </c>
      <c r="E568" s="170"/>
      <c r="F568" s="214">
        <v>39753</v>
      </c>
      <c r="G568" s="113" t="s">
        <v>1127</v>
      </c>
      <c r="H568" s="113" t="s">
        <v>1127</v>
      </c>
      <c r="I568" s="170"/>
      <c r="J568" s="170" t="s">
        <v>713</v>
      </c>
      <c r="K568" s="45" t="str">
        <f t="shared" si="1292"/>
        <v>72</v>
      </c>
      <c r="L568" s="45" t="str">
        <f t="shared" si="1293"/>
        <v>72X</v>
      </c>
      <c r="M568" s="113">
        <v>39904</v>
      </c>
      <c r="N568" s="252"/>
      <c r="O568" s="189" t="str">
        <f>IF(VLOOKUP(B568,'Pivot Table'!$B$5:$G$2000,2,FALSE)=1,"Yes","No")</f>
        <v>No</v>
      </c>
      <c r="P568" s="190" t="str">
        <f t="shared" si="1294"/>
        <v xml:space="preserve"> </v>
      </c>
      <c r="Q568" s="190"/>
      <c r="R568" s="190"/>
      <c r="S568" s="191"/>
      <c r="T568" s="190"/>
      <c r="U568" s="190"/>
      <c r="V568" s="189" t="str">
        <f t="shared" si="1295"/>
        <v>72</v>
      </c>
      <c r="W568" s="196" t="str">
        <f t="shared" si="1296"/>
        <v>72</v>
      </c>
      <c r="X568" s="191"/>
      <c r="Y568" s="404"/>
      <c r="Z568" s="136" t="str">
        <f>IF(VLOOKUP(B568,'Pivot Table'!$B$5:$G$2000,5,FALSE)=1,"Yes","No")</f>
        <v>Yes</v>
      </c>
      <c r="AA568" s="136" t="str">
        <f>IF(VLOOKUP(B568,'Pivot Table'!$B$5:$G$2000,4,FALSE)=1,"Yes","No")</f>
        <v>No</v>
      </c>
      <c r="AB568" s="181" t="str">
        <f t="shared" si="1398"/>
        <v>Yes</v>
      </c>
      <c r="AC568" s="181"/>
      <c r="AD568" s="181"/>
      <c r="AE568" s="241" t="s">
        <v>1127</v>
      </c>
      <c r="AF568" s="127"/>
      <c r="AG568" s="181" t="s">
        <v>713</v>
      </c>
      <c r="AH568" s="133" t="str">
        <f t="shared" si="1297"/>
        <v>72</v>
      </c>
      <c r="AI568" s="151" t="str">
        <f t="shared" si="1298"/>
        <v>72X</v>
      </c>
      <c r="AJ568" s="281">
        <v>41791</v>
      </c>
      <c r="AK568" s="650"/>
      <c r="AL568" s="634">
        <f t="shared" si="1299"/>
        <v>1</v>
      </c>
      <c r="AM568" s="634">
        <f t="shared" si="1300"/>
        <v>0</v>
      </c>
      <c r="AN568" s="635">
        <f t="shared" si="1301"/>
        <v>1</v>
      </c>
      <c r="AO568" s="636">
        <f t="shared" si="1271"/>
        <v>2</v>
      </c>
      <c r="AP568" s="634">
        <f t="shared" si="1302"/>
        <v>1</v>
      </c>
      <c r="AQ568" s="634">
        <f t="shared" si="1303"/>
        <v>0</v>
      </c>
      <c r="AR568" s="634">
        <f t="shared" si="1304"/>
        <v>1</v>
      </c>
      <c r="AS568" s="637">
        <f t="shared" si="1272"/>
        <v>2</v>
      </c>
      <c r="AT568" s="638" t="str">
        <f t="shared" si="1273"/>
        <v>F</v>
      </c>
      <c r="AU568" s="634">
        <f t="shared" si="1305"/>
        <v>0</v>
      </c>
      <c r="AV568" s="634">
        <f t="shared" si="1313"/>
        <v>0</v>
      </c>
      <c r="AW568" s="634" t="s">
        <v>1127</v>
      </c>
      <c r="AX568" s="639" t="str">
        <f t="shared" si="1307"/>
        <v>72Yes</v>
      </c>
      <c r="AY568" s="639" t="str">
        <f t="shared" si="1308"/>
        <v>72No</v>
      </c>
      <c r="AZ568" s="639" t="str">
        <f t="shared" si="1309"/>
        <v>72Yes</v>
      </c>
      <c r="BA568" s="634" t="str">
        <f t="shared" si="1310"/>
        <v>72X</v>
      </c>
      <c r="BB568" s="634" t="str">
        <f t="shared" si="1311"/>
        <v>72</v>
      </c>
      <c r="BC568" s="634" t="str">
        <f t="shared" si="1312"/>
        <v>72X</v>
      </c>
      <c r="BD568" s="640" t="str">
        <f t="shared" si="1257"/>
        <v xml:space="preserve"> </v>
      </c>
      <c r="BE568" s="640" t="str">
        <f t="shared" si="1258"/>
        <v xml:space="preserve"> </v>
      </c>
      <c r="BF568" s="640" t="str">
        <f t="shared" si="1259"/>
        <v xml:space="preserve"> </v>
      </c>
      <c r="BG568" s="640" t="str">
        <f t="shared" si="1260"/>
        <v xml:space="preserve"> </v>
      </c>
      <c r="BH568" s="640" t="str">
        <f t="shared" si="1261"/>
        <v xml:space="preserve"> </v>
      </c>
      <c r="BI568" s="677" t="str">
        <f t="shared" si="1262"/>
        <v xml:space="preserve"> </v>
      </c>
      <c r="BJ568" s="640" t="str">
        <f t="shared" si="1263"/>
        <v xml:space="preserve"> </v>
      </c>
      <c r="BK568" s="305" t="str">
        <f t="shared" si="1264"/>
        <v xml:space="preserve"> </v>
      </c>
      <c r="BL568" s="523" t="str">
        <f t="shared" si="1306"/>
        <v>F</v>
      </c>
      <c r="BM568" s="640" t="str">
        <f t="shared" si="1265"/>
        <v xml:space="preserve"> </v>
      </c>
      <c r="BN568" s="640" t="str">
        <f t="shared" si="1266"/>
        <v xml:space="preserve"> </v>
      </c>
      <c r="BO568" s="640" t="str">
        <f t="shared" si="1267"/>
        <v xml:space="preserve"> </v>
      </c>
      <c r="BP568" s="640" t="str">
        <f t="shared" si="1268"/>
        <v xml:space="preserve"> </v>
      </c>
      <c r="BQ568" s="640" t="str">
        <f t="shared" si="1269"/>
        <v xml:space="preserve"> </v>
      </c>
      <c r="BR568" s="634">
        <f t="shared" si="1270"/>
        <v>0</v>
      </c>
      <c r="BS568" s="728"/>
      <c r="BT568" s="640" t="str">
        <f t="shared" si="1256"/>
        <v xml:space="preserve"> </v>
      </c>
    </row>
    <row r="569" spans="1:72" s="47" customFormat="1" ht="15" customHeight="1" x14ac:dyDescent="0.3">
      <c r="A569" s="43" t="s">
        <v>538</v>
      </c>
      <c r="B569" s="43" t="s">
        <v>545</v>
      </c>
      <c r="C569" s="134" t="str">
        <f>IF(VLOOKUP(B569,'Pivot Table'!$B$5:$G$2000,3,FALSE)=1,"Yes","No")</f>
        <v>Yes</v>
      </c>
      <c r="D569" s="170" t="str">
        <f t="shared" ref="D569:D633" si="1399">IF(E569="X","In Progress",IF(J569="x","Yes"," "))</f>
        <v>Yes</v>
      </c>
      <c r="E569" s="170"/>
      <c r="F569" s="214">
        <v>39539</v>
      </c>
      <c r="G569" s="113" t="s">
        <v>1127</v>
      </c>
      <c r="H569" s="113" t="s">
        <v>1127</v>
      </c>
      <c r="I569" s="170"/>
      <c r="J569" s="170" t="s">
        <v>713</v>
      </c>
      <c r="K569" s="45" t="str">
        <f t="shared" si="1292"/>
        <v>72</v>
      </c>
      <c r="L569" s="45" t="str">
        <f t="shared" si="1293"/>
        <v>72X</v>
      </c>
      <c r="M569" s="113">
        <v>39873</v>
      </c>
      <c r="N569" s="252"/>
      <c r="O569" s="135" t="str">
        <f>IF(VLOOKUP(B569,'Pivot Table'!$B$5:$G$2000,2,FALSE)=1,"Yes","No")</f>
        <v>Yes</v>
      </c>
      <c r="P569" s="177" t="str">
        <f t="shared" si="1294"/>
        <v>Yes</v>
      </c>
      <c r="Q569" s="177"/>
      <c r="R569" s="107">
        <v>41426</v>
      </c>
      <c r="S569" s="107" t="s">
        <v>1127</v>
      </c>
      <c r="T569" s="177"/>
      <c r="U569" s="177" t="s">
        <v>713</v>
      </c>
      <c r="V569" s="135" t="str">
        <f t="shared" si="1295"/>
        <v>72</v>
      </c>
      <c r="W569" s="150" t="str">
        <f t="shared" si="1296"/>
        <v>72X</v>
      </c>
      <c r="X569" s="107">
        <v>41487</v>
      </c>
      <c r="Y569" s="219"/>
      <c r="Z569" s="136" t="str">
        <f>IF(VLOOKUP(B569,'Pivot Table'!$B$5:$G$2000,5,FALSE)=1,"Yes","No")</f>
        <v>Yes</v>
      </c>
      <c r="AA569" s="136" t="str">
        <f>IF(VLOOKUP(B569,'Pivot Table'!$B$5:$G$2000,4,FALSE)=1,"Yes","No")</f>
        <v>No</v>
      </c>
      <c r="AB569" s="181" t="str">
        <f t="shared" si="1398"/>
        <v>Yes</v>
      </c>
      <c r="AC569" s="181"/>
      <c r="AD569" s="181"/>
      <c r="AE569" s="241" t="s">
        <v>1127</v>
      </c>
      <c r="AF569" s="127"/>
      <c r="AG569" s="181" t="s">
        <v>713</v>
      </c>
      <c r="AH569" s="133" t="str">
        <f t="shared" si="1297"/>
        <v>72</v>
      </c>
      <c r="AI569" s="151" t="str">
        <f t="shared" si="1298"/>
        <v>72X</v>
      </c>
      <c r="AJ569" s="281">
        <v>41791</v>
      </c>
      <c r="AK569" s="650"/>
      <c r="AL569" s="634">
        <f t="shared" si="1299"/>
        <v>1</v>
      </c>
      <c r="AM569" s="634">
        <f t="shared" si="1300"/>
        <v>1</v>
      </c>
      <c r="AN569" s="635">
        <f t="shared" si="1301"/>
        <v>1</v>
      </c>
      <c r="AO569" s="636">
        <f t="shared" si="1271"/>
        <v>3</v>
      </c>
      <c r="AP569" s="634">
        <f t="shared" si="1302"/>
        <v>1</v>
      </c>
      <c r="AQ569" s="634">
        <f t="shared" si="1303"/>
        <v>1</v>
      </c>
      <c r="AR569" s="634">
        <f t="shared" si="1304"/>
        <v>1</v>
      </c>
      <c r="AS569" s="637">
        <f t="shared" si="1272"/>
        <v>3</v>
      </c>
      <c r="AT569" s="638" t="str">
        <f t="shared" si="1273"/>
        <v>F</v>
      </c>
      <c r="AU569" s="634">
        <f t="shared" si="1305"/>
        <v>0</v>
      </c>
      <c r="AV569" s="634">
        <f t="shared" si="1313"/>
        <v>0</v>
      </c>
      <c r="AW569" s="634" t="s">
        <v>1127</v>
      </c>
      <c r="AX569" s="639" t="str">
        <f t="shared" si="1307"/>
        <v>72Yes</v>
      </c>
      <c r="AY569" s="639" t="str">
        <f t="shared" si="1308"/>
        <v>72Yes</v>
      </c>
      <c r="AZ569" s="639" t="str">
        <f t="shared" si="1309"/>
        <v>72Yes</v>
      </c>
      <c r="BA569" s="634" t="str">
        <f t="shared" si="1310"/>
        <v>72X</v>
      </c>
      <c r="BB569" s="634" t="str">
        <f t="shared" si="1311"/>
        <v>72X</v>
      </c>
      <c r="BC569" s="634" t="str">
        <f t="shared" si="1312"/>
        <v>72X</v>
      </c>
      <c r="BD569" s="640" t="str">
        <f t="shared" si="1257"/>
        <v xml:space="preserve"> </v>
      </c>
      <c r="BE569" s="640" t="str">
        <f t="shared" si="1258"/>
        <v xml:space="preserve"> </v>
      </c>
      <c r="BF569" s="640" t="str">
        <f t="shared" si="1259"/>
        <v xml:space="preserve"> </v>
      </c>
      <c r="BG569" s="640" t="str">
        <f t="shared" si="1260"/>
        <v xml:space="preserve"> </v>
      </c>
      <c r="BH569" s="640" t="str">
        <f t="shared" si="1261"/>
        <v xml:space="preserve"> </v>
      </c>
      <c r="BI569" s="677" t="str">
        <f t="shared" si="1262"/>
        <v xml:space="preserve"> </v>
      </c>
      <c r="BJ569" s="640" t="str">
        <f t="shared" si="1263"/>
        <v xml:space="preserve"> </v>
      </c>
      <c r="BK569" s="305" t="str">
        <f t="shared" si="1264"/>
        <v xml:space="preserve"> </v>
      </c>
      <c r="BL569" s="523" t="str">
        <f t="shared" si="1306"/>
        <v>F</v>
      </c>
      <c r="BM569" s="640" t="str">
        <f t="shared" si="1265"/>
        <v xml:space="preserve"> </v>
      </c>
      <c r="BN569" s="640" t="str">
        <f t="shared" si="1266"/>
        <v xml:space="preserve"> </v>
      </c>
      <c r="BO569" s="640" t="str">
        <f t="shared" si="1267"/>
        <v xml:space="preserve"> </v>
      </c>
      <c r="BP569" s="640" t="str">
        <f t="shared" si="1268"/>
        <v xml:space="preserve"> </v>
      </c>
      <c r="BQ569" s="640" t="str">
        <f t="shared" si="1269"/>
        <v xml:space="preserve"> </v>
      </c>
      <c r="BR569" s="634">
        <f t="shared" si="1270"/>
        <v>0</v>
      </c>
      <c r="BS569" s="728"/>
      <c r="BT569" s="640" t="str">
        <f t="shared" si="1256"/>
        <v xml:space="preserve"> </v>
      </c>
    </row>
    <row r="570" spans="1:72" s="47" customFormat="1" ht="15" customHeight="1" x14ac:dyDescent="0.3">
      <c r="A570" s="43" t="s">
        <v>538</v>
      </c>
      <c r="B570" s="43" t="s">
        <v>546</v>
      </c>
      <c r="C570" s="134" t="str">
        <f>IF(VLOOKUP(B570,'Pivot Table'!$B$5:$G$2000,3,FALSE)=1,"Yes","No")</f>
        <v>Yes</v>
      </c>
      <c r="D570" s="170" t="str">
        <f t="shared" si="1399"/>
        <v>Yes</v>
      </c>
      <c r="E570" s="170"/>
      <c r="F570" s="214">
        <v>39753</v>
      </c>
      <c r="G570" s="113" t="s">
        <v>1127</v>
      </c>
      <c r="H570" s="113" t="s">
        <v>1127</v>
      </c>
      <c r="I570" s="170"/>
      <c r="J570" s="170" t="s">
        <v>713</v>
      </c>
      <c r="K570" s="45" t="str">
        <f t="shared" si="1292"/>
        <v>72</v>
      </c>
      <c r="L570" s="45" t="str">
        <f t="shared" si="1293"/>
        <v>72X</v>
      </c>
      <c r="M570" s="113">
        <v>39904</v>
      </c>
      <c r="N570" s="252"/>
      <c r="O570" s="189" t="str">
        <f>IF(VLOOKUP(B570,'Pivot Table'!$B$5:$G$2000,2,FALSE)=1,"Yes","No")</f>
        <v>No</v>
      </c>
      <c r="P570" s="190" t="str">
        <f t="shared" si="1294"/>
        <v xml:space="preserve"> </v>
      </c>
      <c r="Q570" s="190"/>
      <c r="R570" s="190"/>
      <c r="S570" s="191"/>
      <c r="T570" s="190"/>
      <c r="U570" s="190"/>
      <c r="V570" s="189" t="str">
        <f t="shared" si="1295"/>
        <v>72</v>
      </c>
      <c r="W570" s="196" t="str">
        <f t="shared" si="1296"/>
        <v>72</v>
      </c>
      <c r="X570" s="191"/>
      <c r="Y570" s="404"/>
      <c r="Z570" s="136" t="str">
        <f>IF(VLOOKUP(B570,'Pivot Table'!$B$5:$G$2000,5,FALSE)=1,"Yes","No")</f>
        <v>Yes</v>
      </c>
      <c r="AA570" s="136" t="str">
        <f>IF(VLOOKUP(B570,'Pivot Table'!$B$5:$G$2000,4,FALSE)=1,"Yes","No")</f>
        <v>No</v>
      </c>
      <c r="AB570" s="181" t="str">
        <f t="shared" si="1398"/>
        <v>Yes</v>
      </c>
      <c r="AC570" s="181"/>
      <c r="AD570" s="181"/>
      <c r="AE570" s="241" t="s">
        <v>1127</v>
      </c>
      <c r="AF570" s="127"/>
      <c r="AG570" s="181" t="s">
        <v>713</v>
      </c>
      <c r="AH570" s="133" t="str">
        <f t="shared" si="1297"/>
        <v>72</v>
      </c>
      <c r="AI570" s="151" t="str">
        <f t="shared" si="1298"/>
        <v>72X</v>
      </c>
      <c r="AJ570" s="281">
        <v>41791</v>
      </c>
      <c r="AK570" s="650"/>
      <c r="AL570" s="634">
        <f t="shared" si="1299"/>
        <v>1</v>
      </c>
      <c r="AM570" s="634">
        <f t="shared" si="1300"/>
        <v>0</v>
      </c>
      <c r="AN570" s="635">
        <f t="shared" si="1301"/>
        <v>1</v>
      </c>
      <c r="AO570" s="636">
        <f t="shared" si="1271"/>
        <v>2</v>
      </c>
      <c r="AP570" s="634">
        <f t="shared" si="1302"/>
        <v>1</v>
      </c>
      <c r="AQ570" s="634">
        <f t="shared" si="1303"/>
        <v>0</v>
      </c>
      <c r="AR570" s="634">
        <f t="shared" si="1304"/>
        <v>1</v>
      </c>
      <c r="AS570" s="637">
        <f t="shared" si="1272"/>
        <v>2</v>
      </c>
      <c r="AT570" s="638" t="str">
        <f t="shared" si="1273"/>
        <v>F</v>
      </c>
      <c r="AU570" s="634">
        <f t="shared" si="1305"/>
        <v>0</v>
      </c>
      <c r="AV570" s="634">
        <f t="shared" si="1313"/>
        <v>0</v>
      </c>
      <c r="AW570" s="634" t="s">
        <v>1127</v>
      </c>
      <c r="AX570" s="639" t="str">
        <f t="shared" si="1307"/>
        <v>72Yes</v>
      </c>
      <c r="AY570" s="639" t="str">
        <f t="shared" si="1308"/>
        <v>72No</v>
      </c>
      <c r="AZ570" s="639" t="str">
        <f t="shared" si="1309"/>
        <v>72Yes</v>
      </c>
      <c r="BA570" s="634" t="str">
        <f t="shared" si="1310"/>
        <v>72X</v>
      </c>
      <c r="BB570" s="634" t="str">
        <f t="shared" si="1311"/>
        <v>72</v>
      </c>
      <c r="BC570" s="634" t="str">
        <f t="shared" si="1312"/>
        <v>72X</v>
      </c>
      <c r="BD570" s="640" t="str">
        <f t="shared" si="1257"/>
        <v xml:space="preserve"> </v>
      </c>
      <c r="BE570" s="640" t="str">
        <f t="shared" si="1258"/>
        <v xml:space="preserve"> </v>
      </c>
      <c r="BF570" s="640" t="str">
        <f t="shared" si="1259"/>
        <v xml:space="preserve"> </v>
      </c>
      <c r="BG570" s="640" t="str">
        <f t="shared" si="1260"/>
        <v xml:space="preserve"> </v>
      </c>
      <c r="BH570" s="640" t="str">
        <f t="shared" si="1261"/>
        <v xml:space="preserve"> </v>
      </c>
      <c r="BI570" s="677" t="str">
        <f t="shared" si="1262"/>
        <v xml:space="preserve"> </v>
      </c>
      <c r="BJ570" s="640" t="str">
        <f t="shared" si="1263"/>
        <v xml:space="preserve"> </v>
      </c>
      <c r="BK570" s="305" t="str">
        <f t="shared" si="1264"/>
        <v xml:space="preserve"> </v>
      </c>
      <c r="BL570" s="523" t="str">
        <f t="shared" si="1306"/>
        <v>F</v>
      </c>
      <c r="BM570" s="640" t="str">
        <f t="shared" si="1265"/>
        <v xml:space="preserve"> </v>
      </c>
      <c r="BN570" s="640" t="str">
        <f t="shared" si="1266"/>
        <v xml:space="preserve"> </v>
      </c>
      <c r="BO570" s="640" t="str">
        <f t="shared" si="1267"/>
        <v xml:space="preserve"> </v>
      </c>
      <c r="BP570" s="640" t="str">
        <f t="shared" si="1268"/>
        <v xml:space="preserve"> </v>
      </c>
      <c r="BQ570" s="640" t="str">
        <f t="shared" si="1269"/>
        <v xml:space="preserve"> </v>
      </c>
      <c r="BR570" s="634">
        <f t="shared" si="1270"/>
        <v>0</v>
      </c>
      <c r="BS570" s="728"/>
      <c r="BT570" s="640" t="str">
        <f t="shared" si="1256"/>
        <v xml:space="preserve"> </v>
      </c>
    </row>
    <row r="571" spans="1:72" s="47" customFormat="1" ht="15" customHeight="1" x14ac:dyDescent="0.3">
      <c r="A571" s="43" t="s">
        <v>538</v>
      </c>
      <c r="B571" s="43" t="s">
        <v>547</v>
      </c>
      <c r="C571" s="134" t="str">
        <f>IF(VLOOKUP(B571,'Pivot Table'!$B$5:$G$2000,3,FALSE)=1,"Yes","No")</f>
        <v>Yes</v>
      </c>
      <c r="D571" s="170" t="str">
        <f t="shared" si="1399"/>
        <v>Yes</v>
      </c>
      <c r="E571" s="170"/>
      <c r="F571" s="214">
        <v>39539</v>
      </c>
      <c r="G571" s="113" t="s">
        <v>1127</v>
      </c>
      <c r="H571" s="113" t="s">
        <v>1127</v>
      </c>
      <c r="I571" s="170"/>
      <c r="J571" s="170" t="s">
        <v>713</v>
      </c>
      <c r="K571" s="45" t="str">
        <f t="shared" si="1292"/>
        <v>72</v>
      </c>
      <c r="L571" s="45" t="str">
        <f t="shared" si="1293"/>
        <v>72X</v>
      </c>
      <c r="M571" s="113">
        <v>39873</v>
      </c>
      <c r="N571" s="252"/>
      <c r="O571" s="135" t="str">
        <f>IF(VLOOKUP(B571,'Pivot Table'!$B$5:$G$2000,2,FALSE)=1,"Yes","No")</f>
        <v>Yes</v>
      </c>
      <c r="P571" s="177" t="str">
        <f t="shared" si="1294"/>
        <v>Yes</v>
      </c>
      <c r="Q571" s="177"/>
      <c r="R571" s="107">
        <v>41426</v>
      </c>
      <c r="S571" s="107" t="s">
        <v>1127</v>
      </c>
      <c r="T571" s="177"/>
      <c r="U571" s="177" t="s">
        <v>713</v>
      </c>
      <c r="V571" s="135" t="str">
        <f t="shared" si="1295"/>
        <v>72</v>
      </c>
      <c r="W571" s="150" t="str">
        <f t="shared" si="1296"/>
        <v>72X</v>
      </c>
      <c r="X571" s="107">
        <v>41487</v>
      </c>
      <c r="Y571" s="219"/>
      <c r="Z571" s="136" t="str">
        <f>IF(VLOOKUP(B571,'Pivot Table'!$B$5:$G$2000,5,FALSE)=1,"Yes","No")</f>
        <v>Yes</v>
      </c>
      <c r="AA571" s="136" t="str">
        <f>IF(VLOOKUP(B571,'Pivot Table'!$B$5:$G$2000,4,FALSE)=1,"Yes","No")</f>
        <v>No</v>
      </c>
      <c r="AB571" s="181" t="str">
        <f t="shared" si="1398"/>
        <v>Yes</v>
      </c>
      <c r="AC571" s="181"/>
      <c r="AD571" s="181"/>
      <c r="AE571" s="241" t="s">
        <v>1127</v>
      </c>
      <c r="AF571" s="127"/>
      <c r="AG571" s="181" t="s">
        <v>713</v>
      </c>
      <c r="AH571" s="133" t="str">
        <f t="shared" si="1297"/>
        <v>72</v>
      </c>
      <c r="AI571" s="151" t="str">
        <f t="shared" si="1298"/>
        <v>72X</v>
      </c>
      <c r="AJ571" s="281">
        <v>41791</v>
      </c>
      <c r="AK571" s="650"/>
      <c r="AL571" s="634">
        <f t="shared" si="1299"/>
        <v>1</v>
      </c>
      <c r="AM571" s="634">
        <f t="shared" si="1300"/>
        <v>1</v>
      </c>
      <c r="AN571" s="635">
        <f t="shared" si="1301"/>
        <v>1</v>
      </c>
      <c r="AO571" s="636">
        <f t="shared" si="1271"/>
        <v>3</v>
      </c>
      <c r="AP571" s="634">
        <f t="shared" si="1302"/>
        <v>1</v>
      </c>
      <c r="AQ571" s="634">
        <f t="shared" si="1303"/>
        <v>1</v>
      </c>
      <c r="AR571" s="634">
        <f t="shared" si="1304"/>
        <v>1</v>
      </c>
      <c r="AS571" s="637">
        <f t="shared" si="1272"/>
        <v>3</v>
      </c>
      <c r="AT571" s="638" t="str">
        <f t="shared" si="1273"/>
        <v>F</v>
      </c>
      <c r="AU571" s="634">
        <f t="shared" si="1305"/>
        <v>0</v>
      </c>
      <c r="AV571" s="634">
        <f t="shared" si="1313"/>
        <v>0</v>
      </c>
      <c r="AW571" s="634" t="s">
        <v>1127</v>
      </c>
      <c r="AX571" s="639" t="str">
        <f t="shared" si="1307"/>
        <v>72Yes</v>
      </c>
      <c r="AY571" s="639" t="str">
        <f t="shared" si="1308"/>
        <v>72Yes</v>
      </c>
      <c r="AZ571" s="639" t="str">
        <f t="shared" si="1309"/>
        <v>72Yes</v>
      </c>
      <c r="BA571" s="634" t="str">
        <f t="shared" si="1310"/>
        <v>72X</v>
      </c>
      <c r="BB571" s="634" t="str">
        <f t="shared" si="1311"/>
        <v>72X</v>
      </c>
      <c r="BC571" s="634" t="str">
        <f t="shared" si="1312"/>
        <v>72X</v>
      </c>
      <c r="BD571" s="640" t="str">
        <f t="shared" si="1257"/>
        <v xml:space="preserve"> </v>
      </c>
      <c r="BE571" s="640" t="str">
        <f t="shared" si="1258"/>
        <v xml:space="preserve"> </v>
      </c>
      <c r="BF571" s="640" t="str">
        <f t="shared" si="1259"/>
        <v xml:space="preserve"> </v>
      </c>
      <c r="BG571" s="640" t="str">
        <f t="shared" si="1260"/>
        <v xml:space="preserve"> </v>
      </c>
      <c r="BH571" s="640" t="str">
        <f t="shared" si="1261"/>
        <v xml:space="preserve"> </v>
      </c>
      <c r="BI571" s="677" t="str">
        <f t="shared" si="1262"/>
        <v xml:space="preserve"> </v>
      </c>
      <c r="BJ571" s="640" t="str">
        <f t="shared" si="1263"/>
        <v xml:space="preserve"> </v>
      </c>
      <c r="BK571" s="305" t="str">
        <f t="shared" si="1264"/>
        <v xml:space="preserve"> </v>
      </c>
      <c r="BL571" s="523" t="str">
        <f t="shared" si="1306"/>
        <v>F</v>
      </c>
      <c r="BM571" s="640" t="str">
        <f t="shared" si="1265"/>
        <v xml:space="preserve"> </v>
      </c>
      <c r="BN571" s="640" t="str">
        <f t="shared" si="1266"/>
        <v xml:space="preserve"> </v>
      </c>
      <c r="BO571" s="640" t="str">
        <f t="shared" si="1267"/>
        <v xml:space="preserve"> </v>
      </c>
      <c r="BP571" s="640" t="str">
        <f t="shared" si="1268"/>
        <v xml:space="preserve"> </v>
      </c>
      <c r="BQ571" s="640" t="str">
        <f t="shared" si="1269"/>
        <v xml:space="preserve"> </v>
      </c>
      <c r="BR571" s="634">
        <f t="shared" si="1270"/>
        <v>0</v>
      </c>
      <c r="BS571" s="728"/>
      <c r="BT571" s="640" t="str">
        <f t="shared" si="1256"/>
        <v xml:space="preserve"> </v>
      </c>
    </row>
    <row r="572" spans="1:72" s="47" customFormat="1" ht="15" customHeight="1" x14ac:dyDescent="0.3">
      <c r="A572" s="43" t="s">
        <v>538</v>
      </c>
      <c r="B572" s="43" t="s">
        <v>548</v>
      </c>
      <c r="C572" s="134" t="str">
        <f>IF(VLOOKUP(B572,'Pivot Table'!$B$5:$G$2000,3,FALSE)=1,"Yes","No")</f>
        <v>Yes</v>
      </c>
      <c r="D572" s="170" t="str">
        <f t="shared" si="1399"/>
        <v>Yes</v>
      </c>
      <c r="E572" s="170"/>
      <c r="F572" s="214">
        <v>39539</v>
      </c>
      <c r="G572" s="113" t="s">
        <v>1127</v>
      </c>
      <c r="H572" s="113" t="s">
        <v>1127</v>
      </c>
      <c r="I572" s="170"/>
      <c r="J572" s="170" t="s">
        <v>713</v>
      </c>
      <c r="K572" s="45" t="str">
        <f t="shared" si="1292"/>
        <v>72</v>
      </c>
      <c r="L572" s="45" t="str">
        <f t="shared" si="1293"/>
        <v>72X</v>
      </c>
      <c r="M572" s="113">
        <v>39904</v>
      </c>
      <c r="N572" s="252"/>
      <c r="O572" s="135" t="str">
        <f>IF(VLOOKUP(B572,'Pivot Table'!$B$5:$G$2000,2,FALSE)=1,"Yes","No")</f>
        <v>Yes</v>
      </c>
      <c r="P572" s="177" t="str">
        <f t="shared" si="1294"/>
        <v>Yes</v>
      </c>
      <c r="Q572" s="177"/>
      <c r="R572" s="177"/>
      <c r="S572" s="107" t="s">
        <v>1127</v>
      </c>
      <c r="T572" s="177"/>
      <c r="U572" s="177" t="s">
        <v>713</v>
      </c>
      <c r="V572" s="135" t="str">
        <f t="shared" si="1295"/>
        <v>72</v>
      </c>
      <c r="W572" s="150" t="str">
        <f t="shared" si="1296"/>
        <v>72X</v>
      </c>
      <c r="X572" s="107">
        <v>41487</v>
      </c>
      <c r="Y572" s="219"/>
      <c r="Z572" s="136" t="str">
        <f>IF(VLOOKUP(B572,'Pivot Table'!$B$5:$G$2000,5,FALSE)=1,"Yes","No")</f>
        <v>Yes</v>
      </c>
      <c r="AA572" s="136" t="str">
        <f>IF(VLOOKUP(B572,'Pivot Table'!$B$5:$G$2000,4,FALSE)=1,"Yes","No")</f>
        <v>No</v>
      </c>
      <c r="AB572" s="181" t="str">
        <f t="shared" si="1398"/>
        <v>Yes</v>
      </c>
      <c r="AC572" s="181"/>
      <c r="AD572" s="181"/>
      <c r="AE572" s="241" t="s">
        <v>1127</v>
      </c>
      <c r="AF572" s="127"/>
      <c r="AG572" s="181" t="s">
        <v>713</v>
      </c>
      <c r="AH572" s="133" t="str">
        <f t="shared" si="1297"/>
        <v>72</v>
      </c>
      <c r="AI572" s="151" t="str">
        <f t="shared" si="1298"/>
        <v>72X</v>
      </c>
      <c r="AJ572" s="281">
        <v>41791</v>
      </c>
      <c r="AK572" s="650"/>
      <c r="AL572" s="634">
        <f t="shared" si="1299"/>
        <v>1</v>
      </c>
      <c r="AM572" s="634">
        <f t="shared" si="1300"/>
        <v>1</v>
      </c>
      <c r="AN572" s="635">
        <f t="shared" si="1301"/>
        <v>1</v>
      </c>
      <c r="AO572" s="636">
        <f t="shared" si="1271"/>
        <v>3</v>
      </c>
      <c r="AP572" s="634">
        <f t="shared" si="1302"/>
        <v>1</v>
      </c>
      <c r="AQ572" s="634">
        <f t="shared" si="1303"/>
        <v>1</v>
      </c>
      <c r="AR572" s="634">
        <f t="shared" si="1304"/>
        <v>1</v>
      </c>
      <c r="AS572" s="637">
        <f t="shared" si="1272"/>
        <v>3</v>
      </c>
      <c r="AT572" s="638" t="str">
        <f t="shared" si="1273"/>
        <v>F</v>
      </c>
      <c r="AU572" s="634">
        <f t="shared" si="1305"/>
        <v>0</v>
      </c>
      <c r="AV572" s="634">
        <f t="shared" si="1313"/>
        <v>0</v>
      </c>
      <c r="AW572" s="634" t="s">
        <v>1127</v>
      </c>
      <c r="AX572" s="639" t="str">
        <f t="shared" si="1307"/>
        <v>72Yes</v>
      </c>
      <c r="AY572" s="639" t="str">
        <f t="shared" si="1308"/>
        <v>72Yes</v>
      </c>
      <c r="AZ572" s="639" t="str">
        <f t="shared" si="1309"/>
        <v>72Yes</v>
      </c>
      <c r="BA572" s="634" t="str">
        <f t="shared" si="1310"/>
        <v>72X</v>
      </c>
      <c r="BB572" s="634" t="str">
        <f t="shared" si="1311"/>
        <v>72X</v>
      </c>
      <c r="BC572" s="634" t="str">
        <f t="shared" si="1312"/>
        <v>72X</v>
      </c>
      <c r="BD572" s="640" t="str">
        <f t="shared" si="1257"/>
        <v xml:space="preserve"> </v>
      </c>
      <c r="BE572" s="640" t="str">
        <f t="shared" si="1258"/>
        <v xml:space="preserve"> </v>
      </c>
      <c r="BF572" s="640" t="str">
        <f t="shared" si="1259"/>
        <v xml:space="preserve"> </v>
      </c>
      <c r="BG572" s="640" t="str">
        <f t="shared" si="1260"/>
        <v xml:space="preserve"> </v>
      </c>
      <c r="BH572" s="640" t="str">
        <f t="shared" si="1261"/>
        <v xml:space="preserve"> </v>
      </c>
      <c r="BI572" s="677" t="str">
        <f t="shared" si="1262"/>
        <v xml:space="preserve"> </v>
      </c>
      <c r="BJ572" s="640" t="str">
        <f t="shared" si="1263"/>
        <v xml:space="preserve"> </v>
      </c>
      <c r="BK572" s="305" t="str">
        <f t="shared" si="1264"/>
        <v xml:space="preserve"> </v>
      </c>
      <c r="BL572" s="523" t="str">
        <f t="shared" si="1306"/>
        <v>F</v>
      </c>
      <c r="BM572" s="640" t="str">
        <f t="shared" si="1265"/>
        <v xml:space="preserve"> </v>
      </c>
      <c r="BN572" s="640" t="str">
        <f t="shared" si="1266"/>
        <v xml:space="preserve"> </v>
      </c>
      <c r="BO572" s="640" t="str">
        <f t="shared" si="1267"/>
        <v xml:space="preserve"> </v>
      </c>
      <c r="BP572" s="640" t="str">
        <f t="shared" si="1268"/>
        <v xml:space="preserve"> </v>
      </c>
      <c r="BQ572" s="640" t="str">
        <f t="shared" si="1269"/>
        <v xml:space="preserve"> </v>
      </c>
      <c r="BR572" s="634">
        <f t="shared" si="1270"/>
        <v>0</v>
      </c>
      <c r="BS572" s="728"/>
      <c r="BT572" s="640" t="str">
        <f t="shared" si="1256"/>
        <v xml:space="preserve"> </v>
      </c>
    </row>
    <row r="573" spans="1:72" s="47" customFormat="1" ht="15" customHeight="1" x14ac:dyDescent="0.3">
      <c r="A573" s="43" t="s">
        <v>538</v>
      </c>
      <c r="B573" s="123" t="s">
        <v>549</v>
      </c>
      <c r="C573" s="134" t="str">
        <f>IF(VLOOKUP(B573,'Pivot Table'!$B$5:$G$2000,3,FALSE)=1,"Yes","No")</f>
        <v>Yes</v>
      </c>
      <c r="D573" s="170" t="str">
        <f t="shared" si="1399"/>
        <v>Yes</v>
      </c>
      <c r="E573" s="170"/>
      <c r="F573" s="214">
        <v>39539</v>
      </c>
      <c r="G573" s="113" t="s">
        <v>1127</v>
      </c>
      <c r="H573" s="113" t="s">
        <v>1127</v>
      </c>
      <c r="I573" s="170"/>
      <c r="J573" s="170" t="s">
        <v>713</v>
      </c>
      <c r="K573" s="45" t="str">
        <f t="shared" si="1292"/>
        <v>72</v>
      </c>
      <c r="L573" s="45" t="str">
        <f t="shared" si="1293"/>
        <v>72X</v>
      </c>
      <c r="M573" s="113">
        <v>39753</v>
      </c>
      <c r="N573" s="252"/>
      <c r="O573" s="135" t="str">
        <f>IF(VLOOKUP(B573,'Pivot Table'!$B$5:$G$2000,2,FALSE)=1,"Yes","No")</f>
        <v>Yes</v>
      </c>
      <c r="P573" s="177" t="str">
        <f t="shared" si="1294"/>
        <v>Yes</v>
      </c>
      <c r="Q573" s="177"/>
      <c r="R573" s="177"/>
      <c r="S573" s="107" t="s">
        <v>1127</v>
      </c>
      <c r="T573" s="177"/>
      <c r="U573" s="177" t="s">
        <v>713</v>
      </c>
      <c r="V573" s="135" t="str">
        <f t="shared" si="1295"/>
        <v>72</v>
      </c>
      <c r="W573" s="150" t="str">
        <f t="shared" si="1296"/>
        <v>72X</v>
      </c>
      <c r="X573" s="107">
        <v>41487</v>
      </c>
      <c r="Y573" s="219"/>
      <c r="Z573" s="136" t="str">
        <f>IF(VLOOKUP(B573,'Pivot Table'!$B$5:$G$2000,5,FALSE)=1,"Yes","No")</f>
        <v>Yes</v>
      </c>
      <c r="AA573" s="136" t="str">
        <f>IF(VLOOKUP(B573,'Pivot Table'!$B$5:$G$2000,4,FALSE)=1,"Yes","No")</f>
        <v>No</v>
      </c>
      <c r="AB573" s="181" t="str">
        <f t="shared" si="1398"/>
        <v>Yes</v>
      </c>
      <c r="AC573" s="181"/>
      <c r="AD573" s="181"/>
      <c r="AE573" s="241" t="s">
        <v>1127</v>
      </c>
      <c r="AF573" s="127"/>
      <c r="AG573" s="181" t="s">
        <v>713</v>
      </c>
      <c r="AH573" s="133" t="str">
        <f t="shared" si="1297"/>
        <v>72</v>
      </c>
      <c r="AI573" s="151" t="str">
        <f t="shared" si="1298"/>
        <v>72X</v>
      </c>
      <c r="AJ573" s="281">
        <v>41791</v>
      </c>
      <c r="AK573" s="650"/>
      <c r="AL573" s="634">
        <f t="shared" si="1299"/>
        <v>1</v>
      </c>
      <c r="AM573" s="634">
        <f t="shared" si="1300"/>
        <v>1</v>
      </c>
      <c r="AN573" s="635">
        <f t="shared" si="1301"/>
        <v>1</v>
      </c>
      <c r="AO573" s="636">
        <f t="shared" si="1271"/>
        <v>3</v>
      </c>
      <c r="AP573" s="634">
        <f t="shared" si="1302"/>
        <v>1</v>
      </c>
      <c r="AQ573" s="634">
        <f t="shared" si="1303"/>
        <v>1</v>
      </c>
      <c r="AR573" s="634">
        <f t="shared" si="1304"/>
        <v>1</v>
      </c>
      <c r="AS573" s="637">
        <f t="shared" si="1272"/>
        <v>3</v>
      </c>
      <c r="AT573" s="638" t="str">
        <f t="shared" si="1273"/>
        <v>F</v>
      </c>
      <c r="AU573" s="634">
        <f t="shared" si="1305"/>
        <v>0</v>
      </c>
      <c r="AV573" s="634">
        <f t="shared" si="1313"/>
        <v>0</v>
      </c>
      <c r="AW573" s="634" t="s">
        <v>1127</v>
      </c>
      <c r="AX573" s="639" t="str">
        <f t="shared" si="1307"/>
        <v>72Yes</v>
      </c>
      <c r="AY573" s="639" t="str">
        <f t="shared" si="1308"/>
        <v>72Yes</v>
      </c>
      <c r="AZ573" s="639" t="str">
        <f t="shared" si="1309"/>
        <v>72Yes</v>
      </c>
      <c r="BA573" s="634" t="str">
        <f t="shared" si="1310"/>
        <v>72X</v>
      </c>
      <c r="BB573" s="634" t="str">
        <f t="shared" si="1311"/>
        <v>72X</v>
      </c>
      <c r="BC573" s="634" t="str">
        <f t="shared" si="1312"/>
        <v>72X</v>
      </c>
      <c r="BD573" s="640" t="str">
        <f t="shared" si="1257"/>
        <v xml:space="preserve"> </v>
      </c>
      <c r="BE573" s="640" t="str">
        <f t="shared" si="1258"/>
        <v xml:space="preserve"> </v>
      </c>
      <c r="BF573" s="640" t="str">
        <f t="shared" si="1259"/>
        <v xml:space="preserve"> </v>
      </c>
      <c r="BG573" s="640" t="str">
        <f t="shared" si="1260"/>
        <v xml:space="preserve"> </v>
      </c>
      <c r="BH573" s="640" t="str">
        <f t="shared" si="1261"/>
        <v xml:space="preserve"> </v>
      </c>
      <c r="BI573" s="677" t="str">
        <f t="shared" si="1262"/>
        <v xml:space="preserve"> </v>
      </c>
      <c r="BJ573" s="640" t="str">
        <f t="shared" si="1263"/>
        <v xml:space="preserve"> </v>
      </c>
      <c r="BK573" s="305" t="str">
        <f t="shared" si="1264"/>
        <v xml:space="preserve"> </v>
      </c>
      <c r="BL573" s="523" t="str">
        <f t="shared" si="1306"/>
        <v>F</v>
      </c>
      <c r="BM573" s="640" t="str">
        <f t="shared" si="1265"/>
        <v xml:space="preserve"> </v>
      </c>
      <c r="BN573" s="640" t="str">
        <f t="shared" si="1266"/>
        <v xml:space="preserve"> </v>
      </c>
      <c r="BO573" s="640" t="str">
        <f t="shared" si="1267"/>
        <v xml:space="preserve"> </v>
      </c>
      <c r="BP573" s="640" t="str">
        <f t="shared" si="1268"/>
        <v xml:space="preserve"> </v>
      </c>
      <c r="BQ573" s="640" t="str">
        <f t="shared" si="1269"/>
        <v xml:space="preserve"> </v>
      </c>
      <c r="BR573" s="634">
        <f t="shared" si="1270"/>
        <v>0</v>
      </c>
      <c r="BS573" s="728"/>
      <c r="BT573" s="640" t="str">
        <f t="shared" si="1256"/>
        <v xml:space="preserve"> </v>
      </c>
    </row>
    <row r="574" spans="1:72" s="47" customFormat="1" ht="15" customHeight="1" x14ac:dyDescent="0.3">
      <c r="A574" s="43" t="s">
        <v>538</v>
      </c>
      <c r="B574" s="43" t="s">
        <v>550</v>
      </c>
      <c r="C574" s="134" t="str">
        <f>IF(VLOOKUP(B574,'Pivot Table'!$B$5:$G$2000,3,FALSE)=1,"Yes","No")</f>
        <v>Yes</v>
      </c>
      <c r="D574" s="170" t="str">
        <f t="shared" si="1399"/>
        <v>Yes</v>
      </c>
      <c r="E574" s="170"/>
      <c r="F574" s="214">
        <v>39904</v>
      </c>
      <c r="G574" s="113" t="s">
        <v>1127</v>
      </c>
      <c r="H574" s="113" t="s">
        <v>1127</v>
      </c>
      <c r="I574" s="170"/>
      <c r="J574" s="170" t="s">
        <v>713</v>
      </c>
      <c r="K574" s="45" t="str">
        <f t="shared" si="1292"/>
        <v>72</v>
      </c>
      <c r="L574" s="45" t="str">
        <f t="shared" si="1293"/>
        <v>72X</v>
      </c>
      <c r="M574" s="113">
        <v>39995</v>
      </c>
      <c r="N574" s="252"/>
      <c r="O574" s="189" t="str">
        <f>IF(VLOOKUP(B574,'Pivot Table'!$B$5:$G$2000,2,FALSE)=1,"Yes","No")</f>
        <v>No</v>
      </c>
      <c r="P574" s="190" t="str">
        <f t="shared" si="1294"/>
        <v xml:space="preserve"> </v>
      </c>
      <c r="Q574" s="190"/>
      <c r="R574" s="190"/>
      <c r="S574" s="191"/>
      <c r="T574" s="190"/>
      <c r="U574" s="190"/>
      <c r="V574" s="189" t="str">
        <f t="shared" si="1295"/>
        <v>72</v>
      </c>
      <c r="W574" s="196" t="str">
        <f t="shared" si="1296"/>
        <v>72</v>
      </c>
      <c r="X574" s="191"/>
      <c r="Y574" s="404"/>
      <c r="Z574" s="136" t="str">
        <f>IF(VLOOKUP(B574,'Pivot Table'!$B$5:$G$2000,5,FALSE)=1,"Yes","No")</f>
        <v>Yes</v>
      </c>
      <c r="AA574" s="136" t="str">
        <f>IF(VLOOKUP(B574,'Pivot Table'!$B$5:$G$2000,4,FALSE)=1,"Yes","No")</f>
        <v>No</v>
      </c>
      <c r="AB574" s="181" t="str">
        <f t="shared" si="1398"/>
        <v>Yes</v>
      </c>
      <c r="AC574" s="181"/>
      <c r="AD574" s="181"/>
      <c r="AE574" s="241" t="s">
        <v>1127</v>
      </c>
      <c r="AF574" s="127"/>
      <c r="AG574" s="181" t="s">
        <v>713</v>
      </c>
      <c r="AH574" s="133" t="str">
        <f t="shared" si="1297"/>
        <v>72</v>
      </c>
      <c r="AI574" s="151" t="str">
        <f t="shared" si="1298"/>
        <v>72X</v>
      </c>
      <c r="AJ574" s="281">
        <v>41791</v>
      </c>
      <c r="AK574" s="650"/>
      <c r="AL574" s="634">
        <f t="shared" si="1299"/>
        <v>1</v>
      </c>
      <c r="AM574" s="634">
        <f t="shared" si="1300"/>
        <v>0</v>
      </c>
      <c r="AN574" s="635">
        <f t="shared" si="1301"/>
        <v>1</v>
      </c>
      <c r="AO574" s="636">
        <f t="shared" si="1271"/>
        <v>2</v>
      </c>
      <c r="AP574" s="634">
        <f t="shared" si="1302"/>
        <v>1</v>
      </c>
      <c r="AQ574" s="634">
        <f t="shared" si="1303"/>
        <v>0</v>
      </c>
      <c r="AR574" s="634">
        <f t="shared" si="1304"/>
        <v>1</v>
      </c>
      <c r="AS574" s="637">
        <f t="shared" si="1272"/>
        <v>2</v>
      </c>
      <c r="AT574" s="638" t="str">
        <f t="shared" si="1273"/>
        <v>F</v>
      </c>
      <c r="AU574" s="634">
        <f t="shared" si="1305"/>
        <v>0</v>
      </c>
      <c r="AV574" s="634">
        <f t="shared" si="1313"/>
        <v>0</v>
      </c>
      <c r="AW574" s="634" t="s">
        <v>1127</v>
      </c>
      <c r="AX574" s="639" t="str">
        <f t="shared" si="1307"/>
        <v>72Yes</v>
      </c>
      <c r="AY574" s="639" t="str">
        <f t="shared" si="1308"/>
        <v>72No</v>
      </c>
      <c r="AZ574" s="639" t="str">
        <f t="shared" si="1309"/>
        <v>72Yes</v>
      </c>
      <c r="BA574" s="634" t="str">
        <f t="shared" si="1310"/>
        <v>72X</v>
      </c>
      <c r="BB574" s="634" t="str">
        <f t="shared" si="1311"/>
        <v>72</v>
      </c>
      <c r="BC574" s="634" t="str">
        <f t="shared" si="1312"/>
        <v>72X</v>
      </c>
      <c r="BD574" s="640" t="str">
        <f t="shared" si="1257"/>
        <v xml:space="preserve"> </v>
      </c>
      <c r="BE574" s="640" t="str">
        <f t="shared" si="1258"/>
        <v xml:space="preserve"> </v>
      </c>
      <c r="BF574" s="640" t="str">
        <f t="shared" si="1259"/>
        <v xml:space="preserve"> </v>
      </c>
      <c r="BG574" s="640" t="str">
        <f t="shared" si="1260"/>
        <v xml:space="preserve"> </v>
      </c>
      <c r="BH574" s="640" t="str">
        <f t="shared" si="1261"/>
        <v xml:space="preserve"> </v>
      </c>
      <c r="BI574" s="677" t="str">
        <f t="shared" si="1262"/>
        <v xml:space="preserve"> </v>
      </c>
      <c r="BJ574" s="640" t="str">
        <f t="shared" si="1263"/>
        <v xml:space="preserve"> </v>
      </c>
      <c r="BK574" s="305" t="str">
        <f t="shared" si="1264"/>
        <v xml:space="preserve"> </v>
      </c>
      <c r="BL574" s="523" t="str">
        <f t="shared" si="1306"/>
        <v>F</v>
      </c>
      <c r="BM574" s="640" t="str">
        <f t="shared" si="1265"/>
        <v xml:space="preserve"> </v>
      </c>
      <c r="BN574" s="640" t="str">
        <f t="shared" si="1266"/>
        <v xml:space="preserve"> </v>
      </c>
      <c r="BO574" s="640" t="str">
        <f t="shared" si="1267"/>
        <v xml:space="preserve"> </v>
      </c>
      <c r="BP574" s="640" t="str">
        <f t="shared" si="1268"/>
        <v xml:space="preserve"> </v>
      </c>
      <c r="BQ574" s="640" t="str">
        <f t="shared" si="1269"/>
        <v xml:space="preserve"> </v>
      </c>
      <c r="BR574" s="634">
        <f t="shared" si="1270"/>
        <v>0</v>
      </c>
      <c r="BS574" s="728"/>
      <c r="BT574" s="640" t="str">
        <f t="shared" si="1256"/>
        <v xml:space="preserve"> </v>
      </c>
    </row>
    <row r="575" spans="1:72" s="47" customFormat="1" ht="15" customHeight="1" x14ac:dyDescent="0.3">
      <c r="A575" s="43" t="s">
        <v>538</v>
      </c>
      <c r="B575" s="43" t="s">
        <v>551</v>
      </c>
      <c r="C575" s="134" t="str">
        <f>IF(VLOOKUP(B575,'Pivot Table'!$B$5:$G$2000,3,FALSE)=1,"Yes","No")</f>
        <v>Yes</v>
      </c>
      <c r="D575" s="170" t="str">
        <f t="shared" si="1399"/>
        <v>Yes</v>
      </c>
      <c r="E575" s="170"/>
      <c r="F575" s="214">
        <v>39539</v>
      </c>
      <c r="G575" s="113" t="s">
        <v>1127</v>
      </c>
      <c r="H575" s="113" t="s">
        <v>1127</v>
      </c>
      <c r="I575" s="170"/>
      <c r="J575" s="170" t="s">
        <v>713</v>
      </c>
      <c r="K575" s="45" t="str">
        <f t="shared" si="1292"/>
        <v>72</v>
      </c>
      <c r="L575" s="45" t="str">
        <f t="shared" si="1293"/>
        <v>72X</v>
      </c>
      <c r="M575" s="113">
        <v>39873</v>
      </c>
      <c r="N575" s="252"/>
      <c r="O575" s="189" t="str">
        <f>IF(VLOOKUP(B575,'Pivot Table'!$B$5:$G$2000,2,FALSE)=1,"Yes","No")</f>
        <v>No</v>
      </c>
      <c r="P575" s="190" t="str">
        <f t="shared" si="1294"/>
        <v xml:space="preserve"> </v>
      </c>
      <c r="Q575" s="190"/>
      <c r="R575" s="190"/>
      <c r="S575" s="191"/>
      <c r="T575" s="190"/>
      <c r="U575" s="190"/>
      <c r="V575" s="189" t="str">
        <f t="shared" si="1295"/>
        <v>72</v>
      </c>
      <c r="W575" s="196" t="str">
        <f t="shared" si="1296"/>
        <v>72</v>
      </c>
      <c r="X575" s="191"/>
      <c r="Y575" s="404"/>
      <c r="Z575" s="136" t="str">
        <f>IF(VLOOKUP(B575,'Pivot Table'!$B$5:$G$2000,5,FALSE)=1,"Yes","No")</f>
        <v>Yes</v>
      </c>
      <c r="AA575" s="136" t="str">
        <f>IF(VLOOKUP(B575,'Pivot Table'!$B$5:$G$2000,4,FALSE)=1,"Yes","No")</f>
        <v>No</v>
      </c>
      <c r="AB575" s="181" t="str">
        <f t="shared" si="1398"/>
        <v>Yes</v>
      </c>
      <c r="AC575" s="181"/>
      <c r="AD575" s="181"/>
      <c r="AE575" s="241" t="s">
        <v>1127</v>
      </c>
      <c r="AF575" s="127"/>
      <c r="AG575" s="181" t="s">
        <v>713</v>
      </c>
      <c r="AH575" s="133" t="str">
        <f t="shared" si="1297"/>
        <v>72</v>
      </c>
      <c r="AI575" s="151" t="str">
        <f t="shared" si="1298"/>
        <v>72X</v>
      </c>
      <c r="AJ575" s="281">
        <v>41791</v>
      </c>
      <c r="AK575" s="650"/>
      <c r="AL575" s="634">
        <f t="shared" si="1299"/>
        <v>1</v>
      </c>
      <c r="AM575" s="634">
        <f t="shared" si="1300"/>
        <v>0</v>
      </c>
      <c r="AN575" s="635">
        <f t="shared" si="1301"/>
        <v>1</v>
      </c>
      <c r="AO575" s="636">
        <f t="shared" si="1271"/>
        <v>2</v>
      </c>
      <c r="AP575" s="634">
        <f t="shared" si="1302"/>
        <v>1</v>
      </c>
      <c r="AQ575" s="634">
        <f t="shared" si="1303"/>
        <v>0</v>
      </c>
      <c r="AR575" s="634">
        <f t="shared" si="1304"/>
        <v>1</v>
      </c>
      <c r="AS575" s="637">
        <f t="shared" si="1272"/>
        <v>2</v>
      </c>
      <c r="AT575" s="638" t="str">
        <f t="shared" si="1273"/>
        <v>F</v>
      </c>
      <c r="AU575" s="634">
        <f t="shared" si="1305"/>
        <v>0</v>
      </c>
      <c r="AV575" s="634">
        <f t="shared" si="1313"/>
        <v>0</v>
      </c>
      <c r="AW575" s="634" t="s">
        <v>1127</v>
      </c>
      <c r="AX575" s="639" t="str">
        <f t="shared" si="1307"/>
        <v>72Yes</v>
      </c>
      <c r="AY575" s="639" t="str">
        <f t="shared" si="1308"/>
        <v>72No</v>
      </c>
      <c r="AZ575" s="639" t="str">
        <f t="shared" si="1309"/>
        <v>72Yes</v>
      </c>
      <c r="BA575" s="634" t="str">
        <f t="shared" si="1310"/>
        <v>72X</v>
      </c>
      <c r="BB575" s="634" t="str">
        <f t="shared" si="1311"/>
        <v>72</v>
      </c>
      <c r="BC575" s="634" t="str">
        <f t="shared" si="1312"/>
        <v>72X</v>
      </c>
      <c r="BD575" s="640" t="str">
        <f t="shared" si="1257"/>
        <v xml:space="preserve"> </v>
      </c>
      <c r="BE575" s="640" t="str">
        <f t="shared" si="1258"/>
        <v xml:space="preserve"> </v>
      </c>
      <c r="BF575" s="640" t="str">
        <f t="shared" si="1259"/>
        <v xml:space="preserve"> </v>
      </c>
      <c r="BG575" s="640" t="str">
        <f t="shared" si="1260"/>
        <v xml:space="preserve"> </v>
      </c>
      <c r="BH575" s="640" t="str">
        <f t="shared" si="1261"/>
        <v xml:space="preserve"> </v>
      </c>
      <c r="BI575" s="677" t="str">
        <f t="shared" si="1262"/>
        <v xml:space="preserve"> </v>
      </c>
      <c r="BJ575" s="640" t="str">
        <f t="shared" si="1263"/>
        <v xml:space="preserve"> </v>
      </c>
      <c r="BK575" s="305" t="str">
        <f t="shared" si="1264"/>
        <v xml:space="preserve"> </v>
      </c>
      <c r="BL575" s="523" t="str">
        <f t="shared" si="1306"/>
        <v>F</v>
      </c>
      <c r="BM575" s="640" t="str">
        <f t="shared" si="1265"/>
        <v xml:space="preserve"> </v>
      </c>
      <c r="BN575" s="640" t="str">
        <f t="shared" si="1266"/>
        <v xml:space="preserve"> </v>
      </c>
      <c r="BO575" s="640" t="str">
        <f t="shared" si="1267"/>
        <v xml:space="preserve"> </v>
      </c>
      <c r="BP575" s="640" t="str">
        <f t="shared" si="1268"/>
        <v xml:space="preserve"> </v>
      </c>
      <c r="BQ575" s="640" t="str">
        <f t="shared" si="1269"/>
        <v xml:space="preserve"> </v>
      </c>
      <c r="BR575" s="634">
        <f t="shared" si="1270"/>
        <v>0</v>
      </c>
      <c r="BS575" s="728"/>
      <c r="BT575" s="640" t="str">
        <f t="shared" si="1256"/>
        <v xml:space="preserve"> </v>
      </c>
    </row>
    <row r="576" spans="1:72" s="47" customFormat="1" ht="15" customHeight="1" x14ac:dyDescent="0.3">
      <c r="A576" s="43" t="s">
        <v>538</v>
      </c>
      <c r="B576" s="43" t="s">
        <v>552</v>
      </c>
      <c r="C576" s="134" t="str">
        <f>IF(VLOOKUP(B576,'Pivot Table'!$B$5:$G$2000,3,FALSE)=1,"Yes","No")</f>
        <v>Yes</v>
      </c>
      <c r="D576" s="170" t="str">
        <f t="shared" si="1399"/>
        <v>Yes</v>
      </c>
      <c r="E576" s="170"/>
      <c r="F576" s="214">
        <v>39904</v>
      </c>
      <c r="G576" s="113" t="s">
        <v>1127</v>
      </c>
      <c r="H576" s="113" t="s">
        <v>1127</v>
      </c>
      <c r="I576" s="170"/>
      <c r="J576" s="170" t="s">
        <v>713</v>
      </c>
      <c r="K576" s="45" t="str">
        <f t="shared" si="1292"/>
        <v>72</v>
      </c>
      <c r="L576" s="45" t="str">
        <f t="shared" si="1293"/>
        <v>72X</v>
      </c>
      <c r="M576" s="113">
        <v>39995</v>
      </c>
      <c r="N576" s="252"/>
      <c r="O576" s="189" t="str">
        <f>IF(VLOOKUP(B576,'Pivot Table'!$B$5:$G$2000,2,FALSE)=1,"Yes","No")</f>
        <v>No</v>
      </c>
      <c r="P576" s="190" t="str">
        <f t="shared" si="1294"/>
        <v xml:space="preserve"> </v>
      </c>
      <c r="Q576" s="190"/>
      <c r="R576" s="190"/>
      <c r="S576" s="191"/>
      <c r="T576" s="190"/>
      <c r="U576" s="190"/>
      <c r="V576" s="189" t="str">
        <f t="shared" si="1295"/>
        <v>72</v>
      </c>
      <c r="W576" s="196" t="str">
        <f t="shared" si="1296"/>
        <v>72</v>
      </c>
      <c r="X576" s="191"/>
      <c r="Y576" s="404"/>
      <c r="Z576" s="136" t="str">
        <f>IF(VLOOKUP(B576,'Pivot Table'!$B$5:$G$2000,5,FALSE)=1,"Yes","No")</f>
        <v>Yes</v>
      </c>
      <c r="AA576" s="136" t="str">
        <f>IF(VLOOKUP(B576,'Pivot Table'!$B$5:$G$2000,4,FALSE)=1,"Yes","No")</f>
        <v>No</v>
      </c>
      <c r="AB576" s="181" t="str">
        <f t="shared" si="1398"/>
        <v>Yes</v>
      </c>
      <c r="AC576" s="181"/>
      <c r="AD576" s="181"/>
      <c r="AE576" s="241" t="s">
        <v>1127</v>
      </c>
      <c r="AF576" s="127"/>
      <c r="AG576" s="181" t="s">
        <v>713</v>
      </c>
      <c r="AH576" s="133" t="str">
        <f t="shared" si="1297"/>
        <v>72</v>
      </c>
      <c r="AI576" s="151" t="str">
        <f t="shared" si="1298"/>
        <v>72X</v>
      </c>
      <c r="AJ576" s="281">
        <v>41791</v>
      </c>
      <c r="AK576" s="650"/>
      <c r="AL576" s="634">
        <f t="shared" si="1299"/>
        <v>1</v>
      </c>
      <c r="AM576" s="634">
        <f t="shared" si="1300"/>
        <v>0</v>
      </c>
      <c r="AN576" s="635">
        <f t="shared" si="1301"/>
        <v>1</v>
      </c>
      <c r="AO576" s="636">
        <f t="shared" si="1271"/>
        <v>2</v>
      </c>
      <c r="AP576" s="634">
        <f t="shared" si="1302"/>
        <v>1</v>
      </c>
      <c r="AQ576" s="634">
        <f t="shared" si="1303"/>
        <v>0</v>
      </c>
      <c r="AR576" s="634">
        <f t="shared" si="1304"/>
        <v>1</v>
      </c>
      <c r="AS576" s="637">
        <f t="shared" si="1272"/>
        <v>2</v>
      </c>
      <c r="AT576" s="638" t="str">
        <f t="shared" si="1273"/>
        <v>F</v>
      </c>
      <c r="AU576" s="634">
        <f t="shared" si="1305"/>
        <v>0</v>
      </c>
      <c r="AV576" s="634">
        <f t="shared" si="1313"/>
        <v>0</v>
      </c>
      <c r="AW576" s="634" t="s">
        <v>1127</v>
      </c>
      <c r="AX576" s="639" t="str">
        <f t="shared" si="1307"/>
        <v>72Yes</v>
      </c>
      <c r="AY576" s="639" t="str">
        <f t="shared" si="1308"/>
        <v>72No</v>
      </c>
      <c r="AZ576" s="639" t="str">
        <f t="shared" si="1309"/>
        <v>72Yes</v>
      </c>
      <c r="BA576" s="634" t="str">
        <f t="shared" si="1310"/>
        <v>72X</v>
      </c>
      <c r="BB576" s="634" t="str">
        <f t="shared" si="1311"/>
        <v>72</v>
      </c>
      <c r="BC576" s="634" t="str">
        <f t="shared" si="1312"/>
        <v>72X</v>
      </c>
      <c r="BD576" s="640" t="str">
        <f t="shared" si="1257"/>
        <v xml:space="preserve"> </v>
      </c>
      <c r="BE576" s="640" t="str">
        <f t="shared" si="1258"/>
        <v xml:space="preserve"> </v>
      </c>
      <c r="BF576" s="640" t="str">
        <f t="shared" si="1259"/>
        <v xml:space="preserve"> </v>
      </c>
      <c r="BG576" s="640" t="str">
        <f t="shared" si="1260"/>
        <v xml:space="preserve"> </v>
      </c>
      <c r="BH576" s="640" t="str">
        <f t="shared" si="1261"/>
        <v xml:space="preserve"> </v>
      </c>
      <c r="BI576" s="677" t="str">
        <f t="shared" si="1262"/>
        <v xml:space="preserve"> </v>
      </c>
      <c r="BJ576" s="640" t="str">
        <f t="shared" si="1263"/>
        <v xml:space="preserve"> </v>
      </c>
      <c r="BK576" s="305" t="str">
        <f t="shared" si="1264"/>
        <v xml:space="preserve"> </v>
      </c>
      <c r="BL576" s="523" t="str">
        <f t="shared" si="1306"/>
        <v>F</v>
      </c>
      <c r="BM576" s="640" t="str">
        <f t="shared" si="1265"/>
        <v xml:space="preserve"> </v>
      </c>
      <c r="BN576" s="640" t="str">
        <f t="shared" si="1266"/>
        <v xml:space="preserve"> </v>
      </c>
      <c r="BO576" s="640" t="str">
        <f t="shared" si="1267"/>
        <v xml:space="preserve"> </v>
      </c>
      <c r="BP576" s="640" t="str">
        <f t="shared" si="1268"/>
        <v xml:space="preserve"> </v>
      </c>
      <c r="BQ576" s="640" t="str">
        <f t="shared" si="1269"/>
        <v xml:space="preserve"> </v>
      </c>
      <c r="BR576" s="634">
        <f t="shared" si="1270"/>
        <v>0</v>
      </c>
      <c r="BS576" s="728"/>
      <c r="BT576" s="640" t="str">
        <f t="shared" si="1256"/>
        <v xml:space="preserve"> </v>
      </c>
    </row>
    <row r="577" spans="1:72" s="47" customFormat="1" ht="15" customHeight="1" x14ac:dyDescent="0.3">
      <c r="A577" s="43" t="s">
        <v>538</v>
      </c>
      <c r="B577" s="43" t="s">
        <v>553</v>
      </c>
      <c r="C577" s="134" t="str">
        <f>IF(VLOOKUP(B577,'Pivot Table'!$B$5:$G$2000,3,FALSE)=1,"Yes","No")</f>
        <v>Yes</v>
      </c>
      <c r="D577" s="170" t="str">
        <f t="shared" si="1399"/>
        <v>Yes</v>
      </c>
      <c r="E577" s="170"/>
      <c r="F577" s="214">
        <v>39904</v>
      </c>
      <c r="G577" s="113" t="s">
        <v>1127</v>
      </c>
      <c r="H577" s="113" t="s">
        <v>1127</v>
      </c>
      <c r="I577" s="170"/>
      <c r="J577" s="170" t="s">
        <v>713</v>
      </c>
      <c r="K577" s="45" t="str">
        <f t="shared" si="1292"/>
        <v>72</v>
      </c>
      <c r="L577" s="45" t="str">
        <f t="shared" si="1293"/>
        <v>72X</v>
      </c>
      <c r="M577" s="113">
        <v>39995</v>
      </c>
      <c r="N577" s="252"/>
      <c r="O577" s="189" t="str">
        <f>IF(VLOOKUP(B577,'Pivot Table'!$B$5:$G$2000,2,FALSE)=1,"Yes","No")</f>
        <v>No</v>
      </c>
      <c r="P577" s="190" t="str">
        <f t="shared" si="1294"/>
        <v xml:space="preserve"> </v>
      </c>
      <c r="Q577" s="190"/>
      <c r="R577" s="190"/>
      <c r="S577" s="191"/>
      <c r="T577" s="190"/>
      <c r="U577" s="190"/>
      <c r="V577" s="189" t="str">
        <f t="shared" si="1295"/>
        <v>72</v>
      </c>
      <c r="W577" s="196" t="str">
        <f t="shared" si="1296"/>
        <v>72</v>
      </c>
      <c r="X577" s="191"/>
      <c r="Y577" s="404"/>
      <c r="Z577" s="136" t="str">
        <f>IF(VLOOKUP(B577,'Pivot Table'!$B$5:$G$2000,5,FALSE)=1,"Yes","No")</f>
        <v>Yes</v>
      </c>
      <c r="AA577" s="136" t="str">
        <f>IF(VLOOKUP(B577,'Pivot Table'!$B$5:$G$2000,4,FALSE)=1,"Yes","No")</f>
        <v>No</v>
      </c>
      <c r="AB577" s="181" t="str">
        <f t="shared" si="1398"/>
        <v>Yes</v>
      </c>
      <c r="AC577" s="181"/>
      <c r="AD577" s="181"/>
      <c r="AE577" s="241" t="s">
        <v>1127</v>
      </c>
      <c r="AF577" s="127"/>
      <c r="AG577" s="181" t="s">
        <v>713</v>
      </c>
      <c r="AH577" s="133" t="str">
        <f t="shared" si="1297"/>
        <v>72</v>
      </c>
      <c r="AI577" s="151" t="str">
        <f t="shared" si="1298"/>
        <v>72X</v>
      </c>
      <c r="AJ577" s="281">
        <v>41791</v>
      </c>
      <c r="AK577" s="650"/>
      <c r="AL577" s="634">
        <f t="shared" si="1299"/>
        <v>1</v>
      </c>
      <c r="AM577" s="634">
        <f t="shared" si="1300"/>
        <v>0</v>
      </c>
      <c r="AN577" s="635">
        <f t="shared" si="1301"/>
        <v>1</v>
      </c>
      <c r="AO577" s="636">
        <f t="shared" si="1271"/>
        <v>2</v>
      </c>
      <c r="AP577" s="634">
        <f t="shared" si="1302"/>
        <v>1</v>
      </c>
      <c r="AQ577" s="634">
        <f t="shared" si="1303"/>
        <v>0</v>
      </c>
      <c r="AR577" s="634">
        <f t="shared" si="1304"/>
        <v>1</v>
      </c>
      <c r="AS577" s="637">
        <f t="shared" si="1272"/>
        <v>2</v>
      </c>
      <c r="AT577" s="638" t="str">
        <f t="shared" si="1273"/>
        <v>F</v>
      </c>
      <c r="AU577" s="634">
        <f t="shared" si="1305"/>
        <v>0</v>
      </c>
      <c r="AV577" s="634">
        <f t="shared" si="1313"/>
        <v>0</v>
      </c>
      <c r="AW577" s="634" t="s">
        <v>1127</v>
      </c>
      <c r="AX577" s="639" t="str">
        <f t="shared" si="1307"/>
        <v>72Yes</v>
      </c>
      <c r="AY577" s="639" t="str">
        <f t="shared" si="1308"/>
        <v>72No</v>
      </c>
      <c r="AZ577" s="639" t="str">
        <f t="shared" si="1309"/>
        <v>72Yes</v>
      </c>
      <c r="BA577" s="634" t="str">
        <f t="shared" si="1310"/>
        <v>72X</v>
      </c>
      <c r="BB577" s="634" t="str">
        <f t="shared" si="1311"/>
        <v>72</v>
      </c>
      <c r="BC577" s="634" t="str">
        <f t="shared" si="1312"/>
        <v>72X</v>
      </c>
      <c r="BD577" s="640" t="str">
        <f t="shared" si="1257"/>
        <v xml:space="preserve"> </v>
      </c>
      <c r="BE577" s="640" t="str">
        <f t="shared" si="1258"/>
        <v xml:space="preserve"> </v>
      </c>
      <c r="BF577" s="640" t="str">
        <f t="shared" si="1259"/>
        <v xml:space="preserve"> </v>
      </c>
      <c r="BG577" s="640" t="str">
        <f t="shared" si="1260"/>
        <v xml:space="preserve"> </v>
      </c>
      <c r="BH577" s="640" t="str">
        <f t="shared" si="1261"/>
        <v xml:space="preserve"> </v>
      </c>
      <c r="BI577" s="677" t="str">
        <f t="shared" si="1262"/>
        <v xml:space="preserve"> </v>
      </c>
      <c r="BJ577" s="640" t="str">
        <f t="shared" si="1263"/>
        <v xml:space="preserve"> </v>
      </c>
      <c r="BK577" s="305" t="str">
        <f t="shared" si="1264"/>
        <v xml:space="preserve"> </v>
      </c>
      <c r="BL577" s="523" t="str">
        <f t="shared" si="1306"/>
        <v>F</v>
      </c>
      <c r="BM577" s="640" t="str">
        <f t="shared" si="1265"/>
        <v xml:space="preserve"> </v>
      </c>
      <c r="BN577" s="640" t="str">
        <f t="shared" si="1266"/>
        <v xml:space="preserve"> </v>
      </c>
      <c r="BO577" s="640" t="str">
        <f t="shared" si="1267"/>
        <v xml:space="preserve"> </v>
      </c>
      <c r="BP577" s="640" t="str">
        <f t="shared" si="1268"/>
        <v xml:space="preserve"> </v>
      </c>
      <c r="BQ577" s="640" t="str">
        <f t="shared" si="1269"/>
        <v xml:space="preserve"> </v>
      </c>
      <c r="BR577" s="634">
        <f t="shared" si="1270"/>
        <v>0</v>
      </c>
      <c r="BS577" s="728"/>
      <c r="BT577" s="640" t="str">
        <f t="shared" si="1256"/>
        <v xml:space="preserve"> </v>
      </c>
    </row>
    <row r="578" spans="1:72" s="47" customFormat="1" ht="15" customHeight="1" x14ac:dyDescent="0.3">
      <c r="A578" s="43" t="s">
        <v>538</v>
      </c>
      <c r="B578" s="43" t="s">
        <v>554</v>
      </c>
      <c r="C578" s="134" t="str">
        <f>IF(VLOOKUP(B578,'Pivot Table'!$B$5:$G$2000,3,FALSE)=1,"Yes","No")</f>
        <v>Yes</v>
      </c>
      <c r="D578" s="170" t="str">
        <f t="shared" si="1399"/>
        <v>Yes</v>
      </c>
      <c r="E578" s="170"/>
      <c r="F578" s="214">
        <v>39904</v>
      </c>
      <c r="G578" s="113" t="s">
        <v>1127</v>
      </c>
      <c r="H578" s="113" t="s">
        <v>1127</v>
      </c>
      <c r="I578" s="170"/>
      <c r="J578" s="170" t="s">
        <v>713</v>
      </c>
      <c r="K578" s="45" t="str">
        <f t="shared" si="1292"/>
        <v>72</v>
      </c>
      <c r="L578" s="45" t="str">
        <f t="shared" si="1293"/>
        <v>72X</v>
      </c>
      <c r="M578" s="113">
        <v>39995</v>
      </c>
      <c r="N578" s="252"/>
      <c r="O578" s="189" t="str">
        <f>IF(VLOOKUP(B578,'Pivot Table'!$B$5:$G$2000,2,FALSE)=1,"Yes","No")</f>
        <v>No</v>
      </c>
      <c r="P578" s="190" t="str">
        <f t="shared" si="1294"/>
        <v xml:space="preserve"> </v>
      </c>
      <c r="Q578" s="190"/>
      <c r="R578" s="190"/>
      <c r="S578" s="191"/>
      <c r="T578" s="190"/>
      <c r="U578" s="190"/>
      <c r="V578" s="189" t="str">
        <f t="shared" si="1295"/>
        <v>72</v>
      </c>
      <c r="W578" s="196" t="str">
        <f t="shared" si="1296"/>
        <v>72</v>
      </c>
      <c r="X578" s="191"/>
      <c r="Y578" s="404"/>
      <c r="Z578" s="136" t="str">
        <f>IF(VLOOKUP(B578,'Pivot Table'!$B$5:$G$2000,5,FALSE)=1,"Yes","No")</f>
        <v>Yes</v>
      </c>
      <c r="AA578" s="136" t="str">
        <f>IF(VLOOKUP(B578,'Pivot Table'!$B$5:$G$2000,4,FALSE)=1,"Yes","No")</f>
        <v>No</v>
      </c>
      <c r="AB578" s="181" t="str">
        <f t="shared" si="1398"/>
        <v>Yes</v>
      </c>
      <c r="AC578" s="181"/>
      <c r="AD578" s="181"/>
      <c r="AE578" s="241" t="s">
        <v>1127</v>
      </c>
      <c r="AF578" s="127"/>
      <c r="AG578" s="181" t="s">
        <v>713</v>
      </c>
      <c r="AH578" s="133" t="str">
        <f t="shared" si="1297"/>
        <v>72</v>
      </c>
      <c r="AI578" s="151" t="str">
        <f t="shared" si="1298"/>
        <v>72X</v>
      </c>
      <c r="AJ578" s="281">
        <v>41791</v>
      </c>
      <c r="AK578" s="650"/>
      <c r="AL578" s="634">
        <f t="shared" si="1299"/>
        <v>1</v>
      </c>
      <c r="AM578" s="634">
        <f t="shared" si="1300"/>
        <v>0</v>
      </c>
      <c r="AN578" s="635">
        <f t="shared" si="1301"/>
        <v>1</v>
      </c>
      <c r="AO578" s="636">
        <f t="shared" si="1271"/>
        <v>2</v>
      </c>
      <c r="AP578" s="634">
        <f t="shared" si="1302"/>
        <v>1</v>
      </c>
      <c r="AQ578" s="634">
        <f t="shared" si="1303"/>
        <v>0</v>
      </c>
      <c r="AR578" s="634">
        <f t="shared" si="1304"/>
        <v>1</v>
      </c>
      <c r="AS578" s="637">
        <f t="shared" si="1272"/>
        <v>2</v>
      </c>
      <c r="AT578" s="638" t="str">
        <f t="shared" si="1273"/>
        <v>F</v>
      </c>
      <c r="AU578" s="634">
        <f t="shared" si="1305"/>
        <v>0</v>
      </c>
      <c r="AV578" s="634">
        <f t="shared" si="1313"/>
        <v>0</v>
      </c>
      <c r="AW578" s="634" t="s">
        <v>1127</v>
      </c>
      <c r="AX578" s="639" t="str">
        <f t="shared" si="1307"/>
        <v>72Yes</v>
      </c>
      <c r="AY578" s="639" t="str">
        <f t="shared" si="1308"/>
        <v>72No</v>
      </c>
      <c r="AZ578" s="639" t="str">
        <f t="shared" si="1309"/>
        <v>72Yes</v>
      </c>
      <c r="BA578" s="634" t="str">
        <f t="shared" si="1310"/>
        <v>72X</v>
      </c>
      <c r="BB578" s="634" t="str">
        <f t="shared" si="1311"/>
        <v>72</v>
      </c>
      <c r="BC578" s="634" t="str">
        <f t="shared" si="1312"/>
        <v>72X</v>
      </c>
      <c r="BD578" s="640" t="str">
        <f t="shared" si="1257"/>
        <v xml:space="preserve"> </v>
      </c>
      <c r="BE578" s="640" t="str">
        <f t="shared" si="1258"/>
        <v xml:space="preserve"> </v>
      </c>
      <c r="BF578" s="640" t="str">
        <f t="shared" si="1259"/>
        <v xml:space="preserve"> </v>
      </c>
      <c r="BG578" s="640" t="str">
        <f t="shared" si="1260"/>
        <v xml:space="preserve"> </v>
      </c>
      <c r="BH578" s="640" t="str">
        <f t="shared" si="1261"/>
        <v xml:space="preserve"> </v>
      </c>
      <c r="BI578" s="677" t="str">
        <f t="shared" si="1262"/>
        <v xml:space="preserve"> </v>
      </c>
      <c r="BJ578" s="640" t="str">
        <f t="shared" si="1263"/>
        <v xml:space="preserve"> </v>
      </c>
      <c r="BK578" s="305" t="str">
        <f t="shared" si="1264"/>
        <v xml:space="preserve"> </v>
      </c>
      <c r="BL578" s="523" t="str">
        <f t="shared" si="1306"/>
        <v>F</v>
      </c>
      <c r="BM578" s="640" t="str">
        <f t="shared" si="1265"/>
        <v xml:space="preserve"> </v>
      </c>
      <c r="BN578" s="640" t="str">
        <f t="shared" si="1266"/>
        <v xml:space="preserve"> </v>
      </c>
      <c r="BO578" s="640" t="str">
        <f t="shared" si="1267"/>
        <v xml:space="preserve"> </v>
      </c>
      <c r="BP578" s="640" t="str">
        <f t="shared" si="1268"/>
        <v xml:space="preserve"> </v>
      </c>
      <c r="BQ578" s="640" t="str">
        <f t="shared" si="1269"/>
        <v xml:space="preserve"> </v>
      </c>
      <c r="BR578" s="634">
        <f t="shared" si="1270"/>
        <v>0</v>
      </c>
      <c r="BS578" s="728"/>
      <c r="BT578" s="640" t="str">
        <f t="shared" si="1256"/>
        <v xml:space="preserve"> </v>
      </c>
    </row>
    <row r="579" spans="1:72" s="47" customFormat="1" ht="15" customHeight="1" x14ac:dyDescent="0.3">
      <c r="A579" s="43" t="s">
        <v>538</v>
      </c>
      <c r="B579" s="43" t="s">
        <v>555</v>
      </c>
      <c r="C579" s="134" t="str">
        <f>IF(VLOOKUP(B579,'Pivot Table'!$B$5:$G$2000,3,FALSE)=1,"Yes","No")</f>
        <v>Yes</v>
      </c>
      <c r="D579" s="170" t="str">
        <f t="shared" si="1399"/>
        <v>Yes</v>
      </c>
      <c r="E579" s="170"/>
      <c r="F579" s="214">
        <v>39965</v>
      </c>
      <c r="G579" s="113" t="s">
        <v>1127</v>
      </c>
      <c r="H579" s="113" t="s">
        <v>1127</v>
      </c>
      <c r="I579" s="170"/>
      <c r="J579" s="170" t="s">
        <v>713</v>
      </c>
      <c r="K579" s="45" t="str">
        <f t="shared" si="1292"/>
        <v>72</v>
      </c>
      <c r="L579" s="45" t="str">
        <f t="shared" si="1293"/>
        <v>72X</v>
      </c>
      <c r="M579" s="113">
        <v>40087</v>
      </c>
      <c r="N579" s="252"/>
      <c r="O579" s="189" t="str">
        <f>IF(VLOOKUP(B579,'Pivot Table'!$B$5:$G$2000,2,FALSE)=1,"Yes","No")</f>
        <v>No</v>
      </c>
      <c r="P579" s="190" t="str">
        <f t="shared" si="1294"/>
        <v xml:space="preserve"> </v>
      </c>
      <c r="Q579" s="190"/>
      <c r="R579" s="190"/>
      <c r="S579" s="191"/>
      <c r="T579" s="190"/>
      <c r="U579" s="190"/>
      <c r="V579" s="189" t="str">
        <f t="shared" si="1295"/>
        <v>72</v>
      </c>
      <c r="W579" s="196" t="str">
        <f t="shared" si="1296"/>
        <v>72</v>
      </c>
      <c r="X579" s="191"/>
      <c r="Y579" s="404"/>
      <c r="Z579" s="136" t="str">
        <f>IF(VLOOKUP(B579,'Pivot Table'!$B$5:$G$2000,5,FALSE)=1,"Yes","No")</f>
        <v>Yes</v>
      </c>
      <c r="AA579" s="136" t="str">
        <f>IF(VLOOKUP(B579,'Pivot Table'!$B$5:$G$2000,4,FALSE)=1,"Yes","No")</f>
        <v>No</v>
      </c>
      <c r="AB579" s="181" t="str">
        <f t="shared" si="1398"/>
        <v>Yes</v>
      </c>
      <c r="AC579" s="181"/>
      <c r="AD579" s="181"/>
      <c r="AE579" s="241" t="s">
        <v>1127</v>
      </c>
      <c r="AF579" s="127"/>
      <c r="AG579" s="181" t="s">
        <v>713</v>
      </c>
      <c r="AH579" s="133" t="str">
        <f t="shared" si="1297"/>
        <v>72</v>
      </c>
      <c r="AI579" s="151" t="str">
        <f t="shared" si="1298"/>
        <v>72X</v>
      </c>
      <c r="AJ579" s="281">
        <v>41791</v>
      </c>
      <c r="AK579" s="650"/>
      <c r="AL579" s="634">
        <f t="shared" si="1299"/>
        <v>1</v>
      </c>
      <c r="AM579" s="634">
        <f t="shared" si="1300"/>
        <v>0</v>
      </c>
      <c r="AN579" s="635">
        <f t="shared" si="1301"/>
        <v>1</v>
      </c>
      <c r="AO579" s="636">
        <f t="shared" si="1271"/>
        <v>2</v>
      </c>
      <c r="AP579" s="634">
        <f t="shared" si="1302"/>
        <v>1</v>
      </c>
      <c r="AQ579" s="634">
        <f t="shared" si="1303"/>
        <v>0</v>
      </c>
      <c r="AR579" s="634">
        <f t="shared" si="1304"/>
        <v>1</v>
      </c>
      <c r="AS579" s="637">
        <f t="shared" si="1272"/>
        <v>2</v>
      </c>
      <c r="AT579" s="638" t="str">
        <f t="shared" si="1273"/>
        <v>F</v>
      </c>
      <c r="AU579" s="634">
        <f t="shared" si="1305"/>
        <v>0</v>
      </c>
      <c r="AV579" s="634">
        <f t="shared" si="1313"/>
        <v>0</v>
      </c>
      <c r="AW579" s="634" t="s">
        <v>1127</v>
      </c>
      <c r="AX579" s="639" t="str">
        <f t="shared" si="1307"/>
        <v>72Yes</v>
      </c>
      <c r="AY579" s="639" t="str">
        <f t="shared" si="1308"/>
        <v>72No</v>
      </c>
      <c r="AZ579" s="639" t="str">
        <f t="shared" si="1309"/>
        <v>72Yes</v>
      </c>
      <c r="BA579" s="634" t="str">
        <f t="shared" si="1310"/>
        <v>72X</v>
      </c>
      <c r="BB579" s="634" t="str">
        <f t="shared" si="1311"/>
        <v>72</v>
      </c>
      <c r="BC579" s="634" t="str">
        <f t="shared" si="1312"/>
        <v>72X</v>
      </c>
      <c r="BD579" s="640" t="str">
        <f t="shared" si="1257"/>
        <v xml:space="preserve"> </v>
      </c>
      <c r="BE579" s="640" t="str">
        <f t="shared" si="1258"/>
        <v xml:space="preserve"> </v>
      </c>
      <c r="BF579" s="640" t="str">
        <f t="shared" si="1259"/>
        <v xml:space="preserve"> </v>
      </c>
      <c r="BG579" s="640" t="str">
        <f t="shared" si="1260"/>
        <v xml:space="preserve"> </v>
      </c>
      <c r="BH579" s="640" t="str">
        <f t="shared" si="1261"/>
        <v xml:space="preserve"> </v>
      </c>
      <c r="BI579" s="677" t="str">
        <f t="shared" si="1262"/>
        <v xml:space="preserve"> </v>
      </c>
      <c r="BJ579" s="640" t="str">
        <f t="shared" si="1263"/>
        <v xml:space="preserve"> </v>
      </c>
      <c r="BK579" s="305" t="str">
        <f t="shared" si="1264"/>
        <v xml:space="preserve"> </v>
      </c>
      <c r="BL579" s="523" t="str">
        <f t="shared" si="1306"/>
        <v>F</v>
      </c>
      <c r="BM579" s="640" t="str">
        <f t="shared" si="1265"/>
        <v xml:space="preserve"> </v>
      </c>
      <c r="BN579" s="640" t="str">
        <f t="shared" si="1266"/>
        <v xml:space="preserve"> </v>
      </c>
      <c r="BO579" s="640" t="str">
        <f t="shared" si="1267"/>
        <v xml:space="preserve"> </v>
      </c>
      <c r="BP579" s="640" t="str">
        <f t="shared" si="1268"/>
        <v xml:space="preserve"> </v>
      </c>
      <c r="BQ579" s="640" t="str">
        <f t="shared" si="1269"/>
        <v xml:space="preserve"> </v>
      </c>
      <c r="BR579" s="634">
        <f t="shared" si="1270"/>
        <v>0</v>
      </c>
      <c r="BS579" s="728"/>
      <c r="BT579" s="640" t="str">
        <f t="shared" si="1256"/>
        <v xml:space="preserve"> </v>
      </c>
    </row>
    <row r="580" spans="1:72" s="47" customFormat="1" ht="15" customHeight="1" x14ac:dyDescent="0.3">
      <c r="A580" s="43" t="s">
        <v>538</v>
      </c>
      <c r="B580" s="43" t="s">
        <v>556</v>
      </c>
      <c r="C580" s="134" t="str">
        <f>IF(VLOOKUP(B580,'Pivot Table'!$B$5:$G$2000,3,FALSE)=1,"Yes","No")</f>
        <v>Yes</v>
      </c>
      <c r="D580" s="170" t="str">
        <f t="shared" si="1399"/>
        <v>Yes</v>
      </c>
      <c r="E580" s="170"/>
      <c r="F580" s="214">
        <v>39508</v>
      </c>
      <c r="G580" s="113" t="s">
        <v>1127</v>
      </c>
      <c r="H580" s="113" t="s">
        <v>1127</v>
      </c>
      <c r="I580" s="170"/>
      <c r="J580" s="170" t="s">
        <v>713</v>
      </c>
      <c r="K580" s="45" t="str">
        <f t="shared" si="1292"/>
        <v>72</v>
      </c>
      <c r="L580" s="45" t="str">
        <f t="shared" si="1293"/>
        <v>72X</v>
      </c>
      <c r="M580" s="113">
        <v>39873</v>
      </c>
      <c r="N580" s="252"/>
      <c r="O580" s="189" t="str">
        <f>IF(VLOOKUP(B580,'Pivot Table'!$B$5:$G$2000,2,FALSE)=1,"Yes","No")</f>
        <v>No</v>
      </c>
      <c r="P580" s="190" t="str">
        <f t="shared" si="1294"/>
        <v xml:space="preserve"> </v>
      </c>
      <c r="Q580" s="190"/>
      <c r="R580" s="190"/>
      <c r="S580" s="191"/>
      <c r="T580" s="190"/>
      <c r="U580" s="190"/>
      <c r="V580" s="189" t="str">
        <f t="shared" si="1295"/>
        <v>72</v>
      </c>
      <c r="W580" s="196" t="str">
        <f t="shared" si="1296"/>
        <v>72</v>
      </c>
      <c r="X580" s="191"/>
      <c r="Y580" s="404"/>
      <c r="Z580" s="136" t="str">
        <f>IF(VLOOKUP(B580,'Pivot Table'!$B$5:$G$2000,5,FALSE)=1,"Yes","No")</f>
        <v>Yes</v>
      </c>
      <c r="AA580" s="136" t="str">
        <f>IF(VLOOKUP(B580,'Pivot Table'!$B$5:$G$2000,4,FALSE)=1,"Yes","No")</f>
        <v>No</v>
      </c>
      <c r="AB580" s="181" t="str">
        <f t="shared" si="1398"/>
        <v>Yes</v>
      </c>
      <c r="AC580" s="181"/>
      <c r="AD580" s="181"/>
      <c r="AE580" s="241" t="s">
        <v>1127</v>
      </c>
      <c r="AF580" s="127"/>
      <c r="AG580" s="181" t="s">
        <v>713</v>
      </c>
      <c r="AH580" s="133" t="str">
        <f t="shared" si="1297"/>
        <v>72</v>
      </c>
      <c r="AI580" s="151" t="str">
        <f t="shared" si="1298"/>
        <v>72X</v>
      </c>
      <c r="AJ580" s="281">
        <v>41791</v>
      </c>
      <c r="AK580" s="650"/>
      <c r="AL580" s="634">
        <f t="shared" si="1299"/>
        <v>1</v>
      </c>
      <c r="AM580" s="634">
        <f t="shared" si="1300"/>
        <v>0</v>
      </c>
      <c r="AN580" s="635">
        <f t="shared" si="1301"/>
        <v>1</v>
      </c>
      <c r="AO580" s="636">
        <f t="shared" si="1271"/>
        <v>2</v>
      </c>
      <c r="AP580" s="634">
        <f t="shared" si="1302"/>
        <v>1</v>
      </c>
      <c r="AQ580" s="634">
        <f t="shared" si="1303"/>
        <v>0</v>
      </c>
      <c r="AR580" s="634">
        <f t="shared" si="1304"/>
        <v>1</v>
      </c>
      <c r="AS580" s="637">
        <f t="shared" si="1272"/>
        <v>2</v>
      </c>
      <c r="AT580" s="638" t="str">
        <f t="shared" si="1273"/>
        <v>F</v>
      </c>
      <c r="AU580" s="634">
        <f t="shared" si="1305"/>
        <v>0</v>
      </c>
      <c r="AV580" s="634">
        <f t="shared" si="1313"/>
        <v>0</v>
      </c>
      <c r="AW580" s="634" t="s">
        <v>1127</v>
      </c>
      <c r="AX580" s="639" t="str">
        <f t="shared" si="1307"/>
        <v>72Yes</v>
      </c>
      <c r="AY580" s="639" t="str">
        <f t="shared" si="1308"/>
        <v>72No</v>
      </c>
      <c r="AZ580" s="639" t="str">
        <f t="shared" si="1309"/>
        <v>72Yes</v>
      </c>
      <c r="BA580" s="634" t="str">
        <f t="shared" si="1310"/>
        <v>72X</v>
      </c>
      <c r="BB580" s="634" t="str">
        <f t="shared" si="1311"/>
        <v>72</v>
      </c>
      <c r="BC580" s="634" t="str">
        <f t="shared" si="1312"/>
        <v>72X</v>
      </c>
      <c r="BD580" s="640" t="str">
        <f t="shared" si="1257"/>
        <v xml:space="preserve"> </v>
      </c>
      <c r="BE580" s="640" t="str">
        <f t="shared" si="1258"/>
        <v xml:space="preserve"> </v>
      </c>
      <c r="BF580" s="640" t="str">
        <f t="shared" si="1259"/>
        <v xml:space="preserve"> </v>
      </c>
      <c r="BG580" s="640" t="str">
        <f t="shared" si="1260"/>
        <v xml:space="preserve"> </v>
      </c>
      <c r="BH580" s="640" t="str">
        <f t="shared" si="1261"/>
        <v xml:space="preserve"> </v>
      </c>
      <c r="BI580" s="677" t="str">
        <f t="shared" si="1262"/>
        <v xml:space="preserve"> </v>
      </c>
      <c r="BJ580" s="640" t="str">
        <f t="shared" si="1263"/>
        <v xml:space="preserve"> </v>
      </c>
      <c r="BK580" s="305" t="str">
        <f t="shared" si="1264"/>
        <v xml:space="preserve"> </v>
      </c>
      <c r="BL580" s="523" t="str">
        <f t="shared" si="1306"/>
        <v>F</v>
      </c>
      <c r="BM580" s="640" t="str">
        <f t="shared" si="1265"/>
        <v xml:space="preserve"> </v>
      </c>
      <c r="BN580" s="640" t="str">
        <f t="shared" si="1266"/>
        <v xml:space="preserve"> </v>
      </c>
      <c r="BO580" s="640" t="str">
        <f t="shared" si="1267"/>
        <v xml:space="preserve"> </v>
      </c>
      <c r="BP580" s="640" t="str">
        <f t="shared" si="1268"/>
        <v xml:space="preserve"> </v>
      </c>
      <c r="BQ580" s="640" t="str">
        <f t="shared" si="1269"/>
        <v xml:space="preserve"> </v>
      </c>
      <c r="BR580" s="634">
        <f t="shared" si="1270"/>
        <v>0</v>
      </c>
      <c r="BS580" s="728"/>
      <c r="BT580" s="640" t="str">
        <f t="shared" si="1256"/>
        <v xml:space="preserve"> </v>
      </c>
    </row>
    <row r="581" spans="1:72" s="47" customFormat="1" ht="15" customHeight="1" x14ac:dyDescent="0.3">
      <c r="A581" s="43" t="s">
        <v>538</v>
      </c>
      <c r="B581" s="43" t="s">
        <v>557</v>
      </c>
      <c r="C581" s="134" t="str">
        <f>IF(VLOOKUP(B581,'Pivot Table'!$B$5:$G$2000,3,FALSE)=1,"Yes","No")</f>
        <v>Yes</v>
      </c>
      <c r="D581" s="170" t="str">
        <f t="shared" si="1399"/>
        <v>Yes</v>
      </c>
      <c r="E581" s="170"/>
      <c r="F581" s="214">
        <v>39965</v>
      </c>
      <c r="G581" s="113" t="s">
        <v>1127</v>
      </c>
      <c r="H581" s="113" t="s">
        <v>1127</v>
      </c>
      <c r="I581" s="170"/>
      <c r="J581" s="170" t="s">
        <v>713</v>
      </c>
      <c r="K581" s="45" t="str">
        <f t="shared" si="1292"/>
        <v>72</v>
      </c>
      <c r="L581" s="45" t="str">
        <f t="shared" si="1293"/>
        <v>72X</v>
      </c>
      <c r="M581" s="113">
        <v>40087</v>
      </c>
      <c r="N581" s="252"/>
      <c r="O581" s="189" t="str">
        <f>IF(VLOOKUP(B581,'Pivot Table'!$B$5:$G$2000,2,FALSE)=1,"Yes","No")</f>
        <v>No</v>
      </c>
      <c r="P581" s="190" t="str">
        <f t="shared" si="1294"/>
        <v xml:space="preserve"> </v>
      </c>
      <c r="Q581" s="190"/>
      <c r="R581" s="190"/>
      <c r="S581" s="191"/>
      <c r="T581" s="190"/>
      <c r="U581" s="190"/>
      <c r="V581" s="189" t="str">
        <f t="shared" si="1295"/>
        <v>72</v>
      </c>
      <c r="W581" s="196" t="str">
        <f t="shared" si="1296"/>
        <v>72</v>
      </c>
      <c r="X581" s="191"/>
      <c r="Y581" s="404"/>
      <c r="Z581" s="136" t="str">
        <f>IF(VLOOKUP(B581,'Pivot Table'!$B$5:$G$2000,5,FALSE)=1,"Yes","No")</f>
        <v>Yes</v>
      </c>
      <c r="AA581" s="136" t="str">
        <f>IF(VLOOKUP(B581,'Pivot Table'!$B$5:$G$2000,4,FALSE)=1,"Yes","No")</f>
        <v>No</v>
      </c>
      <c r="AB581" s="181" t="str">
        <f t="shared" si="1398"/>
        <v>Yes</v>
      </c>
      <c r="AC581" s="181"/>
      <c r="AD581" s="181"/>
      <c r="AE581" s="241" t="s">
        <v>1127</v>
      </c>
      <c r="AF581" s="127"/>
      <c r="AG581" s="181" t="s">
        <v>713</v>
      </c>
      <c r="AH581" s="133" t="str">
        <f t="shared" si="1297"/>
        <v>72</v>
      </c>
      <c r="AI581" s="151" t="str">
        <f t="shared" si="1298"/>
        <v>72X</v>
      </c>
      <c r="AJ581" s="281">
        <v>41791</v>
      </c>
      <c r="AK581" s="650"/>
      <c r="AL581" s="634">
        <f t="shared" si="1299"/>
        <v>1</v>
      </c>
      <c r="AM581" s="634">
        <f t="shared" si="1300"/>
        <v>0</v>
      </c>
      <c r="AN581" s="635">
        <f t="shared" si="1301"/>
        <v>1</v>
      </c>
      <c r="AO581" s="636">
        <f t="shared" si="1271"/>
        <v>2</v>
      </c>
      <c r="AP581" s="634">
        <f t="shared" si="1302"/>
        <v>1</v>
      </c>
      <c r="AQ581" s="634">
        <f t="shared" si="1303"/>
        <v>0</v>
      </c>
      <c r="AR581" s="634">
        <f t="shared" si="1304"/>
        <v>1</v>
      </c>
      <c r="AS581" s="637">
        <f t="shared" si="1272"/>
        <v>2</v>
      </c>
      <c r="AT581" s="638" t="str">
        <f t="shared" si="1273"/>
        <v>F</v>
      </c>
      <c r="AU581" s="634">
        <f t="shared" si="1305"/>
        <v>0</v>
      </c>
      <c r="AV581" s="634">
        <f t="shared" si="1313"/>
        <v>0</v>
      </c>
      <c r="AW581" s="634" t="s">
        <v>1127</v>
      </c>
      <c r="AX581" s="639" t="str">
        <f t="shared" si="1307"/>
        <v>72Yes</v>
      </c>
      <c r="AY581" s="639" t="str">
        <f t="shared" si="1308"/>
        <v>72No</v>
      </c>
      <c r="AZ581" s="639" t="str">
        <f t="shared" si="1309"/>
        <v>72Yes</v>
      </c>
      <c r="BA581" s="634" t="str">
        <f t="shared" si="1310"/>
        <v>72X</v>
      </c>
      <c r="BB581" s="634" t="str">
        <f t="shared" si="1311"/>
        <v>72</v>
      </c>
      <c r="BC581" s="634" t="str">
        <f t="shared" si="1312"/>
        <v>72X</v>
      </c>
      <c r="BD581" s="640" t="str">
        <f t="shared" si="1257"/>
        <v xml:space="preserve"> </v>
      </c>
      <c r="BE581" s="640" t="str">
        <f t="shared" si="1258"/>
        <v xml:space="preserve"> </v>
      </c>
      <c r="BF581" s="640" t="str">
        <f t="shared" si="1259"/>
        <v xml:space="preserve"> </v>
      </c>
      <c r="BG581" s="640" t="str">
        <f t="shared" si="1260"/>
        <v xml:space="preserve"> </v>
      </c>
      <c r="BH581" s="640" t="str">
        <f t="shared" si="1261"/>
        <v xml:space="preserve"> </v>
      </c>
      <c r="BI581" s="677" t="str">
        <f t="shared" si="1262"/>
        <v xml:space="preserve"> </v>
      </c>
      <c r="BJ581" s="640" t="str">
        <f t="shared" si="1263"/>
        <v xml:space="preserve"> </v>
      </c>
      <c r="BK581" s="305" t="str">
        <f t="shared" si="1264"/>
        <v xml:space="preserve"> </v>
      </c>
      <c r="BL581" s="523" t="str">
        <f t="shared" si="1306"/>
        <v>F</v>
      </c>
      <c r="BM581" s="640" t="str">
        <f t="shared" si="1265"/>
        <v xml:space="preserve"> </v>
      </c>
      <c r="BN581" s="640" t="str">
        <f t="shared" si="1266"/>
        <v xml:space="preserve"> </v>
      </c>
      <c r="BO581" s="640" t="str">
        <f t="shared" si="1267"/>
        <v xml:space="preserve"> </v>
      </c>
      <c r="BP581" s="640" t="str">
        <f t="shared" si="1268"/>
        <v xml:space="preserve"> </v>
      </c>
      <c r="BQ581" s="640" t="str">
        <f t="shared" si="1269"/>
        <v xml:space="preserve"> </v>
      </c>
      <c r="BR581" s="634">
        <f t="shared" si="1270"/>
        <v>0</v>
      </c>
      <c r="BS581" s="728"/>
      <c r="BT581" s="640" t="str">
        <f t="shared" si="1256"/>
        <v xml:space="preserve"> </v>
      </c>
    </row>
    <row r="582" spans="1:72" s="47" customFormat="1" ht="15" customHeight="1" x14ac:dyDescent="0.3">
      <c r="A582" s="43" t="s">
        <v>538</v>
      </c>
      <c r="B582" s="43" t="s">
        <v>558</v>
      </c>
      <c r="C582" s="134" t="str">
        <f>IF(VLOOKUP(B582,'Pivot Table'!$B$5:$G$2000,3,FALSE)=1,"Yes","No")</f>
        <v>Yes</v>
      </c>
      <c r="D582" s="170" t="str">
        <f t="shared" si="1399"/>
        <v>Yes</v>
      </c>
      <c r="E582" s="170"/>
      <c r="F582" s="214">
        <v>39965</v>
      </c>
      <c r="G582" s="113" t="s">
        <v>1127</v>
      </c>
      <c r="H582" s="113" t="s">
        <v>1127</v>
      </c>
      <c r="I582" s="170"/>
      <c r="J582" s="170" t="s">
        <v>713</v>
      </c>
      <c r="K582" s="45" t="str">
        <f t="shared" si="1292"/>
        <v>72</v>
      </c>
      <c r="L582" s="45" t="str">
        <f t="shared" si="1293"/>
        <v>72X</v>
      </c>
      <c r="M582" s="113">
        <v>40118</v>
      </c>
      <c r="N582" s="252"/>
      <c r="O582" s="189" t="str">
        <f>IF(VLOOKUP(B582,'Pivot Table'!$B$5:$G$2000,2,FALSE)=1,"Yes","No")</f>
        <v>No</v>
      </c>
      <c r="P582" s="190" t="str">
        <f t="shared" si="1294"/>
        <v xml:space="preserve"> </v>
      </c>
      <c r="Q582" s="190"/>
      <c r="R582" s="190"/>
      <c r="S582" s="191"/>
      <c r="T582" s="190"/>
      <c r="U582" s="190"/>
      <c r="V582" s="189" t="str">
        <f t="shared" si="1295"/>
        <v>72</v>
      </c>
      <c r="W582" s="196" t="str">
        <f t="shared" si="1296"/>
        <v>72</v>
      </c>
      <c r="X582" s="191"/>
      <c r="Y582" s="404"/>
      <c r="Z582" s="136" t="str">
        <f>IF(VLOOKUP(B582,'Pivot Table'!$B$5:$G$2000,5,FALSE)=1,"Yes","No")</f>
        <v>Yes</v>
      </c>
      <c r="AA582" s="136" t="str">
        <f>IF(VLOOKUP(B582,'Pivot Table'!$B$5:$G$2000,4,FALSE)=1,"Yes","No")</f>
        <v>No</v>
      </c>
      <c r="AB582" s="181" t="str">
        <f t="shared" si="1398"/>
        <v>Yes</v>
      </c>
      <c r="AC582" s="181"/>
      <c r="AD582" s="181"/>
      <c r="AE582" s="241" t="s">
        <v>1127</v>
      </c>
      <c r="AF582" s="127"/>
      <c r="AG582" s="181" t="s">
        <v>713</v>
      </c>
      <c r="AH582" s="133" t="str">
        <f t="shared" si="1297"/>
        <v>72</v>
      </c>
      <c r="AI582" s="151" t="str">
        <f t="shared" si="1298"/>
        <v>72X</v>
      </c>
      <c r="AJ582" s="281">
        <v>41791</v>
      </c>
      <c r="AK582" s="650"/>
      <c r="AL582" s="634">
        <f t="shared" si="1299"/>
        <v>1</v>
      </c>
      <c r="AM582" s="634">
        <f t="shared" si="1300"/>
        <v>0</v>
      </c>
      <c r="AN582" s="635">
        <f t="shared" si="1301"/>
        <v>1</v>
      </c>
      <c r="AO582" s="636">
        <f t="shared" si="1271"/>
        <v>2</v>
      </c>
      <c r="AP582" s="634">
        <f t="shared" si="1302"/>
        <v>1</v>
      </c>
      <c r="AQ582" s="634">
        <f t="shared" si="1303"/>
        <v>0</v>
      </c>
      <c r="AR582" s="634">
        <f t="shared" si="1304"/>
        <v>1</v>
      </c>
      <c r="AS582" s="637">
        <f t="shared" si="1272"/>
        <v>2</v>
      </c>
      <c r="AT582" s="638" t="str">
        <f t="shared" si="1273"/>
        <v>F</v>
      </c>
      <c r="AU582" s="634">
        <f t="shared" si="1305"/>
        <v>0</v>
      </c>
      <c r="AV582" s="634">
        <f t="shared" si="1313"/>
        <v>0</v>
      </c>
      <c r="AW582" s="634" t="s">
        <v>1127</v>
      </c>
      <c r="AX582" s="639" t="str">
        <f t="shared" si="1307"/>
        <v>72Yes</v>
      </c>
      <c r="AY582" s="639" t="str">
        <f t="shared" si="1308"/>
        <v>72No</v>
      </c>
      <c r="AZ582" s="639" t="str">
        <f t="shared" si="1309"/>
        <v>72Yes</v>
      </c>
      <c r="BA582" s="634" t="str">
        <f t="shared" si="1310"/>
        <v>72X</v>
      </c>
      <c r="BB582" s="634" t="str">
        <f t="shared" si="1311"/>
        <v>72</v>
      </c>
      <c r="BC582" s="634" t="str">
        <f t="shared" si="1312"/>
        <v>72X</v>
      </c>
      <c r="BD582" s="640" t="str">
        <f t="shared" si="1257"/>
        <v xml:space="preserve"> </v>
      </c>
      <c r="BE582" s="640" t="str">
        <f t="shared" si="1258"/>
        <v xml:space="preserve"> </v>
      </c>
      <c r="BF582" s="640" t="str">
        <f t="shared" si="1259"/>
        <v xml:space="preserve"> </v>
      </c>
      <c r="BG582" s="640" t="str">
        <f t="shared" si="1260"/>
        <v xml:space="preserve"> </v>
      </c>
      <c r="BH582" s="640" t="str">
        <f t="shared" si="1261"/>
        <v xml:space="preserve"> </v>
      </c>
      <c r="BI582" s="677" t="str">
        <f t="shared" si="1262"/>
        <v xml:space="preserve"> </v>
      </c>
      <c r="BJ582" s="640" t="str">
        <f t="shared" si="1263"/>
        <v xml:space="preserve"> </v>
      </c>
      <c r="BK582" s="305" t="str">
        <f t="shared" si="1264"/>
        <v xml:space="preserve"> </v>
      </c>
      <c r="BL582" s="523" t="str">
        <f t="shared" si="1306"/>
        <v>F</v>
      </c>
      <c r="BM582" s="640" t="str">
        <f t="shared" si="1265"/>
        <v xml:space="preserve"> </v>
      </c>
      <c r="BN582" s="640" t="str">
        <f t="shared" si="1266"/>
        <v xml:space="preserve"> </v>
      </c>
      <c r="BO582" s="640" t="str">
        <f t="shared" si="1267"/>
        <v xml:space="preserve"> </v>
      </c>
      <c r="BP582" s="640" t="str">
        <f t="shared" si="1268"/>
        <v xml:space="preserve"> </v>
      </c>
      <c r="BQ582" s="640" t="str">
        <f t="shared" si="1269"/>
        <v xml:space="preserve"> </v>
      </c>
      <c r="BR582" s="634">
        <f t="shared" si="1270"/>
        <v>0</v>
      </c>
      <c r="BS582" s="728"/>
      <c r="BT582" s="640" t="str">
        <f t="shared" ref="BT582:BT645" si="1400">IF($M582=$BT$2,$M582,IF($X582=$BT$2,$X582,IF($AJ582=$BT$2,$AJ582," " )))</f>
        <v xml:space="preserve"> </v>
      </c>
    </row>
    <row r="583" spans="1:72" s="47" customFormat="1" ht="15" customHeight="1" x14ac:dyDescent="0.3">
      <c r="A583" s="43" t="s">
        <v>538</v>
      </c>
      <c r="B583" s="43" t="s">
        <v>559</v>
      </c>
      <c r="C583" s="134" t="str">
        <f>IF(VLOOKUP(B583,'Pivot Table'!$B$5:$G$2000,3,FALSE)=1,"Yes","No")</f>
        <v>Yes</v>
      </c>
      <c r="D583" s="170" t="str">
        <f t="shared" si="1399"/>
        <v>Yes</v>
      </c>
      <c r="E583" s="170"/>
      <c r="F583" s="214">
        <v>39965</v>
      </c>
      <c r="G583" s="113" t="s">
        <v>1127</v>
      </c>
      <c r="H583" s="113" t="s">
        <v>1127</v>
      </c>
      <c r="I583" s="170"/>
      <c r="J583" s="170" t="s">
        <v>713</v>
      </c>
      <c r="K583" s="45" t="str">
        <f t="shared" si="1292"/>
        <v>72</v>
      </c>
      <c r="L583" s="45" t="str">
        <f t="shared" si="1293"/>
        <v>72X</v>
      </c>
      <c r="M583" s="113">
        <v>40087</v>
      </c>
      <c r="N583" s="252"/>
      <c r="O583" s="189" t="str">
        <f>IF(VLOOKUP(B583,'Pivot Table'!$B$5:$G$2000,2,FALSE)=1,"Yes","No")</f>
        <v>No</v>
      </c>
      <c r="P583" s="190" t="str">
        <f t="shared" si="1294"/>
        <v xml:space="preserve"> </v>
      </c>
      <c r="Q583" s="190"/>
      <c r="R583" s="190"/>
      <c r="S583" s="191"/>
      <c r="T583" s="190"/>
      <c r="U583" s="190"/>
      <c r="V583" s="189" t="str">
        <f t="shared" si="1295"/>
        <v>72</v>
      </c>
      <c r="W583" s="196" t="str">
        <f t="shared" si="1296"/>
        <v>72</v>
      </c>
      <c r="X583" s="191"/>
      <c r="Y583" s="404"/>
      <c r="Z583" s="136" t="str">
        <f>IF(VLOOKUP(B583,'Pivot Table'!$B$5:$G$2000,5,FALSE)=1,"Yes","No")</f>
        <v>Yes</v>
      </c>
      <c r="AA583" s="136" t="str">
        <f>IF(VLOOKUP(B583,'Pivot Table'!$B$5:$G$2000,4,FALSE)=1,"Yes","No")</f>
        <v>No</v>
      </c>
      <c r="AB583" s="181" t="str">
        <f t="shared" si="1398"/>
        <v>Yes</v>
      </c>
      <c r="AC583" s="181"/>
      <c r="AD583" s="181"/>
      <c r="AE583" s="241" t="s">
        <v>1127</v>
      </c>
      <c r="AF583" s="127"/>
      <c r="AG583" s="181" t="s">
        <v>713</v>
      </c>
      <c r="AH583" s="133" t="str">
        <f t="shared" si="1297"/>
        <v>72</v>
      </c>
      <c r="AI583" s="151" t="str">
        <f t="shared" si="1298"/>
        <v>72X</v>
      </c>
      <c r="AJ583" s="281">
        <v>41791</v>
      </c>
      <c r="AK583" s="650"/>
      <c r="AL583" s="634">
        <f t="shared" si="1299"/>
        <v>1</v>
      </c>
      <c r="AM583" s="634">
        <f t="shared" si="1300"/>
        <v>0</v>
      </c>
      <c r="AN583" s="635">
        <f t="shared" si="1301"/>
        <v>1</v>
      </c>
      <c r="AO583" s="636">
        <f t="shared" si="1271"/>
        <v>2</v>
      </c>
      <c r="AP583" s="634">
        <f t="shared" si="1302"/>
        <v>1</v>
      </c>
      <c r="AQ583" s="634">
        <f t="shared" si="1303"/>
        <v>0</v>
      </c>
      <c r="AR583" s="634">
        <f t="shared" si="1304"/>
        <v>1</v>
      </c>
      <c r="AS583" s="637">
        <f t="shared" si="1272"/>
        <v>2</v>
      </c>
      <c r="AT583" s="638" t="str">
        <f t="shared" si="1273"/>
        <v>F</v>
      </c>
      <c r="AU583" s="634">
        <f t="shared" si="1305"/>
        <v>0</v>
      </c>
      <c r="AV583" s="634">
        <f t="shared" si="1313"/>
        <v>0</v>
      </c>
      <c r="AW583" s="634" t="s">
        <v>1127</v>
      </c>
      <c r="AX583" s="639" t="str">
        <f t="shared" si="1307"/>
        <v>72Yes</v>
      </c>
      <c r="AY583" s="639" t="str">
        <f t="shared" si="1308"/>
        <v>72No</v>
      </c>
      <c r="AZ583" s="639" t="str">
        <f t="shared" si="1309"/>
        <v>72Yes</v>
      </c>
      <c r="BA583" s="634" t="str">
        <f t="shared" si="1310"/>
        <v>72X</v>
      </c>
      <c r="BB583" s="634" t="str">
        <f t="shared" si="1311"/>
        <v>72</v>
      </c>
      <c r="BC583" s="634" t="str">
        <f t="shared" si="1312"/>
        <v>72X</v>
      </c>
      <c r="BD583" s="640" t="str">
        <f t="shared" si="1257"/>
        <v xml:space="preserve"> </v>
      </c>
      <c r="BE583" s="640" t="str">
        <f t="shared" si="1258"/>
        <v xml:space="preserve"> </v>
      </c>
      <c r="BF583" s="640" t="str">
        <f t="shared" si="1259"/>
        <v xml:space="preserve"> </v>
      </c>
      <c r="BG583" s="640" t="str">
        <f t="shared" si="1260"/>
        <v xml:space="preserve"> </v>
      </c>
      <c r="BH583" s="640" t="str">
        <f t="shared" si="1261"/>
        <v xml:space="preserve"> </v>
      </c>
      <c r="BI583" s="677" t="str">
        <f t="shared" si="1262"/>
        <v xml:space="preserve"> </v>
      </c>
      <c r="BJ583" s="640" t="str">
        <f t="shared" si="1263"/>
        <v xml:space="preserve"> </v>
      </c>
      <c r="BK583" s="305" t="str">
        <f t="shared" si="1264"/>
        <v xml:space="preserve"> </v>
      </c>
      <c r="BL583" s="523" t="str">
        <f t="shared" si="1306"/>
        <v>F</v>
      </c>
      <c r="BM583" s="640" t="str">
        <f t="shared" si="1265"/>
        <v xml:space="preserve"> </v>
      </c>
      <c r="BN583" s="640" t="str">
        <f t="shared" si="1266"/>
        <v xml:space="preserve"> </v>
      </c>
      <c r="BO583" s="640" t="str">
        <f t="shared" si="1267"/>
        <v xml:space="preserve"> </v>
      </c>
      <c r="BP583" s="640" t="str">
        <f t="shared" si="1268"/>
        <v xml:space="preserve"> </v>
      </c>
      <c r="BQ583" s="640" t="str">
        <f t="shared" si="1269"/>
        <v xml:space="preserve"> </v>
      </c>
      <c r="BR583" s="634">
        <f t="shared" si="1270"/>
        <v>0</v>
      </c>
      <c r="BS583" s="728"/>
      <c r="BT583" s="640" t="str">
        <f t="shared" si="1400"/>
        <v xml:space="preserve"> </v>
      </c>
    </row>
    <row r="584" spans="1:72" s="47" customFormat="1" ht="15" customHeight="1" x14ac:dyDescent="0.3">
      <c r="A584" s="43" t="s">
        <v>538</v>
      </c>
      <c r="B584" s="43" t="s">
        <v>560</v>
      </c>
      <c r="C584" s="134" t="str">
        <f>IF(VLOOKUP(B584,'Pivot Table'!$B$5:$G$2000,3,FALSE)=1,"Yes","No")</f>
        <v>Yes</v>
      </c>
      <c r="D584" s="170" t="str">
        <f t="shared" si="1399"/>
        <v>Yes</v>
      </c>
      <c r="E584" s="170"/>
      <c r="F584" s="214">
        <v>39539</v>
      </c>
      <c r="G584" s="113" t="s">
        <v>1127</v>
      </c>
      <c r="H584" s="113" t="s">
        <v>1127</v>
      </c>
      <c r="I584" s="170"/>
      <c r="J584" s="170" t="s">
        <v>713</v>
      </c>
      <c r="K584" s="45" t="str">
        <f t="shared" si="1292"/>
        <v>72</v>
      </c>
      <c r="L584" s="45" t="str">
        <f t="shared" si="1293"/>
        <v>72X</v>
      </c>
      <c r="M584" s="113">
        <v>39753</v>
      </c>
      <c r="N584" s="252"/>
      <c r="O584" s="189" t="str">
        <f>IF(VLOOKUP(B584,'Pivot Table'!$B$5:$G$2000,2,FALSE)=1,"Yes","No")</f>
        <v>No</v>
      </c>
      <c r="P584" s="190" t="str">
        <f t="shared" si="1294"/>
        <v xml:space="preserve"> </v>
      </c>
      <c r="Q584" s="190"/>
      <c r="R584" s="190"/>
      <c r="S584" s="191"/>
      <c r="T584" s="190"/>
      <c r="U584" s="190"/>
      <c r="V584" s="189" t="str">
        <f t="shared" si="1295"/>
        <v>72</v>
      </c>
      <c r="W584" s="196" t="str">
        <f t="shared" si="1296"/>
        <v>72</v>
      </c>
      <c r="X584" s="191"/>
      <c r="Y584" s="404"/>
      <c r="Z584" s="136" t="str">
        <f>IF(VLOOKUP(B584,'Pivot Table'!$B$5:$G$2000,5,FALSE)=1,"Yes","No")</f>
        <v>Yes</v>
      </c>
      <c r="AA584" s="136" t="str">
        <f>IF(VLOOKUP(B584,'Pivot Table'!$B$5:$G$2000,4,FALSE)=1,"Yes","No")</f>
        <v>No</v>
      </c>
      <c r="AB584" s="181" t="str">
        <f t="shared" si="1398"/>
        <v>Yes</v>
      </c>
      <c r="AC584" s="181"/>
      <c r="AD584" s="181"/>
      <c r="AE584" s="241" t="s">
        <v>1127</v>
      </c>
      <c r="AF584" s="127"/>
      <c r="AG584" s="181" t="s">
        <v>713</v>
      </c>
      <c r="AH584" s="133" t="str">
        <f t="shared" si="1297"/>
        <v>72</v>
      </c>
      <c r="AI584" s="151" t="str">
        <f t="shared" si="1298"/>
        <v>72X</v>
      </c>
      <c r="AJ584" s="281">
        <v>41791</v>
      </c>
      <c r="AK584" s="650"/>
      <c r="AL584" s="634">
        <f t="shared" si="1299"/>
        <v>1</v>
      </c>
      <c r="AM584" s="634">
        <f t="shared" si="1300"/>
        <v>0</v>
      </c>
      <c r="AN584" s="635">
        <f t="shared" si="1301"/>
        <v>1</v>
      </c>
      <c r="AO584" s="636">
        <f t="shared" si="1271"/>
        <v>2</v>
      </c>
      <c r="AP584" s="634">
        <f t="shared" si="1302"/>
        <v>1</v>
      </c>
      <c r="AQ584" s="634">
        <f t="shared" si="1303"/>
        <v>0</v>
      </c>
      <c r="AR584" s="634">
        <f t="shared" si="1304"/>
        <v>1</v>
      </c>
      <c r="AS584" s="637">
        <f t="shared" si="1272"/>
        <v>2</v>
      </c>
      <c r="AT584" s="638" t="str">
        <f t="shared" si="1273"/>
        <v>F</v>
      </c>
      <c r="AU584" s="634">
        <f t="shared" si="1305"/>
        <v>0</v>
      </c>
      <c r="AV584" s="634">
        <f t="shared" si="1313"/>
        <v>0</v>
      </c>
      <c r="AW584" s="634" t="s">
        <v>1127</v>
      </c>
      <c r="AX584" s="639" t="str">
        <f t="shared" si="1307"/>
        <v>72Yes</v>
      </c>
      <c r="AY584" s="639" t="str">
        <f t="shared" si="1308"/>
        <v>72No</v>
      </c>
      <c r="AZ584" s="639" t="str">
        <f t="shared" si="1309"/>
        <v>72Yes</v>
      </c>
      <c r="BA584" s="634" t="str">
        <f t="shared" si="1310"/>
        <v>72X</v>
      </c>
      <c r="BB584" s="634" t="str">
        <f t="shared" si="1311"/>
        <v>72</v>
      </c>
      <c r="BC584" s="634" t="str">
        <f t="shared" si="1312"/>
        <v>72X</v>
      </c>
      <c r="BD584" s="640" t="str">
        <f t="shared" si="1257"/>
        <v xml:space="preserve"> </v>
      </c>
      <c r="BE584" s="640" t="str">
        <f t="shared" si="1258"/>
        <v xml:space="preserve"> </v>
      </c>
      <c r="BF584" s="640" t="str">
        <f t="shared" si="1259"/>
        <v xml:space="preserve"> </v>
      </c>
      <c r="BG584" s="640" t="str">
        <f t="shared" si="1260"/>
        <v xml:space="preserve"> </v>
      </c>
      <c r="BH584" s="640" t="str">
        <f t="shared" si="1261"/>
        <v xml:space="preserve"> </v>
      </c>
      <c r="BI584" s="677" t="str">
        <f t="shared" si="1262"/>
        <v xml:space="preserve"> </v>
      </c>
      <c r="BJ584" s="640" t="str">
        <f t="shared" si="1263"/>
        <v xml:space="preserve"> </v>
      </c>
      <c r="BK584" s="305" t="str">
        <f t="shared" si="1264"/>
        <v xml:space="preserve"> </v>
      </c>
      <c r="BL584" s="523" t="str">
        <f t="shared" si="1306"/>
        <v>F</v>
      </c>
      <c r="BM584" s="640" t="str">
        <f t="shared" si="1265"/>
        <v xml:space="preserve"> </v>
      </c>
      <c r="BN584" s="640" t="str">
        <f t="shared" si="1266"/>
        <v xml:space="preserve"> </v>
      </c>
      <c r="BO584" s="640" t="str">
        <f t="shared" si="1267"/>
        <v xml:space="preserve"> </v>
      </c>
      <c r="BP584" s="640" t="str">
        <f t="shared" si="1268"/>
        <v xml:space="preserve"> </v>
      </c>
      <c r="BQ584" s="640" t="str">
        <f t="shared" si="1269"/>
        <v xml:space="preserve"> </v>
      </c>
      <c r="BR584" s="634">
        <f t="shared" si="1270"/>
        <v>0</v>
      </c>
      <c r="BS584" s="728"/>
      <c r="BT584" s="640" t="str">
        <f t="shared" si="1400"/>
        <v xml:space="preserve"> </v>
      </c>
    </row>
    <row r="585" spans="1:72" s="47" customFormat="1" ht="15" customHeight="1" x14ac:dyDescent="0.3">
      <c r="A585" s="43" t="s">
        <v>538</v>
      </c>
      <c r="B585" s="43" t="s">
        <v>561</v>
      </c>
      <c r="C585" s="134" t="str">
        <f>IF(VLOOKUP(B585,'Pivot Table'!$B$5:$G$2000,3,FALSE)=1,"Yes","No")</f>
        <v>Yes</v>
      </c>
      <c r="D585" s="170" t="str">
        <f t="shared" si="1399"/>
        <v>Yes</v>
      </c>
      <c r="E585" s="170"/>
      <c r="F585" s="214">
        <v>39508</v>
      </c>
      <c r="G585" s="113" t="s">
        <v>1127</v>
      </c>
      <c r="H585" s="113" t="s">
        <v>1127</v>
      </c>
      <c r="I585" s="170"/>
      <c r="J585" s="170" t="s">
        <v>713</v>
      </c>
      <c r="K585" s="45" t="str">
        <f t="shared" si="1292"/>
        <v>72</v>
      </c>
      <c r="L585" s="45" t="str">
        <f t="shared" si="1293"/>
        <v>72X</v>
      </c>
      <c r="M585" s="114">
        <v>39753</v>
      </c>
      <c r="N585" s="252"/>
      <c r="O585" s="189" t="str">
        <f>IF(VLOOKUP(B585,'Pivot Table'!$B$5:$G$2000,2,FALSE)=1,"Yes","No")</f>
        <v>No</v>
      </c>
      <c r="P585" s="190" t="str">
        <f t="shared" si="1294"/>
        <v xml:space="preserve"> </v>
      </c>
      <c r="Q585" s="190"/>
      <c r="R585" s="190"/>
      <c r="S585" s="191"/>
      <c r="T585" s="190"/>
      <c r="U585" s="190"/>
      <c r="V585" s="189" t="str">
        <f t="shared" si="1295"/>
        <v>72</v>
      </c>
      <c r="W585" s="196" t="str">
        <f t="shared" si="1296"/>
        <v>72</v>
      </c>
      <c r="X585" s="191"/>
      <c r="Y585" s="404"/>
      <c r="Z585" s="136" t="str">
        <f>IF(VLOOKUP(B585,'Pivot Table'!$B$5:$G$2000,5,FALSE)=1,"Yes","No")</f>
        <v>Yes</v>
      </c>
      <c r="AA585" s="136" t="str">
        <f>IF(VLOOKUP(B585,'Pivot Table'!$B$5:$G$2000,4,FALSE)=1,"Yes","No")</f>
        <v>No</v>
      </c>
      <c r="AB585" s="181" t="str">
        <f t="shared" si="1398"/>
        <v>Yes</v>
      </c>
      <c r="AC585" s="181"/>
      <c r="AD585" s="181"/>
      <c r="AE585" s="241" t="s">
        <v>1127</v>
      </c>
      <c r="AF585" s="127"/>
      <c r="AG585" s="181" t="s">
        <v>713</v>
      </c>
      <c r="AH585" s="133" t="str">
        <f t="shared" si="1297"/>
        <v>72</v>
      </c>
      <c r="AI585" s="151" t="str">
        <f t="shared" si="1298"/>
        <v>72X</v>
      </c>
      <c r="AJ585" s="281">
        <v>41791</v>
      </c>
      <c r="AK585" s="650"/>
      <c r="AL585" s="634">
        <f t="shared" si="1299"/>
        <v>1</v>
      </c>
      <c r="AM585" s="634">
        <f t="shared" si="1300"/>
        <v>0</v>
      </c>
      <c r="AN585" s="635">
        <f t="shared" si="1301"/>
        <v>1</v>
      </c>
      <c r="AO585" s="636">
        <f t="shared" si="1271"/>
        <v>2</v>
      </c>
      <c r="AP585" s="634">
        <f t="shared" si="1302"/>
        <v>1</v>
      </c>
      <c r="AQ585" s="634">
        <f t="shared" si="1303"/>
        <v>0</v>
      </c>
      <c r="AR585" s="634">
        <f t="shared" si="1304"/>
        <v>1</v>
      </c>
      <c r="AS585" s="637">
        <f t="shared" si="1272"/>
        <v>2</v>
      </c>
      <c r="AT585" s="638" t="str">
        <f t="shared" si="1273"/>
        <v>F</v>
      </c>
      <c r="AU585" s="634">
        <f t="shared" si="1305"/>
        <v>0</v>
      </c>
      <c r="AV585" s="634">
        <f t="shared" si="1313"/>
        <v>0</v>
      </c>
      <c r="AW585" s="634" t="s">
        <v>1127</v>
      </c>
      <c r="AX585" s="639" t="str">
        <f t="shared" si="1307"/>
        <v>72Yes</v>
      </c>
      <c r="AY585" s="639" t="str">
        <f t="shared" si="1308"/>
        <v>72No</v>
      </c>
      <c r="AZ585" s="639" t="str">
        <f t="shared" si="1309"/>
        <v>72Yes</v>
      </c>
      <c r="BA585" s="634" t="str">
        <f t="shared" si="1310"/>
        <v>72X</v>
      </c>
      <c r="BB585" s="634" t="str">
        <f t="shared" si="1311"/>
        <v>72</v>
      </c>
      <c r="BC585" s="634" t="str">
        <f t="shared" si="1312"/>
        <v>72X</v>
      </c>
      <c r="BD585" s="640" t="str">
        <f t="shared" si="1257"/>
        <v xml:space="preserve"> </v>
      </c>
      <c r="BE585" s="640" t="str">
        <f t="shared" si="1258"/>
        <v xml:space="preserve"> </v>
      </c>
      <c r="BF585" s="640" t="str">
        <f t="shared" si="1259"/>
        <v xml:space="preserve"> </v>
      </c>
      <c r="BG585" s="640" t="str">
        <f t="shared" si="1260"/>
        <v xml:space="preserve"> </v>
      </c>
      <c r="BH585" s="640" t="str">
        <f t="shared" si="1261"/>
        <v xml:space="preserve"> </v>
      </c>
      <c r="BI585" s="677" t="str">
        <f t="shared" si="1262"/>
        <v xml:space="preserve"> </v>
      </c>
      <c r="BJ585" s="640" t="str">
        <f t="shared" si="1263"/>
        <v xml:space="preserve"> </v>
      </c>
      <c r="BK585" s="305" t="str">
        <f t="shared" si="1264"/>
        <v xml:space="preserve"> </v>
      </c>
      <c r="BL585" s="523" t="str">
        <f t="shared" si="1306"/>
        <v>F</v>
      </c>
      <c r="BM585" s="640" t="str">
        <f t="shared" si="1265"/>
        <v xml:space="preserve"> </v>
      </c>
      <c r="BN585" s="640" t="str">
        <f t="shared" si="1266"/>
        <v xml:space="preserve"> </v>
      </c>
      <c r="BO585" s="640" t="str">
        <f t="shared" si="1267"/>
        <v xml:space="preserve"> </v>
      </c>
      <c r="BP585" s="640" t="str">
        <f t="shared" si="1268"/>
        <v xml:space="preserve"> </v>
      </c>
      <c r="BQ585" s="640" t="str">
        <f t="shared" si="1269"/>
        <v xml:space="preserve"> </v>
      </c>
      <c r="BR585" s="634">
        <f t="shared" si="1270"/>
        <v>0</v>
      </c>
      <c r="BS585" s="728"/>
      <c r="BT585" s="640" t="str">
        <f t="shared" si="1400"/>
        <v xml:space="preserve"> </v>
      </c>
    </row>
    <row r="586" spans="1:72" s="47" customFormat="1" ht="15" customHeight="1" x14ac:dyDescent="0.3">
      <c r="A586" s="43" t="s">
        <v>538</v>
      </c>
      <c r="B586" s="43" t="s">
        <v>562</v>
      </c>
      <c r="C586" s="134" t="str">
        <f>IF(VLOOKUP(B586,'Pivot Table'!$B$5:$G$2000,3,FALSE)=1,"Yes","No")</f>
        <v>Yes</v>
      </c>
      <c r="D586" s="170" t="str">
        <f t="shared" si="1399"/>
        <v>Yes</v>
      </c>
      <c r="E586" s="170"/>
      <c r="F586" s="214">
        <v>39753</v>
      </c>
      <c r="G586" s="113" t="s">
        <v>1127</v>
      </c>
      <c r="H586" s="113" t="s">
        <v>1127</v>
      </c>
      <c r="I586" s="170"/>
      <c r="J586" s="170" t="s">
        <v>713</v>
      </c>
      <c r="K586" s="45" t="str">
        <f t="shared" si="1292"/>
        <v>72</v>
      </c>
      <c r="L586" s="45" t="str">
        <f t="shared" si="1293"/>
        <v>72X</v>
      </c>
      <c r="M586" s="113">
        <v>39904</v>
      </c>
      <c r="N586" s="252"/>
      <c r="O586" s="189" t="str">
        <f>IF(VLOOKUP(B586,'Pivot Table'!$B$5:$G$2000,2,FALSE)=1,"Yes","No")</f>
        <v>No</v>
      </c>
      <c r="P586" s="190" t="str">
        <f t="shared" si="1294"/>
        <v xml:space="preserve"> </v>
      </c>
      <c r="Q586" s="190"/>
      <c r="R586" s="190"/>
      <c r="S586" s="191"/>
      <c r="T586" s="190"/>
      <c r="U586" s="190"/>
      <c r="V586" s="189" t="str">
        <f t="shared" si="1295"/>
        <v>72</v>
      </c>
      <c r="W586" s="196" t="str">
        <f t="shared" si="1296"/>
        <v>72</v>
      </c>
      <c r="X586" s="191"/>
      <c r="Y586" s="404"/>
      <c r="Z586" s="136" t="str">
        <f>IF(VLOOKUP(B586,'Pivot Table'!$B$5:$G$2000,5,FALSE)=1,"Yes","No")</f>
        <v>Yes</v>
      </c>
      <c r="AA586" s="136" t="str">
        <f>IF(VLOOKUP(B586,'Pivot Table'!$B$5:$G$2000,4,FALSE)=1,"Yes","No")</f>
        <v>No</v>
      </c>
      <c r="AB586" s="181" t="str">
        <f t="shared" si="1398"/>
        <v>Yes</v>
      </c>
      <c r="AC586" s="181"/>
      <c r="AD586" s="181"/>
      <c r="AE586" s="241" t="s">
        <v>1127</v>
      </c>
      <c r="AF586" s="127"/>
      <c r="AG586" s="181" t="s">
        <v>713</v>
      </c>
      <c r="AH586" s="133" t="str">
        <f t="shared" si="1297"/>
        <v>72</v>
      </c>
      <c r="AI586" s="151" t="str">
        <f t="shared" si="1298"/>
        <v>72X</v>
      </c>
      <c r="AJ586" s="281">
        <v>41791</v>
      </c>
      <c r="AK586" s="650"/>
      <c r="AL586" s="634">
        <f t="shared" si="1299"/>
        <v>1</v>
      </c>
      <c r="AM586" s="634">
        <f t="shared" si="1300"/>
        <v>0</v>
      </c>
      <c r="AN586" s="635">
        <f t="shared" si="1301"/>
        <v>1</v>
      </c>
      <c r="AO586" s="636">
        <f t="shared" si="1271"/>
        <v>2</v>
      </c>
      <c r="AP586" s="634">
        <f t="shared" si="1302"/>
        <v>1</v>
      </c>
      <c r="AQ586" s="634">
        <f t="shared" si="1303"/>
        <v>0</v>
      </c>
      <c r="AR586" s="634">
        <f t="shared" si="1304"/>
        <v>1</v>
      </c>
      <c r="AS586" s="637">
        <f t="shared" si="1272"/>
        <v>2</v>
      </c>
      <c r="AT586" s="638" t="str">
        <f t="shared" si="1273"/>
        <v>F</v>
      </c>
      <c r="AU586" s="634">
        <f t="shared" si="1305"/>
        <v>0</v>
      </c>
      <c r="AV586" s="634">
        <f t="shared" si="1313"/>
        <v>0</v>
      </c>
      <c r="AW586" s="634" t="s">
        <v>1127</v>
      </c>
      <c r="AX586" s="639" t="str">
        <f t="shared" si="1307"/>
        <v>72Yes</v>
      </c>
      <c r="AY586" s="639" t="str">
        <f t="shared" si="1308"/>
        <v>72No</v>
      </c>
      <c r="AZ586" s="639" t="str">
        <f t="shared" si="1309"/>
        <v>72Yes</v>
      </c>
      <c r="BA586" s="634" t="str">
        <f t="shared" si="1310"/>
        <v>72X</v>
      </c>
      <c r="BB586" s="634" t="str">
        <f t="shared" si="1311"/>
        <v>72</v>
      </c>
      <c r="BC586" s="634" t="str">
        <f t="shared" si="1312"/>
        <v>72X</v>
      </c>
      <c r="BD586" s="640" t="str">
        <f t="shared" ref="BD586:BD649" si="1401">IF(I586=$BD$2,I586,IF(T586=$BD$2,T586,IF(AF586=$BD$2,AF586," " )))</f>
        <v xml:space="preserve"> </v>
      </c>
      <c r="BE586" s="640" t="str">
        <f t="shared" ref="BE586:BE649" si="1402">IF($I586=$BE$2,$I586,IF($T586=$BE$2,$T586,IF($AF586=$BE$2,$AF586," " )))</f>
        <v xml:space="preserve"> </v>
      </c>
      <c r="BF586" s="640" t="str">
        <f t="shared" ref="BF586:BF649" si="1403">IF($I586=$BF$2,$I586,IF($T586=$BF$2,$T586,IF($AF586=$BF$2,$AF586," " )))</f>
        <v xml:space="preserve"> </v>
      </c>
      <c r="BG586" s="640" t="str">
        <f t="shared" ref="BG586:BG649" si="1404">IF($I586=$BG$2,$I586,IF($T586=$BG$2,$T586,IF($AF586=$BG$2,$AF586," " )))</f>
        <v xml:space="preserve"> </v>
      </c>
      <c r="BH586" s="640" t="str">
        <f t="shared" ref="BH586:BH649" si="1405">IF($I586=$BH$2,$I586,IF($T586=$BH$2,$T586,IF($AF586=$BH$2,$AF586," " )))</f>
        <v xml:space="preserve"> </v>
      </c>
      <c r="BI586" s="677" t="str">
        <f t="shared" ref="BI586:BI649" si="1406">IF($I586=$BI$2,$I586,IF($T586=$BI$2,$T586,IF($AF586=$BI$2,$AF586," " )))</f>
        <v xml:space="preserve"> </v>
      </c>
      <c r="BJ586" s="640" t="str">
        <f t="shared" ref="BJ586:BJ649" si="1407">IF($I586=$BJ$2,$I586,IF($T586=$BJ$2,$T586,IF($AF586=$BJ$2,$AF586," " )))</f>
        <v xml:space="preserve"> </v>
      </c>
      <c r="BK586" s="305" t="str">
        <f t="shared" ref="BK586:BK649" si="1408">IF($I586=$BK$2,$I586,IF($T586=$BK$2,$T586,IF($AF586=$BK$2,$AF586," " )))</f>
        <v xml:space="preserve"> </v>
      </c>
      <c r="BL586" s="523" t="str">
        <f t="shared" si="1306"/>
        <v>F</v>
      </c>
      <c r="BM586" s="640" t="str">
        <f t="shared" ref="BM586:BM649" si="1409">IF($I586=$BM$2,$I586,IF($T586=$BM$2,$T586,IF($AF586=$BM$2,$AF586," " )))</f>
        <v xml:space="preserve"> </v>
      </c>
      <c r="BN586" s="640" t="str">
        <f t="shared" ref="BN586:BN649" si="1410">IF($I586=$BN$2,$I586,IF($T586=$BN$2,$T586,IF($AF586=$BN$2,$AF586," " )))</f>
        <v xml:space="preserve"> </v>
      </c>
      <c r="BO586" s="640" t="str">
        <f t="shared" ref="BO586:BO649" si="1411">IF($I586=$BO$2,$I586,IF($T586=$BO$2,$T586,IF($AF586=$BO$2,$AF586," " )))</f>
        <v xml:space="preserve"> </v>
      </c>
      <c r="BP586" s="640" t="str">
        <f t="shared" ref="BP586:BP649" si="1412">IF($I586=$BP$2,$I586,IF($T586=$BP$2,$T586,IF($AF586=$BP$2,$AF586," " )))</f>
        <v xml:space="preserve"> </v>
      </c>
      <c r="BQ586" s="640" t="str">
        <f t="shared" ref="BQ586:BQ649" si="1413">IF($I586=$BQ$2,$I586,IF($T586=$BQ$2,$T586,IF($AF586=$BQ$2,$AF586," " )))</f>
        <v xml:space="preserve"> </v>
      </c>
      <c r="BR586" s="634">
        <f t="shared" ref="BR586:BR649" si="1414">COUNTIFS(BE586:BQ586,"&gt;0")</f>
        <v>0</v>
      </c>
      <c r="BS586" s="728"/>
      <c r="BT586" s="640" t="str">
        <f t="shared" si="1400"/>
        <v xml:space="preserve"> </v>
      </c>
    </row>
    <row r="587" spans="1:72" s="47" customFormat="1" ht="15" customHeight="1" x14ac:dyDescent="0.3">
      <c r="A587" s="43" t="s">
        <v>538</v>
      </c>
      <c r="B587" s="43" t="s">
        <v>563</v>
      </c>
      <c r="C587" s="134" t="str">
        <f>IF(VLOOKUP(B587,'Pivot Table'!$B$5:$G$2000,3,FALSE)=1,"Yes","No")</f>
        <v>Yes</v>
      </c>
      <c r="D587" s="170" t="str">
        <f t="shared" si="1399"/>
        <v>Yes</v>
      </c>
      <c r="E587" s="170"/>
      <c r="F587" s="214">
        <v>39873</v>
      </c>
      <c r="G587" s="113" t="s">
        <v>1127</v>
      </c>
      <c r="H587" s="113" t="s">
        <v>1127</v>
      </c>
      <c r="I587" s="170"/>
      <c r="J587" s="170" t="s">
        <v>713</v>
      </c>
      <c r="K587" s="45" t="str">
        <f t="shared" si="1292"/>
        <v>72</v>
      </c>
      <c r="L587" s="45" t="str">
        <f t="shared" si="1293"/>
        <v>72X</v>
      </c>
      <c r="M587" s="113">
        <v>39965</v>
      </c>
      <c r="N587" s="252"/>
      <c r="O587" s="189" t="str">
        <f>IF(VLOOKUP(B587,'Pivot Table'!$B$5:$G$2000,2,FALSE)=1,"Yes","No")</f>
        <v>No</v>
      </c>
      <c r="P587" s="190" t="str">
        <f t="shared" si="1294"/>
        <v xml:space="preserve"> </v>
      </c>
      <c r="Q587" s="190"/>
      <c r="R587" s="190"/>
      <c r="S587" s="191"/>
      <c r="T587" s="190"/>
      <c r="U587" s="190"/>
      <c r="V587" s="189" t="str">
        <f t="shared" si="1295"/>
        <v>72</v>
      </c>
      <c r="W587" s="196" t="str">
        <f t="shared" si="1296"/>
        <v>72</v>
      </c>
      <c r="X587" s="191"/>
      <c r="Y587" s="404"/>
      <c r="Z587" s="136" t="str">
        <f>IF(VLOOKUP(B587,'Pivot Table'!$B$5:$G$2000,5,FALSE)=1,"Yes","No")</f>
        <v>Yes</v>
      </c>
      <c r="AA587" s="136" t="str">
        <f>IF(VLOOKUP(B587,'Pivot Table'!$B$5:$G$2000,4,FALSE)=1,"Yes","No")</f>
        <v>No</v>
      </c>
      <c r="AB587" s="181" t="str">
        <f t="shared" si="1398"/>
        <v>Yes</v>
      </c>
      <c r="AC587" s="181"/>
      <c r="AD587" s="181"/>
      <c r="AE587" s="241" t="s">
        <v>1127</v>
      </c>
      <c r="AF587" s="127"/>
      <c r="AG587" s="181" t="s">
        <v>713</v>
      </c>
      <c r="AH587" s="133" t="str">
        <f t="shared" si="1297"/>
        <v>72</v>
      </c>
      <c r="AI587" s="151" t="str">
        <f t="shared" si="1298"/>
        <v>72X</v>
      </c>
      <c r="AJ587" s="281">
        <v>41791</v>
      </c>
      <c r="AK587" s="650"/>
      <c r="AL587" s="634">
        <f t="shared" si="1299"/>
        <v>1</v>
      </c>
      <c r="AM587" s="634">
        <f t="shared" si="1300"/>
        <v>0</v>
      </c>
      <c r="AN587" s="635">
        <f t="shared" si="1301"/>
        <v>1</v>
      </c>
      <c r="AO587" s="636">
        <f t="shared" si="1271"/>
        <v>2</v>
      </c>
      <c r="AP587" s="634">
        <f t="shared" si="1302"/>
        <v>1</v>
      </c>
      <c r="AQ587" s="634">
        <f t="shared" si="1303"/>
        <v>0</v>
      </c>
      <c r="AR587" s="634">
        <f t="shared" si="1304"/>
        <v>1</v>
      </c>
      <c r="AS587" s="637">
        <f t="shared" si="1272"/>
        <v>2</v>
      </c>
      <c r="AT587" s="638" t="str">
        <f t="shared" si="1273"/>
        <v>F</v>
      </c>
      <c r="AU587" s="634">
        <f t="shared" si="1305"/>
        <v>0</v>
      </c>
      <c r="AV587" s="634">
        <f t="shared" si="1313"/>
        <v>0</v>
      </c>
      <c r="AW587" s="634" t="s">
        <v>1127</v>
      </c>
      <c r="AX587" s="639" t="str">
        <f t="shared" si="1307"/>
        <v>72Yes</v>
      </c>
      <c r="AY587" s="639" t="str">
        <f t="shared" si="1308"/>
        <v>72No</v>
      </c>
      <c r="AZ587" s="639" t="str">
        <f t="shared" si="1309"/>
        <v>72Yes</v>
      </c>
      <c r="BA587" s="634" t="str">
        <f t="shared" si="1310"/>
        <v>72X</v>
      </c>
      <c r="BB587" s="634" t="str">
        <f t="shared" si="1311"/>
        <v>72</v>
      </c>
      <c r="BC587" s="634" t="str">
        <f t="shared" si="1312"/>
        <v>72X</v>
      </c>
      <c r="BD587" s="640" t="str">
        <f t="shared" si="1401"/>
        <v xml:space="preserve"> </v>
      </c>
      <c r="BE587" s="640" t="str">
        <f t="shared" si="1402"/>
        <v xml:space="preserve"> </v>
      </c>
      <c r="BF587" s="640" t="str">
        <f t="shared" si="1403"/>
        <v xml:space="preserve"> </v>
      </c>
      <c r="BG587" s="640" t="str">
        <f t="shared" si="1404"/>
        <v xml:space="preserve"> </v>
      </c>
      <c r="BH587" s="640" t="str">
        <f t="shared" si="1405"/>
        <v xml:space="preserve"> </v>
      </c>
      <c r="BI587" s="677" t="str">
        <f t="shared" si="1406"/>
        <v xml:space="preserve"> </v>
      </c>
      <c r="BJ587" s="640" t="str">
        <f t="shared" si="1407"/>
        <v xml:space="preserve"> </v>
      </c>
      <c r="BK587" s="305" t="str">
        <f t="shared" si="1408"/>
        <v xml:space="preserve"> </v>
      </c>
      <c r="BL587" s="523" t="str">
        <f t="shared" si="1306"/>
        <v>F</v>
      </c>
      <c r="BM587" s="640" t="str">
        <f t="shared" si="1409"/>
        <v xml:space="preserve"> </v>
      </c>
      <c r="BN587" s="640" t="str">
        <f t="shared" si="1410"/>
        <v xml:space="preserve"> </v>
      </c>
      <c r="BO587" s="640" t="str">
        <f t="shared" si="1411"/>
        <v xml:space="preserve"> </v>
      </c>
      <c r="BP587" s="640" t="str">
        <f t="shared" si="1412"/>
        <v xml:space="preserve"> </v>
      </c>
      <c r="BQ587" s="640" t="str">
        <f t="shared" si="1413"/>
        <v xml:space="preserve"> </v>
      </c>
      <c r="BR587" s="634">
        <f t="shared" si="1414"/>
        <v>0</v>
      </c>
      <c r="BS587" s="728"/>
      <c r="BT587" s="640" t="str">
        <f t="shared" si="1400"/>
        <v xml:space="preserve"> </v>
      </c>
    </row>
    <row r="588" spans="1:72" s="47" customFormat="1" ht="15" customHeight="1" x14ac:dyDescent="0.3">
      <c r="A588" s="43" t="s">
        <v>538</v>
      </c>
      <c r="B588" s="43" t="s">
        <v>564</v>
      </c>
      <c r="C588" s="134" t="str">
        <f>IF(VLOOKUP(B588,'Pivot Table'!$B$5:$G$2000,3,FALSE)=1,"Yes","No")</f>
        <v>Yes</v>
      </c>
      <c r="D588" s="170" t="str">
        <f t="shared" si="1399"/>
        <v>Yes</v>
      </c>
      <c r="E588" s="170"/>
      <c r="F588" s="214">
        <v>39539</v>
      </c>
      <c r="G588" s="113" t="s">
        <v>1127</v>
      </c>
      <c r="H588" s="113" t="s">
        <v>1127</v>
      </c>
      <c r="I588" s="170"/>
      <c r="J588" s="170" t="s">
        <v>713</v>
      </c>
      <c r="K588" s="45" t="str">
        <f t="shared" si="1292"/>
        <v>72</v>
      </c>
      <c r="L588" s="45" t="str">
        <f t="shared" si="1293"/>
        <v>72X</v>
      </c>
      <c r="M588" s="113">
        <v>39753</v>
      </c>
      <c r="N588" s="252"/>
      <c r="O588" s="135" t="str">
        <f>IF(VLOOKUP(B588,'Pivot Table'!$B$5:$G$2000,2,FALSE)=1,"Yes","No")</f>
        <v>Yes</v>
      </c>
      <c r="P588" s="177" t="str">
        <f t="shared" si="1294"/>
        <v>Yes</v>
      </c>
      <c r="Q588" s="177"/>
      <c r="R588" s="177"/>
      <c r="S588" s="107" t="s">
        <v>1127</v>
      </c>
      <c r="T588" s="177"/>
      <c r="U588" s="177" t="s">
        <v>713</v>
      </c>
      <c r="V588" s="135" t="str">
        <f t="shared" si="1295"/>
        <v>72</v>
      </c>
      <c r="W588" s="150" t="str">
        <f t="shared" si="1296"/>
        <v>72X</v>
      </c>
      <c r="X588" s="107">
        <v>41487</v>
      </c>
      <c r="Y588" s="219"/>
      <c r="Z588" s="136" t="str">
        <f>IF(VLOOKUP(B588,'Pivot Table'!$B$5:$G$2000,5,FALSE)=1,"Yes","No")</f>
        <v>Yes</v>
      </c>
      <c r="AA588" s="136" t="str">
        <f>IF(VLOOKUP(B588,'Pivot Table'!$B$5:$G$2000,4,FALSE)=1,"Yes","No")</f>
        <v>No</v>
      </c>
      <c r="AB588" s="181" t="str">
        <f t="shared" si="1398"/>
        <v>Yes</v>
      </c>
      <c r="AC588" s="181"/>
      <c r="AD588" s="181"/>
      <c r="AE588" s="241" t="s">
        <v>1127</v>
      </c>
      <c r="AF588" s="127"/>
      <c r="AG588" s="181" t="s">
        <v>713</v>
      </c>
      <c r="AH588" s="133" t="str">
        <f t="shared" si="1297"/>
        <v>72</v>
      </c>
      <c r="AI588" s="151" t="str">
        <f t="shared" si="1298"/>
        <v>72X</v>
      </c>
      <c r="AJ588" s="281">
        <v>41791</v>
      </c>
      <c r="AK588" s="650"/>
      <c r="AL588" s="634">
        <f t="shared" si="1299"/>
        <v>1</v>
      </c>
      <c r="AM588" s="634">
        <f t="shared" si="1300"/>
        <v>1</v>
      </c>
      <c r="AN588" s="635">
        <f t="shared" si="1301"/>
        <v>1</v>
      </c>
      <c r="AO588" s="636">
        <f t="shared" si="1271"/>
        <v>3</v>
      </c>
      <c r="AP588" s="634">
        <f t="shared" si="1302"/>
        <v>1</v>
      </c>
      <c r="AQ588" s="634">
        <f t="shared" si="1303"/>
        <v>1</v>
      </c>
      <c r="AR588" s="634">
        <f t="shared" si="1304"/>
        <v>1</v>
      </c>
      <c r="AS588" s="637">
        <f t="shared" si="1272"/>
        <v>3</v>
      </c>
      <c r="AT588" s="638" t="str">
        <f t="shared" si="1273"/>
        <v>F</v>
      </c>
      <c r="AU588" s="634">
        <f t="shared" si="1305"/>
        <v>0</v>
      </c>
      <c r="AV588" s="634">
        <f t="shared" si="1313"/>
        <v>0</v>
      </c>
      <c r="AW588" s="634" t="s">
        <v>1127</v>
      </c>
      <c r="AX588" s="639" t="str">
        <f t="shared" si="1307"/>
        <v>72Yes</v>
      </c>
      <c r="AY588" s="639" t="str">
        <f t="shared" si="1308"/>
        <v>72Yes</v>
      </c>
      <c r="AZ588" s="639" t="str">
        <f t="shared" si="1309"/>
        <v>72Yes</v>
      </c>
      <c r="BA588" s="634" t="str">
        <f t="shared" si="1310"/>
        <v>72X</v>
      </c>
      <c r="BB588" s="634" t="str">
        <f t="shared" si="1311"/>
        <v>72X</v>
      </c>
      <c r="BC588" s="634" t="str">
        <f t="shared" si="1312"/>
        <v>72X</v>
      </c>
      <c r="BD588" s="640" t="str">
        <f t="shared" si="1401"/>
        <v xml:space="preserve"> </v>
      </c>
      <c r="BE588" s="640" t="str">
        <f t="shared" si="1402"/>
        <v xml:space="preserve"> </v>
      </c>
      <c r="BF588" s="640" t="str">
        <f t="shared" si="1403"/>
        <v xml:space="preserve"> </v>
      </c>
      <c r="BG588" s="640" t="str">
        <f t="shared" si="1404"/>
        <v xml:space="preserve"> </v>
      </c>
      <c r="BH588" s="640" t="str">
        <f t="shared" si="1405"/>
        <v xml:space="preserve"> </v>
      </c>
      <c r="BI588" s="677" t="str">
        <f t="shared" si="1406"/>
        <v xml:space="preserve"> </v>
      </c>
      <c r="BJ588" s="640" t="str">
        <f t="shared" si="1407"/>
        <v xml:space="preserve"> </v>
      </c>
      <c r="BK588" s="305" t="str">
        <f t="shared" si="1408"/>
        <v xml:space="preserve"> </v>
      </c>
      <c r="BL588" s="523" t="str">
        <f t="shared" si="1306"/>
        <v>F</v>
      </c>
      <c r="BM588" s="640" t="str">
        <f t="shared" si="1409"/>
        <v xml:space="preserve"> </v>
      </c>
      <c r="BN588" s="640" t="str">
        <f t="shared" si="1410"/>
        <v xml:space="preserve"> </v>
      </c>
      <c r="BO588" s="640" t="str">
        <f t="shared" si="1411"/>
        <v xml:space="preserve"> </v>
      </c>
      <c r="BP588" s="640" t="str">
        <f t="shared" si="1412"/>
        <v xml:space="preserve"> </v>
      </c>
      <c r="BQ588" s="640" t="str">
        <f t="shared" si="1413"/>
        <v xml:space="preserve"> </v>
      </c>
      <c r="BR588" s="634">
        <f t="shared" si="1414"/>
        <v>0</v>
      </c>
      <c r="BS588" s="728"/>
      <c r="BT588" s="640" t="str">
        <f t="shared" si="1400"/>
        <v xml:space="preserve"> </v>
      </c>
    </row>
    <row r="589" spans="1:72" s="47" customFormat="1" ht="15" customHeight="1" x14ac:dyDescent="0.3">
      <c r="A589" s="43" t="s">
        <v>538</v>
      </c>
      <c r="B589" s="43" t="s">
        <v>565</v>
      </c>
      <c r="C589" s="134" t="str">
        <f>IF(VLOOKUP(B589,'Pivot Table'!$B$5:$G$2000,3,FALSE)=1,"Yes","No")</f>
        <v>Yes</v>
      </c>
      <c r="D589" s="170" t="str">
        <f t="shared" si="1399"/>
        <v>Yes</v>
      </c>
      <c r="E589" s="170"/>
      <c r="F589" s="214">
        <v>39873</v>
      </c>
      <c r="G589" s="113" t="s">
        <v>1127</v>
      </c>
      <c r="H589" s="113" t="s">
        <v>1127</v>
      </c>
      <c r="I589" s="170"/>
      <c r="J589" s="170" t="s">
        <v>713</v>
      </c>
      <c r="K589" s="45" t="str">
        <f t="shared" si="1292"/>
        <v>72</v>
      </c>
      <c r="L589" s="45" t="str">
        <f t="shared" si="1293"/>
        <v>72X</v>
      </c>
      <c r="M589" s="113">
        <v>39995</v>
      </c>
      <c r="N589" s="252"/>
      <c r="O589" s="189" t="str">
        <f>IF(VLOOKUP(B589,'Pivot Table'!$B$5:$G$2000,2,FALSE)=1,"Yes","No")</f>
        <v>No</v>
      </c>
      <c r="P589" s="190" t="str">
        <f t="shared" si="1294"/>
        <v xml:space="preserve"> </v>
      </c>
      <c r="Q589" s="190"/>
      <c r="R589" s="190"/>
      <c r="S589" s="191"/>
      <c r="T589" s="190"/>
      <c r="U589" s="190"/>
      <c r="V589" s="189" t="str">
        <f t="shared" si="1295"/>
        <v>72</v>
      </c>
      <c r="W589" s="196" t="str">
        <f t="shared" si="1296"/>
        <v>72</v>
      </c>
      <c r="X589" s="191"/>
      <c r="Y589" s="404"/>
      <c r="Z589" s="136" t="str">
        <f>IF(VLOOKUP(B589,'Pivot Table'!$B$5:$G$2000,5,FALSE)=1,"Yes","No")</f>
        <v>Yes</v>
      </c>
      <c r="AA589" s="136" t="str">
        <f>IF(VLOOKUP(B589,'Pivot Table'!$B$5:$G$2000,4,FALSE)=1,"Yes","No")</f>
        <v>No</v>
      </c>
      <c r="AB589" s="181" t="str">
        <f t="shared" si="1398"/>
        <v>Yes</v>
      </c>
      <c r="AC589" s="181"/>
      <c r="AD589" s="181"/>
      <c r="AE589" s="241" t="s">
        <v>1127</v>
      </c>
      <c r="AF589" s="127"/>
      <c r="AG589" s="181" t="s">
        <v>713</v>
      </c>
      <c r="AH589" s="133" t="str">
        <f t="shared" si="1297"/>
        <v>72</v>
      </c>
      <c r="AI589" s="151" t="str">
        <f t="shared" si="1298"/>
        <v>72X</v>
      </c>
      <c r="AJ589" s="281">
        <v>41791</v>
      </c>
      <c r="AK589" s="650"/>
      <c r="AL589" s="634">
        <f t="shared" si="1299"/>
        <v>1</v>
      </c>
      <c r="AM589" s="634">
        <f t="shared" si="1300"/>
        <v>0</v>
      </c>
      <c r="AN589" s="635">
        <f t="shared" si="1301"/>
        <v>1</v>
      </c>
      <c r="AO589" s="636">
        <f t="shared" si="1271"/>
        <v>2</v>
      </c>
      <c r="AP589" s="634">
        <f t="shared" si="1302"/>
        <v>1</v>
      </c>
      <c r="AQ589" s="634">
        <f t="shared" si="1303"/>
        <v>0</v>
      </c>
      <c r="AR589" s="634">
        <f t="shared" si="1304"/>
        <v>1</v>
      </c>
      <c r="AS589" s="637">
        <f t="shared" si="1272"/>
        <v>2</v>
      </c>
      <c r="AT589" s="638" t="str">
        <f t="shared" si="1273"/>
        <v>F</v>
      </c>
      <c r="AU589" s="634">
        <f t="shared" si="1305"/>
        <v>0</v>
      </c>
      <c r="AV589" s="634">
        <f t="shared" si="1313"/>
        <v>0</v>
      </c>
      <c r="AW589" s="634" t="s">
        <v>1127</v>
      </c>
      <c r="AX589" s="639" t="str">
        <f t="shared" si="1307"/>
        <v>72Yes</v>
      </c>
      <c r="AY589" s="639" t="str">
        <f t="shared" si="1308"/>
        <v>72No</v>
      </c>
      <c r="AZ589" s="639" t="str">
        <f t="shared" si="1309"/>
        <v>72Yes</v>
      </c>
      <c r="BA589" s="634" t="str">
        <f t="shared" si="1310"/>
        <v>72X</v>
      </c>
      <c r="BB589" s="634" t="str">
        <f t="shared" si="1311"/>
        <v>72</v>
      </c>
      <c r="BC589" s="634" t="str">
        <f t="shared" si="1312"/>
        <v>72X</v>
      </c>
      <c r="BD589" s="640" t="str">
        <f t="shared" si="1401"/>
        <v xml:space="preserve"> </v>
      </c>
      <c r="BE589" s="640" t="str">
        <f t="shared" si="1402"/>
        <v xml:space="preserve"> </v>
      </c>
      <c r="BF589" s="640" t="str">
        <f t="shared" si="1403"/>
        <v xml:space="preserve"> </v>
      </c>
      <c r="BG589" s="640" t="str">
        <f t="shared" si="1404"/>
        <v xml:space="preserve"> </v>
      </c>
      <c r="BH589" s="640" t="str">
        <f t="shared" si="1405"/>
        <v xml:space="preserve"> </v>
      </c>
      <c r="BI589" s="677" t="str">
        <f t="shared" si="1406"/>
        <v xml:space="preserve"> </v>
      </c>
      <c r="BJ589" s="640" t="str">
        <f t="shared" si="1407"/>
        <v xml:space="preserve"> </v>
      </c>
      <c r="BK589" s="305" t="str">
        <f t="shared" si="1408"/>
        <v xml:space="preserve"> </v>
      </c>
      <c r="BL589" s="523" t="str">
        <f t="shared" si="1306"/>
        <v>F</v>
      </c>
      <c r="BM589" s="640" t="str">
        <f t="shared" si="1409"/>
        <v xml:space="preserve"> </v>
      </c>
      <c r="BN589" s="640" t="str">
        <f t="shared" si="1410"/>
        <v xml:space="preserve"> </v>
      </c>
      <c r="BO589" s="640" t="str">
        <f t="shared" si="1411"/>
        <v xml:space="preserve"> </v>
      </c>
      <c r="BP589" s="640" t="str">
        <f t="shared" si="1412"/>
        <v xml:space="preserve"> </v>
      </c>
      <c r="BQ589" s="640" t="str">
        <f t="shared" si="1413"/>
        <v xml:space="preserve"> </v>
      </c>
      <c r="BR589" s="634">
        <f t="shared" si="1414"/>
        <v>0</v>
      </c>
      <c r="BS589" s="728"/>
      <c r="BT589" s="640" t="str">
        <f t="shared" si="1400"/>
        <v xml:space="preserve"> </v>
      </c>
    </row>
    <row r="590" spans="1:72" s="47" customFormat="1" ht="15" customHeight="1" x14ac:dyDescent="0.3">
      <c r="A590" s="43" t="s">
        <v>538</v>
      </c>
      <c r="B590" s="43" t="s">
        <v>566</v>
      </c>
      <c r="C590" s="134" t="str">
        <f>IF(VLOOKUP(B590,'Pivot Table'!$B$5:$G$2000,3,FALSE)=1,"Yes","No")</f>
        <v>Yes</v>
      </c>
      <c r="D590" s="170" t="str">
        <f t="shared" si="1399"/>
        <v>Yes</v>
      </c>
      <c r="E590" s="170"/>
      <c r="F590" s="214">
        <v>39539</v>
      </c>
      <c r="G590" s="113" t="s">
        <v>1127</v>
      </c>
      <c r="H590" s="113" t="s">
        <v>1127</v>
      </c>
      <c r="I590" s="170"/>
      <c r="J590" s="170" t="s">
        <v>713</v>
      </c>
      <c r="K590" s="45" t="str">
        <f t="shared" si="1292"/>
        <v>72</v>
      </c>
      <c r="L590" s="45" t="str">
        <f t="shared" si="1293"/>
        <v>72X</v>
      </c>
      <c r="M590" s="113">
        <v>39873</v>
      </c>
      <c r="N590" s="252"/>
      <c r="O590" s="189" t="str">
        <f>IF(VLOOKUP(B590,'Pivot Table'!$B$5:$G$2000,2,FALSE)=1,"Yes","No")</f>
        <v>No</v>
      </c>
      <c r="P590" s="190" t="str">
        <f t="shared" si="1294"/>
        <v xml:space="preserve"> </v>
      </c>
      <c r="Q590" s="190"/>
      <c r="R590" s="190"/>
      <c r="S590" s="191"/>
      <c r="T590" s="190"/>
      <c r="U590" s="190"/>
      <c r="V590" s="189" t="str">
        <f t="shared" si="1295"/>
        <v>72</v>
      </c>
      <c r="W590" s="196" t="str">
        <f t="shared" si="1296"/>
        <v>72</v>
      </c>
      <c r="X590" s="191"/>
      <c r="Y590" s="404"/>
      <c r="Z590" s="136" t="str">
        <f>IF(VLOOKUP(B590,'Pivot Table'!$B$5:$G$2000,5,FALSE)=1,"Yes","No")</f>
        <v>Yes</v>
      </c>
      <c r="AA590" s="136" t="str">
        <f>IF(VLOOKUP(B590,'Pivot Table'!$B$5:$G$2000,4,FALSE)=1,"Yes","No")</f>
        <v>No</v>
      </c>
      <c r="AB590" s="181" t="str">
        <f t="shared" si="1398"/>
        <v>Yes</v>
      </c>
      <c r="AC590" s="181"/>
      <c r="AD590" s="181"/>
      <c r="AE590" s="241" t="s">
        <v>1127</v>
      </c>
      <c r="AF590" s="127"/>
      <c r="AG590" s="181" t="s">
        <v>713</v>
      </c>
      <c r="AH590" s="133" t="str">
        <f t="shared" si="1297"/>
        <v>72</v>
      </c>
      <c r="AI590" s="151" t="str">
        <f t="shared" si="1298"/>
        <v>72X</v>
      </c>
      <c r="AJ590" s="281">
        <v>41791</v>
      </c>
      <c r="AK590" s="650"/>
      <c r="AL590" s="634">
        <f t="shared" si="1299"/>
        <v>1</v>
      </c>
      <c r="AM590" s="634">
        <f t="shared" si="1300"/>
        <v>0</v>
      </c>
      <c r="AN590" s="635">
        <f t="shared" si="1301"/>
        <v>1</v>
      </c>
      <c r="AO590" s="636">
        <f t="shared" ref="AO590:AO654" si="1415">SUM(AL590:AN590)</f>
        <v>2</v>
      </c>
      <c r="AP590" s="634">
        <f t="shared" si="1302"/>
        <v>1</v>
      </c>
      <c r="AQ590" s="634">
        <f t="shared" si="1303"/>
        <v>0</v>
      </c>
      <c r="AR590" s="634">
        <f t="shared" si="1304"/>
        <v>1</v>
      </c>
      <c r="AS590" s="637">
        <f t="shared" ref="AS590:AS654" si="1416">SUM(AP590:AR590)</f>
        <v>2</v>
      </c>
      <c r="AT590" s="638" t="str">
        <f t="shared" ref="AT590:AT654" si="1417">IF(AO590=AS590,"F"," ")</f>
        <v>F</v>
      </c>
      <c r="AU590" s="634">
        <f t="shared" si="1305"/>
        <v>0</v>
      </c>
      <c r="AV590" s="634">
        <f t="shared" si="1313"/>
        <v>0</v>
      </c>
      <c r="AW590" s="634" t="s">
        <v>1127</v>
      </c>
      <c r="AX590" s="639" t="str">
        <f t="shared" si="1307"/>
        <v>72Yes</v>
      </c>
      <c r="AY590" s="639" t="str">
        <f t="shared" si="1308"/>
        <v>72No</v>
      </c>
      <c r="AZ590" s="639" t="str">
        <f t="shared" si="1309"/>
        <v>72Yes</v>
      </c>
      <c r="BA590" s="634" t="str">
        <f t="shared" si="1310"/>
        <v>72X</v>
      </c>
      <c r="BB590" s="634" t="str">
        <f t="shared" si="1311"/>
        <v>72</v>
      </c>
      <c r="BC590" s="634" t="str">
        <f t="shared" si="1312"/>
        <v>72X</v>
      </c>
      <c r="BD590" s="640" t="str">
        <f t="shared" si="1401"/>
        <v xml:space="preserve"> </v>
      </c>
      <c r="BE590" s="640" t="str">
        <f t="shared" si="1402"/>
        <v xml:space="preserve"> </v>
      </c>
      <c r="BF590" s="640" t="str">
        <f t="shared" si="1403"/>
        <v xml:space="preserve"> </v>
      </c>
      <c r="BG590" s="640" t="str">
        <f t="shared" si="1404"/>
        <v xml:space="preserve"> </v>
      </c>
      <c r="BH590" s="640" t="str">
        <f t="shared" si="1405"/>
        <v xml:space="preserve"> </v>
      </c>
      <c r="BI590" s="677" t="str">
        <f t="shared" si="1406"/>
        <v xml:space="preserve"> </v>
      </c>
      <c r="BJ590" s="640" t="str">
        <f t="shared" si="1407"/>
        <v xml:space="preserve"> </v>
      </c>
      <c r="BK590" s="305" t="str">
        <f t="shared" si="1408"/>
        <v xml:space="preserve"> </v>
      </c>
      <c r="BL590" s="523" t="str">
        <f t="shared" si="1306"/>
        <v>F</v>
      </c>
      <c r="BM590" s="640" t="str">
        <f t="shared" si="1409"/>
        <v xml:space="preserve"> </v>
      </c>
      <c r="BN590" s="640" t="str">
        <f t="shared" si="1410"/>
        <v xml:space="preserve"> </v>
      </c>
      <c r="BO590" s="640" t="str">
        <f t="shared" si="1411"/>
        <v xml:space="preserve"> </v>
      </c>
      <c r="BP590" s="640" t="str">
        <f t="shared" si="1412"/>
        <v xml:space="preserve"> </v>
      </c>
      <c r="BQ590" s="640" t="str">
        <f t="shared" si="1413"/>
        <v xml:space="preserve"> </v>
      </c>
      <c r="BR590" s="634">
        <f t="shared" si="1414"/>
        <v>0</v>
      </c>
      <c r="BS590" s="728"/>
      <c r="BT590" s="640" t="str">
        <f t="shared" si="1400"/>
        <v xml:space="preserve"> </v>
      </c>
    </row>
    <row r="591" spans="1:72" s="47" customFormat="1" ht="15" customHeight="1" x14ac:dyDescent="0.3">
      <c r="A591" s="43" t="s">
        <v>538</v>
      </c>
      <c r="B591" s="43" t="s">
        <v>567</v>
      </c>
      <c r="C591" s="134" t="str">
        <f>IF(VLOOKUP(B591,'Pivot Table'!$B$5:$G$2000,3,FALSE)=1,"Yes","No")</f>
        <v>Yes</v>
      </c>
      <c r="D591" s="170" t="str">
        <f t="shared" si="1399"/>
        <v>Yes</v>
      </c>
      <c r="E591" s="170"/>
      <c r="F591" s="214">
        <v>39873</v>
      </c>
      <c r="G591" s="113" t="s">
        <v>1127</v>
      </c>
      <c r="H591" s="113" t="s">
        <v>1127</v>
      </c>
      <c r="I591" s="170"/>
      <c r="J591" s="170" t="s">
        <v>713</v>
      </c>
      <c r="K591" s="45" t="str">
        <f t="shared" si="1292"/>
        <v>72</v>
      </c>
      <c r="L591" s="45" t="str">
        <f t="shared" si="1293"/>
        <v>72X</v>
      </c>
      <c r="M591" s="113">
        <v>39965</v>
      </c>
      <c r="N591" s="252"/>
      <c r="O591" s="189" t="str">
        <f>IF(VLOOKUP(B591,'Pivot Table'!$B$5:$G$2000,2,FALSE)=1,"Yes","No")</f>
        <v>No</v>
      </c>
      <c r="P591" s="190" t="str">
        <f t="shared" si="1294"/>
        <v xml:space="preserve"> </v>
      </c>
      <c r="Q591" s="190"/>
      <c r="R591" s="190"/>
      <c r="S591" s="191"/>
      <c r="T591" s="190"/>
      <c r="U591" s="190"/>
      <c r="V591" s="189" t="str">
        <f t="shared" si="1295"/>
        <v>72</v>
      </c>
      <c r="W591" s="196" t="str">
        <f t="shared" si="1296"/>
        <v>72</v>
      </c>
      <c r="X591" s="191"/>
      <c r="Y591" s="404"/>
      <c r="Z591" s="136" t="str">
        <f>IF(VLOOKUP(B591,'Pivot Table'!$B$5:$G$2000,5,FALSE)=1,"Yes","No")</f>
        <v>Yes</v>
      </c>
      <c r="AA591" s="136" t="str">
        <f>IF(VLOOKUP(B591,'Pivot Table'!$B$5:$G$2000,4,FALSE)=1,"Yes","No")</f>
        <v>No</v>
      </c>
      <c r="AB591" s="181" t="str">
        <f t="shared" si="1398"/>
        <v>Yes</v>
      </c>
      <c r="AC591" s="181"/>
      <c r="AD591" s="181"/>
      <c r="AE591" s="241" t="s">
        <v>1127</v>
      </c>
      <c r="AF591" s="127"/>
      <c r="AG591" s="181" t="s">
        <v>713</v>
      </c>
      <c r="AH591" s="133" t="str">
        <f t="shared" si="1297"/>
        <v>72</v>
      </c>
      <c r="AI591" s="151" t="str">
        <f t="shared" si="1298"/>
        <v>72X</v>
      </c>
      <c r="AJ591" s="281">
        <v>41791</v>
      </c>
      <c r="AK591" s="650"/>
      <c r="AL591" s="634">
        <f t="shared" si="1299"/>
        <v>1</v>
      </c>
      <c r="AM591" s="634">
        <f t="shared" si="1300"/>
        <v>0</v>
      </c>
      <c r="AN591" s="635">
        <f t="shared" si="1301"/>
        <v>1</v>
      </c>
      <c r="AO591" s="636">
        <f t="shared" si="1415"/>
        <v>2</v>
      </c>
      <c r="AP591" s="634">
        <f t="shared" si="1302"/>
        <v>1</v>
      </c>
      <c r="AQ591" s="634">
        <f t="shared" si="1303"/>
        <v>0</v>
      </c>
      <c r="AR591" s="634">
        <f t="shared" si="1304"/>
        <v>1</v>
      </c>
      <c r="AS591" s="637">
        <f t="shared" si="1416"/>
        <v>2</v>
      </c>
      <c r="AT591" s="638" t="str">
        <f t="shared" si="1417"/>
        <v>F</v>
      </c>
      <c r="AU591" s="634">
        <f t="shared" si="1305"/>
        <v>0</v>
      </c>
      <c r="AV591" s="634">
        <f t="shared" si="1313"/>
        <v>0</v>
      </c>
      <c r="AW591" s="634" t="s">
        <v>1127</v>
      </c>
      <c r="AX591" s="639" t="str">
        <f t="shared" si="1307"/>
        <v>72Yes</v>
      </c>
      <c r="AY591" s="639" t="str">
        <f t="shared" si="1308"/>
        <v>72No</v>
      </c>
      <c r="AZ591" s="639" t="str">
        <f t="shared" si="1309"/>
        <v>72Yes</v>
      </c>
      <c r="BA591" s="634" t="str">
        <f t="shared" si="1310"/>
        <v>72X</v>
      </c>
      <c r="BB591" s="634" t="str">
        <f t="shared" si="1311"/>
        <v>72</v>
      </c>
      <c r="BC591" s="634" t="str">
        <f t="shared" si="1312"/>
        <v>72X</v>
      </c>
      <c r="BD591" s="640" t="str">
        <f t="shared" si="1401"/>
        <v xml:space="preserve"> </v>
      </c>
      <c r="BE591" s="640" t="str">
        <f t="shared" si="1402"/>
        <v xml:space="preserve"> </v>
      </c>
      <c r="BF591" s="640" t="str">
        <f t="shared" si="1403"/>
        <v xml:space="preserve"> </v>
      </c>
      <c r="BG591" s="640" t="str">
        <f t="shared" si="1404"/>
        <v xml:space="preserve"> </v>
      </c>
      <c r="BH591" s="640" t="str">
        <f t="shared" si="1405"/>
        <v xml:space="preserve"> </v>
      </c>
      <c r="BI591" s="677" t="str">
        <f t="shared" si="1406"/>
        <v xml:space="preserve"> </v>
      </c>
      <c r="BJ591" s="640" t="str">
        <f t="shared" si="1407"/>
        <v xml:space="preserve"> </v>
      </c>
      <c r="BK591" s="305" t="str">
        <f t="shared" si="1408"/>
        <v xml:space="preserve"> </v>
      </c>
      <c r="BL591" s="523" t="str">
        <f t="shared" si="1306"/>
        <v>F</v>
      </c>
      <c r="BM591" s="640" t="str">
        <f t="shared" si="1409"/>
        <v xml:space="preserve"> </v>
      </c>
      <c r="BN591" s="640" t="str">
        <f t="shared" si="1410"/>
        <v xml:space="preserve"> </v>
      </c>
      <c r="BO591" s="640" t="str">
        <f t="shared" si="1411"/>
        <v xml:space="preserve"> </v>
      </c>
      <c r="BP591" s="640" t="str">
        <f t="shared" si="1412"/>
        <v xml:space="preserve"> </v>
      </c>
      <c r="BQ591" s="640" t="str">
        <f t="shared" si="1413"/>
        <v xml:space="preserve"> </v>
      </c>
      <c r="BR591" s="634">
        <f t="shared" si="1414"/>
        <v>0</v>
      </c>
      <c r="BS591" s="728"/>
      <c r="BT591" s="640" t="str">
        <f t="shared" si="1400"/>
        <v xml:space="preserve"> </v>
      </c>
    </row>
    <row r="592" spans="1:72" s="47" customFormat="1" ht="15" customHeight="1" x14ac:dyDescent="0.3">
      <c r="A592" s="43" t="s">
        <v>538</v>
      </c>
      <c r="B592" s="43" t="s">
        <v>568</v>
      </c>
      <c r="C592" s="134" t="str">
        <f>IF(VLOOKUP(B592,'Pivot Table'!$B$5:$G$2000,3,FALSE)=1,"Yes","No")</f>
        <v>Yes</v>
      </c>
      <c r="D592" s="170" t="str">
        <f t="shared" si="1399"/>
        <v>Yes</v>
      </c>
      <c r="E592" s="170"/>
      <c r="F592" s="214">
        <v>39873</v>
      </c>
      <c r="G592" s="113" t="s">
        <v>1127</v>
      </c>
      <c r="H592" s="113" t="s">
        <v>1127</v>
      </c>
      <c r="I592" s="170"/>
      <c r="J592" s="170" t="s">
        <v>713</v>
      </c>
      <c r="K592" s="45" t="str">
        <f t="shared" si="1292"/>
        <v>72</v>
      </c>
      <c r="L592" s="45" t="str">
        <f t="shared" si="1293"/>
        <v>72X</v>
      </c>
      <c r="M592" s="113">
        <v>39965</v>
      </c>
      <c r="N592" s="252"/>
      <c r="O592" s="189" t="str">
        <f>IF(VLOOKUP(B592,'Pivot Table'!$B$5:$G$2000,2,FALSE)=1,"Yes","No")</f>
        <v>No</v>
      </c>
      <c r="P592" s="190" t="str">
        <f t="shared" si="1294"/>
        <v xml:space="preserve"> </v>
      </c>
      <c r="Q592" s="190"/>
      <c r="R592" s="190"/>
      <c r="S592" s="191"/>
      <c r="T592" s="190"/>
      <c r="U592" s="190"/>
      <c r="V592" s="189" t="str">
        <f t="shared" si="1295"/>
        <v>72</v>
      </c>
      <c r="W592" s="196" t="str">
        <f t="shared" si="1296"/>
        <v>72</v>
      </c>
      <c r="X592" s="191"/>
      <c r="Y592" s="404"/>
      <c r="Z592" s="136" t="str">
        <f>IF(VLOOKUP(B592,'Pivot Table'!$B$5:$G$2000,5,FALSE)=1,"Yes","No")</f>
        <v>Yes</v>
      </c>
      <c r="AA592" s="136" t="str">
        <f>IF(VLOOKUP(B592,'Pivot Table'!$B$5:$G$2000,4,FALSE)=1,"Yes","No")</f>
        <v>No</v>
      </c>
      <c r="AB592" s="181" t="str">
        <f t="shared" si="1398"/>
        <v>Yes</v>
      </c>
      <c r="AC592" s="181"/>
      <c r="AD592" s="181"/>
      <c r="AE592" s="241" t="s">
        <v>1127</v>
      </c>
      <c r="AF592" s="127"/>
      <c r="AG592" s="181" t="s">
        <v>713</v>
      </c>
      <c r="AH592" s="133" t="str">
        <f t="shared" si="1297"/>
        <v>72</v>
      </c>
      <c r="AI592" s="151" t="str">
        <f t="shared" si="1298"/>
        <v>72X</v>
      </c>
      <c r="AJ592" s="281">
        <v>41791</v>
      </c>
      <c r="AK592" s="650"/>
      <c r="AL592" s="634">
        <f t="shared" si="1299"/>
        <v>1</v>
      </c>
      <c r="AM592" s="634">
        <f t="shared" si="1300"/>
        <v>0</v>
      </c>
      <c r="AN592" s="635">
        <f t="shared" si="1301"/>
        <v>1</v>
      </c>
      <c r="AO592" s="636">
        <f t="shared" si="1415"/>
        <v>2</v>
      </c>
      <c r="AP592" s="634">
        <f t="shared" si="1302"/>
        <v>1</v>
      </c>
      <c r="AQ592" s="634">
        <f t="shared" si="1303"/>
        <v>0</v>
      </c>
      <c r="AR592" s="634">
        <f t="shared" si="1304"/>
        <v>1</v>
      </c>
      <c r="AS592" s="637">
        <f t="shared" si="1416"/>
        <v>2</v>
      </c>
      <c r="AT592" s="638" t="str">
        <f t="shared" si="1417"/>
        <v>F</v>
      </c>
      <c r="AU592" s="634">
        <f t="shared" si="1305"/>
        <v>0</v>
      </c>
      <c r="AV592" s="634">
        <f t="shared" si="1313"/>
        <v>0</v>
      </c>
      <c r="AW592" s="634" t="s">
        <v>1127</v>
      </c>
      <c r="AX592" s="639" t="str">
        <f t="shared" si="1307"/>
        <v>72Yes</v>
      </c>
      <c r="AY592" s="639" t="str">
        <f t="shared" si="1308"/>
        <v>72No</v>
      </c>
      <c r="AZ592" s="639" t="str">
        <f t="shared" si="1309"/>
        <v>72Yes</v>
      </c>
      <c r="BA592" s="634" t="str">
        <f t="shared" si="1310"/>
        <v>72X</v>
      </c>
      <c r="BB592" s="634" t="str">
        <f t="shared" si="1311"/>
        <v>72</v>
      </c>
      <c r="BC592" s="634" t="str">
        <f t="shared" si="1312"/>
        <v>72X</v>
      </c>
      <c r="BD592" s="640" t="str">
        <f t="shared" si="1401"/>
        <v xml:space="preserve"> </v>
      </c>
      <c r="BE592" s="640" t="str">
        <f t="shared" si="1402"/>
        <v xml:space="preserve"> </v>
      </c>
      <c r="BF592" s="640" t="str">
        <f t="shared" si="1403"/>
        <v xml:space="preserve"> </v>
      </c>
      <c r="BG592" s="640" t="str">
        <f t="shared" si="1404"/>
        <v xml:space="preserve"> </v>
      </c>
      <c r="BH592" s="640" t="str">
        <f t="shared" si="1405"/>
        <v xml:space="preserve"> </v>
      </c>
      <c r="BI592" s="677" t="str">
        <f t="shared" si="1406"/>
        <v xml:space="preserve"> </v>
      </c>
      <c r="BJ592" s="640" t="str">
        <f t="shared" si="1407"/>
        <v xml:space="preserve"> </v>
      </c>
      <c r="BK592" s="305" t="str">
        <f t="shared" si="1408"/>
        <v xml:space="preserve"> </v>
      </c>
      <c r="BL592" s="523" t="str">
        <f t="shared" si="1306"/>
        <v>F</v>
      </c>
      <c r="BM592" s="640" t="str">
        <f t="shared" si="1409"/>
        <v xml:space="preserve"> </v>
      </c>
      <c r="BN592" s="640" t="str">
        <f t="shared" si="1410"/>
        <v xml:space="preserve"> </v>
      </c>
      <c r="BO592" s="640" t="str">
        <f t="shared" si="1411"/>
        <v xml:space="preserve"> </v>
      </c>
      <c r="BP592" s="640" t="str">
        <f t="shared" si="1412"/>
        <v xml:space="preserve"> </v>
      </c>
      <c r="BQ592" s="640" t="str">
        <f t="shared" si="1413"/>
        <v xml:space="preserve"> </v>
      </c>
      <c r="BR592" s="634">
        <f t="shared" si="1414"/>
        <v>0</v>
      </c>
      <c r="BS592" s="728"/>
      <c r="BT592" s="640" t="str">
        <f t="shared" si="1400"/>
        <v xml:space="preserve"> </v>
      </c>
    </row>
    <row r="593" spans="1:72" s="47" customFormat="1" ht="15" customHeight="1" x14ac:dyDescent="0.3">
      <c r="A593" s="43" t="s">
        <v>538</v>
      </c>
      <c r="B593" s="123" t="s">
        <v>1937</v>
      </c>
      <c r="C593" s="134" t="str">
        <f>IF(VLOOKUP(B593,'Pivot Table'!$B$5:$G$2000,3,FALSE)=1,"Yes","No")</f>
        <v>Yes</v>
      </c>
      <c r="D593" s="170" t="str">
        <f t="shared" ref="D593" si="1418">IF(E593="X","In Progress",IF(J593="x","Yes"," "))</f>
        <v>Yes</v>
      </c>
      <c r="E593" s="170" t="s">
        <v>1127</v>
      </c>
      <c r="F593" s="214"/>
      <c r="G593" s="113"/>
      <c r="H593" s="113"/>
      <c r="I593" s="214"/>
      <c r="J593" s="170" t="s">
        <v>713</v>
      </c>
      <c r="K593" s="45" t="str">
        <f t="shared" ref="K593" si="1419">A593&amp;E593</f>
        <v>72Y</v>
      </c>
      <c r="L593" s="45" t="str">
        <f t="shared" ref="L593" si="1420">A593&amp;J593</f>
        <v>72X</v>
      </c>
      <c r="M593" s="113">
        <v>42217</v>
      </c>
      <c r="N593" s="252"/>
      <c r="O593" s="189" t="str">
        <f>IF(VLOOKUP(B593,'Pivot Table'!$B$5:$G$2000,2,FALSE)=1,"Yes","No")</f>
        <v>No</v>
      </c>
      <c r="P593" s="190" t="str">
        <f t="shared" ref="P593" si="1421">IF(Q593="X","In Progress",IF(U593="x","Yes"," "))</f>
        <v xml:space="preserve"> </v>
      </c>
      <c r="Q593" s="190"/>
      <c r="R593" s="190"/>
      <c r="S593" s="191"/>
      <c r="T593" s="190"/>
      <c r="U593" s="190"/>
      <c r="V593" s="189" t="str">
        <f t="shared" ref="V593" si="1422">A593&amp;Q593</f>
        <v>72</v>
      </c>
      <c r="W593" s="196" t="str">
        <f t="shared" ref="W593" si="1423">A593&amp;U593</f>
        <v>72</v>
      </c>
      <c r="X593" s="191"/>
      <c r="Y593" s="404"/>
      <c r="Z593" s="136" t="str">
        <f>IF(VLOOKUP(B593,'Pivot Table'!$B$5:$G$2000,5,FALSE)=1,"Yes","No")</f>
        <v>Yes</v>
      </c>
      <c r="AA593" s="136" t="str">
        <f>IF(VLOOKUP(B593,'Pivot Table'!$B$5:$G$2000,4,FALSE)=1,"Yes","No")</f>
        <v>No</v>
      </c>
      <c r="AB593" s="181" t="str">
        <f t="shared" ref="AB593" si="1424">IF(AC593="X","In Progress",IF(AG593="x","Yes"," "))</f>
        <v>Yes</v>
      </c>
      <c r="AC593" s="181" t="s">
        <v>1127</v>
      </c>
      <c r="AD593" s="181"/>
      <c r="AE593" s="241" t="s">
        <v>1127</v>
      </c>
      <c r="AF593" s="362"/>
      <c r="AG593" s="181" t="s">
        <v>713</v>
      </c>
      <c r="AH593" s="133" t="str">
        <f t="shared" ref="AH593" si="1425">A593&amp;AC593</f>
        <v>72Y</v>
      </c>
      <c r="AI593" s="151" t="str">
        <f t="shared" ref="AI593" si="1426">A593&amp;AG593</f>
        <v>72X</v>
      </c>
      <c r="AJ593" s="281">
        <v>42217</v>
      </c>
      <c r="AK593" s="650"/>
      <c r="AL593" s="634">
        <f t="shared" ref="AL593" si="1427">IF(C593="yes",1,0)</f>
        <v>1</v>
      </c>
      <c r="AM593" s="634">
        <f t="shared" ref="AM593" si="1428">IF(O593="yes",1,0)</f>
        <v>0</v>
      </c>
      <c r="AN593" s="635">
        <f t="shared" ref="AN593" si="1429">IF(Z593="yes",1,IF(AA593="yes",1,0))</f>
        <v>1</v>
      </c>
      <c r="AO593" s="636">
        <f t="shared" ref="AO593" si="1430">SUM(AL593:AN593)</f>
        <v>2</v>
      </c>
      <c r="AP593" s="634">
        <f t="shared" ref="AP593" si="1431">IF(J593="x",1,0)</f>
        <v>1</v>
      </c>
      <c r="AQ593" s="634">
        <f t="shared" ref="AQ593" si="1432">IF(U593="x",1,0)</f>
        <v>0</v>
      </c>
      <c r="AR593" s="634">
        <f t="shared" ref="AR593" si="1433">IF(AG593="x",1,0)</f>
        <v>1</v>
      </c>
      <c r="AS593" s="637">
        <f t="shared" ref="AS593" si="1434">SUM(AP593:AR593)</f>
        <v>2</v>
      </c>
      <c r="AT593" s="638" t="str">
        <f t="shared" ref="AT593" si="1435">IF(AO593=AS593,"F"," ")</f>
        <v>F</v>
      </c>
      <c r="AU593" s="634">
        <f t="shared" ref="AU593" si="1436">IF(E593="x",1,0)</f>
        <v>0</v>
      </c>
      <c r="AV593" s="634">
        <f t="shared" ref="AV593" si="1437">IF(Q593="x",1,0)</f>
        <v>0</v>
      </c>
      <c r="AW593" s="634" t="s">
        <v>1127</v>
      </c>
      <c r="AX593" s="639" t="str">
        <f t="shared" ref="AX593" si="1438">A593&amp;C593</f>
        <v>72Yes</v>
      </c>
      <c r="AY593" s="639" t="str">
        <f t="shared" ref="AY593" si="1439">A593&amp;O593</f>
        <v>72No</v>
      </c>
      <c r="AZ593" s="639" t="str">
        <f t="shared" ref="AZ593" si="1440">A593&amp;Z593</f>
        <v>72Yes</v>
      </c>
      <c r="BA593" s="634" t="str">
        <f t="shared" ref="BA593" si="1441">A593&amp;J593</f>
        <v>72X</v>
      </c>
      <c r="BB593" s="634" t="str">
        <f t="shared" ref="BB593" si="1442">A593&amp;U593</f>
        <v>72</v>
      </c>
      <c r="BC593" s="634" t="str">
        <f t="shared" ref="BC593" si="1443">A593&amp;AG593</f>
        <v>72X</v>
      </c>
      <c r="BD593" s="640" t="str">
        <f t="shared" si="1401"/>
        <v xml:space="preserve"> </v>
      </c>
      <c r="BE593" s="640" t="str">
        <f t="shared" si="1402"/>
        <v xml:space="preserve"> </v>
      </c>
      <c r="BF593" s="640" t="str">
        <f t="shared" si="1403"/>
        <v xml:space="preserve"> </v>
      </c>
      <c r="BG593" s="640" t="str">
        <f t="shared" si="1404"/>
        <v xml:space="preserve"> </v>
      </c>
      <c r="BH593" s="640" t="str">
        <f t="shared" si="1405"/>
        <v xml:space="preserve"> </v>
      </c>
      <c r="BI593" s="677" t="str">
        <f t="shared" si="1406"/>
        <v xml:space="preserve"> </v>
      </c>
      <c r="BJ593" s="640" t="str">
        <f t="shared" si="1407"/>
        <v xml:space="preserve"> </v>
      </c>
      <c r="BK593" s="305" t="str">
        <f t="shared" si="1408"/>
        <v xml:space="preserve"> </v>
      </c>
      <c r="BL593" s="523" t="str">
        <f t="shared" si="1306"/>
        <v>F</v>
      </c>
      <c r="BM593" s="640" t="str">
        <f t="shared" si="1409"/>
        <v xml:space="preserve"> </v>
      </c>
      <c r="BN593" s="640" t="str">
        <f t="shared" si="1410"/>
        <v xml:space="preserve"> </v>
      </c>
      <c r="BO593" s="640" t="str">
        <f t="shared" si="1411"/>
        <v xml:space="preserve"> </v>
      </c>
      <c r="BP593" s="640" t="str">
        <f t="shared" si="1412"/>
        <v xml:space="preserve"> </v>
      </c>
      <c r="BQ593" s="640" t="str">
        <f t="shared" si="1413"/>
        <v xml:space="preserve"> </v>
      </c>
      <c r="BR593" s="634">
        <f t="shared" si="1414"/>
        <v>0</v>
      </c>
      <c r="BS593" s="728"/>
      <c r="BT593" s="640" t="str">
        <f t="shared" si="1400"/>
        <v xml:space="preserve"> </v>
      </c>
    </row>
    <row r="594" spans="1:72" s="47" customFormat="1" ht="15" customHeight="1" x14ac:dyDescent="0.3">
      <c r="A594" s="43" t="s">
        <v>538</v>
      </c>
      <c r="B594" s="43" t="s">
        <v>569</v>
      </c>
      <c r="C594" s="134" t="str">
        <f>IF(VLOOKUP(B594,'Pivot Table'!$B$5:$G$2000,3,FALSE)=1,"Yes","No")</f>
        <v>Yes</v>
      </c>
      <c r="D594" s="170" t="str">
        <f t="shared" si="1399"/>
        <v>Yes</v>
      </c>
      <c r="E594" s="170"/>
      <c r="F594" s="214">
        <v>39753</v>
      </c>
      <c r="G594" s="113" t="s">
        <v>1127</v>
      </c>
      <c r="H594" s="113" t="s">
        <v>1127</v>
      </c>
      <c r="I594" s="170"/>
      <c r="J594" s="170" t="s">
        <v>713</v>
      </c>
      <c r="K594" s="45" t="str">
        <f t="shared" si="1292"/>
        <v>72</v>
      </c>
      <c r="L594" s="45" t="str">
        <f t="shared" si="1293"/>
        <v>72X</v>
      </c>
      <c r="M594" s="113">
        <v>39904</v>
      </c>
      <c r="N594" s="252"/>
      <c r="O594" s="189" t="str">
        <f>IF(VLOOKUP(B594,'Pivot Table'!$B$5:$G$2000,2,FALSE)=1,"Yes","No")</f>
        <v>No</v>
      </c>
      <c r="P594" s="190" t="str">
        <f t="shared" si="1294"/>
        <v xml:space="preserve"> </v>
      </c>
      <c r="Q594" s="190"/>
      <c r="R594" s="190"/>
      <c r="S594" s="191"/>
      <c r="T594" s="190"/>
      <c r="U594" s="190"/>
      <c r="V594" s="189" t="str">
        <f t="shared" si="1295"/>
        <v>72</v>
      </c>
      <c r="W594" s="196" t="str">
        <f t="shared" si="1296"/>
        <v>72</v>
      </c>
      <c r="X594" s="191"/>
      <c r="Y594" s="404"/>
      <c r="Z594" s="136" t="str">
        <f>IF(VLOOKUP(B594,'Pivot Table'!$B$5:$G$2000,5,FALSE)=1,"Yes","No")</f>
        <v>Yes</v>
      </c>
      <c r="AA594" s="136" t="str">
        <f>IF(VLOOKUP(B594,'Pivot Table'!$B$5:$G$2000,4,FALSE)=1,"Yes","No")</f>
        <v>No</v>
      </c>
      <c r="AB594" s="181" t="str">
        <f t="shared" si="1398"/>
        <v>Yes</v>
      </c>
      <c r="AC594" s="181"/>
      <c r="AD594" s="181"/>
      <c r="AE594" s="241" t="s">
        <v>1127</v>
      </c>
      <c r="AF594" s="127"/>
      <c r="AG594" s="181" t="s">
        <v>713</v>
      </c>
      <c r="AH594" s="133" t="str">
        <f t="shared" si="1297"/>
        <v>72</v>
      </c>
      <c r="AI594" s="151" t="str">
        <f t="shared" si="1298"/>
        <v>72X</v>
      </c>
      <c r="AJ594" s="281">
        <v>41791</v>
      </c>
      <c r="AK594" s="650"/>
      <c r="AL594" s="634">
        <f t="shared" si="1299"/>
        <v>1</v>
      </c>
      <c r="AM594" s="634">
        <f t="shared" si="1300"/>
        <v>0</v>
      </c>
      <c r="AN594" s="635">
        <f t="shared" si="1301"/>
        <v>1</v>
      </c>
      <c r="AO594" s="636">
        <f t="shared" si="1415"/>
        <v>2</v>
      </c>
      <c r="AP594" s="634">
        <f t="shared" si="1302"/>
        <v>1</v>
      </c>
      <c r="AQ594" s="634">
        <f t="shared" si="1303"/>
        <v>0</v>
      </c>
      <c r="AR594" s="634">
        <f t="shared" si="1304"/>
        <v>1</v>
      </c>
      <c r="AS594" s="637">
        <f t="shared" si="1416"/>
        <v>2</v>
      </c>
      <c r="AT594" s="638" t="str">
        <f t="shared" si="1417"/>
        <v>F</v>
      </c>
      <c r="AU594" s="634">
        <f t="shared" si="1305"/>
        <v>0</v>
      </c>
      <c r="AV594" s="634">
        <f t="shared" si="1313"/>
        <v>0</v>
      </c>
      <c r="AW594" s="634" t="s">
        <v>1127</v>
      </c>
      <c r="AX594" s="639" t="str">
        <f t="shared" si="1307"/>
        <v>72Yes</v>
      </c>
      <c r="AY594" s="639" t="str">
        <f t="shared" si="1308"/>
        <v>72No</v>
      </c>
      <c r="AZ594" s="639" t="str">
        <f t="shared" si="1309"/>
        <v>72Yes</v>
      </c>
      <c r="BA594" s="634" t="str">
        <f t="shared" si="1310"/>
        <v>72X</v>
      </c>
      <c r="BB594" s="634" t="str">
        <f t="shared" si="1311"/>
        <v>72</v>
      </c>
      <c r="BC594" s="634" t="str">
        <f t="shared" si="1312"/>
        <v>72X</v>
      </c>
      <c r="BD594" s="640" t="str">
        <f t="shared" si="1401"/>
        <v xml:space="preserve"> </v>
      </c>
      <c r="BE594" s="640" t="str">
        <f t="shared" si="1402"/>
        <v xml:space="preserve"> </v>
      </c>
      <c r="BF594" s="640" t="str">
        <f t="shared" si="1403"/>
        <v xml:space="preserve"> </v>
      </c>
      <c r="BG594" s="640" t="str">
        <f t="shared" si="1404"/>
        <v xml:space="preserve"> </v>
      </c>
      <c r="BH594" s="640" t="str">
        <f t="shared" si="1405"/>
        <v xml:space="preserve"> </v>
      </c>
      <c r="BI594" s="677" t="str">
        <f t="shared" si="1406"/>
        <v xml:space="preserve"> </v>
      </c>
      <c r="BJ594" s="640" t="str">
        <f t="shared" si="1407"/>
        <v xml:space="preserve"> </v>
      </c>
      <c r="BK594" s="305" t="str">
        <f t="shared" si="1408"/>
        <v xml:space="preserve"> </v>
      </c>
      <c r="BL594" s="523" t="str">
        <f t="shared" si="1306"/>
        <v>F</v>
      </c>
      <c r="BM594" s="640" t="str">
        <f t="shared" si="1409"/>
        <v xml:space="preserve"> </v>
      </c>
      <c r="BN594" s="640" t="str">
        <f t="shared" si="1410"/>
        <v xml:space="preserve"> </v>
      </c>
      <c r="BO594" s="640" t="str">
        <f t="shared" si="1411"/>
        <v xml:space="preserve"> </v>
      </c>
      <c r="BP594" s="640" t="str">
        <f t="shared" si="1412"/>
        <v xml:space="preserve"> </v>
      </c>
      <c r="BQ594" s="640" t="str">
        <f t="shared" si="1413"/>
        <v xml:space="preserve"> </v>
      </c>
      <c r="BR594" s="634">
        <f t="shared" si="1414"/>
        <v>0</v>
      </c>
      <c r="BS594" s="728"/>
      <c r="BT594" s="640" t="str">
        <f t="shared" si="1400"/>
        <v xml:space="preserve"> </v>
      </c>
    </row>
    <row r="595" spans="1:72" s="47" customFormat="1" ht="15" customHeight="1" x14ac:dyDescent="0.3">
      <c r="A595" s="43" t="s">
        <v>538</v>
      </c>
      <c r="B595" s="43" t="s">
        <v>570</v>
      </c>
      <c r="C595" s="134" t="str">
        <f>IF(VLOOKUP(B595,'Pivot Table'!$B$5:$G$2000,3,FALSE)=1,"Yes","No")</f>
        <v>Yes</v>
      </c>
      <c r="D595" s="170" t="str">
        <f t="shared" si="1399"/>
        <v>Yes</v>
      </c>
      <c r="E595" s="170"/>
      <c r="F595" s="214">
        <v>39753</v>
      </c>
      <c r="G595" s="113" t="s">
        <v>1127</v>
      </c>
      <c r="H595" s="113" t="s">
        <v>1127</v>
      </c>
      <c r="I595" s="170"/>
      <c r="J595" s="170" t="s">
        <v>713</v>
      </c>
      <c r="K595" s="45" t="str">
        <f t="shared" si="1292"/>
        <v>72</v>
      </c>
      <c r="L595" s="45" t="str">
        <f t="shared" si="1293"/>
        <v>72X</v>
      </c>
      <c r="M595" s="113">
        <v>39904</v>
      </c>
      <c r="N595" s="252"/>
      <c r="O595" s="189" t="str">
        <f>IF(VLOOKUP(B595,'Pivot Table'!$B$5:$G$2000,2,FALSE)=1,"Yes","No")</f>
        <v>No</v>
      </c>
      <c r="P595" s="190" t="str">
        <f t="shared" si="1294"/>
        <v xml:space="preserve"> </v>
      </c>
      <c r="Q595" s="190"/>
      <c r="R595" s="190"/>
      <c r="S595" s="191"/>
      <c r="T595" s="190"/>
      <c r="U595" s="190"/>
      <c r="V595" s="189" t="str">
        <f t="shared" si="1295"/>
        <v>72</v>
      </c>
      <c r="W595" s="196" t="str">
        <f t="shared" si="1296"/>
        <v>72</v>
      </c>
      <c r="X595" s="191"/>
      <c r="Y595" s="404"/>
      <c r="Z595" s="136" t="str">
        <f>IF(VLOOKUP(B595,'Pivot Table'!$B$5:$G$2000,5,FALSE)=1,"Yes","No")</f>
        <v>Yes</v>
      </c>
      <c r="AA595" s="136" t="str">
        <f>IF(VLOOKUP(B595,'Pivot Table'!$B$5:$G$2000,4,FALSE)=1,"Yes","No")</f>
        <v>No</v>
      </c>
      <c r="AB595" s="181" t="str">
        <f t="shared" si="1398"/>
        <v>Yes</v>
      </c>
      <c r="AC595" s="181"/>
      <c r="AD595" s="181"/>
      <c r="AE595" s="241" t="s">
        <v>1127</v>
      </c>
      <c r="AF595" s="127"/>
      <c r="AG595" s="181" t="s">
        <v>713</v>
      </c>
      <c r="AH595" s="133" t="str">
        <f t="shared" si="1297"/>
        <v>72</v>
      </c>
      <c r="AI595" s="151" t="str">
        <f t="shared" si="1298"/>
        <v>72X</v>
      </c>
      <c r="AJ595" s="281">
        <v>41791</v>
      </c>
      <c r="AK595" s="650"/>
      <c r="AL595" s="634">
        <f t="shared" si="1299"/>
        <v>1</v>
      </c>
      <c r="AM595" s="634">
        <f t="shared" si="1300"/>
        <v>0</v>
      </c>
      <c r="AN595" s="635">
        <f t="shared" si="1301"/>
        <v>1</v>
      </c>
      <c r="AO595" s="636">
        <f t="shared" si="1415"/>
        <v>2</v>
      </c>
      <c r="AP595" s="634">
        <f t="shared" si="1302"/>
        <v>1</v>
      </c>
      <c r="AQ595" s="634">
        <f t="shared" si="1303"/>
        <v>0</v>
      </c>
      <c r="AR595" s="634">
        <f t="shared" si="1304"/>
        <v>1</v>
      </c>
      <c r="AS595" s="637">
        <f t="shared" si="1416"/>
        <v>2</v>
      </c>
      <c r="AT595" s="638" t="str">
        <f t="shared" si="1417"/>
        <v>F</v>
      </c>
      <c r="AU595" s="634">
        <f t="shared" si="1305"/>
        <v>0</v>
      </c>
      <c r="AV595" s="634">
        <f t="shared" si="1313"/>
        <v>0</v>
      </c>
      <c r="AW595" s="634" t="s">
        <v>1127</v>
      </c>
      <c r="AX595" s="639" t="str">
        <f t="shared" si="1307"/>
        <v>72Yes</v>
      </c>
      <c r="AY595" s="639" t="str">
        <f t="shared" si="1308"/>
        <v>72No</v>
      </c>
      <c r="AZ595" s="639" t="str">
        <f t="shared" si="1309"/>
        <v>72Yes</v>
      </c>
      <c r="BA595" s="634" t="str">
        <f t="shared" si="1310"/>
        <v>72X</v>
      </c>
      <c r="BB595" s="634" t="str">
        <f t="shared" si="1311"/>
        <v>72</v>
      </c>
      <c r="BC595" s="634" t="str">
        <f t="shared" si="1312"/>
        <v>72X</v>
      </c>
      <c r="BD595" s="640" t="str">
        <f t="shared" si="1401"/>
        <v xml:space="preserve"> </v>
      </c>
      <c r="BE595" s="640" t="str">
        <f t="shared" si="1402"/>
        <v xml:space="preserve"> </v>
      </c>
      <c r="BF595" s="640" t="str">
        <f t="shared" si="1403"/>
        <v xml:space="preserve"> </v>
      </c>
      <c r="BG595" s="640" t="str">
        <f t="shared" si="1404"/>
        <v xml:space="preserve"> </v>
      </c>
      <c r="BH595" s="640" t="str">
        <f t="shared" si="1405"/>
        <v xml:space="preserve"> </v>
      </c>
      <c r="BI595" s="677" t="str">
        <f t="shared" si="1406"/>
        <v xml:space="preserve"> </v>
      </c>
      <c r="BJ595" s="640" t="str">
        <f t="shared" si="1407"/>
        <v xml:space="preserve"> </v>
      </c>
      <c r="BK595" s="305" t="str">
        <f t="shared" si="1408"/>
        <v xml:space="preserve"> </v>
      </c>
      <c r="BL595" s="523" t="str">
        <f t="shared" si="1306"/>
        <v>F</v>
      </c>
      <c r="BM595" s="640" t="str">
        <f t="shared" si="1409"/>
        <v xml:space="preserve"> </v>
      </c>
      <c r="BN595" s="640" t="str">
        <f t="shared" si="1410"/>
        <v xml:space="preserve"> </v>
      </c>
      <c r="BO595" s="640" t="str">
        <f t="shared" si="1411"/>
        <v xml:space="preserve"> </v>
      </c>
      <c r="BP595" s="640" t="str">
        <f t="shared" si="1412"/>
        <v xml:space="preserve"> </v>
      </c>
      <c r="BQ595" s="640" t="str">
        <f t="shared" si="1413"/>
        <v xml:space="preserve"> </v>
      </c>
      <c r="BR595" s="634">
        <f t="shared" si="1414"/>
        <v>0</v>
      </c>
      <c r="BS595" s="728"/>
      <c r="BT595" s="640" t="str">
        <f t="shared" si="1400"/>
        <v xml:space="preserve"> </v>
      </c>
    </row>
    <row r="596" spans="1:72" s="47" customFormat="1" ht="15" customHeight="1" x14ac:dyDescent="0.3">
      <c r="A596" s="43" t="s">
        <v>538</v>
      </c>
      <c r="B596" s="43" t="s">
        <v>571</v>
      </c>
      <c r="C596" s="134" t="str">
        <f>IF(VLOOKUP(B596,'Pivot Table'!$B$5:$G$2000,3,FALSE)=1,"Yes","No")</f>
        <v>Yes</v>
      </c>
      <c r="D596" s="170" t="str">
        <f t="shared" si="1399"/>
        <v>Yes</v>
      </c>
      <c r="E596" s="170"/>
      <c r="F596" s="214">
        <v>39873</v>
      </c>
      <c r="G596" s="113" t="s">
        <v>1127</v>
      </c>
      <c r="H596" s="113" t="s">
        <v>1127</v>
      </c>
      <c r="I596" s="170"/>
      <c r="J596" s="170" t="s">
        <v>713</v>
      </c>
      <c r="K596" s="45" t="str">
        <f t="shared" si="1292"/>
        <v>72</v>
      </c>
      <c r="L596" s="45" t="str">
        <f t="shared" si="1293"/>
        <v>72X</v>
      </c>
      <c r="M596" s="113">
        <v>39965</v>
      </c>
      <c r="N596" s="252"/>
      <c r="O596" s="189" t="str">
        <f>IF(VLOOKUP(B596,'Pivot Table'!$B$5:$G$2000,2,FALSE)=1,"Yes","No")</f>
        <v>No</v>
      </c>
      <c r="P596" s="190" t="str">
        <f t="shared" si="1294"/>
        <v xml:space="preserve"> </v>
      </c>
      <c r="Q596" s="190"/>
      <c r="R596" s="190"/>
      <c r="S596" s="191"/>
      <c r="T596" s="190"/>
      <c r="U596" s="190"/>
      <c r="V596" s="189" t="str">
        <f t="shared" si="1295"/>
        <v>72</v>
      </c>
      <c r="W596" s="196" t="str">
        <f t="shared" si="1296"/>
        <v>72</v>
      </c>
      <c r="X596" s="191"/>
      <c r="Y596" s="404"/>
      <c r="Z596" s="136" t="str">
        <f>IF(VLOOKUP(B596,'Pivot Table'!$B$5:$G$2000,5,FALSE)=1,"Yes","No")</f>
        <v>Yes</v>
      </c>
      <c r="AA596" s="136" t="str">
        <f>IF(VLOOKUP(B596,'Pivot Table'!$B$5:$G$2000,4,FALSE)=1,"Yes","No")</f>
        <v>No</v>
      </c>
      <c r="AB596" s="181" t="str">
        <f t="shared" si="1398"/>
        <v>Yes</v>
      </c>
      <c r="AC596" s="181"/>
      <c r="AD596" s="181"/>
      <c r="AE596" s="241" t="s">
        <v>1127</v>
      </c>
      <c r="AF596" s="127"/>
      <c r="AG596" s="181" t="s">
        <v>713</v>
      </c>
      <c r="AH596" s="133" t="str">
        <f t="shared" si="1297"/>
        <v>72</v>
      </c>
      <c r="AI596" s="151" t="str">
        <f t="shared" si="1298"/>
        <v>72X</v>
      </c>
      <c r="AJ596" s="281">
        <v>41791</v>
      </c>
      <c r="AK596" s="650"/>
      <c r="AL596" s="634">
        <f t="shared" si="1299"/>
        <v>1</v>
      </c>
      <c r="AM596" s="634">
        <f t="shared" si="1300"/>
        <v>0</v>
      </c>
      <c r="AN596" s="635">
        <f t="shared" si="1301"/>
        <v>1</v>
      </c>
      <c r="AO596" s="636">
        <f t="shared" si="1415"/>
        <v>2</v>
      </c>
      <c r="AP596" s="634">
        <f t="shared" si="1302"/>
        <v>1</v>
      </c>
      <c r="AQ596" s="634">
        <f t="shared" si="1303"/>
        <v>0</v>
      </c>
      <c r="AR596" s="634">
        <f t="shared" si="1304"/>
        <v>1</v>
      </c>
      <c r="AS596" s="637">
        <f t="shared" si="1416"/>
        <v>2</v>
      </c>
      <c r="AT596" s="638" t="str">
        <f t="shared" si="1417"/>
        <v>F</v>
      </c>
      <c r="AU596" s="634">
        <f t="shared" si="1305"/>
        <v>0</v>
      </c>
      <c r="AV596" s="634">
        <f t="shared" si="1313"/>
        <v>0</v>
      </c>
      <c r="AW596" s="634" t="s">
        <v>1127</v>
      </c>
      <c r="AX596" s="639" t="str">
        <f t="shared" si="1307"/>
        <v>72Yes</v>
      </c>
      <c r="AY596" s="639" t="str">
        <f t="shared" si="1308"/>
        <v>72No</v>
      </c>
      <c r="AZ596" s="639" t="str">
        <f t="shared" si="1309"/>
        <v>72Yes</v>
      </c>
      <c r="BA596" s="634" t="str">
        <f t="shared" si="1310"/>
        <v>72X</v>
      </c>
      <c r="BB596" s="634" t="str">
        <f t="shared" si="1311"/>
        <v>72</v>
      </c>
      <c r="BC596" s="634" t="str">
        <f t="shared" si="1312"/>
        <v>72X</v>
      </c>
      <c r="BD596" s="640" t="str">
        <f t="shared" si="1401"/>
        <v xml:space="preserve"> </v>
      </c>
      <c r="BE596" s="640" t="str">
        <f t="shared" si="1402"/>
        <v xml:space="preserve"> </v>
      </c>
      <c r="BF596" s="640" t="str">
        <f t="shared" si="1403"/>
        <v xml:space="preserve"> </v>
      </c>
      <c r="BG596" s="640" t="str">
        <f t="shared" si="1404"/>
        <v xml:space="preserve"> </v>
      </c>
      <c r="BH596" s="640" t="str">
        <f t="shared" si="1405"/>
        <v xml:space="preserve"> </v>
      </c>
      <c r="BI596" s="677" t="str">
        <f t="shared" si="1406"/>
        <v xml:space="preserve"> </v>
      </c>
      <c r="BJ596" s="640" t="str">
        <f t="shared" si="1407"/>
        <v xml:space="preserve"> </v>
      </c>
      <c r="BK596" s="305" t="str">
        <f t="shared" si="1408"/>
        <v xml:space="preserve"> </v>
      </c>
      <c r="BL596" s="523" t="str">
        <f t="shared" si="1306"/>
        <v>F</v>
      </c>
      <c r="BM596" s="640" t="str">
        <f t="shared" si="1409"/>
        <v xml:space="preserve"> </v>
      </c>
      <c r="BN596" s="640" t="str">
        <f t="shared" si="1410"/>
        <v xml:space="preserve"> </v>
      </c>
      <c r="BO596" s="640" t="str">
        <f t="shared" si="1411"/>
        <v xml:space="preserve"> </v>
      </c>
      <c r="BP596" s="640" t="str">
        <f t="shared" si="1412"/>
        <v xml:space="preserve"> </v>
      </c>
      <c r="BQ596" s="640" t="str">
        <f t="shared" si="1413"/>
        <v xml:space="preserve"> </v>
      </c>
      <c r="BR596" s="634">
        <f t="shared" si="1414"/>
        <v>0</v>
      </c>
      <c r="BS596" s="728"/>
      <c r="BT596" s="640" t="str">
        <f t="shared" si="1400"/>
        <v xml:space="preserve"> </v>
      </c>
    </row>
    <row r="597" spans="1:72" s="47" customFormat="1" ht="15" customHeight="1" x14ac:dyDescent="0.3">
      <c r="A597" s="43" t="s">
        <v>538</v>
      </c>
      <c r="B597" s="43" t="s">
        <v>572</v>
      </c>
      <c r="C597" s="134" t="str">
        <f>IF(VLOOKUP(B597,'Pivot Table'!$B$5:$G$2000,3,FALSE)=1,"Yes","No")</f>
        <v>Yes</v>
      </c>
      <c r="D597" s="170" t="str">
        <f t="shared" si="1399"/>
        <v>Yes</v>
      </c>
      <c r="E597" s="170"/>
      <c r="F597" s="214">
        <v>39965</v>
      </c>
      <c r="G597" s="113" t="s">
        <v>1127</v>
      </c>
      <c r="H597" s="113" t="s">
        <v>1127</v>
      </c>
      <c r="I597" s="170"/>
      <c r="J597" s="170" t="s">
        <v>713</v>
      </c>
      <c r="K597" s="45" t="str">
        <f t="shared" si="1292"/>
        <v>72</v>
      </c>
      <c r="L597" s="45" t="str">
        <f t="shared" si="1293"/>
        <v>72X</v>
      </c>
      <c r="M597" s="113">
        <v>40087</v>
      </c>
      <c r="N597" s="252"/>
      <c r="O597" s="189" t="str">
        <f>IF(VLOOKUP(B597,'Pivot Table'!$B$5:$G$2000,2,FALSE)=1,"Yes","No")</f>
        <v>No</v>
      </c>
      <c r="P597" s="190" t="str">
        <f t="shared" si="1294"/>
        <v xml:space="preserve"> </v>
      </c>
      <c r="Q597" s="190"/>
      <c r="R597" s="190"/>
      <c r="S597" s="191"/>
      <c r="T597" s="190"/>
      <c r="U597" s="190"/>
      <c r="V597" s="189" t="str">
        <f t="shared" si="1295"/>
        <v>72</v>
      </c>
      <c r="W597" s="196" t="str">
        <f t="shared" si="1296"/>
        <v>72</v>
      </c>
      <c r="X597" s="191"/>
      <c r="Y597" s="404"/>
      <c r="Z597" s="136" t="str">
        <f>IF(VLOOKUP(B597,'Pivot Table'!$B$5:$G$2000,5,FALSE)=1,"Yes","No")</f>
        <v>Yes</v>
      </c>
      <c r="AA597" s="136" t="str">
        <f>IF(VLOOKUP(B597,'Pivot Table'!$B$5:$G$2000,4,FALSE)=1,"Yes","No")</f>
        <v>No</v>
      </c>
      <c r="AB597" s="181" t="str">
        <f t="shared" si="1398"/>
        <v>Yes</v>
      </c>
      <c r="AC597" s="181"/>
      <c r="AD597" s="181"/>
      <c r="AE597" s="241" t="s">
        <v>1127</v>
      </c>
      <c r="AF597" s="127"/>
      <c r="AG597" s="181" t="s">
        <v>713</v>
      </c>
      <c r="AH597" s="133" t="str">
        <f t="shared" si="1297"/>
        <v>72</v>
      </c>
      <c r="AI597" s="151" t="str">
        <f t="shared" si="1298"/>
        <v>72X</v>
      </c>
      <c r="AJ597" s="281">
        <v>41791</v>
      </c>
      <c r="AK597" s="650"/>
      <c r="AL597" s="634">
        <f t="shared" si="1299"/>
        <v>1</v>
      </c>
      <c r="AM597" s="634">
        <f t="shared" si="1300"/>
        <v>0</v>
      </c>
      <c r="AN597" s="635">
        <f t="shared" si="1301"/>
        <v>1</v>
      </c>
      <c r="AO597" s="636">
        <f t="shared" si="1415"/>
        <v>2</v>
      </c>
      <c r="AP597" s="634">
        <f t="shared" si="1302"/>
        <v>1</v>
      </c>
      <c r="AQ597" s="634">
        <f t="shared" si="1303"/>
        <v>0</v>
      </c>
      <c r="AR597" s="634">
        <f t="shared" si="1304"/>
        <v>1</v>
      </c>
      <c r="AS597" s="637">
        <f t="shared" si="1416"/>
        <v>2</v>
      </c>
      <c r="AT597" s="638" t="str">
        <f t="shared" si="1417"/>
        <v>F</v>
      </c>
      <c r="AU597" s="634">
        <f t="shared" si="1305"/>
        <v>0</v>
      </c>
      <c r="AV597" s="634">
        <f t="shared" si="1313"/>
        <v>0</v>
      </c>
      <c r="AW597" s="634" t="s">
        <v>1127</v>
      </c>
      <c r="AX597" s="639" t="str">
        <f t="shared" si="1307"/>
        <v>72Yes</v>
      </c>
      <c r="AY597" s="639" t="str">
        <f t="shared" si="1308"/>
        <v>72No</v>
      </c>
      <c r="AZ597" s="639" t="str">
        <f t="shared" si="1309"/>
        <v>72Yes</v>
      </c>
      <c r="BA597" s="634" t="str">
        <f t="shared" si="1310"/>
        <v>72X</v>
      </c>
      <c r="BB597" s="634" t="str">
        <f t="shared" si="1311"/>
        <v>72</v>
      </c>
      <c r="BC597" s="634" t="str">
        <f t="shared" si="1312"/>
        <v>72X</v>
      </c>
      <c r="BD597" s="640" t="str">
        <f t="shared" si="1401"/>
        <v xml:space="preserve"> </v>
      </c>
      <c r="BE597" s="640" t="str">
        <f t="shared" si="1402"/>
        <v xml:space="preserve"> </v>
      </c>
      <c r="BF597" s="640" t="str">
        <f t="shared" si="1403"/>
        <v xml:space="preserve"> </v>
      </c>
      <c r="BG597" s="640" t="str">
        <f t="shared" si="1404"/>
        <v xml:space="preserve"> </v>
      </c>
      <c r="BH597" s="640" t="str">
        <f t="shared" si="1405"/>
        <v xml:space="preserve"> </v>
      </c>
      <c r="BI597" s="677" t="str">
        <f t="shared" si="1406"/>
        <v xml:space="preserve"> </v>
      </c>
      <c r="BJ597" s="640" t="str">
        <f t="shared" si="1407"/>
        <v xml:space="preserve"> </v>
      </c>
      <c r="BK597" s="305" t="str">
        <f t="shared" si="1408"/>
        <v xml:space="preserve"> </v>
      </c>
      <c r="BL597" s="523" t="str">
        <f t="shared" si="1306"/>
        <v>F</v>
      </c>
      <c r="BM597" s="640" t="str">
        <f t="shared" si="1409"/>
        <v xml:space="preserve"> </v>
      </c>
      <c r="BN597" s="640" t="str">
        <f t="shared" si="1410"/>
        <v xml:space="preserve"> </v>
      </c>
      <c r="BO597" s="640" t="str">
        <f t="shared" si="1411"/>
        <v xml:space="preserve"> </v>
      </c>
      <c r="BP597" s="640" t="str">
        <f t="shared" si="1412"/>
        <v xml:space="preserve"> </v>
      </c>
      <c r="BQ597" s="640" t="str">
        <f t="shared" si="1413"/>
        <v xml:space="preserve"> </v>
      </c>
      <c r="BR597" s="634">
        <f t="shared" si="1414"/>
        <v>0</v>
      </c>
      <c r="BS597" s="728"/>
      <c r="BT597" s="640" t="str">
        <f t="shared" si="1400"/>
        <v xml:space="preserve"> </v>
      </c>
    </row>
    <row r="598" spans="1:72" s="47" customFormat="1" ht="15" customHeight="1" x14ac:dyDescent="0.3">
      <c r="A598" s="43" t="s">
        <v>538</v>
      </c>
      <c r="B598" s="43" t="s">
        <v>573</v>
      </c>
      <c r="C598" s="134" t="str">
        <f>IF(VLOOKUP(B598,'Pivot Table'!$B$5:$G$2000,3,FALSE)=1,"Yes","No")</f>
        <v>Yes</v>
      </c>
      <c r="D598" s="170" t="str">
        <f t="shared" si="1399"/>
        <v>Yes</v>
      </c>
      <c r="E598" s="170"/>
      <c r="F598" s="214">
        <v>39753</v>
      </c>
      <c r="G598" s="113" t="s">
        <v>1127</v>
      </c>
      <c r="H598" s="113" t="s">
        <v>1127</v>
      </c>
      <c r="I598" s="170"/>
      <c r="J598" s="170" t="s">
        <v>713</v>
      </c>
      <c r="K598" s="45" t="str">
        <f t="shared" si="1292"/>
        <v>72</v>
      </c>
      <c r="L598" s="45" t="str">
        <f t="shared" si="1293"/>
        <v>72X</v>
      </c>
      <c r="M598" s="113">
        <v>39904</v>
      </c>
      <c r="N598" s="252"/>
      <c r="O598" s="189" t="str">
        <f>IF(VLOOKUP(B598,'Pivot Table'!$B$5:$G$2000,2,FALSE)=1,"Yes","No")</f>
        <v>No</v>
      </c>
      <c r="P598" s="190" t="str">
        <f t="shared" si="1294"/>
        <v xml:space="preserve"> </v>
      </c>
      <c r="Q598" s="190"/>
      <c r="R598" s="190"/>
      <c r="S598" s="191"/>
      <c r="T598" s="190"/>
      <c r="U598" s="190"/>
      <c r="V598" s="189" t="str">
        <f t="shared" si="1295"/>
        <v>72</v>
      </c>
      <c r="W598" s="196" t="str">
        <f t="shared" si="1296"/>
        <v>72</v>
      </c>
      <c r="X598" s="191"/>
      <c r="Y598" s="404"/>
      <c r="Z598" s="136" t="str">
        <f>IF(VLOOKUP(B598,'Pivot Table'!$B$5:$G$2000,5,FALSE)=1,"Yes","No")</f>
        <v>Yes</v>
      </c>
      <c r="AA598" s="136" t="str">
        <f>IF(VLOOKUP(B598,'Pivot Table'!$B$5:$G$2000,4,FALSE)=1,"Yes","No")</f>
        <v>No</v>
      </c>
      <c r="AB598" s="181" t="str">
        <f t="shared" si="1398"/>
        <v>Yes</v>
      </c>
      <c r="AC598" s="181"/>
      <c r="AD598" s="181"/>
      <c r="AE598" s="241" t="s">
        <v>1127</v>
      </c>
      <c r="AF598" s="127"/>
      <c r="AG598" s="181" t="s">
        <v>713</v>
      </c>
      <c r="AH598" s="133" t="str">
        <f t="shared" si="1297"/>
        <v>72</v>
      </c>
      <c r="AI598" s="151" t="str">
        <f t="shared" si="1298"/>
        <v>72X</v>
      </c>
      <c r="AJ598" s="281">
        <v>41791</v>
      </c>
      <c r="AK598" s="650"/>
      <c r="AL598" s="634">
        <f t="shared" si="1299"/>
        <v>1</v>
      </c>
      <c r="AM598" s="634">
        <f t="shared" si="1300"/>
        <v>0</v>
      </c>
      <c r="AN598" s="635">
        <f t="shared" si="1301"/>
        <v>1</v>
      </c>
      <c r="AO598" s="636">
        <f t="shared" si="1415"/>
        <v>2</v>
      </c>
      <c r="AP598" s="634">
        <f t="shared" si="1302"/>
        <v>1</v>
      </c>
      <c r="AQ598" s="634">
        <f t="shared" si="1303"/>
        <v>0</v>
      </c>
      <c r="AR598" s="634">
        <f t="shared" si="1304"/>
        <v>1</v>
      </c>
      <c r="AS598" s="637">
        <f t="shared" si="1416"/>
        <v>2</v>
      </c>
      <c r="AT598" s="638" t="str">
        <f t="shared" si="1417"/>
        <v>F</v>
      </c>
      <c r="AU598" s="634">
        <f t="shared" si="1305"/>
        <v>0</v>
      </c>
      <c r="AV598" s="634">
        <f t="shared" si="1313"/>
        <v>0</v>
      </c>
      <c r="AW598" s="634" t="s">
        <v>1127</v>
      </c>
      <c r="AX598" s="639" t="str">
        <f t="shared" si="1307"/>
        <v>72Yes</v>
      </c>
      <c r="AY598" s="639" t="str">
        <f t="shared" si="1308"/>
        <v>72No</v>
      </c>
      <c r="AZ598" s="639" t="str">
        <f t="shared" si="1309"/>
        <v>72Yes</v>
      </c>
      <c r="BA598" s="634" t="str">
        <f t="shared" si="1310"/>
        <v>72X</v>
      </c>
      <c r="BB598" s="634" t="str">
        <f t="shared" si="1311"/>
        <v>72</v>
      </c>
      <c r="BC598" s="634" t="str">
        <f t="shared" si="1312"/>
        <v>72X</v>
      </c>
      <c r="BD598" s="640" t="str">
        <f t="shared" si="1401"/>
        <v xml:space="preserve"> </v>
      </c>
      <c r="BE598" s="640" t="str">
        <f t="shared" si="1402"/>
        <v xml:space="preserve"> </v>
      </c>
      <c r="BF598" s="640" t="str">
        <f t="shared" si="1403"/>
        <v xml:space="preserve"> </v>
      </c>
      <c r="BG598" s="640" t="str">
        <f t="shared" si="1404"/>
        <v xml:space="preserve"> </v>
      </c>
      <c r="BH598" s="640" t="str">
        <f t="shared" si="1405"/>
        <v xml:space="preserve"> </v>
      </c>
      <c r="BI598" s="677" t="str">
        <f t="shared" si="1406"/>
        <v xml:space="preserve"> </v>
      </c>
      <c r="BJ598" s="640" t="str">
        <f t="shared" si="1407"/>
        <v xml:space="preserve"> </v>
      </c>
      <c r="BK598" s="305" t="str">
        <f t="shared" si="1408"/>
        <v xml:space="preserve"> </v>
      </c>
      <c r="BL598" s="523" t="str">
        <f t="shared" si="1306"/>
        <v>F</v>
      </c>
      <c r="BM598" s="640" t="str">
        <f t="shared" si="1409"/>
        <v xml:space="preserve"> </v>
      </c>
      <c r="BN598" s="640" t="str">
        <f t="shared" si="1410"/>
        <v xml:space="preserve"> </v>
      </c>
      <c r="BO598" s="640" t="str">
        <f t="shared" si="1411"/>
        <v xml:space="preserve"> </v>
      </c>
      <c r="BP598" s="640" t="str">
        <f t="shared" si="1412"/>
        <v xml:space="preserve"> </v>
      </c>
      <c r="BQ598" s="640" t="str">
        <f t="shared" si="1413"/>
        <v xml:space="preserve"> </v>
      </c>
      <c r="BR598" s="634">
        <f t="shared" si="1414"/>
        <v>0</v>
      </c>
      <c r="BS598" s="728"/>
      <c r="BT598" s="640" t="str">
        <f t="shared" si="1400"/>
        <v xml:space="preserve"> </v>
      </c>
    </row>
    <row r="599" spans="1:72" s="47" customFormat="1" ht="15" customHeight="1" x14ac:dyDescent="0.3">
      <c r="A599" s="43" t="s">
        <v>538</v>
      </c>
      <c r="B599" s="43" t="s">
        <v>574</v>
      </c>
      <c r="C599" s="134" t="str">
        <f>IF(VLOOKUP(B599,'Pivot Table'!$B$5:$G$2000,3,FALSE)=1,"Yes","No")</f>
        <v>Yes</v>
      </c>
      <c r="D599" s="170" t="str">
        <f t="shared" si="1399"/>
        <v>Yes</v>
      </c>
      <c r="E599" s="170"/>
      <c r="F599" s="214">
        <v>39539</v>
      </c>
      <c r="G599" s="113" t="s">
        <v>1127</v>
      </c>
      <c r="H599" s="113" t="s">
        <v>1127</v>
      </c>
      <c r="I599" s="170"/>
      <c r="J599" s="170" t="s">
        <v>713</v>
      </c>
      <c r="K599" s="45" t="str">
        <f t="shared" si="1292"/>
        <v>72</v>
      </c>
      <c r="L599" s="45" t="str">
        <f t="shared" si="1293"/>
        <v>72X</v>
      </c>
      <c r="M599" s="113">
        <v>39753</v>
      </c>
      <c r="N599" s="252"/>
      <c r="O599" s="189" t="str">
        <f>IF(VLOOKUP(B599,'Pivot Table'!$B$5:$G$2000,2,FALSE)=1,"Yes","No")</f>
        <v>No</v>
      </c>
      <c r="P599" s="190" t="str">
        <f t="shared" si="1294"/>
        <v xml:space="preserve"> </v>
      </c>
      <c r="Q599" s="190"/>
      <c r="R599" s="190"/>
      <c r="S599" s="191"/>
      <c r="T599" s="190"/>
      <c r="U599" s="190"/>
      <c r="V599" s="189" t="str">
        <f t="shared" si="1295"/>
        <v>72</v>
      </c>
      <c r="W599" s="196" t="str">
        <f t="shared" si="1296"/>
        <v>72</v>
      </c>
      <c r="X599" s="191"/>
      <c r="Y599" s="404"/>
      <c r="Z599" s="136" t="str">
        <f>IF(VLOOKUP(B599,'Pivot Table'!$B$5:$G$2000,5,FALSE)=1,"Yes","No")</f>
        <v>Yes</v>
      </c>
      <c r="AA599" s="136" t="str">
        <f>IF(VLOOKUP(B599,'Pivot Table'!$B$5:$G$2000,4,FALSE)=1,"Yes","No")</f>
        <v>No</v>
      </c>
      <c r="AB599" s="181" t="str">
        <f t="shared" si="1398"/>
        <v>Yes</v>
      </c>
      <c r="AC599" s="181"/>
      <c r="AD599" s="181"/>
      <c r="AE599" s="241" t="s">
        <v>1127</v>
      </c>
      <c r="AF599" s="127"/>
      <c r="AG599" s="181" t="s">
        <v>713</v>
      </c>
      <c r="AH599" s="133" t="str">
        <f t="shared" si="1297"/>
        <v>72</v>
      </c>
      <c r="AI599" s="151" t="str">
        <f t="shared" si="1298"/>
        <v>72X</v>
      </c>
      <c r="AJ599" s="281">
        <v>41791</v>
      </c>
      <c r="AK599" s="650"/>
      <c r="AL599" s="634">
        <f t="shared" si="1299"/>
        <v>1</v>
      </c>
      <c r="AM599" s="634">
        <f t="shared" si="1300"/>
        <v>0</v>
      </c>
      <c r="AN599" s="635">
        <f t="shared" si="1301"/>
        <v>1</v>
      </c>
      <c r="AO599" s="636">
        <f t="shared" si="1415"/>
        <v>2</v>
      </c>
      <c r="AP599" s="634">
        <f t="shared" si="1302"/>
        <v>1</v>
      </c>
      <c r="AQ599" s="634">
        <f t="shared" si="1303"/>
        <v>0</v>
      </c>
      <c r="AR599" s="634">
        <f t="shared" si="1304"/>
        <v>1</v>
      </c>
      <c r="AS599" s="637">
        <f t="shared" si="1416"/>
        <v>2</v>
      </c>
      <c r="AT599" s="638" t="str">
        <f t="shared" si="1417"/>
        <v>F</v>
      </c>
      <c r="AU599" s="634">
        <f t="shared" si="1305"/>
        <v>0</v>
      </c>
      <c r="AV599" s="634">
        <f t="shared" si="1313"/>
        <v>0</v>
      </c>
      <c r="AW599" s="634" t="s">
        <v>1127</v>
      </c>
      <c r="AX599" s="639" t="str">
        <f t="shared" si="1307"/>
        <v>72Yes</v>
      </c>
      <c r="AY599" s="639" t="str">
        <f t="shared" si="1308"/>
        <v>72No</v>
      </c>
      <c r="AZ599" s="639" t="str">
        <f t="shared" si="1309"/>
        <v>72Yes</v>
      </c>
      <c r="BA599" s="634" t="str">
        <f t="shared" si="1310"/>
        <v>72X</v>
      </c>
      <c r="BB599" s="634" t="str">
        <f t="shared" si="1311"/>
        <v>72</v>
      </c>
      <c r="BC599" s="634" t="str">
        <f t="shared" si="1312"/>
        <v>72X</v>
      </c>
      <c r="BD599" s="640" t="str">
        <f t="shared" si="1401"/>
        <v xml:space="preserve"> </v>
      </c>
      <c r="BE599" s="640" t="str">
        <f t="shared" si="1402"/>
        <v xml:space="preserve"> </v>
      </c>
      <c r="BF599" s="640" t="str">
        <f t="shared" si="1403"/>
        <v xml:space="preserve"> </v>
      </c>
      <c r="BG599" s="640" t="str">
        <f t="shared" si="1404"/>
        <v xml:space="preserve"> </v>
      </c>
      <c r="BH599" s="640" t="str">
        <f t="shared" si="1405"/>
        <v xml:space="preserve"> </v>
      </c>
      <c r="BI599" s="677" t="str">
        <f t="shared" si="1406"/>
        <v xml:space="preserve"> </v>
      </c>
      <c r="BJ599" s="640" t="str">
        <f t="shared" si="1407"/>
        <v xml:space="preserve"> </v>
      </c>
      <c r="BK599" s="305" t="str">
        <f t="shared" si="1408"/>
        <v xml:space="preserve"> </v>
      </c>
      <c r="BL599" s="523" t="str">
        <f t="shared" si="1306"/>
        <v>F</v>
      </c>
      <c r="BM599" s="640" t="str">
        <f t="shared" si="1409"/>
        <v xml:space="preserve"> </v>
      </c>
      <c r="BN599" s="640" t="str">
        <f t="shared" si="1410"/>
        <v xml:space="preserve"> </v>
      </c>
      <c r="BO599" s="640" t="str">
        <f t="shared" si="1411"/>
        <v xml:space="preserve"> </v>
      </c>
      <c r="BP599" s="640" t="str">
        <f t="shared" si="1412"/>
        <v xml:space="preserve"> </v>
      </c>
      <c r="BQ599" s="640" t="str">
        <f t="shared" si="1413"/>
        <v xml:space="preserve"> </v>
      </c>
      <c r="BR599" s="634">
        <f t="shared" si="1414"/>
        <v>0</v>
      </c>
      <c r="BS599" s="728"/>
      <c r="BT599" s="640" t="str">
        <f t="shared" si="1400"/>
        <v xml:space="preserve"> </v>
      </c>
    </row>
    <row r="600" spans="1:72" s="47" customFormat="1" ht="15" customHeight="1" x14ac:dyDescent="0.3">
      <c r="A600" s="43" t="s">
        <v>538</v>
      </c>
      <c r="B600" s="43" t="s">
        <v>575</v>
      </c>
      <c r="C600" s="134" t="str">
        <f>IF(VLOOKUP(B600,'Pivot Table'!$B$5:$G$2000,3,FALSE)=1,"Yes","No")</f>
        <v>Yes</v>
      </c>
      <c r="D600" s="170" t="str">
        <f t="shared" si="1399"/>
        <v>Yes</v>
      </c>
      <c r="E600" s="170"/>
      <c r="F600" s="214">
        <v>39965</v>
      </c>
      <c r="G600" s="113" t="s">
        <v>1127</v>
      </c>
      <c r="H600" s="113" t="s">
        <v>1127</v>
      </c>
      <c r="I600" s="170"/>
      <c r="J600" s="170" t="s">
        <v>713</v>
      </c>
      <c r="K600" s="45" t="str">
        <f t="shared" si="1292"/>
        <v>72</v>
      </c>
      <c r="L600" s="45" t="str">
        <f t="shared" si="1293"/>
        <v>72X</v>
      </c>
      <c r="M600" s="113">
        <v>40087</v>
      </c>
      <c r="N600" s="252"/>
      <c r="O600" s="189" t="str">
        <f>IF(VLOOKUP(B600,'Pivot Table'!$B$5:$G$2000,2,FALSE)=1,"Yes","No")</f>
        <v>No</v>
      </c>
      <c r="P600" s="190" t="str">
        <f t="shared" si="1294"/>
        <v xml:space="preserve"> </v>
      </c>
      <c r="Q600" s="190"/>
      <c r="R600" s="190"/>
      <c r="S600" s="191"/>
      <c r="T600" s="190"/>
      <c r="U600" s="190"/>
      <c r="V600" s="189" t="str">
        <f t="shared" si="1295"/>
        <v>72</v>
      </c>
      <c r="W600" s="196" t="str">
        <f t="shared" si="1296"/>
        <v>72</v>
      </c>
      <c r="X600" s="191"/>
      <c r="Y600" s="404"/>
      <c r="Z600" s="136" t="str">
        <f>IF(VLOOKUP(B600,'Pivot Table'!$B$5:$G$2000,5,FALSE)=1,"Yes","No")</f>
        <v>Yes</v>
      </c>
      <c r="AA600" s="136" t="str">
        <f>IF(VLOOKUP(B600,'Pivot Table'!$B$5:$G$2000,4,FALSE)=1,"Yes","No")</f>
        <v>No</v>
      </c>
      <c r="AB600" s="181" t="str">
        <f t="shared" si="1398"/>
        <v>Yes</v>
      </c>
      <c r="AC600" s="181"/>
      <c r="AD600" s="181"/>
      <c r="AE600" s="241" t="s">
        <v>1127</v>
      </c>
      <c r="AF600" s="127"/>
      <c r="AG600" s="181" t="s">
        <v>713</v>
      </c>
      <c r="AH600" s="133" t="str">
        <f t="shared" si="1297"/>
        <v>72</v>
      </c>
      <c r="AI600" s="151" t="str">
        <f t="shared" si="1298"/>
        <v>72X</v>
      </c>
      <c r="AJ600" s="281">
        <v>41791</v>
      </c>
      <c r="AK600" s="650"/>
      <c r="AL600" s="634">
        <f t="shared" si="1299"/>
        <v>1</v>
      </c>
      <c r="AM600" s="634">
        <f t="shared" si="1300"/>
        <v>0</v>
      </c>
      <c r="AN600" s="635">
        <f t="shared" si="1301"/>
        <v>1</v>
      </c>
      <c r="AO600" s="636">
        <f t="shared" si="1415"/>
        <v>2</v>
      </c>
      <c r="AP600" s="634">
        <f t="shared" si="1302"/>
        <v>1</v>
      </c>
      <c r="AQ600" s="634">
        <f t="shared" si="1303"/>
        <v>0</v>
      </c>
      <c r="AR600" s="634">
        <f t="shared" si="1304"/>
        <v>1</v>
      </c>
      <c r="AS600" s="637">
        <f t="shared" si="1416"/>
        <v>2</v>
      </c>
      <c r="AT600" s="638" t="str">
        <f t="shared" si="1417"/>
        <v>F</v>
      </c>
      <c r="AU600" s="634">
        <f t="shared" si="1305"/>
        <v>0</v>
      </c>
      <c r="AV600" s="634">
        <f t="shared" si="1313"/>
        <v>0</v>
      </c>
      <c r="AW600" s="634" t="s">
        <v>1127</v>
      </c>
      <c r="AX600" s="639" t="str">
        <f t="shared" si="1307"/>
        <v>72Yes</v>
      </c>
      <c r="AY600" s="639" t="str">
        <f t="shared" si="1308"/>
        <v>72No</v>
      </c>
      <c r="AZ600" s="639" t="str">
        <f t="shared" si="1309"/>
        <v>72Yes</v>
      </c>
      <c r="BA600" s="634" t="str">
        <f t="shared" si="1310"/>
        <v>72X</v>
      </c>
      <c r="BB600" s="634" t="str">
        <f t="shared" si="1311"/>
        <v>72</v>
      </c>
      <c r="BC600" s="634" t="str">
        <f t="shared" si="1312"/>
        <v>72X</v>
      </c>
      <c r="BD600" s="640" t="str">
        <f t="shared" si="1401"/>
        <v xml:space="preserve"> </v>
      </c>
      <c r="BE600" s="640" t="str">
        <f t="shared" si="1402"/>
        <v xml:space="preserve"> </v>
      </c>
      <c r="BF600" s="640" t="str">
        <f t="shared" si="1403"/>
        <v xml:space="preserve"> </v>
      </c>
      <c r="BG600" s="640" t="str">
        <f t="shared" si="1404"/>
        <v xml:space="preserve"> </v>
      </c>
      <c r="BH600" s="640" t="str">
        <f t="shared" si="1405"/>
        <v xml:space="preserve"> </v>
      </c>
      <c r="BI600" s="677" t="str">
        <f t="shared" si="1406"/>
        <v xml:space="preserve"> </v>
      </c>
      <c r="BJ600" s="640" t="str">
        <f t="shared" si="1407"/>
        <v xml:space="preserve"> </v>
      </c>
      <c r="BK600" s="305" t="str">
        <f t="shared" si="1408"/>
        <v xml:space="preserve"> </v>
      </c>
      <c r="BL600" s="523" t="str">
        <f t="shared" si="1306"/>
        <v>F</v>
      </c>
      <c r="BM600" s="640" t="str">
        <f t="shared" si="1409"/>
        <v xml:space="preserve"> </v>
      </c>
      <c r="BN600" s="640" t="str">
        <f t="shared" si="1410"/>
        <v xml:space="preserve"> </v>
      </c>
      <c r="BO600" s="640" t="str">
        <f t="shared" si="1411"/>
        <v xml:space="preserve"> </v>
      </c>
      <c r="BP600" s="640" t="str">
        <f t="shared" si="1412"/>
        <v xml:space="preserve"> </v>
      </c>
      <c r="BQ600" s="640" t="str">
        <f t="shared" si="1413"/>
        <v xml:space="preserve"> </v>
      </c>
      <c r="BR600" s="634">
        <f t="shared" si="1414"/>
        <v>0</v>
      </c>
      <c r="BS600" s="728"/>
      <c r="BT600" s="640" t="str">
        <f t="shared" si="1400"/>
        <v xml:space="preserve"> </v>
      </c>
    </row>
    <row r="601" spans="1:72" s="47" customFormat="1" ht="15" customHeight="1" x14ac:dyDescent="0.3">
      <c r="A601" s="43" t="s">
        <v>538</v>
      </c>
      <c r="B601" s="43" t="s">
        <v>576</v>
      </c>
      <c r="C601" s="134" t="str">
        <f>IF(VLOOKUP(B601,'Pivot Table'!$B$5:$G$2000,3,FALSE)=1,"Yes","No")</f>
        <v>Yes</v>
      </c>
      <c r="D601" s="170" t="str">
        <f t="shared" si="1399"/>
        <v>Yes</v>
      </c>
      <c r="E601" s="170"/>
      <c r="F601" s="214">
        <v>39873</v>
      </c>
      <c r="G601" s="113" t="s">
        <v>1127</v>
      </c>
      <c r="H601" s="113" t="s">
        <v>1127</v>
      </c>
      <c r="I601" s="170"/>
      <c r="J601" s="170" t="s">
        <v>713</v>
      </c>
      <c r="K601" s="45" t="str">
        <f t="shared" si="1292"/>
        <v>72</v>
      </c>
      <c r="L601" s="45" t="str">
        <f t="shared" si="1293"/>
        <v>72X</v>
      </c>
      <c r="M601" s="113">
        <v>39965</v>
      </c>
      <c r="N601" s="252"/>
      <c r="O601" s="189" t="str">
        <f>IF(VLOOKUP(B601,'Pivot Table'!$B$5:$G$2000,2,FALSE)=1,"Yes","No")</f>
        <v>No</v>
      </c>
      <c r="P601" s="190" t="str">
        <f t="shared" si="1294"/>
        <v xml:space="preserve"> </v>
      </c>
      <c r="Q601" s="190"/>
      <c r="R601" s="190"/>
      <c r="S601" s="191"/>
      <c r="T601" s="190"/>
      <c r="U601" s="190"/>
      <c r="V601" s="189" t="str">
        <f t="shared" si="1295"/>
        <v>72</v>
      </c>
      <c r="W601" s="196" t="str">
        <f t="shared" si="1296"/>
        <v>72</v>
      </c>
      <c r="X601" s="191"/>
      <c r="Y601" s="404"/>
      <c r="Z601" s="136" t="str">
        <f>IF(VLOOKUP(B601,'Pivot Table'!$B$5:$G$2000,5,FALSE)=1,"Yes","No")</f>
        <v>Yes</v>
      </c>
      <c r="AA601" s="136" t="str">
        <f>IF(VLOOKUP(B601,'Pivot Table'!$B$5:$G$2000,4,FALSE)=1,"Yes","No")</f>
        <v>No</v>
      </c>
      <c r="AB601" s="181" t="str">
        <f t="shared" si="1398"/>
        <v>Yes</v>
      </c>
      <c r="AC601" s="181"/>
      <c r="AD601" s="181"/>
      <c r="AE601" s="241" t="s">
        <v>1127</v>
      </c>
      <c r="AF601" s="127"/>
      <c r="AG601" s="181" t="s">
        <v>713</v>
      </c>
      <c r="AH601" s="133" t="str">
        <f t="shared" si="1297"/>
        <v>72</v>
      </c>
      <c r="AI601" s="151" t="str">
        <f t="shared" si="1298"/>
        <v>72X</v>
      </c>
      <c r="AJ601" s="281">
        <v>41791</v>
      </c>
      <c r="AK601" s="650"/>
      <c r="AL601" s="634">
        <f t="shared" si="1299"/>
        <v>1</v>
      </c>
      <c r="AM601" s="634">
        <f t="shared" si="1300"/>
        <v>0</v>
      </c>
      <c r="AN601" s="635">
        <f t="shared" si="1301"/>
        <v>1</v>
      </c>
      <c r="AO601" s="636">
        <f t="shared" si="1415"/>
        <v>2</v>
      </c>
      <c r="AP601" s="634">
        <f t="shared" si="1302"/>
        <v>1</v>
      </c>
      <c r="AQ601" s="634">
        <f t="shared" si="1303"/>
        <v>0</v>
      </c>
      <c r="AR601" s="634">
        <f t="shared" si="1304"/>
        <v>1</v>
      </c>
      <c r="AS601" s="637">
        <f t="shared" si="1416"/>
        <v>2</v>
      </c>
      <c r="AT601" s="638" t="str">
        <f t="shared" si="1417"/>
        <v>F</v>
      </c>
      <c r="AU601" s="634">
        <f t="shared" si="1305"/>
        <v>0</v>
      </c>
      <c r="AV601" s="634">
        <f t="shared" si="1313"/>
        <v>0</v>
      </c>
      <c r="AW601" s="634" t="s">
        <v>1127</v>
      </c>
      <c r="AX601" s="639" t="str">
        <f t="shared" si="1307"/>
        <v>72Yes</v>
      </c>
      <c r="AY601" s="639" t="str">
        <f t="shared" si="1308"/>
        <v>72No</v>
      </c>
      <c r="AZ601" s="639" t="str">
        <f t="shared" si="1309"/>
        <v>72Yes</v>
      </c>
      <c r="BA601" s="634" t="str">
        <f t="shared" si="1310"/>
        <v>72X</v>
      </c>
      <c r="BB601" s="634" t="str">
        <f t="shared" si="1311"/>
        <v>72</v>
      </c>
      <c r="BC601" s="634" t="str">
        <f t="shared" si="1312"/>
        <v>72X</v>
      </c>
      <c r="BD601" s="640" t="str">
        <f t="shared" si="1401"/>
        <v xml:space="preserve"> </v>
      </c>
      <c r="BE601" s="640" t="str">
        <f t="shared" si="1402"/>
        <v xml:space="preserve"> </v>
      </c>
      <c r="BF601" s="640" t="str">
        <f t="shared" si="1403"/>
        <v xml:space="preserve"> </v>
      </c>
      <c r="BG601" s="640" t="str">
        <f t="shared" si="1404"/>
        <v xml:space="preserve"> </v>
      </c>
      <c r="BH601" s="640" t="str">
        <f t="shared" si="1405"/>
        <v xml:space="preserve"> </v>
      </c>
      <c r="BI601" s="677" t="str">
        <f t="shared" si="1406"/>
        <v xml:space="preserve"> </v>
      </c>
      <c r="BJ601" s="640" t="str">
        <f t="shared" si="1407"/>
        <v xml:space="preserve"> </v>
      </c>
      <c r="BK601" s="305" t="str">
        <f t="shared" si="1408"/>
        <v xml:space="preserve"> </v>
      </c>
      <c r="BL601" s="523" t="str">
        <f t="shared" si="1306"/>
        <v>F</v>
      </c>
      <c r="BM601" s="640" t="str">
        <f t="shared" si="1409"/>
        <v xml:space="preserve"> </v>
      </c>
      <c r="BN601" s="640" t="str">
        <f t="shared" si="1410"/>
        <v xml:space="preserve"> </v>
      </c>
      <c r="BO601" s="640" t="str">
        <f t="shared" si="1411"/>
        <v xml:space="preserve"> </v>
      </c>
      <c r="BP601" s="640" t="str">
        <f t="shared" si="1412"/>
        <v xml:space="preserve"> </v>
      </c>
      <c r="BQ601" s="640" t="str">
        <f t="shared" si="1413"/>
        <v xml:space="preserve"> </v>
      </c>
      <c r="BR601" s="634">
        <f t="shared" si="1414"/>
        <v>0</v>
      </c>
      <c r="BS601" s="728"/>
      <c r="BT601" s="640" t="str">
        <f t="shared" si="1400"/>
        <v xml:space="preserve"> </v>
      </c>
    </row>
    <row r="602" spans="1:72" s="47" customFormat="1" ht="15" customHeight="1" x14ac:dyDescent="0.3">
      <c r="A602" s="43" t="s">
        <v>538</v>
      </c>
      <c r="B602" s="43" t="s">
        <v>577</v>
      </c>
      <c r="C602" s="134" t="str">
        <f>IF(VLOOKUP(B602,'Pivot Table'!$B$5:$G$2000,3,FALSE)=1,"Yes","No")</f>
        <v>Yes</v>
      </c>
      <c r="D602" s="170" t="str">
        <f t="shared" si="1399"/>
        <v>Yes</v>
      </c>
      <c r="E602" s="170"/>
      <c r="F602" s="214">
        <v>39965</v>
      </c>
      <c r="G602" s="113" t="s">
        <v>1127</v>
      </c>
      <c r="H602" s="113" t="s">
        <v>1127</v>
      </c>
      <c r="I602" s="170"/>
      <c r="J602" s="170" t="s">
        <v>713</v>
      </c>
      <c r="K602" s="45" t="str">
        <f t="shared" si="1292"/>
        <v>72</v>
      </c>
      <c r="L602" s="45" t="str">
        <f t="shared" si="1293"/>
        <v>72X</v>
      </c>
      <c r="M602" s="113">
        <v>40087</v>
      </c>
      <c r="N602" s="252"/>
      <c r="O602" s="189" t="str">
        <f>IF(VLOOKUP(B602,'Pivot Table'!$B$5:$G$2000,2,FALSE)=1,"Yes","No")</f>
        <v>No</v>
      </c>
      <c r="P602" s="190" t="str">
        <f t="shared" si="1294"/>
        <v xml:space="preserve"> </v>
      </c>
      <c r="Q602" s="190"/>
      <c r="R602" s="190"/>
      <c r="S602" s="191"/>
      <c r="T602" s="190"/>
      <c r="U602" s="190"/>
      <c r="V602" s="189" t="str">
        <f t="shared" si="1295"/>
        <v>72</v>
      </c>
      <c r="W602" s="196" t="str">
        <f t="shared" si="1296"/>
        <v>72</v>
      </c>
      <c r="X602" s="191"/>
      <c r="Y602" s="404"/>
      <c r="Z602" s="136" t="str">
        <f>IF(VLOOKUP(B602,'Pivot Table'!$B$5:$G$2000,5,FALSE)=1,"Yes","No")</f>
        <v>Yes</v>
      </c>
      <c r="AA602" s="136" t="str">
        <f>IF(VLOOKUP(B602,'Pivot Table'!$B$5:$G$2000,4,FALSE)=1,"Yes","No")</f>
        <v>No</v>
      </c>
      <c r="AB602" s="181" t="str">
        <f t="shared" si="1398"/>
        <v>Yes</v>
      </c>
      <c r="AC602" s="181"/>
      <c r="AD602" s="181"/>
      <c r="AE602" s="241" t="s">
        <v>1127</v>
      </c>
      <c r="AF602" s="127"/>
      <c r="AG602" s="181" t="s">
        <v>713</v>
      </c>
      <c r="AH602" s="133" t="str">
        <f t="shared" si="1297"/>
        <v>72</v>
      </c>
      <c r="AI602" s="151" t="str">
        <f t="shared" si="1298"/>
        <v>72X</v>
      </c>
      <c r="AJ602" s="281">
        <v>41791</v>
      </c>
      <c r="AK602" s="650"/>
      <c r="AL602" s="634">
        <f t="shared" si="1299"/>
        <v>1</v>
      </c>
      <c r="AM602" s="634">
        <f t="shared" si="1300"/>
        <v>0</v>
      </c>
      <c r="AN602" s="635">
        <f t="shared" si="1301"/>
        <v>1</v>
      </c>
      <c r="AO602" s="636">
        <f t="shared" si="1415"/>
        <v>2</v>
      </c>
      <c r="AP602" s="634">
        <f t="shared" si="1302"/>
        <v>1</v>
      </c>
      <c r="AQ602" s="634">
        <f t="shared" si="1303"/>
        <v>0</v>
      </c>
      <c r="AR602" s="634">
        <f t="shared" si="1304"/>
        <v>1</v>
      </c>
      <c r="AS602" s="637">
        <f t="shared" si="1416"/>
        <v>2</v>
      </c>
      <c r="AT602" s="638" t="str">
        <f t="shared" si="1417"/>
        <v>F</v>
      </c>
      <c r="AU602" s="634">
        <f t="shared" si="1305"/>
        <v>0</v>
      </c>
      <c r="AV602" s="634">
        <f t="shared" si="1313"/>
        <v>0</v>
      </c>
      <c r="AW602" s="634" t="s">
        <v>1127</v>
      </c>
      <c r="AX602" s="639" t="str">
        <f t="shared" si="1307"/>
        <v>72Yes</v>
      </c>
      <c r="AY602" s="639" t="str">
        <f t="shared" si="1308"/>
        <v>72No</v>
      </c>
      <c r="AZ602" s="639" t="str">
        <f t="shared" si="1309"/>
        <v>72Yes</v>
      </c>
      <c r="BA602" s="634" t="str">
        <f t="shared" si="1310"/>
        <v>72X</v>
      </c>
      <c r="BB602" s="634" t="str">
        <f t="shared" si="1311"/>
        <v>72</v>
      </c>
      <c r="BC602" s="634" t="str">
        <f t="shared" si="1312"/>
        <v>72X</v>
      </c>
      <c r="BD602" s="640" t="str">
        <f t="shared" si="1401"/>
        <v xml:space="preserve"> </v>
      </c>
      <c r="BE602" s="640" t="str">
        <f t="shared" si="1402"/>
        <v xml:space="preserve"> </v>
      </c>
      <c r="BF602" s="640" t="str">
        <f t="shared" si="1403"/>
        <v xml:space="preserve"> </v>
      </c>
      <c r="BG602" s="640" t="str">
        <f t="shared" si="1404"/>
        <v xml:space="preserve"> </v>
      </c>
      <c r="BH602" s="640" t="str">
        <f t="shared" si="1405"/>
        <v xml:space="preserve"> </v>
      </c>
      <c r="BI602" s="677" t="str">
        <f t="shared" si="1406"/>
        <v xml:space="preserve"> </v>
      </c>
      <c r="BJ602" s="640" t="str">
        <f t="shared" si="1407"/>
        <v xml:space="preserve"> </v>
      </c>
      <c r="BK602" s="305" t="str">
        <f t="shared" si="1408"/>
        <v xml:space="preserve"> </v>
      </c>
      <c r="BL602" s="523" t="str">
        <f t="shared" si="1306"/>
        <v>F</v>
      </c>
      <c r="BM602" s="640" t="str">
        <f t="shared" si="1409"/>
        <v xml:space="preserve"> </v>
      </c>
      <c r="BN602" s="640" t="str">
        <f t="shared" si="1410"/>
        <v xml:space="preserve"> </v>
      </c>
      <c r="BO602" s="640" t="str">
        <f t="shared" si="1411"/>
        <v xml:space="preserve"> </v>
      </c>
      <c r="BP602" s="640" t="str">
        <f t="shared" si="1412"/>
        <v xml:space="preserve"> </v>
      </c>
      <c r="BQ602" s="640" t="str">
        <f t="shared" si="1413"/>
        <v xml:space="preserve"> </v>
      </c>
      <c r="BR602" s="634">
        <f t="shared" si="1414"/>
        <v>0</v>
      </c>
      <c r="BS602" s="728"/>
      <c r="BT602" s="640" t="str">
        <f t="shared" si="1400"/>
        <v xml:space="preserve"> </v>
      </c>
    </row>
    <row r="603" spans="1:72" s="47" customFormat="1" ht="15" customHeight="1" x14ac:dyDescent="0.3">
      <c r="A603" s="43" t="s">
        <v>538</v>
      </c>
      <c r="B603" s="43" t="s">
        <v>578</v>
      </c>
      <c r="C603" s="134" t="str">
        <f>IF(VLOOKUP(B603,'Pivot Table'!$B$5:$G$2000,3,FALSE)=1,"Yes","No")</f>
        <v>Yes</v>
      </c>
      <c r="D603" s="170" t="str">
        <f t="shared" si="1399"/>
        <v>Yes</v>
      </c>
      <c r="E603" s="170"/>
      <c r="F603" s="214">
        <v>39873</v>
      </c>
      <c r="G603" s="113" t="s">
        <v>1127</v>
      </c>
      <c r="H603" s="113" t="s">
        <v>1127</v>
      </c>
      <c r="I603" s="170"/>
      <c r="J603" s="170" t="s">
        <v>713</v>
      </c>
      <c r="K603" s="45" t="str">
        <f t="shared" si="1292"/>
        <v>72</v>
      </c>
      <c r="L603" s="45" t="str">
        <f t="shared" si="1293"/>
        <v>72X</v>
      </c>
      <c r="M603" s="113">
        <v>39873</v>
      </c>
      <c r="N603" s="252"/>
      <c r="O603" s="189" t="str">
        <f>IF(VLOOKUP(B603,'Pivot Table'!$B$5:$G$2000,2,FALSE)=1,"Yes","No")</f>
        <v>No</v>
      </c>
      <c r="P603" s="190" t="str">
        <f t="shared" si="1294"/>
        <v xml:space="preserve"> </v>
      </c>
      <c r="Q603" s="190"/>
      <c r="R603" s="190"/>
      <c r="S603" s="191"/>
      <c r="T603" s="190"/>
      <c r="U603" s="190"/>
      <c r="V603" s="189" t="str">
        <f t="shared" si="1295"/>
        <v>72</v>
      </c>
      <c r="W603" s="196" t="str">
        <f t="shared" si="1296"/>
        <v>72</v>
      </c>
      <c r="X603" s="191"/>
      <c r="Y603" s="404"/>
      <c r="Z603" s="136" t="str">
        <f>IF(VLOOKUP(B603,'Pivot Table'!$B$5:$G$2000,5,FALSE)=1,"Yes","No")</f>
        <v>Yes</v>
      </c>
      <c r="AA603" s="136" t="str">
        <f>IF(VLOOKUP(B603,'Pivot Table'!$B$5:$G$2000,4,FALSE)=1,"Yes","No")</f>
        <v>No</v>
      </c>
      <c r="AB603" s="181" t="str">
        <f t="shared" si="1398"/>
        <v>Yes</v>
      </c>
      <c r="AC603" s="181"/>
      <c r="AD603" s="181"/>
      <c r="AE603" s="241" t="s">
        <v>1127</v>
      </c>
      <c r="AF603" s="127"/>
      <c r="AG603" s="181" t="s">
        <v>713</v>
      </c>
      <c r="AH603" s="133" t="str">
        <f t="shared" si="1297"/>
        <v>72</v>
      </c>
      <c r="AI603" s="151" t="str">
        <f t="shared" si="1298"/>
        <v>72X</v>
      </c>
      <c r="AJ603" s="281">
        <v>41791</v>
      </c>
      <c r="AK603" s="650"/>
      <c r="AL603" s="634">
        <f t="shared" si="1299"/>
        <v>1</v>
      </c>
      <c r="AM603" s="634">
        <f t="shared" si="1300"/>
        <v>0</v>
      </c>
      <c r="AN603" s="635">
        <f t="shared" si="1301"/>
        <v>1</v>
      </c>
      <c r="AO603" s="636">
        <f t="shared" si="1415"/>
        <v>2</v>
      </c>
      <c r="AP603" s="634">
        <f t="shared" si="1302"/>
        <v>1</v>
      </c>
      <c r="AQ603" s="634">
        <f t="shared" si="1303"/>
        <v>0</v>
      </c>
      <c r="AR603" s="634">
        <f t="shared" si="1304"/>
        <v>1</v>
      </c>
      <c r="AS603" s="637">
        <f t="shared" si="1416"/>
        <v>2</v>
      </c>
      <c r="AT603" s="638" t="str">
        <f t="shared" si="1417"/>
        <v>F</v>
      </c>
      <c r="AU603" s="634">
        <f t="shared" si="1305"/>
        <v>0</v>
      </c>
      <c r="AV603" s="634">
        <f t="shared" si="1313"/>
        <v>0</v>
      </c>
      <c r="AW603" s="634" t="s">
        <v>1127</v>
      </c>
      <c r="AX603" s="639" t="str">
        <f t="shared" si="1307"/>
        <v>72Yes</v>
      </c>
      <c r="AY603" s="639" t="str">
        <f t="shared" si="1308"/>
        <v>72No</v>
      </c>
      <c r="AZ603" s="639" t="str">
        <f t="shared" si="1309"/>
        <v>72Yes</v>
      </c>
      <c r="BA603" s="634" t="str">
        <f t="shared" si="1310"/>
        <v>72X</v>
      </c>
      <c r="BB603" s="634" t="str">
        <f t="shared" si="1311"/>
        <v>72</v>
      </c>
      <c r="BC603" s="634" t="str">
        <f t="shared" si="1312"/>
        <v>72X</v>
      </c>
      <c r="BD603" s="640" t="str">
        <f t="shared" si="1401"/>
        <v xml:space="preserve"> </v>
      </c>
      <c r="BE603" s="640" t="str">
        <f t="shared" si="1402"/>
        <v xml:space="preserve"> </v>
      </c>
      <c r="BF603" s="640" t="str">
        <f t="shared" si="1403"/>
        <v xml:space="preserve"> </v>
      </c>
      <c r="BG603" s="640" t="str">
        <f t="shared" si="1404"/>
        <v xml:space="preserve"> </v>
      </c>
      <c r="BH603" s="640" t="str">
        <f t="shared" si="1405"/>
        <v xml:space="preserve"> </v>
      </c>
      <c r="BI603" s="677" t="str">
        <f t="shared" si="1406"/>
        <v xml:space="preserve"> </v>
      </c>
      <c r="BJ603" s="640" t="str">
        <f t="shared" si="1407"/>
        <v xml:space="preserve"> </v>
      </c>
      <c r="BK603" s="305" t="str">
        <f t="shared" si="1408"/>
        <v xml:space="preserve"> </v>
      </c>
      <c r="BL603" s="523" t="str">
        <f t="shared" si="1306"/>
        <v>F</v>
      </c>
      <c r="BM603" s="640" t="str">
        <f t="shared" si="1409"/>
        <v xml:space="preserve"> </v>
      </c>
      <c r="BN603" s="640" t="str">
        <f t="shared" si="1410"/>
        <v xml:space="preserve"> </v>
      </c>
      <c r="BO603" s="640" t="str">
        <f t="shared" si="1411"/>
        <v xml:space="preserve"> </v>
      </c>
      <c r="BP603" s="640" t="str">
        <f t="shared" si="1412"/>
        <v xml:space="preserve"> </v>
      </c>
      <c r="BQ603" s="640" t="str">
        <f t="shared" si="1413"/>
        <v xml:space="preserve"> </v>
      </c>
      <c r="BR603" s="634">
        <f t="shared" si="1414"/>
        <v>0</v>
      </c>
      <c r="BS603" s="728"/>
      <c r="BT603" s="640" t="str">
        <f t="shared" si="1400"/>
        <v xml:space="preserve"> </v>
      </c>
    </row>
    <row r="604" spans="1:72" s="47" customFormat="1" ht="15" customHeight="1" x14ac:dyDescent="0.3">
      <c r="A604" s="43" t="s">
        <v>538</v>
      </c>
      <c r="B604" s="43" t="s">
        <v>579</v>
      </c>
      <c r="C604" s="134" t="str">
        <f>IF(VLOOKUP(B604,'Pivot Table'!$B$5:$G$2000,3,FALSE)=1,"Yes","No")</f>
        <v>Yes</v>
      </c>
      <c r="D604" s="170" t="str">
        <f t="shared" si="1399"/>
        <v>Yes</v>
      </c>
      <c r="E604" s="170"/>
      <c r="F604" s="214">
        <v>39873</v>
      </c>
      <c r="G604" s="113" t="s">
        <v>1127</v>
      </c>
      <c r="H604" s="113" t="s">
        <v>1127</v>
      </c>
      <c r="I604" s="170"/>
      <c r="J604" s="170" t="s">
        <v>713</v>
      </c>
      <c r="K604" s="45" t="str">
        <f t="shared" si="1292"/>
        <v>72</v>
      </c>
      <c r="L604" s="45" t="str">
        <f t="shared" si="1293"/>
        <v>72X</v>
      </c>
      <c r="M604" s="113">
        <v>39965</v>
      </c>
      <c r="N604" s="252"/>
      <c r="O604" s="135" t="str">
        <f>IF(VLOOKUP(B604,'Pivot Table'!$B$5:$G$2000,2,FALSE)=1,"Yes","No")</f>
        <v>Yes</v>
      </c>
      <c r="P604" s="177" t="str">
        <f t="shared" si="1294"/>
        <v>Yes</v>
      </c>
      <c r="Q604" s="177"/>
      <c r="R604" s="177"/>
      <c r="S604" s="107" t="s">
        <v>1127</v>
      </c>
      <c r="T604" s="177"/>
      <c r="U604" s="177" t="s">
        <v>713</v>
      </c>
      <c r="V604" s="135" t="str">
        <f t="shared" si="1295"/>
        <v>72</v>
      </c>
      <c r="W604" s="150" t="str">
        <f t="shared" si="1296"/>
        <v>72X</v>
      </c>
      <c r="X604" s="107">
        <v>41487</v>
      </c>
      <c r="Y604" s="219"/>
      <c r="Z604" s="136" t="str">
        <f>IF(VLOOKUP(B604,'Pivot Table'!$B$5:$G$2000,5,FALSE)=1,"Yes","No")</f>
        <v>Yes</v>
      </c>
      <c r="AA604" s="136" t="str">
        <f>IF(VLOOKUP(B604,'Pivot Table'!$B$5:$G$2000,4,FALSE)=1,"Yes","No")</f>
        <v>No</v>
      </c>
      <c r="AB604" s="181" t="str">
        <f t="shared" si="1398"/>
        <v>Yes</v>
      </c>
      <c r="AC604" s="181"/>
      <c r="AD604" s="181"/>
      <c r="AE604" s="241" t="s">
        <v>1127</v>
      </c>
      <c r="AF604" s="127"/>
      <c r="AG604" s="181" t="s">
        <v>713</v>
      </c>
      <c r="AH604" s="133" t="str">
        <f t="shared" si="1297"/>
        <v>72</v>
      </c>
      <c r="AI604" s="151" t="str">
        <f t="shared" si="1298"/>
        <v>72X</v>
      </c>
      <c r="AJ604" s="281">
        <v>41791</v>
      </c>
      <c r="AK604" s="650"/>
      <c r="AL604" s="634">
        <f t="shared" si="1299"/>
        <v>1</v>
      </c>
      <c r="AM604" s="634">
        <f t="shared" si="1300"/>
        <v>1</v>
      </c>
      <c r="AN604" s="635">
        <f t="shared" si="1301"/>
        <v>1</v>
      </c>
      <c r="AO604" s="636">
        <f t="shared" si="1415"/>
        <v>3</v>
      </c>
      <c r="AP604" s="634">
        <f t="shared" si="1302"/>
        <v>1</v>
      </c>
      <c r="AQ604" s="634">
        <f t="shared" si="1303"/>
        <v>1</v>
      </c>
      <c r="AR604" s="634">
        <f t="shared" si="1304"/>
        <v>1</v>
      </c>
      <c r="AS604" s="637">
        <f t="shared" si="1416"/>
        <v>3</v>
      </c>
      <c r="AT604" s="638" t="str">
        <f t="shared" si="1417"/>
        <v>F</v>
      </c>
      <c r="AU604" s="634">
        <f t="shared" si="1305"/>
        <v>0</v>
      </c>
      <c r="AV604" s="634">
        <f t="shared" si="1313"/>
        <v>0</v>
      </c>
      <c r="AW604" s="634" t="s">
        <v>1127</v>
      </c>
      <c r="AX604" s="639" t="str">
        <f t="shared" si="1307"/>
        <v>72Yes</v>
      </c>
      <c r="AY604" s="639" t="str">
        <f t="shared" si="1308"/>
        <v>72Yes</v>
      </c>
      <c r="AZ604" s="639" t="str">
        <f t="shared" si="1309"/>
        <v>72Yes</v>
      </c>
      <c r="BA604" s="634" t="str">
        <f t="shared" si="1310"/>
        <v>72X</v>
      </c>
      <c r="BB604" s="634" t="str">
        <f t="shared" si="1311"/>
        <v>72X</v>
      </c>
      <c r="BC604" s="634" t="str">
        <f t="shared" si="1312"/>
        <v>72X</v>
      </c>
      <c r="BD604" s="640" t="str">
        <f t="shared" si="1401"/>
        <v xml:space="preserve"> </v>
      </c>
      <c r="BE604" s="640" t="str">
        <f t="shared" si="1402"/>
        <v xml:space="preserve"> </v>
      </c>
      <c r="BF604" s="640" t="str">
        <f t="shared" si="1403"/>
        <v xml:space="preserve"> </v>
      </c>
      <c r="BG604" s="640" t="str">
        <f t="shared" si="1404"/>
        <v xml:space="preserve"> </v>
      </c>
      <c r="BH604" s="640" t="str">
        <f t="shared" si="1405"/>
        <v xml:space="preserve"> </v>
      </c>
      <c r="BI604" s="677" t="str">
        <f t="shared" si="1406"/>
        <v xml:space="preserve"> </v>
      </c>
      <c r="BJ604" s="640" t="str">
        <f t="shared" si="1407"/>
        <v xml:space="preserve"> </v>
      </c>
      <c r="BK604" s="305" t="str">
        <f t="shared" si="1408"/>
        <v xml:space="preserve"> </v>
      </c>
      <c r="BL604" s="523" t="str">
        <f t="shared" si="1306"/>
        <v>F</v>
      </c>
      <c r="BM604" s="640" t="str">
        <f t="shared" si="1409"/>
        <v xml:space="preserve"> </v>
      </c>
      <c r="BN604" s="640" t="str">
        <f t="shared" si="1410"/>
        <v xml:space="preserve"> </v>
      </c>
      <c r="BO604" s="640" t="str">
        <f t="shared" si="1411"/>
        <v xml:space="preserve"> </v>
      </c>
      <c r="BP604" s="640" t="str">
        <f t="shared" si="1412"/>
        <v xml:space="preserve"> </v>
      </c>
      <c r="BQ604" s="640" t="str">
        <f t="shared" si="1413"/>
        <v xml:space="preserve"> </v>
      </c>
      <c r="BR604" s="634">
        <f t="shared" si="1414"/>
        <v>0</v>
      </c>
      <c r="BS604" s="728"/>
      <c r="BT604" s="640" t="str">
        <f t="shared" si="1400"/>
        <v xml:space="preserve"> </v>
      </c>
    </row>
    <row r="605" spans="1:72" s="47" customFormat="1" ht="15" customHeight="1" x14ac:dyDescent="0.3">
      <c r="A605" s="43" t="s">
        <v>538</v>
      </c>
      <c r="B605" s="123" t="s">
        <v>580</v>
      </c>
      <c r="C605" s="134" t="str">
        <f>IF(VLOOKUP(B605,'Pivot Table'!$B$5:$G$2000,3,FALSE)=1,"Yes","No")</f>
        <v>Yes</v>
      </c>
      <c r="D605" s="170" t="str">
        <f t="shared" si="1399"/>
        <v>Yes</v>
      </c>
      <c r="E605" s="170"/>
      <c r="F605" s="214">
        <v>39904</v>
      </c>
      <c r="G605" s="113" t="s">
        <v>1127</v>
      </c>
      <c r="H605" s="113" t="s">
        <v>1127</v>
      </c>
      <c r="I605" s="170"/>
      <c r="J605" s="170" t="s">
        <v>713</v>
      </c>
      <c r="K605" s="45" t="str">
        <f t="shared" si="1292"/>
        <v>72</v>
      </c>
      <c r="L605" s="45" t="str">
        <f t="shared" si="1293"/>
        <v>72X</v>
      </c>
      <c r="M605" s="113">
        <v>39995</v>
      </c>
      <c r="N605" s="252"/>
      <c r="O605" s="189" t="str">
        <f>IF(VLOOKUP(B605,'Pivot Table'!$B$5:$G$2000,2,FALSE)=1,"Yes","No")</f>
        <v>No</v>
      </c>
      <c r="P605" s="190" t="str">
        <f t="shared" si="1294"/>
        <v xml:space="preserve"> </v>
      </c>
      <c r="Q605" s="190"/>
      <c r="R605" s="190"/>
      <c r="S605" s="191"/>
      <c r="T605" s="190"/>
      <c r="U605" s="190"/>
      <c r="V605" s="189" t="str">
        <f t="shared" si="1295"/>
        <v>72</v>
      </c>
      <c r="W605" s="196" t="str">
        <f t="shared" si="1296"/>
        <v>72</v>
      </c>
      <c r="X605" s="191"/>
      <c r="Y605" s="404"/>
      <c r="Z605" s="136" t="str">
        <f>IF(VLOOKUP(B605,'Pivot Table'!$B$5:$G$2000,5,FALSE)=1,"Yes","No")</f>
        <v>Yes</v>
      </c>
      <c r="AA605" s="136" t="str">
        <f>IF(VLOOKUP(B605,'Pivot Table'!$B$5:$G$2000,4,FALSE)=1,"Yes","No")</f>
        <v>No</v>
      </c>
      <c r="AB605" s="181" t="str">
        <f t="shared" si="1398"/>
        <v>Yes</v>
      </c>
      <c r="AC605" s="181"/>
      <c r="AD605" s="181"/>
      <c r="AE605" s="241" t="s">
        <v>1127</v>
      </c>
      <c r="AF605" s="127"/>
      <c r="AG605" s="181" t="s">
        <v>713</v>
      </c>
      <c r="AH605" s="133" t="str">
        <f t="shared" si="1297"/>
        <v>72</v>
      </c>
      <c r="AI605" s="151" t="str">
        <f t="shared" si="1298"/>
        <v>72X</v>
      </c>
      <c r="AJ605" s="281">
        <v>41791</v>
      </c>
      <c r="AK605" s="650"/>
      <c r="AL605" s="634">
        <f t="shared" si="1299"/>
        <v>1</v>
      </c>
      <c r="AM605" s="634">
        <f t="shared" si="1300"/>
        <v>0</v>
      </c>
      <c r="AN605" s="635">
        <f t="shared" si="1301"/>
        <v>1</v>
      </c>
      <c r="AO605" s="636">
        <f t="shared" si="1415"/>
        <v>2</v>
      </c>
      <c r="AP605" s="634">
        <f t="shared" si="1302"/>
        <v>1</v>
      </c>
      <c r="AQ605" s="634">
        <f t="shared" si="1303"/>
        <v>0</v>
      </c>
      <c r="AR605" s="634">
        <f t="shared" si="1304"/>
        <v>1</v>
      </c>
      <c r="AS605" s="637">
        <f t="shared" si="1416"/>
        <v>2</v>
      </c>
      <c r="AT605" s="638" t="str">
        <f t="shared" si="1417"/>
        <v>F</v>
      </c>
      <c r="AU605" s="634">
        <f t="shared" si="1305"/>
        <v>0</v>
      </c>
      <c r="AV605" s="634">
        <f t="shared" si="1313"/>
        <v>0</v>
      </c>
      <c r="AW605" s="634" t="s">
        <v>1127</v>
      </c>
      <c r="AX605" s="639" t="str">
        <f t="shared" si="1307"/>
        <v>72Yes</v>
      </c>
      <c r="AY605" s="639" t="str">
        <f t="shared" si="1308"/>
        <v>72No</v>
      </c>
      <c r="AZ605" s="639" t="str">
        <f t="shared" si="1309"/>
        <v>72Yes</v>
      </c>
      <c r="BA605" s="634" t="str">
        <f t="shared" si="1310"/>
        <v>72X</v>
      </c>
      <c r="BB605" s="634" t="str">
        <f t="shared" si="1311"/>
        <v>72</v>
      </c>
      <c r="BC605" s="634" t="str">
        <f t="shared" si="1312"/>
        <v>72X</v>
      </c>
      <c r="BD605" s="640" t="str">
        <f t="shared" si="1401"/>
        <v xml:space="preserve"> </v>
      </c>
      <c r="BE605" s="640" t="str">
        <f t="shared" si="1402"/>
        <v xml:space="preserve"> </v>
      </c>
      <c r="BF605" s="640" t="str">
        <f t="shared" si="1403"/>
        <v xml:space="preserve"> </v>
      </c>
      <c r="BG605" s="640" t="str">
        <f t="shared" si="1404"/>
        <v xml:space="preserve"> </v>
      </c>
      <c r="BH605" s="640" t="str">
        <f t="shared" si="1405"/>
        <v xml:space="preserve"> </v>
      </c>
      <c r="BI605" s="677" t="str">
        <f t="shared" si="1406"/>
        <v xml:space="preserve"> </v>
      </c>
      <c r="BJ605" s="640" t="str">
        <f t="shared" si="1407"/>
        <v xml:space="preserve"> </v>
      </c>
      <c r="BK605" s="305" t="str">
        <f t="shared" si="1408"/>
        <v xml:space="preserve"> </v>
      </c>
      <c r="BL605" s="523" t="str">
        <f t="shared" si="1306"/>
        <v>F</v>
      </c>
      <c r="BM605" s="640" t="str">
        <f t="shared" si="1409"/>
        <v xml:space="preserve"> </v>
      </c>
      <c r="BN605" s="640" t="str">
        <f t="shared" si="1410"/>
        <v xml:space="preserve"> </v>
      </c>
      <c r="BO605" s="640" t="str">
        <f t="shared" si="1411"/>
        <v xml:space="preserve"> </v>
      </c>
      <c r="BP605" s="640" t="str">
        <f t="shared" si="1412"/>
        <v xml:space="preserve"> </v>
      </c>
      <c r="BQ605" s="640" t="str">
        <f t="shared" si="1413"/>
        <v xml:space="preserve"> </v>
      </c>
      <c r="BR605" s="634">
        <f t="shared" si="1414"/>
        <v>0</v>
      </c>
      <c r="BS605" s="728"/>
      <c r="BT605" s="640" t="str">
        <f t="shared" si="1400"/>
        <v xml:space="preserve"> </v>
      </c>
    </row>
    <row r="606" spans="1:72" s="47" customFormat="1" ht="15" customHeight="1" x14ac:dyDescent="0.3">
      <c r="A606" s="43" t="s">
        <v>538</v>
      </c>
      <c r="B606" s="43" t="s">
        <v>581</v>
      </c>
      <c r="C606" s="134" t="str">
        <f>IF(VLOOKUP(B606,'Pivot Table'!$B$5:$G$2000,3,FALSE)=1,"Yes","No")</f>
        <v>Yes</v>
      </c>
      <c r="D606" s="170" t="str">
        <f t="shared" si="1399"/>
        <v>Yes</v>
      </c>
      <c r="E606" s="170"/>
      <c r="F606" s="214">
        <v>39508</v>
      </c>
      <c r="G606" s="113" t="s">
        <v>1127</v>
      </c>
      <c r="H606" s="113" t="s">
        <v>1127</v>
      </c>
      <c r="I606" s="170"/>
      <c r="J606" s="170" t="s">
        <v>713</v>
      </c>
      <c r="K606" s="45" t="str">
        <f t="shared" si="1292"/>
        <v>72</v>
      </c>
      <c r="L606" s="45" t="str">
        <f t="shared" si="1293"/>
        <v>72X</v>
      </c>
      <c r="M606" s="113">
        <v>39873</v>
      </c>
      <c r="N606" s="252"/>
      <c r="O606" s="189" t="str">
        <f>IF(VLOOKUP(B606,'Pivot Table'!$B$5:$G$2000,2,FALSE)=1,"Yes","No")</f>
        <v>No</v>
      </c>
      <c r="P606" s="190" t="str">
        <f t="shared" si="1294"/>
        <v xml:space="preserve"> </v>
      </c>
      <c r="Q606" s="190"/>
      <c r="R606" s="190"/>
      <c r="S606" s="191"/>
      <c r="T606" s="190"/>
      <c r="U606" s="190"/>
      <c r="V606" s="189" t="str">
        <f t="shared" si="1295"/>
        <v>72</v>
      </c>
      <c r="W606" s="196" t="str">
        <f t="shared" si="1296"/>
        <v>72</v>
      </c>
      <c r="X606" s="191"/>
      <c r="Y606" s="404"/>
      <c r="Z606" s="136" t="str">
        <f>IF(VLOOKUP(B606,'Pivot Table'!$B$5:$G$2000,5,FALSE)=1,"Yes","No")</f>
        <v>Yes</v>
      </c>
      <c r="AA606" s="136" t="str">
        <f>IF(VLOOKUP(B606,'Pivot Table'!$B$5:$G$2000,4,FALSE)=1,"Yes","No")</f>
        <v>No</v>
      </c>
      <c r="AB606" s="181" t="str">
        <f t="shared" si="1398"/>
        <v>Yes</v>
      </c>
      <c r="AC606" s="181"/>
      <c r="AD606" s="181"/>
      <c r="AE606" s="241" t="s">
        <v>1127</v>
      </c>
      <c r="AF606" s="127"/>
      <c r="AG606" s="181" t="s">
        <v>713</v>
      </c>
      <c r="AH606" s="133" t="str">
        <f t="shared" si="1297"/>
        <v>72</v>
      </c>
      <c r="AI606" s="151" t="str">
        <f t="shared" si="1298"/>
        <v>72X</v>
      </c>
      <c r="AJ606" s="281">
        <v>41791</v>
      </c>
      <c r="AK606" s="650"/>
      <c r="AL606" s="634">
        <f t="shared" si="1299"/>
        <v>1</v>
      </c>
      <c r="AM606" s="634">
        <f t="shared" si="1300"/>
        <v>0</v>
      </c>
      <c r="AN606" s="635">
        <f t="shared" si="1301"/>
        <v>1</v>
      </c>
      <c r="AO606" s="636">
        <f t="shared" si="1415"/>
        <v>2</v>
      </c>
      <c r="AP606" s="634">
        <f t="shared" si="1302"/>
        <v>1</v>
      </c>
      <c r="AQ606" s="634">
        <f t="shared" si="1303"/>
        <v>0</v>
      </c>
      <c r="AR606" s="634">
        <f t="shared" si="1304"/>
        <v>1</v>
      </c>
      <c r="AS606" s="637">
        <f t="shared" si="1416"/>
        <v>2</v>
      </c>
      <c r="AT606" s="638" t="str">
        <f t="shared" si="1417"/>
        <v>F</v>
      </c>
      <c r="AU606" s="634">
        <f t="shared" si="1305"/>
        <v>0</v>
      </c>
      <c r="AV606" s="634">
        <f t="shared" si="1313"/>
        <v>0</v>
      </c>
      <c r="AW606" s="634" t="s">
        <v>1127</v>
      </c>
      <c r="AX606" s="639" t="str">
        <f t="shared" si="1307"/>
        <v>72Yes</v>
      </c>
      <c r="AY606" s="639" t="str">
        <f t="shared" si="1308"/>
        <v>72No</v>
      </c>
      <c r="AZ606" s="639" t="str">
        <f t="shared" si="1309"/>
        <v>72Yes</v>
      </c>
      <c r="BA606" s="634" t="str">
        <f t="shared" si="1310"/>
        <v>72X</v>
      </c>
      <c r="BB606" s="634" t="str">
        <f t="shared" si="1311"/>
        <v>72</v>
      </c>
      <c r="BC606" s="634" t="str">
        <f t="shared" si="1312"/>
        <v>72X</v>
      </c>
      <c r="BD606" s="640" t="str">
        <f t="shared" si="1401"/>
        <v xml:space="preserve"> </v>
      </c>
      <c r="BE606" s="640" t="str">
        <f t="shared" si="1402"/>
        <v xml:space="preserve"> </v>
      </c>
      <c r="BF606" s="640" t="str">
        <f t="shared" si="1403"/>
        <v xml:space="preserve"> </v>
      </c>
      <c r="BG606" s="640" t="str">
        <f t="shared" si="1404"/>
        <v xml:space="preserve"> </v>
      </c>
      <c r="BH606" s="640" t="str">
        <f t="shared" si="1405"/>
        <v xml:space="preserve"> </v>
      </c>
      <c r="BI606" s="677" t="str">
        <f t="shared" si="1406"/>
        <v xml:space="preserve"> </v>
      </c>
      <c r="BJ606" s="640" t="str">
        <f t="shared" si="1407"/>
        <v xml:space="preserve"> </v>
      </c>
      <c r="BK606" s="305" t="str">
        <f t="shared" si="1408"/>
        <v xml:space="preserve"> </v>
      </c>
      <c r="BL606" s="523" t="str">
        <f t="shared" si="1306"/>
        <v>F</v>
      </c>
      <c r="BM606" s="640" t="str">
        <f t="shared" si="1409"/>
        <v xml:space="preserve"> </v>
      </c>
      <c r="BN606" s="640" t="str">
        <f t="shared" si="1410"/>
        <v xml:space="preserve"> </v>
      </c>
      <c r="BO606" s="640" t="str">
        <f t="shared" si="1411"/>
        <v xml:space="preserve"> </v>
      </c>
      <c r="BP606" s="640" t="str">
        <f t="shared" si="1412"/>
        <v xml:space="preserve"> </v>
      </c>
      <c r="BQ606" s="640" t="str">
        <f t="shared" si="1413"/>
        <v xml:space="preserve"> </v>
      </c>
      <c r="BR606" s="634">
        <f t="shared" si="1414"/>
        <v>0</v>
      </c>
      <c r="BS606" s="728"/>
      <c r="BT606" s="640" t="str">
        <f t="shared" si="1400"/>
        <v xml:space="preserve"> </v>
      </c>
    </row>
    <row r="607" spans="1:72" s="47" customFormat="1" ht="15" customHeight="1" x14ac:dyDescent="0.3">
      <c r="A607" s="43" t="s">
        <v>538</v>
      </c>
      <c r="B607" s="43" t="s">
        <v>582</v>
      </c>
      <c r="C607" s="134" t="str">
        <f>IF(VLOOKUP(B607,'Pivot Table'!$B$5:$G$2000,3,FALSE)=1,"Yes","No")</f>
        <v>Yes</v>
      </c>
      <c r="D607" s="170" t="str">
        <f t="shared" si="1399"/>
        <v>Yes</v>
      </c>
      <c r="E607" s="170"/>
      <c r="F607" s="214">
        <v>39904</v>
      </c>
      <c r="G607" s="113" t="s">
        <v>1127</v>
      </c>
      <c r="H607" s="113" t="s">
        <v>1127</v>
      </c>
      <c r="I607" s="170"/>
      <c r="J607" s="170" t="s">
        <v>713</v>
      </c>
      <c r="K607" s="45" t="str">
        <f t="shared" si="1292"/>
        <v>72</v>
      </c>
      <c r="L607" s="45" t="str">
        <f t="shared" si="1293"/>
        <v>72X</v>
      </c>
      <c r="M607" s="113">
        <v>39995</v>
      </c>
      <c r="N607" s="252"/>
      <c r="O607" s="189" t="str">
        <f>IF(VLOOKUP(B607,'Pivot Table'!$B$5:$G$2000,2,FALSE)=1,"Yes","No")</f>
        <v>No</v>
      </c>
      <c r="P607" s="190" t="str">
        <f t="shared" si="1294"/>
        <v xml:space="preserve"> </v>
      </c>
      <c r="Q607" s="190"/>
      <c r="R607" s="190"/>
      <c r="S607" s="191"/>
      <c r="T607" s="190"/>
      <c r="U607" s="190"/>
      <c r="V607" s="189" t="str">
        <f t="shared" si="1295"/>
        <v>72</v>
      </c>
      <c r="W607" s="196" t="str">
        <f t="shared" si="1296"/>
        <v>72</v>
      </c>
      <c r="X607" s="191"/>
      <c r="Y607" s="404"/>
      <c r="Z607" s="136" t="str">
        <f>IF(VLOOKUP(B607,'Pivot Table'!$B$5:$G$2000,5,FALSE)=1,"Yes","No")</f>
        <v>Yes</v>
      </c>
      <c r="AA607" s="136" t="str">
        <f>IF(VLOOKUP(B607,'Pivot Table'!$B$5:$G$2000,4,FALSE)=1,"Yes","No")</f>
        <v>No</v>
      </c>
      <c r="AB607" s="181" t="str">
        <f t="shared" si="1398"/>
        <v>Yes</v>
      </c>
      <c r="AC607" s="181"/>
      <c r="AD607" s="181"/>
      <c r="AE607" s="241" t="s">
        <v>1127</v>
      </c>
      <c r="AF607" s="127"/>
      <c r="AG607" s="181" t="s">
        <v>713</v>
      </c>
      <c r="AH607" s="133" t="str">
        <f t="shared" si="1297"/>
        <v>72</v>
      </c>
      <c r="AI607" s="151" t="str">
        <f t="shared" si="1298"/>
        <v>72X</v>
      </c>
      <c r="AJ607" s="281">
        <v>41791</v>
      </c>
      <c r="AK607" s="650"/>
      <c r="AL607" s="634">
        <f t="shared" si="1299"/>
        <v>1</v>
      </c>
      <c r="AM607" s="634">
        <f t="shared" si="1300"/>
        <v>0</v>
      </c>
      <c r="AN607" s="635">
        <f t="shared" si="1301"/>
        <v>1</v>
      </c>
      <c r="AO607" s="636">
        <f t="shared" si="1415"/>
        <v>2</v>
      </c>
      <c r="AP607" s="634">
        <f t="shared" si="1302"/>
        <v>1</v>
      </c>
      <c r="AQ607" s="634">
        <f t="shared" si="1303"/>
        <v>0</v>
      </c>
      <c r="AR607" s="634">
        <f t="shared" si="1304"/>
        <v>1</v>
      </c>
      <c r="AS607" s="637">
        <f t="shared" si="1416"/>
        <v>2</v>
      </c>
      <c r="AT607" s="638" t="str">
        <f t="shared" si="1417"/>
        <v>F</v>
      </c>
      <c r="AU607" s="634">
        <f t="shared" si="1305"/>
        <v>0</v>
      </c>
      <c r="AV607" s="634">
        <f t="shared" si="1313"/>
        <v>0</v>
      </c>
      <c r="AW607" s="634" t="s">
        <v>1127</v>
      </c>
      <c r="AX607" s="639" t="str">
        <f t="shared" si="1307"/>
        <v>72Yes</v>
      </c>
      <c r="AY607" s="639" t="str">
        <f t="shared" si="1308"/>
        <v>72No</v>
      </c>
      <c r="AZ607" s="639" t="str">
        <f t="shared" si="1309"/>
        <v>72Yes</v>
      </c>
      <c r="BA607" s="634" t="str">
        <f t="shared" si="1310"/>
        <v>72X</v>
      </c>
      <c r="BB607" s="634" t="str">
        <f t="shared" si="1311"/>
        <v>72</v>
      </c>
      <c r="BC607" s="634" t="str">
        <f t="shared" si="1312"/>
        <v>72X</v>
      </c>
      <c r="BD607" s="640" t="str">
        <f t="shared" si="1401"/>
        <v xml:space="preserve"> </v>
      </c>
      <c r="BE607" s="640" t="str">
        <f t="shared" si="1402"/>
        <v xml:space="preserve"> </v>
      </c>
      <c r="BF607" s="640" t="str">
        <f t="shared" si="1403"/>
        <v xml:space="preserve"> </v>
      </c>
      <c r="BG607" s="640" t="str">
        <f t="shared" si="1404"/>
        <v xml:space="preserve"> </v>
      </c>
      <c r="BH607" s="640" t="str">
        <f t="shared" si="1405"/>
        <v xml:space="preserve"> </v>
      </c>
      <c r="BI607" s="677" t="str">
        <f t="shared" si="1406"/>
        <v xml:space="preserve"> </v>
      </c>
      <c r="BJ607" s="640" t="str">
        <f t="shared" si="1407"/>
        <v xml:space="preserve"> </v>
      </c>
      <c r="BK607" s="305" t="str">
        <f t="shared" si="1408"/>
        <v xml:space="preserve"> </v>
      </c>
      <c r="BL607" s="523" t="str">
        <f t="shared" si="1306"/>
        <v>F</v>
      </c>
      <c r="BM607" s="640" t="str">
        <f t="shared" si="1409"/>
        <v xml:space="preserve"> </v>
      </c>
      <c r="BN607" s="640" t="str">
        <f t="shared" si="1410"/>
        <v xml:space="preserve"> </v>
      </c>
      <c r="BO607" s="640" t="str">
        <f t="shared" si="1411"/>
        <v xml:space="preserve"> </v>
      </c>
      <c r="BP607" s="640" t="str">
        <f t="shared" si="1412"/>
        <v xml:space="preserve"> </v>
      </c>
      <c r="BQ607" s="640" t="str">
        <f t="shared" si="1413"/>
        <v xml:space="preserve"> </v>
      </c>
      <c r="BR607" s="634">
        <f t="shared" si="1414"/>
        <v>0</v>
      </c>
      <c r="BS607" s="728"/>
      <c r="BT607" s="640" t="str">
        <f t="shared" si="1400"/>
        <v xml:space="preserve"> </v>
      </c>
    </row>
    <row r="608" spans="1:72" s="47" customFormat="1" ht="15" customHeight="1" x14ac:dyDescent="0.3">
      <c r="A608" s="43" t="s">
        <v>538</v>
      </c>
      <c r="B608" s="123" t="s">
        <v>752</v>
      </c>
      <c r="C608" s="134" t="str">
        <f>IF(VLOOKUP(B608,'Pivot Table'!$B$5:$G$2000,3,FALSE)=1,"Yes","No")</f>
        <v>Yes</v>
      </c>
      <c r="D608" s="170" t="str">
        <f t="shared" si="1399"/>
        <v>Yes</v>
      </c>
      <c r="E608" s="170"/>
      <c r="F608" s="170"/>
      <c r="G608" s="113" t="s">
        <v>1127</v>
      </c>
      <c r="H608" s="113" t="s">
        <v>1127</v>
      </c>
      <c r="I608" s="170"/>
      <c r="J608" s="170" t="s">
        <v>713</v>
      </c>
      <c r="K608" s="45" t="str">
        <f t="shared" si="1292"/>
        <v>72</v>
      </c>
      <c r="L608" s="45" t="str">
        <f t="shared" si="1293"/>
        <v>72X</v>
      </c>
      <c r="M608" s="113">
        <v>41395</v>
      </c>
      <c r="N608" s="252"/>
      <c r="O608" s="189" t="str">
        <f>IF(VLOOKUP(B608,'Pivot Table'!$B$5:$G$2000,2,FALSE)=1,"Yes","No")</f>
        <v>No</v>
      </c>
      <c r="P608" s="190" t="str">
        <f t="shared" si="1294"/>
        <v xml:space="preserve"> </v>
      </c>
      <c r="Q608" s="190"/>
      <c r="R608" s="190"/>
      <c r="S608" s="191"/>
      <c r="T608" s="190"/>
      <c r="U608" s="190"/>
      <c r="V608" s="189" t="str">
        <f t="shared" si="1295"/>
        <v>72</v>
      </c>
      <c r="W608" s="196" t="str">
        <f t="shared" si="1296"/>
        <v>72</v>
      </c>
      <c r="X608" s="191"/>
      <c r="Y608" s="404"/>
      <c r="Z608" s="136" t="str">
        <f>IF(VLOOKUP(B608,'Pivot Table'!$B$5:$G$2000,5,FALSE)=1,"Yes","No")</f>
        <v>Yes</v>
      </c>
      <c r="AA608" s="136" t="str">
        <f>IF(VLOOKUP(B608,'Pivot Table'!$B$5:$G$2000,4,FALSE)=1,"Yes","No")</f>
        <v>No</v>
      </c>
      <c r="AB608" s="181" t="str">
        <f t="shared" si="1398"/>
        <v>Yes</v>
      </c>
      <c r="AC608" s="181"/>
      <c r="AD608" s="181"/>
      <c r="AE608" s="241" t="s">
        <v>1127</v>
      </c>
      <c r="AF608" s="127"/>
      <c r="AG608" s="181" t="s">
        <v>713</v>
      </c>
      <c r="AH608" s="133" t="str">
        <f t="shared" si="1297"/>
        <v>72</v>
      </c>
      <c r="AI608" s="151" t="str">
        <f t="shared" si="1298"/>
        <v>72X</v>
      </c>
      <c r="AJ608" s="281">
        <v>41791</v>
      </c>
      <c r="AK608" s="650"/>
      <c r="AL608" s="634">
        <f t="shared" si="1299"/>
        <v>1</v>
      </c>
      <c r="AM608" s="634">
        <f t="shared" si="1300"/>
        <v>0</v>
      </c>
      <c r="AN608" s="635">
        <f t="shared" si="1301"/>
        <v>1</v>
      </c>
      <c r="AO608" s="636">
        <f t="shared" si="1415"/>
        <v>2</v>
      </c>
      <c r="AP608" s="634">
        <f t="shared" si="1302"/>
        <v>1</v>
      </c>
      <c r="AQ608" s="634">
        <f t="shared" si="1303"/>
        <v>0</v>
      </c>
      <c r="AR608" s="634">
        <f t="shared" si="1304"/>
        <v>1</v>
      </c>
      <c r="AS608" s="637">
        <f t="shared" si="1416"/>
        <v>2</v>
      </c>
      <c r="AT608" s="638" t="str">
        <f t="shared" si="1417"/>
        <v>F</v>
      </c>
      <c r="AU608" s="634">
        <f t="shared" si="1305"/>
        <v>0</v>
      </c>
      <c r="AV608" s="634">
        <f t="shared" si="1313"/>
        <v>0</v>
      </c>
      <c r="AW608" s="634" t="s">
        <v>1127</v>
      </c>
      <c r="AX608" s="639" t="str">
        <f t="shared" si="1307"/>
        <v>72Yes</v>
      </c>
      <c r="AY608" s="639" t="str">
        <f t="shared" si="1308"/>
        <v>72No</v>
      </c>
      <c r="AZ608" s="639" t="str">
        <f t="shared" si="1309"/>
        <v>72Yes</v>
      </c>
      <c r="BA608" s="634" t="str">
        <f t="shared" si="1310"/>
        <v>72X</v>
      </c>
      <c r="BB608" s="634" t="str">
        <f t="shared" si="1311"/>
        <v>72</v>
      </c>
      <c r="BC608" s="634" t="str">
        <f t="shared" si="1312"/>
        <v>72X</v>
      </c>
      <c r="BD608" s="640" t="str">
        <f t="shared" si="1401"/>
        <v xml:space="preserve"> </v>
      </c>
      <c r="BE608" s="640" t="str">
        <f t="shared" si="1402"/>
        <v xml:space="preserve"> </v>
      </c>
      <c r="BF608" s="640" t="str">
        <f t="shared" si="1403"/>
        <v xml:space="preserve"> </v>
      </c>
      <c r="BG608" s="640" t="str">
        <f t="shared" si="1404"/>
        <v xml:space="preserve"> </v>
      </c>
      <c r="BH608" s="640" t="str">
        <f t="shared" si="1405"/>
        <v xml:space="preserve"> </v>
      </c>
      <c r="BI608" s="677" t="str">
        <f t="shared" si="1406"/>
        <v xml:space="preserve"> </v>
      </c>
      <c r="BJ608" s="640" t="str">
        <f t="shared" si="1407"/>
        <v xml:space="preserve"> </v>
      </c>
      <c r="BK608" s="305" t="str">
        <f t="shared" si="1408"/>
        <v xml:space="preserve"> </v>
      </c>
      <c r="BL608" s="523" t="str">
        <f t="shared" si="1306"/>
        <v>F</v>
      </c>
      <c r="BM608" s="640" t="str">
        <f t="shared" si="1409"/>
        <v xml:space="preserve"> </v>
      </c>
      <c r="BN608" s="640" t="str">
        <f t="shared" si="1410"/>
        <v xml:space="preserve"> </v>
      </c>
      <c r="BO608" s="640" t="str">
        <f t="shared" si="1411"/>
        <v xml:space="preserve"> </v>
      </c>
      <c r="BP608" s="640" t="str">
        <f t="shared" si="1412"/>
        <v xml:space="preserve"> </v>
      </c>
      <c r="BQ608" s="640" t="str">
        <f t="shared" si="1413"/>
        <v xml:space="preserve"> </v>
      </c>
      <c r="BR608" s="634">
        <f t="shared" si="1414"/>
        <v>0</v>
      </c>
      <c r="BS608" s="728"/>
      <c r="BT608" s="640" t="str">
        <f t="shared" si="1400"/>
        <v xml:space="preserve"> </v>
      </c>
    </row>
    <row r="609" spans="1:72" s="47" customFormat="1" ht="15" customHeight="1" x14ac:dyDescent="0.3">
      <c r="A609" s="43" t="s">
        <v>538</v>
      </c>
      <c r="B609" s="43" t="s">
        <v>583</v>
      </c>
      <c r="C609" s="134" t="str">
        <f>IF(VLOOKUP(B609,'Pivot Table'!$B$5:$G$2000,3,FALSE)=1,"Yes","No")</f>
        <v>Yes</v>
      </c>
      <c r="D609" s="170" t="str">
        <f t="shared" si="1399"/>
        <v>Yes</v>
      </c>
      <c r="E609" s="170"/>
      <c r="F609" s="214">
        <v>39904</v>
      </c>
      <c r="G609" s="113" t="s">
        <v>1127</v>
      </c>
      <c r="H609" s="113" t="s">
        <v>1127</v>
      </c>
      <c r="I609" s="170"/>
      <c r="J609" s="170" t="s">
        <v>713</v>
      </c>
      <c r="K609" s="45" t="str">
        <f t="shared" si="1292"/>
        <v>72</v>
      </c>
      <c r="L609" s="45" t="str">
        <f t="shared" si="1293"/>
        <v>72X</v>
      </c>
      <c r="M609" s="113">
        <v>39995</v>
      </c>
      <c r="N609" s="252"/>
      <c r="O609" s="189" t="str">
        <f>IF(VLOOKUP(B609,'Pivot Table'!$B$5:$G$2000,2,FALSE)=1,"Yes","No")</f>
        <v>No</v>
      </c>
      <c r="P609" s="190" t="str">
        <f t="shared" si="1294"/>
        <v xml:space="preserve"> </v>
      </c>
      <c r="Q609" s="190"/>
      <c r="R609" s="190"/>
      <c r="S609" s="191"/>
      <c r="T609" s="190"/>
      <c r="U609" s="190"/>
      <c r="V609" s="189" t="str">
        <f t="shared" si="1295"/>
        <v>72</v>
      </c>
      <c r="W609" s="196" t="str">
        <f t="shared" si="1296"/>
        <v>72</v>
      </c>
      <c r="X609" s="191"/>
      <c r="Y609" s="404"/>
      <c r="Z609" s="136" t="str">
        <f>IF(VLOOKUP(B609,'Pivot Table'!$B$5:$G$2000,5,FALSE)=1,"Yes","No")</f>
        <v>Yes</v>
      </c>
      <c r="AA609" s="136" t="str">
        <f>IF(VLOOKUP(B609,'Pivot Table'!$B$5:$G$2000,4,FALSE)=1,"Yes","No")</f>
        <v>No</v>
      </c>
      <c r="AB609" s="181" t="str">
        <f t="shared" si="1398"/>
        <v>Yes</v>
      </c>
      <c r="AC609" s="181"/>
      <c r="AD609" s="181"/>
      <c r="AE609" s="241" t="s">
        <v>1127</v>
      </c>
      <c r="AF609" s="127"/>
      <c r="AG609" s="181" t="s">
        <v>713</v>
      </c>
      <c r="AH609" s="133" t="str">
        <f t="shared" si="1297"/>
        <v>72</v>
      </c>
      <c r="AI609" s="151" t="str">
        <f t="shared" si="1298"/>
        <v>72X</v>
      </c>
      <c r="AJ609" s="281">
        <v>41791</v>
      </c>
      <c r="AK609" s="650"/>
      <c r="AL609" s="634">
        <f t="shared" si="1299"/>
        <v>1</v>
      </c>
      <c r="AM609" s="634">
        <f t="shared" si="1300"/>
        <v>0</v>
      </c>
      <c r="AN609" s="635">
        <f t="shared" si="1301"/>
        <v>1</v>
      </c>
      <c r="AO609" s="636">
        <f t="shared" si="1415"/>
        <v>2</v>
      </c>
      <c r="AP609" s="634">
        <f t="shared" si="1302"/>
        <v>1</v>
      </c>
      <c r="AQ609" s="634">
        <f t="shared" si="1303"/>
        <v>0</v>
      </c>
      <c r="AR609" s="634">
        <f t="shared" si="1304"/>
        <v>1</v>
      </c>
      <c r="AS609" s="637">
        <f t="shared" si="1416"/>
        <v>2</v>
      </c>
      <c r="AT609" s="638" t="str">
        <f t="shared" si="1417"/>
        <v>F</v>
      </c>
      <c r="AU609" s="634">
        <f t="shared" si="1305"/>
        <v>0</v>
      </c>
      <c r="AV609" s="634">
        <f t="shared" si="1313"/>
        <v>0</v>
      </c>
      <c r="AW609" s="634" t="s">
        <v>1127</v>
      </c>
      <c r="AX609" s="639" t="str">
        <f t="shared" si="1307"/>
        <v>72Yes</v>
      </c>
      <c r="AY609" s="639" t="str">
        <f t="shared" si="1308"/>
        <v>72No</v>
      </c>
      <c r="AZ609" s="639" t="str">
        <f t="shared" si="1309"/>
        <v>72Yes</v>
      </c>
      <c r="BA609" s="634" t="str">
        <f t="shared" si="1310"/>
        <v>72X</v>
      </c>
      <c r="BB609" s="634" t="str">
        <f t="shared" si="1311"/>
        <v>72</v>
      </c>
      <c r="BC609" s="634" t="str">
        <f t="shared" si="1312"/>
        <v>72X</v>
      </c>
      <c r="BD609" s="640" t="str">
        <f t="shared" si="1401"/>
        <v xml:space="preserve"> </v>
      </c>
      <c r="BE609" s="640" t="str">
        <f t="shared" si="1402"/>
        <v xml:space="preserve"> </v>
      </c>
      <c r="BF609" s="640" t="str">
        <f t="shared" si="1403"/>
        <v xml:space="preserve"> </v>
      </c>
      <c r="BG609" s="640" t="str">
        <f t="shared" si="1404"/>
        <v xml:space="preserve"> </v>
      </c>
      <c r="BH609" s="640" t="str">
        <f t="shared" si="1405"/>
        <v xml:space="preserve"> </v>
      </c>
      <c r="BI609" s="677" t="str">
        <f t="shared" si="1406"/>
        <v xml:space="preserve"> </v>
      </c>
      <c r="BJ609" s="640" t="str">
        <f t="shared" si="1407"/>
        <v xml:space="preserve"> </v>
      </c>
      <c r="BK609" s="305" t="str">
        <f t="shared" si="1408"/>
        <v xml:space="preserve"> </v>
      </c>
      <c r="BL609" s="523" t="str">
        <f t="shared" si="1306"/>
        <v>F</v>
      </c>
      <c r="BM609" s="640" t="str">
        <f t="shared" si="1409"/>
        <v xml:space="preserve"> </v>
      </c>
      <c r="BN609" s="640" t="str">
        <f t="shared" si="1410"/>
        <v xml:space="preserve"> </v>
      </c>
      <c r="BO609" s="640" t="str">
        <f t="shared" si="1411"/>
        <v xml:space="preserve"> </v>
      </c>
      <c r="BP609" s="640" t="str">
        <f t="shared" si="1412"/>
        <v xml:space="preserve"> </v>
      </c>
      <c r="BQ609" s="640" t="str">
        <f t="shared" si="1413"/>
        <v xml:space="preserve"> </v>
      </c>
      <c r="BR609" s="634">
        <f t="shared" si="1414"/>
        <v>0</v>
      </c>
      <c r="BS609" s="728"/>
      <c r="BT609" s="640" t="str">
        <f t="shared" si="1400"/>
        <v xml:space="preserve"> </v>
      </c>
    </row>
    <row r="610" spans="1:72" s="47" customFormat="1" ht="15" customHeight="1" x14ac:dyDescent="0.3">
      <c r="A610" s="43" t="s">
        <v>538</v>
      </c>
      <c r="B610" s="43" t="s">
        <v>584</v>
      </c>
      <c r="C610" s="134" t="str">
        <f>IF(VLOOKUP(B610,'Pivot Table'!$B$5:$G$2000,3,FALSE)=1,"Yes","No")</f>
        <v>Yes</v>
      </c>
      <c r="D610" s="170" t="str">
        <f t="shared" si="1399"/>
        <v>Yes</v>
      </c>
      <c r="E610" s="170"/>
      <c r="F610" s="214">
        <v>39904</v>
      </c>
      <c r="G610" s="113" t="s">
        <v>1127</v>
      </c>
      <c r="H610" s="113" t="s">
        <v>1127</v>
      </c>
      <c r="I610" s="170"/>
      <c r="J610" s="170" t="s">
        <v>713</v>
      </c>
      <c r="K610" s="45" t="str">
        <f t="shared" si="1292"/>
        <v>72</v>
      </c>
      <c r="L610" s="45" t="str">
        <f t="shared" si="1293"/>
        <v>72X</v>
      </c>
      <c r="M610" s="113">
        <v>39995</v>
      </c>
      <c r="N610" s="252"/>
      <c r="O610" s="189" t="str">
        <f>IF(VLOOKUP(B610,'Pivot Table'!$B$5:$G$2000,2,FALSE)=1,"Yes","No")</f>
        <v>No</v>
      </c>
      <c r="P610" s="190" t="str">
        <f t="shared" si="1294"/>
        <v xml:space="preserve"> </v>
      </c>
      <c r="Q610" s="190"/>
      <c r="R610" s="190"/>
      <c r="S610" s="191"/>
      <c r="T610" s="190"/>
      <c r="U610" s="190"/>
      <c r="V610" s="189" t="str">
        <f t="shared" si="1295"/>
        <v>72</v>
      </c>
      <c r="W610" s="196" t="str">
        <f t="shared" si="1296"/>
        <v>72</v>
      </c>
      <c r="X610" s="191"/>
      <c r="Y610" s="404"/>
      <c r="Z610" s="136" t="str">
        <f>IF(VLOOKUP(B610,'Pivot Table'!$B$5:$G$2000,5,FALSE)=1,"Yes","No")</f>
        <v>Yes</v>
      </c>
      <c r="AA610" s="136" t="str">
        <f>IF(VLOOKUP(B610,'Pivot Table'!$B$5:$G$2000,4,FALSE)=1,"Yes","No")</f>
        <v>No</v>
      </c>
      <c r="AB610" s="181" t="str">
        <f t="shared" si="1398"/>
        <v>Yes</v>
      </c>
      <c r="AC610" s="181"/>
      <c r="AD610" s="181"/>
      <c r="AE610" s="241" t="s">
        <v>1127</v>
      </c>
      <c r="AF610" s="127"/>
      <c r="AG610" s="181" t="s">
        <v>713</v>
      </c>
      <c r="AH610" s="133" t="str">
        <f t="shared" si="1297"/>
        <v>72</v>
      </c>
      <c r="AI610" s="151" t="str">
        <f t="shared" si="1298"/>
        <v>72X</v>
      </c>
      <c r="AJ610" s="281">
        <v>41791</v>
      </c>
      <c r="AK610" s="650"/>
      <c r="AL610" s="634">
        <f t="shared" si="1299"/>
        <v>1</v>
      </c>
      <c r="AM610" s="634">
        <f t="shared" si="1300"/>
        <v>0</v>
      </c>
      <c r="AN610" s="635">
        <f t="shared" si="1301"/>
        <v>1</v>
      </c>
      <c r="AO610" s="636">
        <f t="shared" si="1415"/>
        <v>2</v>
      </c>
      <c r="AP610" s="634">
        <f t="shared" si="1302"/>
        <v>1</v>
      </c>
      <c r="AQ610" s="634">
        <f t="shared" si="1303"/>
        <v>0</v>
      </c>
      <c r="AR610" s="634">
        <f t="shared" si="1304"/>
        <v>1</v>
      </c>
      <c r="AS610" s="637">
        <f t="shared" si="1416"/>
        <v>2</v>
      </c>
      <c r="AT610" s="638" t="str">
        <f t="shared" si="1417"/>
        <v>F</v>
      </c>
      <c r="AU610" s="634">
        <f t="shared" si="1305"/>
        <v>0</v>
      </c>
      <c r="AV610" s="634">
        <f t="shared" si="1313"/>
        <v>0</v>
      </c>
      <c r="AW610" s="634" t="s">
        <v>1127</v>
      </c>
      <c r="AX610" s="639" t="str">
        <f t="shared" si="1307"/>
        <v>72Yes</v>
      </c>
      <c r="AY610" s="639" t="str">
        <f t="shared" si="1308"/>
        <v>72No</v>
      </c>
      <c r="AZ610" s="639" t="str">
        <f t="shared" si="1309"/>
        <v>72Yes</v>
      </c>
      <c r="BA610" s="634" t="str">
        <f t="shared" si="1310"/>
        <v>72X</v>
      </c>
      <c r="BB610" s="634" t="str">
        <f t="shared" si="1311"/>
        <v>72</v>
      </c>
      <c r="BC610" s="634" t="str">
        <f t="shared" si="1312"/>
        <v>72X</v>
      </c>
      <c r="BD610" s="640" t="str">
        <f t="shared" si="1401"/>
        <v xml:space="preserve"> </v>
      </c>
      <c r="BE610" s="640" t="str">
        <f t="shared" si="1402"/>
        <v xml:space="preserve"> </v>
      </c>
      <c r="BF610" s="640" t="str">
        <f t="shared" si="1403"/>
        <v xml:space="preserve"> </v>
      </c>
      <c r="BG610" s="640" t="str">
        <f t="shared" si="1404"/>
        <v xml:space="preserve"> </v>
      </c>
      <c r="BH610" s="640" t="str">
        <f t="shared" si="1405"/>
        <v xml:space="preserve"> </v>
      </c>
      <c r="BI610" s="677" t="str">
        <f t="shared" si="1406"/>
        <v xml:space="preserve"> </v>
      </c>
      <c r="BJ610" s="640" t="str">
        <f t="shared" si="1407"/>
        <v xml:space="preserve"> </v>
      </c>
      <c r="BK610" s="305" t="str">
        <f t="shared" si="1408"/>
        <v xml:space="preserve"> </v>
      </c>
      <c r="BL610" s="523" t="str">
        <f t="shared" si="1306"/>
        <v>F</v>
      </c>
      <c r="BM610" s="640" t="str">
        <f t="shared" si="1409"/>
        <v xml:space="preserve"> </v>
      </c>
      <c r="BN610" s="640" t="str">
        <f t="shared" si="1410"/>
        <v xml:space="preserve"> </v>
      </c>
      <c r="BO610" s="640" t="str">
        <f t="shared" si="1411"/>
        <v xml:space="preserve"> </v>
      </c>
      <c r="BP610" s="640" t="str">
        <f t="shared" si="1412"/>
        <v xml:space="preserve"> </v>
      </c>
      <c r="BQ610" s="640" t="str">
        <f t="shared" si="1413"/>
        <v xml:space="preserve"> </v>
      </c>
      <c r="BR610" s="634">
        <f t="shared" si="1414"/>
        <v>0</v>
      </c>
      <c r="BS610" s="728"/>
      <c r="BT610" s="640" t="str">
        <f t="shared" si="1400"/>
        <v xml:space="preserve"> </v>
      </c>
    </row>
    <row r="611" spans="1:72" s="47" customFormat="1" ht="15" customHeight="1" x14ac:dyDescent="0.3">
      <c r="A611" s="43" t="s">
        <v>538</v>
      </c>
      <c r="B611" s="43" t="s">
        <v>585</v>
      </c>
      <c r="C611" s="134" t="str">
        <f>IF(VLOOKUP(B611,'Pivot Table'!$B$5:$G$2000,3,FALSE)=1,"Yes","No")</f>
        <v>Yes</v>
      </c>
      <c r="D611" s="170" t="str">
        <f t="shared" si="1399"/>
        <v>Yes</v>
      </c>
      <c r="E611" s="170"/>
      <c r="F611" s="214">
        <v>39965</v>
      </c>
      <c r="G611" s="113" t="s">
        <v>1127</v>
      </c>
      <c r="H611" s="113" t="s">
        <v>1127</v>
      </c>
      <c r="I611" s="170"/>
      <c r="J611" s="170" t="s">
        <v>713</v>
      </c>
      <c r="K611" s="45" t="str">
        <f t="shared" si="1292"/>
        <v>72</v>
      </c>
      <c r="L611" s="45" t="str">
        <f t="shared" si="1293"/>
        <v>72X</v>
      </c>
      <c r="M611" s="113">
        <v>40087</v>
      </c>
      <c r="N611" s="252"/>
      <c r="O611" s="189" t="str">
        <f>IF(VLOOKUP(B611,'Pivot Table'!$B$5:$G$2000,2,FALSE)=1,"Yes","No")</f>
        <v>No</v>
      </c>
      <c r="P611" s="190" t="str">
        <f t="shared" si="1294"/>
        <v xml:space="preserve"> </v>
      </c>
      <c r="Q611" s="190"/>
      <c r="R611" s="190"/>
      <c r="S611" s="191"/>
      <c r="T611" s="190"/>
      <c r="U611" s="190"/>
      <c r="V611" s="189" t="str">
        <f t="shared" si="1295"/>
        <v>72</v>
      </c>
      <c r="W611" s="196" t="str">
        <f t="shared" si="1296"/>
        <v>72</v>
      </c>
      <c r="X611" s="191"/>
      <c r="Y611" s="404"/>
      <c r="Z611" s="136" t="str">
        <f>IF(VLOOKUP(B611,'Pivot Table'!$B$5:$G$2000,5,FALSE)=1,"Yes","No")</f>
        <v>Yes</v>
      </c>
      <c r="AA611" s="136" t="str">
        <f>IF(VLOOKUP(B611,'Pivot Table'!$B$5:$G$2000,4,FALSE)=1,"Yes","No")</f>
        <v>No</v>
      </c>
      <c r="AB611" s="181" t="str">
        <f t="shared" si="1398"/>
        <v>Yes</v>
      </c>
      <c r="AC611" s="181"/>
      <c r="AD611" s="181"/>
      <c r="AE611" s="241" t="s">
        <v>1127</v>
      </c>
      <c r="AF611" s="127"/>
      <c r="AG611" s="181" t="s">
        <v>713</v>
      </c>
      <c r="AH611" s="133" t="str">
        <f t="shared" si="1297"/>
        <v>72</v>
      </c>
      <c r="AI611" s="151" t="str">
        <f t="shared" si="1298"/>
        <v>72X</v>
      </c>
      <c r="AJ611" s="281">
        <v>41791</v>
      </c>
      <c r="AK611" s="650"/>
      <c r="AL611" s="634">
        <f t="shared" si="1299"/>
        <v>1</v>
      </c>
      <c r="AM611" s="634">
        <f t="shared" si="1300"/>
        <v>0</v>
      </c>
      <c r="AN611" s="635">
        <f t="shared" si="1301"/>
        <v>1</v>
      </c>
      <c r="AO611" s="636">
        <f t="shared" si="1415"/>
        <v>2</v>
      </c>
      <c r="AP611" s="634">
        <f t="shared" si="1302"/>
        <v>1</v>
      </c>
      <c r="AQ611" s="634">
        <f t="shared" si="1303"/>
        <v>0</v>
      </c>
      <c r="AR611" s="634">
        <f t="shared" si="1304"/>
        <v>1</v>
      </c>
      <c r="AS611" s="637">
        <f t="shared" si="1416"/>
        <v>2</v>
      </c>
      <c r="AT611" s="638" t="str">
        <f t="shared" si="1417"/>
        <v>F</v>
      </c>
      <c r="AU611" s="634">
        <f t="shared" si="1305"/>
        <v>0</v>
      </c>
      <c r="AV611" s="634">
        <f t="shared" si="1313"/>
        <v>0</v>
      </c>
      <c r="AW611" s="634" t="s">
        <v>1127</v>
      </c>
      <c r="AX611" s="639" t="str">
        <f t="shared" si="1307"/>
        <v>72Yes</v>
      </c>
      <c r="AY611" s="639" t="str">
        <f t="shared" si="1308"/>
        <v>72No</v>
      </c>
      <c r="AZ611" s="639" t="str">
        <f t="shared" si="1309"/>
        <v>72Yes</v>
      </c>
      <c r="BA611" s="634" t="str">
        <f t="shared" si="1310"/>
        <v>72X</v>
      </c>
      <c r="BB611" s="634" t="str">
        <f t="shared" si="1311"/>
        <v>72</v>
      </c>
      <c r="BC611" s="634" t="str">
        <f t="shared" si="1312"/>
        <v>72X</v>
      </c>
      <c r="BD611" s="640" t="str">
        <f t="shared" si="1401"/>
        <v xml:space="preserve"> </v>
      </c>
      <c r="BE611" s="640" t="str">
        <f t="shared" si="1402"/>
        <v xml:space="preserve"> </v>
      </c>
      <c r="BF611" s="640" t="str">
        <f t="shared" si="1403"/>
        <v xml:space="preserve"> </v>
      </c>
      <c r="BG611" s="640" t="str">
        <f t="shared" si="1404"/>
        <v xml:space="preserve"> </v>
      </c>
      <c r="BH611" s="640" t="str">
        <f t="shared" si="1405"/>
        <v xml:space="preserve"> </v>
      </c>
      <c r="BI611" s="677" t="str">
        <f t="shared" si="1406"/>
        <v xml:space="preserve"> </v>
      </c>
      <c r="BJ611" s="640" t="str">
        <f t="shared" si="1407"/>
        <v xml:space="preserve"> </v>
      </c>
      <c r="BK611" s="305" t="str">
        <f t="shared" si="1408"/>
        <v xml:space="preserve"> </v>
      </c>
      <c r="BL611" s="523" t="str">
        <f t="shared" si="1306"/>
        <v>F</v>
      </c>
      <c r="BM611" s="640" t="str">
        <f t="shared" si="1409"/>
        <v xml:space="preserve"> </v>
      </c>
      <c r="BN611" s="640" t="str">
        <f t="shared" si="1410"/>
        <v xml:space="preserve"> </v>
      </c>
      <c r="BO611" s="640" t="str">
        <f t="shared" si="1411"/>
        <v xml:space="preserve"> </v>
      </c>
      <c r="BP611" s="640" t="str">
        <f t="shared" si="1412"/>
        <v xml:space="preserve"> </v>
      </c>
      <c r="BQ611" s="640" t="str">
        <f t="shared" si="1413"/>
        <v xml:space="preserve"> </v>
      </c>
      <c r="BR611" s="634">
        <f t="shared" si="1414"/>
        <v>0</v>
      </c>
      <c r="BS611" s="728"/>
      <c r="BT611" s="640" t="str">
        <f t="shared" si="1400"/>
        <v xml:space="preserve"> </v>
      </c>
    </row>
    <row r="612" spans="1:72" s="47" customFormat="1" ht="15" customHeight="1" x14ac:dyDescent="0.3">
      <c r="A612" s="43" t="s">
        <v>538</v>
      </c>
      <c r="B612" s="123" t="s">
        <v>1043</v>
      </c>
      <c r="C612" s="134" t="str">
        <f>IF(VLOOKUP(B612,'Pivot Table'!$B$5:$G$2000,3,FALSE)=1,"Yes","No")</f>
        <v>Yes</v>
      </c>
      <c r="D612" s="170" t="str">
        <f t="shared" si="1399"/>
        <v>Yes</v>
      </c>
      <c r="E612" s="170"/>
      <c r="F612" s="170"/>
      <c r="G612" s="113" t="s">
        <v>1127</v>
      </c>
      <c r="H612" s="113" t="s">
        <v>1127</v>
      </c>
      <c r="I612" s="214"/>
      <c r="J612" s="170" t="s">
        <v>713</v>
      </c>
      <c r="K612" s="45"/>
      <c r="L612" s="45" t="str">
        <f t="shared" ref="L612:L677" si="1444">A612&amp;J612</f>
        <v>72X</v>
      </c>
      <c r="M612" s="113">
        <v>41699</v>
      </c>
      <c r="N612" s="252"/>
      <c r="O612" s="189" t="str">
        <f>IF(VLOOKUP(B612,'Pivot Table'!$B$5:$G$2000,2,FALSE)=1,"Yes","No")</f>
        <v>No</v>
      </c>
      <c r="P612" s="190" t="str">
        <f>IF(Q612="X","In Progress",IF(U612="x","Yes"," "))</f>
        <v xml:space="preserve"> </v>
      </c>
      <c r="Q612" s="190"/>
      <c r="R612" s="190"/>
      <c r="S612" s="191"/>
      <c r="T612" s="190"/>
      <c r="U612" s="190"/>
      <c r="V612" s="189" t="str">
        <f t="shared" ref="V612:V677" si="1445">A612&amp;Q612</f>
        <v>72</v>
      </c>
      <c r="W612" s="196" t="str">
        <f t="shared" ref="W612:W677" si="1446">A612&amp;U612</f>
        <v>72</v>
      </c>
      <c r="X612" s="191"/>
      <c r="Y612" s="404"/>
      <c r="Z612" s="136" t="str">
        <f>IF(VLOOKUP(B612,'Pivot Table'!$B$5:$G$2000,5,FALSE)=1,"Yes","No")</f>
        <v>Yes</v>
      </c>
      <c r="AA612" s="136" t="str">
        <f>IF(VLOOKUP(B612,'Pivot Table'!$B$5:$G$2000,4,FALSE)=1,"Yes","No")</f>
        <v>No</v>
      </c>
      <c r="AB612" s="181" t="str">
        <f>IF(AC612="X","In Progress",IF(AG612="x","Yes"," "))</f>
        <v>Yes</v>
      </c>
      <c r="AC612" s="181"/>
      <c r="AD612" s="181"/>
      <c r="AE612" s="241" t="s">
        <v>1127</v>
      </c>
      <c r="AF612" s="127"/>
      <c r="AG612" s="181" t="s">
        <v>713</v>
      </c>
      <c r="AH612" s="133" t="str">
        <f t="shared" ref="AH612:AH677" si="1447">A612&amp;AC612</f>
        <v>72</v>
      </c>
      <c r="AI612" s="151" t="str">
        <f t="shared" ref="AI612:AI677" si="1448">A612&amp;AG612</f>
        <v>72X</v>
      </c>
      <c r="AJ612" s="281">
        <v>41791</v>
      </c>
      <c r="AK612" s="650"/>
      <c r="AL612" s="634">
        <f t="shared" ref="AL612:AL677" si="1449">IF(C612="yes",1,0)</f>
        <v>1</v>
      </c>
      <c r="AM612" s="634">
        <f t="shared" ref="AM612:AM677" si="1450">IF(O612="yes",1,0)</f>
        <v>0</v>
      </c>
      <c r="AN612" s="635">
        <f t="shared" ref="AN612:AN677" si="1451">IF(Z612="yes",1,IF(AA612="yes",1,0))</f>
        <v>1</v>
      </c>
      <c r="AO612" s="636">
        <f>SUM(AL612:AN612)</f>
        <v>2</v>
      </c>
      <c r="AP612" s="634">
        <f t="shared" ref="AP612:AP677" si="1452">IF(J612="x",1,0)</f>
        <v>1</v>
      </c>
      <c r="AQ612" s="634">
        <f t="shared" ref="AQ612:AQ677" si="1453">IF(U612="x",1,0)</f>
        <v>0</v>
      </c>
      <c r="AR612" s="634">
        <f t="shared" ref="AR612:AR677" si="1454">IF(AG612="x",1,0)</f>
        <v>1</v>
      </c>
      <c r="AS612" s="637">
        <f>SUM(AP612:AR612)</f>
        <v>2</v>
      </c>
      <c r="AT612" s="638" t="str">
        <f>IF(AO612=AS612,"F"," ")</f>
        <v>F</v>
      </c>
      <c r="AU612" s="634">
        <f t="shared" ref="AU612:AU677" si="1455">IF(E612="x",1,0)</f>
        <v>0</v>
      </c>
      <c r="AV612" s="634">
        <f t="shared" si="1313"/>
        <v>0</v>
      </c>
      <c r="AW612" s="634" t="s">
        <v>1127</v>
      </c>
      <c r="AX612" s="639" t="str">
        <f t="shared" si="1307"/>
        <v>72Yes</v>
      </c>
      <c r="AY612" s="639" t="str">
        <f t="shared" si="1308"/>
        <v>72No</v>
      </c>
      <c r="AZ612" s="639" t="str">
        <f t="shared" si="1309"/>
        <v>72Yes</v>
      </c>
      <c r="BA612" s="634" t="str">
        <f t="shared" si="1310"/>
        <v>72X</v>
      </c>
      <c r="BB612" s="634" t="str">
        <f t="shared" si="1311"/>
        <v>72</v>
      </c>
      <c r="BC612" s="634" t="str">
        <f t="shared" si="1312"/>
        <v>72X</v>
      </c>
      <c r="BD612" s="640" t="str">
        <f t="shared" si="1401"/>
        <v xml:space="preserve"> </v>
      </c>
      <c r="BE612" s="640" t="str">
        <f t="shared" si="1402"/>
        <v xml:space="preserve"> </v>
      </c>
      <c r="BF612" s="640" t="str">
        <f t="shared" si="1403"/>
        <v xml:space="preserve"> </v>
      </c>
      <c r="BG612" s="640" t="str">
        <f t="shared" si="1404"/>
        <v xml:space="preserve"> </v>
      </c>
      <c r="BH612" s="640" t="str">
        <f t="shared" si="1405"/>
        <v xml:space="preserve"> </v>
      </c>
      <c r="BI612" s="677" t="str">
        <f t="shared" si="1406"/>
        <v xml:space="preserve"> </v>
      </c>
      <c r="BJ612" s="640" t="str">
        <f t="shared" si="1407"/>
        <v xml:space="preserve"> </v>
      </c>
      <c r="BK612" s="305" t="str">
        <f t="shared" si="1408"/>
        <v xml:space="preserve"> </v>
      </c>
      <c r="BL612" s="523" t="str">
        <f t="shared" si="1306"/>
        <v>F</v>
      </c>
      <c r="BM612" s="640" t="str">
        <f t="shared" si="1409"/>
        <v xml:space="preserve"> </v>
      </c>
      <c r="BN612" s="640" t="str">
        <f t="shared" si="1410"/>
        <v xml:space="preserve"> </v>
      </c>
      <c r="BO612" s="640" t="str">
        <f t="shared" si="1411"/>
        <v xml:space="preserve"> </v>
      </c>
      <c r="BP612" s="640" t="str">
        <f t="shared" si="1412"/>
        <v xml:space="preserve"> </v>
      </c>
      <c r="BQ612" s="640" t="str">
        <f t="shared" si="1413"/>
        <v xml:space="preserve"> </v>
      </c>
      <c r="BR612" s="634">
        <f t="shared" si="1414"/>
        <v>0</v>
      </c>
      <c r="BS612" s="728"/>
      <c r="BT612" s="640" t="str">
        <f t="shared" si="1400"/>
        <v xml:space="preserve"> </v>
      </c>
    </row>
    <row r="613" spans="1:72" s="47" customFormat="1" ht="15" customHeight="1" x14ac:dyDescent="0.3">
      <c r="A613" s="43" t="s">
        <v>538</v>
      </c>
      <c r="B613" s="123" t="s">
        <v>586</v>
      </c>
      <c r="C613" s="134" t="str">
        <f>IF(VLOOKUP(B613,'Pivot Table'!$B$5:$G$2000,3,FALSE)=1,"Yes","No")</f>
        <v>Yes</v>
      </c>
      <c r="D613" s="170" t="str">
        <f t="shared" si="1399"/>
        <v>Yes</v>
      </c>
      <c r="E613" s="170"/>
      <c r="F613" s="214">
        <v>41306</v>
      </c>
      <c r="G613" s="113" t="s">
        <v>1127</v>
      </c>
      <c r="H613" s="113" t="s">
        <v>1127</v>
      </c>
      <c r="I613" s="170"/>
      <c r="J613" s="170" t="s">
        <v>713</v>
      </c>
      <c r="K613" s="45" t="str">
        <f t="shared" ref="K613:K645" si="1456">A613&amp;E613</f>
        <v>72</v>
      </c>
      <c r="L613" s="45" t="str">
        <f t="shared" si="1444"/>
        <v>72X</v>
      </c>
      <c r="M613" s="113">
        <v>41334</v>
      </c>
      <c r="N613" s="252"/>
      <c r="O613" s="189" t="str">
        <f>IF(VLOOKUP(B613,'Pivot Table'!$B$5:$G$2000,2,FALSE)=1,"Yes","No")</f>
        <v>No</v>
      </c>
      <c r="P613" s="190" t="str">
        <f t="shared" ref="P613:P678" si="1457">IF(Q613="X","In Progress",IF(U613="x","Yes"," "))</f>
        <v xml:space="preserve"> </v>
      </c>
      <c r="Q613" s="190"/>
      <c r="R613" s="190"/>
      <c r="S613" s="191"/>
      <c r="T613" s="190"/>
      <c r="U613" s="190"/>
      <c r="V613" s="189" t="str">
        <f t="shared" si="1445"/>
        <v>72</v>
      </c>
      <c r="W613" s="196" t="str">
        <f t="shared" si="1446"/>
        <v>72</v>
      </c>
      <c r="X613" s="191"/>
      <c r="Y613" s="404"/>
      <c r="Z613" s="136" t="str">
        <f>IF(VLOOKUP(B613,'Pivot Table'!$B$5:$G$2000,5,FALSE)=1,"Yes","No")</f>
        <v>Yes</v>
      </c>
      <c r="AA613" s="136" t="str">
        <f>IF(VLOOKUP(B613,'Pivot Table'!$B$5:$G$2000,4,FALSE)=1,"Yes","No")</f>
        <v>No</v>
      </c>
      <c r="AB613" s="181" t="str">
        <f t="shared" si="1398"/>
        <v>Yes</v>
      </c>
      <c r="AC613" s="181"/>
      <c r="AD613" s="181"/>
      <c r="AE613" s="241" t="s">
        <v>1127</v>
      </c>
      <c r="AF613" s="127"/>
      <c r="AG613" s="181" t="s">
        <v>713</v>
      </c>
      <c r="AH613" s="133" t="str">
        <f t="shared" si="1447"/>
        <v>72</v>
      </c>
      <c r="AI613" s="151" t="str">
        <f t="shared" si="1448"/>
        <v>72X</v>
      </c>
      <c r="AJ613" s="281">
        <v>41791</v>
      </c>
      <c r="AK613" s="652"/>
      <c r="AL613" s="634">
        <f t="shared" si="1449"/>
        <v>1</v>
      </c>
      <c r="AM613" s="634">
        <f t="shared" si="1450"/>
        <v>0</v>
      </c>
      <c r="AN613" s="635">
        <f t="shared" si="1451"/>
        <v>1</v>
      </c>
      <c r="AO613" s="636">
        <f t="shared" si="1415"/>
        <v>2</v>
      </c>
      <c r="AP613" s="634">
        <f t="shared" si="1452"/>
        <v>1</v>
      </c>
      <c r="AQ613" s="634">
        <f t="shared" si="1453"/>
        <v>0</v>
      </c>
      <c r="AR613" s="634">
        <f t="shared" si="1454"/>
        <v>1</v>
      </c>
      <c r="AS613" s="637">
        <f t="shared" si="1416"/>
        <v>2</v>
      </c>
      <c r="AT613" s="638" t="str">
        <f t="shared" si="1417"/>
        <v>F</v>
      </c>
      <c r="AU613" s="634">
        <f t="shared" si="1455"/>
        <v>0</v>
      </c>
      <c r="AV613" s="634">
        <f t="shared" si="1313"/>
        <v>0</v>
      </c>
      <c r="AW613" s="634" t="s">
        <v>1127</v>
      </c>
      <c r="AX613" s="639" t="str">
        <f t="shared" si="1307"/>
        <v>72Yes</v>
      </c>
      <c r="AY613" s="639" t="str">
        <f t="shared" si="1308"/>
        <v>72No</v>
      </c>
      <c r="AZ613" s="639" t="str">
        <f t="shared" si="1309"/>
        <v>72Yes</v>
      </c>
      <c r="BA613" s="634" t="str">
        <f t="shared" si="1310"/>
        <v>72X</v>
      </c>
      <c r="BB613" s="634" t="str">
        <f t="shared" si="1311"/>
        <v>72</v>
      </c>
      <c r="BC613" s="634" t="str">
        <f t="shared" si="1312"/>
        <v>72X</v>
      </c>
      <c r="BD613" s="640" t="str">
        <f t="shared" si="1401"/>
        <v xml:space="preserve"> </v>
      </c>
      <c r="BE613" s="640" t="str">
        <f t="shared" si="1402"/>
        <v xml:space="preserve"> </v>
      </c>
      <c r="BF613" s="640" t="str">
        <f t="shared" si="1403"/>
        <v xml:space="preserve"> </v>
      </c>
      <c r="BG613" s="640" t="str">
        <f t="shared" si="1404"/>
        <v xml:space="preserve"> </v>
      </c>
      <c r="BH613" s="640" t="str">
        <f t="shared" si="1405"/>
        <v xml:space="preserve"> </v>
      </c>
      <c r="BI613" s="677" t="str">
        <f t="shared" si="1406"/>
        <v xml:space="preserve"> </v>
      </c>
      <c r="BJ613" s="640" t="str">
        <f t="shared" si="1407"/>
        <v xml:space="preserve"> </v>
      </c>
      <c r="BK613" s="305" t="str">
        <f t="shared" si="1408"/>
        <v xml:space="preserve"> </v>
      </c>
      <c r="BL613" s="523" t="str">
        <f t="shared" ref="BL613:BL677" si="1458">IF($AO613=$AS613,"F", IF($AS613=0," ","P"))</f>
        <v>F</v>
      </c>
      <c r="BM613" s="640" t="str">
        <f t="shared" si="1409"/>
        <v xml:space="preserve"> </v>
      </c>
      <c r="BN613" s="640" t="str">
        <f t="shared" si="1410"/>
        <v xml:space="preserve"> </v>
      </c>
      <c r="BO613" s="640" t="str">
        <f t="shared" si="1411"/>
        <v xml:space="preserve"> </v>
      </c>
      <c r="BP613" s="640" t="str">
        <f t="shared" si="1412"/>
        <v xml:space="preserve"> </v>
      </c>
      <c r="BQ613" s="640" t="str">
        <f t="shared" si="1413"/>
        <v xml:space="preserve"> </v>
      </c>
      <c r="BR613" s="634">
        <f t="shared" si="1414"/>
        <v>0</v>
      </c>
      <c r="BS613" s="728"/>
      <c r="BT613" s="640" t="str">
        <f t="shared" si="1400"/>
        <v xml:space="preserve"> </v>
      </c>
    </row>
    <row r="614" spans="1:72" s="47" customFormat="1" ht="15" customHeight="1" x14ac:dyDescent="0.3">
      <c r="A614" s="43" t="s">
        <v>538</v>
      </c>
      <c r="B614" s="123" t="s">
        <v>587</v>
      </c>
      <c r="C614" s="134" t="str">
        <f>IF(VLOOKUP(B614,'Pivot Table'!$B$5:$G$2000,3,FALSE)=1,"Yes","No")</f>
        <v>Yes</v>
      </c>
      <c r="D614" s="170" t="str">
        <f t="shared" si="1399"/>
        <v>Yes</v>
      </c>
      <c r="E614" s="170"/>
      <c r="F614" s="214">
        <v>41306</v>
      </c>
      <c r="G614" s="113" t="s">
        <v>1127</v>
      </c>
      <c r="H614" s="113" t="s">
        <v>1127</v>
      </c>
      <c r="I614" s="170"/>
      <c r="J614" s="170" t="s">
        <v>713</v>
      </c>
      <c r="K614" s="45" t="str">
        <f t="shared" si="1456"/>
        <v>72</v>
      </c>
      <c r="L614" s="45" t="str">
        <f t="shared" si="1444"/>
        <v>72X</v>
      </c>
      <c r="M614" s="113">
        <v>41334</v>
      </c>
      <c r="N614" s="252"/>
      <c r="O614" s="189" t="str">
        <f>IF(VLOOKUP(B614,'Pivot Table'!$B$5:$G$2000,2,FALSE)=1,"Yes","No")</f>
        <v>No</v>
      </c>
      <c r="P614" s="190" t="str">
        <f t="shared" si="1457"/>
        <v xml:space="preserve"> </v>
      </c>
      <c r="Q614" s="190"/>
      <c r="R614" s="190"/>
      <c r="S614" s="191"/>
      <c r="T614" s="190"/>
      <c r="U614" s="190"/>
      <c r="V614" s="189" t="str">
        <f t="shared" si="1445"/>
        <v>72</v>
      </c>
      <c r="W614" s="196" t="str">
        <f t="shared" si="1446"/>
        <v>72</v>
      </c>
      <c r="X614" s="191"/>
      <c r="Y614" s="404"/>
      <c r="Z614" s="207" t="str">
        <f>IF(VLOOKUP(B614,'Pivot Table'!$B$5:$G$2000,5,FALSE)=1,"Yes","No")</f>
        <v>Yes</v>
      </c>
      <c r="AA614" s="207" t="str">
        <f>IF(VLOOKUP(B614,'Pivot Table'!$B$5:$G$2000,4,FALSE)=1,"Yes","No")</f>
        <v>No</v>
      </c>
      <c r="AB614" s="185" t="str">
        <f t="shared" si="1398"/>
        <v>Yes</v>
      </c>
      <c r="AC614" s="185"/>
      <c r="AD614" s="185"/>
      <c r="AE614" s="363" t="s">
        <v>1127</v>
      </c>
      <c r="AF614" s="273"/>
      <c r="AG614" s="181" t="s">
        <v>713</v>
      </c>
      <c r="AH614" s="208" t="str">
        <f t="shared" si="1447"/>
        <v>72</v>
      </c>
      <c r="AI614" s="151" t="str">
        <f t="shared" si="1448"/>
        <v>72X</v>
      </c>
      <c r="AJ614" s="281">
        <v>41791</v>
      </c>
      <c r="AK614" s="652"/>
      <c r="AL614" s="634">
        <f t="shared" si="1449"/>
        <v>1</v>
      </c>
      <c r="AM614" s="634">
        <f t="shared" si="1450"/>
        <v>0</v>
      </c>
      <c r="AN614" s="635">
        <f t="shared" si="1451"/>
        <v>1</v>
      </c>
      <c r="AO614" s="636">
        <f t="shared" si="1415"/>
        <v>2</v>
      </c>
      <c r="AP614" s="634">
        <f t="shared" si="1452"/>
        <v>1</v>
      </c>
      <c r="AQ614" s="634">
        <f t="shared" si="1453"/>
        <v>0</v>
      </c>
      <c r="AR614" s="634">
        <f t="shared" si="1454"/>
        <v>1</v>
      </c>
      <c r="AS614" s="637">
        <f t="shared" si="1416"/>
        <v>2</v>
      </c>
      <c r="AT614" s="638" t="str">
        <f t="shared" si="1417"/>
        <v>F</v>
      </c>
      <c r="AU614" s="634">
        <f t="shared" si="1455"/>
        <v>0</v>
      </c>
      <c r="AV614" s="634">
        <f t="shared" si="1313"/>
        <v>0</v>
      </c>
      <c r="AW614" s="634" t="s">
        <v>1127</v>
      </c>
      <c r="AX614" s="639" t="str">
        <f t="shared" ref="AX614:AX678" si="1459">A614&amp;C614</f>
        <v>72Yes</v>
      </c>
      <c r="AY614" s="639" t="str">
        <f t="shared" ref="AY614:AY678" si="1460">A614&amp;O614</f>
        <v>72No</v>
      </c>
      <c r="AZ614" s="639" t="str">
        <f t="shared" ref="AZ614:AZ678" si="1461">A614&amp;Z614</f>
        <v>72Yes</v>
      </c>
      <c r="BA614" s="634" t="str">
        <f t="shared" ref="BA614:BA678" si="1462">A614&amp;J614</f>
        <v>72X</v>
      </c>
      <c r="BB614" s="634" t="str">
        <f t="shared" ref="BB614:BB678" si="1463">A614&amp;U614</f>
        <v>72</v>
      </c>
      <c r="BC614" s="634" t="str">
        <f t="shared" ref="BC614:BC678" si="1464">A614&amp;AG614</f>
        <v>72X</v>
      </c>
      <c r="BD614" s="640" t="str">
        <f t="shared" si="1401"/>
        <v xml:space="preserve"> </v>
      </c>
      <c r="BE614" s="640" t="str">
        <f t="shared" si="1402"/>
        <v xml:space="preserve"> </v>
      </c>
      <c r="BF614" s="640" t="str">
        <f t="shared" si="1403"/>
        <v xml:space="preserve"> </v>
      </c>
      <c r="BG614" s="640" t="str">
        <f t="shared" si="1404"/>
        <v xml:space="preserve"> </v>
      </c>
      <c r="BH614" s="640" t="str">
        <f t="shared" si="1405"/>
        <v xml:space="preserve"> </v>
      </c>
      <c r="BI614" s="677" t="str">
        <f t="shared" si="1406"/>
        <v xml:space="preserve"> </v>
      </c>
      <c r="BJ614" s="640" t="str">
        <f t="shared" si="1407"/>
        <v xml:space="preserve"> </v>
      </c>
      <c r="BK614" s="305" t="str">
        <f t="shared" si="1408"/>
        <v xml:space="preserve"> </v>
      </c>
      <c r="BL614" s="523" t="str">
        <f t="shared" si="1458"/>
        <v>F</v>
      </c>
      <c r="BM614" s="640" t="str">
        <f t="shared" si="1409"/>
        <v xml:space="preserve"> </v>
      </c>
      <c r="BN614" s="640" t="str">
        <f t="shared" si="1410"/>
        <v xml:space="preserve"> </v>
      </c>
      <c r="BO614" s="640" t="str">
        <f t="shared" si="1411"/>
        <v xml:space="preserve"> </v>
      </c>
      <c r="BP614" s="640" t="str">
        <f t="shared" si="1412"/>
        <v xml:space="preserve"> </v>
      </c>
      <c r="BQ614" s="640" t="str">
        <f t="shared" si="1413"/>
        <v xml:space="preserve"> </v>
      </c>
      <c r="BR614" s="634">
        <f t="shared" si="1414"/>
        <v>0</v>
      </c>
      <c r="BS614" s="728"/>
      <c r="BT614" s="640" t="str">
        <f t="shared" si="1400"/>
        <v xml:space="preserve"> </v>
      </c>
    </row>
    <row r="615" spans="1:72" s="47" customFormat="1" ht="15" customHeight="1" x14ac:dyDescent="0.3">
      <c r="A615" s="43" t="s">
        <v>589</v>
      </c>
      <c r="B615" s="123" t="s">
        <v>588</v>
      </c>
      <c r="C615" s="134" t="str">
        <f>IF(VLOOKUP(B615,'Pivot Table'!$B$5:$G$2000,3,FALSE)=1,"Yes","No")</f>
        <v>Yes</v>
      </c>
      <c r="D615" s="170" t="str">
        <f t="shared" si="1399"/>
        <v>Yes</v>
      </c>
      <c r="E615" s="170"/>
      <c r="F615" s="214">
        <v>41640</v>
      </c>
      <c r="G615" s="118" t="s">
        <v>1127</v>
      </c>
      <c r="H615" s="118" t="s">
        <v>1127</v>
      </c>
      <c r="I615" s="214"/>
      <c r="J615" s="170" t="s">
        <v>713</v>
      </c>
      <c r="K615" s="45" t="str">
        <f t="shared" si="1456"/>
        <v>73</v>
      </c>
      <c r="L615" s="45" t="str">
        <f t="shared" si="1444"/>
        <v>73X</v>
      </c>
      <c r="M615" s="214">
        <v>41821</v>
      </c>
      <c r="N615" s="252"/>
      <c r="O615" s="135" t="str">
        <f>IF(VLOOKUP(B615,'Pivot Table'!$B$5:$G$2000,2,FALSE)=1,"Yes","No")</f>
        <v>Yes</v>
      </c>
      <c r="P615" s="177" t="str">
        <f t="shared" si="1457"/>
        <v>Yes</v>
      </c>
      <c r="Q615" s="177"/>
      <c r="R615" s="107">
        <v>41640</v>
      </c>
      <c r="S615" s="46" t="s">
        <v>1127</v>
      </c>
      <c r="T615" s="107"/>
      <c r="U615" s="177" t="s">
        <v>713</v>
      </c>
      <c r="V615" s="135" t="str">
        <f t="shared" si="1445"/>
        <v>73</v>
      </c>
      <c r="W615" s="150" t="str">
        <f t="shared" si="1446"/>
        <v>73X</v>
      </c>
      <c r="X615" s="107">
        <v>41821</v>
      </c>
      <c r="Y615" s="219"/>
      <c r="Z615" s="136" t="str">
        <f>IF(VLOOKUP(B615,'Pivot Table'!$B$5:$G$2000,5,FALSE)=1,"Yes","No")</f>
        <v>Yes</v>
      </c>
      <c r="AA615" s="136" t="str">
        <f>IF(VLOOKUP(B615,'Pivot Table'!$B$5:$G$2000,4,FALSE)=1,"Yes","No")</f>
        <v>No</v>
      </c>
      <c r="AB615" s="181" t="str">
        <f t="shared" si="1398"/>
        <v>Yes</v>
      </c>
      <c r="AC615" s="181"/>
      <c r="AD615" s="181"/>
      <c r="AE615" s="241" t="s">
        <v>1127</v>
      </c>
      <c r="AF615" s="127"/>
      <c r="AG615" s="181" t="s">
        <v>713</v>
      </c>
      <c r="AH615" s="133" t="str">
        <f t="shared" si="1447"/>
        <v>73</v>
      </c>
      <c r="AI615" s="151" t="str">
        <f t="shared" si="1448"/>
        <v>73X</v>
      </c>
      <c r="AJ615" s="281">
        <v>41821</v>
      </c>
      <c r="AK615" s="650"/>
      <c r="AL615" s="634">
        <f t="shared" si="1449"/>
        <v>1</v>
      </c>
      <c r="AM615" s="634">
        <f t="shared" si="1450"/>
        <v>1</v>
      </c>
      <c r="AN615" s="635">
        <f t="shared" si="1451"/>
        <v>1</v>
      </c>
      <c r="AO615" s="636">
        <f t="shared" si="1415"/>
        <v>3</v>
      </c>
      <c r="AP615" s="634">
        <f t="shared" si="1452"/>
        <v>1</v>
      </c>
      <c r="AQ615" s="634">
        <f t="shared" si="1453"/>
        <v>1</v>
      </c>
      <c r="AR615" s="634">
        <f t="shared" si="1454"/>
        <v>1</v>
      </c>
      <c r="AS615" s="637">
        <f t="shared" si="1416"/>
        <v>3</v>
      </c>
      <c r="AT615" s="638" t="str">
        <f t="shared" si="1417"/>
        <v>F</v>
      </c>
      <c r="AU615" s="634">
        <f t="shared" si="1455"/>
        <v>0</v>
      </c>
      <c r="AV615" s="634">
        <f t="shared" si="1313"/>
        <v>0</v>
      </c>
      <c r="AW615" s="634" t="s">
        <v>1127</v>
      </c>
      <c r="AX615" s="639" t="str">
        <f t="shared" si="1459"/>
        <v>73Yes</v>
      </c>
      <c r="AY615" s="639" t="str">
        <f t="shared" si="1460"/>
        <v>73Yes</v>
      </c>
      <c r="AZ615" s="639" t="str">
        <f t="shared" si="1461"/>
        <v>73Yes</v>
      </c>
      <c r="BA615" s="634" t="str">
        <f t="shared" si="1462"/>
        <v>73X</v>
      </c>
      <c r="BB615" s="634" t="str">
        <f t="shared" si="1463"/>
        <v>73X</v>
      </c>
      <c r="BC615" s="634" t="str">
        <f t="shared" si="1464"/>
        <v>73X</v>
      </c>
      <c r="BD615" s="640" t="str">
        <f t="shared" si="1401"/>
        <v xml:space="preserve"> </v>
      </c>
      <c r="BE615" s="640" t="str">
        <f t="shared" si="1402"/>
        <v xml:space="preserve"> </v>
      </c>
      <c r="BF615" s="640" t="str">
        <f t="shared" si="1403"/>
        <v xml:space="preserve"> </v>
      </c>
      <c r="BG615" s="640" t="str">
        <f t="shared" si="1404"/>
        <v xml:space="preserve"> </v>
      </c>
      <c r="BH615" s="640" t="str">
        <f t="shared" si="1405"/>
        <v xml:space="preserve"> </v>
      </c>
      <c r="BI615" s="677" t="str">
        <f t="shared" si="1406"/>
        <v xml:space="preserve"> </v>
      </c>
      <c r="BJ615" s="640" t="str">
        <f t="shared" si="1407"/>
        <v xml:space="preserve"> </v>
      </c>
      <c r="BK615" s="305" t="str">
        <f t="shared" si="1408"/>
        <v xml:space="preserve"> </v>
      </c>
      <c r="BL615" s="523" t="str">
        <f t="shared" si="1458"/>
        <v>F</v>
      </c>
      <c r="BM615" s="640" t="str">
        <f t="shared" si="1409"/>
        <v xml:space="preserve"> </v>
      </c>
      <c r="BN615" s="640" t="str">
        <f t="shared" si="1410"/>
        <v xml:space="preserve"> </v>
      </c>
      <c r="BO615" s="640" t="str">
        <f t="shared" si="1411"/>
        <v xml:space="preserve"> </v>
      </c>
      <c r="BP615" s="640" t="str">
        <f t="shared" si="1412"/>
        <v xml:space="preserve"> </v>
      </c>
      <c r="BQ615" s="640" t="str">
        <f t="shared" si="1413"/>
        <v xml:space="preserve"> </v>
      </c>
      <c r="BR615" s="634">
        <f t="shared" si="1414"/>
        <v>0</v>
      </c>
      <c r="BS615" s="728"/>
      <c r="BT615" s="640" t="str">
        <f t="shared" si="1400"/>
        <v xml:space="preserve"> </v>
      </c>
    </row>
    <row r="616" spans="1:72" s="47" customFormat="1" ht="15" customHeight="1" x14ac:dyDescent="0.3">
      <c r="A616" s="43" t="s">
        <v>591</v>
      </c>
      <c r="B616" s="478" t="s">
        <v>590</v>
      </c>
      <c r="C616" s="134" t="str">
        <f>IF(VLOOKUP(B616,'Pivot Table'!$B$5:$G$2000,3,FALSE)=1,"Yes","No")</f>
        <v>Yes</v>
      </c>
      <c r="D616" s="170" t="str">
        <f t="shared" si="1399"/>
        <v>Yes</v>
      </c>
      <c r="E616" s="170"/>
      <c r="F616" s="214">
        <v>41791</v>
      </c>
      <c r="G616" s="118" t="s">
        <v>1127</v>
      </c>
      <c r="H616" s="118" t="s">
        <v>1127</v>
      </c>
      <c r="I616" s="170"/>
      <c r="J616" s="170" t="s">
        <v>713</v>
      </c>
      <c r="K616" s="45" t="str">
        <f t="shared" si="1456"/>
        <v>74</v>
      </c>
      <c r="L616" s="45" t="str">
        <f t="shared" si="1444"/>
        <v>74X</v>
      </c>
      <c r="M616" s="106">
        <v>41913</v>
      </c>
      <c r="N616" s="252"/>
      <c r="O616" s="135" t="str">
        <f>IF(VLOOKUP(B616,'Pivot Table'!$B$5:$G$2000,2,FALSE)=1,"Yes","No")</f>
        <v>Yes</v>
      </c>
      <c r="P616" s="177" t="str">
        <f t="shared" si="1457"/>
        <v>Yes</v>
      </c>
      <c r="Q616" s="177"/>
      <c r="R616" s="107">
        <v>41791</v>
      </c>
      <c r="S616" s="46" t="s">
        <v>1127</v>
      </c>
      <c r="T616" s="177"/>
      <c r="U616" s="177" t="s">
        <v>713</v>
      </c>
      <c r="V616" s="135" t="str">
        <f t="shared" si="1445"/>
        <v>74</v>
      </c>
      <c r="W616" s="150" t="str">
        <f t="shared" si="1446"/>
        <v>74X</v>
      </c>
      <c r="X616" s="107">
        <v>41913</v>
      </c>
      <c r="Y616" s="219"/>
      <c r="Z616" s="207" t="str">
        <f>IF(VLOOKUP(B616,'Pivot Table'!$B$5:$G$2000,5,FALSE)=1,"Yes","No")</f>
        <v>Yes</v>
      </c>
      <c r="AA616" s="207" t="str">
        <f>IF(VLOOKUP(B616,'Pivot Table'!$B$5:$G$2000,4,FALSE)=1,"Yes","No")</f>
        <v>No</v>
      </c>
      <c r="AB616" s="185" t="str">
        <f t="shared" si="1398"/>
        <v>Yes</v>
      </c>
      <c r="AC616" s="185"/>
      <c r="AD616" s="185"/>
      <c r="AE616" s="363" t="s">
        <v>1127</v>
      </c>
      <c r="AF616" s="273"/>
      <c r="AG616" s="185" t="s">
        <v>713</v>
      </c>
      <c r="AH616" s="208" t="str">
        <f t="shared" si="1447"/>
        <v>74</v>
      </c>
      <c r="AI616" s="209" t="str">
        <f t="shared" si="1448"/>
        <v>74X</v>
      </c>
      <c r="AJ616" s="460">
        <v>41913</v>
      </c>
      <c r="AK616" s="652"/>
      <c r="AL616" s="634">
        <f t="shared" si="1449"/>
        <v>1</v>
      </c>
      <c r="AM616" s="634">
        <f t="shared" si="1450"/>
        <v>1</v>
      </c>
      <c r="AN616" s="635">
        <f t="shared" si="1451"/>
        <v>1</v>
      </c>
      <c r="AO616" s="636">
        <f t="shared" si="1415"/>
        <v>3</v>
      </c>
      <c r="AP616" s="634">
        <f t="shared" si="1452"/>
        <v>1</v>
      </c>
      <c r="AQ616" s="634">
        <f t="shared" si="1453"/>
        <v>1</v>
      </c>
      <c r="AR616" s="634">
        <f t="shared" si="1454"/>
        <v>1</v>
      </c>
      <c r="AS616" s="637">
        <f t="shared" si="1416"/>
        <v>3</v>
      </c>
      <c r="AT616" s="638" t="str">
        <f t="shared" si="1417"/>
        <v>F</v>
      </c>
      <c r="AU616" s="634">
        <f t="shared" si="1455"/>
        <v>0</v>
      </c>
      <c r="AV616" s="634">
        <f t="shared" si="1313"/>
        <v>0</v>
      </c>
      <c r="AW616" s="634"/>
      <c r="AX616" s="639" t="str">
        <f t="shared" si="1459"/>
        <v>74Yes</v>
      </c>
      <c r="AY616" s="639" t="str">
        <f t="shared" si="1460"/>
        <v>74Yes</v>
      </c>
      <c r="AZ616" s="639" t="str">
        <f t="shared" si="1461"/>
        <v>74Yes</v>
      </c>
      <c r="BA616" s="634" t="str">
        <f t="shared" si="1462"/>
        <v>74X</v>
      </c>
      <c r="BB616" s="634" t="str">
        <f t="shared" si="1463"/>
        <v>74X</v>
      </c>
      <c r="BC616" s="634" t="str">
        <f t="shared" si="1464"/>
        <v>74X</v>
      </c>
      <c r="BD616" s="640" t="str">
        <f t="shared" si="1401"/>
        <v xml:space="preserve"> </v>
      </c>
      <c r="BE616" s="640" t="str">
        <f t="shared" si="1402"/>
        <v xml:space="preserve"> </v>
      </c>
      <c r="BF616" s="640" t="str">
        <f t="shared" si="1403"/>
        <v xml:space="preserve"> </v>
      </c>
      <c r="BG616" s="640" t="str">
        <f t="shared" si="1404"/>
        <v xml:space="preserve"> </v>
      </c>
      <c r="BH616" s="640" t="str">
        <f t="shared" si="1405"/>
        <v xml:space="preserve"> </v>
      </c>
      <c r="BI616" s="677" t="str">
        <f t="shared" si="1406"/>
        <v xml:space="preserve"> </v>
      </c>
      <c r="BJ616" s="640" t="str">
        <f t="shared" si="1407"/>
        <v xml:space="preserve"> </v>
      </c>
      <c r="BK616" s="305" t="str">
        <f t="shared" si="1408"/>
        <v xml:space="preserve"> </v>
      </c>
      <c r="BL616" s="523" t="str">
        <f t="shared" si="1458"/>
        <v>F</v>
      </c>
      <c r="BM616" s="640" t="str">
        <f t="shared" si="1409"/>
        <v xml:space="preserve"> </v>
      </c>
      <c r="BN616" s="640" t="str">
        <f t="shared" si="1410"/>
        <v xml:space="preserve"> </v>
      </c>
      <c r="BO616" s="640" t="str">
        <f t="shared" si="1411"/>
        <v xml:space="preserve"> </v>
      </c>
      <c r="BP616" s="640" t="str">
        <f t="shared" si="1412"/>
        <v xml:space="preserve"> </v>
      </c>
      <c r="BQ616" s="640" t="str">
        <f t="shared" si="1413"/>
        <v xml:space="preserve"> </v>
      </c>
      <c r="BR616" s="634">
        <f t="shared" si="1414"/>
        <v>0</v>
      </c>
      <c r="BS616" s="728"/>
      <c r="BT616" s="640" t="str">
        <f t="shared" si="1400"/>
        <v xml:space="preserve"> </v>
      </c>
    </row>
    <row r="617" spans="1:72" s="47" customFormat="1" ht="15" customHeight="1" x14ac:dyDescent="0.3">
      <c r="A617" s="43" t="s">
        <v>593</v>
      </c>
      <c r="B617" s="123" t="s">
        <v>592</v>
      </c>
      <c r="C617" s="134" t="str">
        <f>IF(VLOOKUP(B617,'Pivot Table'!$B$5:$G$2000,3,FALSE)=1,"Yes","No")</f>
        <v>Yes</v>
      </c>
      <c r="D617" s="170" t="str">
        <f t="shared" si="1399"/>
        <v>Yes</v>
      </c>
      <c r="E617" s="170"/>
      <c r="F617" s="214">
        <v>41760</v>
      </c>
      <c r="G617" s="118" t="s">
        <v>1127</v>
      </c>
      <c r="H617" s="118" t="s">
        <v>1127</v>
      </c>
      <c r="I617" s="170"/>
      <c r="J617" s="170" t="s">
        <v>713</v>
      </c>
      <c r="K617" s="45" t="str">
        <f t="shared" si="1456"/>
        <v>75</v>
      </c>
      <c r="L617" s="45" t="str">
        <f t="shared" si="1444"/>
        <v>75X</v>
      </c>
      <c r="M617" s="106">
        <v>41883</v>
      </c>
      <c r="N617" s="252"/>
      <c r="O617" s="135" t="str">
        <f>IF(VLOOKUP(B617,'Pivot Table'!$B$5:$G$2000,2,FALSE)=1,"Yes","No")</f>
        <v>Yes</v>
      </c>
      <c r="P617" s="177" t="str">
        <f t="shared" si="1457"/>
        <v>Yes</v>
      </c>
      <c r="Q617" s="177"/>
      <c r="R617" s="107">
        <v>41760</v>
      </c>
      <c r="S617" s="46" t="s">
        <v>1127</v>
      </c>
      <c r="T617" s="177"/>
      <c r="U617" s="177" t="s">
        <v>713</v>
      </c>
      <c r="V617" s="135" t="str">
        <f t="shared" si="1445"/>
        <v>75</v>
      </c>
      <c r="W617" s="150" t="str">
        <f t="shared" si="1446"/>
        <v>75X</v>
      </c>
      <c r="X617" s="107">
        <v>41883</v>
      </c>
      <c r="Y617" s="406"/>
      <c r="Z617" s="136" t="str">
        <f>IF(VLOOKUP(B617,'Pivot Table'!$B$5:$G$2000,5,FALSE)=1,"Yes","No")</f>
        <v>Yes</v>
      </c>
      <c r="AA617" s="136" t="str">
        <f>IF(VLOOKUP(B617,'Pivot Table'!$B$5:$G$2000,4,FALSE)=1,"Yes","No")</f>
        <v>No</v>
      </c>
      <c r="AB617" s="181" t="str">
        <f t="shared" si="1398"/>
        <v>Yes</v>
      </c>
      <c r="AC617" s="181"/>
      <c r="AD617" s="181"/>
      <c r="AE617" s="127" t="s">
        <v>1127</v>
      </c>
      <c r="AF617" s="127"/>
      <c r="AG617" s="181" t="s">
        <v>713</v>
      </c>
      <c r="AH617" s="133" t="str">
        <f t="shared" si="1447"/>
        <v>75</v>
      </c>
      <c r="AI617" s="151" t="str">
        <f t="shared" si="1448"/>
        <v>75X</v>
      </c>
      <c r="AJ617" s="281">
        <v>41883</v>
      </c>
      <c r="AK617" s="650"/>
      <c r="AL617" s="634">
        <f t="shared" si="1449"/>
        <v>1</v>
      </c>
      <c r="AM617" s="634">
        <f t="shared" si="1450"/>
        <v>1</v>
      </c>
      <c r="AN617" s="635">
        <f t="shared" si="1451"/>
        <v>1</v>
      </c>
      <c r="AO617" s="636">
        <f t="shared" si="1415"/>
        <v>3</v>
      </c>
      <c r="AP617" s="634">
        <f t="shared" si="1452"/>
        <v>1</v>
      </c>
      <c r="AQ617" s="634">
        <f t="shared" si="1453"/>
        <v>1</v>
      </c>
      <c r="AR617" s="634">
        <f t="shared" si="1454"/>
        <v>1</v>
      </c>
      <c r="AS617" s="637">
        <f t="shared" si="1416"/>
        <v>3</v>
      </c>
      <c r="AT617" s="638" t="str">
        <f t="shared" si="1417"/>
        <v>F</v>
      </c>
      <c r="AU617" s="634">
        <f t="shared" si="1455"/>
        <v>0</v>
      </c>
      <c r="AV617" s="634">
        <f t="shared" ref="AV617:AV681" si="1465">IF(Q617="x",1,0)</f>
        <v>0</v>
      </c>
      <c r="AW617" s="634" t="s">
        <v>1127</v>
      </c>
      <c r="AX617" s="639" t="str">
        <f t="shared" si="1459"/>
        <v>75Yes</v>
      </c>
      <c r="AY617" s="639" t="str">
        <f t="shared" si="1460"/>
        <v>75Yes</v>
      </c>
      <c r="AZ617" s="639" t="str">
        <f t="shared" si="1461"/>
        <v>75Yes</v>
      </c>
      <c r="BA617" s="634" t="str">
        <f t="shared" si="1462"/>
        <v>75X</v>
      </c>
      <c r="BB617" s="634" t="str">
        <f t="shared" si="1463"/>
        <v>75X</v>
      </c>
      <c r="BC617" s="634" t="str">
        <f t="shared" si="1464"/>
        <v>75X</v>
      </c>
      <c r="BD617" s="640" t="str">
        <f t="shared" si="1401"/>
        <v xml:space="preserve"> </v>
      </c>
      <c r="BE617" s="640" t="str">
        <f t="shared" si="1402"/>
        <v xml:space="preserve"> </v>
      </c>
      <c r="BF617" s="640" t="str">
        <f t="shared" si="1403"/>
        <v xml:space="preserve"> </v>
      </c>
      <c r="BG617" s="640" t="str">
        <f t="shared" si="1404"/>
        <v xml:space="preserve"> </v>
      </c>
      <c r="BH617" s="640" t="str">
        <f t="shared" si="1405"/>
        <v xml:space="preserve"> </v>
      </c>
      <c r="BI617" s="677" t="str">
        <f t="shared" si="1406"/>
        <v xml:space="preserve"> </v>
      </c>
      <c r="BJ617" s="640" t="str">
        <f t="shared" si="1407"/>
        <v xml:space="preserve"> </v>
      </c>
      <c r="BK617" s="305" t="str">
        <f t="shared" si="1408"/>
        <v xml:space="preserve"> </v>
      </c>
      <c r="BL617" s="523" t="str">
        <f t="shared" si="1458"/>
        <v>F</v>
      </c>
      <c r="BM617" s="640" t="str">
        <f t="shared" si="1409"/>
        <v xml:space="preserve"> </v>
      </c>
      <c r="BN617" s="640" t="str">
        <f t="shared" si="1410"/>
        <v xml:space="preserve"> </v>
      </c>
      <c r="BO617" s="640" t="str">
        <f t="shared" si="1411"/>
        <v xml:space="preserve"> </v>
      </c>
      <c r="BP617" s="640" t="str">
        <f t="shared" si="1412"/>
        <v xml:space="preserve"> </v>
      </c>
      <c r="BQ617" s="640" t="str">
        <f t="shared" si="1413"/>
        <v xml:space="preserve"> </v>
      </c>
      <c r="BR617" s="634">
        <f t="shared" si="1414"/>
        <v>0</v>
      </c>
      <c r="BS617" s="728"/>
      <c r="BT617" s="640" t="str">
        <f t="shared" si="1400"/>
        <v xml:space="preserve"> </v>
      </c>
    </row>
    <row r="618" spans="1:72" s="47" customFormat="1" ht="15" customHeight="1" x14ac:dyDescent="0.3">
      <c r="A618" s="43" t="s">
        <v>593</v>
      </c>
      <c r="B618" s="123" t="s">
        <v>594</v>
      </c>
      <c r="C618" s="194" t="str">
        <f>IF(VLOOKUP(B618,'Pivot Table'!$B$5:$G$2000,3,FALSE)=1,"Yes","No")</f>
        <v>No</v>
      </c>
      <c r="D618" s="193" t="str">
        <f t="shared" si="1399"/>
        <v xml:space="preserve"> </v>
      </c>
      <c r="E618" s="193"/>
      <c r="F618" s="193"/>
      <c r="G618" s="69"/>
      <c r="H618" s="69"/>
      <c r="I618" s="193"/>
      <c r="J618" s="171"/>
      <c r="K618" s="45" t="str">
        <f t="shared" si="1456"/>
        <v>75</v>
      </c>
      <c r="L618" s="45" t="str">
        <f t="shared" si="1444"/>
        <v>75</v>
      </c>
      <c r="M618" s="69"/>
      <c r="N618" s="419"/>
      <c r="O618" s="400" t="str">
        <f>IF(VLOOKUP(B618,'Pivot Table'!$B$5:$G$2000,2,FALSE)=1,"Yes","No")</f>
        <v>Yes</v>
      </c>
      <c r="P618" s="399" t="str">
        <f t="shared" si="1457"/>
        <v>In Progress</v>
      </c>
      <c r="Q618" s="399" t="s">
        <v>713</v>
      </c>
      <c r="R618" s="399"/>
      <c r="S618" s="266"/>
      <c r="T618" s="427">
        <v>42644</v>
      </c>
      <c r="U618" s="399"/>
      <c r="V618" s="400" t="str">
        <f t="shared" si="1445"/>
        <v>75X</v>
      </c>
      <c r="W618" s="401" t="str">
        <f t="shared" si="1446"/>
        <v>75</v>
      </c>
      <c r="X618" s="266"/>
      <c r="Y618" s="406"/>
      <c r="Z618" s="533" t="str">
        <f>IF(VLOOKUP(B618,'Pivot Table'!$B$5:$G$2000,5,FALSE)=1,"Yes","No")</f>
        <v>No</v>
      </c>
      <c r="AA618" s="533" t="str">
        <f>IF(VLOOKUP(B618,'Pivot Table'!$B$5:$G$2000,4,FALSE)=1,"Yes","No")</f>
        <v>No</v>
      </c>
      <c r="AB618" s="534" t="str">
        <f t="shared" si="1398"/>
        <v xml:space="preserve"> </v>
      </c>
      <c r="AC618" s="534"/>
      <c r="AD618" s="534"/>
      <c r="AE618" s="535"/>
      <c r="AF618" s="536"/>
      <c r="AG618" s="534"/>
      <c r="AH618" s="537" t="str">
        <f t="shared" si="1447"/>
        <v>75</v>
      </c>
      <c r="AI618" s="538" t="str">
        <f t="shared" si="1448"/>
        <v>75</v>
      </c>
      <c r="AJ618" s="539"/>
      <c r="AK618" s="664"/>
      <c r="AL618" s="634">
        <f t="shared" si="1449"/>
        <v>0</v>
      </c>
      <c r="AM618" s="634">
        <f t="shared" si="1450"/>
        <v>1</v>
      </c>
      <c r="AN618" s="635">
        <f t="shared" si="1451"/>
        <v>0</v>
      </c>
      <c r="AO618" s="636">
        <f t="shared" si="1415"/>
        <v>1</v>
      </c>
      <c r="AP618" s="634">
        <f t="shared" si="1452"/>
        <v>0</v>
      </c>
      <c r="AQ618" s="634">
        <f t="shared" si="1453"/>
        <v>0</v>
      </c>
      <c r="AR618" s="634">
        <f t="shared" si="1454"/>
        <v>0</v>
      </c>
      <c r="AS618" s="637">
        <f t="shared" si="1416"/>
        <v>0</v>
      </c>
      <c r="AT618" s="638" t="str">
        <f t="shared" si="1417"/>
        <v xml:space="preserve"> </v>
      </c>
      <c r="AU618" s="634">
        <f t="shared" si="1455"/>
        <v>0</v>
      </c>
      <c r="AV618" s="634">
        <f t="shared" si="1465"/>
        <v>1</v>
      </c>
      <c r="AW618" s="634" t="s">
        <v>1127</v>
      </c>
      <c r="AX618" s="639" t="str">
        <f t="shared" si="1459"/>
        <v>75No</v>
      </c>
      <c r="AY618" s="639" t="str">
        <f t="shared" si="1460"/>
        <v>75Yes</v>
      </c>
      <c r="AZ618" s="639" t="str">
        <f t="shared" si="1461"/>
        <v>75No</v>
      </c>
      <c r="BA618" s="634" t="str">
        <f t="shared" si="1462"/>
        <v>75</v>
      </c>
      <c r="BB618" s="634" t="str">
        <f t="shared" si="1463"/>
        <v>75</v>
      </c>
      <c r="BC618" s="634" t="str">
        <f t="shared" si="1464"/>
        <v>75</v>
      </c>
      <c r="BD618" s="640" t="str">
        <f t="shared" si="1401"/>
        <v xml:space="preserve"> </v>
      </c>
      <c r="BE618" s="640" t="str">
        <f t="shared" si="1402"/>
        <v xml:space="preserve"> </v>
      </c>
      <c r="BF618" s="640" t="str">
        <f t="shared" si="1403"/>
        <v xml:space="preserve"> </v>
      </c>
      <c r="BG618" s="640" t="str">
        <f t="shared" si="1404"/>
        <v xml:space="preserve"> </v>
      </c>
      <c r="BH618" s="640" t="str">
        <f t="shared" si="1405"/>
        <v xml:space="preserve"> </v>
      </c>
      <c r="BI618" s="677" t="str">
        <f t="shared" si="1406"/>
        <v xml:space="preserve"> </v>
      </c>
      <c r="BJ618" s="640" t="str">
        <f t="shared" si="1407"/>
        <v xml:space="preserve"> </v>
      </c>
      <c r="BK618" s="305" t="str">
        <f t="shared" si="1408"/>
        <v xml:space="preserve"> </v>
      </c>
      <c r="BL618" s="523" t="str">
        <f t="shared" si="1458"/>
        <v xml:space="preserve"> </v>
      </c>
      <c r="BM618" s="640" t="str">
        <f t="shared" si="1409"/>
        <v xml:space="preserve"> </v>
      </c>
      <c r="BN618" s="640" t="str">
        <f t="shared" si="1410"/>
        <v xml:space="preserve"> </v>
      </c>
      <c r="BO618" s="640">
        <f t="shared" si="1411"/>
        <v>42644</v>
      </c>
      <c r="BP618" s="640" t="str">
        <f t="shared" si="1412"/>
        <v xml:space="preserve"> </v>
      </c>
      <c r="BQ618" s="640" t="str">
        <f t="shared" si="1413"/>
        <v xml:space="preserve"> </v>
      </c>
      <c r="BR618" s="634">
        <f t="shared" si="1414"/>
        <v>1</v>
      </c>
      <c r="BS618" s="728"/>
      <c r="BT618" s="640" t="str">
        <f t="shared" si="1400"/>
        <v xml:space="preserve"> </v>
      </c>
    </row>
    <row r="619" spans="1:72" s="47" customFormat="1" ht="15" customHeight="1" x14ac:dyDescent="0.3">
      <c r="A619" s="43" t="s">
        <v>593</v>
      </c>
      <c r="B619" s="469" t="s">
        <v>595</v>
      </c>
      <c r="C619" s="134" t="str">
        <f>IF(VLOOKUP(B619,'Pivot Table'!$B$5:$G$2000,3,FALSE)=1,"Yes","No")</f>
        <v>Yes</v>
      </c>
      <c r="D619" s="170" t="str">
        <f t="shared" si="1399"/>
        <v>Yes</v>
      </c>
      <c r="E619" s="170"/>
      <c r="F619" s="214">
        <v>41883</v>
      </c>
      <c r="G619" s="118" t="s">
        <v>1127</v>
      </c>
      <c r="H619" s="118" t="s">
        <v>1127</v>
      </c>
      <c r="I619" s="170"/>
      <c r="J619" s="170" t="s">
        <v>713</v>
      </c>
      <c r="K619" s="45" t="str">
        <f t="shared" si="1456"/>
        <v>75</v>
      </c>
      <c r="L619" s="45" t="str">
        <f t="shared" si="1444"/>
        <v>75X</v>
      </c>
      <c r="M619" s="106">
        <v>41913</v>
      </c>
      <c r="N619" s="252"/>
      <c r="O619" s="135" t="str">
        <f>IF(VLOOKUP(B619,'Pivot Table'!$B$5:$G$2000,2,FALSE)=1,"Yes","No")</f>
        <v>Yes</v>
      </c>
      <c r="P619" s="177" t="str">
        <f t="shared" si="1457"/>
        <v>Yes</v>
      </c>
      <c r="Q619" s="177"/>
      <c r="R619" s="107">
        <v>41883</v>
      </c>
      <c r="S619" s="46" t="s">
        <v>1127</v>
      </c>
      <c r="T619" s="177"/>
      <c r="U619" s="177" t="s">
        <v>713</v>
      </c>
      <c r="V619" s="135" t="str">
        <f t="shared" si="1445"/>
        <v>75</v>
      </c>
      <c r="W619" s="150" t="str">
        <f t="shared" si="1446"/>
        <v>75X</v>
      </c>
      <c r="X619" s="107">
        <v>41913</v>
      </c>
      <c r="Y619" s="219"/>
      <c r="Z619" s="136" t="str">
        <f>IF(VLOOKUP(B619,'Pivot Table'!$B$5:$G$2000,5,FALSE)=1,"Yes","No")</f>
        <v>Yes</v>
      </c>
      <c r="AA619" s="136" t="str">
        <f>IF(VLOOKUP(B619,'Pivot Table'!$B$5:$G$2000,4,FALSE)=1,"Yes","No")</f>
        <v>No</v>
      </c>
      <c r="AB619" s="181" t="str">
        <f t="shared" si="1398"/>
        <v>Yes</v>
      </c>
      <c r="AC619" s="181"/>
      <c r="AD619" s="181"/>
      <c r="AE619" s="241" t="s">
        <v>1127</v>
      </c>
      <c r="AF619" s="362"/>
      <c r="AG619" s="181" t="s">
        <v>713</v>
      </c>
      <c r="AH619" s="133" t="str">
        <f t="shared" si="1447"/>
        <v>75</v>
      </c>
      <c r="AI619" s="151" t="str">
        <f t="shared" si="1448"/>
        <v>75X</v>
      </c>
      <c r="AJ619" s="460">
        <v>41913</v>
      </c>
      <c r="AK619" s="650"/>
      <c r="AL619" s="634">
        <f t="shared" si="1449"/>
        <v>1</v>
      </c>
      <c r="AM619" s="634">
        <f t="shared" si="1450"/>
        <v>1</v>
      </c>
      <c r="AN619" s="635">
        <f t="shared" si="1451"/>
        <v>1</v>
      </c>
      <c r="AO619" s="636">
        <f t="shared" si="1415"/>
        <v>3</v>
      </c>
      <c r="AP619" s="634">
        <f t="shared" si="1452"/>
        <v>1</v>
      </c>
      <c r="AQ619" s="634">
        <f t="shared" si="1453"/>
        <v>1</v>
      </c>
      <c r="AR619" s="634">
        <f t="shared" si="1454"/>
        <v>1</v>
      </c>
      <c r="AS619" s="637">
        <f t="shared" si="1416"/>
        <v>3</v>
      </c>
      <c r="AT619" s="638" t="str">
        <f t="shared" si="1417"/>
        <v>F</v>
      </c>
      <c r="AU619" s="634">
        <f t="shared" si="1455"/>
        <v>0</v>
      </c>
      <c r="AV619" s="634">
        <f t="shared" si="1465"/>
        <v>0</v>
      </c>
      <c r="AW619" s="634" t="s">
        <v>1127</v>
      </c>
      <c r="AX619" s="639" t="str">
        <f t="shared" si="1459"/>
        <v>75Yes</v>
      </c>
      <c r="AY619" s="639" t="str">
        <f t="shared" si="1460"/>
        <v>75Yes</v>
      </c>
      <c r="AZ619" s="639" t="str">
        <f t="shared" si="1461"/>
        <v>75Yes</v>
      </c>
      <c r="BA619" s="634" t="str">
        <f t="shared" si="1462"/>
        <v>75X</v>
      </c>
      <c r="BB619" s="634" t="str">
        <f t="shared" si="1463"/>
        <v>75X</v>
      </c>
      <c r="BC619" s="634" t="str">
        <f t="shared" si="1464"/>
        <v>75X</v>
      </c>
      <c r="BD619" s="640" t="str">
        <f t="shared" si="1401"/>
        <v xml:space="preserve"> </v>
      </c>
      <c r="BE619" s="640" t="str">
        <f t="shared" si="1402"/>
        <v xml:space="preserve"> </v>
      </c>
      <c r="BF619" s="640" t="str">
        <f t="shared" si="1403"/>
        <v xml:space="preserve"> </v>
      </c>
      <c r="BG619" s="640" t="str">
        <f t="shared" si="1404"/>
        <v xml:space="preserve"> </v>
      </c>
      <c r="BH619" s="640" t="str">
        <f t="shared" si="1405"/>
        <v xml:space="preserve"> </v>
      </c>
      <c r="BI619" s="677" t="str">
        <f t="shared" si="1406"/>
        <v xml:space="preserve"> </v>
      </c>
      <c r="BJ619" s="640" t="str">
        <f t="shared" si="1407"/>
        <v xml:space="preserve"> </v>
      </c>
      <c r="BK619" s="305" t="str">
        <f t="shared" si="1408"/>
        <v xml:space="preserve"> </v>
      </c>
      <c r="BL619" s="523" t="str">
        <f t="shared" si="1458"/>
        <v>F</v>
      </c>
      <c r="BM619" s="640" t="str">
        <f t="shared" si="1409"/>
        <v xml:space="preserve"> </v>
      </c>
      <c r="BN619" s="640" t="str">
        <f t="shared" si="1410"/>
        <v xml:space="preserve"> </v>
      </c>
      <c r="BO619" s="640" t="str">
        <f t="shared" si="1411"/>
        <v xml:space="preserve"> </v>
      </c>
      <c r="BP619" s="640" t="str">
        <f t="shared" si="1412"/>
        <v xml:space="preserve"> </v>
      </c>
      <c r="BQ619" s="640" t="str">
        <f t="shared" si="1413"/>
        <v xml:space="preserve"> </v>
      </c>
      <c r="BR619" s="634">
        <f t="shared" si="1414"/>
        <v>0</v>
      </c>
      <c r="BS619" s="728"/>
      <c r="BT619" s="640" t="str">
        <f t="shared" si="1400"/>
        <v xml:space="preserve"> </v>
      </c>
    </row>
    <row r="620" spans="1:72" s="47" customFormat="1" ht="15" customHeight="1" x14ac:dyDescent="0.3">
      <c r="A620" s="43" t="s">
        <v>593</v>
      </c>
      <c r="B620" s="469" t="s">
        <v>1111</v>
      </c>
      <c r="C620" s="134" t="str">
        <f>IF(VLOOKUP(B620,'Pivot Table'!$B$5:$G$2000,3,FALSE)=1,"Yes","No")</f>
        <v>Yes</v>
      </c>
      <c r="D620" s="170" t="str">
        <f>IF(E620="X","In Progress",IF(J620="x","Yes"," "))</f>
        <v>Yes</v>
      </c>
      <c r="E620" s="170"/>
      <c r="F620" s="170"/>
      <c r="G620" s="44" t="s">
        <v>1127</v>
      </c>
      <c r="H620" s="118" t="s">
        <v>1127</v>
      </c>
      <c r="I620" s="170"/>
      <c r="J620" s="170" t="s">
        <v>713</v>
      </c>
      <c r="K620" s="45" t="str">
        <f>A620&amp;E620</f>
        <v>75</v>
      </c>
      <c r="L620" s="45" t="str">
        <f>A620&amp;J620</f>
        <v>75X</v>
      </c>
      <c r="M620" s="106">
        <v>41913</v>
      </c>
      <c r="N620" s="252" t="s">
        <v>1128</v>
      </c>
      <c r="O620" s="189" t="str">
        <f>IF(VLOOKUP(B620,'Pivot Table'!$B$5:$G$2000,2,FALSE)=1,"Yes","No")</f>
        <v>No</v>
      </c>
      <c r="P620" s="190" t="str">
        <f>IF(Q620="X","In Progress",IF(U620="x","Yes"," "))</f>
        <v xml:space="preserve"> </v>
      </c>
      <c r="Q620" s="190"/>
      <c r="R620" s="190"/>
      <c r="S620" s="191"/>
      <c r="T620" s="206"/>
      <c r="U620" s="190"/>
      <c r="V620" s="189" t="str">
        <f>A620&amp;Q620</f>
        <v>75</v>
      </c>
      <c r="W620" s="196" t="str">
        <f>A620&amp;U620</f>
        <v>75</v>
      </c>
      <c r="X620" s="206"/>
      <c r="Y620" s="404"/>
      <c r="Z620" s="192" t="str">
        <f>IF(VLOOKUP(B620,'Pivot Table'!$B$5:$G$2000,5,FALSE)=1,"Yes","No")</f>
        <v>No</v>
      </c>
      <c r="AA620" s="192" t="str">
        <f>IF(VLOOKUP(B620,'Pivot Table'!$B$5:$G$2000,4,FALSE)=1,"Yes","No")</f>
        <v>No</v>
      </c>
      <c r="AB620" s="190" t="str">
        <f>IF(AC620="X","In Progress",IF(AG620="x","Yes"," "))</f>
        <v xml:space="preserve"> </v>
      </c>
      <c r="AC620" s="190"/>
      <c r="AD620" s="190"/>
      <c r="AE620" s="191"/>
      <c r="AF620" s="190"/>
      <c r="AG620" s="190"/>
      <c r="AH620" s="189" t="str">
        <f>A620&amp;AC620</f>
        <v>75</v>
      </c>
      <c r="AI620" s="196" t="str">
        <f>A620&amp;AG620</f>
        <v>75</v>
      </c>
      <c r="AJ620" s="456"/>
      <c r="AK620" s="651"/>
      <c r="AL620" s="634">
        <f>IF(C620="yes",1,0)</f>
        <v>1</v>
      </c>
      <c r="AM620" s="634">
        <f>IF(O620="yes",1,0)</f>
        <v>0</v>
      </c>
      <c r="AN620" s="635">
        <f>IF(Z620="yes",1,IF(AA620="yes",1,0))</f>
        <v>0</v>
      </c>
      <c r="AO620" s="636">
        <f>SUM(AL620:AN620)</f>
        <v>1</v>
      </c>
      <c r="AP620" s="634">
        <f>IF(J620="x",1,0)</f>
        <v>1</v>
      </c>
      <c r="AQ620" s="634">
        <f>IF(U620="x",1,0)</f>
        <v>0</v>
      </c>
      <c r="AR620" s="634">
        <f>IF(AG620="x",1,0)</f>
        <v>0</v>
      </c>
      <c r="AS620" s="637">
        <f>SUM(AP620:AR620)</f>
        <v>1</v>
      </c>
      <c r="AT620" s="638" t="str">
        <f>IF(AO620=AS620,"F"," ")</f>
        <v>F</v>
      </c>
      <c r="AU620" s="634">
        <f>IF(E620="x",1,0)</f>
        <v>0</v>
      </c>
      <c r="AV620" s="634">
        <f t="shared" si="1465"/>
        <v>0</v>
      </c>
      <c r="AW620" s="634" t="s">
        <v>1127</v>
      </c>
      <c r="AX620" s="639" t="str">
        <f t="shared" si="1459"/>
        <v>75Yes</v>
      </c>
      <c r="AY620" s="639" t="str">
        <f t="shared" si="1460"/>
        <v>75No</v>
      </c>
      <c r="AZ620" s="639" t="str">
        <f t="shared" si="1461"/>
        <v>75No</v>
      </c>
      <c r="BA620" s="634" t="str">
        <f t="shared" si="1462"/>
        <v>75X</v>
      </c>
      <c r="BB620" s="634" t="str">
        <f t="shared" si="1463"/>
        <v>75</v>
      </c>
      <c r="BC620" s="634" t="str">
        <f t="shared" si="1464"/>
        <v>75</v>
      </c>
      <c r="BD620" s="640" t="str">
        <f t="shared" si="1401"/>
        <v xml:space="preserve"> </v>
      </c>
      <c r="BE620" s="640" t="str">
        <f t="shared" si="1402"/>
        <v xml:space="preserve"> </v>
      </c>
      <c r="BF620" s="640" t="str">
        <f t="shared" si="1403"/>
        <v xml:space="preserve"> </v>
      </c>
      <c r="BG620" s="640" t="str">
        <f t="shared" si="1404"/>
        <v xml:space="preserve"> </v>
      </c>
      <c r="BH620" s="640" t="str">
        <f t="shared" si="1405"/>
        <v xml:space="preserve"> </v>
      </c>
      <c r="BI620" s="677" t="str">
        <f t="shared" si="1406"/>
        <v xml:space="preserve"> </v>
      </c>
      <c r="BJ620" s="640" t="str">
        <f t="shared" si="1407"/>
        <v xml:space="preserve"> </v>
      </c>
      <c r="BK620" s="305" t="str">
        <f t="shared" si="1408"/>
        <v xml:space="preserve"> </v>
      </c>
      <c r="BL620" s="523" t="str">
        <f t="shared" si="1458"/>
        <v>F</v>
      </c>
      <c r="BM620" s="640" t="str">
        <f t="shared" si="1409"/>
        <v xml:space="preserve"> </v>
      </c>
      <c r="BN620" s="640" t="str">
        <f t="shared" si="1410"/>
        <v xml:space="preserve"> </v>
      </c>
      <c r="BO620" s="640" t="str">
        <f t="shared" si="1411"/>
        <v xml:space="preserve"> </v>
      </c>
      <c r="BP620" s="640" t="str">
        <f t="shared" si="1412"/>
        <v xml:space="preserve"> </v>
      </c>
      <c r="BQ620" s="640" t="str">
        <f t="shared" si="1413"/>
        <v xml:space="preserve"> </v>
      </c>
      <c r="BR620" s="634">
        <f t="shared" si="1414"/>
        <v>0</v>
      </c>
      <c r="BS620" s="728"/>
      <c r="BT620" s="640" t="str">
        <f t="shared" si="1400"/>
        <v xml:space="preserve"> </v>
      </c>
    </row>
    <row r="621" spans="1:72" s="47" customFormat="1" ht="15" customHeight="1" x14ac:dyDescent="0.3">
      <c r="A621" s="43" t="s">
        <v>593</v>
      </c>
      <c r="B621" s="123" t="s">
        <v>596</v>
      </c>
      <c r="C621" s="134" t="str">
        <f>IF(VLOOKUP(B621,'Pivot Table'!$B$5:$G$2000,3,FALSE)=1,"Yes","No")</f>
        <v>Yes</v>
      </c>
      <c r="D621" s="170" t="str">
        <f t="shared" si="1399"/>
        <v>In Progress</v>
      </c>
      <c r="E621" s="170" t="s">
        <v>713</v>
      </c>
      <c r="F621" s="214">
        <v>41760</v>
      </c>
      <c r="G621" s="118" t="s">
        <v>1127</v>
      </c>
      <c r="H621" s="118" t="s">
        <v>1127</v>
      </c>
      <c r="I621" s="214">
        <v>42644</v>
      </c>
      <c r="J621" s="170"/>
      <c r="K621" s="45" t="str">
        <f t="shared" si="1456"/>
        <v>75X</v>
      </c>
      <c r="L621" s="45" t="str">
        <f t="shared" si="1444"/>
        <v>75</v>
      </c>
      <c r="M621" s="44"/>
      <c r="N621" s="252"/>
      <c r="O621" s="135" t="str">
        <f>IF(VLOOKUP(B621,'Pivot Table'!$B$5:$G$2000,2,FALSE)=1,"Yes","No")</f>
        <v>Yes</v>
      </c>
      <c r="P621" s="177" t="str">
        <f t="shared" si="1457"/>
        <v>In Progress</v>
      </c>
      <c r="Q621" s="177" t="s">
        <v>713</v>
      </c>
      <c r="R621" s="107">
        <v>41760</v>
      </c>
      <c r="S621" s="46" t="s">
        <v>1127</v>
      </c>
      <c r="T621" s="107">
        <v>42644</v>
      </c>
      <c r="U621" s="177"/>
      <c r="V621" s="135" t="str">
        <f t="shared" si="1445"/>
        <v>75X</v>
      </c>
      <c r="W621" s="150" t="str">
        <f t="shared" si="1446"/>
        <v>75</v>
      </c>
      <c r="X621" s="46"/>
      <c r="Y621" s="219"/>
      <c r="Z621" s="136" t="str">
        <f>IF(VLOOKUP(B621,'Pivot Table'!$B$5:$G$2000,5,FALSE)=1,"Yes","No")</f>
        <v>Yes</v>
      </c>
      <c r="AA621" s="136" t="str">
        <f>IF(VLOOKUP(B621,'Pivot Table'!$B$5:$G$2000,4,FALSE)=1,"Yes","No")</f>
        <v>No</v>
      </c>
      <c r="AB621" s="181" t="str">
        <f t="shared" si="1398"/>
        <v>In Progress</v>
      </c>
      <c r="AC621" s="181" t="s">
        <v>713</v>
      </c>
      <c r="AD621" s="181"/>
      <c r="AE621" s="241" t="s">
        <v>1127</v>
      </c>
      <c r="AF621" s="362">
        <v>42644</v>
      </c>
      <c r="AG621" s="181"/>
      <c r="AH621" s="133" t="str">
        <f t="shared" si="1447"/>
        <v>75X</v>
      </c>
      <c r="AI621" s="151" t="str">
        <f t="shared" si="1448"/>
        <v>75</v>
      </c>
      <c r="AJ621" s="457"/>
      <c r="AK621" s="650"/>
      <c r="AL621" s="634">
        <f t="shared" si="1449"/>
        <v>1</v>
      </c>
      <c r="AM621" s="634">
        <f t="shared" si="1450"/>
        <v>1</v>
      </c>
      <c r="AN621" s="635">
        <f t="shared" si="1451"/>
        <v>1</v>
      </c>
      <c r="AO621" s="636">
        <f t="shared" si="1415"/>
        <v>3</v>
      </c>
      <c r="AP621" s="634">
        <f t="shared" si="1452"/>
        <v>0</v>
      </c>
      <c r="AQ621" s="634">
        <f t="shared" si="1453"/>
        <v>0</v>
      </c>
      <c r="AR621" s="634">
        <f t="shared" si="1454"/>
        <v>0</v>
      </c>
      <c r="AS621" s="637">
        <f t="shared" si="1416"/>
        <v>0</v>
      </c>
      <c r="AT621" s="638" t="str">
        <f t="shared" si="1417"/>
        <v xml:space="preserve"> </v>
      </c>
      <c r="AU621" s="634">
        <f t="shared" si="1455"/>
        <v>1</v>
      </c>
      <c r="AV621" s="634">
        <f t="shared" si="1465"/>
        <v>1</v>
      </c>
      <c r="AW621" s="634" t="s">
        <v>1127</v>
      </c>
      <c r="AX621" s="639" t="str">
        <f t="shared" si="1459"/>
        <v>75Yes</v>
      </c>
      <c r="AY621" s="639" t="str">
        <f t="shared" si="1460"/>
        <v>75Yes</v>
      </c>
      <c r="AZ621" s="639" t="str">
        <f t="shared" si="1461"/>
        <v>75Yes</v>
      </c>
      <c r="BA621" s="634" t="str">
        <f t="shared" si="1462"/>
        <v>75</v>
      </c>
      <c r="BB621" s="634" t="str">
        <f t="shared" si="1463"/>
        <v>75</v>
      </c>
      <c r="BC621" s="634" t="str">
        <f t="shared" si="1464"/>
        <v>75</v>
      </c>
      <c r="BD621" s="640" t="str">
        <f t="shared" si="1401"/>
        <v xml:space="preserve"> </v>
      </c>
      <c r="BE621" s="640" t="str">
        <f t="shared" si="1402"/>
        <v xml:space="preserve"> </v>
      </c>
      <c r="BF621" s="640" t="str">
        <f t="shared" si="1403"/>
        <v xml:space="preserve"> </v>
      </c>
      <c r="BG621" s="640" t="str">
        <f t="shared" si="1404"/>
        <v xml:space="preserve"> </v>
      </c>
      <c r="BH621" s="640" t="str">
        <f t="shared" si="1405"/>
        <v xml:space="preserve"> </v>
      </c>
      <c r="BI621" s="677" t="str">
        <f t="shared" si="1406"/>
        <v xml:space="preserve"> </v>
      </c>
      <c r="BJ621" s="640" t="str">
        <f t="shared" si="1407"/>
        <v xml:space="preserve"> </v>
      </c>
      <c r="BK621" s="305" t="str">
        <f t="shared" si="1408"/>
        <v xml:space="preserve"> </v>
      </c>
      <c r="BL621" s="523" t="str">
        <f t="shared" si="1458"/>
        <v xml:space="preserve"> </v>
      </c>
      <c r="BM621" s="640" t="str">
        <f t="shared" si="1409"/>
        <v xml:space="preserve"> </v>
      </c>
      <c r="BN621" s="640" t="str">
        <f t="shared" si="1410"/>
        <v xml:space="preserve"> </v>
      </c>
      <c r="BO621" s="640">
        <f t="shared" si="1411"/>
        <v>42644</v>
      </c>
      <c r="BP621" s="640" t="str">
        <f t="shared" si="1412"/>
        <v xml:space="preserve"> </v>
      </c>
      <c r="BQ621" s="640" t="str">
        <f t="shared" si="1413"/>
        <v xml:space="preserve"> </v>
      </c>
      <c r="BR621" s="634">
        <f t="shared" si="1414"/>
        <v>1</v>
      </c>
      <c r="BS621" s="728"/>
      <c r="BT621" s="640" t="str">
        <f t="shared" si="1400"/>
        <v xml:space="preserve"> </v>
      </c>
    </row>
    <row r="622" spans="1:72" s="47" customFormat="1" ht="15" customHeight="1" x14ac:dyDescent="0.3">
      <c r="A622" s="43" t="s">
        <v>593</v>
      </c>
      <c r="B622" s="123" t="s">
        <v>597</v>
      </c>
      <c r="C622" s="134" t="str">
        <f>IF(VLOOKUP(B622,'Pivot Table'!$B$5:$G$2000,3,FALSE)=1,"Yes","No")</f>
        <v>Yes</v>
      </c>
      <c r="D622" s="170" t="str">
        <f t="shared" si="1399"/>
        <v>In Progress</v>
      </c>
      <c r="E622" s="170" t="s">
        <v>713</v>
      </c>
      <c r="F622" s="214">
        <v>41821</v>
      </c>
      <c r="G622" s="118" t="s">
        <v>1127</v>
      </c>
      <c r="H622" s="118" t="s">
        <v>1127</v>
      </c>
      <c r="I622" s="214">
        <v>42644</v>
      </c>
      <c r="J622" s="170"/>
      <c r="K622" s="45" t="str">
        <f t="shared" si="1456"/>
        <v>75X</v>
      </c>
      <c r="L622" s="45" t="str">
        <f t="shared" si="1444"/>
        <v>75</v>
      </c>
      <c r="M622" s="44"/>
      <c r="N622" s="252"/>
      <c r="O622" s="135" t="str">
        <f>IF(VLOOKUP(B622,'Pivot Table'!$B$5:$G$2000,2,FALSE)=1,"Yes","No")</f>
        <v>Yes</v>
      </c>
      <c r="P622" s="177" t="str">
        <f t="shared" si="1457"/>
        <v>In Progress</v>
      </c>
      <c r="Q622" s="177" t="s">
        <v>713</v>
      </c>
      <c r="R622" s="107">
        <v>41821</v>
      </c>
      <c r="S622" s="46" t="s">
        <v>1127</v>
      </c>
      <c r="T622" s="107">
        <v>42644</v>
      </c>
      <c r="U622" s="177"/>
      <c r="V622" s="135" t="str">
        <f t="shared" si="1445"/>
        <v>75X</v>
      </c>
      <c r="W622" s="150" t="str">
        <f t="shared" si="1446"/>
        <v>75</v>
      </c>
      <c r="X622" s="46"/>
      <c r="Y622" s="219"/>
      <c r="Z622" s="136" t="str">
        <f>IF(VLOOKUP(B622,'Pivot Table'!$B$5:$G$2000,5,FALSE)=1,"Yes","No")</f>
        <v>Yes</v>
      </c>
      <c r="AA622" s="136" t="str">
        <f>IF(VLOOKUP(B622,'Pivot Table'!$B$5:$G$2000,4,FALSE)=1,"Yes","No")</f>
        <v>No</v>
      </c>
      <c r="AB622" s="181" t="str">
        <f t="shared" si="1398"/>
        <v>In Progress</v>
      </c>
      <c r="AC622" s="181" t="s">
        <v>713</v>
      </c>
      <c r="AD622" s="181"/>
      <c r="AE622" s="241" t="s">
        <v>1127</v>
      </c>
      <c r="AF622" s="362">
        <v>42644</v>
      </c>
      <c r="AG622" s="181"/>
      <c r="AH622" s="133" t="str">
        <f t="shared" si="1447"/>
        <v>75X</v>
      </c>
      <c r="AI622" s="151" t="str">
        <f t="shared" si="1448"/>
        <v>75</v>
      </c>
      <c r="AJ622" s="457"/>
      <c r="AK622" s="650"/>
      <c r="AL622" s="634">
        <f t="shared" si="1449"/>
        <v>1</v>
      </c>
      <c r="AM622" s="634">
        <f t="shared" si="1450"/>
        <v>1</v>
      </c>
      <c r="AN622" s="635">
        <f t="shared" si="1451"/>
        <v>1</v>
      </c>
      <c r="AO622" s="636">
        <f t="shared" si="1415"/>
        <v>3</v>
      </c>
      <c r="AP622" s="634">
        <f t="shared" si="1452"/>
        <v>0</v>
      </c>
      <c r="AQ622" s="634">
        <f t="shared" si="1453"/>
        <v>0</v>
      </c>
      <c r="AR622" s="634">
        <f t="shared" si="1454"/>
        <v>0</v>
      </c>
      <c r="AS622" s="637">
        <f t="shared" si="1416"/>
        <v>0</v>
      </c>
      <c r="AT622" s="638" t="str">
        <f t="shared" si="1417"/>
        <v xml:space="preserve"> </v>
      </c>
      <c r="AU622" s="634">
        <f t="shared" si="1455"/>
        <v>1</v>
      </c>
      <c r="AV622" s="634">
        <f t="shared" si="1465"/>
        <v>1</v>
      </c>
      <c r="AW622" s="634" t="s">
        <v>1127</v>
      </c>
      <c r="AX622" s="639" t="str">
        <f t="shared" si="1459"/>
        <v>75Yes</v>
      </c>
      <c r="AY622" s="639" t="str">
        <f t="shared" si="1460"/>
        <v>75Yes</v>
      </c>
      <c r="AZ622" s="639" t="str">
        <f t="shared" si="1461"/>
        <v>75Yes</v>
      </c>
      <c r="BA622" s="634" t="str">
        <f t="shared" si="1462"/>
        <v>75</v>
      </c>
      <c r="BB622" s="634" t="str">
        <f t="shared" si="1463"/>
        <v>75</v>
      </c>
      <c r="BC622" s="634" t="str">
        <f t="shared" si="1464"/>
        <v>75</v>
      </c>
      <c r="BD622" s="640" t="str">
        <f t="shared" si="1401"/>
        <v xml:space="preserve"> </v>
      </c>
      <c r="BE622" s="640" t="str">
        <f t="shared" si="1402"/>
        <v xml:space="preserve"> </v>
      </c>
      <c r="BF622" s="640" t="str">
        <f t="shared" si="1403"/>
        <v xml:space="preserve"> </v>
      </c>
      <c r="BG622" s="640" t="str">
        <f t="shared" si="1404"/>
        <v xml:space="preserve"> </v>
      </c>
      <c r="BH622" s="640" t="str">
        <f t="shared" si="1405"/>
        <v xml:space="preserve"> </v>
      </c>
      <c r="BI622" s="677" t="str">
        <f t="shared" si="1406"/>
        <v xml:space="preserve"> </v>
      </c>
      <c r="BJ622" s="640" t="str">
        <f t="shared" si="1407"/>
        <v xml:space="preserve"> </v>
      </c>
      <c r="BK622" s="305" t="str">
        <f t="shared" si="1408"/>
        <v xml:space="preserve"> </v>
      </c>
      <c r="BL622" s="523" t="str">
        <f t="shared" si="1458"/>
        <v xml:space="preserve"> </v>
      </c>
      <c r="BM622" s="640" t="str">
        <f t="shared" si="1409"/>
        <v xml:space="preserve"> </v>
      </c>
      <c r="BN622" s="640" t="str">
        <f t="shared" si="1410"/>
        <v xml:space="preserve"> </v>
      </c>
      <c r="BO622" s="640">
        <f t="shared" si="1411"/>
        <v>42644</v>
      </c>
      <c r="BP622" s="640" t="str">
        <f t="shared" si="1412"/>
        <v xml:space="preserve"> </v>
      </c>
      <c r="BQ622" s="640" t="str">
        <f t="shared" si="1413"/>
        <v xml:space="preserve"> </v>
      </c>
      <c r="BR622" s="634">
        <f t="shared" si="1414"/>
        <v>1</v>
      </c>
      <c r="BS622" s="728"/>
      <c r="BT622" s="640" t="str">
        <f t="shared" si="1400"/>
        <v xml:space="preserve"> </v>
      </c>
    </row>
    <row r="623" spans="1:72" s="47" customFormat="1" ht="15" customHeight="1" x14ac:dyDescent="0.3">
      <c r="A623" s="43" t="s">
        <v>593</v>
      </c>
      <c r="B623" s="123" t="s">
        <v>598</v>
      </c>
      <c r="C623" s="134" t="str">
        <f>IF(VLOOKUP(B623,'Pivot Table'!$B$5:$G$2000,3,FALSE)=1,"Yes","No")</f>
        <v>Yes</v>
      </c>
      <c r="D623" s="170" t="str">
        <f t="shared" si="1399"/>
        <v>In Progress</v>
      </c>
      <c r="E623" s="170" t="s">
        <v>713</v>
      </c>
      <c r="F623" s="214">
        <v>41821</v>
      </c>
      <c r="G623" s="118" t="s">
        <v>1127</v>
      </c>
      <c r="H623" s="118" t="s">
        <v>1127</v>
      </c>
      <c r="I623" s="214">
        <v>42644</v>
      </c>
      <c r="J623" s="170"/>
      <c r="K623" s="45" t="str">
        <f t="shared" si="1456"/>
        <v>75X</v>
      </c>
      <c r="L623" s="45" t="str">
        <f t="shared" si="1444"/>
        <v>75</v>
      </c>
      <c r="M623" s="44"/>
      <c r="N623" s="252"/>
      <c r="O623" s="135" t="str">
        <f>IF(VLOOKUP(B623,'Pivot Table'!$B$5:$G$2000,2,FALSE)=1,"Yes","No")</f>
        <v>Yes</v>
      </c>
      <c r="P623" s="177" t="str">
        <f t="shared" si="1457"/>
        <v>In Progress</v>
      </c>
      <c r="Q623" s="177" t="s">
        <v>713</v>
      </c>
      <c r="R623" s="107">
        <v>41821</v>
      </c>
      <c r="S623" s="46" t="s">
        <v>1127</v>
      </c>
      <c r="T623" s="107">
        <v>42644</v>
      </c>
      <c r="U623" s="177"/>
      <c r="V623" s="135" t="str">
        <f t="shared" si="1445"/>
        <v>75X</v>
      </c>
      <c r="W623" s="150" t="str">
        <f t="shared" si="1446"/>
        <v>75</v>
      </c>
      <c r="X623" s="46"/>
      <c r="Y623" s="219"/>
      <c r="Z623" s="136" t="str">
        <f>IF(VLOOKUP(B623,'Pivot Table'!$B$5:$G$2000,5,FALSE)=1,"Yes","No")</f>
        <v>Yes</v>
      </c>
      <c r="AA623" s="136" t="str">
        <f>IF(VLOOKUP(B623,'Pivot Table'!$B$5:$G$2000,4,FALSE)=1,"Yes","No")</f>
        <v>No</v>
      </c>
      <c r="AB623" s="181" t="str">
        <f t="shared" si="1398"/>
        <v>In Progress</v>
      </c>
      <c r="AC623" s="181" t="s">
        <v>713</v>
      </c>
      <c r="AD623" s="181"/>
      <c r="AE623" s="241" t="s">
        <v>1127</v>
      </c>
      <c r="AF623" s="362">
        <v>42644</v>
      </c>
      <c r="AG623" s="181"/>
      <c r="AH623" s="133" t="str">
        <f t="shared" si="1447"/>
        <v>75X</v>
      </c>
      <c r="AI623" s="151" t="str">
        <f t="shared" si="1448"/>
        <v>75</v>
      </c>
      <c r="AJ623" s="457"/>
      <c r="AK623" s="650"/>
      <c r="AL623" s="634">
        <f t="shared" si="1449"/>
        <v>1</v>
      </c>
      <c r="AM623" s="634">
        <f t="shared" si="1450"/>
        <v>1</v>
      </c>
      <c r="AN623" s="635">
        <f t="shared" si="1451"/>
        <v>1</v>
      </c>
      <c r="AO623" s="636">
        <f t="shared" si="1415"/>
        <v>3</v>
      </c>
      <c r="AP623" s="634">
        <f t="shared" si="1452"/>
        <v>0</v>
      </c>
      <c r="AQ623" s="634">
        <f t="shared" si="1453"/>
        <v>0</v>
      </c>
      <c r="AR623" s="634">
        <f t="shared" si="1454"/>
        <v>0</v>
      </c>
      <c r="AS623" s="637">
        <f t="shared" si="1416"/>
        <v>0</v>
      </c>
      <c r="AT623" s="638" t="str">
        <f t="shared" si="1417"/>
        <v xml:space="preserve"> </v>
      </c>
      <c r="AU623" s="634">
        <f t="shared" si="1455"/>
        <v>1</v>
      </c>
      <c r="AV623" s="634">
        <f t="shared" si="1465"/>
        <v>1</v>
      </c>
      <c r="AW623" s="634" t="s">
        <v>1127</v>
      </c>
      <c r="AX623" s="639" t="str">
        <f t="shared" si="1459"/>
        <v>75Yes</v>
      </c>
      <c r="AY623" s="639" t="str">
        <f t="shared" si="1460"/>
        <v>75Yes</v>
      </c>
      <c r="AZ623" s="639" t="str">
        <f t="shared" si="1461"/>
        <v>75Yes</v>
      </c>
      <c r="BA623" s="634" t="str">
        <f t="shared" si="1462"/>
        <v>75</v>
      </c>
      <c r="BB623" s="634" t="str">
        <f t="shared" si="1463"/>
        <v>75</v>
      </c>
      <c r="BC623" s="634" t="str">
        <f t="shared" si="1464"/>
        <v>75</v>
      </c>
      <c r="BD623" s="640" t="str">
        <f t="shared" si="1401"/>
        <v xml:space="preserve"> </v>
      </c>
      <c r="BE623" s="640" t="str">
        <f t="shared" si="1402"/>
        <v xml:space="preserve"> </v>
      </c>
      <c r="BF623" s="640" t="str">
        <f t="shared" si="1403"/>
        <v xml:space="preserve"> </v>
      </c>
      <c r="BG623" s="640" t="str">
        <f t="shared" si="1404"/>
        <v xml:space="preserve"> </v>
      </c>
      <c r="BH623" s="640" t="str">
        <f t="shared" si="1405"/>
        <v xml:space="preserve"> </v>
      </c>
      <c r="BI623" s="677" t="str">
        <f t="shared" si="1406"/>
        <v xml:space="preserve"> </v>
      </c>
      <c r="BJ623" s="640" t="str">
        <f t="shared" si="1407"/>
        <v xml:space="preserve"> </v>
      </c>
      <c r="BK623" s="305" t="str">
        <f t="shared" si="1408"/>
        <v xml:space="preserve"> </v>
      </c>
      <c r="BL623" s="523" t="str">
        <f t="shared" si="1458"/>
        <v xml:space="preserve"> </v>
      </c>
      <c r="BM623" s="640" t="str">
        <f t="shared" si="1409"/>
        <v xml:space="preserve"> </v>
      </c>
      <c r="BN623" s="640" t="str">
        <f t="shared" si="1410"/>
        <v xml:space="preserve"> </v>
      </c>
      <c r="BO623" s="640">
        <f t="shared" si="1411"/>
        <v>42644</v>
      </c>
      <c r="BP623" s="640" t="str">
        <f t="shared" si="1412"/>
        <v xml:space="preserve"> </v>
      </c>
      <c r="BQ623" s="640" t="str">
        <f t="shared" si="1413"/>
        <v xml:space="preserve"> </v>
      </c>
      <c r="BR623" s="634">
        <f t="shared" si="1414"/>
        <v>1</v>
      </c>
      <c r="BS623" s="728"/>
      <c r="BT623" s="640" t="str">
        <f t="shared" si="1400"/>
        <v xml:space="preserve"> </v>
      </c>
    </row>
    <row r="624" spans="1:72" s="47" customFormat="1" ht="15" customHeight="1" x14ac:dyDescent="0.3">
      <c r="A624" s="43" t="s">
        <v>593</v>
      </c>
      <c r="B624" s="123" t="s">
        <v>599</v>
      </c>
      <c r="C624" s="134" t="str">
        <f>IF(VLOOKUP(B624,'Pivot Table'!$B$5:$G$2000,3,FALSE)=1,"Yes","No")</f>
        <v>Yes</v>
      </c>
      <c r="D624" s="170" t="str">
        <f t="shared" si="1399"/>
        <v>In Progress</v>
      </c>
      <c r="E624" s="170" t="s">
        <v>713</v>
      </c>
      <c r="F624" s="214">
        <v>41821</v>
      </c>
      <c r="G624" s="118" t="s">
        <v>1127</v>
      </c>
      <c r="H624" s="118" t="s">
        <v>1127</v>
      </c>
      <c r="I624" s="214">
        <v>42644</v>
      </c>
      <c r="J624" s="170"/>
      <c r="K624" s="45" t="str">
        <f t="shared" si="1456"/>
        <v>75X</v>
      </c>
      <c r="L624" s="45" t="str">
        <f t="shared" si="1444"/>
        <v>75</v>
      </c>
      <c r="M624" s="44"/>
      <c r="N624" s="252"/>
      <c r="O624" s="135" t="str">
        <f>IF(VLOOKUP(B624,'Pivot Table'!$B$5:$G$2000,2,FALSE)=1,"Yes","No")</f>
        <v>Yes</v>
      </c>
      <c r="P624" s="177" t="str">
        <f t="shared" si="1457"/>
        <v>In Progress</v>
      </c>
      <c r="Q624" s="177" t="s">
        <v>713</v>
      </c>
      <c r="R624" s="107">
        <v>41821</v>
      </c>
      <c r="S624" s="46" t="s">
        <v>1127</v>
      </c>
      <c r="T624" s="107">
        <v>42644</v>
      </c>
      <c r="U624" s="177"/>
      <c r="V624" s="135" t="str">
        <f t="shared" si="1445"/>
        <v>75X</v>
      </c>
      <c r="W624" s="150" t="str">
        <f t="shared" si="1446"/>
        <v>75</v>
      </c>
      <c r="X624" s="46"/>
      <c r="Y624" s="219"/>
      <c r="Z624" s="136" t="str">
        <f>IF(VLOOKUP(B624,'Pivot Table'!$B$5:$G$2000,5,FALSE)=1,"Yes","No")</f>
        <v>Yes</v>
      </c>
      <c r="AA624" s="136" t="str">
        <f>IF(VLOOKUP(B624,'Pivot Table'!$B$5:$G$2000,4,FALSE)=1,"Yes","No")</f>
        <v>No</v>
      </c>
      <c r="AB624" s="181" t="str">
        <f t="shared" si="1398"/>
        <v>In Progress</v>
      </c>
      <c r="AC624" s="181" t="s">
        <v>713</v>
      </c>
      <c r="AD624" s="181"/>
      <c r="AE624" s="241" t="s">
        <v>1127</v>
      </c>
      <c r="AF624" s="362">
        <v>42644</v>
      </c>
      <c r="AG624" s="181"/>
      <c r="AH624" s="133" t="str">
        <f t="shared" si="1447"/>
        <v>75X</v>
      </c>
      <c r="AI624" s="151" t="str">
        <f t="shared" si="1448"/>
        <v>75</v>
      </c>
      <c r="AJ624" s="457"/>
      <c r="AK624" s="650"/>
      <c r="AL624" s="634">
        <f t="shared" si="1449"/>
        <v>1</v>
      </c>
      <c r="AM624" s="634">
        <f t="shared" si="1450"/>
        <v>1</v>
      </c>
      <c r="AN624" s="635">
        <f t="shared" si="1451"/>
        <v>1</v>
      </c>
      <c r="AO624" s="636">
        <f t="shared" si="1415"/>
        <v>3</v>
      </c>
      <c r="AP624" s="634">
        <f t="shared" si="1452"/>
        <v>0</v>
      </c>
      <c r="AQ624" s="634">
        <f t="shared" si="1453"/>
        <v>0</v>
      </c>
      <c r="AR624" s="634">
        <f t="shared" si="1454"/>
        <v>0</v>
      </c>
      <c r="AS624" s="637">
        <f t="shared" si="1416"/>
        <v>0</v>
      </c>
      <c r="AT624" s="638" t="str">
        <f t="shared" si="1417"/>
        <v xml:space="preserve"> </v>
      </c>
      <c r="AU624" s="634">
        <f t="shared" si="1455"/>
        <v>1</v>
      </c>
      <c r="AV624" s="634">
        <f t="shared" si="1465"/>
        <v>1</v>
      </c>
      <c r="AW624" s="634" t="s">
        <v>1127</v>
      </c>
      <c r="AX624" s="639" t="str">
        <f t="shared" si="1459"/>
        <v>75Yes</v>
      </c>
      <c r="AY624" s="639" t="str">
        <f t="shared" si="1460"/>
        <v>75Yes</v>
      </c>
      <c r="AZ624" s="639" t="str">
        <f t="shared" si="1461"/>
        <v>75Yes</v>
      </c>
      <c r="BA624" s="634" t="str">
        <f t="shared" si="1462"/>
        <v>75</v>
      </c>
      <c r="BB624" s="634" t="str">
        <f t="shared" si="1463"/>
        <v>75</v>
      </c>
      <c r="BC624" s="634" t="str">
        <f t="shared" si="1464"/>
        <v>75</v>
      </c>
      <c r="BD624" s="640" t="str">
        <f t="shared" si="1401"/>
        <v xml:space="preserve"> </v>
      </c>
      <c r="BE624" s="640" t="str">
        <f t="shared" si="1402"/>
        <v xml:space="preserve"> </v>
      </c>
      <c r="BF624" s="640" t="str">
        <f t="shared" si="1403"/>
        <v xml:space="preserve"> </v>
      </c>
      <c r="BG624" s="640" t="str">
        <f t="shared" si="1404"/>
        <v xml:space="preserve"> </v>
      </c>
      <c r="BH624" s="640" t="str">
        <f t="shared" si="1405"/>
        <v xml:space="preserve"> </v>
      </c>
      <c r="BI624" s="677" t="str">
        <f t="shared" si="1406"/>
        <v xml:space="preserve"> </v>
      </c>
      <c r="BJ624" s="640" t="str">
        <f t="shared" si="1407"/>
        <v xml:space="preserve"> </v>
      </c>
      <c r="BK624" s="305" t="str">
        <f t="shared" si="1408"/>
        <v xml:space="preserve"> </v>
      </c>
      <c r="BL624" s="523" t="str">
        <f t="shared" si="1458"/>
        <v xml:space="preserve"> </v>
      </c>
      <c r="BM624" s="640" t="str">
        <f t="shared" si="1409"/>
        <v xml:space="preserve"> </v>
      </c>
      <c r="BN624" s="640" t="str">
        <f t="shared" si="1410"/>
        <v xml:space="preserve"> </v>
      </c>
      <c r="BO624" s="640">
        <f t="shared" si="1411"/>
        <v>42644</v>
      </c>
      <c r="BP624" s="640" t="str">
        <f t="shared" si="1412"/>
        <v xml:space="preserve"> </v>
      </c>
      <c r="BQ624" s="640" t="str">
        <f t="shared" si="1413"/>
        <v xml:space="preserve"> </v>
      </c>
      <c r="BR624" s="634">
        <f t="shared" si="1414"/>
        <v>1</v>
      </c>
      <c r="BS624" s="728"/>
      <c r="BT624" s="640" t="str">
        <f t="shared" si="1400"/>
        <v xml:space="preserve"> </v>
      </c>
    </row>
    <row r="625" spans="1:72" s="47" customFormat="1" ht="15" customHeight="1" x14ac:dyDescent="0.3">
      <c r="A625" s="43" t="s">
        <v>593</v>
      </c>
      <c r="B625" s="123" t="s">
        <v>600</v>
      </c>
      <c r="C625" s="134" t="str">
        <f>IF(VLOOKUP(B625,'Pivot Table'!$B$5:$G$2000,3,FALSE)=1,"Yes","No")</f>
        <v>Yes</v>
      </c>
      <c r="D625" s="170" t="str">
        <f t="shared" si="1399"/>
        <v>In Progress</v>
      </c>
      <c r="E625" s="170" t="s">
        <v>713</v>
      </c>
      <c r="F625" s="214">
        <v>41760</v>
      </c>
      <c r="G625" s="118" t="s">
        <v>1127</v>
      </c>
      <c r="H625" s="118" t="s">
        <v>1127</v>
      </c>
      <c r="I625" s="214">
        <v>42644</v>
      </c>
      <c r="J625" s="170"/>
      <c r="K625" s="45" t="str">
        <f t="shared" si="1456"/>
        <v>75X</v>
      </c>
      <c r="L625" s="45" t="str">
        <f t="shared" si="1444"/>
        <v>75</v>
      </c>
      <c r="M625" s="44"/>
      <c r="N625" s="252"/>
      <c r="O625" s="135" t="str">
        <f>IF(VLOOKUP(B625,'Pivot Table'!$B$5:$G$2000,2,FALSE)=1,"Yes","No")</f>
        <v>Yes</v>
      </c>
      <c r="P625" s="177" t="str">
        <f t="shared" si="1457"/>
        <v>In Progress</v>
      </c>
      <c r="Q625" s="177" t="s">
        <v>713</v>
      </c>
      <c r="R625" s="107">
        <v>41760</v>
      </c>
      <c r="S625" s="46" t="s">
        <v>1127</v>
      </c>
      <c r="T625" s="107">
        <v>42644</v>
      </c>
      <c r="U625" s="177"/>
      <c r="V625" s="135" t="str">
        <f t="shared" si="1445"/>
        <v>75X</v>
      </c>
      <c r="W625" s="150" t="str">
        <f t="shared" si="1446"/>
        <v>75</v>
      </c>
      <c r="X625" s="46"/>
      <c r="Y625" s="219"/>
      <c r="Z625" s="136" t="str">
        <f>IF(VLOOKUP(B625,'Pivot Table'!$B$5:$G$2000,5,FALSE)=1,"Yes","No")</f>
        <v>Yes</v>
      </c>
      <c r="AA625" s="136" t="str">
        <f>IF(VLOOKUP(B625,'Pivot Table'!$B$5:$G$2000,4,FALSE)=1,"Yes","No")</f>
        <v>No</v>
      </c>
      <c r="AB625" s="181" t="str">
        <f t="shared" si="1398"/>
        <v>In Progress</v>
      </c>
      <c r="AC625" s="181" t="s">
        <v>713</v>
      </c>
      <c r="AD625" s="181"/>
      <c r="AE625" s="241" t="s">
        <v>1127</v>
      </c>
      <c r="AF625" s="362">
        <v>42644</v>
      </c>
      <c r="AG625" s="181"/>
      <c r="AH625" s="133" t="str">
        <f t="shared" si="1447"/>
        <v>75X</v>
      </c>
      <c r="AI625" s="151" t="str">
        <f t="shared" si="1448"/>
        <v>75</v>
      </c>
      <c r="AJ625" s="457"/>
      <c r="AK625" s="650"/>
      <c r="AL625" s="634">
        <f t="shared" si="1449"/>
        <v>1</v>
      </c>
      <c r="AM625" s="634">
        <f t="shared" si="1450"/>
        <v>1</v>
      </c>
      <c r="AN625" s="635">
        <f t="shared" si="1451"/>
        <v>1</v>
      </c>
      <c r="AO625" s="636">
        <f t="shared" si="1415"/>
        <v>3</v>
      </c>
      <c r="AP625" s="634">
        <f t="shared" si="1452"/>
        <v>0</v>
      </c>
      <c r="AQ625" s="634">
        <f t="shared" si="1453"/>
        <v>0</v>
      </c>
      <c r="AR625" s="634">
        <f t="shared" si="1454"/>
        <v>0</v>
      </c>
      <c r="AS625" s="637">
        <f t="shared" si="1416"/>
        <v>0</v>
      </c>
      <c r="AT625" s="638" t="str">
        <f t="shared" si="1417"/>
        <v xml:space="preserve"> </v>
      </c>
      <c r="AU625" s="634">
        <f t="shared" si="1455"/>
        <v>1</v>
      </c>
      <c r="AV625" s="634">
        <f t="shared" si="1465"/>
        <v>1</v>
      </c>
      <c r="AW625" s="634" t="s">
        <v>1127</v>
      </c>
      <c r="AX625" s="639" t="str">
        <f t="shared" si="1459"/>
        <v>75Yes</v>
      </c>
      <c r="AY625" s="639" t="str">
        <f t="shared" si="1460"/>
        <v>75Yes</v>
      </c>
      <c r="AZ625" s="639" t="str">
        <f t="shared" si="1461"/>
        <v>75Yes</v>
      </c>
      <c r="BA625" s="634" t="str">
        <f t="shared" si="1462"/>
        <v>75</v>
      </c>
      <c r="BB625" s="634" t="str">
        <f t="shared" si="1463"/>
        <v>75</v>
      </c>
      <c r="BC625" s="634" t="str">
        <f t="shared" si="1464"/>
        <v>75</v>
      </c>
      <c r="BD625" s="640" t="str">
        <f t="shared" si="1401"/>
        <v xml:space="preserve"> </v>
      </c>
      <c r="BE625" s="640" t="str">
        <f t="shared" si="1402"/>
        <v xml:space="preserve"> </v>
      </c>
      <c r="BF625" s="640" t="str">
        <f t="shared" si="1403"/>
        <v xml:space="preserve"> </v>
      </c>
      <c r="BG625" s="640" t="str">
        <f t="shared" si="1404"/>
        <v xml:space="preserve"> </v>
      </c>
      <c r="BH625" s="640" t="str">
        <f t="shared" si="1405"/>
        <v xml:space="preserve"> </v>
      </c>
      <c r="BI625" s="677" t="str">
        <f t="shared" si="1406"/>
        <v xml:space="preserve"> </v>
      </c>
      <c r="BJ625" s="640" t="str">
        <f t="shared" si="1407"/>
        <v xml:space="preserve"> </v>
      </c>
      <c r="BK625" s="305" t="str">
        <f t="shared" si="1408"/>
        <v xml:space="preserve"> </v>
      </c>
      <c r="BL625" s="523" t="str">
        <f t="shared" si="1458"/>
        <v xml:space="preserve"> </v>
      </c>
      <c r="BM625" s="640" t="str">
        <f t="shared" si="1409"/>
        <v xml:space="preserve"> </v>
      </c>
      <c r="BN625" s="640" t="str">
        <f t="shared" si="1410"/>
        <v xml:space="preserve"> </v>
      </c>
      <c r="BO625" s="640">
        <f t="shared" si="1411"/>
        <v>42644</v>
      </c>
      <c r="BP625" s="640" t="str">
        <f t="shared" si="1412"/>
        <v xml:space="preserve"> </v>
      </c>
      <c r="BQ625" s="640" t="str">
        <f t="shared" si="1413"/>
        <v xml:space="preserve"> </v>
      </c>
      <c r="BR625" s="634">
        <f t="shared" si="1414"/>
        <v>1</v>
      </c>
      <c r="BS625" s="728"/>
      <c r="BT625" s="640" t="str">
        <f t="shared" si="1400"/>
        <v xml:space="preserve"> </v>
      </c>
    </row>
    <row r="626" spans="1:72" s="47" customFormat="1" ht="15" customHeight="1" x14ac:dyDescent="0.3">
      <c r="A626" s="43" t="s">
        <v>593</v>
      </c>
      <c r="B626" s="123" t="s">
        <v>601</v>
      </c>
      <c r="C626" s="134" t="str">
        <f>IF(VLOOKUP(B626,'Pivot Table'!$B$5:$G$2000,3,FALSE)=1,"Yes","No")</f>
        <v>Yes</v>
      </c>
      <c r="D626" s="170" t="str">
        <f t="shared" si="1399"/>
        <v>In Progress</v>
      </c>
      <c r="E626" s="170" t="s">
        <v>713</v>
      </c>
      <c r="F626" s="214">
        <v>41791</v>
      </c>
      <c r="G626" s="118" t="s">
        <v>1127</v>
      </c>
      <c r="H626" s="118" t="s">
        <v>1127</v>
      </c>
      <c r="I626" s="214">
        <v>42644</v>
      </c>
      <c r="J626" s="170"/>
      <c r="K626" s="45" t="str">
        <f t="shared" si="1456"/>
        <v>75X</v>
      </c>
      <c r="L626" s="45" t="str">
        <f t="shared" si="1444"/>
        <v>75</v>
      </c>
      <c r="M626" s="44"/>
      <c r="N626" s="252"/>
      <c r="O626" s="135" t="str">
        <f>IF(VLOOKUP(B626,'Pivot Table'!$B$5:$G$2000,2,FALSE)=1,"Yes","No")</f>
        <v>Yes</v>
      </c>
      <c r="P626" s="177" t="str">
        <f t="shared" si="1457"/>
        <v>In Progress</v>
      </c>
      <c r="Q626" s="177" t="s">
        <v>713</v>
      </c>
      <c r="R626" s="107">
        <v>41791</v>
      </c>
      <c r="S626" s="46" t="s">
        <v>1127</v>
      </c>
      <c r="T626" s="107">
        <v>42644</v>
      </c>
      <c r="U626" s="177"/>
      <c r="V626" s="135" t="str">
        <f t="shared" si="1445"/>
        <v>75X</v>
      </c>
      <c r="W626" s="150" t="str">
        <f t="shared" si="1446"/>
        <v>75</v>
      </c>
      <c r="X626" s="46"/>
      <c r="Y626" s="219"/>
      <c r="Z626" s="136" t="str">
        <f>IF(VLOOKUP(B626,'Pivot Table'!$B$5:$G$2000,5,FALSE)=1,"Yes","No")</f>
        <v>Yes</v>
      </c>
      <c r="AA626" s="136" t="str">
        <f>IF(VLOOKUP(B626,'Pivot Table'!$B$5:$G$2000,4,FALSE)=1,"Yes","No")</f>
        <v>No</v>
      </c>
      <c r="AB626" s="181" t="str">
        <f t="shared" si="1398"/>
        <v>In Progress</v>
      </c>
      <c r="AC626" s="181" t="s">
        <v>713</v>
      </c>
      <c r="AD626" s="181"/>
      <c r="AE626" s="241" t="s">
        <v>1127</v>
      </c>
      <c r="AF626" s="362">
        <v>42644</v>
      </c>
      <c r="AG626" s="181"/>
      <c r="AH626" s="133" t="str">
        <f t="shared" si="1447"/>
        <v>75X</v>
      </c>
      <c r="AI626" s="151" t="str">
        <f t="shared" si="1448"/>
        <v>75</v>
      </c>
      <c r="AJ626" s="457"/>
      <c r="AK626" s="650"/>
      <c r="AL626" s="634">
        <f t="shared" si="1449"/>
        <v>1</v>
      </c>
      <c r="AM626" s="634">
        <f t="shared" si="1450"/>
        <v>1</v>
      </c>
      <c r="AN626" s="635">
        <f t="shared" si="1451"/>
        <v>1</v>
      </c>
      <c r="AO626" s="636">
        <f t="shared" si="1415"/>
        <v>3</v>
      </c>
      <c r="AP626" s="634">
        <f t="shared" si="1452"/>
        <v>0</v>
      </c>
      <c r="AQ626" s="634">
        <f t="shared" si="1453"/>
        <v>0</v>
      </c>
      <c r="AR626" s="634">
        <f t="shared" si="1454"/>
        <v>0</v>
      </c>
      <c r="AS626" s="637">
        <f t="shared" si="1416"/>
        <v>0</v>
      </c>
      <c r="AT626" s="638" t="str">
        <f t="shared" si="1417"/>
        <v xml:space="preserve"> </v>
      </c>
      <c r="AU626" s="634">
        <f t="shared" si="1455"/>
        <v>1</v>
      </c>
      <c r="AV626" s="634">
        <f t="shared" si="1465"/>
        <v>1</v>
      </c>
      <c r="AW626" s="634" t="s">
        <v>1127</v>
      </c>
      <c r="AX626" s="639" t="str">
        <f t="shared" si="1459"/>
        <v>75Yes</v>
      </c>
      <c r="AY626" s="639" t="str">
        <f t="shared" si="1460"/>
        <v>75Yes</v>
      </c>
      <c r="AZ626" s="639" t="str">
        <f t="shared" si="1461"/>
        <v>75Yes</v>
      </c>
      <c r="BA626" s="634" t="str">
        <f t="shared" si="1462"/>
        <v>75</v>
      </c>
      <c r="BB626" s="634" t="str">
        <f t="shared" si="1463"/>
        <v>75</v>
      </c>
      <c r="BC626" s="634" t="str">
        <f t="shared" si="1464"/>
        <v>75</v>
      </c>
      <c r="BD626" s="640" t="str">
        <f t="shared" si="1401"/>
        <v xml:space="preserve"> </v>
      </c>
      <c r="BE626" s="640" t="str">
        <f t="shared" si="1402"/>
        <v xml:space="preserve"> </v>
      </c>
      <c r="BF626" s="640" t="str">
        <f t="shared" si="1403"/>
        <v xml:space="preserve"> </v>
      </c>
      <c r="BG626" s="640" t="str">
        <f t="shared" si="1404"/>
        <v xml:space="preserve"> </v>
      </c>
      <c r="BH626" s="640" t="str">
        <f t="shared" si="1405"/>
        <v xml:space="preserve"> </v>
      </c>
      <c r="BI626" s="677" t="str">
        <f t="shared" si="1406"/>
        <v xml:space="preserve"> </v>
      </c>
      <c r="BJ626" s="640" t="str">
        <f t="shared" si="1407"/>
        <v xml:space="preserve"> </v>
      </c>
      <c r="BK626" s="305" t="str">
        <f t="shared" si="1408"/>
        <v xml:space="preserve"> </v>
      </c>
      <c r="BL626" s="523" t="str">
        <f t="shared" si="1458"/>
        <v xml:space="preserve"> </v>
      </c>
      <c r="BM626" s="640" t="str">
        <f t="shared" si="1409"/>
        <v xml:space="preserve"> </v>
      </c>
      <c r="BN626" s="640" t="str">
        <f t="shared" si="1410"/>
        <v xml:space="preserve"> </v>
      </c>
      <c r="BO626" s="640">
        <f t="shared" si="1411"/>
        <v>42644</v>
      </c>
      <c r="BP626" s="640" t="str">
        <f t="shared" si="1412"/>
        <v xml:space="preserve"> </v>
      </c>
      <c r="BQ626" s="640" t="str">
        <f t="shared" si="1413"/>
        <v xml:space="preserve"> </v>
      </c>
      <c r="BR626" s="634">
        <f t="shared" si="1414"/>
        <v>1</v>
      </c>
      <c r="BS626" s="728"/>
      <c r="BT626" s="640" t="str">
        <f t="shared" si="1400"/>
        <v xml:space="preserve"> </v>
      </c>
    </row>
    <row r="627" spans="1:72" s="47" customFormat="1" ht="15" customHeight="1" x14ac:dyDescent="0.3">
      <c r="A627" s="43" t="s">
        <v>593</v>
      </c>
      <c r="B627" s="123" t="s">
        <v>602</v>
      </c>
      <c r="C627" s="134" t="str">
        <f>IF(VLOOKUP(B627,'Pivot Table'!$B$5:$G$2000,3,FALSE)=1,"Yes","No")</f>
        <v>Yes</v>
      </c>
      <c r="D627" s="170" t="str">
        <f t="shared" si="1399"/>
        <v>In Progress</v>
      </c>
      <c r="E627" s="170" t="s">
        <v>713</v>
      </c>
      <c r="F627" s="214">
        <v>41821</v>
      </c>
      <c r="G627" s="118" t="s">
        <v>1127</v>
      </c>
      <c r="H627" s="118" t="s">
        <v>1127</v>
      </c>
      <c r="I627" s="214">
        <v>42644</v>
      </c>
      <c r="J627" s="170"/>
      <c r="K627" s="45" t="str">
        <f t="shared" si="1456"/>
        <v>75X</v>
      </c>
      <c r="L627" s="45" t="str">
        <f t="shared" si="1444"/>
        <v>75</v>
      </c>
      <c r="M627" s="44"/>
      <c r="N627" s="252"/>
      <c r="O627" s="135" t="str">
        <f>IF(VLOOKUP(B627,'Pivot Table'!$B$5:$G$2000,2,FALSE)=1,"Yes","No")</f>
        <v>Yes</v>
      </c>
      <c r="P627" s="177" t="str">
        <f t="shared" si="1457"/>
        <v>In Progress</v>
      </c>
      <c r="Q627" s="177" t="s">
        <v>713</v>
      </c>
      <c r="R627" s="107">
        <v>41821</v>
      </c>
      <c r="S627" s="46" t="s">
        <v>1127</v>
      </c>
      <c r="T627" s="107">
        <v>42644</v>
      </c>
      <c r="U627" s="177"/>
      <c r="V627" s="135" t="str">
        <f t="shared" si="1445"/>
        <v>75X</v>
      </c>
      <c r="W627" s="150" t="str">
        <f t="shared" si="1446"/>
        <v>75</v>
      </c>
      <c r="X627" s="46"/>
      <c r="Y627" s="219"/>
      <c r="Z627" s="136" t="str">
        <f>IF(VLOOKUP(B627,'Pivot Table'!$B$5:$G$2000,5,FALSE)=1,"Yes","No")</f>
        <v>Yes</v>
      </c>
      <c r="AA627" s="136" t="str">
        <f>IF(VLOOKUP(B627,'Pivot Table'!$B$5:$G$2000,4,FALSE)=1,"Yes","No")</f>
        <v>No</v>
      </c>
      <c r="AB627" s="181" t="str">
        <f t="shared" si="1398"/>
        <v>In Progress</v>
      </c>
      <c r="AC627" s="181" t="s">
        <v>713</v>
      </c>
      <c r="AD627" s="181"/>
      <c r="AE627" s="241" t="s">
        <v>1127</v>
      </c>
      <c r="AF627" s="362">
        <v>42644</v>
      </c>
      <c r="AG627" s="181"/>
      <c r="AH627" s="133" t="str">
        <f t="shared" si="1447"/>
        <v>75X</v>
      </c>
      <c r="AI627" s="151" t="str">
        <f t="shared" si="1448"/>
        <v>75</v>
      </c>
      <c r="AJ627" s="457"/>
      <c r="AK627" s="650"/>
      <c r="AL627" s="634">
        <f t="shared" si="1449"/>
        <v>1</v>
      </c>
      <c r="AM627" s="634">
        <f t="shared" si="1450"/>
        <v>1</v>
      </c>
      <c r="AN627" s="635">
        <f t="shared" si="1451"/>
        <v>1</v>
      </c>
      <c r="AO627" s="636">
        <f t="shared" si="1415"/>
        <v>3</v>
      </c>
      <c r="AP627" s="634">
        <f t="shared" si="1452"/>
        <v>0</v>
      </c>
      <c r="AQ627" s="634">
        <f t="shared" si="1453"/>
        <v>0</v>
      </c>
      <c r="AR627" s="634">
        <f t="shared" si="1454"/>
        <v>0</v>
      </c>
      <c r="AS627" s="637">
        <f t="shared" si="1416"/>
        <v>0</v>
      </c>
      <c r="AT627" s="638" t="str">
        <f t="shared" si="1417"/>
        <v xml:space="preserve"> </v>
      </c>
      <c r="AU627" s="634">
        <f t="shared" si="1455"/>
        <v>1</v>
      </c>
      <c r="AV627" s="634">
        <f t="shared" si="1465"/>
        <v>1</v>
      </c>
      <c r="AW627" s="634" t="s">
        <v>1127</v>
      </c>
      <c r="AX627" s="639" t="str">
        <f t="shared" si="1459"/>
        <v>75Yes</v>
      </c>
      <c r="AY627" s="639" t="str">
        <f t="shared" si="1460"/>
        <v>75Yes</v>
      </c>
      <c r="AZ627" s="639" t="str">
        <f t="shared" si="1461"/>
        <v>75Yes</v>
      </c>
      <c r="BA627" s="634" t="str">
        <f t="shared" si="1462"/>
        <v>75</v>
      </c>
      <c r="BB627" s="634" t="str">
        <f t="shared" si="1463"/>
        <v>75</v>
      </c>
      <c r="BC627" s="634" t="str">
        <f t="shared" si="1464"/>
        <v>75</v>
      </c>
      <c r="BD627" s="640" t="str">
        <f t="shared" si="1401"/>
        <v xml:space="preserve"> </v>
      </c>
      <c r="BE627" s="640" t="str">
        <f t="shared" si="1402"/>
        <v xml:space="preserve"> </v>
      </c>
      <c r="BF627" s="640" t="str">
        <f t="shared" si="1403"/>
        <v xml:space="preserve"> </v>
      </c>
      <c r="BG627" s="640" t="str">
        <f t="shared" si="1404"/>
        <v xml:space="preserve"> </v>
      </c>
      <c r="BH627" s="640" t="str">
        <f t="shared" si="1405"/>
        <v xml:space="preserve"> </v>
      </c>
      <c r="BI627" s="677" t="str">
        <f t="shared" si="1406"/>
        <v xml:space="preserve"> </v>
      </c>
      <c r="BJ627" s="640" t="str">
        <f t="shared" si="1407"/>
        <v xml:space="preserve"> </v>
      </c>
      <c r="BK627" s="305" t="str">
        <f t="shared" si="1408"/>
        <v xml:space="preserve"> </v>
      </c>
      <c r="BL627" s="523" t="str">
        <f t="shared" si="1458"/>
        <v xml:space="preserve"> </v>
      </c>
      <c r="BM627" s="640" t="str">
        <f t="shared" si="1409"/>
        <v xml:space="preserve"> </v>
      </c>
      <c r="BN627" s="640" t="str">
        <f t="shared" si="1410"/>
        <v xml:space="preserve"> </v>
      </c>
      <c r="BO627" s="640">
        <f t="shared" si="1411"/>
        <v>42644</v>
      </c>
      <c r="BP627" s="640" t="str">
        <f t="shared" si="1412"/>
        <v xml:space="preserve"> </v>
      </c>
      <c r="BQ627" s="640" t="str">
        <f t="shared" si="1413"/>
        <v xml:space="preserve"> </v>
      </c>
      <c r="BR627" s="634">
        <f t="shared" si="1414"/>
        <v>1</v>
      </c>
      <c r="BS627" s="728"/>
      <c r="BT627" s="640" t="str">
        <f t="shared" si="1400"/>
        <v xml:space="preserve"> </v>
      </c>
    </row>
    <row r="628" spans="1:72" s="47" customFormat="1" ht="15" customHeight="1" x14ac:dyDescent="0.3">
      <c r="A628" s="43" t="s">
        <v>593</v>
      </c>
      <c r="B628" s="123" t="s">
        <v>603</v>
      </c>
      <c r="C628" s="134" t="str">
        <f>IF(VLOOKUP(B628,'Pivot Table'!$B$5:$G$2000,3,FALSE)=1,"Yes","No")</f>
        <v>Yes</v>
      </c>
      <c r="D628" s="170" t="str">
        <f t="shared" si="1399"/>
        <v>In Progress</v>
      </c>
      <c r="E628" s="170" t="s">
        <v>713</v>
      </c>
      <c r="F628" s="214">
        <v>41760</v>
      </c>
      <c r="G628" s="118" t="s">
        <v>1127</v>
      </c>
      <c r="H628" s="118" t="s">
        <v>1127</v>
      </c>
      <c r="I628" s="214">
        <v>42644</v>
      </c>
      <c r="J628" s="170"/>
      <c r="K628" s="45" t="str">
        <f t="shared" si="1456"/>
        <v>75X</v>
      </c>
      <c r="L628" s="45" t="str">
        <f t="shared" si="1444"/>
        <v>75</v>
      </c>
      <c r="M628" s="44"/>
      <c r="N628" s="252"/>
      <c r="O628" s="135" t="str">
        <f>IF(VLOOKUP(B628,'Pivot Table'!$B$5:$G$2000,2,FALSE)=1,"Yes","No")</f>
        <v>Yes</v>
      </c>
      <c r="P628" s="177" t="str">
        <f t="shared" si="1457"/>
        <v>In Progress</v>
      </c>
      <c r="Q628" s="177" t="s">
        <v>713</v>
      </c>
      <c r="R628" s="107">
        <v>41760</v>
      </c>
      <c r="S628" s="46" t="s">
        <v>1127</v>
      </c>
      <c r="T628" s="107">
        <v>42644</v>
      </c>
      <c r="U628" s="177"/>
      <c r="V628" s="135" t="str">
        <f t="shared" si="1445"/>
        <v>75X</v>
      </c>
      <c r="W628" s="150" t="str">
        <f t="shared" si="1446"/>
        <v>75</v>
      </c>
      <c r="X628" s="46"/>
      <c r="Y628" s="219"/>
      <c r="Z628" s="136" t="str">
        <f>IF(VLOOKUP(B628,'Pivot Table'!$B$5:$G$2000,5,FALSE)=1,"Yes","No")</f>
        <v>Yes</v>
      </c>
      <c r="AA628" s="136" t="str">
        <f>IF(VLOOKUP(B628,'Pivot Table'!$B$5:$G$2000,4,FALSE)=1,"Yes","No")</f>
        <v>No</v>
      </c>
      <c r="AB628" s="181" t="str">
        <f t="shared" si="1398"/>
        <v>In Progress</v>
      </c>
      <c r="AC628" s="181" t="s">
        <v>713</v>
      </c>
      <c r="AD628" s="181"/>
      <c r="AE628" s="241" t="s">
        <v>1127</v>
      </c>
      <c r="AF628" s="362">
        <v>42644</v>
      </c>
      <c r="AG628" s="181"/>
      <c r="AH628" s="133" t="str">
        <f t="shared" si="1447"/>
        <v>75X</v>
      </c>
      <c r="AI628" s="151" t="str">
        <f t="shared" si="1448"/>
        <v>75</v>
      </c>
      <c r="AJ628" s="457"/>
      <c r="AK628" s="650"/>
      <c r="AL628" s="634">
        <f t="shared" si="1449"/>
        <v>1</v>
      </c>
      <c r="AM628" s="634">
        <f t="shared" si="1450"/>
        <v>1</v>
      </c>
      <c r="AN628" s="635">
        <f t="shared" si="1451"/>
        <v>1</v>
      </c>
      <c r="AO628" s="636">
        <f t="shared" si="1415"/>
        <v>3</v>
      </c>
      <c r="AP628" s="634">
        <f t="shared" si="1452"/>
        <v>0</v>
      </c>
      <c r="AQ628" s="634">
        <f t="shared" si="1453"/>
        <v>0</v>
      </c>
      <c r="AR628" s="634">
        <f t="shared" si="1454"/>
        <v>0</v>
      </c>
      <c r="AS628" s="637">
        <f t="shared" si="1416"/>
        <v>0</v>
      </c>
      <c r="AT628" s="638" t="str">
        <f t="shared" si="1417"/>
        <v xml:space="preserve"> </v>
      </c>
      <c r="AU628" s="634">
        <f t="shared" si="1455"/>
        <v>1</v>
      </c>
      <c r="AV628" s="634">
        <f t="shared" si="1465"/>
        <v>1</v>
      </c>
      <c r="AW628" s="634" t="s">
        <v>1127</v>
      </c>
      <c r="AX628" s="639" t="str">
        <f t="shared" si="1459"/>
        <v>75Yes</v>
      </c>
      <c r="AY628" s="639" t="str">
        <f t="shared" si="1460"/>
        <v>75Yes</v>
      </c>
      <c r="AZ628" s="639" t="str">
        <f t="shared" si="1461"/>
        <v>75Yes</v>
      </c>
      <c r="BA628" s="634" t="str">
        <f t="shared" si="1462"/>
        <v>75</v>
      </c>
      <c r="BB628" s="634" t="str">
        <f t="shared" si="1463"/>
        <v>75</v>
      </c>
      <c r="BC628" s="634" t="str">
        <f t="shared" si="1464"/>
        <v>75</v>
      </c>
      <c r="BD628" s="640" t="str">
        <f t="shared" si="1401"/>
        <v xml:space="preserve"> </v>
      </c>
      <c r="BE628" s="640" t="str">
        <f t="shared" si="1402"/>
        <v xml:space="preserve"> </v>
      </c>
      <c r="BF628" s="640" t="str">
        <f t="shared" si="1403"/>
        <v xml:space="preserve"> </v>
      </c>
      <c r="BG628" s="640" t="str">
        <f t="shared" si="1404"/>
        <v xml:space="preserve"> </v>
      </c>
      <c r="BH628" s="640" t="str">
        <f t="shared" si="1405"/>
        <v xml:space="preserve"> </v>
      </c>
      <c r="BI628" s="677" t="str">
        <f t="shared" si="1406"/>
        <v xml:space="preserve"> </v>
      </c>
      <c r="BJ628" s="640" t="str">
        <f t="shared" si="1407"/>
        <v xml:space="preserve"> </v>
      </c>
      <c r="BK628" s="305" t="str">
        <f t="shared" si="1408"/>
        <v xml:space="preserve"> </v>
      </c>
      <c r="BL628" s="523" t="str">
        <f t="shared" si="1458"/>
        <v xml:space="preserve"> </v>
      </c>
      <c r="BM628" s="640" t="str">
        <f t="shared" si="1409"/>
        <v xml:space="preserve"> </v>
      </c>
      <c r="BN628" s="640" t="str">
        <f t="shared" si="1410"/>
        <v xml:space="preserve"> </v>
      </c>
      <c r="BO628" s="640">
        <f t="shared" si="1411"/>
        <v>42644</v>
      </c>
      <c r="BP628" s="640" t="str">
        <f t="shared" si="1412"/>
        <v xml:space="preserve"> </v>
      </c>
      <c r="BQ628" s="640" t="str">
        <f t="shared" si="1413"/>
        <v xml:space="preserve"> </v>
      </c>
      <c r="BR628" s="634">
        <f t="shared" si="1414"/>
        <v>1</v>
      </c>
      <c r="BS628" s="728"/>
      <c r="BT628" s="640" t="str">
        <f t="shared" si="1400"/>
        <v xml:space="preserve"> </v>
      </c>
    </row>
    <row r="629" spans="1:72" s="47" customFormat="1" ht="15" customHeight="1" x14ac:dyDescent="0.3">
      <c r="A629" s="43" t="s">
        <v>593</v>
      </c>
      <c r="B629" s="123" t="s">
        <v>604</v>
      </c>
      <c r="C629" s="134" t="str">
        <f>IF(VLOOKUP(B629,'Pivot Table'!$B$5:$G$2000,3,FALSE)=1,"Yes","No")</f>
        <v>Yes</v>
      </c>
      <c r="D629" s="170" t="str">
        <f t="shared" si="1399"/>
        <v>In Progress</v>
      </c>
      <c r="E629" s="170" t="s">
        <v>713</v>
      </c>
      <c r="F629" s="214">
        <v>41791</v>
      </c>
      <c r="G629" s="118" t="s">
        <v>1127</v>
      </c>
      <c r="H629" s="118" t="s">
        <v>1127</v>
      </c>
      <c r="I629" s="214">
        <v>42644</v>
      </c>
      <c r="J629" s="170"/>
      <c r="K629" s="45" t="str">
        <f t="shared" si="1456"/>
        <v>75X</v>
      </c>
      <c r="L629" s="45" t="str">
        <f t="shared" si="1444"/>
        <v>75</v>
      </c>
      <c r="M629" s="44"/>
      <c r="N629" s="252"/>
      <c r="O629" s="135" t="str">
        <f>IF(VLOOKUP(B629,'Pivot Table'!$B$5:$G$2000,2,FALSE)=1,"Yes","No")</f>
        <v>Yes</v>
      </c>
      <c r="P629" s="177" t="str">
        <f t="shared" si="1457"/>
        <v>In Progress</v>
      </c>
      <c r="Q629" s="177" t="s">
        <v>713</v>
      </c>
      <c r="R629" s="107">
        <v>41791</v>
      </c>
      <c r="S629" s="46" t="s">
        <v>1127</v>
      </c>
      <c r="T629" s="107">
        <v>42644</v>
      </c>
      <c r="U629" s="177"/>
      <c r="V629" s="135" t="str">
        <f t="shared" si="1445"/>
        <v>75X</v>
      </c>
      <c r="W629" s="150" t="str">
        <f t="shared" si="1446"/>
        <v>75</v>
      </c>
      <c r="X629" s="46"/>
      <c r="Y629" s="219"/>
      <c r="Z629" s="136" t="str">
        <f>IF(VLOOKUP(B629,'Pivot Table'!$B$5:$G$2000,5,FALSE)=1,"Yes","No")</f>
        <v>Yes</v>
      </c>
      <c r="AA629" s="136" t="str">
        <f>IF(VLOOKUP(B629,'Pivot Table'!$B$5:$G$2000,4,FALSE)=1,"Yes","No")</f>
        <v>No</v>
      </c>
      <c r="AB629" s="181" t="str">
        <f t="shared" si="1398"/>
        <v>In Progress</v>
      </c>
      <c r="AC629" s="181" t="s">
        <v>713</v>
      </c>
      <c r="AD629" s="181"/>
      <c r="AE629" s="241" t="s">
        <v>1127</v>
      </c>
      <c r="AF629" s="362">
        <v>42644</v>
      </c>
      <c r="AG629" s="181"/>
      <c r="AH629" s="133" t="str">
        <f t="shared" si="1447"/>
        <v>75X</v>
      </c>
      <c r="AI629" s="151" t="str">
        <f t="shared" si="1448"/>
        <v>75</v>
      </c>
      <c r="AJ629" s="281"/>
      <c r="AK629" s="650"/>
      <c r="AL629" s="634">
        <f t="shared" si="1449"/>
        <v>1</v>
      </c>
      <c r="AM629" s="634">
        <f t="shared" si="1450"/>
        <v>1</v>
      </c>
      <c r="AN629" s="635">
        <f t="shared" si="1451"/>
        <v>1</v>
      </c>
      <c r="AO629" s="636">
        <f t="shared" si="1415"/>
        <v>3</v>
      </c>
      <c r="AP629" s="634">
        <f t="shared" si="1452"/>
        <v>0</v>
      </c>
      <c r="AQ629" s="634">
        <f t="shared" si="1453"/>
        <v>0</v>
      </c>
      <c r="AR629" s="634">
        <f t="shared" si="1454"/>
        <v>0</v>
      </c>
      <c r="AS629" s="637">
        <f t="shared" si="1416"/>
        <v>0</v>
      </c>
      <c r="AT629" s="638" t="str">
        <f t="shared" si="1417"/>
        <v xml:space="preserve"> </v>
      </c>
      <c r="AU629" s="634">
        <f t="shared" si="1455"/>
        <v>1</v>
      </c>
      <c r="AV629" s="634">
        <f t="shared" si="1465"/>
        <v>1</v>
      </c>
      <c r="AW629" s="634" t="s">
        <v>1127</v>
      </c>
      <c r="AX629" s="639" t="str">
        <f t="shared" si="1459"/>
        <v>75Yes</v>
      </c>
      <c r="AY629" s="639" t="str">
        <f t="shared" si="1460"/>
        <v>75Yes</v>
      </c>
      <c r="AZ629" s="639" t="str">
        <f t="shared" si="1461"/>
        <v>75Yes</v>
      </c>
      <c r="BA629" s="634" t="str">
        <f t="shared" si="1462"/>
        <v>75</v>
      </c>
      <c r="BB629" s="634" t="str">
        <f t="shared" si="1463"/>
        <v>75</v>
      </c>
      <c r="BC629" s="634" t="str">
        <f t="shared" si="1464"/>
        <v>75</v>
      </c>
      <c r="BD629" s="640" t="str">
        <f t="shared" si="1401"/>
        <v xml:space="preserve"> </v>
      </c>
      <c r="BE629" s="640" t="str">
        <f t="shared" si="1402"/>
        <v xml:space="preserve"> </v>
      </c>
      <c r="BF629" s="640" t="str">
        <f t="shared" si="1403"/>
        <v xml:space="preserve"> </v>
      </c>
      <c r="BG629" s="640" t="str">
        <f t="shared" si="1404"/>
        <v xml:space="preserve"> </v>
      </c>
      <c r="BH629" s="640" t="str">
        <f t="shared" si="1405"/>
        <v xml:space="preserve"> </v>
      </c>
      <c r="BI629" s="677" t="str">
        <f t="shared" si="1406"/>
        <v xml:space="preserve"> </v>
      </c>
      <c r="BJ629" s="640" t="str">
        <f t="shared" si="1407"/>
        <v xml:space="preserve"> </v>
      </c>
      <c r="BK629" s="305" t="str">
        <f t="shared" si="1408"/>
        <v xml:space="preserve"> </v>
      </c>
      <c r="BL629" s="523" t="str">
        <f t="shared" si="1458"/>
        <v xml:space="preserve"> </v>
      </c>
      <c r="BM629" s="640" t="str">
        <f t="shared" si="1409"/>
        <v xml:space="preserve"> </v>
      </c>
      <c r="BN629" s="640" t="str">
        <f t="shared" si="1410"/>
        <v xml:space="preserve"> </v>
      </c>
      <c r="BO629" s="640">
        <f t="shared" si="1411"/>
        <v>42644</v>
      </c>
      <c r="BP629" s="640" t="str">
        <f t="shared" si="1412"/>
        <v xml:space="preserve"> </v>
      </c>
      <c r="BQ629" s="640" t="str">
        <f t="shared" si="1413"/>
        <v xml:space="preserve"> </v>
      </c>
      <c r="BR629" s="634">
        <f t="shared" si="1414"/>
        <v>1</v>
      </c>
      <c r="BS629" s="728"/>
      <c r="BT629" s="640" t="str">
        <f t="shared" si="1400"/>
        <v xml:space="preserve"> </v>
      </c>
    </row>
    <row r="630" spans="1:72" s="47" customFormat="1" ht="15" customHeight="1" x14ac:dyDescent="0.3">
      <c r="A630" s="43" t="s">
        <v>593</v>
      </c>
      <c r="B630" s="123" t="s">
        <v>605</v>
      </c>
      <c r="C630" s="134" t="str">
        <f>IF(VLOOKUP(B630,'Pivot Table'!$B$5:$G$2000,3,FALSE)=1,"Yes","No")</f>
        <v>Yes</v>
      </c>
      <c r="D630" s="170" t="str">
        <f t="shared" si="1399"/>
        <v>In Progress</v>
      </c>
      <c r="E630" s="170" t="s">
        <v>713</v>
      </c>
      <c r="F630" s="214">
        <v>41791</v>
      </c>
      <c r="G630" s="118" t="s">
        <v>1127</v>
      </c>
      <c r="H630" s="118" t="s">
        <v>1127</v>
      </c>
      <c r="I630" s="214">
        <v>42644</v>
      </c>
      <c r="J630" s="170"/>
      <c r="K630" s="45" t="str">
        <f t="shared" si="1456"/>
        <v>75X</v>
      </c>
      <c r="L630" s="45" t="str">
        <f t="shared" si="1444"/>
        <v>75</v>
      </c>
      <c r="M630" s="44"/>
      <c r="N630" s="252"/>
      <c r="O630" s="135" t="str">
        <f>IF(VLOOKUP(B630,'Pivot Table'!$B$5:$G$2000,2,FALSE)=1,"Yes","No")</f>
        <v>Yes</v>
      </c>
      <c r="P630" s="177" t="str">
        <f t="shared" si="1457"/>
        <v>In Progress</v>
      </c>
      <c r="Q630" s="177" t="s">
        <v>713</v>
      </c>
      <c r="R630" s="107">
        <v>41791</v>
      </c>
      <c r="S630" s="46" t="s">
        <v>1127</v>
      </c>
      <c r="T630" s="107">
        <v>42644</v>
      </c>
      <c r="U630" s="177"/>
      <c r="V630" s="135" t="str">
        <f t="shared" si="1445"/>
        <v>75X</v>
      </c>
      <c r="W630" s="150" t="str">
        <f t="shared" si="1446"/>
        <v>75</v>
      </c>
      <c r="X630" s="46"/>
      <c r="Y630" s="219"/>
      <c r="Z630" s="136" t="str">
        <f>IF(VLOOKUP(B630,'Pivot Table'!$B$5:$G$2000,5,FALSE)=1,"Yes","No")</f>
        <v>Yes</v>
      </c>
      <c r="AA630" s="136" t="str">
        <f>IF(VLOOKUP(B630,'Pivot Table'!$B$5:$G$2000,4,FALSE)=1,"Yes","No")</f>
        <v>No</v>
      </c>
      <c r="AB630" s="181" t="str">
        <f t="shared" si="1398"/>
        <v>In Progress</v>
      </c>
      <c r="AC630" s="181" t="s">
        <v>713</v>
      </c>
      <c r="AD630" s="181"/>
      <c r="AE630" s="241" t="s">
        <v>1127</v>
      </c>
      <c r="AF630" s="362">
        <v>42644</v>
      </c>
      <c r="AG630" s="181"/>
      <c r="AH630" s="133" t="str">
        <f t="shared" si="1447"/>
        <v>75X</v>
      </c>
      <c r="AI630" s="151" t="str">
        <f t="shared" si="1448"/>
        <v>75</v>
      </c>
      <c r="AJ630" s="457"/>
      <c r="AK630" s="650"/>
      <c r="AL630" s="634">
        <f t="shared" si="1449"/>
        <v>1</v>
      </c>
      <c r="AM630" s="634">
        <f t="shared" si="1450"/>
        <v>1</v>
      </c>
      <c r="AN630" s="635">
        <f t="shared" si="1451"/>
        <v>1</v>
      </c>
      <c r="AO630" s="636">
        <f t="shared" si="1415"/>
        <v>3</v>
      </c>
      <c r="AP630" s="634">
        <f t="shared" si="1452"/>
        <v>0</v>
      </c>
      <c r="AQ630" s="634">
        <f t="shared" si="1453"/>
        <v>0</v>
      </c>
      <c r="AR630" s="634">
        <f t="shared" si="1454"/>
        <v>0</v>
      </c>
      <c r="AS630" s="637">
        <f t="shared" si="1416"/>
        <v>0</v>
      </c>
      <c r="AT630" s="638" t="str">
        <f t="shared" si="1417"/>
        <v xml:space="preserve"> </v>
      </c>
      <c r="AU630" s="634">
        <f t="shared" si="1455"/>
        <v>1</v>
      </c>
      <c r="AV630" s="634">
        <f t="shared" si="1465"/>
        <v>1</v>
      </c>
      <c r="AW630" s="634" t="s">
        <v>1127</v>
      </c>
      <c r="AX630" s="639" t="str">
        <f t="shared" si="1459"/>
        <v>75Yes</v>
      </c>
      <c r="AY630" s="639" t="str">
        <f t="shared" si="1460"/>
        <v>75Yes</v>
      </c>
      <c r="AZ630" s="639" t="str">
        <f t="shared" si="1461"/>
        <v>75Yes</v>
      </c>
      <c r="BA630" s="634" t="str">
        <f t="shared" si="1462"/>
        <v>75</v>
      </c>
      <c r="BB630" s="634" t="str">
        <f t="shared" si="1463"/>
        <v>75</v>
      </c>
      <c r="BC630" s="634" t="str">
        <f t="shared" si="1464"/>
        <v>75</v>
      </c>
      <c r="BD630" s="640" t="str">
        <f t="shared" si="1401"/>
        <v xml:space="preserve"> </v>
      </c>
      <c r="BE630" s="640" t="str">
        <f t="shared" si="1402"/>
        <v xml:space="preserve"> </v>
      </c>
      <c r="BF630" s="640" t="str">
        <f t="shared" si="1403"/>
        <v xml:space="preserve"> </v>
      </c>
      <c r="BG630" s="640" t="str">
        <f t="shared" si="1404"/>
        <v xml:space="preserve"> </v>
      </c>
      <c r="BH630" s="640" t="str">
        <f t="shared" si="1405"/>
        <v xml:space="preserve"> </v>
      </c>
      <c r="BI630" s="677" t="str">
        <f t="shared" si="1406"/>
        <v xml:space="preserve"> </v>
      </c>
      <c r="BJ630" s="640" t="str">
        <f t="shared" si="1407"/>
        <v xml:space="preserve"> </v>
      </c>
      <c r="BK630" s="305" t="str">
        <f t="shared" si="1408"/>
        <v xml:space="preserve"> </v>
      </c>
      <c r="BL630" s="523" t="str">
        <f t="shared" si="1458"/>
        <v xml:space="preserve"> </v>
      </c>
      <c r="BM630" s="640" t="str">
        <f t="shared" si="1409"/>
        <v xml:space="preserve"> </v>
      </c>
      <c r="BN630" s="640" t="str">
        <f t="shared" si="1410"/>
        <v xml:space="preserve"> </v>
      </c>
      <c r="BO630" s="640">
        <f t="shared" si="1411"/>
        <v>42644</v>
      </c>
      <c r="BP630" s="640" t="str">
        <f t="shared" si="1412"/>
        <v xml:space="preserve"> </v>
      </c>
      <c r="BQ630" s="640" t="str">
        <f t="shared" si="1413"/>
        <v xml:space="preserve"> </v>
      </c>
      <c r="BR630" s="634">
        <f t="shared" si="1414"/>
        <v>1</v>
      </c>
      <c r="BS630" s="728"/>
      <c r="BT630" s="640" t="str">
        <f t="shared" si="1400"/>
        <v xml:space="preserve"> </v>
      </c>
    </row>
    <row r="631" spans="1:72" s="47" customFormat="1" ht="15" customHeight="1" x14ac:dyDescent="0.3">
      <c r="A631" s="43" t="s">
        <v>593</v>
      </c>
      <c r="B631" s="123" t="s">
        <v>606</v>
      </c>
      <c r="C631" s="134" t="str">
        <f>IF(VLOOKUP(B631,'Pivot Table'!$B$5:$G$2000,3,FALSE)=1,"Yes","No")</f>
        <v>Yes</v>
      </c>
      <c r="D631" s="170" t="str">
        <f t="shared" si="1399"/>
        <v>In Progress</v>
      </c>
      <c r="E631" s="170" t="s">
        <v>713</v>
      </c>
      <c r="F631" s="214">
        <v>41821</v>
      </c>
      <c r="G631" s="118" t="s">
        <v>1127</v>
      </c>
      <c r="H631" s="118" t="s">
        <v>1127</v>
      </c>
      <c r="I631" s="214">
        <v>42644</v>
      </c>
      <c r="J631" s="170"/>
      <c r="K631" s="45" t="str">
        <f t="shared" si="1456"/>
        <v>75X</v>
      </c>
      <c r="L631" s="45" t="str">
        <f t="shared" si="1444"/>
        <v>75</v>
      </c>
      <c r="M631" s="44"/>
      <c r="N631" s="252"/>
      <c r="O631" s="135" t="str">
        <f>IF(VLOOKUP(B631,'Pivot Table'!$B$5:$G$2000,2,FALSE)=1,"Yes","No")</f>
        <v>Yes</v>
      </c>
      <c r="P631" s="177" t="str">
        <f t="shared" si="1457"/>
        <v>In Progress</v>
      </c>
      <c r="Q631" s="177" t="s">
        <v>713</v>
      </c>
      <c r="R631" s="107">
        <v>41821</v>
      </c>
      <c r="S631" s="46" t="s">
        <v>1127</v>
      </c>
      <c r="T631" s="107">
        <v>42644</v>
      </c>
      <c r="U631" s="177"/>
      <c r="V631" s="135" t="str">
        <f t="shared" si="1445"/>
        <v>75X</v>
      </c>
      <c r="W631" s="150" t="str">
        <f t="shared" si="1446"/>
        <v>75</v>
      </c>
      <c r="X631" s="46"/>
      <c r="Y631" s="219"/>
      <c r="Z631" s="136" t="str">
        <f>IF(VLOOKUP(B631,'Pivot Table'!$B$5:$G$2000,5,FALSE)=1,"Yes","No")</f>
        <v>Yes</v>
      </c>
      <c r="AA631" s="136" t="str">
        <f>IF(VLOOKUP(B631,'Pivot Table'!$B$5:$G$2000,4,FALSE)=1,"Yes","No")</f>
        <v>No</v>
      </c>
      <c r="AB631" s="181" t="str">
        <f t="shared" si="1398"/>
        <v>In Progress</v>
      </c>
      <c r="AC631" s="181" t="s">
        <v>713</v>
      </c>
      <c r="AD631" s="181"/>
      <c r="AE631" s="241" t="s">
        <v>1127</v>
      </c>
      <c r="AF631" s="362">
        <v>42644</v>
      </c>
      <c r="AG631" s="181"/>
      <c r="AH631" s="133" t="str">
        <f t="shared" si="1447"/>
        <v>75X</v>
      </c>
      <c r="AI631" s="151" t="str">
        <f t="shared" si="1448"/>
        <v>75</v>
      </c>
      <c r="AJ631" s="457"/>
      <c r="AK631" s="650"/>
      <c r="AL631" s="634">
        <f t="shared" si="1449"/>
        <v>1</v>
      </c>
      <c r="AM631" s="634">
        <f t="shared" si="1450"/>
        <v>1</v>
      </c>
      <c r="AN631" s="635">
        <f t="shared" si="1451"/>
        <v>1</v>
      </c>
      <c r="AO631" s="636">
        <f t="shared" si="1415"/>
        <v>3</v>
      </c>
      <c r="AP631" s="634">
        <f t="shared" si="1452"/>
        <v>0</v>
      </c>
      <c r="AQ631" s="634">
        <f t="shared" si="1453"/>
        <v>0</v>
      </c>
      <c r="AR631" s="634">
        <f t="shared" si="1454"/>
        <v>0</v>
      </c>
      <c r="AS631" s="637">
        <f t="shared" si="1416"/>
        <v>0</v>
      </c>
      <c r="AT631" s="638" t="str">
        <f t="shared" si="1417"/>
        <v xml:space="preserve"> </v>
      </c>
      <c r="AU631" s="634">
        <f t="shared" si="1455"/>
        <v>1</v>
      </c>
      <c r="AV631" s="634">
        <f t="shared" si="1465"/>
        <v>1</v>
      </c>
      <c r="AW631" s="634" t="s">
        <v>1127</v>
      </c>
      <c r="AX631" s="639" t="str">
        <f t="shared" si="1459"/>
        <v>75Yes</v>
      </c>
      <c r="AY631" s="639" t="str">
        <f t="shared" si="1460"/>
        <v>75Yes</v>
      </c>
      <c r="AZ631" s="639" t="str">
        <f t="shared" si="1461"/>
        <v>75Yes</v>
      </c>
      <c r="BA631" s="634" t="str">
        <f t="shared" si="1462"/>
        <v>75</v>
      </c>
      <c r="BB631" s="634" t="str">
        <f t="shared" si="1463"/>
        <v>75</v>
      </c>
      <c r="BC631" s="634" t="str">
        <f t="shared" si="1464"/>
        <v>75</v>
      </c>
      <c r="BD631" s="640" t="str">
        <f t="shared" si="1401"/>
        <v xml:space="preserve"> </v>
      </c>
      <c r="BE631" s="640" t="str">
        <f t="shared" si="1402"/>
        <v xml:space="preserve"> </v>
      </c>
      <c r="BF631" s="640" t="str">
        <f t="shared" si="1403"/>
        <v xml:space="preserve"> </v>
      </c>
      <c r="BG631" s="640" t="str">
        <f t="shared" si="1404"/>
        <v xml:space="preserve"> </v>
      </c>
      <c r="BH631" s="640" t="str">
        <f t="shared" si="1405"/>
        <v xml:space="preserve"> </v>
      </c>
      <c r="BI631" s="677" t="str">
        <f t="shared" si="1406"/>
        <v xml:space="preserve"> </v>
      </c>
      <c r="BJ631" s="640" t="str">
        <f t="shared" si="1407"/>
        <v xml:space="preserve"> </v>
      </c>
      <c r="BK631" s="305" t="str">
        <f t="shared" si="1408"/>
        <v xml:space="preserve"> </v>
      </c>
      <c r="BL631" s="523" t="str">
        <f t="shared" si="1458"/>
        <v xml:space="preserve"> </v>
      </c>
      <c r="BM631" s="640" t="str">
        <f t="shared" si="1409"/>
        <v xml:space="preserve"> </v>
      </c>
      <c r="BN631" s="640" t="str">
        <f t="shared" si="1410"/>
        <v xml:space="preserve"> </v>
      </c>
      <c r="BO631" s="640">
        <f t="shared" si="1411"/>
        <v>42644</v>
      </c>
      <c r="BP631" s="640" t="str">
        <f t="shared" si="1412"/>
        <v xml:space="preserve"> </v>
      </c>
      <c r="BQ631" s="640" t="str">
        <f t="shared" si="1413"/>
        <v xml:space="preserve"> </v>
      </c>
      <c r="BR631" s="634">
        <f t="shared" si="1414"/>
        <v>1</v>
      </c>
      <c r="BS631" s="728"/>
      <c r="BT631" s="640" t="str">
        <f t="shared" si="1400"/>
        <v xml:space="preserve"> </v>
      </c>
    </row>
    <row r="632" spans="1:72" s="47" customFormat="1" ht="15" customHeight="1" x14ac:dyDescent="0.3">
      <c r="A632" s="43" t="s">
        <v>593</v>
      </c>
      <c r="B632" s="123" t="s">
        <v>607</v>
      </c>
      <c r="C632" s="134" t="str">
        <f>IF(VLOOKUP(B632,'Pivot Table'!$B$5:$G$2000,3,FALSE)=1,"Yes","No")</f>
        <v>Yes</v>
      </c>
      <c r="D632" s="170" t="str">
        <f t="shared" si="1399"/>
        <v>In Progress</v>
      </c>
      <c r="E632" s="170" t="s">
        <v>713</v>
      </c>
      <c r="F632" s="214">
        <v>41821</v>
      </c>
      <c r="G632" s="118" t="s">
        <v>1127</v>
      </c>
      <c r="H632" s="118" t="s">
        <v>1127</v>
      </c>
      <c r="I632" s="214">
        <v>42644</v>
      </c>
      <c r="J632" s="170"/>
      <c r="K632" s="45" t="str">
        <f t="shared" si="1456"/>
        <v>75X</v>
      </c>
      <c r="L632" s="45" t="str">
        <f t="shared" si="1444"/>
        <v>75</v>
      </c>
      <c r="M632" s="44"/>
      <c r="N632" s="252"/>
      <c r="O632" s="135" t="str">
        <f>IF(VLOOKUP(B632,'Pivot Table'!$B$5:$G$2000,2,FALSE)=1,"Yes","No")</f>
        <v>Yes</v>
      </c>
      <c r="P632" s="177" t="str">
        <f t="shared" si="1457"/>
        <v>In Progress</v>
      </c>
      <c r="Q632" s="177" t="s">
        <v>713</v>
      </c>
      <c r="R632" s="107">
        <v>41821</v>
      </c>
      <c r="S632" s="46" t="s">
        <v>1127</v>
      </c>
      <c r="T632" s="107">
        <v>42644</v>
      </c>
      <c r="U632" s="177"/>
      <c r="V632" s="135" t="str">
        <f t="shared" si="1445"/>
        <v>75X</v>
      </c>
      <c r="W632" s="150" t="str">
        <f t="shared" si="1446"/>
        <v>75</v>
      </c>
      <c r="X632" s="46"/>
      <c r="Y632" s="219"/>
      <c r="Z632" s="136" t="str">
        <f>IF(VLOOKUP(B632,'Pivot Table'!$B$5:$G$2000,5,FALSE)=1,"Yes","No")</f>
        <v>Yes</v>
      </c>
      <c r="AA632" s="136" t="str">
        <f>IF(VLOOKUP(B632,'Pivot Table'!$B$5:$G$2000,4,FALSE)=1,"Yes","No")</f>
        <v>No</v>
      </c>
      <c r="AB632" s="181" t="str">
        <f t="shared" si="1398"/>
        <v>In Progress</v>
      </c>
      <c r="AC632" s="181" t="s">
        <v>713</v>
      </c>
      <c r="AD632" s="181"/>
      <c r="AE632" s="241" t="s">
        <v>1127</v>
      </c>
      <c r="AF632" s="362">
        <v>42644</v>
      </c>
      <c r="AG632" s="181"/>
      <c r="AH632" s="133" t="str">
        <f t="shared" si="1447"/>
        <v>75X</v>
      </c>
      <c r="AI632" s="151" t="str">
        <f t="shared" si="1448"/>
        <v>75</v>
      </c>
      <c r="AJ632" s="457"/>
      <c r="AK632" s="650"/>
      <c r="AL632" s="634">
        <f t="shared" si="1449"/>
        <v>1</v>
      </c>
      <c r="AM632" s="634">
        <f t="shared" si="1450"/>
        <v>1</v>
      </c>
      <c r="AN632" s="635">
        <f t="shared" si="1451"/>
        <v>1</v>
      </c>
      <c r="AO632" s="636">
        <f t="shared" si="1415"/>
        <v>3</v>
      </c>
      <c r="AP632" s="634">
        <f t="shared" si="1452"/>
        <v>0</v>
      </c>
      <c r="AQ632" s="634">
        <f t="shared" si="1453"/>
        <v>0</v>
      </c>
      <c r="AR632" s="634">
        <f t="shared" si="1454"/>
        <v>0</v>
      </c>
      <c r="AS632" s="637">
        <f t="shared" si="1416"/>
        <v>0</v>
      </c>
      <c r="AT632" s="638" t="str">
        <f t="shared" si="1417"/>
        <v xml:space="preserve"> </v>
      </c>
      <c r="AU632" s="634">
        <f t="shared" si="1455"/>
        <v>1</v>
      </c>
      <c r="AV632" s="634">
        <f t="shared" si="1465"/>
        <v>1</v>
      </c>
      <c r="AW632" s="634" t="s">
        <v>1127</v>
      </c>
      <c r="AX632" s="639" t="str">
        <f t="shared" si="1459"/>
        <v>75Yes</v>
      </c>
      <c r="AY632" s="639" t="str">
        <f t="shared" si="1460"/>
        <v>75Yes</v>
      </c>
      <c r="AZ632" s="639" t="str">
        <f t="shared" si="1461"/>
        <v>75Yes</v>
      </c>
      <c r="BA632" s="634" t="str">
        <f t="shared" si="1462"/>
        <v>75</v>
      </c>
      <c r="BB632" s="634" t="str">
        <f t="shared" si="1463"/>
        <v>75</v>
      </c>
      <c r="BC632" s="634" t="str">
        <f t="shared" si="1464"/>
        <v>75</v>
      </c>
      <c r="BD632" s="640" t="str">
        <f t="shared" si="1401"/>
        <v xml:space="preserve"> </v>
      </c>
      <c r="BE632" s="640" t="str">
        <f t="shared" si="1402"/>
        <v xml:space="preserve"> </v>
      </c>
      <c r="BF632" s="640" t="str">
        <f t="shared" si="1403"/>
        <v xml:space="preserve"> </v>
      </c>
      <c r="BG632" s="640" t="str">
        <f t="shared" si="1404"/>
        <v xml:space="preserve"> </v>
      </c>
      <c r="BH632" s="640" t="str">
        <f t="shared" si="1405"/>
        <v xml:space="preserve"> </v>
      </c>
      <c r="BI632" s="677" t="str">
        <f t="shared" si="1406"/>
        <v xml:space="preserve"> </v>
      </c>
      <c r="BJ632" s="640" t="str">
        <f t="shared" si="1407"/>
        <v xml:space="preserve"> </v>
      </c>
      <c r="BK632" s="305" t="str">
        <f t="shared" si="1408"/>
        <v xml:space="preserve"> </v>
      </c>
      <c r="BL632" s="523" t="str">
        <f t="shared" si="1458"/>
        <v xml:space="preserve"> </v>
      </c>
      <c r="BM632" s="640" t="str">
        <f t="shared" si="1409"/>
        <v xml:space="preserve"> </v>
      </c>
      <c r="BN632" s="640" t="str">
        <f t="shared" si="1410"/>
        <v xml:space="preserve"> </v>
      </c>
      <c r="BO632" s="640">
        <f t="shared" si="1411"/>
        <v>42644</v>
      </c>
      <c r="BP632" s="640" t="str">
        <f t="shared" si="1412"/>
        <v xml:space="preserve"> </v>
      </c>
      <c r="BQ632" s="640" t="str">
        <f t="shared" si="1413"/>
        <v xml:space="preserve"> </v>
      </c>
      <c r="BR632" s="634">
        <f t="shared" si="1414"/>
        <v>1</v>
      </c>
      <c r="BS632" s="728"/>
      <c r="BT632" s="640" t="str">
        <f t="shared" si="1400"/>
        <v xml:space="preserve"> </v>
      </c>
    </row>
    <row r="633" spans="1:72" s="47" customFormat="1" ht="15" customHeight="1" x14ac:dyDescent="0.3">
      <c r="A633" s="43" t="s">
        <v>593</v>
      </c>
      <c r="B633" s="123" t="s">
        <v>608</v>
      </c>
      <c r="C633" s="134" t="str">
        <f>IF(VLOOKUP(B633,'Pivot Table'!$B$5:$G$2000,3,FALSE)=1,"Yes","No")</f>
        <v>Yes</v>
      </c>
      <c r="D633" s="170" t="str">
        <f t="shared" si="1399"/>
        <v>In Progress</v>
      </c>
      <c r="E633" s="170" t="s">
        <v>713</v>
      </c>
      <c r="F633" s="214">
        <v>41821</v>
      </c>
      <c r="G633" s="118" t="s">
        <v>1127</v>
      </c>
      <c r="H633" s="118" t="s">
        <v>1127</v>
      </c>
      <c r="I633" s="214">
        <v>42644</v>
      </c>
      <c r="J633" s="170"/>
      <c r="K633" s="45" t="str">
        <f t="shared" si="1456"/>
        <v>75X</v>
      </c>
      <c r="L633" s="45" t="str">
        <f t="shared" si="1444"/>
        <v>75</v>
      </c>
      <c r="M633" s="44"/>
      <c r="N633" s="252"/>
      <c r="O633" s="135" t="str">
        <f>IF(VLOOKUP(B633,'Pivot Table'!$B$5:$G$2000,2,FALSE)=1,"Yes","No")</f>
        <v>Yes</v>
      </c>
      <c r="P633" s="177" t="str">
        <f t="shared" si="1457"/>
        <v>In Progress</v>
      </c>
      <c r="Q633" s="177" t="s">
        <v>713</v>
      </c>
      <c r="R633" s="107">
        <v>41821</v>
      </c>
      <c r="S633" s="46" t="s">
        <v>1127</v>
      </c>
      <c r="T633" s="107">
        <v>42644</v>
      </c>
      <c r="U633" s="177"/>
      <c r="V633" s="135" t="str">
        <f t="shared" si="1445"/>
        <v>75X</v>
      </c>
      <c r="W633" s="150" t="str">
        <f t="shared" si="1446"/>
        <v>75</v>
      </c>
      <c r="X633" s="46"/>
      <c r="Y633" s="219"/>
      <c r="Z633" s="136" t="str">
        <f>IF(VLOOKUP(B633,'Pivot Table'!$B$5:$G$2000,5,FALSE)=1,"Yes","No")</f>
        <v>Yes</v>
      </c>
      <c r="AA633" s="136" t="str">
        <f>IF(VLOOKUP(B633,'Pivot Table'!$B$5:$G$2000,4,FALSE)=1,"Yes","No")</f>
        <v>No</v>
      </c>
      <c r="AB633" s="181" t="str">
        <f t="shared" ref="AB633:AB697" si="1466">IF(AC633="X","In Progress",IF(AG633="x","Yes"," "))</f>
        <v>In Progress</v>
      </c>
      <c r="AC633" s="181" t="s">
        <v>713</v>
      </c>
      <c r="AD633" s="181"/>
      <c r="AE633" s="241" t="s">
        <v>1127</v>
      </c>
      <c r="AF633" s="362">
        <v>42644</v>
      </c>
      <c r="AG633" s="181"/>
      <c r="AH633" s="133" t="str">
        <f t="shared" si="1447"/>
        <v>75X</v>
      </c>
      <c r="AI633" s="151" t="str">
        <f t="shared" si="1448"/>
        <v>75</v>
      </c>
      <c r="AJ633" s="457"/>
      <c r="AK633" s="650"/>
      <c r="AL633" s="634">
        <f t="shared" si="1449"/>
        <v>1</v>
      </c>
      <c r="AM633" s="634">
        <f t="shared" si="1450"/>
        <v>1</v>
      </c>
      <c r="AN633" s="635">
        <f t="shared" si="1451"/>
        <v>1</v>
      </c>
      <c r="AO633" s="636">
        <f t="shared" si="1415"/>
        <v>3</v>
      </c>
      <c r="AP633" s="634">
        <f t="shared" si="1452"/>
        <v>0</v>
      </c>
      <c r="AQ633" s="634">
        <f t="shared" si="1453"/>
        <v>0</v>
      </c>
      <c r="AR633" s="634">
        <f t="shared" si="1454"/>
        <v>0</v>
      </c>
      <c r="AS633" s="637">
        <f t="shared" si="1416"/>
        <v>0</v>
      </c>
      <c r="AT633" s="638" t="str">
        <f t="shared" si="1417"/>
        <v xml:space="preserve"> </v>
      </c>
      <c r="AU633" s="634">
        <f t="shared" si="1455"/>
        <v>1</v>
      </c>
      <c r="AV633" s="634">
        <f t="shared" si="1465"/>
        <v>1</v>
      </c>
      <c r="AW633" s="634" t="s">
        <v>1127</v>
      </c>
      <c r="AX633" s="639" t="str">
        <f t="shared" si="1459"/>
        <v>75Yes</v>
      </c>
      <c r="AY633" s="639" t="str">
        <f t="shared" si="1460"/>
        <v>75Yes</v>
      </c>
      <c r="AZ633" s="639" t="str">
        <f t="shared" si="1461"/>
        <v>75Yes</v>
      </c>
      <c r="BA633" s="634" t="str">
        <f t="shared" si="1462"/>
        <v>75</v>
      </c>
      <c r="BB633" s="634" t="str">
        <f t="shared" si="1463"/>
        <v>75</v>
      </c>
      <c r="BC633" s="634" t="str">
        <f t="shared" si="1464"/>
        <v>75</v>
      </c>
      <c r="BD633" s="640" t="str">
        <f t="shared" si="1401"/>
        <v xml:space="preserve"> </v>
      </c>
      <c r="BE633" s="640" t="str">
        <f t="shared" si="1402"/>
        <v xml:space="preserve"> </v>
      </c>
      <c r="BF633" s="640" t="str">
        <f t="shared" si="1403"/>
        <v xml:space="preserve"> </v>
      </c>
      <c r="BG633" s="640" t="str">
        <f t="shared" si="1404"/>
        <v xml:space="preserve"> </v>
      </c>
      <c r="BH633" s="640" t="str">
        <f t="shared" si="1405"/>
        <v xml:space="preserve"> </v>
      </c>
      <c r="BI633" s="677" t="str">
        <f t="shared" si="1406"/>
        <v xml:space="preserve"> </v>
      </c>
      <c r="BJ633" s="640" t="str">
        <f t="shared" si="1407"/>
        <v xml:space="preserve"> </v>
      </c>
      <c r="BK633" s="305" t="str">
        <f t="shared" si="1408"/>
        <v xml:space="preserve"> </v>
      </c>
      <c r="BL633" s="523" t="str">
        <f t="shared" si="1458"/>
        <v xml:space="preserve"> </v>
      </c>
      <c r="BM633" s="640" t="str">
        <f t="shared" si="1409"/>
        <v xml:space="preserve"> </v>
      </c>
      <c r="BN633" s="640" t="str">
        <f t="shared" si="1410"/>
        <v xml:space="preserve"> </v>
      </c>
      <c r="BO633" s="640">
        <f t="shared" si="1411"/>
        <v>42644</v>
      </c>
      <c r="BP633" s="640" t="str">
        <f t="shared" si="1412"/>
        <v xml:space="preserve"> </v>
      </c>
      <c r="BQ633" s="640" t="str">
        <f t="shared" si="1413"/>
        <v xml:space="preserve"> </v>
      </c>
      <c r="BR633" s="634">
        <f t="shared" si="1414"/>
        <v>1</v>
      </c>
      <c r="BS633" s="728"/>
      <c r="BT633" s="640" t="str">
        <f t="shared" si="1400"/>
        <v xml:space="preserve"> </v>
      </c>
    </row>
    <row r="634" spans="1:72" s="47" customFormat="1" ht="15" customHeight="1" x14ac:dyDescent="0.3">
      <c r="A634" s="43" t="s">
        <v>593</v>
      </c>
      <c r="B634" s="469" t="s">
        <v>609</v>
      </c>
      <c r="C634" s="134" t="str">
        <f>IF(VLOOKUP(B634,'Pivot Table'!$B$5:$G$2000,3,FALSE)=1,"Yes","No")</f>
        <v>Yes</v>
      </c>
      <c r="D634" s="170" t="str">
        <f t="shared" ref="D634:D703" si="1467">IF(E634="X","In Progress",IF(J634="x","Yes"," "))</f>
        <v>Yes</v>
      </c>
      <c r="E634" s="170"/>
      <c r="F634" s="214">
        <v>41821</v>
      </c>
      <c r="G634" s="118" t="s">
        <v>1127</v>
      </c>
      <c r="H634" s="118" t="s">
        <v>1127</v>
      </c>
      <c r="I634" s="170"/>
      <c r="J634" s="170" t="s">
        <v>713</v>
      </c>
      <c r="K634" s="45" t="str">
        <f t="shared" si="1456"/>
        <v>75</v>
      </c>
      <c r="L634" s="45" t="str">
        <f t="shared" si="1444"/>
        <v>75X</v>
      </c>
      <c r="M634" s="106">
        <v>41913</v>
      </c>
      <c r="N634" s="252"/>
      <c r="O634" s="135" t="str">
        <f>IF(VLOOKUP(B634,'Pivot Table'!$B$5:$G$2000,2,FALSE)=1,"Yes","No")</f>
        <v>Yes</v>
      </c>
      <c r="P634" s="177" t="str">
        <f t="shared" si="1457"/>
        <v>Yes</v>
      </c>
      <c r="Q634" s="177"/>
      <c r="R634" s="107">
        <v>41821</v>
      </c>
      <c r="S634" s="46" t="s">
        <v>1127</v>
      </c>
      <c r="T634" s="177"/>
      <c r="U634" s="177" t="s">
        <v>713</v>
      </c>
      <c r="V634" s="135" t="str">
        <f t="shared" si="1445"/>
        <v>75</v>
      </c>
      <c r="W634" s="150" t="str">
        <f t="shared" si="1446"/>
        <v>75X</v>
      </c>
      <c r="X634" s="107">
        <v>41913</v>
      </c>
      <c r="Y634" s="219"/>
      <c r="Z634" s="136" t="str">
        <f>IF(VLOOKUP(B634,'Pivot Table'!$B$5:$G$2000,5,FALSE)=1,"Yes","No")</f>
        <v>Yes</v>
      </c>
      <c r="AA634" s="136" t="str">
        <f>IF(VLOOKUP(B634,'Pivot Table'!$B$5:$G$2000,4,FALSE)=1,"Yes","No")</f>
        <v>No</v>
      </c>
      <c r="AB634" s="181" t="str">
        <f t="shared" si="1466"/>
        <v>Yes</v>
      </c>
      <c r="AC634" s="181"/>
      <c r="AD634" s="181"/>
      <c r="AE634" s="241" t="s">
        <v>1127</v>
      </c>
      <c r="AF634" s="362"/>
      <c r="AG634" s="181" t="s">
        <v>713</v>
      </c>
      <c r="AH634" s="133" t="str">
        <f t="shared" ref="AH634" si="1468">A634&amp;AC634</f>
        <v>75</v>
      </c>
      <c r="AI634" s="151" t="str">
        <f t="shared" ref="AI634" si="1469">A634&amp;AG634</f>
        <v>75X</v>
      </c>
      <c r="AJ634" s="460">
        <v>41913</v>
      </c>
      <c r="AK634" s="650"/>
      <c r="AL634" s="634">
        <f t="shared" si="1449"/>
        <v>1</v>
      </c>
      <c r="AM634" s="634">
        <f t="shared" si="1450"/>
        <v>1</v>
      </c>
      <c r="AN634" s="635">
        <f t="shared" si="1451"/>
        <v>1</v>
      </c>
      <c r="AO634" s="636">
        <f t="shared" si="1415"/>
        <v>3</v>
      </c>
      <c r="AP634" s="634">
        <f t="shared" si="1452"/>
        <v>1</v>
      </c>
      <c r="AQ634" s="634">
        <f t="shared" si="1453"/>
        <v>1</v>
      </c>
      <c r="AR634" s="634">
        <f t="shared" si="1454"/>
        <v>1</v>
      </c>
      <c r="AS634" s="637">
        <f t="shared" si="1416"/>
        <v>3</v>
      </c>
      <c r="AT634" s="638" t="str">
        <f t="shared" si="1417"/>
        <v>F</v>
      </c>
      <c r="AU634" s="634">
        <f t="shared" si="1455"/>
        <v>0</v>
      </c>
      <c r="AV634" s="634">
        <f t="shared" si="1465"/>
        <v>0</v>
      </c>
      <c r="AW634" s="634" t="s">
        <v>1127</v>
      </c>
      <c r="AX634" s="639" t="str">
        <f t="shared" si="1459"/>
        <v>75Yes</v>
      </c>
      <c r="AY634" s="639" t="str">
        <f t="shared" si="1460"/>
        <v>75Yes</v>
      </c>
      <c r="AZ634" s="639" t="str">
        <f t="shared" si="1461"/>
        <v>75Yes</v>
      </c>
      <c r="BA634" s="634" t="str">
        <f t="shared" si="1462"/>
        <v>75X</v>
      </c>
      <c r="BB634" s="634" t="str">
        <f t="shared" si="1463"/>
        <v>75X</v>
      </c>
      <c r="BC634" s="634" t="str">
        <f t="shared" si="1464"/>
        <v>75X</v>
      </c>
      <c r="BD634" s="640" t="str">
        <f t="shared" si="1401"/>
        <v xml:space="preserve"> </v>
      </c>
      <c r="BE634" s="640" t="str">
        <f t="shared" si="1402"/>
        <v xml:space="preserve"> </v>
      </c>
      <c r="BF634" s="640" t="str">
        <f t="shared" si="1403"/>
        <v xml:space="preserve"> </v>
      </c>
      <c r="BG634" s="640" t="str">
        <f t="shared" si="1404"/>
        <v xml:space="preserve"> </v>
      </c>
      <c r="BH634" s="640" t="str">
        <f t="shared" si="1405"/>
        <v xml:space="preserve"> </v>
      </c>
      <c r="BI634" s="677" t="str">
        <f t="shared" si="1406"/>
        <v xml:space="preserve"> </v>
      </c>
      <c r="BJ634" s="640" t="str">
        <f t="shared" si="1407"/>
        <v xml:space="preserve"> </v>
      </c>
      <c r="BK634" s="305" t="str">
        <f t="shared" si="1408"/>
        <v xml:space="preserve"> </v>
      </c>
      <c r="BL634" s="523" t="str">
        <f t="shared" si="1458"/>
        <v>F</v>
      </c>
      <c r="BM634" s="640" t="str">
        <f t="shared" si="1409"/>
        <v xml:space="preserve"> </v>
      </c>
      <c r="BN634" s="640" t="str">
        <f t="shared" si="1410"/>
        <v xml:space="preserve"> </v>
      </c>
      <c r="BO634" s="640" t="str">
        <f t="shared" si="1411"/>
        <v xml:space="preserve"> </v>
      </c>
      <c r="BP634" s="640" t="str">
        <f t="shared" si="1412"/>
        <v xml:space="preserve"> </v>
      </c>
      <c r="BQ634" s="640" t="str">
        <f t="shared" si="1413"/>
        <v xml:space="preserve"> </v>
      </c>
      <c r="BR634" s="634">
        <f t="shared" si="1414"/>
        <v>0</v>
      </c>
      <c r="BS634" s="728"/>
      <c r="BT634" s="640" t="str">
        <f t="shared" si="1400"/>
        <v xml:space="preserve"> </v>
      </c>
    </row>
    <row r="635" spans="1:72" s="47" customFormat="1" ht="15" customHeight="1" x14ac:dyDescent="0.3">
      <c r="A635" s="43" t="s">
        <v>593</v>
      </c>
      <c r="B635" s="123" t="s">
        <v>610</v>
      </c>
      <c r="C635" s="134" t="str">
        <f>IF(VLOOKUP(B635,'Pivot Table'!$B$5:$G$2000,3,FALSE)=1,"Yes","No")</f>
        <v>Yes</v>
      </c>
      <c r="D635" s="170" t="str">
        <f t="shared" si="1467"/>
        <v>In Progress</v>
      </c>
      <c r="E635" s="170" t="s">
        <v>713</v>
      </c>
      <c r="F635" s="214">
        <v>41760</v>
      </c>
      <c r="G635" s="118" t="s">
        <v>1127</v>
      </c>
      <c r="H635" s="118" t="s">
        <v>1127</v>
      </c>
      <c r="I635" s="214">
        <v>42644</v>
      </c>
      <c r="J635" s="170"/>
      <c r="K635" s="45" t="str">
        <f t="shared" si="1456"/>
        <v>75X</v>
      </c>
      <c r="L635" s="45" t="str">
        <f t="shared" si="1444"/>
        <v>75</v>
      </c>
      <c r="M635" s="44"/>
      <c r="N635" s="252"/>
      <c r="O635" s="135" t="str">
        <f>IF(VLOOKUP(B635,'Pivot Table'!$B$5:$G$2000,2,FALSE)=1,"Yes","No")</f>
        <v>Yes</v>
      </c>
      <c r="P635" s="177" t="str">
        <f t="shared" si="1457"/>
        <v>In Progress</v>
      </c>
      <c r="Q635" s="177" t="s">
        <v>713</v>
      </c>
      <c r="R635" s="107">
        <v>41760</v>
      </c>
      <c r="S635" s="46" t="s">
        <v>1127</v>
      </c>
      <c r="T635" s="107">
        <v>42644</v>
      </c>
      <c r="U635" s="177"/>
      <c r="V635" s="135" t="str">
        <f t="shared" si="1445"/>
        <v>75X</v>
      </c>
      <c r="W635" s="150" t="str">
        <f t="shared" si="1446"/>
        <v>75</v>
      </c>
      <c r="X635" s="46"/>
      <c r="Y635" s="219"/>
      <c r="Z635" s="136" t="str">
        <f>IF(VLOOKUP(B635,'Pivot Table'!$B$5:$G$2000,5,FALSE)=1,"Yes","No")</f>
        <v>Yes</v>
      </c>
      <c r="AA635" s="136" t="str">
        <f>IF(VLOOKUP(B635,'Pivot Table'!$B$5:$G$2000,4,FALSE)=1,"Yes","No")</f>
        <v>No</v>
      </c>
      <c r="AB635" s="181" t="str">
        <f t="shared" si="1466"/>
        <v>In Progress</v>
      </c>
      <c r="AC635" s="181" t="s">
        <v>713</v>
      </c>
      <c r="AD635" s="181"/>
      <c r="AE635" s="241" t="s">
        <v>1127</v>
      </c>
      <c r="AF635" s="362">
        <v>42644</v>
      </c>
      <c r="AG635" s="181"/>
      <c r="AH635" s="133" t="str">
        <f t="shared" si="1447"/>
        <v>75X</v>
      </c>
      <c r="AI635" s="151" t="str">
        <f t="shared" si="1448"/>
        <v>75</v>
      </c>
      <c r="AJ635" s="457"/>
      <c r="AK635" s="650"/>
      <c r="AL635" s="634">
        <f t="shared" si="1449"/>
        <v>1</v>
      </c>
      <c r="AM635" s="634">
        <f t="shared" si="1450"/>
        <v>1</v>
      </c>
      <c r="AN635" s="635">
        <f t="shared" si="1451"/>
        <v>1</v>
      </c>
      <c r="AO635" s="636">
        <f t="shared" si="1415"/>
        <v>3</v>
      </c>
      <c r="AP635" s="634">
        <f t="shared" si="1452"/>
        <v>0</v>
      </c>
      <c r="AQ635" s="634">
        <f t="shared" si="1453"/>
        <v>0</v>
      </c>
      <c r="AR635" s="634">
        <f t="shared" si="1454"/>
        <v>0</v>
      </c>
      <c r="AS635" s="637">
        <f t="shared" si="1416"/>
        <v>0</v>
      </c>
      <c r="AT635" s="638" t="str">
        <f t="shared" si="1417"/>
        <v xml:space="preserve"> </v>
      </c>
      <c r="AU635" s="634">
        <f t="shared" si="1455"/>
        <v>1</v>
      </c>
      <c r="AV635" s="634">
        <f t="shared" si="1465"/>
        <v>1</v>
      </c>
      <c r="AW635" s="634" t="s">
        <v>1127</v>
      </c>
      <c r="AX635" s="639" t="str">
        <f t="shared" si="1459"/>
        <v>75Yes</v>
      </c>
      <c r="AY635" s="639" t="str">
        <f t="shared" si="1460"/>
        <v>75Yes</v>
      </c>
      <c r="AZ635" s="639" t="str">
        <f t="shared" si="1461"/>
        <v>75Yes</v>
      </c>
      <c r="BA635" s="634" t="str">
        <f t="shared" si="1462"/>
        <v>75</v>
      </c>
      <c r="BB635" s="634" t="str">
        <f t="shared" si="1463"/>
        <v>75</v>
      </c>
      <c r="BC635" s="634" t="str">
        <f t="shared" si="1464"/>
        <v>75</v>
      </c>
      <c r="BD635" s="640" t="str">
        <f t="shared" si="1401"/>
        <v xml:space="preserve"> </v>
      </c>
      <c r="BE635" s="640" t="str">
        <f t="shared" si="1402"/>
        <v xml:space="preserve"> </v>
      </c>
      <c r="BF635" s="640" t="str">
        <f t="shared" si="1403"/>
        <v xml:space="preserve"> </v>
      </c>
      <c r="BG635" s="640" t="str">
        <f t="shared" si="1404"/>
        <v xml:space="preserve"> </v>
      </c>
      <c r="BH635" s="640" t="str">
        <f t="shared" si="1405"/>
        <v xml:space="preserve"> </v>
      </c>
      <c r="BI635" s="677" t="str">
        <f t="shared" si="1406"/>
        <v xml:space="preserve"> </v>
      </c>
      <c r="BJ635" s="640" t="str">
        <f t="shared" si="1407"/>
        <v xml:space="preserve"> </v>
      </c>
      <c r="BK635" s="305" t="str">
        <f t="shared" si="1408"/>
        <v xml:space="preserve"> </v>
      </c>
      <c r="BL635" s="523" t="str">
        <f t="shared" si="1458"/>
        <v xml:space="preserve"> </v>
      </c>
      <c r="BM635" s="640" t="str">
        <f t="shared" si="1409"/>
        <v xml:space="preserve"> </v>
      </c>
      <c r="BN635" s="640" t="str">
        <f t="shared" si="1410"/>
        <v xml:space="preserve"> </v>
      </c>
      <c r="BO635" s="640">
        <f t="shared" si="1411"/>
        <v>42644</v>
      </c>
      <c r="BP635" s="640" t="str">
        <f t="shared" si="1412"/>
        <v xml:space="preserve"> </v>
      </c>
      <c r="BQ635" s="640" t="str">
        <f t="shared" si="1413"/>
        <v xml:space="preserve"> </v>
      </c>
      <c r="BR635" s="634">
        <f t="shared" si="1414"/>
        <v>1</v>
      </c>
      <c r="BS635" s="728"/>
      <c r="BT635" s="640" t="str">
        <f t="shared" si="1400"/>
        <v xml:space="preserve"> </v>
      </c>
    </row>
    <row r="636" spans="1:72" s="47" customFormat="1" ht="15" customHeight="1" x14ac:dyDescent="0.3">
      <c r="A636" s="43" t="s">
        <v>593</v>
      </c>
      <c r="B636" s="123" t="s">
        <v>611</v>
      </c>
      <c r="C636" s="134" t="str">
        <f>IF(VLOOKUP(B636,'Pivot Table'!$B$5:$G$2000,3,FALSE)=1,"Yes","No")</f>
        <v>Yes</v>
      </c>
      <c r="D636" s="170" t="str">
        <f t="shared" si="1467"/>
        <v>Yes</v>
      </c>
      <c r="E636" s="170"/>
      <c r="F636" s="214">
        <v>41852</v>
      </c>
      <c r="G636" s="118" t="s">
        <v>1127</v>
      </c>
      <c r="H636" s="118" t="s">
        <v>1127</v>
      </c>
      <c r="I636" s="214"/>
      <c r="J636" s="170" t="s">
        <v>713</v>
      </c>
      <c r="K636" s="45" t="str">
        <f t="shared" si="1456"/>
        <v>75</v>
      </c>
      <c r="L636" s="45" t="str">
        <f t="shared" si="1444"/>
        <v>75X</v>
      </c>
      <c r="M636" s="106">
        <v>42401</v>
      </c>
      <c r="N636" s="252"/>
      <c r="O636" s="135" t="str">
        <f>IF(VLOOKUP(B636,'Pivot Table'!$B$5:$G$2000,2,FALSE)=1,"Yes","No")</f>
        <v>Yes</v>
      </c>
      <c r="P636" s="177" t="str">
        <f t="shared" si="1457"/>
        <v>Yes</v>
      </c>
      <c r="Q636" s="177"/>
      <c r="R636" s="107">
        <v>41852</v>
      </c>
      <c r="S636" s="46" t="s">
        <v>1127</v>
      </c>
      <c r="T636" s="107"/>
      <c r="U636" s="177" t="s">
        <v>713</v>
      </c>
      <c r="V636" s="135" t="str">
        <f t="shared" si="1445"/>
        <v>75</v>
      </c>
      <c r="W636" s="150" t="str">
        <f t="shared" si="1446"/>
        <v>75X</v>
      </c>
      <c r="X636" s="107">
        <v>42401</v>
      </c>
      <c r="Y636" s="219"/>
      <c r="Z636" s="136" t="str">
        <f>IF(VLOOKUP(B636,'Pivot Table'!$B$5:$G$2000,5,FALSE)=1,"Yes","No")</f>
        <v>Yes</v>
      </c>
      <c r="AA636" s="136" t="str">
        <f>IF(VLOOKUP(B636,'Pivot Table'!$B$5:$G$2000,4,FALSE)=1,"Yes","No")</f>
        <v>No</v>
      </c>
      <c r="AB636" s="181" t="str">
        <f t="shared" si="1466"/>
        <v>Yes</v>
      </c>
      <c r="AC636" s="181"/>
      <c r="AD636" s="181"/>
      <c r="AE636" s="241" t="s">
        <v>1127</v>
      </c>
      <c r="AF636" s="362"/>
      <c r="AG636" s="181" t="s">
        <v>713</v>
      </c>
      <c r="AH636" s="133" t="str">
        <f t="shared" si="1447"/>
        <v>75</v>
      </c>
      <c r="AI636" s="151" t="str">
        <f t="shared" si="1448"/>
        <v>75X</v>
      </c>
      <c r="AJ636" s="281">
        <v>42005</v>
      </c>
      <c r="AK636" s="650"/>
      <c r="AL636" s="634">
        <f t="shared" si="1449"/>
        <v>1</v>
      </c>
      <c r="AM636" s="634">
        <f t="shared" si="1450"/>
        <v>1</v>
      </c>
      <c r="AN636" s="635">
        <f t="shared" si="1451"/>
        <v>1</v>
      </c>
      <c r="AO636" s="636">
        <f t="shared" si="1415"/>
        <v>3</v>
      </c>
      <c r="AP636" s="634">
        <f t="shared" si="1452"/>
        <v>1</v>
      </c>
      <c r="AQ636" s="634">
        <f t="shared" si="1453"/>
        <v>1</v>
      </c>
      <c r="AR636" s="634">
        <f t="shared" si="1454"/>
        <v>1</v>
      </c>
      <c r="AS636" s="637">
        <f t="shared" si="1416"/>
        <v>3</v>
      </c>
      <c r="AT636" s="638" t="str">
        <f t="shared" si="1417"/>
        <v>F</v>
      </c>
      <c r="AU636" s="634">
        <f t="shared" si="1455"/>
        <v>0</v>
      </c>
      <c r="AV636" s="634">
        <f t="shared" si="1465"/>
        <v>0</v>
      </c>
      <c r="AW636" s="634" t="s">
        <v>1127</v>
      </c>
      <c r="AX636" s="639" t="str">
        <f t="shared" si="1459"/>
        <v>75Yes</v>
      </c>
      <c r="AY636" s="639" t="str">
        <f t="shared" si="1460"/>
        <v>75Yes</v>
      </c>
      <c r="AZ636" s="639" t="str">
        <f t="shared" si="1461"/>
        <v>75Yes</v>
      </c>
      <c r="BA636" s="634" t="str">
        <f t="shared" si="1462"/>
        <v>75X</v>
      </c>
      <c r="BB636" s="634" t="str">
        <f t="shared" si="1463"/>
        <v>75X</v>
      </c>
      <c r="BC636" s="634" t="str">
        <f t="shared" si="1464"/>
        <v>75X</v>
      </c>
      <c r="BD636" s="640" t="str">
        <f t="shared" si="1401"/>
        <v xml:space="preserve"> </v>
      </c>
      <c r="BE636" s="640" t="str">
        <f t="shared" si="1402"/>
        <v xml:space="preserve"> </v>
      </c>
      <c r="BF636" s="640" t="str">
        <f t="shared" si="1403"/>
        <v xml:space="preserve"> </v>
      </c>
      <c r="BG636" s="640" t="str">
        <f t="shared" si="1404"/>
        <v xml:space="preserve"> </v>
      </c>
      <c r="BH636" s="640" t="str">
        <f t="shared" si="1405"/>
        <v xml:space="preserve"> </v>
      </c>
      <c r="BI636" s="677" t="str">
        <f t="shared" si="1406"/>
        <v xml:space="preserve"> </v>
      </c>
      <c r="BJ636" s="640" t="str">
        <f t="shared" si="1407"/>
        <v xml:space="preserve"> </v>
      </c>
      <c r="BK636" s="305" t="str">
        <f t="shared" si="1408"/>
        <v xml:space="preserve"> </v>
      </c>
      <c r="BL636" s="523" t="str">
        <f t="shared" si="1458"/>
        <v>F</v>
      </c>
      <c r="BM636" s="640" t="str">
        <f t="shared" si="1409"/>
        <v xml:space="preserve"> </v>
      </c>
      <c r="BN636" s="640" t="str">
        <f t="shared" si="1410"/>
        <v xml:space="preserve"> </v>
      </c>
      <c r="BO636" s="640" t="str">
        <f t="shared" si="1411"/>
        <v xml:space="preserve"> </v>
      </c>
      <c r="BP636" s="640" t="str">
        <f t="shared" si="1412"/>
        <v xml:space="preserve"> </v>
      </c>
      <c r="BQ636" s="640" t="str">
        <f t="shared" si="1413"/>
        <v xml:space="preserve"> </v>
      </c>
      <c r="BR636" s="634">
        <f t="shared" si="1414"/>
        <v>0</v>
      </c>
      <c r="BS636" s="728"/>
      <c r="BT636" s="640" t="str">
        <f t="shared" si="1400"/>
        <v xml:space="preserve"> </v>
      </c>
    </row>
    <row r="637" spans="1:72" s="47" customFormat="1" ht="15" customHeight="1" x14ac:dyDescent="0.3">
      <c r="A637" s="43" t="s">
        <v>593</v>
      </c>
      <c r="B637" s="123" t="s">
        <v>612</v>
      </c>
      <c r="C637" s="134" t="str">
        <f>IF(VLOOKUP(B637,'Pivot Table'!$B$5:$G$2000,3,FALSE)=1,"Yes","No")</f>
        <v>Yes</v>
      </c>
      <c r="D637" s="170" t="str">
        <f t="shared" si="1467"/>
        <v>In Progress</v>
      </c>
      <c r="E637" s="170" t="s">
        <v>713</v>
      </c>
      <c r="F637" s="214">
        <v>41760</v>
      </c>
      <c r="G637" s="118" t="s">
        <v>1127</v>
      </c>
      <c r="H637" s="118" t="s">
        <v>1127</v>
      </c>
      <c r="I637" s="214">
        <v>42644</v>
      </c>
      <c r="J637" s="170"/>
      <c r="K637" s="45" t="str">
        <f t="shared" si="1456"/>
        <v>75X</v>
      </c>
      <c r="L637" s="45" t="str">
        <f t="shared" si="1444"/>
        <v>75</v>
      </c>
      <c r="M637" s="44"/>
      <c r="N637" s="252"/>
      <c r="O637" s="135" t="str">
        <f>IF(VLOOKUP(B637,'Pivot Table'!$B$5:$G$2000,2,FALSE)=1,"Yes","No")</f>
        <v>Yes</v>
      </c>
      <c r="P637" s="177" t="str">
        <f t="shared" si="1457"/>
        <v>In Progress</v>
      </c>
      <c r="Q637" s="177" t="s">
        <v>713</v>
      </c>
      <c r="R637" s="107">
        <v>41760</v>
      </c>
      <c r="S637" s="46" t="s">
        <v>1127</v>
      </c>
      <c r="T637" s="107">
        <v>42644</v>
      </c>
      <c r="U637" s="177"/>
      <c r="V637" s="135" t="str">
        <f t="shared" si="1445"/>
        <v>75X</v>
      </c>
      <c r="W637" s="150" t="str">
        <f t="shared" si="1446"/>
        <v>75</v>
      </c>
      <c r="X637" s="46"/>
      <c r="Y637" s="219"/>
      <c r="Z637" s="136" t="str">
        <f>IF(VLOOKUP(B637,'Pivot Table'!$B$5:$G$2000,5,FALSE)=1,"Yes","No")</f>
        <v>Yes</v>
      </c>
      <c r="AA637" s="136" t="str">
        <f>IF(VLOOKUP(B637,'Pivot Table'!$B$5:$G$2000,4,FALSE)=1,"Yes","No")</f>
        <v>No</v>
      </c>
      <c r="AB637" s="181" t="str">
        <f t="shared" si="1466"/>
        <v>In Progress</v>
      </c>
      <c r="AC637" s="181" t="s">
        <v>713</v>
      </c>
      <c r="AD637" s="181"/>
      <c r="AE637" s="241" t="s">
        <v>1127</v>
      </c>
      <c r="AF637" s="362">
        <v>42644</v>
      </c>
      <c r="AG637" s="181"/>
      <c r="AH637" s="133" t="str">
        <f t="shared" si="1447"/>
        <v>75X</v>
      </c>
      <c r="AI637" s="151" t="str">
        <f t="shared" si="1448"/>
        <v>75</v>
      </c>
      <c r="AJ637" s="457"/>
      <c r="AK637" s="650"/>
      <c r="AL637" s="634">
        <f t="shared" si="1449"/>
        <v>1</v>
      </c>
      <c r="AM637" s="634">
        <f t="shared" si="1450"/>
        <v>1</v>
      </c>
      <c r="AN637" s="635">
        <f t="shared" si="1451"/>
        <v>1</v>
      </c>
      <c r="AO637" s="636">
        <f t="shared" si="1415"/>
        <v>3</v>
      </c>
      <c r="AP637" s="634">
        <f t="shared" si="1452"/>
        <v>0</v>
      </c>
      <c r="AQ637" s="634">
        <f t="shared" si="1453"/>
        <v>0</v>
      </c>
      <c r="AR637" s="634">
        <f t="shared" si="1454"/>
        <v>0</v>
      </c>
      <c r="AS637" s="637">
        <f t="shared" si="1416"/>
        <v>0</v>
      </c>
      <c r="AT637" s="638" t="str">
        <f t="shared" si="1417"/>
        <v xml:space="preserve"> </v>
      </c>
      <c r="AU637" s="634">
        <f t="shared" si="1455"/>
        <v>1</v>
      </c>
      <c r="AV637" s="634">
        <f t="shared" si="1465"/>
        <v>1</v>
      </c>
      <c r="AW637" s="634" t="s">
        <v>1127</v>
      </c>
      <c r="AX637" s="639" t="str">
        <f t="shared" si="1459"/>
        <v>75Yes</v>
      </c>
      <c r="AY637" s="639" t="str">
        <f t="shared" si="1460"/>
        <v>75Yes</v>
      </c>
      <c r="AZ637" s="639" t="str">
        <f t="shared" si="1461"/>
        <v>75Yes</v>
      </c>
      <c r="BA637" s="634" t="str">
        <f t="shared" si="1462"/>
        <v>75</v>
      </c>
      <c r="BB637" s="634" t="str">
        <f t="shared" si="1463"/>
        <v>75</v>
      </c>
      <c r="BC637" s="634" t="str">
        <f t="shared" si="1464"/>
        <v>75</v>
      </c>
      <c r="BD637" s="640" t="str">
        <f t="shared" si="1401"/>
        <v xml:space="preserve"> </v>
      </c>
      <c r="BE637" s="640" t="str">
        <f t="shared" si="1402"/>
        <v xml:space="preserve"> </v>
      </c>
      <c r="BF637" s="640" t="str">
        <f t="shared" si="1403"/>
        <v xml:space="preserve"> </v>
      </c>
      <c r="BG637" s="640" t="str">
        <f t="shared" si="1404"/>
        <v xml:space="preserve"> </v>
      </c>
      <c r="BH637" s="640" t="str">
        <f t="shared" si="1405"/>
        <v xml:space="preserve"> </v>
      </c>
      <c r="BI637" s="677" t="str">
        <f t="shared" si="1406"/>
        <v xml:space="preserve"> </v>
      </c>
      <c r="BJ637" s="640" t="str">
        <f t="shared" si="1407"/>
        <v xml:space="preserve"> </v>
      </c>
      <c r="BK637" s="305" t="str">
        <f t="shared" si="1408"/>
        <v xml:space="preserve"> </v>
      </c>
      <c r="BL637" s="523" t="str">
        <f t="shared" si="1458"/>
        <v xml:space="preserve"> </v>
      </c>
      <c r="BM637" s="640" t="str">
        <f t="shared" si="1409"/>
        <v xml:space="preserve"> </v>
      </c>
      <c r="BN637" s="640" t="str">
        <f t="shared" si="1410"/>
        <v xml:space="preserve"> </v>
      </c>
      <c r="BO637" s="640">
        <f t="shared" si="1411"/>
        <v>42644</v>
      </c>
      <c r="BP637" s="640" t="str">
        <f t="shared" si="1412"/>
        <v xml:space="preserve"> </v>
      </c>
      <c r="BQ637" s="640" t="str">
        <f t="shared" si="1413"/>
        <v xml:space="preserve"> </v>
      </c>
      <c r="BR637" s="634">
        <f t="shared" si="1414"/>
        <v>1</v>
      </c>
      <c r="BS637" s="728"/>
      <c r="BT637" s="640" t="str">
        <f t="shared" si="1400"/>
        <v xml:space="preserve"> </v>
      </c>
    </row>
    <row r="638" spans="1:72" s="47" customFormat="1" ht="15" customHeight="1" x14ac:dyDescent="0.3">
      <c r="A638" s="43" t="s">
        <v>593</v>
      </c>
      <c r="B638" s="123" t="s">
        <v>1305</v>
      </c>
      <c r="C638" s="134" t="str">
        <f>IF(VLOOKUP(B638,'Pivot Table'!$B$5:$G$2000,3,FALSE)=1,"Yes","No")</f>
        <v>Yes</v>
      </c>
      <c r="D638" s="170" t="str">
        <f t="shared" ref="D638" si="1470">IF(E638="X","In Progress",IF(J638="x","Yes"," "))</f>
        <v>In Progress</v>
      </c>
      <c r="E638" s="170" t="s">
        <v>713</v>
      </c>
      <c r="F638" s="214">
        <v>41791</v>
      </c>
      <c r="G638" s="118" t="s">
        <v>1127</v>
      </c>
      <c r="H638" s="118" t="s">
        <v>1127</v>
      </c>
      <c r="I638" s="214">
        <v>42644</v>
      </c>
      <c r="J638" s="170"/>
      <c r="K638" s="45" t="str">
        <f t="shared" ref="K638" si="1471">A638&amp;E638</f>
        <v>75X</v>
      </c>
      <c r="L638" s="45" t="str">
        <f t="shared" ref="L638" si="1472">A638&amp;J638</f>
        <v>75</v>
      </c>
      <c r="M638" s="44"/>
      <c r="N638" s="252"/>
      <c r="O638" s="135" t="str">
        <f>IF(VLOOKUP(B638,'Pivot Table'!$B$5:$G$2000,2,FALSE)=1,"Yes","No")</f>
        <v>Yes</v>
      </c>
      <c r="P638" s="177" t="str">
        <f t="shared" ref="P638" si="1473">IF(Q638="X","In Progress",IF(U638="x","Yes"," "))</f>
        <v>In Progress</v>
      </c>
      <c r="Q638" s="177" t="s">
        <v>713</v>
      </c>
      <c r="R638" s="107">
        <v>41791</v>
      </c>
      <c r="S638" s="46" t="s">
        <v>1127</v>
      </c>
      <c r="T638" s="107">
        <v>42644</v>
      </c>
      <c r="U638" s="177"/>
      <c r="V638" s="135" t="str">
        <f t="shared" ref="V638" si="1474">A638&amp;Q638</f>
        <v>75X</v>
      </c>
      <c r="W638" s="150" t="str">
        <f t="shared" ref="W638" si="1475">A638&amp;U638</f>
        <v>75</v>
      </c>
      <c r="X638" s="46"/>
      <c r="Y638" s="219"/>
      <c r="Z638" s="136" t="str">
        <f>IF(VLOOKUP(B638,'Pivot Table'!$B$5:$G$2000,5,FALSE)=1,"Yes","No")</f>
        <v>Yes</v>
      </c>
      <c r="AA638" s="136" t="str">
        <f>IF(VLOOKUP(B638,'Pivot Table'!$B$5:$G$2000,4,FALSE)=1,"Yes","No")</f>
        <v>No</v>
      </c>
      <c r="AB638" s="185" t="str">
        <f t="shared" ref="AB638" si="1476">IF(AC638="X","In Progress",IF(AG638="x","Yes"," "))</f>
        <v>In Progress</v>
      </c>
      <c r="AC638" s="185" t="s">
        <v>713</v>
      </c>
      <c r="AD638" s="185"/>
      <c r="AE638" s="363" t="s">
        <v>1127</v>
      </c>
      <c r="AF638" s="362">
        <v>42644</v>
      </c>
      <c r="AG638" s="185"/>
      <c r="AH638" s="208" t="str">
        <f t="shared" ref="AH638" si="1477">A638&amp;AC638</f>
        <v>75X</v>
      </c>
      <c r="AI638" s="209" t="str">
        <f t="shared" ref="AI638" si="1478">A638&amp;AG638</f>
        <v>75</v>
      </c>
      <c r="AJ638" s="458"/>
      <c r="AK638" s="652"/>
      <c r="AL638" s="634">
        <f t="shared" ref="AL638" si="1479">IF(C638="yes",1,0)</f>
        <v>1</v>
      </c>
      <c r="AM638" s="634">
        <f t="shared" ref="AM638" si="1480">IF(O638="yes",1,0)</f>
        <v>1</v>
      </c>
      <c r="AN638" s="635">
        <f t="shared" ref="AN638" si="1481">IF(Z638="yes",1,IF(AA638="yes",1,0))</f>
        <v>1</v>
      </c>
      <c r="AO638" s="636">
        <f t="shared" ref="AO638" si="1482">SUM(AL638:AN638)</f>
        <v>3</v>
      </c>
      <c r="AP638" s="634">
        <f t="shared" ref="AP638" si="1483">IF(J638="x",1,0)</f>
        <v>0</v>
      </c>
      <c r="AQ638" s="634">
        <f t="shared" ref="AQ638" si="1484">IF(U638="x",1,0)</f>
        <v>0</v>
      </c>
      <c r="AR638" s="634">
        <f t="shared" ref="AR638" si="1485">IF(AG638="x",1,0)</f>
        <v>0</v>
      </c>
      <c r="AS638" s="637">
        <f t="shared" ref="AS638" si="1486">SUM(AP638:AR638)</f>
        <v>0</v>
      </c>
      <c r="AT638" s="638" t="str">
        <f t="shared" ref="AT638" si="1487">IF(AO638=AS638,"F"," ")</f>
        <v xml:space="preserve"> </v>
      </c>
      <c r="AU638" s="634">
        <f t="shared" ref="AU638" si="1488">IF(E638="x",1,0)</f>
        <v>1</v>
      </c>
      <c r="AV638" s="634">
        <f t="shared" ref="AV638" si="1489">IF(Q638="x",1,0)</f>
        <v>1</v>
      </c>
      <c r="AW638" s="634" t="s">
        <v>1127</v>
      </c>
      <c r="AX638" s="639" t="str">
        <f t="shared" ref="AX638" si="1490">A638&amp;C638</f>
        <v>75Yes</v>
      </c>
      <c r="AY638" s="639" t="str">
        <f t="shared" ref="AY638" si="1491">A638&amp;O638</f>
        <v>75Yes</v>
      </c>
      <c r="AZ638" s="639" t="str">
        <f t="shared" ref="AZ638" si="1492">A638&amp;Z638</f>
        <v>75Yes</v>
      </c>
      <c r="BA638" s="634" t="str">
        <f t="shared" ref="BA638" si="1493">A638&amp;J638</f>
        <v>75</v>
      </c>
      <c r="BB638" s="634" t="str">
        <f t="shared" ref="BB638" si="1494">A638&amp;U638</f>
        <v>75</v>
      </c>
      <c r="BC638" s="634" t="str">
        <f t="shared" ref="BC638" si="1495">A638&amp;AG638</f>
        <v>75</v>
      </c>
      <c r="BD638" s="640" t="str">
        <f t="shared" si="1401"/>
        <v xml:space="preserve"> </v>
      </c>
      <c r="BE638" s="640" t="str">
        <f t="shared" si="1402"/>
        <v xml:space="preserve"> </v>
      </c>
      <c r="BF638" s="640" t="str">
        <f t="shared" si="1403"/>
        <v xml:space="preserve"> </v>
      </c>
      <c r="BG638" s="640" t="str">
        <f t="shared" si="1404"/>
        <v xml:space="preserve"> </v>
      </c>
      <c r="BH638" s="640" t="str">
        <f t="shared" si="1405"/>
        <v xml:space="preserve"> </v>
      </c>
      <c r="BI638" s="677" t="str">
        <f t="shared" si="1406"/>
        <v xml:space="preserve"> </v>
      </c>
      <c r="BJ638" s="640" t="str">
        <f t="shared" si="1407"/>
        <v xml:space="preserve"> </v>
      </c>
      <c r="BK638" s="305" t="str">
        <f t="shared" si="1408"/>
        <v xml:space="preserve"> </v>
      </c>
      <c r="BL638" s="523" t="str">
        <f t="shared" si="1458"/>
        <v xml:space="preserve"> </v>
      </c>
      <c r="BM638" s="640" t="str">
        <f t="shared" si="1409"/>
        <v xml:space="preserve"> </v>
      </c>
      <c r="BN638" s="640" t="str">
        <f t="shared" si="1410"/>
        <v xml:space="preserve"> </v>
      </c>
      <c r="BO638" s="640">
        <f t="shared" si="1411"/>
        <v>42644</v>
      </c>
      <c r="BP638" s="640" t="str">
        <f t="shared" si="1412"/>
        <v xml:space="preserve"> </v>
      </c>
      <c r="BQ638" s="640" t="str">
        <f t="shared" si="1413"/>
        <v xml:space="preserve"> </v>
      </c>
      <c r="BR638" s="634">
        <f t="shared" si="1414"/>
        <v>1</v>
      </c>
      <c r="BS638" s="728"/>
      <c r="BT638" s="640" t="str">
        <f t="shared" si="1400"/>
        <v xml:space="preserve"> </v>
      </c>
    </row>
    <row r="639" spans="1:72" s="47" customFormat="1" ht="15" customHeight="1" x14ac:dyDescent="0.3">
      <c r="A639" s="43" t="s">
        <v>614</v>
      </c>
      <c r="B639" s="123" t="s">
        <v>613</v>
      </c>
      <c r="C639" s="134" t="str">
        <f>IF(VLOOKUP(B639,'Pivot Table'!$B$5:$G$2000,3,FALSE)=1,"Yes","No")</f>
        <v>Yes</v>
      </c>
      <c r="D639" s="170" t="str">
        <f t="shared" si="1467"/>
        <v>Yes</v>
      </c>
      <c r="E639" s="170"/>
      <c r="F639" s="214">
        <v>41456</v>
      </c>
      <c r="G639" s="113" t="s">
        <v>1127</v>
      </c>
      <c r="H639" s="113" t="s">
        <v>1127</v>
      </c>
      <c r="I639" s="170"/>
      <c r="J639" s="170" t="s">
        <v>713</v>
      </c>
      <c r="K639" s="45" t="str">
        <f t="shared" si="1456"/>
        <v>78</v>
      </c>
      <c r="L639" s="45" t="str">
        <f t="shared" si="1444"/>
        <v>78X</v>
      </c>
      <c r="M639" s="113">
        <v>41518</v>
      </c>
      <c r="N639" s="252"/>
      <c r="O639" s="135" t="str">
        <f>IF(VLOOKUP(B639,'Pivot Table'!$B$5:$G$2000,2,FALSE)=1,"Yes","No")</f>
        <v>Yes</v>
      </c>
      <c r="P639" s="177" t="str">
        <f t="shared" si="1457"/>
        <v>Yes</v>
      </c>
      <c r="Q639" s="177"/>
      <c r="R639" s="107">
        <v>41456</v>
      </c>
      <c r="S639" s="107" t="s">
        <v>1127</v>
      </c>
      <c r="T639" s="177"/>
      <c r="U639" s="177" t="s">
        <v>713</v>
      </c>
      <c r="V639" s="135" t="str">
        <f t="shared" si="1445"/>
        <v>78</v>
      </c>
      <c r="W639" s="150" t="str">
        <f t="shared" si="1446"/>
        <v>78X</v>
      </c>
      <c r="X639" s="107">
        <v>41518</v>
      </c>
      <c r="Y639" s="219"/>
      <c r="Z639" s="136" t="str">
        <f>IF(VLOOKUP(B639,'Pivot Table'!$B$5:$G$2000,5,FALSE)=1,"Yes","No")</f>
        <v>Yes</v>
      </c>
      <c r="AA639" s="136" t="str">
        <f>IF(VLOOKUP(B639,'Pivot Table'!$B$5:$G$2000,4,FALSE)=1,"Yes","No")</f>
        <v>No</v>
      </c>
      <c r="AB639" s="185" t="str">
        <f t="shared" si="1466"/>
        <v>Yes</v>
      </c>
      <c r="AC639" s="181"/>
      <c r="AD639" s="181"/>
      <c r="AE639" s="241" t="s">
        <v>1127</v>
      </c>
      <c r="AF639" s="362"/>
      <c r="AG639" s="181" t="s">
        <v>713</v>
      </c>
      <c r="AH639" s="133" t="str">
        <f t="shared" si="1447"/>
        <v>78</v>
      </c>
      <c r="AI639" s="151" t="str">
        <f t="shared" si="1448"/>
        <v>78X</v>
      </c>
      <c r="AJ639" s="362">
        <v>41974</v>
      </c>
      <c r="AK639" s="650"/>
      <c r="AL639" s="634">
        <f t="shared" si="1449"/>
        <v>1</v>
      </c>
      <c r="AM639" s="634">
        <f t="shared" si="1450"/>
        <v>1</v>
      </c>
      <c r="AN639" s="635">
        <f t="shared" si="1451"/>
        <v>1</v>
      </c>
      <c r="AO639" s="636">
        <f t="shared" si="1415"/>
        <v>3</v>
      </c>
      <c r="AP639" s="634">
        <f t="shared" si="1452"/>
        <v>1</v>
      </c>
      <c r="AQ639" s="634">
        <f t="shared" si="1453"/>
        <v>1</v>
      </c>
      <c r="AR639" s="634">
        <f t="shared" si="1454"/>
        <v>1</v>
      </c>
      <c r="AS639" s="637">
        <f t="shared" si="1416"/>
        <v>3</v>
      </c>
      <c r="AT639" s="638" t="str">
        <f t="shared" si="1417"/>
        <v>F</v>
      </c>
      <c r="AU639" s="634">
        <f t="shared" si="1455"/>
        <v>0</v>
      </c>
      <c r="AV639" s="634">
        <f t="shared" si="1465"/>
        <v>0</v>
      </c>
      <c r="AW639" s="634"/>
      <c r="AX639" s="639" t="str">
        <f t="shared" si="1459"/>
        <v>78Yes</v>
      </c>
      <c r="AY639" s="639" t="str">
        <f t="shared" si="1460"/>
        <v>78Yes</v>
      </c>
      <c r="AZ639" s="639" t="str">
        <f t="shared" si="1461"/>
        <v>78Yes</v>
      </c>
      <c r="BA639" s="634" t="str">
        <f t="shared" si="1462"/>
        <v>78X</v>
      </c>
      <c r="BB639" s="634" t="str">
        <f t="shared" si="1463"/>
        <v>78X</v>
      </c>
      <c r="BC639" s="634" t="str">
        <f t="shared" si="1464"/>
        <v>78X</v>
      </c>
      <c r="BD639" s="640" t="str">
        <f t="shared" si="1401"/>
        <v xml:space="preserve"> </v>
      </c>
      <c r="BE639" s="640" t="str">
        <f t="shared" si="1402"/>
        <v xml:space="preserve"> </v>
      </c>
      <c r="BF639" s="640" t="str">
        <f t="shared" si="1403"/>
        <v xml:space="preserve"> </v>
      </c>
      <c r="BG639" s="640" t="str">
        <f t="shared" si="1404"/>
        <v xml:space="preserve"> </v>
      </c>
      <c r="BH639" s="640" t="str">
        <f t="shared" si="1405"/>
        <v xml:space="preserve"> </v>
      </c>
      <c r="BI639" s="677" t="str">
        <f t="shared" si="1406"/>
        <v xml:space="preserve"> </v>
      </c>
      <c r="BJ639" s="640" t="str">
        <f t="shared" si="1407"/>
        <v xml:space="preserve"> </v>
      </c>
      <c r="BK639" s="305" t="str">
        <f t="shared" si="1408"/>
        <v xml:space="preserve"> </v>
      </c>
      <c r="BL639" s="523" t="str">
        <f t="shared" si="1458"/>
        <v>F</v>
      </c>
      <c r="BM639" s="640" t="str">
        <f t="shared" si="1409"/>
        <v xml:space="preserve"> </v>
      </c>
      <c r="BN639" s="640" t="str">
        <f t="shared" si="1410"/>
        <v xml:space="preserve"> </v>
      </c>
      <c r="BO639" s="640" t="str">
        <f t="shared" si="1411"/>
        <v xml:space="preserve"> </v>
      </c>
      <c r="BP639" s="640" t="str">
        <f t="shared" si="1412"/>
        <v xml:space="preserve"> </v>
      </c>
      <c r="BQ639" s="640" t="str">
        <f t="shared" si="1413"/>
        <v xml:space="preserve"> </v>
      </c>
      <c r="BR639" s="634">
        <f t="shared" si="1414"/>
        <v>0</v>
      </c>
      <c r="BS639" s="728"/>
      <c r="BT639" s="640" t="str">
        <f t="shared" si="1400"/>
        <v xml:space="preserve"> </v>
      </c>
    </row>
    <row r="640" spans="1:72" s="47" customFormat="1" ht="15" customHeight="1" x14ac:dyDescent="0.3">
      <c r="A640" s="43" t="s">
        <v>614</v>
      </c>
      <c r="B640" s="123" t="s">
        <v>615</v>
      </c>
      <c r="C640" s="134" t="str">
        <f>IF(VLOOKUP(B640,'Pivot Table'!$B$5:$G$2000,3,FALSE)=1,"Yes","No")</f>
        <v>Yes</v>
      </c>
      <c r="D640" s="170" t="str">
        <f t="shared" si="1467"/>
        <v>Yes</v>
      </c>
      <c r="E640" s="170"/>
      <c r="F640" s="214">
        <v>41456</v>
      </c>
      <c r="G640" s="113" t="s">
        <v>1127</v>
      </c>
      <c r="H640" s="113" t="s">
        <v>1127</v>
      </c>
      <c r="I640" s="170"/>
      <c r="J640" s="170" t="s">
        <v>713</v>
      </c>
      <c r="K640" s="45" t="str">
        <f t="shared" si="1456"/>
        <v>78</v>
      </c>
      <c r="L640" s="45" t="str">
        <f t="shared" si="1444"/>
        <v>78X</v>
      </c>
      <c r="M640" s="113">
        <v>41548</v>
      </c>
      <c r="N640" s="252"/>
      <c r="O640" s="135" t="str">
        <f>IF(VLOOKUP(B640,'Pivot Table'!$B$5:$G$2000,2,FALSE)=1,"Yes","No")</f>
        <v>Yes</v>
      </c>
      <c r="P640" s="177" t="str">
        <f t="shared" si="1457"/>
        <v>Yes</v>
      </c>
      <c r="Q640" s="177"/>
      <c r="R640" s="107">
        <v>41456</v>
      </c>
      <c r="S640" s="107" t="s">
        <v>1127</v>
      </c>
      <c r="T640" s="177"/>
      <c r="U640" s="177" t="s">
        <v>713</v>
      </c>
      <c r="V640" s="135" t="str">
        <f t="shared" si="1445"/>
        <v>78</v>
      </c>
      <c r="W640" s="150" t="str">
        <f t="shared" si="1446"/>
        <v>78X</v>
      </c>
      <c r="X640" s="107">
        <v>41548</v>
      </c>
      <c r="Y640" s="219"/>
      <c r="Z640" s="136" t="str">
        <f>IF(VLOOKUP(B640,'Pivot Table'!$B$5:$G$2000,5,FALSE)=1,"Yes","No")</f>
        <v>Yes</v>
      </c>
      <c r="AA640" s="136" t="str">
        <f>IF(VLOOKUP(B640,'Pivot Table'!$B$5:$G$2000,4,FALSE)=1,"Yes","No")</f>
        <v>No</v>
      </c>
      <c r="AB640" s="181" t="str">
        <f t="shared" si="1466"/>
        <v>Yes</v>
      </c>
      <c r="AC640" s="181"/>
      <c r="AD640" s="181"/>
      <c r="AE640" s="241" t="s">
        <v>1127</v>
      </c>
      <c r="AF640" s="362"/>
      <c r="AG640" s="181" t="s">
        <v>713</v>
      </c>
      <c r="AH640" s="133" t="str">
        <f t="shared" si="1447"/>
        <v>78</v>
      </c>
      <c r="AI640" s="151" t="str">
        <f t="shared" si="1448"/>
        <v>78X</v>
      </c>
      <c r="AJ640" s="362">
        <v>41974</v>
      </c>
      <c r="AK640" s="650"/>
      <c r="AL640" s="634">
        <f t="shared" si="1449"/>
        <v>1</v>
      </c>
      <c r="AM640" s="634">
        <f t="shared" si="1450"/>
        <v>1</v>
      </c>
      <c r="AN640" s="635">
        <f t="shared" si="1451"/>
        <v>1</v>
      </c>
      <c r="AO640" s="636">
        <f t="shared" si="1415"/>
        <v>3</v>
      </c>
      <c r="AP640" s="634">
        <f t="shared" si="1452"/>
        <v>1</v>
      </c>
      <c r="AQ640" s="634">
        <f t="shared" si="1453"/>
        <v>1</v>
      </c>
      <c r="AR640" s="634">
        <f t="shared" si="1454"/>
        <v>1</v>
      </c>
      <c r="AS640" s="637">
        <f t="shared" si="1416"/>
        <v>3</v>
      </c>
      <c r="AT640" s="638" t="str">
        <f t="shared" si="1417"/>
        <v>F</v>
      </c>
      <c r="AU640" s="634">
        <f t="shared" si="1455"/>
        <v>0</v>
      </c>
      <c r="AV640" s="634">
        <f t="shared" si="1465"/>
        <v>0</v>
      </c>
      <c r="AW640" s="634"/>
      <c r="AX640" s="639" t="str">
        <f t="shared" si="1459"/>
        <v>78Yes</v>
      </c>
      <c r="AY640" s="639" t="str">
        <f t="shared" si="1460"/>
        <v>78Yes</v>
      </c>
      <c r="AZ640" s="639" t="str">
        <f t="shared" si="1461"/>
        <v>78Yes</v>
      </c>
      <c r="BA640" s="634" t="str">
        <f t="shared" si="1462"/>
        <v>78X</v>
      </c>
      <c r="BB640" s="634" t="str">
        <f t="shared" si="1463"/>
        <v>78X</v>
      </c>
      <c r="BC640" s="634" t="str">
        <f t="shared" si="1464"/>
        <v>78X</v>
      </c>
      <c r="BD640" s="640" t="str">
        <f t="shared" si="1401"/>
        <v xml:space="preserve"> </v>
      </c>
      <c r="BE640" s="640" t="str">
        <f t="shared" si="1402"/>
        <v xml:space="preserve"> </v>
      </c>
      <c r="BF640" s="640" t="str">
        <f t="shared" si="1403"/>
        <v xml:space="preserve"> </v>
      </c>
      <c r="BG640" s="640" t="str">
        <f t="shared" si="1404"/>
        <v xml:space="preserve"> </v>
      </c>
      <c r="BH640" s="640" t="str">
        <f t="shared" si="1405"/>
        <v xml:space="preserve"> </v>
      </c>
      <c r="BI640" s="677" t="str">
        <f t="shared" si="1406"/>
        <v xml:space="preserve"> </v>
      </c>
      <c r="BJ640" s="640" t="str">
        <f t="shared" si="1407"/>
        <v xml:space="preserve"> </v>
      </c>
      <c r="BK640" s="305" t="str">
        <f t="shared" si="1408"/>
        <v xml:space="preserve"> </v>
      </c>
      <c r="BL640" s="523" t="str">
        <f t="shared" si="1458"/>
        <v>F</v>
      </c>
      <c r="BM640" s="640" t="str">
        <f t="shared" si="1409"/>
        <v xml:space="preserve"> </v>
      </c>
      <c r="BN640" s="640" t="str">
        <f t="shared" si="1410"/>
        <v xml:space="preserve"> </v>
      </c>
      <c r="BO640" s="640" t="str">
        <f t="shared" si="1411"/>
        <v xml:space="preserve"> </v>
      </c>
      <c r="BP640" s="640" t="str">
        <f t="shared" si="1412"/>
        <v xml:space="preserve"> </v>
      </c>
      <c r="BQ640" s="640" t="str">
        <f t="shared" si="1413"/>
        <v xml:space="preserve"> </v>
      </c>
      <c r="BR640" s="634">
        <f t="shared" si="1414"/>
        <v>0</v>
      </c>
      <c r="BS640" s="728"/>
      <c r="BT640" s="640" t="str">
        <f t="shared" si="1400"/>
        <v xml:space="preserve"> </v>
      </c>
    </row>
    <row r="641" spans="1:72" s="47" customFormat="1" ht="15" customHeight="1" x14ac:dyDescent="0.3">
      <c r="A641" s="43" t="s">
        <v>617</v>
      </c>
      <c r="B641" s="469" t="s">
        <v>616</v>
      </c>
      <c r="C641" s="134" t="str">
        <f>IF(VLOOKUP(B641,'Pivot Table'!$B$5:$G$2000,3,FALSE)=1,"Yes","No")</f>
        <v>Yes</v>
      </c>
      <c r="D641" s="170" t="str">
        <f t="shared" si="1467"/>
        <v>Yes</v>
      </c>
      <c r="E641" s="170"/>
      <c r="F641" s="214">
        <v>41456</v>
      </c>
      <c r="G641" s="113" t="s">
        <v>1127</v>
      </c>
      <c r="H641" s="113" t="s">
        <v>1127</v>
      </c>
      <c r="I641" s="170"/>
      <c r="J641" s="170" t="s">
        <v>713</v>
      </c>
      <c r="K641" s="45" t="str">
        <f t="shared" si="1456"/>
        <v>80</v>
      </c>
      <c r="L641" s="45" t="str">
        <f t="shared" si="1444"/>
        <v>80X</v>
      </c>
      <c r="M641" s="113">
        <v>41426</v>
      </c>
      <c r="N641" s="252"/>
      <c r="O641" s="135" t="str">
        <f>IF(VLOOKUP(B641,'Pivot Table'!$B$5:$G$2000,2,FALSE)=1,"Yes","No")</f>
        <v>Yes</v>
      </c>
      <c r="P641" s="177" t="str">
        <f t="shared" si="1457"/>
        <v>Yes</v>
      </c>
      <c r="Q641" s="177"/>
      <c r="R641" s="107">
        <v>41456</v>
      </c>
      <c r="S641" s="107" t="s">
        <v>1127</v>
      </c>
      <c r="T641" s="177"/>
      <c r="U641" s="177" t="s">
        <v>713</v>
      </c>
      <c r="V641" s="135" t="str">
        <f t="shared" si="1445"/>
        <v>80</v>
      </c>
      <c r="W641" s="150" t="str">
        <f t="shared" si="1446"/>
        <v>80X</v>
      </c>
      <c r="X641" s="107">
        <v>41548</v>
      </c>
      <c r="Y641" s="219"/>
      <c r="Z641" s="136" t="str">
        <f>IF(VLOOKUP(B641,'Pivot Table'!$B$5:$G$2000,5,FALSE)=1,"Yes","No")</f>
        <v>Yes</v>
      </c>
      <c r="AA641" s="136" t="str">
        <f>IF(VLOOKUP(B641,'Pivot Table'!$B$5:$G$2000,4,FALSE)=1,"Yes","No")</f>
        <v>No</v>
      </c>
      <c r="AB641" s="181" t="str">
        <f t="shared" si="1466"/>
        <v>Yes</v>
      </c>
      <c r="AC641" s="181"/>
      <c r="AD641" s="181"/>
      <c r="AE641" s="127" t="s">
        <v>1127</v>
      </c>
      <c r="AF641" s="127"/>
      <c r="AG641" s="181" t="s">
        <v>713</v>
      </c>
      <c r="AH641" s="133" t="str">
        <f t="shared" si="1447"/>
        <v>80</v>
      </c>
      <c r="AI641" s="151" t="str">
        <f t="shared" si="1448"/>
        <v>80X</v>
      </c>
      <c r="AJ641" s="460">
        <v>41913</v>
      </c>
      <c r="AK641" s="650"/>
      <c r="AL641" s="634">
        <f t="shared" si="1449"/>
        <v>1</v>
      </c>
      <c r="AM641" s="634">
        <f t="shared" si="1450"/>
        <v>1</v>
      </c>
      <c r="AN641" s="635">
        <f t="shared" si="1451"/>
        <v>1</v>
      </c>
      <c r="AO641" s="636">
        <f t="shared" si="1415"/>
        <v>3</v>
      </c>
      <c r="AP641" s="634">
        <f t="shared" si="1452"/>
        <v>1</v>
      </c>
      <c r="AQ641" s="634">
        <f t="shared" si="1453"/>
        <v>1</v>
      </c>
      <c r="AR641" s="634">
        <f t="shared" si="1454"/>
        <v>1</v>
      </c>
      <c r="AS641" s="637">
        <f t="shared" si="1416"/>
        <v>3</v>
      </c>
      <c r="AT641" s="638" t="str">
        <f t="shared" si="1417"/>
        <v>F</v>
      </c>
      <c r="AU641" s="634">
        <f t="shared" si="1455"/>
        <v>0</v>
      </c>
      <c r="AV641" s="634">
        <f t="shared" si="1465"/>
        <v>0</v>
      </c>
      <c r="AW641" s="634" t="s">
        <v>1127</v>
      </c>
      <c r="AX641" s="639" t="str">
        <f t="shared" si="1459"/>
        <v>80Yes</v>
      </c>
      <c r="AY641" s="639" t="str">
        <f t="shared" si="1460"/>
        <v>80Yes</v>
      </c>
      <c r="AZ641" s="639" t="str">
        <f t="shared" si="1461"/>
        <v>80Yes</v>
      </c>
      <c r="BA641" s="634" t="str">
        <f t="shared" si="1462"/>
        <v>80X</v>
      </c>
      <c r="BB641" s="634" t="str">
        <f t="shared" si="1463"/>
        <v>80X</v>
      </c>
      <c r="BC641" s="634" t="str">
        <f t="shared" si="1464"/>
        <v>80X</v>
      </c>
      <c r="BD641" s="640" t="str">
        <f t="shared" si="1401"/>
        <v xml:space="preserve"> </v>
      </c>
      <c r="BE641" s="640" t="str">
        <f t="shared" si="1402"/>
        <v xml:space="preserve"> </v>
      </c>
      <c r="BF641" s="640" t="str">
        <f t="shared" si="1403"/>
        <v xml:space="preserve"> </v>
      </c>
      <c r="BG641" s="640" t="str">
        <f t="shared" si="1404"/>
        <v xml:space="preserve"> </v>
      </c>
      <c r="BH641" s="640" t="str">
        <f t="shared" si="1405"/>
        <v xml:space="preserve"> </v>
      </c>
      <c r="BI641" s="677" t="str">
        <f t="shared" si="1406"/>
        <v xml:space="preserve"> </v>
      </c>
      <c r="BJ641" s="640" t="str">
        <f t="shared" si="1407"/>
        <v xml:space="preserve"> </v>
      </c>
      <c r="BK641" s="305" t="str">
        <f t="shared" si="1408"/>
        <v xml:space="preserve"> </v>
      </c>
      <c r="BL641" s="523" t="str">
        <f t="shared" si="1458"/>
        <v>F</v>
      </c>
      <c r="BM641" s="640" t="str">
        <f t="shared" si="1409"/>
        <v xml:space="preserve"> </v>
      </c>
      <c r="BN641" s="640" t="str">
        <f t="shared" si="1410"/>
        <v xml:space="preserve"> </v>
      </c>
      <c r="BO641" s="640" t="str">
        <f t="shared" si="1411"/>
        <v xml:space="preserve"> </v>
      </c>
      <c r="BP641" s="640" t="str">
        <f t="shared" si="1412"/>
        <v xml:space="preserve"> </v>
      </c>
      <c r="BQ641" s="640" t="str">
        <f t="shared" si="1413"/>
        <v xml:space="preserve"> </v>
      </c>
      <c r="BR641" s="634">
        <f t="shared" si="1414"/>
        <v>0</v>
      </c>
      <c r="BS641" s="728"/>
      <c r="BT641" s="640" t="str">
        <f t="shared" si="1400"/>
        <v xml:space="preserve"> </v>
      </c>
    </row>
    <row r="642" spans="1:72" s="47" customFormat="1" ht="15" customHeight="1" x14ac:dyDescent="0.3">
      <c r="A642" s="43" t="s">
        <v>617</v>
      </c>
      <c r="B642" s="123" t="s">
        <v>618</v>
      </c>
      <c r="C642" s="134" t="str">
        <f>IF(VLOOKUP(B642,'Pivot Table'!$B$5:$G$2000,3,FALSE)=1,"Yes","No")</f>
        <v>Yes</v>
      </c>
      <c r="D642" s="170" t="str">
        <f t="shared" si="1467"/>
        <v>Yes</v>
      </c>
      <c r="E642" s="170"/>
      <c r="F642" s="214">
        <v>41214</v>
      </c>
      <c r="G642" s="113" t="s">
        <v>1127</v>
      </c>
      <c r="H642" s="113" t="s">
        <v>1127</v>
      </c>
      <c r="I642" s="170"/>
      <c r="J642" s="170" t="s">
        <v>713</v>
      </c>
      <c r="K642" s="45" t="str">
        <f t="shared" si="1456"/>
        <v>80</v>
      </c>
      <c r="L642" s="45" t="str">
        <f t="shared" si="1444"/>
        <v>80X</v>
      </c>
      <c r="M642" s="113">
        <v>41365</v>
      </c>
      <c r="N642" s="252"/>
      <c r="O642" s="135" t="str">
        <f>IF(VLOOKUP(B642,'Pivot Table'!$B$5:$G$2000,2,FALSE)=1,"Yes","No")</f>
        <v>Yes</v>
      </c>
      <c r="P642" s="177" t="str">
        <f t="shared" si="1457"/>
        <v>Yes</v>
      </c>
      <c r="Q642" s="177"/>
      <c r="R642" s="107">
        <v>41426</v>
      </c>
      <c r="S642" s="107" t="s">
        <v>1127</v>
      </c>
      <c r="T642" s="177"/>
      <c r="U642" s="177" t="s">
        <v>713</v>
      </c>
      <c r="V642" s="135" t="str">
        <f t="shared" si="1445"/>
        <v>80</v>
      </c>
      <c r="W642" s="150" t="str">
        <f t="shared" si="1446"/>
        <v>80X</v>
      </c>
      <c r="X642" s="107">
        <v>41548</v>
      </c>
      <c r="Y642" s="219"/>
      <c r="Z642" s="136" t="str">
        <f>IF(VLOOKUP(B642,'Pivot Table'!$B$5:$G$2000,5,FALSE)=1,"Yes","No")</f>
        <v>Yes</v>
      </c>
      <c r="AA642" s="136" t="str">
        <f>IF(VLOOKUP(B642,'Pivot Table'!$B$5:$G$2000,4,FALSE)=1,"Yes","No")</f>
        <v>No</v>
      </c>
      <c r="AB642" s="181" t="str">
        <f t="shared" si="1466"/>
        <v>Yes</v>
      </c>
      <c r="AC642" s="181"/>
      <c r="AD642" s="181"/>
      <c r="AE642" s="241" t="s">
        <v>1127</v>
      </c>
      <c r="AF642" s="362"/>
      <c r="AG642" s="181" t="s">
        <v>713</v>
      </c>
      <c r="AH642" s="133" t="str">
        <f t="shared" si="1447"/>
        <v>80</v>
      </c>
      <c r="AI642" s="151" t="str">
        <f t="shared" si="1448"/>
        <v>80X</v>
      </c>
      <c r="AJ642" s="281">
        <v>41883</v>
      </c>
      <c r="AK642" s="650"/>
      <c r="AL642" s="634">
        <f t="shared" si="1449"/>
        <v>1</v>
      </c>
      <c r="AM642" s="634">
        <f t="shared" si="1450"/>
        <v>1</v>
      </c>
      <c r="AN642" s="635">
        <f t="shared" si="1451"/>
        <v>1</v>
      </c>
      <c r="AO642" s="636">
        <f t="shared" si="1415"/>
        <v>3</v>
      </c>
      <c r="AP642" s="634">
        <f t="shared" si="1452"/>
        <v>1</v>
      </c>
      <c r="AQ642" s="634">
        <f t="shared" si="1453"/>
        <v>1</v>
      </c>
      <c r="AR642" s="634">
        <f t="shared" si="1454"/>
        <v>1</v>
      </c>
      <c r="AS642" s="637">
        <f t="shared" si="1416"/>
        <v>3</v>
      </c>
      <c r="AT642" s="638" t="str">
        <f t="shared" si="1417"/>
        <v>F</v>
      </c>
      <c r="AU642" s="634">
        <f t="shared" si="1455"/>
        <v>0</v>
      </c>
      <c r="AV642" s="634">
        <f t="shared" si="1465"/>
        <v>0</v>
      </c>
      <c r="AW642" s="634" t="s">
        <v>1127</v>
      </c>
      <c r="AX642" s="639" t="str">
        <f t="shared" si="1459"/>
        <v>80Yes</v>
      </c>
      <c r="AY642" s="639" t="str">
        <f t="shared" si="1460"/>
        <v>80Yes</v>
      </c>
      <c r="AZ642" s="639" t="str">
        <f t="shared" si="1461"/>
        <v>80Yes</v>
      </c>
      <c r="BA642" s="634" t="str">
        <f t="shared" si="1462"/>
        <v>80X</v>
      </c>
      <c r="BB642" s="634" t="str">
        <f t="shared" si="1463"/>
        <v>80X</v>
      </c>
      <c r="BC642" s="634" t="str">
        <f t="shared" si="1464"/>
        <v>80X</v>
      </c>
      <c r="BD642" s="640" t="str">
        <f t="shared" si="1401"/>
        <v xml:space="preserve"> </v>
      </c>
      <c r="BE642" s="640" t="str">
        <f t="shared" si="1402"/>
        <v xml:space="preserve"> </v>
      </c>
      <c r="BF642" s="640" t="str">
        <f t="shared" si="1403"/>
        <v xml:space="preserve"> </v>
      </c>
      <c r="BG642" s="640" t="str">
        <f t="shared" si="1404"/>
        <v xml:space="preserve"> </v>
      </c>
      <c r="BH642" s="640" t="str">
        <f t="shared" si="1405"/>
        <v xml:space="preserve"> </v>
      </c>
      <c r="BI642" s="677" t="str">
        <f t="shared" si="1406"/>
        <v xml:space="preserve"> </v>
      </c>
      <c r="BJ642" s="640" t="str">
        <f t="shared" si="1407"/>
        <v xml:space="preserve"> </v>
      </c>
      <c r="BK642" s="305" t="str">
        <f t="shared" si="1408"/>
        <v xml:space="preserve"> </v>
      </c>
      <c r="BL642" s="523" t="str">
        <f t="shared" si="1458"/>
        <v>F</v>
      </c>
      <c r="BM642" s="640" t="str">
        <f t="shared" si="1409"/>
        <v xml:space="preserve"> </v>
      </c>
      <c r="BN642" s="640" t="str">
        <f t="shared" si="1410"/>
        <v xml:space="preserve"> </v>
      </c>
      <c r="BO642" s="640" t="str">
        <f t="shared" si="1411"/>
        <v xml:space="preserve"> </v>
      </c>
      <c r="BP642" s="640" t="str">
        <f t="shared" si="1412"/>
        <v xml:space="preserve"> </v>
      </c>
      <c r="BQ642" s="640" t="str">
        <f t="shared" si="1413"/>
        <v xml:space="preserve"> </v>
      </c>
      <c r="BR642" s="634">
        <f t="shared" si="1414"/>
        <v>0</v>
      </c>
      <c r="BS642" s="728"/>
      <c r="BT642" s="640" t="str">
        <f t="shared" si="1400"/>
        <v xml:space="preserve"> </v>
      </c>
    </row>
    <row r="643" spans="1:72" s="47" customFormat="1" ht="15" customHeight="1" x14ac:dyDescent="0.3">
      <c r="A643" s="43" t="s">
        <v>617</v>
      </c>
      <c r="B643" s="469" t="s">
        <v>619</v>
      </c>
      <c r="C643" s="134" t="str">
        <f>IF(VLOOKUP(B643,'Pivot Table'!$B$5:$G$2000,3,FALSE)=1,"Yes","No")</f>
        <v>Yes</v>
      </c>
      <c r="D643" s="170" t="str">
        <f t="shared" si="1467"/>
        <v>Yes</v>
      </c>
      <c r="E643" s="170"/>
      <c r="F643" s="214">
        <v>41456</v>
      </c>
      <c r="G643" s="113" t="s">
        <v>1127</v>
      </c>
      <c r="H643" s="113" t="s">
        <v>1127</v>
      </c>
      <c r="I643" s="170"/>
      <c r="J643" s="170" t="s">
        <v>713</v>
      </c>
      <c r="K643" s="45" t="str">
        <f t="shared" si="1456"/>
        <v>80</v>
      </c>
      <c r="L643" s="45" t="str">
        <f t="shared" si="1444"/>
        <v>80X</v>
      </c>
      <c r="M643" s="113">
        <v>41426</v>
      </c>
      <c r="N643" s="252"/>
      <c r="O643" s="135" t="str">
        <f>IF(VLOOKUP(B643,'Pivot Table'!$B$5:$G$2000,2,FALSE)=1,"Yes","No")</f>
        <v>Yes</v>
      </c>
      <c r="P643" s="177" t="str">
        <f t="shared" si="1457"/>
        <v>Yes</v>
      </c>
      <c r="Q643" s="177"/>
      <c r="R643" s="107">
        <v>41456</v>
      </c>
      <c r="S643" s="107" t="s">
        <v>1127</v>
      </c>
      <c r="T643" s="177"/>
      <c r="U643" s="177" t="s">
        <v>713</v>
      </c>
      <c r="V643" s="135" t="str">
        <f t="shared" si="1445"/>
        <v>80</v>
      </c>
      <c r="W643" s="150" t="str">
        <f t="shared" si="1446"/>
        <v>80X</v>
      </c>
      <c r="X643" s="107">
        <v>41548</v>
      </c>
      <c r="Y643" s="219"/>
      <c r="Z643" s="136" t="str">
        <f>IF(VLOOKUP(B643,'Pivot Table'!$B$5:$G$2000,5,FALSE)=1,"Yes","No")</f>
        <v>Yes</v>
      </c>
      <c r="AA643" s="136" t="str">
        <f>IF(VLOOKUP(B643,'Pivot Table'!$B$5:$G$2000,4,FALSE)=1,"Yes","No")</f>
        <v>No</v>
      </c>
      <c r="AB643" s="181" t="str">
        <f t="shared" si="1466"/>
        <v>Yes</v>
      </c>
      <c r="AC643" s="181"/>
      <c r="AD643" s="181"/>
      <c r="AE643" s="127" t="s">
        <v>1127</v>
      </c>
      <c r="AF643" s="362"/>
      <c r="AG643" s="181" t="s">
        <v>713</v>
      </c>
      <c r="AH643" s="133" t="str">
        <f t="shared" ref="AH643" si="1496">A643&amp;AC643</f>
        <v>80</v>
      </c>
      <c r="AI643" s="151" t="str">
        <f t="shared" ref="AI643" si="1497">A643&amp;AG643</f>
        <v>80X</v>
      </c>
      <c r="AJ643" s="460">
        <v>41913</v>
      </c>
      <c r="AK643" s="650"/>
      <c r="AL643" s="634">
        <f t="shared" si="1449"/>
        <v>1</v>
      </c>
      <c r="AM643" s="634">
        <f t="shared" si="1450"/>
        <v>1</v>
      </c>
      <c r="AN643" s="635">
        <f t="shared" si="1451"/>
        <v>1</v>
      </c>
      <c r="AO643" s="636">
        <f t="shared" si="1415"/>
        <v>3</v>
      </c>
      <c r="AP643" s="634">
        <f t="shared" si="1452"/>
        <v>1</v>
      </c>
      <c r="AQ643" s="634">
        <f t="shared" si="1453"/>
        <v>1</v>
      </c>
      <c r="AR643" s="634">
        <f t="shared" si="1454"/>
        <v>1</v>
      </c>
      <c r="AS643" s="637">
        <f t="shared" si="1416"/>
        <v>3</v>
      </c>
      <c r="AT643" s="638" t="str">
        <f t="shared" si="1417"/>
        <v>F</v>
      </c>
      <c r="AU643" s="634">
        <f t="shared" si="1455"/>
        <v>0</v>
      </c>
      <c r="AV643" s="634">
        <f t="shared" si="1465"/>
        <v>0</v>
      </c>
      <c r="AW643" s="634" t="s">
        <v>1127</v>
      </c>
      <c r="AX643" s="639" t="str">
        <f t="shared" si="1459"/>
        <v>80Yes</v>
      </c>
      <c r="AY643" s="639" t="str">
        <f t="shared" si="1460"/>
        <v>80Yes</v>
      </c>
      <c r="AZ643" s="639" t="str">
        <f t="shared" si="1461"/>
        <v>80Yes</v>
      </c>
      <c r="BA643" s="634" t="str">
        <f t="shared" si="1462"/>
        <v>80X</v>
      </c>
      <c r="BB643" s="634" t="str">
        <f t="shared" si="1463"/>
        <v>80X</v>
      </c>
      <c r="BC643" s="634" t="str">
        <f t="shared" si="1464"/>
        <v>80X</v>
      </c>
      <c r="BD643" s="640" t="str">
        <f t="shared" si="1401"/>
        <v xml:space="preserve"> </v>
      </c>
      <c r="BE643" s="640" t="str">
        <f t="shared" si="1402"/>
        <v xml:space="preserve"> </v>
      </c>
      <c r="BF643" s="640" t="str">
        <f t="shared" si="1403"/>
        <v xml:space="preserve"> </v>
      </c>
      <c r="BG643" s="640" t="str">
        <f t="shared" si="1404"/>
        <v xml:space="preserve"> </v>
      </c>
      <c r="BH643" s="640" t="str">
        <f t="shared" si="1405"/>
        <v xml:space="preserve"> </v>
      </c>
      <c r="BI643" s="677" t="str">
        <f t="shared" si="1406"/>
        <v xml:space="preserve"> </v>
      </c>
      <c r="BJ643" s="640" t="str">
        <f t="shared" si="1407"/>
        <v xml:space="preserve"> </v>
      </c>
      <c r="BK643" s="305" t="str">
        <f t="shared" si="1408"/>
        <v xml:space="preserve"> </v>
      </c>
      <c r="BL643" s="523" t="str">
        <f t="shared" si="1458"/>
        <v>F</v>
      </c>
      <c r="BM643" s="640" t="str">
        <f t="shared" si="1409"/>
        <v xml:space="preserve"> </v>
      </c>
      <c r="BN643" s="640" t="str">
        <f t="shared" si="1410"/>
        <v xml:space="preserve"> </v>
      </c>
      <c r="BO643" s="640" t="str">
        <f t="shared" si="1411"/>
        <v xml:space="preserve"> </v>
      </c>
      <c r="BP643" s="640" t="str">
        <f t="shared" si="1412"/>
        <v xml:space="preserve"> </v>
      </c>
      <c r="BQ643" s="640" t="str">
        <f t="shared" si="1413"/>
        <v xml:space="preserve"> </v>
      </c>
      <c r="BR643" s="634">
        <f t="shared" si="1414"/>
        <v>0</v>
      </c>
      <c r="BS643" s="728"/>
      <c r="BT643" s="640" t="str">
        <f t="shared" si="1400"/>
        <v xml:space="preserve"> </v>
      </c>
    </row>
    <row r="644" spans="1:72" s="47" customFormat="1" ht="15" customHeight="1" x14ac:dyDescent="0.3">
      <c r="A644" s="43" t="s">
        <v>617</v>
      </c>
      <c r="B644" s="123" t="s">
        <v>620</v>
      </c>
      <c r="C644" s="134" t="str">
        <f>IF(VLOOKUP(B644,'Pivot Table'!$B$5:$G$2000,3,FALSE)=1,"Yes","No")</f>
        <v>Yes</v>
      </c>
      <c r="D644" s="170" t="str">
        <f t="shared" si="1467"/>
        <v>Yes</v>
      </c>
      <c r="E644" s="170"/>
      <c r="F644" s="214">
        <v>41214</v>
      </c>
      <c r="G644" s="113" t="s">
        <v>1127</v>
      </c>
      <c r="H644" s="113" t="s">
        <v>1127</v>
      </c>
      <c r="I644" s="170"/>
      <c r="J644" s="170" t="s">
        <v>713</v>
      </c>
      <c r="K644" s="45" t="str">
        <f t="shared" si="1456"/>
        <v>80</v>
      </c>
      <c r="L644" s="45" t="str">
        <f t="shared" si="1444"/>
        <v>80X</v>
      </c>
      <c r="M644" s="113">
        <v>41365</v>
      </c>
      <c r="N644" s="252"/>
      <c r="O644" s="135" t="str">
        <f>IF(VLOOKUP(B644,'Pivot Table'!$B$5:$G$2000,2,FALSE)=1,"Yes","No")</f>
        <v>Yes</v>
      </c>
      <c r="P644" s="177" t="str">
        <f t="shared" si="1457"/>
        <v>Yes</v>
      </c>
      <c r="Q644" s="177"/>
      <c r="R644" s="107">
        <v>41426</v>
      </c>
      <c r="S644" s="107" t="s">
        <v>1127</v>
      </c>
      <c r="T644" s="177"/>
      <c r="U644" s="177" t="s">
        <v>713</v>
      </c>
      <c r="V644" s="135" t="str">
        <f t="shared" si="1445"/>
        <v>80</v>
      </c>
      <c r="W644" s="150" t="str">
        <f t="shared" si="1446"/>
        <v>80X</v>
      </c>
      <c r="X644" s="121">
        <v>41579</v>
      </c>
      <c r="Y644" s="219"/>
      <c r="Z644" s="136" t="str">
        <f>IF(VLOOKUP(B644,'Pivot Table'!$B$5:$G$2000,5,FALSE)=1,"Yes","No")</f>
        <v>Yes</v>
      </c>
      <c r="AA644" s="136" t="str">
        <f>IF(VLOOKUP(B644,'Pivot Table'!$B$5:$G$2000,4,FALSE)=1,"Yes","No")</f>
        <v>No</v>
      </c>
      <c r="AB644" s="181" t="str">
        <f t="shared" si="1466"/>
        <v>Yes</v>
      </c>
      <c r="AC644" s="181"/>
      <c r="AD644" s="181"/>
      <c r="AE644" s="241" t="s">
        <v>1127</v>
      </c>
      <c r="AF644" s="362"/>
      <c r="AG644" s="181" t="s">
        <v>713</v>
      </c>
      <c r="AH644" s="133" t="str">
        <f t="shared" si="1447"/>
        <v>80</v>
      </c>
      <c r="AI644" s="151" t="str">
        <f t="shared" si="1448"/>
        <v>80X</v>
      </c>
      <c r="AJ644" s="281">
        <v>41852</v>
      </c>
      <c r="AK644" s="650"/>
      <c r="AL644" s="634">
        <f t="shared" si="1449"/>
        <v>1</v>
      </c>
      <c r="AM644" s="634">
        <f t="shared" si="1450"/>
        <v>1</v>
      </c>
      <c r="AN644" s="635">
        <f t="shared" si="1451"/>
        <v>1</v>
      </c>
      <c r="AO644" s="636">
        <f t="shared" si="1415"/>
        <v>3</v>
      </c>
      <c r="AP644" s="634">
        <f t="shared" si="1452"/>
        <v>1</v>
      </c>
      <c r="AQ644" s="634">
        <f t="shared" si="1453"/>
        <v>1</v>
      </c>
      <c r="AR644" s="634">
        <f t="shared" si="1454"/>
        <v>1</v>
      </c>
      <c r="AS644" s="637">
        <f t="shared" si="1416"/>
        <v>3</v>
      </c>
      <c r="AT644" s="638" t="str">
        <f t="shared" si="1417"/>
        <v>F</v>
      </c>
      <c r="AU644" s="634">
        <f t="shared" si="1455"/>
        <v>0</v>
      </c>
      <c r="AV644" s="634">
        <f t="shared" si="1465"/>
        <v>0</v>
      </c>
      <c r="AW644" s="634" t="s">
        <v>1127</v>
      </c>
      <c r="AX644" s="639" t="str">
        <f t="shared" si="1459"/>
        <v>80Yes</v>
      </c>
      <c r="AY644" s="639" t="str">
        <f t="shared" si="1460"/>
        <v>80Yes</v>
      </c>
      <c r="AZ644" s="639" t="str">
        <f t="shared" si="1461"/>
        <v>80Yes</v>
      </c>
      <c r="BA644" s="634" t="str">
        <f t="shared" si="1462"/>
        <v>80X</v>
      </c>
      <c r="BB644" s="634" t="str">
        <f t="shared" si="1463"/>
        <v>80X</v>
      </c>
      <c r="BC644" s="634" t="str">
        <f t="shared" si="1464"/>
        <v>80X</v>
      </c>
      <c r="BD644" s="640" t="str">
        <f t="shared" si="1401"/>
        <v xml:space="preserve"> </v>
      </c>
      <c r="BE644" s="640" t="str">
        <f t="shared" si="1402"/>
        <v xml:space="preserve"> </v>
      </c>
      <c r="BF644" s="640" t="str">
        <f t="shared" si="1403"/>
        <v xml:space="preserve"> </v>
      </c>
      <c r="BG644" s="640" t="str">
        <f t="shared" si="1404"/>
        <v xml:space="preserve"> </v>
      </c>
      <c r="BH644" s="640" t="str">
        <f t="shared" si="1405"/>
        <v xml:space="preserve"> </v>
      </c>
      <c r="BI644" s="677" t="str">
        <f t="shared" si="1406"/>
        <v xml:space="preserve"> </v>
      </c>
      <c r="BJ644" s="640" t="str">
        <f t="shared" si="1407"/>
        <v xml:space="preserve"> </v>
      </c>
      <c r="BK644" s="305" t="str">
        <f t="shared" si="1408"/>
        <v xml:space="preserve"> </v>
      </c>
      <c r="BL644" s="523" t="str">
        <f t="shared" si="1458"/>
        <v>F</v>
      </c>
      <c r="BM644" s="640" t="str">
        <f t="shared" si="1409"/>
        <v xml:space="preserve"> </v>
      </c>
      <c r="BN644" s="640" t="str">
        <f t="shared" si="1410"/>
        <v xml:space="preserve"> </v>
      </c>
      <c r="BO644" s="640" t="str">
        <f t="shared" si="1411"/>
        <v xml:space="preserve"> </v>
      </c>
      <c r="BP644" s="640" t="str">
        <f t="shared" si="1412"/>
        <v xml:space="preserve"> </v>
      </c>
      <c r="BQ644" s="640" t="str">
        <f t="shared" si="1413"/>
        <v xml:space="preserve"> </v>
      </c>
      <c r="BR644" s="634">
        <f t="shared" si="1414"/>
        <v>0</v>
      </c>
      <c r="BS644" s="728"/>
      <c r="BT644" s="640" t="str">
        <f t="shared" si="1400"/>
        <v xml:space="preserve"> </v>
      </c>
    </row>
    <row r="645" spans="1:72" s="47" customFormat="1" ht="15" customHeight="1" x14ac:dyDescent="0.3">
      <c r="A645" s="43" t="s">
        <v>617</v>
      </c>
      <c r="B645" s="43" t="s">
        <v>621</v>
      </c>
      <c r="C645" s="134" t="str">
        <f>IF(VLOOKUP(B645,'Pivot Table'!$B$5:$G$2000,3,FALSE)=1,"Yes","No")</f>
        <v>Yes</v>
      </c>
      <c r="D645" s="170" t="str">
        <f t="shared" si="1467"/>
        <v>Yes</v>
      </c>
      <c r="E645" s="170"/>
      <c r="F645" s="214">
        <v>41365</v>
      </c>
      <c r="G645" s="113" t="s">
        <v>1127</v>
      </c>
      <c r="H645" s="113" t="s">
        <v>1127</v>
      </c>
      <c r="I645" s="170"/>
      <c r="J645" s="170" t="s">
        <v>713</v>
      </c>
      <c r="K645" s="45" t="str">
        <f t="shared" si="1456"/>
        <v>80</v>
      </c>
      <c r="L645" s="45" t="str">
        <f t="shared" si="1444"/>
        <v>80X</v>
      </c>
      <c r="M645" s="113">
        <v>41548</v>
      </c>
      <c r="N645" s="252"/>
      <c r="O645" s="135" t="str">
        <f>IF(VLOOKUP(B645,'Pivot Table'!$B$5:$G$2000,2,FALSE)=1,"Yes","No")</f>
        <v>Yes</v>
      </c>
      <c r="P645" s="177" t="str">
        <f t="shared" si="1457"/>
        <v>Yes</v>
      </c>
      <c r="Q645" s="177"/>
      <c r="R645" s="107">
        <v>41548</v>
      </c>
      <c r="S645" s="107" t="s">
        <v>1127</v>
      </c>
      <c r="T645" s="177"/>
      <c r="U645" s="177" t="s">
        <v>713</v>
      </c>
      <c r="V645" s="135" t="str">
        <f t="shared" si="1445"/>
        <v>80</v>
      </c>
      <c r="W645" s="150" t="str">
        <f t="shared" si="1446"/>
        <v>80X</v>
      </c>
      <c r="X645" s="121">
        <v>41640</v>
      </c>
      <c r="Y645" s="219"/>
      <c r="Z645" s="136" t="str">
        <f>IF(VLOOKUP(B645,'Pivot Table'!$B$5:$G$2000,5,FALSE)=1,"Yes","No")</f>
        <v>Yes</v>
      </c>
      <c r="AA645" s="136" t="str">
        <f>IF(VLOOKUP(B645,'Pivot Table'!$B$5:$G$2000,4,FALSE)=1,"Yes","No")</f>
        <v>No</v>
      </c>
      <c r="AB645" s="181" t="str">
        <f t="shared" si="1466"/>
        <v>Yes</v>
      </c>
      <c r="AC645" s="181"/>
      <c r="AD645" s="181"/>
      <c r="AE645" s="241" t="s">
        <v>1127</v>
      </c>
      <c r="AF645" s="362"/>
      <c r="AG645" s="181" t="s">
        <v>713</v>
      </c>
      <c r="AH645" s="133" t="str">
        <f t="shared" si="1447"/>
        <v>80</v>
      </c>
      <c r="AI645" s="151" t="str">
        <f t="shared" si="1448"/>
        <v>80X</v>
      </c>
      <c r="AJ645" s="281">
        <v>41883</v>
      </c>
      <c r="AK645" s="650"/>
      <c r="AL645" s="634">
        <f t="shared" si="1449"/>
        <v>1</v>
      </c>
      <c r="AM645" s="634">
        <f t="shared" si="1450"/>
        <v>1</v>
      </c>
      <c r="AN645" s="635">
        <f t="shared" si="1451"/>
        <v>1</v>
      </c>
      <c r="AO645" s="636">
        <f t="shared" si="1415"/>
        <v>3</v>
      </c>
      <c r="AP645" s="634">
        <f t="shared" si="1452"/>
        <v>1</v>
      </c>
      <c r="AQ645" s="634">
        <f t="shared" si="1453"/>
        <v>1</v>
      </c>
      <c r="AR645" s="634">
        <f t="shared" si="1454"/>
        <v>1</v>
      </c>
      <c r="AS645" s="637">
        <f t="shared" si="1416"/>
        <v>3</v>
      </c>
      <c r="AT645" s="638" t="str">
        <f t="shared" si="1417"/>
        <v>F</v>
      </c>
      <c r="AU645" s="634">
        <f t="shared" si="1455"/>
        <v>0</v>
      </c>
      <c r="AV645" s="634">
        <f t="shared" si="1465"/>
        <v>0</v>
      </c>
      <c r="AW645" s="634" t="s">
        <v>1127</v>
      </c>
      <c r="AX645" s="639" t="str">
        <f t="shared" si="1459"/>
        <v>80Yes</v>
      </c>
      <c r="AY645" s="639" t="str">
        <f t="shared" si="1460"/>
        <v>80Yes</v>
      </c>
      <c r="AZ645" s="639" t="str">
        <f t="shared" si="1461"/>
        <v>80Yes</v>
      </c>
      <c r="BA645" s="634" t="str">
        <f t="shared" si="1462"/>
        <v>80X</v>
      </c>
      <c r="BB645" s="634" t="str">
        <f t="shared" si="1463"/>
        <v>80X</v>
      </c>
      <c r="BC645" s="634" t="str">
        <f t="shared" si="1464"/>
        <v>80X</v>
      </c>
      <c r="BD645" s="640" t="str">
        <f t="shared" si="1401"/>
        <v xml:space="preserve"> </v>
      </c>
      <c r="BE645" s="640" t="str">
        <f t="shared" si="1402"/>
        <v xml:space="preserve"> </v>
      </c>
      <c r="BF645" s="640" t="str">
        <f t="shared" si="1403"/>
        <v xml:space="preserve"> </v>
      </c>
      <c r="BG645" s="640" t="str">
        <f t="shared" si="1404"/>
        <v xml:space="preserve"> </v>
      </c>
      <c r="BH645" s="640" t="str">
        <f t="shared" si="1405"/>
        <v xml:space="preserve"> </v>
      </c>
      <c r="BI645" s="677" t="str">
        <f t="shared" si="1406"/>
        <v xml:space="preserve"> </v>
      </c>
      <c r="BJ645" s="640" t="str">
        <f t="shared" si="1407"/>
        <v xml:space="preserve"> </v>
      </c>
      <c r="BK645" s="305" t="str">
        <f t="shared" si="1408"/>
        <v xml:space="preserve"> </v>
      </c>
      <c r="BL645" s="523" t="str">
        <f t="shared" si="1458"/>
        <v>F</v>
      </c>
      <c r="BM645" s="640" t="str">
        <f t="shared" si="1409"/>
        <v xml:space="preserve"> </v>
      </c>
      <c r="BN645" s="640" t="str">
        <f t="shared" si="1410"/>
        <v xml:space="preserve"> </v>
      </c>
      <c r="BO645" s="640" t="str">
        <f t="shared" si="1411"/>
        <v xml:space="preserve"> </v>
      </c>
      <c r="BP645" s="640" t="str">
        <f t="shared" si="1412"/>
        <v xml:space="preserve"> </v>
      </c>
      <c r="BQ645" s="640" t="str">
        <f t="shared" si="1413"/>
        <v xml:space="preserve"> </v>
      </c>
      <c r="BR645" s="634">
        <f t="shared" si="1414"/>
        <v>0</v>
      </c>
      <c r="BS645" s="728"/>
      <c r="BT645" s="640" t="str">
        <f t="shared" si="1400"/>
        <v xml:space="preserve"> </v>
      </c>
    </row>
    <row r="646" spans="1:72" s="47" customFormat="1" ht="15" customHeight="1" x14ac:dyDescent="0.3">
      <c r="A646" s="43" t="s">
        <v>617</v>
      </c>
      <c r="B646" s="123" t="s">
        <v>622</v>
      </c>
      <c r="C646" s="134" t="str">
        <f>IF(VLOOKUP(B646,'Pivot Table'!$B$5:$G$2000,3,FALSE)=1,"Yes","No")</f>
        <v>Yes</v>
      </c>
      <c r="D646" s="170" t="str">
        <f t="shared" si="1467"/>
        <v>Yes</v>
      </c>
      <c r="E646" s="170"/>
      <c r="F646" s="214">
        <v>41306</v>
      </c>
      <c r="G646" s="113" t="s">
        <v>1127</v>
      </c>
      <c r="H646" s="113" t="s">
        <v>1127</v>
      </c>
      <c r="I646" s="170"/>
      <c r="J646" s="170" t="s">
        <v>713</v>
      </c>
      <c r="K646" s="45" t="str">
        <f t="shared" ref="K646:K678" si="1498">A646&amp;E646</f>
        <v>80</v>
      </c>
      <c r="L646" s="45" t="str">
        <f t="shared" si="1444"/>
        <v>80X</v>
      </c>
      <c r="M646" s="113">
        <v>41091</v>
      </c>
      <c r="N646" s="252"/>
      <c r="O646" s="135" t="str">
        <f>IF(VLOOKUP(B646,'Pivot Table'!$B$5:$G$2000,2,FALSE)=1,"Yes","No")</f>
        <v>Yes</v>
      </c>
      <c r="P646" s="177" t="str">
        <f t="shared" si="1457"/>
        <v>Yes</v>
      </c>
      <c r="Q646" s="177"/>
      <c r="R646" s="107">
        <v>41306</v>
      </c>
      <c r="S646" s="107" t="s">
        <v>1127</v>
      </c>
      <c r="T646" s="177"/>
      <c r="U646" s="177" t="s">
        <v>713</v>
      </c>
      <c r="V646" s="135" t="str">
        <f t="shared" si="1445"/>
        <v>80</v>
      </c>
      <c r="W646" s="150" t="str">
        <f t="shared" si="1446"/>
        <v>80X</v>
      </c>
      <c r="X646" s="107">
        <v>41426</v>
      </c>
      <c r="Y646" s="219"/>
      <c r="Z646" s="136" t="str">
        <f>IF(VLOOKUP(B646,'Pivot Table'!$B$5:$G$2000,5,FALSE)=1,"Yes","No")</f>
        <v>Yes</v>
      </c>
      <c r="AA646" s="136" t="str">
        <f>IF(VLOOKUP(B646,'Pivot Table'!$B$5:$G$2000,4,FALSE)=1,"Yes","No")</f>
        <v>No</v>
      </c>
      <c r="AB646" s="181" t="str">
        <f t="shared" si="1466"/>
        <v>Yes</v>
      </c>
      <c r="AC646" s="181"/>
      <c r="AD646" s="181"/>
      <c r="AE646" s="241" t="s">
        <v>1127</v>
      </c>
      <c r="AF646" s="362"/>
      <c r="AG646" s="181" t="s">
        <v>713</v>
      </c>
      <c r="AH646" s="133" t="str">
        <f t="shared" si="1447"/>
        <v>80</v>
      </c>
      <c r="AI646" s="151" t="str">
        <f t="shared" si="1448"/>
        <v>80X</v>
      </c>
      <c r="AJ646" s="281">
        <v>41821</v>
      </c>
      <c r="AK646" s="650"/>
      <c r="AL646" s="634">
        <f t="shared" si="1449"/>
        <v>1</v>
      </c>
      <c r="AM646" s="634">
        <f t="shared" si="1450"/>
        <v>1</v>
      </c>
      <c r="AN646" s="635">
        <f t="shared" si="1451"/>
        <v>1</v>
      </c>
      <c r="AO646" s="636">
        <f t="shared" si="1415"/>
        <v>3</v>
      </c>
      <c r="AP646" s="634">
        <f t="shared" si="1452"/>
        <v>1</v>
      </c>
      <c r="AQ646" s="634">
        <f t="shared" si="1453"/>
        <v>1</v>
      </c>
      <c r="AR646" s="634">
        <f t="shared" si="1454"/>
        <v>1</v>
      </c>
      <c r="AS646" s="637">
        <f t="shared" si="1416"/>
        <v>3</v>
      </c>
      <c r="AT646" s="638" t="str">
        <f t="shared" si="1417"/>
        <v>F</v>
      </c>
      <c r="AU646" s="634">
        <f t="shared" si="1455"/>
        <v>0</v>
      </c>
      <c r="AV646" s="634">
        <f t="shared" si="1465"/>
        <v>0</v>
      </c>
      <c r="AW646" s="634" t="s">
        <v>1127</v>
      </c>
      <c r="AX646" s="639" t="str">
        <f t="shared" si="1459"/>
        <v>80Yes</v>
      </c>
      <c r="AY646" s="639" t="str">
        <f t="shared" si="1460"/>
        <v>80Yes</v>
      </c>
      <c r="AZ646" s="639" t="str">
        <f t="shared" si="1461"/>
        <v>80Yes</v>
      </c>
      <c r="BA646" s="634" t="str">
        <f t="shared" si="1462"/>
        <v>80X</v>
      </c>
      <c r="BB646" s="634" t="str">
        <f t="shared" si="1463"/>
        <v>80X</v>
      </c>
      <c r="BC646" s="634" t="str">
        <f t="shared" si="1464"/>
        <v>80X</v>
      </c>
      <c r="BD646" s="640" t="str">
        <f t="shared" si="1401"/>
        <v xml:space="preserve"> </v>
      </c>
      <c r="BE646" s="640" t="str">
        <f t="shared" si="1402"/>
        <v xml:space="preserve"> </v>
      </c>
      <c r="BF646" s="640" t="str">
        <f t="shared" si="1403"/>
        <v xml:space="preserve"> </v>
      </c>
      <c r="BG646" s="640" t="str">
        <f t="shared" si="1404"/>
        <v xml:space="preserve"> </v>
      </c>
      <c r="BH646" s="640" t="str">
        <f t="shared" si="1405"/>
        <v xml:space="preserve"> </v>
      </c>
      <c r="BI646" s="677" t="str">
        <f t="shared" si="1406"/>
        <v xml:space="preserve"> </v>
      </c>
      <c r="BJ646" s="640" t="str">
        <f t="shared" si="1407"/>
        <v xml:space="preserve"> </v>
      </c>
      <c r="BK646" s="305" t="str">
        <f t="shared" si="1408"/>
        <v xml:space="preserve"> </v>
      </c>
      <c r="BL646" s="523" t="str">
        <f t="shared" si="1458"/>
        <v>F</v>
      </c>
      <c r="BM646" s="640" t="str">
        <f t="shared" si="1409"/>
        <v xml:space="preserve"> </v>
      </c>
      <c r="BN646" s="640" t="str">
        <f t="shared" si="1410"/>
        <v xml:space="preserve"> </v>
      </c>
      <c r="BO646" s="640" t="str">
        <f t="shared" si="1411"/>
        <v xml:space="preserve"> </v>
      </c>
      <c r="BP646" s="640" t="str">
        <f t="shared" si="1412"/>
        <v xml:space="preserve"> </v>
      </c>
      <c r="BQ646" s="640" t="str">
        <f t="shared" si="1413"/>
        <v xml:space="preserve"> </v>
      </c>
      <c r="BR646" s="634">
        <f t="shared" si="1414"/>
        <v>0</v>
      </c>
      <c r="BS646" s="728"/>
      <c r="BT646" s="640" t="str">
        <f t="shared" ref="BT646:BT709" si="1499">IF($M646=$BT$2,$M646,IF($X646=$BT$2,$X646,IF($AJ646=$BT$2,$AJ646," " )))</f>
        <v xml:space="preserve"> </v>
      </c>
    </row>
    <row r="647" spans="1:72" s="47" customFormat="1" ht="15" customHeight="1" x14ac:dyDescent="0.3">
      <c r="A647" s="43" t="s">
        <v>617</v>
      </c>
      <c r="B647" s="469" t="s">
        <v>623</v>
      </c>
      <c r="C647" s="134" t="str">
        <f>IF(VLOOKUP(B647,'Pivot Table'!$B$5:$G$2000,3,FALSE)=1,"Yes","No")</f>
        <v>Yes</v>
      </c>
      <c r="D647" s="170" t="str">
        <f t="shared" si="1467"/>
        <v>Yes</v>
      </c>
      <c r="E647" s="170"/>
      <c r="F647" s="214">
        <v>41306</v>
      </c>
      <c r="G647" s="113" t="s">
        <v>1127</v>
      </c>
      <c r="H647" s="113" t="s">
        <v>1127</v>
      </c>
      <c r="I647" s="170"/>
      <c r="J647" s="170" t="s">
        <v>713</v>
      </c>
      <c r="K647" s="45" t="str">
        <f t="shared" si="1498"/>
        <v>80</v>
      </c>
      <c r="L647" s="45" t="str">
        <f t="shared" si="1444"/>
        <v>80X</v>
      </c>
      <c r="M647" s="113">
        <v>41456</v>
      </c>
      <c r="N647" s="252"/>
      <c r="O647" s="135" t="str">
        <f>IF(VLOOKUP(B647,'Pivot Table'!$B$5:$G$2000,2,FALSE)=1,"Yes","No")</f>
        <v>Yes</v>
      </c>
      <c r="P647" s="177" t="str">
        <f t="shared" si="1457"/>
        <v>Yes</v>
      </c>
      <c r="Q647" s="177"/>
      <c r="R647" s="107">
        <v>41487</v>
      </c>
      <c r="S647" s="107" t="s">
        <v>1127</v>
      </c>
      <c r="T647" s="177"/>
      <c r="U647" s="177" t="s">
        <v>713</v>
      </c>
      <c r="V647" s="135" t="str">
        <f t="shared" si="1445"/>
        <v>80</v>
      </c>
      <c r="W647" s="150" t="str">
        <f t="shared" si="1446"/>
        <v>80X</v>
      </c>
      <c r="X647" s="121">
        <v>41579</v>
      </c>
      <c r="Y647" s="219"/>
      <c r="Z647" s="136" t="str">
        <f>IF(VLOOKUP(B647,'Pivot Table'!$B$5:$G$2000,5,FALSE)=1,"Yes","No")</f>
        <v>Yes</v>
      </c>
      <c r="AA647" s="136" t="str">
        <f>IF(VLOOKUP(B647,'Pivot Table'!$B$5:$G$2000,4,FALSE)=1,"Yes","No")</f>
        <v>No</v>
      </c>
      <c r="AB647" s="181" t="str">
        <f t="shared" si="1466"/>
        <v>Yes</v>
      </c>
      <c r="AC647" s="181"/>
      <c r="AD647" s="181"/>
      <c r="AE647" s="241" t="s">
        <v>1127</v>
      </c>
      <c r="AF647" s="362"/>
      <c r="AG647" s="181" t="s">
        <v>713</v>
      </c>
      <c r="AH647" s="133" t="str">
        <f t="shared" ref="AH647:AH648" si="1500">A647&amp;AC647</f>
        <v>80</v>
      </c>
      <c r="AI647" s="151" t="str">
        <f t="shared" ref="AI647:AI648" si="1501">A647&amp;AG647</f>
        <v>80X</v>
      </c>
      <c r="AJ647" s="460">
        <v>41913</v>
      </c>
      <c r="AK647" s="650"/>
      <c r="AL647" s="634">
        <f t="shared" si="1449"/>
        <v>1</v>
      </c>
      <c r="AM647" s="634">
        <f t="shared" si="1450"/>
        <v>1</v>
      </c>
      <c r="AN647" s="635">
        <f t="shared" si="1451"/>
        <v>1</v>
      </c>
      <c r="AO647" s="636">
        <f t="shared" si="1415"/>
        <v>3</v>
      </c>
      <c r="AP647" s="634">
        <f t="shared" si="1452"/>
        <v>1</v>
      </c>
      <c r="AQ647" s="634">
        <f t="shared" si="1453"/>
        <v>1</v>
      </c>
      <c r="AR647" s="634">
        <f t="shared" si="1454"/>
        <v>1</v>
      </c>
      <c r="AS647" s="637">
        <f t="shared" si="1416"/>
        <v>3</v>
      </c>
      <c r="AT647" s="638" t="str">
        <f t="shared" si="1417"/>
        <v>F</v>
      </c>
      <c r="AU647" s="634">
        <f t="shared" si="1455"/>
        <v>0</v>
      </c>
      <c r="AV647" s="634">
        <f t="shared" si="1465"/>
        <v>0</v>
      </c>
      <c r="AW647" s="634" t="s">
        <v>1127</v>
      </c>
      <c r="AX647" s="639" t="str">
        <f t="shared" si="1459"/>
        <v>80Yes</v>
      </c>
      <c r="AY647" s="639" t="str">
        <f t="shared" si="1460"/>
        <v>80Yes</v>
      </c>
      <c r="AZ647" s="639" t="str">
        <f t="shared" si="1461"/>
        <v>80Yes</v>
      </c>
      <c r="BA647" s="634" t="str">
        <f t="shared" si="1462"/>
        <v>80X</v>
      </c>
      <c r="BB647" s="634" t="str">
        <f t="shared" si="1463"/>
        <v>80X</v>
      </c>
      <c r="BC647" s="634" t="str">
        <f t="shared" si="1464"/>
        <v>80X</v>
      </c>
      <c r="BD647" s="640" t="str">
        <f t="shared" si="1401"/>
        <v xml:space="preserve"> </v>
      </c>
      <c r="BE647" s="640" t="str">
        <f t="shared" si="1402"/>
        <v xml:space="preserve"> </v>
      </c>
      <c r="BF647" s="640" t="str">
        <f t="shared" si="1403"/>
        <v xml:space="preserve"> </v>
      </c>
      <c r="BG647" s="640" t="str">
        <f t="shared" si="1404"/>
        <v xml:space="preserve"> </v>
      </c>
      <c r="BH647" s="640" t="str">
        <f t="shared" si="1405"/>
        <v xml:space="preserve"> </v>
      </c>
      <c r="BI647" s="677" t="str">
        <f t="shared" si="1406"/>
        <v xml:space="preserve"> </v>
      </c>
      <c r="BJ647" s="640" t="str">
        <f t="shared" si="1407"/>
        <v xml:space="preserve"> </v>
      </c>
      <c r="BK647" s="305" t="str">
        <f t="shared" si="1408"/>
        <v xml:space="preserve"> </v>
      </c>
      <c r="BL647" s="523" t="str">
        <f t="shared" si="1458"/>
        <v>F</v>
      </c>
      <c r="BM647" s="640" t="str">
        <f t="shared" si="1409"/>
        <v xml:space="preserve"> </v>
      </c>
      <c r="BN647" s="640" t="str">
        <f t="shared" si="1410"/>
        <v xml:space="preserve"> </v>
      </c>
      <c r="BO647" s="640" t="str">
        <f t="shared" si="1411"/>
        <v xml:space="preserve"> </v>
      </c>
      <c r="BP647" s="640" t="str">
        <f t="shared" si="1412"/>
        <v xml:space="preserve"> </v>
      </c>
      <c r="BQ647" s="640" t="str">
        <f t="shared" si="1413"/>
        <v xml:space="preserve"> </v>
      </c>
      <c r="BR647" s="634">
        <f t="shared" si="1414"/>
        <v>0</v>
      </c>
      <c r="BS647" s="728"/>
      <c r="BT647" s="640" t="str">
        <f t="shared" si="1499"/>
        <v xml:space="preserve"> </v>
      </c>
    </row>
    <row r="648" spans="1:72" s="47" customFormat="1" ht="15" customHeight="1" x14ac:dyDescent="0.3">
      <c r="A648" s="43" t="s">
        <v>617</v>
      </c>
      <c r="B648" s="469" t="s">
        <v>624</v>
      </c>
      <c r="C648" s="134" t="str">
        <f>IF(VLOOKUP(B648,'Pivot Table'!$B$5:$G$2000,3,FALSE)=1,"Yes","No")</f>
        <v>Yes</v>
      </c>
      <c r="D648" s="170" t="str">
        <f t="shared" si="1467"/>
        <v>Yes</v>
      </c>
      <c r="E648" s="170"/>
      <c r="F648" s="214">
        <v>40940</v>
      </c>
      <c r="G648" s="113" t="s">
        <v>1127</v>
      </c>
      <c r="H648" s="113" t="s">
        <v>1127</v>
      </c>
      <c r="I648" s="170"/>
      <c r="J648" s="170" t="s">
        <v>713</v>
      </c>
      <c r="K648" s="45" t="str">
        <f t="shared" si="1498"/>
        <v>80</v>
      </c>
      <c r="L648" s="45" t="str">
        <f t="shared" si="1444"/>
        <v>80X</v>
      </c>
      <c r="M648" s="113">
        <v>41091</v>
      </c>
      <c r="N648" s="252"/>
      <c r="O648" s="135" t="str">
        <f>IF(VLOOKUP(B648,'Pivot Table'!$B$5:$G$2000,2,FALSE)=1,"Yes","No")</f>
        <v>Yes</v>
      </c>
      <c r="P648" s="177" t="str">
        <f t="shared" si="1457"/>
        <v>Yes</v>
      </c>
      <c r="Q648" s="177"/>
      <c r="R648" s="107">
        <v>41306</v>
      </c>
      <c r="S648" s="107" t="s">
        <v>1127</v>
      </c>
      <c r="T648" s="177"/>
      <c r="U648" s="177" t="s">
        <v>713</v>
      </c>
      <c r="V648" s="135" t="str">
        <f t="shared" si="1445"/>
        <v>80</v>
      </c>
      <c r="W648" s="150" t="str">
        <f t="shared" si="1446"/>
        <v>80X</v>
      </c>
      <c r="X648" s="107">
        <v>41426</v>
      </c>
      <c r="Y648" s="219"/>
      <c r="Z648" s="136" t="str">
        <f>IF(VLOOKUP(B648,'Pivot Table'!$B$5:$G$2000,5,FALSE)=1,"Yes","No")</f>
        <v>Yes</v>
      </c>
      <c r="AA648" s="136" t="str">
        <f>IF(VLOOKUP(B648,'Pivot Table'!$B$5:$G$2000,4,FALSE)=1,"Yes","No")</f>
        <v>No</v>
      </c>
      <c r="AB648" s="181" t="str">
        <f t="shared" si="1466"/>
        <v>Yes</v>
      </c>
      <c r="AC648" s="181"/>
      <c r="AD648" s="181"/>
      <c r="AE648" s="241" t="s">
        <v>1127</v>
      </c>
      <c r="AF648" s="362"/>
      <c r="AG648" s="181" t="s">
        <v>713</v>
      </c>
      <c r="AH648" s="133" t="str">
        <f t="shared" si="1500"/>
        <v>80</v>
      </c>
      <c r="AI648" s="151" t="str">
        <f t="shared" si="1501"/>
        <v>80X</v>
      </c>
      <c r="AJ648" s="460">
        <v>41913</v>
      </c>
      <c r="AK648" s="650"/>
      <c r="AL648" s="634">
        <f t="shared" si="1449"/>
        <v>1</v>
      </c>
      <c r="AM648" s="634">
        <f t="shared" si="1450"/>
        <v>1</v>
      </c>
      <c r="AN648" s="635">
        <f t="shared" si="1451"/>
        <v>1</v>
      </c>
      <c r="AO648" s="636">
        <f t="shared" si="1415"/>
        <v>3</v>
      </c>
      <c r="AP648" s="634">
        <f t="shared" si="1452"/>
        <v>1</v>
      </c>
      <c r="AQ648" s="634">
        <f t="shared" si="1453"/>
        <v>1</v>
      </c>
      <c r="AR648" s="634">
        <f t="shared" si="1454"/>
        <v>1</v>
      </c>
      <c r="AS648" s="637">
        <f t="shared" si="1416"/>
        <v>3</v>
      </c>
      <c r="AT648" s="638" t="str">
        <f t="shared" si="1417"/>
        <v>F</v>
      </c>
      <c r="AU648" s="634">
        <f t="shared" si="1455"/>
        <v>0</v>
      </c>
      <c r="AV648" s="634">
        <f t="shared" si="1465"/>
        <v>0</v>
      </c>
      <c r="AW648" s="634" t="s">
        <v>1127</v>
      </c>
      <c r="AX648" s="639" t="str">
        <f t="shared" si="1459"/>
        <v>80Yes</v>
      </c>
      <c r="AY648" s="639" t="str">
        <f t="shared" si="1460"/>
        <v>80Yes</v>
      </c>
      <c r="AZ648" s="639" t="str">
        <f t="shared" si="1461"/>
        <v>80Yes</v>
      </c>
      <c r="BA648" s="634" t="str">
        <f t="shared" si="1462"/>
        <v>80X</v>
      </c>
      <c r="BB648" s="634" t="str">
        <f t="shared" si="1463"/>
        <v>80X</v>
      </c>
      <c r="BC648" s="634" t="str">
        <f t="shared" si="1464"/>
        <v>80X</v>
      </c>
      <c r="BD648" s="640" t="str">
        <f t="shared" si="1401"/>
        <v xml:space="preserve"> </v>
      </c>
      <c r="BE648" s="640" t="str">
        <f t="shared" si="1402"/>
        <v xml:space="preserve"> </v>
      </c>
      <c r="BF648" s="640" t="str">
        <f t="shared" si="1403"/>
        <v xml:space="preserve"> </v>
      </c>
      <c r="BG648" s="640" t="str">
        <f t="shared" si="1404"/>
        <v xml:space="preserve"> </v>
      </c>
      <c r="BH648" s="640" t="str">
        <f t="shared" si="1405"/>
        <v xml:space="preserve"> </v>
      </c>
      <c r="BI648" s="677" t="str">
        <f t="shared" si="1406"/>
        <v xml:space="preserve"> </v>
      </c>
      <c r="BJ648" s="640" t="str">
        <f t="shared" si="1407"/>
        <v xml:space="preserve"> </v>
      </c>
      <c r="BK648" s="305" t="str">
        <f t="shared" si="1408"/>
        <v xml:space="preserve"> </v>
      </c>
      <c r="BL648" s="523" t="str">
        <f t="shared" si="1458"/>
        <v>F</v>
      </c>
      <c r="BM648" s="640" t="str">
        <f t="shared" si="1409"/>
        <v xml:space="preserve"> </v>
      </c>
      <c r="BN648" s="640" t="str">
        <f t="shared" si="1410"/>
        <v xml:space="preserve"> </v>
      </c>
      <c r="BO648" s="640" t="str">
        <f t="shared" si="1411"/>
        <v xml:space="preserve"> </v>
      </c>
      <c r="BP648" s="640" t="str">
        <f t="shared" si="1412"/>
        <v xml:space="preserve"> </v>
      </c>
      <c r="BQ648" s="640" t="str">
        <f t="shared" si="1413"/>
        <v xml:space="preserve"> </v>
      </c>
      <c r="BR648" s="634">
        <f t="shared" si="1414"/>
        <v>0</v>
      </c>
      <c r="BS648" s="728"/>
      <c r="BT648" s="640" t="str">
        <f t="shared" si="1499"/>
        <v xml:space="preserve"> </v>
      </c>
    </row>
    <row r="649" spans="1:72" s="47" customFormat="1" ht="15" customHeight="1" x14ac:dyDescent="0.3">
      <c r="A649" s="43" t="s">
        <v>617</v>
      </c>
      <c r="B649" s="123" t="s">
        <v>625</v>
      </c>
      <c r="C649" s="134" t="str">
        <f>IF(VLOOKUP(B649,'Pivot Table'!$B$5:$G$2000,3,FALSE)=1,"Yes","No")</f>
        <v>Yes</v>
      </c>
      <c r="D649" s="170" t="str">
        <f t="shared" si="1467"/>
        <v>Yes</v>
      </c>
      <c r="E649" s="170"/>
      <c r="F649" s="214">
        <v>41365</v>
      </c>
      <c r="G649" s="113" t="s">
        <v>1127</v>
      </c>
      <c r="H649" s="113" t="s">
        <v>1127</v>
      </c>
      <c r="I649" s="170"/>
      <c r="J649" s="170" t="s">
        <v>713</v>
      </c>
      <c r="K649" s="45" t="str">
        <f t="shared" si="1498"/>
        <v>80</v>
      </c>
      <c r="L649" s="45" t="str">
        <f t="shared" si="1444"/>
        <v>80X</v>
      </c>
      <c r="M649" s="113">
        <v>41548</v>
      </c>
      <c r="N649" s="252"/>
      <c r="O649" s="135" t="str">
        <f>IF(VLOOKUP(B649,'Pivot Table'!$B$5:$G$2000,2,FALSE)=1,"Yes","No")</f>
        <v>Yes</v>
      </c>
      <c r="P649" s="177" t="str">
        <f t="shared" si="1457"/>
        <v>Yes</v>
      </c>
      <c r="Q649" s="177"/>
      <c r="R649" s="107">
        <v>41548</v>
      </c>
      <c r="S649" s="107" t="s">
        <v>1127</v>
      </c>
      <c r="T649" s="177"/>
      <c r="U649" s="177" t="s">
        <v>713</v>
      </c>
      <c r="V649" s="135" t="str">
        <f t="shared" si="1445"/>
        <v>80</v>
      </c>
      <c r="W649" s="150" t="str">
        <f t="shared" si="1446"/>
        <v>80X</v>
      </c>
      <c r="X649" s="121">
        <v>41640</v>
      </c>
      <c r="Y649" s="219"/>
      <c r="Z649" s="136" t="str">
        <f>IF(VLOOKUP(B649,'Pivot Table'!$B$5:$G$2000,5,FALSE)=1,"Yes","No")</f>
        <v>Yes</v>
      </c>
      <c r="AA649" s="136" t="str">
        <f>IF(VLOOKUP(B649,'Pivot Table'!$B$5:$G$2000,4,FALSE)=1,"Yes","No")</f>
        <v>No</v>
      </c>
      <c r="AB649" s="181" t="str">
        <f t="shared" si="1466"/>
        <v>Yes</v>
      </c>
      <c r="AC649" s="181"/>
      <c r="AD649" s="181"/>
      <c r="AE649" s="241" t="s">
        <v>1127</v>
      </c>
      <c r="AF649" s="362"/>
      <c r="AG649" s="181" t="s">
        <v>713</v>
      </c>
      <c r="AH649" s="133" t="str">
        <f t="shared" si="1447"/>
        <v>80</v>
      </c>
      <c r="AI649" s="151" t="str">
        <f t="shared" si="1448"/>
        <v>80X</v>
      </c>
      <c r="AJ649" s="281">
        <v>41883</v>
      </c>
      <c r="AK649" s="650"/>
      <c r="AL649" s="634">
        <f t="shared" si="1449"/>
        <v>1</v>
      </c>
      <c r="AM649" s="634">
        <f t="shared" si="1450"/>
        <v>1</v>
      </c>
      <c r="AN649" s="635">
        <f t="shared" si="1451"/>
        <v>1</v>
      </c>
      <c r="AO649" s="636">
        <f t="shared" si="1415"/>
        <v>3</v>
      </c>
      <c r="AP649" s="634">
        <f t="shared" si="1452"/>
        <v>1</v>
      </c>
      <c r="AQ649" s="634">
        <f t="shared" si="1453"/>
        <v>1</v>
      </c>
      <c r="AR649" s="634">
        <f t="shared" si="1454"/>
        <v>1</v>
      </c>
      <c r="AS649" s="637">
        <f t="shared" si="1416"/>
        <v>3</v>
      </c>
      <c r="AT649" s="638" t="str">
        <f t="shared" si="1417"/>
        <v>F</v>
      </c>
      <c r="AU649" s="634">
        <f t="shared" si="1455"/>
        <v>0</v>
      </c>
      <c r="AV649" s="634">
        <f t="shared" si="1465"/>
        <v>0</v>
      </c>
      <c r="AW649" s="634" t="s">
        <v>1127</v>
      </c>
      <c r="AX649" s="639" t="str">
        <f t="shared" si="1459"/>
        <v>80Yes</v>
      </c>
      <c r="AY649" s="639" t="str">
        <f t="shared" si="1460"/>
        <v>80Yes</v>
      </c>
      <c r="AZ649" s="639" t="str">
        <f t="shared" si="1461"/>
        <v>80Yes</v>
      </c>
      <c r="BA649" s="634" t="str">
        <f t="shared" si="1462"/>
        <v>80X</v>
      </c>
      <c r="BB649" s="634" t="str">
        <f t="shared" si="1463"/>
        <v>80X</v>
      </c>
      <c r="BC649" s="634" t="str">
        <f t="shared" si="1464"/>
        <v>80X</v>
      </c>
      <c r="BD649" s="640" t="str">
        <f t="shared" si="1401"/>
        <v xml:space="preserve"> </v>
      </c>
      <c r="BE649" s="640" t="str">
        <f t="shared" si="1402"/>
        <v xml:space="preserve"> </v>
      </c>
      <c r="BF649" s="640" t="str">
        <f t="shared" si="1403"/>
        <v xml:space="preserve"> </v>
      </c>
      <c r="BG649" s="640" t="str">
        <f t="shared" si="1404"/>
        <v xml:space="preserve"> </v>
      </c>
      <c r="BH649" s="640" t="str">
        <f t="shared" si="1405"/>
        <v xml:space="preserve"> </v>
      </c>
      <c r="BI649" s="677" t="str">
        <f t="shared" si="1406"/>
        <v xml:space="preserve"> </v>
      </c>
      <c r="BJ649" s="640" t="str">
        <f t="shared" si="1407"/>
        <v xml:space="preserve"> </v>
      </c>
      <c r="BK649" s="305" t="str">
        <f t="shared" si="1408"/>
        <v xml:space="preserve"> </v>
      </c>
      <c r="BL649" s="523" t="str">
        <f t="shared" si="1458"/>
        <v>F</v>
      </c>
      <c r="BM649" s="640" t="str">
        <f t="shared" si="1409"/>
        <v xml:space="preserve"> </v>
      </c>
      <c r="BN649" s="640" t="str">
        <f t="shared" si="1410"/>
        <v xml:space="preserve"> </v>
      </c>
      <c r="BO649" s="640" t="str">
        <f t="shared" si="1411"/>
        <v xml:space="preserve"> </v>
      </c>
      <c r="BP649" s="640" t="str">
        <f t="shared" si="1412"/>
        <v xml:space="preserve"> </v>
      </c>
      <c r="BQ649" s="640" t="str">
        <f t="shared" si="1413"/>
        <v xml:space="preserve"> </v>
      </c>
      <c r="BR649" s="634">
        <f t="shared" si="1414"/>
        <v>0</v>
      </c>
      <c r="BS649" s="728"/>
      <c r="BT649" s="640" t="str">
        <f t="shared" si="1499"/>
        <v xml:space="preserve"> </v>
      </c>
    </row>
    <row r="650" spans="1:72" s="47" customFormat="1" ht="15" customHeight="1" x14ac:dyDescent="0.3">
      <c r="A650" s="43" t="s">
        <v>617</v>
      </c>
      <c r="B650" s="469" t="s">
        <v>626</v>
      </c>
      <c r="C650" s="134" t="str">
        <f>IF(VLOOKUP(B650,'Pivot Table'!$B$5:$G$2000,3,FALSE)=1,"Yes","No")</f>
        <v>Yes</v>
      </c>
      <c r="D650" s="170" t="str">
        <f t="shared" si="1467"/>
        <v>Yes</v>
      </c>
      <c r="E650" s="170"/>
      <c r="F650" s="214">
        <v>41306</v>
      </c>
      <c r="G650" s="113" t="s">
        <v>1127</v>
      </c>
      <c r="H650" s="113" t="s">
        <v>1127</v>
      </c>
      <c r="I650" s="170"/>
      <c r="J650" s="170" t="s">
        <v>713</v>
      </c>
      <c r="K650" s="45" t="str">
        <f t="shared" si="1498"/>
        <v>80</v>
      </c>
      <c r="L650" s="45" t="str">
        <f t="shared" si="1444"/>
        <v>80X</v>
      </c>
      <c r="M650" s="113">
        <v>41456</v>
      </c>
      <c r="N650" s="252"/>
      <c r="O650" s="135" t="str">
        <f>IF(VLOOKUP(B650,'Pivot Table'!$B$5:$G$2000,2,FALSE)=1,"Yes","No")</f>
        <v>Yes</v>
      </c>
      <c r="P650" s="177" t="str">
        <f t="shared" si="1457"/>
        <v>Yes</v>
      </c>
      <c r="Q650" s="177"/>
      <c r="R650" s="107">
        <v>41487</v>
      </c>
      <c r="S650" s="107" t="s">
        <v>1127</v>
      </c>
      <c r="T650" s="177"/>
      <c r="U650" s="177" t="s">
        <v>713</v>
      </c>
      <c r="V650" s="135" t="str">
        <f t="shared" si="1445"/>
        <v>80</v>
      </c>
      <c r="W650" s="150" t="str">
        <f t="shared" si="1446"/>
        <v>80X</v>
      </c>
      <c r="X650" s="121">
        <v>41579</v>
      </c>
      <c r="Y650" s="219"/>
      <c r="Z650" s="136" t="str">
        <f>IF(VLOOKUP(B650,'Pivot Table'!$B$5:$G$2000,5,FALSE)=1,"Yes","No")</f>
        <v>Yes</v>
      </c>
      <c r="AA650" s="136" t="str">
        <f>IF(VLOOKUP(B650,'Pivot Table'!$B$5:$G$2000,4,FALSE)=1,"Yes","No")</f>
        <v>No</v>
      </c>
      <c r="AB650" s="181" t="str">
        <f t="shared" si="1466"/>
        <v>Yes</v>
      </c>
      <c r="AC650" s="181"/>
      <c r="AD650" s="181"/>
      <c r="AE650" s="241" t="s">
        <v>1127</v>
      </c>
      <c r="AF650" s="362"/>
      <c r="AG650" s="181" t="s">
        <v>713</v>
      </c>
      <c r="AH650" s="133" t="str">
        <f t="shared" ref="AH650:AH651" si="1502">A650&amp;AC650</f>
        <v>80</v>
      </c>
      <c r="AI650" s="151" t="str">
        <f t="shared" ref="AI650:AI651" si="1503">A650&amp;AG650</f>
        <v>80X</v>
      </c>
      <c r="AJ650" s="460">
        <v>41913</v>
      </c>
      <c r="AK650" s="650"/>
      <c r="AL650" s="634">
        <f t="shared" si="1449"/>
        <v>1</v>
      </c>
      <c r="AM650" s="634">
        <f t="shared" si="1450"/>
        <v>1</v>
      </c>
      <c r="AN650" s="635">
        <f t="shared" si="1451"/>
        <v>1</v>
      </c>
      <c r="AO650" s="636">
        <f t="shared" si="1415"/>
        <v>3</v>
      </c>
      <c r="AP650" s="634">
        <f t="shared" si="1452"/>
        <v>1</v>
      </c>
      <c r="AQ650" s="634">
        <f t="shared" si="1453"/>
        <v>1</v>
      </c>
      <c r="AR650" s="634">
        <f t="shared" si="1454"/>
        <v>1</v>
      </c>
      <c r="AS650" s="637">
        <f t="shared" si="1416"/>
        <v>3</v>
      </c>
      <c r="AT650" s="638" t="str">
        <f t="shared" si="1417"/>
        <v>F</v>
      </c>
      <c r="AU650" s="634">
        <f t="shared" si="1455"/>
        <v>0</v>
      </c>
      <c r="AV650" s="634">
        <f t="shared" si="1465"/>
        <v>0</v>
      </c>
      <c r="AW650" s="634" t="s">
        <v>1127</v>
      </c>
      <c r="AX650" s="639" t="str">
        <f t="shared" si="1459"/>
        <v>80Yes</v>
      </c>
      <c r="AY650" s="639" t="str">
        <f t="shared" si="1460"/>
        <v>80Yes</v>
      </c>
      <c r="AZ650" s="639" t="str">
        <f t="shared" si="1461"/>
        <v>80Yes</v>
      </c>
      <c r="BA650" s="634" t="str">
        <f t="shared" si="1462"/>
        <v>80X</v>
      </c>
      <c r="BB650" s="634" t="str">
        <f t="shared" si="1463"/>
        <v>80X</v>
      </c>
      <c r="BC650" s="634" t="str">
        <f t="shared" si="1464"/>
        <v>80X</v>
      </c>
      <c r="BD650" s="640" t="str">
        <f t="shared" ref="BD650:BD713" si="1504">IF(I650=$BD$2,I650,IF(T650=$BD$2,T650,IF(AF650=$BD$2,AF650," " )))</f>
        <v xml:space="preserve"> </v>
      </c>
      <c r="BE650" s="640" t="str">
        <f t="shared" ref="BE650:BE713" si="1505">IF($I650=$BE$2,$I650,IF($T650=$BE$2,$T650,IF($AF650=$BE$2,$AF650," " )))</f>
        <v xml:space="preserve"> </v>
      </c>
      <c r="BF650" s="640" t="str">
        <f t="shared" ref="BF650:BF713" si="1506">IF($I650=$BF$2,$I650,IF($T650=$BF$2,$T650,IF($AF650=$BF$2,$AF650," " )))</f>
        <v xml:space="preserve"> </v>
      </c>
      <c r="BG650" s="640" t="str">
        <f t="shared" ref="BG650:BG713" si="1507">IF($I650=$BG$2,$I650,IF($T650=$BG$2,$T650,IF($AF650=$BG$2,$AF650," " )))</f>
        <v xml:space="preserve"> </v>
      </c>
      <c r="BH650" s="640" t="str">
        <f t="shared" ref="BH650:BH713" si="1508">IF($I650=$BH$2,$I650,IF($T650=$BH$2,$T650,IF($AF650=$BH$2,$AF650," " )))</f>
        <v xml:space="preserve"> </v>
      </c>
      <c r="BI650" s="677" t="str">
        <f t="shared" ref="BI650:BI713" si="1509">IF($I650=$BI$2,$I650,IF($T650=$BI$2,$T650,IF($AF650=$BI$2,$AF650," " )))</f>
        <v xml:space="preserve"> </v>
      </c>
      <c r="BJ650" s="640" t="str">
        <f t="shared" ref="BJ650:BJ713" si="1510">IF($I650=$BJ$2,$I650,IF($T650=$BJ$2,$T650,IF($AF650=$BJ$2,$AF650," " )))</f>
        <v xml:space="preserve"> </v>
      </c>
      <c r="BK650" s="305" t="str">
        <f t="shared" ref="BK650:BK713" si="1511">IF($I650=$BK$2,$I650,IF($T650=$BK$2,$T650,IF($AF650=$BK$2,$AF650," " )))</f>
        <v xml:space="preserve"> </v>
      </c>
      <c r="BL650" s="523" t="str">
        <f t="shared" si="1458"/>
        <v>F</v>
      </c>
      <c r="BM650" s="640" t="str">
        <f t="shared" ref="BM650:BM713" si="1512">IF($I650=$BM$2,$I650,IF($T650=$BM$2,$T650,IF($AF650=$BM$2,$AF650," " )))</f>
        <v xml:space="preserve"> </v>
      </c>
      <c r="BN650" s="640" t="str">
        <f t="shared" ref="BN650:BN713" si="1513">IF($I650=$BN$2,$I650,IF($T650=$BN$2,$T650,IF($AF650=$BN$2,$AF650," " )))</f>
        <v xml:space="preserve"> </v>
      </c>
      <c r="BO650" s="640" t="str">
        <f t="shared" ref="BO650:BO713" si="1514">IF($I650=$BO$2,$I650,IF($T650=$BO$2,$T650,IF($AF650=$BO$2,$AF650," " )))</f>
        <v xml:space="preserve"> </v>
      </c>
      <c r="BP650" s="640" t="str">
        <f t="shared" ref="BP650:BP713" si="1515">IF($I650=$BP$2,$I650,IF($T650=$BP$2,$T650,IF($AF650=$BP$2,$AF650," " )))</f>
        <v xml:space="preserve"> </v>
      </c>
      <c r="BQ650" s="640" t="str">
        <f t="shared" ref="BQ650:BQ713" si="1516">IF($I650=$BQ$2,$I650,IF($T650=$BQ$2,$T650,IF($AF650=$BQ$2,$AF650," " )))</f>
        <v xml:space="preserve"> </v>
      </c>
      <c r="BR650" s="634">
        <f t="shared" ref="BR650:BR713" si="1517">COUNTIFS(BE650:BQ650,"&gt;0")</f>
        <v>0</v>
      </c>
      <c r="BS650" s="728"/>
      <c r="BT650" s="640" t="str">
        <f t="shared" si="1499"/>
        <v xml:space="preserve"> </v>
      </c>
    </row>
    <row r="651" spans="1:72" s="47" customFormat="1" ht="15" customHeight="1" x14ac:dyDescent="0.3">
      <c r="A651" s="43" t="s">
        <v>617</v>
      </c>
      <c r="B651" s="469" t="s">
        <v>627</v>
      </c>
      <c r="C651" s="134" t="str">
        <f>IF(VLOOKUP(B651,'Pivot Table'!$B$5:$G$2000,3,FALSE)=1,"Yes","No")</f>
        <v>Yes</v>
      </c>
      <c r="D651" s="170" t="str">
        <f t="shared" si="1467"/>
        <v>Yes</v>
      </c>
      <c r="E651" s="170"/>
      <c r="F651" s="214">
        <v>41365</v>
      </c>
      <c r="G651" s="113" t="s">
        <v>1127</v>
      </c>
      <c r="H651" s="113" t="s">
        <v>1127</v>
      </c>
      <c r="I651" s="170"/>
      <c r="J651" s="170" t="s">
        <v>713</v>
      </c>
      <c r="K651" s="45" t="str">
        <f t="shared" si="1498"/>
        <v>80</v>
      </c>
      <c r="L651" s="45" t="str">
        <f t="shared" si="1444"/>
        <v>80X</v>
      </c>
      <c r="M651" s="113">
        <v>41548</v>
      </c>
      <c r="N651" s="252"/>
      <c r="O651" s="135" t="str">
        <f>IF(VLOOKUP(B651,'Pivot Table'!$B$5:$G$2000,2,FALSE)=1,"Yes","No")</f>
        <v>Yes</v>
      </c>
      <c r="P651" s="177" t="str">
        <f t="shared" si="1457"/>
        <v>Yes</v>
      </c>
      <c r="Q651" s="177"/>
      <c r="R651" s="107">
        <v>41548</v>
      </c>
      <c r="S651" s="107" t="s">
        <v>1127</v>
      </c>
      <c r="T651" s="177"/>
      <c r="U651" s="177" t="s">
        <v>713</v>
      </c>
      <c r="V651" s="135" t="str">
        <f t="shared" si="1445"/>
        <v>80</v>
      </c>
      <c r="W651" s="150" t="str">
        <f t="shared" si="1446"/>
        <v>80X</v>
      </c>
      <c r="X651" s="121">
        <v>41640</v>
      </c>
      <c r="Y651" s="219"/>
      <c r="Z651" s="136" t="str">
        <f>IF(VLOOKUP(B651,'Pivot Table'!$B$5:$G$2000,5,FALSE)=1,"Yes","No")</f>
        <v>Yes</v>
      </c>
      <c r="AA651" s="136" t="str">
        <f>IF(VLOOKUP(B651,'Pivot Table'!$B$5:$G$2000,4,FALSE)=1,"Yes","No")</f>
        <v>No</v>
      </c>
      <c r="AB651" s="181" t="str">
        <f t="shared" si="1466"/>
        <v>Yes</v>
      </c>
      <c r="AC651" s="181"/>
      <c r="AD651" s="181"/>
      <c r="AE651" s="241" t="s">
        <v>1127</v>
      </c>
      <c r="AF651" s="362"/>
      <c r="AG651" s="181" t="s">
        <v>713</v>
      </c>
      <c r="AH651" s="133" t="str">
        <f t="shared" si="1502"/>
        <v>80</v>
      </c>
      <c r="AI651" s="151" t="str">
        <f t="shared" si="1503"/>
        <v>80X</v>
      </c>
      <c r="AJ651" s="460">
        <v>41913</v>
      </c>
      <c r="AK651" s="650"/>
      <c r="AL651" s="634">
        <f t="shared" si="1449"/>
        <v>1</v>
      </c>
      <c r="AM651" s="634">
        <f t="shared" si="1450"/>
        <v>1</v>
      </c>
      <c r="AN651" s="635">
        <f t="shared" si="1451"/>
        <v>1</v>
      </c>
      <c r="AO651" s="636">
        <f t="shared" si="1415"/>
        <v>3</v>
      </c>
      <c r="AP651" s="634">
        <f t="shared" si="1452"/>
        <v>1</v>
      </c>
      <c r="AQ651" s="634">
        <f t="shared" si="1453"/>
        <v>1</v>
      </c>
      <c r="AR651" s="634">
        <f t="shared" si="1454"/>
        <v>1</v>
      </c>
      <c r="AS651" s="637">
        <f t="shared" si="1416"/>
        <v>3</v>
      </c>
      <c r="AT651" s="638" t="str">
        <f t="shared" si="1417"/>
        <v>F</v>
      </c>
      <c r="AU651" s="634">
        <f t="shared" si="1455"/>
        <v>0</v>
      </c>
      <c r="AV651" s="634">
        <f t="shared" si="1465"/>
        <v>0</v>
      </c>
      <c r="AW651" s="634" t="s">
        <v>1127</v>
      </c>
      <c r="AX651" s="639" t="str">
        <f t="shared" si="1459"/>
        <v>80Yes</v>
      </c>
      <c r="AY651" s="639" t="str">
        <f t="shared" si="1460"/>
        <v>80Yes</v>
      </c>
      <c r="AZ651" s="639" t="str">
        <f t="shared" si="1461"/>
        <v>80Yes</v>
      </c>
      <c r="BA651" s="634" t="str">
        <f t="shared" si="1462"/>
        <v>80X</v>
      </c>
      <c r="BB651" s="634" t="str">
        <f t="shared" si="1463"/>
        <v>80X</v>
      </c>
      <c r="BC651" s="634" t="str">
        <f t="shared" si="1464"/>
        <v>80X</v>
      </c>
      <c r="BD651" s="640" t="str">
        <f t="shared" si="1504"/>
        <v xml:space="preserve"> </v>
      </c>
      <c r="BE651" s="640" t="str">
        <f t="shared" si="1505"/>
        <v xml:space="preserve"> </v>
      </c>
      <c r="BF651" s="640" t="str">
        <f t="shared" si="1506"/>
        <v xml:space="preserve"> </v>
      </c>
      <c r="BG651" s="640" t="str">
        <f t="shared" si="1507"/>
        <v xml:space="preserve"> </v>
      </c>
      <c r="BH651" s="640" t="str">
        <f t="shared" si="1508"/>
        <v xml:space="preserve"> </v>
      </c>
      <c r="BI651" s="677" t="str">
        <f t="shared" si="1509"/>
        <v xml:space="preserve"> </v>
      </c>
      <c r="BJ651" s="640" t="str">
        <f t="shared" si="1510"/>
        <v xml:space="preserve"> </v>
      </c>
      <c r="BK651" s="305" t="str">
        <f t="shared" si="1511"/>
        <v xml:space="preserve"> </v>
      </c>
      <c r="BL651" s="523" t="str">
        <f t="shared" si="1458"/>
        <v>F</v>
      </c>
      <c r="BM651" s="640" t="str">
        <f t="shared" si="1512"/>
        <v xml:space="preserve"> </v>
      </c>
      <c r="BN651" s="640" t="str">
        <f t="shared" si="1513"/>
        <v xml:space="preserve"> </v>
      </c>
      <c r="BO651" s="640" t="str">
        <f t="shared" si="1514"/>
        <v xml:space="preserve"> </v>
      </c>
      <c r="BP651" s="640" t="str">
        <f t="shared" si="1515"/>
        <v xml:space="preserve"> </v>
      </c>
      <c r="BQ651" s="640" t="str">
        <f t="shared" si="1516"/>
        <v xml:space="preserve"> </v>
      </c>
      <c r="BR651" s="634">
        <f t="shared" si="1517"/>
        <v>0</v>
      </c>
      <c r="BS651" s="728"/>
      <c r="BT651" s="640" t="str">
        <f t="shared" si="1499"/>
        <v xml:space="preserve"> </v>
      </c>
    </row>
    <row r="652" spans="1:72" s="47" customFormat="1" ht="15" customHeight="1" x14ac:dyDescent="0.3">
      <c r="A652" s="43" t="s">
        <v>8</v>
      </c>
      <c r="B652" s="469" t="s">
        <v>628</v>
      </c>
      <c r="C652" s="134" t="str">
        <f>IF(VLOOKUP(B652,'Pivot Table'!$B$5:$G$2000,3,FALSE)=1,"Yes","No")</f>
        <v>Yes</v>
      </c>
      <c r="D652" s="170" t="str">
        <f t="shared" si="1467"/>
        <v>Yes</v>
      </c>
      <c r="E652" s="170"/>
      <c r="F652" s="214">
        <v>40940</v>
      </c>
      <c r="G652" s="118" t="s">
        <v>1127</v>
      </c>
      <c r="H652" s="118" t="s">
        <v>1127</v>
      </c>
      <c r="I652" s="214"/>
      <c r="J652" s="170" t="s">
        <v>713</v>
      </c>
      <c r="K652" s="45" t="str">
        <f t="shared" si="1498"/>
        <v>83</v>
      </c>
      <c r="L652" s="45" t="str">
        <f t="shared" si="1444"/>
        <v>83X</v>
      </c>
      <c r="M652" s="106">
        <v>41913</v>
      </c>
      <c r="N652" s="252"/>
      <c r="O652" s="135" t="str">
        <f>IF(VLOOKUP(B652,'Pivot Table'!$B$5:$G$2000,2,FALSE)=1,"Yes","No")</f>
        <v>Yes</v>
      </c>
      <c r="P652" s="177" t="str">
        <f t="shared" si="1457"/>
        <v>Yes</v>
      </c>
      <c r="Q652" s="177"/>
      <c r="R652" s="107">
        <v>41548</v>
      </c>
      <c r="S652" s="46" t="s">
        <v>1127</v>
      </c>
      <c r="T652" s="107"/>
      <c r="U652" s="177" t="s">
        <v>713</v>
      </c>
      <c r="V652" s="135" t="str">
        <f t="shared" si="1445"/>
        <v>83</v>
      </c>
      <c r="W652" s="150" t="str">
        <f t="shared" si="1446"/>
        <v>83X</v>
      </c>
      <c r="X652" s="107">
        <v>41913</v>
      </c>
      <c r="Y652" s="219"/>
      <c r="Z652" s="136" t="str">
        <f>IF(VLOOKUP(B652,'Pivot Table'!$B$5:$G$2000,5,FALSE)=1,"Yes","No")</f>
        <v>Yes</v>
      </c>
      <c r="AA652" s="136" t="str">
        <f>IF(VLOOKUP(B652,'Pivot Table'!$B$5:$G$2000,4,FALSE)=1,"Yes","No")</f>
        <v>No</v>
      </c>
      <c r="AB652" s="181" t="str">
        <f t="shared" si="1466"/>
        <v>Yes</v>
      </c>
      <c r="AC652" s="181"/>
      <c r="AD652" s="181"/>
      <c r="AE652" s="241" t="s">
        <v>1127</v>
      </c>
      <c r="AF652" s="127"/>
      <c r="AG652" s="181" t="s">
        <v>713</v>
      </c>
      <c r="AH652" s="133" t="str">
        <f t="shared" ref="AH652" si="1518">A652&amp;AC652</f>
        <v>83</v>
      </c>
      <c r="AI652" s="151" t="str">
        <f t="shared" ref="AI652" si="1519">A652&amp;AG652</f>
        <v>83X</v>
      </c>
      <c r="AJ652" s="460">
        <v>41913</v>
      </c>
      <c r="AK652" s="650"/>
      <c r="AL652" s="634">
        <f t="shared" si="1449"/>
        <v>1</v>
      </c>
      <c r="AM652" s="634">
        <f t="shared" si="1450"/>
        <v>1</v>
      </c>
      <c r="AN652" s="635">
        <f t="shared" si="1451"/>
        <v>1</v>
      </c>
      <c r="AO652" s="636">
        <f t="shared" si="1415"/>
        <v>3</v>
      </c>
      <c r="AP652" s="634">
        <f t="shared" si="1452"/>
        <v>1</v>
      </c>
      <c r="AQ652" s="634">
        <f t="shared" si="1453"/>
        <v>1</v>
      </c>
      <c r="AR652" s="634">
        <f t="shared" si="1454"/>
        <v>1</v>
      </c>
      <c r="AS652" s="637">
        <f t="shared" si="1416"/>
        <v>3</v>
      </c>
      <c r="AT652" s="638" t="str">
        <f t="shared" si="1417"/>
        <v>F</v>
      </c>
      <c r="AU652" s="634">
        <f t="shared" si="1455"/>
        <v>0</v>
      </c>
      <c r="AV652" s="634">
        <f t="shared" si="1465"/>
        <v>0</v>
      </c>
      <c r="AW652" s="634"/>
      <c r="AX652" s="639" t="str">
        <f t="shared" si="1459"/>
        <v>83Yes</v>
      </c>
      <c r="AY652" s="639" t="str">
        <f t="shared" si="1460"/>
        <v>83Yes</v>
      </c>
      <c r="AZ652" s="639" t="str">
        <f t="shared" si="1461"/>
        <v>83Yes</v>
      </c>
      <c r="BA652" s="634" t="str">
        <f t="shared" si="1462"/>
        <v>83X</v>
      </c>
      <c r="BB652" s="634" t="str">
        <f t="shared" si="1463"/>
        <v>83X</v>
      </c>
      <c r="BC652" s="634" t="str">
        <f t="shared" si="1464"/>
        <v>83X</v>
      </c>
      <c r="BD652" s="640" t="str">
        <f t="shared" si="1504"/>
        <v xml:space="preserve"> </v>
      </c>
      <c r="BE652" s="640" t="str">
        <f t="shared" si="1505"/>
        <v xml:space="preserve"> </v>
      </c>
      <c r="BF652" s="640" t="str">
        <f t="shared" si="1506"/>
        <v xml:space="preserve"> </v>
      </c>
      <c r="BG652" s="640" t="str">
        <f t="shared" si="1507"/>
        <v xml:space="preserve"> </v>
      </c>
      <c r="BH652" s="640" t="str">
        <f t="shared" si="1508"/>
        <v xml:space="preserve"> </v>
      </c>
      <c r="BI652" s="677" t="str">
        <f t="shared" si="1509"/>
        <v xml:space="preserve"> </v>
      </c>
      <c r="BJ652" s="640" t="str">
        <f t="shared" si="1510"/>
        <v xml:space="preserve"> </v>
      </c>
      <c r="BK652" s="305" t="str">
        <f t="shared" si="1511"/>
        <v xml:space="preserve"> </v>
      </c>
      <c r="BL652" s="523" t="str">
        <f t="shared" si="1458"/>
        <v>F</v>
      </c>
      <c r="BM652" s="640" t="str">
        <f t="shared" si="1512"/>
        <v xml:space="preserve"> </v>
      </c>
      <c r="BN652" s="640" t="str">
        <f t="shared" si="1513"/>
        <v xml:space="preserve"> </v>
      </c>
      <c r="BO652" s="640" t="str">
        <f t="shared" si="1514"/>
        <v xml:space="preserve"> </v>
      </c>
      <c r="BP652" s="640" t="str">
        <f t="shared" si="1515"/>
        <v xml:space="preserve"> </v>
      </c>
      <c r="BQ652" s="640" t="str">
        <f t="shared" si="1516"/>
        <v xml:space="preserve"> </v>
      </c>
      <c r="BR652" s="634">
        <f t="shared" si="1517"/>
        <v>0</v>
      </c>
      <c r="BS652" s="728"/>
      <c r="BT652" s="640" t="str">
        <f t="shared" si="1499"/>
        <v xml:space="preserve"> </v>
      </c>
    </row>
    <row r="653" spans="1:72" s="47" customFormat="1" ht="15" customHeight="1" x14ac:dyDescent="0.3">
      <c r="A653" s="43" t="s">
        <v>8</v>
      </c>
      <c r="B653" s="469" t="s">
        <v>629</v>
      </c>
      <c r="C653" s="134" t="str">
        <f>IF(VLOOKUP(B653,'Pivot Table'!$B$5:$G$2000,3,FALSE)=1,"Yes","No")</f>
        <v>Yes</v>
      </c>
      <c r="D653" s="170" t="str">
        <f t="shared" si="1467"/>
        <v>Yes</v>
      </c>
      <c r="E653" s="170"/>
      <c r="F653" s="214">
        <v>41548</v>
      </c>
      <c r="G653" s="118" t="s">
        <v>1127</v>
      </c>
      <c r="H653" s="118" t="s">
        <v>1127</v>
      </c>
      <c r="I653" s="214"/>
      <c r="J653" s="170" t="s">
        <v>713</v>
      </c>
      <c r="K653" s="45" t="str">
        <f t="shared" si="1498"/>
        <v>83</v>
      </c>
      <c r="L653" s="45" t="str">
        <f t="shared" si="1444"/>
        <v>83X</v>
      </c>
      <c r="M653" s="278">
        <v>41913</v>
      </c>
      <c r="N653" s="252"/>
      <c r="O653" s="135" t="str">
        <f>IF(VLOOKUP(B653,'Pivot Table'!$B$5:$G$2000,2,FALSE)=1,"Yes","No")</f>
        <v>Yes</v>
      </c>
      <c r="P653" s="177" t="str">
        <f t="shared" si="1457"/>
        <v>Yes</v>
      </c>
      <c r="Q653" s="177"/>
      <c r="R653" s="107">
        <v>41548</v>
      </c>
      <c r="S653" s="46" t="s">
        <v>1127</v>
      </c>
      <c r="T653" s="107"/>
      <c r="U653" s="177" t="s">
        <v>713</v>
      </c>
      <c r="V653" s="135" t="str">
        <f t="shared" si="1445"/>
        <v>83</v>
      </c>
      <c r="W653" s="150" t="str">
        <f t="shared" si="1446"/>
        <v>83X</v>
      </c>
      <c r="X653" s="107">
        <v>41913</v>
      </c>
      <c r="Y653" s="219"/>
      <c r="Z653" s="192" t="str">
        <f>IF(VLOOKUP(B653,'Pivot Table'!$B$5:$G$2000,5,FALSE)=1,"Yes","No")</f>
        <v>No</v>
      </c>
      <c r="AA653" s="192" t="str">
        <f>IF(VLOOKUP(B653,'Pivot Table'!$B$5:$G$2000,4,FALSE)=1,"Yes","No")</f>
        <v>No</v>
      </c>
      <c r="AB653" s="190" t="str">
        <f t="shared" si="1466"/>
        <v xml:space="preserve"> </v>
      </c>
      <c r="AC653" s="190"/>
      <c r="AD653" s="190"/>
      <c r="AE653" s="191"/>
      <c r="AF653" s="190"/>
      <c r="AG653" s="190"/>
      <c r="AH653" s="133" t="str">
        <f t="shared" si="1447"/>
        <v>83</v>
      </c>
      <c r="AI653" s="151" t="str">
        <f t="shared" si="1448"/>
        <v>83</v>
      </c>
      <c r="AJ653" s="456"/>
      <c r="AK653" s="651"/>
      <c r="AL653" s="634">
        <f t="shared" si="1449"/>
        <v>1</v>
      </c>
      <c r="AM653" s="634">
        <f t="shared" si="1450"/>
        <v>1</v>
      </c>
      <c r="AN653" s="635">
        <f t="shared" si="1451"/>
        <v>0</v>
      </c>
      <c r="AO653" s="636">
        <f t="shared" si="1415"/>
        <v>2</v>
      </c>
      <c r="AP653" s="634">
        <f t="shared" si="1452"/>
        <v>1</v>
      </c>
      <c r="AQ653" s="634">
        <f t="shared" si="1453"/>
        <v>1</v>
      </c>
      <c r="AR653" s="634">
        <f t="shared" si="1454"/>
        <v>0</v>
      </c>
      <c r="AS653" s="637">
        <f t="shared" si="1416"/>
        <v>2</v>
      </c>
      <c r="AT653" s="638" t="str">
        <f t="shared" si="1417"/>
        <v>F</v>
      </c>
      <c r="AU653" s="634">
        <f t="shared" si="1455"/>
        <v>0</v>
      </c>
      <c r="AV653" s="634">
        <f t="shared" si="1465"/>
        <v>0</v>
      </c>
      <c r="AW653" s="634"/>
      <c r="AX653" s="639" t="str">
        <f t="shared" si="1459"/>
        <v>83Yes</v>
      </c>
      <c r="AY653" s="639" t="str">
        <f t="shared" si="1460"/>
        <v>83Yes</v>
      </c>
      <c r="AZ653" s="639" t="str">
        <f t="shared" si="1461"/>
        <v>83No</v>
      </c>
      <c r="BA653" s="634" t="str">
        <f t="shared" si="1462"/>
        <v>83X</v>
      </c>
      <c r="BB653" s="634" t="str">
        <f t="shared" si="1463"/>
        <v>83X</v>
      </c>
      <c r="BC653" s="634" t="str">
        <f t="shared" si="1464"/>
        <v>83</v>
      </c>
      <c r="BD653" s="640" t="str">
        <f t="shared" si="1504"/>
        <v xml:space="preserve"> </v>
      </c>
      <c r="BE653" s="640" t="str">
        <f t="shared" si="1505"/>
        <v xml:space="preserve"> </v>
      </c>
      <c r="BF653" s="640" t="str">
        <f t="shared" si="1506"/>
        <v xml:space="preserve"> </v>
      </c>
      <c r="BG653" s="640" t="str">
        <f t="shared" si="1507"/>
        <v xml:space="preserve"> </v>
      </c>
      <c r="BH653" s="640" t="str">
        <f t="shared" si="1508"/>
        <v xml:space="preserve"> </v>
      </c>
      <c r="BI653" s="677" t="str">
        <f t="shared" si="1509"/>
        <v xml:space="preserve"> </v>
      </c>
      <c r="BJ653" s="640" t="str">
        <f t="shared" si="1510"/>
        <v xml:space="preserve"> </v>
      </c>
      <c r="BK653" s="305" t="str">
        <f t="shared" si="1511"/>
        <v xml:space="preserve"> </v>
      </c>
      <c r="BL653" s="523" t="str">
        <f t="shared" si="1458"/>
        <v>F</v>
      </c>
      <c r="BM653" s="640" t="str">
        <f t="shared" si="1512"/>
        <v xml:space="preserve"> </v>
      </c>
      <c r="BN653" s="640" t="str">
        <f t="shared" si="1513"/>
        <v xml:space="preserve"> </v>
      </c>
      <c r="BO653" s="640" t="str">
        <f t="shared" si="1514"/>
        <v xml:space="preserve"> </v>
      </c>
      <c r="BP653" s="640" t="str">
        <f t="shared" si="1515"/>
        <v xml:space="preserve"> </v>
      </c>
      <c r="BQ653" s="640" t="str">
        <f t="shared" si="1516"/>
        <v xml:space="preserve"> </v>
      </c>
      <c r="BR653" s="634">
        <f t="shared" si="1517"/>
        <v>0</v>
      </c>
      <c r="BS653" s="728"/>
      <c r="BT653" s="640" t="str">
        <f t="shared" si="1499"/>
        <v xml:space="preserve"> </v>
      </c>
    </row>
    <row r="654" spans="1:72" s="47" customFormat="1" ht="15" customHeight="1" x14ac:dyDescent="0.3">
      <c r="A654" s="43" t="s">
        <v>631</v>
      </c>
      <c r="B654" s="123" t="s">
        <v>630</v>
      </c>
      <c r="C654" s="134" t="str">
        <f>IF(VLOOKUP(B654,'Pivot Table'!$B$5:$G$2000,3,FALSE)=1,"Yes","No")</f>
        <v>Yes</v>
      </c>
      <c r="D654" s="170" t="str">
        <f t="shared" si="1467"/>
        <v>Yes</v>
      </c>
      <c r="E654" s="170"/>
      <c r="F654" s="214">
        <v>41487</v>
      </c>
      <c r="G654" s="113" t="s">
        <v>1127</v>
      </c>
      <c r="H654" s="113" t="s">
        <v>1127</v>
      </c>
      <c r="I654" s="170"/>
      <c r="J654" s="170" t="s">
        <v>713</v>
      </c>
      <c r="K654" s="45" t="str">
        <f t="shared" si="1498"/>
        <v>84</v>
      </c>
      <c r="L654" s="45" t="str">
        <f t="shared" si="1444"/>
        <v>84X</v>
      </c>
      <c r="M654" s="106">
        <v>41579</v>
      </c>
      <c r="N654" s="252"/>
      <c r="O654" s="135" t="str">
        <f>IF(VLOOKUP(B654,'Pivot Table'!$B$5:$G$2000,2,FALSE)=1,"Yes","No")</f>
        <v>Yes</v>
      </c>
      <c r="P654" s="177" t="str">
        <f t="shared" si="1457"/>
        <v>Yes</v>
      </c>
      <c r="Q654" s="177"/>
      <c r="R654" s="107">
        <v>41487</v>
      </c>
      <c r="S654" s="107" t="s">
        <v>1127</v>
      </c>
      <c r="T654" s="177"/>
      <c r="U654" s="177" t="s">
        <v>713</v>
      </c>
      <c r="V654" s="135" t="str">
        <f t="shared" si="1445"/>
        <v>84</v>
      </c>
      <c r="W654" s="150" t="str">
        <f t="shared" si="1446"/>
        <v>84X</v>
      </c>
      <c r="X654" s="121">
        <v>41579</v>
      </c>
      <c r="Y654" s="219"/>
      <c r="Z654" s="136" t="str">
        <f>IF(VLOOKUP(B654,'Pivot Table'!$B$5:$G$2000,5,FALSE)=1,"Yes","No")</f>
        <v>Yes</v>
      </c>
      <c r="AA654" s="136" t="str">
        <f>IF(VLOOKUP(B654,'Pivot Table'!$B$5:$G$2000,4,FALSE)=1,"Yes","No")</f>
        <v>No</v>
      </c>
      <c r="AB654" s="181" t="str">
        <f t="shared" si="1466"/>
        <v>Yes</v>
      </c>
      <c r="AC654" s="181"/>
      <c r="AD654" s="181"/>
      <c r="AE654" s="241" t="s">
        <v>1127</v>
      </c>
      <c r="AF654" s="362"/>
      <c r="AG654" s="181" t="s">
        <v>713</v>
      </c>
      <c r="AH654" s="133" t="str">
        <f t="shared" si="1447"/>
        <v>84</v>
      </c>
      <c r="AI654" s="151" t="str">
        <f t="shared" si="1448"/>
        <v>84X</v>
      </c>
      <c r="AJ654" s="362">
        <v>41974</v>
      </c>
      <c r="AK654" s="650"/>
      <c r="AL654" s="634">
        <f t="shared" si="1449"/>
        <v>1</v>
      </c>
      <c r="AM654" s="634">
        <f t="shared" si="1450"/>
        <v>1</v>
      </c>
      <c r="AN654" s="635">
        <f t="shared" si="1451"/>
        <v>1</v>
      </c>
      <c r="AO654" s="636">
        <f t="shared" si="1415"/>
        <v>3</v>
      </c>
      <c r="AP654" s="634">
        <f t="shared" si="1452"/>
        <v>1</v>
      </c>
      <c r="AQ654" s="634">
        <f t="shared" si="1453"/>
        <v>1</v>
      </c>
      <c r="AR654" s="634">
        <f t="shared" si="1454"/>
        <v>1</v>
      </c>
      <c r="AS654" s="637">
        <f t="shared" si="1416"/>
        <v>3</v>
      </c>
      <c r="AT654" s="638" t="str">
        <f t="shared" si="1417"/>
        <v>F</v>
      </c>
      <c r="AU654" s="634">
        <f t="shared" si="1455"/>
        <v>0</v>
      </c>
      <c r="AV654" s="634">
        <f t="shared" si="1465"/>
        <v>0</v>
      </c>
      <c r="AW654" s="634"/>
      <c r="AX654" s="639" t="str">
        <f t="shared" si="1459"/>
        <v>84Yes</v>
      </c>
      <c r="AY654" s="639" t="str">
        <f t="shared" si="1460"/>
        <v>84Yes</v>
      </c>
      <c r="AZ654" s="639" t="str">
        <f t="shared" si="1461"/>
        <v>84Yes</v>
      </c>
      <c r="BA654" s="634" t="str">
        <f t="shared" si="1462"/>
        <v>84X</v>
      </c>
      <c r="BB654" s="634" t="str">
        <f t="shared" si="1463"/>
        <v>84X</v>
      </c>
      <c r="BC654" s="634" t="str">
        <f t="shared" si="1464"/>
        <v>84X</v>
      </c>
      <c r="BD654" s="640" t="str">
        <f t="shared" si="1504"/>
        <v xml:space="preserve"> </v>
      </c>
      <c r="BE654" s="640" t="str">
        <f t="shared" si="1505"/>
        <v xml:space="preserve"> </v>
      </c>
      <c r="BF654" s="640" t="str">
        <f t="shared" si="1506"/>
        <v xml:space="preserve"> </v>
      </c>
      <c r="BG654" s="640" t="str">
        <f t="shared" si="1507"/>
        <v xml:space="preserve"> </v>
      </c>
      <c r="BH654" s="640" t="str">
        <f t="shared" si="1508"/>
        <v xml:space="preserve"> </v>
      </c>
      <c r="BI654" s="677" t="str">
        <f t="shared" si="1509"/>
        <v xml:space="preserve"> </v>
      </c>
      <c r="BJ654" s="640" t="str">
        <f t="shared" si="1510"/>
        <v xml:space="preserve"> </v>
      </c>
      <c r="BK654" s="305" t="str">
        <f t="shared" si="1511"/>
        <v xml:space="preserve"> </v>
      </c>
      <c r="BL654" s="523" t="str">
        <f t="shared" si="1458"/>
        <v>F</v>
      </c>
      <c r="BM654" s="640" t="str">
        <f t="shared" si="1512"/>
        <v xml:space="preserve"> </v>
      </c>
      <c r="BN654" s="640" t="str">
        <f t="shared" si="1513"/>
        <v xml:space="preserve"> </v>
      </c>
      <c r="BO654" s="640" t="str">
        <f t="shared" si="1514"/>
        <v xml:space="preserve"> </v>
      </c>
      <c r="BP654" s="640" t="str">
        <f t="shared" si="1515"/>
        <v xml:space="preserve"> </v>
      </c>
      <c r="BQ654" s="640" t="str">
        <f t="shared" si="1516"/>
        <v xml:space="preserve"> </v>
      </c>
      <c r="BR654" s="634">
        <f t="shared" si="1517"/>
        <v>0</v>
      </c>
      <c r="BS654" s="728"/>
      <c r="BT654" s="640" t="str">
        <f t="shared" si="1499"/>
        <v xml:space="preserve"> </v>
      </c>
    </row>
    <row r="655" spans="1:72" s="47" customFormat="1" ht="15" customHeight="1" x14ac:dyDescent="0.3">
      <c r="A655" s="43" t="s">
        <v>16</v>
      </c>
      <c r="B655" s="469" t="s">
        <v>632</v>
      </c>
      <c r="C655" s="134" t="str">
        <f>IF(VLOOKUP(B655,'Pivot Table'!$B$5:$G$2000,3,FALSE)=1,"Yes","No")</f>
        <v>Yes</v>
      </c>
      <c r="D655" s="170" t="str">
        <f t="shared" si="1467"/>
        <v>Yes</v>
      </c>
      <c r="E655" s="170"/>
      <c r="F655" s="170"/>
      <c r="G655" s="44" t="s">
        <v>1127</v>
      </c>
      <c r="H655" s="44" t="s">
        <v>1127</v>
      </c>
      <c r="I655" s="214"/>
      <c r="J655" s="170" t="s">
        <v>713</v>
      </c>
      <c r="K655" s="45" t="str">
        <f t="shared" si="1498"/>
        <v>86</v>
      </c>
      <c r="L655" s="45" t="str">
        <f t="shared" si="1444"/>
        <v>86X</v>
      </c>
      <c r="M655" s="106">
        <v>41913</v>
      </c>
      <c r="N655" s="252"/>
      <c r="O655" s="135" t="str">
        <f>IF(VLOOKUP(B655,'Pivot Table'!$B$5:$G$2000,2,FALSE)=1,"Yes","No")</f>
        <v>Yes</v>
      </c>
      <c r="P655" s="177" t="str">
        <f t="shared" si="1457"/>
        <v>Yes</v>
      </c>
      <c r="Q655" s="177"/>
      <c r="R655" s="177"/>
      <c r="S655" s="46" t="s">
        <v>1127</v>
      </c>
      <c r="T655" s="177"/>
      <c r="U655" s="177" t="s">
        <v>713</v>
      </c>
      <c r="V655" s="135" t="str">
        <f t="shared" si="1445"/>
        <v>86</v>
      </c>
      <c r="W655" s="150" t="str">
        <f t="shared" si="1446"/>
        <v>86X</v>
      </c>
      <c r="X655" s="107">
        <v>41913</v>
      </c>
      <c r="Y655" s="219"/>
      <c r="Z655" s="136" t="str">
        <f>IF(VLOOKUP(B655,'Pivot Table'!$B$5:$G$2000,5,FALSE)=1,"Yes","No")</f>
        <v>Yes</v>
      </c>
      <c r="AA655" s="136" t="str">
        <f>IF(VLOOKUP(B655,'Pivot Table'!$B$5:$G$2000,4,FALSE)=1,"Yes","No")</f>
        <v>No</v>
      </c>
      <c r="AB655" s="181" t="str">
        <f t="shared" si="1466"/>
        <v>Yes</v>
      </c>
      <c r="AC655" s="181"/>
      <c r="AD655" s="181"/>
      <c r="AE655" s="241" t="s">
        <v>1127</v>
      </c>
      <c r="AF655" s="362"/>
      <c r="AG655" s="181" t="s">
        <v>713</v>
      </c>
      <c r="AH655" s="133" t="str">
        <f t="shared" si="1447"/>
        <v>86</v>
      </c>
      <c r="AI655" s="151" t="str">
        <f t="shared" si="1448"/>
        <v>86X</v>
      </c>
      <c r="AJ655" s="460">
        <v>41913</v>
      </c>
      <c r="AK655" s="665"/>
      <c r="AL655" s="634">
        <f t="shared" si="1449"/>
        <v>1</v>
      </c>
      <c r="AM655" s="634">
        <f t="shared" si="1450"/>
        <v>1</v>
      </c>
      <c r="AN655" s="635">
        <f t="shared" si="1451"/>
        <v>1</v>
      </c>
      <c r="AO655" s="636">
        <f t="shared" ref="AO655:AO725" si="1520">SUM(AL655:AN655)</f>
        <v>3</v>
      </c>
      <c r="AP655" s="634">
        <f t="shared" si="1452"/>
        <v>1</v>
      </c>
      <c r="AQ655" s="634">
        <f t="shared" si="1453"/>
        <v>1</v>
      </c>
      <c r="AR655" s="634">
        <f t="shared" si="1454"/>
        <v>1</v>
      </c>
      <c r="AS655" s="637">
        <f t="shared" ref="AS655:AS725" si="1521">SUM(AP655:AR655)</f>
        <v>3</v>
      </c>
      <c r="AT655" s="638" t="str">
        <f t="shared" ref="AT655:AT725" si="1522">IF(AO655=AS655,"F"," ")</f>
        <v>F</v>
      </c>
      <c r="AU655" s="634">
        <f t="shared" si="1455"/>
        <v>0</v>
      </c>
      <c r="AV655" s="634">
        <f t="shared" si="1465"/>
        <v>0</v>
      </c>
      <c r="AW655" s="634" t="s">
        <v>1127</v>
      </c>
      <c r="AX655" s="639" t="str">
        <f t="shared" si="1459"/>
        <v>86Yes</v>
      </c>
      <c r="AY655" s="639" t="str">
        <f t="shared" si="1460"/>
        <v>86Yes</v>
      </c>
      <c r="AZ655" s="639" t="str">
        <f t="shared" si="1461"/>
        <v>86Yes</v>
      </c>
      <c r="BA655" s="634" t="str">
        <f t="shared" si="1462"/>
        <v>86X</v>
      </c>
      <c r="BB655" s="634" t="str">
        <f t="shared" si="1463"/>
        <v>86X</v>
      </c>
      <c r="BC655" s="634" t="str">
        <f t="shared" si="1464"/>
        <v>86X</v>
      </c>
      <c r="BD655" s="640" t="str">
        <f t="shared" si="1504"/>
        <v xml:space="preserve"> </v>
      </c>
      <c r="BE655" s="640" t="str">
        <f t="shared" si="1505"/>
        <v xml:space="preserve"> </v>
      </c>
      <c r="BF655" s="640" t="str">
        <f t="shared" si="1506"/>
        <v xml:space="preserve"> </v>
      </c>
      <c r="BG655" s="640" t="str">
        <f t="shared" si="1507"/>
        <v xml:space="preserve"> </v>
      </c>
      <c r="BH655" s="640" t="str">
        <f t="shared" si="1508"/>
        <v xml:space="preserve"> </v>
      </c>
      <c r="BI655" s="677" t="str">
        <f t="shared" si="1509"/>
        <v xml:space="preserve"> </v>
      </c>
      <c r="BJ655" s="640" t="str">
        <f t="shared" si="1510"/>
        <v xml:space="preserve"> </v>
      </c>
      <c r="BK655" s="305" t="str">
        <f t="shared" si="1511"/>
        <v xml:space="preserve"> </v>
      </c>
      <c r="BL655" s="523" t="str">
        <f t="shared" si="1458"/>
        <v>F</v>
      </c>
      <c r="BM655" s="640" t="str">
        <f t="shared" si="1512"/>
        <v xml:space="preserve"> </v>
      </c>
      <c r="BN655" s="640" t="str">
        <f t="shared" si="1513"/>
        <v xml:space="preserve"> </v>
      </c>
      <c r="BO655" s="640" t="str">
        <f t="shared" si="1514"/>
        <v xml:space="preserve"> </v>
      </c>
      <c r="BP655" s="640" t="str">
        <f t="shared" si="1515"/>
        <v xml:space="preserve"> </v>
      </c>
      <c r="BQ655" s="640" t="str">
        <f t="shared" si="1516"/>
        <v xml:space="preserve"> </v>
      </c>
      <c r="BR655" s="634">
        <f t="shared" si="1517"/>
        <v>0</v>
      </c>
      <c r="BS655" s="728"/>
      <c r="BT655" s="640" t="str">
        <f t="shared" si="1499"/>
        <v xml:space="preserve"> </v>
      </c>
    </row>
    <row r="656" spans="1:72" s="47" customFormat="1" ht="15" customHeight="1" x14ac:dyDescent="0.3">
      <c r="A656" s="43" t="s">
        <v>16</v>
      </c>
      <c r="B656" s="469" t="s">
        <v>1872</v>
      </c>
      <c r="C656" s="134" t="str">
        <f>IF(VLOOKUP(B656,'Pivot Table'!$B$5:$G$2000,3,FALSE)=1,"Yes","No")</f>
        <v>Yes</v>
      </c>
      <c r="D656" s="170" t="str">
        <f t="shared" ref="D656" si="1523">IF(E656="X","In Progress",IF(J656="x","Yes"," "))</f>
        <v>Yes</v>
      </c>
      <c r="E656" s="170"/>
      <c r="F656" s="170"/>
      <c r="G656" s="44"/>
      <c r="H656" s="44" t="s">
        <v>1127</v>
      </c>
      <c r="I656" s="214"/>
      <c r="J656" s="170" t="s">
        <v>713</v>
      </c>
      <c r="K656" s="45" t="str">
        <f t="shared" ref="K656" si="1524">A656&amp;E656</f>
        <v>86</v>
      </c>
      <c r="L656" s="45" t="str">
        <f t="shared" ref="L656" si="1525">A656&amp;J656</f>
        <v>86X</v>
      </c>
      <c r="M656" s="106">
        <v>42064</v>
      </c>
      <c r="N656" s="252"/>
      <c r="O656" s="135" t="str">
        <f>IF(VLOOKUP(B656,'Pivot Table'!$B$5:$G$2000,2,FALSE)=1,"Yes","No")</f>
        <v>Yes</v>
      </c>
      <c r="P656" s="177" t="str">
        <f t="shared" ref="P656" si="1526">IF(Q656="X","In Progress",IF(U656="x","Yes"," "))</f>
        <v>Yes</v>
      </c>
      <c r="Q656" s="177"/>
      <c r="R656" s="177"/>
      <c r="S656" s="46" t="s">
        <v>1127</v>
      </c>
      <c r="T656" s="107"/>
      <c r="U656" s="177" t="s">
        <v>713</v>
      </c>
      <c r="V656" s="135" t="str">
        <f t="shared" ref="V656" si="1527">A656&amp;Q656</f>
        <v>86</v>
      </c>
      <c r="W656" s="150" t="str">
        <f t="shared" ref="W656" si="1528">A656&amp;U656</f>
        <v>86X</v>
      </c>
      <c r="X656" s="107">
        <v>42064</v>
      </c>
      <c r="Y656" s="219"/>
      <c r="Z656" s="136" t="str">
        <f>IF(VLOOKUP(B656,'Pivot Table'!$B$5:$G$2000,5,FALSE)=1,"Yes","No")</f>
        <v>Yes</v>
      </c>
      <c r="AA656" s="136" t="str">
        <f>IF(VLOOKUP(B656,'Pivot Table'!$B$5:$G$2000,4,FALSE)=1,"Yes","No")</f>
        <v>No</v>
      </c>
      <c r="AB656" s="181" t="str">
        <f t="shared" ref="AB656" si="1529">IF(AC656="X","In Progress",IF(AG656="x","Yes"," "))</f>
        <v>Yes</v>
      </c>
      <c r="AC656" s="181"/>
      <c r="AD656" s="181"/>
      <c r="AE656" s="241" t="s">
        <v>1127</v>
      </c>
      <c r="AF656" s="362"/>
      <c r="AG656" s="181" t="s">
        <v>713</v>
      </c>
      <c r="AH656" s="133" t="str">
        <f t="shared" ref="AH656" si="1530">A656&amp;AC656</f>
        <v>86</v>
      </c>
      <c r="AI656" s="151" t="str">
        <f t="shared" ref="AI656" si="1531">A656&amp;AG656</f>
        <v>86X</v>
      </c>
      <c r="AJ656" s="460">
        <v>42064</v>
      </c>
      <c r="AK656" s="665"/>
      <c r="AL656" s="634">
        <f t="shared" ref="AL656" si="1532">IF(C656="yes",1,0)</f>
        <v>1</v>
      </c>
      <c r="AM656" s="634">
        <f t="shared" ref="AM656" si="1533">IF(O656="yes",1,0)</f>
        <v>1</v>
      </c>
      <c r="AN656" s="635">
        <f t="shared" ref="AN656" si="1534">IF(Z656="yes",1,IF(AA656="yes",1,0))</f>
        <v>1</v>
      </c>
      <c r="AO656" s="636">
        <f t="shared" ref="AO656" si="1535">SUM(AL656:AN656)</f>
        <v>3</v>
      </c>
      <c r="AP656" s="634">
        <f t="shared" ref="AP656" si="1536">IF(J656="x",1,0)</f>
        <v>1</v>
      </c>
      <c r="AQ656" s="634">
        <f t="shared" ref="AQ656" si="1537">IF(U656="x",1,0)</f>
        <v>1</v>
      </c>
      <c r="AR656" s="634">
        <f t="shared" ref="AR656" si="1538">IF(AG656="x",1,0)</f>
        <v>1</v>
      </c>
      <c r="AS656" s="637">
        <f t="shared" ref="AS656" si="1539">SUM(AP656:AR656)</f>
        <v>3</v>
      </c>
      <c r="AT656" s="638" t="str">
        <f t="shared" ref="AT656" si="1540">IF(AO656=AS656,"F"," ")</f>
        <v>F</v>
      </c>
      <c r="AU656" s="634">
        <f t="shared" ref="AU656" si="1541">IF(E656="x",1,0)</f>
        <v>0</v>
      </c>
      <c r="AV656" s="634">
        <f t="shared" ref="AV656" si="1542">IF(Q656="x",1,0)</f>
        <v>0</v>
      </c>
      <c r="AW656" s="634" t="s">
        <v>1127</v>
      </c>
      <c r="AX656" s="639" t="str">
        <f t="shared" ref="AX656" si="1543">A656&amp;C656</f>
        <v>86Yes</v>
      </c>
      <c r="AY656" s="639" t="str">
        <f t="shared" ref="AY656" si="1544">A656&amp;O656</f>
        <v>86Yes</v>
      </c>
      <c r="AZ656" s="639" t="str">
        <f t="shared" ref="AZ656" si="1545">A656&amp;Z656</f>
        <v>86Yes</v>
      </c>
      <c r="BA656" s="634" t="str">
        <f t="shared" ref="BA656" si="1546">A656&amp;J656</f>
        <v>86X</v>
      </c>
      <c r="BB656" s="634" t="str">
        <f t="shared" ref="BB656" si="1547">A656&amp;U656</f>
        <v>86X</v>
      </c>
      <c r="BC656" s="634" t="str">
        <f t="shared" ref="BC656" si="1548">A656&amp;AG656</f>
        <v>86X</v>
      </c>
      <c r="BD656" s="640" t="str">
        <f t="shared" si="1504"/>
        <v xml:space="preserve"> </v>
      </c>
      <c r="BE656" s="640" t="str">
        <f t="shared" si="1505"/>
        <v xml:space="preserve"> </v>
      </c>
      <c r="BF656" s="640" t="str">
        <f t="shared" si="1506"/>
        <v xml:space="preserve"> </v>
      </c>
      <c r="BG656" s="640" t="str">
        <f t="shared" si="1507"/>
        <v xml:space="preserve"> </v>
      </c>
      <c r="BH656" s="640" t="str">
        <f t="shared" si="1508"/>
        <v xml:space="preserve"> </v>
      </c>
      <c r="BI656" s="677" t="str">
        <f t="shared" si="1509"/>
        <v xml:space="preserve"> </v>
      </c>
      <c r="BJ656" s="640" t="str">
        <f t="shared" si="1510"/>
        <v xml:space="preserve"> </v>
      </c>
      <c r="BK656" s="305" t="str">
        <f t="shared" si="1511"/>
        <v xml:space="preserve"> </v>
      </c>
      <c r="BL656" s="523" t="str">
        <f t="shared" si="1458"/>
        <v>F</v>
      </c>
      <c r="BM656" s="640" t="str">
        <f t="shared" si="1512"/>
        <v xml:space="preserve"> </v>
      </c>
      <c r="BN656" s="640" t="str">
        <f t="shared" si="1513"/>
        <v xml:space="preserve"> </v>
      </c>
      <c r="BO656" s="640" t="str">
        <f t="shared" si="1514"/>
        <v xml:space="preserve"> </v>
      </c>
      <c r="BP656" s="640" t="str">
        <f t="shared" si="1515"/>
        <v xml:space="preserve"> </v>
      </c>
      <c r="BQ656" s="640" t="str">
        <f t="shared" si="1516"/>
        <v xml:space="preserve"> </v>
      </c>
      <c r="BR656" s="634">
        <f t="shared" si="1517"/>
        <v>0</v>
      </c>
      <c r="BS656" s="728"/>
      <c r="BT656" s="640" t="str">
        <f t="shared" si="1499"/>
        <v xml:space="preserve"> </v>
      </c>
    </row>
    <row r="657" spans="1:72" s="47" customFormat="1" ht="15" customHeight="1" x14ac:dyDescent="0.3">
      <c r="A657" s="43" t="s">
        <v>16</v>
      </c>
      <c r="B657" s="123" t="s">
        <v>633</v>
      </c>
      <c r="C657" s="134" t="str">
        <f>IF(VLOOKUP(B657,'Pivot Table'!$B$5:$G$2000,3,FALSE)=1,"Yes","No")</f>
        <v>Yes</v>
      </c>
      <c r="D657" s="170" t="str">
        <f t="shared" si="1467"/>
        <v>Yes</v>
      </c>
      <c r="E657" s="170"/>
      <c r="F657" s="170"/>
      <c r="G657" s="118" t="s">
        <v>1127</v>
      </c>
      <c r="H657" s="118" t="s">
        <v>1127</v>
      </c>
      <c r="I657" s="214"/>
      <c r="J657" s="170" t="s">
        <v>713</v>
      </c>
      <c r="K657" s="45" t="str">
        <f t="shared" si="1498"/>
        <v>86</v>
      </c>
      <c r="L657" s="45" t="str">
        <f t="shared" si="1444"/>
        <v>86X</v>
      </c>
      <c r="M657" s="214">
        <v>41883</v>
      </c>
      <c r="N657" s="252" t="s">
        <v>1512</v>
      </c>
      <c r="O657" s="135" t="str">
        <f>IF(VLOOKUP(B657,'Pivot Table'!$B$5:$G$2000,2,FALSE)=1,"Yes","No")</f>
        <v>Yes</v>
      </c>
      <c r="P657" s="177" t="str">
        <f t="shared" si="1457"/>
        <v>Yes</v>
      </c>
      <c r="Q657" s="177"/>
      <c r="R657" s="107">
        <v>41760</v>
      </c>
      <c r="S657" s="46" t="s">
        <v>1127</v>
      </c>
      <c r="T657" s="107"/>
      <c r="U657" s="177" t="s">
        <v>713</v>
      </c>
      <c r="V657" s="135" t="str">
        <f t="shared" si="1445"/>
        <v>86</v>
      </c>
      <c r="W657" s="150" t="str">
        <f t="shared" si="1446"/>
        <v>86X</v>
      </c>
      <c r="X657" s="107">
        <v>41883</v>
      </c>
      <c r="Y657" s="219" t="s">
        <v>1511</v>
      </c>
      <c r="Z657" s="136" t="str">
        <f>IF(VLOOKUP(B657,'Pivot Table'!$B$5:$G$2000,5,FALSE)=1,"Yes","No")</f>
        <v>Yes</v>
      </c>
      <c r="AA657" s="136" t="str">
        <f>IF(VLOOKUP(B657,'Pivot Table'!$B$5:$G$2000,4,FALSE)=1,"Yes","No")</f>
        <v>No</v>
      </c>
      <c r="AB657" s="181" t="str">
        <f t="shared" si="1466"/>
        <v>Yes</v>
      </c>
      <c r="AC657" s="181"/>
      <c r="AD657" s="181"/>
      <c r="AE657" s="241" t="s">
        <v>1127</v>
      </c>
      <c r="AF657" s="127"/>
      <c r="AG657" s="181" t="s">
        <v>713</v>
      </c>
      <c r="AH657" s="133" t="str">
        <f t="shared" si="1447"/>
        <v>86</v>
      </c>
      <c r="AI657" s="151" t="str">
        <f t="shared" si="1448"/>
        <v>86X</v>
      </c>
      <c r="AJ657" s="281">
        <v>41883</v>
      </c>
      <c r="AK657" s="650" t="s">
        <v>1511</v>
      </c>
      <c r="AL657" s="634">
        <f t="shared" si="1449"/>
        <v>1</v>
      </c>
      <c r="AM657" s="634">
        <f t="shared" si="1450"/>
        <v>1</v>
      </c>
      <c r="AN657" s="635">
        <f t="shared" si="1451"/>
        <v>1</v>
      </c>
      <c r="AO657" s="636">
        <f t="shared" si="1520"/>
        <v>3</v>
      </c>
      <c r="AP657" s="634">
        <f t="shared" si="1452"/>
        <v>1</v>
      </c>
      <c r="AQ657" s="634">
        <f t="shared" si="1453"/>
        <v>1</v>
      </c>
      <c r="AR657" s="634">
        <f t="shared" si="1454"/>
        <v>1</v>
      </c>
      <c r="AS657" s="637">
        <f t="shared" si="1521"/>
        <v>3</v>
      </c>
      <c r="AT657" s="638" t="str">
        <f t="shared" si="1522"/>
        <v>F</v>
      </c>
      <c r="AU657" s="634">
        <f t="shared" si="1455"/>
        <v>0</v>
      </c>
      <c r="AV657" s="634">
        <f t="shared" si="1465"/>
        <v>0</v>
      </c>
      <c r="AW657" s="634" t="s">
        <v>1127</v>
      </c>
      <c r="AX657" s="639" t="str">
        <f t="shared" si="1459"/>
        <v>86Yes</v>
      </c>
      <c r="AY657" s="639" t="str">
        <f t="shared" si="1460"/>
        <v>86Yes</v>
      </c>
      <c r="AZ657" s="639" t="str">
        <f t="shared" si="1461"/>
        <v>86Yes</v>
      </c>
      <c r="BA657" s="634" t="str">
        <f t="shared" si="1462"/>
        <v>86X</v>
      </c>
      <c r="BB657" s="634" t="str">
        <f t="shared" si="1463"/>
        <v>86X</v>
      </c>
      <c r="BC657" s="634" t="str">
        <f t="shared" si="1464"/>
        <v>86X</v>
      </c>
      <c r="BD657" s="640" t="str">
        <f t="shared" si="1504"/>
        <v xml:space="preserve"> </v>
      </c>
      <c r="BE657" s="640" t="str">
        <f t="shared" si="1505"/>
        <v xml:space="preserve"> </v>
      </c>
      <c r="BF657" s="640" t="str">
        <f t="shared" si="1506"/>
        <v xml:space="preserve"> </v>
      </c>
      <c r="BG657" s="640" t="str">
        <f t="shared" si="1507"/>
        <v xml:space="preserve"> </v>
      </c>
      <c r="BH657" s="640" t="str">
        <f t="shared" si="1508"/>
        <v xml:space="preserve"> </v>
      </c>
      <c r="BI657" s="677" t="str">
        <f t="shared" si="1509"/>
        <v xml:space="preserve"> </v>
      </c>
      <c r="BJ657" s="640" t="str">
        <f t="shared" si="1510"/>
        <v xml:space="preserve"> </v>
      </c>
      <c r="BK657" s="305" t="str">
        <f t="shared" si="1511"/>
        <v xml:space="preserve"> </v>
      </c>
      <c r="BL657" s="523" t="str">
        <f t="shared" si="1458"/>
        <v>F</v>
      </c>
      <c r="BM657" s="640" t="str">
        <f t="shared" si="1512"/>
        <v xml:space="preserve"> </v>
      </c>
      <c r="BN657" s="640" t="str">
        <f t="shared" si="1513"/>
        <v xml:space="preserve"> </v>
      </c>
      <c r="BO657" s="640" t="str">
        <f t="shared" si="1514"/>
        <v xml:space="preserve"> </v>
      </c>
      <c r="BP657" s="640" t="str">
        <f t="shared" si="1515"/>
        <v xml:space="preserve"> </v>
      </c>
      <c r="BQ657" s="640" t="str">
        <f t="shared" si="1516"/>
        <v xml:space="preserve"> </v>
      </c>
      <c r="BR657" s="634">
        <f t="shared" si="1517"/>
        <v>0</v>
      </c>
      <c r="BS657" s="728"/>
      <c r="BT657" s="640" t="str">
        <f t="shared" si="1499"/>
        <v xml:space="preserve"> </v>
      </c>
    </row>
    <row r="658" spans="1:72" s="47" customFormat="1" ht="15" customHeight="1" x14ac:dyDescent="0.3">
      <c r="A658" s="43" t="s">
        <v>16</v>
      </c>
      <c r="B658" s="43" t="s">
        <v>634</v>
      </c>
      <c r="C658" s="134" t="str">
        <f>IF(VLOOKUP(B658,'Pivot Table'!$B$5:$G$2000,3,FALSE)=1,"Yes","No")</f>
        <v>Yes</v>
      </c>
      <c r="D658" s="170" t="str">
        <f t="shared" si="1467"/>
        <v>Yes</v>
      </c>
      <c r="E658" s="170"/>
      <c r="F658" s="214">
        <v>41426</v>
      </c>
      <c r="G658" s="113" t="s">
        <v>1127</v>
      </c>
      <c r="H658" s="113" t="s">
        <v>1127</v>
      </c>
      <c r="I658" s="170"/>
      <c r="J658" s="170" t="s">
        <v>713</v>
      </c>
      <c r="K658" s="45" t="str">
        <f t="shared" si="1498"/>
        <v>86</v>
      </c>
      <c r="L658" s="45" t="str">
        <f t="shared" si="1444"/>
        <v>86X</v>
      </c>
      <c r="M658" s="113">
        <v>41548</v>
      </c>
      <c r="N658" s="252"/>
      <c r="O658" s="135" t="str">
        <f>IF(VLOOKUP(B658,'Pivot Table'!$B$5:$G$2000,2,FALSE)=1,"Yes","No")</f>
        <v>Yes</v>
      </c>
      <c r="P658" s="177" t="str">
        <f t="shared" si="1457"/>
        <v>Yes</v>
      </c>
      <c r="Q658" s="177"/>
      <c r="R658" s="107">
        <v>41487</v>
      </c>
      <c r="S658" s="107" t="s">
        <v>1127</v>
      </c>
      <c r="T658" s="177"/>
      <c r="U658" s="177" t="s">
        <v>713</v>
      </c>
      <c r="V658" s="135" t="str">
        <f t="shared" si="1445"/>
        <v>86</v>
      </c>
      <c r="W658" s="150" t="str">
        <f t="shared" si="1446"/>
        <v>86X</v>
      </c>
      <c r="X658" s="107">
        <v>41518</v>
      </c>
      <c r="Y658" s="219"/>
      <c r="Z658" s="136" t="str">
        <f>IF(VLOOKUP(B658,'Pivot Table'!$B$5:$G$2000,5,FALSE)=1,"Yes","No")</f>
        <v>Yes</v>
      </c>
      <c r="AA658" s="136" t="str">
        <f>IF(VLOOKUP(B658,'Pivot Table'!$B$5:$G$2000,4,FALSE)=1,"Yes","No")</f>
        <v>No</v>
      </c>
      <c r="AB658" s="181" t="str">
        <f t="shared" si="1466"/>
        <v>Yes</v>
      </c>
      <c r="AC658" s="181"/>
      <c r="AD658" s="181"/>
      <c r="AE658" s="127" t="s">
        <v>1127</v>
      </c>
      <c r="AF658" s="181"/>
      <c r="AG658" s="181" t="s">
        <v>713</v>
      </c>
      <c r="AH658" s="133" t="str">
        <f t="shared" si="1447"/>
        <v>86</v>
      </c>
      <c r="AI658" s="151" t="str">
        <f t="shared" si="1448"/>
        <v>86X</v>
      </c>
      <c r="AJ658" s="281">
        <v>41426</v>
      </c>
      <c r="AK658" s="650"/>
      <c r="AL658" s="634">
        <f t="shared" si="1449"/>
        <v>1</v>
      </c>
      <c r="AM658" s="634">
        <f t="shared" si="1450"/>
        <v>1</v>
      </c>
      <c r="AN658" s="635">
        <f t="shared" si="1451"/>
        <v>1</v>
      </c>
      <c r="AO658" s="636">
        <f t="shared" si="1520"/>
        <v>3</v>
      </c>
      <c r="AP658" s="634">
        <f t="shared" si="1452"/>
        <v>1</v>
      </c>
      <c r="AQ658" s="634">
        <f t="shared" si="1453"/>
        <v>1</v>
      </c>
      <c r="AR658" s="634">
        <f t="shared" si="1454"/>
        <v>1</v>
      </c>
      <c r="AS658" s="637">
        <f t="shared" si="1521"/>
        <v>3</v>
      </c>
      <c r="AT658" s="638" t="str">
        <f t="shared" si="1522"/>
        <v>F</v>
      </c>
      <c r="AU658" s="634">
        <f t="shared" si="1455"/>
        <v>0</v>
      </c>
      <c r="AV658" s="634">
        <f t="shared" si="1465"/>
        <v>0</v>
      </c>
      <c r="AW658" s="634" t="s">
        <v>1127</v>
      </c>
      <c r="AX658" s="639" t="str">
        <f t="shared" si="1459"/>
        <v>86Yes</v>
      </c>
      <c r="AY658" s="639" t="str">
        <f t="shared" si="1460"/>
        <v>86Yes</v>
      </c>
      <c r="AZ658" s="639" t="str">
        <f t="shared" si="1461"/>
        <v>86Yes</v>
      </c>
      <c r="BA658" s="634" t="str">
        <f t="shared" si="1462"/>
        <v>86X</v>
      </c>
      <c r="BB658" s="634" t="str">
        <f t="shared" si="1463"/>
        <v>86X</v>
      </c>
      <c r="BC658" s="634" t="str">
        <f t="shared" si="1464"/>
        <v>86X</v>
      </c>
      <c r="BD658" s="640" t="str">
        <f t="shared" si="1504"/>
        <v xml:space="preserve"> </v>
      </c>
      <c r="BE658" s="640" t="str">
        <f t="shared" si="1505"/>
        <v xml:space="preserve"> </v>
      </c>
      <c r="BF658" s="640" t="str">
        <f t="shared" si="1506"/>
        <v xml:space="preserve"> </v>
      </c>
      <c r="BG658" s="640" t="str">
        <f t="shared" si="1507"/>
        <v xml:space="preserve"> </v>
      </c>
      <c r="BH658" s="640" t="str">
        <f t="shared" si="1508"/>
        <v xml:space="preserve"> </v>
      </c>
      <c r="BI658" s="677" t="str">
        <f t="shared" si="1509"/>
        <v xml:space="preserve"> </v>
      </c>
      <c r="BJ658" s="640" t="str">
        <f t="shared" si="1510"/>
        <v xml:space="preserve"> </v>
      </c>
      <c r="BK658" s="305" t="str">
        <f t="shared" si="1511"/>
        <v xml:space="preserve"> </v>
      </c>
      <c r="BL658" s="523" t="str">
        <f t="shared" si="1458"/>
        <v>F</v>
      </c>
      <c r="BM658" s="640" t="str">
        <f t="shared" si="1512"/>
        <v xml:space="preserve"> </v>
      </c>
      <c r="BN658" s="640" t="str">
        <f t="shared" si="1513"/>
        <v xml:space="preserve"> </v>
      </c>
      <c r="BO658" s="640" t="str">
        <f t="shared" si="1514"/>
        <v xml:space="preserve"> </v>
      </c>
      <c r="BP658" s="640" t="str">
        <f t="shared" si="1515"/>
        <v xml:space="preserve"> </v>
      </c>
      <c r="BQ658" s="640" t="str">
        <f t="shared" si="1516"/>
        <v xml:space="preserve"> </v>
      </c>
      <c r="BR658" s="634">
        <f t="shared" si="1517"/>
        <v>0</v>
      </c>
      <c r="BS658" s="728"/>
      <c r="BT658" s="640" t="str">
        <f t="shared" si="1499"/>
        <v xml:space="preserve"> </v>
      </c>
    </row>
    <row r="659" spans="1:72" s="47" customFormat="1" ht="15" customHeight="1" x14ac:dyDescent="0.3">
      <c r="A659" s="43" t="s">
        <v>16</v>
      </c>
      <c r="B659" s="123" t="s">
        <v>635</v>
      </c>
      <c r="C659" s="134" t="str">
        <f>IF(VLOOKUP(B659,'Pivot Table'!$B$5:$G$2000,3,FALSE)=1,"Yes","No")</f>
        <v>Yes</v>
      </c>
      <c r="D659" s="170" t="str">
        <f t="shared" si="1467"/>
        <v>Yes</v>
      </c>
      <c r="E659" s="170"/>
      <c r="F659" s="214">
        <v>40969</v>
      </c>
      <c r="G659" s="113" t="s">
        <v>1127</v>
      </c>
      <c r="H659" s="113" t="s">
        <v>1127</v>
      </c>
      <c r="I659" s="170"/>
      <c r="J659" s="170" t="s">
        <v>713</v>
      </c>
      <c r="K659" s="45" t="str">
        <f t="shared" si="1498"/>
        <v>86</v>
      </c>
      <c r="L659" s="45" t="str">
        <f t="shared" si="1444"/>
        <v>86X</v>
      </c>
      <c r="M659" s="106">
        <v>41183</v>
      </c>
      <c r="N659" s="252"/>
      <c r="O659" s="135" t="str">
        <f>IF(VLOOKUP(B659,'Pivot Table'!$B$5:$G$2000,2,FALSE)=1,"Yes","No")</f>
        <v>Yes</v>
      </c>
      <c r="P659" s="177" t="str">
        <f t="shared" si="1457"/>
        <v>Yes</v>
      </c>
      <c r="Q659" s="177"/>
      <c r="R659" s="107">
        <v>41306</v>
      </c>
      <c r="S659" s="107" t="s">
        <v>1127</v>
      </c>
      <c r="T659" s="177"/>
      <c r="U659" s="177" t="s">
        <v>713</v>
      </c>
      <c r="V659" s="135" t="str">
        <f t="shared" si="1445"/>
        <v>86</v>
      </c>
      <c r="W659" s="150" t="str">
        <f t="shared" si="1446"/>
        <v>86X</v>
      </c>
      <c r="X659" s="107">
        <v>41487</v>
      </c>
      <c r="Y659" s="219"/>
      <c r="Z659" s="136" t="str">
        <f>IF(VLOOKUP(B659,'Pivot Table'!$B$5:$G$2000,5,FALSE)=1,"Yes","No")</f>
        <v>Yes</v>
      </c>
      <c r="AA659" s="136" t="str">
        <f>IF(VLOOKUP(B659,'Pivot Table'!$B$5:$G$2000,4,FALSE)=1,"Yes","No")</f>
        <v>No</v>
      </c>
      <c r="AB659" s="181" t="str">
        <f t="shared" si="1466"/>
        <v>Yes</v>
      </c>
      <c r="AC659" s="181"/>
      <c r="AD659" s="181"/>
      <c r="AE659" s="241" t="s">
        <v>1127</v>
      </c>
      <c r="AF659" s="127"/>
      <c r="AG659" s="181" t="s">
        <v>713</v>
      </c>
      <c r="AH659" s="133" t="str">
        <f t="shared" si="1447"/>
        <v>86</v>
      </c>
      <c r="AI659" s="151" t="str">
        <f t="shared" si="1448"/>
        <v>86X</v>
      </c>
      <c r="AJ659" s="281">
        <v>41883</v>
      </c>
      <c r="AK659" s="650" t="s">
        <v>985</v>
      </c>
      <c r="AL659" s="634">
        <f t="shared" si="1449"/>
        <v>1</v>
      </c>
      <c r="AM659" s="634">
        <f t="shared" si="1450"/>
        <v>1</v>
      </c>
      <c r="AN659" s="635">
        <f t="shared" si="1451"/>
        <v>1</v>
      </c>
      <c r="AO659" s="636">
        <f t="shared" si="1520"/>
        <v>3</v>
      </c>
      <c r="AP659" s="634">
        <f t="shared" si="1452"/>
        <v>1</v>
      </c>
      <c r="AQ659" s="634">
        <f t="shared" si="1453"/>
        <v>1</v>
      </c>
      <c r="AR659" s="634">
        <f t="shared" si="1454"/>
        <v>1</v>
      </c>
      <c r="AS659" s="637">
        <f t="shared" si="1521"/>
        <v>3</v>
      </c>
      <c r="AT659" s="638" t="str">
        <f t="shared" si="1522"/>
        <v>F</v>
      </c>
      <c r="AU659" s="634">
        <f t="shared" si="1455"/>
        <v>0</v>
      </c>
      <c r="AV659" s="634">
        <f t="shared" si="1465"/>
        <v>0</v>
      </c>
      <c r="AW659" s="634" t="s">
        <v>1127</v>
      </c>
      <c r="AX659" s="639" t="str">
        <f t="shared" si="1459"/>
        <v>86Yes</v>
      </c>
      <c r="AY659" s="639" t="str">
        <f t="shared" si="1460"/>
        <v>86Yes</v>
      </c>
      <c r="AZ659" s="639" t="str">
        <f t="shared" si="1461"/>
        <v>86Yes</v>
      </c>
      <c r="BA659" s="634" t="str">
        <f t="shared" si="1462"/>
        <v>86X</v>
      </c>
      <c r="BB659" s="634" t="str">
        <f t="shared" si="1463"/>
        <v>86X</v>
      </c>
      <c r="BC659" s="634" t="str">
        <f t="shared" si="1464"/>
        <v>86X</v>
      </c>
      <c r="BD659" s="640" t="str">
        <f t="shared" si="1504"/>
        <v xml:space="preserve"> </v>
      </c>
      <c r="BE659" s="640" t="str">
        <f t="shared" si="1505"/>
        <v xml:space="preserve"> </v>
      </c>
      <c r="BF659" s="640" t="str">
        <f t="shared" si="1506"/>
        <v xml:space="preserve"> </v>
      </c>
      <c r="BG659" s="640" t="str">
        <f t="shared" si="1507"/>
        <v xml:space="preserve"> </v>
      </c>
      <c r="BH659" s="640" t="str">
        <f t="shared" si="1508"/>
        <v xml:space="preserve"> </v>
      </c>
      <c r="BI659" s="677" t="str">
        <f t="shared" si="1509"/>
        <v xml:space="preserve"> </v>
      </c>
      <c r="BJ659" s="640" t="str">
        <f t="shared" si="1510"/>
        <v xml:space="preserve"> </v>
      </c>
      <c r="BK659" s="305" t="str">
        <f t="shared" si="1511"/>
        <v xml:space="preserve"> </v>
      </c>
      <c r="BL659" s="523" t="str">
        <f t="shared" si="1458"/>
        <v>F</v>
      </c>
      <c r="BM659" s="640" t="str">
        <f t="shared" si="1512"/>
        <v xml:space="preserve"> </v>
      </c>
      <c r="BN659" s="640" t="str">
        <f t="shared" si="1513"/>
        <v xml:space="preserve"> </v>
      </c>
      <c r="BO659" s="640" t="str">
        <f t="shared" si="1514"/>
        <v xml:space="preserve"> </v>
      </c>
      <c r="BP659" s="640" t="str">
        <f t="shared" si="1515"/>
        <v xml:space="preserve"> </v>
      </c>
      <c r="BQ659" s="640" t="str">
        <f t="shared" si="1516"/>
        <v xml:space="preserve"> </v>
      </c>
      <c r="BR659" s="634">
        <f t="shared" si="1517"/>
        <v>0</v>
      </c>
      <c r="BS659" s="728"/>
      <c r="BT659" s="640" t="str">
        <f t="shared" si="1499"/>
        <v xml:space="preserve"> </v>
      </c>
    </row>
    <row r="660" spans="1:72" s="47" customFormat="1" ht="15" customHeight="1" x14ac:dyDescent="0.3">
      <c r="A660" s="43" t="s">
        <v>637</v>
      </c>
      <c r="B660" s="469" t="s">
        <v>636</v>
      </c>
      <c r="C660" s="134" t="str">
        <f>IF(VLOOKUP(B660,'Pivot Table'!$B$5:$G$2000,3,FALSE)=1,"Yes","No")</f>
        <v>Yes</v>
      </c>
      <c r="D660" s="170" t="str">
        <f t="shared" si="1467"/>
        <v>Yes</v>
      </c>
      <c r="E660" s="170"/>
      <c r="F660" s="214">
        <v>41760</v>
      </c>
      <c r="G660" s="44" t="s">
        <v>1127</v>
      </c>
      <c r="H660" s="118" t="s">
        <v>1127</v>
      </c>
      <c r="I660" s="214"/>
      <c r="J660" s="170" t="s">
        <v>713</v>
      </c>
      <c r="K660" s="45" t="str">
        <f t="shared" si="1498"/>
        <v>88</v>
      </c>
      <c r="L660" s="45" t="str">
        <f t="shared" si="1444"/>
        <v>88X</v>
      </c>
      <c r="M660" s="106">
        <v>41913</v>
      </c>
      <c r="N660" s="252"/>
      <c r="O660" s="135" t="str">
        <f>IF(VLOOKUP(B660,'Pivot Table'!$B$5:$G$2000,2,FALSE)=1,"Yes","No")</f>
        <v>Yes</v>
      </c>
      <c r="P660" s="177" t="str">
        <f t="shared" si="1457"/>
        <v>Yes</v>
      </c>
      <c r="Q660" s="177"/>
      <c r="R660" s="107">
        <v>41760</v>
      </c>
      <c r="S660" s="46" t="s">
        <v>1127</v>
      </c>
      <c r="T660" s="107"/>
      <c r="U660" s="177" t="s">
        <v>713</v>
      </c>
      <c r="V660" s="135" t="str">
        <f t="shared" si="1445"/>
        <v>88</v>
      </c>
      <c r="W660" s="150" t="str">
        <f t="shared" si="1446"/>
        <v>88X</v>
      </c>
      <c r="X660" s="107">
        <v>41913</v>
      </c>
      <c r="Y660" s="219"/>
      <c r="Z660" s="136" t="str">
        <f>IF(VLOOKUP(B660,'Pivot Table'!$B$5:$G$2000,5,FALSE)=1,"Yes","No")</f>
        <v>Yes</v>
      </c>
      <c r="AA660" s="136" t="str">
        <f>IF(VLOOKUP(B660,'Pivot Table'!$B$5:$G$2000,4,FALSE)=1,"Yes","No")</f>
        <v>No</v>
      </c>
      <c r="AB660" s="181" t="str">
        <f t="shared" si="1466"/>
        <v>Yes</v>
      </c>
      <c r="AC660" s="181"/>
      <c r="AD660" s="181"/>
      <c r="AE660" s="241" t="s">
        <v>1127</v>
      </c>
      <c r="AF660" s="362"/>
      <c r="AG660" s="181" t="s">
        <v>713</v>
      </c>
      <c r="AH660" s="133" t="str">
        <f t="shared" si="1447"/>
        <v>88</v>
      </c>
      <c r="AI660" s="151" t="str">
        <f t="shared" si="1448"/>
        <v>88X</v>
      </c>
      <c r="AJ660" s="362">
        <v>41974</v>
      </c>
      <c r="AK660" s="650"/>
      <c r="AL660" s="634">
        <f t="shared" si="1449"/>
        <v>1</v>
      </c>
      <c r="AM660" s="634">
        <f t="shared" si="1450"/>
        <v>1</v>
      </c>
      <c r="AN660" s="635">
        <f t="shared" si="1451"/>
        <v>1</v>
      </c>
      <c r="AO660" s="636">
        <f t="shared" si="1520"/>
        <v>3</v>
      </c>
      <c r="AP660" s="634">
        <f t="shared" si="1452"/>
        <v>1</v>
      </c>
      <c r="AQ660" s="634">
        <f t="shared" si="1453"/>
        <v>1</v>
      </c>
      <c r="AR660" s="634">
        <f t="shared" si="1454"/>
        <v>1</v>
      </c>
      <c r="AS660" s="637">
        <f t="shared" si="1521"/>
        <v>3</v>
      </c>
      <c r="AT660" s="638" t="str">
        <f t="shared" si="1522"/>
        <v>F</v>
      </c>
      <c r="AU660" s="634">
        <f t="shared" si="1455"/>
        <v>0</v>
      </c>
      <c r="AV660" s="634">
        <f t="shared" si="1465"/>
        <v>0</v>
      </c>
      <c r="AW660" s="634"/>
      <c r="AX660" s="639" t="str">
        <f t="shared" si="1459"/>
        <v>88Yes</v>
      </c>
      <c r="AY660" s="639" t="str">
        <f t="shared" si="1460"/>
        <v>88Yes</v>
      </c>
      <c r="AZ660" s="639" t="str">
        <f t="shared" si="1461"/>
        <v>88Yes</v>
      </c>
      <c r="BA660" s="634" t="str">
        <f t="shared" si="1462"/>
        <v>88X</v>
      </c>
      <c r="BB660" s="634" t="str">
        <f t="shared" si="1463"/>
        <v>88X</v>
      </c>
      <c r="BC660" s="634" t="str">
        <f t="shared" si="1464"/>
        <v>88X</v>
      </c>
      <c r="BD660" s="640" t="str">
        <f t="shared" si="1504"/>
        <v xml:space="preserve"> </v>
      </c>
      <c r="BE660" s="640" t="str">
        <f t="shared" si="1505"/>
        <v xml:space="preserve"> </v>
      </c>
      <c r="BF660" s="640" t="str">
        <f t="shared" si="1506"/>
        <v xml:space="preserve"> </v>
      </c>
      <c r="BG660" s="640" t="str">
        <f t="shared" si="1507"/>
        <v xml:space="preserve"> </v>
      </c>
      <c r="BH660" s="640" t="str">
        <f t="shared" si="1508"/>
        <v xml:space="preserve"> </v>
      </c>
      <c r="BI660" s="677" t="str">
        <f t="shared" si="1509"/>
        <v xml:space="preserve"> </v>
      </c>
      <c r="BJ660" s="640" t="str">
        <f t="shared" si="1510"/>
        <v xml:space="preserve"> </v>
      </c>
      <c r="BK660" s="305" t="str">
        <f t="shared" si="1511"/>
        <v xml:space="preserve"> </v>
      </c>
      <c r="BL660" s="523" t="str">
        <f t="shared" si="1458"/>
        <v>F</v>
      </c>
      <c r="BM660" s="640" t="str">
        <f t="shared" si="1512"/>
        <v xml:space="preserve"> </v>
      </c>
      <c r="BN660" s="640" t="str">
        <f t="shared" si="1513"/>
        <v xml:space="preserve"> </v>
      </c>
      <c r="BO660" s="640" t="str">
        <f t="shared" si="1514"/>
        <v xml:space="preserve"> </v>
      </c>
      <c r="BP660" s="640" t="str">
        <f t="shared" si="1515"/>
        <v xml:space="preserve"> </v>
      </c>
      <c r="BQ660" s="640" t="str">
        <f t="shared" si="1516"/>
        <v xml:space="preserve"> </v>
      </c>
      <c r="BR660" s="634">
        <f t="shared" si="1517"/>
        <v>0</v>
      </c>
      <c r="BS660" s="728"/>
      <c r="BT660" s="640" t="str">
        <f t="shared" si="1499"/>
        <v xml:space="preserve"> </v>
      </c>
    </row>
    <row r="661" spans="1:72" s="47" customFormat="1" ht="14.4" x14ac:dyDescent="0.3">
      <c r="A661" s="43" t="s">
        <v>639</v>
      </c>
      <c r="B661" s="469" t="s">
        <v>638</v>
      </c>
      <c r="C661" s="134" t="str">
        <f>IF(VLOOKUP(B661,'Pivot Table'!$B$5:$G$2000,3,FALSE)=1,"Yes","No")</f>
        <v>Yes</v>
      </c>
      <c r="D661" s="170" t="str">
        <f t="shared" si="1467"/>
        <v>Yes</v>
      </c>
      <c r="E661" s="170"/>
      <c r="F661" s="214">
        <v>41579</v>
      </c>
      <c r="G661" s="113" t="s">
        <v>1127</v>
      </c>
      <c r="H661" s="113" t="s">
        <v>1127</v>
      </c>
      <c r="I661" s="170"/>
      <c r="J661" s="170" t="s">
        <v>713</v>
      </c>
      <c r="K661" s="45" t="str">
        <f t="shared" si="1498"/>
        <v>89</v>
      </c>
      <c r="L661" s="45" t="str">
        <f t="shared" si="1444"/>
        <v>89X</v>
      </c>
      <c r="M661" s="106">
        <v>41671</v>
      </c>
      <c r="N661" s="252"/>
      <c r="O661" s="135" t="str">
        <f>IF(VLOOKUP(B661,'Pivot Table'!$B$5:$G$2000,2,FALSE)=1,"Yes","No")</f>
        <v>Yes</v>
      </c>
      <c r="P661" s="177" t="str">
        <f t="shared" si="1457"/>
        <v>Yes</v>
      </c>
      <c r="Q661" s="177"/>
      <c r="R661" s="107">
        <v>41426</v>
      </c>
      <c r="S661" s="46" t="s">
        <v>1127</v>
      </c>
      <c r="T661" s="107"/>
      <c r="U661" s="177" t="s">
        <v>713</v>
      </c>
      <c r="V661" s="135" t="str">
        <f t="shared" si="1445"/>
        <v>89</v>
      </c>
      <c r="W661" s="150" t="str">
        <f t="shared" si="1446"/>
        <v>89X</v>
      </c>
      <c r="X661" s="107">
        <v>42370</v>
      </c>
      <c r="Y661" s="219"/>
      <c r="Z661" s="136" t="str">
        <f>IF(VLOOKUP(B661,'Pivot Table'!$B$5:$G$2000,5,FALSE)=1,"Yes","No")</f>
        <v>Yes</v>
      </c>
      <c r="AA661" s="136" t="str">
        <f>IF(VLOOKUP(B661,'Pivot Table'!$B$5:$G$2000,4,FALSE)=1,"Yes","No")</f>
        <v>No</v>
      </c>
      <c r="AB661" s="181" t="str">
        <f t="shared" si="1466"/>
        <v>Yes</v>
      </c>
      <c r="AC661" s="181"/>
      <c r="AD661" s="181"/>
      <c r="AE661" s="241" t="s">
        <v>1127</v>
      </c>
      <c r="AF661" s="362"/>
      <c r="AG661" s="181" t="s">
        <v>713</v>
      </c>
      <c r="AH661" s="133" t="str">
        <f t="shared" ref="AH661" si="1549">A661&amp;AC661</f>
        <v>89</v>
      </c>
      <c r="AI661" s="151" t="str">
        <f t="shared" ref="AI661" si="1550">A661&amp;AG661</f>
        <v>89X</v>
      </c>
      <c r="AJ661" s="460">
        <v>41913</v>
      </c>
      <c r="AK661" s="650"/>
      <c r="AL661" s="634">
        <f t="shared" si="1449"/>
        <v>1</v>
      </c>
      <c r="AM661" s="634">
        <f t="shared" si="1450"/>
        <v>1</v>
      </c>
      <c r="AN661" s="635">
        <f t="shared" si="1451"/>
        <v>1</v>
      </c>
      <c r="AO661" s="636">
        <f t="shared" si="1520"/>
        <v>3</v>
      </c>
      <c r="AP661" s="634">
        <f t="shared" si="1452"/>
        <v>1</v>
      </c>
      <c r="AQ661" s="634">
        <f t="shared" si="1453"/>
        <v>1</v>
      </c>
      <c r="AR661" s="634">
        <f t="shared" si="1454"/>
        <v>1</v>
      </c>
      <c r="AS661" s="637">
        <f t="shared" si="1521"/>
        <v>3</v>
      </c>
      <c r="AT661" s="638" t="str">
        <f t="shared" si="1522"/>
        <v>F</v>
      </c>
      <c r="AU661" s="634">
        <f t="shared" si="1455"/>
        <v>0</v>
      </c>
      <c r="AV661" s="634">
        <f t="shared" si="1465"/>
        <v>0</v>
      </c>
      <c r="AW661" s="634" t="s">
        <v>1127</v>
      </c>
      <c r="AX661" s="639" t="str">
        <f t="shared" si="1459"/>
        <v>89Yes</v>
      </c>
      <c r="AY661" s="639" t="str">
        <f t="shared" si="1460"/>
        <v>89Yes</v>
      </c>
      <c r="AZ661" s="639" t="str">
        <f t="shared" si="1461"/>
        <v>89Yes</v>
      </c>
      <c r="BA661" s="634" t="str">
        <f t="shared" si="1462"/>
        <v>89X</v>
      </c>
      <c r="BB661" s="634" t="str">
        <f t="shared" si="1463"/>
        <v>89X</v>
      </c>
      <c r="BC661" s="634" t="str">
        <f t="shared" si="1464"/>
        <v>89X</v>
      </c>
      <c r="BD661" s="640" t="str">
        <f t="shared" si="1504"/>
        <v xml:space="preserve"> </v>
      </c>
      <c r="BE661" s="640" t="str">
        <f t="shared" si="1505"/>
        <v xml:space="preserve"> </v>
      </c>
      <c r="BF661" s="640" t="str">
        <f t="shared" si="1506"/>
        <v xml:space="preserve"> </v>
      </c>
      <c r="BG661" s="640" t="str">
        <f t="shared" si="1507"/>
        <v xml:space="preserve"> </v>
      </c>
      <c r="BH661" s="640" t="str">
        <f t="shared" si="1508"/>
        <v xml:space="preserve"> </v>
      </c>
      <c r="BI661" s="677" t="str">
        <f t="shared" si="1509"/>
        <v xml:space="preserve"> </v>
      </c>
      <c r="BJ661" s="640" t="str">
        <f t="shared" si="1510"/>
        <v xml:space="preserve"> </v>
      </c>
      <c r="BK661" s="305" t="str">
        <f t="shared" si="1511"/>
        <v xml:space="preserve"> </v>
      </c>
      <c r="BL661" s="523" t="str">
        <f t="shared" si="1458"/>
        <v>F</v>
      </c>
      <c r="BM661" s="640" t="str">
        <f t="shared" si="1512"/>
        <v xml:space="preserve"> </v>
      </c>
      <c r="BN661" s="640" t="str">
        <f t="shared" si="1513"/>
        <v xml:space="preserve"> </v>
      </c>
      <c r="BO661" s="640" t="str">
        <f t="shared" si="1514"/>
        <v xml:space="preserve"> </v>
      </c>
      <c r="BP661" s="640" t="str">
        <f t="shared" si="1515"/>
        <v xml:space="preserve"> </v>
      </c>
      <c r="BQ661" s="640" t="str">
        <f t="shared" si="1516"/>
        <v xml:space="preserve"> </v>
      </c>
      <c r="BR661" s="634">
        <f t="shared" si="1517"/>
        <v>0</v>
      </c>
      <c r="BS661" s="728"/>
      <c r="BT661" s="640">
        <f t="shared" si="1499"/>
        <v>42370</v>
      </c>
    </row>
    <row r="662" spans="1:72" s="47" customFormat="1" ht="15" customHeight="1" x14ac:dyDescent="0.3">
      <c r="A662" s="43" t="s">
        <v>639</v>
      </c>
      <c r="B662" s="469" t="s">
        <v>640</v>
      </c>
      <c r="C662" s="134" t="str">
        <f>IF(VLOOKUP(B662,'Pivot Table'!$B$5:$G$2000,3,FALSE)=1,"Yes","No")</f>
        <v>Yes</v>
      </c>
      <c r="D662" s="170" t="str">
        <f t="shared" si="1467"/>
        <v>Yes</v>
      </c>
      <c r="E662" s="170"/>
      <c r="F662" s="214">
        <v>39234</v>
      </c>
      <c r="G662" s="113" t="s">
        <v>1127</v>
      </c>
      <c r="H662" s="113" t="s">
        <v>1127</v>
      </c>
      <c r="I662" s="170"/>
      <c r="J662" s="170" t="s">
        <v>713</v>
      </c>
      <c r="K662" s="45" t="str">
        <f t="shared" si="1498"/>
        <v>89</v>
      </c>
      <c r="L662" s="45" t="str">
        <f t="shared" si="1444"/>
        <v>89X</v>
      </c>
      <c r="M662" s="106">
        <v>39356</v>
      </c>
      <c r="N662" s="252"/>
      <c r="O662" s="135" t="str">
        <f>IF(VLOOKUP(B662,'Pivot Table'!$B$5:$G$2000,2,FALSE)=1,"Yes","No")</f>
        <v>Yes</v>
      </c>
      <c r="P662" s="177" t="str">
        <f t="shared" si="1457"/>
        <v>Yes</v>
      </c>
      <c r="Q662" s="177"/>
      <c r="R662" s="107">
        <v>41609</v>
      </c>
      <c r="S662" s="46" t="s">
        <v>1127</v>
      </c>
      <c r="T662" s="107"/>
      <c r="U662" s="177" t="s">
        <v>713</v>
      </c>
      <c r="V662" s="135" t="str">
        <f t="shared" si="1445"/>
        <v>89</v>
      </c>
      <c r="W662" s="150" t="str">
        <f t="shared" si="1446"/>
        <v>89X</v>
      </c>
      <c r="X662" s="107">
        <v>41913</v>
      </c>
      <c r="Y662" s="219"/>
      <c r="Z662" s="136" t="str">
        <f>IF(VLOOKUP(B662,'Pivot Table'!$B$5:$G$2000,5,FALSE)=1,"Yes","No")</f>
        <v>Yes</v>
      </c>
      <c r="AA662" s="136" t="str">
        <f>IF(VLOOKUP(B662,'Pivot Table'!$B$5:$G$2000,4,FALSE)=1,"Yes","No")</f>
        <v>No</v>
      </c>
      <c r="AB662" s="181" t="str">
        <f t="shared" si="1466"/>
        <v>Yes</v>
      </c>
      <c r="AC662" s="181"/>
      <c r="AD662" s="181"/>
      <c r="AE662" s="241" t="s">
        <v>1127</v>
      </c>
      <c r="AF662" s="127"/>
      <c r="AG662" s="181" t="s">
        <v>713</v>
      </c>
      <c r="AH662" s="133" t="str">
        <f t="shared" si="1447"/>
        <v>89</v>
      </c>
      <c r="AI662" s="151" t="str">
        <f t="shared" si="1448"/>
        <v>89X</v>
      </c>
      <c r="AJ662" s="460">
        <v>41913</v>
      </c>
      <c r="AK662" s="650"/>
      <c r="AL662" s="634">
        <f t="shared" si="1449"/>
        <v>1</v>
      </c>
      <c r="AM662" s="634">
        <f t="shared" si="1450"/>
        <v>1</v>
      </c>
      <c r="AN662" s="635">
        <f t="shared" si="1451"/>
        <v>1</v>
      </c>
      <c r="AO662" s="636">
        <f t="shared" si="1520"/>
        <v>3</v>
      </c>
      <c r="AP662" s="634">
        <f t="shared" si="1452"/>
        <v>1</v>
      </c>
      <c r="AQ662" s="634">
        <f t="shared" si="1453"/>
        <v>1</v>
      </c>
      <c r="AR662" s="634">
        <f t="shared" si="1454"/>
        <v>1</v>
      </c>
      <c r="AS662" s="637">
        <f t="shared" si="1521"/>
        <v>3</v>
      </c>
      <c r="AT662" s="638" t="str">
        <f t="shared" si="1522"/>
        <v>F</v>
      </c>
      <c r="AU662" s="634">
        <f t="shared" si="1455"/>
        <v>0</v>
      </c>
      <c r="AV662" s="634">
        <f t="shared" si="1465"/>
        <v>0</v>
      </c>
      <c r="AW662" s="634" t="s">
        <v>1127</v>
      </c>
      <c r="AX662" s="639" t="str">
        <f t="shared" si="1459"/>
        <v>89Yes</v>
      </c>
      <c r="AY662" s="639" t="str">
        <f t="shared" si="1460"/>
        <v>89Yes</v>
      </c>
      <c r="AZ662" s="639" t="str">
        <f t="shared" si="1461"/>
        <v>89Yes</v>
      </c>
      <c r="BA662" s="634" t="str">
        <f t="shared" si="1462"/>
        <v>89X</v>
      </c>
      <c r="BB662" s="634" t="str">
        <f t="shared" si="1463"/>
        <v>89X</v>
      </c>
      <c r="BC662" s="634" t="str">
        <f t="shared" si="1464"/>
        <v>89X</v>
      </c>
      <c r="BD662" s="640" t="str">
        <f t="shared" si="1504"/>
        <v xml:space="preserve"> </v>
      </c>
      <c r="BE662" s="640" t="str">
        <f t="shared" si="1505"/>
        <v xml:space="preserve"> </v>
      </c>
      <c r="BF662" s="640" t="str">
        <f t="shared" si="1506"/>
        <v xml:space="preserve"> </v>
      </c>
      <c r="BG662" s="640" t="str">
        <f t="shared" si="1507"/>
        <v xml:space="preserve"> </v>
      </c>
      <c r="BH662" s="640" t="str">
        <f t="shared" si="1508"/>
        <v xml:space="preserve"> </v>
      </c>
      <c r="BI662" s="677" t="str">
        <f t="shared" si="1509"/>
        <v xml:space="preserve"> </v>
      </c>
      <c r="BJ662" s="640" t="str">
        <f t="shared" si="1510"/>
        <v xml:space="preserve"> </v>
      </c>
      <c r="BK662" s="305" t="str">
        <f t="shared" si="1511"/>
        <v xml:space="preserve"> </v>
      </c>
      <c r="BL662" s="523" t="str">
        <f t="shared" si="1458"/>
        <v>F</v>
      </c>
      <c r="BM662" s="640" t="str">
        <f t="shared" si="1512"/>
        <v xml:space="preserve"> </v>
      </c>
      <c r="BN662" s="640" t="str">
        <f t="shared" si="1513"/>
        <v xml:space="preserve"> </v>
      </c>
      <c r="BO662" s="640" t="str">
        <f t="shared" si="1514"/>
        <v xml:space="preserve"> </v>
      </c>
      <c r="BP662" s="640" t="str">
        <f t="shared" si="1515"/>
        <v xml:space="preserve"> </v>
      </c>
      <c r="BQ662" s="640" t="str">
        <f t="shared" si="1516"/>
        <v xml:space="preserve"> </v>
      </c>
      <c r="BR662" s="634">
        <f t="shared" si="1517"/>
        <v>0</v>
      </c>
      <c r="BS662" s="728"/>
      <c r="BT662" s="640" t="str">
        <f t="shared" si="1499"/>
        <v xml:space="preserve"> </v>
      </c>
    </row>
    <row r="663" spans="1:72" s="47" customFormat="1" ht="15" customHeight="1" x14ac:dyDescent="0.3">
      <c r="A663" s="43" t="s">
        <v>639</v>
      </c>
      <c r="B663" s="43" t="s">
        <v>641</v>
      </c>
      <c r="C663" s="134" t="str">
        <f>IF(VLOOKUP(B663,'Pivot Table'!$B$5:$G$2000,3,FALSE)=1,"Yes","No")</f>
        <v>Yes</v>
      </c>
      <c r="D663" s="170" t="str">
        <f t="shared" si="1467"/>
        <v>Yes</v>
      </c>
      <c r="E663" s="170"/>
      <c r="F663" s="214">
        <v>40330</v>
      </c>
      <c r="G663" s="113" t="s">
        <v>1127</v>
      </c>
      <c r="H663" s="113" t="s">
        <v>1127</v>
      </c>
      <c r="I663" s="170"/>
      <c r="J663" s="170" t="s">
        <v>713</v>
      </c>
      <c r="K663" s="45" t="str">
        <f t="shared" si="1498"/>
        <v>89</v>
      </c>
      <c r="L663" s="45" t="str">
        <f t="shared" si="1444"/>
        <v>89X</v>
      </c>
      <c r="M663" s="106">
        <v>39356</v>
      </c>
      <c r="N663" s="252"/>
      <c r="O663" s="135" t="str">
        <f>IF(VLOOKUP(B663,'Pivot Table'!$B$5:$G$2000,2,FALSE)=1,"Yes","No")</f>
        <v>Yes</v>
      </c>
      <c r="P663" s="177" t="str">
        <f t="shared" si="1457"/>
        <v>Yes</v>
      </c>
      <c r="Q663" s="177"/>
      <c r="R663" s="107">
        <v>41456</v>
      </c>
      <c r="S663" s="107" t="s">
        <v>1127</v>
      </c>
      <c r="T663" s="177"/>
      <c r="U663" s="177" t="s">
        <v>713</v>
      </c>
      <c r="V663" s="135" t="str">
        <f t="shared" si="1445"/>
        <v>89</v>
      </c>
      <c r="W663" s="150" t="str">
        <f t="shared" si="1446"/>
        <v>89X</v>
      </c>
      <c r="X663" s="107">
        <v>41518</v>
      </c>
      <c r="Y663" s="219"/>
      <c r="Z663" s="136" t="str">
        <f>IF(VLOOKUP(B663,'Pivot Table'!$B$5:$G$2000,5,FALSE)=1,"Yes","No")</f>
        <v>Yes</v>
      </c>
      <c r="AA663" s="136" t="str">
        <f>IF(VLOOKUP(B663,'Pivot Table'!$B$5:$G$2000,4,FALSE)=1,"Yes","No")</f>
        <v>No</v>
      </c>
      <c r="AB663" s="181" t="str">
        <f t="shared" si="1466"/>
        <v>Yes</v>
      </c>
      <c r="AC663" s="181"/>
      <c r="AD663" s="181"/>
      <c r="AE663" s="362" t="s">
        <v>1127</v>
      </c>
      <c r="AF663" s="181"/>
      <c r="AG663" s="181" t="s">
        <v>713</v>
      </c>
      <c r="AH663" s="133" t="str">
        <f t="shared" si="1447"/>
        <v>89</v>
      </c>
      <c r="AI663" s="151" t="str">
        <f t="shared" si="1448"/>
        <v>89X</v>
      </c>
      <c r="AJ663" s="281">
        <v>40422</v>
      </c>
      <c r="AK663" s="650"/>
      <c r="AL663" s="634">
        <f t="shared" si="1449"/>
        <v>1</v>
      </c>
      <c r="AM663" s="634">
        <f t="shared" si="1450"/>
        <v>1</v>
      </c>
      <c r="AN663" s="635">
        <f t="shared" si="1451"/>
        <v>1</v>
      </c>
      <c r="AO663" s="636">
        <f t="shared" si="1520"/>
        <v>3</v>
      </c>
      <c r="AP663" s="634">
        <f t="shared" si="1452"/>
        <v>1</v>
      </c>
      <c r="AQ663" s="634">
        <f t="shared" si="1453"/>
        <v>1</v>
      </c>
      <c r="AR663" s="634">
        <f t="shared" si="1454"/>
        <v>1</v>
      </c>
      <c r="AS663" s="637">
        <f t="shared" si="1521"/>
        <v>3</v>
      </c>
      <c r="AT663" s="638" t="str">
        <f t="shared" si="1522"/>
        <v>F</v>
      </c>
      <c r="AU663" s="634">
        <f t="shared" si="1455"/>
        <v>0</v>
      </c>
      <c r="AV663" s="634">
        <f t="shared" si="1465"/>
        <v>0</v>
      </c>
      <c r="AW663" s="634" t="s">
        <v>1127</v>
      </c>
      <c r="AX663" s="639" t="str">
        <f t="shared" si="1459"/>
        <v>89Yes</v>
      </c>
      <c r="AY663" s="639" t="str">
        <f t="shared" si="1460"/>
        <v>89Yes</v>
      </c>
      <c r="AZ663" s="639" t="str">
        <f t="shared" si="1461"/>
        <v>89Yes</v>
      </c>
      <c r="BA663" s="634" t="str">
        <f t="shared" si="1462"/>
        <v>89X</v>
      </c>
      <c r="BB663" s="634" t="str">
        <f t="shared" si="1463"/>
        <v>89X</v>
      </c>
      <c r="BC663" s="634" t="str">
        <f t="shared" si="1464"/>
        <v>89X</v>
      </c>
      <c r="BD663" s="640" t="str">
        <f t="shared" si="1504"/>
        <v xml:space="preserve"> </v>
      </c>
      <c r="BE663" s="640" t="str">
        <f t="shared" si="1505"/>
        <v xml:space="preserve"> </v>
      </c>
      <c r="BF663" s="640" t="str">
        <f t="shared" si="1506"/>
        <v xml:space="preserve"> </v>
      </c>
      <c r="BG663" s="640" t="str">
        <f t="shared" si="1507"/>
        <v xml:space="preserve"> </v>
      </c>
      <c r="BH663" s="640" t="str">
        <f t="shared" si="1508"/>
        <v xml:space="preserve"> </v>
      </c>
      <c r="BI663" s="677" t="str">
        <f t="shared" si="1509"/>
        <v xml:space="preserve"> </v>
      </c>
      <c r="BJ663" s="640" t="str">
        <f t="shared" si="1510"/>
        <v xml:space="preserve"> </v>
      </c>
      <c r="BK663" s="305" t="str">
        <f t="shared" si="1511"/>
        <v xml:space="preserve"> </v>
      </c>
      <c r="BL663" s="523" t="str">
        <f t="shared" si="1458"/>
        <v>F</v>
      </c>
      <c r="BM663" s="640" t="str">
        <f t="shared" si="1512"/>
        <v xml:space="preserve"> </v>
      </c>
      <c r="BN663" s="640" t="str">
        <f t="shared" si="1513"/>
        <v xml:space="preserve"> </v>
      </c>
      <c r="BO663" s="640" t="str">
        <f t="shared" si="1514"/>
        <v xml:space="preserve"> </v>
      </c>
      <c r="BP663" s="640" t="str">
        <f t="shared" si="1515"/>
        <v xml:space="preserve"> </v>
      </c>
      <c r="BQ663" s="640" t="str">
        <f t="shared" si="1516"/>
        <v xml:space="preserve"> </v>
      </c>
      <c r="BR663" s="634">
        <f t="shared" si="1517"/>
        <v>0</v>
      </c>
      <c r="BS663" s="728"/>
      <c r="BT663" s="640" t="str">
        <f t="shared" si="1499"/>
        <v xml:space="preserve"> </v>
      </c>
    </row>
    <row r="664" spans="1:72" s="47" customFormat="1" ht="15" customHeight="1" x14ac:dyDescent="0.3">
      <c r="A664" s="43" t="s">
        <v>639</v>
      </c>
      <c r="B664" s="43" t="s">
        <v>642</v>
      </c>
      <c r="C664" s="134" t="str">
        <f>IF(VLOOKUP(B664,'Pivot Table'!$B$5:$G$2000,3,FALSE)=1,"Yes","No")</f>
        <v>Yes</v>
      </c>
      <c r="D664" s="170" t="str">
        <f t="shared" si="1467"/>
        <v>Yes</v>
      </c>
      <c r="E664" s="170"/>
      <c r="F664" s="214">
        <v>41456</v>
      </c>
      <c r="G664" s="113" t="s">
        <v>1127</v>
      </c>
      <c r="H664" s="113" t="s">
        <v>1127</v>
      </c>
      <c r="I664" s="170"/>
      <c r="J664" s="170" t="s">
        <v>713</v>
      </c>
      <c r="K664" s="45" t="str">
        <f t="shared" si="1498"/>
        <v>89</v>
      </c>
      <c r="L664" s="45" t="str">
        <f t="shared" si="1444"/>
        <v>89X</v>
      </c>
      <c r="M664" s="113">
        <v>41518</v>
      </c>
      <c r="N664" s="252"/>
      <c r="O664" s="135" t="str">
        <f>IF(VLOOKUP(B664,'Pivot Table'!$B$5:$G$2000,2,FALSE)=1,"Yes","No")</f>
        <v>Yes</v>
      </c>
      <c r="P664" s="177" t="str">
        <f t="shared" si="1457"/>
        <v>Yes</v>
      </c>
      <c r="Q664" s="177"/>
      <c r="R664" s="107">
        <v>41456</v>
      </c>
      <c r="S664" s="107" t="s">
        <v>1127</v>
      </c>
      <c r="T664" s="177"/>
      <c r="U664" s="177" t="s">
        <v>713</v>
      </c>
      <c r="V664" s="135" t="str">
        <f t="shared" si="1445"/>
        <v>89</v>
      </c>
      <c r="W664" s="150" t="str">
        <f t="shared" si="1446"/>
        <v>89X</v>
      </c>
      <c r="X664" s="107">
        <v>41518</v>
      </c>
      <c r="Y664" s="219"/>
      <c r="Z664" s="136" t="str">
        <f>IF(VLOOKUP(B664,'Pivot Table'!$B$5:$G$2000,5,FALSE)=1,"Yes","No")</f>
        <v>Yes</v>
      </c>
      <c r="AA664" s="136" t="str">
        <f>IF(VLOOKUP(B664,'Pivot Table'!$B$5:$G$2000,4,FALSE)=1,"Yes","No")</f>
        <v>No</v>
      </c>
      <c r="AB664" s="181" t="str">
        <f t="shared" si="1466"/>
        <v>Yes</v>
      </c>
      <c r="AC664" s="181"/>
      <c r="AD664" s="181"/>
      <c r="AE664" s="127" t="s">
        <v>1127</v>
      </c>
      <c r="AF664" s="181"/>
      <c r="AG664" s="181" t="s">
        <v>713</v>
      </c>
      <c r="AH664" s="133" t="str">
        <f t="shared" si="1447"/>
        <v>89</v>
      </c>
      <c r="AI664" s="151" t="str">
        <f t="shared" si="1448"/>
        <v>89X</v>
      </c>
      <c r="AJ664" s="281">
        <v>41487</v>
      </c>
      <c r="AK664" s="650"/>
      <c r="AL664" s="634">
        <f t="shared" si="1449"/>
        <v>1</v>
      </c>
      <c r="AM664" s="634">
        <f t="shared" si="1450"/>
        <v>1</v>
      </c>
      <c r="AN664" s="635">
        <f t="shared" si="1451"/>
        <v>1</v>
      </c>
      <c r="AO664" s="636">
        <f t="shared" si="1520"/>
        <v>3</v>
      </c>
      <c r="AP664" s="634">
        <f t="shared" si="1452"/>
        <v>1</v>
      </c>
      <c r="AQ664" s="634">
        <f t="shared" si="1453"/>
        <v>1</v>
      </c>
      <c r="AR664" s="634">
        <f t="shared" si="1454"/>
        <v>1</v>
      </c>
      <c r="AS664" s="637">
        <f t="shared" si="1521"/>
        <v>3</v>
      </c>
      <c r="AT664" s="638" t="str">
        <f t="shared" si="1522"/>
        <v>F</v>
      </c>
      <c r="AU664" s="634">
        <f t="shared" si="1455"/>
        <v>0</v>
      </c>
      <c r="AV664" s="634">
        <f t="shared" si="1465"/>
        <v>0</v>
      </c>
      <c r="AW664" s="634" t="s">
        <v>1127</v>
      </c>
      <c r="AX664" s="639" t="str">
        <f t="shared" si="1459"/>
        <v>89Yes</v>
      </c>
      <c r="AY664" s="639" t="str">
        <f t="shared" si="1460"/>
        <v>89Yes</v>
      </c>
      <c r="AZ664" s="639" t="str">
        <f t="shared" si="1461"/>
        <v>89Yes</v>
      </c>
      <c r="BA664" s="634" t="str">
        <f t="shared" si="1462"/>
        <v>89X</v>
      </c>
      <c r="BB664" s="634" t="str">
        <f t="shared" si="1463"/>
        <v>89X</v>
      </c>
      <c r="BC664" s="634" t="str">
        <f t="shared" si="1464"/>
        <v>89X</v>
      </c>
      <c r="BD664" s="640" t="str">
        <f t="shared" si="1504"/>
        <v xml:space="preserve"> </v>
      </c>
      <c r="BE664" s="640" t="str">
        <f t="shared" si="1505"/>
        <v xml:space="preserve"> </v>
      </c>
      <c r="BF664" s="640" t="str">
        <f t="shared" si="1506"/>
        <v xml:space="preserve"> </v>
      </c>
      <c r="BG664" s="640" t="str">
        <f t="shared" si="1507"/>
        <v xml:space="preserve"> </v>
      </c>
      <c r="BH664" s="640" t="str">
        <f t="shared" si="1508"/>
        <v xml:space="preserve"> </v>
      </c>
      <c r="BI664" s="677" t="str">
        <f t="shared" si="1509"/>
        <v xml:space="preserve"> </v>
      </c>
      <c r="BJ664" s="640" t="str">
        <f t="shared" si="1510"/>
        <v xml:space="preserve"> </v>
      </c>
      <c r="BK664" s="305" t="str">
        <f t="shared" si="1511"/>
        <v xml:space="preserve"> </v>
      </c>
      <c r="BL664" s="523" t="str">
        <f t="shared" si="1458"/>
        <v>F</v>
      </c>
      <c r="BM664" s="640" t="str">
        <f t="shared" si="1512"/>
        <v xml:space="preserve"> </v>
      </c>
      <c r="BN664" s="640" t="str">
        <f t="shared" si="1513"/>
        <v xml:space="preserve"> </v>
      </c>
      <c r="BO664" s="640" t="str">
        <f t="shared" si="1514"/>
        <v xml:space="preserve"> </v>
      </c>
      <c r="BP664" s="640" t="str">
        <f t="shared" si="1515"/>
        <v xml:space="preserve"> </v>
      </c>
      <c r="BQ664" s="640" t="str">
        <f t="shared" si="1516"/>
        <v xml:space="preserve"> </v>
      </c>
      <c r="BR664" s="634">
        <f t="shared" si="1517"/>
        <v>0</v>
      </c>
      <c r="BS664" s="728"/>
      <c r="BT664" s="640" t="str">
        <f t="shared" si="1499"/>
        <v xml:space="preserve"> </v>
      </c>
    </row>
    <row r="665" spans="1:72" s="47" customFormat="1" ht="15" customHeight="1" x14ac:dyDescent="0.3">
      <c r="A665" s="43" t="s">
        <v>639</v>
      </c>
      <c r="B665" s="123" t="s">
        <v>643</v>
      </c>
      <c r="C665" s="134" t="str">
        <f>IF(VLOOKUP(B665,'Pivot Table'!$B$5:$G$2000,3,FALSE)=1,"Yes","No")</f>
        <v>Yes</v>
      </c>
      <c r="D665" s="170" t="str">
        <f t="shared" si="1467"/>
        <v>Yes</v>
      </c>
      <c r="E665" s="170"/>
      <c r="F665" s="214">
        <v>41852</v>
      </c>
      <c r="G665" s="118" t="s">
        <v>1127</v>
      </c>
      <c r="H665" s="118" t="s">
        <v>1127</v>
      </c>
      <c r="I665" s="214"/>
      <c r="J665" s="170" t="s">
        <v>713</v>
      </c>
      <c r="K665" s="45" t="str">
        <f t="shared" si="1498"/>
        <v>89</v>
      </c>
      <c r="L665" s="45" t="str">
        <f t="shared" si="1444"/>
        <v>89X</v>
      </c>
      <c r="M665" s="214">
        <v>42339</v>
      </c>
      <c r="N665" s="252"/>
      <c r="O665" s="135" t="str">
        <f>IF(VLOOKUP(B665,'Pivot Table'!$B$5:$G$2000,2,FALSE)=1,"Yes","No")</f>
        <v>Yes</v>
      </c>
      <c r="P665" s="177" t="str">
        <f t="shared" si="1457"/>
        <v>Yes</v>
      </c>
      <c r="Q665" s="177"/>
      <c r="R665" s="107">
        <v>41852</v>
      </c>
      <c r="S665" s="46" t="s">
        <v>1127</v>
      </c>
      <c r="T665" s="107"/>
      <c r="U665" s="177" t="s">
        <v>713</v>
      </c>
      <c r="V665" s="135" t="str">
        <f t="shared" si="1445"/>
        <v>89</v>
      </c>
      <c r="W665" s="150" t="str">
        <f t="shared" si="1446"/>
        <v>89X</v>
      </c>
      <c r="X665" s="107">
        <v>42339</v>
      </c>
      <c r="Y665" s="219"/>
      <c r="Z665" s="136" t="str">
        <f>IF(VLOOKUP(B665,'Pivot Table'!$B$5:$G$2000,5,FALSE)=1,"Yes","No")</f>
        <v>Yes</v>
      </c>
      <c r="AA665" s="136" t="str">
        <f>IF(VLOOKUP(B665,'Pivot Table'!$B$5:$G$2000,4,FALSE)=1,"Yes","No")</f>
        <v>No</v>
      </c>
      <c r="AB665" s="181" t="str">
        <f t="shared" si="1466"/>
        <v>Yes</v>
      </c>
      <c r="AC665" s="181"/>
      <c r="AD665" s="181"/>
      <c r="AE665" s="241" t="s">
        <v>1127</v>
      </c>
      <c r="AF665" s="362"/>
      <c r="AG665" s="181" t="s">
        <v>713</v>
      </c>
      <c r="AH665" s="133" t="str">
        <f t="shared" si="1447"/>
        <v>89</v>
      </c>
      <c r="AI665" s="151" t="str">
        <f t="shared" si="1448"/>
        <v>89X</v>
      </c>
      <c r="AJ665" s="281">
        <v>41883</v>
      </c>
      <c r="AK665" s="650"/>
      <c r="AL665" s="634">
        <f t="shared" si="1449"/>
        <v>1</v>
      </c>
      <c r="AM665" s="634">
        <f t="shared" si="1450"/>
        <v>1</v>
      </c>
      <c r="AN665" s="635">
        <f t="shared" si="1451"/>
        <v>1</v>
      </c>
      <c r="AO665" s="636">
        <f t="shared" si="1520"/>
        <v>3</v>
      </c>
      <c r="AP665" s="634">
        <f t="shared" si="1452"/>
        <v>1</v>
      </c>
      <c r="AQ665" s="634">
        <f t="shared" si="1453"/>
        <v>1</v>
      </c>
      <c r="AR665" s="634">
        <f t="shared" si="1454"/>
        <v>1</v>
      </c>
      <c r="AS665" s="637">
        <f t="shared" si="1521"/>
        <v>3</v>
      </c>
      <c r="AT665" s="638" t="str">
        <f t="shared" si="1522"/>
        <v>F</v>
      </c>
      <c r="AU665" s="634">
        <f t="shared" si="1455"/>
        <v>0</v>
      </c>
      <c r="AV665" s="634">
        <f t="shared" si="1465"/>
        <v>0</v>
      </c>
      <c r="AW665" s="634" t="s">
        <v>1127</v>
      </c>
      <c r="AX665" s="639" t="str">
        <f t="shared" si="1459"/>
        <v>89Yes</v>
      </c>
      <c r="AY665" s="639" t="str">
        <f t="shared" si="1460"/>
        <v>89Yes</v>
      </c>
      <c r="AZ665" s="639" t="str">
        <f t="shared" si="1461"/>
        <v>89Yes</v>
      </c>
      <c r="BA665" s="634" t="str">
        <f t="shared" si="1462"/>
        <v>89X</v>
      </c>
      <c r="BB665" s="634" t="str">
        <f t="shared" si="1463"/>
        <v>89X</v>
      </c>
      <c r="BC665" s="634" t="str">
        <f t="shared" si="1464"/>
        <v>89X</v>
      </c>
      <c r="BD665" s="640" t="str">
        <f t="shared" si="1504"/>
        <v xml:space="preserve"> </v>
      </c>
      <c r="BE665" s="640" t="str">
        <f t="shared" si="1505"/>
        <v xml:space="preserve"> </v>
      </c>
      <c r="BF665" s="640" t="str">
        <f t="shared" si="1506"/>
        <v xml:space="preserve"> </v>
      </c>
      <c r="BG665" s="640" t="str">
        <f t="shared" si="1507"/>
        <v xml:space="preserve"> </v>
      </c>
      <c r="BH665" s="640" t="str">
        <f t="shared" si="1508"/>
        <v xml:space="preserve"> </v>
      </c>
      <c r="BI665" s="677" t="str">
        <f t="shared" si="1509"/>
        <v xml:space="preserve"> </v>
      </c>
      <c r="BJ665" s="640" t="str">
        <f t="shared" si="1510"/>
        <v xml:space="preserve"> </v>
      </c>
      <c r="BK665" s="305" t="str">
        <f t="shared" si="1511"/>
        <v xml:space="preserve"> </v>
      </c>
      <c r="BL665" s="523" t="str">
        <f t="shared" si="1458"/>
        <v>F</v>
      </c>
      <c r="BM665" s="640" t="str">
        <f t="shared" si="1512"/>
        <v xml:space="preserve"> </v>
      </c>
      <c r="BN665" s="640" t="str">
        <f t="shared" si="1513"/>
        <v xml:space="preserve"> </v>
      </c>
      <c r="BO665" s="640" t="str">
        <f t="shared" si="1514"/>
        <v xml:space="preserve"> </v>
      </c>
      <c r="BP665" s="640" t="str">
        <f t="shared" si="1515"/>
        <v xml:space="preserve"> </v>
      </c>
      <c r="BQ665" s="640" t="str">
        <f t="shared" si="1516"/>
        <v xml:space="preserve"> </v>
      </c>
      <c r="BR665" s="634">
        <f t="shared" si="1517"/>
        <v>0</v>
      </c>
      <c r="BS665" s="728"/>
      <c r="BT665" s="640" t="str">
        <f t="shared" si="1499"/>
        <v xml:space="preserve"> </v>
      </c>
    </row>
    <row r="666" spans="1:72" s="47" customFormat="1" ht="15" customHeight="1" x14ac:dyDescent="0.3">
      <c r="A666" s="43" t="s">
        <v>639</v>
      </c>
      <c r="B666" s="469" t="s">
        <v>644</v>
      </c>
      <c r="C666" s="134" t="str">
        <f>IF(VLOOKUP(B666,'Pivot Table'!$B$5:$G$2000,3,FALSE)=1,"Yes","No")</f>
        <v>Yes</v>
      </c>
      <c r="D666" s="170" t="str">
        <f t="shared" si="1467"/>
        <v>Yes</v>
      </c>
      <c r="E666" s="170"/>
      <c r="F666" s="214">
        <v>40878</v>
      </c>
      <c r="G666" s="113" t="s">
        <v>1127</v>
      </c>
      <c r="H666" s="113" t="s">
        <v>1127</v>
      </c>
      <c r="I666" s="170"/>
      <c r="J666" s="170" t="s">
        <v>713</v>
      </c>
      <c r="K666" s="45" t="str">
        <f t="shared" si="1498"/>
        <v>89</v>
      </c>
      <c r="L666" s="45" t="str">
        <f t="shared" si="1444"/>
        <v>89X</v>
      </c>
      <c r="M666" s="106">
        <v>41000</v>
      </c>
      <c r="N666" s="252"/>
      <c r="O666" s="135" t="str">
        <f>IF(VLOOKUP(B666,'Pivot Table'!$B$5:$G$2000,2,FALSE)=1,"Yes","No")</f>
        <v>Yes</v>
      </c>
      <c r="P666" s="177" t="str">
        <f t="shared" si="1457"/>
        <v>Yes</v>
      </c>
      <c r="Q666" s="177"/>
      <c r="R666" s="107">
        <v>41030</v>
      </c>
      <c r="S666" s="107" t="s">
        <v>1127</v>
      </c>
      <c r="T666" s="177"/>
      <c r="U666" s="177" t="s">
        <v>713</v>
      </c>
      <c r="V666" s="135" t="str">
        <f t="shared" si="1445"/>
        <v>89</v>
      </c>
      <c r="W666" s="150" t="str">
        <f t="shared" si="1446"/>
        <v>89X</v>
      </c>
      <c r="X666" s="107">
        <v>41244</v>
      </c>
      <c r="Y666" s="219"/>
      <c r="Z666" s="136" t="str">
        <f>IF(VLOOKUP(B666,'Pivot Table'!$B$5:$G$2000,5,FALSE)=1,"Yes","No")</f>
        <v>Yes</v>
      </c>
      <c r="AA666" s="136" t="str">
        <f>IF(VLOOKUP(B666,'Pivot Table'!$B$5:$G$2000,4,FALSE)=1,"Yes","No")</f>
        <v>No</v>
      </c>
      <c r="AB666" s="181" t="str">
        <f t="shared" si="1466"/>
        <v>Yes</v>
      </c>
      <c r="AC666" s="181"/>
      <c r="AD666" s="181"/>
      <c r="AE666" s="241" t="s">
        <v>1127</v>
      </c>
      <c r="AF666" s="127"/>
      <c r="AG666" s="181" t="s">
        <v>713</v>
      </c>
      <c r="AH666" s="133" t="str">
        <f t="shared" ref="AH666" si="1551">A666&amp;AC666</f>
        <v>89</v>
      </c>
      <c r="AI666" s="151" t="str">
        <f t="shared" ref="AI666" si="1552">A666&amp;AG666</f>
        <v>89X</v>
      </c>
      <c r="AJ666" s="460">
        <v>41913</v>
      </c>
      <c r="AK666" s="650"/>
      <c r="AL666" s="634">
        <f t="shared" si="1449"/>
        <v>1</v>
      </c>
      <c r="AM666" s="634">
        <f t="shared" si="1450"/>
        <v>1</v>
      </c>
      <c r="AN666" s="635">
        <f t="shared" si="1451"/>
        <v>1</v>
      </c>
      <c r="AO666" s="636">
        <f t="shared" si="1520"/>
        <v>3</v>
      </c>
      <c r="AP666" s="634">
        <f t="shared" si="1452"/>
        <v>1</v>
      </c>
      <c r="AQ666" s="634">
        <f t="shared" si="1453"/>
        <v>1</v>
      </c>
      <c r="AR666" s="634">
        <f t="shared" si="1454"/>
        <v>1</v>
      </c>
      <c r="AS666" s="637">
        <f t="shared" si="1521"/>
        <v>3</v>
      </c>
      <c r="AT666" s="638" t="str">
        <f t="shared" si="1522"/>
        <v>F</v>
      </c>
      <c r="AU666" s="634">
        <f t="shared" si="1455"/>
        <v>0</v>
      </c>
      <c r="AV666" s="634">
        <f t="shared" si="1465"/>
        <v>0</v>
      </c>
      <c r="AW666" s="634" t="s">
        <v>1127</v>
      </c>
      <c r="AX666" s="639" t="str">
        <f t="shared" si="1459"/>
        <v>89Yes</v>
      </c>
      <c r="AY666" s="639" t="str">
        <f t="shared" si="1460"/>
        <v>89Yes</v>
      </c>
      <c r="AZ666" s="639" t="str">
        <f t="shared" si="1461"/>
        <v>89Yes</v>
      </c>
      <c r="BA666" s="634" t="str">
        <f t="shared" si="1462"/>
        <v>89X</v>
      </c>
      <c r="BB666" s="634" t="str">
        <f t="shared" si="1463"/>
        <v>89X</v>
      </c>
      <c r="BC666" s="634" t="str">
        <f t="shared" si="1464"/>
        <v>89X</v>
      </c>
      <c r="BD666" s="640" t="str">
        <f t="shared" si="1504"/>
        <v xml:space="preserve"> </v>
      </c>
      <c r="BE666" s="640" t="str">
        <f t="shared" si="1505"/>
        <v xml:space="preserve"> </v>
      </c>
      <c r="BF666" s="640" t="str">
        <f t="shared" si="1506"/>
        <v xml:space="preserve"> </v>
      </c>
      <c r="BG666" s="640" t="str">
        <f t="shared" si="1507"/>
        <v xml:space="preserve"> </v>
      </c>
      <c r="BH666" s="640" t="str">
        <f t="shared" si="1508"/>
        <v xml:space="preserve"> </v>
      </c>
      <c r="BI666" s="677" t="str">
        <f t="shared" si="1509"/>
        <v xml:space="preserve"> </v>
      </c>
      <c r="BJ666" s="640" t="str">
        <f t="shared" si="1510"/>
        <v xml:space="preserve"> </v>
      </c>
      <c r="BK666" s="305" t="str">
        <f t="shared" si="1511"/>
        <v xml:space="preserve"> </v>
      </c>
      <c r="BL666" s="523" t="str">
        <f t="shared" si="1458"/>
        <v>F</v>
      </c>
      <c r="BM666" s="640" t="str">
        <f t="shared" si="1512"/>
        <v xml:space="preserve"> </v>
      </c>
      <c r="BN666" s="640" t="str">
        <f t="shared" si="1513"/>
        <v xml:space="preserve"> </v>
      </c>
      <c r="BO666" s="640" t="str">
        <f t="shared" si="1514"/>
        <v xml:space="preserve"> </v>
      </c>
      <c r="BP666" s="640" t="str">
        <f t="shared" si="1515"/>
        <v xml:space="preserve"> </v>
      </c>
      <c r="BQ666" s="640" t="str">
        <f t="shared" si="1516"/>
        <v xml:space="preserve"> </v>
      </c>
      <c r="BR666" s="634">
        <f t="shared" si="1517"/>
        <v>0</v>
      </c>
      <c r="BS666" s="728"/>
      <c r="BT666" s="640" t="str">
        <f t="shared" si="1499"/>
        <v xml:space="preserve"> </v>
      </c>
    </row>
    <row r="667" spans="1:72" s="47" customFormat="1" ht="15" customHeight="1" x14ac:dyDescent="0.3">
      <c r="A667" s="43" t="s">
        <v>639</v>
      </c>
      <c r="B667" s="43" t="s">
        <v>645</v>
      </c>
      <c r="C667" s="134" t="str">
        <f>IF(VLOOKUP(B667,'Pivot Table'!$B$5:$G$2000,3,FALSE)=1,"Yes","No")</f>
        <v>Yes</v>
      </c>
      <c r="D667" s="170" t="str">
        <f t="shared" si="1467"/>
        <v>Yes</v>
      </c>
      <c r="E667" s="170"/>
      <c r="F667" s="214">
        <v>41000</v>
      </c>
      <c r="G667" s="113" t="s">
        <v>1127</v>
      </c>
      <c r="H667" s="113" t="s">
        <v>1127</v>
      </c>
      <c r="I667" s="170"/>
      <c r="J667" s="170" t="s">
        <v>713</v>
      </c>
      <c r="K667" s="45" t="str">
        <f t="shared" si="1498"/>
        <v>89</v>
      </c>
      <c r="L667" s="45" t="str">
        <f t="shared" si="1444"/>
        <v>89X</v>
      </c>
      <c r="M667" s="113">
        <v>41153</v>
      </c>
      <c r="N667" s="252"/>
      <c r="O667" s="189" t="str">
        <f>IF(VLOOKUP(B667,'Pivot Table'!$B$5:$G$2000,2,FALSE)=1,"Yes","No")</f>
        <v>No</v>
      </c>
      <c r="P667" s="190" t="str">
        <f t="shared" si="1457"/>
        <v xml:space="preserve"> </v>
      </c>
      <c r="Q667" s="179"/>
      <c r="R667" s="179"/>
      <c r="S667" s="70"/>
      <c r="T667" s="179"/>
      <c r="U667" s="179"/>
      <c r="V667" s="135" t="str">
        <f t="shared" si="1445"/>
        <v>89</v>
      </c>
      <c r="W667" s="150" t="str">
        <f t="shared" si="1446"/>
        <v>89</v>
      </c>
      <c r="X667" s="70"/>
      <c r="Y667" s="407"/>
      <c r="Z667" s="192" t="str">
        <f>IF(VLOOKUP(B667,'Pivot Table'!$B$5:$G$2000,5,FALSE)=1,"Yes","No")</f>
        <v>No</v>
      </c>
      <c r="AA667" s="192" t="str">
        <f>IF(VLOOKUP(B667,'Pivot Table'!$B$5:$G$2000,4,FALSE)=1,"Yes","No")</f>
        <v>No</v>
      </c>
      <c r="AB667" s="190" t="str">
        <f t="shared" si="1466"/>
        <v xml:space="preserve"> </v>
      </c>
      <c r="AC667" s="190"/>
      <c r="AD667" s="190"/>
      <c r="AE667" s="191"/>
      <c r="AF667" s="190"/>
      <c r="AG667" s="190"/>
      <c r="AH667" s="133" t="str">
        <f t="shared" si="1447"/>
        <v>89</v>
      </c>
      <c r="AI667" s="151" t="str">
        <f t="shared" si="1448"/>
        <v>89</v>
      </c>
      <c r="AJ667" s="456"/>
      <c r="AK667" s="651"/>
      <c r="AL667" s="634">
        <f t="shared" si="1449"/>
        <v>1</v>
      </c>
      <c r="AM667" s="634">
        <f t="shared" si="1450"/>
        <v>0</v>
      </c>
      <c r="AN667" s="635">
        <f t="shared" si="1451"/>
        <v>0</v>
      </c>
      <c r="AO667" s="636">
        <f t="shared" si="1520"/>
        <v>1</v>
      </c>
      <c r="AP667" s="634">
        <f t="shared" si="1452"/>
        <v>1</v>
      </c>
      <c r="AQ667" s="634">
        <f t="shared" si="1453"/>
        <v>0</v>
      </c>
      <c r="AR667" s="634">
        <f t="shared" si="1454"/>
        <v>0</v>
      </c>
      <c r="AS667" s="637">
        <f t="shared" si="1521"/>
        <v>1</v>
      </c>
      <c r="AT667" s="638" t="str">
        <f t="shared" si="1522"/>
        <v>F</v>
      </c>
      <c r="AU667" s="634">
        <f t="shared" si="1455"/>
        <v>0</v>
      </c>
      <c r="AV667" s="634">
        <f t="shared" si="1465"/>
        <v>0</v>
      </c>
      <c r="AW667" s="634" t="s">
        <v>1127</v>
      </c>
      <c r="AX667" s="639" t="str">
        <f t="shared" si="1459"/>
        <v>89Yes</v>
      </c>
      <c r="AY667" s="639" t="str">
        <f t="shared" si="1460"/>
        <v>89No</v>
      </c>
      <c r="AZ667" s="639" t="str">
        <f t="shared" si="1461"/>
        <v>89No</v>
      </c>
      <c r="BA667" s="634" t="str">
        <f t="shared" si="1462"/>
        <v>89X</v>
      </c>
      <c r="BB667" s="634" t="str">
        <f t="shared" si="1463"/>
        <v>89</v>
      </c>
      <c r="BC667" s="634" t="str">
        <f t="shared" si="1464"/>
        <v>89</v>
      </c>
      <c r="BD667" s="640" t="str">
        <f t="shared" si="1504"/>
        <v xml:space="preserve"> </v>
      </c>
      <c r="BE667" s="640" t="str">
        <f t="shared" si="1505"/>
        <v xml:space="preserve"> </v>
      </c>
      <c r="BF667" s="640" t="str">
        <f t="shared" si="1506"/>
        <v xml:space="preserve"> </v>
      </c>
      <c r="BG667" s="640" t="str">
        <f t="shared" si="1507"/>
        <v xml:space="preserve"> </v>
      </c>
      <c r="BH667" s="640" t="str">
        <f t="shared" si="1508"/>
        <v xml:space="preserve"> </v>
      </c>
      <c r="BI667" s="677" t="str">
        <f t="shared" si="1509"/>
        <v xml:space="preserve"> </v>
      </c>
      <c r="BJ667" s="640" t="str">
        <f t="shared" si="1510"/>
        <v xml:space="preserve"> </v>
      </c>
      <c r="BK667" s="305" t="str">
        <f t="shared" si="1511"/>
        <v xml:space="preserve"> </v>
      </c>
      <c r="BL667" s="523" t="str">
        <f t="shared" si="1458"/>
        <v>F</v>
      </c>
      <c r="BM667" s="640" t="str">
        <f t="shared" si="1512"/>
        <v xml:space="preserve"> </v>
      </c>
      <c r="BN667" s="640" t="str">
        <f t="shared" si="1513"/>
        <v xml:space="preserve"> </v>
      </c>
      <c r="BO667" s="640" t="str">
        <f t="shared" si="1514"/>
        <v xml:space="preserve"> </v>
      </c>
      <c r="BP667" s="640" t="str">
        <f t="shared" si="1515"/>
        <v xml:space="preserve"> </v>
      </c>
      <c r="BQ667" s="640" t="str">
        <f t="shared" si="1516"/>
        <v xml:space="preserve"> </v>
      </c>
      <c r="BR667" s="634">
        <f t="shared" si="1517"/>
        <v>0</v>
      </c>
      <c r="BS667" s="728"/>
      <c r="BT667" s="640" t="str">
        <f t="shared" si="1499"/>
        <v xml:space="preserve"> </v>
      </c>
    </row>
    <row r="668" spans="1:72" s="47" customFormat="1" ht="15" customHeight="1" x14ac:dyDescent="0.3">
      <c r="A668" s="43" t="s">
        <v>647</v>
      </c>
      <c r="B668" s="469" t="s">
        <v>646</v>
      </c>
      <c r="C668" s="134" t="str">
        <f>IF(VLOOKUP(B668,'Pivot Table'!$B$5:$G$2000,3,FALSE)=1,"Yes","No")</f>
        <v>Yes</v>
      </c>
      <c r="D668" s="170" t="str">
        <f t="shared" si="1467"/>
        <v>Yes</v>
      </c>
      <c r="E668" s="170"/>
      <c r="F668" s="170"/>
      <c r="G668" s="44" t="s">
        <v>1127</v>
      </c>
      <c r="H668" s="44" t="s">
        <v>1127</v>
      </c>
      <c r="I668" s="214"/>
      <c r="J668" s="170" t="s">
        <v>713</v>
      </c>
      <c r="K668" s="45" t="str">
        <f t="shared" si="1498"/>
        <v>90</v>
      </c>
      <c r="L668" s="45" t="str">
        <f t="shared" si="1444"/>
        <v>90X</v>
      </c>
      <c r="M668" s="214">
        <v>41974</v>
      </c>
      <c r="N668" s="252"/>
      <c r="O668" s="135" t="str">
        <f>IF(VLOOKUP(B668,'Pivot Table'!$B$5:$G$2000,2,FALSE)=1,"Yes","No")</f>
        <v>Yes</v>
      </c>
      <c r="P668" s="177" t="str">
        <f t="shared" si="1457"/>
        <v>Yes</v>
      </c>
      <c r="Q668" s="177"/>
      <c r="R668" s="177"/>
      <c r="S668" s="46" t="s">
        <v>1127</v>
      </c>
      <c r="T668" s="107"/>
      <c r="U668" s="177" t="s">
        <v>713</v>
      </c>
      <c r="V668" s="135" t="str">
        <f t="shared" si="1445"/>
        <v>90</v>
      </c>
      <c r="W668" s="150" t="str">
        <f t="shared" si="1446"/>
        <v>90X</v>
      </c>
      <c r="X668" s="107">
        <v>41974</v>
      </c>
      <c r="Y668" s="219"/>
      <c r="Z668" s="136" t="str">
        <f>IF(VLOOKUP(B668,'Pivot Table'!$B$5:$G$2000,5,FALSE)=1,"Yes","No")</f>
        <v>Yes</v>
      </c>
      <c r="AA668" s="136" t="str">
        <f>IF(VLOOKUP(B668,'Pivot Table'!$B$5:$G$2000,4,FALSE)=1,"Yes","No")</f>
        <v>No</v>
      </c>
      <c r="AB668" s="181" t="str">
        <f t="shared" si="1466"/>
        <v>Yes</v>
      </c>
      <c r="AC668" s="181"/>
      <c r="AD668" s="181"/>
      <c r="AE668" s="241" t="s">
        <v>1127</v>
      </c>
      <c r="AF668" s="362"/>
      <c r="AG668" s="181" t="s">
        <v>713</v>
      </c>
      <c r="AH668" s="133" t="str">
        <f t="shared" si="1447"/>
        <v>90</v>
      </c>
      <c r="AI668" s="151" t="str">
        <f t="shared" si="1448"/>
        <v>90X</v>
      </c>
      <c r="AJ668" s="460">
        <v>41913</v>
      </c>
      <c r="AK668" s="650"/>
      <c r="AL668" s="634">
        <f t="shared" si="1449"/>
        <v>1</v>
      </c>
      <c r="AM668" s="634">
        <f t="shared" si="1450"/>
        <v>1</v>
      </c>
      <c r="AN668" s="635">
        <f t="shared" si="1451"/>
        <v>1</v>
      </c>
      <c r="AO668" s="636">
        <f t="shared" si="1520"/>
        <v>3</v>
      </c>
      <c r="AP668" s="634">
        <f t="shared" si="1452"/>
        <v>1</v>
      </c>
      <c r="AQ668" s="634">
        <f t="shared" si="1453"/>
        <v>1</v>
      </c>
      <c r="AR668" s="634">
        <f t="shared" si="1454"/>
        <v>1</v>
      </c>
      <c r="AS668" s="637">
        <f t="shared" si="1521"/>
        <v>3</v>
      </c>
      <c r="AT668" s="638" t="str">
        <f t="shared" si="1522"/>
        <v>F</v>
      </c>
      <c r="AU668" s="634">
        <f t="shared" si="1455"/>
        <v>0</v>
      </c>
      <c r="AV668" s="634">
        <f t="shared" si="1465"/>
        <v>0</v>
      </c>
      <c r="AW668" s="634"/>
      <c r="AX668" s="639" t="str">
        <f t="shared" si="1459"/>
        <v>90Yes</v>
      </c>
      <c r="AY668" s="639" t="str">
        <f t="shared" si="1460"/>
        <v>90Yes</v>
      </c>
      <c r="AZ668" s="639" t="str">
        <f t="shared" si="1461"/>
        <v>90Yes</v>
      </c>
      <c r="BA668" s="634" t="str">
        <f t="shared" si="1462"/>
        <v>90X</v>
      </c>
      <c r="BB668" s="634" t="str">
        <f t="shared" si="1463"/>
        <v>90X</v>
      </c>
      <c r="BC668" s="634" t="str">
        <f t="shared" si="1464"/>
        <v>90X</v>
      </c>
      <c r="BD668" s="640" t="str">
        <f t="shared" si="1504"/>
        <v xml:space="preserve"> </v>
      </c>
      <c r="BE668" s="640" t="str">
        <f t="shared" si="1505"/>
        <v xml:space="preserve"> </v>
      </c>
      <c r="BF668" s="640" t="str">
        <f t="shared" si="1506"/>
        <v xml:space="preserve"> </v>
      </c>
      <c r="BG668" s="640" t="str">
        <f t="shared" si="1507"/>
        <v xml:space="preserve"> </v>
      </c>
      <c r="BH668" s="640" t="str">
        <f t="shared" si="1508"/>
        <v xml:space="preserve"> </v>
      </c>
      <c r="BI668" s="677" t="str">
        <f t="shared" si="1509"/>
        <v xml:space="preserve"> </v>
      </c>
      <c r="BJ668" s="640" t="str">
        <f t="shared" si="1510"/>
        <v xml:space="preserve"> </v>
      </c>
      <c r="BK668" s="305" t="str">
        <f t="shared" si="1511"/>
        <v xml:space="preserve"> </v>
      </c>
      <c r="BL668" s="523" t="str">
        <f t="shared" si="1458"/>
        <v>F</v>
      </c>
      <c r="BM668" s="640" t="str">
        <f t="shared" si="1512"/>
        <v xml:space="preserve"> </v>
      </c>
      <c r="BN668" s="640" t="str">
        <f t="shared" si="1513"/>
        <v xml:space="preserve"> </v>
      </c>
      <c r="BO668" s="640" t="str">
        <f t="shared" si="1514"/>
        <v xml:space="preserve"> </v>
      </c>
      <c r="BP668" s="640" t="str">
        <f t="shared" si="1515"/>
        <v xml:space="preserve"> </v>
      </c>
      <c r="BQ668" s="640" t="str">
        <f t="shared" si="1516"/>
        <v xml:space="preserve"> </v>
      </c>
      <c r="BR668" s="634">
        <f t="shared" si="1517"/>
        <v>0</v>
      </c>
      <c r="BS668" s="728"/>
      <c r="BT668" s="640" t="str">
        <f t="shared" si="1499"/>
        <v xml:space="preserve"> </v>
      </c>
    </row>
    <row r="669" spans="1:72" s="47" customFormat="1" ht="14.4" x14ac:dyDescent="0.3">
      <c r="A669" s="43" t="s">
        <v>649</v>
      </c>
      <c r="B669" s="469" t="s">
        <v>648</v>
      </c>
      <c r="C669" s="134" t="str">
        <f>IF(VLOOKUP(B669,'Pivot Table'!$B$5:$G$2000,3,FALSE)=1,"Yes","No")</f>
        <v>Yes</v>
      </c>
      <c r="D669" s="170" t="str">
        <f t="shared" si="1467"/>
        <v>Yes</v>
      </c>
      <c r="E669" s="170"/>
      <c r="F669" s="214">
        <v>41913</v>
      </c>
      <c r="G669" s="118" t="s">
        <v>1127</v>
      </c>
      <c r="H669" s="118" t="s">
        <v>1127</v>
      </c>
      <c r="I669" s="214"/>
      <c r="J669" s="170" t="s">
        <v>713</v>
      </c>
      <c r="K669" s="45" t="str">
        <f t="shared" si="1498"/>
        <v>91</v>
      </c>
      <c r="L669" s="45" t="str">
        <f t="shared" si="1444"/>
        <v>91X</v>
      </c>
      <c r="M669" s="214">
        <v>42401</v>
      </c>
      <c r="N669" s="252"/>
      <c r="O669" s="135" t="str">
        <f>IF(VLOOKUP(B669,'Pivot Table'!$B$5:$G$2000,2,FALSE)=1,"Yes","No")</f>
        <v>Yes</v>
      </c>
      <c r="P669" s="177" t="str">
        <f t="shared" si="1457"/>
        <v>Yes</v>
      </c>
      <c r="Q669" s="177"/>
      <c r="R669" s="107">
        <v>41944</v>
      </c>
      <c r="S669" s="46" t="s">
        <v>1127</v>
      </c>
      <c r="T669" s="107"/>
      <c r="U669" s="177" t="s">
        <v>713</v>
      </c>
      <c r="V669" s="135" t="str">
        <f t="shared" si="1445"/>
        <v>91</v>
      </c>
      <c r="W669" s="150" t="str">
        <f t="shared" si="1446"/>
        <v>91X</v>
      </c>
      <c r="X669" s="107">
        <v>42005</v>
      </c>
      <c r="Y669" s="219"/>
      <c r="Z669" s="136" t="str">
        <f>IF(VLOOKUP(B669,'Pivot Table'!$B$5:$G$2000,5,FALSE)=1,"Yes","No")</f>
        <v>Yes</v>
      </c>
      <c r="AA669" s="136" t="str">
        <f>IF(VLOOKUP(B669,'Pivot Table'!$B$5:$G$2000,4,FALSE)=1,"Yes","No")</f>
        <v>No</v>
      </c>
      <c r="AB669" s="181" t="str">
        <f t="shared" si="1466"/>
        <v>Yes</v>
      </c>
      <c r="AC669" s="181"/>
      <c r="AD669" s="181"/>
      <c r="AE669" s="241" t="s">
        <v>1127</v>
      </c>
      <c r="AF669" s="127"/>
      <c r="AG669" s="181" t="s">
        <v>713</v>
      </c>
      <c r="AH669" s="133" t="str">
        <f t="shared" si="1447"/>
        <v>91</v>
      </c>
      <c r="AI669" s="151" t="str">
        <f t="shared" si="1448"/>
        <v>91X</v>
      </c>
      <c r="AJ669" s="460">
        <v>41913</v>
      </c>
      <c r="AK669" s="650"/>
      <c r="AL669" s="634">
        <f t="shared" si="1449"/>
        <v>1</v>
      </c>
      <c r="AM669" s="634">
        <f t="shared" si="1450"/>
        <v>1</v>
      </c>
      <c r="AN669" s="635">
        <f t="shared" si="1451"/>
        <v>1</v>
      </c>
      <c r="AO669" s="636">
        <f t="shared" si="1520"/>
        <v>3</v>
      </c>
      <c r="AP669" s="634">
        <f t="shared" si="1452"/>
        <v>1</v>
      </c>
      <c r="AQ669" s="634">
        <f t="shared" si="1453"/>
        <v>1</v>
      </c>
      <c r="AR669" s="634">
        <f t="shared" si="1454"/>
        <v>1</v>
      </c>
      <c r="AS669" s="637">
        <f t="shared" si="1521"/>
        <v>3</v>
      </c>
      <c r="AT669" s="638" t="str">
        <f t="shared" si="1522"/>
        <v>F</v>
      </c>
      <c r="AU669" s="634">
        <f t="shared" si="1455"/>
        <v>0</v>
      </c>
      <c r="AV669" s="634">
        <f t="shared" si="1465"/>
        <v>0</v>
      </c>
      <c r="AW669" s="634" t="s">
        <v>1127</v>
      </c>
      <c r="AX669" s="639" t="str">
        <f t="shared" si="1459"/>
        <v>91Yes</v>
      </c>
      <c r="AY669" s="639" t="str">
        <f t="shared" si="1460"/>
        <v>91Yes</v>
      </c>
      <c r="AZ669" s="639" t="str">
        <f t="shared" si="1461"/>
        <v>91Yes</v>
      </c>
      <c r="BA669" s="634" t="str">
        <f t="shared" si="1462"/>
        <v>91X</v>
      </c>
      <c r="BB669" s="634" t="str">
        <f t="shared" si="1463"/>
        <v>91X</v>
      </c>
      <c r="BC669" s="634" t="str">
        <f t="shared" si="1464"/>
        <v>91X</v>
      </c>
      <c r="BD669" s="640" t="str">
        <f t="shared" si="1504"/>
        <v xml:space="preserve"> </v>
      </c>
      <c r="BE669" s="640" t="str">
        <f t="shared" si="1505"/>
        <v xml:space="preserve"> </v>
      </c>
      <c r="BF669" s="640" t="str">
        <f t="shared" si="1506"/>
        <v xml:space="preserve"> </v>
      </c>
      <c r="BG669" s="640" t="str">
        <f t="shared" si="1507"/>
        <v xml:space="preserve"> </v>
      </c>
      <c r="BH669" s="640" t="str">
        <f t="shared" si="1508"/>
        <v xml:space="preserve"> </v>
      </c>
      <c r="BI669" s="677" t="str">
        <f t="shared" si="1509"/>
        <v xml:space="preserve"> </v>
      </c>
      <c r="BJ669" s="640" t="str">
        <f t="shared" si="1510"/>
        <v xml:space="preserve"> </v>
      </c>
      <c r="BK669" s="305" t="str">
        <f t="shared" si="1511"/>
        <v xml:space="preserve"> </v>
      </c>
      <c r="BL669" s="523" t="str">
        <f t="shared" si="1458"/>
        <v>F</v>
      </c>
      <c r="BM669" s="640" t="str">
        <f t="shared" si="1512"/>
        <v xml:space="preserve"> </v>
      </c>
      <c r="BN669" s="640" t="str">
        <f t="shared" si="1513"/>
        <v xml:space="preserve"> </v>
      </c>
      <c r="BO669" s="640" t="str">
        <f t="shared" si="1514"/>
        <v xml:space="preserve"> </v>
      </c>
      <c r="BP669" s="640" t="str">
        <f t="shared" si="1515"/>
        <v xml:space="preserve"> </v>
      </c>
      <c r="BQ669" s="640" t="str">
        <f t="shared" si="1516"/>
        <v xml:space="preserve"> </v>
      </c>
      <c r="BR669" s="634">
        <f t="shared" si="1517"/>
        <v>0</v>
      </c>
      <c r="BS669" s="728"/>
      <c r="BT669" s="640" t="str">
        <f t="shared" si="1499"/>
        <v xml:space="preserve"> </v>
      </c>
    </row>
    <row r="670" spans="1:72" s="47" customFormat="1" ht="15" customHeight="1" x14ac:dyDescent="0.3">
      <c r="A670" s="43" t="s">
        <v>649</v>
      </c>
      <c r="B670" s="123" t="s">
        <v>650</v>
      </c>
      <c r="C670" s="134" t="str">
        <f>IF(VLOOKUP(B670,'Pivot Table'!$B$5:$G$2000,3,FALSE)=1,"Yes","No")</f>
        <v>Yes</v>
      </c>
      <c r="D670" s="170" t="str">
        <f t="shared" si="1467"/>
        <v>Yes</v>
      </c>
      <c r="E670" s="170"/>
      <c r="F670" s="214">
        <v>41913</v>
      </c>
      <c r="G670" s="44" t="s">
        <v>1127</v>
      </c>
      <c r="H670" s="118" t="s">
        <v>1127</v>
      </c>
      <c r="I670" s="214"/>
      <c r="J670" s="170" t="s">
        <v>713</v>
      </c>
      <c r="K670" s="45" t="str">
        <f t="shared" si="1498"/>
        <v>91</v>
      </c>
      <c r="L670" s="45" t="str">
        <f t="shared" si="1444"/>
        <v>91X</v>
      </c>
      <c r="M670" s="214">
        <v>42036</v>
      </c>
      <c r="N670" s="252" t="s">
        <v>1510</v>
      </c>
      <c r="O670" s="135" t="str">
        <f>IF(VLOOKUP(B670,'Pivot Table'!$B$5:$G$2000,2,FALSE)=1,"Yes","No")</f>
        <v>Yes</v>
      </c>
      <c r="P670" s="177" t="str">
        <f t="shared" si="1457"/>
        <v>Yes</v>
      </c>
      <c r="Q670" s="177"/>
      <c r="R670" s="177"/>
      <c r="S670" s="46" t="s">
        <v>1127</v>
      </c>
      <c r="T670" s="177"/>
      <c r="U670" s="177" t="s">
        <v>713</v>
      </c>
      <c r="V670" s="135" t="str">
        <f t="shared" si="1445"/>
        <v>91</v>
      </c>
      <c r="W670" s="150" t="str">
        <f t="shared" si="1446"/>
        <v>91X</v>
      </c>
      <c r="X670" s="107">
        <v>41791</v>
      </c>
      <c r="Y670" s="219"/>
      <c r="Z670" s="136" t="str">
        <f>IF(VLOOKUP(B670,'Pivot Table'!$B$5:$G$2000,5,FALSE)=1,"Yes","No")</f>
        <v>Yes</v>
      </c>
      <c r="AA670" s="136" t="str">
        <f>IF(VLOOKUP(B670,'Pivot Table'!$B$5:$G$2000,4,FALSE)=1,"Yes","No")</f>
        <v>No</v>
      </c>
      <c r="AB670" s="181" t="str">
        <f t="shared" si="1466"/>
        <v>Yes</v>
      </c>
      <c r="AC670" s="181"/>
      <c r="AD670" s="181"/>
      <c r="AE670" s="241" t="s">
        <v>1127</v>
      </c>
      <c r="AF670" s="127"/>
      <c r="AG670" s="181" t="s">
        <v>713</v>
      </c>
      <c r="AH670" s="133" t="str">
        <f t="shared" si="1447"/>
        <v>91</v>
      </c>
      <c r="AI670" s="151" t="str">
        <f t="shared" si="1448"/>
        <v>91X</v>
      </c>
      <c r="AJ670" s="281">
        <v>41791</v>
      </c>
      <c r="AK670" s="650"/>
      <c r="AL670" s="634">
        <f t="shared" si="1449"/>
        <v>1</v>
      </c>
      <c r="AM670" s="634">
        <f t="shared" si="1450"/>
        <v>1</v>
      </c>
      <c r="AN670" s="635">
        <f t="shared" si="1451"/>
        <v>1</v>
      </c>
      <c r="AO670" s="636">
        <f t="shared" si="1520"/>
        <v>3</v>
      </c>
      <c r="AP670" s="634">
        <f t="shared" si="1452"/>
        <v>1</v>
      </c>
      <c r="AQ670" s="634">
        <f t="shared" si="1453"/>
        <v>1</v>
      </c>
      <c r="AR670" s="634">
        <f t="shared" si="1454"/>
        <v>1</v>
      </c>
      <c r="AS670" s="637">
        <f t="shared" si="1521"/>
        <v>3</v>
      </c>
      <c r="AT670" s="638" t="str">
        <f t="shared" si="1522"/>
        <v>F</v>
      </c>
      <c r="AU670" s="634">
        <f t="shared" si="1455"/>
        <v>0</v>
      </c>
      <c r="AV670" s="634">
        <f t="shared" si="1465"/>
        <v>0</v>
      </c>
      <c r="AW670" s="634" t="s">
        <v>1127</v>
      </c>
      <c r="AX670" s="639" t="str">
        <f t="shared" si="1459"/>
        <v>91Yes</v>
      </c>
      <c r="AY670" s="639" t="str">
        <f t="shared" si="1460"/>
        <v>91Yes</v>
      </c>
      <c r="AZ670" s="639" t="str">
        <f t="shared" si="1461"/>
        <v>91Yes</v>
      </c>
      <c r="BA670" s="634" t="str">
        <f t="shared" si="1462"/>
        <v>91X</v>
      </c>
      <c r="BB670" s="634" t="str">
        <f t="shared" si="1463"/>
        <v>91X</v>
      </c>
      <c r="BC670" s="634" t="str">
        <f t="shared" si="1464"/>
        <v>91X</v>
      </c>
      <c r="BD670" s="640" t="str">
        <f t="shared" si="1504"/>
        <v xml:space="preserve"> </v>
      </c>
      <c r="BE670" s="640" t="str">
        <f t="shared" si="1505"/>
        <v xml:space="preserve"> </v>
      </c>
      <c r="BF670" s="640" t="str">
        <f t="shared" si="1506"/>
        <v xml:space="preserve"> </v>
      </c>
      <c r="BG670" s="640" t="str">
        <f t="shared" si="1507"/>
        <v xml:space="preserve"> </v>
      </c>
      <c r="BH670" s="640" t="str">
        <f t="shared" si="1508"/>
        <v xml:space="preserve"> </v>
      </c>
      <c r="BI670" s="677" t="str">
        <f t="shared" si="1509"/>
        <v xml:space="preserve"> </v>
      </c>
      <c r="BJ670" s="640" t="str">
        <f t="shared" si="1510"/>
        <v xml:space="preserve"> </v>
      </c>
      <c r="BK670" s="305" t="str">
        <f t="shared" si="1511"/>
        <v xml:space="preserve"> </v>
      </c>
      <c r="BL670" s="523" t="str">
        <f t="shared" si="1458"/>
        <v>F</v>
      </c>
      <c r="BM670" s="640" t="str">
        <f t="shared" si="1512"/>
        <v xml:space="preserve"> </v>
      </c>
      <c r="BN670" s="640" t="str">
        <f t="shared" si="1513"/>
        <v xml:space="preserve"> </v>
      </c>
      <c r="BO670" s="640" t="str">
        <f t="shared" si="1514"/>
        <v xml:space="preserve"> </v>
      </c>
      <c r="BP670" s="640" t="str">
        <f t="shared" si="1515"/>
        <v xml:space="preserve"> </v>
      </c>
      <c r="BQ670" s="640" t="str">
        <f t="shared" si="1516"/>
        <v xml:space="preserve"> </v>
      </c>
      <c r="BR670" s="634">
        <f t="shared" si="1517"/>
        <v>0</v>
      </c>
      <c r="BS670" s="728"/>
      <c r="BT670" s="640" t="str">
        <f t="shared" si="1499"/>
        <v xml:space="preserve"> </v>
      </c>
    </row>
    <row r="671" spans="1:72" s="47" customFormat="1" ht="15" customHeight="1" x14ac:dyDescent="0.3">
      <c r="A671" s="43" t="s">
        <v>649</v>
      </c>
      <c r="B671" s="469" t="s">
        <v>651</v>
      </c>
      <c r="C671" s="134" t="str">
        <f>IF(VLOOKUP(B671,'Pivot Table'!$B$5:$G$2000,3,FALSE)=1,"Yes","No")</f>
        <v>Yes</v>
      </c>
      <c r="D671" s="170" t="str">
        <f t="shared" si="1467"/>
        <v>Yes</v>
      </c>
      <c r="E671" s="170"/>
      <c r="F671" s="214">
        <v>41913</v>
      </c>
      <c r="G671" s="44"/>
      <c r="H671" s="44" t="s">
        <v>1127</v>
      </c>
      <c r="I671" s="214"/>
      <c r="J671" s="170" t="s">
        <v>713</v>
      </c>
      <c r="K671" s="45" t="str">
        <f t="shared" si="1498"/>
        <v>91</v>
      </c>
      <c r="L671" s="45" t="str">
        <f t="shared" si="1444"/>
        <v>91X</v>
      </c>
      <c r="M671" s="214">
        <v>42339</v>
      </c>
      <c r="N671" s="252"/>
      <c r="O671" s="135" t="str">
        <f>IF(VLOOKUP(B671,'Pivot Table'!$B$5:$G$2000,2,FALSE)=1,"Yes","No")</f>
        <v>Yes</v>
      </c>
      <c r="P671" s="177" t="str">
        <f t="shared" si="1457"/>
        <v>Yes</v>
      </c>
      <c r="Q671" s="177" t="s">
        <v>1127</v>
      </c>
      <c r="R671" s="107">
        <v>42005</v>
      </c>
      <c r="S671" s="46" t="s">
        <v>1127</v>
      </c>
      <c r="T671" s="107"/>
      <c r="U671" s="177" t="s">
        <v>713</v>
      </c>
      <c r="V671" s="135" t="str">
        <f t="shared" si="1445"/>
        <v>91Y</v>
      </c>
      <c r="W671" s="150" t="str">
        <f t="shared" si="1446"/>
        <v>91X</v>
      </c>
      <c r="X671" s="107">
        <v>42217</v>
      </c>
      <c r="Y671" s="219"/>
      <c r="Z671" s="136" t="str">
        <f>IF(VLOOKUP(B671,'Pivot Table'!$B$5:$G$2000,5,FALSE)=1,"Yes","No")</f>
        <v>Yes</v>
      </c>
      <c r="AA671" s="136" t="str">
        <f>IF(VLOOKUP(B671,'Pivot Table'!$B$5:$G$2000,4,FALSE)=1,"Yes","No")</f>
        <v>No</v>
      </c>
      <c r="AB671" s="181" t="str">
        <f t="shared" si="1466"/>
        <v>Yes</v>
      </c>
      <c r="AC671" s="181"/>
      <c r="AD671" s="181"/>
      <c r="AE671" s="241" t="s">
        <v>1127</v>
      </c>
      <c r="AF671" s="362"/>
      <c r="AG671" s="181" t="s">
        <v>713</v>
      </c>
      <c r="AH671" s="362">
        <v>41913</v>
      </c>
      <c r="AI671" s="151" t="str">
        <f t="shared" si="1448"/>
        <v>91X</v>
      </c>
      <c r="AJ671" s="460">
        <v>41913</v>
      </c>
      <c r="AK671" s="650"/>
      <c r="AL671" s="634">
        <f t="shared" si="1449"/>
        <v>1</v>
      </c>
      <c r="AM671" s="634">
        <f t="shared" si="1450"/>
        <v>1</v>
      </c>
      <c r="AN671" s="635">
        <f t="shared" si="1451"/>
        <v>1</v>
      </c>
      <c r="AO671" s="636">
        <f t="shared" si="1520"/>
        <v>3</v>
      </c>
      <c r="AP671" s="634">
        <f t="shared" si="1452"/>
        <v>1</v>
      </c>
      <c r="AQ671" s="634">
        <f t="shared" si="1453"/>
        <v>1</v>
      </c>
      <c r="AR671" s="634">
        <f t="shared" si="1454"/>
        <v>1</v>
      </c>
      <c r="AS671" s="637">
        <f t="shared" si="1521"/>
        <v>3</v>
      </c>
      <c r="AT671" s="638" t="str">
        <f t="shared" si="1522"/>
        <v>F</v>
      </c>
      <c r="AU671" s="634">
        <f t="shared" si="1455"/>
        <v>0</v>
      </c>
      <c r="AV671" s="634">
        <f t="shared" si="1465"/>
        <v>0</v>
      </c>
      <c r="AW671" s="634" t="s">
        <v>1127</v>
      </c>
      <c r="AX671" s="639" t="str">
        <f t="shared" si="1459"/>
        <v>91Yes</v>
      </c>
      <c r="AY671" s="639" t="str">
        <f t="shared" si="1460"/>
        <v>91Yes</v>
      </c>
      <c r="AZ671" s="639" t="str">
        <f t="shared" si="1461"/>
        <v>91Yes</v>
      </c>
      <c r="BA671" s="634" t="str">
        <f t="shared" si="1462"/>
        <v>91X</v>
      </c>
      <c r="BB671" s="634" t="str">
        <f t="shared" si="1463"/>
        <v>91X</v>
      </c>
      <c r="BC671" s="634" t="str">
        <f t="shared" si="1464"/>
        <v>91X</v>
      </c>
      <c r="BD671" s="640" t="str">
        <f t="shared" si="1504"/>
        <v xml:space="preserve"> </v>
      </c>
      <c r="BE671" s="640" t="str">
        <f t="shared" si="1505"/>
        <v xml:space="preserve"> </v>
      </c>
      <c r="BF671" s="640" t="str">
        <f t="shared" si="1506"/>
        <v xml:space="preserve"> </v>
      </c>
      <c r="BG671" s="640" t="str">
        <f t="shared" si="1507"/>
        <v xml:space="preserve"> </v>
      </c>
      <c r="BH671" s="640" t="str">
        <f t="shared" si="1508"/>
        <v xml:space="preserve"> </v>
      </c>
      <c r="BI671" s="677" t="str">
        <f t="shared" si="1509"/>
        <v xml:space="preserve"> </v>
      </c>
      <c r="BJ671" s="640" t="str">
        <f t="shared" si="1510"/>
        <v xml:space="preserve"> </v>
      </c>
      <c r="BK671" s="305" t="str">
        <f t="shared" si="1511"/>
        <v xml:space="preserve"> </v>
      </c>
      <c r="BL671" s="523" t="str">
        <f t="shared" si="1458"/>
        <v>F</v>
      </c>
      <c r="BM671" s="640" t="str">
        <f t="shared" si="1512"/>
        <v xml:space="preserve"> </v>
      </c>
      <c r="BN671" s="640" t="str">
        <f t="shared" si="1513"/>
        <v xml:space="preserve"> </v>
      </c>
      <c r="BO671" s="640" t="str">
        <f t="shared" si="1514"/>
        <v xml:space="preserve"> </v>
      </c>
      <c r="BP671" s="640" t="str">
        <f t="shared" si="1515"/>
        <v xml:space="preserve"> </v>
      </c>
      <c r="BQ671" s="640" t="str">
        <f t="shared" si="1516"/>
        <v xml:space="preserve"> </v>
      </c>
      <c r="BR671" s="634">
        <f t="shared" si="1517"/>
        <v>0</v>
      </c>
      <c r="BS671" s="728"/>
      <c r="BT671" s="640" t="str">
        <f t="shared" si="1499"/>
        <v xml:space="preserve"> </v>
      </c>
    </row>
    <row r="672" spans="1:72" s="47" customFormat="1" ht="15" customHeight="1" x14ac:dyDescent="0.3">
      <c r="A672" s="43" t="s">
        <v>649</v>
      </c>
      <c r="B672" s="469" t="s">
        <v>652</v>
      </c>
      <c r="C672" s="134" t="str">
        <f>IF(VLOOKUP(B672,'Pivot Table'!$B$5:$G$2000,3,FALSE)=1,"Yes","No")</f>
        <v>Yes</v>
      </c>
      <c r="D672" s="170" t="str">
        <f t="shared" si="1467"/>
        <v>Yes</v>
      </c>
      <c r="E672" s="170"/>
      <c r="F672" s="214">
        <v>41913</v>
      </c>
      <c r="G672" s="44"/>
      <c r="H672" s="44" t="s">
        <v>1127</v>
      </c>
      <c r="I672" s="214"/>
      <c r="J672" s="170" t="s">
        <v>713</v>
      </c>
      <c r="K672" s="45" t="str">
        <f t="shared" si="1498"/>
        <v>91</v>
      </c>
      <c r="L672" s="45" t="str">
        <f t="shared" si="1444"/>
        <v>91X</v>
      </c>
      <c r="M672" s="214">
        <v>42339</v>
      </c>
      <c r="N672" s="252"/>
      <c r="O672" s="135" t="str">
        <f>IF(VLOOKUP(B672,'Pivot Table'!$B$5:$G$2000,2,FALSE)=1,"Yes","No")</f>
        <v>Yes</v>
      </c>
      <c r="P672" s="177" t="str">
        <f t="shared" si="1457"/>
        <v>Yes</v>
      </c>
      <c r="Q672" s="177" t="s">
        <v>1127</v>
      </c>
      <c r="R672" s="107">
        <v>42005</v>
      </c>
      <c r="S672" s="46" t="s">
        <v>1127</v>
      </c>
      <c r="T672" s="107"/>
      <c r="U672" s="177" t="s">
        <v>713</v>
      </c>
      <c r="V672" s="135" t="str">
        <f t="shared" si="1445"/>
        <v>91Y</v>
      </c>
      <c r="W672" s="150" t="str">
        <f t="shared" si="1446"/>
        <v>91X</v>
      </c>
      <c r="X672" s="107">
        <v>42217</v>
      </c>
      <c r="Y672" s="219"/>
      <c r="Z672" s="136" t="str">
        <f>IF(VLOOKUP(B672,'Pivot Table'!$B$5:$G$2000,5,FALSE)=1,"Yes","No")</f>
        <v>Yes</v>
      </c>
      <c r="AA672" s="136" t="str">
        <f>IF(VLOOKUP(B672,'Pivot Table'!$B$5:$G$2000,4,FALSE)=1,"Yes","No")</f>
        <v>No</v>
      </c>
      <c r="AB672" s="181" t="str">
        <f t="shared" si="1466"/>
        <v>Yes</v>
      </c>
      <c r="AC672" s="181"/>
      <c r="AD672" s="181"/>
      <c r="AE672" s="241" t="s">
        <v>1127</v>
      </c>
      <c r="AF672" s="362"/>
      <c r="AG672" s="181" t="s">
        <v>713</v>
      </c>
      <c r="AH672" s="133" t="str">
        <f t="shared" si="1447"/>
        <v>91</v>
      </c>
      <c r="AI672" s="151" t="str">
        <f t="shared" si="1448"/>
        <v>91X</v>
      </c>
      <c r="AJ672" s="460">
        <v>41913</v>
      </c>
      <c r="AK672" s="650"/>
      <c r="AL672" s="634">
        <f t="shared" si="1449"/>
        <v>1</v>
      </c>
      <c r="AM672" s="634">
        <f t="shared" si="1450"/>
        <v>1</v>
      </c>
      <c r="AN672" s="635">
        <f t="shared" si="1451"/>
        <v>1</v>
      </c>
      <c r="AO672" s="636">
        <f t="shared" si="1520"/>
        <v>3</v>
      </c>
      <c r="AP672" s="634">
        <f t="shared" si="1452"/>
        <v>1</v>
      </c>
      <c r="AQ672" s="634">
        <f t="shared" si="1453"/>
        <v>1</v>
      </c>
      <c r="AR672" s="634">
        <f t="shared" si="1454"/>
        <v>1</v>
      </c>
      <c r="AS672" s="637">
        <f t="shared" si="1521"/>
        <v>3</v>
      </c>
      <c r="AT672" s="638" t="str">
        <f t="shared" si="1522"/>
        <v>F</v>
      </c>
      <c r="AU672" s="634">
        <f t="shared" si="1455"/>
        <v>0</v>
      </c>
      <c r="AV672" s="634">
        <f t="shared" si="1465"/>
        <v>0</v>
      </c>
      <c r="AW672" s="634" t="s">
        <v>1127</v>
      </c>
      <c r="AX672" s="639" t="str">
        <f t="shared" si="1459"/>
        <v>91Yes</v>
      </c>
      <c r="AY672" s="639" t="str">
        <f t="shared" si="1460"/>
        <v>91Yes</v>
      </c>
      <c r="AZ672" s="639" t="str">
        <f t="shared" si="1461"/>
        <v>91Yes</v>
      </c>
      <c r="BA672" s="634" t="str">
        <f t="shared" si="1462"/>
        <v>91X</v>
      </c>
      <c r="BB672" s="634" t="str">
        <f t="shared" si="1463"/>
        <v>91X</v>
      </c>
      <c r="BC672" s="634" t="str">
        <f t="shared" si="1464"/>
        <v>91X</v>
      </c>
      <c r="BD672" s="640" t="str">
        <f t="shared" si="1504"/>
        <v xml:space="preserve"> </v>
      </c>
      <c r="BE672" s="640" t="str">
        <f t="shared" si="1505"/>
        <v xml:space="preserve"> </v>
      </c>
      <c r="BF672" s="640" t="str">
        <f t="shared" si="1506"/>
        <v xml:space="preserve"> </v>
      </c>
      <c r="BG672" s="640" t="str">
        <f t="shared" si="1507"/>
        <v xml:space="preserve"> </v>
      </c>
      <c r="BH672" s="640" t="str">
        <f t="shared" si="1508"/>
        <v xml:space="preserve"> </v>
      </c>
      <c r="BI672" s="677" t="str">
        <f t="shared" si="1509"/>
        <v xml:space="preserve"> </v>
      </c>
      <c r="BJ672" s="640" t="str">
        <f t="shared" si="1510"/>
        <v xml:space="preserve"> </v>
      </c>
      <c r="BK672" s="305" t="str">
        <f t="shared" si="1511"/>
        <v xml:space="preserve"> </v>
      </c>
      <c r="BL672" s="523" t="str">
        <f t="shared" si="1458"/>
        <v>F</v>
      </c>
      <c r="BM672" s="640" t="str">
        <f t="shared" si="1512"/>
        <v xml:space="preserve"> </v>
      </c>
      <c r="BN672" s="640" t="str">
        <f t="shared" si="1513"/>
        <v xml:space="preserve"> </v>
      </c>
      <c r="BO672" s="640" t="str">
        <f t="shared" si="1514"/>
        <v xml:space="preserve"> </v>
      </c>
      <c r="BP672" s="640" t="str">
        <f t="shared" si="1515"/>
        <v xml:space="preserve"> </v>
      </c>
      <c r="BQ672" s="640" t="str">
        <f t="shared" si="1516"/>
        <v xml:space="preserve"> </v>
      </c>
      <c r="BR672" s="634">
        <f t="shared" si="1517"/>
        <v>0</v>
      </c>
      <c r="BS672" s="728"/>
      <c r="BT672" s="640" t="str">
        <f t="shared" si="1499"/>
        <v xml:space="preserve"> </v>
      </c>
    </row>
    <row r="673" spans="1:72" s="47" customFormat="1" ht="15" customHeight="1" x14ac:dyDescent="0.3">
      <c r="A673" s="43" t="s">
        <v>649</v>
      </c>
      <c r="B673" s="469" t="s">
        <v>653</v>
      </c>
      <c r="C673" s="134" t="str">
        <f>IF(VLOOKUP(B673,'Pivot Table'!$B$5:$G$2000,3,FALSE)=1,"Yes","No")</f>
        <v>Yes</v>
      </c>
      <c r="D673" s="170" t="str">
        <f t="shared" si="1467"/>
        <v>Yes</v>
      </c>
      <c r="E673" s="170"/>
      <c r="F673" s="214">
        <v>41913</v>
      </c>
      <c r="G673" s="44"/>
      <c r="H673" s="44" t="s">
        <v>1127</v>
      </c>
      <c r="I673" s="214"/>
      <c r="J673" s="170" t="s">
        <v>713</v>
      </c>
      <c r="K673" s="45" t="str">
        <f t="shared" si="1498"/>
        <v>91</v>
      </c>
      <c r="L673" s="45" t="str">
        <f t="shared" si="1444"/>
        <v>91X</v>
      </c>
      <c r="M673" s="214">
        <v>42339</v>
      </c>
      <c r="N673" s="252"/>
      <c r="O673" s="135" t="str">
        <f>IF(VLOOKUP(B673,'Pivot Table'!$B$5:$G$2000,2,FALSE)=1,"Yes","No")</f>
        <v>Yes</v>
      </c>
      <c r="P673" s="177" t="str">
        <f t="shared" si="1457"/>
        <v>Yes</v>
      </c>
      <c r="Q673" s="177" t="s">
        <v>1127</v>
      </c>
      <c r="R673" s="107">
        <v>42005</v>
      </c>
      <c r="S673" s="46" t="s">
        <v>1127</v>
      </c>
      <c r="T673" s="107"/>
      <c r="U673" s="177" t="s">
        <v>713</v>
      </c>
      <c r="V673" s="135" t="str">
        <f t="shared" si="1445"/>
        <v>91Y</v>
      </c>
      <c r="W673" s="150" t="str">
        <f t="shared" si="1446"/>
        <v>91X</v>
      </c>
      <c r="X673" s="107">
        <v>42217</v>
      </c>
      <c r="Y673" s="406"/>
      <c r="Z673" s="136" t="str">
        <f>IF(VLOOKUP(B673,'Pivot Table'!$B$5:$G$2000,5,FALSE)=1,"Yes","No")</f>
        <v>Yes</v>
      </c>
      <c r="AA673" s="136" t="str">
        <f>IF(VLOOKUP(B673,'Pivot Table'!$B$5:$G$2000,4,FALSE)=1,"Yes","No")</f>
        <v>No</v>
      </c>
      <c r="AB673" s="181" t="str">
        <f t="shared" si="1466"/>
        <v>Yes</v>
      </c>
      <c r="AC673" s="181"/>
      <c r="AD673" s="181"/>
      <c r="AE673" s="241" t="s">
        <v>1127</v>
      </c>
      <c r="AF673" s="362"/>
      <c r="AG673" s="181" t="s">
        <v>713</v>
      </c>
      <c r="AH673" s="133" t="str">
        <f t="shared" si="1447"/>
        <v>91</v>
      </c>
      <c r="AI673" s="151" t="str">
        <f t="shared" si="1448"/>
        <v>91X</v>
      </c>
      <c r="AJ673" s="460">
        <v>41913</v>
      </c>
      <c r="AK673" s="650"/>
      <c r="AL673" s="634">
        <f t="shared" si="1449"/>
        <v>1</v>
      </c>
      <c r="AM673" s="634">
        <f t="shared" si="1450"/>
        <v>1</v>
      </c>
      <c r="AN673" s="635">
        <f t="shared" si="1451"/>
        <v>1</v>
      </c>
      <c r="AO673" s="636">
        <f t="shared" si="1520"/>
        <v>3</v>
      </c>
      <c r="AP673" s="634">
        <f t="shared" si="1452"/>
        <v>1</v>
      </c>
      <c r="AQ673" s="634">
        <f t="shared" si="1453"/>
        <v>1</v>
      </c>
      <c r="AR673" s="634">
        <f t="shared" si="1454"/>
        <v>1</v>
      </c>
      <c r="AS673" s="637">
        <f t="shared" si="1521"/>
        <v>3</v>
      </c>
      <c r="AT673" s="638" t="str">
        <f t="shared" si="1522"/>
        <v>F</v>
      </c>
      <c r="AU673" s="634">
        <f t="shared" si="1455"/>
        <v>0</v>
      </c>
      <c r="AV673" s="634">
        <f t="shared" si="1465"/>
        <v>0</v>
      </c>
      <c r="AW673" s="634" t="s">
        <v>1127</v>
      </c>
      <c r="AX673" s="639" t="str">
        <f t="shared" si="1459"/>
        <v>91Yes</v>
      </c>
      <c r="AY673" s="639" t="str">
        <f t="shared" si="1460"/>
        <v>91Yes</v>
      </c>
      <c r="AZ673" s="639" t="str">
        <f t="shared" si="1461"/>
        <v>91Yes</v>
      </c>
      <c r="BA673" s="634" t="str">
        <f t="shared" si="1462"/>
        <v>91X</v>
      </c>
      <c r="BB673" s="634" t="str">
        <f t="shared" si="1463"/>
        <v>91X</v>
      </c>
      <c r="BC673" s="634" t="str">
        <f t="shared" si="1464"/>
        <v>91X</v>
      </c>
      <c r="BD673" s="640" t="str">
        <f t="shared" si="1504"/>
        <v xml:space="preserve"> </v>
      </c>
      <c r="BE673" s="640" t="str">
        <f t="shared" si="1505"/>
        <v xml:space="preserve"> </v>
      </c>
      <c r="BF673" s="640" t="str">
        <f t="shared" si="1506"/>
        <v xml:space="preserve"> </v>
      </c>
      <c r="BG673" s="640" t="str">
        <f t="shared" si="1507"/>
        <v xml:space="preserve"> </v>
      </c>
      <c r="BH673" s="640" t="str">
        <f t="shared" si="1508"/>
        <v xml:space="preserve"> </v>
      </c>
      <c r="BI673" s="677" t="str">
        <f t="shared" si="1509"/>
        <v xml:space="preserve"> </v>
      </c>
      <c r="BJ673" s="640" t="str">
        <f t="shared" si="1510"/>
        <v xml:space="preserve"> </v>
      </c>
      <c r="BK673" s="305" t="str">
        <f t="shared" si="1511"/>
        <v xml:space="preserve"> </v>
      </c>
      <c r="BL673" s="523" t="str">
        <f t="shared" si="1458"/>
        <v>F</v>
      </c>
      <c r="BM673" s="640" t="str">
        <f t="shared" si="1512"/>
        <v xml:space="preserve"> </v>
      </c>
      <c r="BN673" s="640" t="str">
        <f t="shared" si="1513"/>
        <v xml:space="preserve"> </v>
      </c>
      <c r="BO673" s="640" t="str">
        <f t="shared" si="1514"/>
        <v xml:space="preserve"> </v>
      </c>
      <c r="BP673" s="640" t="str">
        <f t="shared" si="1515"/>
        <v xml:space="preserve"> </v>
      </c>
      <c r="BQ673" s="640" t="str">
        <f t="shared" si="1516"/>
        <v xml:space="preserve"> </v>
      </c>
      <c r="BR673" s="634">
        <f t="shared" si="1517"/>
        <v>0</v>
      </c>
      <c r="BS673" s="728"/>
      <c r="BT673" s="640" t="str">
        <f t="shared" si="1499"/>
        <v xml:space="preserve"> </v>
      </c>
    </row>
    <row r="674" spans="1:72" s="47" customFormat="1" ht="15" customHeight="1" x14ac:dyDescent="0.3">
      <c r="A674" s="43" t="s">
        <v>649</v>
      </c>
      <c r="B674" s="469" t="s">
        <v>654</v>
      </c>
      <c r="C674" s="134" t="str">
        <f>IF(VLOOKUP(B674,'Pivot Table'!$B$5:$G$2000,3,FALSE)=1,"Yes","No")</f>
        <v>Yes</v>
      </c>
      <c r="D674" s="170" t="str">
        <f t="shared" si="1467"/>
        <v>Yes</v>
      </c>
      <c r="E674" s="170"/>
      <c r="F674" s="214">
        <v>41913</v>
      </c>
      <c r="G674" s="44"/>
      <c r="H674" s="44" t="s">
        <v>1127</v>
      </c>
      <c r="I674" s="214"/>
      <c r="J674" s="170" t="s">
        <v>713</v>
      </c>
      <c r="K674" s="45" t="str">
        <f t="shared" si="1498"/>
        <v>91</v>
      </c>
      <c r="L674" s="45" t="str">
        <f t="shared" si="1444"/>
        <v>91X</v>
      </c>
      <c r="M674" s="214">
        <v>42339</v>
      </c>
      <c r="N674" s="252"/>
      <c r="O674" s="135" t="str">
        <f>IF(VLOOKUP(B674,'Pivot Table'!$B$5:$G$2000,2,FALSE)=1,"Yes","No")</f>
        <v>Yes</v>
      </c>
      <c r="P674" s="177" t="str">
        <f t="shared" si="1457"/>
        <v>Yes</v>
      </c>
      <c r="Q674" s="177" t="s">
        <v>1127</v>
      </c>
      <c r="R674" s="107">
        <v>42005</v>
      </c>
      <c r="S674" s="46" t="s">
        <v>1127</v>
      </c>
      <c r="T674" s="107"/>
      <c r="U674" s="177" t="s">
        <v>713</v>
      </c>
      <c r="V674" s="135" t="str">
        <f t="shared" si="1445"/>
        <v>91Y</v>
      </c>
      <c r="W674" s="150" t="str">
        <f t="shared" si="1446"/>
        <v>91X</v>
      </c>
      <c r="X674" s="107">
        <v>42217</v>
      </c>
      <c r="Y674" s="219"/>
      <c r="Z674" s="136" t="str">
        <f>IF(VLOOKUP(B674,'Pivot Table'!$B$5:$G$2000,5,FALSE)=1,"Yes","No")</f>
        <v>Yes</v>
      </c>
      <c r="AA674" s="136" t="str">
        <f>IF(VLOOKUP(B674,'Pivot Table'!$B$5:$G$2000,4,FALSE)=1,"Yes","No")</f>
        <v>No</v>
      </c>
      <c r="AB674" s="181" t="str">
        <f t="shared" si="1466"/>
        <v>Yes</v>
      </c>
      <c r="AC674" s="181"/>
      <c r="AD674" s="181"/>
      <c r="AE674" s="241" t="s">
        <v>1127</v>
      </c>
      <c r="AF674" s="362"/>
      <c r="AG674" s="181" t="s">
        <v>713</v>
      </c>
      <c r="AH674" s="133" t="str">
        <f t="shared" si="1447"/>
        <v>91</v>
      </c>
      <c r="AI674" s="151" t="str">
        <f t="shared" si="1448"/>
        <v>91X</v>
      </c>
      <c r="AJ674" s="460">
        <v>41913</v>
      </c>
      <c r="AK674" s="650"/>
      <c r="AL674" s="634">
        <f t="shared" si="1449"/>
        <v>1</v>
      </c>
      <c r="AM674" s="634">
        <f t="shared" si="1450"/>
        <v>1</v>
      </c>
      <c r="AN674" s="635">
        <f t="shared" si="1451"/>
        <v>1</v>
      </c>
      <c r="AO674" s="636">
        <f t="shared" si="1520"/>
        <v>3</v>
      </c>
      <c r="AP674" s="634">
        <f t="shared" si="1452"/>
        <v>1</v>
      </c>
      <c r="AQ674" s="634">
        <f t="shared" si="1453"/>
        <v>1</v>
      </c>
      <c r="AR674" s="634">
        <f t="shared" si="1454"/>
        <v>1</v>
      </c>
      <c r="AS674" s="637">
        <f t="shared" si="1521"/>
        <v>3</v>
      </c>
      <c r="AT674" s="638" t="str">
        <f t="shared" si="1522"/>
        <v>F</v>
      </c>
      <c r="AU674" s="634">
        <f t="shared" si="1455"/>
        <v>0</v>
      </c>
      <c r="AV674" s="634">
        <f t="shared" si="1465"/>
        <v>0</v>
      </c>
      <c r="AW674" s="634" t="s">
        <v>1127</v>
      </c>
      <c r="AX674" s="639" t="str">
        <f t="shared" si="1459"/>
        <v>91Yes</v>
      </c>
      <c r="AY674" s="639" t="str">
        <f t="shared" si="1460"/>
        <v>91Yes</v>
      </c>
      <c r="AZ674" s="639" t="str">
        <f t="shared" si="1461"/>
        <v>91Yes</v>
      </c>
      <c r="BA674" s="634" t="str">
        <f t="shared" si="1462"/>
        <v>91X</v>
      </c>
      <c r="BB674" s="634" t="str">
        <f t="shared" si="1463"/>
        <v>91X</v>
      </c>
      <c r="BC674" s="634" t="str">
        <f t="shared" si="1464"/>
        <v>91X</v>
      </c>
      <c r="BD674" s="640" t="str">
        <f t="shared" si="1504"/>
        <v xml:space="preserve"> </v>
      </c>
      <c r="BE674" s="640" t="str">
        <f t="shared" si="1505"/>
        <v xml:space="preserve"> </v>
      </c>
      <c r="BF674" s="640" t="str">
        <f t="shared" si="1506"/>
        <v xml:space="preserve"> </v>
      </c>
      <c r="BG674" s="640" t="str">
        <f t="shared" si="1507"/>
        <v xml:space="preserve"> </v>
      </c>
      <c r="BH674" s="640" t="str">
        <f t="shared" si="1508"/>
        <v xml:space="preserve"> </v>
      </c>
      <c r="BI674" s="677" t="str">
        <f t="shared" si="1509"/>
        <v xml:space="preserve"> </v>
      </c>
      <c r="BJ674" s="640" t="str">
        <f t="shared" si="1510"/>
        <v xml:space="preserve"> </v>
      </c>
      <c r="BK674" s="305" t="str">
        <f t="shared" si="1511"/>
        <v xml:space="preserve"> </v>
      </c>
      <c r="BL674" s="523" t="str">
        <f t="shared" si="1458"/>
        <v>F</v>
      </c>
      <c r="BM674" s="640" t="str">
        <f t="shared" si="1512"/>
        <v xml:space="preserve"> </v>
      </c>
      <c r="BN674" s="640" t="str">
        <f t="shared" si="1513"/>
        <v xml:space="preserve"> </v>
      </c>
      <c r="BO674" s="640" t="str">
        <f t="shared" si="1514"/>
        <v xml:space="preserve"> </v>
      </c>
      <c r="BP674" s="640" t="str">
        <f t="shared" si="1515"/>
        <v xml:space="preserve"> </v>
      </c>
      <c r="BQ674" s="640" t="str">
        <f t="shared" si="1516"/>
        <v xml:space="preserve"> </v>
      </c>
      <c r="BR674" s="634">
        <f t="shared" si="1517"/>
        <v>0</v>
      </c>
      <c r="BS674" s="728"/>
      <c r="BT674" s="640" t="str">
        <f t="shared" si="1499"/>
        <v xml:space="preserve"> </v>
      </c>
    </row>
    <row r="675" spans="1:72" s="47" customFormat="1" ht="15" customHeight="1" x14ac:dyDescent="0.3">
      <c r="A675" s="43" t="s">
        <v>649</v>
      </c>
      <c r="B675" s="469" t="s">
        <v>655</v>
      </c>
      <c r="C675" s="134" t="str">
        <f>IF(VLOOKUP(B675,'Pivot Table'!$B$5:$G$2000,3,FALSE)=1,"Yes","No")</f>
        <v>Yes</v>
      </c>
      <c r="D675" s="170" t="str">
        <f t="shared" si="1467"/>
        <v>Yes</v>
      </c>
      <c r="E675" s="170"/>
      <c r="F675" s="214">
        <v>41913</v>
      </c>
      <c r="G675" s="118" t="s">
        <v>1127</v>
      </c>
      <c r="H675" s="118" t="s">
        <v>1127</v>
      </c>
      <c r="I675" s="214"/>
      <c r="J675" s="170" t="s">
        <v>713</v>
      </c>
      <c r="K675" s="45" t="str">
        <f t="shared" si="1498"/>
        <v>91</v>
      </c>
      <c r="L675" s="45" t="str">
        <f t="shared" si="1444"/>
        <v>91X</v>
      </c>
      <c r="M675" s="214">
        <v>42339</v>
      </c>
      <c r="N675" s="252"/>
      <c r="O675" s="135" t="str">
        <f>IF(VLOOKUP(B675,'Pivot Table'!$B$5:$G$2000,2,FALSE)=1,"Yes","No")</f>
        <v>Yes</v>
      </c>
      <c r="P675" s="177" t="str">
        <f t="shared" si="1457"/>
        <v>Yes</v>
      </c>
      <c r="Q675" s="177"/>
      <c r="R675" s="107">
        <v>42005</v>
      </c>
      <c r="S675" s="46" t="s">
        <v>1127</v>
      </c>
      <c r="T675" s="107"/>
      <c r="U675" s="177" t="s">
        <v>713</v>
      </c>
      <c r="V675" s="135" t="str">
        <f t="shared" si="1445"/>
        <v>91</v>
      </c>
      <c r="W675" s="150" t="str">
        <f t="shared" si="1446"/>
        <v>91X</v>
      </c>
      <c r="X675" s="107">
        <v>42005</v>
      </c>
      <c r="Y675" s="219"/>
      <c r="Z675" s="136" t="str">
        <f>IF(VLOOKUP(B675,'Pivot Table'!$B$5:$G$2000,5,FALSE)=1,"Yes","No")</f>
        <v>Yes</v>
      </c>
      <c r="AA675" s="136" t="str">
        <f>IF(VLOOKUP(B675,'Pivot Table'!$B$5:$G$2000,4,FALSE)=1,"Yes","No")</f>
        <v>No</v>
      </c>
      <c r="AB675" s="181" t="str">
        <f t="shared" si="1466"/>
        <v>Yes</v>
      </c>
      <c r="AC675" s="181"/>
      <c r="AD675" s="181"/>
      <c r="AE675" s="241" t="s">
        <v>1127</v>
      </c>
      <c r="AF675" s="362"/>
      <c r="AG675" s="181" t="s">
        <v>713</v>
      </c>
      <c r="AH675" s="133" t="str">
        <f t="shared" si="1447"/>
        <v>91</v>
      </c>
      <c r="AI675" s="151" t="str">
        <f t="shared" si="1448"/>
        <v>91X</v>
      </c>
      <c r="AJ675" s="460">
        <v>41913</v>
      </c>
      <c r="AK675" s="650"/>
      <c r="AL675" s="634">
        <f t="shared" si="1449"/>
        <v>1</v>
      </c>
      <c r="AM675" s="634">
        <f t="shared" si="1450"/>
        <v>1</v>
      </c>
      <c r="AN675" s="635">
        <f t="shared" si="1451"/>
        <v>1</v>
      </c>
      <c r="AO675" s="636">
        <f t="shared" si="1520"/>
        <v>3</v>
      </c>
      <c r="AP675" s="634">
        <f t="shared" si="1452"/>
        <v>1</v>
      </c>
      <c r="AQ675" s="634">
        <f t="shared" si="1453"/>
        <v>1</v>
      </c>
      <c r="AR675" s="634">
        <f t="shared" si="1454"/>
        <v>1</v>
      </c>
      <c r="AS675" s="637">
        <f t="shared" si="1521"/>
        <v>3</v>
      </c>
      <c r="AT675" s="638" t="str">
        <f t="shared" si="1522"/>
        <v>F</v>
      </c>
      <c r="AU675" s="634">
        <f t="shared" si="1455"/>
        <v>0</v>
      </c>
      <c r="AV675" s="634">
        <f t="shared" si="1465"/>
        <v>0</v>
      </c>
      <c r="AW675" s="634" t="s">
        <v>1127</v>
      </c>
      <c r="AX675" s="639" t="str">
        <f t="shared" si="1459"/>
        <v>91Yes</v>
      </c>
      <c r="AY675" s="639" t="str">
        <f t="shared" si="1460"/>
        <v>91Yes</v>
      </c>
      <c r="AZ675" s="639" t="str">
        <f t="shared" si="1461"/>
        <v>91Yes</v>
      </c>
      <c r="BA675" s="634" t="str">
        <f t="shared" si="1462"/>
        <v>91X</v>
      </c>
      <c r="BB675" s="634" t="str">
        <f t="shared" si="1463"/>
        <v>91X</v>
      </c>
      <c r="BC675" s="634" t="str">
        <f t="shared" si="1464"/>
        <v>91X</v>
      </c>
      <c r="BD675" s="640" t="str">
        <f t="shared" si="1504"/>
        <v xml:space="preserve"> </v>
      </c>
      <c r="BE675" s="640" t="str">
        <f t="shared" si="1505"/>
        <v xml:space="preserve"> </v>
      </c>
      <c r="BF675" s="640" t="str">
        <f t="shared" si="1506"/>
        <v xml:space="preserve"> </v>
      </c>
      <c r="BG675" s="640" t="str">
        <f t="shared" si="1507"/>
        <v xml:space="preserve"> </v>
      </c>
      <c r="BH675" s="640" t="str">
        <f t="shared" si="1508"/>
        <v xml:space="preserve"> </v>
      </c>
      <c r="BI675" s="677" t="str">
        <f t="shared" si="1509"/>
        <v xml:space="preserve"> </v>
      </c>
      <c r="BJ675" s="640" t="str">
        <f t="shared" si="1510"/>
        <v xml:space="preserve"> </v>
      </c>
      <c r="BK675" s="305" t="str">
        <f t="shared" si="1511"/>
        <v xml:space="preserve"> </v>
      </c>
      <c r="BL675" s="523" t="str">
        <f t="shared" si="1458"/>
        <v>F</v>
      </c>
      <c r="BM675" s="640" t="str">
        <f t="shared" si="1512"/>
        <v xml:space="preserve"> </v>
      </c>
      <c r="BN675" s="640" t="str">
        <f t="shared" si="1513"/>
        <v xml:space="preserve"> </v>
      </c>
      <c r="BO675" s="640" t="str">
        <f t="shared" si="1514"/>
        <v xml:space="preserve"> </v>
      </c>
      <c r="BP675" s="640" t="str">
        <f t="shared" si="1515"/>
        <v xml:space="preserve"> </v>
      </c>
      <c r="BQ675" s="640" t="str">
        <f t="shared" si="1516"/>
        <v xml:space="preserve"> </v>
      </c>
      <c r="BR675" s="634">
        <f t="shared" si="1517"/>
        <v>0</v>
      </c>
      <c r="BS675" s="728"/>
      <c r="BT675" s="640" t="str">
        <f t="shared" si="1499"/>
        <v xml:space="preserve"> </v>
      </c>
    </row>
    <row r="676" spans="1:72" s="47" customFormat="1" ht="15" customHeight="1" x14ac:dyDescent="0.3">
      <c r="A676" s="43" t="s">
        <v>649</v>
      </c>
      <c r="B676" s="469" t="s">
        <v>656</v>
      </c>
      <c r="C676" s="134" t="str">
        <f>IF(VLOOKUP(B676,'Pivot Table'!$B$5:$G$2000,3,FALSE)=1,"Yes","No")</f>
        <v>Yes</v>
      </c>
      <c r="D676" s="170" t="str">
        <f t="shared" si="1467"/>
        <v>Yes</v>
      </c>
      <c r="E676" s="170"/>
      <c r="F676" s="214">
        <v>41913</v>
      </c>
      <c r="G676" s="44"/>
      <c r="H676" s="118" t="s">
        <v>1127</v>
      </c>
      <c r="I676" s="214"/>
      <c r="J676" s="170" t="s">
        <v>713</v>
      </c>
      <c r="K676" s="45" t="str">
        <f t="shared" si="1498"/>
        <v>91</v>
      </c>
      <c r="L676" s="45" t="str">
        <f t="shared" si="1444"/>
        <v>91X</v>
      </c>
      <c r="M676" s="214">
        <v>42339</v>
      </c>
      <c r="N676" s="252"/>
      <c r="O676" s="135" t="str">
        <f>IF(VLOOKUP(B676,'Pivot Table'!$B$5:$G$2000,2,FALSE)=1,"Yes","No")</f>
        <v>Yes</v>
      </c>
      <c r="P676" s="177" t="str">
        <f t="shared" si="1457"/>
        <v>Yes</v>
      </c>
      <c r="Q676" s="177" t="s">
        <v>1127</v>
      </c>
      <c r="R676" s="107">
        <v>42005</v>
      </c>
      <c r="S676" s="46" t="s">
        <v>1127</v>
      </c>
      <c r="T676" s="107"/>
      <c r="U676" s="177" t="s">
        <v>713</v>
      </c>
      <c r="V676" s="135" t="str">
        <f t="shared" si="1445"/>
        <v>91Y</v>
      </c>
      <c r="W676" s="150" t="str">
        <f t="shared" si="1446"/>
        <v>91X</v>
      </c>
      <c r="X676" s="107">
        <v>42217</v>
      </c>
      <c r="Y676" s="219"/>
      <c r="Z676" s="136" t="str">
        <f>IF(VLOOKUP(B676,'Pivot Table'!$B$5:$G$2000,5,FALSE)=1,"Yes","No")</f>
        <v>Yes</v>
      </c>
      <c r="AA676" s="136" t="str">
        <f>IF(VLOOKUP(B676,'Pivot Table'!$B$5:$G$2000,4,FALSE)=1,"Yes","No")</f>
        <v>No</v>
      </c>
      <c r="AB676" s="181" t="str">
        <f t="shared" si="1466"/>
        <v>Yes</v>
      </c>
      <c r="AC676" s="181"/>
      <c r="AD676" s="181"/>
      <c r="AE676" s="241" t="s">
        <v>1127</v>
      </c>
      <c r="AF676" s="362"/>
      <c r="AG676" s="181" t="s">
        <v>713</v>
      </c>
      <c r="AH676" s="133" t="str">
        <f t="shared" si="1447"/>
        <v>91</v>
      </c>
      <c r="AI676" s="151" t="str">
        <f t="shared" si="1448"/>
        <v>91X</v>
      </c>
      <c r="AJ676" s="460">
        <v>41913</v>
      </c>
      <c r="AK676" s="650"/>
      <c r="AL676" s="634">
        <f t="shared" si="1449"/>
        <v>1</v>
      </c>
      <c r="AM676" s="634">
        <f t="shared" si="1450"/>
        <v>1</v>
      </c>
      <c r="AN676" s="635">
        <f t="shared" si="1451"/>
        <v>1</v>
      </c>
      <c r="AO676" s="636">
        <f t="shared" si="1520"/>
        <v>3</v>
      </c>
      <c r="AP676" s="634">
        <f t="shared" si="1452"/>
        <v>1</v>
      </c>
      <c r="AQ676" s="634">
        <f t="shared" si="1453"/>
        <v>1</v>
      </c>
      <c r="AR676" s="634">
        <f t="shared" si="1454"/>
        <v>1</v>
      </c>
      <c r="AS676" s="637">
        <f t="shared" si="1521"/>
        <v>3</v>
      </c>
      <c r="AT676" s="638" t="str">
        <f t="shared" si="1522"/>
        <v>F</v>
      </c>
      <c r="AU676" s="634">
        <f t="shared" si="1455"/>
        <v>0</v>
      </c>
      <c r="AV676" s="634">
        <f t="shared" si="1465"/>
        <v>0</v>
      </c>
      <c r="AW676" s="634" t="s">
        <v>1127</v>
      </c>
      <c r="AX676" s="639" t="str">
        <f t="shared" si="1459"/>
        <v>91Yes</v>
      </c>
      <c r="AY676" s="639" t="str">
        <f t="shared" si="1460"/>
        <v>91Yes</v>
      </c>
      <c r="AZ676" s="639" t="str">
        <f t="shared" si="1461"/>
        <v>91Yes</v>
      </c>
      <c r="BA676" s="634" t="str">
        <f t="shared" si="1462"/>
        <v>91X</v>
      </c>
      <c r="BB676" s="634" t="str">
        <f t="shared" si="1463"/>
        <v>91X</v>
      </c>
      <c r="BC676" s="634" t="str">
        <f t="shared" si="1464"/>
        <v>91X</v>
      </c>
      <c r="BD676" s="640" t="str">
        <f t="shared" si="1504"/>
        <v xml:space="preserve"> </v>
      </c>
      <c r="BE676" s="640" t="str">
        <f t="shared" si="1505"/>
        <v xml:space="preserve"> </v>
      </c>
      <c r="BF676" s="640" t="str">
        <f t="shared" si="1506"/>
        <v xml:space="preserve"> </v>
      </c>
      <c r="BG676" s="640" t="str">
        <f t="shared" si="1507"/>
        <v xml:space="preserve"> </v>
      </c>
      <c r="BH676" s="640" t="str">
        <f t="shared" si="1508"/>
        <v xml:space="preserve"> </v>
      </c>
      <c r="BI676" s="677" t="str">
        <f t="shared" si="1509"/>
        <v xml:space="preserve"> </v>
      </c>
      <c r="BJ676" s="640" t="str">
        <f t="shared" si="1510"/>
        <v xml:space="preserve"> </v>
      </c>
      <c r="BK676" s="305" t="str">
        <f t="shared" si="1511"/>
        <v xml:space="preserve"> </v>
      </c>
      <c r="BL676" s="523" t="str">
        <f t="shared" si="1458"/>
        <v>F</v>
      </c>
      <c r="BM676" s="640" t="str">
        <f t="shared" si="1512"/>
        <v xml:space="preserve"> </v>
      </c>
      <c r="BN676" s="640" t="str">
        <f t="shared" si="1513"/>
        <v xml:space="preserve"> </v>
      </c>
      <c r="BO676" s="640" t="str">
        <f t="shared" si="1514"/>
        <v xml:space="preserve"> </v>
      </c>
      <c r="BP676" s="640" t="str">
        <f t="shared" si="1515"/>
        <v xml:space="preserve"> </v>
      </c>
      <c r="BQ676" s="640" t="str">
        <f t="shared" si="1516"/>
        <v xml:space="preserve"> </v>
      </c>
      <c r="BR676" s="634">
        <f t="shared" si="1517"/>
        <v>0</v>
      </c>
      <c r="BS676" s="728"/>
      <c r="BT676" s="640" t="str">
        <f t="shared" si="1499"/>
        <v xml:space="preserve"> </v>
      </c>
    </row>
    <row r="677" spans="1:72" s="47" customFormat="1" ht="15" customHeight="1" x14ac:dyDescent="0.3">
      <c r="A677" s="43" t="s">
        <v>649</v>
      </c>
      <c r="B677" s="469" t="s">
        <v>657</v>
      </c>
      <c r="C677" s="134" t="str">
        <f>IF(VLOOKUP(B677,'Pivot Table'!$B$5:$G$2000,3,FALSE)=1,"Yes","No")</f>
        <v>Yes</v>
      </c>
      <c r="D677" s="170" t="str">
        <f t="shared" si="1467"/>
        <v>Yes</v>
      </c>
      <c r="E677" s="170"/>
      <c r="F677" s="214">
        <v>41913</v>
      </c>
      <c r="G677" s="44"/>
      <c r="H677" s="118" t="s">
        <v>1127</v>
      </c>
      <c r="I677" s="214"/>
      <c r="J677" s="170" t="s">
        <v>713</v>
      </c>
      <c r="K677" s="45" t="str">
        <f t="shared" si="1498"/>
        <v>91</v>
      </c>
      <c r="L677" s="45" t="str">
        <f t="shared" si="1444"/>
        <v>91X</v>
      </c>
      <c r="M677" s="214">
        <v>42339</v>
      </c>
      <c r="N677" s="252"/>
      <c r="O677" s="135" t="str">
        <f>IF(VLOOKUP(B677,'Pivot Table'!$B$5:$G$2000,2,FALSE)=1,"Yes","No")</f>
        <v>Yes</v>
      </c>
      <c r="P677" s="177" t="str">
        <f t="shared" si="1457"/>
        <v>Yes</v>
      </c>
      <c r="Q677" s="177" t="s">
        <v>1127</v>
      </c>
      <c r="R677" s="107">
        <v>42005</v>
      </c>
      <c r="S677" s="46" t="s">
        <v>1127</v>
      </c>
      <c r="T677" s="107"/>
      <c r="U677" s="177" t="s">
        <v>713</v>
      </c>
      <c r="V677" s="135" t="str">
        <f t="shared" si="1445"/>
        <v>91Y</v>
      </c>
      <c r="W677" s="150" t="str">
        <f t="shared" si="1446"/>
        <v>91X</v>
      </c>
      <c r="X677" s="107">
        <v>42217</v>
      </c>
      <c r="Y677" s="219"/>
      <c r="Z677" s="136" t="str">
        <f>IF(VLOOKUP(B677,'Pivot Table'!$B$5:$G$2000,5,FALSE)=1,"Yes","No")</f>
        <v>Yes</v>
      </c>
      <c r="AA677" s="136" t="str">
        <f>IF(VLOOKUP(B677,'Pivot Table'!$B$5:$G$2000,4,FALSE)=1,"Yes","No")</f>
        <v>No</v>
      </c>
      <c r="AB677" s="181" t="str">
        <f t="shared" si="1466"/>
        <v>Yes</v>
      </c>
      <c r="AC677" s="181"/>
      <c r="AD677" s="181"/>
      <c r="AE677" s="241" t="s">
        <v>1127</v>
      </c>
      <c r="AF677" s="362"/>
      <c r="AG677" s="181" t="s">
        <v>713</v>
      </c>
      <c r="AH677" s="133" t="str">
        <f t="shared" si="1447"/>
        <v>91</v>
      </c>
      <c r="AI677" s="151" t="str">
        <f t="shared" si="1448"/>
        <v>91X</v>
      </c>
      <c r="AJ677" s="460">
        <v>41913</v>
      </c>
      <c r="AK677" s="650"/>
      <c r="AL677" s="634">
        <f t="shared" si="1449"/>
        <v>1</v>
      </c>
      <c r="AM677" s="634">
        <f t="shared" si="1450"/>
        <v>1</v>
      </c>
      <c r="AN677" s="635">
        <f t="shared" si="1451"/>
        <v>1</v>
      </c>
      <c r="AO677" s="636">
        <f t="shared" si="1520"/>
        <v>3</v>
      </c>
      <c r="AP677" s="634">
        <f t="shared" si="1452"/>
        <v>1</v>
      </c>
      <c r="AQ677" s="634">
        <f t="shared" si="1453"/>
        <v>1</v>
      </c>
      <c r="AR677" s="634">
        <f t="shared" si="1454"/>
        <v>1</v>
      </c>
      <c r="AS677" s="637">
        <f t="shared" si="1521"/>
        <v>3</v>
      </c>
      <c r="AT677" s="638" t="str">
        <f t="shared" si="1522"/>
        <v>F</v>
      </c>
      <c r="AU677" s="634">
        <f t="shared" si="1455"/>
        <v>0</v>
      </c>
      <c r="AV677" s="634">
        <f t="shared" si="1465"/>
        <v>0</v>
      </c>
      <c r="AW677" s="634" t="s">
        <v>1127</v>
      </c>
      <c r="AX677" s="639" t="str">
        <f t="shared" si="1459"/>
        <v>91Yes</v>
      </c>
      <c r="AY677" s="639" t="str">
        <f t="shared" si="1460"/>
        <v>91Yes</v>
      </c>
      <c r="AZ677" s="639" t="str">
        <f t="shared" si="1461"/>
        <v>91Yes</v>
      </c>
      <c r="BA677" s="634" t="str">
        <f t="shared" si="1462"/>
        <v>91X</v>
      </c>
      <c r="BB677" s="634" t="str">
        <f t="shared" si="1463"/>
        <v>91X</v>
      </c>
      <c r="BC677" s="634" t="str">
        <f t="shared" si="1464"/>
        <v>91X</v>
      </c>
      <c r="BD677" s="640" t="str">
        <f t="shared" si="1504"/>
        <v xml:space="preserve"> </v>
      </c>
      <c r="BE677" s="640" t="str">
        <f t="shared" si="1505"/>
        <v xml:space="preserve"> </v>
      </c>
      <c r="BF677" s="640" t="str">
        <f t="shared" si="1506"/>
        <v xml:space="preserve"> </v>
      </c>
      <c r="BG677" s="640" t="str">
        <f t="shared" si="1507"/>
        <v xml:space="preserve"> </v>
      </c>
      <c r="BH677" s="640" t="str">
        <f t="shared" si="1508"/>
        <v xml:space="preserve"> </v>
      </c>
      <c r="BI677" s="677" t="str">
        <f t="shared" si="1509"/>
        <v xml:space="preserve"> </v>
      </c>
      <c r="BJ677" s="640" t="str">
        <f t="shared" si="1510"/>
        <v xml:space="preserve"> </v>
      </c>
      <c r="BK677" s="305" t="str">
        <f t="shared" si="1511"/>
        <v xml:space="preserve"> </v>
      </c>
      <c r="BL677" s="523" t="str">
        <f t="shared" si="1458"/>
        <v>F</v>
      </c>
      <c r="BM677" s="640" t="str">
        <f t="shared" si="1512"/>
        <v xml:space="preserve"> </v>
      </c>
      <c r="BN677" s="640" t="str">
        <f t="shared" si="1513"/>
        <v xml:space="preserve"> </v>
      </c>
      <c r="BO677" s="640" t="str">
        <f t="shared" si="1514"/>
        <v xml:space="preserve"> </v>
      </c>
      <c r="BP677" s="640" t="str">
        <f t="shared" si="1515"/>
        <v xml:space="preserve"> </v>
      </c>
      <c r="BQ677" s="640" t="str">
        <f t="shared" si="1516"/>
        <v xml:space="preserve"> </v>
      </c>
      <c r="BR677" s="634">
        <f t="shared" si="1517"/>
        <v>0</v>
      </c>
      <c r="BS677" s="728"/>
      <c r="BT677" s="640" t="str">
        <f t="shared" si="1499"/>
        <v xml:space="preserve"> </v>
      </c>
    </row>
    <row r="678" spans="1:72" s="47" customFormat="1" ht="15" customHeight="1" x14ac:dyDescent="0.3">
      <c r="A678" s="43" t="s">
        <v>649</v>
      </c>
      <c r="B678" s="469" t="s">
        <v>658</v>
      </c>
      <c r="C678" s="134" t="str">
        <f>IF(VLOOKUP(B678,'Pivot Table'!$B$5:$G$2000,3,FALSE)=1,"Yes","No")</f>
        <v>Yes</v>
      </c>
      <c r="D678" s="170" t="str">
        <f t="shared" si="1467"/>
        <v>Yes</v>
      </c>
      <c r="E678" s="170"/>
      <c r="F678" s="214">
        <v>41913</v>
      </c>
      <c r="G678" s="44"/>
      <c r="H678" s="118" t="s">
        <v>1127</v>
      </c>
      <c r="I678" s="214"/>
      <c r="J678" s="170" t="s">
        <v>713</v>
      </c>
      <c r="K678" s="45" t="str">
        <f t="shared" si="1498"/>
        <v>91</v>
      </c>
      <c r="L678" s="45" t="str">
        <f t="shared" ref="L678:L753" si="1553">A678&amp;J678</f>
        <v>91X</v>
      </c>
      <c r="M678" s="214">
        <v>42339</v>
      </c>
      <c r="N678" s="252"/>
      <c r="O678" s="135" t="str">
        <f>IF(VLOOKUP(B678,'Pivot Table'!$B$5:$G$2000,2,FALSE)=1,"Yes","No")</f>
        <v>Yes</v>
      </c>
      <c r="P678" s="177" t="str">
        <f t="shared" si="1457"/>
        <v>Yes</v>
      </c>
      <c r="Q678" s="177" t="s">
        <v>1127</v>
      </c>
      <c r="R678" s="107">
        <v>42005</v>
      </c>
      <c r="S678" s="46" t="s">
        <v>1127</v>
      </c>
      <c r="T678" s="107"/>
      <c r="U678" s="177" t="s">
        <v>713</v>
      </c>
      <c r="V678" s="135" t="str">
        <f t="shared" ref="V678:V753" si="1554">A678&amp;Q678</f>
        <v>91Y</v>
      </c>
      <c r="W678" s="150" t="str">
        <f t="shared" ref="W678:W753" si="1555">A678&amp;U678</f>
        <v>91X</v>
      </c>
      <c r="X678" s="107">
        <v>42217</v>
      </c>
      <c r="Y678" s="219"/>
      <c r="Z678" s="136" t="str">
        <f>IF(VLOOKUP(B678,'Pivot Table'!$B$5:$G$2000,5,FALSE)=1,"Yes","No")</f>
        <v>Yes</v>
      </c>
      <c r="AA678" s="136" t="str">
        <f>IF(VLOOKUP(B678,'Pivot Table'!$B$5:$G$2000,4,FALSE)=1,"Yes","No")</f>
        <v>No</v>
      </c>
      <c r="AB678" s="181" t="str">
        <f t="shared" si="1466"/>
        <v>Yes</v>
      </c>
      <c r="AC678" s="181"/>
      <c r="AD678" s="181"/>
      <c r="AE678" s="241" t="s">
        <v>1127</v>
      </c>
      <c r="AF678" s="362"/>
      <c r="AG678" s="181" t="s">
        <v>713</v>
      </c>
      <c r="AH678" s="133" t="str">
        <f t="shared" ref="AH678:AH753" si="1556">A678&amp;AC678</f>
        <v>91</v>
      </c>
      <c r="AI678" s="151" t="str">
        <f t="shared" ref="AI678:AI753" si="1557">A678&amp;AG678</f>
        <v>91X</v>
      </c>
      <c r="AJ678" s="460">
        <v>41913</v>
      </c>
      <c r="AK678" s="650"/>
      <c r="AL678" s="634">
        <f t="shared" ref="AL678:AL753" si="1558">IF(C678="yes",1,0)</f>
        <v>1</v>
      </c>
      <c r="AM678" s="634">
        <f t="shared" ref="AM678:AM753" si="1559">IF(O678="yes",1,0)</f>
        <v>1</v>
      </c>
      <c r="AN678" s="635">
        <f t="shared" ref="AN678:AN753" si="1560">IF(Z678="yes",1,IF(AA678="yes",1,0))</f>
        <v>1</v>
      </c>
      <c r="AO678" s="636">
        <f t="shared" si="1520"/>
        <v>3</v>
      </c>
      <c r="AP678" s="634">
        <f t="shared" ref="AP678:AP753" si="1561">IF(J678="x",1,0)</f>
        <v>1</v>
      </c>
      <c r="AQ678" s="634">
        <f t="shared" ref="AQ678:AQ753" si="1562">IF(U678="x",1,0)</f>
        <v>1</v>
      </c>
      <c r="AR678" s="634">
        <f t="shared" ref="AR678:AR753" si="1563">IF(AG678="x",1,0)</f>
        <v>1</v>
      </c>
      <c r="AS678" s="637">
        <f t="shared" si="1521"/>
        <v>3</v>
      </c>
      <c r="AT678" s="638" t="str">
        <f t="shared" si="1522"/>
        <v>F</v>
      </c>
      <c r="AU678" s="634">
        <f t="shared" ref="AU678:AU753" si="1564">IF(E678="x",1,0)</f>
        <v>0</v>
      </c>
      <c r="AV678" s="634">
        <f t="shared" si="1465"/>
        <v>0</v>
      </c>
      <c r="AW678" s="634" t="s">
        <v>1127</v>
      </c>
      <c r="AX678" s="639" t="str">
        <f t="shared" si="1459"/>
        <v>91Yes</v>
      </c>
      <c r="AY678" s="639" t="str">
        <f t="shared" si="1460"/>
        <v>91Yes</v>
      </c>
      <c r="AZ678" s="639" t="str">
        <f t="shared" si="1461"/>
        <v>91Yes</v>
      </c>
      <c r="BA678" s="634" t="str">
        <f t="shared" si="1462"/>
        <v>91X</v>
      </c>
      <c r="BB678" s="634" t="str">
        <f t="shared" si="1463"/>
        <v>91X</v>
      </c>
      <c r="BC678" s="634" t="str">
        <f t="shared" si="1464"/>
        <v>91X</v>
      </c>
      <c r="BD678" s="640" t="str">
        <f t="shared" si="1504"/>
        <v xml:space="preserve"> </v>
      </c>
      <c r="BE678" s="640" t="str">
        <f t="shared" si="1505"/>
        <v xml:space="preserve"> </v>
      </c>
      <c r="BF678" s="640" t="str">
        <f t="shared" si="1506"/>
        <v xml:space="preserve"> </v>
      </c>
      <c r="BG678" s="640" t="str">
        <f t="shared" si="1507"/>
        <v xml:space="preserve"> </v>
      </c>
      <c r="BH678" s="640" t="str">
        <f t="shared" si="1508"/>
        <v xml:space="preserve"> </v>
      </c>
      <c r="BI678" s="677" t="str">
        <f t="shared" si="1509"/>
        <v xml:space="preserve"> </v>
      </c>
      <c r="BJ678" s="640" t="str">
        <f t="shared" si="1510"/>
        <v xml:space="preserve"> </v>
      </c>
      <c r="BK678" s="305" t="str">
        <f t="shared" si="1511"/>
        <v xml:space="preserve"> </v>
      </c>
      <c r="BL678" s="523" t="str">
        <f t="shared" ref="BL678:BL756" si="1565">IF($AO678=$AS678,"F", IF($AS678=0," ","P"))</f>
        <v>F</v>
      </c>
      <c r="BM678" s="640" t="str">
        <f t="shared" si="1512"/>
        <v xml:space="preserve"> </v>
      </c>
      <c r="BN678" s="640" t="str">
        <f t="shared" si="1513"/>
        <v xml:space="preserve"> </v>
      </c>
      <c r="BO678" s="640" t="str">
        <f t="shared" si="1514"/>
        <v xml:space="preserve"> </v>
      </c>
      <c r="BP678" s="640" t="str">
        <f t="shared" si="1515"/>
        <v xml:space="preserve"> </v>
      </c>
      <c r="BQ678" s="640" t="str">
        <f t="shared" si="1516"/>
        <v xml:space="preserve"> </v>
      </c>
      <c r="BR678" s="634">
        <f t="shared" si="1517"/>
        <v>0</v>
      </c>
      <c r="BS678" s="728"/>
      <c r="BT678" s="640" t="str">
        <f t="shared" si="1499"/>
        <v xml:space="preserve"> </v>
      </c>
    </row>
    <row r="679" spans="1:72" s="47" customFormat="1" ht="15" customHeight="1" x14ac:dyDescent="0.3">
      <c r="A679" s="43" t="s">
        <v>649</v>
      </c>
      <c r="B679" s="469" t="s">
        <v>659</v>
      </c>
      <c r="C679" s="134" t="str">
        <f>IF(VLOOKUP(B679,'Pivot Table'!$B$5:$G$2000,3,FALSE)=1,"Yes","No")</f>
        <v>Yes</v>
      </c>
      <c r="D679" s="170" t="str">
        <f t="shared" si="1467"/>
        <v>Yes</v>
      </c>
      <c r="E679" s="170"/>
      <c r="F679" s="214">
        <v>41913</v>
      </c>
      <c r="G679" s="44"/>
      <c r="H679" s="118" t="s">
        <v>1127</v>
      </c>
      <c r="I679" s="214"/>
      <c r="J679" s="170" t="s">
        <v>713</v>
      </c>
      <c r="K679" s="45" t="str">
        <f t="shared" ref="K679:K714" si="1566">A679&amp;E679</f>
        <v>91</v>
      </c>
      <c r="L679" s="45" t="str">
        <f t="shared" si="1553"/>
        <v>91X</v>
      </c>
      <c r="M679" s="214">
        <v>42339</v>
      </c>
      <c r="N679" s="252"/>
      <c r="O679" s="135" t="str">
        <f>IF(VLOOKUP(B679,'Pivot Table'!$B$5:$G$2000,2,FALSE)=1,"Yes","No")</f>
        <v>Yes</v>
      </c>
      <c r="P679" s="177" t="str">
        <f t="shared" ref="P679:P753" si="1567">IF(Q679="X","In Progress",IF(U679="x","Yes"," "))</f>
        <v>Yes</v>
      </c>
      <c r="Q679" s="177" t="s">
        <v>1127</v>
      </c>
      <c r="R679" s="107">
        <v>42005</v>
      </c>
      <c r="S679" s="46" t="s">
        <v>1127</v>
      </c>
      <c r="T679" s="107"/>
      <c r="U679" s="177" t="s">
        <v>713</v>
      </c>
      <c r="V679" s="135" t="str">
        <f t="shared" si="1554"/>
        <v>91Y</v>
      </c>
      <c r="W679" s="150" t="str">
        <f t="shared" si="1555"/>
        <v>91X</v>
      </c>
      <c r="X679" s="107">
        <v>42217</v>
      </c>
      <c r="Y679" s="219"/>
      <c r="Z679" s="136" t="str">
        <f>IF(VLOOKUP(B679,'Pivot Table'!$B$5:$G$2000,5,FALSE)=1,"Yes","No")</f>
        <v>Yes</v>
      </c>
      <c r="AA679" s="136" t="str">
        <f>IF(VLOOKUP(B679,'Pivot Table'!$B$5:$G$2000,4,FALSE)=1,"Yes","No")</f>
        <v>No</v>
      </c>
      <c r="AB679" s="181" t="str">
        <f t="shared" si="1466"/>
        <v>Yes</v>
      </c>
      <c r="AC679" s="181"/>
      <c r="AD679" s="181"/>
      <c r="AE679" s="241" t="s">
        <v>1127</v>
      </c>
      <c r="AF679" s="362"/>
      <c r="AG679" s="181" t="s">
        <v>713</v>
      </c>
      <c r="AH679" s="133" t="str">
        <f t="shared" si="1556"/>
        <v>91</v>
      </c>
      <c r="AI679" s="151" t="str">
        <f t="shared" si="1557"/>
        <v>91X</v>
      </c>
      <c r="AJ679" s="460">
        <v>41913</v>
      </c>
      <c r="AK679" s="650"/>
      <c r="AL679" s="634">
        <f t="shared" si="1558"/>
        <v>1</v>
      </c>
      <c r="AM679" s="634">
        <f t="shared" si="1559"/>
        <v>1</v>
      </c>
      <c r="AN679" s="635">
        <f t="shared" si="1560"/>
        <v>1</v>
      </c>
      <c r="AO679" s="636">
        <f t="shared" si="1520"/>
        <v>3</v>
      </c>
      <c r="AP679" s="634">
        <f t="shared" si="1561"/>
        <v>1</v>
      </c>
      <c r="AQ679" s="634">
        <f t="shared" si="1562"/>
        <v>1</v>
      </c>
      <c r="AR679" s="634">
        <f t="shared" si="1563"/>
        <v>1</v>
      </c>
      <c r="AS679" s="637">
        <f t="shared" si="1521"/>
        <v>3</v>
      </c>
      <c r="AT679" s="638" t="str">
        <f t="shared" si="1522"/>
        <v>F</v>
      </c>
      <c r="AU679" s="634">
        <f t="shared" si="1564"/>
        <v>0</v>
      </c>
      <c r="AV679" s="634">
        <f t="shared" si="1465"/>
        <v>0</v>
      </c>
      <c r="AW679" s="634" t="s">
        <v>1127</v>
      </c>
      <c r="AX679" s="639" t="str">
        <f t="shared" ref="AX679:AX753" si="1568">A679&amp;C679</f>
        <v>91Yes</v>
      </c>
      <c r="AY679" s="639" t="str">
        <f t="shared" ref="AY679:AY753" si="1569">A679&amp;O679</f>
        <v>91Yes</v>
      </c>
      <c r="AZ679" s="639" t="str">
        <f t="shared" ref="AZ679:AZ753" si="1570">A679&amp;Z679</f>
        <v>91Yes</v>
      </c>
      <c r="BA679" s="634" t="str">
        <f t="shared" ref="BA679:BA753" si="1571">A679&amp;J679</f>
        <v>91X</v>
      </c>
      <c r="BB679" s="634" t="str">
        <f t="shared" ref="BB679:BB753" si="1572">A679&amp;U679</f>
        <v>91X</v>
      </c>
      <c r="BC679" s="634" t="str">
        <f t="shared" ref="BC679:BC753" si="1573">A679&amp;AG679</f>
        <v>91X</v>
      </c>
      <c r="BD679" s="640" t="str">
        <f t="shared" si="1504"/>
        <v xml:space="preserve"> </v>
      </c>
      <c r="BE679" s="640" t="str">
        <f t="shared" si="1505"/>
        <v xml:space="preserve"> </v>
      </c>
      <c r="BF679" s="640" t="str">
        <f t="shared" si="1506"/>
        <v xml:space="preserve"> </v>
      </c>
      <c r="BG679" s="640" t="str">
        <f t="shared" si="1507"/>
        <v xml:space="preserve"> </v>
      </c>
      <c r="BH679" s="640" t="str">
        <f t="shared" si="1508"/>
        <v xml:space="preserve"> </v>
      </c>
      <c r="BI679" s="677" t="str">
        <f t="shared" si="1509"/>
        <v xml:space="preserve"> </v>
      </c>
      <c r="BJ679" s="640" t="str">
        <f t="shared" si="1510"/>
        <v xml:space="preserve"> </v>
      </c>
      <c r="BK679" s="305" t="str">
        <f t="shared" si="1511"/>
        <v xml:space="preserve"> </v>
      </c>
      <c r="BL679" s="523" t="str">
        <f t="shared" si="1565"/>
        <v>F</v>
      </c>
      <c r="BM679" s="640" t="str">
        <f t="shared" si="1512"/>
        <v xml:space="preserve"> </v>
      </c>
      <c r="BN679" s="640" t="str">
        <f t="shared" si="1513"/>
        <v xml:space="preserve"> </v>
      </c>
      <c r="BO679" s="640" t="str">
        <f t="shared" si="1514"/>
        <v xml:space="preserve"> </v>
      </c>
      <c r="BP679" s="640" t="str">
        <f t="shared" si="1515"/>
        <v xml:space="preserve"> </v>
      </c>
      <c r="BQ679" s="640" t="str">
        <f t="shared" si="1516"/>
        <v xml:space="preserve"> </v>
      </c>
      <c r="BR679" s="634">
        <f t="shared" si="1517"/>
        <v>0</v>
      </c>
      <c r="BS679" s="728"/>
      <c r="BT679" s="640" t="str">
        <f t="shared" si="1499"/>
        <v xml:space="preserve"> </v>
      </c>
    </row>
    <row r="680" spans="1:72" s="47" customFormat="1" ht="15" customHeight="1" x14ac:dyDescent="0.3">
      <c r="A680" s="43" t="s">
        <v>649</v>
      </c>
      <c r="B680" s="477" t="s">
        <v>660</v>
      </c>
      <c r="C680" s="134" t="str">
        <f>IF(VLOOKUP(B680,'Pivot Table'!$B$5:$G$2000,3,FALSE)=1,"Yes","No")</f>
        <v>Yes</v>
      </c>
      <c r="D680" s="170" t="str">
        <f t="shared" si="1467"/>
        <v>Yes</v>
      </c>
      <c r="E680" s="170"/>
      <c r="F680" s="214">
        <v>41913</v>
      </c>
      <c r="G680" s="44"/>
      <c r="H680" s="118" t="s">
        <v>1127</v>
      </c>
      <c r="I680" s="214"/>
      <c r="J680" s="170" t="s">
        <v>713</v>
      </c>
      <c r="K680" s="45" t="str">
        <f t="shared" si="1566"/>
        <v>91</v>
      </c>
      <c r="L680" s="45" t="str">
        <f t="shared" si="1553"/>
        <v>91X</v>
      </c>
      <c r="M680" s="214">
        <v>42339</v>
      </c>
      <c r="N680" s="252"/>
      <c r="O680" s="135" t="str">
        <f>IF(VLOOKUP(B680,'Pivot Table'!$B$5:$G$2000,2,FALSE)=1,"Yes","No")</f>
        <v>Yes</v>
      </c>
      <c r="P680" s="177" t="str">
        <f t="shared" si="1567"/>
        <v>Yes</v>
      </c>
      <c r="Q680" s="177" t="s">
        <v>1127</v>
      </c>
      <c r="R680" s="107">
        <v>42005</v>
      </c>
      <c r="S680" s="46" t="s">
        <v>1127</v>
      </c>
      <c r="T680" s="107"/>
      <c r="U680" s="177" t="s">
        <v>713</v>
      </c>
      <c r="V680" s="135" t="str">
        <f t="shared" si="1554"/>
        <v>91Y</v>
      </c>
      <c r="W680" s="150" t="str">
        <f t="shared" si="1555"/>
        <v>91X</v>
      </c>
      <c r="X680" s="107">
        <v>42217</v>
      </c>
      <c r="Y680" s="219"/>
      <c r="Z680" s="136" t="str">
        <f>IF(VLOOKUP(B680,'Pivot Table'!$B$5:$G$2000,5,FALSE)=1,"Yes","No")</f>
        <v>Yes</v>
      </c>
      <c r="AA680" s="136" t="str">
        <f>IF(VLOOKUP(B680,'Pivot Table'!$B$5:$G$2000,4,FALSE)=1,"Yes","No")</f>
        <v>No</v>
      </c>
      <c r="AB680" s="181" t="str">
        <f t="shared" si="1466"/>
        <v>Yes</v>
      </c>
      <c r="AC680" s="181"/>
      <c r="AD680" s="181"/>
      <c r="AE680" s="241" t="s">
        <v>1127</v>
      </c>
      <c r="AF680" s="362"/>
      <c r="AG680" s="181" t="s">
        <v>713</v>
      </c>
      <c r="AH680" s="133" t="str">
        <f t="shared" si="1556"/>
        <v>91</v>
      </c>
      <c r="AI680" s="151" t="str">
        <f t="shared" si="1557"/>
        <v>91X</v>
      </c>
      <c r="AJ680" s="460">
        <v>41913</v>
      </c>
      <c r="AK680" s="650"/>
      <c r="AL680" s="634">
        <f t="shared" si="1558"/>
        <v>1</v>
      </c>
      <c r="AM680" s="634">
        <f t="shared" si="1559"/>
        <v>1</v>
      </c>
      <c r="AN680" s="635">
        <f t="shared" si="1560"/>
        <v>1</v>
      </c>
      <c r="AO680" s="636">
        <f t="shared" si="1520"/>
        <v>3</v>
      </c>
      <c r="AP680" s="634">
        <f t="shared" si="1561"/>
        <v>1</v>
      </c>
      <c r="AQ680" s="634">
        <f t="shared" si="1562"/>
        <v>1</v>
      </c>
      <c r="AR680" s="634">
        <f t="shared" si="1563"/>
        <v>1</v>
      </c>
      <c r="AS680" s="637">
        <f t="shared" si="1521"/>
        <v>3</v>
      </c>
      <c r="AT680" s="638" t="str">
        <f t="shared" si="1522"/>
        <v>F</v>
      </c>
      <c r="AU680" s="634">
        <f t="shared" si="1564"/>
        <v>0</v>
      </c>
      <c r="AV680" s="634">
        <f t="shared" si="1465"/>
        <v>0</v>
      </c>
      <c r="AW680" s="634" t="s">
        <v>1127</v>
      </c>
      <c r="AX680" s="639" t="str">
        <f t="shared" si="1568"/>
        <v>91Yes</v>
      </c>
      <c r="AY680" s="639" t="str">
        <f t="shared" si="1569"/>
        <v>91Yes</v>
      </c>
      <c r="AZ680" s="639" t="str">
        <f t="shared" si="1570"/>
        <v>91Yes</v>
      </c>
      <c r="BA680" s="634" t="str">
        <f t="shared" si="1571"/>
        <v>91X</v>
      </c>
      <c r="BB680" s="634" t="str">
        <f t="shared" si="1572"/>
        <v>91X</v>
      </c>
      <c r="BC680" s="634" t="str">
        <f t="shared" si="1573"/>
        <v>91X</v>
      </c>
      <c r="BD680" s="640" t="str">
        <f t="shared" si="1504"/>
        <v xml:space="preserve"> </v>
      </c>
      <c r="BE680" s="640" t="str">
        <f t="shared" si="1505"/>
        <v xml:space="preserve"> </v>
      </c>
      <c r="BF680" s="640" t="str">
        <f t="shared" si="1506"/>
        <v xml:space="preserve"> </v>
      </c>
      <c r="BG680" s="640" t="str">
        <f t="shared" si="1507"/>
        <v xml:space="preserve"> </v>
      </c>
      <c r="BH680" s="640" t="str">
        <f t="shared" si="1508"/>
        <v xml:space="preserve"> </v>
      </c>
      <c r="BI680" s="677" t="str">
        <f t="shared" si="1509"/>
        <v xml:space="preserve"> </v>
      </c>
      <c r="BJ680" s="640" t="str">
        <f t="shared" si="1510"/>
        <v xml:space="preserve"> </v>
      </c>
      <c r="BK680" s="305" t="str">
        <f t="shared" si="1511"/>
        <v xml:space="preserve"> </v>
      </c>
      <c r="BL680" s="523" t="str">
        <f t="shared" si="1565"/>
        <v>F</v>
      </c>
      <c r="BM680" s="640" t="str">
        <f t="shared" si="1512"/>
        <v xml:space="preserve"> </v>
      </c>
      <c r="BN680" s="640" t="str">
        <f t="shared" si="1513"/>
        <v xml:space="preserve"> </v>
      </c>
      <c r="BO680" s="640" t="str">
        <f t="shared" si="1514"/>
        <v xml:space="preserve"> </v>
      </c>
      <c r="BP680" s="640" t="str">
        <f t="shared" si="1515"/>
        <v xml:space="preserve"> </v>
      </c>
      <c r="BQ680" s="640" t="str">
        <f t="shared" si="1516"/>
        <v xml:space="preserve"> </v>
      </c>
      <c r="BR680" s="634">
        <f t="shared" si="1517"/>
        <v>0</v>
      </c>
      <c r="BS680" s="728"/>
      <c r="BT680" s="640" t="str">
        <f t="shared" si="1499"/>
        <v xml:space="preserve"> </v>
      </c>
    </row>
    <row r="681" spans="1:72" s="47" customFormat="1" ht="15" customHeight="1" x14ac:dyDescent="0.3">
      <c r="A681" s="43" t="s">
        <v>649</v>
      </c>
      <c r="B681" s="477" t="s">
        <v>661</v>
      </c>
      <c r="C681" s="134" t="str">
        <f>IF(VLOOKUP(B681,'Pivot Table'!$B$5:$G$2000,3,FALSE)=1,"Yes","No")</f>
        <v>Yes</v>
      </c>
      <c r="D681" s="170" t="str">
        <f t="shared" si="1467"/>
        <v>Yes</v>
      </c>
      <c r="E681" s="170"/>
      <c r="F681" s="214">
        <v>41913</v>
      </c>
      <c r="G681" s="44"/>
      <c r="H681" s="118" t="s">
        <v>1127</v>
      </c>
      <c r="I681" s="214"/>
      <c r="J681" s="170" t="s">
        <v>713</v>
      </c>
      <c r="K681" s="45" t="str">
        <f t="shared" si="1566"/>
        <v>91</v>
      </c>
      <c r="L681" s="45" t="str">
        <f t="shared" si="1553"/>
        <v>91X</v>
      </c>
      <c r="M681" s="214">
        <v>42339</v>
      </c>
      <c r="N681" s="252"/>
      <c r="O681" s="135" t="str">
        <f>IF(VLOOKUP(B681,'Pivot Table'!$B$5:$G$2000,2,FALSE)=1,"Yes","No")</f>
        <v>Yes</v>
      </c>
      <c r="P681" s="177" t="str">
        <f t="shared" si="1567"/>
        <v>Yes</v>
      </c>
      <c r="Q681" s="177" t="s">
        <v>1127</v>
      </c>
      <c r="R681" s="107">
        <v>42005</v>
      </c>
      <c r="S681" s="46" t="s">
        <v>1127</v>
      </c>
      <c r="T681" s="107"/>
      <c r="U681" s="177" t="s">
        <v>713</v>
      </c>
      <c r="V681" s="135" t="str">
        <f t="shared" si="1554"/>
        <v>91Y</v>
      </c>
      <c r="W681" s="150" t="str">
        <f t="shared" si="1555"/>
        <v>91X</v>
      </c>
      <c r="X681" s="107">
        <v>42217</v>
      </c>
      <c r="Y681" s="219"/>
      <c r="Z681" s="136" t="str">
        <f>IF(VLOOKUP(B681,'Pivot Table'!$B$5:$G$2000,5,FALSE)=1,"Yes","No")</f>
        <v>Yes</v>
      </c>
      <c r="AA681" s="136" t="str">
        <f>IF(VLOOKUP(B681,'Pivot Table'!$B$5:$G$2000,4,FALSE)=1,"Yes","No")</f>
        <v>No</v>
      </c>
      <c r="AB681" s="181" t="str">
        <f t="shared" si="1466"/>
        <v>Yes</v>
      </c>
      <c r="AC681" s="181"/>
      <c r="AD681" s="181"/>
      <c r="AE681" s="241" t="s">
        <v>1127</v>
      </c>
      <c r="AF681" s="362"/>
      <c r="AG681" s="181" t="s">
        <v>713</v>
      </c>
      <c r="AH681" s="133" t="str">
        <f t="shared" si="1556"/>
        <v>91</v>
      </c>
      <c r="AI681" s="151" t="str">
        <f t="shared" si="1557"/>
        <v>91X</v>
      </c>
      <c r="AJ681" s="460">
        <v>41913</v>
      </c>
      <c r="AK681" s="650"/>
      <c r="AL681" s="634">
        <f t="shared" si="1558"/>
        <v>1</v>
      </c>
      <c r="AM681" s="634">
        <f t="shared" si="1559"/>
        <v>1</v>
      </c>
      <c r="AN681" s="635">
        <f t="shared" si="1560"/>
        <v>1</v>
      </c>
      <c r="AO681" s="636">
        <f t="shared" si="1520"/>
        <v>3</v>
      </c>
      <c r="AP681" s="634">
        <f t="shared" si="1561"/>
        <v>1</v>
      </c>
      <c r="AQ681" s="634">
        <f t="shared" si="1562"/>
        <v>1</v>
      </c>
      <c r="AR681" s="634">
        <f t="shared" si="1563"/>
        <v>1</v>
      </c>
      <c r="AS681" s="637">
        <f t="shared" si="1521"/>
        <v>3</v>
      </c>
      <c r="AT681" s="638" t="str">
        <f t="shared" si="1522"/>
        <v>F</v>
      </c>
      <c r="AU681" s="634">
        <f t="shared" si="1564"/>
        <v>0</v>
      </c>
      <c r="AV681" s="634">
        <f t="shared" si="1465"/>
        <v>0</v>
      </c>
      <c r="AW681" s="634" t="s">
        <v>1127</v>
      </c>
      <c r="AX681" s="639" t="str">
        <f t="shared" si="1568"/>
        <v>91Yes</v>
      </c>
      <c r="AY681" s="639" t="str">
        <f t="shared" si="1569"/>
        <v>91Yes</v>
      </c>
      <c r="AZ681" s="639" t="str">
        <f t="shared" si="1570"/>
        <v>91Yes</v>
      </c>
      <c r="BA681" s="634" t="str">
        <f t="shared" si="1571"/>
        <v>91X</v>
      </c>
      <c r="BB681" s="634" t="str">
        <f t="shared" si="1572"/>
        <v>91X</v>
      </c>
      <c r="BC681" s="634" t="str">
        <f t="shared" si="1573"/>
        <v>91X</v>
      </c>
      <c r="BD681" s="640" t="str">
        <f t="shared" si="1504"/>
        <v xml:space="preserve"> </v>
      </c>
      <c r="BE681" s="640" t="str">
        <f t="shared" si="1505"/>
        <v xml:space="preserve"> </v>
      </c>
      <c r="BF681" s="640" t="str">
        <f t="shared" si="1506"/>
        <v xml:space="preserve"> </v>
      </c>
      <c r="BG681" s="640" t="str">
        <f t="shared" si="1507"/>
        <v xml:space="preserve"> </v>
      </c>
      <c r="BH681" s="640" t="str">
        <f t="shared" si="1508"/>
        <v xml:space="preserve"> </v>
      </c>
      <c r="BI681" s="677" t="str">
        <f t="shared" si="1509"/>
        <v xml:space="preserve"> </v>
      </c>
      <c r="BJ681" s="640" t="str">
        <f t="shared" si="1510"/>
        <v xml:space="preserve"> </v>
      </c>
      <c r="BK681" s="305" t="str">
        <f t="shared" si="1511"/>
        <v xml:space="preserve"> </v>
      </c>
      <c r="BL681" s="523" t="str">
        <f t="shared" si="1565"/>
        <v>F</v>
      </c>
      <c r="BM681" s="640" t="str">
        <f t="shared" si="1512"/>
        <v xml:space="preserve"> </v>
      </c>
      <c r="BN681" s="640" t="str">
        <f t="shared" si="1513"/>
        <v xml:space="preserve"> </v>
      </c>
      <c r="BO681" s="640" t="str">
        <f t="shared" si="1514"/>
        <v xml:space="preserve"> </v>
      </c>
      <c r="BP681" s="640" t="str">
        <f t="shared" si="1515"/>
        <v xml:space="preserve"> </v>
      </c>
      <c r="BQ681" s="640" t="str">
        <f t="shared" si="1516"/>
        <v xml:space="preserve"> </v>
      </c>
      <c r="BR681" s="634">
        <f t="shared" si="1517"/>
        <v>0</v>
      </c>
      <c r="BS681" s="728"/>
      <c r="BT681" s="640" t="str">
        <f t="shared" si="1499"/>
        <v xml:space="preserve"> </v>
      </c>
    </row>
    <row r="682" spans="1:72" s="47" customFormat="1" ht="15" customHeight="1" x14ac:dyDescent="0.3">
      <c r="A682" s="43" t="s">
        <v>649</v>
      </c>
      <c r="B682" s="477" t="s">
        <v>662</v>
      </c>
      <c r="C682" s="134" t="str">
        <f>IF(VLOOKUP(B682,'Pivot Table'!$B$5:$G$2000,3,FALSE)=1,"Yes","No")</f>
        <v>Yes</v>
      </c>
      <c r="D682" s="170" t="str">
        <f t="shared" si="1467"/>
        <v>Yes</v>
      </c>
      <c r="E682" s="170"/>
      <c r="F682" s="214">
        <v>41913</v>
      </c>
      <c r="G682" s="44"/>
      <c r="H682" s="118" t="s">
        <v>1127</v>
      </c>
      <c r="I682" s="214"/>
      <c r="J682" s="170" t="s">
        <v>713</v>
      </c>
      <c r="K682" s="45" t="str">
        <f t="shared" si="1566"/>
        <v>91</v>
      </c>
      <c r="L682" s="45" t="str">
        <f t="shared" si="1553"/>
        <v>91X</v>
      </c>
      <c r="M682" s="214">
        <v>42339</v>
      </c>
      <c r="N682" s="252"/>
      <c r="O682" s="135" t="str">
        <f>IF(VLOOKUP(B682,'Pivot Table'!$B$5:$G$2000,2,FALSE)=1,"Yes","No")</f>
        <v>Yes</v>
      </c>
      <c r="P682" s="177" t="str">
        <f t="shared" si="1567"/>
        <v>Yes</v>
      </c>
      <c r="Q682" s="177" t="s">
        <v>1127</v>
      </c>
      <c r="R682" s="107">
        <v>42005</v>
      </c>
      <c r="S682" s="46" t="s">
        <v>1127</v>
      </c>
      <c r="T682" s="107"/>
      <c r="U682" s="177" t="s">
        <v>713</v>
      </c>
      <c r="V682" s="135" t="str">
        <f t="shared" si="1554"/>
        <v>91Y</v>
      </c>
      <c r="W682" s="150" t="str">
        <f t="shared" si="1555"/>
        <v>91X</v>
      </c>
      <c r="X682" s="107">
        <v>42217</v>
      </c>
      <c r="Y682" s="219"/>
      <c r="Z682" s="136" t="str">
        <f>IF(VLOOKUP(B682,'Pivot Table'!$B$5:$G$2000,5,FALSE)=1,"Yes","No")</f>
        <v>Yes</v>
      </c>
      <c r="AA682" s="136" t="str">
        <f>IF(VLOOKUP(B682,'Pivot Table'!$B$5:$G$2000,4,FALSE)=1,"Yes","No")</f>
        <v>No</v>
      </c>
      <c r="AB682" s="181" t="str">
        <f t="shared" si="1466"/>
        <v>Yes</v>
      </c>
      <c r="AC682" s="181"/>
      <c r="AD682" s="181"/>
      <c r="AE682" s="241" t="s">
        <v>1127</v>
      </c>
      <c r="AF682" s="362"/>
      <c r="AG682" s="181" t="s">
        <v>713</v>
      </c>
      <c r="AH682" s="133" t="str">
        <f t="shared" si="1556"/>
        <v>91</v>
      </c>
      <c r="AI682" s="151" t="str">
        <f t="shared" si="1557"/>
        <v>91X</v>
      </c>
      <c r="AJ682" s="460">
        <v>41913</v>
      </c>
      <c r="AK682" s="650"/>
      <c r="AL682" s="634">
        <f t="shared" si="1558"/>
        <v>1</v>
      </c>
      <c r="AM682" s="634">
        <f t="shared" si="1559"/>
        <v>1</v>
      </c>
      <c r="AN682" s="635">
        <f t="shared" si="1560"/>
        <v>1</v>
      </c>
      <c r="AO682" s="636">
        <f t="shared" si="1520"/>
        <v>3</v>
      </c>
      <c r="AP682" s="634">
        <f t="shared" si="1561"/>
        <v>1</v>
      </c>
      <c r="AQ682" s="634">
        <f t="shared" si="1562"/>
        <v>1</v>
      </c>
      <c r="AR682" s="634">
        <f t="shared" si="1563"/>
        <v>1</v>
      </c>
      <c r="AS682" s="637">
        <f t="shared" si="1521"/>
        <v>3</v>
      </c>
      <c r="AT682" s="638" t="str">
        <f t="shared" si="1522"/>
        <v>F</v>
      </c>
      <c r="AU682" s="634">
        <f t="shared" si="1564"/>
        <v>0</v>
      </c>
      <c r="AV682" s="634">
        <f t="shared" ref="AV682:AV753" si="1574">IF(Q682="x",1,0)</f>
        <v>0</v>
      </c>
      <c r="AW682" s="634" t="s">
        <v>1127</v>
      </c>
      <c r="AX682" s="639" t="str">
        <f t="shared" si="1568"/>
        <v>91Yes</v>
      </c>
      <c r="AY682" s="639" t="str">
        <f t="shared" si="1569"/>
        <v>91Yes</v>
      </c>
      <c r="AZ682" s="639" t="str">
        <f t="shared" si="1570"/>
        <v>91Yes</v>
      </c>
      <c r="BA682" s="634" t="str">
        <f t="shared" si="1571"/>
        <v>91X</v>
      </c>
      <c r="BB682" s="634" t="str">
        <f t="shared" si="1572"/>
        <v>91X</v>
      </c>
      <c r="BC682" s="634" t="str">
        <f t="shared" si="1573"/>
        <v>91X</v>
      </c>
      <c r="BD682" s="640" t="str">
        <f t="shared" si="1504"/>
        <v xml:space="preserve"> </v>
      </c>
      <c r="BE682" s="640" t="str">
        <f t="shared" si="1505"/>
        <v xml:space="preserve"> </v>
      </c>
      <c r="BF682" s="640" t="str">
        <f t="shared" si="1506"/>
        <v xml:space="preserve"> </v>
      </c>
      <c r="BG682" s="640" t="str">
        <f t="shared" si="1507"/>
        <v xml:space="preserve"> </v>
      </c>
      <c r="BH682" s="640" t="str">
        <f t="shared" si="1508"/>
        <v xml:space="preserve"> </v>
      </c>
      <c r="BI682" s="677" t="str">
        <f t="shared" si="1509"/>
        <v xml:space="preserve"> </v>
      </c>
      <c r="BJ682" s="640" t="str">
        <f t="shared" si="1510"/>
        <v xml:space="preserve"> </v>
      </c>
      <c r="BK682" s="305" t="str">
        <f t="shared" si="1511"/>
        <v xml:space="preserve"> </v>
      </c>
      <c r="BL682" s="523" t="str">
        <f t="shared" si="1565"/>
        <v>F</v>
      </c>
      <c r="BM682" s="640" t="str">
        <f t="shared" si="1512"/>
        <v xml:space="preserve"> </v>
      </c>
      <c r="BN682" s="640" t="str">
        <f t="shared" si="1513"/>
        <v xml:space="preserve"> </v>
      </c>
      <c r="BO682" s="640" t="str">
        <f t="shared" si="1514"/>
        <v xml:space="preserve"> </v>
      </c>
      <c r="BP682" s="640" t="str">
        <f t="shared" si="1515"/>
        <v xml:space="preserve"> </v>
      </c>
      <c r="BQ682" s="640" t="str">
        <f t="shared" si="1516"/>
        <v xml:space="preserve"> </v>
      </c>
      <c r="BR682" s="634">
        <f t="shared" si="1517"/>
        <v>0</v>
      </c>
      <c r="BS682" s="728"/>
      <c r="BT682" s="640" t="str">
        <f t="shared" si="1499"/>
        <v xml:space="preserve"> </v>
      </c>
    </row>
    <row r="683" spans="1:72" s="47" customFormat="1" ht="15" customHeight="1" x14ac:dyDescent="0.3">
      <c r="A683" s="43" t="s">
        <v>649</v>
      </c>
      <c r="B683" s="477" t="s">
        <v>663</v>
      </c>
      <c r="C683" s="134" t="str">
        <f>IF(VLOOKUP(B683,'Pivot Table'!$B$5:$G$2000,3,FALSE)=1,"Yes","No")</f>
        <v>Yes</v>
      </c>
      <c r="D683" s="170" t="str">
        <f t="shared" si="1467"/>
        <v>Yes</v>
      </c>
      <c r="E683" s="170"/>
      <c r="F683" s="214">
        <v>41913</v>
      </c>
      <c r="G683" s="44"/>
      <c r="H683" s="118" t="s">
        <v>1127</v>
      </c>
      <c r="I683" s="214"/>
      <c r="J683" s="170" t="s">
        <v>713</v>
      </c>
      <c r="K683" s="45" t="str">
        <f t="shared" si="1566"/>
        <v>91</v>
      </c>
      <c r="L683" s="45" t="str">
        <f t="shared" si="1553"/>
        <v>91X</v>
      </c>
      <c r="M683" s="214">
        <v>42339</v>
      </c>
      <c r="N683" s="252"/>
      <c r="O683" s="135" t="str">
        <f>IF(VLOOKUP(B683,'Pivot Table'!$B$5:$G$2000,2,FALSE)=1,"Yes","No")</f>
        <v>Yes</v>
      </c>
      <c r="P683" s="177" t="str">
        <f t="shared" si="1567"/>
        <v>Yes</v>
      </c>
      <c r="Q683" s="177" t="s">
        <v>1127</v>
      </c>
      <c r="R683" s="107">
        <v>42005</v>
      </c>
      <c r="S683" s="46" t="s">
        <v>1127</v>
      </c>
      <c r="T683" s="107"/>
      <c r="U683" s="177" t="s">
        <v>713</v>
      </c>
      <c r="V683" s="135" t="str">
        <f t="shared" si="1554"/>
        <v>91Y</v>
      </c>
      <c r="W683" s="150" t="str">
        <f t="shared" si="1555"/>
        <v>91X</v>
      </c>
      <c r="X683" s="107">
        <v>42217</v>
      </c>
      <c r="Y683" s="219"/>
      <c r="Z683" s="136" t="str">
        <f>IF(VLOOKUP(B683,'Pivot Table'!$B$5:$G$2000,5,FALSE)=1,"Yes","No")</f>
        <v>Yes</v>
      </c>
      <c r="AA683" s="136" t="str">
        <f>IF(VLOOKUP(B683,'Pivot Table'!$B$5:$G$2000,4,FALSE)=1,"Yes","No")</f>
        <v>No</v>
      </c>
      <c r="AB683" s="181" t="str">
        <f t="shared" si="1466"/>
        <v>Yes</v>
      </c>
      <c r="AC683" s="181"/>
      <c r="AD683" s="181"/>
      <c r="AE683" s="241" t="s">
        <v>1127</v>
      </c>
      <c r="AF683" s="362"/>
      <c r="AG683" s="181" t="s">
        <v>713</v>
      </c>
      <c r="AH683" s="133" t="str">
        <f t="shared" si="1556"/>
        <v>91</v>
      </c>
      <c r="AI683" s="151" t="str">
        <f t="shared" si="1557"/>
        <v>91X</v>
      </c>
      <c r="AJ683" s="460">
        <v>41913</v>
      </c>
      <c r="AK683" s="650"/>
      <c r="AL683" s="634">
        <f t="shared" si="1558"/>
        <v>1</v>
      </c>
      <c r="AM683" s="634">
        <f t="shared" si="1559"/>
        <v>1</v>
      </c>
      <c r="AN683" s="635">
        <f t="shared" si="1560"/>
        <v>1</v>
      </c>
      <c r="AO683" s="636">
        <f t="shared" si="1520"/>
        <v>3</v>
      </c>
      <c r="AP683" s="634">
        <f t="shared" si="1561"/>
        <v>1</v>
      </c>
      <c r="AQ683" s="634">
        <f t="shared" si="1562"/>
        <v>1</v>
      </c>
      <c r="AR683" s="634">
        <f t="shared" si="1563"/>
        <v>1</v>
      </c>
      <c r="AS683" s="637">
        <f t="shared" si="1521"/>
        <v>3</v>
      </c>
      <c r="AT683" s="638" t="str">
        <f t="shared" si="1522"/>
        <v>F</v>
      </c>
      <c r="AU683" s="634">
        <f t="shared" si="1564"/>
        <v>0</v>
      </c>
      <c r="AV683" s="634">
        <f t="shared" si="1574"/>
        <v>0</v>
      </c>
      <c r="AW683" s="634" t="s">
        <v>1127</v>
      </c>
      <c r="AX683" s="639" t="str">
        <f t="shared" si="1568"/>
        <v>91Yes</v>
      </c>
      <c r="AY683" s="639" t="str">
        <f t="shared" si="1569"/>
        <v>91Yes</v>
      </c>
      <c r="AZ683" s="639" t="str">
        <f t="shared" si="1570"/>
        <v>91Yes</v>
      </c>
      <c r="BA683" s="634" t="str">
        <f t="shared" si="1571"/>
        <v>91X</v>
      </c>
      <c r="BB683" s="634" t="str">
        <f t="shared" si="1572"/>
        <v>91X</v>
      </c>
      <c r="BC683" s="634" t="str">
        <f t="shared" si="1573"/>
        <v>91X</v>
      </c>
      <c r="BD683" s="640" t="str">
        <f t="shared" si="1504"/>
        <v xml:space="preserve"> </v>
      </c>
      <c r="BE683" s="640" t="str">
        <f t="shared" si="1505"/>
        <v xml:space="preserve"> </v>
      </c>
      <c r="BF683" s="640" t="str">
        <f t="shared" si="1506"/>
        <v xml:space="preserve"> </v>
      </c>
      <c r="BG683" s="640" t="str">
        <f t="shared" si="1507"/>
        <v xml:space="preserve"> </v>
      </c>
      <c r="BH683" s="640" t="str">
        <f t="shared" si="1508"/>
        <v xml:space="preserve"> </v>
      </c>
      <c r="BI683" s="677" t="str">
        <f t="shared" si="1509"/>
        <v xml:space="preserve"> </v>
      </c>
      <c r="BJ683" s="640" t="str">
        <f t="shared" si="1510"/>
        <v xml:space="preserve"> </v>
      </c>
      <c r="BK683" s="305" t="str">
        <f t="shared" si="1511"/>
        <v xml:space="preserve"> </v>
      </c>
      <c r="BL683" s="523" t="str">
        <f t="shared" si="1565"/>
        <v>F</v>
      </c>
      <c r="BM683" s="640" t="str">
        <f t="shared" si="1512"/>
        <v xml:space="preserve"> </v>
      </c>
      <c r="BN683" s="640" t="str">
        <f t="shared" si="1513"/>
        <v xml:space="preserve"> </v>
      </c>
      <c r="BO683" s="640" t="str">
        <f t="shared" si="1514"/>
        <v xml:space="preserve"> </v>
      </c>
      <c r="BP683" s="640" t="str">
        <f t="shared" si="1515"/>
        <v xml:space="preserve"> </v>
      </c>
      <c r="BQ683" s="640" t="str">
        <f t="shared" si="1516"/>
        <v xml:space="preserve"> </v>
      </c>
      <c r="BR683" s="634">
        <f t="shared" si="1517"/>
        <v>0</v>
      </c>
      <c r="BS683" s="728"/>
      <c r="BT683" s="640" t="str">
        <f t="shared" si="1499"/>
        <v xml:space="preserve"> </v>
      </c>
    </row>
    <row r="684" spans="1:72" s="47" customFormat="1" ht="15" customHeight="1" x14ac:dyDescent="0.3">
      <c r="A684" s="43" t="s">
        <v>649</v>
      </c>
      <c r="B684" s="477" t="s">
        <v>664</v>
      </c>
      <c r="C684" s="134" t="str">
        <f>IF(VLOOKUP(B684,'Pivot Table'!$B$5:$G$2000,3,FALSE)=1,"Yes","No")</f>
        <v>Yes</v>
      </c>
      <c r="D684" s="170" t="str">
        <f t="shared" si="1467"/>
        <v>Yes</v>
      </c>
      <c r="E684" s="170"/>
      <c r="F684" s="214">
        <v>41913</v>
      </c>
      <c r="G684" s="44"/>
      <c r="H684" s="118" t="s">
        <v>1127</v>
      </c>
      <c r="I684" s="214"/>
      <c r="J684" s="170" t="s">
        <v>713</v>
      </c>
      <c r="K684" s="45" t="str">
        <f t="shared" si="1566"/>
        <v>91</v>
      </c>
      <c r="L684" s="45" t="str">
        <f t="shared" si="1553"/>
        <v>91X</v>
      </c>
      <c r="M684" s="214">
        <v>42339</v>
      </c>
      <c r="N684" s="252"/>
      <c r="O684" s="135" t="str">
        <f>IF(VLOOKUP(B684,'Pivot Table'!$B$5:$G$2000,2,FALSE)=1,"Yes","No")</f>
        <v>Yes</v>
      </c>
      <c r="P684" s="177" t="str">
        <f t="shared" si="1567"/>
        <v>Yes</v>
      </c>
      <c r="Q684" s="177" t="s">
        <v>1127</v>
      </c>
      <c r="R684" s="107">
        <v>42005</v>
      </c>
      <c r="S684" s="46" t="s">
        <v>1127</v>
      </c>
      <c r="T684" s="107"/>
      <c r="U684" s="177" t="s">
        <v>713</v>
      </c>
      <c r="V684" s="135" t="str">
        <f t="shared" si="1554"/>
        <v>91Y</v>
      </c>
      <c r="W684" s="150" t="str">
        <f t="shared" si="1555"/>
        <v>91X</v>
      </c>
      <c r="X684" s="107">
        <v>42217</v>
      </c>
      <c r="Y684" s="219"/>
      <c r="Z684" s="136" t="str">
        <f>IF(VLOOKUP(B684,'Pivot Table'!$B$5:$G$2000,5,FALSE)=1,"Yes","No")</f>
        <v>Yes</v>
      </c>
      <c r="AA684" s="136" t="str">
        <f>IF(VLOOKUP(B684,'Pivot Table'!$B$5:$G$2000,4,FALSE)=1,"Yes","No")</f>
        <v>No</v>
      </c>
      <c r="AB684" s="181" t="str">
        <f t="shared" si="1466"/>
        <v>Yes</v>
      </c>
      <c r="AC684" s="181"/>
      <c r="AD684" s="181"/>
      <c r="AE684" s="241" t="s">
        <v>1127</v>
      </c>
      <c r="AF684" s="362"/>
      <c r="AG684" s="181" t="s">
        <v>713</v>
      </c>
      <c r="AH684" s="133" t="str">
        <f t="shared" si="1556"/>
        <v>91</v>
      </c>
      <c r="AI684" s="151" t="str">
        <f t="shared" si="1557"/>
        <v>91X</v>
      </c>
      <c r="AJ684" s="460">
        <v>41913</v>
      </c>
      <c r="AK684" s="650"/>
      <c r="AL684" s="634">
        <f t="shared" si="1558"/>
        <v>1</v>
      </c>
      <c r="AM684" s="634">
        <f t="shared" si="1559"/>
        <v>1</v>
      </c>
      <c r="AN684" s="635">
        <f t="shared" si="1560"/>
        <v>1</v>
      </c>
      <c r="AO684" s="636">
        <f t="shared" si="1520"/>
        <v>3</v>
      </c>
      <c r="AP684" s="634">
        <f t="shared" si="1561"/>
        <v>1</v>
      </c>
      <c r="AQ684" s="634">
        <f t="shared" si="1562"/>
        <v>1</v>
      </c>
      <c r="AR684" s="634">
        <f t="shared" si="1563"/>
        <v>1</v>
      </c>
      <c r="AS684" s="637">
        <f t="shared" si="1521"/>
        <v>3</v>
      </c>
      <c r="AT684" s="638" t="str">
        <f t="shared" si="1522"/>
        <v>F</v>
      </c>
      <c r="AU684" s="634">
        <f t="shared" si="1564"/>
        <v>0</v>
      </c>
      <c r="AV684" s="634">
        <f t="shared" si="1574"/>
        <v>0</v>
      </c>
      <c r="AW684" s="634" t="s">
        <v>1127</v>
      </c>
      <c r="AX684" s="639" t="str">
        <f t="shared" si="1568"/>
        <v>91Yes</v>
      </c>
      <c r="AY684" s="639" t="str">
        <f t="shared" si="1569"/>
        <v>91Yes</v>
      </c>
      <c r="AZ684" s="639" t="str">
        <f t="shared" si="1570"/>
        <v>91Yes</v>
      </c>
      <c r="BA684" s="634" t="str">
        <f t="shared" si="1571"/>
        <v>91X</v>
      </c>
      <c r="BB684" s="634" t="str">
        <f t="shared" si="1572"/>
        <v>91X</v>
      </c>
      <c r="BC684" s="634" t="str">
        <f t="shared" si="1573"/>
        <v>91X</v>
      </c>
      <c r="BD684" s="640" t="str">
        <f t="shared" si="1504"/>
        <v xml:space="preserve"> </v>
      </c>
      <c r="BE684" s="640" t="str">
        <f t="shared" si="1505"/>
        <v xml:space="preserve"> </v>
      </c>
      <c r="BF684" s="640" t="str">
        <f t="shared" si="1506"/>
        <v xml:space="preserve"> </v>
      </c>
      <c r="BG684" s="640" t="str">
        <f t="shared" si="1507"/>
        <v xml:space="preserve"> </v>
      </c>
      <c r="BH684" s="640" t="str">
        <f t="shared" si="1508"/>
        <v xml:space="preserve"> </v>
      </c>
      <c r="BI684" s="677" t="str">
        <f t="shared" si="1509"/>
        <v xml:space="preserve"> </v>
      </c>
      <c r="BJ684" s="640" t="str">
        <f t="shared" si="1510"/>
        <v xml:space="preserve"> </v>
      </c>
      <c r="BK684" s="305" t="str">
        <f t="shared" si="1511"/>
        <v xml:space="preserve"> </v>
      </c>
      <c r="BL684" s="523" t="str">
        <f t="shared" si="1565"/>
        <v>F</v>
      </c>
      <c r="BM684" s="640" t="str">
        <f t="shared" si="1512"/>
        <v xml:space="preserve"> </v>
      </c>
      <c r="BN684" s="640" t="str">
        <f t="shared" si="1513"/>
        <v xml:space="preserve"> </v>
      </c>
      <c r="BO684" s="640" t="str">
        <f t="shared" si="1514"/>
        <v xml:space="preserve"> </v>
      </c>
      <c r="BP684" s="640" t="str">
        <f t="shared" si="1515"/>
        <v xml:space="preserve"> </v>
      </c>
      <c r="BQ684" s="640" t="str">
        <f t="shared" si="1516"/>
        <v xml:space="preserve"> </v>
      </c>
      <c r="BR684" s="634">
        <f t="shared" si="1517"/>
        <v>0</v>
      </c>
      <c r="BS684" s="728"/>
      <c r="BT684" s="640" t="str">
        <f t="shared" si="1499"/>
        <v xml:space="preserve"> </v>
      </c>
    </row>
    <row r="685" spans="1:72" s="47" customFormat="1" ht="15" customHeight="1" x14ac:dyDescent="0.3">
      <c r="A685" s="43" t="s">
        <v>649</v>
      </c>
      <c r="B685" s="469" t="s">
        <v>1662</v>
      </c>
      <c r="C685" s="194" t="str">
        <f>IF(VLOOKUP(B685,'Pivot Table'!$B$5:$G$2000,3,FALSE)=1,"Yes","No")</f>
        <v>No</v>
      </c>
      <c r="D685" s="193" t="str">
        <f t="shared" ref="D685" si="1575">IF(E685="X","In Progress",IF(J685="x","Yes"," "))</f>
        <v xml:space="preserve"> </v>
      </c>
      <c r="E685" s="193"/>
      <c r="F685" s="193"/>
      <c r="G685" s="204"/>
      <c r="H685" s="327"/>
      <c r="I685" s="193"/>
      <c r="J685" s="193"/>
      <c r="K685" s="205" t="str">
        <f t="shared" ref="K685" si="1576">A685&amp;E685</f>
        <v>91</v>
      </c>
      <c r="L685" s="205" t="str">
        <f t="shared" ref="L685" si="1577">A685&amp;J685</f>
        <v>91</v>
      </c>
      <c r="M685" s="204"/>
      <c r="N685" s="405"/>
      <c r="O685" s="189" t="str">
        <f>IF(VLOOKUP(B685,'Pivot Table'!$B$5:$G$2000,2,FALSE)=1,"Yes","No")</f>
        <v>No</v>
      </c>
      <c r="P685" s="190" t="str">
        <f t="shared" ref="P685" si="1578">IF(Q685="X","In Progress",IF(U685="x","Yes"," "))</f>
        <v xml:space="preserve"> </v>
      </c>
      <c r="Q685" s="190"/>
      <c r="R685" s="190"/>
      <c r="S685" s="191"/>
      <c r="T685" s="190"/>
      <c r="U685" s="190"/>
      <c r="V685" s="189" t="str">
        <f t="shared" ref="V685" si="1579">A685&amp;Q685</f>
        <v>91</v>
      </c>
      <c r="W685" s="196" t="str">
        <f t="shared" ref="W685" si="1580">A685&amp;U685</f>
        <v>91</v>
      </c>
      <c r="X685" s="191"/>
      <c r="Y685" s="404"/>
      <c r="Z685" s="136" t="str">
        <f>IF(VLOOKUP(B685,'Pivot Table'!$B$5:$G$2000,5,FALSE)=1,"Yes","No")</f>
        <v>Yes</v>
      </c>
      <c r="AA685" s="136" t="str">
        <f>IF(VLOOKUP(B685,'Pivot Table'!$B$5:$G$2000,4,FALSE)=1,"Yes","No")</f>
        <v>No</v>
      </c>
      <c r="AB685" s="181" t="str">
        <f t="shared" ref="AB685" si="1581">IF(AC685="X","In Progress",IF(AG685="x","Yes"," "))</f>
        <v>Yes</v>
      </c>
      <c r="AC685" s="181"/>
      <c r="AD685" s="181"/>
      <c r="AE685" s="241" t="s">
        <v>1127</v>
      </c>
      <c r="AF685" s="362"/>
      <c r="AG685" s="181" t="s">
        <v>713</v>
      </c>
      <c r="AH685" s="133" t="str">
        <f t="shared" ref="AH685" si="1582">A685&amp;AC685</f>
        <v>91</v>
      </c>
      <c r="AI685" s="151" t="str">
        <f t="shared" ref="AI685" si="1583">A685&amp;AG685</f>
        <v>91X</v>
      </c>
      <c r="AJ685" s="460">
        <v>41913</v>
      </c>
      <c r="AK685" s="650"/>
      <c r="AL685" s="634">
        <f t="shared" ref="AL685" si="1584">IF(C685="yes",1,0)</f>
        <v>0</v>
      </c>
      <c r="AM685" s="634">
        <f t="shared" ref="AM685" si="1585">IF(O685="yes",1,0)</f>
        <v>0</v>
      </c>
      <c r="AN685" s="635">
        <f t="shared" ref="AN685" si="1586">IF(Z685="yes",1,IF(AA685="yes",1,0))</f>
        <v>1</v>
      </c>
      <c r="AO685" s="636">
        <f t="shared" ref="AO685" si="1587">SUM(AL685:AN685)</f>
        <v>1</v>
      </c>
      <c r="AP685" s="634">
        <f t="shared" ref="AP685" si="1588">IF(J685="x",1,0)</f>
        <v>0</v>
      </c>
      <c r="AQ685" s="634">
        <f t="shared" ref="AQ685" si="1589">IF(U685="x",1,0)</f>
        <v>0</v>
      </c>
      <c r="AR685" s="634">
        <f t="shared" ref="AR685" si="1590">IF(AG685="x",1,0)</f>
        <v>1</v>
      </c>
      <c r="AS685" s="637">
        <f t="shared" ref="AS685" si="1591">SUM(AP685:AR685)</f>
        <v>1</v>
      </c>
      <c r="AT685" s="638" t="str">
        <f t="shared" ref="AT685" si="1592">IF(AO685=AS685,"F"," ")</f>
        <v>F</v>
      </c>
      <c r="AU685" s="634">
        <f t="shared" ref="AU685" si="1593">IF(E685="x",1,0)</f>
        <v>0</v>
      </c>
      <c r="AV685" s="634">
        <f t="shared" ref="AV685" si="1594">IF(Q685="x",1,0)</f>
        <v>0</v>
      </c>
      <c r="AW685" s="634" t="s">
        <v>1127</v>
      </c>
      <c r="AX685" s="639" t="str">
        <f t="shared" ref="AX685" si="1595">A685&amp;C685</f>
        <v>91No</v>
      </c>
      <c r="AY685" s="639" t="str">
        <f t="shared" ref="AY685" si="1596">A685&amp;O685</f>
        <v>91No</v>
      </c>
      <c r="AZ685" s="639" t="str">
        <f t="shared" ref="AZ685" si="1597">A685&amp;Z685</f>
        <v>91Yes</v>
      </c>
      <c r="BA685" s="634" t="str">
        <f t="shared" ref="BA685" si="1598">A685&amp;J685</f>
        <v>91</v>
      </c>
      <c r="BB685" s="634" t="str">
        <f t="shared" ref="BB685" si="1599">A685&amp;U685</f>
        <v>91</v>
      </c>
      <c r="BC685" s="634" t="str">
        <f t="shared" ref="BC685" si="1600">A685&amp;AG685</f>
        <v>91X</v>
      </c>
      <c r="BD685" s="640" t="str">
        <f t="shared" si="1504"/>
        <v xml:space="preserve"> </v>
      </c>
      <c r="BE685" s="640" t="str">
        <f t="shared" si="1505"/>
        <v xml:space="preserve"> </v>
      </c>
      <c r="BF685" s="640" t="str">
        <f t="shared" si="1506"/>
        <v xml:space="preserve"> </v>
      </c>
      <c r="BG685" s="640" t="str">
        <f t="shared" si="1507"/>
        <v xml:space="preserve"> </v>
      </c>
      <c r="BH685" s="640" t="str">
        <f t="shared" si="1508"/>
        <v xml:space="preserve"> </v>
      </c>
      <c r="BI685" s="677" t="str">
        <f t="shared" si="1509"/>
        <v xml:space="preserve"> </v>
      </c>
      <c r="BJ685" s="640" t="str">
        <f t="shared" si="1510"/>
        <v xml:space="preserve"> </v>
      </c>
      <c r="BK685" s="305" t="str">
        <f t="shared" si="1511"/>
        <v xml:space="preserve"> </v>
      </c>
      <c r="BL685" s="523" t="str">
        <f t="shared" si="1565"/>
        <v>F</v>
      </c>
      <c r="BM685" s="640" t="str">
        <f t="shared" si="1512"/>
        <v xml:space="preserve"> </v>
      </c>
      <c r="BN685" s="640" t="str">
        <f t="shared" si="1513"/>
        <v xml:space="preserve"> </v>
      </c>
      <c r="BO685" s="640" t="str">
        <f t="shared" si="1514"/>
        <v xml:space="preserve"> </v>
      </c>
      <c r="BP685" s="640" t="str">
        <f t="shared" si="1515"/>
        <v xml:space="preserve"> </v>
      </c>
      <c r="BQ685" s="640" t="str">
        <f t="shared" si="1516"/>
        <v xml:space="preserve"> </v>
      </c>
      <c r="BR685" s="634">
        <f t="shared" si="1517"/>
        <v>0</v>
      </c>
      <c r="BS685" s="728"/>
      <c r="BT685" s="640" t="str">
        <f t="shared" si="1499"/>
        <v xml:space="preserve"> </v>
      </c>
    </row>
    <row r="686" spans="1:72" s="47" customFormat="1" ht="15" customHeight="1" x14ac:dyDescent="0.3">
      <c r="A686" s="43" t="s">
        <v>649</v>
      </c>
      <c r="B686" s="477" t="s">
        <v>665</v>
      </c>
      <c r="C686" s="134" t="str">
        <f>IF(VLOOKUP(B686,'Pivot Table'!$B$5:$G$2000,3,FALSE)=1,"Yes","No")</f>
        <v>Yes</v>
      </c>
      <c r="D686" s="170" t="str">
        <f t="shared" si="1467"/>
        <v>Yes</v>
      </c>
      <c r="E686" s="170"/>
      <c r="F686" s="214">
        <v>41913</v>
      </c>
      <c r="G686" s="44"/>
      <c r="H686" s="118" t="s">
        <v>1127</v>
      </c>
      <c r="I686" s="214"/>
      <c r="J686" s="170" t="s">
        <v>713</v>
      </c>
      <c r="K686" s="45" t="str">
        <f t="shared" si="1566"/>
        <v>91</v>
      </c>
      <c r="L686" s="45" t="str">
        <f t="shared" si="1553"/>
        <v>91X</v>
      </c>
      <c r="M686" s="214">
        <v>42339</v>
      </c>
      <c r="N686" s="252"/>
      <c r="O686" s="135" t="str">
        <f>IF(VLOOKUP(B686,'Pivot Table'!$B$5:$G$2000,2,FALSE)=1,"Yes","No")</f>
        <v>Yes</v>
      </c>
      <c r="P686" s="177" t="str">
        <f t="shared" si="1567"/>
        <v>Yes</v>
      </c>
      <c r="Q686" s="177" t="s">
        <v>1127</v>
      </c>
      <c r="R686" s="107">
        <v>42005</v>
      </c>
      <c r="S686" s="46" t="s">
        <v>1127</v>
      </c>
      <c r="T686" s="107"/>
      <c r="U686" s="177" t="s">
        <v>713</v>
      </c>
      <c r="V686" s="135" t="str">
        <f t="shared" si="1554"/>
        <v>91Y</v>
      </c>
      <c r="W686" s="150" t="str">
        <f t="shared" si="1555"/>
        <v>91X</v>
      </c>
      <c r="X686" s="107">
        <v>42217</v>
      </c>
      <c r="Y686" s="219"/>
      <c r="Z686" s="136" t="str">
        <f>IF(VLOOKUP(B686,'Pivot Table'!$B$5:$G$2000,5,FALSE)=1,"Yes","No")</f>
        <v>Yes</v>
      </c>
      <c r="AA686" s="136" t="str">
        <f>IF(VLOOKUP(B686,'Pivot Table'!$B$5:$G$2000,4,FALSE)=1,"Yes","No")</f>
        <v>No</v>
      </c>
      <c r="AB686" s="181" t="str">
        <f t="shared" si="1466"/>
        <v>Yes</v>
      </c>
      <c r="AC686" s="181"/>
      <c r="AD686" s="181"/>
      <c r="AE686" s="241" t="s">
        <v>1127</v>
      </c>
      <c r="AF686" s="362"/>
      <c r="AG686" s="181" t="s">
        <v>713</v>
      </c>
      <c r="AH686" s="133" t="str">
        <f t="shared" si="1556"/>
        <v>91</v>
      </c>
      <c r="AI686" s="151" t="str">
        <f t="shared" si="1557"/>
        <v>91X</v>
      </c>
      <c r="AJ686" s="460">
        <v>41913</v>
      </c>
      <c r="AK686" s="650"/>
      <c r="AL686" s="634">
        <f t="shared" si="1558"/>
        <v>1</v>
      </c>
      <c r="AM686" s="634">
        <f t="shared" si="1559"/>
        <v>1</v>
      </c>
      <c r="AN686" s="635">
        <f t="shared" si="1560"/>
        <v>1</v>
      </c>
      <c r="AO686" s="636">
        <f t="shared" si="1520"/>
        <v>3</v>
      </c>
      <c r="AP686" s="634">
        <f t="shared" si="1561"/>
        <v>1</v>
      </c>
      <c r="AQ686" s="634">
        <f t="shared" si="1562"/>
        <v>1</v>
      </c>
      <c r="AR686" s="634">
        <f t="shared" si="1563"/>
        <v>1</v>
      </c>
      <c r="AS686" s="637">
        <f t="shared" si="1521"/>
        <v>3</v>
      </c>
      <c r="AT686" s="638" t="str">
        <f t="shared" si="1522"/>
        <v>F</v>
      </c>
      <c r="AU686" s="634">
        <f t="shared" si="1564"/>
        <v>0</v>
      </c>
      <c r="AV686" s="634">
        <f t="shared" si="1574"/>
        <v>0</v>
      </c>
      <c r="AW686" s="634" t="s">
        <v>1127</v>
      </c>
      <c r="AX686" s="639" t="str">
        <f t="shared" si="1568"/>
        <v>91Yes</v>
      </c>
      <c r="AY686" s="639" t="str">
        <f t="shared" si="1569"/>
        <v>91Yes</v>
      </c>
      <c r="AZ686" s="639" t="str">
        <f t="shared" si="1570"/>
        <v>91Yes</v>
      </c>
      <c r="BA686" s="634" t="str">
        <f t="shared" si="1571"/>
        <v>91X</v>
      </c>
      <c r="BB686" s="634" t="str">
        <f t="shared" si="1572"/>
        <v>91X</v>
      </c>
      <c r="BC686" s="634" t="str">
        <f t="shared" si="1573"/>
        <v>91X</v>
      </c>
      <c r="BD686" s="640" t="str">
        <f t="shared" si="1504"/>
        <v xml:space="preserve"> </v>
      </c>
      <c r="BE686" s="640" t="str">
        <f t="shared" si="1505"/>
        <v xml:space="preserve"> </v>
      </c>
      <c r="BF686" s="640" t="str">
        <f t="shared" si="1506"/>
        <v xml:space="preserve"> </v>
      </c>
      <c r="BG686" s="640" t="str">
        <f t="shared" si="1507"/>
        <v xml:space="preserve"> </v>
      </c>
      <c r="BH686" s="640" t="str">
        <f t="shared" si="1508"/>
        <v xml:space="preserve"> </v>
      </c>
      <c r="BI686" s="677" t="str">
        <f t="shared" si="1509"/>
        <v xml:space="preserve"> </v>
      </c>
      <c r="BJ686" s="640" t="str">
        <f t="shared" si="1510"/>
        <v xml:space="preserve"> </v>
      </c>
      <c r="BK686" s="305" t="str">
        <f t="shared" si="1511"/>
        <v xml:space="preserve"> </v>
      </c>
      <c r="BL686" s="523" t="str">
        <f t="shared" si="1565"/>
        <v>F</v>
      </c>
      <c r="BM686" s="640" t="str">
        <f t="shared" si="1512"/>
        <v xml:space="preserve"> </v>
      </c>
      <c r="BN686" s="640" t="str">
        <f t="shared" si="1513"/>
        <v xml:space="preserve"> </v>
      </c>
      <c r="BO686" s="640" t="str">
        <f t="shared" si="1514"/>
        <v xml:space="preserve"> </v>
      </c>
      <c r="BP686" s="640" t="str">
        <f t="shared" si="1515"/>
        <v xml:space="preserve"> </v>
      </c>
      <c r="BQ686" s="640" t="str">
        <f t="shared" si="1516"/>
        <v xml:space="preserve"> </v>
      </c>
      <c r="BR686" s="634">
        <f t="shared" si="1517"/>
        <v>0</v>
      </c>
      <c r="BS686" s="728"/>
      <c r="BT686" s="640" t="str">
        <f t="shared" si="1499"/>
        <v xml:space="preserve"> </v>
      </c>
    </row>
    <row r="687" spans="1:72" s="47" customFormat="1" ht="15" customHeight="1" x14ac:dyDescent="0.3">
      <c r="A687" s="43" t="s">
        <v>649</v>
      </c>
      <c r="B687" s="469" t="s">
        <v>1659</v>
      </c>
      <c r="C687" s="134" t="str">
        <f>IF(VLOOKUP(B687,'Pivot Table'!$B$5:$G$2000,3,FALSE)=1,"Yes","No")</f>
        <v>Yes</v>
      </c>
      <c r="D687" s="170" t="str">
        <f t="shared" ref="D687" si="1601">IF(E687="X","In Progress",IF(J687="x","Yes"," "))</f>
        <v>Yes</v>
      </c>
      <c r="E687" s="170"/>
      <c r="F687" s="170"/>
      <c r="G687" s="44" t="s">
        <v>1127</v>
      </c>
      <c r="H687" s="118" t="s">
        <v>1127</v>
      </c>
      <c r="I687" s="214"/>
      <c r="J687" s="170" t="s">
        <v>713</v>
      </c>
      <c r="K687" s="45" t="str">
        <f t="shared" ref="K687" si="1602">A687&amp;E687</f>
        <v>91</v>
      </c>
      <c r="L687" s="45" t="str">
        <f t="shared" ref="L687" si="1603">A687&amp;J687</f>
        <v>91X</v>
      </c>
      <c r="M687" s="106">
        <v>41913</v>
      </c>
      <c r="N687" s="252"/>
      <c r="O687" s="400" t="str">
        <f>IF(VLOOKUP(B687,'Pivot Table'!$B$5:$G$2000,2,FALSE)=1,"Yes","No")</f>
        <v>Yes</v>
      </c>
      <c r="P687" s="399" t="str">
        <f t="shared" ref="P687" si="1604">IF(Q687="X","In Progress",IF(U687="x","Yes"," "))</f>
        <v>Yes</v>
      </c>
      <c r="Q687" s="399"/>
      <c r="R687" s="399"/>
      <c r="S687" s="46" t="s">
        <v>1127</v>
      </c>
      <c r="T687" s="399"/>
      <c r="U687" s="399" t="s">
        <v>713</v>
      </c>
      <c r="V687" s="400" t="str">
        <f t="shared" ref="V687" si="1605">A687&amp;Q687</f>
        <v>91</v>
      </c>
      <c r="W687" s="401" t="str">
        <f t="shared" ref="W687" si="1606">A687&amp;U687</f>
        <v>91X</v>
      </c>
      <c r="X687" s="427">
        <v>41913</v>
      </c>
      <c r="Y687" s="406"/>
      <c r="Z687" s="207" t="str">
        <f>IF(VLOOKUP(B687,'Pivot Table'!$B$5:$G$2000,5,FALSE)=1,"Yes","No")</f>
        <v>Yes</v>
      </c>
      <c r="AA687" s="207" t="str">
        <f>IF(VLOOKUP(B687,'Pivot Table'!$B$5:$G$2000,4,FALSE)=1,"Yes","No")</f>
        <v>No</v>
      </c>
      <c r="AB687" s="185" t="str">
        <f t="shared" ref="AB687" si="1607">IF(AC687="X","In Progress",IF(AG687="x","Yes"," "))</f>
        <v>Yes</v>
      </c>
      <c r="AC687" s="185"/>
      <c r="AD687" s="185"/>
      <c r="AE687" s="241" t="s">
        <v>1127</v>
      </c>
      <c r="AF687" s="273"/>
      <c r="AG687" s="181" t="s">
        <v>713</v>
      </c>
      <c r="AH687" s="208" t="str">
        <f t="shared" ref="AH687" si="1608">A687&amp;AC687</f>
        <v>91</v>
      </c>
      <c r="AI687" s="209" t="str">
        <f t="shared" ref="AI687" si="1609">A687&amp;AG687</f>
        <v>91X</v>
      </c>
      <c r="AJ687" s="460">
        <v>41913</v>
      </c>
      <c r="AK687" s="652"/>
      <c r="AL687" s="634">
        <f t="shared" ref="AL687" si="1610">IF(C687="yes",1,0)</f>
        <v>1</v>
      </c>
      <c r="AM687" s="634">
        <f t="shared" ref="AM687" si="1611">IF(O687="yes",1,0)</f>
        <v>1</v>
      </c>
      <c r="AN687" s="635">
        <f t="shared" ref="AN687" si="1612">IF(Z687="yes",1,IF(AA687="yes",1,0))</f>
        <v>1</v>
      </c>
      <c r="AO687" s="636">
        <f t="shared" ref="AO687" si="1613">SUM(AL687:AN687)</f>
        <v>3</v>
      </c>
      <c r="AP687" s="634">
        <f t="shared" ref="AP687" si="1614">IF(J687="x",1,0)</f>
        <v>1</v>
      </c>
      <c r="AQ687" s="634">
        <f t="shared" ref="AQ687" si="1615">IF(U687="x",1,0)</f>
        <v>1</v>
      </c>
      <c r="AR687" s="634">
        <f t="shared" ref="AR687" si="1616">IF(AG687="x",1,0)</f>
        <v>1</v>
      </c>
      <c r="AS687" s="637">
        <f t="shared" ref="AS687" si="1617">SUM(AP687:AR687)</f>
        <v>3</v>
      </c>
      <c r="AT687" s="638" t="str">
        <f t="shared" ref="AT687" si="1618">IF(AO687=AS687,"F"," ")</f>
        <v>F</v>
      </c>
      <c r="AU687" s="634">
        <f t="shared" ref="AU687" si="1619">IF(E687="x",1,0)</f>
        <v>0</v>
      </c>
      <c r="AV687" s="634">
        <f t="shared" ref="AV687" si="1620">IF(Q687="x",1,0)</f>
        <v>0</v>
      </c>
      <c r="AW687" s="634" t="s">
        <v>1127</v>
      </c>
      <c r="AX687" s="639" t="str">
        <f t="shared" ref="AX687" si="1621">A687&amp;C687</f>
        <v>91Yes</v>
      </c>
      <c r="AY687" s="639" t="str">
        <f t="shared" ref="AY687" si="1622">A687&amp;O687</f>
        <v>91Yes</v>
      </c>
      <c r="AZ687" s="639" t="str">
        <f t="shared" ref="AZ687" si="1623">A687&amp;Z687</f>
        <v>91Yes</v>
      </c>
      <c r="BA687" s="634" t="str">
        <f t="shared" ref="BA687" si="1624">A687&amp;J687</f>
        <v>91X</v>
      </c>
      <c r="BB687" s="634" t="str">
        <f t="shared" ref="BB687" si="1625">A687&amp;U687</f>
        <v>91X</v>
      </c>
      <c r="BC687" s="634" t="str">
        <f t="shared" ref="BC687" si="1626">A687&amp;AG687</f>
        <v>91X</v>
      </c>
      <c r="BD687" s="640" t="str">
        <f t="shared" si="1504"/>
        <v xml:space="preserve"> </v>
      </c>
      <c r="BE687" s="640" t="str">
        <f t="shared" si="1505"/>
        <v xml:space="preserve"> </v>
      </c>
      <c r="BF687" s="640" t="str">
        <f t="shared" si="1506"/>
        <v xml:space="preserve"> </v>
      </c>
      <c r="BG687" s="640" t="str">
        <f t="shared" si="1507"/>
        <v xml:space="preserve"> </v>
      </c>
      <c r="BH687" s="640" t="str">
        <f t="shared" si="1508"/>
        <v xml:space="preserve"> </v>
      </c>
      <c r="BI687" s="677" t="str">
        <f t="shared" si="1509"/>
        <v xml:space="preserve"> </v>
      </c>
      <c r="BJ687" s="640" t="str">
        <f t="shared" si="1510"/>
        <v xml:space="preserve"> </v>
      </c>
      <c r="BK687" s="305" t="str">
        <f t="shared" si="1511"/>
        <v xml:space="preserve"> </v>
      </c>
      <c r="BL687" s="523" t="str">
        <f t="shared" si="1565"/>
        <v>F</v>
      </c>
      <c r="BM687" s="640" t="str">
        <f t="shared" si="1512"/>
        <v xml:space="preserve"> </v>
      </c>
      <c r="BN687" s="640" t="str">
        <f t="shared" si="1513"/>
        <v xml:space="preserve"> </v>
      </c>
      <c r="BO687" s="640" t="str">
        <f t="shared" si="1514"/>
        <v xml:space="preserve"> </v>
      </c>
      <c r="BP687" s="640" t="str">
        <f t="shared" si="1515"/>
        <v xml:space="preserve"> </v>
      </c>
      <c r="BQ687" s="640" t="str">
        <f t="shared" si="1516"/>
        <v xml:space="preserve"> </v>
      </c>
      <c r="BR687" s="634">
        <f t="shared" si="1517"/>
        <v>0</v>
      </c>
      <c r="BS687" s="728"/>
      <c r="BT687" s="640" t="str">
        <f t="shared" si="1499"/>
        <v xml:space="preserve"> </v>
      </c>
    </row>
    <row r="688" spans="1:72" s="47" customFormat="1" ht="15" customHeight="1" x14ac:dyDescent="0.3">
      <c r="A688" s="43" t="s">
        <v>649</v>
      </c>
      <c r="B688" s="469" t="s">
        <v>1660</v>
      </c>
      <c r="C688" s="134" t="str">
        <f>IF(VLOOKUP(B688,'Pivot Table'!$B$5:$G$2000,3,FALSE)=1,"Yes","No")</f>
        <v>Yes</v>
      </c>
      <c r="D688" s="170" t="str">
        <f t="shared" ref="D688:D689" si="1627">IF(E688="X","In Progress",IF(J688="x","Yes"," "))</f>
        <v>Yes</v>
      </c>
      <c r="E688" s="170"/>
      <c r="F688" s="170"/>
      <c r="G688" s="44" t="s">
        <v>1127</v>
      </c>
      <c r="H688" s="118" t="s">
        <v>1127</v>
      </c>
      <c r="I688" s="214"/>
      <c r="J688" s="170" t="s">
        <v>713</v>
      </c>
      <c r="K688" s="45" t="str">
        <f t="shared" ref="K688:K689" si="1628">A688&amp;E688</f>
        <v>91</v>
      </c>
      <c r="L688" s="45" t="str">
        <f t="shared" ref="L688:L689" si="1629">A688&amp;J688</f>
        <v>91X</v>
      </c>
      <c r="M688" s="106">
        <v>41913</v>
      </c>
      <c r="N688" s="252"/>
      <c r="O688" s="400" t="str">
        <f>IF(VLOOKUP(B688,'Pivot Table'!$B$5:$G$2000,2,FALSE)=1,"Yes","No")</f>
        <v>Yes</v>
      </c>
      <c r="P688" s="399" t="str">
        <f t="shared" ref="P688:P689" si="1630">IF(Q688="X","In Progress",IF(U688="x","Yes"," "))</f>
        <v>Yes</v>
      </c>
      <c r="Q688" s="399"/>
      <c r="R688" s="399"/>
      <c r="S688" s="46" t="s">
        <v>1127</v>
      </c>
      <c r="T688" s="399"/>
      <c r="U688" s="399" t="s">
        <v>713</v>
      </c>
      <c r="V688" s="400" t="str">
        <f t="shared" ref="V688:V689" si="1631">A688&amp;Q688</f>
        <v>91</v>
      </c>
      <c r="W688" s="401" t="str">
        <f t="shared" ref="W688:W689" si="1632">A688&amp;U688</f>
        <v>91X</v>
      </c>
      <c r="X688" s="427">
        <v>41913</v>
      </c>
      <c r="Y688" s="406"/>
      <c r="Z688" s="207" t="str">
        <f>IF(VLOOKUP(B688,'Pivot Table'!$B$5:$G$2000,5,FALSE)=1,"Yes","No")</f>
        <v>Yes</v>
      </c>
      <c r="AA688" s="207" t="str">
        <f>IF(VLOOKUP(B688,'Pivot Table'!$B$5:$G$2000,4,FALSE)=1,"Yes","No")</f>
        <v>No</v>
      </c>
      <c r="AB688" s="185" t="str">
        <f t="shared" ref="AB688:AB689" si="1633">IF(AC688="X","In Progress",IF(AG688="x","Yes"," "))</f>
        <v>Yes</v>
      </c>
      <c r="AC688" s="185"/>
      <c r="AD688" s="185"/>
      <c r="AE688" s="241" t="s">
        <v>1127</v>
      </c>
      <c r="AF688" s="273"/>
      <c r="AG688" s="181" t="s">
        <v>713</v>
      </c>
      <c r="AH688" s="208" t="str">
        <f t="shared" ref="AH688:AH689" si="1634">A688&amp;AC688</f>
        <v>91</v>
      </c>
      <c r="AI688" s="209" t="str">
        <f t="shared" ref="AI688:AI689" si="1635">A688&amp;AG688</f>
        <v>91X</v>
      </c>
      <c r="AJ688" s="460">
        <v>41913</v>
      </c>
      <c r="AK688" s="652"/>
      <c r="AL688" s="634">
        <f t="shared" ref="AL688:AL689" si="1636">IF(C688="yes",1,0)</f>
        <v>1</v>
      </c>
      <c r="AM688" s="634">
        <f t="shared" ref="AM688:AM689" si="1637">IF(O688="yes",1,0)</f>
        <v>1</v>
      </c>
      <c r="AN688" s="635">
        <f t="shared" ref="AN688:AN689" si="1638">IF(Z688="yes",1,IF(AA688="yes",1,0))</f>
        <v>1</v>
      </c>
      <c r="AO688" s="636">
        <f t="shared" ref="AO688:AO689" si="1639">SUM(AL688:AN688)</f>
        <v>3</v>
      </c>
      <c r="AP688" s="634">
        <f t="shared" ref="AP688:AP689" si="1640">IF(J688="x",1,0)</f>
        <v>1</v>
      </c>
      <c r="AQ688" s="634">
        <f t="shared" ref="AQ688:AQ689" si="1641">IF(U688="x",1,0)</f>
        <v>1</v>
      </c>
      <c r="AR688" s="634">
        <f t="shared" ref="AR688:AR689" si="1642">IF(AG688="x",1,0)</f>
        <v>1</v>
      </c>
      <c r="AS688" s="637">
        <f t="shared" ref="AS688:AS689" si="1643">SUM(AP688:AR688)</f>
        <v>3</v>
      </c>
      <c r="AT688" s="638" t="str">
        <f t="shared" ref="AT688:AT689" si="1644">IF(AO688=AS688,"F"," ")</f>
        <v>F</v>
      </c>
      <c r="AU688" s="634">
        <f t="shared" ref="AU688:AU689" si="1645">IF(E688="x",1,0)</f>
        <v>0</v>
      </c>
      <c r="AV688" s="634">
        <f t="shared" ref="AV688:AV689" si="1646">IF(Q688="x",1,0)</f>
        <v>0</v>
      </c>
      <c r="AW688" s="634" t="s">
        <v>1127</v>
      </c>
      <c r="AX688" s="639" t="str">
        <f t="shared" ref="AX688:AX689" si="1647">A688&amp;C688</f>
        <v>91Yes</v>
      </c>
      <c r="AY688" s="639" t="str">
        <f t="shared" ref="AY688:AY689" si="1648">A688&amp;O688</f>
        <v>91Yes</v>
      </c>
      <c r="AZ688" s="639" t="str">
        <f t="shared" ref="AZ688:AZ689" si="1649">A688&amp;Z688</f>
        <v>91Yes</v>
      </c>
      <c r="BA688" s="634" t="str">
        <f t="shared" ref="BA688:BA689" si="1650">A688&amp;J688</f>
        <v>91X</v>
      </c>
      <c r="BB688" s="634" t="str">
        <f t="shared" ref="BB688:BB689" si="1651">A688&amp;U688</f>
        <v>91X</v>
      </c>
      <c r="BC688" s="634" t="str">
        <f t="shared" ref="BC688:BC689" si="1652">A688&amp;AG688</f>
        <v>91X</v>
      </c>
      <c r="BD688" s="640" t="str">
        <f t="shared" si="1504"/>
        <v xml:space="preserve"> </v>
      </c>
      <c r="BE688" s="640" t="str">
        <f t="shared" si="1505"/>
        <v xml:space="preserve"> </v>
      </c>
      <c r="BF688" s="640" t="str">
        <f t="shared" si="1506"/>
        <v xml:space="preserve"> </v>
      </c>
      <c r="BG688" s="640" t="str">
        <f t="shared" si="1507"/>
        <v xml:space="preserve"> </v>
      </c>
      <c r="BH688" s="640" t="str">
        <f t="shared" si="1508"/>
        <v xml:space="preserve"> </v>
      </c>
      <c r="BI688" s="677" t="str">
        <f t="shared" si="1509"/>
        <v xml:space="preserve"> </v>
      </c>
      <c r="BJ688" s="640" t="str">
        <f t="shared" si="1510"/>
        <v xml:space="preserve"> </v>
      </c>
      <c r="BK688" s="305" t="str">
        <f t="shared" si="1511"/>
        <v xml:space="preserve"> </v>
      </c>
      <c r="BL688" s="523" t="str">
        <f t="shared" si="1565"/>
        <v>F</v>
      </c>
      <c r="BM688" s="640" t="str">
        <f t="shared" si="1512"/>
        <v xml:space="preserve"> </v>
      </c>
      <c r="BN688" s="640" t="str">
        <f t="shared" si="1513"/>
        <v xml:space="preserve"> </v>
      </c>
      <c r="BO688" s="640" t="str">
        <f t="shared" si="1514"/>
        <v xml:space="preserve"> </v>
      </c>
      <c r="BP688" s="640" t="str">
        <f t="shared" si="1515"/>
        <v xml:space="preserve"> </v>
      </c>
      <c r="BQ688" s="640" t="str">
        <f t="shared" si="1516"/>
        <v xml:space="preserve"> </v>
      </c>
      <c r="BR688" s="634">
        <f t="shared" si="1517"/>
        <v>0</v>
      </c>
      <c r="BS688" s="728"/>
      <c r="BT688" s="640" t="str">
        <f t="shared" si="1499"/>
        <v xml:space="preserve"> </v>
      </c>
    </row>
    <row r="689" spans="1:72" s="47" customFormat="1" ht="15" customHeight="1" x14ac:dyDescent="0.3">
      <c r="A689" s="43" t="s">
        <v>649</v>
      </c>
      <c r="B689" s="469" t="s">
        <v>1661</v>
      </c>
      <c r="C689" s="134" t="str">
        <f>IF(VLOOKUP(B689,'Pivot Table'!$B$5:$G$2000,3,FALSE)=1,"Yes","No")</f>
        <v>Yes</v>
      </c>
      <c r="D689" s="170" t="str">
        <f t="shared" si="1627"/>
        <v>Yes</v>
      </c>
      <c r="E689" s="170"/>
      <c r="F689" s="170"/>
      <c r="G689" s="44" t="s">
        <v>1127</v>
      </c>
      <c r="H689" s="118" t="s">
        <v>1127</v>
      </c>
      <c r="I689" s="170"/>
      <c r="J689" s="170" t="s">
        <v>713</v>
      </c>
      <c r="K689" s="45" t="str">
        <f t="shared" si="1628"/>
        <v>91</v>
      </c>
      <c r="L689" s="45" t="str">
        <f t="shared" si="1629"/>
        <v>91X</v>
      </c>
      <c r="M689" s="106">
        <v>41913</v>
      </c>
      <c r="N689" s="252"/>
      <c r="O689" s="400" t="str">
        <f>IF(VLOOKUP(B689,'Pivot Table'!$B$5:$G$2000,2,FALSE)=1,"Yes","No")</f>
        <v>Yes</v>
      </c>
      <c r="P689" s="399" t="str">
        <f t="shared" si="1630"/>
        <v>Yes</v>
      </c>
      <c r="Q689" s="399"/>
      <c r="R689" s="399"/>
      <c r="S689" s="46" t="s">
        <v>1127</v>
      </c>
      <c r="T689" s="399"/>
      <c r="U689" s="399" t="s">
        <v>713</v>
      </c>
      <c r="V689" s="400" t="str">
        <f t="shared" si="1631"/>
        <v>91</v>
      </c>
      <c r="W689" s="401" t="str">
        <f t="shared" si="1632"/>
        <v>91X</v>
      </c>
      <c r="X689" s="427">
        <v>41913</v>
      </c>
      <c r="Y689" s="406"/>
      <c r="Z689" s="207" t="str">
        <f>IF(VLOOKUP(B689,'Pivot Table'!$B$5:$G$2000,5,FALSE)=1,"Yes","No")</f>
        <v>Yes</v>
      </c>
      <c r="AA689" s="207" t="str">
        <f>IF(VLOOKUP(B689,'Pivot Table'!$B$5:$G$2000,4,FALSE)=1,"Yes","No")</f>
        <v>No</v>
      </c>
      <c r="AB689" s="185" t="str">
        <f t="shared" si="1633"/>
        <v>Yes</v>
      </c>
      <c r="AC689" s="185"/>
      <c r="AD689" s="185"/>
      <c r="AE689" s="241" t="s">
        <v>1127</v>
      </c>
      <c r="AF689" s="273"/>
      <c r="AG689" s="181" t="s">
        <v>713</v>
      </c>
      <c r="AH689" s="208" t="str">
        <f t="shared" si="1634"/>
        <v>91</v>
      </c>
      <c r="AI689" s="209" t="str">
        <f t="shared" si="1635"/>
        <v>91X</v>
      </c>
      <c r="AJ689" s="460">
        <v>41913</v>
      </c>
      <c r="AK689" s="652"/>
      <c r="AL689" s="634">
        <f t="shared" si="1636"/>
        <v>1</v>
      </c>
      <c r="AM689" s="634">
        <f t="shared" si="1637"/>
        <v>1</v>
      </c>
      <c r="AN689" s="635">
        <f t="shared" si="1638"/>
        <v>1</v>
      </c>
      <c r="AO689" s="636">
        <f t="shared" si="1639"/>
        <v>3</v>
      </c>
      <c r="AP689" s="634">
        <f t="shared" si="1640"/>
        <v>1</v>
      </c>
      <c r="AQ689" s="634">
        <f t="shared" si="1641"/>
        <v>1</v>
      </c>
      <c r="AR689" s="634">
        <f t="shared" si="1642"/>
        <v>1</v>
      </c>
      <c r="AS689" s="637">
        <f t="shared" si="1643"/>
        <v>3</v>
      </c>
      <c r="AT689" s="638" t="str">
        <f t="shared" si="1644"/>
        <v>F</v>
      </c>
      <c r="AU689" s="634">
        <f t="shared" si="1645"/>
        <v>0</v>
      </c>
      <c r="AV689" s="634">
        <f t="shared" si="1646"/>
        <v>0</v>
      </c>
      <c r="AW689" s="634" t="s">
        <v>1127</v>
      </c>
      <c r="AX689" s="639" t="str">
        <f t="shared" si="1647"/>
        <v>91Yes</v>
      </c>
      <c r="AY689" s="639" t="str">
        <f t="shared" si="1648"/>
        <v>91Yes</v>
      </c>
      <c r="AZ689" s="639" t="str">
        <f t="shared" si="1649"/>
        <v>91Yes</v>
      </c>
      <c r="BA689" s="634" t="str">
        <f t="shared" si="1650"/>
        <v>91X</v>
      </c>
      <c r="BB689" s="634" t="str">
        <f t="shared" si="1651"/>
        <v>91X</v>
      </c>
      <c r="BC689" s="634" t="str">
        <f t="shared" si="1652"/>
        <v>91X</v>
      </c>
      <c r="BD689" s="640" t="str">
        <f t="shared" si="1504"/>
        <v xml:space="preserve"> </v>
      </c>
      <c r="BE689" s="640" t="str">
        <f t="shared" si="1505"/>
        <v xml:space="preserve"> </v>
      </c>
      <c r="BF689" s="640" t="str">
        <f t="shared" si="1506"/>
        <v xml:space="preserve"> </v>
      </c>
      <c r="BG689" s="640" t="str">
        <f t="shared" si="1507"/>
        <v xml:space="preserve"> </v>
      </c>
      <c r="BH689" s="640" t="str">
        <f t="shared" si="1508"/>
        <v xml:space="preserve"> </v>
      </c>
      <c r="BI689" s="677" t="str">
        <f t="shared" si="1509"/>
        <v xml:space="preserve"> </v>
      </c>
      <c r="BJ689" s="640" t="str">
        <f t="shared" si="1510"/>
        <v xml:space="preserve"> </v>
      </c>
      <c r="BK689" s="305" t="str">
        <f t="shared" si="1511"/>
        <v xml:space="preserve"> </v>
      </c>
      <c r="BL689" s="523" t="str">
        <f t="shared" si="1565"/>
        <v>F</v>
      </c>
      <c r="BM689" s="640" t="str">
        <f t="shared" si="1512"/>
        <v xml:space="preserve"> </v>
      </c>
      <c r="BN689" s="640" t="str">
        <f t="shared" si="1513"/>
        <v xml:space="preserve"> </v>
      </c>
      <c r="BO689" s="640" t="str">
        <f t="shared" si="1514"/>
        <v xml:space="preserve"> </v>
      </c>
      <c r="BP689" s="640" t="str">
        <f t="shared" si="1515"/>
        <v xml:space="preserve"> </v>
      </c>
      <c r="BQ689" s="640" t="str">
        <f t="shared" si="1516"/>
        <v xml:space="preserve"> </v>
      </c>
      <c r="BR689" s="634">
        <f t="shared" si="1517"/>
        <v>0</v>
      </c>
      <c r="BS689" s="728"/>
      <c r="BT689" s="640" t="str">
        <f t="shared" si="1499"/>
        <v xml:space="preserve"> </v>
      </c>
    </row>
    <row r="690" spans="1:72" s="47" customFormat="1" ht="15" customHeight="1" x14ac:dyDescent="0.3">
      <c r="A690" s="43" t="s">
        <v>649</v>
      </c>
      <c r="B690" s="469" t="s">
        <v>1563</v>
      </c>
      <c r="C690" s="134" t="str">
        <f>IF(VLOOKUP(B690,'Pivot Table'!$B$5:$G$2000,3,FALSE)=1,"Yes","No")</f>
        <v>Yes</v>
      </c>
      <c r="D690" s="170" t="str">
        <f t="shared" ref="D690" si="1653">IF(E690="X","In Progress",IF(J690="x","Yes"," "))</f>
        <v>Yes</v>
      </c>
      <c r="E690" s="170"/>
      <c r="F690" s="214">
        <v>41913</v>
      </c>
      <c r="G690" s="44"/>
      <c r="H690" s="118" t="s">
        <v>1127</v>
      </c>
      <c r="I690" s="214"/>
      <c r="J690" s="170" t="s">
        <v>713</v>
      </c>
      <c r="K690" s="45" t="str">
        <f t="shared" ref="K690" si="1654">A690&amp;E690</f>
        <v>91</v>
      </c>
      <c r="L690" s="45" t="str">
        <f t="shared" ref="L690" si="1655">A690&amp;J690</f>
        <v>91X</v>
      </c>
      <c r="M690" s="214">
        <v>42339</v>
      </c>
      <c r="N690" s="252"/>
      <c r="O690" s="135" t="str">
        <f>IF(VLOOKUP(B690,'Pivot Table'!$B$5:$G$2000,2,FALSE)=1,"Yes","No")</f>
        <v>Yes</v>
      </c>
      <c r="P690" s="177" t="str">
        <f t="shared" ref="P690" si="1656">IF(Q690="X","In Progress",IF(U690="x","Yes"," "))</f>
        <v>Yes</v>
      </c>
      <c r="Q690" s="177" t="s">
        <v>1127</v>
      </c>
      <c r="R690" s="107">
        <v>42005</v>
      </c>
      <c r="S690" s="46" t="s">
        <v>1127</v>
      </c>
      <c r="T690" s="107"/>
      <c r="U690" s="177" t="s">
        <v>713</v>
      </c>
      <c r="V690" s="135" t="str">
        <f t="shared" ref="V690" si="1657">A690&amp;Q690</f>
        <v>91Y</v>
      </c>
      <c r="W690" s="150" t="str">
        <f t="shared" ref="W690" si="1658">A690&amp;U690</f>
        <v>91X</v>
      </c>
      <c r="X690" s="107">
        <v>42217</v>
      </c>
      <c r="Y690" s="219"/>
      <c r="Z690" s="207" t="str">
        <f>IF(VLOOKUP(B690,'Pivot Table'!$B$5:$G$2000,5,FALSE)=1,"Yes","No")</f>
        <v>Yes</v>
      </c>
      <c r="AA690" s="207" t="str">
        <f>IF(VLOOKUP(B690,'Pivot Table'!$B$5:$G$2000,4,FALSE)=1,"Yes","No")</f>
        <v>No</v>
      </c>
      <c r="AB690" s="185" t="str">
        <f t="shared" ref="AB690" si="1659">IF(AC690="X","In Progress",IF(AG690="x","Yes"," "))</f>
        <v>Yes</v>
      </c>
      <c r="AC690" s="185"/>
      <c r="AD690" s="185"/>
      <c r="AE690" s="241" t="s">
        <v>1127</v>
      </c>
      <c r="AF690" s="362"/>
      <c r="AG690" s="181" t="s">
        <v>713</v>
      </c>
      <c r="AH690" s="208" t="str">
        <f t="shared" ref="AH690" si="1660">A690&amp;AC690</f>
        <v>91</v>
      </c>
      <c r="AI690" s="209" t="str">
        <f t="shared" ref="AI690" si="1661">A690&amp;AG690</f>
        <v>91X</v>
      </c>
      <c r="AJ690" s="460">
        <v>41913</v>
      </c>
      <c r="AK690" s="652"/>
      <c r="AL690" s="634">
        <f t="shared" ref="AL690" si="1662">IF(C690="yes",1,0)</f>
        <v>1</v>
      </c>
      <c r="AM690" s="634">
        <f t="shared" ref="AM690" si="1663">IF(O690="yes",1,0)</f>
        <v>1</v>
      </c>
      <c r="AN690" s="635">
        <f t="shared" ref="AN690" si="1664">IF(Z690="yes",1,IF(AA690="yes",1,0))</f>
        <v>1</v>
      </c>
      <c r="AO690" s="636">
        <f t="shared" ref="AO690" si="1665">SUM(AL690:AN690)</f>
        <v>3</v>
      </c>
      <c r="AP690" s="634">
        <f t="shared" ref="AP690" si="1666">IF(J690="x",1,0)</f>
        <v>1</v>
      </c>
      <c r="AQ690" s="634">
        <f t="shared" ref="AQ690" si="1667">IF(U690="x",1,0)</f>
        <v>1</v>
      </c>
      <c r="AR690" s="634">
        <f t="shared" ref="AR690" si="1668">IF(AG690="x",1,0)</f>
        <v>1</v>
      </c>
      <c r="AS690" s="637">
        <f t="shared" ref="AS690" si="1669">SUM(AP690:AR690)</f>
        <v>3</v>
      </c>
      <c r="AT690" s="638" t="str">
        <f t="shared" ref="AT690" si="1670">IF(AO690=AS690,"F"," ")</f>
        <v>F</v>
      </c>
      <c r="AU690" s="634">
        <f t="shared" ref="AU690" si="1671">IF(E690="x",1,0)</f>
        <v>0</v>
      </c>
      <c r="AV690" s="634">
        <f t="shared" ref="AV690" si="1672">IF(Q690="x",1,0)</f>
        <v>0</v>
      </c>
      <c r="AW690" s="634" t="s">
        <v>1127</v>
      </c>
      <c r="AX690" s="639" t="str">
        <f t="shared" ref="AX690" si="1673">A690&amp;C690</f>
        <v>91Yes</v>
      </c>
      <c r="AY690" s="639" t="str">
        <f t="shared" ref="AY690" si="1674">A690&amp;O690</f>
        <v>91Yes</v>
      </c>
      <c r="AZ690" s="639" t="str">
        <f t="shared" ref="AZ690" si="1675">A690&amp;Z690</f>
        <v>91Yes</v>
      </c>
      <c r="BA690" s="634" t="str">
        <f t="shared" ref="BA690" si="1676">A690&amp;J690</f>
        <v>91X</v>
      </c>
      <c r="BB690" s="634" t="str">
        <f t="shared" ref="BB690" si="1677">A690&amp;U690</f>
        <v>91X</v>
      </c>
      <c r="BC690" s="634" t="str">
        <f t="shared" ref="BC690" si="1678">A690&amp;AG690</f>
        <v>91X</v>
      </c>
      <c r="BD690" s="640" t="str">
        <f t="shared" si="1504"/>
        <v xml:space="preserve"> </v>
      </c>
      <c r="BE690" s="640" t="str">
        <f t="shared" si="1505"/>
        <v xml:space="preserve"> </v>
      </c>
      <c r="BF690" s="640" t="str">
        <f t="shared" si="1506"/>
        <v xml:space="preserve"> </v>
      </c>
      <c r="BG690" s="640" t="str">
        <f t="shared" si="1507"/>
        <v xml:space="preserve"> </v>
      </c>
      <c r="BH690" s="640" t="str">
        <f t="shared" si="1508"/>
        <v xml:space="preserve"> </v>
      </c>
      <c r="BI690" s="677" t="str">
        <f t="shared" si="1509"/>
        <v xml:space="preserve"> </v>
      </c>
      <c r="BJ690" s="640" t="str">
        <f t="shared" si="1510"/>
        <v xml:space="preserve"> </v>
      </c>
      <c r="BK690" s="305" t="str">
        <f t="shared" si="1511"/>
        <v xml:space="preserve"> </v>
      </c>
      <c r="BL690" s="523" t="str">
        <f t="shared" si="1565"/>
        <v>F</v>
      </c>
      <c r="BM690" s="640" t="str">
        <f t="shared" si="1512"/>
        <v xml:space="preserve"> </v>
      </c>
      <c r="BN690" s="640" t="str">
        <f t="shared" si="1513"/>
        <v xml:space="preserve"> </v>
      </c>
      <c r="BO690" s="640" t="str">
        <f t="shared" si="1514"/>
        <v xml:space="preserve"> </v>
      </c>
      <c r="BP690" s="640" t="str">
        <f t="shared" si="1515"/>
        <v xml:space="preserve"> </v>
      </c>
      <c r="BQ690" s="640" t="str">
        <f t="shared" si="1516"/>
        <v xml:space="preserve"> </v>
      </c>
      <c r="BR690" s="634">
        <f t="shared" si="1517"/>
        <v>0</v>
      </c>
      <c r="BS690" s="728"/>
      <c r="BT690" s="640" t="str">
        <f t="shared" si="1499"/>
        <v xml:space="preserve"> </v>
      </c>
    </row>
    <row r="691" spans="1:72" s="47" customFormat="1" ht="15" customHeight="1" x14ac:dyDescent="0.3">
      <c r="A691" s="43" t="s">
        <v>667</v>
      </c>
      <c r="B691" s="43" t="s">
        <v>666</v>
      </c>
      <c r="C691" s="134" t="str">
        <f>IF(VLOOKUP(B691,'Pivot Table'!$B$5:$G$2000,3,FALSE)=1,"Yes","No")</f>
        <v>Yes</v>
      </c>
      <c r="D691" s="170" t="str">
        <f t="shared" si="1467"/>
        <v>Yes</v>
      </c>
      <c r="E691" s="170"/>
      <c r="F691" s="214">
        <v>41671</v>
      </c>
      <c r="G691" s="113" t="s">
        <v>1127</v>
      </c>
      <c r="H691" s="113" t="s">
        <v>1127</v>
      </c>
      <c r="I691" s="214"/>
      <c r="J691" s="170" t="s">
        <v>713</v>
      </c>
      <c r="K691" s="45" t="str">
        <f t="shared" si="1566"/>
        <v>93</v>
      </c>
      <c r="L691" s="45" t="str">
        <f t="shared" si="1553"/>
        <v>93X</v>
      </c>
      <c r="M691" s="119">
        <v>41699</v>
      </c>
      <c r="N691" s="418"/>
      <c r="O691" s="135" t="str">
        <f>IF(VLOOKUP(B691,'Pivot Table'!$B$5:$G$2000,2,FALSE)=1,"Yes","No")</f>
        <v>Yes</v>
      </c>
      <c r="P691" s="177" t="str">
        <f t="shared" si="1567"/>
        <v>Yes</v>
      </c>
      <c r="Q691" s="177"/>
      <c r="R691" s="177"/>
      <c r="S691" s="107" t="s">
        <v>1127</v>
      </c>
      <c r="T691" s="107"/>
      <c r="U691" s="177" t="s">
        <v>713</v>
      </c>
      <c r="V691" s="135" t="str">
        <f t="shared" si="1554"/>
        <v>93</v>
      </c>
      <c r="W691" s="150" t="str">
        <f t="shared" si="1555"/>
        <v>93X</v>
      </c>
      <c r="X691" s="107">
        <v>41699</v>
      </c>
      <c r="Y691" s="219"/>
      <c r="Z691" s="136" t="str">
        <f>IF(VLOOKUP(B691,'Pivot Table'!$B$5:$G$2000,5,FALSE)=1,"Yes","No")</f>
        <v>Yes</v>
      </c>
      <c r="AA691" s="136" t="str">
        <f>IF(VLOOKUP(B691,'Pivot Table'!$B$5:$G$2000,4,FALSE)=1,"Yes","No")</f>
        <v>No</v>
      </c>
      <c r="AB691" s="181" t="str">
        <f t="shared" si="1466"/>
        <v>Yes</v>
      </c>
      <c r="AC691" s="185"/>
      <c r="AD691" s="185"/>
      <c r="AE691" s="127" t="s">
        <v>1127</v>
      </c>
      <c r="AF691" s="181"/>
      <c r="AG691" s="181" t="s">
        <v>713</v>
      </c>
      <c r="AH691" s="133" t="str">
        <f t="shared" si="1556"/>
        <v>93</v>
      </c>
      <c r="AI691" s="151" t="str">
        <f t="shared" si="1557"/>
        <v>93X</v>
      </c>
      <c r="AJ691" s="281">
        <v>41456</v>
      </c>
      <c r="AK691" s="650"/>
      <c r="AL691" s="634">
        <f t="shared" si="1558"/>
        <v>1</v>
      </c>
      <c r="AM691" s="634">
        <f t="shared" si="1559"/>
        <v>1</v>
      </c>
      <c r="AN691" s="635">
        <f t="shared" si="1560"/>
        <v>1</v>
      </c>
      <c r="AO691" s="636">
        <f t="shared" si="1520"/>
        <v>3</v>
      </c>
      <c r="AP691" s="634">
        <f t="shared" si="1561"/>
        <v>1</v>
      </c>
      <c r="AQ691" s="634">
        <f t="shared" si="1562"/>
        <v>1</v>
      </c>
      <c r="AR691" s="634">
        <f t="shared" si="1563"/>
        <v>1</v>
      </c>
      <c r="AS691" s="637">
        <f t="shared" si="1521"/>
        <v>3</v>
      </c>
      <c r="AT691" s="638" t="str">
        <f t="shared" si="1522"/>
        <v>F</v>
      </c>
      <c r="AU691" s="634">
        <f t="shared" si="1564"/>
        <v>0</v>
      </c>
      <c r="AV691" s="634">
        <f t="shared" si="1574"/>
        <v>0</v>
      </c>
      <c r="AW691" s="634"/>
      <c r="AX691" s="639" t="str">
        <f t="shared" si="1568"/>
        <v>93Yes</v>
      </c>
      <c r="AY691" s="639" t="str">
        <f t="shared" si="1569"/>
        <v>93Yes</v>
      </c>
      <c r="AZ691" s="639" t="str">
        <f t="shared" si="1570"/>
        <v>93Yes</v>
      </c>
      <c r="BA691" s="634" t="str">
        <f t="shared" si="1571"/>
        <v>93X</v>
      </c>
      <c r="BB691" s="634" t="str">
        <f t="shared" si="1572"/>
        <v>93X</v>
      </c>
      <c r="BC691" s="634" t="str">
        <f t="shared" si="1573"/>
        <v>93X</v>
      </c>
      <c r="BD691" s="640" t="str">
        <f t="shared" si="1504"/>
        <v xml:space="preserve"> </v>
      </c>
      <c r="BE691" s="640" t="str">
        <f t="shared" si="1505"/>
        <v xml:space="preserve"> </v>
      </c>
      <c r="BF691" s="640" t="str">
        <f t="shared" si="1506"/>
        <v xml:space="preserve"> </v>
      </c>
      <c r="BG691" s="640" t="str">
        <f t="shared" si="1507"/>
        <v xml:space="preserve"> </v>
      </c>
      <c r="BH691" s="640" t="str">
        <f t="shared" si="1508"/>
        <v xml:space="preserve"> </v>
      </c>
      <c r="BI691" s="677" t="str">
        <f t="shared" si="1509"/>
        <v xml:space="preserve"> </v>
      </c>
      <c r="BJ691" s="640" t="str">
        <f t="shared" si="1510"/>
        <v xml:space="preserve"> </v>
      </c>
      <c r="BK691" s="305" t="str">
        <f t="shared" si="1511"/>
        <v xml:space="preserve"> </v>
      </c>
      <c r="BL691" s="523" t="str">
        <f t="shared" si="1565"/>
        <v>F</v>
      </c>
      <c r="BM691" s="640" t="str">
        <f t="shared" si="1512"/>
        <v xml:space="preserve"> </v>
      </c>
      <c r="BN691" s="640" t="str">
        <f t="shared" si="1513"/>
        <v xml:space="preserve"> </v>
      </c>
      <c r="BO691" s="640" t="str">
        <f t="shared" si="1514"/>
        <v xml:space="preserve"> </v>
      </c>
      <c r="BP691" s="640" t="str">
        <f t="shared" si="1515"/>
        <v xml:space="preserve"> </v>
      </c>
      <c r="BQ691" s="640" t="str">
        <f t="shared" si="1516"/>
        <v xml:space="preserve"> </v>
      </c>
      <c r="BR691" s="634">
        <f t="shared" si="1517"/>
        <v>0</v>
      </c>
      <c r="BS691" s="728"/>
      <c r="BT691" s="640" t="str">
        <f t="shared" si="1499"/>
        <v xml:space="preserve"> </v>
      </c>
    </row>
    <row r="692" spans="1:72" s="47" customFormat="1" ht="15" customHeight="1" x14ac:dyDescent="0.3">
      <c r="A692" s="43" t="s">
        <v>669</v>
      </c>
      <c r="B692" s="469" t="s">
        <v>668</v>
      </c>
      <c r="C692" s="134" t="str">
        <f>IF(VLOOKUP(B692,'Pivot Table'!$B$5:$G$2000,3,FALSE)=1,"Yes","No")</f>
        <v>Yes</v>
      </c>
      <c r="D692" s="170" t="str">
        <f t="shared" si="1467"/>
        <v>Yes</v>
      </c>
      <c r="E692" s="170"/>
      <c r="F692" s="170"/>
      <c r="G692" s="44" t="s">
        <v>1127</v>
      </c>
      <c r="H692" s="44" t="s">
        <v>1127</v>
      </c>
      <c r="I692" s="170"/>
      <c r="J692" s="170" t="s">
        <v>713</v>
      </c>
      <c r="K692" s="45" t="str">
        <f t="shared" si="1566"/>
        <v>95</v>
      </c>
      <c r="L692" s="45" t="str">
        <f t="shared" si="1553"/>
        <v>95X</v>
      </c>
      <c r="M692" s="106">
        <v>41913</v>
      </c>
      <c r="N692" s="252"/>
      <c r="O692" s="135" t="str">
        <f>IF(VLOOKUP(B692,'Pivot Table'!$B$5:$G$2000,2,FALSE)=1,"Yes","No")</f>
        <v>Yes</v>
      </c>
      <c r="P692" s="177" t="str">
        <f t="shared" si="1567"/>
        <v>Yes</v>
      </c>
      <c r="Q692" s="177"/>
      <c r="R692" s="177"/>
      <c r="S692" s="46" t="s">
        <v>1127</v>
      </c>
      <c r="T692" s="177"/>
      <c r="U692" s="177" t="s">
        <v>713</v>
      </c>
      <c r="V692" s="135" t="str">
        <f t="shared" si="1554"/>
        <v>95</v>
      </c>
      <c r="W692" s="150" t="str">
        <f t="shared" si="1555"/>
        <v>95X</v>
      </c>
      <c r="X692" s="107">
        <v>41913</v>
      </c>
      <c r="Y692" s="219"/>
      <c r="Z692" s="136" t="str">
        <f>IF(VLOOKUP(B692,'Pivot Table'!$B$5:$G$2000,5,FALSE)=1,"Yes","No")</f>
        <v>Yes</v>
      </c>
      <c r="AA692" s="136" t="str">
        <f>IF(VLOOKUP(B692,'Pivot Table'!$B$5:$G$2000,4,FALSE)=1,"Yes","No")</f>
        <v>No</v>
      </c>
      <c r="AB692" s="181" t="str">
        <f t="shared" si="1466"/>
        <v>Yes</v>
      </c>
      <c r="AC692" s="181"/>
      <c r="AD692" s="181"/>
      <c r="AE692" s="241" t="s">
        <v>1127</v>
      </c>
      <c r="AF692" s="362"/>
      <c r="AG692" s="181" t="s">
        <v>713</v>
      </c>
      <c r="AH692" s="208" t="str">
        <f t="shared" si="1556"/>
        <v>95</v>
      </c>
      <c r="AI692" s="209" t="str">
        <f t="shared" si="1557"/>
        <v>95X</v>
      </c>
      <c r="AJ692" s="460">
        <v>41913</v>
      </c>
      <c r="AK692" s="650" t="s">
        <v>1628</v>
      </c>
      <c r="AL692" s="634">
        <f t="shared" si="1558"/>
        <v>1</v>
      </c>
      <c r="AM692" s="634">
        <f t="shared" si="1559"/>
        <v>1</v>
      </c>
      <c r="AN692" s="635">
        <f t="shared" si="1560"/>
        <v>1</v>
      </c>
      <c r="AO692" s="636">
        <f t="shared" si="1520"/>
        <v>3</v>
      </c>
      <c r="AP692" s="634">
        <f t="shared" si="1561"/>
        <v>1</v>
      </c>
      <c r="AQ692" s="634">
        <f t="shared" si="1562"/>
        <v>1</v>
      </c>
      <c r="AR692" s="634">
        <f t="shared" si="1563"/>
        <v>1</v>
      </c>
      <c r="AS692" s="637">
        <f t="shared" si="1521"/>
        <v>3</v>
      </c>
      <c r="AT692" s="638" t="str">
        <f t="shared" si="1522"/>
        <v>F</v>
      </c>
      <c r="AU692" s="634">
        <f t="shared" si="1564"/>
        <v>0</v>
      </c>
      <c r="AV692" s="634">
        <f t="shared" si="1574"/>
        <v>0</v>
      </c>
      <c r="AW692" s="634"/>
      <c r="AX692" s="639" t="str">
        <f t="shared" si="1568"/>
        <v>95Yes</v>
      </c>
      <c r="AY692" s="639" t="str">
        <f t="shared" si="1569"/>
        <v>95Yes</v>
      </c>
      <c r="AZ692" s="639" t="str">
        <f t="shared" si="1570"/>
        <v>95Yes</v>
      </c>
      <c r="BA692" s="634" t="str">
        <f t="shared" si="1571"/>
        <v>95X</v>
      </c>
      <c r="BB692" s="634" t="str">
        <f t="shared" si="1572"/>
        <v>95X</v>
      </c>
      <c r="BC692" s="634" t="str">
        <f t="shared" si="1573"/>
        <v>95X</v>
      </c>
      <c r="BD692" s="640" t="str">
        <f t="shared" si="1504"/>
        <v xml:space="preserve"> </v>
      </c>
      <c r="BE692" s="640" t="str">
        <f t="shared" si="1505"/>
        <v xml:space="preserve"> </v>
      </c>
      <c r="BF692" s="640" t="str">
        <f t="shared" si="1506"/>
        <v xml:space="preserve"> </v>
      </c>
      <c r="BG692" s="640" t="str">
        <f t="shared" si="1507"/>
        <v xml:space="preserve"> </v>
      </c>
      <c r="BH692" s="640" t="str">
        <f t="shared" si="1508"/>
        <v xml:space="preserve"> </v>
      </c>
      <c r="BI692" s="677" t="str">
        <f t="shared" si="1509"/>
        <v xml:space="preserve"> </v>
      </c>
      <c r="BJ692" s="640" t="str">
        <f t="shared" si="1510"/>
        <v xml:space="preserve"> </v>
      </c>
      <c r="BK692" s="305" t="str">
        <f t="shared" si="1511"/>
        <v xml:space="preserve"> </v>
      </c>
      <c r="BL692" s="523" t="str">
        <f t="shared" si="1565"/>
        <v>F</v>
      </c>
      <c r="BM692" s="640" t="str">
        <f t="shared" si="1512"/>
        <v xml:space="preserve"> </v>
      </c>
      <c r="BN692" s="640" t="str">
        <f t="shared" si="1513"/>
        <v xml:space="preserve"> </v>
      </c>
      <c r="BO692" s="640" t="str">
        <f t="shared" si="1514"/>
        <v xml:space="preserve"> </v>
      </c>
      <c r="BP692" s="640" t="str">
        <f t="shared" si="1515"/>
        <v xml:space="preserve"> </v>
      </c>
      <c r="BQ692" s="640" t="str">
        <f t="shared" si="1516"/>
        <v xml:space="preserve"> </v>
      </c>
      <c r="BR692" s="634">
        <f t="shared" si="1517"/>
        <v>0</v>
      </c>
      <c r="BS692" s="728"/>
      <c r="BT692" s="640" t="str">
        <f t="shared" si="1499"/>
        <v xml:space="preserve"> </v>
      </c>
    </row>
    <row r="693" spans="1:72" s="47" customFormat="1" ht="15" customHeight="1" x14ac:dyDescent="0.3">
      <c r="A693" s="43" t="s">
        <v>669</v>
      </c>
      <c r="B693" s="43" t="s">
        <v>670</v>
      </c>
      <c r="C693" s="134" t="str">
        <f>IF(VLOOKUP(B693,'Pivot Table'!$B$5:$G$2000,3,FALSE)=1,"Yes","No")</f>
        <v>Yes</v>
      </c>
      <c r="D693" s="170" t="str">
        <f t="shared" si="1467"/>
        <v>Yes</v>
      </c>
      <c r="E693" s="170"/>
      <c r="F693" s="170"/>
      <c r="G693" s="113" t="s">
        <v>1127</v>
      </c>
      <c r="H693" s="113" t="s">
        <v>1127</v>
      </c>
      <c r="I693" s="170"/>
      <c r="J693" s="170" t="s">
        <v>713</v>
      </c>
      <c r="K693" s="45" t="str">
        <f t="shared" si="1566"/>
        <v>95</v>
      </c>
      <c r="L693" s="45" t="str">
        <f t="shared" si="1553"/>
        <v>95X</v>
      </c>
      <c r="M693" s="106">
        <v>41671</v>
      </c>
      <c r="N693" s="252"/>
      <c r="O693" s="135" t="str">
        <f>IF(VLOOKUP(B693,'Pivot Table'!$B$5:$G$2000,2,FALSE)=1,"Yes","No")</f>
        <v>Yes</v>
      </c>
      <c r="P693" s="177" t="str">
        <f t="shared" si="1567"/>
        <v>Yes</v>
      </c>
      <c r="Q693" s="177"/>
      <c r="R693" s="177"/>
      <c r="S693" s="107" t="s">
        <v>1127</v>
      </c>
      <c r="T693" s="177"/>
      <c r="U693" s="177" t="s">
        <v>713</v>
      </c>
      <c r="V693" s="135" t="str">
        <f t="shared" si="1554"/>
        <v>95</v>
      </c>
      <c r="W693" s="150" t="str">
        <f t="shared" si="1555"/>
        <v>95X</v>
      </c>
      <c r="X693" s="107">
        <v>41671</v>
      </c>
      <c r="Y693" s="219"/>
      <c r="Z693" s="136" t="str">
        <f>IF(VLOOKUP(B693,'Pivot Table'!$B$5:$G$2000,5,FALSE)=1,"Yes","No")</f>
        <v>Yes</v>
      </c>
      <c r="AA693" s="136" t="str">
        <f>IF(VLOOKUP(B693,'Pivot Table'!$B$5:$G$2000,4,FALSE)=1,"Yes","No")</f>
        <v>No</v>
      </c>
      <c r="AB693" s="181" t="str">
        <f t="shared" si="1466"/>
        <v>Yes</v>
      </c>
      <c r="AC693" s="181"/>
      <c r="AD693" s="181"/>
      <c r="AE693" s="127" t="s">
        <v>1127</v>
      </c>
      <c r="AF693" s="181"/>
      <c r="AG693" s="181" t="s">
        <v>713</v>
      </c>
      <c r="AH693" s="133" t="str">
        <f t="shared" si="1556"/>
        <v>95</v>
      </c>
      <c r="AI693" s="151" t="str">
        <f t="shared" si="1557"/>
        <v>95X</v>
      </c>
      <c r="AJ693" s="281">
        <v>41671</v>
      </c>
      <c r="AK693" s="650"/>
      <c r="AL693" s="634">
        <f t="shared" si="1558"/>
        <v>1</v>
      </c>
      <c r="AM693" s="634">
        <f t="shared" si="1559"/>
        <v>1</v>
      </c>
      <c r="AN693" s="635">
        <f t="shared" si="1560"/>
        <v>1</v>
      </c>
      <c r="AO693" s="636">
        <f t="shared" si="1520"/>
        <v>3</v>
      </c>
      <c r="AP693" s="634">
        <f t="shared" si="1561"/>
        <v>1</v>
      </c>
      <c r="AQ693" s="634">
        <f t="shared" si="1562"/>
        <v>1</v>
      </c>
      <c r="AR693" s="634">
        <f t="shared" si="1563"/>
        <v>1</v>
      </c>
      <c r="AS693" s="637">
        <f t="shared" si="1521"/>
        <v>3</v>
      </c>
      <c r="AT693" s="638" t="str">
        <f t="shared" si="1522"/>
        <v>F</v>
      </c>
      <c r="AU693" s="634">
        <f t="shared" si="1564"/>
        <v>0</v>
      </c>
      <c r="AV693" s="634">
        <f t="shared" si="1574"/>
        <v>0</v>
      </c>
      <c r="AW693" s="634"/>
      <c r="AX693" s="639" t="str">
        <f t="shared" si="1568"/>
        <v>95Yes</v>
      </c>
      <c r="AY693" s="639" t="str">
        <f t="shared" si="1569"/>
        <v>95Yes</v>
      </c>
      <c r="AZ693" s="639" t="str">
        <f t="shared" si="1570"/>
        <v>95Yes</v>
      </c>
      <c r="BA693" s="634" t="str">
        <f t="shared" si="1571"/>
        <v>95X</v>
      </c>
      <c r="BB693" s="634" t="str">
        <f t="shared" si="1572"/>
        <v>95X</v>
      </c>
      <c r="BC693" s="634" t="str">
        <f t="shared" si="1573"/>
        <v>95X</v>
      </c>
      <c r="BD693" s="640" t="str">
        <f t="shared" si="1504"/>
        <v xml:space="preserve"> </v>
      </c>
      <c r="BE693" s="640" t="str">
        <f t="shared" si="1505"/>
        <v xml:space="preserve"> </v>
      </c>
      <c r="BF693" s="640" t="str">
        <f t="shared" si="1506"/>
        <v xml:space="preserve"> </v>
      </c>
      <c r="BG693" s="640" t="str">
        <f t="shared" si="1507"/>
        <v xml:space="preserve"> </v>
      </c>
      <c r="BH693" s="640" t="str">
        <f t="shared" si="1508"/>
        <v xml:space="preserve"> </v>
      </c>
      <c r="BI693" s="677" t="str">
        <f t="shared" si="1509"/>
        <v xml:space="preserve"> </v>
      </c>
      <c r="BJ693" s="640" t="str">
        <f t="shared" si="1510"/>
        <v xml:space="preserve"> </v>
      </c>
      <c r="BK693" s="305" t="str">
        <f t="shared" si="1511"/>
        <v xml:space="preserve"> </v>
      </c>
      <c r="BL693" s="523" t="str">
        <f t="shared" si="1565"/>
        <v>F</v>
      </c>
      <c r="BM693" s="640" t="str">
        <f t="shared" si="1512"/>
        <v xml:space="preserve"> </v>
      </c>
      <c r="BN693" s="640" t="str">
        <f t="shared" si="1513"/>
        <v xml:space="preserve"> </v>
      </c>
      <c r="BO693" s="640" t="str">
        <f t="shared" si="1514"/>
        <v xml:space="preserve"> </v>
      </c>
      <c r="BP693" s="640" t="str">
        <f t="shared" si="1515"/>
        <v xml:space="preserve"> </v>
      </c>
      <c r="BQ693" s="640" t="str">
        <f t="shared" si="1516"/>
        <v xml:space="preserve"> </v>
      </c>
      <c r="BR693" s="634">
        <f t="shared" si="1517"/>
        <v>0</v>
      </c>
      <c r="BS693" s="728"/>
      <c r="BT693" s="640" t="str">
        <f t="shared" si="1499"/>
        <v xml:space="preserve"> </v>
      </c>
    </row>
    <row r="694" spans="1:72" s="47" customFormat="1" ht="15" customHeight="1" x14ac:dyDescent="0.3">
      <c r="A694" s="43" t="s">
        <v>669</v>
      </c>
      <c r="B694" s="43" t="s">
        <v>671</v>
      </c>
      <c r="C694" s="134" t="str">
        <f>IF(VLOOKUP(B694,'Pivot Table'!$B$5:$G$2000,3,FALSE)=1,"Yes","No")</f>
        <v>Yes</v>
      </c>
      <c r="D694" s="170" t="str">
        <f t="shared" si="1467"/>
        <v>Yes</v>
      </c>
      <c r="E694" s="170"/>
      <c r="F694" s="170"/>
      <c r="G694" s="113" t="s">
        <v>1127</v>
      </c>
      <c r="H694" s="113" t="s">
        <v>1127</v>
      </c>
      <c r="I694" s="170"/>
      <c r="J694" s="170" t="s">
        <v>713</v>
      </c>
      <c r="K694" s="45" t="str">
        <f t="shared" si="1566"/>
        <v>95</v>
      </c>
      <c r="L694" s="45" t="str">
        <f t="shared" si="1553"/>
        <v>95X</v>
      </c>
      <c r="M694" s="106">
        <v>41671</v>
      </c>
      <c r="N694" s="252"/>
      <c r="O694" s="135" t="str">
        <f>IF(VLOOKUP(B694,'Pivot Table'!$B$5:$G$2000,2,FALSE)=1,"Yes","No")</f>
        <v>Yes</v>
      </c>
      <c r="P694" s="177" t="str">
        <f t="shared" si="1567"/>
        <v>Yes</v>
      </c>
      <c r="Q694" s="177"/>
      <c r="R694" s="177"/>
      <c r="S694" s="107" t="s">
        <v>1127</v>
      </c>
      <c r="T694" s="177"/>
      <c r="U694" s="177" t="s">
        <v>713</v>
      </c>
      <c r="V694" s="135" t="str">
        <f t="shared" si="1554"/>
        <v>95</v>
      </c>
      <c r="W694" s="150" t="str">
        <f t="shared" si="1555"/>
        <v>95X</v>
      </c>
      <c r="X694" s="107">
        <v>41671</v>
      </c>
      <c r="Y694" s="219"/>
      <c r="Z694" s="136" t="str">
        <f>IF(VLOOKUP(B694,'Pivot Table'!$B$5:$G$2000,5,FALSE)=1,"Yes","No")</f>
        <v>Yes</v>
      </c>
      <c r="AA694" s="136" t="str">
        <f>IF(VLOOKUP(B694,'Pivot Table'!$B$5:$G$2000,4,FALSE)=1,"Yes","No")</f>
        <v>No</v>
      </c>
      <c r="AB694" s="181" t="str">
        <f t="shared" si="1466"/>
        <v>Yes</v>
      </c>
      <c r="AC694" s="181"/>
      <c r="AD694" s="181"/>
      <c r="AE694" s="127" t="s">
        <v>1127</v>
      </c>
      <c r="AF694" s="181"/>
      <c r="AG694" s="181" t="s">
        <v>713</v>
      </c>
      <c r="AH694" s="133" t="str">
        <f t="shared" si="1556"/>
        <v>95</v>
      </c>
      <c r="AI694" s="151" t="str">
        <f t="shared" si="1557"/>
        <v>95X</v>
      </c>
      <c r="AJ694" s="281">
        <v>41671</v>
      </c>
      <c r="AK694" s="650"/>
      <c r="AL694" s="634">
        <f t="shared" si="1558"/>
        <v>1</v>
      </c>
      <c r="AM694" s="634">
        <f t="shared" si="1559"/>
        <v>1</v>
      </c>
      <c r="AN694" s="635">
        <f t="shared" si="1560"/>
        <v>1</v>
      </c>
      <c r="AO694" s="636">
        <f t="shared" si="1520"/>
        <v>3</v>
      </c>
      <c r="AP694" s="634">
        <f t="shared" si="1561"/>
        <v>1</v>
      </c>
      <c r="AQ694" s="634">
        <f t="shared" si="1562"/>
        <v>1</v>
      </c>
      <c r="AR694" s="634">
        <f t="shared" si="1563"/>
        <v>1</v>
      </c>
      <c r="AS694" s="637">
        <f t="shared" si="1521"/>
        <v>3</v>
      </c>
      <c r="AT694" s="638" t="str">
        <f t="shared" si="1522"/>
        <v>F</v>
      </c>
      <c r="AU694" s="634">
        <f t="shared" si="1564"/>
        <v>0</v>
      </c>
      <c r="AV694" s="634">
        <f t="shared" si="1574"/>
        <v>0</v>
      </c>
      <c r="AW694" s="634"/>
      <c r="AX694" s="639" t="str">
        <f t="shared" si="1568"/>
        <v>95Yes</v>
      </c>
      <c r="AY694" s="639" t="str">
        <f t="shared" si="1569"/>
        <v>95Yes</v>
      </c>
      <c r="AZ694" s="639" t="str">
        <f t="shared" si="1570"/>
        <v>95Yes</v>
      </c>
      <c r="BA694" s="634" t="str">
        <f t="shared" si="1571"/>
        <v>95X</v>
      </c>
      <c r="BB694" s="634" t="str">
        <f t="shared" si="1572"/>
        <v>95X</v>
      </c>
      <c r="BC694" s="634" t="str">
        <f t="shared" si="1573"/>
        <v>95X</v>
      </c>
      <c r="BD694" s="640" t="str">
        <f t="shared" si="1504"/>
        <v xml:space="preserve"> </v>
      </c>
      <c r="BE694" s="640" t="str">
        <f t="shared" si="1505"/>
        <v xml:space="preserve"> </v>
      </c>
      <c r="BF694" s="640" t="str">
        <f t="shared" si="1506"/>
        <v xml:space="preserve"> </v>
      </c>
      <c r="BG694" s="640" t="str">
        <f t="shared" si="1507"/>
        <v xml:space="preserve"> </v>
      </c>
      <c r="BH694" s="640" t="str">
        <f t="shared" si="1508"/>
        <v xml:space="preserve"> </v>
      </c>
      <c r="BI694" s="677" t="str">
        <f t="shared" si="1509"/>
        <v xml:space="preserve"> </v>
      </c>
      <c r="BJ694" s="640" t="str">
        <f t="shared" si="1510"/>
        <v xml:space="preserve"> </v>
      </c>
      <c r="BK694" s="305" t="str">
        <f t="shared" si="1511"/>
        <v xml:space="preserve"> </v>
      </c>
      <c r="BL694" s="523" t="str">
        <f t="shared" si="1565"/>
        <v>F</v>
      </c>
      <c r="BM694" s="640" t="str">
        <f t="shared" si="1512"/>
        <v xml:space="preserve"> </v>
      </c>
      <c r="BN694" s="640" t="str">
        <f t="shared" si="1513"/>
        <v xml:space="preserve"> </v>
      </c>
      <c r="BO694" s="640" t="str">
        <f t="shared" si="1514"/>
        <v xml:space="preserve"> </v>
      </c>
      <c r="BP694" s="640" t="str">
        <f t="shared" si="1515"/>
        <v xml:space="preserve"> </v>
      </c>
      <c r="BQ694" s="640" t="str">
        <f t="shared" si="1516"/>
        <v xml:space="preserve"> </v>
      </c>
      <c r="BR694" s="634">
        <f t="shared" si="1517"/>
        <v>0</v>
      </c>
      <c r="BS694" s="728"/>
      <c r="BT694" s="640" t="str">
        <f t="shared" si="1499"/>
        <v xml:space="preserve"> </v>
      </c>
    </row>
    <row r="695" spans="1:72" s="47" customFormat="1" ht="15" customHeight="1" x14ac:dyDescent="0.3">
      <c r="A695" s="43" t="s">
        <v>669</v>
      </c>
      <c r="B695" s="43" t="s">
        <v>672</v>
      </c>
      <c r="C695" s="134" t="str">
        <f>IF(VLOOKUP(B695,'Pivot Table'!$B$5:$G$2000,3,FALSE)=1,"Yes","No")</f>
        <v>Yes</v>
      </c>
      <c r="D695" s="170" t="str">
        <f t="shared" si="1467"/>
        <v>Yes</v>
      </c>
      <c r="E695" s="170"/>
      <c r="F695" s="170"/>
      <c r="G695" s="113" t="s">
        <v>1127</v>
      </c>
      <c r="H695" s="113" t="s">
        <v>1127</v>
      </c>
      <c r="I695" s="170"/>
      <c r="J695" s="170" t="s">
        <v>713</v>
      </c>
      <c r="K695" s="45" t="str">
        <f t="shared" si="1566"/>
        <v>95</v>
      </c>
      <c r="L695" s="45" t="str">
        <f t="shared" si="1553"/>
        <v>95X</v>
      </c>
      <c r="M695" s="106">
        <v>41671</v>
      </c>
      <c r="N695" s="252"/>
      <c r="O695" s="135" t="str">
        <f>IF(VLOOKUP(B695,'Pivot Table'!$B$5:$G$2000,2,FALSE)=1,"Yes","No")</f>
        <v>Yes</v>
      </c>
      <c r="P695" s="177" t="str">
        <f t="shared" si="1567"/>
        <v>Yes</v>
      </c>
      <c r="Q695" s="177"/>
      <c r="R695" s="177"/>
      <c r="S695" s="107" t="s">
        <v>1127</v>
      </c>
      <c r="T695" s="177"/>
      <c r="U695" s="177" t="s">
        <v>713</v>
      </c>
      <c r="V695" s="135" t="str">
        <f t="shared" si="1554"/>
        <v>95</v>
      </c>
      <c r="W695" s="150" t="str">
        <f t="shared" si="1555"/>
        <v>95X</v>
      </c>
      <c r="X695" s="107">
        <v>41671</v>
      </c>
      <c r="Y695" s="219"/>
      <c r="Z695" s="136" t="str">
        <f>IF(VLOOKUP(B695,'Pivot Table'!$B$5:$G$2000,5,FALSE)=1,"Yes","No")</f>
        <v>Yes</v>
      </c>
      <c r="AA695" s="136" t="str">
        <f>IF(VLOOKUP(B695,'Pivot Table'!$B$5:$G$2000,4,FALSE)=1,"Yes","No")</f>
        <v>No</v>
      </c>
      <c r="AB695" s="181" t="str">
        <f t="shared" si="1466"/>
        <v>Yes</v>
      </c>
      <c r="AC695" s="181"/>
      <c r="AD695" s="181"/>
      <c r="AE695" s="127" t="s">
        <v>1127</v>
      </c>
      <c r="AF695" s="181"/>
      <c r="AG695" s="181" t="s">
        <v>713</v>
      </c>
      <c r="AH695" s="133" t="str">
        <f t="shared" si="1556"/>
        <v>95</v>
      </c>
      <c r="AI695" s="151" t="str">
        <f t="shared" si="1557"/>
        <v>95X</v>
      </c>
      <c r="AJ695" s="281">
        <v>41671</v>
      </c>
      <c r="AK695" s="650"/>
      <c r="AL695" s="634">
        <f t="shared" si="1558"/>
        <v>1</v>
      </c>
      <c r="AM695" s="634">
        <f t="shared" si="1559"/>
        <v>1</v>
      </c>
      <c r="AN695" s="635">
        <f t="shared" si="1560"/>
        <v>1</v>
      </c>
      <c r="AO695" s="636">
        <f t="shared" si="1520"/>
        <v>3</v>
      </c>
      <c r="AP695" s="634">
        <f t="shared" si="1561"/>
        <v>1</v>
      </c>
      <c r="AQ695" s="634">
        <f t="shared" si="1562"/>
        <v>1</v>
      </c>
      <c r="AR695" s="634">
        <f t="shared" si="1563"/>
        <v>1</v>
      </c>
      <c r="AS695" s="637">
        <f t="shared" si="1521"/>
        <v>3</v>
      </c>
      <c r="AT695" s="638" t="str">
        <f t="shared" si="1522"/>
        <v>F</v>
      </c>
      <c r="AU695" s="634">
        <f t="shared" si="1564"/>
        <v>0</v>
      </c>
      <c r="AV695" s="634">
        <f t="shared" si="1574"/>
        <v>0</v>
      </c>
      <c r="AW695" s="634"/>
      <c r="AX695" s="639" t="str">
        <f t="shared" si="1568"/>
        <v>95Yes</v>
      </c>
      <c r="AY695" s="639" t="str">
        <f t="shared" si="1569"/>
        <v>95Yes</v>
      </c>
      <c r="AZ695" s="639" t="str">
        <f t="shared" si="1570"/>
        <v>95Yes</v>
      </c>
      <c r="BA695" s="634" t="str">
        <f t="shared" si="1571"/>
        <v>95X</v>
      </c>
      <c r="BB695" s="634" t="str">
        <f t="shared" si="1572"/>
        <v>95X</v>
      </c>
      <c r="BC695" s="634" t="str">
        <f t="shared" si="1573"/>
        <v>95X</v>
      </c>
      <c r="BD695" s="640" t="str">
        <f t="shared" si="1504"/>
        <v xml:space="preserve"> </v>
      </c>
      <c r="BE695" s="640" t="str">
        <f t="shared" si="1505"/>
        <v xml:space="preserve"> </v>
      </c>
      <c r="BF695" s="640" t="str">
        <f t="shared" si="1506"/>
        <v xml:space="preserve"> </v>
      </c>
      <c r="BG695" s="640" t="str">
        <f t="shared" si="1507"/>
        <v xml:space="preserve"> </v>
      </c>
      <c r="BH695" s="640" t="str">
        <f t="shared" si="1508"/>
        <v xml:space="preserve"> </v>
      </c>
      <c r="BI695" s="677" t="str">
        <f t="shared" si="1509"/>
        <v xml:space="preserve"> </v>
      </c>
      <c r="BJ695" s="640" t="str">
        <f t="shared" si="1510"/>
        <v xml:space="preserve"> </v>
      </c>
      <c r="BK695" s="305" t="str">
        <f t="shared" si="1511"/>
        <v xml:space="preserve"> </v>
      </c>
      <c r="BL695" s="523" t="str">
        <f t="shared" si="1565"/>
        <v>F</v>
      </c>
      <c r="BM695" s="640" t="str">
        <f t="shared" si="1512"/>
        <v xml:space="preserve"> </v>
      </c>
      <c r="BN695" s="640" t="str">
        <f t="shared" si="1513"/>
        <v xml:space="preserve"> </v>
      </c>
      <c r="BO695" s="640" t="str">
        <f t="shared" si="1514"/>
        <v xml:space="preserve"> </v>
      </c>
      <c r="BP695" s="640" t="str">
        <f t="shared" si="1515"/>
        <v xml:space="preserve"> </v>
      </c>
      <c r="BQ695" s="640" t="str">
        <f t="shared" si="1516"/>
        <v xml:space="preserve"> </v>
      </c>
      <c r="BR695" s="634">
        <f t="shared" si="1517"/>
        <v>0</v>
      </c>
      <c r="BS695" s="728"/>
      <c r="BT695" s="640" t="str">
        <f t="shared" si="1499"/>
        <v xml:space="preserve"> </v>
      </c>
    </row>
    <row r="696" spans="1:72" s="47" customFormat="1" ht="15" customHeight="1" x14ac:dyDescent="0.3">
      <c r="A696" s="43" t="s">
        <v>669</v>
      </c>
      <c r="B696" s="123" t="s">
        <v>745</v>
      </c>
      <c r="C696" s="134" t="str">
        <f>IF(VLOOKUP(B696,'Pivot Table'!$B$5:$G$2000,3,FALSE)=1,"Yes","No")</f>
        <v>Yes</v>
      </c>
      <c r="D696" s="170" t="str">
        <f t="shared" si="1467"/>
        <v>Yes</v>
      </c>
      <c r="E696" s="170"/>
      <c r="F696" s="170"/>
      <c r="G696" s="113" t="s">
        <v>1127</v>
      </c>
      <c r="H696" s="113" t="s">
        <v>1127</v>
      </c>
      <c r="I696" s="170"/>
      <c r="J696" s="170" t="s">
        <v>713</v>
      </c>
      <c r="K696" s="45" t="str">
        <f t="shared" si="1566"/>
        <v>95</v>
      </c>
      <c r="L696" s="45" t="str">
        <f t="shared" si="1553"/>
        <v>95X</v>
      </c>
      <c r="M696" s="106">
        <v>41671</v>
      </c>
      <c r="N696" s="252"/>
      <c r="O696" s="135" t="str">
        <f>IF(VLOOKUP(B696,'Pivot Table'!$B$5:$G$2000,2,FALSE)=1,"Yes","No")</f>
        <v>Yes</v>
      </c>
      <c r="P696" s="177" t="str">
        <f t="shared" si="1567"/>
        <v>Yes</v>
      </c>
      <c r="Q696" s="177"/>
      <c r="R696" s="177"/>
      <c r="S696" s="107" t="s">
        <v>1127</v>
      </c>
      <c r="T696" s="177"/>
      <c r="U696" s="177" t="s">
        <v>713</v>
      </c>
      <c r="V696" s="135" t="str">
        <f t="shared" si="1554"/>
        <v>95</v>
      </c>
      <c r="W696" s="150" t="str">
        <f t="shared" si="1555"/>
        <v>95X</v>
      </c>
      <c r="X696" s="107">
        <v>41671</v>
      </c>
      <c r="Y696" s="219"/>
      <c r="Z696" s="136" t="str">
        <f>IF(VLOOKUP(B696,'Pivot Table'!$B$5:$G$2000,5,FALSE)=1,"Yes","No")</f>
        <v>Yes</v>
      </c>
      <c r="AA696" s="136" t="str">
        <f>IF(VLOOKUP(B696,'Pivot Table'!$B$5:$G$2000,4,FALSE)=1,"Yes","No")</f>
        <v>No</v>
      </c>
      <c r="AB696" s="181" t="str">
        <f t="shared" si="1466"/>
        <v>Yes</v>
      </c>
      <c r="AC696" s="181"/>
      <c r="AD696" s="181"/>
      <c r="AE696" s="127" t="s">
        <v>1127</v>
      </c>
      <c r="AF696" s="181"/>
      <c r="AG696" s="181" t="s">
        <v>713</v>
      </c>
      <c r="AH696" s="133" t="str">
        <f t="shared" si="1556"/>
        <v>95</v>
      </c>
      <c r="AI696" s="151" t="str">
        <f t="shared" si="1557"/>
        <v>95X</v>
      </c>
      <c r="AJ696" s="281">
        <v>41671</v>
      </c>
      <c r="AK696" s="650"/>
      <c r="AL696" s="634">
        <f t="shared" si="1558"/>
        <v>1</v>
      </c>
      <c r="AM696" s="634">
        <f t="shared" si="1559"/>
        <v>1</v>
      </c>
      <c r="AN696" s="635">
        <f t="shared" si="1560"/>
        <v>1</v>
      </c>
      <c r="AO696" s="636">
        <f t="shared" si="1520"/>
        <v>3</v>
      </c>
      <c r="AP696" s="634">
        <f t="shared" si="1561"/>
        <v>1</v>
      </c>
      <c r="AQ696" s="634">
        <f t="shared" si="1562"/>
        <v>1</v>
      </c>
      <c r="AR696" s="634">
        <f t="shared" si="1563"/>
        <v>1</v>
      </c>
      <c r="AS696" s="637">
        <f t="shared" si="1521"/>
        <v>3</v>
      </c>
      <c r="AT696" s="638" t="str">
        <f t="shared" si="1522"/>
        <v>F</v>
      </c>
      <c r="AU696" s="634">
        <f t="shared" si="1564"/>
        <v>0</v>
      </c>
      <c r="AV696" s="634">
        <f t="shared" si="1574"/>
        <v>0</v>
      </c>
      <c r="AW696" s="634"/>
      <c r="AX696" s="639" t="str">
        <f t="shared" si="1568"/>
        <v>95Yes</v>
      </c>
      <c r="AY696" s="639" t="str">
        <f t="shared" si="1569"/>
        <v>95Yes</v>
      </c>
      <c r="AZ696" s="639" t="str">
        <f t="shared" si="1570"/>
        <v>95Yes</v>
      </c>
      <c r="BA696" s="634" t="str">
        <f t="shared" si="1571"/>
        <v>95X</v>
      </c>
      <c r="BB696" s="634" t="str">
        <f t="shared" si="1572"/>
        <v>95X</v>
      </c>
      <c r="BC696" s="634" t="str">
        <f t="shared" si="1573"/>
        <v>95X</v>
      </c>
      <c r="BD696" s="640" t="str">
        <f t="shared" si="1504"/>
        <v xml:space="preserve"> </v>
      </c>
      <c r="BE696" s="640" t="str">
        <f t="shared" si="1505"/>
        <v xml:space="preserve"> </v>
      </c>
      <c r="BF696" s="640" t="str">
        <f t="shared" si="1506"/>
        <v xml:space="preserve"> </v>
      </c>
      <c r="BG696" s="640" t="str">
        <f t="shared" si="1507"/>
        <v xml:space="preserve"> </v>
      </c>
      <c r="BH696" s="640" t="str">
        <f t="shared" si="1508"/>
        <v xml:space="preserve"> </v>
      </c>
      <c r="BI696" s="677" t="str">
        <f t="shared" si="1509"/>
        <v xml:space="preserve"> </v>
      </c>
      <c r="BJ696" s="640" t="str">
        <f t="shared" si="1510"/>
        <v xml:space="preserve"> </v>
      </c>
      <c r="BK696" s="305" t="str">
        <f t="shared" si="1511"/>
        <v xml:space="preserve"> </v>
      </c>
      <c r="BL696" s="523" t="str">
        <f t="shared" si="1565"/>
        <v>F</v>
      </c>
      <c r="BM696" s="640" t="str">
        <f t="shared" si="1512"/>
        <v xml:space="preserve"> </v>
      </c>
      <c r="BN696" s="640" t="str">
        <f t="shared" si="1513"/>
        <v xml:space="preserve"> </v>
      </c>
      <c r="BO696" s="640" t="str">
        <f t="shared" si="1514"/>
        <v xml:space="preserve"> </v>
      </c>
      <c r="BP696" s="640" t="str">
        <f t="shared" si="1515"/>
        <v xml:space="preserve"> </v>
      </c>
      <c r="BQ696" s="640" t="str">
        <f t="shared" si="1516"/>
        <v xml:space="preserve"> </v>
      </c>
      <c r="BR696" s="634">
        <f t="shared" si="1517"/>
        <v>0</v>
      </c>
      <c r="BS696" s="728"/>
      <c r="BT696" s="640" t="str">
        <f t="shared" si="1499"/>
        <v xml:space="preserve"> </v>
      </c>
    </row>
    <row r="697" spans="1:72" s="47" customFormat="1" ht="15" customHeight="1" x14ac:dyDescent="0.3">
      <c r="A697" s="43" t="s">
        <v>669</v>
      </c>
      <c r="B697" s="123" t="s">
        <v>746</v>
      </c>
      <c r="C697" s="134" t="str">
        <f>IF(VLOOKUP(B697,'Pivot Table'!$B$5:$G$2000,3,FALSE)=1,"Yes","No")</f>
        <v>Yes</v>
      </c>
      <c r="D697" s="170" t="str">
        <f t="shared" si="1467"/>
        <v>Yes</v>
      </c>
      <c r="E697" s="170"/>
      <c r="F697" s="170"/>
      <c r="G697" s="113" t="s">
        <v>1127</v>
      </c>
      <c r="H697" s="113" t="s">
        <v>1127</v>
      </c>
      <c r="I697" s="170"/>
      <c r="J697" s="170" t="s">
        <v>713</v>
      </c>
      <c r="K697" s="45" t="str">
        <f t="shared" si="1566"/>
        <v>95</v>
      </c>
      <c r="L697" s="45" t="str">
        <f t="shared" si="1553"/>
        <v>95X</v>
      </c>
      <c r="M697" s="106">
        <v>41671</v>
      </c>
      <c r="N697" s="252"/>
      <c r="O697" s="135" t="str">
        <f>IF(VLOOKUP(B697,'Pivot Table'!$B$5:$G$2000,2,FALSE)=1,"Yes","No")</f>
        <v>Yes</v>
      </c>
      <c r="P697" s="177" t="str">
        <f t="shared" si="1567"/>
        <v>Yes</v>
      </c>
      <c r="Q697" s="177"/>
      <c r="R697" s="177"/>
      <c r="S697" s="107" t="s">
        <v>1127</v>
      </c>
      <c r="T697" s="177"/>
      <c r="U697" s="177" t="s">
        <v>713</v>
      </c>
      <c r="V697" s="135" t="str">
        <f t="shared" si="1554"/>
        <v>95</v>
      </c>
      <c r="W697" s="150" t="str">
        <f t="shared" si="1555"/>
        <v>95X</v>
      </c>
      <c r="X697" s="107">
        <v>41671</v>
      </c>
      <c r="Y697" s="219"/>
      <c r="Z697" s="136" t="str">
        <f>IF(VLOOKUP(B697,'Pivot Table'!$B$5:$G$2000,5,FALSE)=1,"Yes","No")</f>
        <v>Yes</v>
      </c>
      <c r="AA697" s="136" t="str">
        <f>IF(VLOOKUP(B697,'Pivot Table'!$B$5:$G$2000,4,FALSE)=1,"Yes","No")</f>
        <v>No</v>
      </c>
      <c r="AB697" s="181" t="str">
        <f t="shared" si="1466"/>
        <v>Yes</v>
      </c>
      <c r="AC697" s="181"/>
      <c r="AD697" s="181"/>
      <c r="AE697" s="127" t="s">
        <v>1127</v>
      </c>
      <c r="AF697" s="181"/>
      <c r="AG697" s="181" t="s">
        <v>713</v>
      </c>
      <c r="AH697" s="133" t="str">
        <f t="shared" si="1556"/>
        <v>95</v>
      </c>
      <c r="AI697" s="151" t="str">
        <f t="shared" si="1557"/>
        <v>95X</v>
      </c>
      <c r="AJ697" s="281">
        <v>41671</v>
      </c>
      <c r="AK697" s="650"/>
      <c r="AL697" s="634">
        <f t="shared" si="1558"/>
        <v>1</v>
      </c>
      <c r="AM697" s="634">
        <f t="shared" si="1559"/>
        <v>1</v>
      </c>
      <c r="AN697" s="635">
        <f t="shared" si="1560"/>
        <v>1</v>
      </c>
      <c r="AO697" s="636">
        <f t="shared" si="1520"/>
        <v>3</v>
      </c>
      <c r="AP697" s="634">
        <f t="shared" si="1561"/>
        <v>1</v>
      </c>
      <c r="AQ697" s="634">
        <f t="shared" si="1562"/>
        <v>1</v>
      </c>
      <c r="AR697" s="634">
        <f t="shared" si="1563"/>
        <v>1</v>
      </c>
      <c r="AS697" s="637">
        <f t="shared" si="1521"/>
        <v>3</v>
      </c>
      <c r="AT697" s="638" t="str">
        <f t="shared" si="1522"/>
        <v>F</v>
      </c>
      <c r="AU697" s="634">
        <f t="shared" si="1564"/>
        <v>0</v>
      </c>
      <c r="AV697" s="634">
        <f t="shared" si="1574"/>
        <v>0</v>
      </c>
      <c r="AW697" s="634"/>
      <c r="AX697" s="639" t="str">
        <f t="shared" si="1568"/>
        <v>95Yes</v>
      </c>
      <c r="AY697" s="639" t="str">
        <f t="shared" si="1569"/>
        <v>95Yes</v>
      </c>
      <c r="AZ697" s="639" t="str">
        <f t="shared" si="1570"/>
        <v>95Yes</v>
      </c>
      <c r="BA697" s="634" t="str">
        <f t="shared" si="1571"/>
        <v>95X</v>
      </c>
      <c r="BB697" s="634" t="str">
        <f t="shared" si="1572"/>
        <v>95X</v>
      </c>
      <c r="BC697" s="634" t="str">
        <f t="shared" si="1573"/>
        <v>95X</v>
      </c>
      <c r="BD697" s="640" t="str">
        <f t="shared" si="1504"/>
        <v xml:space="preserve"> </v>
      </c>
      <c r="BE697" s="640" t="str">
        <f t="shared" si="1505"/>
        <v xml:space="preserve"> </v>
      </c>
      <c r="BF697" s="640" t="str">
        <f t="shared" si="1506"/>
        <v xml:space="preserve"> </v>
      </c>
      <c r="BG697" s="640" t="str">
        <f t="shared" si="1507"/>
        <v xml:space="preserve"> </v>
      </c>
      <c r="BH697" s="640" t="str">
        <f t="shared" si="1508"/>
        <v xml:space="preserve"> </v>
      </c>
      <c r="BI697" s="677" t="str">
        <f t="shared" si="1509"/>
        <v xml:space="preserve"> </v>
      </c>
      <c r="BJ697" s="640" t="str">
        <f t="shared" si="1510"/>
        <v xml:space="preserve"> </v>
      </c>
      <c r="BK697" s="305" t="str">
        <f t="shared" si="1511"/>
        <v xml:space="preserve"> </v>
      </c>
      <c r="BL697" s="523" t="str">
        <f t="shared" si="1565"/>
        <v>F</v>
      </c>
      <c r="BM697" s="640" t="str">
        <f t="shared" si="1512"/>
        <v xml:space="preserve"> </v>
      </c>
      <c r="BN697" s="640" t="str">
        <f t="shared" si="1513"/>
        <v xml:space="preserve"> </v>
      </c>
      <c r="BO697" s="640" t="str">
        <f t="shared" si="1514"/>
        <v xml:space="preserve"> </v>
      </c>
      <c r="BP697" s="640" t="str">
        <f t="shared" si="1515"/>
        <v xml:space="preserve"> </v>
      </c>
      <c r="BQ697" s="640" t="str">
        <f t="shared" si="1516"/>
        <v xml:space="preserve"> </v>
      </c>
      <c r="BR697" s="634">
        <f t="shared" si="1517"/>
        <v>0</v>
      </c>
      <c r="BS697" s="728"/>
      <c r="BT697" s="640" t="str">
        <f t="shared" si="1499"/>
        <v xml:space="preserve"> </v>
      </c>
    </row>
    <row r="698" spans="1:72" s="47" customFormat="1" ht="15" customHeight="1" x14ac:dyDescent="0.3">
      <c r="A698" s="43" t="s">
        <v>669</v>
      </c>
      <c r="B698" s="43" t="s">
        <v>673</v>
      </c>
      <c r="C698" s="134" t="str">
        <f>IF(VLOOKUP(B698,'Pivot Table'!$B$5:$G$2000,3,FALSE)=1,"Yes","No")</f>
        <v>Yes</v>
      </c>
      <c r="D698" s="170" t="str">
        <f t="shared" si="1467"/>
        <v>Yes</v>
      </c>
      <c r="E698" s="174"/>
      <c r="F698" s="170"/>
      <c r="G698" s="113" t="s">
        <v>1127</v>
      </c>
      <c r="H698" s="113" t="s">
        <v>1127</v>
      </c>
      <c r="I698" s="170"/>
      <c r="J698" s="170" t="s">
        <v>713</v>
      </c>
      <c r="K698" s="45" t="str">
        <f t="shared" si="1566"/>
        <v>95</v>
      </c>
      <c r="L698" s="45" t="str">
        <f t="shared" si="1553"/>
        <v>95X</v>
      </c>
      <c r="M698" s="106">
        <v>41671</v>
      </c>
      <c r="N698" s="252"/>
      <c r="O698" s="135" t="str">
        <f>IF(VLOOKUP(B698,'Pivot Table'!$B$5:$G$2000,2,FALSE)=1,"Yes","No")</f>
        <v>Yes</v>
      </c>
      <c r="P698" s="177" t="str">
        <f t="shared" si="1567"/>
        <v>Yes</v>
      </c>
      <c r="Q698" s="399"/>
      <c r="R698" s="177"/>
      <c r="S698" s="107" t="s">
        <v>1127</v>
      </c>
      <c r="T698" s="177"/>
      <c r="U698" s="177" t="s">
        <v>713</v>
      </c>
      <c r="V698" s="135" t="str">
        <f t="shared" si="1554"/>
        <v>95</v>
      </c>
      <c r="W698" s="150" t="str">
        <f t="shared" si="1555"/>
        <v>95X</v>
      </c>
      <c r="X698" s="107">
        <v>41671</v>
      </c>
      <c r="Y698" s="219"/>
      <c r="Z698" s="136" t="str">
        <f>IF(VLOOKUP(B698,'Pivot Table'!$B$5:$G$2000,5,FALSE)=1,"Yes","No")</f>
        <v>Yes</v>
      </c>
      <c r="AA698" s="136" t="str">
        <f>IF(VLOOKUP(B698,'Pivot Table'!$B$5:$G$2000,4,FALSE)=1,"Yes","No")</f>
        <v>No</v>
      </c>
      <c r="AB698" s="181" t="str">
        <f t="shared" ref="AB698:AB753" si="1679">IF(AC698="X","In Progress",IF(AG698="x","Yes"," "))</f>
        <v>Yes</v>
      </c>
      <c r="AC698" s="181"/>
      <c r="AD698" s="181"/>
      <c r="AE698" s="127" t="s">
        <v>1127</v>
      </c>
      <c r="AF698" s="181"/>
      <c r="AG698" s="181" t="s">
        <v>713</v>
      </c>
      <c r="AH698" s="133" t="str">
        <f t="shared" si="1556"/>
        <v>95</v>
      </c>
      <c r="AI698" s="151" t="str">
        <f t="shared" si="1557"/>
        <v>95X</v>
      </c>
      <c r="AJ698" s="281">
        <v>41671</v>
      </c>
      <c r="AK698" s="650"/>
      <c r="AL698" s="634">
        <f t="shared" si="1558"/>
        <v>1</v>
      </c>
      <c r="AM698" s="634">
        <f t="shared" si="1559"/>
        <v>1</v>
      </c>
      <c r="AN698" s="635">
        <f t="shared" si="1560"/>
        <v>1</v>
      </c>
      <c r="AO698" s="636">
        <f t="shared" si="1520"/>
        <v>3</v>
      </c>
      <c r="AP698" s="634">
        <f t="shared" si="1561"/>
        <v>1</v>
      </c>
      <c r="AQ698" s="634">
        <f t="shared" si="1562"/>
        <v>1</v>
      </c>
      <c r="AR698" s="634">
        <f t="shared" si="1563"/>
        <v>1</v>
      </c>
      <c r="AS698" s="637">
        <f t="shared" si="1521"/>
        <v>3</v>
      </c>
      <c r="AT698" s="638" t="str">
        <f t="shared" si="1522"/>
        <v>F</v>
      </c>
      <c r="AU698" s="634">
        <f t="shared" si="1564"/>
        <v>0</v>
      </c>
      <c r="AV698" s="634">
        <f t="shared" si="1574"/>
        <v>0</v>
      </c>
      <c r="AW698" s="634"/>
      <c r="AX698" s="639" t="str">
        <f t="shared" si="1568"/>
        <v>95Yes</v>
      </c>
      <c r="AY698" s="639" t="str">
        <f t="shared" si="1569"/>
        <v>95Yes</v>
      </c>
      <c r="AZ698" s="639" t="str">
        <f t="shared" si="1570"/>
        <v>95Yes</v>
      </c>
      <c r="BA698" s="634" t="str">
        <f t="shared" si="1571"/>
        <v>95X</v>
      </c>
      <c r="BB698" s="634" t="str">
        <f t="shared" si="1572"/>
        <v>95X</v>
      </c>
      <c r="BC698" s="634" t="str">
        <f t="shared" si="1573"/>
        <v>95X</v>
      </c>
      <c r="BD698" s="640" t="str">
        <f t="shared" si="1504"/>
        <v xml:space="preserve"> </v>
      </c>
      <c r="BE698" s="640" t="str">
        <f t="shared" si="1505"/>
        <v xml:space="preserve"> </v>
      </c>
      <c r="BF698" s="640" t="str">
        <f t="shared" si="1506"/>
        <v xml:space="preserve"> </v>
      </c>
      <c r="BG698" s="640" t="str">
        <f t="shared" si="1507"/>
        <v xml:space="preserve"> </v>
      </c>
      <c r="BH698" s="640" t="str">
        <f t="shared" si="1508"/>
        <v xml:space="preserve"> </v>
      </c>
      <c r="BI698" s="677" t="str">
        <f t="shared" si="1509"/>
        <v xml:space="preserve"> </v>
      </c>
      <c r="BJ698" s="640" t="str">
        <f t="shared" si="1510"/>
        <v xml:space="preserve"> </v>
      </c>
      <c r="BK698" s="305" t="str">
        <f t="shared" si="1511"/>
        <v xml:space="preserve"> </v>
      </c>
      <c r="BL698" s="523" t="str">
        <f t="shared" si="1565"/>
        <v>F</v>
      </c>
      <c r="BM698" s="640" t="str">
        <f t="shared" si="1512"/>
        <v xml:space="preserve"> </v>
      </c>
      <c r="BN698" s="640" t="str">
        <f t="shared" si="1513"/>
        <v xml:space="preserve"> </v>
      </c>
      <c r="BO698" s="640" t="str">
        <f t="shared" si="1514"/>
        <v xml:space="preserve"> </v>
      </c>
      <c r="BP698" s="640" t="str">
        <f t="shared" si="1515"/>
        <v xml:space="preserve"> </v>
      </c>
      <c r="BQ698" s="640" t="str">
        <f t="shared" si="1516"/>
        <v xml:space="preserve"> </v>
      </c>
      <c r="BR698" s="634">
        <f t="shared" si="1517"/>
        <v>0</v>
      </c>
      <c r="BS698" s="728"/>
      <c r="BT698" s="640" t="str">
        <f t="shared" si="1499"/>
        <v xml:space="preserve"> </v>
      </c>
    </row>
    <row r="699" spans="1:72" s="47" customFormat="1" ht="15" customHeight="1" x14ac:dyDescent="0.3">
      <c r="A699" s="43" t="s">
        <v>669</v>
      </c>
      <c r="B699" s="478" t="s">
        <v>1679</v>
      </c>
      <c r="C699" s="291" t="str">
        <f>IF(VLOOKUP(B699,'Pivot Table'!$B$5:$G$2000,3,FALSE)=1,"Yes","No")</f>
        <v>Yes</v>
      </c>
      <c r="D699" s="174" t="str">
        <f t="shared" ref="D699" si="1680">IF(E699="X","In Progress",IF(J699="x","Yes"," "))</f>
        <v>Yes</v>
      </c>
      <c r="E699" s="174"/>
      <c r="F699" s="174"/>
      <c r="G699" s="309" t="s">
        <v>1127</v>
      </c>
      <c r="H699" s="309" t="s">
        <v>1127</v>
      </c>
      <c r="I699" s="174"/>
      <c r="J699" s="174" t="s">
        <v>713</v>
      </c>
      <c r="K699" s="292" t="str">
        <f t="shared" ref="K699" si="1681">A699&amp;E699</f>
        <v>95</v>
      </c>
      <c r="L699" s="292" t="str">
        <f t="shared" ref="L699" si="1682">A699&amp;J699</f>
        <v>95X</v>
      </c>
      <c r="M699" s="129">
        <v>41913</v>
      </c>
      <c r="N699" s="417"/>
      <c r="O699" s="400" t="str">
        <f>IF(VLOOKUP(B699,'Pivot Table'!$B$5:$G$2000,2,FALSE)=1,"Yes","No")</f>
        <v>Yes</v>
      </c>
      <c r="P699" s="399" t="str">
        <f t="shared" ref="P699" si="1683">IF(Q699="X","In Progress",IF(U699="x","Yes"," "))</f>
        <v>Yes</v>
      </c>
      <c r="Q699" s="399"/>
      <c r="R699" s="399"/>
      <c r="S699" s="427" t="s">
        <v>1127</v>
      </c>
      <c r="T699" s="399"/>
      <c r="U699" s="399" t="s">
        <v>713</v>
      </c>
      <c r="V699" s="400" t="str">
        <f t="shared" ref="V699" si="1684">A699&amp;Q699</f>
        <v>95</v>
      </c>
      <c r="W699" s="401" t="str">
        <f t="shared" ref="W699" si="1685">A699&amp;U699</f>
        <v>95X</v>
      </c>
      <c r="X699" s="107">
        <v>41913</v>
      </c>
      <c r="Y699" s="406"/>
      <c r="Z699" s="136" t="str">
        <f>IF(VLOOKUP(B699,'Pivot Table'!$B$5:$G$2000,5,FALSE)=1,"Yes","No")</f>
        <v>Yes</v>
      </c>
      <c r="AA699" s="136" t="str">
        <f>IF(VLOOKUP(B699,'Pivot Table'!$B$5:$G$2000,4,FALSE)=1,"Yes","No")</f>
        <v>No</v>
      </c>
      <c r="AB699" s="181" t="str">
        <f t="shared" ref="AB699" si="1686">IF(AC699="X","In Progress",IF(AG699="x","Yes"," "))</f>
        <v>Yes</v>
      </c>
      <c r="AC699" s="181"/>
      <c r="AD699" s="181"/>
      <c r="AE699" s="362" t="s">
        <v>1127</v>
      </c>
      <c r="AF699" s="181"/>
      <c r="AG699" s="181" t="s">
        <v>713</v>
      </c>
      <c r="AH699" s="133" t="str">
        <f t="shared" ref="AH699" si="1687">A699&amp;AC699</f>
        <v>95</v>
      </c>
      <c r="AI699" s="151" t="str">
        <f t="shared" ref="AI699" si="1688">A699&amp;AG699</f>
        <v>95X</v>
      </c>
      <c r="AJ699" s="460">
        <v>41913</v>
      </c>
      <c r="AK699" s="650"/>
      <c r="AL699" s="634">
        <f t="shared" ref="AL699" si="1689">IF(C699="yes",1,0)</f>
        <v>1</v>
      </c>
      <c r="AM699" s="634">
        <f t="shared" ref="AM699" si="1690">IF(O699="yes",1,0)</f>
        <v>1</v>
      </c>
      <c r="AN699" s="635">
        <f t="shared" ref="AN699" si="1691">IF(Z699="yes",1,IF(AA699="yes",1,0))</f>
        <v>1</v>
      </c>
      <c r="AO699" s="636">
        <f t="shared" ref="AO699" si="1692">SUM(AL699:AN699)</f>
        <v>3</v>
      </c>
      <c r="AP699" s="634">
        <f t="shared" ref="AP699" si="1693">IF(J699="x",1,0)</f>
        <v>1</v>
      </c>
      <c r="AQ699" s="634">
        <f t="shared" ref="AQ699" si="1694">IF(U699="x",1,0)</f>
        <v>1</v>
      </c>
      <c r="AR699" s="634">
        <f t="shared" ref="AR699" si="1695">IF(AG699="x",1,0)</f>
        <v>1</v>
      </c>
      <c r="AS699" s="637">
        <f t="shared" ref="AS699" si="1696">SUM(AP699:AR699)</f>
        <v>3</v>
      </c>
      <c r="AT699" s="638" t="str">
        <f t="shared" ref="AT699" si="1697">IF(AO699=AS699,"F"," ")</f>
        <v>F</v>
      </c>
      <c r="AU699" s="634">
        <f t="shared" ref="AU699" si="1698">IF(E699="x",1,0)</f>
        <v>0</v>
      </c>
      <c r="AV699" s="634">
        <f t="shared" ref="AV699" si="1699">IF(Q699="x",1,0)</f>
        <v>0</v>
      </c>
      <c r="AW699" s="634"/>
      <c r="AX699" s="639" t="str">
        <f t="shared" ref="AX699" si="1700">A699&amp;C699</f>
        <v>95Yes</v>
      </c>
      <c r="AY699" s="639" t="str">
        <f t="shared" ref="AY699" si="1701">A699&amp;O699</f>
        <v>95Yes</v>
      </c>
      <c r="AZ699" s="639" t="str">
        <f t="shared" ref="AZ699" si="1702">A699&amp;Z699</f>
        <v>95Yes</v>
      </c>
      <c r="BA699" s="634" t="str">
        <f t="shared" ref="BA699" si="1703">A699&amp;J699</f>
        <v>95X</v>
      </c>
      <c r="BB699" s="634" t="str">
        <f t="shared" ref="BB699" si="1704">A699&amp;U699</f>
        <v>95X</v>
      </c>
      <c r="BC699" s="634" t="str">
        <f t="shared" ref="BC699" si="1705">A699&amp;AG699</f>
        <v>95X</v>
      </c>
      <c r="BD699" s="640" t="str">
        <f t="shared" si="1504"/>
        <v xml:space="preserve"> </v>
      </c>
      <c r="BE699" s="640" t="str">
        <f t="shared" si="1505"/>
        <v xml:space="preserve"> </v>
      </c>
      <c r="BF699" s="640" t="str">
        <f t="shared" si="1506"/>
        <v xml:space="preserve"> </v>
      </c>
      <c r="BG699" s="640" t="str">
        <f t="shared" si="1507"/>
        <v xml:space="preserve"> </v>
      </c>
      <c r="BH699" s="640" t="str">
        <f t="shared" si="1508"/>
        <v xml:space="preserve"> </v>
      </c>
      <c r="BI699" s="677" t="str">
        <f t="shared" si="1509"/>
        <v xml:space="preserve"> </v>
      </c>
      <c r="BJ699" s="640" t="str">
        <f t="shared" si="1510"/>
        <v xml:space="preserve"> </v>
      </c>
      <c r="BK699" s="305" t="str">
        <f t="shared" si="1511"/>
        <v xml:space="preserve"> </v>
      </c>
      <c r="BL699" s="523" t="str">
        <f t="shared" si="1565"/>
        <v>F</v>
      </c>
      <c r="BM699" s="640" t="str">
        <f t="shared" si="1512"/>
        <v xml:space="preserve"> </v>
      </c>
      <c r="BN699" s="640" t="str">
        <f t="shared" si="1513"/>
        <v xml:space="preserve"> </v>
      </c>
      <c r="BO699" s="640" t="str">
        <f t="shared" si="1514"/>
        <v xml:space="preserve"> </v>
      </c>
      <c r="BP699" s="640" t="str">
        <f t="shared" si="1515"/>
        <v xml:space="preserve"> </v>
      </c>
      <c r="BQ699" s="640" t="str">
        <f t="shared" si="1516"/>
        <v xml:space="preserve"> </v>
      </c>
      <c r="BR699" s="634">
        <f t="shared" si="1517"/>
        <v>0</v>
      </c>
      <c r="BS699" s="728"/>
      <c r="BT699" s="640" t="str">
        <f t="shared" si="1499"/>
        <v xml:space="preserve"> </v>
      </c>
    </row>
    <row r="700" spans="1:72" s="47" customFormat="1" ht="15" customHeight="1" x14ac:dyDescent="0.3">
      <c r="A700" s="43" t="s">
        <v>669</v>
      </c>
      <c r="B700" s="478" t="s">
        <v>1680</v>
      </c>
      <c r="C700" s="291" t="str">
        <f>IF(VLOOKUP(B700,'Pivot Table'!$B$5:$G$2000,3,FALSE)=1,"Yes","No")</f>
        <v>Yes</v>
      </c>
      <c r="D700" s="174" t="str">
        <f t="shared" ref="D700" si="1706">IF(E700="X","In Progress",IF(J700="x","Yes"," "))</f>
        <v>Yes</v>
      </c>
      <c r="E700" s="174"/>
      <c r="F700" s="174"/>
      <c r="G700" s="309" t="s">
        <v>1127</v>
      </c>
      <c r="H700" s="309" t="s">
        <v>1127</v>
      </c>
      <c r="I700" s="174"/>
      <c r="J700" s="174" t="s">
        <v>713</v>
      </c>
      <c r="K700" s="292" t="str">
        <f t="shared" ref="K700" si="1707">A700&amp;E700</f>
        <v>95</v>
      </c>
      <c r="L700" s="292" t="str">
        <f t="shared" ref="L700" si="1708">A700&amp;J700</f>
        <v>95X</v>
      </c>
      <c r="M700" s="129">
        <v>41913</v>
      </c>
      <c r="N700" s="417"/>
      <c r="O700" s="400" t="str">
        <f>IF(VLOOKUP(B700,'Pivot Table'!$B$5:$G$2000,2,FALSE)=1,"Yes","No")</f>
        <v>Yes</v>
      </c>
      <c r="P700" s="399" t="str">
        <f t="shared" ref="P700" si="1709">IF(Q700="X","In Progress",IF(U700="x","Yes"," "))</f>
        <v>Yes</v>
      </c>
      <c r="Q700" s="399"/>
      <c r="R700" s="399"/>
      <c r="S700" s="427" t="s">
        <v>1127</v>
      </c>
      <c r="T700" s="399"/>
      <c r="U700" s="399" t="s">
        <v>713</v>
      </c>
      <c r="V700" s="400" t="str">
        <f t="shared" ref="V700" si="1710">A700&amp;Q700</f>
        <v>95</v>
      </c>
      <c r="W700" s="401" t="str">
        <f t="shared" ref="W700" si="1711">A700&amp;U700</f>
        <v>95X</v>
      </c>
      <c r="X700" s="107">
        <v>41913</v>
      </c>
      <c r="Y700" s="406"/>
      <c r="Z700" s="136" t="str">
        <f>IF(VLOOKUP(B700,'Pivot Table'!$B$5:$G$2000,5,FALSE)=1,"Yes","No")</f>
        <v>Yes</v>
      </c>
      <c r="AA700" s="136" t="str">
        <f>IF(VLOOKUP(B700,'Pivot Table'!$B$5:$G$2000,4,FALSE)=1,"Yes","No")</f>
        <v>No</v>
      </c>
      <c r="AB700" s="181" t="str">
        <f t="shared" ref="AB700" si="1712">IF(AC700="X","In Progress",IF(AG700="x","Yes"," "))</f>
        <v>Yes</v>
      </c>
      <c r="AC700" s="181"/>
      <c r="AD700" s="181"/>
      <c r="AE700" s="362" t="s">
        <v>1127</v>
      </c>
      <c r="AF700" s="181"/>
      <c r="AG700" s="181" t="s">
        <v>713</v>
      </c>
      <c r="AH700" s="133" t="str">
        <f t="shared" ref="AH700" si="1713">A700&amp;AC700</f>
        <v>95</v>
      </c>
      <c r="AI700" s="151" t="str">
        <f t="shared" ref="AI700" si="1714">A700&amp;AG700</f>
        <v>95X</v>
      </c>
      <c r="AJ700" s="460">
        <v>41913</v>
      </c>
      <c r="AK700" s="650"/>
      <c r="AL700" s="634">
        <f t="shared" ref="AL700" si="1715">IF(C700="yes",1,0)</f>
        <v>1</v>
      </c>
      <c r="AM700" s="634">
        <f t="shared" ref="AM700" si="1716">IF(O700="yes",1,0)</f>
        <v>1</v>
      </c>
      <c r="AN700" s="635">
        <f t="shared" ref="AN700" si="1717">IF(Z700="yes",1,IF(AA700="yes",1,0))</f>
        <v>1</v>
      </c>
      <c r="AO700" s="636">
        <f t="shared" ref="AO700" si="1718">SUM(AL700:AN700)</f>
        <v>3</v>
      </c>
      <c r="AP700" s="634">
        <f t="shared" ref="AP700" si="1719">IF(J700="x",1,0)</f>
        <v>1</v>
      </c>
      <c r="AQ700" s="634">
        <f t="shared" ref="AQ700" si="1720">IF(U700="x",1,0)</f>
        <v>1</v>
      </c>
      <c r="AR700" s="634">
        <f t="shared" ref="AR700" si="1721">IF(AG700="x",1,0)</f>
        <v>1</v>
      </c>
      <c r="AS700" s="637">
        <f t="shared" ref="AS700" si="1722">SUM(AP700:AR700)</f>
        <v>3</v>
      </c>
      <c r="AT700" s="638" t="str">
        <f t="shared" ref="AT700" si="1723">IF(AO700=AS700,"F"," ")</f>
        <v>F</v>
      </c>
      <c r="AU700" s="634">
        <f t="shared" ref="AU700" si="1724">IF(E700="x",1,0)</f>
        <v>0</v>
      </c>
      <c r="AV700" s="634">
        <f t="shared" ref="AV700" si="1725">IF(Q700="x",1,0)</f>
        <v>0</v>
      </c>
      <c r="AW700" s="634"/>
      <c r="AX700" s="639" t="str">
        <f t="shared" ref="AX700" si="1726">A700&amp;C700</f>
        <v>95Yes</v>
      </c>
      <c r="AY700" s="639" t="str">
        <f t="shared" ref="AY700" si="1727">A700&amp;O700</f>
        <v>95Yes</v>
      </c>
      <c r="AZ700" s="639" t="str">
        <f t="shared" ref="AZ700" si="1728">A700&amp;Z700</f>
        <v>95Yes</v>
      </c>
      <c r="BA700" s="634" t="str">
        <f t="shared" ref="BA700" si="1729">A700&amp;J700</f>
        <v>95X</v>
      </c>
      <c r="BB700" s="634" t="str">
        <f t="shared" ref="BB700" si="1730">A700&amp;U700</f>
        <v>95X</v>
      </c>
      <c r="BC700" s="634" t="str">
        <f t="shared" ref="BC700" si="1731">A700&amp;AG700</f>
        <v>95X</v>
      </c>
      <c r="BD700" s="640" t="str">
        <f t="shared" si="1504"/>
        <v xml:space="preserve"> </v>
      </c>
      <c r="BE700" s="640" t="str">
        <f t="shared" si="1505"/>
        <v xml:space="preserve"> </v>
      </c>
      <c r="BF700" s="640" t="str">
        <f t="shared" si="1506"/>
        <v xml:space="preserve"> </v>
      </c>
      <c r="BG700" s="640" t="str">
        <f t="shared" si="1507"/>
        <v xml:space="preserve"> </v>
      </c>
      <c r="BH700" s="640" t="str">
        <f t="shared" si="1508"/>
        <v xml:space="preserve"> </v>
      </c>
      <c r="BI700" s="677" t="str">
        <f t="shared" si="1509"/>
        <v xml:space="preserve"> </v>
      </c>
      <c r="BJ700" s="640" t="str">
        <f t="shared" si="1510"/>
        <v xml:space="preserve"> </v>
      </c>
      <c r="BK700" s="305" t="str">
        <f t="shared" si="1511"/>
        <v xml:space="preserve"> </v>
      </c>
      <c r="BL700" s="523" t="str">
        <f t="shared" si="1565"/>
        <v>F</v>
      </c>
      <c r="BM700" s="640" t="str">
        <f t="shared" si="1512"/>
        <v xml:space="preserve"> </v>
      </c>
      <c r="BN700" s="640" t="str">
        <f t="shared" si="1513"/>
        <v xml:space="preserve"> </v>
      </c>
      <c r="BO700" s="640" t="str">
        <f t="shared" si="1514"/>
        <v xml:space="preserve"> </v>
      </c>
      <c r="BP700" s="640" t="str">
        <f t="shared" si="1515"/>
        <v xml:space="preserve"> </v>
      </c>
      <c r="BQ700" s="640" t="str">
        <f t="shared" si="1516"/>
        <v xml:space="preserve"> </v>
      </c>
      <c r="BR700" s="634">
        <f t="shared" si="1517"/>
        <v>0</v>
      </c>
      <c r="BS700" s="728"/>
      <c r="BT700" s="640" t="str">
        <f t="shared" si="1499"/>
        <v xml:space="preserve"> </v>
      </c>
    </row>
    <row r="701" spans="1:72" s="47" customFormat="1" ht="15" customHeight="1" x14ac:dyDescent="0.3">
      <c r="A701" s="43" t="s">
        <v>669</v>
      </c>
      <c r="B701" s="478" t="s">
        <v>2021</v>
      </c>
      <c r="C701" s="291" t="str">
        <f>IF(VLOOKUP(B701,'Pivot Table'!$B$5:$G$2000,3,FALSE)=1,"Yes","No")</f>
        <v>Yes</v>
      </c>
      <c r="D701" s="174" t="str">
        <f t="shared" ref="D701" si="1732">IF(E701="X","In Progress",IF(J701="x","Yes"," "))</f>
        <v>In Progress</v>
      </c>
      <c r="E701" s="174" t="s">
        <v>713</v>
      </c>
      <c r="F701" s="174"/>
      <c r="G701" s="309" t="s">
        <v>1127</v>
      </c>
      <c r="H701" s="309" t="s">
        <v>1127</v>
      </c>
      <c r="I701" s="214">
        <v>42644</v>
      </c>
      <c r="J701" s="174"/>
      <c r="K701" s="292" t="str">
        <f t="shared" ref="K701" si="1733">A701&amp;E701</f>
        <v>95X</v>
      </c>
      <c r="L701" s="292" t="str">
        <f t="shared" ref="L701" si="1734">A701&amp;J701</f>
        <v>95</v>
      </c>
      <c r="M701" s="129"/>
      <c r="N701" s="417"/>
      <c r="O701" s="400" t="str">
        <f>IF(VLOOKUP(B701,'Pivot Table'!$B$5:$G$2000,2,FALSE)=1,"Yes","No")</f>
        <v>Yes</v>
      </c>
      <c r="P701" s="399" t="str">
        <f t="shared" ref="P701" si="1735">IF(Q701="X","In Progress",IF(U701="x","Yes"," "))</f>
        <v>In Progress</v>
      </c>
      <c r="Q701" s="399" t="s">
        <v>713</v>
      </c>
      <c r="R701" s="399"/>
      <c r="S701" s="427" t="s">
        <v>1127</v>
      </c>
      <c r="T701" s="107">
        <v>42644</v>
      </c>
      <c r="U701" s="399"/>
      <c r="V701" s="400" t="str">
        <f t="shared" ref="V701" si="1736">A701&amp;Q701</f>
        <v>95X</v>
      </c>
      <c r="W701" s="401" t="str">
        <f t="shared" ref="W701" si="1737">A701&amp;U701</f>
        <v>95</v>
      </c>
      <c r="X701" s="107"/>
      <c r="Y701" s="406"/>
      <c r="Z701" s="136" t="str">
        <f>IF(VLOOKUP(B701,'Pivot Table'!$B$5:$G$2000,5,FALSE)=1,"Yes","No")</f>
        <v>Yes</v>
      </c>
      <c r="AA701" s="136" t="str">
        <f>IF(VLOOKUP(B701,'Pivot Table'!$B$5:$G$2000,4,FALSE)=1,"Yes","No")</f>
        <v>No</v>
      </c>
      <c r="AB701" s="181" t="str">
        <f t="shared" ref="AB701" si="1738">IF(AC701="X","In Progress",IF(AG701="x","Yes"," "))</f>
        <v>In Progress</v>
      </c>
      <c r="AC701" s="181" t="s">
        <v>713</v>
      </c>
      <c r="AD701" s="181"/>
      <c r="AE701" s="362" t="s">
        <v>1127</v>
      </c>
      <c r="AF701" s="362">
        <v>42644</v>
      </c>
      <c r="AG701" s="181"/>
      <c r="AH701" s="133" t="str">
        <f t="shared" ref="AH701" si="1739">A701&amp;AC701</f>
        <v>95X</v>
      </c>
      <c r="AI701" s="151" t="str">
        <f t="shared" ref="AI701" si="1740">A701&amp;AG701</f>
        <v>95</v>
      </c>
      <c r="AJ701" s="460"/>
      <c r="AK701" s="650"/>
      <c r="AL701" s="634">
        <f t="shared" ref="AL701" si="1741">IF(C701="yes",1,0)</f>
        <v>1</v>
      </c>
      <c r="AM701" s="634">
        <f t="shared" ref="AM701" si="1742">IF(O701="yes",1,0)</f>
        <v>1</v>
      </c>
      <c r="AN701" s="635">
        <f t="shared" ref="AN701" si="1743">IF(Z701="yes",1,IF(AA701="yes",1,0))</f>
        <v>1</v>
      </c>
      <c r="AO701" s="636">
        <f t="shared" ref="AO701" si="1744">SUM(AL701:AN701)</f>
        <v>3</v>
      </c>
      <c r="AP701" s="634">
        <f t="shared" ref="AP701" si="1745">IF(J701="x",1,0)</f>
        <v>0</v>
      </c>
      <c r="AQ701" s="634">
        <f t="shared" ref="AQ701" si="1746">IF(U701="x",1,0)</f>
        <v>0</v>
      </c>
      <c r="AR701" s="634">
        <f t="shared" ref="AR701" si="1747">IF(AG701="x",1,0)</f>
        <v>0</v>
      </c>
      <c r="AS701" s="637">
        <f t="shared" ref="AS701" si="1748">SUM(AP701:AR701)</f>
        <v>0</v>
      </c>
      <c r="AT701" s="638" t="str">
        <f t="shared" ref="AT701" si="1749">IF(AO701=AS701,"F"," ")</f>
        <v xml:space="preserve"> </v>
      </c>
      <c r="AU701" s="634">
        <f t="shared" ref="AU701" si="1750">IF(E701="x",1,0)</f>
        <v>1</v>
      </c>
      <c r="AV701" s="634">
        <f t="shared" ref="AV701" si="1751">IF(Q701="x",1,0)</f>
        <v>1</v>
      </c>
      <c r="AW701" s="634"/>
      <c r="AX701" s="639" t="str">
        <f t="shared" ref="AX701" si="1752">A701&amp;C701</f>
        <v>95Yes</v>
      </c>
      <c r="AY701" s="639" t="str">
        <f t="shared" ref="AY701" si="1753">A701&amp;O701</f>
        <v>95Yes</v>
      </c>
      <c r="AZ701" s="639" t="str">
        <f t="shared" ref="AZ701" si="1754">A701&amp;Z701</f>
        <v>95Yes</v>
      </c>
      <c r="BA701" s="634" t="str">
        <f t="shared" ref="BA701" si="1755">A701&amp;J701</f>
        <v>95</v>
      </c>
      <c r="BB701" s="634" t="str">
        <f t="shared" ref="BB701" si="1756">A701&amp;U701</f>
        <v>95</v>
      </c>
      <c r="BC701" s="634" t="str">
        <f t="shared" ref="BC701" si="1757">A701&amp;AG701</f>
        <v>95</v>
      </c>
      <c r="BD701" s="640" t="str">
        <f t="shared" si="1504"/>
        <v xml:space="preserve"> </v>
      </c>
      <c r="BE701" s="640" t="str">
        <f t="shared" si="1505"/>
        <v xml:space="preserve"> </v>
      </c>
      <c r="BF701" s="640" t="str">
        <f t="shared" si="1506"/>
        <v xml:space="preserve"> </v>
      </c>
      <c r="BG701" s="640" t="str">
        <f t="shared" si="1507"/>
        <v xml:space="preserve"> </v>
      </c>
      <c r="BH701" s="640" t="str">
        <f t="shared" si="1508"/>
        <v xml:space="preserve"> </v>
      </c>
      <c r="BI701" s="677" t="str">
        <f t="shared" si="1509"/>
        <v xml:space="preserve"> </v>
      </c>
      <c r="BJ701" s="640" t="str">
        <f t="shared" si="1510"/>
        <v xml:space="preserve"> </v>
      </c>
      <c r="BK701" s="305" t="str">
        <f t="shared" si="1511"/>
        <v xml:space="preserve"> </v>
      </c>
      <c r="BL701" s="523" t="str">
        <f t="shared" si="1565"/>
        <v xml:space="preserve"> </v>
      </c>
      <c r="BM701" s="640" t="str">
        <f t="shared" si="1512"/>
        <v xml:space="preserve"> </v>
      </c>
      <c r="BN701" s="640" t="str">
        <f t="shared" si="1513"/>
        <v xml:space="preserve"> </v>
      </c>
      <c r="BO701" s="640">
        <f t="shared" si="1514"/>
        <v>42644</v>
      </c>
      <c r="BP701" s="640" t="str">
        <f t="shared" si="1515"/>
        <v xml:space="preserve"> </v>
      </c>
      <c r="BQ701" s="640" t="str">
        <f t="shared" si="1516"/>
        <v xml:space="preserve"> </v>
      </c>
      <c r="BR701" s="634">
        <f t="shared" si="1517"/>
        <v>1</v>
      </c>
      <c r="BS701" s="728"/>
      <c r="BT701" s="640" t="str">
        <f t="shared" si="1499"/>
        <v xml:space="preserve"> </v>
      </c>
    </row>
    <row r="702" spans="1:72" s="47" customFormat="1" ht="15" customHeight="1" x14ac:dyDescent="0.3">
      <c r="A702" s="43" t="s">
        <v>669</v>
      </c>
      <c r="B702" s="123" t="s">
        <v>674</v>
      </c>
      <c r="C702" s="134" t="str">
        <f>IF(VLOOKUP(B702,'Pivot Table'!$B$5:$G$2000,3,FALSE)=1,"Yes","No")</f>
        <v>Yes</v>
      </c>
      <c r="D702" s="170" t="str">
        <f t="shared" si="1467"/>
        <v>In Progress</v>
      </c>
      <c r="E702" s="170" t="s">
        <v>713</v>
      </c>
      <c r="F702" s="170"/>
      <c r="G702" s="44"/>
      <c r="H702" s="44" t="s">
        <v>1127</v>
      </c>
      <c r="I702" s="214">
        <v>42644</v>
      </c>
      <c r="J702" s="170"/>
      <c r="K702" s="45" t="str">
        <f t="shared" si="1566"/>
        <v>95X</v>
      </c>
      <c r="L702" s="45" t="str">
        <f t="shared" si="1553"/>
        <v>95</v>
      </c>
      <c r="M702" s="44"/>
      <c r="N702" s="424" t="s">
        <v>1539</v>
      </c>
      <c r="O702" s="135" t="str">
        <f>IF(VLOOKUP(B702,'Pivot Table'!$B$5:$G$2000,2,FALSE)=1,"Yes","No")</f>
        <v>Yes</v>
      </c>
      <c r="P702" s="177" t="str">
        <f t="shared" si="1567"/>
        <v>In Progress</v>
      </c>
      <c r="Q702" s="177" t="s">
        <v>713</v>
      </c>
      <c r="R702" s="177"/>
      <c r="S702" s="46" t="s">
        <v>1127</v>
      </c>
      <c r="T702" s="107">
        <v>42644</v>
      </c>
      <c r="U702" s="177"/>
      <c r="V702" s="135" t="str">
        <f t="shared" si="1554"/>
        <v>95X</v>
      </c>
      <c r="W702" s="150" t="str">
        <f t="shared" si="1555"/>
        <v>95</v>
      </c>
      <c r="X702" s="46"/>
      <c r="Y702" s="219" t="s">
        <v>1539</v>
      </c>
      <c r="Z702" s="136" t="str">
        <f>IF(VLOOKUP(B702,'Pivot Table'!$B$5:$G$2000,5,FALSE)=1,"Yes","No")</f>
        <v>Yes</v>
      </c>
      <c r="AA702" s="136" t="str">
        <f>IF(VLOOKUP(B702,'Pivot Table'!$B$5:$G$2000,4,FALSE)=1,"Yes","No")</f>
        <v>No</v>
      </c>
      <c r="AB702" s="181" t="str">
        <f t="shared" si="1679"/>
        <v>In Progress</v>
      </c>
      <c r="AC702" s="181" t="s">
        <v>713</v>
      </c>
      <c r="AD702" s="181"/>
      <c r="AE702" s="241" t="s">
        <v>1127</v>
      </c>
      <c r="AF702" s="362">
        <v>42644</v>
      </c>
      <c r="AG702" s="181"/>
      <c r="AH702" s="133" t="str">
        <f t="shared" si="1556"/>
        <v>95X</v>
      </c>
      <c r="AI702" s="151" t="str">
        <f t="shared" si="1557"/>
        <v>95</v>
      </c>
      <c r="AJ702" s="457"/>
      <c r="AK702" s="650" t="s">
        <v>1539</v>
      </c>
      <c r="AL702" s="634">
        <f t="shared" si="1558"/>
        <v>1</v>
      </c>
      <c r="AM702" s="634">
        <f t="shared" si="1559"/>
        <v>1</v>
      </c>
      <c r="AN702" s="635">
        <f t="shared" si="1560"/>
        <v>1</v>
      </c>
      <c r="AO702" s="636">
        <f t="shared" si="1520"/>
        <v>3</v>
      </c>
      <c r="AP702" s="634">
        <f t="shared" si="1561"/>
        <v>0</v>
      </c>
      <c r="AQ702" s="634">
        <f t="shared" si="1562"/>
        <v>0</v>
      </c>
      <c r="AR702" s="634">
        <f t="shared" si="1563"/>
        <v>0</v>
      </c>
      <c r="AS702" s="637">
        <f t="shared" si="1521"/>
        <v>0</v>
      </c>
      <c r="AT702" s="638" t="str">
        <f t="shared" si="1522"/>
        <v xml:space="preserve"> </v>
      </c>
      <c r="AU702" s="634">
        <f t="shared" si="1564"/>
        <v>1</v>
      </c>
      <c r="AV702" s="634">
        <f t="shared" si="1574"/>
        <v>1</v>
      </c>
      <c r="AW702" s="634"/>
      <c r="AX702" s="639" t="str">
        <f t="shared" si="1568"/>
        <v>95Yes</v>
      </c>
      <c r="AY702" s="639" t="str">
        <f t="shared" si="1569"/>
        <v>95Yes</v>
      </c>
      <c r="AZ702" s="639" t="str">
        <f t="shared" si="1570"/>
        <v>95Yes</v>
      </c>
      <c r="BA702" s="634" t="str">
        <f t="shared" si="1571"/>
        <v>95</v>
      </c>
      <c r="BB702" s="634" t="str">
        <f t="shared" si="1572"/>
        <v>95</v>
      </c>
      <c r="BC702" s="634" t="str">
        <f t="shared" si="1573"/>
        <v>95</v>
      </c>
      <c r="BD702" s="640" t="str">
        <f t="shared" si="1504"/>
        <v xml:space="preserve"> </v>
      </c>
      <c r="BE702" s="640" t="str">
        <f t="shared" si="1505"/>
        <v xml:space="preserve"> </v>
      </c>
      <c r="BF702" s="640" t="str">
        <f t="shared" si="1506"/>
        <v xml:space="preserve"> </v>
      </c>
      <c r="BG702" s="640" t="str">
        <f t="shared" si="1507"/>
        <v xml:space="preserve"> </v>
      </c>
      <c r="BH702" s="640" t="str">
        <f t="shared" si="1508"/>
        <v xml:space="preserve"> </v>
      </c>
      <c r="BI702" s="677" t="str">
        <f t="shared" si="1509"/>
        <v xml:space="preserve"> </v>
      </c>
      <c r="BJ702" s="640" t="str">
        <f t="shared" si="1510"/>
        <v xml:space="preserve"> </v>
      </c>
      <c r="BK702" s="305" t="str">
        <f t="shared" si="1511"/>
        <v xml:space="preserve"> </v>
      </c>
      <c r="BL702" s="523" t="str">
        <f t="shared" si="1565"/>
        <v xml:space="preserve"> </v>
      </c>
      <c r="BM702" s="640" t="str">
        <f t="shared" si="1512"/>
        <v xml:space="preserve"> </v>
      </c>
      <c r="BN702" s="640" t="str">
        <f t="shared" si="1513"/>
        <v xml:space="preserve"> </v>
      </c>
      <c r="BO702" s="640">
        <f t="shared" si="1514"/>
        <v>42644</v>
      </c>
      <c r="BP702" s="640" t="str">
        <f t="shared" si="1515"/>
        <v xml:space="preserve"> </v>
      </c>
      <c r="BQ702" s="640" t="str">
        <f t="shared" si="1516"/>
        <v xml:space="preserve"> </v>
      </c>
      <c r="BR702" s="634">
        <f t="shared" si="1517"/>
        <v>1</v>
      </c>
      <c r="BS702" s="728"/>
      <c r="BT702" s="640" t="str">
        <f t="shared" si="1499"/>
        <v xml:space="preserve"> </v>
      </c>
    </row>
    <row r="703" spans="1:72" s="47" customFormat="1" ht="15" customHeight="1" x14ac:dyDescent="0.3">
      <c r="A703" s="43" t="s">
        <v>669</v>
      </c>
      <c r="B703" s="123" t="s">
        <v>675</v>
      </c>
      <c r="C703" s="134" t="str">
        <f>IF(VLOOKUP(B703,'Pivot Table'!$B$5:$G$2000,3,FALSE)=1,"Yes","No")</f>
        <v>Yes</v>
      </c>
      <c r="D703" s="170" t="str">
        <f t="shared" si="1467"/>
        <v>Yes</v>
      </c>
      <c r="E703" s="170" t="s">
        <v>1127</v>
      </c>
      <c r="F703" s="214">
        <v>41913</v>
      </c>
      <c r="G703" s="118" t="s">
        <v>1127</v>
      </c>
      <c r="H703" s="118" t="s">
        <v>1127</v>
      </c>
      <c r="I703" s="214"/>
      <c r="J703" s="170" t="s">
        <v>713</v>
      </c>
      <c r="K703" s="45" t="str">
        <f t="shared" si="1566"/>
        <v>95Y</v>
      </c>
      <c r="L703" s="45" t="str">
        <f t="shared" si="1553"/>
        <v>95X</v>
      </c>
      <c r="M703" s="214">
        <v>42217</v>
      </c>
      <c r="N703" s="252"/>
      <c r="O703" s="189" t="str">
        <f>IF(VLOOKUP(B703,'Pivot Table'!$B$5:$G$2000,2,FALSE)=1,"Yes","No")</f>
        <v>No</v>
      </c>
      <c r="P703" s="190" t="str">
        <f t="shared" si="1567"/>
        <v xml:space="preserve"> </v>
      </c>
      <c r="Q703" s="179"/>
      <c r="R703" s="179"/>
      <c r="S703" s="70"/>
      <c r="T703" s="179"/>
      <c r="U703" s="179"/>
      <c r="V703" s="135" t="str">
        <f t="shared" si="1554"/>
        <v>95</v>
      </c>
      <c r="W703" s="150" t="str">
        <f t="shared" si="1555"/>
        <v>95</v>
      </c>
      <c r="X703" s="70"/>
      <c r="Y703" s="407"/>
      <c r="Z703" s="192" t="str">
        <f>IF(VLOOKUP(B703,'Pivot Table'!$B$5:$G$2000,5,FALSE)=1,"Yes","No")</f>
        <v>No</v>
      </c>
      <c r="AA703" s="192" t="str">
        <f>IF(VLOOKUP(B703,'Pivot Table'!$B$5:$G$2000,4,FALSE)=1,"Yes","No")</f>
        <v>No</v>
      </c>
      <c r="AB703" s="190" t="str">
        <f t="shared" si="1679"/>
        <v xml:space="preserve"> </v>
      </c>
      <c r="AC703" s="190"/>
      <c r="AD703" s="190"/>
      <c r="AE703" s="191"/>
      <c r="AF703" s="190"/>
      <c r="AG703" s="190"/>
      <c r="AH703" s="133" t="str">
        <f t="shared" si="1556"/>
        <v>95</v>
      </c>
      <c r="AI703" s="151" t="str">
        <f t="shared" si="1557"/>
        <v>95</v>
      </c>
      <c r="AJ703" s="456"/>
      <c r="AK703" s="651"/>
      <c r="AL703" s="634">
        <f t="shared" si="1558"/>
        <v>1</v>
      </c>
      <c r="AM703" s="634">
        <f t="shared" si="1559"/>
        <v>0</v>
      </c>
      <c r="AN703" s="635">
        <f t="shared" si="1560"/>
        <v>0</v>
      </c>
      <c r="AO703" s="636">
        <f t="shared" si="1520"/>
        <v>1</v>
      </c>
      <c r="AP703" s="634">
        <f t="shared" si="1561"/>
        <v>1</v>
      </c>
      <c r="AQ703" s="634">
        <f t="shared" si="1562"/>
        <v>0</v>
      </c>
      <c r="AR703" s="634">
        <f t="shared" si="1563"/>
        <v>0</v>
      </c>
      <c r="AS703" s="637">
        <f t="shared" si="1521"/>
        <v>1</v>
      </c>
      <c r="AT703" s="638" t="str">
        <f t="shared" si="1522"/>
        <v>F</v>
      </c>
      <c r="AU703" s="634">
        <f t="shared" si="1564"/>
        <v>0</v>
      </c>
      <c r="AV703" s="634">
        <f t="shared" si="1574"/>
        <v>0</v>
      </c>
      <c r="AW703" s="634"/>
      <c r="AX703" s="639" t="str">
        <f t="shared" si="1568"/>
        <v>95Yes</v>
      </c>
      <c r="AY703" s="639" t="str">
        <f t="shared" si="1569"/>
        <v>95No</v>
      </c>
      <c r="AZ703" s="639" t="str">
        <f t="shared" si="1570"/>
        <v>95No</v>
      </c>
      <c r="BA703" s="634" t="str">
        <f t="shared" si="1571"/>
        <v>95X</v>
      </c>
      <c r="BB703" s="634" t="str">
        <f t="shared" si="1572"/>
        <v>95</v>
      </c>
      <c r="BC703" s="634" t="str">
        <f t="shared" si="1573"/>
        <v>95</v>
      </c>
      <c r="BD703" s="640" t="str">
        <f t="shared" si="1504"/>
        <v xml:space="preserve"> </v>
      </c>
      <c r="BE703" s="640" t="str">
        <f t="shared" si="1505"/>
        <v xml:space="preserve"> </v>
      </c>
      <c r="BF703" s="640" t="str">
        <f t="shared" si="1506"/>
        <v xml:space="preserve"> </v>
      </c>
      <c r="BG703" s="640" t="str">
        <f t="shared" si="1507"/>
        <v xml:space="preserve"> </v>
      </c>
      <c r="BH703" s="640" t="str">
        <f t="shared" si="1508"/>
        <v xml:space="preserve"> </v>
      </c>
      <c r="BI703" s="677" t="str">
        <f t="shared" si="1509"/>
        <v xml:space="preserve"> </v>
      </c>
      <c r="BJ703" s="640" t="str">
        <f t="shared" si="1510"/>
        <v xml:space="preserve"> </v>
      </c>
      <c r="BK703" s="305" t="str">
        <f t="shared" si="1511"/>
        <v xml:space="preserve"> </v>
      </c>
      <c r="BL703" s="523" t="str">
        <f t="shared" si="1565"/>
        <v>F</v>
      </c>
      <c r="BM703" s="640" t="str">
        <f t="shared" si="1512"/>
        <v xml:space="preserve"> </v>
      </c>
      <c r="BN703" s="640" t="str">
        <f t="shared" si="1513"/>
        <v xml:space="preserve"> </v>
      </c>
      <c r="BO703" s="640" t="str">
        <f t="shared" si="1514"/>
        <v xml:space="preserve"> </v>
      </c>
      <c r="BP703" s="640" t="str">
        <f t="shared" si="1515"/>
        <v xml:space="preserve"> </v>
      </c>
      <c r="BQ703" s="640" t="str">
        <f t="shared" si="1516"/>
        <v xml:space="preserve"> </v>
      </c>
      <c r="BR703" s="634">
        <f t="shared" si="1517"/>
        <v>0</v>
      </c>
      <c r="BS703" s="728"/>
      <c r="BT703" s="640" t="str">
        <f t="shared" si="1499"/>
        <v xml:space="preserve"> </v>
      </c>
    </row>
    <row r="704" spans="1:72" s="47" customFormat="1" ht="15" customHeight="1" x14ac:dyDescent="0.3">
      <c r="A704" s="43" t="s">
        <v>669</v>
      </c>
      <c r="B704" s="123" t="s">
        <v>676</v>
      </c>
      <c r="C704" s="134" t="str">
        <f>IF(VLOOKUP(B704,'Pivot Table'!$B$5:$G$2000,3,FALSE)=1,"Yes","No")</f>
        <v>Yes</v>
      </c>
      <c r="D704" s="170" t="str">
        <f t="shared" ref="D704:D753" si="1758">IF(E704="X","In Progress",IF(J704="x","Yes"," "))</f>
        <v>Yes</v>
      </c>
      <c r="E704" s="170"/>
      <c r="F704" s="214">
        <v>41487</v>
      </c>
      <c r="G704" s="113" t="s">
        <v>1127</v>
      </c>
      <c r="H704" s="113" t="s">
        <v>1127</v>
      </c>
      <c r="I704" s="170"/>
      <c r="J704" s="170" t="s">
        <v>713</v>
      </c>
      <c r="K704" s="45" t="str">
        <f t="shared" si="1566"/>
        <v>95</v>
      </c>
      <c r="L704" s="45" t="str">
        <f t="shared" si="1553"/>
        <v>95X</v>
      </c>
      <c r="M704" s="106">
        <v>41548</v>
      </c>
      <c r="N704" s="252"/>
      <c r="O704" s="135" t="str">
        <f>IF(VLOOKUP(B704,'Pivot Table'!$B$5:$G$2000,2,FALSE)=1,"Yes","No")</f>
        <v>Yes</v>
      </c>
      <c r="P704" s="177" t="str">
        <f t="shared" si="1567"/>
        <v>Yes</v>
      </c>
      <c r="Q704" s="177"/>
      <c r="R704" s="107">
        <v>41487</v>
      </c>
      <c r="S704" s="107" t="s">
        <v>1127</v>
      </c>
      <c r="T704" s="177"/>
      <c r="U704" s="177" t="s">
        <v>713</v>
      </c>
      <c r="V704" s="135" t="str">
        <f t="shared" si="1554"/>
        <v>95</v>
      </c>
      <c r="W704" s="150" t="str">
        <f t="shared" si="1555"/>
        <v>95X</v>
      </c>
      <c r="X704" s="107">
        <v>41548</v>
      </c>
      <c r="Y704" s="219"/>
      <c r="Z704" s="136" t="str">
        <f>IF(VLOOKUP(B704,'Pivot Table'!$B$5:$G$2000,5,FALSE)=1,"Yes","No")</f>
        <v>Yes</v>
      </c>
      <c r="AA704" s="136" t="str">
        <f>IF(VLOOKUP(B704,'Pivot Table'!$B$5:$G$2000,4,FALSE)=1,"Yes","No")</f>
        <v>No</v>
      </c>
      <c r="AB704" s="181" t="str">
        <f t="shared" si="1679"/>
        <v>Yes</v>
      </c>
      <c r="AC704" s="181"/>
      <c r="AD704" s="181"/>
      <c r="AE704" s="241" t="s">
        <v>1127</v>
      </c>
      <c r="AF704" s="362"/>
      <c r="AG704" s="181" t="s">
        <v>713</v>
      </c>
      <c r="AH704" s="133" t="str">
        <f t="shared" si="1556"/>
        <v>95</v>
      </c>
      <c r="AI704" s="151" t="str">
        <f t="shared" si="1557"/>
        <v>95X</v>
      </c>
      <c r="AJ704" s="362">
        <v>41974</v>
      </c>
      <c r="AK704" s="650"/>
      <c r="AL704" s="634">
        <f t="shared" si="1558"/>
        <v>1</v>
      </c>
      <c r="AM704" s="634">
        <f t="shared" si="1559"/>
        <v>1</v>
      </c>
      <c r="AN704" s="635">
        <f t="shared" si="1560"/>
        <v>1</v>
      </c>
      <c r="AO704" s="636">
        <f t="shared" si="1520"/>
        <v>3</v>
      </c>
      <c r="AP704" s="634">
        <f t="shared" si="1561"/>
        <v>1</v>
      </c>
      <c r="AQ704" s="634">
        <f t="shared" si="1562"/>
        <v>1</v>
      </c>
      <c r="AR704" s="634">
        <f t="shared" si="1563"/>
        <v>1</v>
      </c>
      <c r="AS704" s="637">
        <f t="shared" si="1521"/>
        <v>3</v>
      </c>
      <c r="AT704" s="638" t="str">
        <f t="shared" si="1522"/>
        <v>F</v>
      </c>
      <c r="AU704" s="634">
        <f t="shared" si="1564"/>
        <v>0</v>
      </c>
      <c r="AV704" s="634">
        <f t="shared" si="1574"/>
        <v>0</v>
      </c>
      <c r="AW704" s="634"/>
      <c r="AX704" s="639" t="str">
        <f t="shared" si="1568"/>
        <v>95Yes</v>
      </c>
      <c r="AY704" s="639" t="str">
        <f t="shared" si="1569"/>
        <v>95Yes</v>
      </c>
      <c r="AZ704" s="639" t="str">
        <f t="shared" si="1570"/>
        <v>95Yes</v>
      </c>
      <c r="BA704" s="634" t="str">
        <f t="shared" si="1571"/>
        <v>95X</v>
      </c>
      <c r="BB704" s="634" t="str">
        <f t="shared" si="1572"/>
        <v>95X</v>
      </c>
      <c r="BC704" s="634" t="str">
        <f t="shared" si="1573"/>
        <v>95X</v>
      </c>
      <c r="BD704" s="640" t="str">
        <f t="shared" si="1504"/>
        <v xml:space="preserve"> </v>
      </c>
      <c r="BE704" s="640" t="str">
        <f t="shared" si="1505"/>
        <v xml:space="preserve"> </v>
      </c>
      <c r="BF704" s="640" t="str">
        <f t="shared" si="1506"/>
        <v xml:space="preserve"> </v>
      </c>
      <c r="BG704" s="640" t="str">
        <f t="shared" si="1507"/>
        <v xml:space="preserve"> </v>
      </c>
      <c r="BH704" s="640" t="str">
        <f t="shared" si="1508"/>
        <v xml:space="preserve"> </v>
      </c>
      <c r="BI704" s="677" t="str">
        <f t="shared" si="1509"/>
        <v xml:space="preserve"> </v>
      </c>
      <c r="BJ704" s="640" t="str">
        <f t="shared" si="1510"/>
        <v xml:space="preserve"> </v>
      </c>
      <c r="BK704" s="305" t="str">
        <f t="shared" si="1511"/>
        <v xml:space="preserve"> </v>
      </c>
      <c r="BL704" s="523" t="str">
        <f t="shared" si="1565"/>
        <v>F</v>
      </c>
      <c r="BM704" s="640" t="str">
        <f t="shared" si="1512"/>
        <v xml:space="preserve"> </v>
      </c>
      <c r="BN704" s="640" t="str">
        <f t="shared" si="1513"/>
        <v xml:space="preserve"> </v>
      </c>
      <c r="BO704" s="640" t="str">
        <f t="shared" si="1514"/>
        <v xml:space="preserve"> </v>
      </c>
      <c r="BP704" s="640" t="str">
        <f t="shared" si="1515"/>
        <v xml:space="preserve"> </v>
      </c>
      <c r="BQ704" s="640" t="str">
        <f t="shared" si="1516"/>
        <v xml:space="preserve"> </v>
      </c>
      <c r="BR704" s="634">
        <f t="shared" si="1517"/>
        <v>0</v>
      </c>
      <c r="BS704" s="728"/>
      <c r="BT704" s="640" t="str">
        <f t="shared" si="1499"/>
        <v xml:space="preserve"> </v>
      </c>
    </row>
    <row r="705" spans="1:72" s="47" customFormat="1" ht="15" customHeight="1" x14ac:dyDescent="0.3">
      <c r="A705" s="43" t="s">
        <v>669</v>
      </c>
      <c r="B705" s="123" t="s">
        <v>677</v>
      </c>
      <c r="C705" s="134" t="str">
        <f>IF(VLOOKUP(B705,'Pivot Table'!$B$5:$G$2000,3,FALSE)=1,"Yes","No")</f>
        <v>Yes</v>
      </c>
      <c r="D705" s="170" t="str">
        <f t="shared" si="1758"/>
        <v>Yes</v>
      </c>
      <c r="E705" s="170"/>
      <c r="F705" s="214">
        <v>41579</v>
      </c>
      <c r="G705" s="113" t="s">
        <v>1127</v>
      </c>
      <c r="H705" s="113" t="s">
        <v>1127</v>
      </c>
      <c r="I705" s="170"/>
      <c r="J705" s="170" t="s">
        <v>713</v>
      </c>
      <c r="K705" s="45" t="str">
        <f t="shared" si="1566"/>
        <v>95</v>
      </c>
      <c r="L705" s="45" t="str">
        <f t="shared" si="1553"/>
        <v>95X</v>
      </c>
      <c r="M705" s="106">
        <v>41640</v>
      </c>
      <c r="N705" s="252"/>
      <c r="O705" s="135" t="str">
        <f>IF(VLOOKUP(B705,'Pivot Table'!$B$5:$G$2000,2,FALSE)=1,"Yes","No")</f>
        <v>Yes</v>
      </c>
      <c r="P705" s="177" t="str">
        <f t="shared" si="1567"/>
        <v>Yes</v>
      </c>
      <c r="Q705" s="177"/>
      <c r="R705" s="107">
        <v>41579</v>
      </c>
      <c r="S705" s="107" t="s">
        <v>1127</v>
      </c>
      <c r="T705" s="177"/>
      <c r="U705" s="177" t="s">
        <v>713</v>
      </c>
      <c r="V705" s="135" t="str">
        <f t="shared" si="1554"/>
        <v>95</v>
      </c>
      <c r="W705" s="150" t="str">
        <f t="shared" si="1555"/>
        <v>95X</v>
      </c>
      <c r="X705" s="107">
        <v>41640</v>
      </c>
      <c r="Y705" s="219"/>
      <c r="Z705" s="136" t="str">
        <f>IF(VLOOKUP(B705,'Pivot Table'!$B$5:$G$2000,5,FALSE)=1,"Yes","No")</f>
        <v>Yes</v>
      </c>
      <c r="AA705" s="136" t="str">
        <f>IF(VLOOKUP(B705,'Pivot Table'!$B$5:$G$2000,4,FALSE)=1,"Yes","No")</f>
        <v>No</v>
      </c>
      <c r="AB705" s="181" t="str">
        <f t="shared" si="1679"/>
        <v>Yes</v>
      </c>
      <c r="AC705" s="181"/>
      <c r="AD705" s="181"/>
      <c r="AE705" s="241" t="s">
        <v>1127</v>
      </c>
      <c r="AF705" s="362"/>
      <c r="AG705" s="181" t="s">
        <v>713</v>
      </c>
      <c r="AH705" s="133" t="str">
        <f t="shared" si="1556"/>
        <v>95</v>
      </c>
      <c r="AI705" s="151" t="str">
        <f t="shared" si="1557"/>
        <v>95X</v>
      </c>
      <c r="AJ705" s="362">
        <v>41974</v>
      </c>
      <c r="AK705" s="650"/>
      <c r="AL705" s="634">
        <f t="shared" si="1558"/>
        <v>1</v>
      </c>
      <c r="AM705" s="634">
        <f t="shared" si="1559"/>
        <v>1</v>
      </c>
      <c r="AN705" s="635">
        <f t="shared" si="1560"/>
        <v>1</v>
      </c>
      <c r="AO705" s="636">
        <f t="shared" si="1520"/>
        <v>3</v>
      </c>
      <c r="AP705" s="634">
        <f t="shared" si="1561"/>
        <v>1</v>
      </c>
      <c r="AQ705" s="634">
        <f t="shared" si="1562"/>
        <v>1</v>
      </c>
      <c r="AR705" s="634">
        <f t="shared" si="1563"/>
        <v>1</v>
      </c>
      <c r="AS705" s="637">
        <f t="shared" si="1521"/>
        <v>3</v>
      </c>
      <c r="AT705" s="638" t="str">
        <f t="shared" si="1522"/>
        <v>F</v>
      </c>
      <c r="AU705" s="634">
        <f t="shared" si="1564"/>
        <v>0</v>
      </c>
      <c r="AV705" s="634">
        <f t="shared" si="1574"/>
        <v>0</v>
      </c>
      <c r="AW705" s="634"/>
      <c r="AX705" s="639" t="str">
        <f t="shared" si="1568"/>
        <v>95Yes</v>
      </c>
      <c r="AY705" s="639" t="str">
        <f t="shared" si="1569"/>
        <v>95Yes</v>
      </c>
      <c r="AZ705" s="639" t="str">
        <f t="shared" si="1570"/>
        <v>95Yes</v>
      </c>
      <c r="BA705" s="634" t="str">
        <f t="shared" si="1571"/>
        <v>95X</v>
      </c>
      <c r="BB705" s="634" t="str">
        <f t="shared" si="1572"/>
        <v>95X</v>
      </c>
      <c r="BC705" s="634" t="str">
        <f t="shared" si="1573"/>
        <v>95X</v>
      </c>
      <c r="BD705" s="640" t="str">
        <f t="shared" si="1504"/>
        <v xml:space="preserve"> </v>
      </c>
      <c r="BE705" s="640" t="str">
        <f t="shared" si="1505"/>
        <v xml:space="preserve"> </v>
      </c>
      <c r="BF705" s="640" t="str">
        <f t="shared" si="1506"/>
        <v xml:space="preserve"> </v>
      </c>
      <c r="BG705" s="640" t="str">
        <f t="shared" si="1507"/>
        <v xml:space="preserve"> </v>
      </c>
      <c r="BH705" s="640" t="str">
        <f t="shared" si="1508"/>
        <v xml:space="preserve"> </v>
      </c>
      <c r="BI705" s="677" t="str">
        <f t="shared" si="1509"/>
        <v xml:space="preserve"> </v>
      </c>
      <c r="BJ705" s="640" t="str">
        <f t="shared" si="1510"/>
        <v xml:space="preserve"> </v>
      </c>
      <c r="BK705" s="305" t="str">
        <f t="shared" si="1511"/>
        <v xml:space="preserve"> </v>
      </c>
      <c r="BL705" s="523" t="str">
        <f t="shared" si="1565"/>
        <v>F</v>
      </c>
      <c r="BM705" s="640" t="str">
        <f t="shared" si="1512"/>
        <v xml:space="preserve"> </v>
      </c>
      <c r="BN705" s="640" t="str">
        <f t="shared" si="1513"/>
        <v xml:space="preserve"> </v>
      </c>
      <c r="BO705" s="640" t="str">
        <f t="shared" si="1514"/>
        <v xml:space="preserve"> </v>
      </c>
      <c r="BP705" s="640" t="str">
        <f t="shared" si="1515"/>
        <v xml:space="preserve"> </v>
      </c>
      <c r="BQ705" s="640" t="str">
        <f t="shared" si="1516"/>
        <v xml:space="preserve"> </v>
      </c>
      <c r="BR705" s="634">
        <f t="shared" si="1517"/>
        <v>0</v>
      </c>
      <c r="BS705" s="728"/>
      <c r="BT705" s="640" t="str">
        <f t="shared" si="1499"/>
        <v xml:space="preserve"> </v>
      </c>
    </row>
    <row r="706" spans="1:72" s="47" customFormat="1" ht="15" customHeight="1" x14ac:dyDescent="0.3">
      <c r="A706" s="43" t="s">
        <v>669</v>
      </c>
      <c r="B706" s="43" t="s">
        <v>678</v>
      </c>
      <c r="C706" s="134" t="str">
        <f>IF(VLOOKUP(B706,'Pivot Table'!$B$5:$G$2000,3,FALSE)=1,"Yes","No")</f>
        <v>Yes</v>
      </c>
      <c r="D706" s="170" t="str">
        <f t="shared" si="1758"/>
        <v>Yes</v>
      </c>
      <c r="E706" s="170"/>
      <c r="F706" s="214">
        <v>41091</v>
      </c>
      <c r="G706" s="113" t="s">
        <v>1127</v>
      </c>
      <c r="H706" s="113" t="s">
        <v>1127</v>
      </c>
      <c r="I706" s="170"/>
      <c r="J706" s="170" t="s">
        <v>713</v>
      </c>
      <c r="K706" s="45" t="str">
        <f t="shared" si="1566"/>
        <v>95</v>
      </c>
      <c r="L706" s="45" t="str">
        <f t="shared" si="1553"/>
        <v>95X</v>
      </c>
      <c r="M706" s="106">
        <v>41275</v>
      </c>
      <c r="N706" s="252"/>
      <c r="O706" s="135" t="str">
        <f>IF(VLOOKUP(B706,'Pivot Table'!$B$5:$G$2000,2,FALSE)=1,"Yes","No")</f>
        <v>Yes</v>
      </c>
      <c r="P706" s="177" t="str">
        <f t="shared" si="1567"/>
        <v>Yes</v>
      </c>
      <c r="Q706" s="177"/>
      <c r="R706" s="107">
        <v>41275</v>
      </c>
      <c r="S706" s="107" t="s">
        <v>1127</v>
      </c>
      <c r="T706" s="177"/>
      <c r="U706" s="177" t="s">
        <v>713</v>
      </c>
      <c r="V706" s="135" t="str">
        <f t="shared" si="1554"/>
        <v>95</v>
      </c>
      <c r="W706" s="150" t="str">
        <f t="shared" si="1555"/>
        <v>95X</v>
      </c>
      <c r="X706" s="107">
        <v>41334</v>
      </c>
      <c r="Y706" s="219"/>
      <c r="Z706" s="136" t="str">
        <f>IF(VLOOKUP(B706,'Pivot Table'!$B$5:$G$2000,5,FALSE)=1,"Yes","No")</f>
        <v>Yes</v>
      </c>
      <c r="AA706" s="136" t="str">
        <f>IF(VLOOKUP(B706,'Pivot Table'!$B$5:$G$2000,4,FALSE)=1,"Yes","No")</f>
        <v>No</v>
      </c>
      <c r="AB706" s="181" t="str">
        <f t="shared" si="1679"/>
        <v>Yes</v>
      </c>
      <c r="AC706" s="181"/>
      <c r="AD706" s="181"/>
      <c r="AE706" s="127" t="s">
        <v>1127</v>
      </c>
      <c r="AF706" s="181"/>
      <c r="AG706" s="181" t="s">
        <v>713</v>
      </c>
      <c r="AH706" s="133" t="str">
        <f t="shared" si="1556"/>
        <v>95</v>
      </c>
      <c r="AI706" s="151" t="str">
        <f t="shared" si="1557"/>
        <v>95X</v>
      </c>
      <c r="AJ706" s="281">
        <v>41275</v>
      </c>
      <c r="AK706" s="650"/>
      <c r="AL706" s="634">
        <f t="shared" si="1558"/>
        <v>1</v>
      </c>
      <c r="AM706" s="634">
        <f t="shared" si="1559"/>
        <v>1</v>
      </c>
      <c r="AN706" s="635">
        <f t="shared" si="1560"/>
        <v>1</v>
      </c>
      <c r="AO706" s="636">
        <f t="shared" si="1520"/>
        <v>3</v>
      </c>
      <c r="AP706" s="634">
        <f t="shared" si="1561"/>
        <v>1</v>
      </c>
      <c r="AQ706" s="634">
        <f t="shared" si="1562"/>
        <v>1</v>
      </c>
      <c r="AR706" s="634">
        <f t="shared" si="1563"/>
        <v>1</v>
      </c>
      <c r="AS706" s="637">
        <f t="shared" si="1521"/>
        <v>3</v>
      </c>
      <c r="AT706" s="638" t="str">
        <f t="shared" si="1522"/>
        <v>F</v>
      </c>
      <c r="AU706" s="634">
        <f t="shared" si="1564"/>
        <v>0</v>
      </c>
      <c r="AV706" s="634">
        <f t="shared" si="1574"/>
        <v>0</v>
      </c>
      <c r="AW706" s="634"/>
      <c r="AX706" s="639" t="str">
        <f t="shared" si="1568"/>
        <v>95Yes</v>
      </c>
      <c r="AY706" s="639" t="str">
        <f t="shared" si="1569"/>
        <v>95Yes</v>
      </c>
      <c r="AZ706" s="639" t="str">
        <f t="shared" si="1570"/>
        <v>95Yes</v>
      </c>
      <c r="BA706" s="634" t="str">
        <f t="shared" si="1571"/>
        <v>95X</v>
      </c>
      <c r="BB706" s="634" t="str">
        <f t="shared" si="1572"/>
        <v>95X</v>
      </c>
      <c r="BC706" s="634" t="str">
        <f t="shared" si="1573"/>
        <v>95X</v>
      </c>
      <c r="BD706" s="640" t="str">
        <f t="shared" si="1504"/>
        <v xml:space="preserve"> </v>
      </c>
      <c r="BE706" s="640" t="str">
        <f t="shared" si="1505"/>
        <v xml:space="preserve"> </v>
      </c>
      <c r="BF706" s="640" t="str">
        <f t="shared" si="1506"/>
        <v xml:space="preserve"> </v>
      </c>
      <c r="BG706" s="640" t="str">
        <f t="shared" si="1507"/>
        <v xml:space="preserve"> </v>
      </c>
      <c r="BH706" s="640" t="str">
        <f t="shared" si="1508"/>
        <v xml:space="preserve"> </v>
      </c>
      <c r="BI706" s="677" t="str">
        <f t="shared" si="1509"/>
        <v xml:space="preserve"> </v>
      </c>
      <c r="BJ706" s="640" t="str">
        <f t="shared" si="1510"/>
        <v xml:space="preserve"> </v>
      </c>
      <c r="BK706" s="305" t="str">
        <f t="shared" si="1511"/>
        <v xml:space="preserve"> </v>
      </c>
      <c r="BL706" s="523" t="str">
        <f t="shared" si="1565"/>
        <v>F</v>
      </c>
      <c r="BM706" s="640" t="str">
        <f t="shared" si="1512"/>
        <v xml:space="preserve"> </v>
      </c>
      <c r="BN706" s="640" t="str">
        <f t="shared" si="1513"/>
        <v xml:space="preserve"> </v>
      </c>
      <c r="BO706" s="640" t="str">
        <f t="shared" si="1514"/>
        <v xml:space="preserve"> </v>
      </c>
      <c r="BP706" s="640" t="str">
        <f t="shared" si="1515"/>
        <v xml:space="preserve"> </v>
      </c>
      <c r="BQ706" s="640" t="str">
        <f t="shared" si="1516"/>
        <v xml:space="preserve"> </v>
      </c>
      <c r="BR706" s="634">
        <f t="shared" si="1517"/>
        <v>0</v>
      </c>
      <c r="BS706" s="728"/>
      <c r="BT706" s="640" t="str">
        <f t="shared" si="1499"/>
        <v xml:space="preserve"> </v>
      </c>
    </row>
    <row r="707" spans="1:72" s="47" customFormat="1" ht="15" customHeight="1" x14ac:dyDescent="0.3">
      <c r="A707" s="43" t="s">
        <v>669</v>
      </c>
      <c r="B707" s="469" t="s">
        <v>679</v>
      </c>
      <c r="C707" s="134" t="str">
        <f>IF(VLOOKUP(B707,'Pivot Table'!$B$5:$G$2000,3,FALSE)=1,"Yes","No")</f>
        <v>Yes</v>
      </c>
      <c r="D707" s="170" t="str">
        <f t="shared" si="1758"/>
        <v>Yes</v>
      </c>
      <c r="E707" s="170"/>
      <c r="F707" s="214">
        <v>41821</v>
      </c>
      <c r="G707" s="118" t="s">
        <v>1127</v>
      </c>
      <c r="H707" s="118" t="s">
        <v>1127</v>
      </c>
      <c r="I707" s="214"/>
      <c r="J707" s="170" t="s">
        <v>713</v>
      </c>
      <c r="K707" s="45" t="str">
        <f t="shared" si="1566"/>
        <v>95</v>
      </c>
      <c r="L707" s="45" t="str">
        <f t="shared" si="1553"/>
        <v>95X</v>
      </c>
      <c r="M707" s="214">
        <v>41913</v>
      </c>
      <c r="N707" s="252"/>
      <c r="O707" s="135" t="str">
        <f>IF(VLOOKUP(B707,'Pivot Table'!$B$5:$G$2000,2,FALSE)=1,"Yes","No")</f>
        <v>Yes</v>
      </c>
      <c r="P707" s="177" t="str">
        <f t="shared" si="1567"/>
        <v>Yes</v>
      </c>
      <c r="Q707" s="177"/>
      <c r="R707" s="107">
        <v>41821</v>
      </c>
      <c r="S707" s="46" t="s">
        <v>1127</v>
      </c>
      <c r="T707" s="107"/>
      <c r="U707" s="177" t="s">
        <v>713</v>
      </c>
      <c r="V707" s="135" t="str">
        <f t="shared" si="1554"/>
        <v>95</v>
      </c>
      <c r="W707" s="150" t="str">
        <f t="shared" si="1555"/>
        <v>95X</v>
      </c>
      <c r="X707" s="107">
        <v>41913</v>
      </c>
      <c r="Y707" s="219"/>
      <c r="Z707" s="136" t="str">
        <f>IF(VLOOKUP(B707,'Pivot Table'!$B$5:$G$2000,5,FALSE)=1,"Yes","No")</f>
        <v>Yes</v>
      </c>
      <c r="AA707" s="136" t="str">
        <f>IF(VLOOKUP(B707,'Pivot Table'!$B$5:$G$2000,4,FALSE)=1,"Yes","No")</f>
        <v>No</v>
      </c>
      <c r="AB707" s="181" t="str">
        <f t="shared" si="1679"/>
        <v>Yes</v>
      </c>
      <c r="AC707" s="181"/>
      <c r="AD707" s="181"/>
      <c r="AE707" s="241" t="s">
        <v>1127</v>
      </c>
      <c r="AF707" s="362"/>
      <c r="AG707" s="181" t="s">
        <v>713</v>
      </c>
      <c r="AH707" s="133" t="str">
        <f t="shared" si="1556"/>
        <v>95</v>
      </c>
      <c r="AI707" s="151" t="str">
        <f t="shared" si="1557"/>
        <v>95X</v>
      </c>
      <c r="AJ707" s="281">
        <v>41852</v>
      </c>
      <c r="AK707" s="650"/>
      <c r="AL707" s="634">
        <f t="shared" si="1558"/>
        <v>1</v>
      </c>
      <c r="AM707" s="634">
        <f t="shared" si="1559"/>
        <v>1</v>
      </c>
      <c r="AN707" s="635">
        <f t="shared" si="1560"/>
        <v>1</v>
      </c>
      <c r="AO707" s="636">
        <f t="shared" si="1520"/>
        <v>3</v>
      </c>
      <c r="AP707" s="634">
        <f t="shared" si="1561"/>
        <v>1</v>
      </c>
      <c r="AQ707" s="634">
        <f t="shared" si="1562"/>
        <v>1</v>
      </c>
      <c r="AR707" s="634">
        <f t="shared" si="1563"/>
        <v>1</v>
      </c>
      <c r="AS707" s="637">
        <f t="shared" si="1521"/>
        <v>3</v>
      </c>
      <c r="AT707" s="638" t="str">
        <f t="shared" si="1522"/>
        <v>F</v>
      </c>
      <c r="AU707" s="634">
        <f t="shared" si="1564"/>
        <v>0</v>
      </c>
      <c r="AV707" s="634">
        <f t="shared" si="1574"/>
        <v>0</v>
      </c>
      <c r="AW707" s="634"/>
      <c r="AX707" s="639" t="str">
        <f t="shared" si="1568"/>
        <v>95Yes</v>
      </c>
      <c r="AY707" s="639" t="str">
        <f t="shared" si="1569"/>
        <v>95Yes</v>
      </c>
      <c r="AZ707" s="639" t="str">
        <f t="shared" si="1570"/>
        <v>95Yes</v>
      </c>
      <c r="BA707" s="634" t="str">
        <f t="shared" si="1571"/>
        <v>95X</v>
      </c>
      <c r="BB707" s="634" t="str">
        <f t="shared" si="1572"/>
        <v>95X</v>
      </c>
      <c r="BC707" s="634" t="str">
        <f t="shared" si="1573"/>
        <v>95X</v>
      </c>
      <c r="BD707" s="640" t="str">
        <f t="shared" si="1504"/>
        <v xml:space="preserve"> </v>
      </c>
      <c r="BE707" s="640" t="str">
        <f t="shared" si="1505"/>
        <v xml:space="preserve"> </v>
      </c>
      <c r="BF707" s="640" t="str">
        <f t="shared" si="1506"/>
        <v xml:space="preserve"> </v>
      </c>
      <c r="BG707" s="640" t="str">
        <f t="shared" si="1507"/>
        <v xml:space="preserve"> </v>
      </c>
      <c r="BH707" s="640" t="str">
        <f t="shared" si="1508"/>
        <v xml:space="preserve"> </v>
      </c>
      <c r="BI707" s="677" t="str">
        <f t="shared" si="1509"/>
        <v xml:space="preserve"> </v>
      </c>
      <c r="BJ707" s="640" t="str">
        <f t="shared" si="1510"/>
        <v xml:space="preserve"> </v>
      </c>
      <c r="BK707" s="305" t="str">
        <f t="shared" si="1511"/>
        <v xml:space="preserve"> </v>
      </c>
      <c r="BL707" s="523" t="str">
        <f t="shared" si="1565"/>
        <v>F</v>
      </c>
      <c r="BM707" s="640" t="str">
        <f t="shared" si="1512"/>
        <v xml:space="preserve"> </v>
      </c>
      <c r="BN707" s="640" t="str">
        <f t="shared" si="1513"/>
        <v xml:space="preserve"> </v>
      </c>
      <c r="BO707" s="640" t="str">
        <f t="shared" si="1514"/>
        <v xml:space="preserve"> </v>
      </c>
      <c r="BP707" s="640" t="str">
        <f t="shared" si="1515"/>
        <v xml:space="preserve"> </v>
      </c>
      <c r="BQ707" s="640" t="str">
        <f t="shared" si="1516"/>
        <v xml:space="preserve"> </v>
      </c>
      <c r="BR707" s="634">
        <f t="shared" si="1517"/>
        <v>0</v>
      </c>
      <c r="BS707" s="728"/>
      <c r="BT707" s="640" t="str">
        <f t="shared" si="1499"/>
        <v xml:space="preserve"> </v>
      </c>
    </row>
    <row r="708" spans="1:72" s="47" customFormat="1" ht="15" customHeight="1" x14ac:dyDescent="0.3">
      <c r="A708" s="43" t="s">
        <v>669</v>
      </c>
      <c r="B708" s="123" t="s">
        <v>680</v>
      </c>
      <c r="C708" s="134" t="str">
        <f>IF(VLOOKUP(B708,'Pivot Table'!$B$5:$G$2000,3,FALSE)=1,"Yes","No")</f>
        <v>Yes</v>
      </c>
      <c r="D708" s="170" t="str">
        <f t="shared" si="1758"/>
        <v>Yes</v>
      </c>
      <c r="E708" s="170"/>
      <c r="F708" s="214">
        <v>41487</v>
      </c>
      <c r="G708" s="113" t="s">
        <v>1127</v>
      </c>
      <c r="H708" s="113" t="s">
        <v>1127</v>
      </c>
      <c r="I708" s="170"/>
      <c r="J708" s="170" t="s">
        <v>713</v>
      </c>
      <c r="K708" s="45" t="str">
        <f t="shared" si="1566"/>
        <v>95</v>
      </c>
      <c r="L708" s="45" t="str">
        <f t="shared" si="1553"/>
        <v>95X</v>
      </c>
      <c r="M708" s="106">
        <v>41548</v>
      </c>
      <c r="N708" s="252"/>
      <c r="O708" s="135" t="str">
        <f>IF(VLOOKUP(B708,'Pivot Table'!$B$5:$G$2000,2,FALSE)=1,"Yes","No")</f>
        <v>Yes</v>
      </c>
      <c r="P708" s="177" t="str">
        <f t="shared" si="1567"/>
        <v>Yes</v>
      </c>
      <c r="Q708" s="177"/>
      <c r="R708" s="107">
        <v>41487</v>
      </c>
      <c r="S708" s="107" t="s">
        <v>1127</v>
      </c>
      <c r="T708" s="177"/>
      <c r="U708" s="177" t="s">
        <v>713</v>
      </c>
      <c r="V708" s="135" t="str">
        <f t="shared" si="1554"/>
        <v>95</v>
      </c>
      <c r="W708" s="150" t="str">
        <f t="shared" si="1555"/>
        <v>95X</v>
      </c>
      <c r="X708" s="107">
        <v>41548</v>
      </c>
      <c r="Y708" s="219"/>
      <c r="Z708" s="136" t="str">
        <f>IF(VLOOKUP(B708,'Pivot Table'!$B$5:$G$2000,5,FALSE)=1,"Yes","No")</f>
        <v>Yes</v>
      </c>
      <c r="AA708" s="136" t="str">
        <f>IF(VLOOKUP(B708,'Pivot Table'!$B$5:$G$2000,4,FALSE)=1,"Yes","No")</f>
        <v>No</v>
      </c>
      <c r="AB708" s="181" t="str">
        <f t="shared" si="1679"/>
        <v>Yes</v>
      </c>
      <c r="AC708" s="181"/>
      <c r="AD708" s="181"/>
      <c r="AE708" s="241" t="s">
        <v>1127</v>
      </c>
      <c r="AF708" s="362"/>
      <c r="AG708" s="181" t="s">
        <v>713</v>
      </c>
      <c r="AH708" s="133" t="str">
        <f t="shared" si="1556"/>
        <v>95</v>
      </c>
      <c r="AI708" s="151" t="str">
        <f t="shared" si="1557"/>
        <v>95X</v>
      </c>
      <c r="AJ708" s="362">
        <v>41974</v>
      </c>
      <c r="AK708" s="650"/>
      <c r="AL708" s="634">
        <f t="shared" si="1558"/>
        <v>1</v>
      </c>
      <c r="AM708" s="634">
        <f t="shared" si="1559"/>
        <v>1</v>
      </c>
      <c r="AN708" s="635">
        <f t="shared" si="1560"/>
        <v>1</v>
      </c>
      <c r="AO708" s="636">
        <f t="shared" si="1520"/>
        <v>3</v>
      </c>
      <c r="AP708" s="634">
        <f t="shared" si="1561"/>
        <v>1</v>
      </c>
      <c r="AQ708" s="634">
        <f t="shared" si="1562"/>
        <v>1</v>
      </c>
      <c r="AR708" s="634">
        <f t="shared" si="1563"/>
        <v>1</v>
      </c>
      <c r="AS708" s="637">
        <f t="shared" si="1521"/>
        <v>3</v>
      </c>
      <c r="AT708" s="638" t="str">
        <f t="shared" si="1522"/>
        <v>F</v>
      </c>
      <c r="AU708" s="634">
        <f t="shared" si="1564"/>
        <v>0</v>
      </c>
      <c r="AV708" s="634">
        <f t="shared" si="1574"/>
        <v>0</v>
      </c>
      <c r="AW708" s="634"/>
      <c r="AX708" s="639" t="str">
        <f t="shared" si="1568"/>
        <v>95Yes</v>
      </c>
      <c r="AY708" s="639" t="str">
        <f t="shared" si="1569"/>
        <v>95Yes</v>
      </c>
      <c r="AZ708" s="639" t="str">
        <f t="shared" si="1570"/>
        <v>95Yes</v>
      </c>
      <c r="BA708" s="634" t="str">
        <f t="shared" si="1571"/>
        <v>95X</v>
      </c>
      <c r="BB708" s="634" t="str">
        <f t="shared" si="1572"/>
        <v>95X</v>
      </c>
      <c r="BC708" s="634" t="str">
        <f t="shared" si="1573"/>
        <v>95X</v>
      </c>
      <c r="BD708" s="640" t="str">
        <f t="shared" si="1504"/>
        <v xml:space="preserve"> </v>
      </c>
      <c r="BE708" s="640" t="str">
        <f t="shared" si="1505"/>
        <v xml:space="preserve"> </v>
      </c>
      <c r="BF708" s="640" t="str">
        <f t="shared" si="1506"/>
        <v xml:space="preserve"> </v>
      </c>
      <c r="BG708" s="640" t="str">
        <f t="shared" si="1507"/>
        <v xml:space="preserve"> </v>
      </c>
      <c r="BH708" s="640" t="str">
        <f t="shared" si="1508"/>
        <v xml:space="preserve"> </v>
      </c>
      <c r="BI708" s="677" t="str">
        <f t="shared" si="1509"/>
        <v xml:space="preserve"> </v>
      </c>
      <c r="BJ708" s="640" t="str">
        <f t="shared" si="1510"/>
        <v xml:space="preserve"> </v>
      </c>
      <c r="BK708" s="305" t="str">
        <f t="shared" si="1511"/>
        <v xml:space="preserve"> </v>
      </c>
      <c r="BL708" s="523" t="str">
        <f t="shared" si="1565"/>
        <v>F</v>
      </c>
      <c r="BM708" s="640" t="str">
        <f t="shared" si="1512"/>
        <v xml:space="preserve"> </v>
      </c>
      <c r="BN708" s="640" t="str">
        <f t="shared" si="1513"/>
        <v xml:space="preserve"> </v>
      </c>
      <c r="BO708" s="640" t="str">
        <f t="shared" si="1514"/>
        <v xml:space="preserve"> </v>
      </c>
      <c r="BP708" s="640" t="str">
        <f t="shared" si="1515"/>
        <v xml:space="preserve"> </v>
      </c>
      <c r="BQ708" s="640" t="str">
        <f t="shared" si="1516"/>
        <v xml:space="preserve"> </v>
      </c>
      <c r="BR708" s="634">
        <f t="shared" si="1517"/>
        <v>0</v>
      </c>
      <c r="BS708" s="728"/>
      <c r="BT708" s="640" t="str">
        <f t="shared" si="1499"/>
        <v xml:space="preserve"> </v>
      </c>
    </row>
    <row r="709" spans="1:72" s="47" customFormat="1" ht="15" customHeight="1" x14ac:dyDescent="0.3">
      <c r="A709" s="43" t="s">
        <v>669</v>
      </c>
      <c r="B709" s="123" t="s">
        <v>681</v>
      </c>
      <c r="C709" s="134" t="str">
        <f>IF(VLOOKUP(B709,'Pivot Table'!$B$5:$G$2000,3,FALSE)=1,"Yes","No")</f>
        <v>Yes</v>
      </c>
      <c r="D709" s="170" t="str">
        <f t="shared" si="1758"/>
        <v>Yes</v>
      </c>
      <c r="E709" s="170"/>
      <c r="F709" s="214">
        <v>41426</v>
      </c>
      <c r="G709" s="113" t="s">
        <v>1127</v>
      </c>
      <c r="H709" s="113" t="s">
        <v>1127</v>
      </c>
      <c r="I709" s="170"/>
      <c r="J709" s="170" t="s">
        <v>713</v>
      </c>
      <c r="K709" s="45" t="str">
        <f t="shared" si="1566"/>
        <v>95</v>
      </c>
      <c r="L709" s="45" t="str">
        <f t="shared" si="1553"/>
        <v>95X</v>
      </c>
      <c r="M709" s="106">
        <v>41487</v>
      </c>
      <c r="N709" s="252"/>
      <c r="O709" s="135" t="str">
        <f>IF(VLOOKUP(B709,'Pivot Table'!$B$5:$G$2000,2,FALSE)=1,"Yes","No")</f>
        <v>Yes</v>
      </c>
      <c r="P709" s="177" t="str">
        <f t="shared" si="1567"/>
        <v>Yes</v>
      </c>
      <c r="Q709" s="177"/>
      <c r="R709" s="107">
        <v>41426</v>
      </c>
      <c r="S709" s="46" t="s">
        <v>1127</v>
      </c>
      <c r="T709" s="177"/>
      <c r="U709" s="177" t="s">
        <v>713</v>
      </c>
      <c r="V709" s="135" t="str">
        <f t="shared" si="1554"/>
        <v>95</v>
      </c>
      <c r="W709" s="150" t="str">
        <f t="shared" si="1555"/>
        <v>95X</v>
      </c>
      <c r="X709" s="107">
        <v>41487</v>
      </c>
      <c r="Y709" s="219"/>
      <c r="Z709" s="136" t="str">
        <f>IF(VLOOKUP(B709,'Pivot Table'!$B$5:$G$2000,5,FALSE)=1,"Yes","No")</f>
        <v>Yes</v>
      </c>
      <c r="AA709" s="136" t="str">
        <f>IF(VLOOKUP(B709,'Pivot Table'!$B$5:$G$2000,4,FALSE)=1,"Yes","No")</f>
        <v>No</v>
      </c>
      <c r="AB709" s="181" t="str">
        <f t="shared" si="1679"/>
        <v>Yes</v>
      </c>
      <c r="AC709" s="181"/>
      <c r="AD709" s="181"/>
      <c r="AE709" s="241" t="s">
        <v>1127</v>
      </c>
      <c r="AF709" s="362"/>
      <c r="AG709" s="181" t="s">
        <v>713</v>
      </c>
      <c r="AH709" s="133" t="str">
        <f t="shared" si="1556"/>
        <v>95</v>
      </c>
      <c r="AI709" s="151" t="str">
        <f t="shared" si="1557"/>
        <v>95X</v>
      </c>
      <c r="AJ709" s="362">
        <v>41974</v>
      </c>
      <c r="AK709" s="650"/>
      <c r="AL709" s="634">
        <f t="shared" si="1558"/>
        <v>1</v>
      </c>
      <c r="AM709" s="634">
        <f t="shared" si="1559"/>
        <v>1</v>
      </c>
      <c r="AN709" s="635">
        <f t="shared" si="1560"/>
        <v>1</v>
      </c>
      <c r="AO709" s="636">
        <f t="shared" si="1520"/>
        <v>3</v>
      </c>
      <c r="AP709" s="634">
        <f t="shared" si="1561"/>
        <v>1</v>
      </c>
      <c r="AQ709" s="634">
        <f t="shared" si="1562"/>
        <v>1</v>
      </c>
      <c r="AR709" s="634">
        <f t="shared" si="1563"/>
        <v>1</v>
      </c>
      <c r="AS709" s="637">
        <f t="shared" si="1521"/>
        <v>3</v>
      </c>
      <c r="AT709" s="638" t="str">
        <f t="shared" si="1522"/>
        <v>F</v>
      </c>
      <c r="AU709" s="634">
        <f t="shared" si="1564"/>
        <v>0</v>
      </c>
      <c r="AV709" s="634">
        <f t="shared" si="1574"/>
        <v>0</v>
      </c>
      <c r="AW709" s="634"/>
      <c r="AX709" s="639" t="str">
        <f t="shared" si="1568"/>
        <v>95Yes</v>
      </c>
      <c r="AY709" s="639" t="str">
        <f t="shared" si="1569"/>
        <v>95Yes</v>
      </c>
      <c r="AZ709" s="639" t="str">
        <f t="shared" si="1570"/>
        <v>95Yes</v>
      </c>
      <c r="BA709" s="634" t="str">
        <f t="shared" si="1571"/>
        <v>95X</v>
      </c>
      <c r="BB709" s="634" t="str">
        <f t="shared" si="1572"/>
        <v>95X</v>
      </c>
      <c r="BC709" s="634" t="str">
        <f t="shared" si="1573"/>
        <v>95X</v>
      </c>
      <c r="BD709" s="640" t="str">
        <f t="shared" si="1504"/>
        <v xml:space="preserve"> </v>
      </c>
      <c r="BE709" s="640" t="str">
        <f t="shared" si="1505"/>
        <v xml:space="preserve"> </v>
      </c>
      <c r="BF709" s="640" t="str">
        <f t="shared" si="1506"/>
        <v xml:space="preserve"> </v>
      </c>
      <c r="BG709" s="640" t="str">
        <f t="shared" si="1507"/>
        <v xml:space="preserve"> </v>
      </c>
      <c r="BH709" s="640" t="str">
        <f t="shared" si="1508"/>
        <v xml:space="preserve"> </v>
      </c>
      <c r="BI709" s="677" t="str">
        <f t="shared" si="1509"/>
        <v xml:space="preserve"> </v>
      </c>
      <c r="BJ709" s="640" t="str">
        <f t="shared" si="1510"/>
        <v xml:space="preserve"> </v>
      </c>
      <c r="BK709" s="305" t="str">
        <f t="shared" si="1511"/>
        <v xml:space="preserve"> </v>
      </c>
      <c r="BL709" s="523" t="str">
        <f t="shared" si="1565"/>
        <v>F</v>
      </c>
      <c r="BM709" s="640" t="str">
        <f t="shared" si="1512"/>
        <v xml:space="preserve"> </v>
      </c>
      <c r="BN709" s="640" t="str">
        <f t="shared" si="1513"/>
        <v xml:space="preserve"> </v>
      </c>
      <c r="BO709" s="640" t="str">
        <f t="shared" si="1514"/>
        <v xml:space="preserve"> </v>
      </c>
      <c r="BP709" s="640" t="str">
        <f t="shared" si="1515"/>
        <v xml:space="preserve"> </v>
      </c>
      <c r="BQ709" s="640" t="str">
        <f t="shared" si="1516"/>
        <v xml:space="preserve"> </v>
      </c>
      <c r="BR709" s="634">
        <f t="shared" si="1517"/>
        <v>0</v>
      </c>
      <c r="BS709" s="728"/>
      <c r="BT709" s="640" t="str">
        <f t="shared" si="1499"/>
        <v xml:space="preserve"> </v>
      </c>
    </row>
    <row r="710" spans="1:72" s="47" customFormat="1" ht="15" customHeight="1" x14ac:dyDescent="0.3">
      <c r="A710" s="43" t="s">
        <v>669</v>
      </c>
      <c r="B710" s="123" t="s">
        <v>682</v>
      </c>
      <c r="C710" s="134" t="str">
        <f>IF(VLOOKUP(B710,'Pivot Table'!$B$5:$G$2000,3,FALSE)=1,"Yes","No")</f>
        <v>Yes</v>
      </c>
      <c r="D710" s="170" t="str">
        <f t="shared" si="1758"/>
        <v>Yes</v>
      </c>
      <c r="E710" s="170"/>
      <c r="F710" s="214">
        <v>41579</v>
      </c>
      <c r="G710" s="113" t="s">
        <v>1127</v>
      </c>
      <c r="H710" s="113" t="s">
        <v>1127</v>
      </c>
      <c r="I710" s="170"/>
      <c r="J710" s="170" t="s">
        <v>713</v>
      </c>
      <c r="K710" s="45" t="str">
        <f t="shared" si="1566"/>
        <v>95</v>
      </c>
      <c r="L710" s="45" t="str">
        <f t="shared" si="1553"/>
        <v>95X</v>
      </c>
      <c r="M710" s="106">
        <v>41640</v>
      </c>
      <c r="N710" s="252"/>
      <c r="O710" s="135" t="str">
        <f>IF(VLOOKUP(B710,'Pivot Table'!$B$5:$G$2000,2,FALSE)=1,"Yes","No")</f>
        <v>Yes</v>
      </c>
      <c r="P710" s="177" t="str">
        <f t="shared" si="1567"/>
        <v>Yes</v>
      </c>
      <c r="Q710" s="177"/>
      <c r="R710" s="107">
        <v>41579</v>
      </c>
      <c r="S710" s="46" t="s">
        <v>1127</v>
      </c>
      <c r="T710" s="177"/>
      <c r="U710" s="177" t="s">
        <v>713</v>
      </c>
      <c r="V710" s="135" t="str">
        <f t="shared" si="1554"/>
        <v>95</v>
      </c>
      <c r="W710" s="150" t="str">
        <f t="shared" si="1555"/>
        <v>95X</v>
      </c>
      <c r="X710" s="107">
        <v>41640</v>
      </c>
      <c r="Y710" s="219"/>
      <c r="Z710" s="136" t="str">
        <f>IF(VLOOKUP(B710,'Pivot Table'!$B$5:$G$2000,5,FALSE)=1,"Yes","No")</f>
        <v>Yes</v>
      </c>
      <c r="AA710" s="136" t="str">
        <f>IF(VLOOKUP(B710,'Pivot Table'!$B$5:$G$2000,4,FALSE)=1,"Yes","No")</f>
        <v>No</v>
      </c>
      <c r="AB710" s="181" t="str">
        <f t="shared" si="1679"/>
        <v>Yes</v>
      </c>
      <c r="AC710" s="181"/>
      <c r="AD710" s="181"/>
      <c r="AE710" s="241" t="s">
        <v>1127</v>
      </c>
      <c r="AF710" s="362"/>
      <c r="AG710" s="181" t="s">
        <v>713</v>
      </c>
      <c r="AH710" s="133" t="str">
        <f t="shared" si="1556"/>
        <v>95</v>
      </c>
      <c r="AI710" s="151" t="str">
        <f t="shared" si="1557"/>
        <v>95X</v>
      </c>
      <c r="AJ710" s="362">
        <v>41974</v>
      </c>
      <c r="AK710" s="650"/>
      <c r="AL710" s="634">
        <f t="shared" si="1558"/>
        <v>1</v>
      </c>
      <c r="AM710" s="634">
        <f t="shared" si="1559"/>
        <v>1</v>
      </c>
      <c r="AN710" s="635">
        <f t="shared" si="1560"/>
        <v>1</v>
      </c>
      <c r="AO710" s="636">
        <f t="shared" si="1520"/>
        <v>3</v>
      </c>
      <c r="AP710" s="634">
        <f t="shared" si="1561"/>
        <v>1</v>
      </c>
      <c r="AQ710" s="634">
        <f t="shared" si="1562"/>
        <v>1</v>
      </c>
      <c r="AR710" s="634">
        <f t="shared" si="1563"/>
        <v>1</v>
      </c>
      <c r="AS710" s="637">
        <f t="shared" si="1521"/>
        <v>3</v>
      </c>
      <c r="AT710" s="638" t="str">
        <f t="shared" si="1522"/>
        <v>F</v>
      </c>
      <c r="AU710" s="634">
        <f t="shared" si="1564"/>
        <v>0</v>
      </c>
      <c r="AV710" s="634">
        <f t="shared" si="1574"/>
        <v>0</v>
      </c>
      <c r="AW710" s="634"/>
      <c r="AX710" s="639" t="str">
        <f t="shared" si="1568"/>
        <v>95Yes</v>
      </c>
      <c r="AY710" s="639" t="str">
        <f t="shared" si="1569"/>
        <v>95Yes</v>
      </c>
      <c r="AZ710" s="639" t="str">
        <f t="shared" si="1570"/>
        <v>95Yes</v>
      </c>
      <c r="BA710" s="634" t="str">
        <f t="shared" si="1571"/>
        <v>95X</v>
      </c>
      <c r="BB710" s="634" t="str">
        <f t="shared" si="1572"/>
        <v>95X</v>
      </c>
      <c r="BC710" s="634" t="str">
        <f t="shared" si="1573"/>
        <v>95X</v>
      </c>
      <c r="BD710" s="640" t="str">
        <f t="shared" si="1504"/>
        <v xml:space="preserve"> </v>
      </c>
      <c r="BE710" s="640" t="str">
        <f t="shared" si="1505"/>
        <v xml:space="preserve"> </v>
      </c>
      <c r="BF710" s="640" t="str">
        <f t="shared" si="1506"/>
        <v xml:space="preserve"> </v>
      </c>
      <c r="BG710" s="640" t="str">
        <f t="shared" si="1507"/>
        <v xml:space="preserve"> </v>
      </c>
      <c r="BH710" s="640" t="str">
        <f t="shared" si="1508"/>
        <v xml:space="preserve"> </v>
      </c>
      <c r="BI710" s="677" t="str">
        <f t="shared" si="1509"/>
        <v xml:space="preserve"> </v>
      </c>
      <c r="BJ710" s="640" t="str">
        <f t="shared" si="1510"/>
        <v xml:space="preserve"> </v>
      </c>
      <c r="BK710" s="305" t="str">
        <f t="shared" si="1511"/>
        <v xml:space="preserve"> </v>
      </c>
      <c r="BL710" s="523" t="str">
        <f t="shared" si="1565"/>
        <v>F</v>
      </c>
      <c r="BM710" s="640" t="str">
        <f t="shared" si="1512"/>
        <v xml:space="preserve"> </v>
      </c>
      <c r="BN710" s="640" t="str">
        <f t="shared" si="1513"/>
        <v xml:space="preserve"> </v>
      </c>
      <c r="BO710" s="640" t="str">
        <f t="shared" si="1514"/>
        <v xml:space="preserve"> </v>
      </c>
      <c r="BP710" s="640" t="str">
        <f t="shared" si="1515"/>
        <v xml:space="preserve"> </v>
      </c>
      <c r="BQ710" s="640" t="str">
        <f t="shared" si="1516"/>
        <v xml:space="preserve"> </v>
      </c>
      <c r="BR710" s="634">
        <f t="shared" si="1517"/>
        <v>0</v>
      </c>
      <c r="BS710" s="728"/>
      <c r="BT710" s="640" t="str">
        <f t="shared" ref="BT710:BT756" si="1759">IF($M710=$BT$2,$M710,IF($X710=$BT$2,$X710,IF($AJ710=$BT$2,$AJ710," " )))</f>
        <v xml:space="preserve"> </v>
      </c>
    </row>
    <row r="711" spans="1:72" s="47" customFormat="1" ht="15" customHeight="1" x14ac:dyDescent="0.3">
      <c r="A711" s="43" t="s">
        <v>669</v>
      </c>
      <c r="B711" s="123" t="s">
        <v>683</v>
      </c>
      <c r="C711" s="134" t="str">
        <f>IF(VLOOKUP(B711,'Pivot Table'!$B$5:$G$2000,3,FALSE)=1,"Yes","No")</f>
        <v>Yes</v>
      </c>
      <c r="D711" s="170" t="str">
        <f t="shared" si="1758"/>
        <v>Yes</v>
      </c>
      <c r="E711" s="170"/>
      <c r="F711" s="214">
        <v>41548</v>
      </c>
      <c r="G711" s="113" t="s">
        <v>1127</v>
      </c>
      <c r="H711" s="113" t="s">
        <v>1127</v>
      </c>
      <c r="I711" s="170"/>
      <c r="J711" s="170" t="s">
        <v>713</v>
      </c>
      <c r="K711" s="45" t="str">
        <f t="shared" si="1566"/>
        <v>95</v>
      </c>
      <c r="L711" s="45" t="str">
        <f t="shared" si="1553"/>
        <v>95X</v>
      </c>
      <c r="M711" s="106">
        <v>41609</v>
      </c>
      <c r="N711" s="252"/>
      <c r="O711" s="135" t="str">
        <f>IF(VLOOKUP(B711,'Pivot Table'!$B$5:$G$2000,2,FALSE)=1,"Yes","No")</f>
        <v>Yes</v>
      </c>
      <c r="P711" s="177" t="str">
        <f t="shared" si="1567"/>
        <v>Yes</v>
      </c>
      <c r="Q711" s="177"/>
      <c r="R711" s="107">
        <v>41548</v>
      </c>
      <c r="S711" s="46" t="s">
        <v>1127</v>
      </c>
      <c r="T711" s="177"/>
      <c r="U711" s="177" t="s">
        <v>713</v>
      </c>
      <c r="V711" s="135" t="str">
        <f t="shared" si="1554"/>
        <v>95</v>
      </c>
      <c r="W711" s="150" t="str">
        <f t="shared" si="1555"/>
        <v>95X</v>
      </c>
      <c r="X711" s="107">
        <v>41609</v>
      </c>
      <c r="Y711" s="219"/>
      <c r="Z711" s="136" t="str">
        <f>IF(VLOOKUP(B711,'Pivot Table'!$B$5:$G$2000,5,FALSE)=1,"Yes","No")</f>
        <v>Yes</v>
      </c>
      <c r="AA711" s="136" t="str">
        <f>IF(VLOOKUP(B711,'Pivot Table'!$B$5:$G$2000,4,FALSE)=1,"Yes","No")</f>
        <v>No</v>
      </c>
      <c r="AB711" s="181" t="str">
        <f t="shared" si="1679"/>
        <v>Yes</v>
      </c>
      <c r="AC711" s="181"/>
      <c r="AD711" s="181"/>
      <c r="AE711" s="241" t="s">
        <v>1127</v>
      </c>
      <c r="AF711" s="362"/>
      <c r="AG711" s="181" t="s">
        <v>713</v>
      </c>
      <c r="AH711" s="133" t="str">
        <f t="shared" si="1556"/>
        <v>95</v>
      </c>
      <c r="AI711" s="151" t="str">
        <f t="shared" si="1557"/>
        <v>95X</v>
      </c>
      <c r="AJ711" s="362">
        <v>41974</v>
      </c>
      <c r="AK711" s="650"/>
      <c r="AL711" s="634">
        <f t="shared" si="1558"/>
        <v>1</v>
      </c>
      <c r="AM711" s="634">
        <f t="shared" si="1559"/>
        <v>1</v>
      </c>
      <c r="AN711" s="635">
        <f t="shared" si="1560"/>
        <v>1</v>
      </c>
      <c r="AO711" s="636">
        <f t="shared" si="1520"/>
        <v>3</v>
      </c>
      <c r="AP711" s="634">
        <f t="shared" si="1561"/>
        <v>1</v>
      </c>
      <c r="AQ711" s="634">
        <f t="shared" si="1562"/>
        <v>1</v>
      </c>
      <c r="AR711" s="634">
        <f t="shared" si="1563"/>
        <v>1</v>
      </c>
      <c r="AS711" s="637">
        <f t="shared" si="1521"/>
        <v>3</v>
      </c>
      <c r="AT711" s="638" t="str">
        <f t="shared" si="1522"/>
        <v>F</v>
      </c>
      <c r="AU711" s="634">
        <f t="shared" si="1564"/>
        <v>0</v>
      </c>
      <c r="AV711" s="634">
        <f t="shared" si="1574"/>
        <v>0</v>
      </c>
      <c r="AW711" s="634"/>
      <c r="AX711" s="639" t="str">
        <f t="shared" si="1568"/>
        <v>95Yes</v>
      </c>
      <c r="AY711" s="639" t="str">
        <f t="shared" si="1569"/>
        <v>95Yes</v>
      </c>
      <c r="AZ711" s="639" t="str">
        <f t="shared" si="1570"/>
        <v>95Yes</v>
      </c>
      <c r="BA711" s="634" t="str">
        <f t="shared" si="1571"/>
        <v>95X</v>
      </c>
      <c r="BB711" s="634" t="str">
        <f t="shared" si="1572"/>
        <v>95X</v>
      </c>
      <c r="BC711" s="634" t="str">
        <f t="shared" si="1573"/>
        <v>95X</v>
      </c>
      <c r="BD711" s="640" t="str">
        <f t="shared" si="1504"/>
        <v xml:space="preserve"> </v>
      </c>
      <c r="BE711" s="640" t="str">
        <f t="shared" si="1505"/>
        <v xml:space="preserve"> </v>
      </c>
      <c r="BF711" s="640" t="str">
        <f t="shared" si="1506"/>
        <v xml:space="preserve"> </v>
      </c>
      <c r="BG711" s="640" t="str">
        <f t="shared" si="1507"/>
        <v xml:space="preserve"> </v>
      </c>
      <c r="BH711" s="640" t="str">
        <f t="shared" si="1508"/>
        <v xml:space="preserve"> </v>
      </c>
      <c r="BI711" s="677" t="str">
        <f t="shared" si="1509"/>
        <v xml:space="preserve"> </v>
      </c>
      <c r="BJ711" s="640" t="str">
        <f t="shared" si="1510"/>
        <v xml:space="preserve"> </v>
      </c>
      <c r="BK711" s="305" t="str">
        <f t="shared" si="1511"/>
        <v xml:space="preserve"> </v>
      </c>
      <c r="BL711" s="523" t="str">
        <f t="shared" si="1565"/>
        <v>F</v>
      </c>
      <c r="BM711" s="640" t="str">
        <f t="shared" si="1512"/>
        <v xml:space="preserve"> </v>
      </c>
      <c r="BN711" s="640" t="str">
        <f t="shared" si="1513"/>
        <v xml:space="preserve"> </v>
      </c>
      <c r="BO711" s="640" t="str">
        <f t="shared" si="1514"/>
        <v xml:space="preserve"> </v>
      </c>
      <c r="BP711" s="640" t="str">
        <f t="shared" si="1515"/>
        <v xml:space="preserve"> </v>
      </c>
      <c r="BQ711" s="640" t="str">
        <f t="shared" si="1516"/>
        <v xml:space="preserve"> </v>
      </c>
      <c r="BR711" s="634">
        <f t="shared" si="1517"/>
        <v>0</v>
      </c>
      <c r="BS711" s="728"/>
      <c r="BT711" s="640" t="str">
        <f t="shared" si="1759"/>
        <v xml:space="preserve"> </v>
      </c>
    </row>
    <row r="712" spans="1:72" s="47" customFormat="1" ht="15" customHeight="1" x14ac:dyDescent="0.3">
      <c r="A712" s="43" t="s">
        <v>669</v>
      </c>
      <c r="B712" s="123" t="s">
        <v>684</v>
      </c>
      <c r="C712" s="134" t="str">
        <f>IF(VLOOKUP(B712,'Pivot Table'!$B$5:$G$2000,3,FALSE)=1,"Yes","No")</f>
        <v>Yes</v>
      </c>
      <c r="D712" s="170" t="str">
        <f t="shared" si="1758"/>
        <v>Yes</v>
      </c>
      <c r="E712" s="170"/>
      <c r="F712" s="214">
        <v>41000</v>
      </c>
      <c r="G712" s="118" t="s">
        <v>1127</v>
      </c>
      <c r="H712" s="118" t="s">
        <v>1127</v>
      </c>
      <c r="I712" s="214"/>
      <c r="J712" s="170" t="s">
        <v>713</v>
      </c>
      <c r="K712" s="45" t="str">
        <f t="shared" si="1566"/>
        <v>95</v>
      </c>
      <c r="L712" s="45" t="str">
        <f t="shared" si="1553"/>
        <v>95X</v>
      </c>
      <c r="M712" s="214">
        <v>42036</v>
      </c>
      <c r="N712" s="186" t="s">
        <v>1139</v>
      </c>
      <c r="O712" s="135" t="str">
        <f>IF(VLOOKUP(B712,'Pivot Table'!$B$5:$G$2000,2,FALSE)=1,"Yes","No")</f>
        <v>Yes</v>
      </c>
      <c r="P712" s="177" t="str">
        <f t="shared" si="1567"/>
        <v>Yes</v>
      </c>
      <c r="Q712" s="177"/>
      <c r="R712" s="107">
        <v>41306</v>
      </c>
      <c r="S712" s="46" t="s">
        <v>1127</v>
      </c>
      <c r="T712" s="107"/>
      <c r="U712" s="177" t="s">
        <v>713</v>
      </c>
      <c r="V712" s="135"/>
      <c r="W712" s="150" t="str">
        <f t="shared" si="1555"/>
        <v>95X</v>
      </c>
      <c r="X712" s="107">
        <v>42036</v>
      </c>
      <c r="Y712" s="219"/>
      <c r="Z712" s="136" t="str">
        <f>IF(VLOOKUP(B712,'Pivot Table'!$B$5:$G$2000,5,FALSE)=1,"Yes","No")</f>
        <v>Yes</v>
      </c>
      <c r="AA712" s="136" t="str">
        <f>IF(VLOOKUP(B712,'Pivot Table'!$B$5:$G$2000,4,FALSE)=1,"Yes","No")</f>
        <v>No</v>
      </c>
      <c r="AB712" s="181" t="str">
        <f t="shared" si="1679"/>
        <v>Yes</v>
      </c>
      <c r="AC712" s="181"/>
      <c r="AD712" s="127"/>
      <c r="AE712" s="241" t="s">
        <v>1127</v>
      </c>
      <c r="AF712" s="127"/>
      <c r="AG712" s="181" t="s">
        <v>713</v>
      </c>
      <c r="AH712" s="133" t="str">
        <f t="shared" si="1556"/>
        <v>95</v>
      </c>
      <c r="AI712" s="151" t="str">
        <f t="shared" si="1557"/>
        <v>95X</v>
      </c>
      <c r="AJ712" s="273">
        <v>42036</v>
      </c>
      <c r="AK712" s="650" t="s">
        <v>1132</v>
      </c>
      <c r="AL712" s="634">
        <f t="shared" si="1558"/>
        <v>1</v>
      </c>
      <c r="AM712" s="634">
        <f t="shared" si="1559"/>
        <v>1</v>
      </c>
      <c r="AN712" s="635">
        <f t="shared" si="1560"/>
        <v>1</v>
      </c>
      <c r="AO712" s="636">
        <f t="shared" si="1520"/>
        <v>3</v>
      </c>
      <c r="AP712" s="634">
        <f t="shared" si="1561"/>
        <v>1</v>
      </c>
      <c r="AQ712" s="634">
        <f t="shared" si="1562"/>
        <v>1</v>
      </c>
      <c r="AR712" s="634">
        <f t="shared" si="1563"/>
        <v>1</v>
      </c>
      <c r="AS712" s="637">
        <f t="shared" si="1521"/>
        <v>3</v>
      </c>
      <c r="AT712" s="638" t="str">
        <f t="shared" si="1522"/>
        <v>F</v>
      </c>
      <c r="AU712" s="634">
        <f t="shared" si="1564"/>
        <v>0</v>
      </c>
      <c r="AV712" s="634">
        <f t="shared" si="1574"/>
        <v>0</v>
      </c>
      <c r="AW712" s="634"/>
      <c r="AX712" s="639" t="str">
        <f t="shared" si="1568"/>
        <v>95Yes</v>
      </c>
      <c r="AY712" s="639" t="str">
        <f t="shared" si="1569"/>
        <v>95Yes</v>
      </c>
      <c r="AZ712" s="639" t="str">
        <f t="shared" si="1570"/>
        <v>95Yes</v>
      </c>
      <c r="BA712" s="634" t="str">
        <f t="shared" si="1571"/>
        <v>95X</v>
      </c>
      <c r="BB712" s="634" t="str">
        <f t="shared" si="1572"/>
        <v>95X</v>
      </c>
      <c r="BC712" s="634" t="str">
        <f t="shared" si="1573"/>
        <v>95X</v>
      </c>
      <c r="BD712" s="640" t="str">
        <f t="shared" si="1504"/>
        <v xml:space="preserve"> </v>
      </c>
      <c r="BE712" s="640" t="str">
        <f t="shared" si="1505"/>
        <v xml:space="preserve"> </v>
      </c>
      <c r="BF712" s="640" t="str">
        <f t="shared" si="1506"/>
        <v xml:space="preserve"> </v>
      </c>
      <c r="BG712" s="640" t="str">
        <f t="shared" si="1507"/>
        <v xml:space="preserve"> </v>
      </c>
      <c r="BH712" s="640" t="str">
        <f t="shared" si="1508"/>
        <v xml:space="preserve"> </v>
      </c>
      <c r="BI712" s="677" t="str">
        <f t="shared" si="1509"/>
        <v xml:space="preserve"> </v>
      </c>
      <c r="BJ712" s="640" t="str">
        <f t="shared" si="1510"/>
        <v xml:space="preserve"> </v>
      </c>
      <c r="BK712" s="305" t="str">
        <f t="shared" si="1511"/>
        <v xml:space="preserve"> </v>
      </c>
      <c r="BL712" s="523" t="str">
        <f t="shared" si="1565"/>
        <v>F</v>
      </c>
      <c r="BM712" s="640" t="str">
        <f t="shared" si="1512"/>
        <v xml:space="preserve"> </v>
      </c>
      <c r="BN712" s="640" t="str">
        <f t="shared" si="1513"/>
        <v xml:space="preserve"> </v>
      </c>
      <c r="BO712" s="640" t="str">
        <f t="shared" si="1514"/>
        <v xml:space="preserve"> </v>
      </c>
      <c r="BP712" s="640" t="str">
        <f t="shared" si="1515"/>
        <v xml:space="preserve"> </v>
      </c>
      <c r="BQ712" s="640" t="str">
        <f t="shared" si="1516"/>
        <v xml:space="preserve"> </v>
      </c>
      <c r="BR712" s="634">
        <f t="shared" si="1517"/>
        <v>0</v>
      </c>
      <c r="BS712" s="728"/>
      <c r="BT712" s="640" t="str">
        <f t="shared" si="1759"/>
        <v xml:space="preserve"> </v>
      </c>
    </row>
    <row r="713" spans="1:72" s="47" customFormat="1" ht="15" customHeight="1" x14ac:dyDescent="0.3">
      <c r="A713" s="43" t="s">
        <v>669</v>
      </c>
      <c r="B713" s="123" t="s">
        <v>685</v>
      </c>
      <c r="C713" s="134" t="str">
        <f>IF(VLOOKUP(B713,'Pivot Table'!$B$5:$G$2000,3,FALSE)=1,"Yes","No")</f>
        <v>Yes</v>
      </c>
      <c r="D713" s="170" t="str">
        <f t="shared" si="1758"/>
        <v>Yes</v>
      </c>
      <c r="E713" s="170"/>
      <c r="F713" s="214">
        <v>41548</v>
      </c>
      <c r="G713" s="113" t="s">
        <v>1127</v>
      </c>
      <c r="H713" s="113" t="s">
        <v>1127</v>
      </c>
      <c r="I713" s="170"/>
      <c r="J713" s="170" t="s">
        <v>713</v>
      </c>
      <c r="K713" s="45" t="str">
        <f t="shared" si="1566"/>
        <v>95</v>
      </c>
      <c r="L713" s="45" t="str">
        <f t="shared" si="1553"/>
        <v>95X</v>
      </c>
      <c r="M713" s="106">
        <v>41609</v>
      </c>
      <c r="N713" s="252"/>
      <c r="O713" s="135" t="str">
        <f>IF(VLOOKUP(B713,'Pivot Table'!$B$5:$G$2000,2,FALSE)=1,"Yes","No")</f>
        <v>Yes</v>
      </c>
      <c r="P713" s="177" t="str">
        <f t="shared" si="1567"/>
        <v>Yes</v>
      </c>
      <c r="Q713" s="177"/>
      <c r="R713" s="107">
        <v>41548</v>
      </c>
      <c r="S713" s="46" t="s">
        <v>1127</v>
      </c>
      <c r="T713" s="177"/>
      <c r="U713" s="177" t="s">
        <v>713</v>
      </c>
      <c r="V713" s="135" t="str">
        <f t="shared" si="1554"/>
        <v>95</v>
      </c>
      <c r="W713" s="150" t="str">
        <f t="shared" si="1555"/>
        <v>95X</v>
      </c>
      <c r="X713" s="107">
        <v>41609</v>
      </c>
      <c r="Y713" s="219"/>
      <c r="Z713" s="136" t="str">
        <f>IF(VLOOKUP(B713,'Pivot Table'!$B$5:$G$2000,5,FALSE)=1,"Yes","No")</f>
        <v>Yes</v>
      </c>
      <c r="AA713" s="136" t="str">
        <f>IF(VLOOKUP(B713,'Pivot Table'!$B$5:$G$2000,4,FALSE)=1,"Yes","No")</f>
        <v>No</v>
      </c>
      <c r="AB713" s="181" t="str">
        <f t="shared" si="1679"/>
        <v>Yes</v>
      </c>
      <c r="AC713" s="181"/>
      <c r="AD713" s="181"/>
      <c r="AE713" s="241" t="s">
        <v>1127</v>
      </c>
      <c r="AF713" s="362"/>
      <c r="AG713" s="185" t="s">
        <v>713</v>
      </c>
      <c r="AH713" s="133" t="str">
        <f t="shared" si="1556"/>
        <v>95</v>
      </c>
      <c r="AI713" s="151" t="str">
        <f t="shared" si="1557"/>
        <v>95X</v>
      </c>
      <c r="AJ713" s="362">
        <v>42278</v>
      </c>
      <c r="AK713" s="665" t="s">
        <v>1991</v>
      </c>
      <c r="AL713" s="634">
        <f t="shared" si="1558"/>
        <v>1</v>
      </c>
      <c r="AM713" s="634">
        <f t="shared" si="1559"/>
        <v>1</v>
      </c>
      <c r="AN713" s="635">
        <f t="shared" si="1560"/>
        <v>1</v>
      </c>
      <c r="AO713" s="636">
        <f t="shared" si="1520"/>
        <v>3</v>
      </c>
      <c r="AP713" s="634">
        <f t="shared" si="1561"/>
        <v>1</v>
      </c>
      <c r="AQ713" s="634">
        <f t="shared" si="1562"/>
        <v>1</v>
      </c>
      <c r="AR713" s="634">
        <f t="shared" si="1563"/>
        <v>1</v>
      </c>
      <c r="AS713" s="637">
        <f t="shared" si="1521"/>
        <v>3</v>
      </c>
      <c r="AT713" s="638" t="str">
        <f t="shared" si="1522"/>
        <v>F</v>
      </c>
      <c r="AU713" s="634">
        <f t="shared" si="1564"/>
        <v>0</v>
      </c>
      <c r="AV713" s="634">
        <f t="shared" si="1574"/>
        <v>0</v>
      </c>
      <c r="AW713" s="634"/>
      <c r="AX713" s="639" t="str">
        <f t="shared" si="1568"/>
        <v>95Yes</v>
      </c>
      <c r="AY713" s="639" t="str">
        <f t="shared" si="1569"/>
        <v>95Yes</v>
      </c>
      <c r="AZ713" s="639" t="str">
        <f t="shared" si="1570"/>
        <v>95Yes</v>
      </c>
      <c r="BA713" s="634" t="str">
        <f t="shared" si="1571"/>
        <v>95X</v>
      </c>
      <c r="BB713" s="634" t="str">
        <f t="shared" si="1572"/>
        <v>95X</v>
      </c>
      <c r="BC713" s="634" t="str">
        <f t="shared" si="1573"/>
        <v>95X</v>
      </c>
      <c r="BD713" s="640" t="str">
        <f t="shared" si="1504"/>
        <v xml:space="preserve"> </v>
      </c>
      <c r="BE713" s="640" t="str">
        <f t="shared" si="1505"/>
        <v xml:space="preserve"> </v>
      </c>
      <c r="BF713" s="640" t="str">
        <f t="shared" si="1506"/>
        <v xml:space="preserve"> </v>
      </c>
      <c r="BG713" s="640" t="str">
        <f t="shared" si="1507"/>
        <v xml:space="preserve"> </v>
      </c>
      <c r="BH713" s="640" t="str">
        <f t="shared" si="1508"/>
        <v xml:space="preserve"> </v>
      </c>
      <c r="BI713" s="677" t="str">
        <f t="shared" si="1509"/>
        <v xml:space="preserve"> </v>
      </c>
      <c r="BJ713" s="640" t="str">
        <f t="shared" si="1510"/>
        <v xml:space="preserve"> </v>
      </c>
      <c r="BK713" s="305" t="str">
        <f t="shared" si="1511"/>
        <v xml:space="preserve"> </v>
      </c>
      <c r="BL713" s="523" t="str">
        <f t="shared" si="1565"/>
        <v>F</v>
      </c>
      <c r="BM713" s="640" t="str">
        <f t="shared" si="1512"/>
        <v xml:space="preserve"> </v>
      </c>
      <c r="BN713" s="640" t="str">
        <f t="shared" si="1513"/>
        <v xml:space="preserve"> </v>
      </c>
      <c r="BO713" s="640" t="str">
        <f t="shared" si="1514"/>
        <v xml:space="preserve"> </v>
      </c>
      <c r="BP713" s="640" t="str">
        <f t="shared" si="1515"/>
        <v xml:space="preserve"> </v>
      </c>
      <c r="BQ713" s="640" t="str">
        <f t="shared" si="1516"/>
        <v xml:space="preserve"> </v>
      </c>
      <c r="BR713" s="634">
        <f t="shared" si="1517"/>
        <v>0</v>
      </c>
      <c r="BS713" s="728"/>
      <c r="BT713" s="640" t="str">
        <f t="shared" si="1759"/>
        <v xml:space="preserve"> </v>
      </c>
    </row>
    <row r="714" spans="1:72" s="47" customFormat="1" ht="15" customHeight="1" x14ac:dyDescent="0.3">
      <c r="A714" s="43" t="s">
        <v>669</v>
      </c>
      <c r="B714" s="123" t="s">
        <v>686</v>
      </c>
      <c r="C714" s="134" t="str">
        <f>IF(VLOOKUP(B714,'Pivot Table'!$B$5:$G$2000,3,FALSE)=1,"Yes","No")</f>
        <v>Yes</v>
      </c>
      <c r="D714" s="170" t="str">
        <f t="shared" si="1758"/>
        <v>Yes</v>
      </c>
      <c r="E714" s="170"/>
      <c r="F714" s="214">
        <v>41518</v>
      </c>
      <c r="G714" s="113" t="s">
        <v>1127</v>
      </c>
      <c r="H714" s="113" t="s">
        <v>1127</v>
      </c>
      <c r="I714" s="170"/>
      <c r="J714" s="170" t="s">
        <v>713</v>
      </c>
      <c r="K714" s="45" t="str">
        <f t="shared" si="1566"/>
        <v>95</v>
      </c>
      <c r="L714" s="45" t="str">
        <f t="shared" si="1553"/>
        <v>95X</v>
      </c>
      <c r="M714" s="106">
        <v>41579</v>
      </c>
      <c r="N714" s="252"/>
      <c r="O714" s="135" t="str">
        <f>IF(VLOOKUP(B714,'Pivot Table'!$B$5:$G$2000,2,FALSE)=1,"Yes","No")</f>
        <v>Yes</v>
      </c>
      <c r="P714" s="177" t="str">
        <f t="shared" si="1567"/>
        <v>Yes</v>
      </c>
      <c r="Q714" s="177"/>
      <c r="R714" s="107">
        <v>41518</v>
      </c>
      <c r="S714" s="46" t="s">
        <v>1127</v>
      </c>
      <c r="T714" s="177"/>
      <c r="U714" s="177" t="s">
        <v>713</v>
      </c>
      <c r="V714" s="135" t="str">
        <f t="shared" si="1554"/>
        <v>95</v>
      </c>
      <c r="W714" s="150" t="str">
        <f t="shared" si="1555"/>
        <v>95X</v>
      </c>
      <c r="X714" s="107">
        <v>41579</v>
      </c>
      <c r="Y714" s="219"/>
      <c r="Z714" s="136" t="str">
        <f>IF(VLOOKUP(B714,'Pivot Table'!$B$5:$G$2000,5,FALSE)=1,"Yes","No")</f>
        <v>Yes</v>
      </c>
      <c r="AA714" s="136" t="str">
        <f>IF(VLOOKUP(B714,'Pivot Table'!$B$5:$G$2000,4,FALSE)=1,"Yes","No")</f>
        <v>No</v>
      </c>
      <c r="AB714" s="181" t="str">
        <f t="shared" si="1679"/>
        <v>Yes</v>
      </c>
      <c r="AC714" s="181"/>
      <c r="AD714" s="181"/>
      <c r="AE714" s="241" t="s">
        <v>1127</v>
      </c>
      <c r="AF714" s="362"/>
      <c r="AG714" s="181" t="s">
        <v>713</v>
      </c>
      <c r="AH714" s="133" t="str">
        <f t="shared" si="1556"/>
        <v>95</v>
      </c>
      <c r="AI714" s="151" t="str">
        <f t="shared" si="1557"/>
        <v>95X</v>
      </c>
      <c r="AJ714" s="362">
        <v>41974</v>
      </c>
      <c r="AK714" s="650"/>
      <c r="AL714" s="634">
        <f t="shared" si="1558"/>
        <v>1</v>
      </c>
      <c r="AM714" s="634">
        <f t="shared" si="1559"/>
        <v>1</v>
      </c>
      <c r="AN714" s="635">
        <f t="shared" si="1560"/>
        <v>1</v>
      </c>
      <c r="AO714" s="636">
        <f t="shared" si="1520"/>
        <v>3</v>
      </c>
      <c r="AP714" s="634">
        <f t="shared" si="1561"/>
        <v>1</v>
      </c>
      <c r="AQ714" s="634">
        <f t="shared" si="1562"/>
        <v>1</v>
      </c>
      <c r="AR714" s="634">
        <f t="shared" si="1563"/>
        <v>1</v>
      </c>
      <c r="AS714" s="637">
        <f t="shared" si="1521"/>
        <v>3</v>
      </c>
      <c r="AT714" s="638" t="str">
        <f t="shared" si="1522"/>
        <v>F</v>
      </c>
      <c r="AU714" s="634">
        <f t="shared" si="1564"/>
        <v>0</v>
      </c>
      <c r="AV714" s="634">
        <f t="shared" si="1574"/>
        <v>0</v>
      </c>
      <c r="AW714" s="634"/>
      <c r="AX714" s="639" t="str">
        <f t="shared" si="1568"/>
        <v>95Yes</v>
      </c>
      <c r="AY714" s="639" t="str">
        <f t="shared" si="1569"/>
        <v>95Yes</v>
      </c>
      <c r="AZ714" s="639" t="str">
        <f t="shared" si="1570"/>
        <v>95Yes</v>
      </c>
      <c r="BA714" s="634" t="str">
        <f t="shared" si="1571"/>
        <v>95X</v>
      </c>
      <c r="BB714" s="634" t="str">
        <f t="shared" si="1572"/>
        <v>95X</v>
      </c>
      <c r="BC714" s="634" t="str">
        <f t="shared" si="1573"/>
        <v>95X</v>
      </c>
      <c r="BD714" s="640" t="str">
        <f t="shared" ref="BD714:BD756" si="1760">IF(I714=$BD$2,I714,IF(T714=$BD$2,T714,IF(AF714=$BD$2,AF714," " )))</f>
        <v xml:space="preserve"> </v>
      </c>
      <c r="BE714" s="640" t="str">
        <f t="shared" ref="BE714:BE756" si="1761">IF($I714=$BE$2,$I714,IF($T714=$BE$2,$T714,IF($AF714=$BE$2,$AF714," " )))</f>
        <v xml:space="preserve"> </v>
      </c>
      <c r="BF714" s="640" t="str">
        <f t="shared" ref="BF714:BF756" si="1762">IF($I714=$BF$2,$I714,IF($T714=$BF$2,$T714,IF($AF714=$BF$2,$AF714," " )))</f>
        <v xml:space="preserve"> </v>
      </c>
      <c r="BG714" s="640" t="str">
        <f t="shared" ref="BG714:BG756" si="1763">IF($I714=$BG$2,$I714,IF($T714=$BG$2,$T714,IF($AF714=$BG$2,$AF714," " )))</f>
        <v xml:space="preserve"> </v>
      </c>
      <c r="BH714" s="640" t="str">
        <f t="shared" ref="BH714:BH756" si="1764">IF($I714=$BH$2,$I714,IF($T714=$BH$2,$T714,IF($AF714=$BH$2,$AF714," " )))</f>
        <v xml:space="preserve"> </v>
      </c>
      <c r="BI714" s="677" t="str">
        <f t="shared" ref="BI714:BI756" si="1765">IF($I714=$BI$2,$I714,IF($T714=$BI$2,$T714,IF($AF714=$BI$2,$AF714," " )))</f>
        <v xml:space="preserve"> </v>
      </c>
      <c r="BJ714" s="640" t="str">
        <f t="shared" ref="BJ714:BJ756" si="1766">IF($I714=$BJ$2,$I714,IF($T714=$BJ$2,$T714,IF($AF714=$BJ$2,$AF714," " )))</f>
        <v xml:space="preserve"> </v>
      </c>
      <c r="BK714" s="305" t="str">
        <f t="shared" ref="BK714:BK756" si="1767">IF($I714=$BK$2,$I714,IF($T714=$BK$2,$T714,IF($AF714=$BK$2,$AF714," " )))</f>
        <v xml:space="preserve"> </v>
      </c>
      <c r="BL714" s="523" t="str">
        <f t="shared" si="1565"/>
        <v>F</v>
      </c>
      <c r="BM714" s="640" t="str">
        <f t="shared" ref="BM714:BM756" si="1768">IF($I714=$BM$2,$I714,IF($T714=$BM$2,$T714,IF($AF714=$BM$2,$AF714," " )))</f>
        <v xml:space="preserve"> </v>
      </c>
      <c r="BN714" s="640" t="str">
        <f t="shared" ref="BN714:BN756" si="1769">IF($I714=$BN$2,$I714,IF($T714=$BN$2,$T714,IF($AF714=$BN$2,$AF714," " )))</f>
        <v xml:space="preserve"> </v>
      </c>
      <c r="BO714" s="640" t="str">
        <f t="shared" ref="BO714:BO756" si="1770">IF($I714=$BO$2,$I714,IF($T714=$BO$2,$T714,IF($AF714=$BO$2,$AF714," " )))</f>
        <v xml:space="preserve"> </v>
      </c>
      <c r="BP714" s="640" t="str">
        <f t="shared" ref="BP714:BP756" si="1771">IF($I714=$BP$2,$I714,IF($T714=$BP$2,$T714,IF($AF714=$BP$2,$AF714," " )))</f>
        <v xml:space="preserve"> </v>
      </c>
      <c r="BQ714" s="640" t="str">
        <f t="shared" ref="BQ714:BQ756" si="1772">IF($I714=$BQ$2,$I714,IF($T714=$BQ$2,$T714,IF($AF714=$BQ$2,$AF714," " )))</f>
        <v xml:space="preserve"> </v>
      </c>
      <c r="BR714" s="634">
        <f t="shared" ref="BR714:BR756" si="1773">COUNTIFS(BE714:BQ714,"&gt;0")</f>
        <v>0</v>
      </c>
      <c r="BS714" s="728"/>
      <c r="BT714" s="640" t="str">
        <f t="shared" si="1759"/>
        <v xml:space="preserve"> </v>
      </c>
    </row>
    <row r="715" spans="1:72" s="47" customFormat="1" ht="15" customHeight="1" x14ac:dyDescent="0.3">
      <c r="A715" s="43" t="s">
        <v>669</v>
      </c>
      <c r="B715" s="123" t="s">
        <v>687</v>
      </c>
      <c r="C715" s="134" t="str">
        <f>IF(VLOOKUP(B715,'Pivot Table'!$B$5:$G$2000,3,FALSE)=1,"Yes","No")</f>
        <v>Yes</v>
      </c>
      <c r="D715" s="170" t="str">
        <f t="shared" si="1758"/>
        <v>Yes</v>
      </c>
      <c r="E715" s="170"/>
      <c r="F715" s="214">
        <v>41334</v>
      </c>
      <c r="G715" s="113" t="s">
        <v>1127</v>
      </c>
      <c r="H715" s="113" t="s">
        <v>1127</v>
      </c>
      <c r="I715" s="170"/>
      <c r="J715" s="170" t="s">
        <v>713</v>
      </c>
      <c r="K715" s="45" t="str">
        <f t="shared" ref="K715:K753" si="1774">A715&amp;E715</f>
        <v>95</v>
      </c>
      <c r="L715" s="45" t="str">
        <f t="shared" si="1553"/>
        <v>95X</v>
      </c>
      <c r="M715" s="106">
        <v>41456</v>
      </c>
      <c r="N715" s="252"/>
      <c r="O715" s="135" t="str">
        <f>IF(VLOOKUP(B715,'Pivot Table'!$B$5:$G$2000,2,FALSE)=1,"Yes","No")</f>
        <v>Yes</v>
      </c>
      <c r="P715" s="177" t="str">
        <f t="shared" si="1567"/>
        <v>Yes</v>
      </c>
      <c r="Q715" s="177"/>
      <c r="R715" s="107">
        <v>41334</v>
      </c>
      <c r="S715" s="46" t="s">
        <v>1127</v>
      </c>
      <c r="T715" s="177"/>
      <c r="U715" s="177" t="s">
        <v>713</v>
      </c>
      <c r="V715" s="135" t="str">
        <f t="shared" si="1554"/>
        <v>95</v>
      </c>
      <c r="W715" s="150" t="str">
        <f t="shared" si="1555"/>
        <v>95X</v>
      </c>
      <c r="X715" s="107">
        <v>41456</v>
      </c>
      <c r="Y715" s="219"/>
      <c r="Z715" s="136" t="str">
        <f>IF(VLOOKUP(B715,'Pivot Table'!$B$5:$G$2000,5,FALSE)=1,"Yes","No")</f>
        <v>Yes</v>
      </c>
      <c r="AA715" s="136" t="str">
        <f>IF(VLOOKUP(B715,'Pivot Table'!$B$5:$G$2000,4,FALSE)=1,"Yes","No")</f>
        <v>No</v>
      </c>
      <c r="AB715" s="181" t="str">
        <f t="shared" si="1679"/>
        <v>Yes</v>
      </c>
      <c r="AC715" s="181"/>
      <c r="AD715" s="181"/>
      <c r="AE715" s="241" t="s">
        <v>1127</v>
      </c>
      <c r="AF715" s="362"/>
      <c r="AG715" s="181" t="s">
        <v>713</v>
      </c>
      <c r="AH715" s="133" t="str">
        <f t="shared" si="1556"/>
        <v>95</v>
      </c>
      <c r="AI715" s="151" t="str">
        <f t="shared" si="1557"/>
        <v>95X</v>
      </c>
      <c r="AJ715" s="460">
        <v>41913</v>
      </c>
      <c r="AK715" s="650"/>
      <c r="AL715" s="634">
        <f t="shared" si="1558"/>
        <v>1</v>
      </c>
      <c r="AM715" s="634">
        <f t="shared" si="1559"/>
        <v>1</v>
      </c>
      <c r="AN715" s="635">
        <f t="shared" si="1560"/>
        <v>1</v>
      </c>
      <c r="AO715" s="636">
        <f t="shared" si="1520"/>
        <v>3</v>
      </c>
      <c r="AP715" s="634">
        <f t="shared" si="1561"/>
        <v>1</v>
      </c>
      <c r="AQ715" s="634">
        <f t="shared" si="1562"/>
        <v>1</v>
      </c>
      <c r="AR715" s="634">
        <f t="shared" si="1563"/>
        <v>1</v>
      </c>
      <c r="AS715" s="637">
        <f t="shared" si="1521"/>
        <v>3</v>
      </c>
      <c r="AT715" s="638" t="str">
        <f t="shared" si="1522"/>
        <v>F</v>
      </c>
      <c r="AU715" s="634">
        <f t="shared" si="1564"/>
        <v>0</v>
      </c>
      <c r="AV715" s="634">
        <f t="shared" si="1574"/>
        <v>0</v>
      </c>
      <c r="AW715" s="634"/>
      <c r="AX715" s="639" t="str">
        <f t="shared" si="1568"/>
        <v>95Yes</v>
      </c>
      <c r="AY715" s="639" t="str">
        <f t="shared" si="1569"/>
        <v>95Yes</v>
      </c>
      <c r="AZ715" s="639" t="str">
        <f t="shared" si="1570"/>
        <v>95Yes</v>
      </c>
      <c r="BA715" s="634" t="str">
        <f t="shared" si="1571"/>
        <v>95X</v>
      </c>
      <c r="BB715" s="634" t="str">
        <f t="shared" si="1572"/>
        <v>95X</v>
      </c>
      <c r="BC715" s="634" t="str">
        <f t="shared" si="1573"/>
        <v>95X</v>
      </c>
      <c r="BD715" s="640" t="str">
        <f t="shared" si="1760"/>
        <v xml:space="preserve"> </v>
      </c>
      <c r="BE715" s="640" t="str">
        <f t="shared" si="1761"/>
        <v xml:space="preserve"> </v>
      </c>
      <c r="BF715" s="640" t="str">
        <f t="shared" si="1762"/>
        <v xml:space="preserve"> </v>
      </c>
      <c r="BG715" s="640" t="str">
        <f t="shared" si="1763"/>
        <v xml:space="preserve"> </v>
      </c>
      <c r="BH715" s="640" t="str">
        <f t="shared" si="1764"/>
        <v xml:space="preserve"> </v>
      </c>
      <c r="BI715" s="677" t="str">
        <f t="shared" si="1765"/>
        <v xml:space="preserve"> </v>
      </c>
      <c r="BJ715" s="640" t="str">
        <f t="shared" si="1766"/>
        <v xml:space="preserve"> </v>
      </c>
      <c r="BK715" s="305" t="str">
        <f t="shared" si="1767"/>
        <v xml:space="preserve"> </v>
      </c>
      <c r="BL715" s="523" t="str">
        <f t="shared" si="1565"/>
        <v>F</v>
      </c>
      <c r="BM715" s="640" t="str">
        <f t="shared" si="1768"/>
        <v xml:space="preserve"> </v>
      </c>
      <c r="BN715" s="640" t="str">
        <f t="shared" si="1769"/>
        <v xml:space="preserve"> </v>
      </c>
      <c r="BO715" s="640" t="str">
        <f t="shared" si="1770"/>
        <v xml:space="preserve"> </v>
      </c>
      <c r="BP715" s="640" t="str">
        <f t="shared" si="1771"/>
        <v xml:space="preserve"> </v>
      </c>
      <c r="BQ715" s="640" t="str">
        <f t="shared" si="1772"/>
        <v xml:space="preserve"> </v>
      </c>
      <c r="BR715" s="634">
        <f t="shared" si="1773"/>
        <v>0</v>
      </c>
      <c r="BS715" s="728"/>
      <c r="BT715" s="640" t="str">
        <f t="shared" si="1759"/>
        <v xml:space="preserve"> </v>
      </c>
    </row>
    <row r="716" spans="1:72" s="47" customFormat="1" ht="15" customHeight="1" x14ac:dyDescent="0.3">
      <c r="A716" s="43" t="s">
        <v>669</v>
      </c>
      <c r="B716" s="43" t="s">
        <v>688</v>
      </c>
      <c r="C716" s="134" t="str">
        <f>IF(VLOOKUP(B716,'Pivot Table'!$B$5:$G$2000,3,FALSE)=1,"Yes","No")</f>
        <v>Yes</v>
      </c>
      <c r="D716" s="170" t="str">
        <f t="shared" si="1758"/>
        <v>Yes</v>
      </c>
      <c r="E716" s="170"/>
      <c r="F716" s="170"/>
      <c r="G716" s="113" t="s">
        <v>1127</v>
      </c>
      <c r="H716" s="113" t="s">
        <v>1127</v>
      </c>
      <c r="I716" s="170"/>
      <c r="J716" s="170" t="s">
        <v>713</v>
      </c>
      <c r="K716" s="45" t="str">
        <f t="shared" si="1774"/>
        <v>95</v>
      </c>
      <c r="L716" s="45" t="str">
        <f t="shared" si="1553"/>
        <v>95X</v>
      </c>
      <c r="M716" s="106">
        <v>39630</v>
      </c>
      <c r="N716" s="186"/>
      <c r="O716" s="135" t="str">
        <f>IF(VLOOKUP(B716,'Pivot Table'!$B$5:$G$2000,2,FALSE)=1,"Yes","No")</f>
        <v>Yes</v>
      </c>
      <c r="P716" s="177" t="str">
        <f t="shared" si="1567"/>
        <v>Yes</v>
      </c>
      <c r="Q716" s="399"/>
      <c r="R716" s="107">
        <v>41334</v>
      </c>
      <c r="S716" s="107" t="s">
        <v>1127</v>
      </c>
      <c r="T716" s="177"/>
      <c r="U716" s="177" t="s">
        <v>713</v>
      </c>
      <c r="V716" s="135" t="str">
        <f t="shared" si="1554"/>
        <v>95</v>
      </c>
      <c r="W716" s="150" t="str">
        <f t="shared" si="1555"/>
        <v>95X</v>
      </c>
      <c r="X716" s="107">
        <v>41426</v>
      </c>
      <c r="Y716" s="219"/>
      <c r="Z716" s="136" t="str">
        <f>IF(VLOOKUP(B716,'Pivot Table'!$B$5:$G$2000,5,FALSE)=1,"Yes","No")</f>
        <v>Yes</v>
      </c>
      <c r="AA716" s="136" t="str">
        <f>IF(VLOOKUP(B716,'Pivot Table'!$B$5:$G$2000,4,FALSE)=1,"Yes","No")</f>
        <v>No</v>
      </c>
      <c r="AB716" s="181" t="str">
        <f t="shared" si="1679"/>
        <v>Yes</v>
      </c>
      <c r="AC716" s="184"/>
      <c r="AD716" s="184"/>
      <c r="AE716" s="122" t="s">
        <v>1127</v>
      </c>
      <c r="AF716" s="184"/>
      <c r="AG716" s="184" t="s">
        <v>713</v>
      </c>
      <c r="AH716" s="133" t="str">
        <f t="shared" si="1556"/>
        <v>95</v>
      </c>
      <c r="AI716" s="151" t="str">
        <f t="shared" si="1557"/>
        <v>95X</v>
      </c>
      <c r="AJ716" s="464">
        <v>39630</v>
      </c>
      <c r="AK716" s="650" t="s">
        <v>1015</v>
      </c>
      <c r="AL716" s="634">
        <f t="shared" si="1558"/>
        <v>1</v>
      </c>
      <c r="AM716" s="634">
        <f t="shared" si="1559"/>
        <v>1</v>
      </c>
      <c r="AN716" s="635">
        <f t="shared" si="1560"/>
        <v>1</v>
      </c>
      <c r="AO716" s="636">
        <f t="shared" si="1520"/>
        <v>3</v>
      </c>
      <c r="AP716" s="634">
        <f t="shared" si="1561"/>
        <v>1</v>
      </c>
      <c r="AQ716" s="634">
        <f t="shared" si="1562"/>
        <v>1</v>
      </c>
      <c r="AR716" s="634">
        <f t="shared" si="1563"/>
        <v>1</v>
      </c>
      <c r="AS716" s="637">
        <f t="shared" si="1521"/>
        <v>3</v>
      </c>
      <c r="AT716" s="638" t="str">
        <f t="shared" si="1522"/>
        <v>F</v>
      </c>
      <c r="AU716" s="634">
        <f t="shared" si="1564"/>
        <v>0</v>
      </c>
      <c r="AV716" s="634">
        <f t="shared" si="1574"/>
        <v>0</v>
      </c>
      <c r="AW716" s="634"/>
      <c r="AX716" s="639" t="str">
        <f t="shared" si="1568"/>
        <v>95Yes</v>
      </c>
      <c r="AY716" s="639" t="str">
        <f t="shared" si="1569"/>
        <v>95Yes</v>
      </c>
      <c r="AZ716" s="639" t="str">
        <f t="shared" si="1570"/>
        <v>95Yes</v>
      </c>
      <c r="BA716" s="634" t="str">
        <f t="shared" si="1571"/>
        <v>95X</v>
      </c>
      <c r="BB716" s="634" t="str">
        <f t="shared" si="1572"/>
        <v>95X</v>
      </c>
      <c r="BC716" s="634" t="str">
        <f t="shared" si="1573"/>
        <v>95X</v>
      </c>
      <c r="BD716" s="640" t="str">
        <f t="shared" si="1760"/>
        <v xml:space="preserve"> </v>
      </c>
      <c r="BE716" s="640" t="str">
        <f t="shared" si="1761"/>
        <v xml:space="preserve"> </v>
      </c>
      <c r="BF716" s="640" t="str">
        <f t="shared" si="1762"/>
        <v xml:space="preserve"> </v>
      </c>
      <c r="BG716" s="640" t="str">
        <f t="shared" si="1763"/>
        <v xml:space="preserve"> </v>
      </c>
      <c r="BH716" s="640" t="str">
        <f t="shared" si="1764"/>
        <v xml:space="preserve"> </v>
      </c>
      <c r="BI716" s="677" t="str">
        <f t="shared" si="1765"/>
        <v xml:space="preserve"> </v>
      </c>
      <c r="BJ716" s="640" t="str">
        <f t="shared" si="1766"/>
        <v xml:space="preserve"> </v>
      </c>
      <c r="BK716" s="305" t="str">
        <f t="shared" si="1767"/>
        <v xml:space="preserve"> </v>
      </c>
      <c r="BL716" s="523" t="str">
        <f t="shared" si="1565"/>
        <v>F</v>
      </c>
      <c r="BM716" s="640" t="str">
        <f t="shared" si="1768"/>
        <v xml:space="preserve"> </v>
      </c>
      <c r="BN716" s="640" t="str">
        <f t="shared" si="1769"/>
        <v xml:space="preserve"> </v>
      </c>
      <c r="BO716" s="640" t="str">
        <f t="shared" si="1770"/>
        <v xml:space="preserve"> </v>
      </c>
      <c r="BP716" s="640" t="str">
        <f t="shared" si="1771"/>
        <v xml:space="preserve"> </v>
      </c>
      <c r="BQ716" s="640" t="str">
        <f t="shared" si="1772"/>
        <v xml:space="preserve"> </v>
      </c>
      <c r="BR716" s="634">
        <f t="shared" si="1773"/>
        <v>0</v>
      </c>
      <c r="BS716" s="728"/>
      <c r="BT716" s="640" t="str">
        <f t="shared" si="1759"/>
        <v xml:space="preserve"> </v>
      </c>
    </row>
    <row r="717" spans="1:72" s="47" customFormat="1" ht="15" customHeight="1" x14ac:dyDescent="0.3">
      <c r="A717" s="43" t="s">
        <v>669</v>
      </c>
      <c r="B717" s="123" t="s">
        <v>689</v>
      </c>
      <c r="C717" s="134" t="str">
        <f>IF(VLOOKUP(B717,'Pivot Table'!$B$5:$G$2000,3,FALSE)=1,"Yes","No")</f>
        <v>Yes</v>
      </c>
      <c r="D717" s="170" t="str">
        <f t="shared" si="1758"/>
        <v>Yes</v>
      </c>
      <c r="E717" s="170"/>
      <c r="F717" s="214">
        <v>41821</v>
      </c>
      <c r="G717" s="118" t="s">
        <v>1127</v>
      </c>
      <c r="H717" s="118" t="s">
        <v>1127</v>
      </c>
      <c r="I717" s="170"/>
      <c r="J717" s="170" t="s">
        <v>713</v>
      </c>
      <c r="K717" s="45" t="str">
        <f t="shared" si="1774"/>
        <v>95</v>
      </c>
      <c r="L717" s="45" t="str">
        <f t="shared" si="1553"/>
        <v>95X</v>
      </c>
      <c r="M717" s="106">
        <v>41913</v>
      </c>
      <c r="N717" s="252"/>
      <c r="O717" s="135" t="str">
        <f>IF(VLOOKUP(B717,'Pivot Table'!$B$5:$G$2000,2,FALSE)=1,"Yes","No")</f>
        <v>Yes</v>
      </c>
      <c r="P717" s="177" t="str">
        <f t="shared" si="1567"/>
        <v>Yes</v>
      </c>
      <c r="Q717" s="177"/>
      <c r="R717" s="107">
        <v>41821</v>
      </c>
      <c r="S717" s="46" t="s">
        <v>1127</v>
      </c>
      <c r="T717" s="177"/>
      <c r="U717" s="177" t="s">
        <v>713</v>
      </c>
      <c r="V717" s="135" t="str">
        <f t="shared" si="1554"/>
        <v>95</v>
      </c>
      <c r="W717" s="150" t="str">
        <f t="shared" si="1555"/>
        <v>95X</v>
      </c>
      <c r="X717" s="107">
        <v>41913</v>
      </c>
      <c r="Y717" s="219"/>
      <c r="Z717" s="136" t="str">
        <f>IF(VLOOKUP(B717,'Pivot Table'!$B$5:$G$2000,5,FALSE)=1,"Yes","No")</f>
        <v>Yes</v>
      </c>
      <c r="AA717" s="136" t="str">
        <f>IF(VLOOKUP(B717,'Pivot Table'!$B$5:$G$2000,4,FALSE)=1,"Yes","No")</f>
        <v>No</v>
      </c>
      <c r="AB717" s="181" t="str">
        <f t="shared" si="1679"/>
        <v>Yes</v>
      </c>
      <c r="AC717" s="181"/>
      <c r="AD717" s="181"/>
      <c r="AE717" s="241" t="s">
        <v>1127</v>
      </c>
      <c r="AF717" s="362"/>
      <c r="AG717" s="181" t="s">
        <v>713</v>
      </c>
      <c r="AH717" s="133" t="str">
        <f t="shared" ref="AH717:AH718" si="1775">A717&amp;AC717</f>
        <v>95</v>
      </c>
      <c r="AI717" s="151" t="str">
        <f t="shared" ref="AI717:AI718" si="1776">A717&amp;AG717</f>
        <v>95X</v>
      </c>
      <c r="AJ717" s="460">
        <v>41913</v>
      </c>
      <c r="AK717" s="650"/>
      <c r="AL717" s="634">
        <f t="shared" si="1558"/>
        <v>1</v>
      </c>
      <c r="AM717" s="634">
        <f t="shared" si="1559"/>
        <v>1</v>
      </c>
      <c r="AN717" s="635">
        <f t="shared" si="1560"/>
        <v>1</v>
      </c>
      <c r="AO717" s="636">
        <f t="shared" si="1520"/>
        <v>3</v>
      </c>
      <c r="AP717" s="634">
        <f t="shared" si="1561"/>
        <v>1</v>
      </c>
      <c r="AQ717" s="634">
        <f t="shared" si="1562"/>
        <v>1</v>
      </c>
      <c r="AR717" s="634">
        <f t="shared" si="1563"/>
        <v>1</v>
      </c>
      <c r="AS717" s="637">
        <f t="shared" si="1521"/>
        <v>3</v>
      </c>
      <c r="AT717" s="638" t="str">
        <f t="shared" si="1522"/>
        <v>F</v>
      </c>
      <c r="AU717" s="634">
        <f t="shared" si="1564"/>
        <v>0</v>
      </c>
      <c r="AV717" s="634">
        <f t="shared" si="1574"/>
        <v>0</v>
      </c>
      <c r="AW717" s="634"/>
      <c r="AX717" s="639" t="str">
        <f t="shared" si="1568"/>
        <v>95Yes</v>
      </c>
      <c r="AY717" s="639" t="str">
        <f t="shared" si="1569"/>
        <v>95Yes</v>
      </c>
      <c r="AZ717" s="639" t="str">
        <f t="shared" si="1570"/>
        <v>95Yes</v>
      </c>
      <c r="BA717" s="634" t="str">
        <f t="shared" si="1571"/>
        <v>95X</v>
      </c>
      <c r="BB717" s="634" t="str">
        <f t="shared" si="1572"/>
        <v>95X</v>
      </c>
      <c r="BC717" s="634" t="str">
        <f t="shared" si="1573"/>
        <v>95X</v>
      </c>
      <c r="BD717" s="640" t="str">
        <f t="shared" si="1760"/>
        <v xml:space="preserve"> </v>
      </c>
      <c r="BE717" s="640" t="str">
        <f t="shared" si="1761"/>
        <v xml:space="preserve"> </v>
      </c>
      <c r="BF717" s="640" t="str">
        <f t="shared" si="1762"/>
        <v xml:space="preserve"> </v>
      </c>
      <c r="BG717" s="640" t="str">
        <f t="shared" si="1763"/>
        <v xml:space="preserve"> </v>
      </c>
      <c r="BH717" s="640" t="str">
        <f t="shared" si="1764"/>
        <v xml:space="preserve"> </v>
      </c>
      <c r="BI717" s="677" t="str">
        <f t="shared" si="1765"/>
        <v xml:space="preserve"> </v>
      </c>
      <c r="BJ717" s="640" t="str">
        <f t="shared" si="1766"/>
        <v xml:space="preserve"> </v>
      </c>
      <c r="BK717" s="305" t="str">
        <f t="shared" si="1767"/>
        <v xml:space="preserve"> </v>
      </c>
      <c r="BL717" s="523" t="str">
        <f t="shared" si="1565"/>
        <v>F</v>
      </c>
      <c r="BM717" s="640" t="str">
        <f t="shared" si="1768"/>
        <v xml:space="preserve"> </v>
      </c>
      <c r="BN717" s="640" t="str">
        <f t="shared" si="1769"/>
        <v xml:space="preserve"> </v>
      </c>
      <c r="BO717" s="640" t="str">
        <f t="shared" si="1770"/>
        <v xml:space="preserve"> </v>
      </c>
      <c r="BP717" s="640" t="str">
        <f t="shared" si="1771"/>
        <v xml:space="preserve"> </v>
      </c>
      <c r="BQ717" s="640" t="str">
        <f t="shared" si="1772"/>
        <v xml:space="preserve"> </v>
      </c>
      <c r="BR717" s="634">
        <f t="shared" si="1773"/>
        <v>0</v>
      </c>
      <c r="BS717" s="728"/>
      <c r="BT717" s="640" t="str">
        <f t="shared" si="1759"/>
        <v xml:space="preserve"> </v>
      </c>
    </row>
    <row r="718" spans="1:72" s="47" customFormat="1" ht="15" customHeight="1" x14ac:dyDescent="0.3">
      <c r="A718" s="43" t="s">
        <v>669</v>
      </c>
      <c r="B718" s="479" t="s">
        <v>1681</v>
      </c>
      <c r="C718" s="134" t="str">
        <f>IF(VLOOKUP(B718,'Pivot Table'!$B$5:$G$2000,3,FALSE)=1,"Yes","No")</f>
        <v>Yes</v>
      </c>
      <c r="D718" s="170" t="str">
        <f t="shared" ref="D718" si="1777">IF(E718="X","In Progress",IF(J718="x","Yes"," "))</f>
        <v>Yes</v>
      </c>
      <c r="E718" s="170"/>
      <c r="F718" s="214">
        <v>41791</v>
      </c>
      <c r="G718" s="118" t="s">
        <v>1127</v>
      </c>
      <c r="H718" s="118" t="s">
        <v>1127</v>
      </c>
      <c r="I718" s="214"/>
      <c r="J718" s="170" t="s">
        <v>713</v>
      </c>
      <c r="K718" s="45" t="str">
        <f t="shared" si="1774"/>
        <v>95</v>
      </c>
      <c r="L718" s="45" t="str">
        <f t="shared" si="1553"/>
        <v>95X</v>
      </c>
      <c r="M718" s="106">
        <v>41944</v>
      </c>
      <c r="N718" s="252" t="s">
        <v>1682</v>
      </c>
      <c r="O718" s="135" t="str">
        <f>IF(VLOOKUP(B718,'Pivot Table'!$B$5:$G$2000,2,FALSE)=1,"Yes","No")</f>
        <v>Yes</v>
      </c>
      <c r="P718" s="177" t="str">
        <f t="shared" ref="P718" si="1778">IF(Q718="X","In Progress",IF(U718="x","Yes"," "))</f>
        <v>Yes</v>
      </c>
      <c r="Q718" s="177"/>
      <c r="R718" s="107">
        <v>41791</v>
      </c>
      <c r="S718" s="46" t="s">
        <v>1127</v>
      </c>
      <c r="T718" s="427"/>
      <c r="U718" s="177" t="s">
        <v>713</v>
      </c>
      <c r="V718" s="135" t="str">
        <f t="shared" si="1554"/>
        <v>95</v>
      </c>
      <c r="W718" s="150" t="str">
        <f t="shared" si="1555"/>
        <v>95X</v>
      </c>
      <c r="X718" s="107">
        <v>41944</v>
      </c>
      <c r="Y718" s="219" t="s">
        <v>1683</v>
      </c>
      <c r="Z718" s="136" t="str">
        <f>IF(VLOOKUP(B718,'Pivot Table'!$B$5:$G$2000,5,FALSE)=1,"Yes","No")</f>
        <v>Yes</v>
      </c>
      <c r="AA718" s="136" t="str">
        <f>IF(VLOOKUP(B718,'Pivot Table'!$B$5:$G$2000,4,FALSE)=1,"Yes","No")</f>
        <v>No</v>
      </c>
      <c r="AB718" s="181" t="str">
        <f t="shared" ref="AB718" si="1779">IF(AC718="X","In Progress",IF(AG718="x","Yes"," "))</f>
        <v>Yes</v>
      </c>
      <c r="AC718" s="181"/>
      <c r="AD718" s="181"/>
      <c r="AE718" s="241" t="s">
        <v>1127</v>
      </c>
      <c r="AF718" s="362"/>
      <c r="AG718" s="181" t="s">
        <v>713</v>
      </c>
      <c r="AH718" s="133" t="str">
        <f t="shared" si="1775"/>
        <v>95</v>
      </c>
      <c r="AI718" s="151" t="str">
        <f t="shared" si="1776"/>
        <v>95X</v>
      </c>
      <c r="AJ718" s="108">
        <v>41944</v>
      </c>
      <c r="AK718" s="650"/>
      <c r="AL718" s="634">
        <f t="shared" ref="AL718" si="1780">IF(C718="yes",1,0)</f>
        <v>1</v>
      </c>
      <c r="AM718" s="634">
        <f t="shared" ref="AM718" si="1781">IF(O718="yes",1,0)</f>
        <v>1</v>
      </c>
      <c r="AN718" s="635">
        <f t="shared" ref="AN718" si="1782">IF(Z718="yes",1,IF(AA718="yes",1,0))</f>
        <v>1</v>
      </c>
      <c r="AO718" s="636">
        <f t="shared" ref="AO718" si="1783">SUM(AL718:AN718)</f>
        <v>3</v>
      </c>
      <c r="AP718" s="634">
        <f t="shared" ref="AP718" si="1784">IF(J718="x",1,0)</f>
        <v>1</v>
      </c>
      <c r="AQ718" s="634">
        <f t="shared" ref="AQ718" si="1785">IF(U718="x",1,0)</f>
        <v>1</v>
      </c>
      <c r="AR718" s="634">
        <f t="shared" ref="AR718" si="1786">IF(AG718="x",1,0)</f>
        <v>1</v>
      </c>
      <c r="AS718" s="637">
        <f t="shared" ref="AS718" si="1787">SUM(AP718:AR718)</f>
        <v>3</v>
      </c>
      <c r="AT718" s="638" t="str">
        <f t="shared" ref="AT718" si="1788">IF(AO718=AS718,"F"," ")</f>
        <v>F</v>
      </c>
      <c r="AU718" s="634">
        <f t="shared" ref="AU718" si="1789">IF(E718="x",1,0)</f>
        <v>0</v>
      </c>
      <c r="AV718" s="634">
        <f t="shared" ref="AV718" si="1790">IF(Q718="x",1,0)</f>
        <v>0</v>
      </c>
      <c r="AW718" s="634"/>
      <c r="AX718" s="639" t="str">
        <f t="shared" ref="AX718" si="1791">A718&amp;C718</f>
        <v>95Yes</v>
      </c>
      <c r="AY718" s="639" t="str">
        <f t="shared" ref="AY718" si="1792">A718&amp;O718</f>
        <v>95Yes</v>
      </c>
      <c r="AZ718" s="639" t="str">
        <f t="shared" ref="AZ718" si="1793">A718&amp;Z718</f>
        <v>95Yes</v>
      </c>
      <c r="BA718" s="634" t="str">
        <f t="shared" ref="BA718" si="1794">A718&amp;J718</f>
        <v>95X</v>
      </c>
      <c r="BB718" s="634" t="str">
        <f t="shared" ref="BB718" si="1795">A718&amp;U718</f>
        <v>95X</v>
      </c>
      <c r="BC718" s="634" t="str">
        <f t="shared" ref="BC718" si="1796">A718&amp;AG718</f>
        <v>95X</v>
      </c>
      <c r="BD718" s="640" t="str">
        <f t="shared" si="1760"/>
        <v xml:space="preserve"> </v>
      </c>
      <c r="BE718" s="640" t="str">
        <f t="shared" si="1761"/>
        <v xml:space="preserve"> </v>
      </c>
      <c r="BF718" s="640" t="str">
        <f t="shared" si="1762"/>
        <v xml:space="preserve"> </v>
      </c>
      <c r="BG718" s="640" t="str">
        <f t="shared" si="1763"/>
        <v xml:space="preserve"> </v>
      </c>
      <c r="BH718" s="640" t="str">
        <f t="shared" si="1764"/>
        <v xml:space="preserve"> </v>
      </c>
      <c r="BI718" s="677" t="str">
        <f t="shared" si="1765"/>
        <v xml:space="preserve"> </v>
      </c>
      <c r="BJ718" s="640" t="str">
        <f t="shared" si="1766"/>
        <v xml:space="preserve"> </v>
      </c>
      <c r="BK718" s="305" t="str">
        <f t="shared" si="1767"/>
        <v xml:space="preserve"> </v>
      </c>
      <c r="BL718" s="523" t="str">
        <f t="shared" si="1565"/>
        <v>F</v>
      </c>
      <c r="BM718" s="640" t="str">
        <f t="shared" si="1768"/>
        <v xml:space="preserve"> </v>
      </c>
      <c r="BN718" s="640" t="str">
        <f t="shared" si="1769"/>
        <v xml:space="preserve"> </v>
      </c>
      <c r="BO718" s="640" t="str">
        <f t="shared" si="1770"/>
        <v xml:space="preserve"> </v>
      </c>
      <c r="BP718" s="640" t="str">
        <f t="shared" si="1771"/>
        <v xml:space="preserve"> </v>
      </c>
      <c r="BQ718" s="640" t="str">
        <f t="shared" si="1772"/>
        <v xml:space="preserve"> </v>
      </c>
      <c r="BR718" s="634">
        <f t="shared" si="1773"/>
        <v>0</v>
      </c>
      <c r="BS718" s="728"/>
      <c r="BT718" s="640" t="str">
        <f t="shared" si="1759"/>
        <v xml:space="preserve"> </v>
      </c>
    </row>
    <row r="719" spans="1:72" s="47" customFormat="1" ht="15" customHeight="1" x14ac:dyDescent="0.3">
      <c r="A719" s="43" t="s">
        <v>669</v>
      </c>
      <c r="B719" s="123" t="s">
        <v>1430</v>
      </c>
      <c r="C719" s="291" t="str">
        <f>IF(VLOOKUP(B719,'Pivot Table'!$B$5:$G$2000,3,FALSE)=1,"Yes","No")</f>
        <v>Yes</v>
      </c>
      <c r="D719" s="174" t="str">
        <f t="shared" ref="D719" si="1797">IF(E719="X","In Progress",IF(J719="x","Yes"," "))</f>
        <v>Yes</v>
      </c>
      <c r="E719" s="174"/>
      <c r="F719" s="174"/>
      <c r="G719" s="130" t="s">
        <v>1127</v>
      </c>
      <c r="H719" s="130" t="s">
        <v>1127</v>
      </c>
      <c r="I719" s="278"/>
      <c r="J719" s="174" t="s">
        <v>713</v>
      </c>
      <c r="K719" s="292" t="str">
        <f t="shared" ref="K719" si="1798">A719&amp;E719</f>
        <v>95</v>
      </c>
      <c r="L719" s="292" t="str">
        <f t="shared" ref="L719" si="1799">A719&amp;J719</f>
        <v>95X</v>
      </c>
      <c r="M719" s="278">
        <v>41913</v>
      </c>
      <c r="N719" s="417" t="s">
        <v>1558</v>
      </c>
      <c r="O719" s="400" t="str">
        <f>IF(VLOOKUP(B719,'Pivot Table'!$B$5:$G$2000,2,FALSE)=1,"Yes","No")</f>
        <v>Yes</v>
      </c>
      <c r="P719" s="399" t="str">
        <f t="shared" ref="P719" si="1800">IF(Q719="X","In Progress",IF(U719="x","Yes"," "))</f>
        <v>Yes</v>
      </c>
      <c r="Q719" s="399"/>
      <c r="R719" s="399"/>
      <c r="S719" s="266" t="s">
        <v>1127</v>
      </c>
      <c r="T719" s="427"/>
      <c r="U719" s="399" t="s">
        <v>713</v>
      </c>
      <c r="V719" s="400" t="str">
        <f t="shared" ref="V719" si="1801">A719&amp;Q719</f>
        <v>95</v>
      </c>
      <c r="W719" s="401" t="str">
        <f t="shared" ref="W719" si="1802">A719&amp;U719</f>
        <v>95X</v>
      </c>
      <c r="X719" s="427">
        <v>41913</v>
      </c>
      <c r="Y719" s="406" t="s">
        <v>1562</v>
      </c>
      <c r="Z719" s="136" t="str">
        <f>IF(VLOOKUP(B719,'Pivot Table'!$B$5:$G$2000,5,FALSE)=1,"Yes","No")</f>
        <v>Yes</v>
      </c>
      <c r="AA719" s="136" t="str">
        <f>IF(VLOOKUP(B719,'Pivot Table'!$B$5:$G$2000,4,FALSE)=1,"Yes","No")</f>
        <v>No</v>
      </c>
      <c r="AB719" s="181" t="str">
        <f t="shared" ref="AB719" si="1803">IF(AC719="X","In Progress",IF(AG719="x","Yes"," "))</f>
        <v>Yes</v>
      </c>
      <c r="AC719" s="181"/>
      <c r="AD719" s="181"/>
      <c r="AE719" s="241" t="s">
        <v>1127</v>
      </c>
      <c r="AF719" s="362"/>
      <c r="AG719" s="181" t="s">
        <v>713</v>
      </c>
      <c r="AH719" s="133" t="str">
        <f t="shared" ref="AH719" si="1804">A719&amp;AC719</f>
        <v>95</v>
      </c>
      <c r="AI719" s="151" t="str">
        <f t="shared" ref="AI719" si="1805">A719&amp;AG719</f>
        <v>95X</v>
      </c>
      <c r="AJ719" s="460">
        <v>41913</v>
      </c>
      <c r="AK719" s="650"/>
      <c r="AL719" s="634">
        <f t="shared" ref="AL719" si="1806">IF(C719="yes",1,0)</f>
        <v>1</v>
      </c>
      <c r="AM719" s="634">
        <f t="shared" ref="AM719" si="1807">IF(O719="yes",1,0)</f>
        <v>1</v>
      </c>
      <c r="AN719" s="635">
        <f t="shared" ref="AN719" si="1808">IF(Z719="yes",1,IF(AA719="yes",1,0))</f>
        <v>1</v>
      </c>
      <c r="AO719" s="636">
        <f t="shared" ref="AO719" si="1809">SUM(AL719:AN719)</f>
        <v>3</v>
      </c>
      <c r="AP719" s="634">
        <f t="shared" ref="AP719" si="1810">IF(J719="x",1,0)</f>
        <v>1</v>
      </c>
      <c r="AQ719" s="634">
        <f t="shared" ref="AQ719" si="1811">IF(U719="x",1,0)</f>
        <v>1</v>
      </c>
      <c r="AR719" s="634">
        <f t="shared" ref="AR719" si="1812">IF(AG719="x",1,0)</f>
        <v>1</v>
      </c>
      <c r="AS719" s="637">
        <f t="shared" ref="AS719" si="1813">SUM(AP719:AR719)</f>
        <v>3</v>
      </c>
      <c r="AT719" s="638" t="str">
        <f t="shared" ref="AT719" si="1814">IF(AO719=AS719,"F"," ")</f>
        <v>F</v>
      </c>
      <c r="AU719" s="634">
        <f t="shared" ref="AU719" si="1815">IF(E719="x",1,0)</f>
        <v>0</v>
      </c>
      <c r="AV719" s="634">
        <f t="shared" ref="AV719" si="1816">IF(Q719="x",1,0)</f>
        <v>0</v>
      </c>
      <c r="AW719" s="634"/>
      <c r="AX719" s="639" t="str">
        <f t="shared" ref="AX719" si="1817">A719&amp;C719</f>
        <v>95Yes</v>
      </c>
      <c r="AY719" s="639" t="str">
        <f t="shared" ref="AY719" si="1818">A719&amp;O719</f>
        <v>95Yes</v>
      </c>
      <c r="AZ719" s="639" t="str">
        <f t="shared" ref="AZ719" si="1819">A719&amp;Z719</f>
        <v>95Yes</v>
      </c>
      <c r="BA719" s="634" t="str">
        <f t="shared" ref="BA719" si="1820">A719&amp;J719</f>
        <v>95X</v>
      </c>
      <c r="BB719" s="634" t="str">
        <f t="shared" ref="BB719" si="1821">A719&amp;U719</f>
        <v>95X</v>
      </c>
      <c r="BC719" s="634" t="str">
        <f t="shared" ref="BC719" si="1822">A719&amp;AG719</f>
        <v>95X</v>
      </c>
      <c r="BD719" s="640" t="str">
        <f t="shared" si="1760"/>
        <v xml:space="preserve"> </v>
      </c>
      <c r="BE719" s="640" t="str">
        <f t="shared" si="1761"/>
        <v xml:space="preserve"> </v>
      </c>
      <c r="BF719" s="640" t="str">
        <f t="shared" si="1762"/>
        <v xml:space="preserve"> </v>
      </c>
      <c r="BG719" s="640" t="str">
        <f t="shared" si="1763"/>
        <v xml:space="preserve"> </v>
      </c>
      <c r="BH719" s="640" t="str">
        <f t="shared" si="1764"/>
        <v xml:space="preserve"> </v>
      </c>
      <c r="BI719" s="677" t="str">
        <f t="shared" si="1765"/>
        <v xml:space="preserve"> </v>
      </c>
      <c r="BJ719" s="640" t="str">
        <f t="shared" si="1766"/>
        <v xml:space="preserve"> </v>
      </c>
      <c r="BK719" s="305" t="str">
        <f t="shared" si="1767"/>
        <v xml:space="preserve"> </v>
      </c>
      <c r="BL719" s="523" t="str">
        <f t="shared" si="1565"/>
        <v>F</v>
      </c>
      <c r="BM719" s="640" t="str">
        <f t="shared" si="1768"/>
        <v xml:space="preserve"> </v>
      </c>
      <c r="BN719" s="640" t="str">
        <f t="shared" si="1769"/>
        <v xml:space="preserve"> </v>
      </c>
      <c r="BO719" s="640" t="str">
        <f t="shared" si="1770"/>
        <v xml:space="preserve"> </v>
      </c>
      <c r="BP719" s="640" t="str">
        <f t="shared" si="1771"/>
        <v xml:space="preserve"> </v>
      </c>
      <c r="BQ719" s="640" t="str">
        <f t="shared" si="1772"/>
        <v xml:space="preserve"> </v>
      </c>
      <c r="BR719" s="634">
        <f t="shared" si="1773"/>
        <v>0</v>
      </c>
      <c r="BS719" s="728"/>
      <c r="BT719" s="640" t="str">
        <f t="shared" si="1759"/>
        <v xml:space="preserve"> </v>
      </c>
    </row>
    <row r="720" spans="1:72" s="47" customFormat="1" ht="15" customHeight="1" x14ac:dyDescent="0.3">
      <c r="A720" s="43" t="s">
        <v>669</v>
      </c>
      <c r="B720" s="123" t="s">
        <v>690</v>
      </c>
      <c r="C720" s="134" t="str">
        <f>IF(VLOOKUP(B720,'Pivot Table'!$B$5:$G$2000,3,FALSE)=1,"Yes","No")</f>
        <v>Yes</v>
      </c>
      <c r="D720" s="170" t="str">
        <f t="shared" si="1758"/>
        <v>Yes</v>
      </c>
      <c r="E720" s="170"/>
      <c r="F720" s="214">
        <v>41000</v>
      </c>
      <c r="G720" s="118" t="s">
        <v>1127</v>
      </c>
      <c r="H720" s="118" t="s">
        <v>1127</v>
      </c>
      <c r="I720" s="170"/>
      <c r="J720" s="170" t="s">
        <v>713</v>
      </c>
      <c r="K720" s="45" t="str">
        <f t="shared" si="1774"/>
        <v>95</v>
      </c>
      <c r="L720" s="45" t="str">
        <f t="shared" si="1553"/>
        <v>95X</v>
      </c>
      <c r="M720" s="106">
        <v>41913</v>
      </c>
      <c r="N720" s="252"/>
      <c r="O720" s="135" t="str">
        <f>IF(VLOOKUP(B720,'Pivot Table'!$B$5:$G$2000,2,FALSE)=1,"Yes","No")</f>
        <v>Yes</v>
      </c>
      <c r="P720" s="177" t="str">
        <f t="shared" si="1567"/>
        <v>Yes</v>
      </c>
      <c r="Q720" s="177"/>
      <c r="R720" s="107">
        <v>41306</v>
      </c>
      <c r="S720" s="46" t="s">
        <v>1127</v>
      </c>
      <c r="T720" s="177"/>
      <c r="U720" s="177" t="s">
        <v>713</v>
      </c>
      <c r="V720" s="135" t="str">
        <f t="shared" si="1554"/>
        <v>95</v>
      </c>
      <c r="W720" s="150" t="str">
        <f t="shared" si="1555"/>
        <v>95X</v>
      </c>
      <c r="X720" s="107">
        <v>41913</v>
      </c>
      <c r="Y720" s="219"/>
      <c r="Z720" s="136" t="str">
        <f>IF(VLOOKUP(B720,'Pivot Table'!$B$5:$G$2000,5,FALSE)=1,"Yes","No")</f>
        <v>Yes</v>
      </c>
      <c r="AA720" s="136" t="str">
        <f>IF(VLOOKUP(B720,'Pivot Table'!$B$5:$G$2000,4,FALSE)=1,"Yes","No")</f>
        <v>No</v>
      </c>
      <c r="AB720" s="181" t="str">
        <f t="shared" si="1679"/>
        <v>Yes</v>
      </c>
      <c r="AC720" s="181"/>
      <c r="AD720" s="181"/>
      <c r="AE720" s="241" t="s">
        <v>1127</v>
      </c>
      <c r="AF720" s="362"/>
      <c r="AG720" s="181" t="s">
        <v>713</v>
      </c>
      <c r="AH720" s="133" t="str">
        <f t="shared" si="1556"/>
        <v>95</v>
      </c>
      <c r="AI720" s="151" t="str">
        <f t="shared" si="1557"/>
        <v>95X</v>
      </c>
      <c r="AJ720" s="460">
        <v>41913</v>
      </c>
      <c r="AK720" s="650"/>
      <c r="AL720" s="634">
        <f t="shared" si="1558"/>
        <v>1</v>
      </c>
      <c r="AM720" s="634">
        <f t="shared" si="1559"/>
        <v>1</v>
      </c>
      <c r="AN720" s="635">
        <f t="shared" si="1560"/>
        <v>1</v>
      </c>
      <c r="AO720" s="636">
        <f t="shared" si="1520"/>
        <v>3</v>
      </c>
      <c r="AP720" s="634">
        <f t="shared" si="1561"/>
        <v>1</v>
      </c>
      <c r="AQ720" s="634">
        <f t="shared" si="1562"/>
        <v>1</v>
      </c>
      <c r="AR720" s="634">
        <f t="shared" si="1563"/>
        <v>1</v>
      </c>
      <c r="AS720" s="637">
        <f t="shared" si="1521"/>
        <v>3</v>
      </c>
      <c r="AT720" s="638" t="str">
        <f t="shared" si="1522"/>
        <v>F</v>
      </c>
      <c r="AU720" s="634">
        <f t="shared" si="1564"/>
        <v>0</v>
      </c>
      <c r="AV720" s="634">
        <f t="shared" si="1574"/>
        <v>0</v>
      </c>
      <c r="AW720" s="634"/>
      <c r="AX720" s="639" t="str">
        <f t="shared" si="1568"/>
        <v>95Yes</v>
      </c>
      <c r="AY720" s="639" t="str">
        <f t="shared" si="1569"/>
        <v>95Yes</v>
      </c>
      <c r="AZ720" s="639" t="str">
        <f t="shared" si="1570"/>
        <v>95Yes</v>
      </c>
      <c r="BA720" s="634" t="str">
        <f t="shared" si="1571"/>
        <v>95X</v>
      </c>
      <c r="BB720" s="634" t="str">
        <f t="shared" si="1572"/>
        <v>95X</v>
      </c>
      <c r="BC720" s="634" t="str">
        <f t="shared" si="1573"/>
        <v>95X</v>
      </c>
      <c r="BD720" s="640" t="str">
        <f t="shared" si="1760"/>
        <v xml:space="preserve"> </v>
      </c>
      <c r="BE720" s="640" t="str">
        <f t="shared" si="1761"/>
        <v xml:space="preserve"> </v>
      </c>
      <c r="BF720" s="640" t="str">
        <f t="shared" si="1762"/>
        <v xml:space="preserve"> </v>
      </c>
      <c r="BG720" s="640" t="str">
        <f t="shared" si="1763"/>
        <v xml:space="preserve"> </v>
      </c>
      <c r="BH720" s="640" t="str">
        <f t="shared" si="1764"/>
        <v xml:space="preserve"> </v>
      </c>
      <c r="BI720" s="677" t="str">
        <f t="shared" si="1765"/>
        <v xml:space="preserve"> </v>
      </c>
      <c r="BJ720" s="640" t="str">
        <f t="shared" si="1766"/>
        <v xml:space="preserve"> </v>
      </c>
      <c r="BK720" s="305" t="str">
        <f t="shared" si="1767"/>
        <v xml:space="preserve"> </v>
      </c>
      <c r="BL720" s="523" t="str">
        <f t="shared" si="1565"/>
        <v>F</v>
      </c>
      <c r="BM720" s="640" t="str">
        <f t="shared" si="1768"/>
        <v xml:space="preserve"> </v>
      </c>
      <c r="BN720" s="640" t="str">
        <f t="shared" si="1769"/>
        <v xml:space="preserve"> </v>
      </c>
      <c r="BO720" s="640" t="str">
        <f t="shared" si="1770"/>
        <v xml:space="preserve"> </v>
      </c>
      <c r="BP720" s="640" t="str">
        <f t="shared" si="1771"/>
        <v xml:space="preserve"> </v>
      </c>
      <c r="BQ720" s="640" t="str">
        <f t="shared" si="1772"/>
        <v xml:space="preserve"> </v>
      </c>
      <c r="BR720" s="634">
        <f t="shared" si="1773"/>
        <v>0</v>
      </c>
      <c r="BS720" s="728"/>
      <c r="BT720" s="640" t="str">
        <f t="shared" si="1759"/>
        <v xml:space="preserve"> </v>
      </c>
    </row>
    <row r="721" spans="1:72" s="47" customFormat="1" ht="15" customHeight="1" x14ac:dyDescent="0.3">
      <c r="A721" s="43" t="s">
        <v>669</v>
      </c>
      <c r="B721" s="123" t="s">
        <v>691</v>
      </c>
      <c r="C721" s="134" t="str">
        <f>IF(VLOOKUP(B721,'Pivot Table'!$B$5:$G$2000,3,FALSE)=1,"Yes","No")</f>
        <v>Yes</v>
      </c>
      <c r="D721" s="170" t="str">
        <f t="shared" si="1758"/>
        <v>Yes</v>
      </c>
      <c r="E721" s="170"/>
      <c r="F721" s="214">
        <v>41791</v>
      </c>
      <c r="G721" s="118" t="s">
        <v>1127</v>
      </c>
      <c r="H721" s="118" t="s">
        <v>1127</v>
      </c>
      <c r="I721" s="170"/>
      <c r="J721" s="170" t="s">
        <v>713</v>
      </c>
      <c r="K721" s="45" t="str">
        <f t="shared" si="1774"/>
        <v>95</v>
      </c>
      <c r="L721" s="45" t="str">
        <f t="shared" si="1553"/>
        <v>95X</v>
      </c>
      <c r="M721" s="106">
        <v>41913</v>
      </c>
      <c r="N721" s="252"/>
      <c r="O721" s="135" t="str">
        <f>IF(VLOOKUP(B721,'Pivot Table'!$B$5:$G$2000,2,FALSE)=1,"Yes","No")</f>
        <v>Yes</v>
      </c>
      <c r="P721" s="177" t="str">
        <f t="shared" si="1567"/>
        <v>Yes</v>
      </c>
      <c r="Q721" s="399"/>
      <c r="R721" s="107">
        <v>41791</v>
      </c>
      <c r="S721" s="46" t="s">
        <v>1127</v>
      </c>
      <c r="T721" s="177"/>
      <c r="U721" s="177" t="s">
        <v>713</v>
      </c>
      <c r="V721" s="135" t="str">
        <f t="shared" si="1554"/>
        <v>95</v>
      </c>
      <c r="W721" s="150" t="str">
        <f t="shared" si="1555"/>
        <v>95X</v>
      </c>
      <c r="X721" s="107">
        <v>41913</v>
      </c>
      <c r="Y721" s="219"/>
      <c r="Z721" s="136" t="str">
        <f>IF(VLOOKUP(B721,'Pivot Table'!$B$5:$G$2000,5,FALSE)=1,"Yes","No")</f>
        <v>Yes</v>
      </c>
      <c r="AA721" s="136" t="str">
        <f>IF(VLOOKUP(B721,'Pivot Table'!$B$5:$G$2000,4,FALSE)=1,"Yes","No")</f>
        <v>No</v>
      </c>
      <c r="AB721" s="181" t="str">
        <f t="shared" si="1679"/>
        <v>Yes</v>
      </c>
      <c r="AC721" s="185"/>
      <c r="AD721" s="181"/>
      <c r="AE721" s="241" t="s">
        <v>1127</v>
      </c>
      <c r="AF721" s="362"/>
      <c r="AG721" s="181" t="s">
        <v>713</v>
      </c>
      <c r="AH721" s="133" t="str">
        <f t="shared" ref="AH721" si="1823">A721&amp;AC721</f>
        <v>95</v>
      </c>
      <c r="AI721" s="151" t="str">
        <f t="shared" ref="AI721" si="1824">A721&amp;AG721</f>
        <v>95X</v>
      </c>
      <c r="AJ721" s="460">
        <v>41913</v>
      </c>
      <c r="AK721" s="650"/>
      <c r="AL721" s="634">
        <f t="shared" si="1558"/>
        <v>1</v>
      </c>
      <c r="AM721" s="634">
        <f t="shared" si="1559"/>
        <v>1</v>
      </c>
      <c r="AN721" s="635">
        <f t="shared" si="1560"/>
        <v>1</v>
      </c>
      <c r="AO721" s="636">
        <f t="shared" si="1520"/>
        <v>3</v>
      </c>
      <c r="AP721" s="634">
        <f t="shared" si="1561"/>
        <v>1</v>
      </c>
      <c r="AQ721" s="634">
        <f t="shared" si="1562"/>
        <v>1</v>
      </c>
      <c r="AR721" s="634">
        <f t="shared" si="1563"/>
        <v>1</v>
      </c>
      <c r="AS721" s="637">
        <f t="shared" si="1521"/>
        <v>3</v>
      </c>
      <c r="AT721" s="638" t="str">
        <f t="shared" si="1522"/>
        <v>F</v>
      </c>
      <c r="AU721" s="634">
        <f t="shared" si="1564"/>
        <v>0</v>
      </c>
      <c r="AV721" s="634">
        <f t="shared" si="1574"/>
        <v>0</v>
      </c>
      <c r="AW721" s="634"/>
      <c r="AX721" s="639" t="str">
        <f t="shared" si="1568"/>
        <v>95Yes</v>
      </c>
      <c r="AY721" s="639" t="str">
        <f t="shared" si="1569"/>
        <v>95Yes</v>
      </c>
      <c r="AZ721" s="639" t="str">
        <f t="shared" si="1570"/>
        <v>95Yes</v>
      </c>
      <c r="BA721" s="634" t="str">
        <f t="shared" si="1571"/>
        <v>95X</v>
      </c>
      <c r="BB721" s="634" t="str">
        <f t="shared" si="1572"/>
        <v>95X</v>
      </c>
      <c r="BC721" s="634" t="str">
        <f t="shared" si="1573"/>
        <v>95X</v>
      </c>
      <c r="BD721" s="640" t="str">
        <f t="shared" si="1760"/>
        <v xml:space="preserve"> </v>
      </c>
      <c r="BE721" s="640" t="str">
        <f t="shared" si="1761"/>
        <v xml:space="preserve"> </v>
      </c>
      <c r="BF721" s="640" t="str">
        <f t="shared" si="1762"/>
        <v xml:space="preserve"> </v>
      </c>
      <c r="BG721" s="640" t="str">
        <f t="shared" si="1763"/>
        <v xml:space="preserve"> </v>
      </c>
      <c r="BH721" s="640" t="str">
        <f t="shared" si="1764"/>
        <v xml:space="preserve"> </v>
      </c>
      <c r="BI721" s="677" t="str">
        <f t="shared" si="1765"/>
        <v xml:space="preserve"> </v>
      </c>
      <c r="BJ721" s="640" t="str">
        <f t="shared" si="1766"/>
        <v xml:space="preserve"> </v>
      </c>
      <c r="BK721" s="305" t="str">
        <f t="shared" si="1767"/>
        <v xml:space="preserve"> </v>
      </c>
      <c r="BL721" s="523" t="str">
        <f t="shared" si="1565"/>
        <v>F</v>
      </c>
      <c r="BM721" s="640" t="str">
        <f t="shared" si="1768"/>
        <v xml:space="preserve"> </v>
      </c>
      <c r="BN721" s="640" t="str">
        <f t="shared" si="1769"/>
        <v xml:space="preserve"> </v>
      </c>
      <c r="BO721" s="640" t="str">
        <f t="shared" si="1770"/>
        <v xml:space="preserve"> </v>
      </c>
      <c r="BP721" s="640" t="str">
        <f t="shared" si="1771"/>
        <v xml:space="preserve"> </v>
      </c>
      <c r="BQ721" s="640" t="str">
        <f t="shared" si="1772"/>
        <v xml:space="preserve"> </v>
      </c>
      <c r="BR721" s="634">
        <f t="shared" si="1773"/>
        <v>0</v>
      </c>
      <c r="BS721" s="728"/>
      <c r="BT721" s="640" t="str">
        <f t="shared" si="1759"/>
        <v xml:space="preserve"> </v>
      </c>
    </row>
    <row r="722" spans="1:72" s="47" customFormat="1" ht="15" customHeight="1" x14ac:dyDescent="0.3">
      <c r="A722" s="43" t="s">
        <v>669</v>
      </c>
      <c r="B722" s="43" t="s">
        <v>692</v>
      </c>
      <c r="C722" s="134" t="str">
        <f>IF(VLOOKUP(B722,'Pivot Table'!$B$5:$G$2000,3,FALSE)=1,"Yes","No")</f>
        <v>Yes</v>
      </c>
      <c r="D722" s="170" t="str">
        <f t="shared" si="1758"/>
        <v>Yes</v>
      </c>
      <c r="E722" s="170"/>
      <c r="F722" s="214">
        <v>41000</v>
      </c>
      <c r="G722" s="113" t="s">
        <v>1127</v>
      </c>
      <c r="H722" s="113" t="s">
        <v>1127</v>
      </c>
      <c r="I722" s="170"/>
      <c r="J722" s="170" t="s">
        <v>713</v>
      </c>
      <c r="K722" s="45" t="str">
        <f t="shared" si="1774"/>
        <v>95</v>
      </c>
      <c r="L722" s="45" t="str">
        <f t="shared" si="1553"/>
        <v>95X</v>
      </c>
      <c r="M722" s="119">
        <v>41061</v>
      </c>
      <c r="N722" s="252"/>
      <c r="O722" s="189" t="str">
        <f>IF(VLOOKUP(B722,'Pivot Table'!$B$5:$G$2000,2,FALSE)=1,"Yes","No")</f>
        <v>No</v>
      </c>
      <c r="P722" s="190" t="str">
        <f t="shared" si="1567"/>
        <v xml:space="preserve"> </v>
      </c>
      <c r="Q722" s="179"/>
      <c r="R722" s="179"/>
      <c r="S722" s="70"/>
      <c r="T722" s="179"/>
      <c r="U722" s="179"/>
      <c r="V722" s="135" t="str">
        <f t="shared" si="1554"/>
        <v>95</v>
      </c>
      <c r="W722" s="150" t="str">
        <f t="shared" si="1555"/>
        <v>95</v>
      </c>
      <c r="X722" s="70"/>
      <c r="Y722" s="407"/>
      <c r="Z722" s="192" t="str">
        <f>IF(VLOOKUP(B722,'Pivot Table'!$B$5:$G$2000,5,FALSE)=1,"Yes","No")</f>
        <v>No</v>
      </c>
      <c r="AA722" s="192" t="str">
        <f>IF(VLOOKUP(B722,'Pivot Table'!$B$5:$G$2000,4,FALSE)=1,"Yes","No")</f>
        <v>No</v>
      </c>
      <c r="AB722" s="190" t="str">
        <f t="shared" si="1679"/>
        <v xml:space="preserve"> </v>
      </c>
      <c r="AC722" s="190"/>
      <c r="AD722" s="190"/>
      <c r="AE722" s="191"/>
      <c r="AF722" s="190"/>
      <c r="AG722" s="190"/>
      <c r="AH722" s="133" t="str">
        <f t="shared" si="1556"/>
        <v>95</v>
      </c>
      <c r="AI722" s="151" t="str">
        <f t="shared" si="1557"/>
        <v>95</v>
      </c>
      <c r="AJ722" s="456"/>
      <c r="AK722" s="651"/>
      <c r="AL722" s="634">
        <f t="shared" si="1558"/>
        <v>1</v>
      </c>
      <c r="AM722" s="634">
        <f t="shared" si="1559"/>
        <v>0</v>
      </c>
      <c r="AN722" s="635">
        <f t="shared" si="1560"/>
        <v>0</v>
      </c>
      <c r="AO722" s="636">
        <f t="shared" si="1520"/>
        <v>1</v>
      </c>
      <c r="AP722" s="634">
        <f t="shared" si="1561"/>
        <v>1</v>
      </c>
      <c r="AQ722" s="634">
        <f t="shared" si="1562"/>
        <v>0</v>
      </c>
      <c r="AR722" s="634">
        <f t="shared" si="1563"/>
        <v>0</v>
      </c>
      <c r="AS722" s="637">
        <f t="shared" si="1521"/>
        <v>1</v>
      </c>
      <c r="AT722" s="638" t="str">
        <f t="shared" si="1522"/>
        <v>F</v>
      </c>
      <c r="AU722" s="634">
        <f t="shared" si="1564"/>
        <v>0</v>
      </c>
      <c r="AV722" s="634">
        <f t="shared" si="1574"/>
        <v>0</v>
      </c>
      <c r="AW722" s="634"/>
      <c r="AX722" s="639" t="str">
        <f t="shared" si="1568"/>
        <v>95Yes</v>
      </c>
      <c r="AY722" s="639" t="str">
        <f t="shared" si="1569"/>
        <v>95No</v>
      </c>
      <c r="AZ722" s="639" t="str">
        <f t="shared" si="1570"/>
        <v>95No</v>
      </c>
      <c r="BA722" s="634" t="str">
        <f t="shared" si="1571"/>
        <v>95X</v>
      </c>
      <c r="BB722" s="634" t="str">
        <f t="shared" si="1572"/>
        <v>95</v>
      </c>
      <c r="BC722" s="634" t="str">
        <f t="shared" si="1573"/>
        <v>95</v>
      </c>
      <c r="BD722" s="640" t="str">
        <f t="shared" si="1760"/>
        <v xml:space="preserve"> </v>
      </c>
      <c r="BE722" s="640" t="str">
        <f t="shared" si="1761"/>
        <v xml:space="preserve"> </v>
      </c>
      <c r="BF722" s="640" t="str">
        <f t="shared" si="1762"/>
        <v xml:space="preserve"> </v>
      </c>
      <c r="BG722" s="640" t="str">
        <f t="shared" si="1763"/>
        <v xml:space="preserve"> </v>
      </c>
      <c r="BH722" s="640" t="str">
        <f t="shared" si="1764"/>
        <v xml:space="preserve"> </v>
      </c>
      <c r="BI722" s="677" t="str">
        <f t="shared" si="1765"/>
        <v xml:space="preserve"> </v>
      </c>
      <c r="BJ722" s="640" t="str">
        <f t="shared" si="1766"/>
        <v xml:space="preserve"> </v>
      </c>
      <c r="BK722" s="305" t="str">
        <f t="shared" si="1767"/>
        <v xml:space="preserve"> </v>
      </c>
      <c r="BL722" s="523" t="str">
        <f t="shared" si="1565"/>
        <v>F</v>
      </c>
      <c r="BM722" s="640" t="str">
        <f t="shared" si="1768"/>
        <v xml:space="preserve"> </v>
      </c>
      <c r="BN722" s="640" t="str">
        <f t="shared" si="1769"/>
        <v xml:space="preserve"> </v>
      </c>
      <c r="BO722" s="640" t="str">
        <f t="shared" si="1770"/>
        <v xml:space="preserve"> </v>
      </c>
      <c r="BP722" s="640" t="str">
        <f t="shared" si="1771"/>
        <v xml:space="preserve"> </v>
      </c>
      <c r="BQ722" s="640" t="str">
        <f t="shared" si="1772"/>
        <v xml:space="preserve"> </v>
      </c>
      <c r="BR722" s="634">
        <f t="shared" si="1773"/>
        <v>0</v>
      </c>
      <c r="BS722" s="728"/>
      <c r="BT722" s="640" t="str">
        <f t="shared" si="1759"/>
        <v xml:space="preserve"> </v>
      </c>
    </row>
    <row r="723" spans="1:72" s="47" customFormat="1" ht="15" customHeight="1" x14ac:dyDescent="0.3">
      <c r="A723" s="43" t="s">
        <v>669</v>
      </c>
      <c r="B723" s="123" t="s">
        <v>1965</v>
      </c>
      <c r="C723" s="134" t="str">
        <f>IF(VLOOKUP(B723,'Pivot Table'!$B$5:$G$2000,3,FALSE)=1,"Yes","No")</f>
        <v>Yes</v>
      </c>
      <c r="D723" s="170" t="str">
        <f t="shared" ref="D723" si="1825">IF(E723="X","In Progress",IF(J723="x","Yes"," "))</f>
        <v>Yes</v>
      </c>
      <c r="E723" s="170"/>
      <c r="F723" s="214"/>
      <c r="G723" s="113" t="s">
        <v>1127</v>
      </c>
      <c r="H723" s="113" t="s">
        <v>1127</v>
      </c>
      <c r="I723" s="214"/>
      <c r="J723" s="170" t="s">
        <v>713</v>
      </c>
      <c r="K723" s="45" t="str">
        <f t="shared" ref="K723" si="1826">A723&amp;E723</f>
        <v>95</v>
      </c>
      <c r="L723" s="45" t="str">
        <f t="shared" ref="L723" si="1827">A723&amp;J723</f>
        <v>95X</v>
      </c>
      <c r="M723" s="113">
        <v>42278</v>
      </c>
      <c r="N723" s="252"/>
      <c r="O723" s="400" t="str">
        <f>IF(VLOOKUP(B723,'Pivot Table'!$B$5:$G$2000,2,FALSE)=1,"Yes","No")</f>
        <v>Yes</v>
      </c>
      <c r="P723" s="399" t="str">
        <f t="shared" ref="P723" si="1828">IF(Q723="X","In Progress",IF(U723="x","Yes"," "))</f>
        <v>Yes</v>
      </c>
      <c r="Q723" s="399"/>
      <c r="R723" s="399"/>
      <c r="S723" s="266"/>
      <c r="T723" s="427"/>
      <c r="U723" s="399" t="s">
        <v>713</v>
      </c>
      <c r="V723" s="400" t="str">
        <f t="shared" ref="V723" si="1829">A723&amp;Q723</f>
        <v>95</v>
      </c>
      <c r="W723" s="401" t="str">
        <f t="shared" ref="W723" si="1830">A723&amp;U723</f>
        <v>95X</v>
      </c>
      <c r="X723" s="107">
        <v>42278</v>
      </c>
      <c r="Y723" s="406"/>
      <c r="Z723" s="207" t="str">
        <f>IF(VLOOKUP(B723,'Pivot Table'!$B$5:$G$2000,5,FALSE)=1,"Yes","No")</f>
        <v>Yes</v>
      </c>
      <c r="AA723" s="207" t="str">
        <f>IF(VLOOKUP(B723,'Pivot Table'!$B$5:$G$2000,4,FALSE)=1,"Yes","No")</f>
        <v>No</v>
      </c>
      <c r="AB723" s="185" t="str">
        <f t="shared" ref="AB723" si="1831">IF(AC723="X","In Progress",IF(AG723="x","Yes"," "))</f>
        <v>Yes</v>
      </c>
      <c r="AC723" s="185"/>
      <c r="AD723" s="185"/>
      <c r="AE723" s="363"/>
      <c r="AF723" s="273"/>
      <c r="AG723" s="185" t="s">
        <v>713</v>
      </c>
      <c r="AH723" s="208" t="str">
        <f t="shared" ref="AH723" si="1832">A723&amp;AC723</f>
        <v>95</v>
      </c>
      <c r="AI723" s="209" t="str">
        <f t="shared" ref="AI723" si="1833">A723&amp;AG723</f>
        <v>95X</v>
      </c>
      <c r="AJ723" s="273">
        <v>42278</v>
      </c>
      <c r="AK723" s="652"/>
      <c r="AL723" s="634">
        <f t="shared" ref="AL723" si="1834">IF(C723="yes",1,0)</f>
        <v>1</v>
      </c>
      <c r="AM723" s="634">
        <f t="shared" ref="AM723" si="1835">IF(O723="yes",1,0)</f>
        <v>1</v>
      </c>
      <c r="AN723" s="635">
        <f t="shared" ref="AN723" si="1836">IF(Z723="yes",1,IF(AA723="yes",1,0))</f>
        <v>1</v>
      </c>
      <c r="AO723" s="636">
        <f t="shared" ref="AO723" si="1837">SUM(AL723:AN723)</f>
        <v>3</v>
      </c>
      <c r="AP723" s="634">
        <f t="shared" ref="AP723" si="1838">IF(J723="x",1,0)</f>
        <v>1</v>
      </c>
      <c r="AQ723" s="634">
        <f t="shared" ref="AQ723" si="1839">IF(U723="x",1,0)</f>
        <v>1</v>
      </c>
      <c r="AR723" s="634">
        <f t="shared" ref="AR723" si="1840">IF(AG723="x",1,0)</f>
        <v>1</v>
      </c>
      <c r="AS723" s="637">
        <f t="shared" ref="AS723" si="1841">SUM(AP723:AR723)</f>
        <v>3</v>
      </c>
      <c r="AT723" s="638" t="str">
        <f t="shared" ref="AT723" si="1842">IF(AO723=AS723,"F"," ")</f>
        <v>F</v>
      </c>
      <c r="AU723" s="634">
        <f t="shared" ref="AU723" si="1843">IF(E723="x",1,0)</f>
        <v>0</v>
      </c>
      <c r="AV723" s="634">
        <f t="shared" ref="AV723" si="1844">IF(Q723="x",1,0)</f>
        <v>0</v>
      </c>
      <c r="AW723" s="634"/>
      <c r="AX723" s="639" t="str">
        <f t="shared" ref="AX723" si="1845">A723&amp;C723</f>
        <v>95Yes</v>
      </c>
      <c r="AY723" s="639" t="str">
        <f t="shared" ref="AY723" si="1846">A723&amp;O723</f>
        <v>95Yes</v>
      </c>
      <c r="AZ723" s="639" t="str">
        <f t="shared" ref="AZ723" si="1847">A723&amp;Z723</f>
        <v>95Yes</v>
      </c>
      <c r="BA723" s="634" t="str">
        <f t="shared" ref="BA723" si="1848">A723&amp;J723</f>
        <v>95X</v>
      </c>
      <c r="BB723" s="634" t="str">
        <f t="shared" ref="BB723" si="1849">A723&amp;U723</f>
        <v>95X</v>
      </c>
      <c r="BC723" s="634" t="str">
        <f t="shared" ref="BC723" si="1850">A723&amp;AG723</f>
        <v>95X</v>
      </c>
      <c r="BD723" s="640" t="str">
        <f t="shared" si="1760"/>
        <v xml:space="preserve"> </v>
      </c>
      <c r="BE723" s="640" t="str">
        <f t="shared" si="1761"/>
        <v xml:space="preserve"> </v>
      </c>
      <c r="BF723" s="640" t="str">
        <f t="shared" si="1762"/>
        <v xml:space="preserve"> </v>
      </c>
      <c r="BG723" s="640" t="str">
        <f t="shared" si="1763"/>
        <v xml:space="preserve"> </v>
      </c>
      <c r="BH723" s="640" t="str">
        <f t="shared" si="1764"/>
        <v xml:space="preserve"> </v>
      </c>
      <c r="BI723" s="677" t="str">
        <f t="shared" si="1765"/>
        <v xml:space="preserve"> </v>
      </c>
      <c r="BJ723" s="640" t="str">
        <f t="shared" si="1766"/>
        <v xml:space="preserve"> </v>
      </c>
      <c r="BK723" s="305" t="str">
        <f t="shared" si="1767"/>
        <v xml:space="preserve"> </v>
      </c>
      <c r="BL723" s="523" t="str">
        <f t="shared" si="1565"/>
        <v>F</v>
      </c>
      <c r="BM723" s="640" t="str">
        <f t="shared" si="1768"/>
        <v xml:space="preserve"> </v>
      </c>
      <c r="BN723" s="640" t="str">
        <f t="shared" si="1769"/>
        <v xml:space="preserve"> </v>
      </c>
      <c r="BO723" s="640" t="str">
        <f t="shared" si="1770"/>
        <v xml:space="preserve"> </v>
      </c>
      <c r="BP723" s="640" t="str">
        <f t="shared" si="1771"/>
        <v xml:space="preserve"> </v>
      </c>
      <c r="BQ723" s="640" t="str">
        <f t="shared" si="1772"/>
        <v xml:space="preserve"> </v>
      </c>
      <c r="BR723" s="634">
        <f t="shared" si="1773"/>
        <v>0</v>
      </c>
      <c r="BS723" s="728"/>
      <c r="BT723" s="640" t="str">
        <f t="shared" si="1759"/>
        <v xml:space="preserve"> </v>
      </c>
    </row>
    <row r="724" spans="1:72" s="47" customFormat="1" ht="15" customHeight="1" x14ac:dyDescent="0.3">
      <c r="A724" s="43" t="s">
        <v>669</v>
      </c>
      <c r="B724" s="123" t="s">
        <v>693</v>
      </c>
      <c r="C724" s="134" t="str">
        <f>IF(VLOOKUP(B724,'Pivot Table'!$B$5:$G$2000,3,FALSE)=1,"Yes","No")</f>
        <v>Yes</v>
      </c>
      <c r="D724" s="170" t="str">
        <f t="shared" si="1758"/>
        <v>Yes</v>
      </c>
      <c r="E724" s="170"/>
      <c r="F724" s="214">
        <v>41487</v>
      </c>
      <c r="G724" s="113" t="s">
        <v>1127</v>
      </c>
      <c r="H724" s="113" t="s">
        <v>1127</v>
      </c>
      <c r="I724" s="170"/>
      <c r="J724" s="170" t="s">
        <v>713</v>
      </c>
      <c r="K724" s="45" t="str">
        <f t="shared" si="1774"/>
        <v>95</v>
      </c>
      <c r="L724" s="45" t="str">
        <f t="shared" si="1553"/>
        <v>95X</v>
      </c>
      <c r="M724" s="106">
        <v>41548</v>
      </c>
      <c r="N724" s="252"/>
      <c r="O724" s="135" t="str">
        <f>IF(VLOOKUP(B724,'Pivot Table'!$B$5:$G$2000,2,FALSE)=1,"Yes","No")</f>
        <v>Yes</v>
      </c>
      <c r="P724" s="177" t="str">
        <f t="shared" si="1567"/>
        <v>Yes</v>
      </c>
      <c r="Q724" s="177"/>
      <c r="R724" s="107">
        <v>41487</v>
      </c>
      <c r="S724" s="107" t="s">
        <v>1127</v>
      </c>
      <c r="T724" s="177"/>
      <c r="U724" s="177" t="s">
        <v>713</v>
      </c>
      <c r="V724" s="135" t="str">
        <f t="shared" si="1554"/>
        <v>95</v>
      </c>
      <c r="W724" s="150" t="str">
        <f t="shared" si="1555"/>
        <v>95X</v>
      </c>
      <c r="X724" s="107">
        <v>41548</v>
      </c>
      <c r="Y724" s="219"/>
      <c r="Z724" s="136" t="str">
        <f>IF(VLOOKUP(B724,'Pivot Table'!$B$5:$G$2000,5,FALSE)=1,"Yes","No")</f>
        <v>Yes</v>
      </c>
      <c r="AA724" s="136" t="str">
        <f>IF(VLOOKUP(B724,'Pivot Table'!$B$5:$G$2000,4,FALSE)=1,"Yes","No")</f>
        <v>No</v>
      </c>
      <c r="AB724" s="181" t="str">
        <f t="shared" si="1679"/>
        <v>Yes</v>
      </c>
      <c r="AC724" s="181"/>
      <c r="AD724" s="181"/>
      <c r="AE724" s="241" t="s">
        <v>1127</v>
      </c>
      <c r="AF724" s="362"/>
      <c r="AG724" s="181" t="s">
        <v>713</v>
      </c>
      <c r="AH724" s="133" t="str">
        <f t="shared" si="1556"/>
        <v>95</v>
      </c>
      <c r="AI724" s="151" t="str">
        <f t="shared" si="1557"/>
        <v>95X</v>
      </c>
      <c r="AJ724" s="362">
        <v>41974</v>
      </c>
      <c r="AK724" s="650"/>
      <c r="AL724" s="634">
        <f t="shared" si="1558"/>
        <v>1</v>
      </c>
      <c r="AM724" s="634">
        <f t="shared" si="1559"/>
        <v>1</v>
      </c>
      <c r="AN724" s="635">
        <f t="shared" si="1560"/>
        <v>1</v>
      </c>
      <c r="AO724" s="636">
        <f t="shared" si="1520"/>
        <v>3</v>
      </c>
      <c r="AP724" s="634">
        <f t="shared" si="1561"/>
        <v>1</v>
      </c>
      <c r="AQ724" s="634">
        <f t="shared" si="1562"/>
        <v>1</v>
      </c>
      <c r="AR724" s="634">
        <f t="shared" si="1563"/>
        <v>1</v>
      </c>
      <c r="AS724" s="637">
        <f t="shared" si="1521"/>
        <v>3</v>
      </c>
      <c r="AT724" s="638" t="str">
        <f t="shared" si="1522"/>
        <v>F</v>
      </c>
      <c r="AU724" s="634">
        <f t="shared" si="1564"/>
        <v>0</v>
      </c>
      <c r="AV724" s="634">
        <f t="shared" si="1574"/>
        <v>0</v>
      </c>
      <c r="AW724" s="634"/>
      <c r="AX724" s="639" t="str">
        <f t="shared" si="1568"/>
        <v>95Yes</v>
      </c>
      <c r="AY724" s="639" t="str">
        <f t="shared" si="1569"/>
        <v>95Yes</v>
      </c>
      <c r="AZ724" s="639" t="str">
        <f t="shared" si="1570"/>
        <v>95Yes</v>
      </c>
      <c r="BA724" s="634" t="str">
        <f t="shared" si="1571"/>
        <v>95X</v>
      </c>
      <c r="BB724" s="634" t="str">
        <f t="shared" si="1572"/>
        <v>95X</v>
      </c>
      <c r="BC724" s="634" t="str">
        <f t="shared" si="1573"/>
        <v>95X</v>
      </c>
      <c r="BD724" s="640" t="str">
        <f t="shared" si="1760"/>
        <v xml:space="preserve"> </v>
      </c>
      <c r="BE724" s="640" t="str">
        <f t="shared" si="1761"/>
        <v xml:space="preserve"> </v>
      </c>
      <c r="BF724" s="640" t="str">
        <f t="shared" si="1762"/>
        <v xml:space="preserve"> </v>
      </c>
      <c r="BG724" s="640" t="str">
        <f t="shared" si="1763"/>
        <v xml:space="preserve"> </v>
      </c>
      <c r="BH724" s="640" t="str">
        <f t="shared" si="1764"/>
        <v xml:space="preserve"> </v>
      </c>
      <c r="BI724" s="677" t="str">
        <f t="shared" si="1765"/>
        <v xml:space="preserve"> </v>
      </c>
      <c r="BJ724" s="640" t="str">
        <f t="shared" si="1766"/>
        <v xml:space="preserve"> </v>
      </c>
      <c r="BK724" s="305" t="str">
        <f t="shared" si="1767"/>
        <v xml:space="preserve"> </v>
      </c>
      <c r="BL724" s="523" t="str">
        <f t="shared" si="1565"/>
        <v>F</v>
      </c>
      <c r="BM724" s="640" t="str">
        <f t="shared" si="1768"/>
        <v xml:space="preserve"> </v>
      </c>
      <c r="BN724" s="640" t="str">
        <f t="shared" si="1769"/>
        <v xml:space="preserve"> </v>
      </c>
      <c r="BO724" s="640" t="str">
        <f t="shared" si="1770"/>
        <v xml:space="preserve"> </v>
      </c>
      <c r="BP724" s="640" t="str">
        <f t="shared" si="1771"/>
        <v xml:space="preserve"> </v>
      </c>
      <c r="BQ724" s="640" t="str">
        <f t="shared" si="1772"/>
        <v xml:space="preserve"> </v>
      </c>
      <c r="BR724" s="634">
        <f t="shared" si="1773"/>
        <v>0</v>
      </c>
      <c r="BS724" s="728"/>
      <c r="BT724" s="640" t="str">
        <f t="shared" si="1759"/>
        <v xml:space="preserve"> </v>
      </c>
    </row>
    <row r="725" spans="1:72" s="47" customFormat="1" ht="15" customHeight="1" x14ac:dyDescent="0.3">
      <c r="A725" s="43" t="s">
        <v>669</v>
      </c>
      <c r="B725" s="123" t="s">
        <v>694</v>
      </c>
      <c r="C725" s="134" t="str">
        <f>IF(VLOOKUP(B725,'Pivot Table'!$B$5:$G$2000,3,FALSE)=1,"Yes","No")</f>
        <v>Yes</v>
      </c>
      <c r="D725" s="170" t="str">
        <f t="shared" si="1758"/>
        <v>Yes</v>
      </c>
      <c r="E725" s="170"/>
      <c r="F725" s="214">
        <v>41487</v>
      </c>
      <c r="G725" s="113" t="s">
        <v>1127</v>
      </c>
      <c r="H725" s="113" t="s">
        <v>1127</v>
      </c>
      <c r="I725" s="170"/>
      <c r="J725" s="170" t="s">
        <v>713</v>
      </c>
      <c r="K725" s="45" t="str">
        <f t="shared" si="1774"/>
        <v>95</v>
      </c>
      <c r="L725" s="45" t="str">
        <f t="shared" si="1553"/>
        <v>95X</v>
      </c>
      <c r="M725" s="106">
        <v>41548</v>
      </c>
      <c r="N725" s="252"/>
      <c r="O725" s="135" t="str">
        <f>IF(VLOOKUP(B725,'Pivot Table'!$B$5:$G$2000,2,FALSE)=1,"Yes","No")</f>
        <v>Yes</v>
      </c>
      <c r="P725" s="177" t="str">
        <f t="shared" si="1567"/>
        <v>Yes</v>
      </c>
      <c r="Q725" s="177"/>
      <c r="R725" s="107">
        <v>41487</v>
      </c>
      <c r="S725" s="107" t="s">
        <v>1127</v>
      </c>
      <c r="T725" s="177"/>
      <c r="U725" s="177" t="s">
        <v>713</v>
      </c>
      <c r="V725" s="135" t="str">
        <f t="shared" si="1554"/>
        <v>95</v>
      </c>
      <c r="W725" s="150" t="str">
        <f t="shared" si="1555"/>
        <v>95X</v>
      </c>
      <c r="X725" s="107">
        <v>41548</v>
      </c>
      <c r="Y725" s="219"/>
      <c r="Z725" s="136" t="str">
        <f>IF(VLOOKUP(B725,'Pivot Table'!$B$5:$G$2000,5,FALSE)=1,"Yes","No")</f>
        <v>Yes</v>
      </c>
      <c r="AA725" s="136" t="str">
        <f>IF(VLOOKUP(B725,'Pivot Table'!$B$5:$G$2000,4,FALSE)=1,"Yes","No")</f>
        <v>No</v>
      </c>
      <c r="AB725" s="185" t="str">
        <f t="shared" si="1679"/>
        <v>Yes</v>
      </c>
      <c r="AC725" s="181"/>
      <c r="AD725" s="181"/>
      <c r="AE725" s="241" t="s">
        <v>1127</v>
      </c>
      <c r="AF725" s="362"/>
      <c r="AG725" s="181" t="s">
        <v>713</v>
      </c>
      <c r="AH725" s="133" t="str">
        <f t="shared" si="1556"/>
        <v>95</v>
      </c>
      <c r="AI725" s="151" t="str">
        <f t="shared" si="1557"/>
        <v>95X</v>
      </c>
      <c r="AJ725" s="362">
        <v>41974</v>
      </c>
      <c r="AK725" s="650"/>
      <c r="AL725" s="634">
        <f t="shared" si="1558"/>
        <v>1</v>
      </c>
      <c r="AM725" s="634">
        <f t="shared" si="1559"/>
        <v>1</v>
      </c>
      <c r="AN725" s="635">
        <f t="shared" si="1560"/>
        <v>1</v>
      </c>
      <c r="AO725" s="636">
        <f t="shared" si="1520"/>
        <v>3</v>
      </c>
      <c r="AP725" s="634">
        <f t="shared" si="1561"/>
        <v>1</v>
      </c>
      <c r="AQ725" s="634">
        <f t="shared" si="1562"/>
        <v>1</v>
      </c>
      <c r="AR725" s="634">
        <f t="shared" si="1563"/>
        <v>1</v>
      </c>
      <c r="AS725" s="637">
        <f t="shared" si="1521"/>
        <v>3</v>
      </c>
      <c r="AT725" s="638" t="str">
        <f t="shared" si="1522"/>
        <v>F</v>
      </c>
      <c r="AU725" s="634">
        <f t="shared" si="1564"/>
        <v>0</v>
      </c>
      <c r="AV725" s="634">
        <f t="shared" si="1574"/>
        <v>0</v>
      </c>
      <c r="AW725" s="634"/>
      <c r="AX725" s="639" t="str">
        <f t="shared" si="1568"/>
        <v>95Yes</v>
      </c>
      <c r="AY725" s="639" t="str">
        <f t="shared" si="1569"/>
        <v>95Yes</v>
      </c>
      <c r="AZ725" s="639" t="str">
        <f t="shared" si="1570"/>
        <v>95Yes</v>
      </c>
      <c r="BA725" s="634" t="str">
        <f t="shared" si="1571"/>
        <v>95X</v>
      </c>
      <c r="BB725" s="634" t="str">
        <f t="shared" si="1572"/>
        <v>95X</v>
      </c>
      <c r="BC725" s="634" t="str">
        <f t="shared" si="1573"/>
        <v>95X</v>
      </c>
      <c r="BD725" s="640" t="str">
        <f t="shared" si="1760"/>
        <v xml:space="preserve"> </v>
      </c>
      <c r="BE725" s="640" t="str">
        <f t="shared" si="1761"/>
        <v xml:space="preserve"> </v>
      </c>
      <c r="BF725" s="640" t="str">
        <f t="shared" si="1762"/>
        <v xml:space="preserve"> </v>
      </c>
      <c r="BG725" s="640" t="str">
        <f t="shared" si="1763"/>
        <v xml:space="preserve"> </v>
      </c>
      <c r="BH725" s="640" t="str">
        <f t="shared" si="1764"/>
        <v xml:space="preserve"> </v>
      </c>
      <c r="BI725" s="677" t="str">
        <f t="shared" si="1765"/>
        <v xml:space="preserve"> </v>
      </c>
      <c r="BJ725" s="640" t="str">
        <f t="shared" si="1766"/>
        <v xml:space="preserve"> </v>
      </c>
      <c r="BK725" s="305" t="str">
        <f t="shared" si="1767"/>
        <v xml:space="preserve"> </v>
      </c>
      <c r="BL725" s="523" t="str">
        <f t="shared" si="1565"/>
        <v>F</v>
      </c>
      <c r="BM725" s="640" t="str">
        <f t="shared" si="1768"/>
        <v xml:space="preserve"> </v>
      </c>
      <c r="BN725" s="640" t="str">
        <f t="shared" si="1769"/>
        <v xml:space="preserve"> </v>
      </c>
      <c r="BO725" s="640" t="str">
        <f t="shared" si="1770"/>
        <v xml:space="preserve"> </v>
      </c>
      <c r="BP725" s="640" t="str">
        <f t="shared" si="1771"/>
        <v xml:space="preserve"> </v>
      </c>
      <c r="BQ725" s="640" t="str">
        <f t="shared" si="1772"/>
        <v xml:space="preserve"> </v>
      </c>
      <c r="BR725" s="634">
        <f t="shared" si="1773"/>
        <v>0</v>
      </c>
      <c r="BS725" s="728"/>
      <c r="BT725" s="640" t="str">
        <f t="shared" si="1759"/>
        <v xml:space="preserve"> </v>
      </c>
    </row>
    <row r="726" spans="1:72" s="47" customFormat="1" ht="15" customHeight="1" x14ac:dyDescent="0.3">
      <c r="A726" s="43" t="s">
        <v>669</v>
      </c>
      <c r="B726" s="123" t="s">
        <v>695</v>
      </c>
      <c r="C726" s="134" t="str">
        <f>IF(VLOOKUP(B726,'Pivot Table'!$B$5:$G$2000,3,FALSE)=1,"Yes","No")</f>
        <v>Yes</v>
      </c>
      <c r="D726" s="170" t="str">
        <f t="shared" si="1758"/>
        <v>Yes</v>
      </c>
      <c r="E726" s="170"/>
      <c r="F726" s="214">
        <v>41518</v>
      </c>
      <c r="G726" s="113" t="s">
        <v>1127</v>
      </c>
      <c r="H726" s="113" t="s">
        <v>1127</v>
      </c>
      <c r="I726" s="170"/>
      <c r="J726" s="170" t="s">
        <v>713</v>
      </c>
      <c r="K726" s="45" t="str">
        <f t="shared" si="1774"/>
        <v>95</v>
      </c>
      <c r="L726" s="45" t="str">
        <f t="shared" si="1553"/>
        <v>95X</v>
      </c>
      <c r="M726" s="106">
        <v>41609</v>
      </c>
      <c r="N726" s="252"/>
      <c r="O726" s="135" t="str">
        <f>IF(VLOOKUP(B726,'Pivot Table'!$B$5:$G$2000,2,FALSE)=1,"Yes","No")</f>
        <v>Yes</v>
      </c>
      <c r="P726" s="177" t="str">
        <f t="shared" si="1567"/>
        <v>Yes</v>
      </c>
      <c r="Q726" s="177"/>
      <c r="R726" s="107">
        <v>41518</v>
      </c>
      <c r="S726" s="107" t="s">
        <v>1127</v>
      </c>
      <c r="T726" s="177"/>
      <c r="U726" s="177" t="s">
        <v>713</v>
      </c>
      <c r="V726" s="135" t="str">
        <f t="shared" si="1554"/>
        <v>95</v>
      </c>
      <c r="W726" s="150" t="str">
        <f t="shared" si="1555"/>
        <v>95X</v>
      </c>
      <c r="X726" s="107">
        <v>41609</v>
      </c>
      <c r="Y726" s="219"/>
      <c r="Z726" s="136" t="str">
        <f>IF(VLOOKUP(B726,'Pivot Table'!$B$5:$G$2000,5,FALSE)=1,"Yes","No")</f>
        <v>Yes</v>
      </c>
      <c r="AA726" s="136" t="str">
        <f>IF(VLOOKUP(B726,'Pivot Table'!$B$5:$G$2000,4,FALSE)=1,"Yes","No")</f>
        <v>No</v>
      </c>
      <c r="AB726" s="181" t="str">
        <f t="shared" si="1679"/>
        <v>Yes</v>
      </c>
      <c r="AC726" s="181"/>
      <c r="AD726" s="181"/>
      <c r="AE726" s="241" t="s">
        <v>1127</v>
      </c>
      <c r="AF726" s="362"/>
      <c r="AG726" s="181" t="s">
        <v>713</v>
      </c>
      <c r="AH726" s="133" t="str">
        <f t="shared" si="1556"/>
        <v>95</v>
      </c>
      <c r="AI726" s="151" t="str">
        <f t="shared" si="1557"/>
        <v>95X</v>
      </c>
      <c r="AJ726" s="362">
        <v>41974</v>
      </c>
      <c r="AK726" s="650"/>
      <c r="AL726" s="634">
        <f t="shared" si="1558"/>
        <v>1</v>
      </c>
      <c r="AM726" s="634">
        <f t="shared" si="1559"/>
        <v>1</v>
      </c>
      <c r="AN726" s="635">
        <f t="shared" si="1560"/>
        <v>1</v>
      </c>
      <c r="AO726" s="636">
        <f t="shared" ref="AO726:AO753" si="1851">SUM(AL726:AN726)</f>
        <v>3</v>
      </c>
      <c r="AP726" s="634">
        <f t="shared" si="1561"/>
        <v>1</v>
      </c>
      <c r="AQ726" s="634">
        <f t="shared" si="1562"/>
        <v>1</v>
      </c>
      <c r="AR726" s="634">
        <f t="shared" si="1563"/>
        <v>1</v>
      </c>
      <c r="AS726" s="637">
        <f t="shared" ref="AS726:AS753" si="1852">SUM(AP726:AR726)</f>
        <v>3</v>
      </c>
      <c r="AT726" s="638" t="str">
        <f t="shared" ref="AT726:AT753" si="1853">IF(AO726=AS726,"F"," ")</f>
        <v>F</v>
      </c>
      <c r="AU726" s="634">
        <f t="shared" si="1564"/>
        <v>0</v>
      </c>
      <c r="AV726" s="634">
        <f t="shared" si="1574"/>
        <v>0</v>
      </c>
      <c r="AW726" s="634"/>
      <c r="AX726" s="639" t="str">
        <f t="shared" si="1568"/>
        <v>95Yes</v>
      </c>
      <c r="AY726" s="639" t="str">
        <f t="shared" si="1569"/>
        <v>95Yes</v>
      </c>
      <c r="AZ726" s="639" t="str">
        <f t="shared" si="1570"/>
        <v>95Yes</v>
      </c>
      <c r="BA726" s="634" t="str">
        <f t="shared" si="1571"/>
        <v>95X</v>
      </c>
      <c r="BB726" s="634" t="str">
        <f t="shared" si="1572"/>
        <v>95X</v>
      </c>
      <c r="BC726" s="634" t="str">
        <f t="shared" si="1573"/>
        <v>95X</v>
      </c>
      <c r="BD726" s="640" t="str">
        <f t="shared" si="1760"/>
        <v xml:space="preserve"> </v>
      </c>
      <c r="BE726" s="640" t="str">
        <f t="shared" si="1761"/>
        <v xml:space="preserve"> </v>
      </c>
      <c r="BF726" s="640" t="str">
        <f t="shared" si="1762"/>
        <v xml:space="preserve"> </v>
      </c>
      <c r="BG726" s="640" t="str">
        <f t="shared" si="1763"/>
        <v xml:space="preserve"> </v>
      </c>
      <c r="BH726" s="640" t="str">
        <f t="shared" si="1764"/>
        <v xml:space="preserve"> </v>
      </c>
      <c r="BI726" s="677" t="str">
        <f t="shared" si="1765"/>
        <v xml:space="preserve"> </v>
      </c>
      <c r="BJ726" s="640" t="str">
        <f t="shared" si="1766"/>
        <v xml:space="preserve"> </v>
      </c>
      <c r="BK726" s="305" t="str">
        <f t="shared" si="1767"/>
        <v xml:space="preserve"> </v>
      </c>
      <c r="BL726" s="523" t="str">
        <f t="shared" si="1565"/>
        <v>F</v>
      </c>
      <c r="BM726" s="640" t="str">
        <f t="shared" si="1768"/>
        <v xml:space="preserve"> </v>
      </c>
      <c r="BN726" s="640" t="str">
        <f t="shared" si="1769"/>
        <v xml:space="preserve"> </v>
      </c>
      <c r="BO726" s="640" t="str">
        <f t="shared" si="1770"/>
        <v xml:space="preserve"> </v>
      </c>
      <c r="BP726" s="640" t="str">
        <f t="shared" si="1771"/>
        <v xml:space="preserve"> </v>
      </c>
      <c r="BQ726" s="640" t="str">
        <f t="shared" si="1772"/>
        <v xml:space="preserve"> </v>
      </c>
      <c r="BR726" s="634">
        <f t="shared" si="1773"/>
        <v>0</v>
      </c>
      <c r="BS726" s="728"/>
      <c r="BT726" s="640" t="str">
        <f t="shared" si="1759"/>
        <v xml:space="preserve"> </v>
      </c>
    </row>
    <row r="727" spans="1:72" s="47" customFormat="1" ht="15" customHeight="1" x14ac:dyDescent="0.3">
      <c r="A727" s="43" t="s">
        <v>669</v>
      </c>
      <c r="B727" s="123" t="s">
        <v>753</v>
      </c>
      <c r="C727" s="134" t="str">
        <f>IF(VLOOKUP(B727,'Pivot Table'!$B$5:$G$2000,3,FALSE)=1,"Yes","No")</f>
        <v>Yes</v>
      </c>
      <c r="D727" s="170" t="str">
        <f t="shared" si="1758"/>
        <v>Yes</v>
      </c>
      <c r="E727" s="170"/>
      <c r="F727" s="214">
        <v>41579</v>
      </c>
      <c r="G727" s="113" t="s">
        <v>1127</v>
      </c>
      <c r="H727" s="113" t="s">
        <v>1127</v>
      </c>
      <c r="I727" s="170"/>
      <c r="J727" s="170" t="s">
        <v>713</v>
      </c>
      <c r="K727" s="45" t="str">
        <f t="shared" si="1774"/>
        <v>95</v>
      </c>
      <c r="L727" s="45" t="str">
        <f t="shared" si="1553"/>
        <v>95X</v>
      </c>
      <c r="M727" s="106">
        <v>41609</v>
      </c>
      <c r="N727" s="252"/>
      <c r="O727" s="135" t="str">
        <f>IF(VLOOKUP(B727,'Pivot Table'!$B$5:$G$2000,2,FALSE)=1,"Yes","No")</f>
        <v>Yes</v>
      </c>
      <c r="P727" s="177" t="str">
        <f t="shared" si="1567"/>
        <v>Yes</v>
      </c>
      <c r="Q727" s="177"/>
      <c r="R727" s="107">
        <v>41579</v>
      </c>
      <c r="S727" s="107" t="s">
        <v>1127</v>
      </c>
      <c r="T727" s="177"/>
      <c r="U727" s="177" t="s">
        <v>713</v>
      </c>
      <c r="V727" s="135" t="str">
        <f t="shared" si="1554"/>
        <v>95</v>
      </c>
      <c r="W727" s="150" t="str">
        <f t="shared" si="1555"/>
        <v>95X</v>
      </c>
      <c r="X727" s="107">
        <v>41609</v>
      </c>
      <c r="Y727" s="219"/>
      <c r="Z727" s="207" t="str">
        <f>IF(VLOOKUP(B727,'Pivot Table'!$B$5:$G$2000,5,FALSE)=1,"Yes","No")</f>
        <v>Yes</v>
      </c>
      <c r="AA727" s="207" t="str">
        <f>IF(VLOOKUP(B727,'Pivot Table'!$B$5:$G$2000,4,FALSE)=1,"Yes","No")</f>
        <v>No</v>
      </c>
      <c r="AB727" s="185" t="str">
        <f t="shared" si="1679"/>
        <v>Yes</v>
      </c>
      <c r="AC727" s="185"/>
      <c r="AD727" s="185"/>
      <c r="AE727" s="363" t="s">
        <v>1127</v>
      </c>
      <c r="AF727" s="273"/>
      <c r="AG727" s="185" t="s">
        <v>713</v>
      </c>
      <c r="AH727" s="208" t="str">
        <f t="shared" si="1556"/>
        <v>95</v>
      </c>
      <c r="AI727" s="209" t="str">
        <f t="shared" si="1557"/>
        <v>95X</v>
      </c>
      <c r="AJ727" s="362">
        <v>41974</v>
      </c>
      <c r="AK727" s="652"/>
      <c r="AL727" s="634">
        <f t="shared" si="1558"/>
        <v>1</v>
      </c>
      <c r="AM727" s="634">
        <f t="shared" si="1559"/>
        <v>1</v>
      </c>
      <c r="AN727" s="635">
        <f t="shared" si="1560"/>
        <v>1</v>
      </c>
      <c r="AO727" s="636">
        <f t="shared" si="1851"/>
        <v>3</v>
      </c>
      <c r="AP727" s="634">
        <f t="shared" si="1561"/>
        <v>1</v>
      </c>
      <c r="AQ727" s="634">
        <f t="shared" si="1562"/>
        <v>1</v>
      </c>
      <c r="AR727" s="634">
        <f t="shared" si="1563"/>
        <v>1</v>
      </c>
      <c r="AS727" s="637">
        <f t="shared" si="1852"/>
        <v>3</v>
      </c>
      <c r="AT727" s="638" t="str">
        <f t="shared" si="1853"/>
        <v>F</v>
      </c>
      <c r="AU727" s="634">
        <f t="shared" si="1564"/>
        <v>0</v>
      </c>
      <c r="AV727" s="634">
        <f t="shared" si="1574"/>
        <v>0</v>
      </c>
      <c r="AW727" s="634"/>
      <c r="AX727" s="639" t="str">
        <f t="shared" si="1568"/>
        <v>95Yes</v>
      </c>
      <c r="AY727" s="639" t="str">
        <f t="shared" si="1569"/>
        <v>95Yes</v>
      </c>
      <c r="AZ727" s="639" t="str">
        <f t="shared" si="1570"/>
        <v>95Yes</v>
      </c>
      <c r="BA727" s="634" t="str">
        <f t="shared" si="1571"/>
        <v>95X</v>
      </c>
      <c r="BB727" s="634" t="str">
        <f t="shared" si="1572"/>
        <v>95X</v>
      </c>
      <c r="BC727" s="634" t="str">
        <f t="shared" si="1573"/>
        <v>95X</v>
      </c>
      <c r="BD727" s="640" t="str">
        <f t="shared" si="1760"/>
        <v xml:space="preserve"> </v>
      </c>
      <c r="BE727" s="640" t="str">
        <f t="shared" si="1761"/>
        <v xml:space="preserve"> </v>
      </c>
      <c r="BF727" s="640" t="str">
        <f t="shared" si="1762"/>
        <v xml:space="preserve"> </v>
      </c>
      <c r="BG727" s="640" t="str">
        <f t="shared" si="1763"/>
        <v xml:space="preserve"> </v>
      </c>
      <c r="BH727" s="640" t="str">
        <f t="shared" si="1764"/>
        <v xml:space="preserve"> </v>
      </c>
      <c r="BI727" s="677" t="str">
        <f t="shared" si="1765"/>
        <v xml:space="preserve"> </v>
      </c>
      <c r="BJ727" s="640" t="str">
        <f t="shared" si="1766"/>
        <v xml:space="preserve"> </v>
      </c>
      <c r="BK727" s="305" t="str">
        <f t="shared" si="1767"/>
        <v xml:space="preserve"> </v>
      </c>
      <c r="BL727" s="523" t="str">
        <f t="shared" si="1565"/>
        <v>F</v>
      </c>
      <c r="BM727" s="640" t="str">
        <f t="shared" si="1768"/>
        <v xml:space="preserve"> </v>
      </c>
      <c r="BN727" s="640" t="str">
        <f t="shared" si="1769"/>
        <v xml:space="preserve"> </v>
      </c>
      <c r="BO727" s="640" t="str">
        <f t="shared" si="1770"/>
        <v xml:space="preserve"> </v>
      </c>
      <c r="BP727" s="640" t="str">
        <f t="shared" si="1771"/>
        <v xml:space="preserve"> </v>
      </c>
      <c r="BQ727" s="640" t="str">
        <f t="shared" si="1772"/>
        <v xml:space="preserve"> </v>
      </c>
      <c r="BR727" s="634">
        <f t="shared" si="1773"/>
        <v>0</v>
      </c>
      <c r="BS727" s="728"/>
      <c r="BT727" s="640" t="str">
        <f t="shared" si="1759"/>
        <v xml:space="preserve"> </v>
      </c>
    </row>
    <row r="728" spans="1:72" s="47" customFormat="1" ht="15" customHeight="1" x14ac:dyDescent="0.3">
      <c r="A728" s="43" t="s">
        <v>697</v>
      </c>
      <c r="B728" s="43" t="s">
        <v>696</v>
      </c>
      <c r="C728" s="134" t="str">
        <f>IF(VLOOKUP(B728,'Pivot Table'!$B$5:$G$2000,3,FALSE)=1,"Yes","No")</f>
        <v>Yes</v>
      </c>
      <c r="D728" s="170" t="str">
        <f t="shared" si="1758"/>
        <v>In Progress</v>
      </c>
      <c r="E728" s="170" t="s">
        <v>713</v>
      </c>
      <c r="F728" s="170"/>
      <c r="G728" s="44"/>
      <c r="H728" s="44"/>
      <c r="I728" s="214">
        <v>42644</v>
      </c>
      <c r="J728" s="170"/>
      <c r="K728" s="45" t="str">
        <f t="shared" si="1774"/>
        <v>97X</v>
      </c>
      <c r="L728" s="45" t="str">
        <f t="shared" si="1553"/>
        <v>97</v>
      </c>
      <c r="M728" s="44"/>
      <c r="N728" s="252"/>
      <c r="O728" s="135" t="str">
        <f>IF(VLOOKUP(B728,'Pivot Table'!$B$5:$G$2000,2,FALSE)=1,"Yes","No")</f>
        <v>Yes</v>
      </c>
      <c r="P728" s="177" t="str">
        <f t="shared" si="1567"/>
        <v>In Progress</v>
      </c>
      <c r="Q728" s="177" t="s">
        <v>713</v>
      </c>
      <c r="R728" s="177"/>
      <c r="S728" s="46"/>
      <c r="T728" s="107">
        <v>42644</v>
      </c>
      <c r="U728" s="177"/>
      <c r="V728" s="135" t="str">
        <f t="shared" si="1554"/>
        <v>97X</v>
      </c>
      <c r="W728" s="150" t="str">
        <f t="shared" si="1555"/>
        <v>97</v>
      </c>
      <c r="X728" s="46"/>
      <c r="Y728" s="219"/>
      <c r="Z728" s="192" t="str">
        <f>IF(VLOOKUP(B728,'Pivot Table'!$B$5:$G$2000,5,FALSE)=1,"Yes","No")</f>
        <v>No</v>
      </c>
      <c r="AA728" s="192" t="str">
        <f>IF(VLOOKUP(B728,'Pivot Table'!$B$5:$G$2000,4,FALSE)=1,"Yes","No")</f>
        <v>No</v>
      </c>
      <c r="AB728" s="190" t="str">
        <f t="shared" si="1679"/>
        <v xml:space="preserve"> </v>
      </c>
      <c r="AC728" s="190"/>
      <c r="AD728" s="190"/>
      <c r="AE728" s="191"/>
      <c r="AF728" s="190"/>
      <c r="AG728" s="190"/>
      <c r="AH728" s="133" t="str">
        <f t="shared" si="1556"/>
        <v>97</v>
      </c>
      <c r="AI728" s="151" t="str">
        <f t="shared" si="1557"/>
        <v>97</v>
      </c>
      <c r="AJ728" s="456"/>
      <c r="AK728" s="651"/>
      <c r="AL728" s="634">
        <f t="shared" si="1558"/>
        <v>1</v>
      </c>
      <c r="AM728" s="634">
        <f t="shared" si="1559"/>
        <v>1</v>
      </c>
      <c r="AN728" s="635">
        <f t="shared" si="1560"/>
        <v>0</v>
      </c>
      <c r="AO728" s="636">
        <f t="shared" si="1851"/>
        <v>2</v>
      </c>
      <c r="AP728" s="634">
        <f t="shared" si="1561"/>
        <v>0</v>
      </c>
      <c r="AQ728" s="634">
        <f t="shared" si="1562"/>
        <v>0</v>
      </c>
      <c r="AR728" s="634">
        <f t="shared" si="1563"/>
        <v>0</v>
      </c>
      <c r="AS728" s="637">
        <f t="shared" si="1852"/>
        <v>0</v>
      </c>
      <c r="AT728" s="638" t="str">
        <f t="shared" si="1853"/>
        <v xml:space="preserve"> </v>
      </c>
      <c r="AU728" s="634">
        <f t="shared" si="1564"/>
        <v>1</v>
      </c>
      <c r="AV728" s="634">
        <f t="shared" si="1574"/>
        <v>1</v>
      </c>
      <c r="AW728" s="634" t="s">
        <v>1127</v>
      </c>
      <c r="AX728" s="639" t="str">
        <f t="shared" si="1568"/>
        <v>97Yes</v>
      </c>
      <c r="AY728" s="639" t="str">
        <f t="shared" si="1569"/>
        <v>97Yes</v>
      </c>
      <c r="AZ728" s="639" t="str">
        <f t="shared" si="1570"/>
        <v>97No</v>
      </c>
      <c r="BA728" s="634" t="str">
        <f t="shared" si="1571"/>
        <v>97</v>
      </c>
      <c r="BB728" s="634" t="str">
        <f t="shared" si="1572"/>
        <v>97</v>
      </c>
      <c r="BC728" s="634" t="str">
        <f t="shared" si="1573"/>
        <v>97</v>
      </c>
      <c r="BD728" s="640" t="str">
        <f t="shared" si="1760"/>
        <v xml:space="preserve"> </v>
      </c>
      <c r="BE728" s="640" t="str">
        <f t="shared" si="1761"/>
        <v xml:space="preserve"> </v>
      </c>
      <c r="BF728" s="640" t="str">
        <f t="shared" si="1762"/>
        <v xml:space="preserve"> </v>
      </c>
      <c r="BG728" s="640" t="str">
        <f t="shared" si="1763"/>
        <v xml:space="preserve"> </v>
      </c>
      <c r="BH728" s="640" t="str">
        <f t="shared" si="1764"/>
        <v xml:space="preserve"> </v>
      </c>
      <c r="BI728" s="677" t="str">
        <f t="shared" si="1765"/>
        <v xml:space="preserve"> </v>
      </c>
      <c r="BJ728" s="640" t="str">
        <f t="shared" si="1766"/>
        <v xml:space="preserve"> </v>
      </c>
      <c r="BK728" s="305" t="str">
        <f t="shared" si="1767"/>
        <v xml:space="preserve"> </v>
      </c>
      <c r="BL728" s="523" t="str">
        <f t="shared" si="1565"/>
        <v xml:space="preserve"> </v>
      </c>
      <c r="BM728" s="640" t="str">
        <f t="shared" si="1768"/>
        <v xml:space="preserve"> </v>
      </c>
      <c r="BN728" s="640" t="str">
        <f t="shared" si="1769"/>
        <v xml:space="preserve"> </v>
      </c>
      <c r="BO728" s="640">
        <f t="shared" si="1770"/>
        <v>42644</v>
      </c>
      <c r="BP728" s="640" t="str">
        <f t="shared" si="1771"/>
        <v xml:space="preserve"> </v>
      </c>
      <c r="BQ728" s="640" t="str">
        <f t="shared" si="1772"/>
        <v xml:space="preserve"> </v>
      </c>
      <c r="BR728" s="634">
        <f t="shared" si="1773"/>
        <v>1</v>
      </c>
      <c r="BS728" s="728"/>
      <c r="BT728" s="640" t="str">
        <f t="shared" si="1759"/>
        <v xml:space="preserve"> </v>
      </c>
    </row>
    <row r="729" spans="1:72" s="47" customFormat="1" ht="15" customHeight="1" x14ac:dyDescent="0.3">
      <c r="A729" s="43" t="s">
        <v>697</v>
      </c>
      <c r="B729" s="123" t="s">
        <v>698</v>
      </c>
      <c r="C729" s="134" t="str">
        <f>IF(VLOOKUP(B729,'Pivot Table'!$B$5:$G$2000,3,FALSE)=1,"Yes","No")</f>
        <v>Yes</v>
      </c>
      <c r="D729" s="170" t="str">
        <f t="shared" si="1758"/>
        <v>Yes</v>
      </c>
      <c r="E729" s="170"/>
      <c r="F729" s="214">
        <v>39965</v>
      </c>
      <c r="G729" s="113" t="s">
        <v>1127</v>
      </c>
      <c r="H729" s="113" t="s">
        <v>1127</v>
      </c>
      <c r="I729" s="170"/>
      <c r="J729" s="170" t="s">
        <v>713</v>
      </c>
      <c r="K729" s="45" t="str">
        <f t="shared" si="1774"/>
        <v>97</v>
      </c>
      <c r="L729" s="45" t="str">
        <f t="shared" si="1553"/>
        <v>97X</v>
      </c>
      <c r="M729" s="115">
        <v>40118</v>
      </c>
      <c r="N729" s="420"/>
      <c r="O729" s="189" t="str">
        <f>IF(VLOOKUP(B729,'Pivot Table'!$B$5:$G$2000,2,FALSE)=1,"Yes","No")</f>
        <v>No</v>
      </c>
      <c r="P729" s="190" t="str">
        <f t="shared" si="1567"/>
        <v xml:space="preserve"> </v>
      </c>
      <c r="Q729" s="190"/>
      <c r="R729" s="190"/>
      <c r="S729" s="200"/>
      <c r="T729" s="190"/>
      <c r="U729" s="190"/>
      <c r="V729" s="135" t="str">
        <f t="shared" si="1554"/>
        <v>97</v>
      </c>
      <c r="W729" s="150" t="str">
        <f t="shared" si="1555"/>
        <v>97</v>
      </c>
      <c r="X729" s="200"/>
      <c r="Y729" s="404"/>
      <c r="Z729" s="192" t="str">
        <f>IF(VLOOKUP(B729,'Pivot Table'!$B$5:$G$2000,5,FALSE)=1,"Yes","No")</f>
        <v>No</v>
      </c>
      <c r="AA729" s="192" t="str">
        <f>IF(VLOOKUP(B729,'Pivot Table'!$B$5:$G$2000,4,FALSE)=1,"Yes","No")</f>
        <v>No</v>
      </c>
      <c r="AB729" s="190" t="str">
        <f t="shared" si="1679"/>
        <v xml:space="preserve"> </v>
      </c>
      <c r="AC729" s="190"/>
      <c r="AD729" s="190"/>
      <c r="AE729" s="191"/>
      <c r="AF729" s="206"/>
      <c r="AG729" s="190"/>
      <c r="AH729" s="189" t="str">
        <f t="shared" si="1556"/>
        <v>97</v>
      </c>
      <c r="AI729" s="196" t="str">
        <f t="shared" si="1557"/>
        <v>97</v>
      </c>
      <c r="AJ729" s="456"/>
      <c r="AK729" s="651"/>
      <c r="AL729" s="634">
        <f t="shared" si="1558"/>
        <v>1</v>
      </c>
      <c r="AM729" s="634">
        <f t="shared" si="1559"/>
        <v>0</v>
      </c>
      <c r="AN729" s="635">
        <f t="shared" si="1560"/>
        <v>0</v>
      </c>
      <c r="AO729" s="636">
        <f t="shared" si="1851"/>
        <v>1</v>
      </c>
      <c r="AP729" s="634">
        <f t="shared" si="1561"/>
        <v>1</v>
      </c>
      <c r="AQ729" s="634">
        <f t="shared" si="1562"/>
        <v>0</v>
      </c>
      <c r="AR729" s="634">
        <f t="shared" si="1563"/>
        <v>0</v>
      </c>
      <c r="AS729" s="637">
        <f t="shared" si="1852"/>
        <v>1</v>
      </c>
      <c r="AT729" s="638" t="str">
        <f t="shared" si="1853"/>
        <v>F</v>
      </c>
      <c r="AU729" s="634">
        <f t="shared" si="1564"/>
        <v>0</v>
      </c>
      <c r="AV729" s="634">
        <f t="shared" si="1574"/>
        <v>0</v>
      </c>
      <c r="AW729" s="634" t="s">
        <v>1127</v>
      </c>
      <c r="AX729" s="639" t="str">
        <f t="shared" si="1568"/>
        <v>97Yes</v>
      </c>
      <c r="AY729" s="639" t="str">
        <f t="shared" si="1569"/>
        <v>97No</v>
      </c>
      <c r="AZ729" s="639" t="str">
        <f t="shared" si="1570"/>
        <v>97No</v>
      </c>
      <c r="BA729" s="634" t="str">
        <f t="shared" si="1571"/>
        <v>97X</v>
      </c>
      <c r="BB729" s="634" t="str">
        <f t="shared" si="1572"/>
        <v>97</v>
      </c>
      <c r="BC729" s="634" t="str">
        <f t="shared" si="1573"/>
        <v>97</v>
      </c>
      <c r="BD729" s="640" t="str">
        <f t="shared" si="1760"/>
        <v xml:space="preserve"> </v>
      </c>
      <c r="BE729" s="640" t="str">
        <f t="shared" si="1761"/>
        <v xml:space="preserve"> </v>
      </c>
      <c r="BF729" s="640" t="str">
        <f t="shared" si="1762"/>
        <v xml:space="preserve"> </v>
      </c>
      <c r="BG729" s="640" t="str">
        <f t="shared" si="1763"/>
        <v xml:space="preserve"> </v>
      </c>
      <c r="BH729" s="640" t="str">
        <f t="shared" si="1764"/>
        <v xml:space="preserve"> </v>
      </c>
      <c r="BI729" s="677" t="str">
        <f t="shared" si="1765"/>
        <v xml:space="preserve"> </v>
      </c>
      <c r="BJ729" s="640" t="str">
        <f t="shared" si="1766"/>
        <v xml:space="preserve"> </v>
      </c>
      <c r="BK729" s="305" t="str">
        <f t="shared" si="1767"/>
        <v xml:space="preserve"> </v>
      </c>
      <c r="BL729" s="523" t="str">
        <f t="shared" si="1565"/>
        <v>F</v>
      </c>
      <c r="BM729" s="640" t="str">
        <f t="shared" si="1768"/>
        <v xml:space="preserve"> </v>
      </c>
      <c r="BN729" s="640" t="str">
        <f t="shared" si="1769"/>
        <v xml:space="preserve"> </v>
      </c>
      <c r="BO729" s="640" t="str">
        <f t="shared" si="1770"/>
        <v xml:space="preserve"> </v>
      </c>
      <c r="BP729" s="640" t="str">
        <f t="shared" si="1771"/>
        <v xml:space="preserve"> </v>
      </c>
      <c r="BQ729" s="640" t="str">
        <f t="shared" si="1772"/>
        <v xml:space="preserve"> </v>
      </c>
      <c r="BR729" s="634">
        <f t="shared" si="1773"/>
        <v>0</v>
      </c>
      <c r="BS729" s="728"/>
      <c r="BT729" s="640" t="str">
        <f t="shared" si="1759"/>
        <v xml:space="preserve"> </v>
      </c>
    </row>
    <row r="730" spans="1:72" s="47" customFormat="1" ht="15" customHeight="1" x14ac:dyDescent="0.3">
      <c r="A730" s="43" t="s">
        <v>697</v>
      </c>
      <c r="B730" s="123" t="s">
        <v>699</v>
      </c>
      <c r="C730" s="134" t="str">
        <f>IF(VLOOKUP(B730,'Pivot Table'!$B$5:$G$2000,3,FALSE)=1,"Yes","No")</f>
        <v>Yes</v>
      </c>
      <c r="D730" s="170" t="str">
        <f t="shared" si="1758"/>
        <v>Yes</v>
      </c>
      <c r="E730" s="170"/>
      <c r="F730" s="214">
        <v>39508</v>
      </c>
      <c r="G730" s="113" t="s">
        <v>1127</v>
      </c>
      <c r="H730" s="113" t="s">
        <v>1127</v>
      </c>
      <c r="I730" s="170"/>
      <c r="J730" s="170" t="s">
        <v>713</v>
      </c>
      <c r="K730" s="45" t="str">
        <f t="shared" si="1774"/>
        <v>97</v>
      </c>
      <c r="L730" s="45" t="str">
        <f t="shared" si="1553"/>
        <v>97X</v>
      </c>
      <c r="M730" s="115">
        <v>39630</v>
      </c>
      <c r="N730" s="252"/>
      <c r="O730" s="201" t="str">
        <f>IF(VLOOKUP(B730,'Pivot Table'!$B$5:$G$2000,2,FALSE)=1,"Yes","No")</f>
        <v>No</v>
      </c>
      <c r="P730" s="197" t="str">
        <f t="shared" si="1567"/>
        <v xml:space="preserve"> </v>
      </c>
      <c r="Q730" s="202"/>
      <c r="R730" s="202"/>
      <c r="S730" s="199"/>
      <c r="T730" s="202"/>
      <c r="U730" s="202"/>
      <c r="V730" s="135" t="str">
        <f t="shared" si="1554"/>
        <v>97</v>
      </c>
      <c r="W730" s="150" t="str">
        <f t="shared" si="1555"/>
        <v>97</v>
      </c>
      <c r="X730" s="199"/>
      <c r="Y730" s="408"/>
      <c r="Z730" s="192" t="str">
        <f>IF(VLOOKUP(B730,'Pivot Table'!$B$5:$G$2000,5,FALSE)=1,"Yes","No")</f>
        <v>No</v>
      </c>
      <c r="AA730" s="192" t="str">
        <f>IF(VLOOKUP(B730,'Pivot Table'!$B$5:$G$2000,4,FALSE)=1,"Yes","No")</f>
        <v>No</v>
      </c>
      <c r="AB730" s="190" t="str">
        <f t="shared" si="1679"/>
        <v xml:space="preserve"> </v>
      </c>
      <c r="AC730" s="190"/>
      <c r="AD730" s="190"/>
      <c r="AE730" s="191"/>
      <c r="AF730" s="206"/>
      <c r="AG730" s="190"/>
      <c r="AH730" s="189" t="str">
        <f t="shared" si="1556"/>
        <v>97</v>
      </c>
      <c r="AI730" s="196" t="str">
        <f t="shared" si="1557"/>
        <v>97</v>
      </c>
      <c r="AJ730" s="456"/>
      <c r="AK730" s="651"/>
      <c r="AL730" s="634">
        <f t="shared" si="1558"/>
        <v>1</v>
      </c>
      <c r="AM730" s="634">
        <f t="shared" si="1559"/>
        <v>0</v>
      </c>
      <c r="AN730" s="635">
        <f t="shared" si="1560"/>
        <v>0</v>
      </c>
      <c r="AO730" s="636">
        <f t="shared" si="1851"/>
        <v>1</v>
      </c>
      <c r="AP730" s="634">
        <f t="shared" si="1561"/>
        <v>1</v>
      </c>
      <c r="AQ730" s="634">
        <f t="shared" si="1562"/>
        <v>0</v>
      </c>
      <c r="AR730" s="634">
        <f t="shared" si="1563"/>
        <v>0</v>
      </c>
      <c r="AS730" s="637">
        <f t="shared" si="1852"/>
        <v>1</v>
      </c>
      <c r="AT730" s="638" t="str">
        <f t="shared" si="1853"/>
        <v>F</v>
      </c>
      <c r="AU730" s="634">
        <f t="shared" si="1564"/>
        <v>0</v>
      </c>
      <c r="AV730" s="634">
        <f t="shared" si="1574"/>
        <v>0</v>
      </c>
      <c r="AW730" s="634" t="s">
        <v>1127</v>
      </c>
      <c r="AX730" s="639" t="str">
        <f t="shared" si="1568"/>
        <v>97Yes</v>
      </c>
      <c r="AY730" s="639" t="str">
        <f t="shared" si="1569"/>
        <v>97No</v>
      </c>
      <c r="AZ730" s="639" t="str">
        <f t="shared" si="1570"/>
        <v>97No</v>
      </c>
      <c r="BA730" s="634" t="str">
        <f t="shared" si="1571"/>
        <v>97X</v>
      </c>
      <c r="BB730" s="634" t="str">
        <f t="shared" si="1572"/>
        <v>97</v>
      </c>
      <c r="BC730" s="634" t="str">
        <f t="shared" si="1573"/>
        <v>97</v>
      </c>
      <c r="BD730" s="640" t="str">
        <f t="shared" si="1760"/>
        <v xml:space="preserve"> </v>
      </c>
      <c r="BE730" s="640" t="str">
        <f t="shared" si="1761"/>
        <v xml:space="preserve"> </v>
      </c>
      <c r="BF730" s="640" t="str">
        <f t="shared" si="1762"/>
        <v xml:space="preserve"> </v>
      </c>
      <c r="BG730" s="640" t="str">
        <f t="shared" si="1763"/>
        <v xml:space="preserve"> </v>
      </c>
      <c r="BH730" s="640" t="str">
        <f t="shared" si="1764"/>
        <v xml:space="preserve"> </v>
      </c>
      <c r="BI730" s="677" t="str">
        <f t="shared" si="1765"/>
        <v xml:space="preserve"> </v>
      </c>
      <c r="BJ730" s="640" t="str">
        <f t="shared" si="1766"/>
        <v xml:space="preserve"> </v>
      </c>
      <c r="BK730" s="305" t="str">
        <f t="shared" si="1767"/>
        <v xml:space="preserve"> </v>
      </c>
      <c r="BL730" s="523" t="str">
        <f t="shared" si="1565"/>
        <v>F</v>
      </c>
      <c r="BM730" s="640" t="str">
        <f t="shared" si="1768"/>
        <v xml:space="preserve"> </v>
      </c>
      <c r="BN730" s="640" t="str">
        <f t="shared" si="1769"/>
        <v xml:space="preserve"> </v>
      </c>
      <c r="BO730" s="640" t="str">
        <f t="shared" si="1770"/>
        <v xml:space="preserve"> </v>
      </c>
      <c r="BP730" s="640" t="str">
        <f t="shared" si="1771"/>
        <v xml:space="preserve"> </v>
      </c>
      <c r="BQ730" s="640" t="str">
        <f t="shared" si="1772"/>
        <v xml:space="preserve"> </v>
      </c>
      <c r="BR730" s="634">
        <f t="shared" si="1773"/>
        <v>0</v>
      </c>
      <c r="BS730" s="728"/>
      <c r="BT730" s="640" t="str">
        <f t="shared" si="1759"/>
        <v xml:space="preserve"> </v>
      </c>
    </row>
    <row r="731" spans="1:72" s="47" customFormat="1" ht="15" customHeight="1" x14ac:dyDescent="0.3">
      <c r="A731" s="43" t="s">
        <v>697</v>
      </c>
      <c r="B731" s="123" t="s">
        <v>700</v>
      </c>
      <c r="C731" s="134" t="str">
        <f>IF(VLOOKUP(B731,'Pivot Table'!$B$5:$G$2000,3,FALSE)=1,"Yes","No")</f>
        <v>Yes</v>
      </c>
      <c r="D731" s="170" t="str">
        <f t="shared" si="1758"/>
        <v>In Progress</v>
      </c>
      <c r="E731" s="170" t="s">
        <v>713</v>
      </c>
      <c r="F731" s="170"/>
      <c r="G731" s="44"/>
      <c r="H731" s="44"/>
      <c r="I731" s="214">
        <v>42644</v>
      </c>
      <c r="J731" s="170"/>
      <c r="K731" s="45" t="str">
        <f t="shared" si="1774"/>
        <v>97X</v>
      </c>
      <c r="L731" s="45" t="str">
        <f t="shared" si="1553"/>
        <v>97</v>
      </c>
      <c r="M731" s="44"/>
      <c r="N731" s="252"/>
      <c r="O731" s="189" t="str">
        <f>IF(VLOOKUP(B731,'Pivot Table'!$B$5:$G$2000,2,FALSE)=1,"Yes","No")</f>
        <v>No</v>
      </c>
      <c r="P731" s="190" t="str">
        <f t="shared" si="1567"/>
        <v xml:space="preserve"> </v>
      </c>
      <c r="Q731" s="190"/>
      <c r="R731" s="190"/>
      <c r="S731" s="191"/>
      <c r="T731" s="190"/>
      <c r="U731" s="190"/>
      <c r="V731" s="135" t="str">
        <f t="shared" si="1554"/>
        <v>97</v>
      </c>
      <c r="W731" s="150" t="str">
        <f t="shared" si="1555"/>
        <v>97</v>
      </c>
      <c r="X731" s="191"/>
      <c r="Y731" s="404"/>
      <c r="Z731" s="192" t="str">
        <f>IF(VLOOKUP(B731,'Pivot Table'!$B$5:$G$2000,5,FALSE)=1,"Yes","No")</f>
        <v>No</v>
      </c>
      <c r="AA731" s="192" t="str">
        <f>IF(VLOOKUP(B731,'Pivot Table'!$B$5:$G$2000,4,FALSE)=1,"Yes","No")</f>
        <v>No</v>
      </c>
      <c r="AB731" s="190" t="str">
        <f t="shared" si="1679"/>
        <v xml:space="preserve"> </v>
      </c>
      <c r="AC731" s="190"/>
      <c r="AD731" s="190"/>
      <c r="AE731" s="191"/>
      <c r="AF731" s="190"/>
      <c r="AG731" s="190"/>
      <c r="AH731" s="133" t="str">
        <f t="shared" si="1556"/>
        <v>97</v>
      </c>
      <c r="AI731" s="151" t="str">
        <f t="shared" si="1557"/>
        <v>97</v>
      </c>
      <c r="AJ731" s="456"/>
      <c r="AK731" s="651"/>
      <c r="AL731" s="634">
        <f t="shared" si="1558"/>
        <v>1</v>
      </c>
      <c r="AM731" s="634">
        <f t="shared" si="1559"/>
        <v>0</v>
      </c>
      <c r="AN731" s="635">
        <f t="shared" si="1560"/>
        <v>0</v>
      </c>
      <c r="AO731" s="636">
        <f t="shared" si="1851"/>
        <v>1</v>
      </c>
      <c r="AP731" s="634">
        <f t="shared" si="1561"/>
        <v>0</v>
      </c>
      <c r="AQ731" s="634">
        <f t="shared" si="1562"/>
        <v>0</v>
      </c>
      <c r="AR731" s="634">
        <f t="shared" si="1563"/>
        <v>0</v>
      </c>
      <c r="AS731" s="637">
        <f t="shared" si="1852"/>
        <v>0</v>
      </c>
      <c r="AT731" s="638" t="str">
        <f t="shared" si="1853"/>
        <v xml:space="preserve"> </v>
      </c>
      <c r="AU731" s="634">
        <f t="shared" si="1564"/>
        <v>1</v>
      </c>
      <c r="AV731" s="634">
        <f t="shared" si="1574"/>
        <v>0</v>
      </c>
      <c r="AW731" s="634" t="s">
        <v>1127</v>
      </c>
      <c r="AX731" s="639" t="str">
        <f t="shared" si="1568"/>
        <v>97Yes</v>
      </c>
      <c r="AY731" s="639" t="str">
        <f t="shared" si="1569"/>
        <v>97No</v>
      </c>
      <c r="AZ731" s="639" t="str">
        <f t="shared" si="1570"/>
        <v>97No</v>
      </c>
      <c r="BA731" s="634" t="str">
        <f t="shared" si="1571"/>
        <v>97</v>
      </c>
      <c r="BB731" s="634" t="str">
        <f t="shared" si="1572"/>
        <v>97</v>
      </c>
      <c r="BC731" s="634" t="str">
        <f t="shared" si="1573"/>
        <v>97</v>
      </c>
      <c r="BD731" s="640" t="str">
        <f t="shared" si="1760"/>
        <v xml:space="preserve"> </v>
      </c>
      <c r="BE731" s="640" t="str">
        <f t="shared" si="1761"/>
        <v xml:space="preserve"> </v>
      </c>
      <c r="BF731" s="640" t="str">
        <f t="shared" si="1762"/>
        <v xml:space="preserve"> </v>
      </c>
      <c r="BG731" s="640" t="str">
        <f t="shared" si="1763"/>
        <v xml:space="preserve"> </v>
      </c>
      <c r="BH731" s="640" t="str">
        <f t="shared" si="1764"/>
        <v xml:space="preserve"> </v>
      </c>
      <c r="BI731" s="677" t="str">
        <f t="shared" si="1765"/>
        <v xml:space="preserve"> </v>
      </c>
      <c r="BJ731" s="640" t="str">
        <f t="shared" si="1766"/>
        <v xml:space="preserve"> </v>
      </c>
      <c r="BK731" s="305" t="str">
        <f t="shared" si="1767"/>
        <v xml:space="preserve"> </v>
      </c>
      <c r="BL731" s="523" t="str">
        <f t="shared" si="1565"/>
        <v xml:space="preserve"> </v>
      </c>
      <c r="BM731" s="640" t="str">
        <f t="shared" si="1768"/>
        <v xml:space="preserve"> </v>
      </c>
      <c r="BN731" s="640" t="str">
        <f t="shared" si="1769"/>
        <v xml:space="preserve"> </v>
      </c>
      <c r="BO731" s="640">
        <f t="shared" si="1770"/>
        <v>42644</v>
      </c>
      <c r="BP731" s="640" t="str">
        <f t="shared" si="1771"/>
        <v xml:space="preserve"> </v>
      </c>
      <c r="BQ731" s="640" t="str">
        <f t="shared" si="1772"/>
        <v xml:space="preserve"> </v>
      </c>
      <c r="BR731" s="634">
        <f t="shared" si="1773"/>
        <v>1</v>
      </c>
      <c r="BS731" s="728"/>
      <c r="BT731" s="640" t="str">
        <f t="shared" si="1759"/>
        <v xml:space="preserve"> </v>
      </c>
    </row>
    <row r="732" spans="1:72" s="47" customFormat="1" ht="15" customHeight="1" x14ac:dyDescent="0.3">
      <c r="A732" s="43" t="s">
        <v>697</v>
      </c>
      <c r="B732" s="123" t="s">
        <v>701</v>
      </c>
      <c r="C732" s="134" t="str">
        <f>IF(VLOOKUP(B732,'Pivot Table'!$B$5:$G$2000,3,FALSE)=1,"Yes","No")</f>
        <v>Yes</v>
      </c>
      <c r="D732" s="170" t="str">
        <f t="shared" si="1758"/>
        <v>Yes</v>
      </c>
      <c r="E732" s="170"/>
      <c r="F732" s="214">
        <v>41730</v>
      </c>
      <c r="G732" s="44" t="s">
        <v>1127</v>
      </c>
      <c r="H732" s="44" t="s">
        <v>1127</v>
      </c>
      <c r="I732" s="170"/>
      <c r="J732" s="170" t="s">
        <v>713</v>
      </c>
      <c r="K732" s="45" t="str">
        <f t="shared" si="1774"/>
        <v>97</v>
      </c>
      <c r="L732" s="45" t="str">
        <f t="shared" si="1553"/>
        <v>97X</v>
      </c>
      <c r="M732" s="106">
        <v>41852</v>
      </c>
      <c r="N732" s="252" t="s">
        <v>1109</v>
      </c>
      <c r="O732" s="135" t="str">
        <f>IF(VLOOKUP(B732,'Pivot Table'!$B$5:$G$2000,2,FALSE)=1,"Yes","No")</f>
        <v>Yes</v>
      </c>
      <c r="P732" s="177" t="str">
        <f t="shared" si="1567"/>
        <v>Yes</v>
      </c>
      <c r="Q732" s="399"/>
      <c r="R732" s="107">
        <v>41760</v>
      </c>
      <c r="S732" s="46" t="s">
        <v>1127</v>
      </c>
      <c r="T732" s="177"/>
      <c r="U732" s="177" t="s">
        <v>713</v>
      </c>
      <c r="V732" s="135" t="str">
        <f t="shared" si="1554"/>
        <v>97</v>
      </c>
      <c r="W732" s="150" t="str">
        <f t="shared" si="1555"/>
        <v>97X</v>
      </c>
      <c r="X732" s="427">
        <v>41852</v>
      </c>
      <c r="Y732" s="272" t="s">
        <v>1109</v>
      </c>
      <c r="Z732" s="136" t="str">
        <f>IF(VLOOKUP(B732,'Pivot Table'!$B$5:$G$2000,5,FALSE)=1,"Yes","No")</f>
        <v>Yes</v>
      </c>
      <c r="AA732" s="136" t="str">
        <f>IF(VLOOKUP(B732,'Pivot Table'!$B$5:$G$2000,4,FALSE)=1,"Yes","No")</f>
        <v>No</v>
      </c>
      <c r="AB732" s="181" t="str">
        <f t="shared" si="1679"/>
        <v>Yes</v>
      </c>
      <c r="AC732" s="181"/>
      <c r="AD732" s="181"/>
      <c r="AE732" s="241" t="s">
        <v>1127</v>
      </c>
      <c r="AF732" s="127"/>
      <c r="AG732" s="181" t="s">
        <v>713</v>
      </c>
      <c r="AH732" s="133" t="str">
        <f t="shared" si="1556"/>
        <v>97</v>
      </c>
      <c r="AI732" s="151" t="str">
        <f t="shared" si="1557"/>
        <v>97X</v>
      </c>
      <c r="AJ732" s="281">
        <v>41852</v>
      </c>
      <c r="AK732" s="650" t="s">
        <v>1109</v>
      </c>
      <c r="AL732" s="634">
        <f t="shared" si="1558"/>
        <v>1</v>
      </c>
      <c r="AM732" s="634">
        <f t="shared" si="1559"/>
        <v>1</v>
      </c>
      <c r="AN732" s="635">
        <f t="shared" si="1560"/>
        <v>1</v>
      </c>
      <c r="AO732" s="636">
        <f t="shared" si="1851"/>
        <v>3</v>
      </c>
      <c r="AP732" s="634">
        <f t="shared" si="1561"/>
        <v>1</v>
      </c>
      <c r="AQ732" s="634">
        <f t="shared" si="1562"/>
        <v>1</v>
      </c>
      <c r="AR732" s="634">
        <f t="shared" si="1563"/>
        <v>1</v>
      </c>
      <c r="AS732" s="637">
        <f t="shared" si="1852"/>
        <v>3</v>
      </c>
      <c r="AT732" s="638" t="str">
        <f t="shared" si="1853"/>
        <v>F</v>
      </c>
      <c r="AU732" s="634">
        <f t="shared" si="1564"/>
        <v>0</v>
      </c>
      <c r="AV732" s="634">
        <f t="shared" si="1574"/>
        <v>0</v>
      </c>
      <c r="AW732" s="634" t="s">
        <v>1127</v>
      </c>
      <c r="AX732" s="639" t="str">
        <f t="shared" si="1568"/>
        <v>97Yes</v>
      </c>
      <c r="AY732" s="639" t="str">
        <f t="shared" si="1569"/>
        <v>97Yes</v>
      </c>
      <c r="AZ732" s="639" t="str">
        <f t="shared" si="1570"/>
        <v>97Yes</v>
      </c>
      <c r="BA732" s="634" t="str">
        <f t="shared" si="1571"/>
        <v>97X</v>
      </c>
      <c r="BB732" s="634" t="str">
        <f t="shared" si="1572"/>
        <v>97X</v>
      </c>
      <c r="BC732" s="634" t="str">
        <f t="shared" si="1573"/>
        <v>97X</v>
      </c>
      <c r="BD732" s="640" t="str">
        <f t="shared" si="1760"/>
        <v xml:space="preserve"> </v>
      </c>
      <c r="BE732" s="640" t="str">
        <f t="shared" si="1761"/>
        <v xml:space="preserve"> </v>
      </c>
      <c r="BF732" s="640" t="str">
        <f t="shared" si="1762"/>
        <v xml:space="preserve"> </v>
      </c>
      <c r="BG732" s="640" t="str">
        <f t="shared" si="1763"/>
        <v xml:space="preserve"> </v>
      </c>
      <c r="BH732" s="640" t="str">
        <f t="shared" si="1764"/>
        <v xml:space="preserve"> </v>
      </c>
      <c r="BI732" s="677" t="str">
        <f t="shared" si="1765"/>
        <v xml:space="preserve"> </v>
      </c>
      <c r="BJ732" s="640" t="str">
        <f t="shared" si="1766"/>
        <v xml:space="preserve"> </v>
      </c>
      <c r="BK732" s="305" t="str">
        <f t="shared" si="1767"/>
        <v xml:space="preserve"> </v>
      </c>
      <c r="BL732" s="523" t="str">
        <f t="shared" si="1565"/>
        <v>F</v>
      </c>
      <c r="BM732" s="640" t="str">
        <f t="shared" si="1768"/>
        <v xml:space="preserve"> </v>
      </c>
      <c r="BN732" s="640" t="str">
        <f t="shared" si="1769"/>
        <v xml:space="preserve"> </v>
      </c>
      <c r="BO732" s="640" t="str">
        <f t="shared" si="1770"/>
        <v xml:space="preserve"> </v>
      </c>
      <c r="BP732" s="640" t="str">
        <f t="shared" si="1771"/>
        <v xml:space="preserve"> </v>
      </c>
      <c r="BQ732" s="640" t="str">
        <f t="shared" si="1772"/>
        <v xml:space="preserve"> </v>
      </c>
      <c r="BR732" s="634">
        <f t="shared" si="1773"/>
        <v>0</v>
      </c>
      <c r="BS732" s="728"/>
      <c r="BT732" s="640" t="str">
        <f t="shared" si="1759"/>
        <v xml:space="preserve"> </v>
      </c>
    </row>
    <row r="733" spans="1:72" s="47" customFormat="1" ht="15" customHeight="1" x14ac:dyDescent="0.3">
      <c r="A733" s="43" t="s">
        <v>697</v>
      </c>
      <c r="B733" s="123" t="s">
        <v>702</v>
      </c>
      <c r="C733" s="134" t="str">
        <f>IF(VLOOKUP(B733,'Pivot Table'!$B$5:$G$2000,3,FALSE)=1,"Yes","No")</f>
        <v>Yes</v>
      </c>
      <c r="D733" s="174" t="str">
        <f t="shared" si="1758"/>
        <v>Yes</v>
      </c>
      <c r="E733" s="174"/>
      <c r="F733" s="214">
        <v>41426</v>
      </c>
      <c r="G733" s="113" t="s">
        <v>1127</v>
      </c>
      <c r="H733" s="113" t="s">
        <v>1127</v>
      </c>
      <c r="I733" s="170"/>
      <c r="J733" s="170" t="s">
        <v>713</v>
      </c>
      <c r="K733" s="45" t="str">
        <f t="shared" si="1774"/>
        <v>97</v>
      </c>
      <c r="L733" s="45" t="str">
        <f t="shared" si="1553"/>
        <v>97X</v>
      </c>
      <c r="M733" s="106">
        <v>41487</v>
      </c>
      <c r="N733" s="252"/>
      <c r="O733" s="135" t="str">
        <f>IF(VLOOKUP(B733,'Pivot Table'!$B$5:$G$2000,2,FALSE)=1,"Yes","No")</f>
        <v>Yes</v>
      </c>
      <c r="P733" s="177" t="str">
        <f t="shared" si="1567"/>
        <v>Yes</v>
      </c>
      <c r="Q733" s="399"/>
      <c r="R733" s="107">
        <v>41426</v>
      </c>
      <c r="S733" s="46" t="s">
        <v>1127</v>
      </c>
      <c r="T733" s="177"/>
      <c r="U733" s="177" t="s">
        <v>713</v>
      </c>
      <c r="V733" s="135" t="str">
        <f t="shared" si="1554"/>
        <v>97</v>
      </c>
      <c r="W733" s="150" t="str">
        <f t="shared" si="1555"/>
        <v>97X</v>
      </c>
      <c r="X733" s="107">
        <v>41487</v>
      </c>
      <c r="Y733" s="219"/>
      <c r="Z733" s="136" t="str">
        <f>IF(VLOOKUP(B733,'Pivot Table'!$B$5:$G$2000,5,FALSE)=1,"Yes","No")</f>
        <v>Yes</v>
      </c>
      <c r="AA733" s="136" t="str">
        <f>IF(VLOOKUP(B733,'Pivot Table'!$B$5:$G$2000,4,FALSE)=1,"Yes","No")</f>
        <v>No</v>
      </c>
      <c r="AB733" s="181" t="str">
        <f t="shared" si="1679"/>
        <v>Yes</v>
      </c>
      <c r="AC733" s="181"/>
      <c r="AD733" s="181"/>
      <c r="AE733" s="127" t="s">
        <v>1127</v>
      </c>
      <c r="AF733" s="181"/>
      <c r="AG733" s="181" t="s">
        <v>713</v>
      </c>
      <c r="AH733" s="133" t="str">
        <f t="shared" si="1556"/>
        <v>97</v>
      </c>
      <c r="AI733" s="151" t="str">
        <f t="shared" si="1557"/>
        <v>97X</v>
      </c>
      <c r="AJ733" s="281">
        <v>41487</v>
      </c>
      <c r="AK733" s="650"/>
      <c r="AL733" s="634">
        <f t="shared" si="1558"/>
        <v>1</v>
      </c>
      <c r="AM733" s="634">
        <f t="shared" si="1559"/>
        <v>1</v>
      </c>
      <c r="AN733" s="635">
        <f t="shared" si="1560"/>
        <v>1</v>
      </c>
      <c r="AO733" s="636">
        <f t="shared" si="1851"/>
        <v>3</v>
      </c>
      <c r="AP733" s="634">
        <f t="shared" si="1561"/>
        <v>1</v>
      </c>
      <c r="AQ733" s="634">
        <f t="shared" si="1562"/>
        <v>1</v>
      </c>
      <c r="AR733" s="634">
        <f t="shared" si="1563"/>
        <v>1</v>
      </c>
      <c r="AS733" s="637">
        <f t="shared" si="1852"/>
        <v>3</v>
      </c>
      <c r="AT733" s="638" t="str">
        <f t="shared" si="1853"/>
        <v>F</v>
      </c>
      <c r="AU733" s="634">
        <f t="shared" si="1564"/>
        <v>0</v>
      </c>
      <c r="AV733" s="634">
        <f t="shared" si="1574"/>
        <v>0</v>
      </c>
      <c r="AW733" s="634" t="s">
        <v>1127</v>
      </c>
      <c r="AX733" s="639" t="str">
        <f t="shared" si="1568"/>
        <v>97Yes</v>
      </c>
      <c r="AY733" s="639" t="str">
        <f t="shared" si="1569"/>
        <v>97Yes</v>
      </c>
      <c r="AZ733" s="639" t="str">
        <f t="shared" si="1570"/>
        <v>97Yes</v>
      </c>
      <c r="BA733" s="634" t="str">
        <f t="shared" si="1571"/>
        <v>97X</v>
      </c>
      <c r="BB733" s="634" t="str">
        <f t="shared" si="1572"/>
        <v>97X</v>
      </c>
      <c r="BC733" s="634" t="str">
        <f t="shared" si="1573"/>
        <v>97X</v>
      </c>
      <c r="BD733" s="640" t="str">
        <f t="shared" si="1760"/>
        <v xml:space="preserve"> </v>
      </c>
      <c r="BE733" s="640" t="str">
        <f t="shared" si="1761"/>
        <v xml:space="preserve"> </v>
      </c>
      <c r="BF733" s="640" t="str">
        <f t="shared" si="1762"/>
        <v xml:space="preserve"> </v>
      </c>
      <c r="BG733" s="640" t="str">
        <f t="shared" si="1763"/>
        <v xml:space="preserve"> </v>
      </c>
      <c r="BH733" s="640" t="str">
        <f t="shared" si="1764"/>
        <v xml:space="preserve"> </v>
      </c>
      <c r="BI733" s="677" t="str">
        <f t="shared" si="1765"/>
        <v xml:space="preserve"> </v>
      </c>
      <c r="BJ733" s="640" t="str">
        <f t="shared" si="1766"/>
        <v xml:space="preserve"> </v>
      </c>
      <c r="BK733" s="305" t="str">
        <f t="shared" si="1767"/>
        <v xml:space="preserve"> </v>
      </c>
      <c r="BL733" s="523" t="str">
        <f t="shared" si="1565"/>
        <v>F</v>
      </c>
      <c r="BM733" s="640" t="str">
        <f t="shared" si="1768"/>
        <v xml:space="preserve"> </v>
      </c>
      <c r="BN733" s="640" t="str">
        <f t="shared" si="1769"/>
        <v xml:space="preserve"> </v>
      </c>
      <c r="BO733" s="640" t="str">
        <f t="shared" si="1770"/>
        <v xml:space="preserve"> </v>
      </c>
      <c r="BP733" s="640" t="str">
        <f t="shared" si="1771"/>
        <v xml:space="preserve"> </v>
      </c>
      <c r="BQ733" s="640" t="str">
        <f t="shared" si="1772"/>
        <v xml:space="preserve"> </v>
      </c>
      <c r="BR733" s="634">
        <f t="shared" si="1773"/>
        <v>0</v>
      </c>
      <c r="BS733" s="728"/>
      <c r="BT733" s="640" t="str">
        <f t="shared" si="1759"/>
        <v xml:space="preserve"> </v>
      </c>
    </row>
    <row r="734" spans="1:72" s="47" customFormat="1" ht="15" customHeight="1" x14ac:dyDescent="0.3">
      <c r="A734" s="43" t="s">
        <v>697</v>
      </c>
      <c r="B734" s="123" t="s">
        <v>1869</v>
      </c>
      <c r="C734" s="291" t="str">
        <f>IF(VLOOKUP(B734,'Pivot Table'!$B$5:$G$2000,3,FALSE)=1,"Yes","No")</f>
        <v>Yes</v>
      </c>
      <c r="D734" s="174" t="str">
        <f t="shared" ref="D734" si="1854">IF(E734="X","In Progress",IF(J734="x","Yes"," "))</f>
        <v>Yes</v>
      </c>
      <c r="E734" s="174"/>
      <c r="F734" s="278"/>
      <c r="G734" s="309"/>
      <c r="H734" s="309" t="s">
        <v>1127</v>
      </c>
      <c r="I734" s="278"/>
      <c r="J734" s="174" t="s">
        <v>713</v>
      </c>
      <c r="K734" s="292"/>
      <c r="L734" s="292" t="str">
        <f t="shared" si="1553"/>
        <v>97X</v>
      </c>
      <c r="M734" s="129">
        <v>42064</v>
      </c>
      <c r="N734" s="417"/>
      <c r="O734" s="400" t="str">
        <f>IF(VLOOKUP(B734,'Pivot Table'!$B$5:$G$2000,2,FALSE)=1,"Yes","No")</f>
        <v>Yes</v>
      </c>
      <c r="P734" s="399" t="str">
        <f t="shared" ref="P734" si="1855">IF(Q734="X","In Progress",IF(U734="x","Yes"," "))</f>
        <v>Yes</v>
      </c>
      <c r="Q734" s="399"/>
      <c r="R734" s="427"/>
      <c r="S734" s="266" t="s">
        <v>1127</v>
      </c>
      <c r="T734" s="427"/>
      <c r="U734" s="399" t="s">
        <v>713</v>
      </c>
      <c r="V734" s="400"/>
      <c r="W734" s="401" t="str">
        <f t="shared" si="1555"/>
        <v>97X</v>
      </c>
      <c r="X734" s="427">
        <v>42064</v>
      </c>
      <c r="Y734" s="406"/>
      <c r="Z734" s="136" t="str">
        <f>IF(VLOOKUP(B734,'Pivot Table'!$B$5:$G$2000,5,FALSE)=1,"Yes","No")</f>
        <v>Yes</v>
      </c>
      <c r="AA734" s="136" t="str">
        <f>IF(VLOOKUP(B734,'Pivot Table'!$B$5:$G$2000,4,FALSE)=1,"Yes","No")</f>
        <v>No</v>
      </c>
      <c r="AB734" s="181" t="str">
        <f t="shared" ref="AB734" si="1856">IF(AC734="X","In Progress",IF(AG734="x","Yes"," "))</f>
        <v>Yes</v>
      </c>
      <c r="AC734" s="181"/>
      <c r="AD734" s="181"/>
      <c r="AE734" s="362"/>
      <c r="AF734" s="362"/>
      <c r="AG734" s="181" t="s">
        <v>713</v>
      </c>
      <c r="AH734" s="133"/>
      <c r="AI734" s="151"/>
      <c r="AJ734" s="281">
        <v>42064</v>
      </c>
      <c r="AK734" s="650"/>
      <c r="AL734" s="634">
        <f t="shared" ref="AL734" si="1857">IF(C734="yes",1,0)</f>
        <v>1</v>
      </c>
      <c r="AM734" s="634">
        <f t="shared" ref="AM734" si="1858">IF(O734="yes",1,0)</f>
        <v>1</v>
      </c>
      <c r="AN734" s="635">
        <f t="shared" ref="AN734" si="1859">IF(Z734="yes",1,IF(AA734="yes",1,0))</f>
        <v>1</v>
      </c>
      <c r="AO734" s="636">
        <f t="shared" ref="AO734" si="1860">SUM(AL734:AN734)</f>
        <v>3</v>
      </c>
      <c r="AP734" s="634">
        <f t="shared" ref="AP734" si="1861">IF(J734="x",1,0)</f>
        <v>1</v>
      </c>
      <c r="AQ734" s="634">
        <f t="shared" ref="AQ734" si="1862">IF(U734="x",1,0)</f>
        <v>1</v>
      </c>
      <c r="AR734" s="634">
        <f t="shared" ref="AR734" si="1863">IF(AG734="x",1,0)</f>
        <v>1</v>
      </c>
      <c r="AS734" s="637">
        <f t="shared" ref="AS734" si="1864">SUM(AP734:AR734)</f>
        <v>3</v>
      </c>
      <c r="AT734" s="638" t="str">
        <f t="shared" ref="AT734" si="1865">IF(AO734=AS734,"F"," ")</f>
        <v>F</v>
      </c>
      <c r="AU734" s="634">
        <f t="shared" ref="AU734" si="1866">IF(E734="x",1,0)</f>
        <v>0</v>
      </c>
      <c r="AV734" s="634">
        <f t="shared" ref="AV734" si="1867">IF(Q734="x",1,0)</f>
        <v>0</v>
      </c>
      <c r="AW734" s="634" t="s">
        <v>1127</v>
      </c>
      <c r="AX734" s="639" t="str">
        <f t="shared" ref="AX734" si="1868">A734&amp;C734</f>
        <v>97Yes</v>
      </c>
      <c r="AY734" s="639" t="str">
        <f t="shared" ref="AY734" si="1869">A734&amp;O734</f>
        <v>97Yes</v>
      </c>
      <c r="AZ734" s="639" t="str">
        <f t="shared" ref="AZ734" si="1870">A734&amp;Z734</f>
        <v>97Yes</v>
      </c>
      <c r="BA734" s="634" t="str">
        <f t="shared" ref="BA734" si="1871">A734&amp;J734</f>
        <v>97X</v>
      </c>
      <c r="BB734" s="634" t="str">
        <f t="shared" ref="BB734" si="1872">A734&amp;U734</f>
        <v>97X</v>
      </c>
      <c r="BC734" s="634" t="str">
        <f t="shared" ref="BC734" si="1873">A734&amp;AG734</f>
        <v>97X</v>
      </c>
      <c r="BD734" s="640" t="str">
        <f t="shared" si="1760"/>
        <v xml:space="preserve"> </v>
      </c>
      <c r="BE734" s="640" t="str">
        <f t="shared" si="1761"/>
        <v xml:space="preserve"> </v>
      </c>
      <c r="BF734" s="640" t="str">
        <f t="shared" si="1762"/>
        <v xml:space="preserve"> </v>
      </c>
      <c r="BG734" s="640" t="str">
        <f t="shared" si="1763"/>
        <v xml:space="preserve"> </v>
      </c>
      <c r="BH734" s="640" t="str">
        <f t="shared" si="1764"/>
        <v xml:space="preserve"> </v>
      </c>
      <c r="BI734" s="677" t="str">
        <f t="shared" si="1765"/>
        <v xml:space="preserve"> </v>
      </c>
      <c r="BJ734" s="640" t="str">
        <f t="shared" si="1766"/>
        <v xml:space="preserve"> </v>
      </c>
      <c r="BK734" s="305" t="str">
        <f t="shared" si="1767"/>
        <v xml:space="preserve"> </v>
      </c>
      <c r="BL734" s="523" t="str">
        <f t="shared" si="1565"/>
        <v>F</v>
      </c>
      <c r="BM734" s="640" t="str">
        <f t="shared" si="1768"/>
        <v xml:space="preserve"> </v>
      </c>
      <c r="BN734" s="640" t="str">
        <f t="shared" si="1769"/>
        <v xml:space="preserve"> </v>
      </c>
      <c r="BO734" s="640" t="str">
        <f t="shared" si="1770"/>
        <v xml:space="preserve"> </v>
      </c>
      <c r="BP734" s="640" t="str">
        <f t="shared" si="1771"/>
        <v xml:space="preserve"> </v>
      </c>
      <c r="BQ734" s="640" t="str">
        <f t="shared" si="1772"/>
        <v xml:space="preserve"> </v>
      </c>
      <c r="BR734" s="634">
        <f t="shared" si="1773"/>
        <v>0</v>
      </c>
      <c r="BS734" s="728"/>
      <c r="BT734" s="640" t="str">
        <f t="shared" si="1759"/>
        <v xml:space="preserve"> </v>
      </c>
    </row>
    <row r="735" spans="1:72" s="47" customFormat="1" ht="15" customHeight="1" x14ac:dyDescent="0.3">
      <c r="A735" s="43" t="s">
        <v>697</v>
      </c>
      <c r="B735" s="123" t="s">
        <v>1690</v>
      </c>
      <c r="C735" s="194" t="str">
        <f>IF(VLOOKUP(B735,'Pivot Table'!$B$5:$G$2000,3,FALSE)=1,"Yes","No")</f>
        <v>No</v>
      </c>
      <c r="D735" s="193" t="str">
        <f t="shared" si="1758"/>
        <v xml:space="preserve"> </v>
      </c>
      <c r="E735" s="193"/>
      <c r="F735" s="326"/>
      <c r="G735" s="206"/>
      <c r="H735" s="206"/>
      <c r="I735" s="193"/>
      <c r="J735" s="193"/>
      <c r="K735" s="205" t="str">
        <f t="shared" si="1774"/>
        <v>97</v>
      </c>
      <c r="L735" s="205" t="str">
        <f t="shared" si="1553"/>
        <v>97</v>
      </c>
      <c r="M735" s="338"/>
      <c r="N735" s="405"/>
      <c r="O735" s="189" t="str">
        <f>IF(VLOOKUP(B735,'Pivot Table'!$B$5:$G$2000,2,FALSE)=1,"Yes","No")</f>
        <v>No</v>
      </c>
      <c r="P735" s="190" t="str">
        <f t="shared" si="1567"/>
        <v xml:space="preserve"> </v>
      </c>
      <c r="Q735" s="190"/>
      <c r="R735" s="206"/>
      <c r="S735" s="191"/>
      <c r="T735" s="190"/>
      <c r="U735" s="190"/>
      <c r="V735" s="189" t="str">
        <f t="shared" si="1554"/>
        <v>97</v>
      </c>
      <c r="W735" s="196" t="str">
        <f t="shared" si="1555"/>
        <v>97</v>
      </c>
      <c r="X735" s="206"/>
      <c r="Y735" s="404"/>
      <c r="Z735" s="136" t="str">
        <f>IF(VLOOKUP(B735,'Pivot Table'!$B$5:$G$2000,5,FALSE)=1,"Yes","No")</f>
        <v>Yes</v>
      </c>
      <c r="AA735" s="136" t="str">
        <f>IF(VLOOKUP(B735,'Pivot Table'!$B$5:$G$2000,4,FALSE)=1,"Yes","No")</f>
        <v>No</v>
      </c>
      <c r="AB735" s="181" t="str">
        <f t="shared" si="1679"/>
        <v>Yes</v>
      </c>
      <c r="AC735" s="181"/>
      <c r="AD735" s="181"/>
      <c r="AE735" s="362" t="s">
        <v>1127</v>
      </c>
      <c r="AF735" s="273"/>
      <c r="AG735" s="181" t="s">
        <v>713</v>
      </c>
      <c r="AH735" s="133" t="str">
        <f t="shared" si="1556"/>
        <v>97</v>
      </c>
      <c r="AI735" s="151" t="str">
        <f t="shared" si="1557"/>
        <v>97X</v>
      </c>
      <c r="AJ735" s="281">
        <v>41944</v>
      </c>
      <c r="AK735" s="650"/>
      <c r="AL735" s="634">
        <f t="shared" si="1558"/>
        <v>0</v>
      </c>
      <c r="AM735" s="634">
        <f t="shared" si="1559"/>
        <v>0</v>
      </c>
      <c r="AN735" s="635">
        <f t="shared" si="1560"/>
        <v>1</v>
      </c>
      <c r="AO735" s="636">
        <f t="shared" ref="AO735" si="1874">SUM(AL735:AN735)</f>
        <v>1</v>
      </c>
      <c r="AP735" s="634">
        <f t="shared" si="1561"/>
        <v>0</v>
      </c>
      <c r="AQ735" s="634">
        <f t="shared" si="1562"/>
        <v>0</v>
      </c>
      <c r="AR735" s="634">
        <f t="shared" si="1563"/>
        <v>1</v>
      </c>
      <c r="AS735" s="637">
        <f t="shared" ref="AS735" si="1875">SUM(AP735:AR735)</f>
        <v>1</v>
      </c>
      <c r="AT735" s="638" t="str">
        <f t="shared" si="1853"/>
        <v>F</v>
      </c>
      <c r="AU735" s="634">
        <f t="shared" si="1564"/>
        <v>0</v>
      </c>
      <c r="AV735" s="634">
        <f t="shared" si="1574"/>
        <v>0</v>
      </c>
      <c r="AW735" s="634" t="s">
        <v>1127</v>
      </c>
      <c r="AX735" s="639" t="str">
        <f t="shared" si="1568"/>
        <v>97No</v>
      </c>
      <c r="AY735" s="639" t="str">
        <f t="shared" si="1569"/>
        <v>97No</v>
      </c>
      <c r="AZ735" s="639" t="str">
        <f t="shared" si="1570"/>
        <v>97Yes</v>
      </c>
      <c r="BA735" s="634" t="str">
        <f t="shared" si="1571"/>
        <v>97</v>
      </c>
      <c r="BB735" s="634" t="str">
        <f t="shared" si="1572"/>
        <v>97</v>
      </c>
      <c r="BC735" s="634" t="str">
        <f t="shared" si="1573"/>
        <v>97X</v>
      </c>
      <c r="BD735" s="640" t="str">
        <f t="shared" si="1760"/>
        <v xml:space="preserve"> </v>
      </c>
      <c r="BE735" s="640" t="str">
        <f t="shared" si="1761"/>
        <v xml:space="preserve"> </v>
      </c>
      <c r="BF735" s="640" t="str">
        <f t="shared" si="1762"/>
        <v xml:space="preserve"> </v>
      </c>
      <c r="BG735" s="640" t="str">
        <f t="shared" si="1763"/>
        <v xml:space="preserve"> </v>
      </c>
      <c r="BH735" s="640" t="str">
        <f t="shared" si="1764"/>
        <v xml:space="preserve"> </v>
      </c>
      <c r="BI735" s="677" t="str">
        <f t="shared" si="1765"/>
        <v xml:space="preserve"> </v>
      </c>
      <c r="BJ735" s="640" t="str">
        <f t="shared" si="1766"/>
        <v xml:space="preserve"> </v>
      </c>
      <c r="BK735" s="305" t="str">
        <f t="shared" si="1767"/>
        <v xml:space="preserve"> </v>
      </c>
      <c r="BL735" s="523" t="str">
        <f t="shared" si="1565"/>
        <v>F</v>
      </c>
      <c r="BM735" s="640" t="str">
        <f t="shared" si="1768"/>
        <v xml:space="preserve"> </v>
      </c>
      <c r="BN735" s="640" t="str">
        <f t="shared" si="1769"/>
        <v xml:space="preserve"> </v>
      </c>
      <c r="BO735" s="640" t="str">
        <f t="shared" si="1770"/>
        <v xml:space="preserve"> </v>
      </c>
      <c r="BP735" s="640" t="str">
        <f t="shared" si="1771"/>
        <v xml:space="preserve"> </v>
      </c>
      <c r="BQ735" s="640" t="str">
        <f t="shared" si="1772"/>
        <v xml:space="preserve"> </v>
      </c>
      <c r="BR735" s="634">
        <f t="shared" si="1773"/>
        <v>0</v>
      </c>
      <c r="BS735" s="728"/>
      <c r="BT735" s="640" t="str">
        <f t="shared" si="1759"/>
        <v xml:space="preserve"> </v>
      </c>
    </row>
    <row r="736" spans="1:72" s="47" customFormat="1" ht="15" customHeight="1" x14ac:dyDescent="0.3">
      <c r="A736" s="43" t="s">
        <v>697</v>
      </c>
      <c r="B736" s="123" t="s">
        <v>1637</v>
      </c>
      <c r="C736" s="194" t="str">
        <f>IF(VLOOKUP(B736,'Pivot Table'!$B$5:$G$2000,3,FALSE)=1,"Yes","No")</f>
        <v>No</v>
      </c>
      <c r="D736" s="193" t="str">
        <f t="shared" ref="D736" si="1876">IF(E736="X","In Progress",IF(J736="x","Yes"," "))</f>
        <v xml:space="preserve"> </v>
      </c>
      <c r="E736" s="193"/>
      <c r="F736" s="326"/>
      <c r="G736" s="206"/>
      <c r="H736" s="206"/>
      <c r="I736" s="193"/>
      <c r="J736" s="193"/>
      <c r="K736" s="205" t="str">
        <f t="shared" ref="K736" si="1877">A736&amp;E736</f>
        <v>97</v>
      </c>
      <c r="L736" s="205" t="str">
        <f t="shared" ref="L736" si="1878">A736&amp;J736</f>
        <v>97</v>
      </c>
      <c r="M736" s="338"/>
      <c r="N736" s="405"/>
      <c r="O736" s="189" t="str">
        <f>IF(VLOOKUP(B736,'Pivot Table'!$B$5:$G$2000,2,FALSE)=1,"Yes","No")</f>
        <v>No</v>
      </c>
      <c r="P736" s="190" t="str">
        <f t="shared" ref="P736" si="1879">IF(Q736="X","In Progress",IF(U736="x","Yes"," "))</f>
        <v xml:space="preserve"> </v>
      </c>
      <c r="Q736" s="190"/>
      <c r="R736" s="206"/>
      <c r="S736" s="191"/>
      <c r="T736" s="190"/>
      <c r="U736" s="190"/>
      <c r="V736" s="189" t="str">
        <f t="shared" ref="V736" si="1880">A736&amp;Q736</f>
        <v>97</v>
      </c>
      <c r="W736" s="196" t="str">
        <f t="shared" ref="W736" si="1881">A736&amp;U736</f>
        <v>97</v>
      </c>
      <c r="X736" s="206"/>
      <c r="Y736" s="404"/>
      <c r="Z736" s="136" t="str">
        <f>IF(VLOOKUP(B736,'Pivot Table'!$B$5:$G$2000,5,FALSE)=1,"Yes","No")</f>
        <v>Yes</v>
      </c>
      <c r="AA736" s="136" t="str">
        <f>IF(VLOOKUP(B736,'Pivot Table'!$B$5:$G$2000,4,FALSE)=1,"Yes","No")</f>
        <v>No</v>
      </c>
      <c r="AB736" s="181" t="str">
        <f t="shared" ref="AB736" si="1882">IF(AC736="X","In Progress",IF(AG736="x","Yes"," "))</f>
        <v>In Progress</v>
      </c>
      <c r="AC736" s="181" t="s">
        <v>713</v>
      </c>
      <c r="AD736" s="181"/>
      <c r="AE736" s="362"/>
      <c r="AF736" s="451">
        <v>42461</v>
      </c>
      <c r="AG736" s="181"/>
      <c r="AH736" s="133" t="str">
        <f t="shared" ref="AH736" si="1883">A736&amp;AC736</f>
        <v>97X</v>
      </c>
      <c r="AI736" s="151" t="str">
        <f t="shared" ref="AI736" si="1884">A736&amp;AG736</f>
        <v>97</v>
      </c>
      <c r="AJ736" s="281"/>
      <c r="AK736" s="650"/>
      <c r="AL736" s="634">
        <f t="shared" ref="AL736" si="1885">IF(C736="yes",1,0)</f>
        <v>0</v>
      </c>
      <c r="AM736" s="634">
        <f t="shared" ref="AM736" si="1886">IF(O736="yes",1,0)</f>
        <v>0</v>
      </c>
      <c r="AN736" s="635">
        <f t="shared" ref="AN736" si="1887">IF(Z736="yes",1,IF(AA736="yes",1,0))</f>
        <v>1</v>
      </c>
      <c r="AO736" s="636">
        <f t="shared" ref="AO736" si="1888">SUM(AL736:AN736)</f>
        <v>1</v>
      </c>
      <c r="AP736" s="634">
        <f t="shared" ref="AP736" si="1889">IF(J736="x",1,0)</f>
        <v>0</v>
      </c>
      <c r="AQ736" s="634">
        <f t="shared" ref="AQ736" si="1890">IF(U736="x",1,0)</f>
        <v>0</v>
      </c>
      <c r="AR736" s="634">
        <f t="shared" ref="AR736" si="1891">IF(AG736="x",1,0)</f>
        <v>0</v>
      </c>
      <c r="AS736" s="637">
        <f t="shared" ref="AS736" si="1892">SUM(AP736:AR736)</f>
        <v>0</v>
      </c>
      <c r="AT736" s="638" t="str">
        <f t="shared" ref="AT736" si="1893">IF(AO736=AS736,"F"," ")</f>
        <v xml:space="preserve"> </v>
      </c>
      <c r="AU736" s="634">
        <f t="shared" ref="AU736" si="1894">IF(E736="x",1,0)</f>
        <v>0</v>
      </c>
      <c r="AV736" s="634">
        <f t="shared" ref="AV736" si="1895">IF(Q736="x",1,0)</f>
        <v>0</v>
      </c>
      <c r="AW736" s="634" t="s">
        <v>1127</v>
      </c>
      <c r="AX736" s="639" t="str">
        <f t="shared" ref="AX736" si="1896">A736&amp;C736</f>
        <v>97No</v>
      </c>
      <c r="AY736" s="639" t="str">
        <f t="shared" ref="AY736" si="1897">A736&amp;O736</f>
        <v>97No</v>
      </c>
      <c r="AZ736" s="639" t="str">
        <f t="shared" ref="AZ736" si="1898">A736&amp;Z736</f>
        <v>97Yes</v>
      </c>
      <c r="BA736" s="634" t="str">
        <f t="shared" ref="BA736" si="1899">A736&amp;J736</f>
        <v>97</v>
      </c>
      <c r="BB736" s="634" t="str">
        <f t="shared" ref="BB736" si="1900">A736&amp;U736</f>
        <v>97</v>
      </c>
      <c r="BC736" s="634" t="str">
        <f t="shared" ref="BC736" si="1901">A736&amp;AG736</f>
        <v>97</v>
      </c>
      <c r="BD736" s="640" t="str">
        <f t="shared" si="1760"/>
        <v xml:space="preserve"> </v>
      </c>
      <c r="BE736" s="640" t="str">
        <f t="shared" si="1761"/>
        <v xml:space="preserve"> </v>
      </c>
      <c r="BF736" s="640" t="str">
        <f t="shared" si="1762"/>
        <v xml:space="preserve"> </v>
      </c>
      <c r="BG736" s="640" t="str">
        <f t="shared" si="1763"/>
        <v xml:space="preserve"> </v>
      </c>
      <c r="BH736" s="640">
        <f t="shared" si="1764"/>
        <v>42461</v>
      </c>
      <c r="BI736" s="677" t="str">
        <f t="shared" si="1765"/>
        <v xml:space="preserve"> </v>
      </c>
      <c r="BJ736" s="640" t="str">
        <f t="shared" si="1766"/>
        <v xml:space="preserve"> </v>
      </c>
      <c r="BK736" s="305" t="str">
        <f t="shared" si="1767"/>
        <v xml:space="preserve"> </v>
      </c>
      <c r="BL736" s="523" t="str">
        <f t="shared" si="1565"/>
        <v xml:space="preserve"> </v>
      </c>
      <c r="BM736" s="640" t="str">
        <f t="shared" si="1768"/>
        <v xml:space="preserve"> </v>
      </c>
      <c r="BN736" s="640" t="str">
        <f t="shared" si="1769"/>
        <v xml:space="preserve"> </v>
      </c>
      <c r="BO736" s="640" t="str">
        <f t="shared" si="1770"/>
        <v xml:space="preserve"> </v>
      </c>
      <c r="BP736" s="640" t="str">
        <f t="shared" si="1771"/>
        <v xml:space="preserve"> </v>
      </c>
      <c r="BQ736" s="640" t="str">
        <f t="shared" si="1772"/>
        <v xml:space="preserve"> </v>
      </c>
      <c r="BR736" s="634">
        <f t="shared" si="1773"/>
        <v>1</v>
      </c>
      <c r="BS736" s="728"/>
      <c r="BT736" s="640" t="str">
        <f t="shared" si="1759"/>
        <v xml:space="preserve"> </v>
      </c>
    </row>
    <row r="737" spans="1:72" s="47" customFormat="1" ht="15" customHeight="1" x14ac:dyDescent="0.3">
      <c r="A737" s="43" t="s">
        <v>697</v>
      </c>
      <c r="B737" s="123" t="s">
        <v>1861</v>
      </c>
      <c r="C737" s="291" t="str">
        <f>IF(VLOOKUP(B737,'Pivot Table'!$B$5:$G$2000,3,FALSE)=1,"Yes","No")</f>
        <v>Yes</v>
      </c>
      <c r="D737" s="174" t="str">
        <f t="shared" ref="D737:D739" si="1902">IF(E737="X","In Progress",IF(J737="x","Yes"," "))</f>
        <v>Yes</v>
      </c>
      <c r="E737" s="174"/>
      <c r="F737" s="278"/>
      <c r="G737" s="309"/>
      <c r="H737" s="309"/>
      <c r="I737" s="278"/>
      <c r="J737" s="174" t="s">
        <v>713</v>
      </c>
      <c r="K737" s="292" t="str">
        <f t="shared" ref="K737" si="1903">A737&amp;E737</f>
        <v>97</v>
      </c>
      <c r="L737" s="292" t="str">
        <f t="shared" ref="L737:L751" si="1904">A737&amp;J737</f>
        <v>97X</v>
      </c>
      <c r="M737" s="129">
        <v>42064</v>
      </c>
      <c r="N737" s="417"/>
      <c r="O737" s="400" t="str">
        <f>IF(VLOOKUP(B737,'Pivot Table'!$B$5:$G$2000,2,FALSE)=1,"Yes","No")</f>
        <v>Yes</v>
      </c>
      <c r="P737" s="399" t="str">
        <f t="shared" ref="P737:P739" si="1905">IF(Q737="X","In Progress",IF(U737="x","Yes"," "))</f>
        <v>Yes</v>
      </c>
      <c r="Q737" s="399"/>
      <c r="R737" s="427"/>
      <c r="S737" s="266"/>
      <c r="T737" s="427"/>
      <c r="U737" s="399" t="s">
        <v>713</v>
      </c>
      <c r="V737" s="400" t="str">
        <f t="shared" ref="V737" si="1906">A737&amp;Q737</f>
        <v>97</v>
      </c>
      <c r="W737" s="401" t="str">
        <f t="shared" ref="W737" si="1907">A737&amp;U737</f>
        <v>97X</v>
      </c>
      <c r="X737" s="427">
        <v>42064</v>
      </c>
      <c r="Y737" s="406"/>
      <c r="Z737" s="136" t="str">
        <f>IF(VLOOKUP(B737,'Pivot Table'!$B$5:$G$2000,5,FALSE)=1,"Yes","No")</f>
        <v>Yes</v>
      </c>
      <c r="AA737" s="136" t="str">
        <f>IF(VLOOKUP(B737,'Pivot Table'!$B$5:$G$2000,4,FALSE)=1,"Yes","No")</f>
        <v>No</v>
      </c>
      <c r="AB737" s="181" t="str">
        <f t="shared" ref="AB737:AB739" si="1908">IF(AC737="X","In Progress",IF(AG737="x","Yes"," "))</f>
        <v>Yes</v>
      </c>
      <c r="AC737" s="181"/>
      <c r="AD737" s="181"/>
      <c r="AE737" s="362"/>
      <c r="AF737" s="451"/>
      <c r="AG737" s="181" t="s">
        <v>713</v>
      </c>
      <c r="AH737" s="133" t="str">
        <f t="shared" ref="AH737" si="1909">A737&amp;AC737</f>
        <v>97</v>
      </c>
      <c r="AI737" s="151" t="str">
        <f t="shared" ref="AI737:AI751" si="1910">A737&amp;AG737</f>
        <v>97X</v>
      </c>
      <c r="AJ737" s="281">
        <v>42064</v>
      </c>
      <c r="AK737" s="650"/>
      <c r="AL737" s="634">
        <f t="shared" ref="AL737:AL739" si="1911">IF(C737="yes",1,0)</f>
        <v>1</v>
      </c>
      <c r="AM737" s="634">
        <f t="shared" ref="AM737:AM739" si="1912">IF(O737="yes",1,0)</f>
        <v>1</v>
      </c>
      <c r="AN737" s="635">
        <f t="shared" ref="AN737:AN739" si="1913">IF(Z737="yes",1,IF(AA737="yes",1,0))</f>
        <v>1</v>
      </c>
      <c r="AO737" s="636">
        <f t="shared" ref="AO737:AO739" si="1914">SUM(AL737:AN737)</f>
        <v>3</v>
      </c>
      <c r="AP737" s="634">
        <f t="shared" ref="AP737:AP739" si="1915">IF(J737="x",1,0)</f>
        <v>1</v>
      </c>
      <c r="AQ737" s="634">
        <f t="shared" ref="AQ737:AQ739" si="1916">IF(U737="x",1,0)</f>
        <v>1</v>
      </c>
      <c r="AR737" s="634">
        <f t="shared" ref="AR737:AR739" si="1917">IF(AG737="x",1,0)</f>
        <v>1</v>
      </c>
      <c r="AS737" s="637">
        <f t="shared" ref="AS737:AS739" si="1918">SUM(AP737:AR737)</f>
        <v>3</v>
      </c>
      <c r="AT737" s="638" t="str">
        <f t="shared" ref="AT737:AT739" si="1919">IF(AO737=AS737,"F"," ")</f>
        <v>F</v>
      </c>
      <c r="AU737" s="634">
        <f t="shared" ref="AU737:AU739" si="1920">IF(E737="x",1,0)</f>
        <v>0</v>
      </c>
      <c r="AV737" s="634">
        <f t="shared" ref="AV737:AV739" si="1921">IF(Q737="x",1,0)</f>
        <v>0</v>
      </c>
      <c r="AW737" s="634" t="s">
        <v>1127</v>
      </c>
      <c r="AX737" s="639" t="str">
        <f t="shared" ref="AX737:AX739" si="1922">A737&amp;C737</f>
        <v>97Yes</v>
      </c>
      <c r="AY737" s="639" t="str">
        <f t="shared" ref="AY737:AY739" si="1923">A737&amp;O737</f>
        <v>97Yes</v>
      </c>
      <c r="AZ737" s="639" t="str">
        <f t="shared" ref="AZ737:AZ739" si="1924">A737&amp;Z737</f>
        <v>97Yes</v>
      </c>
      <c r="BA737" s="634" t="str">
        <f t="shared" ref="BA737:BA739" si="1925">A737&amp;J737</f>
        <v>97X</v>
      </c>
      <c r="BB737" s="634" t="str">
        <f t="shared" ref="BB737:BB739" si="1926">A737&amp;U737</f>
        <v>97X</v>
      </c>
      <c r="BC737" s="634" t="str">
        <f t="shared" ref="BC737:BC739" si="1927">A737&amp;AG737</f>
        <v>97X</v>
      </c>
      <c r="BD737" s="640" t="str">
        <f t="shared" si="1760"/>
        <v xml:space="preserve"> </v>
      </c>
      <c r="BE737" s="640" t="str">
        <f t="shared" si="1761"/>
        <v xml:space="preserve"> </v>
      </c>
      <c r="BF737" s="640" t="str">
        <f t="shared" si="1762"/>
        <v xml:space="preserve"> </v>
      </c>
      <c r="BG737" s="640" t="str">
        <f t="shared" si="1763"/>
        <v xml:space="preserve"> </v>
      </c>
      <c r="BH737" s="640" t="str">
        <f t="shared" si="1764"/>
        <v xml:space="preserve"> </v>
      </c>
      <c r="BI737" s="677" t="str">
        <f t="shared" si="1765"/>
        <v xml:space="preserve"> </v>
      </c>
      <c r="BJ737" s="640" t="str">
        <f t="shared" si="1766"/>
        <v xml:space="preserve"> </v>
      </c>
      <c r="BK737" s="305" t="str">
        <f t="shared" si="1767"/>
        <v xml:space="preserve"> </v>
      </c>
      <c r="BL737" s="523" t="str">
        <f t="shared" si="1565"/>
        <v>F</v>
      </c>
      <c r="BM737" s="640" t="str">
        <f t="shared" si="1768"/>
        <v xml:space="preserve"> </v>
      </c>
      <c r="BN737" s="640" t="str">
        <f t="shared" si="1769"/>
        <v xml:space="preserve"> </v>
      </c>
      <c r="BO737" s="640" t="str">
        <f t="shared" si="1770"/>
        <v xml:space="preserve"> </v>
      </c>
      <c r="BP737" s="640" t="str">
        <f t="shared" si="1771"/>
        <v xml:space="preserve"> </v>
      </c>
      <c r="BQ737" s="640" t="str">
        <f t="shared" si="1772"/>
        <v xml:space="preserve"> </v>
      </c>
      <c r="BR737" s="634">
        <f t="shared" si="1773"/>
        <v>0</v>
      </c>
      <c r="BS737" s="728"/>
      <c r="BT737" s="640" t="str">
        <f t="shared" si="1759"/>
        <v xml:space="preserve"> </v>
      </c>
    </row>
    <row r="738" spans="1:72" s="47" customFormat="1" ht="15" customHeight="1" x14ac:dyDescent="0.3">
      <c r="A738" s="43" t="s">
        <v>697</v>
      </c>
      <c r="B738" s="123" t="s">
        <v>2231</v>
      </c>
      <c r="C738" s="291" t="str">
        <f>IF(VLOOKUP(B738,'Pivot Table'!$B$5:$G$2000,3,FALSE)=1,"Yes","No")</f>
        <v>Yes</v>
      </c>
      <c r="D738" s="174" t="str">
        <f t="shared" ref="D738" si="1928">IF(E738="X","In Progress",IF(J738="x","Yes"," "))</f>
        <v>In Progress</v>
      </c>
      <c r="E738" s="174" t="s">
        <v>713</v>
      </c>
      <c r="F738" s="278"/>
      <c r="G738" s="309"/>
      <c r="H738" s="309"/>
      <c r="I738" s="278">
        <v>42644</v>
      </c>
      <c r="J738" s="174"/>
      <c r="K738" s="292" t="str">
        <f t="shared" ref="K738" si="1929">A738&amp;E738</f>
        <v>97X</v>
      </c>
      <c r="L738" s="292" t="str">
        <f t="shared" ref="L738" si="1930">A738&amp;J738</f>
        <v>97</v>
      </c>
      <c r="M738" s="129"/>
      <c r="N738" s="417"/>
      <c r="O738" s="189" t="str">
        <f>IF(VLOOKUP(B738,'Pivot Table'!$B$5:$G$2000,2,FALSE)=1,"Yes","No")</f>
        <v>No</v>
      </c>
      <c r="P738" s="190" t="str">
        <f t="shared" ref="P738" si="1931">IF(Q738="X","In Progress",IF(U738="x","Yes"," "))</f>
        <v xml:space="preserve"> </v>
      </c>
      <c r="Q738" s="190"/>
      <c r="R738" s="206"/>
      <c r="S738" s="191"/>
      <c r="T738" s="206"/>
      <c r="U738" s="190"/>
      <c r="V738" s="189" t="str">
        <f t="shared" ref="V738" si="1932">A738&amp;Q738</f>
        <v>97</v>
      </c>
      <c r="W738" s="196" t="str">
        <f t="shared" ref="W738" si="1933">A738&amp;U738</f>
        <v>97</v>
      </c>
      <c r="X738" s="206"/>
      <c r="Y738" s="404"/>
      <c r="Z738" s="192" t="str">
        <f>IF(VLOOKUP(B738,'Pivot Table'!$B$5:$G$2000,5,FALSE)=1,"Yes","No")</f>
        <v>No</v>
      </c>
      <c r="AA738" s="192" t="str">
        <f>IF(VLOOKUP(B738,'Pivot Table'!$B$5:$G$2000,4,FALSE)=1,"Yes","No")</f>
        <v>No</v>
      </c>
      <c r="AB738" s="190" t="str">
        <f t="shared" ref="AB738" si="1934">IF(AC738="X","In Progress",IF(AG738="x","Yes"," "))</f>
        <v xml:space="preserve"> </v>
      </c>
      <c r="AC738" s="190"/>
      <c r="AD738" s="190"/>
      <c r="AE738" s="206"/>
      <c r="AF738" s="780"/>
      <c r="AG738" s="190"/>
      <c r="AH738" s="189" t="str">
        <f t="shared" ref="AH738" si="1935">A738&amp;AC738</f>
        <v>97</v>
      </c>
      <c r="AI738" s="196" t="str">
        <f t="shared" ref="AI738" si="1936">A738&amp;AG738</f>
        <v>97</v>
      </c>
      <c r="AJ738" s="488"/>
      <c r="AK738" s="651"/>
      <c r="AL738" s="634">
        <f t="shared" ref="AL738" si="1937">IF(C738="yes",1,0)</f>
        <v>1</v>
      </c>
      <c r="AM738" s="634">
        <f t="shared" ref="AM738" si="1938">IF(O738="yes",1,0)</f>
        <v>0</v>
      </c>
      <c r="AN738" s="635">
        <f t="shared" ref="AN738" si="1939">IF(Z738="yes",1,IF(AA738="yes",1,0))</f>
        <v>0</v>
      </c>
      <c r="AO738" s="636">
        <f t="shared" ref="AO738" si="1940">SUM(AL738:AN738)</f>
        <v>1</v>
      </c>
      <c r="AP738" s="634">
        <f t="shared" ref="AP738" si="1941">IF(J738="x",1,0)</f>
        <v>0</v>
      </c>
      <c r="AQ738" s="634">
        <f t="shared" ref="AQ738" si="1942">IF(U738="x",1,0)</f>
        <v>0</v>
      </c>
      <c r="AR738" s="634">
        <f t="shared" ref="AR738" si="1943">IF(AG738="x",1,0)</f>
        <v>0</v>
      </c>
      <c r="AS738" s="637">
        <f t="shared" ref="AS738" si="1944">SUM(AP738:AR738)</f>
        <v>0</v>
      </c>
      <c r="AT738" s="638" t="str">
        <f t="shared" ref="AT738" si="1945">IF(AO738=AS738,"F"," ")</f>
        <v xml:space="preserve"> </v>
      </c>
      <c r="AU738" s="634">
        <f t="shared" ref="AU738" si="1946">IF(E738="x",1,0)</f>
        <v>1</v>
      </c>
      <c r="AV738" s="634">
        <f t="shared" ref="AV738" si="1947">IF(Q738="x",1,0)</f>
        <v>0</v>
      </c>
      <c r="AW738" s="634" t="s">
        <v>1127</v>
      </c>
      <c r="AX738" s="639" t="str">
        <f t="shared" ref="AX738" si="1948">A738&amp;C738</f>
        <v>97Yes</v>
      </c>
      <c r="AY738" s="639" t="str">
        <f t="shared" ref="AY738" si="1949">A738&amp;O738</f>
        <v>97No</v>
      </c>
      <c r="AZ738" s="639" t="str">
        <f t="shared" ref="AZ738" si="1950">A738&amp;Z738</f>
        <v>97No</v>
      </c>
      <c r="BA738" s="634" t="str">
        <f t="shared" ref="BA738" si="1951">A738&amp;J738</f>
        <v>97</v>
      </c>
      <c r="BB738" s="634" t="str">
        <f t="shared" ref="BB738" si="1952">A738&amp;U738</f>
        <v>97</v>
      </c>
      <c r="BC738" s="634" t="str">
        <f t="shared" ref="BC738" si="1953">A738&amp;AG738</f>
        <v>97</v>
      </c>
      <c r="BD738" s="640" t="str">
        <f t="shared" ref="BD738" si="1954">IF(I738=$BD$2,I738,IF(T738=$BD$2,T738,IF(AF738=$BD$2,AF738," " )))</f>
        <v xml:space="preserve"> </v>
      </c>
      <c r="BE738" s="640" t="str">
        <f t="shared" si="1761"/>
        <v xml:space="preserve"> </v>
      </c>
      <c r="BF738" s="640" t="str">
        <f t="shared" si="1762"/>
        <v xml:space="preserve"> </v>
      </c>
      <c r="BG738" s="640" t="str">
        <f t="shared" si="1763"/>
        <v xml:space="preserve"> </v>
      </c>
      <c r="BH738" s="640" t="str">
        <f t="shared" si="1764"/>
        <v xml:space="preserve"> </v>
      </c>
      <c r="BI738" s="677" t="str">
        <f t="shared" si="1765"/>
        <v xml:space="preserve"> </v>
      </c>
      <c r="BJ738" s="640" t="str">
        <f t="shared" si="1766"/>
        <v xml:space="preserve"> </v>
      </c>
      <c r="BK738" s="305" t="str">
        <f t="shared" si="1767"/>
        <v xml:space="preserve"> </v>
      </c>
      <c r="BL738" s="523" t="str">
        <f t="shared" si="1565"/>
        <v xml:space="preserve"> </v>
      </c>
      <c r="BM738" s="640" t="str">
        <f t="shared" si="1768"/>
        <v xml:space="preserve"> </v>
      </c>
      <c r="BN738" s="640" t="str">
        <f t="shared" si="1769"/>
        <v xml:space="preserve"> </v>
      </c>
      <c r="BO738" s="640">
        <f t="shared" si="1770"/>
        <v>42644</v>
      </c>
      <c r="BP738" s="640" t="str">
        <f t="shared" si="1771"/>
        <v xml:space="preserve"> </v>
      </c>
      <c r="BQ738" s="640" t="str">
        <f t="shared" si="1772"/>
        <v xml:space="preserve"> </v>
      </c>
      <c r="BR738" s="634">
        <f t="shared" ref="BR738" si="1955">COUNTIFS(BE738:BQ738,"&gt;0")</f>
        <v>1</v>
      </c>
      <c r="BS738" s="728"/>
      <c r="BT738" s="640" t="str">
        <f t="shared" si="1759"/>
        <v xml:space="preserve"> </v>
      </c>
    </row>
    <row r="739" spans="1:72" s="47" customFormat="1" ht="14.4" x14ac:dyDescent="0.3">
      <c r="A739" s="431" t="s">
        <v>697</v>
      </c>
      <c r="B739" s="431" t="s">
        <v>2069</v>
      </c>
      <c r="C739" s="291" t="str">
        <f>IF(VLOOKUP(B739,'Pivot Table'!$B$5:$G$2000,3,FALSE)=1,"Yes","No")</f>
        <v>Yes</v>
      </c>
      <c r="D739" s="174" t="str">
        <f t="shared" si="1902"/>
        <v>Yes</v>
      </c>
      <c r="E739" s="174"/>
      <c r="F739" s="278"/>
      <c r="G739" s="118" t="s">
        <v>1127</v>
      </c>
      <c r="H739" s="118" t="s">
        <v>1127</v>
      </c>
      <c r="I739" s="214"/>
      <c r="J739" s="174" t="s">
        <v>713</v>
      </c>
      <c r="K739" s="292"/>
      <c r="L739" s="292" t="str">
        <f t="shared" si="1904"/>
        <v>97X</v>
      </c>
      <c r="M739" s="113">
        <v>42370</v>
      </c>
      <c r="N739" s="417"/>
      <c r="O739" s="400" t="str">
        <f>IF(VLOOKUP(B739,'Pivot Table'!$B$5:$G$2000,2,FALSE)=1,"Yes","No")</f>
        <v>Yes</v>
      </c>
      <c r="P739" s="399" t="str">
        <f t="shared" si="1905"/>
        <v>Yes</v>
      </c>
      <c r="Q739" s="399"/>
      <c r="R739" s="427"/>
      <c r="S739" s="46" t="s">
        <v>1127</v>
      </c>
      <c r="T739" s="427"/>
      <c r="U739" s="399" t="s">
        <v>713</v>
      </c>
      <c r="V739" s="400"/>
      <c r="W739" s="401"/>
      <c r="X739" s="427">
        <v>42370</v>
      </c>
      <c r="Y739" s="406"/>
      <c r="Z739" s="136" t="str">
        <f>IF(VLOOKUP(B739,'Pivot Table'!$B$5:$G$2000,5,FALSE)=1,"Yes","No")</f>
        <v>Yes</v>
      </c>
      <c r="AA739" s="136" t="str">
        <f>IF(VLOOKUP(B739,'Pivot Table'!$B$5:$G$2000,4,FALSE)=1,"Yes","No")</f>
        <v>No</v>
      </c>
      <c r="AB739" s="181" t="str">
        <f t="shared" si="1908"/>
        <v>Yes</v>
      </c>
      <c r="AC739" s="181"/>
      <c r="AD739" s="181"/>
      <c r="AE739" s="362" t="s">
        <v>1127</v>
      </c>
      <c r="AF739" s="281"/>
      <c r="AG739" s="181" t="s">
        <v>713</v>
      </c>
      <c r="AH739" s="133"/>
      <c r="AI739" s="151" t="str">
        <f t="shared" ref="AI739" si="1956">A739&amp;AG739</f>
        <v>97X</v>
      </c>
      <c r="AJ739" s="460">
        <v>42370</v>
      </c>
      <c r="AK739" s="650"/>
      <c r="AL739" s="634">
        <f t="shared" si="1911"/>
        <v>1</v>
      </c>
      <c r="AM739" s="634">
        <f t="shared" si="1912"/>
        <v>1</v>
      </c>
      <c r="AN739" s="635">
        <f t="shared" si="1913"/>
        <v>1</v>
      </c>
      <c r="AO739" s="636">
        <f t="shared" si="1914"/>
        <v>3</v>
      </c>
      <c r="AP739" s="634">
        <f t="shared" si="1915"/>
        <v>1</v>
      </c>
      <c r="AQ739" s="634">
        <f t="shared" si="1916"/>
        <v>1</v>
      </c>
      <c r="AR739" s="634">
        <f t="shared" si="1917"/>
        <v>1</v>
      </c>
      <c r="AS739" s="637">
        <f t="shared" si="1918"/>
        <v>3</v>
      </c>
      <c r="AT739" s="638" t="str">
        <f t="shared" si="1919"/>
        <v>F</v>
      </c>
      <c r="AU739" s="634">
        <f t="shared" si="1920"/>
        <v>0</v>
      </c>
      <c r="AV739" s="634">
        <f t="shared" si="1921"/>
        <v>0</v>
      </c>
      <c r="AW739" s="634" t="s">
        <v>1127</v>
      </c>
      <c r="AX739" s="639" t="str">
        <f t="shared" si="1922"/>
        <v>97Yes</v>
      </c>
      <c r="AY739" s="639" t="str">
        <f t="shared" si="1923"/>
        <v>97Yes</v>
      </c>
      <c r="AZ739" s="639" t="str">
        <f t="shared" si="1924"/>
        <v>97Yes</v>
      </c>
      <c r="BA739" s="634" t="str">
        <f t="shared" si="1925"/>
        <v>97X</v>
      </c>
      <c r="BB739" s="634" t="str">
        <f t="shared" si="1926"/>
        <v>97X</v>
      </c>
      <c r="BC739" s="634" t="str">
        <f t="shared" si="1927"/>
        <v>97X</v>
      </c>
      <c r="BD739" s="640" t="str">
        <f t="shared" si="1760"/>
        <v xml:space="preserve"> </v>
      </c>
      <c r="BE739" s="640" t="str">
        <f t="shared" si="1761"/>
        <v xml:space="preserve"> </v>
      </c>
      <c r="BF739" s="640" t="str">
        <f t="shared" si="1762"/>
        <v xml:space="preserve"> </v>
      </c>
      <c r="BG739" s="640" t="str">
        <f t="shared" si="1763"/>
        <v xml:space="preserve"> </v>
      </c>
      <c r="BH739" s="640" t="str">
        <f t="shared" si="1764"/>
        <v xml:space="preserve"> </v>
      </c>
      <c r="BI739" s="677" t="str">
        <f t="shared" si="1765"/>
        <v xml:space="preserve"> </v>
      </c>
      <c r="BJ739" s="640" t="str">
        <f t="shared" si="1766"/>
        <v xml:space="preserve"> </v>
      </c>
      <c r="BK739" s="305" t="str">
        <f t="shared" si="1767"/>
        <v xml:space="preserve"> </v>
      </c>
      <c r="BL739" s="523" t="str">
        <f t="shared" si="1565"/>
        <v>F</v>
      </c>
      <c r="BM739" s="640" t="str">
        <f t="shared" si="1768"/>
        <v xml:space="preserve"> </v>
      </c>
      <c r="BN739" s="640" t="str">
        <f t="shared" si="1769"/>
        <v xml:space="preserve"> </v>
      </c>
      <c r="BO739" s="640" t="str">
        <f t="shared" si="1770"/>
        <v xml:space="preserve"> </v>
      </c>
      <c r="BP739" s="640" t="str">
        <f t="shared" si="1771"/>
        <v xml:space="preserve"> </v>
      </c>
      <c r="BQ739" s="640" t="str">
        <f t="shared" si="1772"/>
        <v xml:space="preserve"> </v>
      </c>
      <c r="BR739" s="634">
        <f t="shared" si="1773"/>
        <v>0</v>
      </c>
      <c r="BS739" s="728"/>
      <c r="BT739" s="640">
        <f t="shared" si="1759"/>
        <v>42370</v>
      </c>
    </row>
    <row r="740" spans="1:72" s="47" customFormat="1" ht="14.4" x14ac:dyDescent="0.3">
      <c r="A740" s="431" t="s">
        <v>697</v>
      </c>
      <c r="B740" s="431" t="s">
        <v>2070</v>
      </c>
      <c r="C740" s="291" t="str">
        <f>IF(VLOOKUP(B740,'Pivot Table'!$B$5:$G$2000,3,FALSE)=1,"Yes","No")</f>
        <v>Yes</v>
      </c>
      <c r="D740" s="174" t="str">
        <f t="shared" ref="D740" si="1957">IF(E740="X","In Progress",IF(J740="x","Yes"," "))</f>
        <v>Yes</v>
      </c>
      <c r="E740" s="174"/>
      <c r="F740" s="278"/>
      <c r="G740" s="118" t="s">
        <v>1127</v>
      </c>
      <c r="H740" s="118" t="s">
        <v>1127</v>
      </c>
      <c r="I740" s="214"/>
      <c r="J740" s="174" t="s">
        <v>713</v>
      </c>
      <c r="K740" s="292"/>
      <c r="L740" s="292" t="str">
        <f t="shared" si="1904"/>
        <v>97X</v>
      </c>
      <c r="M740" s="113">
        <v>42370</v>
      </c>
      <c r="N740" s="417"/>
      <c r="O740" s="400" t="str">
        <f>IF(VLOOKUP(B740,'Pivot Table'!$B$5:$G$2000,2,FALSE)=1,"Yes","No")</f>
        <v>Yes</v>
      </c>
      <c r="P740" s="399" t="str">
        <f t="shared" ref="P740" si="1958">IF(Q740="X","In Progress",IF(U740="x","Yes"," "))</f>
        <v>Yes</v>
      </c>
      <c r="Q740" s="399"/>
      <c r="R740" s="427"/>
      <c r="S740" s="46" t="s">
        <v>1127</v>
      </c>
      <c r="T740" s="427"/>
      <c r="U740" s="399" t="s">
        <v>713</v>
      </c>
      <c r="V740" s="400"/>
      <c r="W740" s="401"/>
      <c r="X740" s="427">
        <v>42370</v>
      </c>
      <c r="Y740" s="406"/>
      <c r="Z740" s="136" t="str">
        <f>IF(VLOOKUP(B740,'Pivot Table'!$B$5:$G$2000,5,FALSE)=1,"Yes","No")</f>
        <v>Yes</v>
      </c>
      <c r="AA740" s="136" t="str">
        <f>IF(VLOOKUP(B740,'Pivot Table'!$B$5:$G$2000,4,FALSE)=1,"Yes","No")</f>
        <v>No</v>
      </c>
      <c r="AB740" s="181" t="str">
        <f t="shared" ref="AB740" si="1959">IF(AC740="X","In Progress",IF(AG740="x","Yes"," "))</f>
        <v>Yes</v>
      </c>
      <c r="AC740" s="181"/>
      <c r="AD740" s="181"/>
      <c r="AE740" s="362" t="s">
        <v>1127</v>
      </c>
      <c r="AF740" s="281"/>
      <c r="AG740" s="181" t="s">
        <v>713</v>
      </c>
      <c r="AH740" s="133"/>
      <c r="AI740" s="151" t="str">
        <f t="shared" ref="AI740" si="1960">A740&amp;AG740</f>
        <v>97X</v>
      </c>
      <c r="AJ740" s="460">
        <v>42370</v>
      </c>
      <c r="AK740" s="650"/>
      <c r="AL740" s="634">
        <f t="shared" ref="AL740" si="1961">IF(C740="yes",1,0)</f>
        <v>1</v>
      </c>
      <c r="AM740" s="634">
        <f t="shared" ref="AM740" si="1962">IF(O740="yes",1,0)</f>
        <v>1</v>
      </c>
      <c r="AN740" s="635">
        <f t="shared" ref="AN740" si="1963">IF(Z740="yes",1,IF(AA740="yes",1,0))</f>
        <v>1</v>
      </c>
      <c r="AO740" s="636">
        <f t="shared" ref="AO740" si="1964">SUM(AL740:AN740)</f>
        <v>3</v>
      </c>
      <c r="AP740" s="634">
        <f t="shared" ref="AP740" si="1965">IF(J740="x",1,0)</f>
        <v>1</v>
      </c>
      <c r="AQ740" s="634">
        <f t="shared" ref="AQ740" si="1966">IF(U740="x",1,0)</f>
        <v>1</v>
      </c>
      <c r="AR740" s="634">
        <f t="shared" ref="AR740" si="1967">IF(AG740="x",1,0)</f>
        <v>1</v>
      </c>
      <c r="AS740" s="637">
        <f t="shared" ref="AS740" si="1968">SUM(AP740:AR740)</f>
        <v>3</v>
      </c>
      <c r="AT740" s="638" t="str">
        <f t="shared" ref="AT740" si="1969">IF(AO740=AS740,"F"," ")</f>
        <v>F</v>
      </c>
      <c r="AU740" s="634">
        <f t="shared" ref="AU740" si="1970">IF(E740="x",1,0)</f>
        <v>0</v>
      </c>
      <c r="AV740" s="634">
        <f t="shared" ref="AV740" si="1971">IF(Q740="x",1,0)</f>
        <v>0</v>
      </c>
      <c r="AW740" s="634" t="s">
        <v>1127</v>
      </c>
      <c r="AX740" s="639" t="str">
        <f t="shared" ref="AX740" si="1972">A740&amp;C740</f>
        <v>97Yes</v>
      </c>
      <c r="AY740" s="639" t="str">
        <f t="shared" ref="AY740" si="1973">A740&amp;O740</f>
        <v>97Yes</v>
      </c>
      <c r="AZ740" s="639" t="str">
        <f t="shared" ref="AZ740" si="1974">A740&amp;Z740</f>
        <v>97Yes</v>
      </c>
      <c r="BA740" s="634" t="str">
        <f t="shared" ref="BA740" si="1975">A740&amp;J740</f>
        <v>97X</v>
      </c>
      <c r="BB740" s="634" t="str">
        <f t="shared" ref="BB740" si="1976">A740&amp;U740</f>
        <v>97X</v>
      </c>
      <c r="BC740" s="634" t="str">
        <f t="shared" ref="BC740" si="1977">A740&amp;AG740</f>
        <v>97X</v>
      </c>
      <c r="BD740" s="640" t="str">
        <f t="shared" si="1760"/>
        <v xml:space="preserve"> </v>
      </c>
      <c r="BE740" s="640" t="str">
        <f t="shared" si="1761"/>
        <v xml:space="preserve"> </v>
      </c>
      <c r="BF740" s="640" t="str">
        <f t="shared" si="1762"/>
        <v xml:space="preserve"> </v>
      </c>
      <c r="BG740" s="640" t="str">
        <f t="shared" si="1763"/>
        <v xml:space="preserve"> </v>
      </c>
      <c r="BH740" s="640" t="str">
        <f t="shared" si="1764"/>
        <v xml:space="preserve"> </v>
      </c>
      <c r="BI740" s="677" t="str">
        <f t="shared" si="1765"/>
        <v xml:space="preserve"> </v>
      </c>
      <c r="BJ740" s="640" t="str">
        <f t="shared" si="1766"/>
        <v xml:space="preserve"> </v>
      </c>
      <c r="BK740" s="305" t="str">
        <f t="shared" si="1767"/>
        <v xml:space="preserve"> </v>
      </c>
      <c r="BL740" s="523" t="str">
        <f t="shared" si="1565"/>
        <v>F</v>
      </c>
      <c r="BM740" s="640" t="str">
        <f t="shared" si="1768"/>
        <v xml:space="preserve"> </v>
      </c>
      <c r="BN740" s="640" t="str">
        <f t="shared" si="1769"/>
        <v xml:space="preserve"> </v>
      </c>
      <c r="BO740" s="640" t="str">
        <f t="shared" si="1770"/>
        <v xml:space="preserve"> </v>
      </c>
      <c r="BP740" s="640" t="str">
        <f t="shared" si="1771"/>
        <v xml:space="preserve"> </v>
      </c>
      <c r="BQ740" s="640" t="str">
        <f t="shared" si="1772"/>
        <v xml:space="preserve"> </v>
      </c>
      <c r="BR740" s="634">
        <f t="shared" si="1773"/>
        <v>0</v>
      </c>
      <c r="BS740" s="728"/>
      <c r="BT740" s="640">
        <f t="shared" si="1759"/>
        <v>42370</v>
      </c>
    </row>
    <row r="741" spans="1:72" s="47" customFormat="1" ht="14.4" x14ac:dyDescent="0.3">
      <c r="A741" s="431" t="s">
        <v>697</v>
      </c>
      <c r="B741" s="431" t="s">
        <v>2121</v>
      </c>
      <c r="C741" s="291" t="str">
        <f>IF(VLOOKUP(B741,'Pivot Table'!$B$5:$G$2000,3,FALSE)=1,"Yes","No")</f>
        <v>Yes</v>
      </c>
      <c r="D741" s="174" t="str">
        <f t="shared" ref="D741" si="1978">IF(E741="X","In Progress",IF(J741="x","Yes"," "))</f>
        <v>Yes</v>
      </c>
      <c r="E741" s="174"/>
      <c r="F741" s="278"/>
      <c r="G741" s="118" t="s">
        <v>1127</v>
      </c>
      <c r="H741" s="118" t="s">
        <v>1127</v>
      </c>
      <c r="I741" s="214"/>
      <c r="J741" s="174" t="s">
        <v>713</v>
      </c>
      <c r="K741" s="292"/>
      <c r="L741" s="292" t="str">
        <f t="shared" si="1904"/>
        <v>97X</v>
      </c>
      <c r="M741" s="113">
        <v>42370</v>
      </c>
      <c r="N741" s="417"/>
      <c r="O741" s="400" t="str">
        <f>IF(VLOOKUP(B741,'Pivot Table'!$B$5:$G$2000,2,FALSE)=1,"Yes","No")</f>
        <v>Yes</v>
      </c>
      <c r="P741" s="399" t="str">
        <f t="shared" ref="P741" si="1979">IF(Q741="X","In Progress",IF(U741="x","Yes"," "))</f>
        <v>Yes</v>
      </c>
      <c r="Q741" s="399"/>
      <c r="R741" s="427"/>
      <c r="S741" s="266" t="s">
        <v>1127</v>
      </c>
      <c r="T741" s="427"/>
      <c r="U741" s="399" t="s">
        <v>713</v>
      </c>
      <c r="V741" s="400"/>
      <c r="W741" s="401"/>
      <c r="X741" s="427">
        <v>42370</v>
      </c>
      <c r="Y741" s="406"/>
      <c r="Z741" s="136" t="str">
        <f>IF(VLOOKUP(B741,'Pivot Table'!$B$5:$G$2000,5,FALSE)=1,"Yes","No")</f>
        <v>Yes</v>
      </c>
      <c r="AA741" s="136" t="str">
        <f>IF(VLOOKUP(B741,'Pivot Table'!$B$5:$G$2000,4,FALSE)=1,"Yes","No")</f>
        <v>No</v>
      </c>
      <c r="AB741" s="181" t="str">
        <f t="shared" ref="AB741" si="1980">IF(AC741="X","In Progress",IF(AG741="x","Yes"," "))</f>
        <v>Yes</v>
      </c>
      <c r="AC741" s="181"/>
      <c r="AD741" s="181"/>
      <c r="AE741" s="362" t="s">
        <v>1127</v>
      </c>
      <c r="AF741" s="281"/>
      <c r="AG741" s="181" t="s">
        <v>713</v>
      </c>
      <c r="AH741" s="133"/>
      <c r="AI741" s="151" t="str">
        <f t="shared" ref="AI741" si="1981">A741&amp;AG741</f>
        <v>97X</v>
      </c>
      <c r="AJ741" s="460">
        <v>42370</v>
      </c>
      <c r="AK741" s="650"/>
      <c r="AL741" s="634">
        <f t="shared" ref="AL741" si="1982">IF(C741="yes",1,0)</f>
        <v>1</v>
      </c>
      <c r="AM741" s="634">
        <f t="shared" ref="AM741" si="1983">IF(O741="yes",1,0)</f>
        <v>1</v>
      </c>
      <c r="AN741" s="635">
        <f t="shared" ref="AN741" si="1984">IF(Z741="yes",1,IF(AA741="yes",1,0))</f>
        <v>1</v>
      </c>
      <c r="AO741" s="636">
        <f t="shared" ref="AO741" si="1985">SUM(AL741:AN741)</f>
        <v>3</v>
      </c>
      <c r="AP741" s="634">
        <f t="shared" ref="AP741" si="1986">IF(J741="x",1,0)</f>
        <v>1</v>
      </c>
      <c r="AQ741" s="634">
        <f t="shared" ref="AQ741" si="1987">IF(U741="x",1,0)</f>
        <v>1</v>
      </c>
      <c r="AR741" s="634">
        <f t="shared" ref="AR741" si="1988">IF(AG741="x",1,0)</f>
        <v>1</v>
      </c>
      <c r="AS741" s="637">
        <f t="shared" ref="AS741" si="1989">SUM(AP741:AR741)</f>
        <v>3</v>
      </c>
      <c r="AT741" s="638" t="str">
        <f t="shared" ref="AT741" si="1990">IF(AO741=AS741,"F"," ")</f>
        <v>F</v>
      </c>
      <c r="AU741" s="634">
        <f t="shared" ref="AU741" si="1991">IF(E741="x",1,0)</f>
        <v>0</v>
      </c>
      <c r="AV741" s="634">
        <f t="shared" ref="AV741" si="1992">IF(Q741="x",1,0)</f>
        <v>0</v>
      </c>
      <c r="AW741" s="634" t="s">
        <v>1127</v>
      </c>
      <c r="AX741" s="639" t="str">
        <f t="shared" ref="AX741" si="1993">A741&amp;C741</f>
        <v>97Yes</v>
      </c>
      <c r="AY741" s="639" t="str">
        <f t="shared" ref="AY741" si="1994">A741&amp;O741</f>
        <v>97Yes</v>
      </c>
      <c r="AZ741" s="639" t="str">
        <f t="shared" ref="AZ741" si="1995">A741&amp;Z741</f>
        <v>97Yes</v>
      </c>
      <c r="BA741" s="634" t="str">
        <f t="shared" ref="BA741" si="1996">A741&amp;J741</f>
        <v>97X</v>
      </c>
      <c r="BB741" s="634" t="str">
        <f t="shared" ref="BB741" si="1997">A741&amp;U741</f>
        <v>97X</v>
      </c>
      <c r="BC741" s="634" t="str">
        <f t="shared" ref="BC741" si="1998">A741&amp;AG741</f>
        <v>97X</v>
      </c>
      <c r="BD741" s="640" t="str">
        <f t="shared" ref="BD741" si="1999">IF(I741=$BD$2,I741,IF(T741=$BD$2,T741,IF(AF741=$BD$2,AF741," " )))</f>
        <v xml:space="preserve"> </v>
      </c>
      <c r="BE741" s="640" t="str">
        <f t="shared" si="1761"/>
        <v xml:space="preserve"> </v>
      </c>
      <c r="BF741" s="640" t="str">
        <f t="shared" si="1762"/>
        <v xml:space="preserve"> </v>
      </c>
      <c r="BG741" s="640" t="str">
        <f t="shared" si="1763"/>
        <v xml:space="preserve"> </v>
      </c>
      <c r="BH741" s="640" t="str">
        <f t="shared" si="1764"/>
        <v xml:space="preserve"> </v>
      </c>
      <c r="BI741" s="677" t="str">
        <f t="shared" si="1765"/>
        <v xml:space="preserve"> </v>
      </c>
      <c r="BJ741" s="640" t="str">
        <f t="shared" si="1766"/>
        <v xml:space="preserve"> </v>
      </c>
      <c r="BK741" s="305" t="str">
        <f t="shared" si="1767"/>
        <v xml:space="preserve"> </v>
      </c>
      <c r="BL741" s="523" t="str">
        <f t="shared" si="1565"/>
        <v>F</v>
      </c>
      <c r="BM741" s="640" t="str">
        <f t="shared" si="1768"/>
        <v xml:space="preserve"> </v>
      </c>
      <c r="BN741" s="640" t="str">
        <f t="shared" si="1769"/>
        <v xml:space="preserve"> </v>
      </c>
      <c r="BO741" s="640" t="str">
        <f t="shared" si="1770"/>
        <v xml:space="preserve"> </v>
      </c>
      <c r="BP741" s="640" t="str">
        <f t="shared" si="1771"/>
        <v xml:space="preserve"> </v>
      </c>
      <c r="BQ741" s="640" t="str">
        <f t="shared" si="1772"/>
        <v xml:space="preserve"> </v>
      </c>
      <c r="BR741" s="634">
        <f t="shared" ref="BR741" si="2000">COUNTIFS(BE741:BQ741,"&gt;0")</f>
        <v>0</v>
      </c>
      <c r="BS741" s="728"/>
      <c r="BT741" s="640">
        <f t="shared" si="1759"/>
        <v>42370</v>
      </c>
    </row>
    <row r="742" spans="1:72" s="47" customFormat="1" ht="14.4" x14ac:dyDescent="0.3">
      <c r="A742" s="431" t="s">
        <v>697</v>
      </c>
      <c r="B742" s="431" t="s">
        <v>2122</v>
      </c>
      <c r="C742" s="291" t="str">
        <f>IF(VLOOKUP(B742,'Pivot Table'!$B$5:$G$2000,3,FALSE)=1,"Yes","No")</f>
        <v>Yes</v>
      </c>
      <c r="D742" s="174" t="str">
        <f t="shared" ref="D742" si="2001">IF(E742="X","In Progress",IF(J742="x","Yes"," "))</f>
        <v>Yes</v>
      </c>
      <c r="E742" s="174"/>
      <c r="F742" s="278"/>
      <c r="G742" s="118" t="s">
        <v>1127</v>
      </c>
      <c r="H742" s="118" t="s">
        <v>1127</v>
      </c>
      <c r="I742" s="214"/>
      <c r="J742" s="174" t="s">
        <v>713</v>
      </c>
      <c r="K742" s="292"/>
      <c r="L742" s="292" t="str">
        <f t="shared" si="1904"/>
        <v>97X</v>
      </c>
      <c r="M742" s="113">
        <v>42370</v>
      </c>
      <c r="N742" s="417"/>
      <c r="O742" s="400" t="str">
        <f>IF(VLOOKUP(B742,'Pivot Table'!$B$5:$G$2000,2,FALSE)=1,"Yes","No")</f>
        <v>Yes</v>
      </c>
      <c r="P742" s="399" t="str">
        <f t="shared" ref="P742" si="2002">IF(Q742="X","In Progress",IF(U742="x","Yes"," "))</f>
        <v>Yes</v>
      </c>
      <c r="Q742" s="399"/>
      <c r="R742" s="427"/>
      <c r="S742" s="266" t="s">
        <v>1127</v>
      </c>
      <c r="T742" s="427"/>
      <c r="U742" s="399" t="s">
        <v>713</v>
      </c>
      <c r="V742" s="400"/>
      <c r="W742" s="401"/>
      <c r="X742" s="427">
        <v>42370</v>
      </c>
      <c r="Y742" s="406"/>
      <c r="Z742" s="136" t="str">
        <f>IF(VLOOKUP(B742,'Pivot Table'!$B$5:$G$2000,5,FALSE)=1,"Yes","No")</f>
        <v>Yes</v>
      </c>
      <c r="AA742" s="136" t="str">
        <f>IF(VLOOKUP(B742,'Pivot Table'!$B$5:$G$2000,4,FALSE)=1,"Yes","No")</f>
        <v>No</v>
      </c>
      <c r="AB742" s="181" t="str">
        <f t="shared" ref="AB742" si="2003">IF(AC742="X","In Progress",IF(AG742="x","Yes"," "))</f>
        <v>Yes</v>
      </c>
      <c r="AC742" s="181"/>
      <c r="AD742" s="181"/>
      <c r="AE742" s="362" t="s">
        <v>1127</v>
      </c>
      <c r="AF742" s="281"/>
      <c r="AG742" s="181" t="s">
        <v>713</v>
      </c>
      <c r="AH742" s="133"/>
      <c r="AI742" s="151" t="str">
        <f t="shared" ref="AI742" si="2004">A742&amp;AG742</f>
        <v>97X</v>
      </c>
      <c r="AJ742" s="460">
        <v>42370</v>
      </c>
      <c r="AK742" s="650"/>
      <c r="AL742" s="634">
        <f t="shared" ref="AL742" si="2005">IF(C742="yes",1,0)</f>
        <v>1</v>
      </c>
      <c r="AM742" s="634">
        <f t="shared" ref="AM742" si="2006">IF(O742="yes",1,0)</f>
        <v>1</v>
      </c>
      <c r="AN742" s="635">
        <f t="shared" ref="AN742" si="2007">IF(Z742="yes",1,IF(AA742="yes",1,0))</f>
        <v>1</v>
      </c>
      <c r="AO742" s="636">
        <f t="shared" ref="AO742" si="2008">SUM(AL742:AN742)</f>
        <v>3</v>
      </c>
      <c r="AP742" s="634">
        <f t="shared" ref="AP742" si="2009">IF(J742="x",1,0)</f>
        <v>1</v>
      </c>
      <c r="AQ742" s="634">
        <f t="shared" ref="AQ742" si="2010">IF(U742="x",1,0)</f>
        <v>1</v>
      </c>
      <c r="AR742" s="634">
        <f t="shared" ref="AR742" si="2011">IF(AG742="x",1,0)</f>
        <v>1</v>
      </c>
      <c r="AS742" s="637">
        <f t="shared" ref="AS742" si="2012">SUM(AP742:AR742)</f>
        <v>3</v>
      </c>
      <c r="AT742" s="638" t="str">
        <f t="shared" ref="AT742" si="2013">IF(AO742=AS742,"F"," ")</f>
        <v>F</v>
      </c>
      <c r="AU742" s="634">
        <f t="shared" ref="AU742" si="2014">IF(E742="x",1,0)</f>
        <v>0</v>
      </c>
      <c r="AV742" s="634">
        <f t="shared" ref="AV742" si="2015">IF(Q742="x",1,0)</f>
        <v>0</v>
      </c>
      <c r="AW742" s="634" t="s">
        <v>1127</v>
      </c>
      <c r="AX742" s="639" t="str">
        <f t="shared" ref="AX742" si="2016">A742&amp;C742</f>
        <v>97Yes</v>
      </c>
      <c r="AY742" s="639" t="str">
        <f t="shared" ref="AY742" si="2017">A742&amp;O742</f>
        <v>97Yes</v>
      </c>
      <c r="AZ742" s="639" t="str">
        <f t="shared" ref="AZ742" si="2018">A742&amp;Z742</f>
        <v>97Yes</v>
      </c>
      <c r="BA742" s="634" t="str">
        <f t="shared" ref="BA742" si="2019">A742&amp;J742</f>
        <v>97X</v>
      </c>
      <c r="BB742" s="634" t="str">
        <f t="shared" ref="BB742" si="2020">A742&amp;U742</f>
        <v>97X</v>
      </c>
      <c r="BC742" s="634" t="str">
        <f t="shared" ref="BC742" si="2021">A742&amp;AG742</f>
        <v>97X</v>
      </c>
      <c r="BD742" s="640" t="str">
        <f t="shared" ref="BD742" si="2022">IF(I742=$BD$2,I742,IF(T742=$BD$2,T742,IF(AF742=$BD$2,AF742," " )))</f>
        <v xml:space="preserve"> </v>
      </c>
      <c r="BE742" s="640" t="str">
        <f t="shared" si="1761"/>
        <v xml:space="preserve"> </v>
      </c>
      <c r="BF742" s="640" t="str">
        <f t="shared" si="1762"/>
        <v xml:space="preserve"> </v>
      </c>
      <c r="BG742" s="640" t="str">
        <f t="shared" si="1763"/>
        <v xml:space="preserve"> </v>
      </c>
      <c r="BH742" s="640" t="str">
        <f t="shared" si="1764"/>
        <v xml:space="preserve"> </v>
      </c>
      <c r="BI742" s="677" t="str">
        <f t="shared" si="1765"/>
        <v xml:space="preserve"> </v>
      </c>
      <c r="BJ742" s="640" t="str">
        <f t="shared" si="1766"/>
        <v xml:space="preserve"> </v>
      </c>
      <c r="BK742" s="305" t="str">
        <f t="shared" si="1767"/>
        <v xml:space="preserve"> </v>
      </c>
      <c r="BL742" s="523" t="str">
        <f t="shared" si="1565"/>
        <v>F</v>
      </c>
      <c r="BM742" s="640" t="str">
        <f t="shared" si="1768"/>
        <v xml:space="preserve"> </v>
      </c>
      <c r="BN742" s="640" t="str">
        <f t="shared" si="1769"/>
        <v xml:space="preserve"> </v>
      </c>
      <c r="BO742" s="640" t="str">
        <f t="shared" si="1770"/>
        <v xml:space="preserve"> </v>
      </c>
      <c r="BP742" s="640" t="str">
        <f t="shared" si="1771"/>
        <v xml:space="preserve"> </v>
      </c>
      <c r="BQ742" s="640" t="str">
        <f t="shared" si="1772"/>
        <v xml:space="preserve"> </v>
      </c>
      <c r="BR742" s="634">
        <f t="shared" ref="BR742" si="2023">COUNTIFS(BE742:BQ742,"&gt;0")</f>
        <v>0</v>
      </c>
      <c r="BS742" s="728"/>
      <c r="BT742" s="640">
        <f t="shared" si="1759"/>
        <v>42370</v>
      </c>
    </row>
    <row r="743" spans="1:72" s="47" customFormat="1" ht="14.4" x14ac:dyDescent="0.3">
      <c r="A743" s="431" t="s">
        <v>697</v>
      </c>
      <c r="B743" s="431" t="s">
        <v>2123</v>
      </c>
      <c r="C743" s="291" t="str">
        <f>IF(VLOOKUP(B743,'Pivot Table'!$B$5:$G$2000,3,FALSE)=1,"Yes","No")</f>
        <v>Yes</v>
      </c>
      <c r="D743" s="174" t="str">
        <f t="shared" ref="D743" si="2024">IF(E743="X","In Progress",IF(J743="x","Yes"," "))</f>
        <v>Yes</v>
      </c>
      <c r="E743" s="174"/>
      <c r="F743" s="278"/>
      <c r="G743" s="118" t="s">
        <v>1127</v>
      </c>
      <c r="H743" s="118" t="s">
        <v>1127</v>
      </c>
      <c r="I743" s="214"/>
      <c r="J743" s="174" t="s">
        <v>713</v>
      </c>
      <c r="K743" s="292"/>
      <c r="L743" s="292" t="str">
        <f t="shared" si="1904"/>
        <v>97X</v>
      </c>
      <c r="M743" s="113">
        <v>42370</v>
      </c>
      <c r="N743" s="417"/>
      <c r="O743" s="400" t="str">
        <f>IF(VLOOKUP(B743,'Pivot Table'!$B$5:$G$2000,2,FALSE)=1,"Yes","No")</f>
        <v>Yes</v>
      </c>
      <c r="P743" s="399" t="str">
        <f t="shared" ref="P743" si="2025">IF(Q743="X","In Progress",IF(U743="x","Yes"," "))</f>
        <v>Yes</v>
      </c>
      <c r="Q743" s="399"/>
      <c r="R743" s="427"/>
      <c r="S743" s="266" t="s">
        <v>1127</v>
      </c>
      <c r="T743" s="427"/>
      <c r="U743" s="399" t="s">
        <v>713</v>
      </c>
      <c r="V743" s="400"/>
      <c r="W743" s="401"/>
      <c r="X743" s="427">
        <v>42370</v>
      </c>
      <c r="Y743" s="406"/>
      <c r="Z743" s="136" t="str">
        <f>IF(VLOOKUP(B743,'Pivot Table'!$B$5:$G$2000,5,FALSE)=1,"Yes","No")</f>
        <v>Yes</v>
      </c>
      <c r="AA743" s="136" t="str">
        <f>IF(VLOOKUP(B743,'Pivot Table'!$B$5:$G$2000,4,FALSE)=1,"Yes","No")</f>
        <v>No</v>
      </c>
      <c r="AB743" s="181" t="str">
        <f t="shared" ref="AB743" si="2026">IF(AC743="X","In Progress",IF(AG743="x","Yes"," "))</f>
        <v>Yes</v>
      </c>
      <c r="AC743" s="181"/>
      <c r="AD743" s="181"/>
      <c r="AE743" s="362" t="s">
        <v>1127</v>
      </c>
      <c r="AF743" s="281"/>
      <c r="AG743" s="181" t="s">
        <v>713</v>
      </c>
      <c r="AH743" s="133"/>
      <c r="AI743" s="151" t="str">
        <f t="shared" ref="AI743" si="2027">A743&amp;AG743</f>
        <v>97X</v>
      </c>
      <c r="AJ743" s="460">
        <v>42370</v>
      </c>
      <c r="AK743" s="650"/>
      <c r="AL743" s="634">
        <f t="shared" ref="AL743" si="2028">IF(C743="yes",1,0)</f>
        <v>1</v>
      </c>
      <c r="AM743" s="634">
        <f t="shared" ref="AM743" si="2029">IF(O743="yes",1,0)</f>
        <v>1</v>
      </c>
      <c r="AN743" s="635">
        <f t="shared" ref="AN743" si="2030">IF(Z743="yes",1,IF(AA743="yes",1,0))</f>
        <v>1</v>
      </c>
      <c r="AO743" s="636">
        <f t="shared" ref="AO743" si="2031">SUM(AL743:AN743)</f>
        <v>3</v>
      </c>
      <c r="AP743" s="634">
        <f t="shared" ref="AP743" si="2032">IF(J743="x",1,0)</f>
        <v>1</v>
      </c>
      <c r="AQ743" s="634">
        <f t="shared" ref="AQ743" si="2033">IF(U743="x",1,0)</f>
        <v>1</v>
      </c>
      <c r="AR743" s="634">
        <f t="shared" ref="AR743" si="2034">IF(AG743="x",1,0)</f>
        <v>1</v>
      </c>
      <c r="AS743" s="637">
        <f t="shared" ref="AS743" si="2035">SUM(AP743:AR743)</f>
        <v>3</v>
      </c>
      <c r="AT743" s="638" t="str">
        <f t="shared" ref="AT743" si="2036">IF(AO743=AS743,"F"," ")</f>
        <v>F</v>
      </c>
      <c r="AU743" s="634">
        <f t="shared" ref="AU743" si="2037">IF(E743="x",1,0)</f>
        <v>0</v>
      </c>
      <c r="AV743" s="634">
        <f t="shared" ref="AV743" si="2038">IF(Q743="x",1,0)</f>
        <v>0</v>
      </c>
      <c r="AW743" s="634" t="s">
        <v>1127</v>
      </c>
      <c r="AX743" s="639" t="str">
        <f t="shared" ref="AX743" si="2039">A743&amp;C743</f>
        <v>97Yes</v>
      </c>
      <c r="AY743" s="639" t="str">
        <f t="shared" ref="AY743" si="2040">A743&amp;O743</f>
        <v>97Yes</v>
      </c>
      <c r="AZ743" s="639" t="str">
        <f t="shared" ref="AZ743" si="2041">A743&amp;Z743</f>
        <v>97Yes</v>
      </c>
      <c r="BA743" s="634" t="str">
        <f t="shared" ref="BA743" si="2042">A743&amp;J743</f>
        <v>97X</v>
      </c>
      <c r="BB743" s="634" t="str">
        <f t="shared" ref="BB743" si="2043">A743&amp;U743</f>
        <v>97X</v>
      </c>
      <c r="BC743" s="634" t="str">
        <f t="shared" ref="BC743" si="2044">A743&amp;AG743</f>
        <v>97X</v>
      </c>
      <c r="BD743" s="640" t="str">
        <f t="shared" ref="BD743" si="2045">IF(I743=$BD$2,I743,IF(T743=$BD$2,T743,IF(AF743=$BD$2,AF743," " )))</f>
        <v xml:space="preserve"> </v>
      </c>
      <c r="BE743" s="640" t="str">
        <f t="shared" si="1761"/>
        <v xml:space="preserve"> </v>
      </c>
      <c r="BF743" s="640" t="str">
        <f t="shared" si="1762"/>
        <v xml:space="preserve"> </v>
      </c>
      <c r="BG743" s="640" t="str">
        <f t="shared" si="1763"/>
        <v xml:space="preserve"> </v>
      </c>
      <c r="BH743" s="640" t="str">
        <f t="shared" si="1764"/>
        <v xml:space="preserve"> </v>
      </c>
      <c r="BI743" s="677" t="str">
        <f t="shared" si="1765"/>
        <v xml:space="preserve"> </v>
      </c>
      <c r="BJ743" s="640" t="str">
        <f t="shared" si="1766"/>
        <v xml:space="preserve"> </v>
      </c>
      <c r="BK743" s="305" t="str">
        <f t="shared" si="1767"/>
        <v xml:space="preserve"> </v>
      </c>
      <c r="BL743" s="523" t="str">
        <f t="shared" si="1565"/>
        <v>F</v>
      </c>
      <c r="BM743" s="640" t="str">
        <f t="shared" si="1768"/>
        <v xml:space="preserve"> </v>
      </c>
      <c r="BN743" s="640" t="str">
        <f t="shared" si="1769"/>
        <v xml:space="preserve"> </v>
      </c>
      <c r="BO743" s="640" t="str">
        <f t="shared" si="1770"/>
        <v xml:space="preserve"> </v>
      </c>
      <c r="BP743" s="640" t="str">
        <f t="shared" si="1771"/>
        <v xml:space="preserve"> </v>
      </c>
      <c r="BQ743" s="640" t="str">
        <f t="shared" si="1772"/>
        <v xml:space="preserve"> </v>
      </c>
      <c r="BR743" s="634">
        <f t="shared" ref="BR743" si="2046">COUNTIFS(BE743:BQ743,"&gt;0")</f>
        <v>0</v>
      </c>
      <c r="BS743" s="728"/>
      <c r="BT743" s="640">
        <f t="shared" si="1759"/>
        <v>42370</v>
      </c>
    </row>
    <row r="744" spans="1:72" s="47" customFormat="1" ht="14.4" x14ac:dyDescent="0.3">
      <c r="A744" s="431" t="s">
        <v>697</v>
      </c>
      <c r="B744" s="431" t="s">
        <v>2037</v>
      </c>
      <c r="C744" s="291" t="str">
        <f>IF(VLOOKUP(B744,'Pivot Table'!$B$5:$G$2000,3,FALSE)=1,"Yes","No")</f>
        <v>Yes</v>
      </c>
      <c r="D744" s="174" t="str">
        <f t="shared" ref="D744" si="2047">IF(E744="X","In Progress",IF(J744="x","Yes"," "))</f>
        <v>Yes</v>
      </c>
      <c r="E744" s="174"/>
      <c r="F744" s="278"/>
      <c r="G744" s="118" t="s">
        <v>1127</v>
      </c>
      <c r="H744" s="118" t="s">
        <v>1127</v>
      </c>
      <c r="I744" s="214"/>
      <c r="J744" s="174" t="s">
        <v>713</v>
      </c>
      <c r="K744" s="292"/>
      <c r="L744" s="292" t="str">
        <f t="shared" si="1904"/>
        <v>97X</v>
      </c>
      <c r="M744" s="113">
        <v>42370</v>
      </c>
      <c r="N744" s="417"/>
      <c r="O744" s="400" t="str">
        <f>IF(VLOOKUP(B744,'Pivot Table'!$B$5:$G$2000,2,FALSE)=1,"Yes","No")</f>
        <v>Yes</v>
      </c>
      <c r="P744" s="399" t="str">
        <f t="shared" ref="P744" si="2048">IF(Q744="X","In Progress",IF(U744="x","Yes"," "))</f>
        <v>Yes</v>
      </c>
      <c r="Q744" s="399"/>
      <c r="R744" s="427"/>
      <c r="S744" s="266" t="s">
        <v>1127</v>
      </c>
      <c r="T744" s="427"/>
      <c r="U744" s="399" t="s">
        <v>713</v>
      </c>
      <c r="V744" s="400"/>
      <c r="W744" s="401"/>
      <c r="X744" s="427">
        <v>42370</v>
      </c>
      <c r="Y744" s="406"/>
      <c r="Z744" s="136" t="str">
        <f>IF(VLOOKUP(B744,'Pivot Table'!$B$5:$G$2000,5,FALSE)=1,"Yes","No")</f>
        <v>Yes</v>
      </c>
      <c r="AA744" s="136" t="str">
        <f>IF(VLOOKUP(B744,'Pivot Table'!$B$5:$G$2000,4,FALSE)=1,"Yes","No")</f>
        <v>No</v>
      </c>
      <c r="AB744" s="181" t="str">
        <f t="shared" ref="AB744" si="2049">IF(AC744="X","In Progress",IF(AG744="x","Yes"," "))</f>
        <v>Yes</v>
      </c>
      <c r="AC744" s="181"/>
      <c r="AD744" s="181"/>
      <c r="AE744" s="362" t="s">
        <v>1127</v>
      </c>
      <c r="AF744" s="281"/>
      <c r="AG744" s="181" t="s">
        <v>713</v>
      </c>
      <c r="AH744" s="133"/>
      <c r="AI744" s="151" t="str">
        <f t="shared" si="1910"/>
        <v>97X</v>
      </c>
      <c r="AJ744" s="460">
        <v>42370</v>
      </c>
      <c r="AK744" s="650"/>
      <c r="AL744" s="634">
        <f t="shared" ref="AL744" si="2050">IF(C744="yes",1,0)</f>
        <v>1</v>
      </c>
      <c r="AM744" s="634">
        <f t="shared" ref="AM744" si="2051">IF(O744="yes",1,0)</f>
        <v>1</v>
      </c>
      <c r="AN744" s="635">
        <f t="shared" ref="AN744" si="2052">IF(Z744="yes",1,IF(AA744="yes",1,0))</f>
        <v>1</v>
      </c>
      <c r="AO744" s="636">
        <f t="shared" ref="AO744" si="2053">SUM(AL744:AN744)</f>
        <v>3</v>
      </c>
      <c r="AP744" s="634">
        <f t="shared" ref="AP744" si="2054">IF(J744="x",1,0)</f>
        <v>1</v>
      </c>
      <c r="AQ744" s="634">
        <f t="shared" ref="AQ744" si="2055">IF(U744="x",1,0)</f>
        <v>1</v>
      </c>
      <c r="AR744" s="634">
        <f t="shared" ref="AR744" si="2056">IF(AG744="x",1,0)</f>
        <v>1</v>
      </c>
      <c r="AS744" s="637">
        <f t="shared" ref="AS744" si="2057">SUM(AP744:AR744)</f>
        <v>3</v>
      </c>
      <c r="AT744" s="638" t="str">
        <f t="shared" ref="AT744" si="2058">IF(AO744=AS744,"F"," ")</f>
        <v>F</v>
      </c>
      <c r="AU744" s="634">
        <f t="shared" ref="AU744" si="2059">IF(E744="x",1,0)</f>
        <v>0</v>
      </c>
      <c r="AV744" s="634">
        <f t="shared" ref="AV744" si="2060">IF(Q744="x",1,0)</f>
        <v>0</v>
      </c>
      <c r="AW744" s="634" t="s">
        <v>1127</v>
      </c>
      <c r="AX744" s="639" t="str">
        <f t="shared" ref="AX744" si="2061">A744&amp;C744</f>
        <v>97Yes</v>
      </c>
      <c r="AY744" s="639" t="str">
        <f t="shared" ref="AY744" si="2062">A744&amp;O744</f>
        <v>97Yes</v>
      </c>
      <c r="AZ744" s="639" t="str">
        <f t="shared" ref="AZ744" si="2063">A744&amp;Z744</f>
        <v>97Yes</v>
      </c>
      <c r="BA744" s="634" t="str">
        <f t="shared" ref="BA744" si="2064">A744&amp;J744</f>
        <v>97X</v>
      </c>
      <c r="BB744" s="634" t="str">
        <f t="shared" ref="BB744" si="2065">A744&amp;U744</f>
        <v>97X</v>
      </c>
      <c r="BC744" s="634" t="str">
        <f t="shared" ref="BC744" si="2066">A744&amp;AG744</f>
        <v>97X</v>
      </c>
      <c r="BD744" s="640" t="str">
        <f t="shared" si="1760"/>
        <v xml:space="preserve"> </v>
      </c>
      <c r="BE744" s="640" t="str">
        <f t="shared" si="1761"/>
        <v xml:space="preserve"> </v>
      </c>
      <c r="BF744" s="640" t="str">
        <f t="shared" si="1762"/>
        <v xml:space="preserve"> </v>
      </c>
      <c r="BG744" s="640" t="str">
        <f t="shared" si="1763"/>
        <v xml:space="preserve"> </v>
      </c>
      <c r="BH744" s="640" t="str">
        <f t="shared" si="1764"/>
        <v xml:space="preserve"> </v>
      </c>
      <c r="BI744" s="677" t="str">
        <f t="shared" si="1765"/>
        <v xml:space="preserve"> </v>
      </c>
      <c r="BJ744" s="640" t="str">
        <f t="shared" si="1766"/>
        <v xml:space="preserve"> </v>
      </c>
      <c r="BK744" s="305" t="str">
        <f t="shared" si="1767"/>
        <v xml:space="preserve"> </v>
      </c>
      <c r="BL744" s="523" t="str">
        <f t="shared" si="1565"/>
        <v>F</v>
      </c>
      <c r="BM744" s="640" t="str">
        <f t="shared" si="1768"/>
        <v xml:space="preserve"> </v>
      </c>
      <c r="BN744" s="640" t="str">
        <f t="shared" si="1769"/>
        <v xml:space="preserve"> </v>
      </c>
      <c r="BO744" s="640" t="str">
        <f t="shared" si="1770"/>
        <v xml:space="preserve"> </v>
      </c>
      <c r="BP744" s="640" t="str">
        <f t="shared" si="1771"/>
        <v xml:space="preserve"> </v>
      </c>
      <c r="BQ744" s="640" t="str">
        <f t="shared" si="1772"/>
        <v xml:space="preserve"> </v>
      </c>
      <c r="BR744" s="634">
        <f t="shared" si="1773"/>
        <v>0</v>
      </c>
      <c r="BS744" s="728"/>
      <c r="BT744" s="640">
        <f t="shared" si="1759"/>
        <v>42370</v>
      </c>
    </row>
    <row r="745" spans="1:72" s="47" customFormat="1" ht="14.4" x14ac:dyDescent="0.3">
      <c r="A745" s="431" t="s">
        <v>697</v>
      </c>
      <c r="B745" s="431" t="s">
        <v>2038</v>
      </c>
      <c r="C745" s="291" t="str">
        <f>IF(VLOOKUP(B745,'Pivot Table'!$B$5:$G$2000,3,FALSE)=1,"Yes","No")</f>
        <v>Yes</v>
      </c>
      <c r="D745" s="174" t="str">
        <f t="shared" ref="D745" si="2067">IF(E745="X","In Progress",IF(J745="x","Yes"," "))</f>
        <v>Yes</v>
      </c>
      <c r="E745" s="174"/>
      <c r="F745" s="278"/>
      <c r="G745" s="118" t="s">
        <v>1127</v>
      </c>
      <c r="H745" s="118" t="s">
        <v>1127</v>
      </c>
      <c r="I745" s="214"/>
      <c r="J745" s="174" t="s">
        <v>713</v>
      </c>
      <c r="K745" s="292"/>
      <c r="L745" s="292" t="str">
        <f t="shared" si="1904"/>
        <v>97X</v>
      </c>
      <c r="M745" s="113">
        <v>42370</v>
      </c>
      <c r="N745" s="417"/>
      <c r="O745" s="400" t="str">
        <f>IF(VLOOKUP(B745,'Pivot Table'!$B$5:$G$2000,2,FALSE)=1,"Yes","No")</f>
        <v>Yes</v>
      </c>
      <c r="P745" s="399" t="str">
        <f t="shared" ref="P745" si="2068">IF(Q745="X","In Progress",IF(U745="x","Yes"," "))</f>
        <v>Yes</v>
      </c>
      <c r="Q745" s="399"/>
      <c r="R745" s="427"/>
      <c r="S745" s="266" t="s">
        <v>1127</v>
      </c>
      <c r="T745" s="427"/>
      <c r="U745" s="399" t="s">
        <v>713</v>
      </c>
      <c r="V745" s="400"/>
      <c r="W745" s="401"/>
      <c r="X745" s="427">
        <v>42370</v>
      </c>
      <c r="Y745" s="406"/>
      <c r="Z745" s="136" t="str">
        <f>IF(VLOOKUP(B745,'Pivot Table'!$B$5:$G$2000,5,FALSE)=1,"Yes","No")</f>
        <v>Yes</v>
      </c>
      <c r="AA745" s="136" t="str">
        <f>IF(VLOOKUP(B745,'Pivot Table'!$B$5:$G$2000,4,FALSE)=1,"Yes","No")</f>
        <v>No</v>
      </c>
      <c r="AB745" s="181" t="str">
        <f t="shared" ref="AB745" si="2069">IF(AC745="X","In Progress",IF(AG745="x","Yes"," "))</f>
        <v>Yes</v>
      </c>
      <c r="AC745" s="181"/>
      <c r="AD745" s="181"/>
      <c r="AE745" s="362" t="s">
        <v>1127</v>
      </c>
      <c r="AF745" s="281"/>
      <c r="AG745" s="181" t="s">
        <v>713</v>
      </c>
      <c r="AH745" s="133"/>
      <c r="AI745" s="151" t="str">
        <f t="shared" si="1910"/>
        <v>97X</v>
      </c>
      <c r="AJ745" s="460">
        <v>42370</v>
      </c>
      <c r="AK745" s="650"/>
      <c r="AL745" s="634">
        <f t="shared" ref="AL745" si="2070">IF(C745="yes",1,0)</f>
        <v>1</v>
      </c>
      <c r="AM745" s="634">
        <f t="shared" ref="AM745" si="2071">IF(O745="yes",1,0)</f>
        <v>1</v>
      </c>
      <c r="AN745" s="635">
        <f t="shared" ref="AN745" si="2072">IF(Z745="yes",1,IF(AA745="yes",1,0))</f>
        <v>1</v>
      </c>
      <c r="AO745" s="636">
        <f t="shared" ref="AO745" si="2073">SUM(AL745:AN745)</f>
        <v>3</v>
      </c>
      <c r="AP745" s="634">
        <f t="shared" ref="AP745" si="2074">IF(J745="x",1,0)</f>
        <v>1</v>
      </c>
      <c r="AQ745" s="634">
        <f t="shared" ref="AQ745" si="2075">IF(U745="x",1,0)</f>
        <v>1</v>
      </c>
      <c r="AR745" s="634">
        <f t="shared" ref="AR745" si="2076">IF(AG745="x",1,0)</f>
        <v>1</v>
      </c>
      <c r="AS745" s="637">
        <f t="shared" ref="AS745" si="2077">SUM(AP745:AR745)</f>
        <v>3</v>
      </c>
      <c r="AT745" s="638" t="str">
        <f t="shared" ref="AT745" si="2078">IF(AO745=AS745,"F"," ")</f>
        <v>F</v>
      </c>
      <c r="AU745" s="634">
        <f t="shared" ref="AU745" si="2079">IF(E745="x",1,0)</f>
        <v>0</v>
      </c>
      <c r="AV745" s="634">
        <f t="shared" ref="AV745" si="2080">IF(Q745="x",1,0)</f>
        <v>0</v>
      </c>
      <c r="AW745" s="634" t="s">
        <v>1127</v>
      </c>
      <c r="AX745" s="639" t="str">
        <f t="shared" ref="AX745" si="2081">A745&amp;C745</f>
        <v>97Yes</v>
      </c>
      <c r="AY745" s="639" t="str">
        <f t="shared" ref="AY745" si="2082">A745&amp;O745</f>
        <v>97Yes</v>
      </c>
      <c r="AZ745" s="639" t="str">
        <f t="shared" ref="AZ745" si="2083">A745&amp;Z745</f>
        <v>97Yes</v>
      </c>
      <c r="BA745" s="634" t="str">
        <f t="shared" ref="BA745" si="2084">A745&amp;J745</f>
        <v>97X</v>
      </c>
      <c r="BB745" s="634" t="str">
        <f t="shared" ref="BB745" si="2085">A745&amp;U745</f>
        <v>97X</v>
      </c>
      <c r="BC745" s="634" t="str">
        <f t="shared" ref="BC745" si="2086">A745&amp;AG745</f>
        <v>97X</v>
      </c>
      <c r="BD745" s="640" t="str">
        <f t="shared" si="1760"/>
        <v xml:space="preserve"> </v>
      </c>
      <c r="BE745" s="640" t="str">
        <f t="shared" si="1761"/>
        <v xml:space="preserve"> </v>
      </c>
      <c r="BF745" s="640" t="str">
        <f t="shared" si="1762"/>
        <v xml:space="preserve"> </v>
      </c>
      <c r="BG745" s="640" t="str">
        <f t="shared" si="1763"/>
        <v xml:space="preserve"> </v>
      </c>
      <c r="BH745" s="640" t="str">
        <f t="shared" si="1764"/>
        <v xml:space="preserve"> </v>
      </c>
      <c r="BI745" s="677" t="str">
        <f t="shared" si="1765"/>
        <v xml:space="preserve"> </v>
      </c>
      <c r="BJ745" s="640" t="str">
        <f t="shared" si="1766"/>
        <v xml:space="preserve"> </v>
      </c>
      <c r="BK745" s="305" t="str">
        <f t="shared" si="1767"/>
        <v xml:space="preserve"> </v>
      </c>
      <c r="BL745" s="523" t="str">
        <f t="shared" si="1565"/>
        <v>F</v>
      </c>
      <c r="BM745" s="640" t="str">
        <f t="shared" si="1768"/>
        <v xml:space="preserve"> </v>
      </c>
      <c r="BN745" s="640" t="str">
        <f t="shared" si="1769"/>
        <v xml:space="preserve"> </v>
      </c>
      <c r="BO745" s="640" t="str">
        <f t="shared" si="1770"/>
        <v xml:space="preserve"> </v>
      </c>
      <c r="BP745" s="640" t="str">
        <f t="shared" si="1771"/>
        <v xml:space="preserve"> </v>
      </c>
      <c r="BQ745" s="640" t="str">
        <f t="shared" si="1772"/>
        <v xml:space="preserve"> </v>
      </c>
      <c r="BR745" s="634">
        <f t="shared" si="1773"/>
        <v>0</v>
      </c>
      <c r="BS745" s="728"/>
      <c r="BT745" s="640">
        <f t="shared" si="1759"/>
        <v>42370</v>
      </c>
    </row>
    <row r="746" spans="1:72" s="47" customFormat="1" ht="14.4" x14ac:dyDescent="0.3">
      <c r="A746" s="431" t="s">
        <v>697</v>
      </c>
      <c r="B746" s="431" t="s">
        <v>2244</v>
      </c>
      <c r="C746" s="291" t="str">
        <f>IF(VLOOKUP(B746,'Pivot Table'!$B$5:$G$2000,3,FALSE)=1,"Yes","No")</f>
        <v>Yes</v>
      </c>
      <c r="D746" s="174" t="str">
        <f t="shared" ref="D746" si="2087">IF(E746="X","In Progress",IF(J746="x","Yes"," "))</f>
        <v>In Progress</v>
      </c>
      <c r="E746" s="174" t="s">
        <v>713</v>
      </c>
      <c r="F746" s="278"/>
      <c r="G746" s="118"/>
      <c r="H746" s="118"/>
      <c r="I746" s="278">
        <v>42644</v>
      </c>
      <c r="J746" s="174"/>
      <c r="K746" s="292"/>
      <c r="L746" s="292" t="str">
        <f t="shared" ref="L746" si="2088">A746&amp;J746</f>
        <v>97</v>
      </c>
      <c r="M746" s="113"/>
      <c r="N746" s="417"/>
      <c r="O746" s="189" t="str">
        <f>IF(VLOOKUP(B746,'Pivot Table'!$B$5:$G$2000,2,FALSE)=1,"Yes","No")</f>
        <v>No</v>
      </c>
      <c r="P746" s="190" t="str">
        <f t="shared" ref="P746" si="2089">IF(Q746="X","In Progress",IF(U746="x","Yes"," "))</f>
        <v xml:space="preserve"> </v>
      </c>
      <c r="Q746" s="190"/>
      <c r="R746" s="206"/>
      <c r="S746" s="191"/>
      <c r="T746" s="206"/>
      <c r="U746" s="190"/>
      <c r="V746" s="189"/>
      <c r="W746" s="196"/>
      <c r="X746" s="206"/>
      <c r="Y746" s="404"/>
      <c r="Z746" s="192" t="str">
        <f>IF(VLOOKUP(B746,'Pivot Table'!$B$5:$G$2000,5,FALSE)=1,"Yes","No")</f>
        <v>No</v>
      </c>
      <c r="AA746" s="192" t="str">
        <f>IF(VLOOKUP(B746,'Pivot Table'!$B$5:$G$2000,4,FALSE)=1,"Yes","No")</f>
        <v>No</v>
      </c>
      <c r="AB746" s="190" t="str">
        <f t="shared" ref="AB746" si="2090">IF(AC746="X","In Progress",IF(AG746="x","Yes"," "))</f>
        <v xml:space="preserve"> </v>
      </c>
      <c r="AC746" s="190"/>
      <c r="AD746" s="190"/>
      <c r="AE746" s="206"/>
      <c r="AF746" s="488"/>
      <c r="AG746" s="190"/>
      <c r="AH746" s="189"/>
      <c r="AI746" s="196" t="str">
        <f t="shared" ref="AI746" si="2091">A746&amp;AG746</f>
        <v>97</v>
      </c>
      <c r="AJ746" s="488"/>
      <c r="AK746" s="651"/>
      <c r="AL746" s="634">
        <f t="shared" ref="AL746" si="2092">IF(C746="yes",1,0)</f>
        <v>1</v>
      </c>
      <c r="AM746" s="634">
        <f t="shared" ref="AM746" si="2093">IF(O746="yes",1,0)</f>
        <v>0</v>
      </c>
      <c r="AN746" s="635">
        <f t="shared" ref="AN746" si="2094">IF(Z746="yes",1,IF(AA746="yes",1,0))</f>
        <v>0</v>
      </c>
      <c r="AO746" s="636">
        <f t="shared" ref="AO746" si="2095">SUM(AL746:AN746)</f>
        <v>1</v>
      </c>
      <c r="AP746" s="634">
        <f t="shared" ref="AP746" si="2096">IF(J746="x",1,0)</f>
        <v>0</v>
      </c>
      <c r="AQ746" s="634">
        <f t="shared" ref="AQ746" si="2097">IF(U746="x",1,0)</f>
        <v>0</v>
      </c>
      <c r="AR746" s="634">
        <f t="shared" ref="AR746" si="2098">IF(AG746="x",1,0)</f>
        <v>0</v>
      </c>
      <c r="AS746" s="637">
        <f t="shared" ref="AS746" si="2099">SUM(AP746:AR746)</f>
        <v>0</v>
      </c>
      <c r="AT746" s="638" t="str">
        <f t="shared" ref="AT746" si="2100">IF(AO746=AS746,"F"," ")</f>
        <v xml:space="preserve"> </v>
      </c>
      <c r="AU746" s="634">
        <f t="shared" ref="AU746" si="2101">IF(E746="x",1,0)</f>
        <v>1</v>
      </c>
      <c r="AV746" s="634">
        <f t="shared" ref="AV746" si="2102">IF(Q746="x",1,0)</f>
        <v>0</v>
      </c>
      <c r="AW746" s="634" t="s">
        <v>1127</v>
      </c>
      <c r="AX746" s="639" t="str">
        <f t="shared" ref="AX746" si="2103">A746&amp;C746</f>
        <v>97Yes</v>
      </c>
      <c r="AY746" s="639" t="str">
        <f t="shared" ref="AY746" si="2104">A746&amp;O746</f>
        <v>97No</v>
      </c>
      <c r="AZ746" s="639" t="str">
        <f t="shared" ref="AZ746" si="2105">A746&amp;Z746</f>
        <v>97No</v>
      </c>
      <c r="BA746" s="634" t="str">
        <f t="shared" ref="BA746" si="2106">A746&amp;J746</f>
        <v>97</v>
      </c>
      <c r="BB746" s="634" t="str">
        <f t="shared" ref="BB746" si="2107">A746&amp;U746</f>
        <v>97</v>
      </c>
      <c r="BC746" s="634" t="str">
        <f t="shared" ref="BC746" si="2108">A746&amp;AG746</f>
        <v>97</v>
      </c>
      <c r="BD746" s="640" t="str">
        <f t="shared" ref="BD746" si="2109">IF(I746=$BD$2,I746,IF(T746=$BD$2,T746,IF(AF746=$BD$2,AF746," " )))</f>
        <v xml:space="preserve"> </v>
      </c>
      <c r="BE746" s="640" t="str">
        <f t="shared" si="1761"/>
        <v xml:space="preserve"> </v>
      </c>
      <c r="BF746" s="640" t="str">
        <f t="shared" si="1762"/>
        <v xml:space="preserve"> </v>
      </c>
      <c r="BG746" s="640" t="str">
        <f t="shared" si="1763"/>
        <v xml:space="preserve"> </v>
      </c>
      <c r="BH746" s="640" t="str">
        <f t="shared" si="1764"/>
        <v xml:space="preserve"> </v>
      </c>
      <c r="BI746" s="677" t="str">
        <f t="shared" si="1765"/>
        <v xml:space="preserve"> </v>
      </c>
      <c r="BJ746" s="640" t="str">
        <f t="shared" si="1766"/>
        <v xml:space="preserve"> </v>
      </c>
      <c r="BK746" s="305" t="str">
        <f t="shared" si="1767"/>
        <v xml:space="preserve"> </v>
      </c>
      <c r="BL746" s="523" t="str">
        <f t="shared" si="1565"/>
        <v xml:space="preserve"> </v>
      </c>
      <c r="BM746" s="640" t="str">
        <f t="shared" si="1768"/>
        <v xml:space="preserve"> </v>
      </c>
      <c r="BN746" s="640" t="str">
        <f t="shared" si="1769"/>
        <v xml:space="preserve"> </v>
      </c>
      <c r="BO746" s="640">
        <f t="shared" si="1770"/>
        <v>42644</v>
      </c>
      <c r="BP746" s="640" t="str">
        <f t="shared" si="1771"/>
        <v xml:space="preserve"> </v>
      </c>
      <c r="BQ746" s="640" t="str">
        <f t="shared" si="1772"/>
        <v xml:space="preserve"> </v>
      </c>
      <c r="BR746" s="634">
        <f t="shared" ref="BR746" si="2110">COUNTIFS(BE746:BQ746,"&gt;0")</f>
        <v>1</v>
      </c>
      <c r="BS746" s="728"/>
      <c r="BT746" s="640" t="str">
        <f t="shared" si="1759"/>
        <v xml:space="preserve"> </v>
      </c>
    </row>
    <row r="747" spans="1:72" s="47" customFormat="1" ht="14.4" x14ac:dyDescent="0.3">
      <c r="A747" s="431" t="s">
        <v>697</v>
      </c>
      <c r="B747" s="431" t="s">
        <v>2245</v>
      </c>
      <c r="C747" s="291" t="str">
        <f>IF(VLOOKUP(B747,'Pivot Table'!$B$5:$G$2000,3,FALSE)=1,"Yes","No")</f>
        <v>Yes</v>
      </c>
      <c r="D747" s="174" t="str">
        <f t="shared" ref="D747" si="2111">IF(E747="X","In Progress",IF(J747="x","Yes"," "))</f>
        <v>In Progress</v>
      </c>
      <c r="E747" s="174" t="s">
        <v>713</v>
      </c>
      <c r="F747" s="278"/>
      <c r="G747" s="118"/>
      <c r="H747" s="118"/>
      <c r="I747" s="278">
        <v>42644</v>
      </c>
      <c r="J747" s="174"/>
      <c r="K747" s="292"/>
      <c r="L747" s="292" t="str">
        <f t="shared" ref="L747" si="2112">A747&amp;J747</f>
        <v>97</v>
      </c>
      <c r="M747" s="113"/>
      <c r="N747" s="417"/>
      <c r="O747" s="189" t="str">
        <f>IF(VLOOKUP(B747,'Pivot Table'!$B$5:$G$2000,2,FALSE)=1,"Yes","No")</f>
        <v>No</v>
      </c>
      <c r="P747" s="190" t="str">
        <f t="shared" ref="P747" si="2113">IF(Q747="X","In Progress",IF(U747="x","Yes"," "))</f>
        <v xml:space="preserve"> </v>
      </c>
      <c r="Q747" s="190"/>
      <c r="R747" s="206"/>
      <c r="S747" s="191"/>
      <c r="T747" s="206"/>
      <c r="U747" s="190"/>
      <c r="V747" s="189"/>
      <c r="W747" s="196"/>
      <c r="X747" s="206"/>
      <c r="Y747" s="404"/>
      <c r="Z747" s="192" t="str">
        <f>IF(VLOOKUP(B747,'Pivot Table'!$B$5:$G$2000,5,FALSE)=1,"Yes","No")</f>
        <v>No</v>
      </c>
      <c r="AA747" s="192" t="str">
        <f>IF(VLOOKUP(B747,'Pivot Table'!$B$5:$G$2000,4,FALSE)=1,"Yes","No")</f>
        <v>No</v>
      </c>
      <c r="AB747" s="190" t="str">
        <f t="shared" ref="AB747" si="2114">IF(AC747="X","In Progress",IF(AG747="x","Yes"," "))</f>
        <v xml:space="preserve"> </v>
      </c>
      <c r="AC747" s="190"/>
      <c r="AD747" s="190"/>
      <c r="AE747" s="206"/>
      <c r="AF747" s="488"/>
      <c r="AG747" s="190"/>
      <c r="AH747" s="189"/>
      <c r="AI747" s="196" t="str">
        <f t="shared" ref="AI747" si="2115">A747&amp;AG747</f>
        <v>97</v>
      </c>
      <c r="AJ747" s="488"/>
      <c r="AK747" s="651"/>
      <c r="AL747" s="634">
        <f t="shared" ref="AL747" si="2116">IF(C747="yes",1,0)</f>
        <v>1</v>
      </c>
      <c r="AM747" s="634">
        <f t="shared" ref="AM747" si="2117">IF(O747="yes",1,0)</f>
        <v>0</v>
      </c>
      <c r="AN747" s="635">
        <f t="shared" ref="AN747" si="2118">IF(Z747="yes",1,IF(AA747="yes",1,0))</f>
        <v>0</v>
      </c>
      <c r="AO747" s="636">
        <f t="shared" ref="AO747" si="2119">SUM(AL747:AN747)</f>
        <v>1</v>
      </c>
      <c r="AP747" s="634">
        <f t="shared" ref="AP747" si="2120">IF(J747="x",1,0)</f>
        <v>0</v>
      </c>
      <c r="AQ747" s="634">
        <f t="shared" ref="AQ747" si="2121">IF(U747="x",1,0)</f>
        <v>0</v>
      </c>
      <c r="AR747" s="634">
        <f t="shared" ref="AR747" si="2122">IF(AG747="x",1,0)</f>
        <v>0</v>
      </c>
      <c r="AS747" s="637">
        <f t="shared" ref="AS747" si="2123">SUM(AP747:AR747)</f>
        <v>0</v>
      </c>
      <c r="AT747" s="638" t="str">
        <f t="shared" ref="AT747" si="2124">IF(AO747=AS747,"F"," ")</f>
        <v xml:space="preserve"> </v>
      </c>
      <c r="AU747" s="634">
        <f t="shared" ref="AU747" si="2125">IF(E747="x",1,0)</f>
        <v>1</v>
      </c>
      <c r="AV747" s="634">
        <f t="shared" ref="AV747" si="2126">IF(Q747="x",1,0)</f>
        <v>0</v>
      </c>
      <c r="AW747" s="634" t="s">
        <v>1127</v>
      </c>
      <c r="AX747" s="639" t="str">
        <f t="shared" ref="AX747" si="2127">A747&amp;C747</f>
        <v>97Yes</v>
      </c>
      <c r="AY747" s="639" t="str">
        <f t="shared" ref="AY747" si="2128">A747&amp;O747</f>
        <v>97No</v>
      </c>
      <c r="AZ747" s="639" t="str">
        <f t="shared" ref="AZ747" si="2129">A747&amp;Z747</f>
        <v>97No</v>
      </c>
      <c r="BA747" s="634" t="str">
        <f t="shared" ref="BA747" si="2130">A747&amp;J747</f>
        <v>97</v>
      </c>
      <c r="BB747" s="634" t="str">
        <f t="shared" ref="BB747" si="2131">A747&amp;U747</f>
        <v>97</v>
      </c>
      <c r="BC747" s="634" t="str">
        <f t="shared" ref="BC747" si="2132">A747&amp;AG747</f>
        <v>97</v>
      </c>
      <c r="BD747" s="640" t="str">
        <f t="shared" ref="BD747" si="2133">IF(I747=$BD$2,I747,IF(T747=$BD$2,T747,IF(AF747=$BD$2,AF747," " )))</f>
        <v xml:space="preserve"> </v>
      </c>
      <c r="BE747" s="640" t="str">
        <f t="shared" si="1761"/>
        <v xml:space="preserve"> </v>
      </c>
      <c r="BF747" s="640" t="str">
        <f t="shared" si="1762"/>
        <v xml:space="preserve"> </v>
      </c>
      <c r="BG747" s="640" t="str">
        <f t="shared" si="1763"/>
        <v xml:space="preserve"> </v>
      </c>
      <c r="BH747" s="640" t="str">
        <f t="shared" si="1764"/>
        <v xml:space="preserve"> </v>
      </c>
      <c r="BI747" s="677" t="str">
        <f t="shared" si="1765"/>
        <v xml:space="preserve"> </v>
      </c>
      <c r="BJ747" s="640" t="str">
        <f t="shared" si="1766"/>
        <v xml:space="preserve"> </v>
      </c>
      <c r="BK747" s="305" t="str">
        <f t="shared" si="1767"/>
        <v xml:space="preserve"> </v>
      </c>
      <c r="BL747" s="523" t="str">
        <f t="shared" si="1565"/>
        <v xml:space="preserve"> </v>
      </c>
      <c r="BM747" s="640" t="str">
        <f t="shared" si="1768"/>
        <v xml:space="preserve"> </v>
      </c>
      <c r="BN747" s="640" t="str">
        <f t="shared" si="1769"/>
        <v xml:space="preserve"> </v>
      </c>
      <c r="BO747" s="640">
        <f t="shared" si="1770"/>
        <v>42644</v>
      </c>
      <c r="BP747" s="640" t="str">
        <f t="shared" si="1771"/>
        <v xml:space="preserve"> </v>
      </c>
      <c r="BQ747" s="640" t="str">
        <f t="shared" si="1772"/>
        <v xml:space="preserve"> </v>
      </c>
      <c r="BR747" s="634">
        <f t="shared" ref="BR747" si="2134">COUNTIFS(BE747:BQ747,"&gt;0")</f>
        <v>1</v>
      </c>
      <c r="BS747" s="728"/>
      <c r="BT747" s="640" t="str">
        <f t="shared" si="1759"/>
        <v xml:space="preserve"> </v>
      </c>
    </row>
    <row r="748" spans="1:72" s="47" customFormat="1" ht="14.4" x14ac:dyDescent="0.3">
      <c r="A748" s="431" t="s">
        <v>697</v>
      </c>
      <c r="B748" s="431" t="s">
        <v>2039</v>
      </c>
      <c r="C748" s="291" t="str">
        <f>IF(VLOOKUP(B748,'Pivot Table'!$B$5:$G$2000,3,FALSE)=1,"Yes","No")</f>
        <v>Yes</v>
      </c>
      <c r="D748" s="174" t="str">
        <f t="shared" ref="D748:D749" si="2135">IF(E748="X","In Progress",IF(J748="x","Yes"," "))</f>
        <v>Yes</v>
      </c>
      <c r="E748" s="174"/>
      <c r="F748" s="278"/>
      <c r="G748" s="118" t="s">
        <v>1127</v>
      </c>
      <c r="H748" s="118" t="s">
        <v>1127</v>
      </c>
      <c r="I748" s="214"/>
      <c r="J748" s="174" t="s">
        <v>713</v>
      </c>
      <c r="K748" s="292"/>
      <c r="L748" s="292" t="str">
        <f t="shared" si="1904"/>
        <v>97X</v>
      </c>
      <c r="M748" s="113">
        <v>42370</v>
      </c>
      <c r="N748" s="417"/>
      <c r="O748" s="400" t="str">
        <f>IF(VLOOKUP(B748,'Pivot Table'!$B$5:$G$2000,2,FALSE)=1,"Yes","No")</f>
        <v>Yes</v>
      </c>
      <c r="P748" s="399" t="str">
        <f t="shared" ref="P748:P749" si="2136">IF(Q748="X","In Progress",IF(U748="x","Yes"," "))</f>
        <v>Yes</v>
      </c>
      <c r="Q748" s="399"/>
      <c r="R748" s="427"/>
      <c r="S748" s="266" t="s">
        <v>1127</v>
      </c>
      <c r="T748" s="427"/>
      <c r="U748" s="399" t="s">
        <v>713</v>
      </c>
      <c r="V748" s="400"/>
      <c r="W748" s="401"/>
      <c r="X748" s="427">
        <v>42370</v>
      </c>
      <c r="Y748" s="406"/>
      <c r="Z748" s="136" t="str">
        <f>IF(VLOOKUP(B748,'Pivot Table'!$B$5:$G$2000,5,FALSE)=1,"Yes","No")</f>
        <v>Yes</v>
      </c>
      <c r="AA748" s="136" t="str">
        <f>IF(VLOOKUP(B748,'Pivot Table'!$B$5:$G$2000,4,FALSE)=1,"Yes","No")</f>
        <v>No</v>
      </c>
      <c r="AB748" s="181" t="str">
        <f t="shared" ref="AB748:AB749" si="2137">IF(AC748="X","In Progress",IF(AG748="x","Yes"," "))</f>
        <v>Yes</v>
      </c>
      <c r="AC748" s="181"/>
      <c r="AD748" s="181"/>
      <c r="AE748" s="362" t="s">
        <v>1127</v>
      </c>
      <c r="AF748" s="281"/>
      <c r="AG748" s="181" t="s">
        <v>713</v>
      </c>
      <c r="AH748" s="133"/>
      <c r="AI748" s="151" t="str">
        <f t="shared" si="1910"/>
        <v>97X</v>
      </c>
      <c r="AJ748" s="460">
        <v>42370</v>
      </c>
      <c r="AK748" s="650"/>
      <c r="AL748" s="634">
        <f t="shared" ref="AL748:AL749" si="2138">IF(C748="yes",1,0)</f>
        <v>1</v>
      </c>
      <c r="AM748" s="634">
        <f t="shared" ref="AM748:AM749" si="2139">IF(O748="yes",1,0)</f>
        <v>1</v>
      </c>
      <c r="AN748" s="635">
        <f t="shared" ref="AN748:AN749" si="2140">IF(Z748="yes",1,IF(AA748="yes",1,0))</f>
        <v>1</v>
      </c>
      <c r="AO748" s="636">
        <f t="shared" ref="AO748:AO749" si="2141">SUM(AL748:AN748)</f>
        <v>3</v>
      </c>
      <c r="AP748" s="634">
        <f t="shared" ref="AP748:AP749" si="2142">IF(J748="x",1,0)</f>
        <v>1</v>
      </c>
      <c r="AQ748" s="634">
        <f t="shared" ref="AQ748:AQ749" si="2143">IF(U748="x",1,0)</f>
        <v>1</v>
      </c>
      <c r="AR748" s="634">
        <f t="shared" ref="AR748:AR749" si="2144">IF(AG748="x",1,0)</f>
        <v>1</v>
      </c>
      <c r="AS748" s="637">
        <f t="shared" ref="AS748:AS749" si="2145">SUM(AP748:AR748)</f>
        <v>3</v>
      </c>
      <c r="AT748" s="638" t="str">
        <f t="shared" ref="AT748:AT749" si="2146">IF(AO748=AS748,"F"," ")</f>
        <v>F</v>
      </c>
      <c r="AU748" s="634">
        <f t="shared" ref="AU748:AU749" si="2147">IF(E748="x",1,0)</f>
        <v>0</v>
      </c>
      <c r="AV748" s="634">
        <f t="shared" ref="AV748:AV749" si="2148">IF(Q748="x",1,0)</f>
        <v>0</v>
      </c>
      <c r="AW748" s="634" t="s">
        <v>1127</v>
      </c>
      <c r="AX748" s="639" t="str">
        <f t="shared" ref="AX748:AX749" si="2149">A748&amp;C748</f>
        <v>97Yes</v>
      </c>
      <c r="AY748" s="639" t="str">
        <f t="shared" ref="AY748:AY749" si="2150">A748&amp;O748</f>
        <v>97Yes</v>
      </c>
      <c r="AZ748" s="639" t="str">
        <f t="shared" ref="AZ748:AZ749" si="2151">A748&amp;Z748</f>
        <v>97Yes</v>
      </c>
      <c r="BA748" s="634" t="str">
        <f t="shared" ref="BA748:BA749" si="2152">A748&amp;J748</f>
        <v>97X</v>
      </c>
      <c r="BB748" s="634" t="str">
        <f t="shared" ref="BB748:BB749" si="2153">A748&amp;U748</f>
        <v>97X</v>
      </c>
      <c r="BC748" s="634" t="str">
        <f t="shared" ref="BC748:BC749" si="2154">A748&amp;AG748</f>
        <v>97X</v>
      </c>
      <c r="BD748" s="640" t="str">
        <f t="shared" si="1760"/>
        <v xml:space="preserve"> </v>
      </c>
      <c r="BE748" s="640" t="str">
        <f t="shared" si="1761"/>
        <v xml:space="preserve"> </v>
      </c>
      <c r="BF748" s="640" t="str">
        <f t="shared" si="1762"/>
        <v xml:space="preserve"> </v>
      </c>
      <c r="BG748" s="640" t="str">
        <f t="shared" si="1763"/>
        <v xml:space="preserve"> </v>
      </c>
      <c r="BH748" s="640" t="str">
        <f t="shared" si="1764"/>
        <v xml:space="preserve"> </v>
      </c>
      <c r="BI748" s="677" t="str">
        <f t="shared" si="1765"/>
        <v xml:space="preserve"> </v>
      </c>
      <c r="BJ748" s="640" t="str">
        <f t="shared" si="1766"/>
        <v xml:space="preserve"> </v>
      </c>
      <c r="BK748" s="305" t="str">
        <f t="shared" si="1767"/>
        <v xml:space="preserve"> </v>
      </c>
      <c r="BL748" s="523" t="str">
        <f t="shared" si="1565"/>
        <v>F</v>
      </c>
      <c r="BM748" s="640" t="str">
        <f t="shared" si="1768"/>
        <v xml:space="preserve"> </v>
      </c>
      <c r="BN748" s="640" t="str">
        <f t="shared" si="1769"/>
        <v xml:space="preserve"> </v>
      </c>
      <c r="BO748" s="640" t="str">
        <f t="shared" si="1770"/>
        <v xml:space="preserve"> </v>
      </c>
      <c r="BP748" s="640" t="str">
        <f t="shared" si="1771"/>
        <v xml:space="preserve"> </v>
      </c>
      <c r="BQ748" s="640" t="str">
        <f t="shared" si="1772"/>
        <v xml:space="preserve"> </v>
      </c>
      <c r="BR748" s="634">
        <f t="shared" si="1773"/>
        <v>0</v>
      </c>
      <c r="BS748" s="728"/>
      <c r="BT748" s="640">
        <f t="shared" si="1759"/>
        <v>42370</v>
      </c>
    </row>
    <row r="749" spans="1:72" s="47" customFormat="1" ht="14.4" x14ac:dyDescent="0.3">
      <c r="A749" s="431" t="s">
        <v>697</v>
      </c>
      <c r="B749" s="431" t="s">
        <v>2040</v>
      </c>
      <c r="C749" s="291" t="str">
        <f>IF(VLOOKUP(B749,'Pivot Table'!$B$5:$G$2000,3,FALSE)=1,"Yes","No")</f>
        <v>Yes</v>
      </c>
      <c r="D749" s="174" t="str">
        <f t="shared" si="2135"/>
        <v>Yes</v>
      </c>
      <c r="E749" s="174"/>
      <c r="F749" s="278"/>
      <c r="G749" s="118" t="s">
        <v>1127</v>
      </c>
      <c r="H749" s="118" t="s">
        <v>1127</v>
      </c>
      <c r="I749" s="214"/>
      <c r="J749" s="174" t="s">
        <v>713</v>
      </c>
      <c r="K749" s="292"/>
      <c r="L749" s="292" t="str">
        <f t="shared" si="1904"/>
        <v>97X</v>
      </c>
      <c r="M749" s="113">
        <v>42370</v>
      </c>
      <c r="N749" s="417"/>
      <c r="O749" s="400" t="str">
        <f>IF(VLOOKUP(B749,'Pivot Table'!$B$5:$G$2000,2,FALSE)=1,"Yes","No")</f>
        <v>Yes</v>
      </c>
      <c r="P749" s="399" t="str">
        <f t="shared" si="2136"/>
        <v>Yes</v>
      </c>
      <c r="Q749" s="399"/>
      <c r="R749" s="427"/>
      <c r="S749" s="266" t="s">
        <v>1127</v>
      </c>
      <c r="T749" s="427"/>
      <c r="U749" s="399" t="s">
        <v>713</v>
      </c>
      <c r="V749" s="400"/>
      <c r="W749" s="401"/>
      <c r="X749" s="427">
        <v>42370</v>
      </c>
      <c r="Y749" s="406"/>
      <c r="Z749" s="136" t="str">
        <f>IF(VLOOKUP(B749,'Pivot Table'!$B$5:$G$2000,5,FALSE)=1,"Yes","No")</f>
        <v>Yes</v>
      </c>
      <c r="AA749" s="136" t="str">
        <f>IF(VLOOKUP(B749,'Pivot Table'!$B$5:$G$2000,4,FALSE)=1,"Yes","No")</f>
        <v>No</v>
      </c>
      <c r="AB749" s="181" t="str">
        <f t="shared" si="2137"/>
        <v>Yes</v>
      </c>
      <c r="AC749" s="181"/>
      <c r="AD749" s="181"/>
      <c r="AE749" s="362" t="s">
        <v>1127</v>
      </c>
      <c r="AF749" s="281"/>
      <c r="AG749" s="181" t="s">
        <v>713</v>
      </c>
      <c r="AH749" s="133"/>
      <c r="AI749" s="151" t="str">
        <f t="shared" si="1910"/>
        <v>97X</v>
      </c>
      <c r="AJ749" s="460">
        <v>42370</v>
      </c>
      <c r="AK749" s="650"/>
      <c r="AL749" s="634">
        <f t="shared" si="2138"/>
        <v>1</v>
      </c>
      <c r="AM749" s="634">
        <f t="shared" si="2139"/>
        <v>1</v>
      </c>
      <c r="AN749" s="635">
        <f t="shared" si="2140"/>
        <v>1</v>
      </c>
      <c r="AO749" s="636">
        <f t="shared" si="2141"/>
        <v>3</v>
      </c>
      <c r="AP749" s="634">
        <f t="shared" si="2142"/>
        <v>1</v>
      </c>
      <c r="AQ749" s="634">
        <f t="shared" si="2143"/>
        <v>1</v>
      </c>
      <c r="AR749" s="634">
        <f t="shared" si="2144"/>
        <v>1</v>
      </c>
      <c r="AS749" s="637">
        <f t="shared" si="2145"/>
        <v>3</v>
      </c>
      <c r="AT749" s="638" t="str">
        <f t="shared" si="2146"/>
        <v>F</v>
      </c>
      <c r="AU749" s="634">
        <f t="shared" si="2147"/>
        <v>0</v>
      </c>
      <c r="AV749" s="634">
        <f t="shared" si="2148"/>
        <v>0</v>
      </c>
      <c r="AW749" s="634" t="s">
        <v>1127</v>
      </c>
      <c r="AX749" s="639" t="str">
        <f t="shared" si="2149"/>
        <v>97Yes</v>
      </c>
      <c r="AY749" s="639" t="str">
        <f t="shared" si="2150"/>
        <v>97Yes</v>
      </c>
      <c r="AZ749" s="639" t="str">
        <f t="shared" si="2151"/>
        <v>97Yes</v>
      </c>
      <c r="BA749" s="634" t="str">
        <f t="shared" si="2152"/>
        <v>97X</v>
      </c>
      <c r="BB749" s="634" t="str">
        <f t="shared" si="2153"/>
        <v>97X</v>
      </c>
      <c r="BC749" s="634" t="str">
        <f t="shared" si="2154"/>
        <v>97X</v>
      </c>
      <c r="BD749" s="640" t="str">
        <f t="shared" si="1760"/>
        <v xml:space="preserve"> </v>
      </c>
      <c r="BE749" s="640" t="str">
        <f t="shared" si="1761"/>
        <v xml:space="preserve"> </v>
      </c>
      <c r="BF749" s="640" t="str">
        <f t="shared" si="1762"/>
        <v xml:space="preserve"> </v>
      </c>
      <c r="BG749" s="640" t="str">
        <f t="shared" si="1763"/>
        <v xml:space="preserve"> </v>
      </c>
      <c r="BH749" s="640" t="str">
        <f t="shared" si="1764"/>
        <v xml:space="preserve"> </v>
      </c>
      <c r="BI749" s="677" t="str">
        <f t="shared" si="1765"/>
        <v xml:space="preserve"> </v>
      </c>
      <c r="BJ749" s="640" t="str">
        <f t="shared" si="1766"/>
        <v xml:space="preserve"> </v>
      </c>
      <c r="BK749" s="305" t="str">
        <f t="shared" si="1767"/>
        <v xml:space="preserve"> </v>
      </c>
      <c r="BL749" s="523" t="str">
        <f t="shared" si="1565"/>
        <v>F</v>
      </c>
      <c r="BM749" s="640" t="str">
        <f t="shared" si="1768"/>
        <v xml:space="preserve"> </v>
      </c>
      <c r="BN749" s="640" t="str">
        <f t="shared" si="1769"/>
        <v xml:space="preserve"> </v>
      </c>
      <c r="BO749" s="640" t="str">
        <f t="shared" si="1770"/>
        <v xml:space="preserve"> </v>
      </c>
      <c r="BP749" s="640" t="str">
        <f t="shared" si="1771"/>
        <v xml:space="preserve"> </v>
      </c>
      <c r="BQ749" s="640" t="str">
        <f t="shared" si="1772"/>
        <v xml:space="preserve"> </v>
      </c>
      <c r="BR749" s="634">
        <f t="shared" si="1773"/>
        <v>0</v>
      </c>
      <c r="BS749" s="728"/>
      <c r="BT749" s="640">
        <f t="shared" si="1759"/>
        <v>42370</v>
      </c>
    </row>
    <row r="750" spans="1:72" s="47" customFormat="1" ht="14.4" x14ac:dyDescent="0.3">
      <c r="A750" s="431" t="s">
        <v>697</v>
      </c>
      <c r="B750" s="431" t="s">
        <v>2041</v>
      </c>
      <c r="C750" s="291" t="str">
        <f>IF(VLOOKUP(B750,'Pivot Table'!$B$5:$G$2000,3,FALSE)=1,"Yes","No")</f>
        <v>Yes</v>
      </c>
      <c r="D750" s="174" t="str">
        <f t="shared" ref="D750:D751" si="2155">IF(E750="X","In Progress",IF(J750="x","Yes"," "))</f>
        <v>Yes</v>
      </c>
      <c r="E750" s="174"/>
      <c r="F750" s="278"/>
      <c r="G750" s="118" t="s">
        <v>1127</v>
      </c>
      <c r="H750" s="118" t="s">
        <v>1127</v>
      </c>
      <c r="I750" s="214"/>
      <c r="J750" s="174" t="s">
        <v>713</v>
      </c>
      <c r="K750" s="292"/>
      <c r="L750" s="292" t="str">
        <f t="shared" si="1904"/>
        <v>97X</v>
      </c>
      <c r="M750" s="113">
        <v>42370</v>
      </c>
      <c r="N750" s="417"/>
      <c r="O750" s="400" t="str">
        <f>IF(VLOOKUP(B750,'Pivot Table'!$B$5:$G$2000,2,FALSE)=1,"Yes","No")</f>
        <v>Yes</v>
      </c>
      <c r="P750" s="399" t="str">
        <f t="shared" ref="P750:P751" si="2156">IF(Q750="X","In Progress",IF(U750="x","Yes"," "))</f>
        <v>Yes</v>
      </c>
      <c r="Q750" s="399"/>
      <c r="R750" s="427"/>
      <c r="S750" s="266" t="s">
        <v>1127</v>
      </c>
      <c r="T750" s="427"/>
      <c r="U750" s="399" t="s">
        <v>713</v>
      </c>
      <c r="V750" s="400"/>
      <c r="W750" s="401"/>
      <c r="X750" s="427">
        <v>42370</v>
      </c>
      <c r="Y750" s="406"/>
      <c r="Z750" s="136" t="str">
        <f>IF(VLOOKUP(B750,'Pivot Table'!$B$5:$G$2000,5,FALSE)=1,"Yes","No")</f>
        <v>Yes</v>
      </c>
      <c r="AA750" s="136" t="str">
        <f>IF(VLOOKUP(B750,'Pivot Table'!$B$5:$G$2000,4,FALSE)=1,"Yes","No")</f>
        <v>No</v>
      </c>
      <c r="AB750" s="181" t="str">
        <f t="shared" ref="AB750:AB751" si="2157">IF(AC750="X","In Progress",IF(AG750="x","Yes"," "))</f>
        <v>Yes</v>
      </c>
      <c r="AC750" s="181"/>
      <c r="AD750" s="181"/>
      <c r="AE750" s="362" t="s">
        <v>1127</v>
      </c>
      <c r="AF750" s="281"/>
      <c r="AG750" s="181" t="s">
        <v>713</v>
      </c>
      <c r="AH750" s="133"/>
      <c r="AI750" s="151" t="str">
        <f t="shared" si="1910"/>
        <v>97X</v>
      </c>
      <c r="AJ750" s="460">
        <v>42370</v>
      </c>
      <c r="AK750" s="650"/>
      <c r="AL750" s="634">
        <f t="shared" ref="AL750:AL751" si="2158">IF(C750="yes",1,0)</f>
        <v>1</v>
      </c>
      <c r="AM750" s="634">
        <f t="shared" ref="AM750:AM751" si="2159">IF(O750="yes",1,0)</f>
        <v>1</v>
      </c>
      <c r="AN750" s="635">
        <f t="shared" ref="AN750:AN751" si="2160">IF(Z750="yes",1,IF(AA750="yes",1,0))</f>
        <v>1</v>
      </c>
      <c r="AO750" s="636">
        <f t="shared" ref="AO750:AO751" si="2161">SUM(AL750:AN750)</f>
        <v>3</v>
      </c>
      <c r="AP750" s="634">
        <f t="shared" ref="AP750:AP751" si="2162">IF(J750="x",1,0)</f>
        <v>1</v>
      </c>
      <c r="AQ750" s="634">
        <f t="shared" ref="AQ750:AQ751" si="2163">IF(U750="x",1,0)</f>
        <v>1</v>
      </c>
      <c r="AR750" s="634">
        <f t="shared" ref="AR750:AR751" si="2164">IF(AG750="x",1,0)</f>
        <v>1</v>
      </c>
      <c r="AS750" s="637">
        <f t="shared" ref="AS750:AS751" si="2165">SUM(AP750:AR750)</f>
        <v>3</v>
      </c>
      <c r="AT750" s="638" t="str">
        <f t="shared" ref="AT750:AT751" si="2166">IF(AO750=AS750,"F"," ")</f>
        <v>F</v>
      </c>
      <c r="AU750" s="634">
        <f t="shared" ref="AU750:AU751" si="2167">IF(E750="x",1,0)</f>
        <v>0</v>
      </c>
      <c r="AV750" s="634">
        <f t="shared" ref="AV750:AV751" si="2168">IF(Q750="x",1,0)</f>
        <v>0</v>
      </c>
      <c r="AW750" s="634" t="s">
        <v>1127</v>
      </c>
      <c r="AX750" s="639" t="str">
        <f t="shared" ref="AX750:AX751" si="2169">A750&amp;C750</f>
        <v>97Yes</v>
      </c>
      <c r="AY750" s="639" t="str">
        <f t="shared" ref="AY750:AY751" si="2170">A750&amp;O750</f>
        <v>97Yes</v>
      </c>
      <c r="AZ750" s="639" t="str">
        <f t="shared" ref="AZ750:AZ751" si="2171">A750&amp;Z750</f>
        <v>97Yes</v>
      </c>
      <c r="BA750" s="634" t="str">
        <f t="shared" ref="BA750:BA751" si="2172">A750&amp;J750</f>
        <v>97X</v>
      </c>
      <c r="BB750" s="634" t="str">
        <f t="shared" ref="BB750:BB751" si="2173">A750&amp;U750</f>
        <v>97X</v>
      </c>
      <c r="BC750" s="634" t="str">
        <f t="shared" ref="BC750:BC751" si="2174">A750&amp;AG750</f>
        <v>97X</v>
      </c>
      <c r="BD750" s="640" t="str">
        <f t="shared" si="1760"/>
        <v xml:space="preserve"> </v>
      </c>
      <c r="BE750" s="640" t="str">
        <f t="shared" si="1761"/>
        <v xml:space="preserve"> </v>
      </c>
      <c r="BF750" s="640" t="str">
        <f t="shared" si="1762"/>
        <v xml:space="preserve"> </v>
      </c>
      <c r="BG750" s="640" t="str">
        <f t="shared" si="1763"/>
        <v xml:space="preserve"> </v>
      </c>
      <c r="BH750" s="640" t="str">
        <f t="shared" si="1764"/>
        <v xml:space="preserve"> </v>
      </c>
      <c r="BI750" s="677" t="str">
        <f t="shared" si="1765"/>
        <v xml:space="preserve"> </v>
      </c>
      <c r="BJ750" s="640" t="str">
        <f t="shared" si="1766"/>
        <v xml:space="preserve"> </v>
      </c>
      <c r="BK750" s="305" t="str">
        <f t="shared" si="1767"/>
        <v xml:space="preserve"> </v>
      </c>
      <c r="BL750" s="523" t="str">
        <f t="shared" si="1565"/>
        <v>F</v>
      </c>
      <c r="BM750" s="640" t="str">
        <f t="shared" si="1768"/>
        <v xml:space="preserve"> </v>
      </c>
      <c r="BN750" s="640" t="str">
        <f t="shared" si="1769"/>
        <v xml:space="preserve"> </v>
      </c>
      <c r="BO750" s="640" t="str">
        <f t="shared" si="1770"/>
        <v xml:space="preserve"> </v>
      </c>
      <c r="BP750" s="640" t="str">
        <f t="shared" si="1771"/>
        <v xml:space="preserve"> </v>
      </c>
      <c r="BQ750" s="640" t="str">
        <f t="shared" si="1772"/>
        <v xml:space="preserve"> </v>
      </c>
      <c r="BR750" s="634">
        <f t="shared" si="1773"/>
        <v>0</v>
      </c>
      <c r="BS750" s="728"/>
      <c r="BT750" s="640">
        <f t="shared" si="1759"/>
        <v>42370</v>
      </c>
    </row>
    <row r="751" spans="1:72" s="47" customFormat="1" ht="14.4" x14ac:dyDescent="0.3">
      <c r="A751" s="431" t="s">
        <v>697</v>
      </c>
      <c r="B751" s="431" t="s">
        <v>2042</v>
      </c>
      <c r="C751" s="291" t="str">
        <f>IF(VLOOKUP(B751,'Pivot Table'!$B$5:$G$2000,3,FALSE)=1,"Yes","No")</f>
        <v>Yes</v>
      </c>
      <c r="D751" s="174" t="str">
        <f t="shared" si="2155"/>
        <v>Yes</v>
      </c>
      <c r="E751" s="174"/>
      <c r="F751" s="278"/>
      <c r="G751" s="118" t="s">
        <v>1127</v>
      </c>
      <c r="H751" s="118" t="s">
        <v>1127</v>
      </c>
      <c r="I751" s="214"/>
      <c r="J751" s="174" t="s">
        <v>713</v>
      </c>
      <c r="K751" s="292"/>
      <c r="L751" s="292" t="str">
        <f t="shared" si="1904"/>
        <v>97X</v>
      </c>
      <c r="M751" s="113">
        <v>42370</v>
      </c>
      <c r="N751" s="417"/>
      <c r="O751" s="400" t="str">
        <f>IF(VLOOKUP(B751,'Pivot Table'!$B$5:$G$2000,2,FALSE)=1,"Yes","No")</f>
        <v>Yes</v>
      </c>
      <c r="P751" s="399" t="str">
        <f t="shared" si="2156"/>
        <v>Yes</v>
      </c>
      <c r="Q751" s="399"/>
      <c r="R751" s="427"/>
      <c r="S751" s="266" t="s">
        <v>1127</v>
      </c>
      <c r="T751" s="427"/>
      <c r="U751" s="399" t="s">
        <v>713</v>
      </c>
      <c r="V751" s="400"/>
      <c r="W751" s="401"/>
      <c r="X751" s="427">
        <v>42370</v>
      </c>
      <c r="Y751" s="406"/>
      <c r="Z751" s="136" t="str">
        <f>IF(VLOOKUP(B751,'Pivot Table'!$B$5:$G$2000,5,FALSE)=1,"Yes","No")</f>
        <v>Yes</v>
      </c>
      <c r="AA751" s="136" t="str">
        <f>IF(VLOOKUP(B751,'Pivot Table'!$B$5:$G$2000,4,FALSE)=1,"Yes","No")</f>
        <v>No</v>
      </c>
      <c r="AB751" s="181" t="str">
        <f t="shared" si="2157"/>
        <v>Yes</v>
      </c>
      <c r="AC751" s="181"/>
      <c r="AD751" s="181"/>
      <c r="AE751" s="362" t="s">
        <v>1127</v>
      </c>
      <c r="AF751" s="281"/>
      <c r="AG751" s="181" t="s">
        <v>713</v>
      </c>
      <c r="AH751" s="133"/>
      <c r="AI751" s="151" t="str">
        <f t="shared" si="1910"/>
        <v>97X</v>
      </c>
      <c r="AJ751" s="460">
        <v>42370</v>
      </c>
      <c r="AK751" s="650"/>
      <c r="AL751" s="634">
        <f t="shared" si="2158"/>
        <v>1</v>
      </c>
      <c r="AM751" s="634">
        <f t="shared" si="2159"/>
        <v>1</v>
      </c>
      <c r="AN751" s="635">
        <f t="shared" si="2160"/>
        <v>1</v>
      </c>
      <c r="AO751" s="636">
        <f t="shared" si="2161"/>
        <v>3</v>
      </c>
      <c r="AP751" s="634">
        <f t="shared" si="2162"/>
        <v>1</v>
      </c>
      <c r="AQ751" s="634">
        <f t="shared" si="2163"/>
        <v>1</v>
      </c>
      <c r="AR751" s="634">
        <f t="shared" si="2164"/>
        <v>1</v>
      </c>
      <c r="AS751" s="637">
        <f t="shared" si="2165"/>
        <v>3</v>
      </c>
      <c r="AT751" s="638" t="str">
        <f t="shared" si="2166"/>
        <v>F</v>
      </c>
      <c r="AU751" s="634">
        <f t="shared" si="2167"/>
        <v>0</v>
      </c>
      <c r="AV751" s="634">
        <f t="shared" si="2168"/>
        <v>0</v>
      </c>
      <c r="AW751" s="634" t="s">
        <v>1127</v>
      </c>
      <c r="AX751" s="639" t="str">
        <f t="shared" si="2169"/>
        <v>97Yes</v>
      </c>
      <c r="AY751" s="639" t="str">
        <f t="shared" si="2170"/>
        <v>97Yes</v>
      </c>
      <c r="AZ751" s="639" t="str">
        <f t="shared" si="2171"/>
        <v>97Yes</v>
      </c>
      <c r="BA751" s="634" t="str">
        <f t="shared" si="2172"/>
        <v>97X</v>
      </c>
      <c r="BB751" s="634" t="str">
        <f t="shared" si="2173"/>
        <v>97X</v>
      </c>
      <c r="BC751" s="634" t="str">
        <f t="shared" si="2174"/>
        <v>97X</v>
      </c>
      <c r="BD751" s="640" t="str">
        <f t="shared" si="1760"/>
        <v xml:space="preserve"> </v>
      </c>
      <c r="BE751" s="640" t="str">
        <f t="shared" si="1761"/>
        <v xml:space="preserve"> </v>
      </c>
      <c r="BF751" s="640" t="str">
        <f t="shared" si="1762"/>
        <v xml:space="preserve"> </v>
      </c>
      <c r="BG751" s="640" t="str">
        <f t="shared" si="1763"/>
        <v xml:space="preserve"> </v>
      </c>
      <c r="BH751" s="640" t="str">
        <f t="shared" si="1764"/>
        <v xml:space="preserve"> </v>
      </c>
      <c r="BI751" s="677" t="str">
        <f t="shared" si="1765"/>
        <v xml:space="preserve"> </v>
      </c>
      <c r="BJ751" s="640" t="str">
        <f t="shared" si="1766"/>
        <v xml:space="preserve"> </v>
      </c>
      <c r="BK751" s="305" t="str">
        <f t="shared" si="1767"/>
        <v xml:space="preserve"> </v>
      </c>
      <c r="BL751" s="523" t="str">
        <f t="shared" si="1565"/>
        <v>F</v>
      </c>
      <c r="BM751" s="640" t="str">
        <f t="shared" si="1768"/>
        <v xml:space="preserve"> </v>
      </c>
      <c r="BN751" s="640" t="str">
        <f t="shared" si="1769"/>
        <v xml:space="preserve"> </v>
      </c>
      <c r="BO751" s="640" t="str">
        <f t="shared" si="1770"/>
        <v xml:space="preserve"> </v>
      </c>
      <c r="BP751" s="640" t="str">
        <f t="shared" si="1771"/>
        <v xml:space="preserve"> </v>
      </c>
      <c r="BQ751" s="640" t="str">
        <f t="shared" si="1772"/>
        <v xml:space="preserve"> </v>
      </c>
      <c r="BR751" s="634">
        <f t="shared" si="1773"/>
        <v>0</v>
      </c>
      <c r="BS751" s="728"/>
      <c r="BT751" s="640">
        <f t="shared" si="1759"/>
        <v>42370</v>
      </c>
    </row>
    <row r="752" spans="1:72" s="47" customFormat="1" ht="14.4" x14ac:dyDescent="0.3">
      <c r="A752" s="431" t="s">
        <v>697</v>
      </c>
      <c r="B752" s="431" t="s">
        <v>2232</v>
      </c>
      <c r="C752" s="291" t="str">
        <f>IF(VLOOKUP(B752,'Pivot Table'!$B$5:$G$2000,3,FALSE)=1,"Yes","No")</f>
        <v>Yes</v>
      </c>
      <c r="D752" s="174" t="str">
        <f t="shared" ref="D752" si="2175">IF(E752="X","In Progress",IF(J752="x","Yes"," "))</f>
        <v>In Progress</v>
      </c>
      <c r="E752" s="174" t="s">
        <v>713</v>
      </c>
      <c r="F752" s="278"/>
      <c r="G752" s="118"/>
      <c r="H752" s="118"/>
      <c r="I752" s="278">
        <v>42644</v>
      </c>
      <c r="J752" s="174"/>
      <c r="K752" s="292"/>
      <c r="L752" s="292" t="str">
        <f t="shared" ref="L752" si="2176">A752&amp;J752</f>
        <v>97</v>
      </c>
      <c r="M752" s="113"/>
      <c r="N752" s="417"/>
      <c r="O752" s="189" t="str">
        <f>IF(VLOOKUP(B752,'Pivot Table'!$B$5:$G$2000,2,FALSE)=1,"Yes","No")</f>
        <v>No</v>
      </c>
      <c r="P752" s="190" t="str">
        <f t="shared" ref="P752" si="2177">IF(Q752="X","In Progress",IF(U752="x","Yes"," "))</f>
        <v xml:space="preserve"> </v>
      </c>
      <c r="Q752" s="190"/>
      <c r="R752" s="206"/>
      <c r="S752" s="191"/>
      <c r="T752" s="206"/>
      <c r="U752" s="190"/>
      <c r="V752" s="189"/>
      <c r="W752" s="196"/>
      <c r="X752" s="206"/>
      <c r="Y752" s="404"/>
      <c r="Z752" s="192" t="str">
        <f>IF(VLOOKUP(B752,'Pivot Table'!$B$5:$G$2000,5,FALSE)=1,"Yes","No")</f>
        <v>No</v>
      </c>
      <c r="AA752" s="192" t="str">
        <f>IF(VLOOKUP(B752,'Pivot Table'!$B$5:$G$2000,4,FALSE)=1,"Yes","No")</f>
        <v>No</v>
      </c>
      <c r="AB752" s="190" t="str">
        <f t="shared" ref="AB752" si="2178">IF(AC752="X","In Progress",IF(AG752="x","Yes"," "))</f>
        <v xml:space="preserve"> </v>
      </c>
      <c r="AC752" s="190"/>
      <c r="AD752" s="190"/>
      <c r="AE752" s="206"/>
      <c r="AF752" s="488"/>
      <c r="AG752" s="190"/>
      <c r="AH752" s="189"/>
      <c r="AI752" s="196" t="str">
        <f t="shared" ref="AI752" si="2179">A752&amp;AG752</f>
        <v>97</v>
      </c>
      <c r="AJ752" s="488"/>
      <c r="AK752" s="651"/>
      <c r="AL752" s="634">
        <f t="shared" ref="AL752" si="2180">IF(C752="yes",1,0)</f>
        <v>1</v>
      </c>
      <c r="AM752" s="634">
        <f t="shared" ref="AM752" si="2181">IF(O752="yes",1,0)</f>
        <v>0</v>
      </c>
      <c r="AN752" s="635">
        <f t="shared" ref="AN752" si="2182">IF(Z752="yes",1,IF(AA752="yes",1,0))</f>
        <v>0</v>
      </c>
      <c r="AO752" s="636">
        <f t="shared" ref="AO752" si="2183">SUM(AL752:AN752)</f>
        <v>1</v>
      </c>
      <c r="AP752" s="634">
        <f t="shared" ref="AP752" si="2184">IF(J752="x",1,0)</f>
        <v>0</v>
      </c>
      <c r="AQ752" s="634">
        <f t="shared" ref="AQ752" si="2185">IF(U752="x",1,0)</f>
        <v>0</v>
      </c>
      <c r="AR752" s="634">
        <f t="shared" ref="AR752" si="2186">IF(AG752="x",1,0)</f>
        <v>0</v>
      </c>
      <c r="AS752" s="637">
        <f t="shared" ref="AS752" si="2187">SUM(AP752:AR752)</f>
        <v>0</v>
      </c>
      <c r="AT752" s="638" t="str">
        <f t="shared" ref="AT752" si="2188">IF(AO752=AS752,"F"," ")</f>
        <v xml:space="preserve"> </v>
      </c>
      <c r="AU752" s="634">
        <f t="shared" ref="AU752" si="2189">IF(E752="x",1,0)</f>
        <v>1</v>
      </c>
      <c r="AV752" s="634">
        <f t="shared" ref="AV752" si="2190">IF(Q752="x",1,0)</f>
        <v>0</v>
      </c>
      <c r="AW752" s="634" t="s">
        <v>1127</v>
      </c>
      <c r="AX752" s="639" t="str">
        <f t="shared" ref="AX752" si="2191">A752&amp;C752</f>
        <v>97Yes</v>
      </c>
      <c r="AY752" s="639" t="str">
        <f t="shared" ref="AY752" si="2192">A752&amp;O752</f>
        <v>97No</v>
      </c>
      <c r="AZ752" s="639" t="str">
        <f t="shared" ref="AZ752" si="2193">A752&amp;Z752</f>
        <v>97No</v>
      </c>
      <c r="BA752" s="634" t="str">
        <f t="shared" ref="BA752" si="2194">A752&amp;J752</f>
        <v>97</v>
      </c>
      <c r="BB752" s="634" t="str">
        <f t="shared" ref="BB752" si="2195">A752&amp;U752</f>
        <v>97</v>
      </c>
      <c r="BC752" s="634" t="str">
        <f t="shared" ref="BC752" si="2196">A752&amp;AG752</f>
        <v>97</v>
      </c>
      <c r="BD752" s="640" t="str">
        <f t="shared" ref="BD752" si="2197">IF(I752=$BD$2,I752,IF(T752=$BD$2,T752,IF(AF752=$BD$2,AF752," " )))</f>
        <v xml:space="preserve"> </v>
      </c>
      <c r="BE752" s="640" t="str">
        <f t="shared" si="1761"/>
        <v xml:space="preserve"> </v>
      </c>
      <c r="BF752" s="640" t="str">
        <f t="shared" si="1762"/>
        <v xml:space="preserve"> </v>
      </c>
      <c r="BG752" s="640" t="str">
        <f t="shared" si="1763"/>
        <v xml:space="preserve"> </v>
      </c>
      <c r="BH752" s="640" t="str">
        <f t="shared" si="1764"/>
        <v xml:space="preserve"> </v>
      </c>
      <c r="BI752" s="677" t="str">
        <f t="shared" si="1765"/>
        <v xml:space="preserve"> </v>
      </c>
      <c r="BJ752" s="640" t="str">
        <f t="shared" si="1766"/>
        <v xml:space="preserve"> </v>
      </c>
      <c r="BK752" s="305" t="str">
        <f t="shared" si="1767"/>
        <v xml:space="preserve"> </v>
      </c>
      <c r="BL752" s="523" t="str">
        <f t="shared" si="1565"/>
        <v xml:space="preserve"> </v>
      </c>
      <c r="BM752" s="640" t="str">
        <f t="shared" si="1768"/>
        <v xml:space="preserve"> </v>
      </c>
      <c r="BN752" s="640" t="str">
        <f t="shared" si="1769"/>
        <v xml:space="preserve"> </v>
      </c>
      <c r="BO752" s="640">
        <f t="shared" si="1770"/>
        <v>42644</v>
      </c>
      <c r="BP752" s="640" t="str">
        <f t="shared" si="1771"/>
        <v xml:space="preserve"> </v>
      </c>
      <c r="BQ752" s="640" t="str">
        <f t="shared" si="1772"/>
        <v xml:space="preserve"> </v>
      </c>
      <c r="BR752" s="634">
        <f t="shared" ref="BR752" si="2198">COUNTIFS(BE752:BQ752,"&gt;0")</f>
        <v>1</v>
      </c>
      <c r="BS752" s="728"/>
      <c r="BT752" s="640" t="str">
        <f t="shared" si="1759"/>
        <v xml:space="preserve"> </v>
      </c>
    </row>
    <row r="753" spans="1:72" s="47" customFormat="1" ht="15" customHeight="1" x14ac:dyDescent="0.3">
      <c r="A753" s="48" t="s">
        <v>697</v>
      </c>
      <c r="B753" s="431" t="s">
        <v>703</v>
      </c>
      <c r="C753" s="134" t="str">
        <f>IF(VLOOKUP(B753,'Pivot Table'!$B$5:$G$2000,3,FALSE)=1,"Yes","No")</f>
        <v>Yes</v>
      </c>
      <c r="D753" s="170" t="str">
        <f t="shared" si="1758"/>
        <v>Yes</v>
      </c>
      <c r="E753" s="173"/>
      <c r="F753" s="325">
        <v>39965</v>
      </c>
      <c r="G753" s="113" t="s">
        <v>1127</v>
      </c>
      <c r="H753" s="113" t="s">
        <v>1127</v>
      </c>
      <c r="I753" s="173"/>
      <c r="J753" s="173" t="s">
        <v>713</v>
      </c>
      <c r="K753" s="45" t="str">
        <f t="shared" si="1774"/>
        <v>97</v>
      </c>
      <c r="L753" s="45" t="str">
        <f t="shared" si="1553"/>
        <v>97X</v>
      </c>
      <c r="M753" s="115">
        <v>40057</v>
      </c>
      <c r="N753" s="421"/>
      <c r="O753" s="189" t="str">
        <f>IF(VLOOKUP(B753,'Pivot Table'!$B$5:$G$2000,2,FALSE)=1,"Yes","No")</f>
        <v>No</v>
      </c>
      <c r="P753" s="190" t="str">
        <f t="shared" si="1567"/>
        <v xml:space="preserve"> </v>
      </c>
      <c r="Q753" s="198"/>
      <c r="R753" s="198"/>
      <c r="S753" s="203"/>
      <c r="T753" s="198"/>
      <c r="U753" s="198"/>
      <c r="V753" s="135" t="str">
        <f t="shared" si="1554"/>
        <v>97</v>
      </c>
      <c r="W753" s="150" t="str">
        <f t="shared" si="1555"/>
        <v>97</v>
      </c>
      <c r="X753" s="203"/>
      <c r="Y753" s="409"/>
      <c r="Z753" s="192" t="str">
        <f>IF(VLOOKUP(B753,'Pivot Table'!$B$5:$G$2000,5,FALSE)=1,"Yes","No")</f>
        <v>No</v>
      </c>
      <c r="AA753" s="192" t="str">
        <f>IF(VLOOKUP(B753,'Pivot Table'!$B$5:$G$2000,4,FALSE)=1,"Yes","No")</f>
        <v>No</v>
      </c>
      <c r="AB753" s="190" t="str">
        <f t="shared" si="1679"/>
        <v xml:space="preserve"> </v>
      </c>
      <c r="AC753" s="198"/>
      <c r="AD753" s="198"/>
      <c r="AE753" s="203"/>
      <c r="AF753" s="198"/>
      <c r="AG753" s="198"/>
      <c r="AH753" s="133" t="str">
        <f t="shared" si="1556"/>
        <v>97</v>
      </c>
      <c r="AI753" s="151" t="str">
        <f t="shared" si="1557"/>
        <v>97</v>
      </c>
      <c r="AJ753" s="465"/>
      <c r="AK753" s="666"/>
      <c r="AL753" s="634">
        <f t="shared" si="1558"/>
        <v>1</v>
      </c>
      <c r="AM753" s="634">
        <f t="shared" si="1559"/>
        <v>0</v>
      </c>
      <c r="AN753" s="635">
        <f t="shared" si="1560"/>
        <v>0</v>
      </c>
      <c r="AO753" s="636">
        <f t="shared" si="1851"/>
        <v>1</v>
      </c>
      <c r="AP753" s="634">
        <f t="shared" si="1561"/>
        <v>1</v>
      </c>
      <c r="AQ753" s="634">
        <f t="shared" si="1562"/>
        <v>0</v>
      </c>
      <c r="AR753" s="634">
        <f t="shared" si="1563"/>
        <v>0</v>
      </c>
      <c r="AS753" s="637">
        <f t="shared" si="1852"/>
        <v>1</v>
      </c>
      <c r="AT753" s="638" t="str">
        <f t="shared" si="1853"/>
        <v>F</v>
      </c>
      <c r="AU753" s="634">
        <f t="shared" si="1564"/>
        <v>0</v>
      </c>
      <c r="AV753" s="634">
        <f t="shared" si="1574"/>
        <v>0</v>
      </c>
      <c r="AW753" s="634" t="s">
        <v>1127</v>
      </c>
      <c r="AX753" s="639" t="str">
        <f t="shared" si="1568"/>
        <v>97Yes</v>
      </c>
      <c r="AY753" s="639" t="str">
        <f t="shared" si="1569"/>
        <v>97No</v>
      </c>
      <c r="AZ753" s="639" t="str">
        <f t="shared" si="1570"/>
        <v>97No</v>
      </c>
      <c r="BA753" s="634" t="str">
        <f t="shared" si="1571"/>
        <v>97X</v>
      </c>
      <c r="BB753" s="634" t="str">
        <f t="shared" si="1572"/>
        <v>97</v>
      </c>
      <c r="BC753" s="634" t="str">
        <f t="shared" si="1573"/>
        <v>97</v>
      </c>
      <c r="BD753" s="640" t="str">
        <f t="shared" si="1760"/>
        <v xml:space="preserve"> </v>
      </c>
      <c r="BE753" s="640" t="str">
        <f t="shared" si="1761"/>
        <v xml:space="preserve"> </v>
      </c>
      <c r="BF753" s="640" t="str">
        <f t="shared" si="1762"/>
        <v xml:space="preserve"> </v>
      </c>
      <c r="BG753" s="640" t="str">
        <f t="shared" si="1763"/>
        <v xml:space="preserve"> </v>
      </c>
      <c r="BH753" s="640" t="str">
        <f t="shared" si="1764"/>
        <v xml:space="preserve"> </v>
      </c>
      <c r="BI753" s="677" t="str">
        <f t="shared" si="1765"/>
        <v xml:space="preserve"> </v>
      </c>
      <c r="BJ753" s="640" t="str">
        <f t="shared" si="1766"/>
        <v xml:space="preserve"> </v>
      </c>
      <c r="BK753" s="305" t="str">
        <f t="shared" si="1767"/>
        <v xml:space="preserve"> </v>
      </c>
      <c r="BL753" s="523" t="str">
        <f t="shared" si="1565"/>
        <v>F</v>
      </c>
      <c r="BM753" s="640" t="str">
        <f t="shared" si="1768"/>
        <v xml:space="preserve"> </v>
      </c>
      <c r="BN753" s="640" t="str">
        <f t="shared" si="1769"/>
        <v xml:space="preserve"> </v>
      </c>
      <c r="BO753" s="640" t="str">
        <f t="shared" si="1770"/>
        <v xml:space="preserve"> </v>
      </c>
      <c r="BP753" s="640" t="str">
        <f t="shared" si="1771"/>
        <v xml:space="preserve"> </v>
      </c>
      <c r="BQ753" s="640" t="str">
        <f t="shared" si="1772"/>
        <v xml:space="preserve"> </v>
      </c>
      <c r="BR753" s="634">
        <f t="shared" si="1773"/>
        <v>0</v>
      </c>
      <c r="BS753" s="728"/>
      <c r="BT753" s="640" t="str">
        <f t="shared" si="1759"/>
        <v xml:space="preserve"> </v>
      </c>
    </row>
    <row r="754" spans="1:72" s="47" customFormat="1" ht="15" customHeight="1" x14ac:dyDescent="0.3">
      <c r="A754" s="48" t="s">
        <v>697</v>
      </c>
      <c r="B754" s="431" t="s">
        <v>2233</v>
      </c>
      <c r="C754" s="134" t="str">
        <f>IF(VLOOKUP(B754,'Pivot Table'!$B$5:$G$2000,3,FALSE)=1,"Yes","No")</f>
        <v>Yes</v>
      </c>
      <c r="D754" s="170" t="str">
        <f t="shared" ref="D754" si="2199">IF(E754="X","In Progress",IF(J754="x","Yes"," "))</f>
        <v>In Progress</v>
      </c>
      <c r="E754" s="174" t="s">
        <v>713</v>
      </c>
      <c r="F754" s="325"/>
      <c r="G754" s="113"/>
      <c r="H754" s="113"/>
      <c r="I754" s="278">
        <v>42644</v>
      </c>
      <c r="J754" s="173"/>
      <c r="K754" s="45" t="str">
        <f t="shared" ref="K754" si="2200">A754&amp;E754</f>
        <v>97X</v>
      </c>
      <c r="L754" s="45" t="str">
        <f t="shared" ref="L754" si="2201">A754&amp;J754</f>
        <v>97</v>
      </c>
      <c r="M754" s="115"/>
      <c r="N754" s="421"/>
      <c r="O754" s="189" t="str">
        <f>IF(VLOOKUP(B754,'Pivot Table'!$B$5:$G$2000,2,FALSE)=1,"Yes","No")</f>
        <v>No</v>
      </c>
      <c r="P754" s="190" t="str">
        <f t="shared" ref="P754" si="2202">IF(Q754="X","In Progress",IF(U754="x","Yes"," "))</f>
        <v xml:space="preserve"> </v>
      </c>
      <c r="Q754" s="198"/>
      <c r="R754" s="198"/>
      <c r="S754" s="203"/>
      <c r="T754" s="198"/>
      <c r="U754" s="198"/>
      <c r="V754" s="135" t="str">
        <f t="shared" ref="V754" si="2203">A754&amp;Q754</f>
        <v>97</v>
      </c>
      <c r="W754" s="150" t="str">
        <f t="shared" ref="W754" si="2204">A754&amp;U754</f>
        <v>97</v>
      </c>
      <c r="X754" s="203"/>
      <c r="Y754" s="409"/>
      <c r="Z754" s="192" t="str">
        <f>IF(VLOOKUP(B754,'Pivot Table'!$B$5:$G$2000,5,FALSE)=1,"Yes","No")</f>
        <v>No</v>
      </c>
      <c r="AA754" s="192" t="str">
        <f>IF(VLOOKUP(B754,'Pivot Table'!$B$5:$G$2000,4,FALSE)=1,"Yes","No")</f>
        <v>No</v>
      </c>
      <c r="AB754" s="190" t="str">
        <f t="shared" ref="AB754" si="2205">IF(AC754="X","In Progress",IF(AG754="x","Yes"," "))</f>
        <v xml:space="preserve"> </v>
      </c>
      <c r="AC754" s="198"/>
      <c r="AD754" s="198"/>
      <c r="AE754" s="203"/>
      <c r="AF754" s="198"/>
      <c r="AG754" s="198"/>
      <c r="AH754" s="133" t="str">
        <f t="shared" ref="AH754" si="2206">A754&amp;AC754</f>
        <v>97</v>
      </c>
      <c r="AI754" s="151" t="str">
        <f t="shared" ref="AI754" si="2207">A754&amp;AG754</f>
        <v>97</v>
      </c>
      <c r="AJ754" s="465"/>
      <c r="AK754" s="666"/>
      <c r="AL754" s="634">
        <f t="shared" ref="AL754" si="2208">IF(C754="yes",1,0)</f>
        <v>1</v>
      </c>
      <c r="AM754" s="634">
        <f t="shared" ref="AM754" si="2209">IF(O754="yes",1,0)</f>
        <v>0</v>
      </c>
      <c r="AN754" s="635">
        <f t="shared" ref="AN754" si="2210">IF(Z754="yes",1,IF(AA754="yes",1,0))</f>
        <v>0</v>
      </c>
      <c r="AO754" s="636">
        <f t="shared" ref="AO754" si="2211">SUM(AL754:AN754)</f>
        <v>1</v>
      </c>
      <c r="AP754" s="634">
        <f t="shared" ref="AP754" si="2212">IF(J754="x",1,0)</f>
        <v>0</v>
      </c>
      <c r="AQ754" s="634">
        <f t="shared" ref="AQ754" si="2213">IF(U754="x",1,0)</f>
        <v>0</v>
      </c>
      <c r="AR754" s="634">
        <f t="shared" ref="AR754" si="2214">IF(AG754="x",1,0)</f>
        <v>0</v>
      </c>
      <c r="AS754" s="637">
        <f t="shared" ref="AS754" si="2215">SUM(AP754:AR754)</f>
        <v>0</v>
      </c>
      <c r="AT754" s="638" t="str">
        <f t="shared" ref="AT754" si="2216">IF(AO754=AS754,"F"," ")</f>
        <v xml:space="preserve"> </v>
      </c>
      <c r="AU754" s="634">
        <f t="shared" ref="AU754" si="2217">IF(E754="x",1,0)</f>
        <v>1</v>
      </c>
      <c r="AV754" s="634">
        <f t="shared" ref="AV754" si="2218">IF(Q754="x",1,0)</f>
        <v>0</v>
      </c>
      <c r="AW754" s="634" t="s">
        <v>1127</v>
      </c>
      <c r="AX754" s="639" t="str">
        <f t="shared" ref="AX754" si="2219">A754&amp;C754</f>
        <v>97Yes</v>
      </c>
      <c r="AY754" s="639" t="str">
        <f t="shared" ref="AY754" si="2220">A754&amp;O754</f>
        <v>97No</v>
      </c>
      <c r="AZ754" s="639" t="str">
        <f t="shared" ref="AZ754" si="2221">A754&amp;Z754</f>
        <v>97No</v>
      </c>
      <c r="BA754" s="634" t="str">
        <f t="shared" ref="BA754" si="2222">A754&amp;J754</f>
        <v>97</v>
      </c>
      <c r="BB754" s="634" t="str">
        <f t="shared" ref="BB754" si="2223">A754&amp;U754</f>
        <v>97</v>
      </c>
      <c r="BC754" s="634" t="str">
        <f t="shared" ref="BC754" si="2224">A754&amp;AG754</f>
        <v>97</v>
      </c>
      <c r="BD754" s="640" t="str">
        <f t="shared" ref="BD754" si="2225">IF(I754=$BD$2,I754,IF(T754=$BD$2,T754,IF(AF754=$BD$2,AF754," " )))</f>
        <v xml:space="preserve"> </v>
      </c>
      <c r="BE754" s="640" t="str">
        <f t="shared" si="1761"/>
        <v xml:space="preserve"> </v>
      </c>
      <c r="BF754" s="640" t="str">
        <f t="shared" si="1762"/>
        <v xml:space="preserve"> </v>
      </c>
      <c r="BG754" s="640" t="str">
        <f t="shared" si="1763"/>
        <v xml:space="preserve"> </v>
      </c>
      <c r="BH754" s="640" t="str">
        <f t="shared" si="1764"/>
        <v xml:space="preserve"> </v>
      </c>
      <c r="BI754" s="677" t="str">
        <f t="shared" si="1765"/>
        <v xml:space="preserve"> </v>
      </c>
      <c r="BJ754" s="640" t="str">
        <f t="shared" si="1766"/>
        <v xml:space="preserve"> </v>
      </c>
      <c r="BK754" s="305" t="str">
        <f t="shared" si="1767"/>
        <v xml:space="preserve"> </v>
      </c>
      <c r="BL754" s="523" t="str">
        <f t="shared" si="1565"/>
        <v xml:space="preserve"> </v>
      </c>
      <c r="BM754" s="640" t="str">
        <f t="shared" si="1768"/>
        <v xml:space="preserve"> </v>
      </c>
      <c r="BN754" s="640" t="str">
        <f t="shared" si="1769"/>
        <v xml:space="preserve"> </v>
      </c>
      <c r="BO754" s="640">
        <f t="shared" si="1770"/>
        <v>42644</v>
      </c>
      <c r="BP754" s="640" t="str">
        <f t="shared" si="1771"/>
        <v xml:space="preserve"> </v>
      </c>
      <c r="BQ754" s="640" t="str">
        <f t="shared" si="1772"/>
        <v xml:space="preserve"> </v>
      </c>
      <c r="BR754" s="634">
        <f t="shared" ref="BR754" si="2226">COUNTIFS(BE754:BQ754,"&gt;0")</f>
        <v>1</v>
      </c>
      <c r="BS754" s="728"/>
      <c r="BT754" s="640" t="str">
        <f t="shared" si="1759"/>
        <v xml:space="preserve"> </v>
      </c>
    </row>
    <row r="755" spans="1:72" s="47" customFormat="1" ht="15" customHeight="1" x14ac:dyDescent="0.3">
      <c r="A755" s="48" t="s">
        <v>697</v>
      </c>
      <c r="B755" s="431" t="s">
        <v>1569</v>
      </c>
      <c r="C755" s="134" t="str">
        <f>IF(VLOOKUP(B755,'Pivot Table'!$B$5:$G$2000,3,FALSE)=1,"Yes","No")</f>
        <v>Yes</v>
      </c>
      <c r="D755" s="172" t="str">
        <f t="shared" ref="D755" si="2227">IF(E755="X","In Progress",IF(J755="x","Yes"," "))</f>
        <v>Yes</v>
      </c>
      <c r="E755" s="172"/>
      <c r="F755" s="113">
        <v>41944</v>
      </c>
      <c r="G755" s="113"/>
      <c r="H755" s="113" t="s">
        <v>1127</v>
      </c>
      <c r="I755" s="113"/>
      <c r="J755" s="170" t="s">
        <v>713</v>
      </c>
      <c r="K755" s="45" t="str">
        <f t="shared" ref="K755" si="2228">A755&amp;E755</f>
        <v>97</v>
      </c>
      <c r="L755" s="45" t="str">
        <f t="shared" ref="L755" si="2229">A755&amp;J755</f>
        <v>97X</v>
      </c>
      <c r="M755" s="214">
        <v>41974</v>
      </c>
      <c r="N755" s="252"/>
      <c r="O755" s="400" t="str">
        <f>IF(VLOOKUP(B755,'Pivot Table'!$B$5:$G$2000,2,FALSE)=1,"Yes","No")</f>
        <v>Yes</v>
      </c>
      <c r="P755" s="399" t="str">
        <f t="shared" ref="P755" si="2230">IF(Q755="X","In Progress",IF(U755="x","Yes"," "))</f>
        <v>Yes</v>
      </c>
      <c r="Q755" s="399"/>
      <c r="R755" s="427">
        <v>41944</v>
      </c>
      <c r="S755" s="266" t="s">
        <v>1127</v>
      </c>
      <c r="T755" s="427"/>
      <c r="U755" s="399" t="s">
        <v>713</v>
      </c>
      <c r="V755" s="400" t="str">
        <f t="shared" ref="V755" si="2231">A755&amp;Q755</f>
        <v>97</v>
      </c>
      <c r="W755" s="400" t="str">
        <f t="shared" ref="W755" si="2232">A755&amp;U755</f>
        <v>97X</v>
      </c>
      <c r="X755" s="427">
        <v>41974</v>
      </c>
      <c r="Y755" s="406"/>
      <c r="Z755" s="192" t="str">
        <f>IF(VLOOKUP(B755,'Pivot Table'!$B$5:$G$2000,5,FALSE)=1,"Yes","No")</f>
        <v>No</v>
      </c>
      <c r="AA755" s="192" t="str">
        <f>IF(VLOOKUP(B755,'Pivot Table'!$B$5:$G$2000,4,FALSE)=1,"Yes","No")</f>
        <v>No</v>
      </c>
      <c r="AB755" s="190" t="str">
        <f t="shared" ref="AB755" si="2233">IF(AC755="X","In Progress",IF(AG755="x","Yes"," "))</f>
        <v xml:space="preserve"> </v>
      </c>
      <c r="AC755" s="190"/>
      <c r="AD755" s="190"/>
      <c r="AE755" s="191"/>
      <c r="AF755" s="190"/>
      <c r="AG755" s="190"/>
      <c r="AH755" s="189" t="str">
        <f t="shared" ref="AH755" si="2234">A755&amp;AC755</f>
        <v>97</v>
      </c>
      <c r="AI755" s="189" t="str">
        <f t="shared" ref="AI755" si="2235">A755&amp;AG755</f>
        <v>97</v>
      </c>
      <c r="AJ755" s="456"/>
      <c r="AK755" s="651"/>
      <c r="AL755" s="634">
        <f t="shared" ref="AL755" si="2236">IF(C755="yes",1,0)</f>
        <v>1</v>
      </c>
      <c r="AM755" s="634">
        <f t="shared" ref="AM755" si="2237">IF(O755="yes",1,0)</f>
        <v>1</v>
      </c>
      <c r="AN755" s="635">
        <f t="shared" ref="AN755" si="2238">IF(Z755="yes",1,IF(AA755="yes",1,0))</f>
        <v>0</v>
      </c>
      <c r="AO755" s="636">
        <f t="shared" ref="AO755" si="2239">SUM(AL755:AN755)</f>
        <v>2</v>
      </c>
      <c r="AP755" s="634">
        <f t="shared" ref="AP755" si="2240">IF(J755="x",1,0)</f>
        <v>1</v>
      </c>
      <c r="AQ755" s="634">
        <f t="shared" ref="AQ755" si="2241">IF(U755="x",1,0)</f>
        <v>1</v>
      </c>
      <c r="AR755" s="634">
        <f t="shared" ref="AR755" si="2242">IF(AG755="x",1,0)</f>
        <v>0</v>
      </c>
      <c r="AS755" s="637">
        <f t="shared" ref="AS755" si="2243">SUM(AP755:AR755)</f>
        <v>2</v>
      </c>
      <c r="AT755" s="638" t="str">
        <f t="shared" ref="AT755" si="2244">IF(AO755=AS755,"F"," ")</f>
        <v>F</v>
      </c>
      <c r="AU755" s="634">
        <f t="shared" ref="AU755" si="2245">IF(E755="x",1,0)</f>
        <v>0</v>
      </c>
      <c r="AV755" s="634">
        <f t="shared" ref="AV755" si="2246">IF(Q755="x",1,0)</f>
        <v>0</v>
      </c>
      <c r="AW755" s="634" t="s">
        <v>1127</v>
      </c>
      <c r="AX755" s="639" t="str">
        <f t="shared" ref="AX755" si="2247">A755&amp;C755</f>
        <v>97Yes</v>
      </c>
      <c r="AY755" s="639" t="str">
        <f t="shared" ref="AY755" si="2248">A755&amp;O755</f>
        <v>97Yes</v>
      </c>
      <c r="AZ755" s="639" t="str">
        <f t="shared" ref="AZ755" si="2249">A755&amp;Z755</f>
        <v>97No</v>
      </c>
      <c r="BA755" s="634" t="str">
        <f t="shared" ref="BA755" si="2250">A755&amp;J755</f>
        <v>97X</v>
      </c>
      <c r="BB755" s="634" t="str">
        <f t="shared" ref="BB755" si="2251">A755&amp;U755</f>
        <v>97X</v>
      </c>
      <c r="BC755" s="634" t="str">
        <f t="shared" ref="BC755" si="2252">A755&amp;AG755</f>
        <v>97</v>
      </c>
      <c r="BD755" s="640" t="str">
        <f t="shared" si="1760"/>
        <v xml:space="preserve"> </v>
      </c>
      <c r="BE755" s="640" t="str">
        <f t="shared" si="1761"/>
        <v xml:space="preserve"> </v>
      </c>
      <c r="BF755" s="640" t="str">
        <f t="shared" si="1762"/>
        <v xml:space="preserve"> </v>
      </c>
      <c r="BG755" s="640" t="str">
        <f t="shared" si="1763"/>
        <v xml:space="preserve"> </v>
      </c>
      <c r="BH755" s="640" t="str">
        <f t="shared" si="1764"/>
        <v xml:space="preserve"> </v>
      </c>
      <c r="BI755" s="677" t="str">
        <f t="shared" si="1765"/>
        <v xml:space="preserve"> </v>
      </c>
      <c r="BJ755" s="640" t="str">
        <f t="shared" si="1766"/>
        <v xml:space="preserve"> </v>
      </c>
      <c r="BK755" s="305" t="str">
        <f t="shared" si="1767"/>
        <v xml:space="preserve"> </v>
      </c>
      <c r="BL755" s="523" t="str">
        <f t="shared" si="1565"/>
        <v>F</v>
      </c>
      <c r="BM755" s="640" t="str">
        <f t="shared" si="1768"/>
        <v xml:space="preserve"> </v>
      </c>
      <c r="BN755" s="640" t="str">
        <f t="shared" si="1769"/>
        <v xml:space="preserve"> </v>
      </c>
      <c r="BO755" s="640" t="str">
        <f t="shared" si="1770"/>
        <v xml:space="preserve"> </v>
      </c>
      <c r="BP755" s="640" t="str">
        <f t="shared" si="1771"/>
        <v xml:space="preserve"> </v>
      </c>
      <c r="BQ755" s="640" t="str">
        <f t="shared" si="1772"/>
        <v xml:space="preserve"> </v>
      </c>
      <c r="BR755" s="634">
        <f t="shared" si="1773"/>
        <v>0</v>
      </c>
      <c r="BS755" s="728"/>
      <c r="BT755" s="640" t="str">
        <f t="shared" si="1759"/>
        <v xml:space="preserve"> </v>
      </c>
    </row>
    <row r="756" spans="1:72" s="47" customFormat="1" ht="15" customHeight="1" x14ac:dyDescent="0.3">
      <c r="A756" s="48" t="s">
        <v>697</v>
      </c>
      <c r="B756" s="431" t="s">
        <v>1570</v>
      </c>
      <c r="C756" s="134" t="str">
        <f>IF(VLOOKUP(B756,'Pivot Table'!$B$5:$G$2000,3,FALSE)=1,"Yes","No")</f>
        <v>Yes</v>
      </c>
      <c r="D756" s="172" t="str">
        <f t="shared" ref="D756" si="2253">IF(E756="X","In Progress",IF(J756="x","Yes"," "))</f>
        <v>In Progress</v>
      </c>
      <c r="E756" s="172" t="s">
        <v>713</v>
      </c>
      <c r="F756" s="113"/>
      <c r="G756" s="113"/>
      <c r="H756" s="113"/>
      <c r="I756" s="214">
        <v>42644</v>
      </c>
      <c r="J756" s="172"/>
      <c r="K756" s="45" t="str">
        <f t="shared" ref="K756" si="2254">A756&amp;E756</f>
        <v>97X</v>
      </c>
      <c r="L756" s="45" t="str">
        <f t="shared" ref="L756" si="2255">A756&amp;J756</f>
        <v>97</v>
      </c>
      <c r="M756" s="114"/>
      <c r="N756" s="252"/>
      <c r="O756" s="400" t="str">
        <f>IF(VLOOKUP(B756,'Pivot Table'!$B$5:$G$2000,2,FALSE)=1,"Yes","No")</f>
        <v>Yes</v>
      </c>
      <c r="P756" s="399" t="str">
        <f t="shared" ref="P756" si="2256">IF(Q756="X","In Progress",IF(U756="x","Yes"," "))</f>
        <v>In Progress</v>
      </c>
      <c r="Q756" s="399" t="s">
        <v>713</v>
      </c>
      <c r="R756" s="399"/>
      <c r="S756" s="266"/>
      <c r="T756" s="107">
        <v>42644</v>
      </c>
      <c r="U756" s="399"/>
      <c r="V756" s="400" t="str">
        <f t="shared" ref="V756" si="2257">A756&amp;Q756</f>
        <v>97X</v>
      </c>
      <c r="W756" s="400" t="str">
        <f t="shared" ref="W756" si="2258">A756&amp;U756</f>
        <v>97</v>
      </c>
      <c r="X756" s="266"/>
      <c r="Y756" s="406"/>
      <c r="Z756" s="207" t="str">
        <f>IF(VLOOKUP(B756,'Pivot Table'!$B$5:$G$2000,5,FALSE)=1,"Yes","No")</f>
        <v>Yes</v>
      </c>
      <c r="AA756" s="207" t="str">
        <f>IF(VLOOKUP(B756,'Pivot Table'!$B$5:$G$2000,4,FALSE)=1,"Yes","No")</f>
        <v>No</v>
      </c>
      <c r="AB756" s="185" t="str">
        <f t="shared" ref="AB756" si="2259">IF(AC756="X","In Progress",IF(AG756="x","Yes"," "))</f>
        <v>In Progress</v>
      </c>
      <c r="AC756" s="185" t="s">
        <v>713</v>
      </c>
      <c r="AD756" s="185"/>
      <c r="AE756" s="363"/>
      <c r="AF756" s="273">
        <v>42644</v>
      </c>
      <c r="AG756" s="185"/>
      <c r="AH756" s="208" t="str">
        <f t="shared" ref="AH756" si="2260">A756&amp;AC756</f>
        <v>97X</v>
      </c>
      <c r="AI756" s="208" t="str">
        <f t="shared" ref="AI756" si="2261">A756&amp;AG756</f>
        <v>97</v>
      </c>
      <c r="AJ756" s="458"/>
      <c r="AK756" s="652"/>
      <c r="AL756" s="634">
        <f t="shared" ref="AL756" si="2262">IF(C756="yes",1,0)</f>
        <v>1</v>
      </c>
      <c r="AM756" s="634">
        <f t="shared" ref="AM756" si="2263">IF(O756="yes",1,0)</f>
        <v>1</v>
      </c>
      <c r="AN756" s="635">
        <f t="shared" ref="AN756" si="2264">IF(Z756="yes",1,IF(AA756="yes",1,0))</f>
        <v>1</v>
      </c>
      <c r="AO756" s="636">
        <f t="shared" ref="AO756" si="2265">SUM(AL756:AN756)</f>
        <v>3</v>
      </c>
      <c r="AP756" s="634">
        <f t="shared" ref="AP756" si="2266">IF(J756="x",1,0)</f>
        <v>0</v>
      </c>
      <c r="AQ756" s="634">
        <f t="shared" ref="AQ756" si="2267">IF(U756="x",1,0)</f>
        <v>0</v>
      </c>
      <c r="AR756" s="634">
        <f t="shared" ref="AR756" si="2268">IF(AG756="x",1,0)</f>
        <v>0</v>
      </c>
      <c r="AS756" s="637">
        <f t="shared" ref="AS756" si="2269">SUM(AP756:AR756)</f>
        <v>0</v>
      </c>
      <c r="AT756" s="638" t="str">
        <f t="shared" ref="AT756" si="2270">IF(AO756=AS756,"F"," ")</f>
        <v xml:space="preserve"> </v>
      </c>
      <c r="AU756" s="634">
        <f t="shared" ref="AU756" si="2271">IF(E756="x",1,0)</f>
        <v>1</v>
      </c>
      <c r="AV756" s="634">
        <f t="shared" ref="AV756" si="2272">IF(Q756="x",1,0)</f>
        <v>1</v>
      </c>
      <c r="AW756" s="634" t="s">
        <v>1127</v>
      </c>
      <c r="AX756" s="639" t="str">
        <f t="shared" ref="AX756" si="2273">A756&amp;C756</f>
        <v>97Yes</v>
      </c>
      <c r="AY756" s="639" t="str">
        <f t="shared" ref="AY756" si="2274">A756&amp;O756</f>
        <v>97Yes</v>
      </c>
      <c r="AZ756" s="639" t="str">
        <f t="shared" ref="AZ756" si="2275">A756&amp;Z756</f>
        <v>97Yes</v>
      </c>
      <c r="BA756" s="634" t="str">
        <f t="shared" ref="BA756" si="2276">A756&amp;J756</f>
        <v>97</v>
      </c>
      <c r="BB756" s="634" t="str">
        <f t="shared" ref="BB756" si="2277">A756&amp;U756</f>
        <v>97</v>
      </c>
      <c r="BC756" s="634" t="str">
        <f t="shared" ref="BC756" si="2278">A756&amp;AG756</f>
        <v>97</v>
      </c>
      <c r="BD756" s="640" t="str">
        <f t="shared" si="1760"/>
        <v xml:space="preserve"> </v>
      </c>
      <c r="BE756" s="640" t="str">
        <f t="shared" si="1761"/>
        <v xml:space="preserve"> </v>
      </c>
      <c r="BF756" s="640" t="str">
        <f t="shared" si="1762"/>
        <v xml:space="preserve"> </v>
      </c>
      <c r="BG756" s="640" t="str">
        <f t="shared" si="1763"/>
        <v xml:space="preserve"> </v>
      </c>
      <c r="BH756" s="640" t="str">
        <f t="shared" si="1764"/>
        <v xml:space="preserve"> </v>
      </c>
      <c r="BI756" s="677" t="str">
        <f t="shared" si="1765"/>
        <v xml:space="preserve"> </v>
      </c>
      <c r="BJ756" s="640" t="str">
        <f t="shared" si="1766"/>
        <v xml:space="preserve"> </v>
      </c>
      <c r="BK756" s="305" t="str">
        <f t="shared" si="1767"/>
        <v xml:space="preserve"> </v>
      </c>
      <c r="BL756" s="523" t="str">
        <f t="shared" si="1565"/>
        <v xml:space="preserve"> </v>
      </c>
      <c r="BM756" s="640" t="str">
        <f t="shared" si="1768"/>
        <v xml:space="preserve"> </v>
      </c>
      <c r="BN756" s="640" t="str">
        <f t="shared" si="1769"/>
        <v xml:space="preserve"> </v>
      </c>
      <c r="BO756" s="640">
        <f t="shared" si="1770"/>
        <v>42644</v>
      </c>
      <c r="BP756" s="640" t="str">
        <f t="shared" si="1771"/>
        <v xml:space="preserve"> </v>
      </c>
      <c r="BQ756" s="640" t="str">
        <f t="shared" si="1772"/>
        <v xml:space="preserve"> </v>
      </c>
      <c r="BR756" s="634">
        <f t="shared" si="1773"/>
        <v>1</v>
      </c>
      <c r="BS756" s="728"/>
      <c r="BT756" s="640" t="str">
        <f t="shared" si="1759"/>
        <v xml:space="preserve"> </v>
      </c>
    </row>
    <row r="757" spans="1:72" s="55" customFormat="1" ht="12.75" customHeight="1" x14ac:dyDescent="0.3">
      <c r="A757" s="49"/>
      <c r="B757" s="49"/>
      <c r="C757" s="50"/>
      <c r="D757" s="27"/>
      <c r="E757" s="27"/>
      <c r="F757" s="27"/>
      <c r="G757" s="50"/>
      <c r="H757" s="50"/>
      <c r="I757" s="27"/>
      <c r="J757" s="27"/>
      <c r="K757" s="52" t="str">
        <f>A757&amp;D757</f>
        <v/>
      </c>
      <c r="L757" s="50"/>
      <c r="M757" s="50"/>
      <c r="N757" s="422"/>
      <c r="O757" s="27"/>
      <c r="P757" s="27"/>
      <c r="Q757" s="27"/>
      <c r="R757" s="27"/>
      <c r="S757" s="27"/>
      <c r="T757" s="27"/>
      <c r="U757" s="27"/>
      <c r="V757" s="27"/>
      <c r="W757" s="27" t="str">
        <f>A757&amp;P757</f>
        <v/>
      </c>
      <c r="X757" s="27"/>
      <c r="Y757" s="410"/>
      <c r="Z757" s="53"/>
      <c r="AA757" s="53"/>
      <c r="AB757" s="27"/>
      <c r="AC757" s="27"/>
      <c r="AD757" s="27"/>
      <c r="AE757" s="27"/>
      <c r="AF757" s="27"/>
      <c r="AG757" s="27"/>
      <c r="AH757" s="27"/>
      <c r="AI757" s="27" t="str">
        <f>A757&amp;AB757</f>
        <v/>
      </c>
      <c r="AJ757" s="466"/>
      <c r="AK757" s="54"/>
      <c r="AL757" s="641"/>
      <c r="AM757" s="641"/>
      <c r="AN757" s="641"/>
      <c r="AO757" s="642"/>
      <c r="AP757" s="641"/>
      <c r="AQ757" s="641"/>
      <c r="AR757" s="641"/>
      <c r="AS757" s="642"/>
      <c r="AT757" s="643"/>
      <c r="AU757" s="641"/>
      <c r="AV757" s="641"/>
      <c r="AW757" s="641"/>
      <c r="AX757" s="641"/>
      <c r="AY757" s="641"/>
      <c r="AZ757" s="641"/>
      <c r="BA757" s="641"/>
      <c r="BB757" s="641"/>
      <c r="BC757" s="641"/>
      <c r="BD757" s="680">
        <v>42339</v>
      </c>
      <c r="BE757" s="681">
        <v>42370</v>
      </c>
      <c r="BF757" s="681">
        <v>42401</v>
      </c>
      <c r="BG757" s="681">
        <v>42430</v>
      </c>
      <c r="BH757" s="681">
        <v>42461</v>
      </c>
      <c r="BI757" s="681">
        <v>42491</v>
      </c>
      <c r="BJ757" s="681">
        <v>42522</v>
      </c>
      <c r="BK757" s="682">
        <v>42552</v>
      </c>
      <c r="BL757" s="683"/>
      <c r="BM757" s="682">
        <v>42583</v>
      </c>
      <c r="BN757" s="682">
        <v>42614</v>
      </c>
      <c r="BO757" s="682">
        <v>42644</v>
      </c>
      <c r="BP757" s="682">
        <v>42675</v>
      </c>
      <c r="BQ757" s="682">
        <v>42705</v>
      </c>
    </row>
    <row r="758" spans="1:72" s="55" customFormat="1" ht="12.75" customHeight="1" x14ac:dyDescent="0.3">
      <c r="A758" s="49"/>
      <c r="B758" s="51">
        <f>COUNTIF(B3:B756,"*")</f>
        <v>754</v>
      </c>
      <c r="C758" s="51">
        <f>COUNTIF(C3:C756,"Yes")</f>
        <v>683</v>
      </c>
      <c r="D758" s="51">
        <f>COUNTIF(D3:D756,"Yes")</f>
        <v>586</v>
      </c>
      <c r="E758" s="51">
        <f>COUNTIF(E3:E756,"x")</f>
        <v>96</v>
      </c>
      <c r="F758" s="51"/>
      <c r="G758" s="50"/>
      <c r="H758" s="50"/>
      <c r="I758" s="51"/>
      <c r="J758" s="51">
        <f>COUNTIF(J3:J756,"x")</f>
        <v>586</v>
      </c>
      <c r="K758" s="52" t="str">
        <f>A758&amp;D758</f>
        <v>586</v>
      </c>
      <c r="L758" s="50"/>
      <c r="M758" s="50"/>
      <c r="N758" s="422"/>
      <c r="O758" s="51">
        <f>COUNTIF(O3:O756,"Yes")</f>
        <v>563</v>
      </c>
      <c r="P758" s="51">
        <f>COUNTIF(P3:P756,"Yes")</f>
        <v>435</v>
      </c>
      <c r="Q758" s="51">
        <f>COUNTIF(Q3:Q756,"x")</f>
        <v>128</v>
      </c>
      <c r="R758" s="51"/>
      <c r="S758" s="27"/>
      <c r="T758" s="51"/>
      <c r="U758" s="51">
        <f>COUNTIF(U3:U756,"x")</f>
        <v>435</v>
      </c>
      <c r="V758" s="27"/>
      <c r="W758" s="27" t="str">
        <f>A758&amp;P758</f>
        <v>435</v>
      </c>
      <c r="X758" s="27"/>
      <c r="Y758" s="410"/>
      <c r="Z758" s="51">
        <f>COUNTIF(Z3:Z756,"Yes")</f>
        <v>493</v>
      </c>
      <c r="AA758" s="51"/>
      <c r="AB758" s="51">
        <f>COUNTIF(AB3:AB756,"Yes")</f>
        <v>429</v>
      </c>
      <c r="AC758" s="51">
        <f>COUNTIF(AC3:AC756,"x")</f>
        <v>64</v>
      </c>
      <c r="AD758" s="51"/>
      <c r="AE758" s="27"/>
      <c r="AF758" s="51"/>
      <c r="AG758" s="51">
        <f>COUNTIF(AG3:AG756,"x")</f>
        <v>429</v>
      </c>
      <c r="AH758" s="27"/>
      <c r="AI758" s="27" t="str">
        <f>A758&amp;AB758</f>
        <v>429</v>
      </c>
      <c r="AJ758" s="466"/>
      <c r="AK758" s="54"/>
      <c r="AL758" s="644">
        <f>COUNTIF(AL3:AL756,1)</f>
        <v>683</v>
      </c>
      <c r="AM758" s="644">
        <f>COUNTIF(AM3:AM756,1)</f>
        <v>563</v>
      </c>
      <c r="AN758" s="644">
        <f>COUNTIF(AN3:AN756,1)</f>
        <v>493</v>
      </c>
      <c r="AO758" s="642"/>
      <c r="AP758" s="644">
        <f>COUNTIF(AP3:AP756,1)</f>
        <v>586</v>
      </c>
      <c r="AQ758" s="644">
        <f>COUNTIF(AQ3:AQ756,1)</f>
        <v>435</v>
      </c>
      <c r="AR758" s="644">
        <f>COUNTIF(AR3:AR756,1)</f>
        <v>429</v>
      </c>
      <c r="AS758" s="644"/>
      <c r="AT758" s="645">
        <f>COUNTIF(AT3:AT756,"F")</f>
        <v>586</v>
      </c>
      <c r="AU758" s="644">
        <f>COUNTIF(AU3:AU756,1)</f>
        <v>96</v>
      </c>
      <c r="AV758" s="646"/>
      <c r="AW758" s="646"/>
      <c r="AX758" s="646"/>
      <c r="AY758" s="646"/>
      <c r="AZ758" s="646"/>
      <c r="BA758" s="646"/>
      <c r="BB758" s="646"/>
      <c r="BC758" s="646"/>
      <c r="BD758" s="646">
        <f>COUNTIF(BD5:BD756,$BD$2)</f>
        <v>0</v>
      </c>
      <c r="BE758" s="646">
        <f>COUNTIF(BE5:BE756,$BE$2)</f>
        <v>0</v>
      </c>
      <c r="BF758" s="646">
        <f>COUNTIF(BF5:BF756,$BF$2)</f>
        <v>0</v>
      </c>
      <c r="BG758" s="646">
        <f>COUNTIF(BG5:BG756,$BG$2)</f>
        <v>59</v>
      </c>
      <c r="BH758" s="646">
        <f>COUNTIF(BH5:BH756,$BH$2)</f>
        <v>47</v>
      </c>
      <c r="BI758" s="640">
        <f>COUNTIF(BI5:BI756,$BI$2)</f>
        <v>1</v>
      </c>
      <c r="BJ758" s="305">
        <f>COUNTIF(BJ5:BJ756,$BJ$2)</f>
        <v>1</v>
      </c>
      <c r="BK758" s="640">
        <f>COUNTIF(BK5:BK756,$BK$2)</f>
        <v>3</v>
      </c>
      <c r="BL758" s="684"/>
      <c r="BM758" s="640">
        <f>COUNTIF(BM5:BM756,$BM$2)</f>
        <v>0</v>
      </c>
      <c r="BN758" s="640">
        <f>COUNTIF(BN5:BN756,$BN$2)</f>
        <v>1</v>
      </c>
      <c r="BO758" s="640">
        <f>COUNTIF(BO5:BO756,$BO$2)</f>
        <v>56</v>
      </c>
      <c r="BP758" s="640">
        <f>COUNTIF(BP5:BP756,$BP$2)</f>
        <v>0</v>
      </c>
      <c r="BQ758" s="640">
        <f>COUNTIF(BQ5:BQ756,$BQ$2)</f>
        <v>0</v>
      </c>
      <c r="BR758" s="157">
        <f>SUM(BR3:BR756)</f>
        <v>168</v>
      </c>
    </row>
    <row r="759" spans="1:72" s="55" customFormat="1" ht="12.75" customHeight="1" x14ac:dyDescent="0.3">
      <c r="A759" s="49"/>
      <c r="B759" s="49"/>
      <c r="C759" s="50"/>
      <c r="D759" s="27"/>
      <c r="E759" s="27"/>
      <c r="F759" s="27"/>
      <c r="G759" s="514"/>
      <c r="H759" s="514"/>
      <c r="I759" s="578" t="s">
        <v>1987</v>
      </c>
      <c r="J759" s="577">
        <v>42217</v>
      </c>
      <c r="K759" s="52"/>
      <c r="L759" s="50"/>
      <c r="M759" s="514">
        <f>COUNTIF(M3:M756,J759)</f>
        <v>4</v>
      </c>
      <c r="N759" s="515"/>
      <c r="O759" s="514"/>
      <c r="P759" s="514"/>
      <c r="Q759" s="27"/>
      <c r="R759" s="27"/>
      <c r="S759" s="27"/>
      <c r="T759" s="27"/>
      <c r="U759" s="577">
        <v>42217</v>
      </c>
      <c r="V759" s="52"/>
      <c r="W759" s="50"/>
      <c r="X759" s="514">
        <f>COUNTIF(X3:X756,U759)</f>
        <v>16</v>
      </c>
      <c r="Y759" s="410"/>
      <c r="Z759" s="53"/>
      <c r="AA759" s="53"/>
      <c r="AB759" s="27"/>
      <c r="AC759" s="27"/>
      <c r="AD759" s="27"/>
      <c r="AE759" s="27"/>
      <c r="AF759" s="27"/>
      <c r="AG759" s="577">
        <v>42217</v>
      </c>
      <c r="AH759" s="52"/>
      <c r="AI759" s="50"/>
      <c r="AJ759" s="514">
        <f>COUNTIF(AJ3:AJ756,AG759)</f>
        <v>4</v>
      </c>
      <c r="AK759" s="54"/>
      <c r="AO759" s="157"/>
      <c r="AP759" s="495"/>
      <c r="AQ759" s="495"/>
      <c r="AR759" s="495"/>
      <c r="AS759" s="494"/>
      <c r="AT759" s="493"/>
      <c r="AU759" s="495"/>
      <c r="AV759" s="495"/>
      <c r="AW759" s="495"/>
      <c r="AX759" s="495"/>
      <c r="AY759" s="495"/>
      <c r="AZ759" s="495"/>
      <c r="BA759" s="495"/>
      <c r="BB759" s="495"/>
      <c r="BC759" s="495"/>
      <c r="BD759" s="495"/>
      <c r="BE759" s="495"/>
      <c r="BF759" s="495"/>
      <c r="BG759" s="495"/>
      <c r="BH759" s="495"/>
      <c r="BI759" s="495"/>
    </row>
    <row r="760" spans="1:72" s="55" customFormat="1" ht="14.25" customHeight="1" x14ac:dyDescent="0.3">
      <c r="A760" s="49"/>
      <c r="B760" s="231"/>
      <c r="C760" s="50"/>
      <c r="D760" s="27"/>
      <c r="E760" s="27"/>
      <c r="F760" s="27"/>
      <c r="G760" s="50"/>
      <c r="H760" s="50"/>
      <c r="I760" s="579">
        <v>42248</v>
      </c>
      <c r="J760" s="577">
        <v>42248</v>
      </c>
      <c r="K760" s="52"/>
      <c r="L760" s="50"/>
      <c r="M760" s="514">
        <f t="shared" ref="M760:M775" si="2279">COUNTIF($I$3:$I$756,J760)</f>
        <v>0</v>
      </c>
      <c r="N760" s="422"/>
      <c r="O760" s="27"/>
      <c r="P760" s="27"/>
      <c r="Q760" s="27"/>
      <c r="R760" s="27"/>
      <c r="S760" s="27"/>
      <c r="T760" s="579">
        <v>42248</v>
      </c>
      <c r="U760" s="577">
        <v>42248</v>
      </c>
      <c r="V760" s="52"/>
      <c r="W760" s="50"/>
      <c r="X760" s="514">
        <f>COUNTIF($X$3:$X$756,U760)</f>
        <v>3</v>
      </c>
      <c r="Y760" s="410"/>
      <c r="Z760" s="53"/>
      <c r="AA760" s="53"/>
      <c r="AB760" s="27"/>
      <c r="AC760" s="27"/>
      <c r="AD760" s="27"/>
      <c r="AE760" s="27"/>
      <c r="AF760" s="579">
        <v>42248</v>
      </c>
      <c r="AG760" s="577">
        <v>42248</v>
      </c>
      <c r="AH760" s="52"/>
      <c r="AI760" s="50"/>
      <c r="AJ760" s="514">
        <f>COUNTIF(AJ4:AJ757,AG760)</f>
        <v>1</v>
      </c>
      <c r="AK760" s="54"/>
      <c r="AO760" s="157"/>
      <c r="AS760" s="157"/>
      <c r="AT760" s="161"/>
      <c r="BD760" s="334"/>
    </row>
    <row r="761" spans="1:72" s="55" customFormat="1" ht="12.75" customHeight="1" x14ac:dyDescent="0.3">
      <c r="A761" s="49"/>
      <c r="B761" s="49"/>
      <c r="C761" s="50"/>
      <c r="D761" s="27"/>
      <c r="E761" s="27"/>
      <c r="F761" s="27"/>
      <c r="G761" s="50"/>
      <c r="H761" s="50"/>
      <c r="I761" s="580">
        <v>42278</v>
      </c>
      <c r="J761" s="577">
        <v>42278</v>
      </c>
      <c r="K761" s="52"/>
      <c r="L761" s="50"/>
      <c r="M761" s="514">
        <f t="shared" si="2279"/>
        <v>0</v>
      </c>
      <c r="N761" s="422"/>
      <c r="O761" s="27"/>
      <c r="P761" s="27"/>
      <c r="Q761" s="27"/>
      <c r="R761" s="27"/>
      <c r="S761" s="27"/>
      <c r="T761" s="580">
        <v>42278</v>
      </c>
      <c r="U761" s="577">
        <v>42278</v>
      </c>
      <c r="V761" s="52"/>
      <c r="W761" s="50"/>
      <c r="X761" s="514">
        <f t="shared" ref="X761:X775" si="2280">COUNTIF($T$3:$T$756,U761)</f>
        <v>0</v>
      </c>
      <c r="Y761" s="410"/>
      <c r="Z761" s="53"/>
      <c r="AA761" s="53"/>
      <c r="AB761" s="27"/>
      <c r="AC761" s="27"/>
      <c r="AD761" s="27"/>
      <c r="AE761" s="27"/>
      <c r="AF761" s="580">
        <v>42278</v>
      </c>
      <c r="AG761" s="577">
        <v>42278</v>
      </c>
      <c r="AH761" s="52"/>
      <c r="AI761" s="50"/>
      <c r="AJ761" s="514">
        <f>COUNTIF($AF$3:$AF$756,AG761)</f>
        <v>0</v>
      </c>
      <c r="AK761" s="54"/>
      <c r="AO761" s="157"/>
      <c r="AS761" s="157"/>
      <c r="AT761" s="161"/>
      <c r="BH761" s="496"/>
      <c r="BI761" s="497"/>
      <c r="BJ761" s="497"/>
      <c r="BK761" s="497"/>
      <c r="BL761" s="498"/>
    </row>
    <row r="762" spans="1:72" s="55" customFormat="1" ht="12.75" customHeight="1" x14ac:dyDescent="0.3">
      <c r="A762" s="49"/>
      <c r="B762" s="231"/>
      <c r="C762" s="50"/>
      <c r="D762" s="27"/>
      <c r="E762" s="27"/>
      <c r="F762" s="27"/>
      <c r="G762" s="50"/>
      <c r="H762" s="50"/>
      <c r="I762" s="580">
        <v>42309</v>
      </c>
      <c r="J762" s="577">
        <v>42309</v>
      </c>
      <c r="K762" s="52"/>
      <c r="L762" s="50"/>
      <c r="M762" s="514">
        <f t="shared" si="2279"/>
        <v>0</v>
      </c>
      <c r="N762" s="422"/>
      <c r="O762" s="27"/>
      <c r="P762" s="27"/>
      <c r="Q762" s="27"/>
      <c r="R762" s="27"/>
      <c r="S762" s="27"/>
      <c r="T762" s="580">
        <v>42309</v>
      </c>
      <c r="U762" s="577">
        <v>42309</v>
      </c>
      <c r="V762" s="52"/>
      <c r="W762" s="50"/>
      <c r="X762" s="514">
        <f t="shared" si="2280"/>
        <v>0</v>
      </c>
      <c r="Y762" s="410"/>
      <c r="Z762" s="53"/>
      <c r="AA762" s="53"/>
      <c r="AB762" s="27"/>
      <c r="AC762" s="27"/>
      <c r="AD762" s="27"/>
      <c r="AE762" s="27"/>
      <c r="AF762" s="580">
        <v>42309</v>
      </c>
      <c r="AG762" s="577">
        <v>42309</v>
      </c>
      <c r="AH762" s="52"/>
      <c r="AI762" s="50"/>
      <c r="AJ762" s="514">
        <f>COUNTIF(AF3:AF756,AG762)</f>
        <v>0</v>
      </c>
      <c r="AK762" s="54"/>
      <c r="AO762" s="157"/>
      <c r="AS762" s="157"/>
      <c r="AT762" s="161"/>
      <c r="BH762" s="499" t="s">
        <v>1834</v>
      </c>
      <c r="BL762" s="500"/>
    </row>
    <row r="763" spans="1:72" s="55" customFormat="1" ht="12.75" customHeight="1" x14ac:dyDescent="0.3">
      <c r="A763" s="49"/>
      <c r="B763" s="49"/>
      <c r="C763" s="50"/>
      <c r="D763" s="27"/>
      <c r="E763" s="27"/>
      <c r="F763" s="27"/>
      <c r="G763" s="50"/>
      <c r="H763" s="50"/>
      <c r="I763" s="580">
        <v>42339</v>
      </c>
      <c r="J763" s="577">
        <v>42339</v>
      </c>
      <c r="K763" s="52"/>
      <c r="L763" s="50"/>
      <c r="M763" s="514">
        <f t="shared" si="2279"/>
        <v>0</v>
      </c>
      <c r="N763" s="422"/>
      <c r="O763" s="27"/>
      <c r="P763" s="27"/>
      <c r="Q763" s="27"/>
      <c r="R763" s="27"/>
      <c r="S763" s="27"/>
      <c r="T763" s="580">
        <v>42339</v>
      </c>
      <c r="U763" s="577">
        <v>42339</v>
      </c>
      <c r="V763" s="52"/>
      <c r="W763" s="50"/>
      <c r="X763" s="514">
        <f t="shared" si="2280"/>
        <v>0</v>
      </c>
      <c r="Y763" s="410"/>
      <c r="Z763" s="53"/>
      <c r="AA763" s="53"/>
      <c r="AB763" s="27"/>
      <c r="AC763" s="27"/>
      <c r="AD763" s="27"/>
      <c r="AE763" s="27"/>
      <c r="AF763" s="580">
        <v>42339</v>
      </c>
      <c r="AG763" s="577">
        <v>42339</v>
      </c>
      <c r="AH763" s="52"/>
      <c r="AI763" s="50"/>
      <c r="AJ763" s="514">
        <f>COUNTIF(AF7:AF760,AG763)</f>
        <v>0</v>
      </c>
      <c r="AK763" s="54"/>
      <c r="AO763" s="157"/>
      <c r="AS763" s="157"/>
      <c r="AT763" s="161"/>
      <c r="BH763" s="501"/>
      <c r="BK763" s="161" t="s">
        <v>1832</v>
      </c>
      <c r="BL763" s="502">
        <f>COUNTIF($BL$3:$BL$756,"f")</f>
        <v>586</v>
      </c>
    </row>
    <row r="764" spans="1:72" s="55" customFormat="1" ht="12.75" customHeight="1" x14ac:dyDescent="0.3">
      <c r="A764" s="49"/>
      <c r="B764" s="49"/>
      <c r="C764" s="51"/>
      <c r="D764" s="27"/>
      <c r="E764" s="27"/>
      <c r="F764" s="503"/>
      <c r="G764" s="50"/>
      <c r="H764" s="504"/>
      <c r="I764" s="616">
        <v>42370</v>
      </c>
      <c r="J764" s="707">
        <v>42370</v>
      </c>
      <c r="K764" s="52"/>
      <c r="L764" s="50"/>
      <c r="M764" s="514">
        <f t="shared" si="2279"/>
        <v>0</v>
      </c>
      <c r="N764" s="422"/>
      <c r="O764" s="27"/>
      <c r="P764" s="27"/>
      <c r="Q764" s="27"/>
      <c r="R764" s="27"/>
      <c r="S764" s="27"/>
      <c r="T764" s="616">
        <v>42370</v>
      </c>
      <c r="U764" s="707">
        <v>42370</v>
      </c>
      <c r="V764" s="52"/>
      <c r="W764" s="50"/>
      <c r="X764" s="514">
        <f t="shared" si="2280"/>
        <v>0</v>
      </c>
      <c r="Y764" s="410"/>
      <c r="Z764" s="53"/>
      <c r="AA764" s="53"/>
      <c r="AB764" s="27"/>
      <c r="AC764" s="27"/>
      <c r="AD764" s="27"/>
      <c r="AE764" s="27"/>
      <c r="AF764" s="616">
        <v>42370</v>
      </c>
      <c r="AG764" s="707">
        <v>42370</v>
      </c>
      <c r="AH764" s="52"/>
      <c r="AI764" s="50"/>
      <c r="AJ764" s="613">
        <f t="shared" ref="AJ764:AJ775" si="2281">COUNTIF($AF$3:$AF$756,AG764)</f>
        <v>0</v>
      </c>
      <c r="AK764" s="54"/>
      <c r="AO764" s="157"/>
      <c r="AS764" s="157"/>
      <c r="AT764" s="161"/>
      <c r="BH764" s="501"/>
      <c r="BK764" s="493" t="s">
        <v>1833</v>
      </c>
      <c r="BL764" s="505">
        <f>COUNTIF($BL$3:$BL$756,"p")</f>
        <v>20</v>
      </c>
    </row>
    <row r="765" spans="1:72" s="55" customFormat="1" ht="13.5" customHeight="1" x14ac:dyDescent="0.3">
      <c r="A765" s="49"/>
      <c r="B765" s="49"/>
      <c r="C765" s="50"/>
      <c r="D765" s="27"/>
      <c r="E765" s="27"/>
      <c r="F765" s="503"/>
      <c r="G765" s="50"/>
      <c r="H765" s="504"/>
      <c r="I765" s="617">
        <v>42401</v>
      </c>
      <c r="J765" s="708">
        <v>42401</v>
      </c>
      <c r="K765" s="52"/>
      <c r="L765" s="50"/>
      <c r="M765" s="514">
        <f t="shared" si="2279"/>
        <v>0</v>
      </c>
      <c r="N765" s="422"/>
      <c r="O765" s="27"/>
      <c r="P765" s="27"/>
      <c r="Q765" s="27"/>
      <c r="R765" s="27"/>
      <c r="S765" s="27"/>
      <c r="T765" s="617">
        <v>42401</v>
      </c>
      <c r="U765" s="708">
        <v>42401</v>
      </c>
      <c r="V765" s="27"/>
      <c r="W765" s="27"/>
      <c r="X765" s="514">
        <f t="shared" si="2280"/>
        <v>0</v>
      </c>
      <c r="Y765" s="410"/>
      <c r="Z765" s="53"/>
      <c r="AA765" s="53"/>
      <c r="AB765" s="27"/>
      <c r="AC765" s="27"/>
      <c r="AD765" s="27"/>
      <c r="AE765" s="27"/>
      <c r="AF765" s="617">
        <v>42401</v>
      </c>
      <c r="AG765" s="708">
        <v>42401</v>
      </c>
      <c r="AH765" s="27"/>
      <c r="AI765" s="27"/>
      <c r="AJ765" s="613">
        <f t="shared" si="2281"/>
        <v>0</v>
      </c>
      <c r="AK765" s="54"/>
      <c r="AO765" s="157"/>
      <c r="AS765" s="157"/>
      <c r="AT765" s="161"/>
      <c r="BH765" s="501"/>
      <c r="BK765" s="161" t="s">
        <v>2073</v>
      </c>
      <c r="BL765" s="505">
        <f>COUNTIF($BL$3:$BL$756," ")</f>
        <v>148</v>
      </c>
    </row>
    <row r="766" spans="1:72" s="55" customFormat="1" ht="13.5" customHeight="1" x14ac:dyDescent="0.3">
      <c r="A766" s="49"/>
      <c r="B766" s="49"/>
      <c r="C766" s="50"/>
      <c r="D766" s="27"/>
      <c r="E766" s="27"/>
      <c r="F766" s="27"/>
      <c r="G766" s="50"/>
      <c r="H766" s="50"/>
      <c r="I766" s="617">
        <v>42430</v>
      </c>
      <c r="J766" s="708">
        <v>42430</v>
      </c>
      <c r="K766" s="52"/>
      <c r="L766" s="50"/>
      <c r="M766" s="514">
        <f t="shared" si="2279"/>
        <v>4</v>
      </c>
      <c r="N766" s="422"/>
      <c r="O766" s="27"/>
      <c r="P766" s="27"/>
      <c r="Q766" s="27"/>
      <c r="R766" s="27"/>
      <c r="S766" s="27"/>
      <c r="T766" s="617">
        <v>42430</v>
      </c>
      <c r="U766" s="708">
        <v>42430</v>
      </c>
      <c r="V766" s="27"/>
      <c r="W766" s="27"/>
      <c r="X766" s="514">
        <f t="shared" si="2280"/>
        <v>56</v>
      </c>
      <c r="Y766" s="410"/>
      <c r="Z766" s="53"/>
      <c r="AA766" s="53"/>
      <c r="AB766" s="27"/>
      <c r="AC766" s="27"/>
      <c r="AD766" s="27"/>
      <c r="AE766" s="244"/>
      <c r="AF766" s="617">
        <v>42430</v>
      </c>
      <c r="AG766" s="708">
        <v>42430</v>
      </c>
      <c r="AH766" s="27"/>
      <c r="AI766" s="27"/>
      <c r="AJ766" s="613">
        <f t="shared" si="2281"/>
        <v>0</v>
      </c>
      <c r="AK766" s="54"/>
      <c r="AO766" s="157"/>
      <c r="AS766" s="157"/>
      <c r="AT766" s="161"/>
      <c r="BH766" s="501"/>
      <c r="BK766" s="161"/>
      <c r="BL766" s="506"/>
    </row>
    <row r="767" spans="1:72" s="55" customFormat="1" ht="12.75" customHeight="1" x14ac:dyDescent="0.3">
      <c r="A767" s="49"/>
      <c r="B767" s="49"/>
      <c r="C767" s="50"/>
      <c r="D767" s="27"/>
      <c r="E767" s="27"/>
      <c r="F767" s="27"/>
      <c r="G767" s="50"/>
      <c r="H767" s="50"/>
      <c r="I767" s="617">
        <v>42461</v>
      </c>
      <c r="J767" s="708">
        <v>42461</v>
      </c>
      <c r="K767" s="52"/>
      <c r="L767" s="50"/>
      <c r="M767" s="514">
        <f t="shared" si="2279"/>
        <v>38</v>
      </c>
      <c r="N767" s="422"/>
      <c r="O767" s="27"/>
      <c r="P767" s="27"/>
      <c r="Q767" s="27"/>
      <c r="R767" s="27"/>
      <c r="S767" s="27"/>
      <c r="T767" s="617">
        <v>42461</v>
      </c>
      <c r="U767" s="708">
        <v>42461</v>
      </c>
      <c r="V767" s="27"/>
      <c r="W767" s="27"/>
      <c r="X767" s="514">
        <f t="shared" si="2280"/>
        <v>21</v>
      </c>
      <c r="Y767" s="410"/>
      <c r="Z767" s="53"/>
      <c r="AA767" s="53"/>
      <c r="AB767" s="27"/>
      <c r="AC767" s="27"/>
      <c r="AD767" s="27"/>
      <c r="AE767" s="244"/>
      <c r="AF767" s="617">
        <v>42461</v>
      </c>
      <c r="AG767" s="708">
        <v>42461</v>
      </c>
      <c r="AH767" s="27"/>
      <c r="AI767" s="27"/>
      <c r="AJ767" s="613">
        <f t="shared" si="2281"/>
        <v>23</v>
      </c>
      <c r="AK767" s="54"/>
      <c r="AO767" s="157"/>
      <c r="AS767" s="157"/>
      <c r="AT767" s="161"/>
      <c r="BH767" s="501"/>
      <c r="BK767" s="161"/>
      <c r="BL767" s="507"/>
    </row>
    <row r="768" spans="1:72" s="55" customFormat="1" ht="13.5" customHeight="1" thickBot="1" x14ac:dyDescent="0.35">
      <c r="A768" s="508"/>
      <c r="B768" s="49"/>
      <c r="C768" s="50"/>
      <c r="D768" s="27"/>
      <c r="E768" s="27"/>
      <c r="F768" s="27"/>
      <c r="G768" s="50"/>
      <c r="H768" s="50"/>
      <c r="I768" s="617">
        <v>42491</v>
      </c>
      <c r="J768" s="708">
        <v>42491</v>
      </c>
      <c r="K768" s="52"/>
      <c r="L768" s="50"/>
      <c r="M768" s="514">
        <f t="shared" si="2279"/>
        <v>1</v>
      </c>
      <c r="N768" s="422"/>
      <c r="O768" s="27"/>
      <c r="P768" s="27"/>
      <c r="Q768" s="27"/>
      <c r="R768" s="27"/>
      <c r="S768" s="27"/>
      <c r="T768" s="617">
        <v>42491</v>
      </c>
      <c r="U768" s="708">
        <v>42491</v>
      </c>
      <c r="V768" s="27"/>
      <c r="W768" s="27"/>
      <c r="X768" s="514">
        <f t="shared" si="2280"/>
        <v>1</v>
      </c>
      <c r="Y768" s="410"/>
      <c r="Z768" s="53"/>
      <c r="AA768" s="53"/>
      <c r="AB768" s="27"/>
      <c r="AC768" s="27"/>
      <c r="AD768" s="27"/>
      <c r="AE768" s="244"/>
      <c r="AF768" s="617">
        <v>42491</v>
      </c>
      <c r="AG768" s="708">
        <v>42491</v>
      </c>
      <c r="AH768" s="27"/>
      <c r="AI768" s="27"/>
      <c r="AJ768" s="613">
        <f t="shared" si="2281"/>
        <v>1</v>
      </c>
      <c r="AK768" s="54"/>
      <c r="AO768" s="157"/>
      <c r="AS768" s="157"/>
      <c r="AT768" s="161"/>
      <c r="BH768" s="501"/>
      <c r="BL768" s="509">
        <f>SUM(BL763:BL765)</f>
        <v>754</v>
      </c>
    </row>
    <row r="769" spans="1:64" s="55" customFormat="1" ht="13.5" customHeight="1" thickTop="1" x14ac:dyDescent="0.3">
      <c r="A769" s="508"/>
      <c r="B769" s="49"/>
      <c r="C769" s="50"/>
      <c r="D769" s="27"/>
      <c r="E769" s="27"/>
      <c r="F769" s="27"/>
      <c r="G769" s="50"/>
      <c r="H769" s="50"/>
      <c r="I769" s="617">
        <v>42522</v>
      </c>
      <c r="J769" s="708">
        <v>42522</v>
      </c>
      <c r="K769" s="52"/>
      <c r="L769" s="50"/>
      <c r="M769" s="514">
        <f t="shared" si="2279"/>
        <v>1</v>
      </c>
      <c r="N769" s="422"/>
      <c r="O769" s="27"/>
      <c r="P769" s="27"/>
      <c r="Q769" s="27"/>
      <c r="R769" s="27"/>
      <c r="S769" s="27"/>
      <c r="T769" s="617">
        <v>42522</v>
      </c>
      <c r="U769" s="708">
        <v>42522</v>
      </c>
      <c r="V769" s="27"/>
      <c r="W769" s="27"/>
      <c r="X769" s="514">
        <f t="shared" si="2280"/>
        <v>1</v>
      </c>
      <c r="Y769" s="410"/>
      <c r="Z769" s="53"/>
      <c r="AA769" s="53"/>
      <c r="AB769" s="27"/>
      <c r="AC769" s="27"/>
      <c r="AD769" s="27"/>
      <c r="AE769" s="244"/>
      <c r="AF769" s="617">
        <v>42522</v>
      </c>
      <c r="AG769" s="708">
        <v>42522</v>
      </c>
      <c r="AH769" s="27"/>
      <c r="AI769" s="27"/>
      <c r="AJ769" s="613">
        <f t="shared" si="2281"/>
        <v>0</v>
      </c>
      <c r="AK769" s="54"/>
      <c r="AO769" s="157"/>
      <c r="AS769" s="157"/>
      <c r="AT769" s="161"/>
      <c r="BH769" s="510"/>
      <c r="BI769" s="511"/>
      <c r="BJ769" s="512"/>
      <c r="BK769" s="511"/>
      <c r="BL769" s="513"/>
    </row>
    <row r="770" spans="1:64" s="55" customFormat="1" ht="12.75" customHeight="1" x14ac:dyDescent="0.3">
      <c r="A770" s="508"/>
      <c r="B770" s="49"/>
      <c r="C770" s="50"/>
      <c r="D770" s="27"/>
      <c r="E770" s="27"/>
      <c r="F770" s="27"/>
      <c r="G770" s="50"/>
      <c r="H770" s="50"/>
      <c r="I770" s="617">
        <v>42552</v>
      </c>
      <c r="J770" s="708">
        <v>42552</v>
      </c>
      <c r="K770" s="52"/>
      <c r="L770" s="50"/>
      <c r="M770" s="514">
        <f t="shared" si="2279"/>
        <v>3</v>
      </c>
      <c r="N770" s="422"/>
      <c r="O770" s="27"/>
      <c r="P770" s="27"/>
      <c r="Q770" s="27"/>
      <c r="R770" s="27"/>
      <c r="S770" s="27"/>
      <c r="T770" s="617">
        <v>42552</v>
      </c>
      <c r="U770" s="708">
        <v>42552</v>
      </c>
      <c r="V770" s="27"/>
      <c r="W770" s="27"/>
      <c r="X770" s="514">
        <f t="shared" si="2280"/>
        <v>2</v>
      </c>
      <c r="Y770" s="410"/>
      <c r="Z770" s="53"/>
      <c r="AA770" s="53"/>
      <c r="AB770" s="27"/>
      <c r="AC770" s="27"/>
      <c r="AD770" s="27"/>
      <c r="AE770" s="244"/>
      <c r="AF770" s="617">
        <v>42552</v>
      </c>
      <c r="AG770" s="708">
        <v>42552</v>
      </c>
      <c r="AH770" s="27"/>
      <c r="AI770" s="27"/>
      <c r="AJ770" s="613">
        <f t="shared" si="2281"/>
        <v>0</v>
      </c>
      <c r="AK770" s="54"/>
      <c r="AO770" s="157"/>
      <c r="AS770" s="157"/>
      <c r="AT770" s="161"/>
    </row>
    <row r="771" spans="1:64" s="55" customFormat="1" ht="12.75" customHeight="1" x14ac:dyDescent="0.3">
      <c r="A771" s="508"/>
      <c r="B771" s="49"/>
      <c r="C771" s="50"/>
      <c r="D771" s="27"/>
      <c r="E771" s="27"/>
      <c r="F771" s="27"/>
      <c r="G771" s="50"/>
      <c r="H771" s="50"/>
      <c r="I771" s="617">
        <v>42583</v>
      </c>
      <c r="J771" s="708">
        <v>42583</v>
      </c>
      <c r="K771" s="52"/>
      <c r="L771" s="50"/>
      <c r="M771" s="514">
        <f t="shared" si="2279"/>
        <v>0</v>
      </c>
      <c r="N771" s="422"/>
      <c r="O771" s="27"/>
      <c r="P771" s="27"/>
      <c r="Q771" s="27"/>
      <c r="R771" s="27"/>
      <c r="S771" s="27"/>
      <c r="T771" s="617">
        <v>42583</v>
      </c>
      <c r="U771" s="708">
        <v>42583</v>
      </c>
      <c r="V771" s="27"/>
      <c r="W771" s="27"/>
      <c r="X771" s="514">
        <f t="shared" si="2280"/>
        <v>0</v>
      </c>
      <c r="Y771" s="410"/>
      <c r="Z771" s="53"/>
      <c r="AA771" s="53"/>
      <c r="AB771" s="27"/>
      <c r="AC771" s="27"/>
      <c r="AD771" s="27"/>
      <c r="AE771" s="244"/>
      <c r="AF771" s="617">
        <v>42583</v>
      </c>
      <c r="AG771" s="708">
        <v>42583</v>
      </c>
      <c r="AH771" s="27"/>
      <c r="AI771" s="27"/>
      <c r="AJ771" s="613">
        <f t="shared" si="2281"/>
        <v>0</v>
      </c>
      <c r="AK771" s="54"/>
      <c r="AO771" s="157"/>
      <c r="AS771" s="157"/>
      <c r="AT771" s="161"/>
    </row>
    <row r="772" spans="1:64" s="55" customFormat="1" ht="12.75" customHeight="1" x14ac:dyDescent="0.3">
      <c r="A772" s="508"/>
      <c r="B772" s="49"/>
      <c r="C772" s="50"/>
      <c r="D772" s="27"/>
      <c r="E772" s="27"/>
      <c r="F772" s="27"/>
      <c r="G772" s="50"/>
      <c r="H772" s="50"/>
      <c r="I772" s="617">
        <v>42614</v>
      </c>
      <c r="J772" s="708">
        <v>42614</v>
      </c>
      <c r="K772" s="52"/>
      <c r="L772" s="50"/>
      <c r="M772" s="514">
        <f t="shared" si="2279"/>
        <v>0</v>
      </c>
      <c r="N772" s="422"/>
      <c r="O772" s="27"/>
      <c r="P772" s="27"/>
      <c r="Q772" s="27"/>
      <c r="R772" s="27"/>
      <c r="S772" s="27"/>
      <c r="T772" s="617">
        <v>42614</v>
      </c>
      <c r="U772" s="708">
        <v>42614</v>
      </c>
      <c r="V772" s="27"/>
      <c r="W772" s="27"/>
      <c r="X772" s="514">
        <f t="shared" si="2280"/>
        <v>1</v>
      </c>
      <c r="Y772" s="410"/>
      <c r="Z772" s="53"/>
      <c r="AA772" s="53"/>
      <c r="AB772" s="27"/>
      <c r="AC772" s="27"/>
      <c r="AD772" s="27"/>
      <c r="AE772" s="244"/>
      <c r="AF772" s="617">
        <v>42614</v>
      </c>
      <c r="AG772" s="708">
        <v>42614</v>
      </c>
      <c r="AH772" s="27"/>
      <c r="AI772" s="27"/>
      <c r="AJ772" s="613">
        <f t="shared" si="2281"/>
        <v>0</v>
      </c>
      <c r="AK772" s="54"/>
      <c r="AO772" s="157"/>
      <c r="AS772" s="157"/>
      <c r="AT772" s="161"/>
      <c r="BK772" s="157"/>
    </row>
    <row r="773" spans="1:64" s="55" customFormat="1" ht="12.75" customHeight="1" x14ac:dyDescent="0.3">
      <c r="A773" s="508"/>
      <c r="B773" s="49"/>
      <c r="C773" s="50"/>
      <c r="D773" s="27"/>
      <c r="E773" s="27"/>
      <c r="F773" s="27"/>
      <c r="G773" s="50"/>
      <c r="H773" s="50"/>
      <c r="I773" s="617">
        <v>42644</v>
      </c>
      <c r="J773" s="708">
        <v>42644</v>
      </c>
      <c r="K773" s="52"/>
      <c r="L773" s="50"/>
      <c r="M773" s="514">
        <f t="shared" si="2279"/>
        <v>50</v>
      </c>
      <c r="N773" s="422"/>
      <c r="O773" s="27"/>
      <c r="P773" s="27"/>
      <c r="Q773" s="27"/>
      <c r="R773" s="27"/>
      <c r="S773" s="27"/>
      <c r="T773" s="617">
        <v>42644</v>
      </c>
      <c r="U773" s="708">
        <v>42644</v>
      </c>
      <c r="V773" s="27"/>
      <c r="W773" s="27"/>
      <c r="X773" s="514">
        <f t="shared" si="2280"/>
        <v>46</v>
      </c>
      <c r="Y773" s="410"/>
      <c r="Z773" s="53"/>
      <c r="AA773" s="53"/>
      <c r="AB773" s="27"/>
      <c r="AC773" s="27"/>
      <c r="AD773" s="27"/>
      <c r="AE773" s="244"/>
      <c r="AF773" s="617">
        <v>42644</v>
      </c>
      <c r="AG773" s="708">
        <v>42644</v>
      </c>
      <c r="AH773" s="27"/>
      <c r="AI773" s="27"/>
      <c r="AJ773" s="613">
        <f t="shared" si="2281"/>
        <v>40</v>
      </c>
      <c r="AK773" s="54"/>
      <c r="AO773" s="157"/>
      <c r="AS773" s="157"/>
      <c r="AT773" s="161"/>
    </row>
    <row r="774" spans="1:64" s="55" customFormat="1" ht="12.75" customHeight="1" x14ac:dyDescent="0.3">
      <c r="A774" s="508"/>
      <c r="B774" s="49"/>
      <c r="C774" s="50"/>
      <c r="D774" s="27"/>
      <c r="E774" s="27"/>
      <c r="F774" s="27"/>
      <c r="G774" s="50"/>
      <c r="H774" s="50"/>
      <c r="I774" s="617">
        <v>42675</v>
      </c>
      <c r="J774" s="708">
        <v>42675</v>
      </c>
      <c r="K774" s="52"/>
      <c r="L774" s="50"/>
      <c r="M774" s="514">
        <f t="shared" si="2279"/>
        <v>0</v>
      </c>
      <c r="N774" s="422"/>
      <c r="O774" s="27"/>
      <c r="P774" s="27"/>
      <c r="Q774" s="27"/>
      <c r="R774" s="27"/>
      <c r="S774" s="27"/>
      <c r="T774" s="617">
        <v>42675</v>
      </c>
      <c r="U774" s="708">
        <v>42675</v>
      </c>
      <c r="V774" s="27"/>
      <c r="W774" s="27"/>
      <c r="X774" s="514">
        <f t="shared" si="2280"/>
        <v>0</v>
      </c>
      <c r="Y774" s="410"/>
      <c r="Z774" s="53"/>
      <c r="AA774" s="53"/>
      <c r="AB774" s="27"/>
      <c r="AC774" s="27"/>
      <c r="AD774" s="27"/>
      <c r="AE774" s="244"/>
      <c r="AF774" s="617">
        <v>42675</v>
      </c>
      <c r="AG774" s="708">
        <v>42675</v>
      </c>
      <c r="AH774" s="27"/>
      <c r="AI774" s="27"/>
      <c r="AJ774" s="613">
        <f t="shared" si="2281"/>
        <v>0</v>
      </c>
      <c r="AK774" s="54"/>
      <c r="AO774" s="157"/>
      <c r="AS774" s="157"/>
      <c r="AT774" s="161"/>
    </row>
    <row r="775" spans="1:64" s="55" customFormat="1" ht="12.75" customHeight="1" x14ac:dyDescent="0.3">
      <c r="A775" s="508"/>
      <c r="B775" s="49"/>
      <c r="C775" s="50"/>
      <c r="D775" s="27"/>
      <c r="E775" s="27"/>
      <c r="F775" s="27"/>
      <c r="G775" s="50"/>
      <c r="H775" s="50"/>
      <c r="I775" s="617">
        <v>42705</v>
      </c>
      <c r="J775" s="708">
        <v>42705</v>
      </c>
      <c r="K775" s="52"/>
      <c r="L775" s="50"/>
      <c r="M775" s="514">
        <f t="shared" si="2279"/>
        <v>0</v>
      </c>
      <c r="N775" s="422"/>
      <c r="O775" s="27"/>
      <c r="P775" s="27"/>
      <c r="Q775" s="27"/>
      <c r="R775" s="27"/>
      <c r="S775" s="27"/>
      <c r="T775" s="617">
        <v>42705</v>
      </c>
      <c r="U775" s="708">
        <v>42705</v>
      </c>
      <c r="V775" s="27"/>
      <c r="W775" s="27"/>
      <c r="X775" s="514">
        <f t="shared" si="2280"/>
        <v>0</v>
      </c>
      <c r="Y775" s="410"/>
      <c r="Z775" s="53"/>
      <c r="AA775" s="53"/>
      <c r="AB775" s="27"/>
      <c r="AC775" s="27"/>
      <c r="AD775" s="27"/>
      <c r="AE775" s="244"/>
      <c r="AF775" s="617">
        <v>42705</v>
      </c>
      <c r="AG775" s="708">
        <v>42705</v>
      </c>
      <c r="AH775" s="27"/>
      <c r="AI775" s="27"/>
      <c r="AJ775" s="613">
        <f t="shared" si="2281"/>
        <v>0</v>
      </c>
      <c r="AK775" s="54"/>
      <c r="AO775" s="157"/>
      <c r="AS775" s="157"/>
      <c r="AT775" s="161"/>
    </row>
    <row r="776" spans="1:64" s="55" customFormat="1" ht="12.75" customHeight="1" x14ac:dyDescent="0.3">
      <c r="A776" s="508"/>
      <c r="B776" s="49"/>
      <c r="C776" s="50"/>
      <c r="D776" s="27"/>
      <c r="E776" s="27"/>
      <c r="F776" s="27"/>
      <c r="G776" s="50"/>
      <c r="H776" s="50"/>
      <c r="I776" s="27"/>
      <c r="J776" s="709" t="s">
        <v>2095</v>
      </c>
      <c r="K776" s="710"/>
      <c r="L776" s="710"/>
      <c r="M776" s="711">
        <f>SUM(M764:M775)</f>
        <v>97</v>
      </c>
      <c r="N776" s="422"/>
      <c r="O776" s="27"/>
      <c r="P776" s="27"/>
      <c r="Q776" s="27"/>
      <c r="R776" s="27"/>
      <c r="S776" s="27"/>
      <c r="T776" s="27"/>
      <c r="U776" s="709" t="s">
        <v>2095</v>
      </c>
      <c r="V776" s="710"/>
      <c r="W776" s="710"/>
      <c r="X776" s="711">
        <f>SUM(X764:X775)</f>
        <v>128</v>
      </c>
      <c r="Y776" s="410"/>
      <c r="Z776" s="53"/>
      <c r="AA776" s="53"/>
      <c r="AB776" s="27"/>
      <c r="AC776" s="27"/>
      <c r="AD776" s="27"/>
      <c r="AE776" s="244"/>
      <c r="AG776" s="709" t="s">
        <v>2095</v>
      </c>
      <c r="AH776" s="710"/>
      <c r="AI776" s="710"/>
      <c r="AJ776" s="712">
        <f>SUM(AJ764:AJ775)</f>
        <v>64</v>
      </c>
      <c r="AK776" s="54"/>
      <c r="AO776" s="157"/>
      <c r="AS776" s="157"/>
      <c r="AT776" s="161"/>
    </row>
    <row r="777" spans="1:64" s="55" customFormat="1" ht="12.75" customHeight="1" x14ac:dyDescent="0.3">
      <c r="A777" s="508"/>
      <c r="B777" s="49"/>
      <c r="C777" s="50"/>
      <c r="D777" s="27"/>
      <c r="E777" s="27"/>
      <c r="F777" s="27"/>
      <c r="G777" s="50"/>
      <c r="H777" s="50"/>
      <c r="I777" s="27"/>
      <c r="J777" s="27"/>
      <c r="K777" s="52"/>
      <c r="L777" s="50"/>
      <c r="M777" s="50"/>
      <c r="N777" s="422"/>
      <c r="O777" s="27"/>
      <c r="P777" s="27"/>
      <c r="Q777" s="27"/>
      <c r="R777" s="27"/>
      <c r="S777" s="27"/>
      <c r="T777" s="27"/>
      <c r="U777" s="27"/>
      <c r="V777" s="27"/>
      <c r="W777" s="27"/>
      <c r="X777" s="27"/>
      <c r="Y777" s="410"/>
      <c r="Z777" s="53"/>
      <c r="AA777" s="53"/>
      <c r="AB777" s="27"/>
      <c r="AC777" s="27"/>
      <c r="AD777" s="27"/>
      <c r="AE777" s="244"/>
      <c r="AF777" s="27"/>
      <c r="AG777" s="27"/>
      <c r="AH777" s="27"/>
      <c r="AI777" s="27"/>
      <c r="AJ777" s="467"/>
      <c r="AK777" s="54"/>
      <c r="AO777" s="157"/>
      <c r="AS777" s="157"/>
      <c r="AT777" s="161"/>
    </row>
    <row r="778" spans="1:64" s="55" customFormat="1" ht="12.75" customHeight="1" x14ac:dyDescent="0.3">
      <c r="A778" s="508"/>
      <c r="B778" s="49"/>
      <c r="C778" s="50"/>
      <c r="D778" s="27"/>
      <c r="E778" s="27"/>
      <c r="F778" s="27"/>
      <c r="G778" s="50"/>
      <c r="H778" s="50"/>
      <c r="I778" s="27"/>
      <c r="J778" s="27"/>
      <c r="K778" s="52"/>
      <c r="L778" s="50"/>
      <c r="M778" s="50"/>
      <c r="N778" s="422"/>
      <c r="O778" s="27"/>
      <c r="P778" s="27"/>
      <c r="Q778" s="27"/>
      <c r="R778" s="27"/>
      <c r="S778" s="27"/>
      <c r="T778" s="27"/>
      <c r="U778" s="27"/>
      <c r="V778" s="27"/>
      <c r="W778" s="27"/>
      <c r="X778" s="27"/>
      <c r="Y778" s="410"/>
      <c r="Z778" s="53"/>
      <c r="AA778" s="53"/>
      <c r="AB778" s="27"/>
      <c r="AC778" s="27"/>
      <c r="AD778" s="27"/>
      <c r="AE778" s="244"/>
      <c r="AF778" s="27"/>
      <c r="AG778" s="27"/>
      <c r="AH778" s="27"/>
      <c r="AI778" s="27"/>
      <c r="AJ778" s="467"/>
      <c r="AK778" s="54"/>
      <c r="AO778" s="157"/>
      <c r="AS778" s="157"/>
      <c r="AT778" s="161"/>
    </row>
    <row r="779" spans="1:64" s="55" customFormat="1" ht="12.75" customHeight="1" x14ac:dyDescent="0.3">
      <c r="A779" s="508"/>
      <c r="B779" s="49"/>
      <c r="C779" s="50"/>
      <c r="D779" s="27"/>
      <c r="E779" s="27"/>
      <c r="F779" s="27"/>
      <c r="G779" s="50"/>
      <c r="H779" s="50"/>
      <c r="I779" s="27"/>
      <c r="J779" s="27"/>
      <c r="K779" s="52"/>
      <c r="L779" s="50"/>
      <c r="M779" s="50"/>
      <c r="N779" s="422"/>
      <c r="O779" s="27"/>
      <c r="P779" s="27"/>
      <c r="Q779" s="27"/>
      <c r="R779" s="27"/>
      <c r="S779" s="27"/>
      <c r="T779" s="27"/>
      <c r="U779" s="27"/>
      <c r="V779" s="27"/>
      <c r="W779" s="27"/>
      <c r="X779" s="27"/>
      <c r="Y779" s="410"/>
      <c r="Z779" s="53"/>
      <c r="AA779" s="53"/>
      <c r="AB779" s="27"/>
      <c r="AC779" s="27"/>
      <c r="AD779" s="27"/>
      <c r="AE779" s="244"/>
      <c r="AF779" s="27"/>
      <c r="AG779" s="27"/>
      <c r="AH779" s="27"/>
      <c r="AI779" s="27"/>
      <c r="AJ779" s="467"/>
      <c r="AK779" s="54"/>
      <c r="AO779" s="157"/>
      <c r="AS779" s="157"/>
      <c r="AT779" s="161"/>
    </row>
    <row r="780" spans="1:64" s="55" customFormat="1" ht="12.75" customHeight="1" x14ac:dyDescent="0.3">
      <c r="A780" s="508"/>
      <c r="B780" s="49"/>
      <c r="C780" s="50"/>
      <c r="D780" s="27"/>
      <c r="E780" s="27"/>
      <c r="F780" s="27"/>
      <c r="G780" s="50"/>
      <c r="H780" s="50"/>
      <c r="I780" s="27"/>
      <c r="J780" s="27"/>
      <c r="K780" s="52"/>
      <c r="L780" s="50"/>
      <c r="M780" s="50"/>
      <c r="N780" s="422"/>
      <c r="O780" s="27"/>
      <c r="P780" s="27"/>
      <c r="Q780" s="27"/>
      <c r="R780" s="27"/>
      <c r="S780" s="27"/>
      <c r="T780" s="27"/>
      <c r="U780" s="27"/>
      <c r="V780" s="27"/>
      <c r="W780" s="27"/>
      <c r="X780" s="27"/>
      <c r="Y780" s="410"/>
      <c r="Z780" s="53"/>
      <c r="AA780" s="53"/>
      <c r="AB780" s="27"/>
      <c r="AC780" s="27"/>
      <c r="AD780" s="27"/>
      <c r="AE780" s="244"/>
      <c r="AF780" s="27"/>
      <c r="AG780" s="27"/>
      <c r="AH780" s="27"/>
      <c r="AI780" s="27"/>
      <c r="AJ780" s="467"/>
      <c r="AK780" s="54"/>
      <c r="AO780" s="157"/>
      <c r="AS780" s="157"/>
      <c r="AT780" s="161"/>
    </row>
    <row r="781" spans="1:64" s="55" customFormat="1" ht="12.75" customHeight="1" x14ac:dyDescent="0.3">
      <c r="A781" s="508"/>
      <c r="B781" s="49"/>
      <c r="C781" s="50"/>
      <c r="D781" s="27"/>
      <c r="E781" s="27"/>
      <c r="F781" s="27"/>
      <c r="G781" s="50"/>
      <c r="H781" s="50"/>
      <c r="I781" s="27"/>
      <c r="J781" s="27"/>
      <c r="K781" s="52"/>
      <c r="L781" s="50"/>
      <c r="M781" s="50"/>
      <c r="N781" s="422"/>
      <c r="O781" s="27"/>
      <c r="P781" s="27"/>
      <c r="Q781" s="27"/>
      <c r="R781" s="27"/>
      <c r="S781" s="27"/>
      <c r="T781" s="27"/>
      <c r="U781" s="27"/>
      <c r="V781" s="27"/>
      <c r="W781" s="27"/>
      <c r="X781" s="27"/>
      <c r="Y781" s="410"/>
      <c r="Z781" s="53"/>
      <c r="AA781" s="53"/>
      <c r="AB781" s="27"/>
      <c r="AC781" s="27"/>
      <c r="AD781" s="27"/>
      <c r="AE781" s="244"/>
      <c r="AF781" s="27"/>
      <c r="AG781" s="27"/>
      <c r="AH781" s="27"/>
      <c r="AI781" s="27"/>
      <c r="AJ781" s="467"/>
      <c r="AK781" s="54"/>
      <c r="AO781" s="157"/>
      <c r="AS781" s="157"/>
      <c r="AT781" s="161"/>
    </row>
    <row r="782" spans="1:64" s="55" customFormat="1" ht="12.75" customHeight="1" x14ac:dyDescent="0.3">
      <c r="A782" s="508"/>
      <c r="B782" s="49"/>
      <c r="C782" s="50"/>
      <c r="D782" s="27"/>
      <c r="E782" s="27"/>
      <c r="F782" s="27"/>
      <c r="G782" s="50"/>
      <c r="H782" s="50"/>
      <c r="I782" s="27"/>
      <c r="J782" s="27"/>
      <c r="K782" s="52"/>
      <c r="L782" s="50"/>
      <c r="M782" s="50"/>
      <c r="N782" s="422"/>
      <c r="O782" s="27"/>
      <c r="P782" s="27"/>
      <c r="Q782" s="27"/>
      <c r="R782" s="27"/>
      <c r="S782" s="27"/>
      <c r="T782" s="27"/>
      <c r="U782" s="27"/>
      <c r="V782" s="27"/>
      <c r="W782" s="27"/>
      <c r="X782" s="27"/>
      <c r="Y782" s="410"/>
      <c r="Z782" s="53"/>
      <c r="AA782" s="53"/>
      <c r="AB782" s="27"/>
      <c r="AC782" s="27"/>
      <c r="AD782" s="27"/>
      <c r="AE782" s="244"/>
      <c r="AF782" s="27"/>
      <c r="AG782" s="27"/>
      <c r="AH782" s="27"/>
      <c r="AI782" s="27"/>
      <c r="AJ782" s="467"/>
      <c r="AK782" s="54"/>
      <c r="AO782" s="157"/>
      <c r="AS782" s="157"/>
      <c r="AT782" s="161"/>
    </row>
    <row r="783" spans="1:64" s="55" customFormat="1" ht="12.75" customHeight="1" x14ac:dyDescent="0.3">
      <c r="A783" s="508"/>
      <c r="B783" s="49"/>
      <c r="C783" s="50"/>
      <c r="D783" s="27"/>
      <c r="E783" s="27"/>
      <c r="F783" s="27"/>
      <c r="G783" s="50"/>
      <c r="H783" s="50"/>
      <c r="I783" s="27"/>
      <c r="J783" s="27"/>
      <c r="K783" s="52"/>
      <c r="L783" s="50"/>
      <c r="M783" s="50"/>
      <c r="N783" s="422"/>
      <c r="O783" s="27"/>
      <c r="P783" s="27"/>
      <c r="Q783" s="27"/>
      <c r="R783" s="27"/>
      <c r="S783" s="27"/>
      <c r="T783" s="27"/>
      <c r="U783" s="27"/>
      <c r="V783" s="27"/>
      <c r="W783" s="27"/>
      <c r="X783" s="27"/>
      <c r="Y783" s="410"/>
      <c r="Z783" s="53"/>
      <c r="AA783" s="53"/>
      <c r="AB783" s="27"/>
      <c r="AC783" s="27"/>
      <c r="AD783" s="27"/>
      <c r="AE783" s="244"/>
      <c r="AF783" s="27"/>
      <c r="AG783" s="27"/>
      <c r="AH783" s="27"/>
      <c r="AI783" s="27"/>
      <c r="AJ783" s="467"/>
      <c r="AK783" s="54"/>
      <c r="AO783" s="157"/>
      <c r="AS783" s="157"/>
      <c r="AT783" s="161"/>
    </row>
    <row r="784" spans="1:64" s="55" customFormat="1" ht="12.75" customHeight="1" x14ac:dyDescent="0.3">
      <c r="A784" s="508"/>
      <c r="B784" s="49"/>
      <c r="C784" s="50"/>
      <c r="D784" s="27"/>
      <c r="E784" s="27"/>
      <c r="F784" s="27"/>
      <c r="G784" s="50"/>
      <c r="H784" s="50"/>
      <c r="I784" s="27"/>
      <c r="J784" s="27"/>
      <c r="K784" s="52"/>
      <c r="L784" s="50"/>
      <c r="M784" s="50"/>
      <c r="N784" s="422"/>
      <c r="O784" s="27"/>
      <c r="P784" s="27"/>
      <c r="Q784" s="27"/>
      <c r="R784" s="27"/>
      <c r="S784" s="27"/>
      <c r="T784" s="27"/>
      <c r="U784" s="27"/>
      <c r="V784" s="27"/>
      <c r="W784" s="27"/>
      <c r="X784" s="27"/>
      <c r="Y784" s="410"/>
      <c r="Z784" s="53"/>
      <c r="AA784" s="53"/>
      <c r="AB784" s="27"/>
      <c r="AC784" s="27"/>
      <c r="AD784" s="27"/>
      <c r="AE784" s="244"/>
      <c r="AF784" s="27"/>
      <c r="AG784" s="27"/>
      <c r="AH784" s="27"/>
      <c r="AI784" s="27"/>
      <c r="AJ784" s="467"/>
      <c r="AK784" s="54"/>
      <c r="AO784" s="157"/>
      <c r="AS784" s="157"/>
      <c r="AT784" s="161"/>
    </row>
    <row r="785" spans="1:46" s="55" customFormat="1" ht="12.75" customHeight="1" x14ac:dyDescent="0.3">
      <c r="A785" s="508"/>
      <c r="B785" s="49"/>
      <c r="C785" s="50"/>
      <c r="D785" s="27"/>
      <c r="E785" s="27"/>
      <c r="F785" s="27"/>
      <c r="G785" s="50"/>
      <c r="H785" s="50"/>
      <c r="I785" s="27"/>
      <c r="J785" s="27"/>
      <c r="K785" s="52"/>
      <c r="L785" s="50"/>
      <c r="M785" s="50"/>
      <c r="N785" s="422"/>
      <c r="O785" s="27"/>
      <c r="P785" s="27"/>
      <c r="Q785" s="27"/>
      <c r="R785" s="27"/>
      <c r="S785" s="27"/>
      <c r="T785" s="27"/>
      <c r="U785" s="27"/>
      <c r="V785" s="27"/>
      <c r="W785" s="27"/>
      <c r="X785" s="27"/>
      <c r="Y785" s="410"/>
      <c r="Z785" s="53"/>
      <c r="AA785" s="53"/>
      <c r="AB785" s="27"/>
      <c r="AC785" s="27"/>
      <c r="AD785" s="27"/>
      <c r="AE785" s="244"/>
      <c r="AF785" s="27"/>
      <c r="AG785" s="27"/>
      <c r="AH785" s="27"/>
      <c r="AI785" s="27"/>
      <c r="AJ785" s="467"/>
      <c r="AK785" s="54"/>
      <c r="AO785" s="157"/>
      <c r="AS785" s="157"/>
      <c r="AT785" s="161"/>
    </row>
    <row r="786" spans="1:46" s="55" customFormat="1" ht="12.75" customHeight="1" x14ac:dyDescent="0.3">
      <c r="A786" s="508"/>
      <c r="B786" s="49"/>
      <c r="C786" s="50"/>
      <c r="D786" s="27"/>
      <c r="E786" s="27"/>
      <c r="F786" s="27"/>
      <c r="G786" s="50"/>
      <c r="H786" s="50"/>
      <c r="I786" s="27"/>
      <c r="J786" s="27"/>
      <c r="K786" s="52"/>
      <c r="L786" s="50"/>
      <c r="M786" s="50"/>
      <c r="N786" s="422"/>
      <c r="O786" s="27"/>
      <c r="P786" s="27"/>
      <c r="Q786" s="27"/>
      <c r="R786" s="27"/>
      <c r="S786" s="27"/>
      <c r="T786" s="27"/>
      <c r="U786" s="27"/>
      <c r="V786" s="27"/>
      <c r="W786" s="27"/>
      <c r="X786" s="27"/>
      <c r="Y786" s="410"/>
      <c r="Z786" s="53"/>
      <c r="AA786" s="53"/>
      <c r="AB786" s="27"/>
      <c r="AC786" s="27"/>
      <c r="AD786" s="27"/>
      <c r="AE786" s="244"/>
      <c r="AF786" s="27"/>
      <c r="AG786" s="27"/>
      <c r="AH786" s="27"/>
      <c r="AI786" s="27"/>
      <c r="AJ786" s="467"/>
      <c r="AK786" s="54"/>
      <c r="AO786" s="157"/>
      <c r="AS786" s="157"/>
      <c r="AT786" s="161"/>
    </row>
    <row r="787" spans="1:46" s="55" customFormat="1" ht="12.75" customHeight="1" x14ac:dyDescent="0.3">
      <c r="A787" s="508"/>
      <c r="B787" s="49"/>
      <c r="C787" s="50"/>
      <c r="D787" s="27"/>
      <c r="E787" s="27"/>
      <c r="F787" s="27"/>
      <c r="G787" s="50"/>
      <c r="H787" s="50"/>
      <c r="I787" s="27"/>
      <c r="J787" s="27"/>
      <c r="K787" s="52"/>
      <c r="L787" s="50"/>
      <c r="M787" s="50"/>
      <c r="N787" s="422"/>
      <c r="O787" s="27"/>
      <c r="P787" s="27"/>
      <c r="Q787" s="27"/>
      <c r="R787" s="27"/>
      <c r="S787" s="27"/>
      <c r="T787" s="27"/>
      <c r="U787" s="27"/>
      <c r="V787" s="27"/>
      <c r="W787" s="27"/>
      <c r="X787" s="27"/>
      <c r="Y787" s="410"/>
      <c r="Z787" s="53"/>
      <c r="AA787" s="53"/>
      <c r="AB787" s="27"/>
      <c r="AC787" s="27"/>
      <c r="AD787" s="27"/>
      <c r="AE787" s="244"/>
      <c r="AF787" s="27"/>
      <c r="AG787" s="27"/>
      <c r="AH787" s="27"/>
      <c r="AI787" s="27"/>
      <c r="AJ787" s="467"/>
      <c r="AK787" s="54"/>
      <c r="AO787" s="157"/>
      <c r="AS787" s="157"/>
      <c r="AT787" s="161"/>
    </row>
    <row r="788" spans="1:46" s="55" customFormat="1" ht="12.75" customHeight="1" x14ac:dyDescent="0.3">
      <c r="A788" s="508"/>
      <c r="B788" s="49"/>
      <c r="C788" s="50"/>
      <c r="D788" s="27"/>
      <c r="E788" s="27"/>
      <c r="F788" s="27"/>
      <c r="G788" s="50"/>
      <c r="H788" s="50"/>
      <c r="I788" s="27"/>
      <c r="J788" s="27"/>
      <c r="K788" s="52"/>
      <c r="L788" s="50"/>
      <c r="M788" s="50"/>
      <c r="N788" s="422"/>
      <c r="O788" s="27"/>
      <c r="P788" s="27"/>
      <c r="Q788" s="27"/>
      <c r="R788" s="27"/>
      <c r="S788" s="27"/>
      <c r="T788" s="27"/>
      <c r="U788" s="27"/>
      <c r="V788" s="27"/>
      <c r="W788" s="27"/>
      <c r="X788" s="27"/>
      <c r="Y788" s="410"/>
      <c r="Z788" s="53"/>
      <c r="AA788" s="53"/>
      <c r="AB788" s="27"/>
      <c r="AC788" s="27"/>
      <c r="AD788" s="27"/>
      <c r="AE788" s="244"/>
      <c r="AF788" s="27"/>
      <c r="AG788" s="27"/>
      <c r="AH788" s="27"/>
      <c r="AI788" s="27"/>
      <c r="AJ788" s="467"/>
      <c r="AK788" s="54"/>
      <c r="AO788" s="157"/>
      <c r="AS788" s="157"/>
      <c r="AT788" s="161"/>
    </row>
    <row r="789" spans="1:46" s="55" customFormat="1" ht="12.75" customHeight="1" x14ac:dyDescent="0.3">
      <c r="A789" s="508"/>
      <c r="B789" s="49"/>
      <c r="C789" s="50"/>
      <c r="D789" s="27"/>
      <c r="E789" s="27"/>
      <c r="F789" s="27"/>
      <c r="G789" s="50"/>
      <c r="H789" s="50"/>
      <c r="I789" s="27"/>
      <c r="J789" s="27"/>
      <c r="K789" s="52"/>
      <c r="L789" s="50"/>
      <c r="M789" s="50"/>
      <c r="N789" s="422"/>
      <c r="O789" s="27"/>
      <c r="P789" s="27"/>
      <c r="Q789" s="27"/>
      <c r="R789" s="27"/>
      <c r="S789" s="27"/>
      <c r="T789" s="27"/>
      <c r="U789" s="27"/>
      <c r="V789" s="27"/>
      <c r="W789" s="27"/>
      <c r="X789" s="27"/>
      <c r="Y789" s="410"/>
      <c r="Z789" s="53"/>
      <c r="AA789" s="53"/>
      <c r="AB789" s="27"/>
      <c r="AC789" s="27"/>
      <c r="AD789" s="27"/>
      <c r="AE789" s="244"/>
      <c r="AF789" s="27"/>
      <c r="AG789" s="27"/>
      <c r="AH789" s="27"/>
      <c r="AI789" s="27"/>
      <c r="AJ789" s="467"/>
      <c r="AK789" s="54"/>
      <c r="AO789" s="157"/>
      <c r="AS789" s="157"/>
      <c r="AT789" s="161"/>
    </row>
    <row r="790" spans="1:46" s="55" customFormat="1" ht="12.75" customHeight="1" x14ac:dyDescent="0.3">
      <c r="A790" s="508"/>
      <c r="B790" s="49"/>
      <c r="C790" s="50"/>
      <c r="D790" s="27"/>
      <c r="E790" s="27"/>
      <c r="F790" s="27"/>
      <c r="G790" s="50"/>
      <c r="H790" s="50"/>
      <c r="I790" s="27"/>
      <c r="J790" s="27"/>
      <c r="K790" s="52"/>
      <c r="L790" s="50"/>
      <c r="M790" s="50"/>
      <c r="N790" s="422"/>
      <c r="O790" s="27"/>
      <c r="P790" s="27"/>
      <c r="Q790" s="27"/>
      <c r="R790" s="27"/>
      <c r="S790" s="27"/>
      <c r="T790" s="27"/>
      <c r="U790" s="27"/>
      <c r="V790" s="27"/>
      <c r="W790" s="27"/>
      <c r="X790" s="27"/>
      <c r="Y790" s="410"/>
      <c r="Z790" s="53"/>
      <c r="AA790" s="53"/>
      <c r="AB790" s="27"/>
      <c r="AC790" s="27"/>
      <c r="AD790" s="27"/>
      <c r="AE790" s="244"/>
      <c r="AF790" s="27"/>
      <c r="AG790" s="27"/>
      <c r="AH790" s="27"/>
      <c r="AI790" s="27"/>
      <c r="AJ790" s="467"/>
      <c r="AK790" s="54"/>
      <c r="AO790" s="157"/>
      <c r="AS790" s="157"/>
      <c r="AT790" s="161"/>
    </row>
    <row r="791" spans="1:46" s="55" customFormat="1" ht="12.75" customHeight="1" x14ac:dyDescent="0.3">
      <c r="A791" s="508"/>
      <c r="B791" s="49"/>
      <c r="C791" s="50"/>
      <c r="D791" s="27"/>
      <c r="E791" s="27"/>
      <c r="F791" s="27"/>
      <c r="G791" s="50"/>
      <c r="H791" s="50"/>
      <c r="I791" s="27"/>
      <c r="J791" s="27"/>
      <c r="K791" s="52"/>
      <c r="L791" s="50"/>
      <c r="M791" s="50"/>
      <c r="N791" s="422"/>
      <c r="O791" s="27"/>
      <c r="P791" s="27"/>
      <c r="Q791" s="27"/>
      <c r="R791" s="27"/>
      <c r="S791" s="27"/>
      <c r="T791" s="27"/>
      <c r="U791" s="27"/>
      <c r="V791" s="27"/>
      <c r="W791" s="27"/>
      <c r="X791" s="27"/>
      <c r="Y791" s="410"/>
      <c r="Z791" s="53"/>
      <c r="AA791" s="53"/>
      <c r="AB791" s="27"/>
      <c r="AC791" s="27"/>
      <c r="AD791" s="27"/>
      <c r="AE791" s="244"/>
      <c r="AF791" s="27"/>
      <c r="AG791" s="27"/>
      <c r="AH791" s="27"/>
      <c r="AI791" s="27"/>
      <c r="AJ791" s="467"/>
      <c r="AK791" s="54"/>
      <c r="AO791" s="157"/>
      <c r="AS791" s="157"/>
      <c r="AT791" s="161"/>
    </row>
    <row r="792" spans="1:46" s="55" customFormat="1" ht="12.75" customHeight="1" x14ac:dyDescent="0.3">
      <c r="A792" s="49"/>
      <c r="B792" s="49"/>
      <c r="C792" s="50"/>
      <c r="D792" s="27"/>
      <c r="E792" s="27"/>
      <c r="F792" s="27"/>
      <c r="G792" s="50"/>
      <c r="H792" s="50"/>
      <c r="I792" s="27"/>
      <c r="J792" s="27"/>
      <c r="K792" s="52"/>
      <c r="L792" s="50"/>
      <c r="M792" s="50"/>
      <c r="N792" s="422"/>
      <c r="O792" s="27"/>
      <c r="P792" s="27"/>
      <c r="Q792" s="27"/>
      <c r="R792" s="27"/>
      <c r="S792" s="27"/>
      <c r="T792" s="27"/>
      <c r="U792" s="27"/>
      <c r="V792" s="27"/>
      <c r="W792" s="27"/>
      <c r="X792" s="27"/>
      <c r="Y792" s="410"/>
      <c r="Z792" s="53"/>
      <c r="AA792" s="53"/>
      <c r="AB792" s="27"/>
      <c r="AC792" s="27"/>
      <c r="AD792" s="27"/>
      <c r="AE792" s="244"/>
      <c r="AF792" s="27"/>
      <c r="AG792" s="27"/>
      <c r="AH792" s="27"/>
      <c r="AI792" s="27"/>
      <c r="AJ792" s="467"/>
      <c r="AK792" s="54"/>
      <c r="AO792" s="157"/>
      <c r="AS792" s="157"/>
      <c r="AT792" s="161"/>
    </row>
    <row r="793" spans="1:46" s="55" customFormat="1" ht="12.75" customHeight="1" x14ac:dyDescent="0.3">
      <c r="A793" s="49"/>
      <c r="B793" s="49"/>
      <c r="C793" s="50"/>
      <c r="D793" s="27"/>
      <c r="E793" s="27"/>
      <c r="F793" s="27"/>
      <c r="G793" s="50"/>
      <c r="H793" s="50"/>
      <c r="I793" s="27"/>
      <c r="J793" s="27"/>
      <c r="K793" s="52"/>
      <c r="L793" s="50"/>
      <c r="M793" s="50"/>
      <c r="N793" s="422"/>
      <c r="O793" s="27"/>
      <c r="P793" s="27"/>
      <c r="Q793" s="27"/>
      <c r="R793" s="27"/>
      <c r="S793" s="27"/>
      <c r="T793" s="27"/>
      <c r="U793" s="27"/>
      <c r="V793" s="27"/>
      <c r="W793" s="27"/>
      <c r="X793" s="27"/>
      <c r="Y793" s="410"/>
      <c r="Z793" s="53"/>
      <c r="AA793" s="53"/>
      <c r="AB793" s="27"/>
      <c r="AC793" s="27"/>
      <c r="AD793" s="27"/>
      <c r="AE793" s="244"/>
      <c r="AF793" s="27"/>
      <c r="AG793" s="27"/>
      <c r="AH793" s="27"/>
      <c r="AI793" s="27"/>
      <c r="AJ793" s="467"/>
      <c r="AK793" s="54"/>
      <c r="AO793" s="157"/>
      <c r="AS793" s="157"/>
      <c r="AT793" s="161"/>
    </row>
    <row r="794" spans="1:46" s="55" customFormat="1" ht="12.75" customHeight="1" x14ac:dyDescent="0.3">
      <c r="A794" s="49"/>
      <c r="B794" s="49"/>
      <c r="C794" s="50"/>
      <c r="D794" s="27"/>
      <c r="E794" s="27"/>
      <c r="F794" s="27"/>
      <c r="G794" s="50"/>
      <c r="H794" s="50"/>
      <c r="I794" s="27"/>
      <c r="J794" s="27"/>
      <c r="K794" s="52"/>
      <c r="L794" s="50"/>
      <c r="M794" s="50"/>
      <c r="N794" s="422"/>
      <c r="O794" s="27"/>
      <c r="P794" s="27"/>
      <c r="Q794" s="27"/>
      <c r="R794" s="27"/>
      <c r="S794" s="27"/>
      <c r="T794" s="27"/>
      <c r="U794" s="27"/>
      <c r="V794" s="27"/>
      <c r="W794" s="27"/>
      <c r="X794" s="27"/>
      <c r="Y794" s="410"/>
      <c r="Z794" s="53"/>
      <c r="AA794" s="53"/>
      <c r="AB794" s="27"/>
      <c r="AC794" s="27"/>
      <c r="AD794" s="27"/>
      <c r="AE794" s="244"/>
      <c r="AF794" s="27"/>
      <c r="AG794" s="27"/>
      <c r="AH794" s="27"/>
      <c r="AI794" s="27"/>
      <c r="AJ794" s="467"/>
      <c r="AK794" s="54"/>
      <c r="AO794" s="157"/>
      <c r="AS794" s="157"/>
      <c r="AT794" s="161"/>
    </row>
    <row r="795" spans="1:46" s="55" customFormat="1" ht="12.75" customHeight="1" x14ac:dyDescent="0.3">
      <c r="A795" s="49"/>
      <c r="B795" s="49"/>
      <c r="C795" s="50"/>
      <c r="D795" s="27"/>
      <c r="E795" s="27"/>
      <c r="F795" s="27"/>
      <c r="G795" s="50"/>
      <c r="H795" s="50"/>
      <c r="I795" s="27"/>
      <c r="J795" s="27"/>
      <c r="K795" s="52"/>
      <c r="L795" s="50"/>
      <c r="M795" s="50"/>
      <c r="N795" s="422"/>
      <c r="O795" s="27"/>
      <c r="P795" s="27"/>
      <c r="Q795" s="27"/>
      <c r="R795" s="27"/>
      <c r="S795" s="27"/>
      <c r="T795" s="27"/>
      <c r="U795" s="27"/>
      <c r="V795" s="27"/>
      <c r="W795" s="27"/>
      <c r="X795" s="27"/>
      <c r="Y795" s="410"/>
      <c r="Z795" s="53"/>
      <c r="AA795" s="53"/>
      <c r="AB795" s="27"/>
      <c r="AC795" s="27"/>
      <c r="AD795" s="27"/>
      <c r="AE795" s="244"/>
      <c r="AF795" s="27"/>
      <c r="AG795" s="27"/>
      <c r="AH795" s="27"/>
      <c r="AI795" s="27"/>
      <c r="AJ795" s="467"/>
      <c r="AK795" s="54"/>
      <c r="AO795" s="157"/>
      <c r="AS795" s="157"/>
      <c r="AT795" s="161"/>
    </row>
    <row r="796" spans="1:46" s="55" customFormat="1" ht="12.75" customHeight="1" x14ac:dyDescent="0.3">
      <c r="A796" s="49"/>
      <c r="B796" s="49"/>
      <c r="C796" s="50"/>
      <c r="D796" s="27"/>
      <c r="E796" s="27"/>
      <c r="F796" s="27"/>
      <c r="G796" s="50"/>
      <c r="H796" s="50"/>
      <c r="I796" s="27"/>
      <c r="J796" s="27"/>
      <c r="K796" s="52"/>
      <c r="L796" s="50"/>
      <c r="M796" s="50"/>
      <c r="N796" s="422"/>
      <c r="O796" s="27"/>
      <c r="P796" s="27"/>
      <c r="Q796" s="27"/>
      <c r="R796" s="27"/>
      <c r="S796" s="27"/>
      <c r="T796" s="27"/>
      <c r="U796" s="27"/>
      <c r="V796" s="27"/>
      <c r="W796" s="27"/>
      <c r="X796" s="27"/>
      <c r="Y796" s="410"/>
      <c r="Z796" s="53"/>
      <c r="AA796" s="53"/>
      <c r="AB796" s="27"/>
      <c r="AC796" s="27"/>
      <c r="AD796" s="27"/>
      <c r="AE796" s="244"/>
      <c r="AF796" s="27"/>
      <c r="AG796" s="27"/>
      <c r="AH796" s="27"/>
      <c r="AI796" s="27"/>
      <c r="AJ796" s="467"/>
      <c r="AK796" s="54"/>
      <c r="AO796" s="157"/>
      <c r="AS796" s="157"/>
      <c r="AT796" s="161"/>
    </row>
    <row r="797" spans="1:46" s="55" customFormat="1" ht="12.75" customHeight="1" x14ac:dyDescent="0.3">
      <c r="A797" s="49"/>
      <c r="B797" s="49"/>
      <c r="C797" s="50"/>
      <c r="D797" s="27"/>
      <c r="E797" s="27"/>
      <c r="F797" s="27"/>
      <c r="G797" s="50"/>
      <c r="H797" s="50"/>
      <c r="I797" s="27"/>
      <c r="J797" s="27"/>
      <c r="K797" s="52"/>
      <c r="L797" s="50"/>
      <c r="M797" s="50"/>
      <c r="N797" s="422"/>
      <c r="O797" s="27"/>
      <c r="P797" s="27"/>
      <c r="Q797" s="27"/>
      <c r="R797" s="27"/>
      <c r="S797" s="27"/>
      <c r="T797" s="27"/>
      <c r="U797" s="27"/>
      <c r="V797" s="27"/>
      <c r="W797" s="27"/>
      <c r="X797" s="27"/>
      <c r="Y797" s="410"/>
      <c r="Z797" s="53"/>
      <c r="AA797" s="53"/>
      <c r="AB797" s="27"/>
      <c r="AC797" s="27"/>
      <c r="AD797" s="27"/>
      <c r="AE797" s="244"/>
      <c r="AF797" s="27"/>
      <c r="AG797" s="27"/>
      <c r="AH797" s="27"/>
      <c r="AI797" s="27"/>
      <c r="AJ797" s="467"/>
      <c r="AK797" s="54"/>
      <c r="AO797" s="157"/>
      <c r="AS797" s="157"/>
      <c r="AT797" s="161"/>
    </row>
    <row r="798" spans="1:46" s="55" customFormat="1" ht="12.75" customHeight="1" x14ac:dyDescent="0.3">
      <c r="A798" s="49"/>
      <c r="B798" s="49"/>
      <c r="C798" s="50"/>
      <c r="D798" s="27"/>
      <c r="E798" s="27"/>
      <c r="F798" s="27"/>
      <c r="G798" s="50"/>
      <c r="H798" s="50"/>
      <c r="I798" s="27"/>
      <c r="J798" s="27"/>
      <c r="K798" s="52"/>
      <c r="L798" s="50"/>
      <c r="M798" s="50"/>
      <c r="N798" s="422"/>
      <c r="O798" s="27"/>
      <c r="P798" s="27"/>
      <c r="Q798" s="27"/>
      <c r="R798" s="27"/>
      <c r="S798" s="27"/>
      <c r="T798" s="27"/>
      <c r="U798" s="27"/>
      <c r="V798" s="27"/>
      <c r="W798" s="27"/>
      <c r="X798" s="27"/>
      <c r="Y798" s="410"/>
      <c r="Z798" s="53"/>
      <c r="AA798" s="53"/>
      <c r="AB798" s="27"/>
      <c r="AC798" s="27"/>
      <c r="AD798" s="27"/>
      <c r="AE798" s="244"/>
      <c r="AF798" s="27"/>
      <c r="AG798" s="27"/>
      <c r="AH798" s="27"/>
      <c r="AI798" s="27"/>
      <c r="AJ798" s="467"/>
      <c r="AK798" s="54"/>
      <c r="AO798" s="157"/>
      <c r="AS798" s="157"/>
      <c r="AT798" s="161"/>
    </row>
    <row r="799" spans="1:46" s="55" customFormat="1" ht="12.75" customHeight="1" x14ac:dyDescent="0.3">
      <c r="A799" s="49"/>
      <c r="B799" s="49"/>
      <c r="C799" s="50"/>
      <c r="D799" s="27"/>
      <c r="E799" s="27"/>
      <c r="F799" s="27"/>
      <c r="G799" s="50"/>
      <c r="H799" s="50"/>
      <c r="I799" s="27"/>
      <c r="J799" s="27"/>
      <c r="K799" s="52"/>
      <c r="L799" s="50"/>
      <c r="M799" s="50"/>
      <c r="N799" s="422"/>
      <c r="O799" s="27"/>
      <c r="P799" s="27"/>
      <c r="Q799" s="27"/>
      <c r="R799" s="27"/>
      <c r="S799" s="27"/>
      <c r="T799" s="27"/>
      <c r="U799" s="27"/>
      <c r="V799" s="27"/>
      <c r="W799" s="27"/>
      <c r="X799" s="27"/>
      <c r="Y799" s="410"/>
      <c r="Z799" s="53"/>
      <c r="AA799" s="53"/>
      <c r="AB799" s="27"/>
      <c r="AC799" s="27"/>
      <c r="AD799" s="27"/>
      <c r="AE799" s="244"/>
      <c r="AF799" s="27"/>
      <c r="AG799" s="27"/>
      <c r="AH799" s="27"/>
      <c r="AI799" s="27"/>
      <c r="AJ799" s="467"/>
      <c r="AK799" s="54"/>
      <c r="AO799" s="157"/>
      <c r="AS799" s="157"/>
      <c r="AT799" s="161"/>
    </row>
    <row r="800" spans="1:46" s="55" customFormat="1" ht="12.75" customHeight="1" x14ac:dyDescent="0.3">
      <c r="A800" s="49"/>
      <c r="B800" s="49"/>
      <c r="C800" s="50"/>
      <c r="D800" s="27"/>
      <c r="E800" s="27"/>
      <c r="F800" s="27"/>
      <c r="G800" s="50"/>
      <c r="H800" s="50"/>
      <c r="I800" s="27"/>
      <c r="J800" s="27"/>
      <c r="K800" s="52"/>
      <c r="L800" s="50"/>
      <c r="M800" s="50"/>
      <c r="N800" s="422"/>
      <c r="O800" s="27"/>
      <c r="P800" s="27"/>
      <c r="Q800" s="27"/>
      <c r="R800" s="27"/>
      <c r="S800" s="27"/>
      <c r="T800" s="27"/>
      <c r="U800" s="27"/>
      <c r="V800" s="27"/>
      <c r="W800" s="27"/>
      <c r="X800" s="27"/>
      <c r="Y800" s="410"/>
      <c r="Z800" s="53"/>
      <c r="AA800" s="53"/>
      <c r="AB800" s="27"/>
      <c r="AC800" s="27"/>
      <c r="AD800" s="27"/>
      <c r="AE800" s="244"/>
      <c r="AF800" s="27"/>
      <c r="AG800" s="27"/>
      <c r="AH800" s="27"/>
      <c r="AI800" s="27"/>
      <c r="AJ800" s="467"/>
      <c r="AK800" s="54"/>
      <c r="AO800" s="157"/>
      <c r="AS800" s="157"/>
      <c r="AT800" s="161"/>
    </row>
    <row r="801" spans="1:46" s="55" customFormat="1" ht="12.75" customHeight="1" x14ac:dyDescent="0.3">
      <c r="A801" s="49"/>
      <c r="B801" s="49"/>
      <c r="C801" s="50"/>
      <c r="D801" s="27"/>
      <c r="E801" s="27"/>
      <c r="F801" s="27"/>
      <c r="G801" s="50"/>
      <c r="H801" s="50"/>
      <c r="I801" s="27"/>
      <c r="J801" s="27"/>
      <c r="K801" s="52"/>
      <c r="L801" s="50"/>
      <c r="M801" s="50"/>
      <c r="N801" s="422"/>
      <c r="O801" s="27"/>
      <c r="P801" s="27"/>
      <c r="Q801" s="27"/>
      <c r="R801" s="27"/>
      <c r="S801" s="27"/>
      <c r="T801" s="27"/>
      <c r="U801" s="27"/>
      <c r="V801" s="27"/>
      <c r="W801" s="27"/>
      <c r="X801" s="27"/>
      <c r="Y801" s="410"/>
      <c r="Z801" s="53"/>
      <c r="AA801" s="53"/>
      <c r="AB801" s="27"/>
      <c r="AC801" s="27"/>
      <c r="AD801" s="27"/>
      <c r="AE801" s="244"/>
      <c r="AF801" s="27"/>
      <c r="AG801" s="27"/>
      <c r="AH801" s="27"/>
      <c r="AI801" s="27"/>
      <c r="AJ801" s="467"/>
      <c r="AK801" s="54"/>
      <c r="AO801" s="157"/>
      <c r="AS801" s="157"/>
      <c r="AT801" s="161"/>
    </row>
    <row r="802" spans="1:46" s="55" customFormat="1" ht="12.75" customHeight="1" x14ac:dyDescent="0.3">
      <c r="A802" s="49"/>
      <c r="B802" s="49"/>
      <c r="C802" s="50"/>
      <c r="D802" s="27"/>
      <c r="E802" s="27"/>
      <c r="F802" s="27"/>
      <c r="G802" s="50"/>
      <c r="H802" s="50"/>
      <c r="I802" s="27"/>
      <c r="J802" s="27"/>
      <c r="K802" s="52"/>
      <c r="L802" s="50"/>
      <c r="M802" s="50"/>
      <c r="N802" s="422"/>
      <c r="O802" s="27"/>
      <c r="P802" s="27"/>
      <c r="Q802" s="27"/>
      <c r="R802" s="27"/>
      <c r="S802" s="27"/>
      <c r="T802" s="27"/>
      <c r="U802" s="27"/>
      <c r="V802" s="27"/>
      <c r="W802" s="27"/>
      <c r="X802" s="27"/>
      <c r="Y802" s="410"/>
      <c r="Z802" s="53"/>
      <c r="AA802" s="53"/>
      <c r="AB802" s="27"/>
      <c r="AC802" s="27"/>
      <c r="AD802" s="27"/>
      <c r="AE802" s="244"/>
      <c r="AF802" s="27"/>
      <c r="AG802" s="27"/>
      <c r="AH802" s="27"/>
      <c r="AI802" s="27"/>
      <c r="AJ802" s="467"/>
      <c r="AK802" s="54"/>
      <c r="AO802" s="157"/>
      <c r="AS802" s="157"/>
      <c r="AT802" s="161"/>
    </row>
    <row r="803" spans="1:46" s="55" customFormat="1" ht="12.75" customHeight="1" x14ac:dyDescent="0.3">
      <c r="A803" s="49"/>
      <c r="B803" s="49"/>
      <c r="C803" s="50"/>
      <c r="D803" s="27"/>
      <c r="E803" s="27"/>
      <c r="F803" s="27"/>
      <c r="G803" s="50"/>
      <c r="H803" s="50"/>
      <c r="I803" s="27"/>
      <c r="J803" s="27"/>
      <c r="K803" s="52"/>
      <c r="L803" s="50"/>
      <c r="M803" s="50"/>
      <c r="N803" s="422"/>
      <c r="O803" s="27"/>
      <c r="P803" s="27"/>
      <c r="Q803" s="27"/>
      <c r="R803" s="27"/>
      <c r="S803" s="27"/>
      <c r="T803" s="27"/>
      <c r="U803" s="27"/>
      <c r="V803" s="27"/>
      <c r="W803" s="27"/>
      <c r="X803" s="27"/>
      <c r="Y803" s="410"/>
      <c r="Z803" s="53"/>
      <c r="AA803" s="53"/>
      <c r="AB803" s="27"/>
      <c r="AC803" s="27"/>
      <c r="AD803" s="27"/>
      <c r="AE803" s="244"/>
      <c r="AF803" s="27"/>
      <c r="AG803" s="27"/>
      <c r="AH803" s="27"/>
      <c r="AI803" s="27"/>
      <c r="AJ803" s="467"/>
      <c r="AK803" s="54"/>
      <c r="AO803" s="157"/>
      <c r="AS803" s="157"/>
      <c r="AT803" s="161"/>
    </row>
    <row r="804" spans="1:46" s="55" customFormat="1" ht="12.75" customHeight="1" x14ac:dyDescent="0.3">
      <c r="A804" s="49"/>
      <c r="B804" s="49"/>
      <c r="C804" s="50"/>
      <c r="D804" s="27"/>
      <c r="E804" s="27"/>
      <c r="F804" s="27"/>
      <c r="G804" s="50"/>
      <c r="H804" s="50"/>
      <c r="I804" s="27"/>
      <c r="J804" s="27"/>
      <c r="K804" s="52"/>
      <c r="L804" s="50"/>
      <c r="M804" s="50"/>
      <c r="N804" s="422"/>
      <c r="O804" s="27"/>
      <c r="P804" s="27"/>
      <c r="Q804" s="27"/>
      <c r="R804" s="27"/>
      <c r="S804" s="27"/>
      <c r="T804" s="27"/>
      <c r="U804" s="27"/>
      <c r="V804" s="27"/>
      <c r="W804" s="27"/>
      <c r="X804" s="27"/>
      <c r="Y804" s="410"/>
      <c r="Z804" s="53"/>
      <c r="AA804" s="53"/>
      <c r="AB804" s="27"/>
      <c r="AC804" s="27"/>
      <c r="AD804" s="27"/>
      <c r="AE804" s="244"/>
      <c r="AF804" s="27"/>
      <c r="AG804" s="27"/>
      <c r="AH804" s="27"/>
      <c r="AI804" s="27"/>
      <c r="AJ804" s="467"/>
      <c r="AK804" s="54"/>
      <c r="AO804" s="157"/>
      <c r="AS804" s="157"/>
      <c r="AT804" s="161"/>
    </row>
    <row r="805" spans="1:46" s="55" customFormat="1" ht="12.75" customHeight="1" x14ac:dyDescent="0.3">
      <c r="A805" s="49"/>
      <c r="B805" s="49"/>
      <c r="C805" s="50"/>
      <c r="D805" s="27"/>
      <c r="E805" s="27"/>
      <c r="F805" s="27"/>
      <c r="G805" s="50"/>
      <c r="H805" s="50"/>
      <c r="I805" s="27"/>
      <c r="J805" s="27"/>
      <c r="K805" s="52"/>
      <c r="L805" s="50"/>
      <c r="M805" s="50"/>
      <c r="N805" s="422"/>
      <c r="O805" s="27"/>
      <c r="P805" s="27"/>
      <c r="Q805" s="27"/>
      <c r="R805" s="27"/>
      <c r="S805" s="27"/>
      <c r="T805" s="27"/>
      <c r="U805" s="27"/>
      <c r="V805" s="27"/>
      <c r="W805" s="27"/>
      <c r="X805" s="27"/>
      <c r="Y805" s="410"/>
      <c r="Z805" s="53"/>
      <c r="AA805" s="53"/>
      <c r="AB805" s="27"/>
      <c r="AC805" s="27"/>
      <c r="AD805" s="27"/>
      <c r="AE805" s="244"/>
      <c r="AF805" s="27"/>
      <c r="AG805" s="27"/>
      <c r="AH805" s="27"/>
      <c r="AI805" s="27"/>
      <c r="AJ805" s="467"/>
      <c r="AK805" s="54"/>
      <c r="AO805" s="157"/>
      <c r="AS805" s="157"/>
      <c r="AT805" s="161"/>
    </row>
    <row r="806" spans="1:46" s="55" customFormat="1" ht="12.75" customHeight="1" x14ac:dyDescent="0.3">
      <c r="A806" s="49"/>
      <c r="B806" s="49"/>
      <c r="C806" s="50"/>
      <c r="D806" s="27"/>
      <c r="E806" s="27"/>
      <c r="F806" s="27"/>
      <c r="G806" s="50"/>
      <c r="H806" s="50"/>
      <c r="I806" s="27"/>
      <c r="J806" s="27"/>
      <c r="K806" s="52"/>
      <c r="L806" s="50"/>
      <c r="M806" s="50"/>
      <c r="N806" s="422"/>
      <c r="O806" s="27"/>
      <c r="P806" s="27"/>
      <c r="Q806" s="27"/>
      <c r="R806" s="27"/>
      <c r="S806" s="27"/>
      <c r="T806" s="27"/>
      <c r="U806" s="27"/>
      <c r="V806" s="27"/>
      <c r="W806" s="27"/>
      <c r="X806" s="27"/>
      <c r="Y806" s="410"/>
      <c r="Z806" s="53"/>
      <c r="AA806" s="53"/>
      <c r="AB806" s="27"/>
      <c r="AC806" s="27"/>
      <c r="AD806" s="27"/>
      <c r="AE806" s="244"/>
      <c r="AF806" s="27"/>
      <c r="AG806" s="27"/>
      <c r="AH806" s="27"/>
      <c r="AI806" s="27"/>
      <c r="AJ806" s="467"/>
      <c r="AK806" s="54"/>
      <c r="AO806" s="157"/>
      <c r="AS806" s="157"/>
      <c r="AT806" s="161"/>
    </row>
    <row r="807" spans="1:46" s="55" customFormat="1" ht="12.75" customHeight="1" x14ac:dyDescent="0.3">
      <c r="A807" s="49"/>
      <c r="B807" s="49"/>
      <c r="C807" s="50"/>
      <c r="D807" s="27"/>
      <c r="E807" s="27"/>
      <c r="F807" s="27"/>
      <c r="G807" s="50"/>
      <c r="H807" s="50"/>
      <c r="I807" s="27"/>
      <c r="J807" s="27"/>
      <c r="K807" s="52"/>
      <c r="L807" s="50"/>
      <c r="M807" s="50"/>
      <c r="N807" s="422"/>
      <c r="O807" s="27"/>
      <c r="P807" s="27"/>
      <c r="Q807" s="27"/>
      <c r="R807" s="27"/>
      <c r="S807" s="27"/>
      <c r="T807" s="27"/>
      <c r="U807" s="27"/>
      <c r="V807" s="27"/>
      <c r="W807" s="27"/>
      <c r="X807" s="27"/>
      <c r="Y807" s="410"/>
      <c r="Z807" s="53"/>
      <c r="AA807" s="53"/>
      <c r="AB807" s="27"/>
      <c r="AC807" s="27"/>
      <c r="AD807" s="27"/>
      <c r="AE807" s="244"/>
      <c r="AF807" s="27"/>
      <c r="AG807" s="27"/>
      <c r="AH807" s="27"/>
      <c r="AI807" s="27"/>
      <c r="AJ807" s="467"/>
      <c r="AK807" s="54"/>
      <c r="AO807" s="157"/>
      <c r="AS807" s="157"/>
      <c r="AT807" s="161"/>
    </row>
    <row r="808" spans="1:46" s="55" customFormat="1" ht="12.75" customHeight="1" x14ac:dyDescent="0.3">
      <c r="A808" s="49"/>
      <c r="B808" s="49"/>
      <c r="C808" s="50"/>
      <c r="D808" s="27"/>
      <c r="E808" s="27"/>
      <c r="F808" s="27"/>
      <c r="G808" s="50"/>
      <c r="H808" s="50"/>
      <c r="I808" s="27"/>
      <c r="J808" s="27"/>
      <c r="K808" s="52"/>
      <c r="L808" s="50"/>
      <c r="M808" s="50"/>
      <c r="N808" s="422"/>
      <c r="O808" s="27"/>
      <c r="P808" s="27"/>
      <c r="Q808" s="27"/>
      <c r="R808" s="27"/>
      <c r="S808" s="27"/>
      <c r="T808" s="27"/>
      <c r="U808" s="27"/>
      <c r="V808" s="27"/>
      <c r="W808" s="27"/>
      <c r="X808" s="27"/>
      <c r="Y808" s="410"/>
      <c r="Z808" s="53"/>
      <c r="AA808" s="53"/>
      <c r="AB808" s="27"/>
      <c r="AC808" s="27"/>
      <c r="AD808" s="27"/>
      <c r="AE808" s="244"/>
      <c r="AF808" s="27"/>
      <c r="AG808" s="27"/>
      <c r="AH808" s="27"/>
      <c r="AI808" s="27"/>
      <c r="AJ808" s="467"/>
      <c r="AK808" s="54"/>
      <c r="AO808" s="157"/>
      <c r="AS808" s="157"/>
      <c r="AT808" s="161"/>
    </row>
    <row r="809" spans="1:46" s="55" customFormat="1" ht="12.75" customHeight="1" x14ac:dyDescent="0.3">
      <c r="A809" s="49"/>
      <c r="B809" s="49"/>
      <c r="C809" s="50"/>
      <c r="D809" s="27"/>
      <c r="E809" s="27"/>
      <c r="F809" s="27"/>
      <c r="G809" s="50"/>
      <c r="H809" s="50"/>
      <c r="I809" s="27"/>
      <c r="J809" s="27"/>
      <c r="K809" s="52"/>
      <c r="L809" s="50"/>
      <c r="M809" s="50"/>
      <c r="N809" s="422"/>
      <c r="O809" s="27"/>
      <c r="P809" s="27"/>
      <c r="Q809" s="27"/>
      <c r="R809" s="27"/>
      <c r="S809" s="27"/>
      <c r="T809" s="27"/>
      <c r="U809" s="27"/>
      <c r="V809" s="27"/>
      <c r="W809" s="27"/>
      <c r="X809" s="27"/>
      <c r="Y809" s="410"/>
      <c r="Z809" s="53"/>
      <c r="AA809" s="53"/>
      <c r="AB809" s="27"/>
      <c r="AC809" s="27"/>
      <c r="AD809" s="27"/>
      <c r="AE809" s="244"/>
      <c r="AF809" s="27"/>
      <c r="AG809" s="27"/>
      <c r="AH809" s="27"/>
      <c r="AI809" s="27"/>
      <c r="AJ809" s="467"/>
      <c r="AK809" s="54"/>
      <c r="AO809" s="157"/>
      <c r="AS809" s="157"/>
      <c r="AT809" s="161"/>
    </row>
    <row r="810" spans="1:46" s="55" customFormat="1" ht="12.75" customHeight="1" x14ac:dyDescent="0.3">
      <c r="A810" s="49"/>
      <c r="B810" s="49"/>
      <c r="C810" s="50"/>
      <c r="D810" s="27"/>
      <c r="E810" s="27"/>
      <c r="F810" s="27"/>
      <c r="G810" s="50"/>
      <c r="H810" s="50"/>
      <c r="I810" s="27"/>
      <c r="J810" s="27"/>
      <c r="K810" s="52"/>
      <c r="L810" s="50"/>
      <c r="M810" s="50"/>
      <c r="N810" s="422"/>
      <c r="O810" s="27"/>
      <c r="P810" s="27"/>
      <c r="Q810" s="27"/>
      <c r="R810" s="27"/>
      <c r="S810" s="27"/>
      <c r="T810" s="27"/>
      <c r="U810" s="27"/>
      <c r="V810" s="27"/>
      <c r="W810" s="27"/>
      <c r="X810" s="27"/>
      <c r="Y810" s="410"/>
      <c r="Z810" s="53"/>
      <c r="AA810" s="53"/>
      <c r="AB810" s="27"/>
      <c r="AC810" s="27"/>
      <c r="AD810" s="27"/>
      <c r="AE810" s="244"/>
      <c r="AF810" s="27"/>
      <c r="AG810" s="27"/>
      <c r="AH810" s="27"/>
      <c r="AI810" s="27"/>
      <c r="AJ810" s="467"/>
      <c r="AK810" s="54"/>
      <c r="AO810" s="157"/>
      <c r="AS810" s="157"/>
      <c r="AT810" s="161"/>
    </row>
    <row r="811" spans="1:46" s="55" customFormat="1" ht="12.75" customHeight="1" x14ac:dyDescent="0.3">
      <c r="A811" s="49"/>
      <c r="B811" s="49"/>
      <c r="C811" s="50"/>
      <c r="D811" s="27"/>
      <c r="E811" s="27"/>
      <c r="F811" s="27"/>
      <c r="G811" s="50"/>
      <c r="H811" s="50"/>
      <c r="I811" s="27"/>
      <c r="J811" s="27"/>
      <c r="K811" s="52"/>
      <c r="L811" s="50"/>
      <c r="M811" s="50"/>
      <c r="N811" s="422"/>
      <c r="O811" s="27"/>
      <c r="P811" s="27"/>
      <c r="Q811" s="27"/>
      <c r="R811" s="27"/>
      <c r="S811" s="27"/>
      <c r="T811" s="27"/>
      <c r="U811" s="27"/>
      <c r="V811" s="27"/>
      <c r="W811" s="27"/>
      <c r="X811" s="27"/>
      <c r="Y811" s="410"/>
      <c r="Z811" s="53"/>
      <c r="AA811" s="53"/>
      <c r="AB811" s="27"/>
      <c r="AC811" s="27"/>
      <c r="AD811" s="27"/>
      <c r="AE811" s="244"/>
      <c r="AF811" s="27"/>
      <c r="AG811" s="27"/>
      <c r="AH811" s="27"/>
      <c r="AI811" s="27"/>
      <c r="AJ811" s="467"/>
      <c r="AK811" s="54"/>
      <c r="AO811" s="157"/>
      <c r="AS811" s="157"/>
      <c r="AT811" s="161"/>
    </row>
    <row r="812" spans="1:46" s="55" customFormat="1" ht="12.75" customHeight="1" x14ac:dyDescent="0.3">
      <c r="A812" s="49"/>
      <c r="B812" s="49"/>
      <c r="C812" s="50"/>
      <c r="D812" s="27"/>
      <c r="E812" s="27"/>
      <c r="F812" s="27"/>
      <c r="G812" s="50"/>
      <c r="H812" s="50"/>
      <c r="I812" s="27"/>
      <c r="J812" s="27"/>
      <c r="K812" s="52"/>
      <c r="L812" s="50"/>
      <c r="M812" s="50"/>
      <c r="N812" s="422"/>
      <c r="O812" s="27"/>
      <c r="P812" s="27"/>
      <c r="Q812" s="27"/>
      <c r="R812" s="27"/>
      <c r="S812" s="27"/>
      <c r="T812" s="27"/>
      <c r="U812" s="27"/>
      <c r="V812" s="27"/>
      <c r="W812" s="27"/>
      <c r="X812" s="27"/>
      <c r="Y812" s="410"/>
      <c r="Z812" s="53"/>
      <c r="AA812" s="53"/>
      <c r="AB812" s="27"/>
      <c r="AC812" s="27"/>
      <c r="AD812" s="27"/>
      <c r="AE812" s="244"/>
      <c r="AF812" s="27"/>
      <c r="AG812" s="27"/>
      <c r="AH812" s="27"/>
      <c r="AI812" s="27"/>
      <c r="AJ812" s="467"/>
      <c r="AK812" s="54"/>
      <c r="AO812" s="157"/>
      <c r="AS812" s="157"/>
      <c r="AT812" s="161"/>
    </row>
    <row r="813" spans="1:46" s="55" customFormat="1" ht="12.75" customHeight="1" x14ac:dyDescent="0.3">
      <c r="A813" s="49"/>
      <c r="B813" s="49"/>
      <c r="C813" s="50"/>
      <c r="D813" s="27"/>
      <c r="E813" s="27"/>
      <c r="F813" s="27"/>
      <c r="G813" s="50"/>
      <c r="H813" s="50"/>
      <c r="I813" s="27"/>
      <c r="J813" s="27"/>
      <c r="K813" s="52"/>
      <c r="L813" s="50"/>
      <c r="M813" s="50"/>
      <c r="N813" s="422"/>
      <c r="O813" s="27"/>
      <c r="P813" s="27"/>
      <c r="Q813" s="27"/>
      <c r="R813" s="27"/>
      <c r="S813" s="27"/>
      <c r="T813" s="27"/>
      <c r="U813" s="27"/>
      <c r="V813" s="27"/>
      <c r="W813" s="27"/>
      <c r="X813" s="27"/>
      <c r="Y813" s="410"/>
      <c r="Z813" s="53"/>
      <c r="AA813" s="53"/>
      <c r="AB813" s="27"/>
      <c r="AC813" s="27"/>
      <c r="AD813" s="27"/>
      <c r="AE813" s="244"/>
      <c r="AF813" s="27"/>
      <c r="AG813" s="27"/>
      <c r="AH813" s="27"/>
      <c r="AI813" s="27"/>
      <c r="AJ813" s="467"/>
      <c r="AK813" s="54"/>
      <c r="AO813" s="157"/>
      <c r="AS813" s="157"/>
      <c r="AT813" s="161"/>
    </row>
    <row r="814" spans="1:46" s="55" customFormat="1" ht="12.75" customHeight="1" x14ac:dyDescent="0.3">
      <c r="A814" s="49"/>
      <c r="B814" s="49"/>
      <c r="C814" s="50"/>
      <c r="D814" s="27"/>
      <c r="E814" s="27"/>
      <c r="F814" s="27"/>
      <c r="G814" s="50"/>
      <c r="H814" s="50"/>
      <c r="I814" s="27"/>
      <c r="J814" s="27"/>
      <c r="K814" s="52"/>
      <c r="L814" s="50"/>
      <c r="M814" s="50"/>
      <c r="N814" s="422"/>
      <c r="O814" s="27"/>
      <c r="P814" s="27"/>
      <c r="Q814" s="27"/>
      <c r="R814" s="27"/>
      <c r="S814" s="27"/>
      <c r="T814" s="27"/>
      <c r="U814" s="27"/>
      <c r="V814" s="27"/>
      <c r="W814" s="27"/>
      <c r="X814" s="27"/>
      <c r="Y814" s="410"/>
      <c r="Z814" s="53"/>
      <c r="AA814" s="53"/>
      <c r="AB814" s="27"/>
      <c r="AC814" s="27"/>
      <c r="AD814" s="27"/>
      <c r="AE814" s="244"/>
      <c r="AF814" s="27"/>
      <c r="AG814" s="27"/>
      <c r="AH814" s="27"/>
      <c r="AI814" s="27"/>
      <c r="AJ814" s="467"/>
      <c r="AK814" s="54"/>
      <c r="AO814" s="157"/>
      <c r="AS814" s="157"/>
      <c r="AT814" s="161"/>
    </row>
    <row r="815" spans="1:46" s="55" customFormat="1" ht="12.75" customHeight="1" x14ac:dyDescent="0.3">
      <c r="A815" s="49"/>
      <c r="B815" s="49"/>
      <c r="C815" s="50"/>
      <c r="D815" s="27"/>
      <c r="E815" s="27"/>
      <c r="F815" s="27"/>
      <c r="G815" s="50"/>
      <c r="H815" s="50"/>
      <c r="I815" s="27"/>
      <c r="J815" s="27"/>
      <c r="K815" s="52"/>
      <c r="L815" s="50"/>
      <c r="M815" s="50"/>
      <c r="N815" s="422"/>
      <c r="O815" s="27"/>
      <c r="P815" s="27"/>
      <c r="Q815" s="27"/>
      <c r="R815" s="27"/>
      <c r="S815" s="27"/>
      <c r="T815" s="27"/>
      <c r="U815" s="27"/>
      <c r="V815" s="27"/>
      <c r="W815" s="27"/>
      <c r="X815" s="27"/>
      <c r="Y815" s="410"/>
      <c r="Z815" s="53"/>
      <c r="AA815" s="53"/>
      <c r="AB815" s="27"/>
      <c r="AC815" s="27"/>
      <c r="AD815" s="27"/>
      <c r="AE815" s="244"/>
      <c r="AF815" s="27"/>
      <c r="AG815" s="27"/>
      <c r="AH815" s="27"/>
      <c r="AI815" s="27"/>
      <c r="AJ815" s="467"/>
      <c r="AK815" s="54"/>
      <c r="AO815" s="157"/>
      <c r="AS815" s="157"/>
      <c r="AT815" s="161"/>
    </row>
    <row r="816" spans="1:46" s="55" customFormat="1" ht="12.75" customHeight="1" x14ac:dyDescent="0.3">
      <c r="A816" s="49"/>
      <c r="B816" s="49"/>
      <c r="C816" s="50"/>
      <c r="D816" s="27"/>
      <c r="E816" s="27"/>
      <c r="F816" s="27"/>
      <c r="G816" s="50"/>
      <c r="H816" s="50"/>
      <c r="I816" s="27"/>
      <c r="J816" s="27"/>
      <c r="K816" s="52"/>
      <c r="L816" s="50"/>
      <c r="M816" s="50"/>
      <c r="N816" s="422"/>
      <c r="O816" s="27"/>
      <c r="P816" s="27"/>
      <c r="Q816" s="27"/>
      <c r="R816" s="27"/>
      <c r="S816" s="27"/>
      <c r="T816" s="27"/>
      <c r="U816" s="27"/>
      <c r="V816" s="27"/>
      <c r="W816" s="27"/>
      <c r="X816" s="27"/>
      <c r="Y816" s="410"/>
      <c r="Z816" s="53"/>
      <c r="AA816" s="53"/>
      <c r="AB816" s="27"/>
      <c r="AC816" s="27"/>
      <c r="AD816" s="27"/>
      <c r="AE816" s="244"/>
      <c r="AF816" s="27"/>
      <c r="AG816" s="27"/>
      <c r="AH816" s="27"/>
      <c r="AI816" s="27"/>
      <c r="AJ816" s="467"/>
      <c r="AK816" s="54"/>
      <c r="AO816" s="157"/>
      <c r="AS816" s="157"/>
      <c r="AT816" s="161"/>
    </row>
    <row r="817" spans="1:46" s="55" customFormat="1" ht="12.75" customHeight="1" x14ac:dyDescent="0.3">
      <c r="A817" s="49"/>
      <c r="B817" s="49"/>
      <c r="C817" s="50"/>
      <c r="D817" s="27"/>
      <c r="E817" s="27"/>
      <c r="F817" s="27"/>
      <c r="G817" s="50"/>
      <c r="H817" s="50"/>
      <c r="I817" s="27"/>
      <c r="J817" s="27"/>
      <c r="K817" s="52"/>
      <c r="L817" s="50"/>
      <c r="M817" s="50"/>
      <c r="N817" s="422"/>
      <c r="O817" s="27"/>
      <c r="P817" s="27"/>
      <c r="Q817" s="27"/>
      <c r="R817" s="27"/>
      <c r="S817" s="27"/>
      <c r="T817" s="27"/>
      <c r="U817" s="27"/>
      <c r="V817" s="27"/>
      <c r="W817" s="27"/>
      <c r="X817" s="27"/>
      <c r="Y817" s="410"/>
      <c r="Z817" s="53"/>
      <c r="AA817" s="53"/>
      <c r="AB817" s="27"/>
      <c r="AC817" s="27"/>
      <c r="AD817" s="27"/>
      <c r="AE817" s="244"/>
      <c r="AF817" s="27"/>
      <c r="AG817" s="27"/>
      <c r="AH817" s="27"/>
      <c r="AI817" s="27"/>
      <c r="AJ817" s="467"/>
      <c r="AK817" s="54"/>
      <c r="AO817" s="157"/>
      <c r="AS817" s="157"/>
      <c r="AT817" s="161"/>
    </row>
    <row r="818" spans="1:46" s="55" customFormat="1" ht="12.75" customHeight="1" x14ac:dyDescent="0.3">
      <c r="A818" s="49"/>
      <c r="B818" s="49"/>
      <c r="C818" s="50"/>
      <c r="D818" s="27"/>
      <c r="E818" s="27"/>
      <c r="F818" s="27"/>
      <c r="G818" s="50"/>
      <c r="H818" s="50"/>
      <c r="I818" s="27"/>
      <c r="J818" s="27"/>
      <c r="K818" s="52"/>
      <c r="L818" s="50"/>
      <c r="M818" s="50"/>
      <c r="N818" s="422"/>
      <c r="O818" s="27"/>
      <c r="P818" s="27"/>
      <c r="Q818" s="27"/>
      <c r="R818" s="27"/>
      <c r="S818" s="27"/>
      <c r="T818" s="27"/>
      <c r="U818" s="27"/>
      <c r="V818" s="27"/>
      <c r="W818" s="27"/>
      <c r="X818" s="27"/>
      <c r="Y818" s="410"/>
      <c r="Z818" s="53"/>
      <c r="AA818" s="53"/>
      <c r="AB818" s="27"/>
      <c r="AC818" s="27"/>
      <c r="AD818" s="27"/>
      <c r="AE818" s="244"/>
      <c r="AF818" s="27"/>
      <c r="AG818" s="27"/>
      <c r="AH818" s="27"/>
      <c r="AI818" s="27"/>
      <c r="AJ818" s="467"/>
      <c r="AK818" s="54"/>
      <c r="AO818" s="157"/>
      <c r="AS818" s="157"/>
      <c r="AT818" s="161"/>
    </row>
    <row r="819" spans="1:46" s="55" customFormat="1" ht="12.75" customHeight="1" x14ac:dyDescent="0.3">
      <c r="A819" s="49"/>
      <c r="B819" s="49"/>
      <c r="C819" s="50"/>
      <c r="D819" s="27"/>
      <c r="E819" s="27"/>
      <c r="F819" s="27"/>
      <c r="G819" s="50"/>
      <c r="H819" s="50"/>
      <c r="I819" s="27"/>
      <c r="J819" s="27"/>
      <c r="K819" s="52"/>
      <c r="L819" s="50"/>
      <c r="M819" s="50"/>
      <c r="N819" s="422"/>
      <c r="O819" s="27"/>
      <c r="P819" s="27"/>
      <c r="Q819" s="27"/>
      <c r="R819" s="27"/>
      <c r="S819" s="27"/>
      <c r="T819" s="27"/>
      <c r="U819" s="27"/>
      <c r="V819" s="27"/>
      <c r="W819" s="27"/>
      <c r="X819" s="27"/>
      <c r="Y819" s="410"/>
      <c r="Z819" s="53"/>
      <c r="AA819" s="53"/>
      <c r="AB819" s="27"/>
      <c r="AC819" s="27"/>
      <c r="AD819" s="27"/>
      <c r="AE819" s="244"/>
      <c r="AF819" s="27"/>
      <c r="AG819" s="27"/>
      <c r="AH819" s="27"/>
      <c r="AI819" s="27"/>
      <c r="AJ819" s="467"/>
      <c r="AK819" s="54"/>
      <c r="AO819" s="157"/>
      <c r="AS819" s="157"/>
      <c r="AT819" s="161"/>
    </row>
    <row r="820" spans="1:46" s="55" customFormat="1" ht="12.75" customHeight="1" x14ac:dyDescent="0.3">
      <c r="A820" s="49"/>
      <c r="B820" s="49"/>
      <c r="C820" s="50"/>
      <c r="D820" s="27"/>
      <c r="E820" s="27"/>
      <c r="F820" s="27"/>
      <c r="G820" s="50"/>
      <c r="H820" s="50"/>
      <c r="I820" s="27"/>
      <c r="J820" s="27"/>
      <c r="K820" s="52"/>
      <c r="L820" s="50"/>
      <c r="M820" s="50"/>
      <c r="N820" s="422"/>
      <c r="O820" s="27"/>
      <c r="P820" s="27"/>
      <c r="Q820" s="27"/>
      <c r="R820" s="27"/>
      <c r="S820" s="27"/>
      <c r="T820" s="27"/>
      <c r="U820" s="27"/>
      <c r="V820" s="27"/>
      <c r="W820" s="27"/>
      <c r="X820" s="27"/>
      <c r="Y820" s="410"/>
      <c r="Z820" s="53"/>
      <c r="AA820" s="53"/>
      <c r="AB820" s="27"/>
      <c r="AC820" s="27"/>
      <c r="AD820" s="27"/>
      <c r="AE820" s="244"/>
      <c r="AF820" s="27"/>
      <c r="AG820" s="27"/>
      <c r="AH820" s="27"/>
      <c r="AI820" s="27"/>
      <c r="AJ820" s="467"/>
      <c r="AK820" s="54"/>
      <c r="AO820" s="157"/>
      <c r="AS820" s="157"/>
      <c r="AT820" s="161"/>
    </row>
    <row r="821" spans="1:46" s="55" customFormat="1" ht="12.75" customHeight="1" x14ac:dyDescent="0.3">
      <c r="A821" s="49"/>
      <c r="B821" s="49"/>
      <c r="C821" s="50"/>
      <c r="D821" s="27"/>
      <c r="E821" s="27"/>
      <c r="F821" s="27"/>
      <c r="G821" s="50"/>
      <c r="H821" s="50"/>
      <c r="I821" s="27"/>
      <c r="J821" s="27"/>
      <c r="K821" s="52"/>
      <c r="L821" s="50"/>
      <c r="M821" s="50"/>
      <c r="N821" s="422"/>
      <c r="O821" s="27"/>
      <c r="P821" s="27"/>
      <c r="Q821" s="27"/>
      <c r="R821" s="27"/>
      <c r="S821" s="27"/>
      <c r="T821" s="27"/>
      <c r="U821" s="27"/>
      <c r="V821" s="27"/>
      <c r="W821" s="27"/>
      <c r="X821" s="27"/>
      <c r="Y821" s="410"/>
      <c r="Z821" s="53"/>
      <c r="AA821" s="53"/>
      <c r="AB821" s="27"/>
      <c r="AC821" s="27"/>
      <c r="AD821" s="27"/>
      <c r="AE821" s="244"/>
      <c r="AF821" s="27"/>
      <c r="AG821" s="27"/>
      <c r="AH821" s="27"/>
      <c r="AI821" s="27"/>
      <c r="AJ821" s="467"/>
      <c r="AK821" s="54"/>
      <c r="AO821" s="157"/>
      <c r="AS821" s="157"/>
      <c r="AT821" s="161"/>
    </row>
    <row r="822" spans="1:46" s="55" customFormat="1" ht="12.75" customHeight="1" x14ac:dyDescent="0.3">
      <c r="A822" s="49"/>
      <c r="B822" s="49"/>
      <c r="C822" s="50"/>
      <c r="D822" s="27"/>
      <c r="E822" s="27"/>
      <c r="F822" s="27"/>
      <c r="G822" s="50"/>
      <c r="H822" s="50"/>
      <c r="I822" s="27"/>
      <c r="J822" s="27"/>
      <c r="K822" s="52"/>
      <c r="L822" s="50"/>
      <c r="M822" s="50"/>
      <c r="N822" s="422"/>
      <c r="O822" s="27"/>
      <c r="P822" s="27"/>
      <c r="Q822" s="27"/>
      <c r="R822" s="27"/>
      <c r="S822" s="27"/>
      <c r="T822" s="27"/>
      <c r="U822" s="27"/>
      <c r="V822" s="27"/>
      <c r="W822" s="27"/>
      <c r="X822" s="27"/>
      <c r="Y822" s="410"/>
      <c r="Z822" s="53"/>
      <c r="AA822" s="53"/>
      <c r="AB822" s="27"/>
      <c r="AC822" s="27"/>
      <c r="AD822" s="27"/>
      <c r="AE822" s="244"/>
      <c r="AF822" s="27"/>
      <c r="AG822" s="27"/>
      <c r="AH822" s="27"/>
      <c r="AI822" s="27"/>
      <c r="AJ822" s="467"/>
      <c r="AK822" s="54"/>
      <c r="AO822" s="157"/>
      <c r="AS822" s="157"/>
      <c r="AT822" s="161"/>
    </row>
    <row r="823" spans="1:46" s="55" customFormat="1" ht="12.75" customHeight="1" x14ac:dyDescent="0.3">
      <c r="A823" s="49"/>
      <c r="B823" s="49"/>
      <c r="C823" s="50"/>
      <c r="D823" s="27"/>
      <c r="E823" s="27"/>
      <c r="F823" s="27"/>
      <c r="G823" s="50"/>
      <c r="H823" s="50"/>
      <c r="I823" s="27"/>
      <c r="J823" s="27"/>
      <c r="K823" s="52"/>
      <c r="L823" s="50"/>
      <c r="M823" s="50"/>
      <c r="N823" s="422"/>
      <c r="O823" s="27"/>
      <c r="P823" s="27"/>
      <c r="Q823" s="27"/>
      <c r="R823" s="27"/>
      <c r="S823" s="27"/>
      <c r="T823" s="27"/>
      <c r="U823" s="27"/>
      <c r="V823" s="27"/>
      <c r="W823" s="27"/>
      <c r="X823" s="27"/>
      <c r="Y823" s="410"/>
      <c r="Z823" s="53"/>
      <c r="AA823" s="53"/>
      <c r="AB823" s="27"/>
      <c r="AC823" s="27"/>
      <c r="AD823" s="27"/>
      <c r="AE823" s="244"/>
      <c r="AF823" s="27"/>
      <c r="AG823" s="27"/>
      <c r="AH823" s="27"/>
      <c r="AI823" s="27"/>
      <c r="AJ823" s="467"/>
      <c r="AK823" s="54"/>
      <c r="AO823" s="157"/>
      <c r="AS823" s="157"/>
      <c r="AT823" s="161"/>
    </row>
    <row r="824" spans="1:46" s="55" customFormat="1" ht="12.75" customHeight="1" x14ac:dyDescent="0.3">
      <c r="A824" s="49"/>
      <c r="B824" s="49"/>
      <c r="C824" s="50"/>
      <c r="D824" s="27"/>
      <c r="E824" s="27"/>
      <c r="F824" s="27"/>
      <c r="G824" s="50"/>
      <c r="H824" s="50"/>
      <c r="I824" s="27"/>
      <c r="J824" s="27"/>
      <c r="K824" s="52"/>
      <c r="L824" s="50"/>
      <c r="M824" s="50"/>
      <c r="N824" s="422"/>
      <c r="O824" s="27"/>
      <c r="P824" s="27"/>
      <c r="Q824" s="27"/>
      <c r="R824" s="27"/>
      <c r="S824" s="27"/>
      <c r="T824" s="27"/>
      <c r="U824" s="27"/>
      <c r="V824" s="27"/>
      <c r="W824" s="27"/>
      <c r="X824" s="27"/>
      <c r="Y824" s="410"/>
      <c r="Z824" s="53"/>
      <c r="AA824" s="53"/>
      <c r="AB824" s="27"/>
      <c r="AC824" s="27"/>
      <c r="AD824" s="27"/>
      <c r="AE824" s="244"/>
      <c r="AF824" s="27"/>
      <c r="AG824" s="27"/>
      <c r="AH824" s="27"/>
      <c r="AI824" s="27"/>
      <c r="AJ824" s="467"/>
      <c r="AK824" s="54"/>
      <c r="AO824" s="157"/>
      <c r="AS824" s="157"/>
      <c r="AT824" s="161"/>
    </row>
    <row r="825" spans="1:46" s="55" customFormat="1" ht="12.75" customHeight="1" x14ac:dyDescent="0.3">
      <c r="A825" s="49"/>
      <c r="B825" s="49"/>
      <c r="C825" s="50"/>
      <c r="D825" s="27"/>
      <c r="E825" s="27"/>
      <c r="F825" s="27"/>
      <c r="G825" s="50"/>
      <c r="H825" s="50"/>
      <c r="I825" s="27"/>
      <c r="J825" s="27"/>
      <c r="K825" s="52"/>
      <c r="L825" s="50"/>
      <c r="M825" s="50"/>
      <c r="N825" s="422"/>
      <c r="O825" s="27"/>
      <c r="P825" s="27"/>
      <c r="Q825" s="27"/>
      <c r="R825" s="27"/>
      <c r="S825" s="27"/>
      <c r="T825" s="27"/>
      <c r="U825" s="27"/>
      <c r="V825" s="27"/>
      <c r="W825" s="27"/>
      <c r="X825" s="27"/>
      <c r="Y825" s="410"/>
      <c r="Z825" s="53"/>
      <c r="AA825" s="53"/>
      <c r="AB825" s="27"/>
      <c r="AC825" s="27"/>
      <c r="AD825" s="27"/>
      <c r="AE825" s="244"/>
      <c r="AF825" s="27"/>
      <c r="AG825" s="27"/>
      <c r="AH825" s="27"/>
      <c r="AI825" s="27"/>
      <c r="AJ825" s="467"/>
      <c r="AK825" s="54"/>
      <c r="AO825" s="157"/>
      <c r="AS825" s="157"/>
      <c r="AT825" s="161"/>
    </row>
    <row r="826" spans="1:46" s="55" customFormat="1" ht="12.75" customHeight="1" x14ac:dyDescent="0.3">
      <c r="A826" s="49"/>
      <c r="B826" s="49"/>
      <c r="C826" s="50"/>
      <c r="D826" s="27"/>
      <c r="E826" s="27"/>
      <c r="F826" s="27"/>
      <c r="G826" s="50"/>
      <c r="H826" s="50"/>
      <c r="I826" s="27"/>
      <c r="J826" s="27"/>
      <c r="K826" s="52"/>
      <c r="L826" s="50"/>
      <c r="M826" s="50"/>
      <c r="N826" s="422"/>
      <c r="O826" s="27"/>
      <c r="P826" s="27"/>
      <c r="Q826" s="27"/>
      <c r="R826" s="27"/>
      <c r="S826" s="27"/>
      <c r="T826" s="27"/>
      <c r="U826" s="27"/>
      <c r="V826" s="27"/>
      <c r="W826" s="27"/>
      <c r="X826" s="27"/>
      <c r="Y826" s="410"/>
      <c r="Z826" s="53"/>
      <c r="AA826" s="53"/>
      <c r="AB826" s="27"/>
      <c r="AC826" s="27"/>
      <c r="AD826" s="27"/>
      <c r="AE826" s="244"/>
      <c r="AF826" s="27"/>
      <c r="AG826" s="27"/>
      <c r="AH826" s="27"/>
      <c r="AI826" s="27"/>
      <c r="AJ826" s="467"/>
      <c r="AK826" s="54"/>
      <c r="AO826" s="157"/>
      <c r="AS826" s="157"/>
      <c r="AT826" s="161"/>
    </row>
    <row r="827" spans="1:46" s="55" customFormat="1" ht="12.75" customHeight="1" x14ac:dyDescent="0.3">
      <c r="A827" s="49"/>
      <c r="B827" s="49"/>
      <c r="C827" s="50"/>
      <c r="D827" s="27"/>
      <c r="E827" s="27"/>
      <c r="F827" s="27"/>
      <c r="G827" s="50"/>
      <c r="H827" s="50"/>
      <c r="I827" s="27"/>
      <c r="J827" s="27"/>
      <c r="K827" s="52"/>
      <c r="L827" s="50"/>
      <c r="M827" s="50"/>
      <c r="N827" s="422"/>
      <c r="O827" s="27"/>
      <c r="P827" s="27"/>
      <c r="Q827" s="27"/>
      <c r="R827" s="27"/>
      <c r="S827" s="27"/>
      <c r="T827" s="27"/>
      <c r="U827" s="27"/>
      <c r="V827" s="27"/>
      <c r="W827" s="27"/>
      <c r="X827" s="27"/>
      <c r="Y827" s="410"/>
      <c r="Z827" s="53"/>
      <c r="AA827" s="53"/>
      <c r="AB827" s="27"/>
      <c r="AC827" s="27"/>
      <c r="AD827" s="27"/>
      <c r="AE827" s="244"/>
      <c r="AF827" s="27"/>
      <c r="AG827" s="27"/>
      <c r="AH827" s="27"/>
      <c r="AI827" s="27"/>
      <c r="AJ827" s="467"/>
      <c r="AK827" s="54"/>
      <c r="AO827" s="157"/>
      <c r="AS827" s="157"/>
      <c r="AT827" s="161"/>
    </row>
    <row r="828" spans="1:46" s="55" customFormat="1" ht="12.75" customHeight="1" x14ac:dyDescent="0.3">
      <c r="A828" s="49"/>
      <c r="B828" s="49"/>
      <c r="C828" s="50"/>
      <c r="D828" s="27"/>
      <c r="E828" s="27"/>
      <c r="F828" s="27"/>
      <c r="G828" s="50"/>
      <c r="H828" s="50"/>
      <c r="I828" s="27"/>
      <c r="J828" s="27"/>
      <c r="K828" s="52"/>
      <c r="L828" s="50"/>
      <c r="M828" s="50"/>
      <c r="N828" s="422"/>
      <c r="O828" s="27"/>
      <c r="P828" s="27"/>
      <c r="Q828" s="27"/>
      <c r="R828" s="27"/>
      <c r="S828" s="27"/>
      <c r="T828" s="27"/>
      <c r="U828" s="27"/>
      <c r="V828" s="27"/>
      <c r="W828" s="27"/>
      <c r="X828" s="27"/>
      <c r="Y828" s="410"/>
      <c r="Z828" s="53"/>
      <c r="AA828" s="53"/>
      <c r="AB828" s="27"/>
      <c r="AC828" s="27"/>
      <c r="AD828" s="27"/>
      <c r="AE828" s="244"/>
      <c r="AF828" s="27"/>
      <c r="AG828" s="27"/>
      <c r="AH828" s="27"/>
      <c r="AI828" s="27"/>
      <c r="AJ828" s="467"/>
      <c r="AK828" s="54"/>
      <c r="AO828" s="157"/>
      <c r="AS828" s="157"/>
      <c r="AT828" s="161"/>
    </row>
    <row r="829" spans="1:46" s="55" customFormat="1" ht="12.75" customHeight="1" x14ac:dyDescent="0.3">
      <c r="A829" s="49"/>
      <c r="B829" s="49"/>
      <c r="C829" s="50"/>
      <c r="D829" s="27"/>
      <c r="E829" s="27"/>
      <c r="F829" s="27"/>
      <c r="G829" s="50"/>
      <c r="H829" s="50"/>
      <c r="I829" s="27"/>
      <c r="J829" s="27"/>
      <c r="K829" s="52"/>
      <c r="L829" s="50"/>
      <c r="M829" s="50"/>
      <c r="N829" s="422"/>
      <c r="O829" s="27"/>
      <c r="P829" s="27"/>
      <c r="Q829" s="27"/>
      <c r="R829" s="27"/>
      <c r="S829" s="27"/>
      <c r="T829" s="27"/>
      <c r="U829" s="27"/>
      <c r="V829" s="27"/>
      <c r="W829" s="27"/>
      <c r="X829" s="27"/>
      <c r="Y829" s="410"/>
      <c r="Z829" s="53"/>
      <c r="AA829" s="53"/>
      <c r="AB829" s="27"/>
      <c r="AC829" s="27"/>
      <c r="AD829" s="27"/>
      <c r="AE829" s="244"/>
      <c r="AF829" s="27"/>
      <c r="AG829" s="27"/>
      <c r="AH829" s="27"/>
      <c r="AI829" s="27"/>
      <c r="AJ829" s="467"/>
      <c r="AK829" s="54"/>
      <c r="AO829" s="157"/>
      <c r="AS829" s="157"/>
      <c r="AT829" s="161"/>
    </row>
    <row r="830" spans="1:46" s="55" customFormat="1" ht="12.75" customHeight="1" x14ac:dyDescent="0.3">
      <c r="A830" s="49"/>
      <c r="B830" s="49"/>
      <c r="C830" s="50"/>
      <c r="D830" s="27"/>
      <c r="E830" s="27"/>
      <c r="F830" s="27"/>
      <c r="G830" s="50"/>
      <c r="H830" s="50"/>
      <c r="I830" s="27"/>
      <c r="J830" s="27"/>
      <c r="K830" s="52"/>
      <c r="L830" s="50"/>
      <c r="M830" s="50"/>
      <c r="N830" s="422"/>
      <c r="O830" s="27"/>
      <c r="P830" s="27"/>
      <c r="Q830" s="27"/>
      <c r="R830" s="27"/>
      <c r="S830" s="27"/>
      <c r="T830" s="27"/>
      <c r="U830" s="27"/>
      <c r="V830" s="27"/>
      <c r="W830" s="27"/>
      <c r="X830" s="27"/>
      <c r="Y830" s="410"/>
      <c r="Z830" s="53"/>
      <c r="AA830" s="53"/>
      <c r="AB830" s="27"/>
      <c r="AC830" s="27"/>
      <c r="AD830" s="27"/>
      <c r="AE830" s="244"/>
      <c r="AF830" s="27"/>
      <c r="AG830" s="27"/>
      <c r="AH830" s="27"/>
      <c r="AI830" s="27"/>
      <c r="AJ830" s="467"/>
      <c r="AK830" s="54"/>
      <c r="AO830" s="157"/>
      <c r="AS830" s="157"/>
      <c r="AT830" s="161"/>
    </row>
    <row r="831" spans="1:46" s="55" customFormat="1" ht="12.75" customHeight="1" x14ac:dyDescent="0.3">
      <c r="A831" s="49"/>
      <c r="B831" s="49"/>
      <c r="C831" s="50"/>
      <c r="D831" s="27"/>
      <c r="E831" s="27"/>
      <c r="F831" s="27"/>
      <c r="G831" s="50"/>
      <c r="H831" s="50"/>
      <c r="I831" s="27"/>
      <c r="J831" s="27"/>
      <c r="K831" s="52"/>
      <c r="L831" s="50"/>
      <c r="M831" s="50"/>
      <c r="N831" s="422"/>
      <c r="O831" s="27"/>
      <c r="P831" s="27"/>
      <c r="Q831" s="27"/>
      <c r="R831" s="27"/>
      <c r="S831" s="27"/>
      <c r="T831" s="27"/>
      <c r="U831" s="27"/>
      <c r="V831" s="27"/>
      <c r="W831" s="27"/>
      <c r="X831" s="27"/>
      <c r="Y831" s="410"/>
      <c r="Z831" s="53"/>
      <c r="AA831" s="53"/>
      <c r="AB831" s="27"/>
      <c r="AC831" s="27"/>
      <c r="AD831" s="27"/>
      <c r="AE831" s="244"/>
      <c r="AF831" s="27"/>
      <c r="AG831" s="27"/>
      <c r="AH831" s="27"/>
      <c r="AI831" s="27"/>
      <c r="AJ831" s="467"/>
      <c r="AK831" s="54"/>
      <c r="AO831" s="157"/>
      <c r="AS831" s="157"/>
      <c r="AT831" s="161"/>
    </row>
    <row r="832" spans="1:46" s="55" customFormat="1" ht="12.75" customHeight="1" x14ac:dyDescent="0.3">
      <c r="A832" s="49"/>
      <c r="B832" s="49"/>
      <c r="C832" s="50"/>
      <c r="D832" s="27"/>
      <c r="E832" s="27"/>
      <c r="F832" s="27"/>
      <c r="G832" s="50"/>
      <c r="H832" s="50"/>
      <c r="I832" s="27"/>
      <c r="J832" s="27"/>
      <c r="K832" s="52"/>
      <c r="L832" s="50"/>
      <c r="M832" s="50"/>
      <c r="N832" s="422"/>
      <c r="O832" s="27"/>
      <c r="P832" s="27"/>
      <c r="Q832" s="27"/>
      <c r="R832" s="27"/>
      <c r="S832" s="27"/>
      <c r="T832" s="27"/>
      <c r="U832" s="27"/>
      <c r="V832" s="27"/>
      <c r="W832" s="27"/>
      <c r="X832" s="27"/>
      <c r="Y832" s="410"/>
      <c r="Z832" s="53"/>
      <c r="AA832" s="53"/>
      <c r="AB832" s="27"/>
      <c r="AC832" s="27"/>
      <c r="AD832" s="27"/>
      <c r="AE832" s="244"/>
      <c r="AF832" s="27"/>
      <c r="AG832" s="27"/>
      <c r="AH832" s="27"/>
      <c r="AI832" s="27"/>
      <c r="AJ832" s="467"/>
      <c r="AK832" s="54"/>
      <c r="AO832" s="157"/>
      <c r="AS832" s="157"/>
      <c r="AT832" s="161"/>
    </row>
    <row r="833" spans="1:46" s="55" customFormat="1" ht="12.75" customHeight="1" x14ac:dyDescent="0.3">
      <c r="A833" s="49"/>
      <c r="B833" s="49"/>
      <c r="C833" s="50"/>
      <c r="D833" s="27"/>
      <c r="E833" s="27"/>
      <c r="F833" s="27"/>
      <c r="G833" s="50"/>
      <c r="H833" s="50"/>
      <c r="I833" s="27"/>
      <c r="J833" s="27"/>
      <c r="K833" s="52"/>
      <c r="L833" s="50"/>
      <c r="M833" s="50"/>
      <c r="N833" s="422"/>
      <c r="O833" s="27"/>
      <c r="P833" s="27"/>
      <c r="Q833" s="27"/>
      <c r="R833" s="27"/>
      <c r="S833" s="27"/>
      <c r="T833" s="27"/>
      <c r="U833" s="27"/>
      <c r="V833" s="27"/>
      <c r="W833" s="27"/>
      <c r="X833" s="27"/>
      <c r="Y833" s="410"/>
      <c r="Z833" s="53"/>
      <c r="AA833" s="53"/>
      <c r="AB833" s="27"/>
      <c r="AC833" s="27"/>
      <c r="AD833" s="27"/>
      <c r="AE833" s="244"/>
      <c r="AF833" s="27"/>
      <c r="AG833" s="27"/>
      <c r="AH833" s="27"/>
      <c r="AI833" s="27"/>
      <c r="AJ833" s="467"/>
      <c r="AK833" s="54"/>
      <c r="AO833" s="157"/>
      <c r="AS833" s="157"/>
      <c r="AT833" s="161"/>
    </row>
    <row r="834" spans="1:46" s="55" customFormat="1" ht="12.75" customHeight="1" x14ac:dyDescent="0.3">
      <c r="A834" s="49"/>
      <c r="B834" s="49"/>
      <c r="C834" s="50"/>
      <c r="D834" s="27"/>
      <c r="E834" s="27"/>
      <c r="F834" s="27"/>
      <c r="G834" s="50"/>
      <c r="H834" s="50"/>
      <c r="I834" s="27"/>
      <c r="J834" s="27"/>
      <c r="K834" s="52"/>
      <c r="L834" s="50"/>
      <c r="M834" s="50"/>
      <c r="N834" s="422"/>
      <c r="O834" s="27"/>
      <c r="P834" s="27"/>
      <c r="Q834" s="27"/>
      <c r="R834" s="27"/>
      <c r="S834" s="27"/>
      <c r="T834" s="27"/>
      <c r="U834" s="27"/>
      <c r="V834" s="27"/>
      <c r="W834" s="27"/>
      <c r="X834" s="27"/>
      <c r="Y834" s="410"/>
      <c r="Z834" s="53"/>
      <c r="AA834" s="53"/>
      <c r="AB834" s="27"/>
      <c r="AC834" s="27"/>
      <c r="AD834" s="27"/>
      <c r="AE834" s="244"/>
      <c r="AF834" s="27"/>
      <c r="AG834" s="27"/>
      <c r="AH834" s="27"/>
      <c r="AI834" s="27"/>
      <c r="AJ834" s="467"/>
      <c r="AK834" s="54"/>
      <c r="AO834" s="157"/>
      <c r="AS834" s="157"/>
      <c r="AT834" s="161"/>
    </row>
    <row r="835" spans="1:46" s="55" customFormat="1" ht="12.75" customHeight="1" x14ac:dyDescent="0.3">
      <c r="A835" s="49"/>
      <c r="B835" s="49"/>
      <c r="C835" s="50"/>
      <c r="D835" s="27"/>
      <c r="E835" s="27"/>
      <c r="F835" s="27"/>
      <c r="G835" s="50"/>
      <c r="H835" s="50"/>
      <c r="I835" s="27"/>
      <c r="J835" s="27"/>
      <c r="K835" s="52"/>
      <c r="L835" s="50"/>
      <c r="M835" s="50"/>
      <c r="N835" s="422"/>
      <c r="O835" s="27"/>
      <c r="P835" s="27"/>
      <c r="Q835" s="27"/>
      <c r="R835" s="27"/>
      <c r="S835" s="27"/>
      <c r="T835" s="27"/>
      <c r="U835" s="27"/>
      <c r="V835" s="27"/>
      <c r="W835" s="27"/>
      <c r="X835" s="27"/>
      <c r="Y835" s="410"/>
      <c r="Z835" s="53"/>
      <c r="AA835" s="53"/>
      <c r="AB835" s="27"/>
      <c r="AC835" s="27"/>
      <c r="AD835" s="27"/>
      <c r="AE835" s="244"/>
      <c r="AF835" s="27"/>
      <c r="AG835" s="27"/>
      <c r="AH835" s="27"/>
      <c r="AI835" s="27"/>
      <c r="AJ835" s="467"/>
      <c r="AK835" s="54"/>
      <c r="AO835" s="157"/>
      <c r="AS835" s="157"/>
      <c r="AT835" s="161"/>
    </row>
    <row r="836" spans="1:46" s="55" customFormat="1" ht="12.75" customHeight="1" x14ac:dyDescent="0.3">
      <c r="A836" s="49"/>
      <c r="B836" s="49"/>
      <c r="C836" s="50"/>
      <c r="D836" s="27"/>
      <c r="E836" s="27"/>
      <c r="F836" s="27"/>
      <c r="G836" s="50"/>
      <c r="H836" s="50"/>
      <c r="I836" s="27"/>
      <c r="J836" s="27"/>
      <c r="K836" s="52"/>
      <c r="L836" s="50"/>
      <c r="M836" s="50"/>
      <c r="N836" s="422"/>
      <c r="O836" s="27"/>
      <c r="P836" s="27"/>
      <c r="Q836" s="27"/>
      <c r="R836" s="27"/>
      <c r="S836" s="27"/>
      <c r="T836" s="27"/>
      <c r="U836" s="27"/>
      <c r="V836" s="27"/>
      <c r="W836" s="27"/>
      <c r="X836" s="27"/>
      <c r="Y836" s="410"/>
      <c r="Z836" s="53"/>
      <c r="AA836" s="53"/>
      <c r="AB836" s="27"/>
      <c r="AC836" s="27"/>
      <c r="AD836" s="27"/>
      <c r="AE836" s="244"/>
      <c r="AF836" s="27"/>
      <c r="AG836" s="27"/>
      <c r="AH836" s="27"/>
      <c r="AI836" s="27"/>
      <c r="AJ836" s="467"/>
      <c r="AK836" s="54"/>
      <c r="AO836" s="157"/>
      <c r="AS836" s="157"/>
      <c r="AT836" s="161"/>
    </row>
    <row r="837" spans="1:46" s="55" customFormat="1" ht="12.75" customHeight="1" x14ac:dyDescent="0.3">
      <c r="A837" s="49"/>
      <c r="B837" s="49"/>
      <c r="C837" s="50"/>
      <c r="D837" s="27"/>
      <c r="E837" s="27"/>
      <c r="F837" s="27"/>
      <c r="G837" s="50"/>
      <c r="H837" s="50"/>
      <c r="I837" s="27"/>
      <c r="J837" s="27"/>
      <c r="K837" s="52"/>
      <c r="L837" s="50"/>
      <c r="M837" s="50"/>
      <c r="N837" s="422"/>
      <c r="O837" s="27"/>
      <c r="P837" s="27"/>
      <c r="Q837" s="27"/>
      <c r="R837" s="27"/>
      <c r="S837" s="27"/>
      <c r="T837" s="27"/>
      <c r="U837" s="27"/>
      <c r="V837" s="27"/>
      <c r="W837" s="27"/>
      <c r="X837" s="27"/>
      <c r="Y837" s="410"/>
      <c r="Z837" s="53"/>
      <c r="AA837" s="53"/>
      <c r="AB837" s="27"/>
      <c r="AC837" s="27"/>
      <c r="AD837" s="27"/>
      <c r="AE837" s="244"/>
      <c r="AF837" s="27"/>
      <c r="AG837" s="27"/>
      <c r="AH837" s="27"/>
      <c r="AI837" s="27"/>
      <c r="AJ837" s="467"/>
      <c r="AK837" s="54"/>
      <c r="AO837" s="157"/>
      <c r="AS837" s="157"/>
      <c r="AT837" s="161"/>
    </row>
    <row r="838" spans="1:46" s="55" customFormat="1" ht="12.75" customHeight="1" x14ac:dyDescent="0.3">
      <c r="A838" s="49"/>
      <c r="B838" s="49"/>
      <c r="C838" s="50"/>
      <c r="D838" s="27"/>
      <c r="E838" s="27"/>
      <c r="F838" s="27"/>
      <c r="G838" s="50"/>
      <c r="H838" s="50"/>
      <c r="I838" s="27"/>
      <c r="J838" s="27"/>
      <c r="K838" s="52"/>
      <c r="L838" s="50"/>
      <c r="M838" s="50"/>
      <c r="N838" s="422"/>
      <c r="O838" s="27"/>
      <c r="P838" s="27"/>
      <c r="Q838" s="27"/>
      <c r="R838" s="27"/>
      <c r="S838" s="27"/>
      <c r="T838" s="27"/>
      <c r="U838" s="27"/>
      <c r="V838" s="27"/>
      <c r="W838" s="27"/>
      <c r="X838" s="27"/>
      <c r="Y838" s="410"/>
      <c r="Z838" s="53"/>
      <c r="AA838" s="53"/>
      <c r="AB838" s="27"/>
      <c r="AC838" s="27"/>
      <c r="AD838" s="27"/>
      <c r="AE838" s="244"/>
      <c r="AF838" s="27"/>
      <c r="AG838" s="27"/>
      <c r="AH838" s="27"/>
      <c r="AI838" s="27"/>
      <c r="AJ838" s="467"/>
      <c r="AK838" s="54"/>
      <c r="AO838" s="157"/>
      <c r="AS838" s="157"/>
      <c r="AT838" s="161"/>
    </row>
    <row r="839" spans="1:46" s="55" customFormat="1" ht="12.75" customHeight="1" x14ac:dyDescent="0.3">
      <c r="A839" s="49"/>
      <c r="B839" s="49"/>
      <c r="C839" s="50"/>
      <c r="D839" s="27"/>
      <c r="E839" s="27"/>
      <c r="F839" s="27"/>
      <c r="G839" s="50"/>
      <c r="H839" s="50"/>
      <c r="I839" s="27"/>
      <c r="J839" s="27"/>
      <c r="K839" s="52"/>
      <c r="L839" s="50"/>
      <c r="M839" s="50"/>
      <c r="N839" s="422"/>
      <c r="O839" s="27"/>
      <c r="P839" s="27"/>
      <c r="Q839" s="27"/>
      <c r="R839" s="27"/>
      <c r="S839" s="27"/>
      <c r="T839" s="27"/>
      <c r="U839" s="27"/>
      <c r="V839" s="27"/>
      <c r="W839" s="27"/>
      <c r="X839" s="27"/>
      <c r="Y839" s="410"/>
      <c r="Z839" s="53"/>
      <c r="AA839" s="53"/>
      <c r="AB839" s="27"/>
      <c r="AC839" s="27"/>
      <c r="AD839" s="27"/>
      <c r="AE839" s="244"/>
      <c r="AF839" s="27"/>
      <c r="AG839" s="27"/>
      <c r="AH839" s="27"/>
      <c r="AI839" s="27"/>
      <c r="AJ839" s="467"/>
      <c r="AK839" s="54"/>
      <c r="AO839" s="157"/>
      <c r="AS839" s="157"/>
      <c r="AT839" s="161"/>
    </row>
    <row r="840" spans="1:46" s="55" customFormat="1" ht="12.75" customHeight="1" x14ac:dyDescent="0.3">
      <c r="A840" s="49"/>
      <c r="B840" s="49"/>
      <c r="C840" s="50"/>
      <c r="D840" s="27"/>
      <c r="E840" s="27"/>
      <c r="F840" s="27"/>
      <c r="G840" s="50"/>
      <c r="H840" s="50"/>
      <c r="I840" s="27"/>
      <c r="J840" s="27"/>
      <c r="K840" s="52"/>
      <c r="L840" s="50"/>
      <c r="M840" s="50"/>
      <c r="N840" s="422"/>
      <c r="O840" s="27"/>
      <c r="P840" s="27"/>
      <c r="Q840" s="27"/>
      <c r="R840" s="27"/>
      <c r="S840" s="27"/>
      <c r="T840" s="27"/>
      <c r="U840" s="27"/>
      <c r="V840" s="27"/>
      <c r="W840" s="27"/>
      <c r="X840" s="27"/>
      <c r="Y840" s="410"/>
      <c r="Z840" s="53"/>
      <c r="AA840" s="53"/>
      <c r="AB840" s="27"/>
      <c r="AC840" s="27"/>
      <c r="AD840" s="27"/>
      <c r="AE840" s="244"/>
      <c r="AF840" s="27"/>
      <c r="AG840" s="27"/>
      <c r="AH840" s="27"/>
      <c r="AI840" s="27"/>
      <c r="AJ840" s="467"/>
      <c r="AK840" s="54"/>
      <c r="AO840" s="157"/>
      <c r="AS840" s="157"/>
      <c r="AT840" s="161"/>
    </row>
    <row r="841" spans="1:46" s="55" customFormat="1" ht="12.75" customHeight="1" x14ac:dyDescent="0.3">
      <c r="A841" s="49"/>
      <c r="B841" s="49"/>
      <c r="C841" s="50"/>
      <c r="D841" s="27"/>
      <c r="E841" s="27"/>
      <c r="F841" s="27"/>
      <c r="G841" s="50"/>
      <c r="H841" s="50"/>
      <c r="I841" s="27"/>
      <c r="J841" s="27"/>
      <c r="K841" s="52"/>
      <c r="L841" s="50"/>
      <c r="M841" s="50"/>
      <c r="N841" s="422"/>
      <c r="O841" s="27"/>
      <c r="P841" s="27"/>
      <c r="Q841" s="27"/>
      <c r="R841" s="27"/>
      <c r="S841" s="27"/>
      <c r="T841" s="27"/>
      <c r="U841" s="27"/>
      <c r="V841" s="27"/>
      <c r="W841" s="27"/>
      <c r="X841" s="27"/>
      <c r="Y841" s="410"/>
      <c r="Z841" s="53"/>
      <c r="AA841" s="53"/>
      <c r="AB841" s="27"/>
      <c r="AC841" s="27"/>
      <c r="AD841" s="27"/>
      <c r="AE841" s="244"/>
      <c r="AF841" s="27"/>
      <c r="AG841" s="27"/>
      <c r="AH841" s="27"/>
      <c r="AI841" s="27"/>
      <c r="AJ841" s="467"/>
      <c r="AK841" s="54"/>
      <c r="AO841" s="157"/>
      <c r="AS841" s="157"/>
      <c r="AT841" s="161"/>
    </row>
    <row r="842" spans="1:46" s="55" customFormat="1" ht="12.75" customHeight="1" x14ac:dyDescent="0.3">
      <c r="A842" s="49"/>
      <c r="B842" s="49"/>
      <c r="C842" s="50"/>
      <c r="D842" s="27"/>
      <c r="E842" s="27"/>
      <c r="F842" s="27"/>
      <c r="G842" s="50"/>
      <c r="H842" s="50"/>
      <c r="I842" s="27"/>
      <c r="J842" s="27"/>
      <c r="K842" s="52"/>
      <c r="L842" s="50"/>
      <c r="M842" s="50"/>
      <c r="N842" s="422"/>
      <c r="O842" s="27"/>
      <c r="P842" s="27"/>
      <c r="Q842" s="27"/>
      <c r="R842" s="27"/>
      <c r="S842" s="27"/>
      <c r="T842" s="27"/>
      <c r="U842" s="27"/>
      <c r="V842" s="27"/>
      <c r="W842" s="27"/>
      <c r="X842" s="27"/>
      <c r="Y842" s="410"/>
      <c r="Z842" s="53"/>
      <c r="AA842" s="53"/>
      <c r="AB842" s="27"/>
      <c r="AC842" s="27"/>
      <c r="AD842" s="27"/>
      <c r="AE842" s="244"/>
      <c r="AF842" s="27"/>
      <c r="AG842" s="27"/>
      <c r="AH842" s="27"/>
      <c r="AI842" s="27"/>
      <c r="AJ842" s="467"/>
      <c r="AK842" s="54"/>
      <c r="AO842" s="157"/>
      <c r="AS842" s="157"/>
      <c r="AT842" s="161"/>
    </row>
    <row r="843" spans="1:46" s="55" customFormat="1" ht="12.75" customHeight="1" x14ac:dyDescent="0.3">
      <c r="A843" s="49"/>
      <c r="B843" s="49"/>
      <c r="C843" s="50"/>
      <c r="D843" s="27"/>
      <c r="E843" s="27"/>
      <c r="F843" s="27"/>
      <c r="G843" s="50"/>
      <c r="H843" s="50"/>
      <c r="I843" s="27"/>
      <c r="J843" s="27"/>
      <c r="K843" s="52"/>
      <c r="L843" s="50"/>
      <c r="M843" s="50"/>
      <c r="N843" s="422"/>
      <c r="O843" s="27"/>
      <c r="P843" s="27"/>
      <c r="Q843" s="27"/>
      <c r="R843" s="27"/>
      <c r="S843" s="27"/>
      <c r="T843" s="27"/>
      <c r="U843" s="27"/>
      <c r="V843" s="27"/>
      <c r="W843" s="27"/>
      <c r="X843" s="27"/>
      <c r="Y843" s="410"/>
      <c r="Z843" s="53"/>
      <c r="AA843" s="53"/>
      <c r="AB843" s="27"/>
      <c r="AC843" s="27"/>
      <c r="AD843" s="27"/>
      <c r="AE843" s="244"/>
      <c r="AF843" s="27"/>
      <c r="AG843" s="27"/>
      <c r="AH843" s="27"/>
      <c r="AI843" s="27"/>
      <c r="AJ843" s="467"/>
      <c r="AK843" s="54"/>
      <c r="AO843" s="157"/>
      <c r="AS843" s="157"/>
      <c r="AT843" s="161"/>
    </row>
    <row r="844" spans="1:46" s="55" customFormat="1" ht="12.75" customHeight="1" x14ac:dyDescent="0.3">
      <c r="A844" s="49"/>
      <c r="B844" s="49"/>
      <c r="C844" s="50"/>
      <c r="D844" s="27"/>
      <c r="E844" s="27"/>
      <c r="F844" s="27"/>
      <c r="G844" s="50"/>
      <c r="H844" s="50"/>
      <c r="I844" s="27"/>
      <c r="J844" s="27"/>
      <c r="K844" s="52"/>
      <c r="L844" s="50"/>
      <c r="M844" s="50"/>
      <c r="N844" s="422"/>
      <c r="O844" s="27"/>
      <c r="P844" s="27"/>
      <c r="Q844" s="27"/>
      <c r="R844" s="27"/>
      <c r="S844" s="27"/>
      <c r="T844" s="27"/>
      <c r="U844" s="27"/>
      <c r="V844" s="27"/>
      <c r="W844" s="27"/>
      <c r="X844" s="27"/>
      <c r="Y844" s="410"/>
      <c r="Z844" s="53"/>
      <c r="AA844" s="53"/>
      <c r="AB844" s="27"/>
      <c r="AC844" s="27"/>
      <c r="AD844" s="27"/>
      <c r="AE844" s="244"/>
      <c r="AF844" s="27"/>
      <c r="AG844" s="27"/>
      <c r="AH844" s="27"/>
      <c r="AI844" s="27"/>
      <c r="AJ844" s="467"/>
      <c r="AK844" s="54"/>
      <c r="AO844" s="157"/>
      <c r="AS844" s="157"/>
      <c r="AT844" s="161"/>
    </row>
    <row r="845" spans="1:46" s="55" customFormat="1" ht="12.75" customHeight="1" x14ac:dyDescent="0.3">
      <c r="A845" s="49"/>
      <c r="B845" s="49"/>
      <c r="C845" s="50"/>
      <c r="D845" s="27"/>
      <c r="E845" s="27"/>
      <c r="F845" s="27"/>
      <c r="G845" s="50"/>
      <c r="H845" s="50"/>
      <c r="I845" s="27"/>
      <c r="J845" s="27"/>
      <c r="K845" s="52"/>
      <c r="L845" s="50"/>
      <c r="M845" s="50"/>
      <c r="N845" s="422"/>
      <c r="O845" s="27"/>
      <c r="P845" s="27"/>
      <c r="Q845" s="27"/>
      <c r="R845" s="27"/>
      <c r="S845" s="27"/>
      <c r="T845" s="27"/>
      <c r="U845" s="27"/>
      <c r="V845" s="27"/>
      <c r="W845" s="27"/>
      <c r="X845" s="27"/>
      <c r="Y845" s="410"/>
      <c r="Z845" s="53"/>
      <c r="AA845" s="53"/>
      <c r="AB845" s="27"/>
      <c r="AC845" s="27"/>
      <c r="AD845" s="27"/>
      <c r="AE845" s="244"/>
      <c r="AF845" s="27"/>
      <c r="AG845" s="27"/>
      <c r="AH845" s="27"/>
      <c r="AI845" s="27"/>
      <c r="AJ845" s="467"/>
      <c r="AK845" s="54"/>
      <c r="AO845" s="157"/>
      <c r="AS845" s="157"/>
      <c r="AT845" s="161"/>
    </row>
    <row r="846" spans="1:46" s="55" customFormat="1" ht="12.75" customHeight="1" x14ac:dyDescent="0.3">
      <c r="A846" s="49"/>
      <c r="B846" s="49"/>
      <c r="C846" s="50"/>
      <c r="D846" s="27"/>
      <c r="E846" s="27"/>
      <c r="F846" s="27"/>
      <c r="G846" s="50"/>
      <c r="H846" s="50"/>
      <c r="I846" s="27"/>
      <c r="J846" s="27"/>
      <c r="K846" s="52"/>
      <c r="L846" s="50"/>
      <c r="M846" s="50"/>
      <c r="N846" s="422"/>
      <c r="O846" s="27"/>
      <c r="P846" s="27"/>
      <c r="Q846" s="27"/>
      <c r="R846" s="27"/>
      <c r="S846" s="27"/>
      <c r="T846" s="27"/>
      <c r="U846" s="27"/>
      <c r="V846" s="27"/>
      <c r="W846" s="27"/>
      <c r="X846" s="27"/>
      <c r="Y846" s="410"/>
      <c r="Z846" s="53"/>
      <c r="AA846" s="53"/>
      <c r="AB846" s="27"/>
      <c r="AC846" s="27"/>
      <c r="AD846" s="27"/>
      <c r="AE846" s="244"/>
      <c r="AF846" s="27"/>
      <c r="AG846" s="27"/>
      <c r="AH846" s="27"/>
      <c r="AI846" s="27"/>
      <c r="AJ846" s="467"/>
      <c r="AK846" s="54"/>
      <c r="AO846" s="157"/>
      <c r="AS846" s="157"/>
      <c r="AT846" s="161"/>
    </row>
    <row r="847" spans="1:46" s="55" customFormat="1" ht="12.75" customHeight="1" x14ac:dyDescent="0.3">
      <c r="A847" s="49"/>
      <c r="B847" s="49"/>
      <c r="C847" s="50"/>
      <c r="D847" s="27"/>
      <c r="E847" s="27"/>
      <c r="F847" s="27"/>
      <c r="G847" s="50"/>
      <c r="H847" s="50"/>
      <c r="I847" s="27"/>
      <c r="J847" s="27"/>
      <c r="K847" s="52"/>
      <c r="L847" s="50"/>
      <c r="M847" s="50"/>
      <c r="N847" s="422"/>
      <c r="O847" s="27"/>
      <c r="P847" s="27"/>
      <c r="Q847" s="27"/>
      <c r="R847" s="27"/>
      <c r="S847" s="27"/>
      <c r="T847" s="27"/>
      <c r="U847" s="27"/>
      <c r="V847" s="27"/>
      <c r="W847" s="27"/>
      <c r="X847" s="27"/>
      <c r="Y847" s="410"/>
      <c r="Z847" s="53"/>
      <c r="AA847" s="53"/>
      <c r="AB847" s="27"/>
      <c r="AC847" s="27"/>
      <c r="AD847" s="27"/>
      <c r="AE847" s="244"/>
      <c r="AF847" s="27"/>
      <c r="AG847" s="27"/>
      <c r="AH847" s="27"/>
      <c r="AI847" s="27"/>
      <c r="AJ847" s="467"/>
      <c r="AK847" s="54"/>
      <c r="AO847" s="157"/>
      <c r="AS847" s="157"/>
      <c r="AT847" s="161"/>
    </row>
    <row r="848" spans="1:46" s="55" customFormat="1" ht="12.75" customHeight="1" x14ac:dyDescent="0.3">
      <c r="A848" s="49"/>
      <c r="B848" s="49"/>
      <c r="C848" s="50"/>
      <c r="D848" s="27"/>
      <c r="E848" s="27"/>
      <c r="F848" s="27"/>
      <c r="G848" s="50"/>
      <c r="H848" s="50"/>
      <c r="I848" s="27"/>
      <c r="J848" s="27"/>
      <c r="K848" s="52"/>
      <c r="L848" s="50"/>
      <c r="M848" s="50"/>
      <c r="N848" s="422"/>
      <c r="O848" s="27"/>
      <c r="P848" s="27"/>
      <c r="Q848" s="27"/>
      <c r="R848" s="27"/>
      <c r="S848" s="27"/>
      <c r="T848" s="27"/>
      <c r="U848" s="27"/>
      <c r="V848" s="27"/>
      <c r="W848" s="27"/>
      <c r="X848" s="27"/>
      <c r="Y848" s="410"/>
      <c r="Z848" s="53"/>
      <c r="AA848" s="53"/>
      <c r="AB848" s="27"/>
      <c r="AC848" s="27"/>
      <c r="AD848" s="27"/>
      <c r="AE848" s="244"/>
      <c r="AF848" s="27"/>
      <c r="AG848" s="27"/>
      <c r="AH848" s="27"/>
      <c r="AI848" s="27"/>
      <c r="AJ848" s="467"/>
      <c r="AK848" s="54"/>
      <c r="AO848" s="157"/>
      <c r="AS848" s="157"/>
      <c r="AT848" s="161"/>
    </row>
    <row r="849" spans="1:46" s="55" customFormat="1" ht="12.75" customHeight="1" x14ac:dyDescent="0.3">
      <c r="A849" s="49"/>
      <c r="B849" s="49"/>
      <c r="C849" s="50"/>
      <c r="D849" s="27"/>
      <c r="E849" s="27"/>
      <c r="F849" s="27"/>
      <c r="G849" s="50"/>
      <c r="H849" s="50"/>
      <c r="I849" s="27"/>
      <c r="J849" s="27"/>
      <c r="K849" s="52"/>
      <c r="L849" s="50"/>
      <c r="M849" s="50"/>
      <c r="N849" s="422"/>
      <c r="O849" s="27"/>
      <c r="P849" s="27"/>
      <c r="Q849" s="27"/>
      <c r="R849" s="27"/>
      <c r="S849" s="27"/>
      <c r="T849" s="27"/>
      <c r="U849" s="27"/>
      <c r="V849" s="27"/>
      <c r="W849" s="27"/>
      <c r="X849" s="27"/>
      <c r="Y849" s="410"/>
      <c r="Z849" s="53"/>
      <c r="AA849" s="53"/>
      <c r="AB849" s="27"/>
      <c r="AC849" s="27"/>
      <c r="AD849" s="27"/>
      <c r="AE849" s="244"/>
      <c r="AF849" s="27"/>
      <c r="AG849" s="27"/>
      <c r="AH849" s="27"/>
      <c r="AI849" s="27"/>
      <c r="AJ849" s="467"/>
      <c r="AK849" s="54"/>
      <c r="AO849" s="157"/>
      <c r="AS849" s="157"/>
      <c r="AT849" s="161"/>
    </row>
    <row r="850" spans="1:46" s="55" customFormat="1" ht="12.75" customHeight="1" x14ac:dyDescent="0.3">
      <c r="A850" s="49"/>
      <c r="B850" s="49"/>
      <c r="C850" s="50"/>
      <c r="D850" s="27"/>
      <c r="E850" s="27"/>
      <c r="F850" s="27"/>
      <c r="G850" s="50"/>
      <c r="H850" s="50"/>
      <c r="I850" s="27"/>
      <c r="J850" s="27"/>
      <c r="K850" s="52"/>
      <c r="L850" s="50"/>
      <c r="M850" s="50"/>
      <c r="N850" s="422"/>
      <c r="O850" s="27"/>
      <c r="P850" s="27"/>
      <c r="Q850" s="27"/>
      <c r="R850" s="27"/>
      <c r="S850" s="27"/>
      <c r="T850" s="27"/>
      <c r="U850" s="27"/>
      <c r="V850" s="27"/>
      <c r="W850" s="27"/>
      <c r="X850" s="27"/>
      <c r="Y850" s="410"/>
      <c r="Z850" s="53"/>
      <c r="AA850" s="53"/>
      <c r="AB850" s="27"/>
      <c r="AC850" s="27"/>
      <c r="AD850" s="27"/>
      <c r="AE850" s="244"/>
      <c r="AF850" s="27"/>
      <c r="AG850" s="27"/>
      <c r="AH850" s="27"/>
      <c r="AI850" s="27"/>
      <c r="AJ850" s="467"/>
      <c r="AK850" s="54"/>
      <c r="AO850" s="157"/>
      <c r="AS850" s="157"/>
      <c r="AT850" s="161"/>
    </row>
    <row r="851" spans="1:46" s="55" customFormat="1" ht="12.75" customHeight="1" x14ac:dyDescent="0.3">
      <c r="A851" s="49"/>
      <c r="B851" s="49"/>
      <c r="C851" s="50"/>
      <c r="D851" s="27"/>
      <c r="E851" s="27"/>
      <c r="F851" s="27"/>
      <c r="G851" s="50"/>
      <c r="H851" s="50"/>
      <c r="I851" s="27"/>
      <c r="J851" s="27"/>
      <c r="K851" s="52"/>
      <c r="L851" s="50"/>
      <c r="M851" s="50"/>
      <c r="N851" s="422"/>
      <c r="O851" s="27"/>
      <c r="P851" s="27"/>
      <c r="Q851" s="27"/>
      <c r="R851" s="27"/>
      <c r="S851" s="27"/>
      <c r="T851" s="27"/>
      <c r="U851" s="27"/>
      <c r="V851" s="27"/>
      <c r="W851" s="27"/>
      <c r="X851" s="27"/>
      <c r="Y851" s="410"/>
      <c r="Z851" s="53"/>
      <c r="AA851" s="53"/>
      <c r="AB851" s="27"/>
      <c r="AC851" s="27"/>
      <c r="AD851" s="27"/>
      <c r="AE851" s="244"/>
      <c r="AF851" s="27"/>
      <c r="AG851" s="27"/>
      <c r="AH851" s="27"/>
      <c r="AI851" s="27"/>
      <c r="AJ851" s="467"/>
      <c r="AK851" s="54"/>
      <c r="AO851" s="157"/>
      <c r="AS851" s="157"/>
      <c r="AT851" s="161"/>
    </row>
    <row r="852" spans="1:46" s="55" customFormat="1" ht="12.75" customHeight="1" x14ac:dyDescent="0.3">
      <c r="A852" s="49"/>
      <c r="B852" s="49"/>
      <c r="C852" s="50"/>
      <c r="D852" s="27"/>
      <c r="E852" s="27"/>
      <c r="F852" s="27"/>
      <c r="G852" s="50"/>
      <c r="H852" s="50"/>
      <c r="I852" s="27"/>
      <c r="J852" s="27"/>
      <c r="K852" s="52"/>
      <c r="L852" s="50"/>
      <c r="M852" s="50"/>
      <c r="N852" s="422"/>
      <c r="O852" s="27"/>
      <c r="P852" s="27"/>
      <c r="Q852" s="27"/>
      <c r="R852" s="27"/>
      <c r="S852" s="27"/>
      <c r="T852" s="27"/>
      <c r="U852" s="27"/>
      <c r="V852" s="27"/>
      <c r="W852" s="27"/>
      <c r="X852" s="27"/>
      <c r="Y852" s="410"/>
      <c r="Z852" s="53"/>
      <c r="AA852" s="53"/>
      <c r="AB852" s="27"/>
      <c r="AC852" s="27"/>
      <c r="AD852" s="27"/>
      <c r="AE852" s="244"/>
      <c r="AF852" s="27"/>
      <c r="AG852" s="27"/>
      <c r="AH852" s="27"/>
      <c r="AI852" s="27"/>
      <c r="AJ852" s="467"/>
      <c r="AK852" s="54"/>
      <c r="AO852" s="157"/>
      <c r="AS852" s="157"/>
      <c r="AT852" s="161"/>
    </row>
    <row r="853" spans="1:46" s="55" customFormat="1" ht="12.75" customHeight="1" x14ac:dyDescent="0.3">
      <c r="A853" s="49"/>
      <c r="B853" s="49"/>
      <c r="C853" s="50"/>
      <c r="D853" s="27"/>
      <c r="E853" s="27"/>
      <c r="F853" s="27"/>
      <c r="G853" s="50"/>
      <c r="H853" s="50"/>
      <c r="I853" s="27"/>
      <c r="J853" s="27"/>
      <c r="K853" s="52"/>
      <c r="L853" s="50"/>
      <c r="M853" s="50"/>
      <c r="N853" s="422"/>
      <c r="O853" s="27"/>
      <c r="P853" s="27"/>
      <c r="Q853" s="27"/>
      <c r="R853" s="27"/>
      <c r="S853" s="27"/>
      <c r="T853" s="27"/>
      <c r="U853" s="27"/>
      <c r="V853" s="27"/>
      <c r="W853" s="27"/>
      <c r="X853" s="27"/>
      <c r="Y853" s="410"/>
      <c r="Z853" s="53"/>
      <c r="AA853" s="53"/>
      <c r="AB853" s="27"/>
      <c r="AC853" s="27"/>
      <c r="AD853" s="27"/>
      <c r="AE853" s="244"/>
      <c r="AF853" s="27"/>
      <c r="AG853" s="27"/>
      <c r="AH853" s="27"/>
      <c r="AI853" s="27"/>
      <c r="AJ853" s="467"/>
      <c r="AK853" s="54"/>
      <c r="AO853" s="157"/>
      <c r="AS853" s="157"/>
      <c r="AT853" s="161"/>
    </row>
    <row r="854" spans="1:46" s="55" customFormat="1" ht="12.75" customHeight="1" x14ac:dyDescent="0.3">
      <c r="A854" s="49"/>
      <c r="B854" s="49"/>
      <c r="C854" s="50"/>
      <c r="D854" s="27"/>
      <c r="E854" s="27"/>
      <c r="F854" s="27"/>
      <c r="G854" s="50"/>
      <c r="H854" s="50"/>
      <c r="I854" s="27"/>
      <c r="J854" s="27"/>
      <c r="K854" s="52"/>
      <c r="L854" s="50"/>
      <c r="M854" s="50"/>
      <c r="N854" s="422"/>
      <c r="O854" s="27"/>
      <c r="P854" s="27"/>
      <c r="Q854" s="27"/>
      <c r="R854" s="27"/>
      <c r="S854" s="27"/>
      <c r="T854" s="27"/>
      <c r="U854" s="27"/>
      <c r="V854" s="27"/>
      <c r="W854" s="27"/>
      <c r="X854" s="27"/>
      <c r="Y854" s="410"/>
      <c r="Z854" s="53"/>
      <c r="AA854" s="53"/>
      <c r="AB854" s="27"/>
      <c r="AC854" s="27"/>
      <c r="AD854" s="27"/>
      <c r="AE854" s="244"/>
      <c r="AF854" s="27"/>
      <c r="AG854" s="27"/>
      <c r="AH854" s="27"/>
      <c r="AI854" s="27"/>
      <c r="AJ854" s="467"/>
      <c r="AK854" s="54"/>
      <c r="AO854" s="157"/>
      <c r="AS854" s="157"/>
      <c r="AT854" s="161"/>
    </row>
    <row r="855" spans="1:46" s="55" customFormat="1" ht="12.75" customHeight="1" x14ac:dyDescent="0.3">
      <c r="A855" s="49"/>
      <c r="B855" s="49"/>
      <c r="C855" s="50"/>
      <c r="D855" s="27"/>
      <c r="E855" s="27"/>
      <c r="F855" s="27"/>
      <c r="G855" s="50"/>
      <c r="H855" s="50"/>
      <c r="I855" s="27"/>
      <c r="J855" s="27"/>
      <c r="K855" s="52"/>
      <c r="L855" s="50"/>
      <c r="M855" s="50"/>
      <c r="N855" s="422"/>
      <c r="O855" s="27"/>
      <c r="P855" s="27"/>
      <c r="Q855" s="27"/>
      <c r="R855" s="27"/>
      <c r="S855" s="27"/>
      <c r="T855" s="27"/>
      <c r="U855" s="27"/>
      <c r="V855" s="27"/>
      <c r="W855" s="27"/>
      <c r="X855" s="27"/>
      <c r="Y855" s="410"/>
      <c r="Z855" s="53"/>
      <c r="AA855" s="53"/>
      <c r="AB855" s="27"/>
      <c r="AC855" s="27"/>
      <c r="AD855" s="27"/>
      <c r="AE855" s="244"/>
      <c r="AF855" s="27"/>
      <c r="AG855" s="27"/>
      <c r="AH855" s="27"/>
      <c r="AI855" s="27"/>
      <c r="AJ855" s="467"/>
      <c r="AK855" s="54"/>
      <c r="AO855" s="157"/>
      <c r="AS855" s="157"/>
      <c r="AT855" s="161"/>
    </row>
    <row r="856" spans="1:46" s="55" customFormat="1" ht="12.75" customHeight="1" x14ac:dyDescent="0.3">
      <c r="A856" s="49"/>
      <c r="B856" s="49"/>
      <c r="C856" s="50"/>
      <c r="D856" s="27"/>
      <c r="E856" s="27"/>
      <c r="F856" s="27"/>
      <c r="G856" s="50"/>
      <c r="H856" s="50"/>
      <c r="I856" s="27"/>
      <c r="J856" s="27"/>
      <c r="K856" s="52"/>
      <c r="L856" s="50"/>
      <c r="M856" s="50"/>
      <c r="N856" s="422"/>
      <c r="O856" s="27"/>
      <c r="P856" s="27"/>
      <c r="Q856" s="27"/>
      <c r="R856" s="27"/>
      <c r="S856" s="27"/>
      <c r="T856" s="27"/>
      <c r="U856" s="27"/>
      <c r="V856" s="27"/>
      <c r="W856" s="27"/>
      <c r="X856" s="27"/>
      <c r="Y856" s="410"/>
      <c r="Z856" s="53"/>
      <c r="AA856" s="53"/>
      <c r="AB856" s="27"/>
      <c r="AC856" s="27"/>
      <c r="AD856" s="27"/>
      <c r="AE856" s="244"/>
      <c r="AF856" s="27"/>
      <c r="AG856" s="27"/>
      <c r="AH856" s="27"/>
      <c r="AI856" s="27"/>
      <c r="AJ856" s="467"/>
      <c r="AK856" s="54"/>
      <c r="AO856" s="157"/>
      <c r="AS856" s="157"/>
      <c r="AT856" s="161"/>
    </row>
    <row r="857" spans="1:46" s="55" customFormat="1" ht="12.75" customHeight="1" x14ac:dyDescent="0.3">
      <c r="A857" s="49"/>
      <c r="B857" s="49"/>
      <c r="C857" s="50"/>
      <c r="D857" s="27"/>
      <c r="E857" s="27"/>
      <c r="F857" s="27"/>
      <c r="G857" s="50"/>
      <c r="H857" s="50"/>
      <c r="I857" s="27"/>
      <c r="J857" s="27"/>
      <c r="K857" s="52"/>
      <c r="L857" s="50"/>
      <c r="M857" s="50"/>
      <c r="N857" s="422"/>
      <c r="O857" s="27"/>
      <c r="P857" s="27"/>
      <c r="Q857" s="27"/>
      <c r="R857" s="27"/>
      <c r="S857" s="27"/>
      <c r="T857" s="27"/>
      <c r="U857" s="27"/>
      <c r="V857" s="27"/>
      <c r="W857" s="27"/>
      <c r="X857" s="27"/>
      <c r="Y857" s="410"/>
      <c r="Z857" s="53"/>
      <c r="AA857" s="53"/>
      <c r="AB857" s="27"/>
      <c r="AC857" s="27"/>
      <c r="AD857" s="27"/>
      <c r="AE857" s="244"/>
      <c r="AF857" s="27"/>
      <c r="AG857" s="27"/>
      <c r="AH857" s="27"/>
      <c r="AI857" s="27"/>
      <c r="AJ857" s="467"/>
      <c r="AK857" s="54"/>
      <c r="AO857" s="157"/>
      <c r="AS857" s="157"/>
      <c r="AT857" s="161"/>
    </row>
    <row r="858" spans="1:46" s="55" customFormat="1" ht="12.75" customHeight="1" x14ac:dyDescent="0.3">
      <c r="A858" s="49"/>
      <c r="B858" s="49"/>
      <c r="C858" s="50"/>
      <c r="D858" s="27"/>
      <c r="E858" s="27"/>
      <c r="F858" s="27"/>
      <c r="G858" s="50"/>
      <c r="H858" s="50"/>
      <c r="I858" s="27"/>
      <c r="J858" s="27"/>
      <c r="K858" s="52"/>
      <c r="L858" s="50"/>
      <c r="M858" s="50"/>
      <c r="N858" s="422"/>
      <c r="O858" s="27"/>
      <c r="P858" s="27"/>
      <c r="Q858" s="27"/>
      <c r="R858" s="27"/>
      <c r="S858" s="27"/>
      <c r="T858" s="27"/>
      <c r="U858" s="27"/>
      <c r="V858" s="27"/>
      <c r="W858" s="27"/>
      <c r="X858" s="27"/>
      <c r="Y858" s="410"/>
      <c r="Z858" s="53"/>
      <c r="AA858" s="53"/>
      <c r="AB858" s="27"/>
      <c r="AC858" s="27"/>
      <c r="AD858" s="27"/>
      <c r="AE858" s="244"/>
      <c r="AF858" s="27"/>
      <c r="AG858" s="27"/>
      <c r="AH858" s="27"/>
      <c r="AI858" s="27"/>
      <c r="AJ858" s="467"/>
      <c r="AK858" s="54"/>
      <c r="AO858" s="157"/>
      <c r="AS858" s="157"/>
      <c r="AT858" s="161"/>
    </row>
    <row r="859" spans="1:46" s="55" customFormat="1" ht="12.75" customHeight="1" x14ac:dyDescent="0.3">
      <c r="A859" s="49"/>
      <c r="B859" s="49"/>
      <c r="C859" s="50"/>
      <c r="D859" s="27"/>
      <c r="E859" s="27"/>
      <c r="F859" s="27"/>
      <c r="G859" s="50"/>
      <c r="H859" s="50"/>
      <c r="I859" s="27"/>
      <c r="J859" s="27"/>
      <c r="K859" s="52"/>
      <c r="L859" s="50"/>
      <c r="M859" s="50"/>
      <c r="N859" s="422"/>
      <c r="O859" s="27"/>
      <c r="P859" s="27"/>
      <c r="Q859" s="27"/>
      <c r="R859" s="27"/>
      <c r="S859" s="27"/>
      <c r="T859" s="27"/>
      <c r="U859" s="27"/>
      <c r="V859" s="27"/>
      <c r="W859" s="27"/>
      <c r="X859" s="27"/>
      <c r="Y859" s="410"/>
      <c r="Z859" s="53"/>
      <c r="AA859" s="53"/>
      <c r="AB859" s="27"/>
      <c r="AC859" s="27"/>
      <c r="AD859" s="27"/>
      <c r="AE859" s="244"/>
      <c r="AF859" s="27"/>
      <c r="AG859" s="27"/>
      <c r="AH859" s="27"/>
      <c r="AI859" s="27"/>
      <c r="AJ859" s="467"/>
      <c r="AK859" s="54"/>
      <c r="AO859" s="157"/>
      <c r="AS859" s="157"/>
      <c r="AT859" s="161"/>
    </row>
    <row r="860" spans="1:46" s="55" customFormat="1" ht="12.75" customHeight="1" x14ac:dyDescent="0.3">
      <c r="A860" s="49"/>
      <c r="B860" s="49"/>
      <c r="C860" s="50"/>
      <c r="D860" s="27"/>
      <c r="E860" s="27"/>
      <c r="F860" s="27"/>
      <c r="G860" s="50"/>
      <c r="H860" s="50"/>
      <c r="I860" s="27"/>
      <c r="J860" s="27"/>
      <c r="K860" s="52"/>
      <c r="L860" s="50"/>
      <c r="M860" s="50"/>
      <c r="N860" s="422"/>
      <c r="O860" s="27"/>
      <c r="P860" s="27"/>
      <c r="Q860" s="27"/>
      <c r="R860" s="27"/>
      <c r="S860" s="27"/>
      <c r="T860" s="27"/>
      <c r="U860" s="27"/>
      <c r="V860" s="27"/>
      <c r="W860" s="27"/>
      <c r="X860" s="27"/>
      <c r="Y860" s="410"/>
      <c r="Z860" s="53"/>
      <c r="AA860" s="53"/>
      <c r="AB860" s="27"/>
      <c r="AC860" s="27"/>
      <c r="AD860" s="27"/>
      <c r="AE860" s="244"/>
      <c r="AF860" s="27"/>
      <c r="AG860" s="27"/>
      <c r="AH860" s="27"/>
      <c r="AI860" s="27"/>
      <c r="AJ860" s="467"/>
      <c r="AK860" s="54"/>
      <c r="AO860" s="157"/>
      <c r="AS860" s="157"/>
      <c r="AT860" s="161"/>
    </row>
    <row r="861" spans="1:46" s="55" customFormat="1" ht="12.75" customHeight="1" x14ac:dyDescent="0.3">
      <c r="A861" s="49"/>
      <c r="B861" s="49"/>
      <c r="C861" s="50"/>
      <c r="D861" s="27"/>
      <c r="E861" s="27"/>
      <c r="F861" s="27"/>
      <c r="G861" s="50"/>
      <c r="H861" s="50"/>
      <c r="I861" s="27"/>
      <c r="J861" s="27"/>
      <c r="K861" s="52"/>
      <c r="L861" s="50"/>
      <c r="M861" s="50"/>
      <c r="N861" s="422"/>
      <c r="O861" s="27"/>
      <c r="P861" s="27"/>
      <c r="Q861" s="27"/>
      <c r="R861" s="27"/>
      <c r="S861" s="27"/>
      <c r="T861" s="27"/>
      <c r="U861" s="27"/>
      <c r="V861" s="27"/>
      <c r="W861" s="27"/>
      <c r="X861" s="27"/>
      <c r="Y861" s="410"/>
      <c r="Z861" s="53"/>
      <c r="AA861" s="53"/>
      <c r="AB861" s="27"/>
      <c r="AC861" s="27"/>
      <c r="AD861" s="27"/>
      <c r="AE861" s="244"/>
      <c r="AF861" s="27"/>
      <c r="AG861" s="27"/>
      <c r="AH861" s="27"/>
      <c r="AI861" s="27"/>
      <c r="AJ861" s="467"/>
      <c r="AK861" s="54"/>
      <c r="AO861" s="157"/>
      <c r="AS861" s="157"/>
      <c r="AT861" s="161"/>
    </row>
    <row r="862" spans="1:46" s="55" customFormat="1" ht="12.75" customHeight="1" x14ac:dyDescent="0.3">
      <c r="A862" s="49"/>
      <c r="B862" s="49"/>
      <c r="C862" s="50"/>
      <c r="D862" s="27"/>
      <c r="E862" s="27"/>
      <c r="F862" s="27"/>
      <c r="G862" s="50"/>
      <c r="H862" s="50"/>
      <c r="I862" s="27"/>
      <c r="J862" s="27"/>
      <c r="K862" s="52"/>
      <c r="L862" s="50"/>
      <c r="M862" s="50"/>
      <c r="N862" s="422"/>
      <c r="O862" s="27"/>
      <c r="P862" s="27"/>
      <c r="Q862" s="27"/>
      <c r="R862" s="27"/>
      <c r="S862" s="27"/>
      <c r="T862" s="27"/>
      <c r="U862" s="27"/>
      <c r="V862" s="27"/>
      <c r="W862" s="27"/>
      <c r="X862" s="27"/>
      <c r="Y862" s="410"/>
      <c r="Z862" s="53"/>
      <c r="AA862" s="53"/>
      <c r="AB862" s="27"/>
      <c r="AC862" s="27"/>
      <c r="AD862" s="27"/>
      <c r="AE862" s="244"/>
      <c r="AF862" s="27"/>
      <c r="AG862" s="27"/>
      <c r="AH862" s="27"/>
      <c r="AI862" s="27"/>
      <c r="AJ862" s="467"/>
      <c r="AK862" s="54"/>
      <c r="AO862" s="157"/>
      <c r="AS862" s="157"/>
      <c r="AT862" s="161"/>
    </row>
    <row r="863" spans="1:46" s="55" customFormat="1" ht="12.75" customHeight="1" x14ac:dyDescent="0.3">
      <c r="A863" s="49"/>
      <c r="B863" s="49"/>
      <c r="C863" s="50"/>
      <c r="D863" s="27"/>
      <c r="E863" s="27"/>
      <c r="F863" s="27"/>
      <c r="G863" s="50"/>
      <c r="H863" s="50"/>
      <c r="I863" s="27"/>
      <c r="J863" s="27"/>
      <c r="K863" s="52"/>
      <c r="L863" s="50"/>
      <c r="M863" s="50"/>
      <c r="N863" s="422"/>
      <c r="O863" s="27"/>
      <c r="P863" s="27"/>
      <c r="Q863" s="27"/>
      <c r="R863" s="27"/>
      <c r="S863" s="27"/>
      <c r="T863" s="27"/>
      <c r="U863" s="27"/>
      <c r="V863" s="27"/>
      <c r="W863" s="27"/>
      <c r="X863" s="27"/>
      <c r="Y863" s="410"/>
      <c r="Z863" s="53"/>
      <c r="AA863" s="53"/>
      <c r="AB863" s="27"/>
      <c r="AC863" s="27"/>
      <c r="AD863" s="27"/>
      <c r="AE863" s="244"/>
      <c r="AF863" s="27"/>
      <c r="AG863" s="27"/>
      <c r="AH863" s="27"/>
      <c r="AI863" s="27"/>
      <c r="AJ863" s="467"/>
      <c r="AK863" s="54"/>
      <c r="AO863" s="157"/>
      <c r="AS863" s="157"/>
      <c r="AT863" s="161"/>
    </row>
    <row r="864" spans="1:46" s="55" customFormat="1" ht="12.75" customHeight="1" x14ac:dyDescent="0.3">
      <c r="A864" s="49"/>
      <c r="B864" s="49"/>
      <c r="C864" s="50"/>
      <c r="D864" s="27"/>
      <c r="E864" s="27"/>
      <c r="F864" s="27"/>
      <c r="G864" s="50"/>
      <c r="H864" s="50"/>
      <c r="I864" s="27"/>
      <c r="J864" s="27"/>
      <c r="K864" s="52"/>
      <c r="L864" s="50"/>
      <c r="M864" s="50"/>
      <c r="N864" s="422"/>
      <c r="O864" s="27"/>
      <c r="P864" s="27"/>
      <c r="Q864" s="27"/>
      <c r="R864" s="27"/>
      <c r="S864" s="27"/>
      <c r="T864" s="27"/>
      <c r="U864" s="27"/>
      <c r="V864" s="27"/>
      <c r="W864" s="27"/>
      <c r="X864" s="27"/>
      <c r="Y864" s="410"/>
      <c r="Z864" s="53"/>
      <c r="AA864" s="53"/>
      <c r="AB864" s="27"/>
      <c r="AC864" s="27"/>
      <c r="AD864" s="27"/>
      <c r="AE864" s="244"/>
      <c r="AF864" s="27"/>
      <c r="AG864" s="27"/>
      <c r="AH864" s="27"/>
      <c r="AI864" s="27"/>
      <c r="AJ864" s="467"/>
      <c r="AK864" s="54"/>
      <c r="AO864" s="157"/>
      <c r="AS864" s="157"/>
      <c r="AT864" s="161"/>
    </row>
    <row r="865" spans="1:46" s="55" customFormat="1" ht="12.75" customHeight="1" x14ac:dyDescent="0.3">
      <c r="A865" s="49"/>
      <c r="B865" s="49"/>
      <c r="C865" s="50"/>
      <c r="D865" s="27"/>
      <c r="E865" s="27"/>
      <c r="F865" s="27"/>
      <c r="G865" s="50"/>
      <c r="H865" s="50"/>
      <c r="I865" s="27"/>
      <c r="J865" s="27"/>
      <c r="K865" s="52"/>
      <c r="L865" s="50"/>
      <c r="M865" s="50"/>
      <c r="N865" s="422"/>
      <c r="O865" s="27"/>
      <c r="P865" s="27"/>
      <c r="Q865" s="27"/>
      <c r="R865" s="27"/>
      <c r="S865" s="27"/>
      <c r="T865" s="27"/>
      <c r="U865" s="27"/>
      <c r="V865" s="27"/>
      <c r="W865" s="27"/>
      <c r="X865" s="27"/>
      <c r="Y865" s="410"/>
      <c r="Z865" s="53"/>
      <c r="AA865" s="53"/>
      <c r="AB865" s="27"/>
      <c r="AC865" s="27"/>
      <c r="AD865" s="27"/>
      <c r="AE865" s="244"/>
      <c r="AF865" s="27"/>
      <c r="AG865" s="27"/>
      <c r="AH865" s="27"/>
      <c r="AI865" s="27"/>
      <c r="AJ865" s="467"/>
      <c r="AK865" s="54"/>
      <c r="AO865" s="157"/>
      <c r="AS865" s="157"/>
      <c r="AT865" s="161"/>
    </row>
    <row r="866" spans="1:46" s="55" customFormat="1" ht="12.75" customHeight="1" x14ac:dyDescent="0.3">
      <c r="A866" s="49"/>
      <c r="B866" s="49"/>
      <c r="C866" s="50"/>
      <c r="D866" s="27"/>
      <c r="E866" s="27"/>
      <c r="F866" s="27"/>
      <c r="G866" s="50"/>
      <c r="H866" s="50"/>
      <c r="I866" s="27"/>
      <c r="J866" s="27"/>
      <c r="K866" s="52"/>
      <c r="L866" s="50"/>
      <c r="M866" s="50"/>
      <c r="N866" s="422"/>
      <c r="O866" s="27"/>
      <c r="P866" s="27"/>
      <c r="Q866" s="27"/>
      <c r="R866" s="27"/>
      <c r="S866" s="27"/>
      <c r="T866" s="27"/>
      <c r="U866" s="27"/>
      <c r="V866" s="27"/>
      <c r="W866" s="27"/>
      <c r="X866" s="27"/>
      <c r="Y866" s="410"/>
      <c r="Z866" s="53"/>
      <c r="AA866" s="53"/>
      <c r="AB866" s="27"/>
      <c r="AC866" s="27"/>
      <c r="AD866" s="27"/>
      <c r="AE866" s="244"/>
      <c r="AF866" s="27"/>
      <c r="AG866" s="27"/>
      <c r="AH866" s="27"/>
      <c r="AI866" s="27"/>
      <c r="AJ866" s="467"/>
      <c r="AK866" s="54"/>
      <c r="AO866" s="157"/>
      <c r="AS866" s="157"/>
      <c r="AT866" s="161"/>
    </row>
    <row r="867" spans="1:46" s="55" customFormat="1" ht="12.75" customHeight="1" x14ac:dyDescent="0.3">
      <c r="A867" s="49"/>
      <c r="B867" s="49"/>
      <c r="C867" s="50"/>
      <c r="D867" s="27"/>
      <c r="E867" s="27"/>
      <c r="F867" s="27"/>
      <c r="G867" s="50"/>
      <c r="H867" s="50"/>
      <c r="I867" s="27"/>
      <c r="J867" s="27"/>
      <c r="K867" s="52"/>
      <c r="L867" s="50"/>
      <c r="M867" s="50"/>
      <c r="N867" s="422"/>
      <c r="O867" s="27"/>
      <c r="P867" s="27"/>
      <c r="Q867" s="27"/>
      <c r="R867" s="27"/>
      <c r="S867" s="27"/>
      <c r="T867" s="27"/>
      <c r="U867" s="27"/>
      <c r="V867" s="27"/>
      <c r="W867" s="27"/>
      <c r="X867" s="27"/>
      <c r="Y867" s="410"/>
      <c r="Z867" s="53"/>
      <c r="AA867" s="53"/>
      <c r="AB867" s="27"/>
      <c r="AC867" s="27"/>
      <c r="AD867" s="27"/>
      <c r="AE867" s="244"/>
      <c r="AF867" s="27"/>
      <c r="AG867" s="27"/>
      <c r="AH867" s="27"/>
      <c r="AI867" s="27"/>
      <c r="AJ867" s="467"/>
      <c r="AK867" s="54"/>
      <c r="AO867" s="157"/>
      <c r="AS867" s="157"/>
      <c r="AT867" s="161"/>
    </row>
    <row r="868" spans="1:46" s="55" customFormat="1" ht="12.75" customHeight="1" x14ac:dyDescent="0.3">
      <c r="A868" s="49"/>
      <c r="B868" s="49"/>
      <c r="C868" s="50"/>
      <c r="D868" s="27"/>
      <c r="E868" s="27"/>
      <c r="F868" s="27"/>
      <c r="G868" s="50"/>
      <c r="H868" s="50"/>
      <c r="I868" s="27"/>
      <c r="J868" s="27"/>
      <c r="K868" s="52"/>
      <c r="L868" s="50"/>
      <c r="M868" s="50"/>
      <c r="N868" s="422"/>
      <c r="O868" s="27"/>
      <c r="P868" s="27"/>
      <c r="Q868" s="27"/>
      <c r="R868" s="27"/>
      <c r="S868" s="27"/>
      <c r="T868" s="27"/>
      <c r="U868" s="27"/>
      <c r="V868" s="27"/>
      <c r="W868" s="27"/>
      <c r="X868" s="27"/>
      <c r="Y868" s="410"/>
      <c r="Z868" s="53"/>
      <c r="AA868" s="53"/>
      <c r="AB868" s="27"/>
      <c r="AC868" s="27"/>
      <c r="AD868" s="27"/>
      <c r="AE868" s="244"/>
      <c r="AF868" s="27"/>
      <c r="AG868" s="27"/>
      <c r="AH868" s="27"/>
      <c r="AI868" s="27"/>
      <c r="AJ868" s="467"/>
      <c r="AK868" s="54"/>
      <c r="AO868" s="157"/>
      <c r="AS868" s="157"/>
      <c r="AT868" s="161"/>
    </row>
    <row r="869" spans="1:46" s="55" customFormat="1" ht="12.75" customHeight="1" x14ac:dyDescent="0.3">
      <c r="A869" s="49"/>
      <c r="B869" s="49"/>
      <c r="C869" s="50"/>
      <c r="D869" s="27"/>
      <c r="E869" s="27"/>
      <c r="F869" s="27"/>
      <c r="G869" s="50"/>
      <c r="H869" s="50"/>
      <c r="I869" s="27"/>
      <c r="J869" s="27"/>
      <c r="K869" s="52"/>
      <c r="L869" s="50"/>
      <c r="M869" s="50"/>
      <c r="N869" s="422"/>
      <c r="O869" s="27"/>
      <c r="P869" s="27"/>
      <c r="Q869" s="27"/>
      <c r="R869" s="27"/>
      <c r="S869" s="27"/>
      <c r="T869" s="27"/>
      <c r="U869" s="27"/>
      <c r="V869" s="27"/>
      <c r="W869" s="27"/>
      <c r="X869" s="27"/>
      <c r="Y869" s="410"/>
      <c r="Z869" s="53"/>
      <c r="AA869" s="53"/>
      <c r="AB869" s="27"/>
      <c r="AC869" s="27"/>
      <c r="AD869" s="27"/>
      <c r="AE869" s="244"/>
      <c r="AF869" s="27"/>
      <c r="AG869" s="27"/>
      <c r="AH869" s="27"/>
      <c r="AI869" s="27"/>
      <c r="AJ869" s="467"/>
      <c r="AK869" s="54"/>
      <c r="AO869" s="157"/>
      <c r="AS869" s="157"/>
      <c r="AT869" s="161"/>
    </row>
    <row r="870" spans="1:46" s="55" customFormat="1" ht="12.75" customHeight="1" x14ac:dyDescent="0.3">
      <c r="A870" s="49"/>
      <c r="B870" s="49"/>
      <c r="C870" s="50"/>
      <c r="D870" s="27"/>
      <c r="E870" s="27"/>
      <c r="F870" s="27"/>
      <c r="G870" s="50"/>
      <c r="H870" s="50"/>
      <c r="I870" s="27"/>
      <c r="J870" s="27"/>
      <c r="K870" s="52"/>
      <c r="L870" s="50"/>
      <c r="M870" s="50"/>
      <c r="N870" s="422"/>
      <c r="O870" s="27"/>
      <c r="P870" s="27"/>
      <c r="Q870" s="27"/>
      <c r="R870" s="27"/>
      <c r="S870" s="27"/>
      <c r="T870" s="27"/>
      <c r="U870" s="27"/>
      <c r="V870" s="27"/>
      <c r="W870" s="27"/>
      <c r="X870" s="27"/>
      <c r="Y870" s="410"/>
      <c r="Z870" s="53"/>
      <c r="AA870" s="53"/>
      <c r="AB870" s="27"/>
      <c r="AC870" s="27"/>
      <c r="AD870" s="27"/>
      <c r="AE870" s="244"/>
      <c r="AF870" s="27"/>
      <c r="AG870" s="27"/>
      <c r="AH870" s="27"/>
      <c r="AI870" s="27"/>
      <c r="AJ870" s="467"/>
      <c r="AK870" s="54"/>
      <c r="AO870" s="157"/>
      <c r="AS870" s="157"/>
      <c r="AT870" s="161"/>
    </row>
    <row r="871" spans="1:46" s="55" customFormat="1" ht="12.75" customHeight="1" x14ac:dyDescent="0.3">
      <c r="A871" s="49"/>
      <c r="B871" s="49"/>
      <c r="C871" s="50"/>
      <c r="D871" s="27"/>
      <c r="E871" s="27"/>
      <c r="F871" s="27"/>
      <c r="G871" s="50"/>
      <c r="H871" s="50"/>
      <c r="I871" s="27"/>
      <c r="J871" s="27"/>
      <c r="K871" s="52"/>
      <c r="L871" s="50"/>
      <c r="M871" s="50"/>
      <c r="N871" s="422"/>
      <c r="O871" s="27"/>
      <c r="P871" s="27"/>
      <c r="Q871" s="27"/>
      <c r="R871" s="27"/>
      <c r="S871" s="27"/>
      <c r="T871" s="27"/>
      <c r="U871" s="27"/>
      <c r="V871" s="27"/>
      <c r="W871" s="27"/>
      <c r="X871" s="27"/>
      <c r="Y871" s="410"/>
      <c r="Z871" s="53"/>
      <c r="AA871" s="53"/>
      <c r="AB871" s="27"/>
      <c r="AC871" s="27"/>
      <c r="AD871" s="27"/>
      <c r="AE871" s="244"/>
      <c r="AF871" s="27"/>
      <c r="AG871" s="27"/>
      <c r="AH871" s="27"/>
      <c r="AI871" s="27"/>
      <c r="AJ871" s="467"/>
      <c r="AK871" s="54"/>
      <c r="AO871" s="157"/>
      <c r="AS871" s="157"/>
      <c r="AT871" s="161"/>
    </row>
    <row r="872" spans="1:46" s="55" customFormat="1" ht="12.75" customHeight="1" x14ac:dyDescent="0.3">
      <c r="A872" s="49"/>
      <c r="B872" s="49"/>
      <c r="C872" s="50"/>
      <c r="D872" s="27"/>
      <c r="E872" s="27"/>
      <c r="F872" s="27"/>
      <c r="G872" s="50"/>
      <c r="H872" s="50"/>
      <c r="I872" s="27"/>
      <c r="J872" s="27"/>
      <c r="K872" s="52"/>
      <c r="L872" s="50"/>
      <c r="M872" s="50"/>
      <c r="N872" s="422"/>
      <c r="O872" s="27"/>
      <c r="P872" s="27"/>
      <c r="Q872" s="27"/>
      <c r="R872" s="27"/>
      <c r="S872" s="27"/>
      <c r="T872" s="27"/>
      <c r="U872" s="27"/>
      <c r="V872" s="27"/>
      <c r="W872" s="27"/>
      <c r="X872" s="27"/>
      <c r="Y872" s="410"/>
      <c r="Z872" s="53"/>
      <c r="AA872" s="53"/>
      <c r="AB872" s="27"/>
      <c r="AC872" s="27"/>
      <c r="AD872" s="27"/>
      <c r="AE872" s="244"/>
      <c r="AF872" s="27"/>
      <c r="AG872" s="27"/>
      <c r="AH872" s="27"/>
      <c r="AI872" s="27"/>
      <c r="AJ872" s="467"/>
      <c r="AK872" s="54"/>
      <c r="AO872" s="157"/>
      <c r="AS872" s="157"/>
      <c r="AT872" s="161"/>
    </row>
    <row r="873" spans="1:46" s="55" customFormat="1" ht="12.75" customHeight="1" x14ac:dyDescent="0.3">
      <c r="A873" s="49"/>
      <c r="B873" s="49"/>
      <c r="C873" s="50"/>
      <c r="D873" s="27"/>
      <c r="E873" s="27"/>
      <c r="F873" s="27"/>
      <c r="G873" s="50"/>
      <c r="H873" s="50"/>
      <c r="I873" s="27"/>
      <c r="J873" s="27"/>
      <c r="K873" s="52"/>
      <c r="L873" s="50"/>
      <c r="M873" s="50"/>
      <c r="N873" s="422"/>
      <c r="O873" s="27"/>
      <c r="P873" s="27"/>
      <c r="Q873" s="27"/>
      <c r="R873" s="27"/>
      <c r="S873" s="27"/>
      <c r="T873" s="27"/>
      <c r="U873" s="27"/>
      <c r="V873" s="27"/>
      <c r="W873" s="27"/>
      <c r="X873" s="27"/>
      <c r="Y873" s="410"/>
      <c r="Z873" s="53"/>
      <c r="AA873" s="53"/>
      <c r="AB873" s="27"/>
      <c r="AC873" s="27"/>
      <c r="AD873" s="27"/>
      <c r="AE873" s="244"/>
      <c r="AF873" s="27"/>
      <c r="AG873" s="27"/>
      <c r="AH873" s="27"/>
      <c r="AI873" s="27"/>
      <c r="AJ873" s="467"/>
      <c r="AK873" s="54"/>
      <c r="AO873" s="157"/>
      <c r="AS873" s="157"/>
      <c r="AT873" s="161"/>
    </row>
    <row r="874" spans="1:46" s="55" customFormat="1" ht="12.75" customHeight="1" x14ac:dyDescent="0.3">
      <c r="A874" s="49"/>
      <c r="B874" s="49"/>
      <c r="C874" s="50"/>
      <c r="D874" s="27"/>
      <c r="E874" s="27"/>
      <c r="F874" s="27"/>
      <c r="G874" s="50"/>
      <c r="H874" s="50"/>
      <c r="I874" s="27"/>
      <c r="J874" s="27"/>
      <c r="K874" s="52"/>
      <c r="L874" s="50"/>
      <c r="M874" s="50"/>
      <c r="N874" s="422"/>
      <c r="O874" s="27"/>
      <c r="P874" s="27"/>
      <c r="Q874" s="27"/>
      <c r="R874" s="27"/>
      <c r="S874" s="27"/>
      <c r="T874" s="27"/>
      <c r="U874" s="27"/>
      <c r="V874" s="27"/>
      <c r="W874" s="27"/>
      <c r="X874" s="27"/>
      <c r="Y874" s="410"/>
      <c r="Z874" s="53"/>
      <c r="AA874" s="53"/>
      <c r="AB874" s="27"/>
      <c r="AC874" s="27"/>
      <c r="AD874" s="27"/>
      <c r="AE874" s="244"/>
      <c r="AF874" s="27"/>
      <c r="AG874" s="27"/>
      <c r="AH874" s="27"/>
      <c r="AI874" s="27"/>
      <c r="AJ874" s="467"/>
      <c r="AK874" s="54"/>
      <c r="AO874" s="157"/>
      <c r="AS874" s="157"/>
      <c r="AT874" s="161"/>
    </row>
    <row r="875" spans="1:46" s="55" customFormat="1" ht="12.75" customHeight="1" x14ac:dyDescent="0.3">
      <c r="A875" s="49"/>
      <c r="B875" s="49"/>
      <c r="C875" s="50"/>
      <c r="D875" s="27"/>
      <c r="E875" s="27"/>
      <c r="F875" s="27"/>
      <c r="G875" s="50"/>
      <c r="H875" s="50"/>
      <c r="I875" s="27"/>
      <c r="J875" s="27"/>
      <c r="K875" s="52"/>
      <c r="L875" s="50"/>
      <c r="M875" s="50"/>
      <c r="N875" s="422"/>
      <c r="O875" s="27"/>
      <c r="P875" s="27"/>
      <c r="Q875" s="27"/>
      <c r="R875" s="27"/>
      <c r="S875" s="27"/>
      <c r="T875" s="27"/>
      <c r="U875" s="27"/>
      <c r="V875" s="27"/>
      <c r="W875" s="27"/>
      <c r="X875" s="27"/>
      <c r="Y875" s="410"/>
      <c r="Z875" s="53"/>
      <c r="AA875" s="53"/>
      <c r="AB875" s="27"/>
      <c r="AC875" s="27"/>
      <c r="AD875" s="27"/>
      <c r="AE875" s="244"/>
      <c r="AF875" s="27"/>
      <c r="AG875" s="27"/>
      <c r="AH875" s="27"/>
      <c r="AI875" s="27"/>
      <c r="AJ875" s="467"/>
      <c r="AK875" s="54"/>
      <c r="AO875" s="157"/>
      <c r="AS875" s="157"/>
      <c r="AT875" s="161"/>
    </row>
    <row r="876" spans="1:46" s="55" customFormat="1" ht="12.75" customHeight="1" x14ac:dyDescent="0.3">
      <c r="A876" s="49"/>
      <c r="B876" s="49"/>
      <c r="C876" s="50"/>
      <c r="D876" s="27"/>
      <c r="E876" s="27"/>
      <c r="F876" s="27"/>
      <c r="G876" s="50"/>
      <c r="H876" s="50"/>
      <c r="I876" s="27"/>
      <c r="J876" s="27"/>
      <c r="K876" s="52"/>
      <c r="L876" s="50"/>
      <c r="M876" s="50"/>
      <c r="N876" s="422"/>
      <c r="O876" s="27"/>
      <c r="P876" s="27"/>
      <c r="Q876" s="27"/>
      <c r="R876" s="27"/>
      <c r="S876" s="27"/>
      <c r="T876" s="27"/>
      <c r="U876" s="27"/>
      <c r="V876" s="27"/>
      <c r="W876" s="27"/>
      <c r="X876" s="27"/>
      <c r="Y876" s="410"/>
      <c r="Z876" s="53"/>
      <c r="AA876" s="53"/>
      <c r="AB876" s="27"/>
      <c r="AC876" s="27"/>
      <c r="AD876" s="27"/>
      <c r="AE876" s="244"/>
      <c r="AF876" s="27"/>
      <c r="AG876" s="27"/>
      <c r="AH876" s="27"/>
      <c r="AI876" s="27"/>
      <c r="AJ876" s="467"/>
      <c r="AK876" s="54"/>
      <c r="AO876" s="157"/>
      <c r="AS876" s="157"/>
      <c r="AT876" s="161"/>
    </row>
    <row r="877" spans="1:46" s="55" customFormat="1" ht="12.75" customHeight="1" x14ac:dyDescent="0.3">
      <c r="A877" s="49"/>
      <c r="B877" s="49"/>
      <c r="C877" s="50"/>
      <c r="D877" s="27"/>
      <c r="E877" s="27"/>
      <c r="F877" s="27"/>
      <c r="G877" s="50"/>
      <c r="H877" s="50"/>
      <c r="I877" s="27"/>
      <c r="J877" s="27"/>
      <c r="K877" s="52"/>
      <c r="L877" s="50"/>
      <c r="M877" s="50"/>
      <c r="N877" s="422"/>
      <c r="O877" s="27"/>
      <c r="P877" s="27"/>
      <c r="Q877" s="27"/>
      <c r="R877" s="27"/>
      <c r="S877" s="27"/>
      <c r="T877" s="27"/>
      <c r="U877" s="27"/>
      <c r="V877" s="27"/>
      <c r="W877" s="27"/>
      <c r="X877" s="27"/>
      <c r="Y877" s="410"/>
      <c r="Z877" s="53"/>
      <c r="AA877" s="53"/>
      <c r="AB877" s="27"/>
      <c r="AC877" s="27"/>
      <c r="AD877" s="27"/>
      <c r="AE877" s="244"/>
      <c r="AF877" s="27"/>
      <c r="AG877" s="27"/>
      <c r="AH877" s="27"/>
      <c r="AI877" s="27"/>
      <c r="AJ877" s="467"/>
      <c r="AK877" s="54"/>
      <c r="AO877" s="157"/>
      <c r="AS877" s="157"/>
      <c r="AT877" s="161"/>
    </row>
    <row r="878" spans="1:46" s="55" customFormat="1" ht="12.75" customHeight="1" x14ac:dyDescent="0.3">
      <c r="A878" s="49"/>
      <c r="B878" s="49"/>
      <c r="C878" s="50"/>
      <c r="D878" s="27"/>
      <c r="E878" s="27"/>
      <c r="F878" s="27"/>
      <c r="G878" s="50"/>
      <c r="H878" s="50"/>
      <c r="I878" s="27"/>
      <c r="J878" s="27"/>
      <c r="K878" s="52"/>
      <c r="L878" s="50"/>
      <c r="M878" s="50"/>
      <c r="N878" s="422"/>
      <c r="O878" s="27"/>
      <c r="P878" s="27"/>
      <c r="Q878" s="27"/>
      <c r="R878" s="27"/>
      <c r="S878" s="27"/>
      <c r="T878" s="27"/>
      <c r="U878" s="27"/>
      <c r="V878" s="27"/>
      <c r="W878" s="27"/>
      <c r="X878" s="27"/>
      <c r="Y878" s="410"/>
      <c r="Z878" s="53"/>
      <c r="AA878" s="53"/>
      <c r="AB878" s="27"/>
      <c r="AC878" s="27"/>
      <c r="AD878" s="27"/>
      <c r="AE878" s="244"/>
      <c r="AF878" s="27"/>
      <c r="AG878" s="27"/>
      <c r="AH878" s="27"/>
      <c r="AI878" s="27"/>
      <c r="AJ878" s="467"/>
      <c r="AK878" s="54"/>
      <c r="AO878" s="157"/>
      <c r="AS878" s="157"/>
      <c r="AT878" s="161"/>
    </row>
    <row r="879" spans="1:46" s="55" customFormat="1" ht="12.75" customHeight="1" x14ac:dyDescent="0.3">
      <c r="A879" s="49"/>
      <c r="B879" s="49"/>
      <c r="C879" s="50"/>
      <c r="D879" s="27"/>
      <c r="E879" s="27"/>
      <c r="F879" s="27"/>
      <c r="G879" s="50"/>
      <c r="H879" s="50"/>
      <c r="I879" s="27"/>
      <c r="J879" s="27"/>
      <c r="K879" s="52"/>
      <c r="L879" s="50"/>
      <c r="M879" s="50"/>
      <c r="N879" s="422"/>
      <c r="O879" s="27"/>
      <c r="P879" s="27"/>
      <c r="Q879" s="27"/>
      <c r="R879" s="27"/>
      <c r="S879" s="27"/>
      <c r="T879" s="27"/>
      <c r="U879" s="27"/>
      <c r="V879" s="27"/>
      <c r="W879" s="27"/>
      <c r="X879" s="27"/>
      <c r="Y879" s="410"/>
      <c r="Z879" s="53"/>
      <c r="AA879" s="53"/>
      <c r="AB879" s="27"/>
      <c r="AC879" s="27"/>
      <c r="AD879" s="27"/>
      <c r="AE879" s="244"/>
      <c r="AF879" s="27"/>
      <c r="AG879" s="27"/>
      <c r="AH879" s="27"/>
      <c r="AI879" s="27"/>
      <c r="AJ879" s="467"/>
      <c r="AK879" s="54"/>
      <c r="AO879" s="157"/>
      <c r="AS879" s="157"/>
      <c r="AT879" s="161"/>
    </row>
    <row r="880" spans="1:46" s="55" customFormat="1" ht="12.75" customHeight="1" x14ac:dyDescent="0.3">
      <c r="A880" s="49"/>
      <c r="B880" s="49"/>
      <c r="C880" s="50"/>
      <c r="D880" s="27"/>
      <c r="E880" s="27"/>
      <c r="F880" s="27"/>
      <c r="G880" s="50"/>
      <c r="H880" s="50"/>
      <c r="I880" s="27"/>
      <c r="J880" s="27"/>
      <c r="K880" s="52"/>
      <c r="L880" s="50"/>
      <c r="M880" s="50"/>
      <c r="N880" s="422"/>
      <c r="O880" s="27"/>
      <c r="P880" s="27"/>
      <c r="Q880" s="27"/>
      <c r="R880" s="27"/>
      <c r="S880" s="27"/>
      <c r="T880" s="27"/>
      <c r="U880" s="27"/>
      <c r="V880" s="27"/>
      <c r="W880" s="27"/>
      <c r="X880" s="27"/>
      <c r="Y880" s="410"/>
      <c r="Z880" s="53"/>
      <c r="AA880" s="53"/>
      <c r="AB880" s="27"/>
      <c r="AC880" s="27"/>
      <c r="AD880" s="27"/>
      <c r="AE880" s="244"/>
      <c r="AF880" s="27"/>
      <c r="AG880" s="27"/>
      <c r="AH880" s="27"/>
      <c r="AI880" s="27"/>
      <c r="AJ880" s="467"/>
      <c r="AK880" s="54"/>
      <c r="AO880" s="157"/>
      <c r="AS880" s="157"/>
      <c r="AT880" s="161"/>
    </row>
    <row r="881" spans="1:46" s="55" customFormat="1" ht="12.75" customHeight="1" x14ac:dyDescent="0.3">
      <c r="A881" s="49"/>
      <c r="B881" s="49"/>
      <c r="C881" s="50"/>
      <c r="D881" s="27"/>
      <c r="E881" s="27"/>
      <c r="F881" s="27"/>
      <c r="G881" s="50"/>
      <c r="H881" s="50"/>
      <c r="I881" s="27"/>
      <c r="J881" s="27"/>
      <c r="K881" s="52"/>
      <c r="L881" s="50"/>
      <c r="M881" s="50"/>
      <c r="N881" s="422"/>
      <c r="O881" s="27"/>
      <c r="P881" s="27"/>
      <c r="Q881" s="27"/>
      <c r="R881" s="27"/>
      <c r="S881" s="27"/>
      <c r="T881" s="27"/>
      <c r="U881" s="27"/>
      <c r="V881" s="27"/>
      <c r="W881" s="27"/>
      <c r="X881" s="27"/>
      <c r="Y881" s="410"/>
      <c r="Z881" s="53"/>
      <c r="AA881" s="53"/>
      <c r="AB881" s="27"/>
      <c r="AC881" s="27"/>
      <c r="AD881" s="27"/>
      <c r="AE881" s="244"/>
      <c r="AF881" s="27"/>
      <c r="AG881" s="27"/>
      <c r="AH881" s="27"/>
      <c r="AI881" s="27"/>
      <c r="AJ881" s="467"/>
      <c r="AK881" s="54"/>
      <c r="AO881" s="157"/>
      <c r="AS881" s="157"/>
      <c r="AT881" s="161"/>
    </row>
    <row r="882" spans="1:46" s="55" customFormat="1" ht="12.75" customHeight="1" x14ac:dyDescent="0.3">
      <c r="A882" s="49"/>
      <c r="B882" s="49"/>
      <c r="C882" s="50"/>
      <c r="D882" s="27"/>
      <c r="E882" s="27"/>
      <c r="F882" s="27"/>
      <c r="G882" s="50"/>
      <c r="H882" s="50"/>
      <c r="I882" s="27"/>
      <c r="J882" s="27"/>
      <c r="K882" s="52"/>
      <c r="L882" s="50"/>
      <c r="M882" s="50"/>
      <c r="N882" s="422"/>
      <c r="O882" s="27"/>
      <c r="P882" s="27"/>
      <c r="Q882" s="27"/>
      <c r="R882" s="27"/>
      <c r="S882" s="27"/>
      <c r="T882" s="27"/>
      <c r="U882" s="27"/>
      <c r="V882" s="27"/>
      <c r="W882" s="27"/>
      <c r="X882" s="27"/>
      <c r="Y882" s="410"/>
      <c r="Z882" s="53"/>
      <c r="AA882" s="53"/>
      <c r="AB882" s="27"/>
      <c r="AC882" s="27"/>
      <c r="AD882" s="27"/>
      <c r="AE882" s="244"/>
      <c r="AF882" s="27"/>
      <c r="AG882" s="27"/>
      <c r="AH882" s="27"/>
      <c r="AI882" s="27"/>
      <c r="AJ882" s="467"/>
      <c r="AK882" s="54"/>
      <c r="AO882" s="157"/>
      <c r="AS882" s="157"/>
      <c r="AT882" s="161"/>
    </row>
    <row r="883" spans="1:46" s="55" customFormat="1" ht="12.75" customHeight="1" x14ac:dyDescent="0.3">
      <c r="A883" s="49"/>
      <c r="B883" s="49"/>
      <c r="C883" s="50"/>
      <c r="D883" s="27"/>
      <c r="E883" s="27"/>
      <c r="F883" s="27"/>
      <c r="G883" s="50"/>
      <c r="H883" s="50"/>
      <c r="I883" s="27"/>
      <c r="J883" s="27"/>
      <c r="K883" s="52"/>
      <c r="L883" s="50"/>
      <c r="M883" s="50"/>
      <c r="N883" s="422"/>
      <c r="O883" s="27"/>
      <c r="P883" s="27"/>
      <c r="Q883" s="27"/>
      <c r="R883" s="27"/>
      <c r="S883" s="27"/>
      <c r="T883" s="27"/>
      <c r="U883" s="27"/>
      <c r="V883" s="27"/>
      <c r="W883" s="27"/>
      <c r="X883" s="27"/>
      <c r="Y883" s="410"/>
      <c r="Z883" s="53"/>
      <c r="AA883" s="53"/>
      <c r="AB883" s="27"/>
      <c r="AC883" s="27"/>
      <c r="AD883" s="27"/>
      <c r="AE883" s="244"/>
      <c r="AF883" s="27"/>
      <c r="AG883" s="27"/>
      <c r="AH883" s="27"/>
      <c r="AI883" s="27"/>
      <c r="AJ883" s="467"/>
      <c r="AK883" s="54"/>
      <c r="AO883" s="157"/>
      <c r="AS883" s="157"/>
      <c r="AT883" s="161"/>
    </row>
    <row r="884" spans="1:46" s="55" customFormat="1" ht="12.75" customHeight="1" x14ac:dyDescent="0.3">
      <c r="A884" s="49"/>
      <c r="B884" s="49"/>
      <c r="C884" s="50"/>
      <c r="D884" s="27"/>
      <c r="E884" s="27"/>
      <c r="F884" s="27"/>
      <c r="G884" s="50"/>
      <c r="H884" s="50"/>
      <c r="I884" s="27"/>
      <c r="J884" s="27"/>
      <c r="K884" s="52"/>
      <c r="L884" s="50"/>
      <c r="M884" s="50"/>
      <c r="N884" s="422"/>
      <c r="O884" s="27"/>
      <c r="P884" s="27"/>
      <c r="Q884" s="27"/>
      <c r="R884" s="27"/>
      <c r="S884" s="27"/>
      <c r="T884" s="27"/>
      <c r="U884" s="27"/>
      <c r="V884" s="27"/>
      <c r="W884" s="27"/>
      <c r="X884" s="27"/>
      <c r="Y884" s="410"/>
      <c r="Z884" s="53"/>
      <c r="AA884" s="53"/>
      <c r="AB884" s="27"/>
      <c r="AC884" s="27"/>
      <c r="AD884" s="27"/>
      <c r="AE884" s="244"/>
      <c r="AF884" s="27"/>
      <c r="AG884" s="27"/>
      <c r="AH884" s="27"/>
      <c r="AI884" s="27"/>
      <c r="AJ884" s="467"/>
      <c r="AK884" s="54"/>
      <c r="AO884" s="157"/>
      <c r="AS884" s="157"/>
      <c r="AT884" s="161"/>
    </row>
    <row r="885" spans="1:46" s="55" customFormat="1" ht="12.75" customHeight="1" x14ac:dyDescent="0.3">
      <c r="A885" s="49"/>
      <c r="B885" s="49"/>
      <c r="C885" s="50"/>
      <c r="D885" s="27"/>
      <c r="E885" s="27"/>
      <c r="F885" s="27"/>
      <c r="G885" s="50"/>
      <c r="H885" s="50"/>
      <c r="I885" s="27"/>
      <c r="J885" s="27"/>
      <c r="K885" s="52"/>
      <c r="L885" s="50"/>
      <c r="M885" s="50"/>
      <c r="N885" s="422"/>
      <c r="O885" s="27"/>
      <c r="P885" s="27"/>
      <c r="Q885" s="27"/>
      <c r="R885" s="27"/>
      <c r="S885" s="27"/>
      <c r="T885" s="27"/>
      <c r="U885" s="27"/>
      <c r="V885" s="27"/>
      <c r="W885" s="27"/>
      <c r="X885" s="27"/>
      <c r="Y885" s="410"/>
      <c r="Z885" s="53"/>
      <c r="AA885" s="53"/>
      <c r="AB885" s="27"/>
      <c r="AC885" s="27"/>
      <c r="AD885" s="27"/>
      <c r="AE885" s="244"/>
      <c r="AF885" s="27"/>
      <c r="AG885" s="27"/>
      <c r="AH885" s="27"/>
      <c r="AI885" s="27"/>
      <c r="AJ885" s="467"/>
      <c r="AK885" s="54"/>
      <c r="AO885" s="157"/>
      <c r="AS885" s="157"/>
      <c r="AT885" s="161"/>
    </row>
    <row r="886" spans="1:46" s="55" customFormat="1" ht="12.75" customHeight="1" x14ac:dyDescent="0.3">
      <c r="A886" s="49"/>
      <c r="B886" s="49"/>
      <c r="C886" s="50"/>
      <c r="D886" s="27"/>
      <c r="E886" s="27"/>
      <c r="F886" s="27"/>
      <c r="G886" s="50"/>
      <c r="H886" s="50"/>
      <c r="I886" s="27"/>
      <c r="J886" s="27"/>
      <c r="K886" s="52"/>
      <c r="L886" s="50"/>
      <c r="M886" s="50"/>
      <c r="N886" s="422"/>
      <c r="O886" s="27"/>
      <c r="P886" s="27"/>
      <c r="Q886" s="27"/>
      <c r="R886" s="27"/>
      <c r="S886" s="27"/>
      <c r="T886" s="27"/>
      <c r="U886" s="27"/>
      <c r="V886" s="27"/>
      <c r="W886" s="27"/>
      <c r="X886" s="27"/>
      <c r="Y886" s="410"/>
      <c r="Z886" s="53"/>
      <c r="AA886" s="53"/>
      <c r="AB886" s="27"/>
      <c r="AC886" s="27"/>
      <c r="AD886" s="27"/>
      <c r="AE886" s="244"/>
      <c r="AF886" s="27"/>
      <c r="AG886" s="27"/>
      <c r="AH886" s="27"/>
      <c r="AI886" s="27"/>
      <c r="AJ886" s="467"/>
      <c r="AK886" s="54"/>
      <c r="AO886" s="157"/>
      <c r="AS886" s="157"/>
      <c r="AT886" s="161"/>
    </row>
    <row r="887" spans="1:46" s="55" customFormat="1" ht="12.75" customHeight="1" x14ac:dyDescent="0.3">
      <c r="A887" s="49"/>
      <c r="B887" s="49"/>
      <c r="C887" s="50"/>
      <c r="D887" s="27"/>
      <c r="E887" s="27"/>
      <c r="F887" s="27"/>
      <c r="G887" s="50"/>
      <c r="H887" s="50"/>
      <c r="I887" s="27"/>
      <c r="J887" s="27"/>
      <c r="K887" s="52"/>
      <c r="L887" s="50"/>
      <c r="M887" s="50"/>
      <c r="N887" s="422"/>
      <c r="O887" s="27"/>
      <c r="P887" s="27"/>
      <c r="Q887" s="27"/>
      <c r="R887" s="27"/>
      <c r="S887" s="27"/>
      <c r="T887" s="27"/>
      <c r="U887" s="27"/>
      <c r="V887" s="27"/>
      <c r="W887" s="27"/>
      <c r="X887" s="27"/>
      <c r="Y887" s="410"/>
      <c r="Z887" s="53"/>
      <c r="AA887" s="53"/>
      <c r="AB887" s="27"/>
      <c r="AC887" s="27"/>
      <c r="AD887" s="27"/>
      <c r="AE887" s="244"/>
      <c r="AF887" s="27"/>
      <c r="AG887" s="27"/>
      <c r="AH887" s="27"/>
      <c r="AI887" s="27"/>
      <c r="AJ887" s="467"/>
      <c r="AK887" s="54"/>
      <c r="AO887" s="157"/>
      <c r="AS887" s="157"/>
      <c r="AT887" s="161"/>
    </row>
    <row r="888" spans="1:46" s="55" customFormat="1" ht="12.75" customHeight="1" x14ac:dyDescent="0.3">
      <c r="A888" s="49"/>
      <c r="B888" s="49"/>
      <c r="C888" s="50"/>
      <c r="D888" s="27"/>
      <c r="E888" s="27"/>
      <c r="F888" s="27"/>
      <c r="G888" s="50"/>
      <c r="H888" s="50"/>
      <c r="I888" s="27"/>
      <c r="J888" s="27"/>
      <c r="K888" s="52"/>
      <c r="L888" s="50"/>
      <c r="M888" s="50"/>
      <c r="N888" s="422"/>
      <c r="O888" s="27"/>
      <c r="P888" s="27"/>
      <c r="Q888" s="27"/>
      <c r="R888" s="27"/>
      <c r="S888" s="27"/>
      <c r="T888" s="27"/>
      <c r="U888" s="27"/>
      <c r="V888" s="27"/>
      <c r="W888" s="27"/>
      <c r="X888" s="27"/>
      <c r="Y888" s="410"/>
      <c r="Z888" s="53"/>
      <c r="AA888" s="53"/>
      <c r="AB888" s="27"/>
      <c r="AC888" s="27"/>
      <c r="AD888" s="27"/>
      <c r="AE888" s="244"/>
      <c r="AF888" s="27"/>
      <c r="AG888" s="27"/>
      <c r="AH888" s="27"/>
      <c r="AI888" s="27"/>
      <c r="AJ888" s="467"/>
      <c r="AK888" s="54"/>
      <c r="AO888" s="157"/>
      <c r="AS888" s="157"/>
      <c r="AT888" s="161"/>
    </row>
    <row r="889" spans="1:46" s="55" customFormat="1" ht="12.75" customHeight="1" x14ac:dyDescent="0.3">
      <c r="A889" s="49"/>
      <c r="B889" s="49"/>
      <c r="C889" s="50"/>
      <c r="D889" s="27"/>
      <c r="E889" s="27"/>
      <c r="F889" s="27"/>
      <c r="G889" s="50"/>
      <c r="H889" s="50"/>
      <c r="I889" s="27"/>
      <c r="J889" s="27"/>
      <c r="K889" s="52"/>
      <c r="L889" s="50"/>
      <c r="M889" s="50"/>
      <c r="N889" s="422"/>
      <c r="O889" s="27"/>
      <c r="P889" s="27"/>
      <c r="Q889" s="27"/>
      <c r="R889" s="27"/>
      <c r="S889" s="27"/>
      <c r="T889" s="27"/>
      <c r="U889" s="27"/>
      <c r="V889" s="27"/>
      <c r="W889" s="27"/>
      <c r="X889" s="27"/>
      <c r="Y889" s="410"/>
      <c r="Z889" s="53"/>
      <c r="AA889" s="53"/>
      <c r="AB889" s="27"/>
      <c r="AC889" s="27"/>
      <c r="AD889" s="27"/>
      <c r="AE889" s="244"/>
      <c r="AF889" s="27"/>
      <c r="AG889" s="27"/>
      <c r="AH889" s="27"/>
      <c r="AI889" s="27"/>
      <c r="AJ889" s="467"/>
      <c r="AK889" s="54"/>
      <c r="AO889" s="157"/>
      <c r="AS889" s="157"/>
      <c r="AT889" s="161"/>
    </row>
    <row r="890" spans="1:46" s="55" customFormat="1" ht="12.75" customHeight="1" x14ac:dyDescent="0.3">
      <c r="A890" s="49"/>
      <c r="B890" s="49"/>
      <c r="C890" s="50"/>
      <c r="D890" s="27"/>
      <c r="E890" s="27"/>
      <c r="F890" s="27"/>
      <c r="G890" s="50"/>
      <c r="H890" s="50"/>
      <c r="I890" s="27"/>
      <c r="J890" s="27"/>
      <c r="K890" s="52"/>
      <c r="L890" s="50"/>
      <c r="M890" s="50"/>
      <c r="N890" s="422"/>
      <c r="O890" s="27"/>
      <c r="P890" s="27"/>
      <c r="Q890" s="27"/>
      <c r="R890" s="27"/>
      <c r="S890" s="27"/>
      <c r="T890" s="27"/>
      <c r="U890" s="27"/>
      <c r="V890" s="27"/>
      <c r="W890" s="27"/>
      <c r="X890" s="27"/>
      <c r="Y890" s="410"/>
      <c r="Z890" s="53"/>
      <c r="AA890" s="53"/>
      <c r="AB890" s="27"/>
      <c r="AC890" s="27"/>
      <c r="AD890" s="27"/>
      <c r="AE890" s="244"/>
      <c r="AF890" s="27"/>
      <c r="AG890" s="27"/>
      <c r="AH890" s="27"/>
      <c r="AI890" s="27"/>
      <c r="AJ890" s="467"/>
      <c r="AK890" s="54"/>
      <c r="AO890" s="157"/>
      <c r="AS890" s="157"/>
      <c r="AT890" s="161"/>
    </row>
    <row r="891" spans="1:46" s="55" customFormat="1" ht="12.75" customHeight="1" x14ac:dyDescent="0.3">
      <c r="A891" s="49"/>
      <c r="B891" s="49"/>
      <c r="C891" s="50"/>
      <c r="D891" s="27"/>
      <c r="E891" s="27"/>
      <c r="F891" s="27"/>
      <c r="G891" s="50"/>
      <c r="H891" s="50"/>
      <c r="I891" s="27"/>
      <c r="J891" s="27"/>
      <c r="K891" s="52"/>
      <c r="L891" s="50"/>
      <c r="M891" s="50"/>
      <c r="N891" s="422"/>
      <c r="O891" s="27"/>
      <c r="P891" s="27"/>
      <c r="Q891" s="27"/>
      <c r="R891" s="27"/>
      <c r="S891" s="27"/>
      <c r="T891" s="27"/>
      <c r="U891" s="27"/>
      <c r="V891" s="27"/>
      <c r="W891" s="27"/>
      <c r="X891" s="27"/>
      <c r="Y891" s="410"/>
      <c r="Z891" s="53"/>
      <c r="AA891" s="53"/>
      <c r="AB891" s="27"/>
      <c r="AC891" s="27"/>
      <c r="AD891" s="27"/>
      <c r="AE891" s="244"/>
      <c r="AF891" s="27"/>
      <c r="AG891" s="27"/>
      <c r="AH891" s="27"/>
      <c r="AI891" s="27"/>
      <c r="AJ891" s="467"/>
      <c r="AK891" s="54"/>
      <c r="AO891" s="157"/>
      <c r="AS891" s="157"/>
      <c r="AT891" s="161"/>
    </row>
    <row r="892" spans="1:46" s="55" customFormat="1" ht="12.75" customHeight="1" x14ac:dyDescent="0.3">
      <c r="A892" s="49"/>
      <c r="B892" s="49"/>
      <c r="C892" s="50"/>
      <c r="D892" s="27"/>
      <c r="E892" s="27"/>
      <c r="F892" s="27"/>
      <c r="G892" s="50"/>
      <c r="H892" s="50"/>
      <c r="I892" s="27"/>
      <c r="J892" s="27"/>
      <c r="K892" s="52"/>
      <c r="L892" s="50"/>
      <c r="M892" s="50"/>
      <c r="N892" s="422"/>
      <c r="O892" s="27"/>
      <c r="P892" s="27"/>
      <c r="Q892" s="27"/>
      <c r="R892" s="27"/>
      <c r="S892" s="27"/>
      <c r="T892" s="27"/>
      <c r="U892" s="27"/>
      <c r="V892" s="27"/>
      <c r="W892" s="27"/>
      <c r="X892" s="27"/>
      <c r="Y892" s="410"/>
      <c r="Z892" s="53"/>
      <c r="AA892" s="53"/>
      <c r="AB892" s="27"/>
      <c r="AC892" s="27"/>
      <c r="AD892" s="27"/>
      <c r="AE892" s="244"/>
      <c r="AF892" s="27"/>
      <c r="AG892" s="27"/>
      <c r="AH892" s="27"/>
      <c r="AI892" s="27"/>
      <c r="AJ892" s="467"/>
      <c r="AK892" s="54"/>
      <c r="AO892" s="157"/>
      <c r="AS892" s="157"/>
      <c r="AT892" s="161"/>
    </row>
    <row r="893" spans="1:46" s="55" customFormat="1" ht="12.75" customHeight="1" x14ac:dyDescent="0.3">
      <c r="A893" s="49"/>
      <c r="B893" s="49"/>
      <c r="C893" s="50"/>
      <c r="D893" s="27"/>
      <c r="E893" s="27"/>
      <c r="F893" s="27"/>
      <c r="G893" s="50"/>
      <c r="H893" s="50"/>
      <c r="I893" s="27"/>
      <c r="J893" s="27"/>
      <c r="K893" s="52"/>
      <c r="L893" s="50"/>
      <c r="M893" s="50"/>
      <c r="N893" s="422"/>
      <c r="O893" s="27"/>
      <c r="P893" s="27"/>
      <c r="Q893" s="27"/>
      <c r="R893" s="27"/>
      <c r="S893" s="27"/>
      <c r="T893" s="27"/>
      <c r="U893" s="27"/>
      <c r="V893" s="27"/>
      <c r="W893" s="27"/>
      <c r="X893" s="27"/>
      <c r="Y893" s="410"/>
      <c r="Z893" s="53"/>
      <c r="AA893" s="53"/>
      <c r="AB893" s="27"/>
      <c r="AC893" s="27"/>
      <c r="AD893" s="27"/>
      <c r="AE893" s="244"/>
      <c r="AF893" s="27"/>
      <c r="AG893" s="27"/>
      <c r="AH893" s="27"/>
      <c r="AI893" s="27"/>
      <c r="AJ893" s="467"/>
      <c r="AK893" s="54"/>
      <c r="AO893" s="157"/>
      <c r="AS893" s="157"/>
      <c r="AT893" s="161"/>
    </row>
    <row r="894" spans="1:46" s="55" customFormat="1" ht="12.75" customHeight="1" x14ac:dyDescent="0.3">
      <c r="A894" s="49"/>
      <c r="B894" s="49"/>
      <c r="C894" s="50"/>
      <c r="D894" s="27"/>
      <c r="E894" s="27"/>
      <c r="F894" s="27"/>
      <c r="G894" s="50"/>
      <c r="H894" s="50"/>
      <c r="I894" s="27"/>
      <c r="J894" s="27"/>
      <c r="K894" s="52"/>
      <c r="L894" s="50"/>
      <c r="M894" s="50"/>
      <c r="N894" s="422"/>
      <c r="O894" s="27"/>
      <c r="P894" s="27"/>
      <c r="Q894" s="27"/>
      <c r="R894" s="27"/>
      <c r="S894" s="27"/>
      <c r="T894" s="27"/>
      <c r="U894" s="27"/>
      <c r="V894" s="27"/>
      <c r="W894" s="27"/>
      <c r="X894" s="27"/>
      <c r="Y894" s="410"/>
      <c r="Z894" s="53"/>
      <c r="AA894" s="53"/>
      <c r="AB894" s="27"/>
      <c r="AC894" s="27"/>
      <c r="AD894" s="27"/>
      <c r="AE894" s="244"/>
      <c r="AF894" s="27"/>
      <c r="AG894" s="27"/>
      <c r="AH894" s="27"/>
      <c r="AI894" s="27"/>
      <c r="AJ894" s="467"/>
      <c r="AK894" s="54"/>
      <c r="AO894" s="157"/>
      <c r="AS894" s="157"/>
      <c r="AT894" s="161"/>
    </row>
    <row r="895" spans="1:46" s="55" customFormat="1" ht="12.75" customHeight="1" x14ac:dyDescent="0.3">
      <c r="A895" s="49"/>
      <c r="B895" s="49"/>
      <c r="C895" s="50"/>
      <c r="D895" s="27"/>
      <c r="E895" s="27"/>
      <c r="F895" s="27"/>
      <c r="G895" s="50"/>
      <c r="H895" s="50"/>
      <c r="I895" s="27"/>
      <c r="J895" s="27"/>
      <c r="K895" s="52"/>
      <c r="L895" s="50"/>
      <c r="M895" s="50"/>
      <c r="N895" s="422"/>
      <c r="O895" s="27"/>
      <c r="P895" s="27"/>
      <c r="Q895" s="27"/>
      <c r="R895" s="27"/>
      <c r="S895" s="27"/>
      <c r="T895" s="27"/>
      <c r="U895" s="27"/>
      <c r="V895" s="27"/>
      <c r="W895" s="27"/>
      <c r="X895" s="27"/>
      <c r="Y895" s="410"/>
      <c r="Z895" s="53"/>
      <c r="AA895" s="53"/>
      <c r="AB895" s="27"/>
      <c r="AC895" s="27"/>
      <c r="AD895" s="27"/>
      <c r="AE895" s="244"/>
      <c r="AF895" s="27"/>
      <c r="AG895" s="27"/>
      <c r="AH895" s="27"/>
      <c r="AI895" s="27"/>
      <c r="AJ895" s="467"/>
      <c r="AK895" s="54"/>
      <c r="AO895" s="157"/>
      <c r="AS895" s="157"/>
      <c r="AT895" s="161"/>
    </row>
    <row r="896" spans="1:46" s="55" customFormat="1" ht="12.75" customHeight="1" x14ac:dyDescent="0.3">
      <c r="A896" s="49"/>
      <c r="B896" s="49"/>
      <c r="C896" s="50"/>
      <c r="D896" s="27"/>
      <c r="E896" s="27"/>
      <c r="F896" s="27"/>
      <c r="G896" s="50"/>
      <c r="H896" s="50"/>
      <c r="I896" s="27"/>
      <c r="J896" s="27"/>
      <c r="K896" s="52"/>
      <c r="L896" s="50"/>
      <c r="M896" s="50"/>
      <c r="N896" s="422"/>
      <c r="O896" s="27"/>
      <c r="P896" s="27"/>
      <c r="Q896" s="27"/>
      <c r="R896" s="27"/>
      <c r="S896" s="27"/>
      <c r="T896" s="27"/>
      <c r="U896" s="27"/>
      <c r="V896" s="27"/>
      <c r="W896" s="27"/>
      <c r="X896" s="27"/>
      <c r="Y896" s="410"/>
      <c r="Z896" s="53"/>
      <c r="AA896" s="53"/>
      <c r="AB896" s="27"/>
      <c r="AC896" s="27"/>
      <c r="AD896" s="27"/>
      <c r="AE896" s="244"/>
      <c r="AF896" s="27"/>
      <c r="AG896" s="27"/>
      <c r="AH896" s="27"/>
      <c r="AI896" s="27"/>
      <c r="AJ896" s="467"/>
      <c r="AK896" s="54"/>
      <c r="AO896" s="157"/>
      <c r="AS896" s="157"/>
      <c r="AT896" s="161"/>
    </row>
    <row r="897" spans="1:46" s="55" customFormat="1" ht="12.75" customHeight="1" x14ac:dyDescent="0.3">
      <c r="A897" s="49"/>
      <c r="B897" s="49"/>
      <c r="C897" s="50"/>
      <c r="D897" s="27"/>
      <c r="E897" s="27"/>
      <c r="F897" s="27"/>
      <c r="G897" s="50"/>
      <c r="H897" s="50"/>
      <c r="I897" s="27"/>
      <c r="J897" s="27"/>
      <c r="K897" s="52"/>
      <c r="L897" s="50"/>
      <c r="M897" s="50"/>
      <c r="N897" s="422"/>
      <c r="O897" s="27"/>
      <c r="P897" s="27"/>
      <c r="Q897" s="27"/>
      <c r="R897" s="27"/>
      <c r="S897" s="27"/>
      <c r="T897" s="27"/>
      <c r="U897" s="27"/>
      <c r="V897" s="27"/>
      <c r="W897" s="27"/>
      <c r="X897" s="27"/>
      <c r="Y897" s="410"/>
      <c r="Z897" s="53"/>
      <c r="AA897" s="53"/>
      <c r="AB897" s="27"/>
      <c r="AC897" s="27"/>
      <c r="AD897" s="27"/>
      <c r="AE897" s="244"/>
      <c r="AF897" s="27"/>
      <c r="AG897" s="27"/>
      <c r="AH897" s="27"/>
      <c r="AI897" s="27"/>
      <c r="AJ897" s="467"/>
      <c r="AK897" s="54"/>
      <c r="AO897" s="157"/>
      <c r="AS897" s="157"/>
      <c r="AT897" s="161"/>
    </row>
    <row r="898" spans="1:46" s="55" customFormat="1" ht="12.75" customHeight="1" x14ac:dyDescent="0.3">
      <c r="A898" s="49"/>
      <c r="B898" s="49"/>
      <c r="C898" s="50"/>
      <c r="D898" s="27"/>
      <c r="E898" s="27"/>
      <c r="F898" s="27"/>
      <c r="G898" s="50"/>
      <c r="H898" s="50"/>
      <c r="I898" s="27"/>
      <c r="J898" s="27"/>
      <c r="K898" s="52"/>
      <c r="L898" s="50"/>
      <c r="M898" s="50"/>
      <c r="N898" s="422"/>
      <c r="O898" s="27"/>
      <c r="P898" s="27"/>
      <c r="Q898" s="27"/>
      <c r="R898" s="27"/>
      <c r="S898" s="27"/>
      <c r="T898" s="27"/>
      <c r="U898" s="27"/>
      <c r="V898" s="27"/>
      <c r="W898" s="27"/>
      <c r="X898" s="27"/>
      <c r="Y898" s="410"/>
      <c r="Z898" s="53"/>
      <c r="AA898" s="53"/>
      <c r="AB898" s="27"/>
      <c r="AC898" s="27"/>
      <c r="AD898" s="27"/>
      <c r="AE898" s="244"/>
      <c r="AF898" s="27"/>
      <c r="AG898" s="27"/>
      <c r="AH898" s="27"/>
      <c r="AI898" s="27"/>
      <c r="AJ898" s="467"/>
      <c r="AK898" s="54"/>
      <c r="AO898" s="157"/>
      <c r="AS898" s="157"/>
      <c r="AT898" s="161"/>
    </row>
    <row r="899" spans="1:46" s="55" customFormat="1" ht="12.75" customHeight="1" x14ac:dyDescent="0.3">
      <c r="A899" s="49"/>
      <c r="B899" s="49"/>
      <c r="C899" s="50"/>
      <c r="D899" s="27"/>
      <c r="E899" s="27"/>
      <c r="F899" s="27"/>
      <c r="G899" s="50"/>
      <c r="H899" s="50"/>
      <c r="I899" s="27"/>
      <c r="J899" s="27"/>
      <c r="K899" s="52"/>
      <c r="L899" s="50"/>
      <c r="M899" s="50"/>
      <c r="N899" s="422"/>
      <c r="O899" s="27"/>
      <c r="P899" s="27"/>
      <c r="Q899" s="27"/>
      <c r="R899" s="27"/>
      <c r="S899" s="27"/>
      <c r="T899" s="27"/>
      <c r="U899" s="27"/>
      <c r="V899" s="27"/>
      <c r="W899" s="27"/>
      <c r="X899" s="27"/>
      <c r="Y899" s="410"/>
      <c r="Z899" s="53"/>
      <c r="AA899" s="53"/>
      <c r="AB899" s="27"/>
      <c r="AC899" s="27"/>
      <c r="AD899" s="27"/>
      <c r="AE899" s="244"/>
      <c r="AF899" s="27"/>
      <c r="AG899" s="27"/>
      <c r="AH899" s="27"/>
      <c r="AI899" s="27"/>
      <c r="AJ899" s="467"/>
      <c r="AK899" s="54"/>
      <c r="AO899" s="157"/>
      <c r="AS899" s="157"/>
      <c r="AT899" s="161"/>
    </row>
    <row r="900" spans="1:46" s="55" customFormat="1" ht="12.75" customHeight="1" x14ac:dyDescent="0.3">
      <c r="A900" s="49"/>
      <c r="B900" s="49"/>
      <c r="C900" s="50"/>
      <c r="D900" s="27"/>
      <c r="E900" s="27"/>
      <c r="F900" s="27"/>
      <c r="G900" s="50"/>
      <c r="H900" s="50"/>
      <c r="I900" s="27"/>
      <c r="J900" s="27"/>
      <c r="K900" s="52"/>
      <c r="L900" s="50"/>
      <c r="M900" s="50"/>
      <c r="N900" s="422"/>
      <c r="O900" s="27"/>
      <c r="P900" s="27"/>
      <c r="Q900" s="27"/>
      <c r="R900" s="27"/>
      <c r="S900" s="27"/>
      <c r="T900" s="27"/>
      <c r="U900" s="27"/>
      <c r="V900" s="27"/>
      <c r="W900" s="27"/>
      <c r="X900" s="27"/>
      <c r="Y900" s="410"/>
      <c r="Z900" s="53"/>
      <c r="AA900" s="53"/>
      <c r="AB900" s="27"/>
      <c r="AC900" s="27"/>
      <c r="AD900" s="27"/>
      <c r="AE900" s="244"/>
      <c r="AF900" s="27"/>
      <c r="AG900" s="27"/>
      <c r="AH900" s="27"/>
      <c r="AI900" s="27"/>
      <c r="AJ900" s="467"/>
      <c r="AK900" s="54"/>
      <c r="AO900" s="157"/>
      <c r="AS900" s="157"/>
      <c r="AT900" s="161"/>
    </row>
    <row r="901" spans="1:46" s="55" customFormat="1" ht="12.75" customHeight="1" x14ac:dyDescent="0.3">
      <c r="A901" s="49"/>
      <c r="B901" s="49"/>
      <c r="C901" s="50"/>
      <c r="D901" s="27"/>
      <c r="E901" s="27"/>
      <c r="F901" s="27"/>
      <c r="G901" s="50"/>
      <c r="H901" s="50"/>
      <c r="I901" s="27"/>
      <c r="J901" s="27"/>
      <c r="K901" s="52"/>
      <c r="L901" s="50"/>
      <c r="M901" s="50"/>
      <c r="N901" s="422"/>
      <c r="O901" s="27"/>
      <c r="P901" s="27"/>
      <c r="Q901" s="27"/>
      <c r="R901" s="27"/>
      <c r="S901" s="27"/>
      <c r="T901" s="27"/>
      <c r="U901" s="27"/>
      <c r="V901" s="27"/>
      <c r="W901" s="27"/>
      <c r="X901" s="27"/>
      <c r="Y901" s="410"/>
      <c r="Z901" s="53"/>
      <c r="AA901" s="53"/>
      <c r="AB901" s="27"/>
      <c r="AC901" s="27"/>
      <c r="AD901" s="27"/>
      <c r="AE901" s="244"/>
      <c r="AF901" s="27"/>
      <c r="AG901" s="27"/>
      <c r="AH901" s="27"/>
      <c r="AI901" s="27"/>
      <c r="AJ901" s="467"/>
      <c r="AK901" s="54"/>
      <c r="AO901" s="157"/>
      <c r="AS901" s="157"/>
      <c r="AT901" s="161"/>
    </row>
    <row r="902" spans="1:46" s="55" customFormat="1" ht="12.75" customHeight="1" x14ac:dyDescent="0.3">
      <c r="A902" s="49"/>
      <c r="B902" s="49"/>
      <c r="C902" s="50"/>
      <c r="D902" s="27"/>
      <c r="E902" s="27"/>
      <c r="F902" s="27"/>
      <c r="G902" s="50"/>
      <c r="H902" s="50"/>
      <c r="I902" s="27"/>
      <c r="J902" s="27"/>
      <c r="K902" s="52"/>
      <c r="L902" s="50"/>
      <c r="M902" s="50"/>
      <c r="N902" s="422"/>
      <c r="O902" s="27"/>
      <c r="P902" s="27"/>
      <c r="Q902" s="27"/>
      <c r="R902" s="27"/>
      <c r="S902" s="27"/>
      <c r="T902" s="27"/>
      <c r="U902" s="27"/>
      <c r="V902" s="27"/>
      <c r="W902" s="27"/>
      <c r="X902" s="27"/>
      <c r="Y902" s="410"/>
      <c r="Z902" s="53"/>
      <c r="AA902" s="53"/>
      <c r="AB902" s="27"/>
      <c r="AC902" s="27"/>
      <c r="AD902" s="27"/>
      <c r="AE902" s="244"/>
      <c r="AF902" s="27"/>
      <c r="AG902" s="27"/>
      <c r="AH902" s="27"/>
      <c r="AI902" s="27"/>
      <c r="AJ902" s="467"/>
      <c r="AK902" s="54"/>
      <c r="AO902" s="157"/>
      <c r="AS902" s="157"/>
      <c r="AT902" s="161"/>
    </row>
    <row r="903" spans="1:46" s="55" customFormat="1" ht="12.75" customHeight="1" x14ac:dyDescent="0.3">
      <c r="A903" s="49"/>
      <c r="B903" s="49"/>
      <c r="C903" s="50"/>
      <c r="D903" s="27"/>
      <c r="E903" s="27"/>
      <c r="F903" s="27"/>
      <c r="G903" s="50"/>
      <c r="H903" s="50"/>
      <c r="I903" s="27"/>
      <c r="J903" s="27"/>
      <c r="K903" s="52"/>
      <c r="L903" s="50"/>
      <c r="M903" s="50"/>
      <c r="N903" s="422"/>
      <c r="O903" s="27"/>
      <c r="P903" s="27"/>
      <c r="Q903" s="27"/>
      <c r="R903" s="27"/>
      <c r="S903" s="27"/>
      <c r="T903" s="27"/>
      <c r="U903" s="27"/>
      <c r="V903" s="27"/>
      <c r="W903" s="27"/>
      <c r="X903" s="27"/>
      <c r="Y903" s="410"/>
      <c r="Z903" s="53"/>
      <c r="AA903" s="53"/>
      <c r="AB903" s="27"/>
      <c r="AC903" s="27"/>
      <c r="AD903" s="27"/>
      <c r="AE903" s="244"/>
      <c r="AF903" s="27"/>
      <c r="AG903" s="27"/>
      <c r="AH903" s="27"/>
      <c r="AI903" s="27"/>
      <c r="AJ903" s="467"/>
      <c r="AK903" s="54"/>
      <c r="AO903" s="157"/>
      <c r="AS903" s="157"/>
      <c r="AT903" s="161"/>
    </row>
    <row r="904" spans="1:46" s="55" customFormat="1" ht="12.75" customHeight="1" x14ac:dyDescent="0.3">
      <c r="A904" s="49"/>
      <c r="B904" s="49"/>
      <c r="C904" s="50"/>
      <c r="D904" s="27"/>
      <c r="E904" s="27"/>
      <c r="F904" s="27"/>
      <c r="G904" s="50"/>
      <c r="H904" s="50"/>
      <c r="I904" s="27"/>
      <c r="J904" s="27"/>
      <c r="K904" s="52"/>
      <c r="L904" s="50"/>
      <c r="M904" s="50"/>
      <c r="N904" s="422"/>
      <c r="O904" s="27"/>
      <c r="P904" s="27"/>
      <c r="Q904" s="27"/>
      <c r="R904" s="27"/>
      <c r="S904" s="27"/>
      <c r="T904" s="27"/>
      <c r="U904" s="27"/>
      <c r="V904" s="27"/>
      <c r="W904" s="27"/>
      <c r="X904" s="27"/>
      <c r="Y904" s="410"/>
      <c r="Z904" s="53"/>
      <c r="AA904" s="53"/>
      <c r="AB904" s="27"/>
      <c r="AC904" s="27"/>
      <c r="AD904" s="27"/>
      <c r="AE904" s="244"/>
      <c r="AF904" s="27"/>
      <c r="AG904" s="27"/>
      <c r="AH904" s="27"/>
      <c r="AI904" s="27"/>
      <c r="AJ904" s="467"/>
      <c r="AK904" s="54"/>
      <c r="AO904" s="157"/>
      <c r="AS904" s="157"/>
      <c r="AT904" s="161"/>
    </row>
    <row r="905" spans="1:46" s="55" customFormat="1" ht="12.75" customHeight="1" x14ac:dyDescent="0.3">
      <c r="A905" s="49"/>
      <c r="B905" s="49"/>
      <c r="C905" s="50"/>
      <c r="D905" s="27"/>
      <c r="E905" s="27"/>
      <c r="F905" s="27"/>
      <c r="G905" s="50"/>
      <c r="H905" s="50"/>
      <c r="I905" s="27"/>
      <c r="J905" s="27"/>
      <c r="K905" s="52"/>
      <c r="L905" s="50"/>
      <c r="M905" s="50"/>
      <c r="N905" s="422"/>
      <c r="O905" s="27"/>
      <c r="P905" s="27"/>
      <c r="Q905" s="27"/>
      <c r="R905" s="27"/>
      <c r="S905" s="27"/>
      <c r="T905" s="27"/>
      <c r="U905" s="27"/>
      <c r="V905" s="27"/>
      <c r="W905" s="27"/>
      <c r="X905" s="27"/>
      <c r="Y905" s="410"/>
      <c r="Z905" s="53"/>
      <c r="AA905" s="53"/>
      <c r="AB905" s="27"/>
      <c r="AC905" s="27"/>
      <c r="AD905" s="27"/>
      <c r="AE905" s="244"/>
      <c r="AF905" s="27"/>
      <c r="AG905" s="27"/>
      <c r="AH905" s="27"/>
      <c r="AI905" s="27"/>
      <c r="AJ905" s="467"/>
      <c r="AK905" s="54"/>
      <c r="AO905" s="157"/>
      <c r="AS905" s="157"/>
      <c r="AT905" s="161"/>
    </row>
    <row r="906" spans="1:46" s="55" customFormat="1" ht="12.75" customHeight="1" x14ac:dyDescent="0.3">
      <c r="A906" s="49"/>
      <c r="B906" s="49"/>
      <c r="C906" s="50"/>
      <c r="D906" s="27"/>
      <c r="E906" s="27"/>
      <c r="F906" s="27"/>
      <c r="G906" s="50"/>
      <c r="H906" s="50"/>
      <c r="I906" s="27"/>
      <c r="J906" s="27"/>
      <c r="K906" s="52"/>
      <c r="L906" s="50"/>
      <c r="M906" s="50"/>
      <c r="N906" s="422"/>
      <c r="O906" s="27"/>
      <c r="P906" s="27"/>
      <c r="Q906" s="27"/>
      <c r="R906" s="27"/>
      <c r="S906" s="27"/>
      <c r="T906" s="27"/>
      <c r="U906" s="27"/>
      <c r="V906" s="27"/>
      <c r="W906" s="27"/>
      <c r="X906" s="27"/>
      <c r="Y906" s="410"/>
      <c r="Z906" s="53"/>
      <c r="AA906" s="53"/>
      <c r="AB906" s="27"/>
      <c r="AC906" s="27"/>
      <c r="AD906" s="27"/>
      <c r="AE906" s="244"/>
      <c r="AF906" s="27"/>
      <c r="AG906" s="27"/>
      <c r="AH906" s="27"/>
      <c r="AI906" s="27"/>
      <c r="AJ906" s="467"/>
      <c r="AK906" s="54"/>
      <c r="AO906" s="157"/>
      <c r="AS906" s="157"/>
      <c r="AT906" s="161"/>
    </row>
    <row r="907" spans="1:46" s="55" customFormat="1" ht="12.75" customHeight="1" x14ac:dyDescent="0.3">
      <c r="A907" s="49"/>
      <c r="B907" s="49"/>
      <c r="C907" s="50"/>
      <c r="D907" s="27"/>
      <c r="E907" s="27"/>
      <c r="F907" s="27"/>
      <c r="G907" s="50"/>
      <c r="H907" s="50"/>
      <c r="I907" s="27"/>
      <c r="J907" s="27"/>
      <c r="K907" s="52"/>
      <c r="L907" s="50"/>
      <c r="M907" s="50"/>
      <c r="N907" s="422"/>
      <c r="O907" s="27"/>
      <c r="P907" s="27"/>
      <c r="Q907" s="27"/>
      <c r="R907" s="27"/>
      <c r="S907" s="27"/>
      <c r="T907" s="27"/>
      <c r="U907" s="27"/>
      <c r="V907" s="27"/>
      <c r="W907" s="27"/>
      <c r="X907" s="27"/>
      <c r="Y907" s="410"/>
      <c r="Z907" s="53"/>
      <c r="AA907" s="53"/>
      <c r="AB907" s="27"/>
      <c r="AC907" s="27"/>
      <c r="AD907" s="27"/>
      <c r="AE907" s="244"/>
      <c r="AF907" s="27"/>
      <c r="AG907" s="27"/>
      <c r="AH907" s="27"/>
      <c r="AI907" s="27"/>
      <c r="AJ907" s="467"/>
      <c r="AK907" s="54"/>
      <c r="AO907" s="157"/>
      <c r="AS907" s="157"/>
      <c r="AT907" s="161"/>
    </row>
    <row r="908" spans="1:46" s="55" customFormat="1" ht="12.75" customHeight="1" x14ac:dyDescent="0.3">
      <c r="A908" s="49"/>
      <c r="B908" s="49"/>
      <c r="C908" s="50"/>
      <c r="D908" s="27"/>
      <c r="E908" s="27"/>
      <c r="F908" s="27"/>
      <c r="G908" s="50"/>
      <c r="H908" s="50"/>
      <c r="I908" s="27"/>
      <c r="J908" s="27"/>
      <c r="K908" s="52"/>
      <c r="L908" s="50"/>
      <c r="M908" s="50"/>
      <c r="N908" s="422"/>
      <c r="O908" s="27"/>
      <c r="P908" s="27"/>
      <c r="Q908" s="27"/>
      <c r="R908" s="27"/>
      <c r="S908" s="27"/>
      <c r="T908" s="27"/>
      <c r="U908" s="27"/>
      <c r="V908" s="27"/>
      <c r="W908" s="27"/>
      <c r="X908" s="27"/>
      <c r="Y908" s="410"/>
      <c r="Z908" s="53"/>
      <c r="AA908" s="53"/>
      <c r="AB908" s="27"/>
      <c r="AC908" s="27"/>
      <c r="AD908" s="27"/>
      <c r="AE908" s="244"/>
      <c r="AF908" s="27"/>
      <c r="AG908" s="27"/>
      <c r="AH908" s="27"/>
      <c r="AI908" s="27"/>
      <c r="AJ908" s="467"/>
      <c r="AK908" s="54"/>
      <c r="AO908" s="157"/>
      <c r="AS908" s="157"/>
      <c r="AT908" s="161"/>
    </row>
    <row r="909" spans="1:46" s="55" customFormat="1" ht="12.75" customHeight="1" x14ac:dyDescent="0.3">
      <c r="A909" s="49"/>
      <c r="B909" s="49"/>
      <c r="C909" s="50"/>
      <c r="D909" s="27"/>
      <c r="E909" s="27"/>
      <c r="F909" s="27"/>
      <c r="G909" s="50"/>
      <c r="H909" s="50"/>
      <c r="I909" s="27"/>
      <c r="J909" s="27"/>
      <c r="K909" s="52"/>
      <c r="L909" s="50"/>
      <c r="M909" s="50"/>
      <c r="N909" s="422"/>
      <c r="O909" s="27"/>
      <c r="P909" s="27"/>
      <c r="Q909" s="27"/>
      <c r="R909" s="27"/>
      <c r="S909" s="27"/>
      <c r="T909" s="27"/>
      <c r="U909" s="27"/>
      <c r="V909" s="27"/>
      <c r="W909" s="27"/>
      <c r="X909" s="27"/>
      <c r="Y909" s="410"/>
      <c r="Z909" s="53"/>
      <c r="AA909" s="53"/>
      <c r="AB909" s="27"/>
      <c r="AC909" s="27"/>
      <c r="AD909" s="27"/>
      <c r="AE909" s="244"/>
      <c r="AF909" s="27"/>
      <c r="AG909" s="27"/>
      <c r="AH909" s="27"/>
      <c r="AI909" s="27"/>
      <c r="AJ909" s="467"/>
      <c r="AK909" s="54"/>
      <c r="AO909" s="157"/>
      <c r="AS909" s="157"/>
      <c r="AT909" s="161"/>
    </row>
    <row r="910" spans="1:46" s="55" customFormat="1" ht="12.75" customHeight="1" x14ac:dyDescent="0.3">
      <c r="A910" s="49"/>
      <c r="B910" s="49"/>
      <c r="C910" s="50"/>
      <c r="D910" s="27"/>
      <c r="E910" s="27"/>
      <c r="F910" s="27"/>
      <c r="G910" s="50"/>
      <c r="H910" s="50"/>
      <c r="I910" s="27"/>
      <c r="J910" s="27"/>
      <c r="K910" s="52"/>
      <c r="L910" s="50"/>
      <c r="M910" s="50"/>
      <c r="N910" s="422"/>
      <c r="O910" s="27"/>
      <c r="P910" s="27"/>
      <c r="Q910" s="27"/>
      <c r="R910" s="27"/>
      <c r="S910" s="27"/>
      <c r="T910" s="27"/>
      <c r="U910" s="27"/>
      <c r="V910" s="27"/>
      <c r="W910" s="27"/>
      <c r="X910" s="27"/>
      <c r="Y910" s="410"/>
      <c r="Z910" s="53"/>
      <c r="AA910" s="53"/>
      <c r="AB910" s="27"/>
      <c r="AC910" s="27"/>
      <c r="AD910" s="27"/>
      <c r="AE910" s="244"/>
      <c r="AF910" s="27"/>
      <c r="AG910" s="27"/>
      <c r="AH910" s="27"/>
      <c r="AI910" s="27"/>
      <c r="AJ910" s="467"/>
      <c r="AK910" s="54"/>
      <c r="AO910" s="157"/>
      <c r="AS910" s="157"/>
      <c r="AT910" s="161"/>
    </row>
    <row r="911" spans="1:46" s="55" customFormat="1" ht="12.75" customHeight="1" x14ac:dyDescent="0.3">
      <c r="A911" s="49"/>
      <c r="B911" s="49"/>
      <c r="C911" s="50"/>
      <c r="D911" s="27"/>
      <c r="E911" s="27"/>
      <c r="F911" s="27"/>
      <c r="G911" s="50"/>
      <c r="H911" s="50"/>
      <c r="I911" s="27"/>
      <c r="J911" s="27"/>
      <c r="K911" s="52"/>
      <c r="L911" s="50"/>
      <c r="M911" s="50"/>
      <c r="N911" s="422"/>
      <c r="O911" s="27"/>
      <c r="P911" s="27"/>
      <c r="Q911" s="27"/>
      <c r="R911" s="27"/>
      <c r="S911" s="27"/>
      <c r="T911" s="27"/>
      <c r="U911" s="27"/>
      <c r="V911" s="27"/>
      <c r="W911" s="27"/>
      <c r="X911" s="27"/>
      <c r="Y911" s="410"/>
      <c r="Z911" s="53"/>
      <c r="AA911" s="53"/>
      <c r="AB911" s="27"/>
      <c r="AC911" s="27"/>
      <c r="AD911" s="27"/>
      <c r="AE911" s="244"/>
      <c r="AF911" s="27"/>
      <c r="AG911" s="27"/>
      <c r="AH911" s="27"/>
      <c r="AI911" s="27"/>
      <c r="AJ911" s="467"/>
      <c r="AK911" s="54"/>
      <c r="AO911" s="157"/>
      <c r="AS911" s="157"/>
      <c r="AT911" s="161"/>
    </row>
    <row r="912" spans="1:46" s="55" customFormat="1" ht="12.75" customHeight="1" x14ac:dyDescent="0.3">
      <c r="A912" s="49"/>
      <c r="B912" s="49"/>
      <c r="C912" s="50"/>
      <c r="D912" s="27"/>
      <c r="E912" s="27"/>
      <c r="F912" s="27"/>
      <c r="G912" s="50"/>
      <c r="H912" s="50"/>
      <c r="I912" s="27"/>
      <c r="J912" s="27"/>
      <c r="K912" s="52"/>
      <c r="L912" s="50"/>
      <c r="M912" s="50"/>
      <c r="N912" s="422"/>
      <c r="O912" s="27"/>
      <c r="P912" s="27"/>
      <c r="Q912" s="27"/>
      <c r="R912" s="27"/>
      <c r="S912" s="27"/>
      <c r="T912" s="27"/>
      <c r="U912" s="27"/>
      <c r="V912" s="27"/>
      <c r="W912" s="27"/>
      <c r="X912" s="27"/>
      <c r="Y912" s="410"/>
      <c r="Z912" s="53"/>
      <c r="AA912" s="53"/>
      <c r="AB912" s="27"/>
      <c r="AC912" s="27"/>
      <c r="AD912" s="27"/>
      <c r="AE912" s="244"/>
      <c r="AF912" s="27"/>
      <c r="AG912" s="27"/>
      <c r="AH912" s="27"/>
      <c r="AI912" s="27"/>
      <c r="AJ912" s="467"/>
      <c r="AK912" s="54"/>
      <c r="AO912" s="157"/>
      <c r="AS912" s="157"/>
      <c r="AT912" s="161"/>
    </row>
    <row r="913" spans="1:46" s="55" customFormat="1" ht="12.75" customHeight="1" x14ac:dyDescent="0.3">
      <c r="A913" s="49"/>
      <c r="B913" s="49"/>
      <c r="C913" s="50"/>
      <c r="D913" s="27"/>
      <c r="E913" s="27"/>
      <c r="F913" s="27"/>
      <c r="G913" s="50"/>
      <c r="H913" s="50"/>
      <c r="I913" s="27"/>
      <c r="J913" s="27"/>
      <c r="K913" s="52"/>
      <c r="L913" s="50"/>
      <c r="M913" s="50"/>
      <c r="N913" s="422"/>
      <c r="O913" s="27"/>
      <c r="P913" s="27"/>
      <c r="Q913" s="27"/>
      <c r="R913" s="27"/>
      <c r="S913" s="27"/>
      <c r="T913" s="27"/>
      <c r="U913" s="27"/>
      <c r="V913" s="27"/>
      <c r="W913" s="27"/>
      <c r="X913" s="27"/>
      <c r="Y913" s="410"/>
      <c r="Z913" s="53"/>
      <c r="AA913" s="53"/>
      <c r="AB913" s="27"/>
      <c r="AC913" s="27"/>
      <c r="AD913" s="27"/>
      <c r="AE913" s="244"/>
      <c r="AF913" s="27"/>
      <c r="AG913" s="27"/>
      <c r="AH913" s="27"/>
      <c r="AI913" s="27"/>
      <c r="AJ913" s="467"/>
      <c r="AK913" s="54"/>
      <c r="AO913" s="157"/>
      <c r="AS913" s="157"/>
      <c r="AT913" s="161"/>
    </row>
    <row r="914" spans="1:46" s="55" customFormat="1" ht="12.75" customHeight="1" x14ac:dyDescent="0.3">
      <c r="A914" s="49"/>
      <c r="B914" s="49"/>
      <c r="C914" s="50"/>
      <c r="D914" s="27"/>
      <c r="E914" s="27"/>
      <c r="F914" s="27"/>
      <c r="G914" s="50"/>
      <c r="H914" s="50"/>
      <c r="I914" s="27"/>
      <c r="J914" s="27"/>
      <c r="K914" s="52"/>
      <c r="L914" s="50"/>
      <c r="M914" s="50"/>
      <c r="N914" s="422"/>
      <c r="O914" s="27"/>
      <c r="P914" s="27"/>
      <c r="Q914" s="27"/>
      <c r="R914" s="27"/>
      <c r="S914" s="27"/>
      <c r="T914" s="27"/>
      <c r="U914" s="27"/>
      <c r="V914" s="27"/>
      <c r="W914" s="27"/>
      <c r="X914" s="27"/>
      <c r="Y914" s="410"/>
      <c r="Z914" s="53"/>
      <c r="AA914" s="53"/>
      <c r="AB914" s="27"/>
      <c r="AC914" s="27"/>
      <c r="AD914" s="27"/>
      <c r="AE914" s="244"/>
      <c r="AF914" s="27"/>
      <c r="AG914" s="27"/>
      <c r="AH914" s="27"/>
      <c r="AI914" s="27"/>
      <c r="AJ914" s="467"/>
      <c r="AK914" s="54"/>
      <c r="AO914" s="157"/>
      <c r="AS914" s="157"/>
      <c r="AT914" s="161"/>
    </row>
    <row r="915" spans="1:46" s="55" customFormat="1" ht="12.75" customHeight="1" x14ac:dyDescent="0.3">
      <c r="A915" s="49"/>
      <c r="B915" s="49"/>
      <c r="C915" s="50"/>
      <c r="D915" s="27"/>
      <c r="E915" s="27"/>
      <c r="F915" s="27"/>
      <c r="G915" s="50"/>
      <c r="H915" s="50"/>
      <c r="I915" s="27"/>
      <c r="J915" s="27"/>
      <c r="K915" s="52"/>
      <c r="L915" s="50"/>
      <c r="M915" s="50"/>
      <c r="N915" s="422"/>
      <c r="O915" s="27"/>
      <c r="P915" s="27"/>
      <c r="Q915" s="27"/>
      <c r="R915" s="27"/>
      <c r="S915" s="27"/>
      <c r="T915" s="27"/>
      <c r="U915" s="27"/>
      <c r="V915" s="27"/>
      <c r="W915" s="27"/>
      <c r="X915" s="27"/>
      <c r="Y915" s="410"/>
      <c r="Z915" s="53"/>
      <c r="AA915" s="53"/>
      <c r="AB915" s="27"/>
      <c r="AC915" s="27"/>
      <c r="AD915" s="27"/>
      <c r="AE915" s="244"/>
      <c r="AF915" s="27"/>
      <c r="AG915" s="27"/>
      <c r="AH915" s="27"/>
      <c r="AI915" s="27"/>
      <c r="AJ915" s="467"/>
      <c r="AK915" s="54"/>
      <c r="AO915" s="157"/>
      <c r="AS915" s="157"/>
      <c r="AT915" s="161"/>
    </row>
    <row r="916" spans="1:46" s="55" customFormat="1" ht="12.75" customHeight="1" x14ac:dyDescent="0.3">
      <c r="A916" s="49"/>
      <c r="B916" s="49"/>
      <c r="C916" s="50"/>
      <c r="D916" s="27"/>
      <c r="E916" s="27"/>
      <c r="F916" s="27"/>
      <c r="G916" s="50"/>
      <c r="H916" s="50"/>
      <c r="I916" s="27"/>
      <c r="J916" s="27"/>
      <c r="K916" s="52"/>
      <c r="L916" s="50"/>
      <c r="M916" s="50"/>
      <c r="N916" s="422"/>
      <c r="O916" s="27"/>
      <c r="P916" s="27"/>
      <c r="Q916" s="27"/>
      <c r="R916" s="27"/>
      <c r="S916" s="27"/>
      <c r="T916" s="27"/>
      <c r="U916" s="27"/>
      <c r="V916" s="27"/>
      <c r="W916" s="27"/>
      <c r="X916" s="27"/>
      <c r="Y916" s="410"/>
      <c r="Z916" s="53"/>
      <c r="AA916" s="53"/>
      <c r="AB916" s="27"/>
      <c r="AC916" s="27"/>
      <c r="AD916" s="27"/>
      <c r="AE916" s="244"/>
      <c r="AF916" s="27"/>
      <c r="AG916" s="27"/>
      <c r="AH916" s="27"/>
      <c r="AI916" s="27"/>
      <c r="AJ916" s="467"/>
      <c r="AK916" s="54"/>
      <c r="AO916" s="157"/>
      <c r="AS916" s="157"/>
      <c r="AT916" s="161"/>
    </row>
    <row r="917" spans="1:46" s="55" customFormat="1" ht="12.75" customHeight="1" x14ac:dyDescent="0.3">
      <c r="A917" s="49"/>
      <c r="B917" s="49"/>
      <c r="C917" s="50"/>
      <c r="D917" s="27"/>
      <c r="E917" s="27"/>
      <c r="F917" s="27"/>
      <c r="G917" s="50"/>
      <c r="H917" s="50"/>
      <c r="I917" s="27"/>
      <c r="J917" s="27"/>
      <c r="K917" s="52"/>
      <c r="L917" s="50"/>
      <c r="M917" s="50"/>
      <c r="N917" s="422"/>
      <c r="O917" s="27"/>
      <c r="P917" s="27"/>
      <c r="Q917" s="27"/>
      <c r="R917" s="27"/>
      <c r="S917" s="27"/>
      <c r="T917" s="27"/>
      <c r="U917" s="27"/>
      <c r="V917" s="27"/>
      <c r="W917" s="27"/>
      <c r="X917" s="27"/>
      <c r="Y917" s="410"/>
      <c r="Z917" s="53"/>
      <c r="AA917" s="53"/>
      <c r="AB917" s="27"/>
      <c r="AC917" s="27"/>
      <c r="AD917" s="27"/>
      <c r="AE917" s="244"/>
      <c r="AF917" s="27"/>
      <c r="AG917" s="27"/>
      <c r="AH917" s="27"/>
      <c r="AI917" s="27"/>
      <c r="AJ917" s="467"/>
      <c r="AK917" s="54"/>
      <c r="AO917" s="157"/>
      <c r="AS917" s="157"/>
      <c r="AT917" s="161"/>
    </row>
    <row r="918" spans="1:46" s="55" customFormat="1" ht="12.75" customHeight="1" x14ac:dyDescent="0.3">
      <c r="A918" s="49"/>
      <c r="B918" s="49"/>
      <c r="C918" s="50"/>
      <c r="D918" s="27"/>
      <c r="E918" s="27"/>
      <c r="F918" s="27"/>
      <c r="G918" s="50"/>
      <c r="H918" s="50"/>
      <c r="I918" s="27"/>
      <c r="J918" s="27"/>
      <c r="K918" s="52"/>
      <c r="L918" s="50"/>
      <c r="M918" s="50"/>
      <c r="N918" s="422"/>
      <c r="O918" s="27"/>
      <c r="P918" s="27"/>
      <c r="Q918" s="27"/>
      <c r="R918" s="27"/>
      <c r="S918" s="27"/>
      <c r="T918" s="27"/>
      <c r="U918" s="27"/>
      <c r="V918" s="27"/>
      <c r="W918" s="27"/>
      <c r="X918" s="27"/>
      <c r="Y918" s="410"/>
      <c r="Z918" s="53"/>
      <c r="AA918" s="53"/>
      <c r="AB918" s="27"/>
      <c r="AC918" s="27"/>
      <c r="AD918" s="27"/>
      <c r="AE918" s="244"/>
      <c r="AF918" s="27"/>
      <c r="AG918" s="27"/>
      <c r="AH918" s="27"/>
      <c r="AI918" s="27"/>
      <c r="AJ918" s="467"/>
      <c r="AK918" s="54"/>
      <c r="AO918" s="157"/>
      <c r="AS918" s="157"/>
      <c r="AT918" s="161"/>
    </row>
    <row r="919" spans="1:46" s="55" customFormat="1" ht="12.75" customHeight="1" x14ac:dyDescent="0.3">
      <c r="A919" s="49"/>
      <c r="B919" s="49"/>
      <c r="C919" s="50"/>
      <c r="D919" s="27"/>
      <c r="E919" s="27"/>
      <c r="F919" s="27"/>
      <c r="G919" s="50"/>
      <c r="H919" s="50"/>
      <c r="I919" s="27"/>
      <c r="J919" s="27"/>
      <c r="K919" s="52"/>
      <c r="L919" s="50"/>
      <c r="M919" s="50"/>
      <c r="N919" s="422"/>
      <c r="O919" s="27"/>
      <c r="P919" s="27"/>
      <c r="Q919" s="27"/>
      <c r="R919" s="27"/>
      <c r="S919" s="27"/>
      <c r="T919" s="27"/>
      <c r="U919" s="27"/>
      <c r="V919" s="27"/>
      <c r="W919" s="27"/>
      <c r="X919" s="27"/>
      <c r="Y919" s="410"/>
      <c r="Z919" s="53"/>
      <c r="AA919" s="53"/>
      <c r="AB919" s="27"/>
      <c r="AC919" s="27"/>
      <c r="AD919" s="27"/>
      <c r="AE919" s="244"/>
      <c r="AF919" s="27"/>
      <c r="AG919" s="27"/>
      <c r="AH919" s="27"/>
      <c r="AI919" s="27"/>
      <c r="AJ919" s="467"/>
      <c r="AK919" s="54"/>
      <c r="AO919" s="157"/>
      <c r="AS919" s="157"/>
      <c r="AT919" s="161"/>
    </row>
    <row r="920" spans="1:46" s="55" customFormat="1" ht="12.75" customHeight="1" x14ac:dyDescent="0.3">
      <c r="A920" s="49"/>
      <c r="B920" s="49"/>
      <c r="C920" s="50"/>
      <c r="D920" s="27"/>
      <c r="E920" s="27"/>
      <c r="F920" s="27"/>
      <c r="G920" s="50"/>
      <c r="H920" s="50"/>
      <c r="I920" s="27"/>
      <c r="J920" s="27"/>
      <c r="K920" s="52"/>
      <c r="L920" s="50"/>
      <c r="M920" s="50"/>
      <c r="N920" s="422"/>
      <c r="O920" s="27"/>
      <c r="P920" s="27"/>
      <c r="Q920" s="27"/>
      <c r="R920" s="27"/>
      <c r="S920" s="27"/>
      <c r="T920" s="27"/>
      <c r="U920" s="27"/>
      <c r="V920" s="27"/>
      <c r="W920" s="27"/>
      <c r="X920" s="27"/>
      <c r="Y920" s="410"/>
      <c r="Z920" s="53"/>
      <c r="AA920" s="53"/>
      <c r="AB920" s="27"/>
      <c r="AC920" s="27"/>
      <c r="AD920" s="27"/>
      <c r="AE920" s="244"/>
      <c r="AF920" s="27"/>
      <c r="AG920" s="27"/>
      <c r="AH920" s="27"/>
      <c r="AI920" s="27"/>
      <c r="AJ920" s="467"/>
      <c r="AK920" s="54"/>
      <c r="AO920" s="157"/>
      <c r="AS920" s="157"/>
      <c r="AT920" s="161"/>
    </row>
    <row r="921" spans="1:46" s="55" customFormat="1" ht="12.75" customHeight="1" x14ac:dyDescent="0.3">
      <c r="A921" s="49"/>
      <c r="B921" s="49"/>
      <c r="C921" s="50"/>
      <c r="D921" s="27"/>
      <c r="E921" s="27"/>
      <c r="F921" s="27"/>
      <c r="G921" s="50"/>
      <c r="H921" s="50"/>
      <c r="I921" s="27"/>
      <c r="J921" s="27"/>
      <c r="K921" s="52"/>
      <c r="L921" s="50"/>
      <c r="M921" s="50"/>
      <c r="N921" s="422"/>
      <c r="O921" s="27"/>
      <c r="P921" s="27"/>
      <c r="Q921" s="27"/>
      <c r="R921" s="27"/>
      <c r="S921" s="27"/>
      <c r="T921" s="27"/>
      <c r="U921" s="27"/>
      <c r="V921" s="27"/>
      <c r="W921" s="27"/>
      <c r="X921" s="27"/>
      <c r="Y921" s="410"/>
      <c r="Z921" s="53"/>
      <c r="AA921" s="53"/>
      <c r="AB921" s="27"/>
      <c r="AC921" s="27"/>
      <c r="AD921" s="27"/>
      <c r="AE921" s="244"/>
      <c r="AF921" s="27"/>
      <c r="AG921" s="27"/>
      <c r="AH921" s="27"/>
      <c r="AI921" s="27"/>
      <c r="AJ921" s="467"/>
      <c r="AK921" s="54"/>
      <c r="AO921" s="157"/>
      <c r="AS921" s="157"/>
      <c r="AT921" s="161"/>
    </row>
    <row r="922" spans="1:46" s="55" customFormat="1" ht="12.75" customHeight="1" x14ac:dyDescent="0.3">
      <c r="A922" s="49"/>
      <c r="B922" s="49"/>
      <c r="C922" s="50"/>
      <c r="D922" s="27"/>
      <c r="E922" s="27"/>
      <c r="F922" s="27"/>
      <c r="G922" s="50"/>
      <c r="H922" s="50"/>
      <c r="I922" s="27"/>
      <c r="J922" s="27"/>
      <c r="K922" s="52"/>
      <c r="L922" s="50"/>
      <c r="M922" s="50"/>
      <c r="N922" s="422"/>
      <c r="O922" s="27"/>
      <c r="P922" s="27"/>
      <c r="Q922" s="27"/>
      <c r="R922" s="27"/>
      <c r="S922" s="27"/>
      <c r="T922" s="27"/>
      <c r="U922" s="27"/>
      <c r="V922" s="27"/>
      <c r="W922" s="27"/>
      <c r="X922" s="27"/>
      <c r="Y922" s="410"/>
      <c r="Z922" s="53"/>
      <c r="AA922" s="53"/>
      <c r="AB922" s="27"/>
      <c r="AC922" s="27"/>
      <c r="AD922" s="27"/>
      <c r="AE922" s="244"/>
      <c r="AF922" s="27"/>
      <c r="AG922" s="27"/>
      <c r="AH922" s="27"/>
      <c r="AI922" s="27"/>
      <c r="AJ922" s="467"/>
      <c r="AK922" s="54"/>
      <c r="AO922" s="157"/>
      <c r="AS922" s="157"/>
      <c r="AT922" s="161"/>
    </row>
    <row r="923" spans="1:46" s="55" customFormat="1" ht="12.75" customHeight="1" x14ac:dyDescent="0.3">
      <c r="A923" s="49"/>
      <c r="B923" s="49"/>
      <c r="C923" s="50"/>
      <c r="D923" s="27"/>
      <c r="E923" s="27"/>
      <c r="F923" s="27"/>
      <c r="G923" s="50"/>
      <c r="H923" s="50"/>
      <c r="I923" s="27"/>
      <c r="J923" s="27"/>
      <c r="K923" s="52"/>
      <c r="L923" s="50"/>
      <c r="M923" s="50"/>
      <c r="N923" s="422"/>
      <c r="O923" s="27"/>
      <c r="P923" s="27"/>
      <c r="Q923" s="27"/>
      <c r="R923" s="27"/>
      <c r="S923" s="27"/>
      <c r="T923" s="27"/>
      <c r="U923" s="27"/>
      <c r="V923" s="27"/>
      <c r="W923" s="27"/>
      <c r="X923" s="27"/>
      <c r="Y923" s="410"/>
      <c r="Z923" s="53"/>
      <c r="AA923" s="53"/>
      <c r="AB923" s="27"/>
      <c r="AC923" s="27"/>
      <c r="AD923" s="27"/>
      <c r="AE923" s="244"/>
      <c r="AF923" s="27"/>
      <c r="AG923" s="27"/>
      <c r="AH923" s="27"/>
      <c r="AI923" s="27"/>
      <c r="AJ923" s="467"/>
      <c r="AK923" s="54"/>
      <c r="AO923" s="157"/>
      <c r="AS923" s="157"/>
      <c r="AT923" s="161"/>
    </row>
    <row r="924" spans="1:46" s="55" customFormat="1" ht="12.75" customHeight="1" x14ac:dyDescent="0.3">
      <c r="A924" s="49"/>
      <c r="B924" s="49"/>
      <c r="C924" s="50"/>
      <c r="D924" s="27"/>
      <c r="E924" s="27"/>
      <c r="F924" s="27"/>
      <c r="G924" s="50"/>
      <c r="H924" s="50"/>
      <c r="I924" s="27"/>
      <c r="J924" s="27"/>
      <c r="K924" s="52"/>
      <c r="L924" s="50"/>
      <c r="M924" s="50"/>
      <c r="N924" s="422"/>
      <c r="O924" s="27"/>
      <c r="P924" s="27"/>
      <c r="Q924" s="27"/>
      <c r="R924" s="27"/>
      <c r="S924" s="27"/>
      <c r="T924" s="27"/>
      <c r="U924" s="27"/>
      <c r="V924" s="27"/>
      <c r="W924" s="27"/>
      <c r="X924" s="27"/>
      <c r="Y924" s="410"/>
      <c r="Z924" s="53"/>
      <c r="AA924" s="53"/>
      <c r="AB924" s="27"/>
      <c r="AC924" s="27"/>
      <c r="AD924" s="27"/>
      <c r="AE924" s="244"/>
      <c r="AF924" s="27"/>
      <c r="AG924" s="27"/>
      <c r="AH924" s="27"/>
      <c r="AI924" s="27"/>
      <c r="AJ924" s="467"/>
      <c r="AK924" s="54"/>
      <c r="AO924" s="157"/>
      <c r="AS924" s="157"/>
      <c r="AT924" s="161"/>
    </row>
    <row r="925" spans="1:46" s="55" customFormat="1" ht="12.75" customHeight="1" x14ac:dyDescent="0.3">
      <c r="A925" s="49"/>
      <c r="B925" s="49"/>
      <c r="C925" s="50"/>
      <c r="D925" s="27"/>
      <c r="E925" s="27"/>
      <c r="F925" s="27"/>
      <c r="G925" s="50"/>
      <c r="H925" s="50"/>
      <c r="I925" s="27"/>
      <c r="J925" s="27"/>
      <c r="K925" s="52"/>
      <c r="L925" s="50"/>
      <c r="M925" s="50"/>
      <c r="N925" s="422"/>
      <c r="O925" s="27"/>
      <c r="P925" s="27"/>
      <c r="Q925" s="27"/>
      <c r="R925" s="27"/>
      <c r="S925" s="27"/>
      <c r="T925" s="27"/>
      <c r="U925" s="27"/>
      <c r="V925" s="27"/>
      <c r="W925" s="27"/>
      <c r="X925" s="27"/>
      <c r="Y925" s="410"/>
      <c r="Z925" s="53"/>
      <c r="AA925" s="53"/>
      <c r="AB925" s="27"/>
      <c r="AC925" s="27"/>
      <c r="AD925" s="27"/>
      <c r="AE925" s="244"/>
      <c r="AF925" s="27"/>
      <c r="AG925" s="27"/>
      <c r="AH925" s="27"/>
      <c r="AI925" s="27"/>
      <c r="AJ925" s="467"/>
      <c r="AK925" s="54"/>
      <c r="AO925" s="157"/>
      <c r="AS925" s="157"/>
      <c r="AT925" s="161"/>
    </row>
    <row r="926" spans="1:46" s="55" customFormat="1" ht="12.75" customHeight="1" x14ac:dyDescent="0.3">
      <c r="A926" s="49"/>
      <c r="B926" s="49"/>
      <c r="C926" s="50"/>
      <c r="D926" s="27"/>
      <c r="E926" s="27"/>
      <c r="F926" s="27"/>
      <c r="G926" s="50"/>
      <c r="H926" s="50"/>
      <c r="I926" s="27"/>
      <c r="J926" s="27"/>
      <c r="K926" s="52"/>
      <c r="L926" s="50"/>
      <c r="M926" s="50"/>
      <c r="N926" s="422"/>
      <c r="O926" s="27"/>
      <c r="P926" s="27"/>
      <c r="Q926" s="27"/>
      <c r="R926" s="27"/>
      <c r="S926" s="27"/>
      <c r="T926" s="27"/>
      <c r="U926" s="27"/>
      <c r="V926" s="27"/>
      <c r="W926" s="27"/>
      <c r="X926" s="27"/>
      <c r="Y926" s="410"/>
      <c r="Z926" s="53"/>
      <c r="AA926" s="53"/>
      <c r="AB926" s="27"/>
      <c r="AC926" s="27"/>
      <c r="AD926" s="27"/>
      <c r="AE926" s="244"/>
      <c r="AF926" s="27"/>
      <c r="AG926" s="27"/>
      <c r="AH926" s="27"/>
      <c r="AI926" s="27"/>
      <c r="AJ926" s="467"/>
      <c r="AK926" s="54"/>
      <c r="AO926" s="157"/>
      <c r="AS926" s="157"/>
      <c r="AT926" s="161"/>
    </row>
    <row r="927" spans="1:46" s="55" customFormat="1" ht="12.75" customHeight="1" x14ac:dyDescent="0.3">
      <c r="A927" s="49"/>
      <c r="B927" s="49"/>
      <c r="C927" s="50"/>
      <c r="D927" s="27"/>
      <c r="E927" s="27"/>
      <c r="F927" s="27"/>
      <c r="G927" s="50"/>
      <c r="H927" s="50"/>
      <c r="I927" s="27"/>
      <c r="J927" s="27"/>
      <c r="K927" s="52"/>
      <c r="L927" s="50"/>
      <c r="M927" s="50"/>
      <c r="N927" s="422"/>
      <c r="O927" s="27"/>
      <c r="P927" s="27"/>
      <c r="Q927" s="27"/>
      <c r="R927" s="27"/>
      <c r="S927" s="27"/>
      <c r="T927" s="27"/>
      <c r="U927" s="27"/>
      <c r="V927" s="27"/>
      <c r="W927" s="27"/>
      <c r="X927" s="27"/>
      <c r="Y927" s="410"/>
      <c r="Z927" s="53"/>
      <c r="AA927" s="53"/>
      <c r="AB927" s="27"/>
      <c r="AC927" s="27"/>
      <c r="AD927" s="27"/>
      <c r="AE927" s="244"/>
      <c r="AF927" s="27"/>
      <c r="AG927" s="27"/>
      <c r="AH927" s="27"/>
      <c r="AI927" s="27"/>
      <c r="AJ927" s="467"/>
      <c r="AK927" s="54"/>
      <c r="AO927" s="157"/>
      <c r="AS927" s="157"/>
      <c r="AT927" s="161"/>
    </row>
    <row r="928" spans="1:46" s="55" customFormat="1" ht="12.75" customHeight="1" x14ac:dyDescent="0.3">
      <c r="A928" s="49"/>
      <c r="B928" s="49"/>
      <c r="C928" s="50"/>
      <c r="D928" s="27"/>
      <c r="E928" s="27"/>
      <c r="F928" s="27"/>
      <c r="G928" s="50"/>
      <c r="H928" s="50"/>
      <c r="I928" s="27"/>
      <c r="J928" s="27"/>
      <c r="K928" s="52"/>
      <c r="L928" s="50"/>
      <c r="M928" s="50"/>
      <c r="N928" s="422"/>
      <c r="O928" s="27"/>
      <c r="P928" s="27"/>
      <c r="Q928" s="27"/>
      <c r="R928" s="27"/>
      <c r="S928" s="27"/>
      <c r="T928" s="27"/>
      <c r="U928" s="27"/>
      <c r="V928" s="27"/>
      <c r="W928" s="27"/>
      <c r="X928" s="27"/>
      <c r="Y928" s="410"/>
      <c r="Z928" s="53"/>
      <c r="AA928" s="53"/>
      <c r="AB928" s="27"/>
      <c r="AC928" s="27"/>
      <c r="AD928" s="27"/>
      <c r="AE928" s="244"/>
      <c r="AF928" s="27"/>
      <c r="AG928" s="27"/>
      <c r="AH928" s="27"/>
      <c r="AI928" s="27"/>
      <c r="AJ928" s="467"/>
      <c r="AK928" s="54"/>
      <c r="AO928" s="157"/>
      <c r="AS928" s="157"/>
      <c r="AT928" s="161"/>
    </row>
    <row r="929" spans="1:46" s="55" customFormat="1" ht="12.75" customHeight="1" x14ac:dyDescent="0.3">
      <c r="A929" s="49"/>
      <c r="B929" s="49"/>
      <c r="C929" s="50"/>
      <c r="D929" s="27"/>
      <c r="E929" s="27"/>
      <c r="F929" s="27"/>
      <c r="G929" s="50"/>
      <c r="H929" s="50"/>
      <c r="I929" s="27"/>
      <c r="J929" s="27"/>
      <c r="K929" s="52"/>
      <c r="L929" s="50"/>
      <c r="M929" s="50"/>
      <c r="N929" s="422"/>
      <c r="O929" s="27"/>
      <c r="P929" s="27"/>
      <c r="Q929" s="27"/>
      <c r="R929" s="27"/>
      <c r="S929" s="27"/>
      <c r="T929" s="27"/>
      <c r="U929" s="27"/>
      <c r="V929" s="27"/>
      <c r="W929" s="27"/>
      <c r="X929" s="27"/>
      <c r="Y929" s="410"/>
      <c r="Z929" s="53"/>
      <c r="AA929" s="53"/>
      <c r="AB929" s="27"/>
      <c r="AC929" s="27"/>
      <c r="AD929" s="27"/>
      <c r="AE929" s="244"/>
      <c r="AF929" s="27"/>
      <c r="AG929" s="27"/>
      <c r="AH929" s="27"/>
      <c r="AI929" s="27"/>
      <c r="AJ929" s="467"/>
      <c r="AK929" s="54"/>
      <c r="AO929" s="157"/>
      <c r="AS929" s="157"/>
      <c r="AT929" s="161"/>
    </row>
    <row r="930" spans="1:46" s="55" customFormat="1" ht="12.75" customHeight="1" x14ac:dyDescent="0.3">
      <c r="A930" s="49"/>
      <c r="B930" s="49"/>
      <c r="C930" s="50"/>
      <c r="D930" s="27"/>
      <c r="E930" s="27"/>
      <c r="F930" s="27"/>
      <c r="G930" s="50"/>
      <c r="H930" s="50"/>
      <c r="I930" s="27"/>
      <c r="J930" s="27"/>
      <c r="K930" s="52"/>
      <c r="L930" s="50"/>
      <c r="M930" s="50"/>
      <c r="N930" s="422"/>
      <c r="O930" s="27"/>
      <c r="P930" s="27"/>
      <c r="Q930" s="27"/>
      <c r="R930" s="27"/>
      <c r="S930" s="27"/>
      <c r="T930" s="27"/>
      <c r="U930" s="27"/>
      <c r="V930" s="27"/>
      <c r="W930" s="27"/>
      <c r="X930" s="27"/>
      <c r="Y930" s="410"/>
      <c r="Z930" s="53"/>
      <c r="AA930" s="53"/>
      <c r="AB930" s="27"/>
      <c r="AC930" s="27"/>
      <c r="AD930" s="27"/>
      <c r="AE930" s="244"/>
      <c r="AF930" s="27"/>
      <c r="AG930" s="27"/>
      <c r="AH930" s="27"/>
      <c r="AI930" s="27"/>
      <c r="AJ930" s="467"/>
      <c r="AK930" s="54"/>
      <c r="AO930" s="157"/>
      <c r="AS930" s="157"/>
      <c r="AT930" s="161"/>
    </row>
    <row r="931" spans="1:46" s="55" customFormat="1" ht="12.75" customHeight="1" x14ac:dyDescent="0.3">
      <c r="A931" s="49"/>
      <c r="B931" s="49"/>
      <c r="C931" s="50"/>
      <c r="D931" s="27"/>
      <c r="E931" s="27"/>
      <c r="F931" s="27"/>
      <c r="G931" s="50"/>
      <c r="H931" s="50"/>
      <c r="I931" s="27"/>
      <c r="J931" s="27"/>
      <c r="K931" s="52"/>
      <c r="L931" s="50"/>
      <c r="M931" s="50"/>
      <c r="N931" s="422"/>
      <c r="O931" s="27"/>
      <c r="P931" s="27"/>
      <c r="Q931" s="27"/>
      <c r="R931" s="27"/>
      <c r="S931" s="27"/>
      <c r="T931" s="27"/>
      <c r="U931" s="27"/>
      <c r="V931" s="27"/>
      <c r="W931" s="27"/>
      <c r="X931" s="27"/>
      <c r="Y931" s="410"/>
      <c r="Z931" s="53"/>
      <c r="AA931" s="53"/>
      <c r="AB931" s="27"/>
      <c r="AC931" s="27"/>
      <c r="AD931" s="27"/>
      <c r="AE931" s="244"/>
      <c r="AF931" s="27"/>
      <c r="AG931" s="27"/>
      <c r="AH931" s="27"/>
      <c r="AI931" s="27"/>
      <c r="AJ931" s="467"/>
      <c r="AK931" s="54"/>
      <c r="AO931" s="157"/>
      <c r="AS931" s="157"/>
      <c r="AT931" s="161"/>
    </row>
    <row r="932" spans="1:46" s="55" customFormat="1" ht="12.75" customHeight="1" x14ac:dyDescent="0.3">
      <c r="A932" s="49"/>
      <c r="B932" s="49"/>
      <c r="C932" s="50"/>
      <c r="D932" s="27"/>
      <c r="E932" s="27"/>
      <c r="F932" s="27"/>
      <c r="G932" s="50"/>
      <c r="H932" s="50"/>
      <c r="I932" s="27"/>
      <c r="J932" s="27"/>
      <c r="K932" s="52"/>
      <c r="L932" s="50"/>
      <c r="M932" s="50"/>
      <c r="N932" s="422"/>
      <c r="O932" s="27"/>
      <c r="P932" s="27"/>
      <c r="Q932" s="27"/>
      <c r="R932" s="27"/>
      <c r="S932" s="27"/>
      <c r="T932" s="27"/>
      <c r="U932" s="27"/>
      <c r="V932" s="27"/>
      <c r="W932" s="27"/>
      <c r="X932" s="27"/>
      <c r="Y932" s="410"/>
      <c r="Z932" s="53"/>
      <c r="AA932" s="53"/>
      <c r="AB932" s="27"/>
      <c r="AC932" s="27"/>
      <c r="AD932" s="27"/>
      <c r="AE932" s="244"/>
      <c r="AF932" s="27"/>
      <c r="AG932" s="27"/>
      <c r="AH932" s="27"/>
      <c r="AI932" s="27"/>
      <c r="AJ932" s="467"/>
      <c r="AK932" s="54"/>
      <c r="AO932" s="157"/>
      <c r="AS932" s="157"/>
      <c r="AT932" s="161"/>
    </row>
    <row r="933" spans="1:46" s="55" customFormat="1" ht="12.75" customHeight="1" x14ac:dyDescent="0.3">
      <c r="A933" s="49"/>
      <c r="B933" s="49"/>
      <c r="C933" s="50"/>
      <c r="D933" s="27"/>
      <c r="E933" s="27"/>
      <c r="F933" s="27"/>
      <c r="G933" s="50"/>
      <c r="H933" s="50"/>
      <c r="I933" s="27"/>
      <c r="J933" s="27"/>
      <c r="K933" s="52"/>
      <c r="L933" s="50"/>
      <c r="M933" s="50"/>
      <c r="N933" s="422"/>
      <c r="O933" s="27"/>
      <c r="P933" s="27"/>
      <c r="Q933" s="27"/>
      <c r="R933" s="27"/>
      <c r="S933" s="27"/>
      <c r="T933" s="27"/>
      <c r="U933" s="27"/>
      <c r="V933" s="27"/>
      <c r="W933" s="27"/>
      <c r="X933" s="27"/>
      <c r="Y933" s="410"/>
      <c r="Z933" s="53"/>
      <c r="AA933" s="53"/>
      <c r="AB933" s="27"/>
      <c r="AC933" s="27"/>
      <c r="AD933" s="27"/>
      <c r="AE933" s="244"/>
      <c r="AF933" s="27"/>
      <c r="AG933" s="27"/>
      <c r="AH933" s="27"/>
      <c r="AI933" s="27"/>
      <c r="AJ933" s="467"/>
      <c r="AK933" s="54"/>
      <c r="AO933" s="157"/>
      <c r="AS933" s="157"/>
      <c r="AT933" s="161"/>
    </row>
    <row r="934" spans="1:46" s="55" customFormat="1" ht="12.75" customHeight="1" x14ac:dyDescent="0.3">
      <c r="A934" s="49"/>
      <c r="B934" s="49"/>
      <c r="C934" s="50"/>
      <c r="D934" s="27"/>
      <c r="E934" s="27"/>
      <c r="F934" s="27"/>
      <c r="G934" s="50"/>
      <c r="H934" s="50"/>
      <c r="I934" s="27"/>
      <c r="J934" s="27"/>
      <c r="K934" s="52"/>
      <c r="L934" s="50"/>
      <c r="M934" s="50"/>
      <c r="N934" s="422"/>
      <c r="O934" s="27"/>
      <c r="P934" s="27"/>
      <c r="Q934" s="27"/>
      <c r="R934" s="27"/>
      <c r="S934" s="27"/>
      <c r="T934" s="27"/>
      <c r="U934" s="27"/>
      <c r="V934" s="27"/>
      <c r="W934" s="27"/>
      <c r="X934" s="27"/>
      <c r="Y934" s="410"/>
      <c r="Z934" s="53"/>
      <c r="AA934" s="53"/>
      <c r="AB934" s="27"/>
      <c r="AC934" s="27"/>
      <c r="AD934" s="27"/>
      <c r="AE934" s="244"/>
      <c r="AF934" s="27"/>
      <c r="AG934" s="27"/>
      <c r="AH934" s="27"/>
      <c r="AI934" s="27"/>
      <c r="AJ934" s="467"/>
      <c r="AK934" s="54"/>
      <c r="AO934" s="157"/>
      <c r="AS934" s="157"/>
      <c r="AT934" s="161"/>
    </row>
    <row r="935" spans="1:46" s="55" customFormat="1" ht="12.75" customHeight="1" x14ac:dyDescent="0.3">
      <c r="A935" s="49"/>
      <c r="B935" s="49"/>
      <c r="C935" s="50"/>
      <c r="D935" s="27"/>
      <c r="E935" s="27"/>
      <c r="F935" s="27"/>
      <c r="G935" s="50"/>
      <c r="H935" s="50"/>
      <c r="I935" s="27"/>
      <c r="J935" s="27"/>
      <c r="K935" s="52"/>
      <c r="L935" s="50"/>
      <c r="M935" s="50"/>
      <c r="N935" s="422"/>
      <c r="O935" s="27"/>
      <c r="P935" s="27"/>
      <c r="Q935" s="27"/>
      <c r="R935" s="27"/>
      <c r="S935" s="27"/>
      <c r="T935" s="27"/>
      <c r="U935" s="27"/>
      <c r="V935" s="27"/>
      <c r="W935" s="27"/>
      <c r="X935" s="27"/>
      <c r="Y935" s="410"/>
      <c r="Z935" s="53"/>
      <c r="AA935" s="53"/>
      <c r="AB935" s="27"/>
      <c r="AC935" s="27"/>
      <c r="AD935" s="27"/>
      <c r="AE935" s="244"/>
      <c r="AF935" s="27"/>
      <c r="AG935" s="27"/>
      <c r="AH935" s="27"/>
      <c r="AI935" s="27"/>
      <c r="AJ935" s="467"/>
      <c r="AK935" s="54"/>
      <c r="AO935" s="157"/>
      <c r="AS935" s="157"/>
      <c r="AT935" s="161"/>
    </row>
    <row r="936" spans="1:46" s="55" customFormat="1" ht="12.75" customHeight="1" x14ac:dyDescent="0.3">
      <c r="A936" s="49"/>
      <c r="B936" s="49"/>
      <c r="C936" s="50"/>
      <c r="D936" s="27"/>
      <c r="E936" s="27"/>
      <c r="F936" s="27"/>
      <c r="G936" s="50"/>
      <c r="H936" s="50"/>
      <c r="I936" s="27"/>
      <c r="J936" s="27"/>
      <c r="K936" s="52"/>
      <c r="L936" s="50"/>
      <c r="M936" s="50"/>
      <c r="N936" s="422"/>
      <c r="O936" s="27"/>
      <c r="P936" s="27"/>
      <c r="Q936" s="27"/>
      <c r="R936" s="27"/>
      <c r="S936" s="27"/>
      <c r="T936" s="27"/>
      <c r="U936" s="27"/>
      <c r="V936" s="27"/>
      <c r="W936" s="27"/>
      <c r="X936" s="27"/>
      <c r="Y936" s="410"/>
      <c r="Z936" s="53"/>
      <c r="AA936" s="53"/>
      <c r="AB936" s="27"/>
      <c r="AC936" s="27"/>
      <c r="AD936" s="27"/>
      <c r="AE936" s="244"/>
      <c r="AF936" s="27"/>
      <c r="AG936" s="27"/>
      <c r="AH936" s="27"/>
      <c r="AI936" s="27"/>
      <c r="AJ936" s="467"/>
      <c r="AK936" s="54"/>
      <c r="AO936" s="157"/>
      <c r="AS936" s="157"/>
      <c r="AT936" s="161"/>
    </row>
    <row r="937" spans="1:46" s="55" customFormat="1" ht="12.75" customHeight="1" x14ac:dyDescent="0.3">
      <c r="A937" s="49"/>
      <c r="B937" s="49"/>
      <c r="C937" s="50"/>
      <c r="D937" s="27"/>
      <c r="E937" s="27"/>
      <c r="F937" s="27"/>
      <c r="G937" s="50"/>
      <c r="H937" s="50"/>
      <c r="I937" s="27"/>
      <c r="J937" s="27"/>
      <c r="K937" s="52"/>
      <c r="L937" s="50"/>
      <c r="M937" s="50"/>
      <c r="N937" s="422"/>
      <c r="O937" s="27"/>
      <c r="P937" s="27"/>
      <c r="Q937" s="27"/>
      <c r="R937" s="27"/>
      <c r="S937" s="27"/>
      <c r="T937" s="27"/>
      <c r="U937" s="27"/>
      <c r="V937" s="27"/>
      <c r="W937" s="27"/>
      <c r="X937" s="27"/>
      <c r="Y937" s="410"/>
      <c r="Z937" s="53"/>
      <c r="AA937" s="53"/>
      <c r="AB937" s="27"/>
      <c r="AC937" s="27"/>
      <c r="AD937" s="27"/>
      <c r="AE937" s="244"/>
      <c r="AF937" s="27"/>
      <c r="AG937" s="27"/>
      <c r="AH937" s="27"/>
      <c r="AI937" s="27"/>
      <c r="AJ937" s="467"/>
      <c r="AK937" s="54"/>
      <c r="AO937" s="157"/>
      <c r="AS937" s="157"/>
      <c r="AT937" s="161"/>
    </row>
    <row r="938" spans="1:46" s="55" customFormat="1" ht="12.75" customHeight="1" x14ac:dyDescent="0.3">
      <c r="A938" s="49"/>
      <c r="B938" s="49"/>
      <c r="C938" s="50"/>
      <c r="D938" s="27"/>
      <c r="E938" s="27"/>
      <c r="F938" s="27"/>
      <c r="G938" s="50"/>
      <c r="H938" s="50"/>
      <c r="I938" s="27"/>
      <c r="J938" s="27"/>
      <c r="K938" s="52"/>
      <c r="L938" s="50"/>
      <c r="M938" s="50"/>
      <c r="N938" s="422"/>
      <c r="O938" s="27"/>
      <c r="P938" s="27"/>
      <c r="Q938" s="27"/>
      <c r="R938" s="27"/>
      <c r="S938" s="27"/>
      <c r="T938" s="27"/>
      <c r="U938" s="27"/>
      <c r="V938" s="27"/>
      <c r="W938" s="27"/>
      <c r="X938" s="27"/>
      <c r="Y938" s="410"/>
      <c r="Z938" s="53"/>
      <c r="AA938" s="53"/>
      <c r="AB938" s="27"/>
      <c r="AC938" s="27"/>
      <c r="AD938" s="27"/>
      <c r="AE938" s="244"/>
      <c r="AF938" s="27"/>
      <c r="AG938" s="27"/>
      <c r="AH938" s="27"/>
      <c r="AI938" s="27"/>
      <c r="AJ938" s="467"/>
      <c r="AK938" s="54"/>
      <c r="AO938" s="157"/>
      <c r="AS938" s="157"/>
      <c r="AT938" s="161"/>
    </row>
    <row r="939" spans="1:46" s="55" customFormat="1" ht="12.75" customHeight="1" x14ac:dyDescent="0.3">
      <c r="A939" s="49"/>
      <c r="B939" s="49"/>
      <c r="C939" s="50"/>
      <c r="D939" s="27"/>
      <c r="E939" s="27"/>
      <c r="F939" s="27"/>
      <c r="G939" s="50"/>
      <c r="H939" s="50"/>
      <c r="I939" s="27"/>
      <c r="J939" s="27"/>
      <c r="K939" s="52"/>
      <c r="L939" s="50"/>
      <c r="M939" s="50"/>
      <c r="N939" s="422"/>
      <c r="O939" s="27"/>
      <c r="P939" s="27"/>
      <c r="Q939" s="27"/>
      <c r="R939" s="27"/>
      <c r="S939" s="27"/>
      <c r="T939" s="27"/>
      <c r="U939" s="27"/>
      <c r="V939" s="27"/>
      <c r="W939" s="27"/>
      <c r="X939" s="27"/>
      <c r="Y939" s="410"/>
      <c r="Z939" s="53"/>
      <c r="AA939" s="53"/>
      <c r="AB939" s="27"/>
      <c r="AC939" s="27"/>
      <c r="AD939" s="27"/>
      <c r="AE939" s="244"/>
      <c r="AF939" s="27"/>
      <c r="AG939" s="27"/>
      <c r="AH939" s="27"/>
      <c r="AI939" s="27"/>
      <c r="AJ939" s="467"/>
      <c r="AK939" s="54"/>
      <c r="AO939" s="157"/>
      <c r="AS939" s="157"/>
      <c r="AT939" s="161"/>
    </row>
    <row r="940" spans="1:46" s="55" customFormat="1" ht="12.75" customHeight="1" x14ac:dyDescent="0.3">
      <c r="A940" s="49"/>
      <c r="B940" s="49"/>
      <c r="C940" s="50"/>
      <c r="D940" s="27"/>
      <c r="E940" s="27"/>
      <c r="F940" s="27"/>
      <c r="G940" s="50"/>
      <c r="H940" s="50"/>
      <c r="I940" s="27"/>
      <c r="J940" s="27"/>
      <c r="K940" s="52"/>
      <c r="L940" s="50"/>
      <c r="M940" s="50"/>
      <c r="N940" s="422"/>
      <c r="O940" s="27"/>
      <c r="P940" s="27"/>
      <c r="Q940" s="27"/>
      <c r="R940" s="27"/>
      <c r="S940" s="27"/>
      <c r="T940" s="27"/>
      <c r="U940" s="27"/>
      <c r="V940" s="27"/>
      <c r="W940" s="27"/>
      <c r="X940" s="27"/>
      <c r="Y940" s="410"/>
      <c r="Z940" s="53"/>
      <c r="AA940" s="53"/>
      <c r="AB940" s="27"/>
      <c r="AC940" s="27"/>
      <c r="AD940" s="27"/>
      <c r="AE940" s="244"/>
      <c r="AF940" s="27"/>
      <c r="AG940" s="27"/>
      <c r="AH940" s="27"/>
      <c r="AI940" s="27"/>
      <c r="AJ940" s="467"/>
      <c r="AK940" s="54"/>
      <c r="AO940" s="157"/>
      <c r="AS940" s="157"/>
      <c r="AT940" s="161"/>
    </row>
    <row r="941" spans="1:46" s="55" customFormat="1" ht="12.75" customHeight="1" x14ac:dyDescent="0.3">
      <c r="A941" s="49"/>
      <c r="B941" s="49"/>
      <c r="C941" s="50"/>
      <c r="D941" s="27"/>
      <c r="E941" s="27"/>
      <c r="F941" s="27"/>
      <c r="G941" s="50"/>
      <c r="H941" s="50"/>
      <c r="I941" s="27"/>
      <c r="J941" s="27"/>
      <c r="K941" s="52"/>
      <c r="L941" s="50"/>
      <c r="M941" s="50"/>
      <c r="N941" s="422"/>
      <c r="O941" s="27"/>
      <c r="P941" s="27"/>
      <c r="Q941" s="27"/>
      <c r="R941" s="27"/>
      <c r="S941" s="27"/>
      <c r="T941" s="27"/>
      <c r="U941" s="27"/>
      <c r="V941" s="27"/>
      <c r="W941" s="27"/>
      <c r="X941" s="27"/>
      <c r="Y941" s="410"/>
      <c r="Z941" s="53"/>
      <c r="AA941" s="53"/>
      <c r="AB941" s="27"/>
      <c r="AC941" s="27"/>
      <c r="AD941" s="27"/>
      <c r="AE941" s="244"/>
      <c r="AF941" s="27"/>
      <c r="AG941" s="27"/>
      <c r="AH941" s="27"/>
      <c r="AI941" s="27"/>
      <c r="AJ941" s="467"/>
      <c r="AK941" s="54"/>
      <c r="AO941" s="157"/>
      <c r="AS941" s="157"/>
      <c r="AT941" s="161"/>
    </row>
    <row r="942" spans="1:46" s="55" customFormat="1" ht="12.75" customHeight="1" x14ac:dyDescent="0.3">
      <c r="A942" s="49"/>
      <c r="B942" s="49"/>
      <c r="C942" s="50"/>
      <c r="D942" s="27"/>
      <c r="E942" s="27"/>
      <c r="F942" s="27"/>
      <c r="G942" s="50"/>
      <c r="H942" s="50"/>
      <c r="I942" s="27"/>
      <c r="J942" s="27"/>
      <c r="K942" s="52"/>
      <c r="L942" s="50"/>
      <c r="M942" s="50"/>
      <c r="N942" s="422"/>
      <c r="O942" s="27"/>
      <c r="P942" s="27"/>
      <c r="Q942" s="27"/>
      <c r="R942" s="27"/>
      <c r="S942" s="27"/>
      <c r="T942" s="27"/>
      <c r="U942" s="27"/>
      <c r="V942" s="27"/>
      <c r="W942" s="27"/>
      <c r="X942" s="27"/>
      <c r="Y942" s="410"/>
      <c r="Z942" s="53"/>
      <c r="AA942" s="53"/>
      <c r="AB942" s="27"/>
      <c r="AC942" s="27"/>
      <c r="AD942" s="27"/>
      <c r="AE942" s="244"/>
      <c r="AF942" s="27"/>
      <c r="AG942" s="27"/>
      <c r="AH942" s="27"/>
      <c r="AI942" s="27"/>
      <c r="AJ942" s="467"/>
      <c r="AK942" s="54"/>
      <c r="AO942" s="157"/>
      <c r="AS942" s="157"/>
      <c r="AT942" s="161"/>
    </row>
    <row r="943" spans="1:46" s="55" customFormat="1" ht="12.75" customHeight="1" x14ac:dyDescent="0.3">
      <c r="A943" s="49"/>
      <c r="B943" s="49"/>
      <c r="C943" s="50"/>
      <c r="D943" s="27"/>
      <c r="E943" s="27"/>
      <c r="F943" s="27"/>
      <c r="G943" s="50"/>
      <c r="H943" s="50"/>
      <c r="I943" s="27"/>
      <c r="J943" s="27"/>
      <c r="K943" s="52"/>
      <c r="L943" s="50"/>
      <c r="M943" s="50"/>
      <c r="N943" s="422"/>
      <c r="O943" s="27"/>
      <c r="P943" s="27"/>
      <c r="Q943" s="27"/>
      <c r="R943" s="27"/>
      <c r="S943" s="27"/>
      <c r="T943" s="27"/>
      <c r="U943" s="27"/>
      <c r="V943" s="27"/>
      <c r="W943" s="27"/>
      <c r="X943" s="27"/>
      <c r="Y943" s="410"/>
      <c r="Z943" s="53"/>
      <c r="AA943" s="53"/>
      <c r="AB943" s="27"/>
      <c r="AC943" s="27"/>
      <c r="AD943" s="27"/>
      <c r="AE943" s="244"/>
      <c r="AF943" s="27"/>
      <c r="AG943" s="27"/>
      <c r="AH943" s="27"/>
      <c r="AI943" s="27"/>
      <c r="AJ943" s="467"/>
      <c r="AK943" s="54"/>
      <c r="AO943" s="157"/>
      <c r="AS943" s="157"/>
      <c r="AT943" s="161"/>
    </row>
    <row r="944" spans="1:46" s="55" customFormat="1" ht="12.75" customHeight="1" x14ac:dyDescent="0.3">
      <c r="A944" s="49"/>
      <c r="B944" s="49"/>
      <c r="C944" s="50"/>
      <c r="D944" s="27"/>
      <c r="E944" s="27"/>
      <c r="F944" s="27"/>
      <c r="G944" s="50"/>
      <c r="H944" s="50"/>
      <c r="I944" s="27"/>
      <c r="J944" s="27"/>
      <c r="K944" s="52"/>
      <c r="L944" s="50"/>
      <c r="M944" s="50"/>
      <c r="N944" s="422"/>
      <c r="O944" s="27"/>
      <c r="P944" s="27"/>
      <c r="Q944" s="27"/>
      <c r="R944" s="27"/>
      <c r="S944" s="27"/>
      <c r="T944" s="27"/>
      <c r="U944" s="27"/>
      <c r="V944" s="27"/>
      <c r="W944" s="27"/>
      <c r="X944" s="27"/>
      <c r="Y944" s="410"/>
      <c r="Z944" s="53"/>
      <c r="AA944" s="53"/>
      <c r="AB944" s="27"/>
      <c r="AC944" s="27"/>
      <c r="AD944" s="27"/>
      <c r="AE944" s="244"/>
      <c r="AF944" s="27"/>
      <c r="AG944" s="27"/>
      <c r="AH944" s="27"/>
      <c r="AI944" s="27"/>
      <c r="AJ944" s="467"/>
      <c r="AK944" s="54"/>
      <c r="AO944" s="157"/>
      <c r="AS944" s="157"/>
      <c r="AT944" s="161"/>
    </row>
    <row r="945" spans="1:46" s="55" customFormat="1" ht="12.75" customHeight="1" x14ac:dyDescent="0.3">
      <c r="A945" s="49"/>
      <c r="B945" s="49"/>
      <c r="C945" s="50"/>
      <c r="D945" s="27"/>
      <c r="E945" s="27"/>
      <c r="F945" s="27"/>
      <c r="G945" s="50"/>
      <c r="H945" s="50"/>
      <c r="I945" s="27"/>
      <c r="J945" s="27"/>
      <c r="K945" s="52"/>
      <c r="L945" s="50"/>
      <c r="M945" s="50"/>
      <c r="N945" s="422"/>
      <c r="O945" s="27"/>
      <c r="P945" s="27"/>
      <c r="Q945" s="27"/>
      <c r="R945" s="27"/>
      <c r="S945" s="27"/>
      <c r="T945" s="27"/>
      <c r="U945" s="27"/>
      <c r="V945" s="27"/>
      <c r="W945" s="27"/>
      <c r="X945" s="27"/>
      <c r="Y945" s="410"/>
      <c r="Z945" s="53"/>
      <c r="AA945" s="53"/>
      <c r="AB945" s="27"/>
      <c r="AC945" s="27"/>
      <c r="AD945" s="27"/>
      <c r="AE945" s="244"/>
      <c r="AF945" s="27"/>
      <c r="AG945" s="27"/>
      <c r="AH945" s="27"/>
      <c r="AI945" s="27"/>
      <c r="AJ945" s="467"/>
      <c r="AK945" s="54"/>
      <c r="AO945" s="157"/>
      <c r="AS945" s="157"/>
      <c r="AT945" s="161"/>
    </row>
    <row r="946" spans="1:46" s="55" customFormat="1" ht="12.75" customHeight="1" x14ac:dyDescent="0.3">
      <c r="A946" s="49"/>
      <c r="B946" s="49"/>
      <c r="C946" s="50"/>
      <c r="D946" s="27"/>
      <c r="E946" s="27"/>
      <c r="F946" s="27"/>
      <c r="G946" s="50"/>
      <c r="H946" s="50"/>
      <c r="I946" s="27"/>
      <c r="J946" s="27"/>
      <c r="K946" s="52"/>
      <c r="L946" s="50"/>
      <c r="M946" s="50"/>
      <c r="N946" s="422"/>
      <c r="O946" s="27"/>
      <c r="P946" s="27"/>
      <c r="Q946" s="27"/>
      <c r="R946" s="27"/>
      <c r="S946" s="27"/>
      <c r="T946" s="27"/>
      <c r="U946" s="27"/>
      <c r="V946" s="27"/>
      <c r="W946" s="27"/>
      <c r="X946" s="27"/>
      <c r="Y946" s="410"/>
      <c r="Z946" s="53"/>
      <c r="AA946" s="53"/>
      <c r="AB946" s="27"/>
      <c r="AC946" s="27"/>
      <c r="AD946" s="27"/>
      <c r="AE946" s="244"/>
      <c r="AF946" s="27"/>
      <c r="AG946" s="27"/>
      <c r="AH946" s="27"/>
      <c r="AI946" s="27"/>
      <c r="AJ946" s="467"/>
      <c r="AK946" s="54"/>
      <c r="AO946" s="157"/>
      <c r="AS946" s="157"/>
      <c r="AT946" s="161"/>
    </row>
    <row r="947" spans="1:46" s="55" customFormat="1" ht="12.75" customHeight="1" x14ac:dyDescent="0.3">
      <c r="A947" s="49"/>
      <c r="B947" s="49"/>
      <c r="C947" s="50"/>
      <c r="D947" s="27"/>
      <c r="E947" s="27"/>
      <c r="F947" s="27"/>
      <c r="G947" s="50"/>
      <c r="H947" s="50"/>
      <c r="I947" s="27"/>
      <c r="J947" s="27"/>
      <c r="K947" s="52"/>
      <c r="L947" s="50"/>
      <c r="M947" s="50"/>
      <c r="N947" s="422"/>
      <c r="O947" s="27"/>
      <c r="P947" s="27"/>
      <c r="Q947" s="27"/>
      <c r="R947" s="27"/>
      <c r="S947" s="27"/>
      <c r="T947" s="27"/>
      <c r="U947" s="27"/>
      <c r="V947" s="27"/>
      <c r="W947" s="27"/>
      <c r="X947" s="27"/>
      <c r="Y947" s="410"/>
      <c r="Z947" s="53"/>
      <c r="AA947" s="53"/>
      <c r="AB947" s="27"/>
      <c r="AC947" s="27"/>
      <c r="AD947" s="27"/>
      <c r="AE947" s="244"/>
      <c r="AF947" s="27"/>
      <c r="AG947" s="27"/>
      <c r="AH947" s="27"/>
      <c r="AI947" s="27"/>
      <c r="AJ947" s="467"/>
      <c r="AK947" s="54"/>
      <c r="AO947" s="157"/>
      <c r="AS947" s="157"/>
      <c r="AT947" s="161"/>
    </row>
    <row r="948" spans="1:46" s="55" customFormat="1" ht="12.75" customHeight="1" x14ac:dyDescent="0.3">
      <c r="A948" s="49"/>
      <c r="B948" s="49"/>
      <c r="C948" s="50"/>
      <c r="D948" s="27"/>
      <c r="E948" s="27"/>
      <c r="F948" s="27"/>
      <c r="G948" s="50"/>
      <c r="H948" s="50"/>
      <c r="I948" s="27"/>
      <c r="J948" s="27"/>
      <c r="K948" s="52"/>
      <c r="L948" s="50"/>
      <c r="M948" s="50"/>
      <c r="N948" s="422"/>
      <c r="O948" s="27"/>
      <c r="P948" s="27"/>
      <c r="Q948" s="27"/>
      <c r="R948" s="27"/>
      <c r="S948" s="27"/>
      <c r="T948" s="27"/>
      <c r="U948" s="27"/>
      <c r="V948" s="27"/>
      <c r="W948" s="27"/>
      <c r="X948" s="27"/>
      <c r="Y948" s="410"/>
      <c r="Z948" s="53"/>
      <c r="AA948" s="53"/>
      <c r="AB948" s="27"/>
      <c r="AC948" s="27"/>
      <c r="AD948" s="27"/>
      <c r="AE948" s="244"/>
      <c r="AF948" s="27"/>
      <c r="AG948" s="27"/>
      <c r="AH948" s="27"/>
      <c r="AI948" s="27"/>
      <c r="AJ948" s="467"/>
      <c r="AK948" s="54"/>
      <c r="AO948" s="157"/>
      <c r="AS948" s="157"/>
      <c r="AT948" s="161"/>
    </row>
    <row r="949" spans="1:46" s="55" customFormat="1" ht="12.75" customHeight="1" x14ac:dyDescent="0.3">
      <c r="A949" s="49"/>
      <c r="B949" s="49"/>
      <c r="C949" s="50"/>
      <c r="D949" s="27"/>
      <c r="E949" s="27"/>
      <c r="F949" s="27"/>
      <c r="G949" s="50"/>
      <c r="H949" s="50"/>
      <c r="I949" s="27"/>
      <c r="J949" s="27"/>
      <c r="K949" s="52"/>
      <c r="L949" s="50"/>
      <c r="M949" s="50"/>
      <c r="N949" s="422"/>
      <c r="O949" s="27"/>
      <c r="P949" s="27"/>
      <c r="Q949" s="27"/>
      <c r="R949" s="27"/>
      <c r="S949" s="27"/>
      <c r="T949" s="27"/>
      <c r="U949" s="27"/>
      <c r="V949" s="27"/>
      <c r="W949" s="27"/>
      <c r="X949" s="27"/>
      <c r="Y949" s="410"/>
      <c r="Z949" s="53"/>
      <c r="AA949" s="53"/>
      <c r="AB949" s="27"/>
      <c r="AC949" s="27"/>
      <c r="AD949" s="27"/>
      <c r="AE949" s="244"/>
      <c r="AF949" s="27"/>
      <c r="AG949" s="27"/>
      <c r="AH949" s="27"/>
      <c r="AI949" s="27"/>
      <c r="AJ949" s="467"/>
      <c r="AK949" s="54"/>
      <c r="AO949" s="157"/>
      <c r="AS949" s="157"/>
      <c r="AT949" s="161"/>
    </row>
    <row r="950" spans="1:46" s="55" customFormat="1" ht="12.75" customHeight="1" x14ac:dyDescent="0.3">
      <c r="A950" s="49"/>
      <c r="B950" s="49"/>
      <c r="C950" s="50"/>
      <c r="D950" s="27"/>
      <c r="E950" s="27"/>
      <c r="F950" s="27"/>
      <c r="G950" s="50"/>
      <c r="H950" s="50"/>
      <c r="I950" s="27"/>
      <c r="J950" s="27"/>
      <c r="K950" s="52"/>
      <c r="L950" s="50"/>
      <c r="M950" s="50"/>
      <c r="N950" s="422"/>
      <c r="O950" s="27"/>
      <c r="P950" s="27"/>
      <c r="Q950" s="27"/>
      <c r="R950" s="27"/>
      <c r="S950" s="27"/>
      <c r="T950" s="27"/>
      <c r="U950" s="27"/>
      <c r="V950" s="27"/>
      <c r="W950" s="27"/>
      <c r="X950" s="27"/>
      <c r="Y950" s="410"/>
      <c r="Z950" s="53"/>
      <c r="AA950" s="53"/>
      <c r="AB950" s="27"/>
      <c r="AC950" s="27"/>
      <c r="AD950" s="27"/>
      <c r="AE950" s="244"/>
      <c r="AF950" s="27"/>
      <c r="AG950" s="27"/>
      <c r="AH950" s="27"/>
      <c r="AI950" s="27"/>
      <c r="AJ950" s="467"/>
      <c r="AK950" s="54"/>
      <c r="AO950" s="157"/>
      <c r="AS950" s="157"/>
      <c r="AT950" s="161"/>
    </row>
    <row r="951" spans="1:46" s="55" customFormat="1" ht="12.75" customHeight="1" x14ac:dyDescent="0.3">
      <c r="A951" s="49"/>
      <c r="B951" s="49"/>
      <c r="C951" s="50"/>
      <c r="D951" s="27"/>
      <c r="E951" s="27"/>
      <c r="F951" s="27"/>
      <c r="G951" s="50"/>
      <c r="H951" s="50"/>
      <c r="I951" s="27"/>
      <c r="J951" s="27"/>
      <c r="K951" s="52"/>
      <c r="L951" s="50"/>
      <c r="M951" s="50"/>
      <c r="N951" s="422"/>
      <c r="O951" s="27"/>
      <c r="P951" s="27"/>
      <c r="Q951" s="27"/>
      <c r="R951" s="27"/>
      <c r="S951" s="27"/>
      <c r="T951" s="27"/>
      <c r="U951" s="27"/>
      <c r="V951" s="27"/>
      <c r="W951" s="27"/>
      <c r="X951" s="27"/>
      <c r="Y951" s="410"/>
      <c r="Z951" s="53"/>
      <c r="AA951" s="53"/>
      <c r="AB951" s="27"/>
      <c r="AC951" s="27"/>
      <c r="AD951" s="27"/>
      <c r="AE951" s="244"/>
      <c r="AF951" s="27"/>
      <c r="AG951" s="27"/>
      <c r="AH951" s="27"/>
      <c r="AI951" s="27"/>
      <c r="AJ951" s="467"/>
      <c r="AK951" s="54"/>
      <c r="AO951" s="157"/>
      <c r="AS951" s="157"/>
      <c r="AT951" s="161"/>
    </row>
    <row r="952" spans="1:46" s="55" customFormat="1" ht="12.75" customHeight="1" x14ac:dyDescent="0.3">
      <c r="A952" s="49"/>
      <c r="B952" s="49"/>
      <c r="C952" s="50"/>
      <c r="D952" s="27"/>
      <c r="E952" s="27"/>
      <c r="F952" s="27"/>
      <c r="G952" s="50"/>
      <c r="H952" s="50"/>
      <c r="I952" s="27"/>
      <c r="J952" s="27"/>
      <c r="K952" s="52"/>
      <c r="L952" s="50"/>
      <c r="M952" s="50"/>
      <c r="N952" s="422"/>
      <c r="O952" s="27"/>
      <c r="P952" s="27"/>
      <c r="Q952" s="27"/>
      <c r="R952" s="27"/>
      <c r="S952" s="27"/>
      <c r="T952" s="27"/>
      <c r="U952" s="27"/>
      <c r="V952" s="27"/>
      <c r="W952" s="27"/>
      <c r="X952" s="27"/>
      <c r="Y952" s="410"/>
      <c r="Z952" s="53"/>
      <c r="AA952" s="53"/>
      <c r="AB952" s="27"/>
      <c r="AC952" s="27"/>
      <c r="AD952" s="27"/>
      <c r="AE952" s="244"/>
      <c r="AF952" s="27"/>
      <c r="AG952" s="27"/>
      <c r="AH952" s="27"/>
      <c r="AI952" s="27"/>
      <c r="AJ952" s="467"/>
      <c r="AK952" s="54"/>
      <c r="AO952" s="157"/>
      <c r="AS952" s="157"/>
      <c r="AT952" s="161"/>
    </row>
    <row r="953" spans="1:46" s="55" customFormat="1" ht="12.75" customHeight="1" x14ac:dyDescent="0.3">
      <c r="A953" s="49"/>
      <c r="B953" s="49"/>
      <c r="C953" s="50"/>
      <c r="D953" s="27"/>
      <c r="E953" s="27"/>
      <c r="F953" s="27"/>
      <c r="G953" s="50"/>
      <c r="H953" s="50"/>
      <c r="I953" s="27"/>
      <c r="J953" s="27"/>
      <c r="K953" s="52"/>
      <c r="L953" s="50"/>
      <c r="M953" s="50"/>
      <c r="N953" s="422"/>
      <c r="O953" s="27"/>
      <c r="P953" s="27"/>
      <c r="Q953" s="27"/>
      <c r="R953" s="27"/>
      <c r="S953" s="27"/>
      <c r="T953" s="27"/>
      <c r="U953" s="27"/>
      <c r="V953" s="27"/>
      <c r="W953" s="27"/>
      <c r="X953" s="27"/>
      <c r="Y953" s="410"/>
      <c r="Z953" s="53"/>
      <c r="AA953" s="53"/>
      <c r="AB953" s="27"/>
      <c r="AC953" s="27"/>
      <c r="AD953" s="27"/>
      <c r="AE953" s="244"/>
      <c r="AF953" s="27"/>
      <c r="AG953" s="27"/>
      <c r="AH953" s="27"/>
      <c r="AI953" s="27"/>
      <c r="AJ953" s="467"/>
      <c r="AK953" s="54"/>
      <c r="AO953" s="157"/>
      <c r="AS953" s="157"/>
      <c r="AT953" s="161"/>
    </row>
    <row r="954" spans="1:46" s="55" customFormat="1" ht="12.75" customHeight="1" x14ac:dyDescent="0.3">
      <c r="A954" s="49"/>
      <c r="B954" s="49"/>
      <c r="C954" s="50"/>
      <c r="D954" s="27"/>
      <c r="E954" s="27"/>
      <c r="F954" s="27"/>
      <c r="G954" s="50"/>
      <c r="H954" s="50"/>
      <c r="I954" s="27"/>
      <c r="J954" s="27"/>
      <c r="K954" s="52"/>
      <c r="L954" s="50"/>
      <c r="M954" s="50"/>
      <c r="N954" s="422"/>
      <c r="O954" s="27"/>
      <c r="P954" s="27"/>
      <c r="Q954" s="27"/>
      <c r="R954" s="27"/>
      <c r="S954" s="27"/>
      <c r="T954" s="27"/>
      <c r="U954" s="27"/>
      <c r="V954" s="27"/>
      <c r="W954" s="27"/>
      <c r="X954" s="27"/>
      <c r="Y954" s="410"/>
      <c r="Z954" s="53"/>
      <c r="AA954" s="53"/>
      <c r="AB954" s="27"/>
      <c r="AC954" s="27"/>
      <c r="AD954" s="27"/>
      <c r="AE954" s="244"/>
      <c r="AF954" s="27"/>
      <c r="AG954" s="27"/>
      <c r="AH954" s="27"/>
      <c r="AI954" s="27"/>
      <c r="AJ954" s="467"/>
      <c r="AK954" s="54"/>
      <c r="AO954" s="157"/>
      <c r="AS954" s="157"/>
      <c r="AT954" s="161"/>
    </row>
    <row r="955" spans="1:46" s="55" customFormat="1" ht="12.75" customHeight="1" x14ac:dyDescent="0.3">
      <c r="A955" s="49"/>
      <c r="B955" s="49"/>
      <c r="C955" s="50"/>
      <c r="D955" s="27"/>
      <c r="E955" s="27"/>
      <c r="F955" s="27"/>
      <c r="G955" s="50"/>
      <c r="H955" s="50"/>
      <c r="I955" s="27"/>
      <c r="J955" s="27"/>
      <c r="K955" s="52"/>
      <c r="L955" s="50"/>
      <c r="M955" s="50"/>
      <c r="N955" s="422"/>
      <c r="O955" s="27"/>
      <c r="P955" s="27"/>
      <c r="Q955" s="27"/>
      <c r="R955" s="27"/>
      <c r="S955" s="27"/>
      <c r="T955" s="27"/>
      <c r="U955" s="27"/>
      <c r="V955" s="27"/>
      <c r="W955" s="27"/>
      <c r="X955" s="27"/>
      <c r="Y955" s="410"/>
      <c r="Z955" s="53"/>
      <c r="AA955" s="53"/>
      <c r="AB955" s="27"/>
      <c r="AC955" s="27"/>
      <c r="AD955" s="27"/>
      <c r="AE955" s="244"/>
      <c r="AF955" s="27"/>
      <c r="AG955" s="27"/>
      <c r="AH955" s="27"/>
      <c r="AI955" s="27"/>
      <c r="AJ955" s="467"/>
      <c r="AK955" s="54"/>
      <c r="AO955" s="157"/>
      <c r="AS955" s="157"/>
      <c r="AT955" s="161"/>
    </row>
    <row r="956" spans="1:46" s="55" customFormat="1" ht="12.75" customHeight="1" x14ac:dyDescent="0.3">
      <c r="A956" s="49"/>
      <c r="B956" s="49"/>
      <c r="C956" s="50"/>
      <c r="D956" s="27"/>
      <c r="E956" s="27"/>
      <c r="F956" s="27"/>
      <c r="G956" s="50"/>
      <c r="H956" s="50"/>
      <c r="I956" s="27"/>
      <c r="J956" s="27"/>
      <c r="K956" s="52"/>
      <c r="L956" s="50"/>
      <c r="M956" s="50"/>
      <c r="N956" s="422"/>
      <c r="O956" s="27"/>
      <c r="P956" s="27"/>
      <c r="Q956" s="27"/>
      <c r="R956" s="27"/>
      <c r="S956" s="27"/>
      <c r="T956" s="27"/>
      <c r="U956" s="27"/>
      <c r="V956" s="27"/>
      <c r="W956" s="27"/>
      <c r="X956" s="27"/>
      <c r="Y956" s="410"/>
      <c r="Z956" s="53"/>
      <c r="AA956" s="53"/>
      <c r="AB956" s="27"/>
      <c r="AC956" s="27"/>
      <c r="AD956" s="27"/>
      <c r="AE956" s="244"/>
      <c r="AF956" s="27"/>
      <c r="AG956" s="27"/>
      <c r="AH956" s="27"/>
      <c r="AI956" s="27"/>
      <c r="AJ956" s="467"/>
      <c r="AK956" s="54"/>
      <c r="AO956" s="157"/>
      <c r="AS956" s="157"/>
      <c r="AT956" s="161"/>
    </row>
    <row r="957" spans="1:46" s="55" customFormat="1" ht="12.75" customHeight="1" x14ac:dyDescent="0.3">
      <c r="A957" s="49"/>
      <c r="B957" s="49"/>
      <c r="C957" s="50"/>
      <c r="D957" s="27"/>
      <c r="E957" s="27"/>
      <c r="F957" s="27"/>
      <c r="G957" s="50"/>
      <c r="H957" s="50"/>
      <c r="I957" s="27"/>
      <c r="J957" s="27"/>
      <c r="K957" s="52"/>
      <c r="L957" s="50"/>
      <c r="M957" s="50"/>
      <c r="N957" s="422"/>
      <c r="O957" s="27"/>
      <c r="P957" s="27"/>
      <c r="Q957" s="27"/>
      <c r="R957" s="27"/>
      <c r="S957" s="27"/>
      <c r="T957" s="27"/>
      <c r="U957" s="27"/>
      <c r="V957" s="27"/>
      <c r="W957" s="27"/>
      <c r="X957" s="27"/>
      <c r="Y957" s="410"/>
      <c r="Z957" s="53"/>
      <c r="AA957" s="53"/>
      <c r="AB957" s="27"/>
      <c r="AC957" s="27"/>
      <c r="AD957" s="27"/>
      <c r="AE957" s="244"/>
      <c r="AF957" s="27"/>
      <c r="AG957" s="27"/>
      <c r="AH957" s="27"/>
      <c r="AI957" s="27"/>
      <c r="AJ957" s="467"/>
      <c r="AK957" s="54"/>
      <c r="AO957" s="157"/>
      <c r="AS957" s="157"/>
      <c r="AT957" s="161"/>
    </row>
    <row r="958" spans="1:46" s="55" customFormat="1" ht="12.75" customHeight="1" x14ac:dyDescent="0.3">
      <c r="A958" s="49"/>
      <c r="B958" s="49"/>
      <c r="C958" s="50"/>
      <c r="D958" s="27"/>
      <c r="E958" s="27"/>
      <c r="F958" s="27"/>
      <c r="G958" s="50"/>
      <c r="H958" s="50"/>
      <c r="I958" s="27"/>
      <c r="J958" s="27"/>
      <c r="K958" s="52"/>
      <c r="L958" s="50"/>
      <c r="M958" s="50"/>
      <c r="N958" s="422"/>
      <c r="O958" s="27"/>
      <c r="P958" s="27"/>
      <c r="Q958" s="27"/>
      <c r="R958" s="27"/>
      <c r="S958" s="27"/>
      <c r="T958" s="27"/>
      <c r="U958" s="27"/>
      <c r="V958" s="27"/>
      <c r="W958" s="27"/>
      <c r="X958" s="27"/>
      <c r="Y958" s="410"/>
      <c r="Z958" s="53"/>
      <c r="AA958" s="53"/>
      <c r="AB958" s="27"/>
      <c r="AC958" s="27"/>
      <c r="AD958" s="27"/>
      <c r="AE958" s="244"/>
      <c r="AF958" s="27"/>
      <c r="AG958" s="27"/>
      <c r="AH958" s="27"/>
      <c r="AI958" s="27"/>
      <c r="AJ958" s="467"/>
      <c r="AK958" s="54"/>
      <c r="AO958" s="157"/>
      <c r="AS958" s="157"/>
      <c r="AT958" s="161"/>
    </row>
    <row r="959" spans="1:46" s="55" customFormat="1" ht="12.75" customHeight="1" x14ac:dyDescent="0.3">
      <c r="A959" s="49"/>
      <c r="B959" s="49"/>
      <c r="C959" s="50"/>
      <c r="D959" s="27"/>
      <c r="E959" s="27"/>
      <c r="F959" s="27"/>
      <c r="G959" s="50"/>
      <c r="H959" s="50"/>
      <c r="I959" s="27"/>
      <c r="J959" s="27"/>
      <c r="K959" s="52"/>
      <c r="L959" s="50"/>
      <c r="M959" s="50"/>
      <c r="N959" s="422"/>
      <c r="O959" s="27"/>
      <c r="P959" s="27"/>
      <c r="Q959" s="27"/>
      <c r="R959" s="27"/>
      <c r="S959" s="27"/>
      <c r="T959" s="27"/>
      <c r="U959" s="27"/>
      <c r="V959" s="27"/>
      <c r="W959" s="27"/>
      <c r="X959" s="27"/>
      <c r="Y959" s="410"/>
      <c r="Z959" s="53"/>
      <c r="AA959" s="53"/>
      <c r="AB959" s="27"/>
      <c r="AC959" s="27"/>
      <c r="AD959" s="27"/>
      <c r="AE959" s="244"/>
      <c r="AF959" s="27"/>
      <c r="AG959" s="27"/>
      <c r="AH959" s="27"/>
      <c r="AI959" s="27"/>
      <c r="AJ959" s="467"/>
      <c r="AK959" s="54"/>
      <c r="AO959" s="157"/>
      <c r="AS959" s="157"/>
      <c r="AT959" s="161"/>
    </row>
    <row r="960" spans="1:46" s="55" customFormat="1" ht="12.75" customHeight="1" x14ac:dyDescent="0.3">
      <c r="A960" s="49"/>
      <c r="B960" s="49"/>
      <c r="C960" s="50"/>
      <c r="D960" s="27"/>
      <c r="E960" s="27"/>
      <c r="F960" s="27"/>
      <c r="G960" s="50"/>
      <c r="H960" s="50"/>
      <c r="I960" s="27"/>
      <c r="J960" s="27"/>
      <c r="K960" s="52"/>
      <c r="L960" s="50"/>
      <c r="M960" s="50"/>
      <c r="N960" s="422"/>
      <c r="O960" s="27"/>
      <c r="P960" s="27"/>
      <c r="Q960" s="27"/>
      <c r="R960" s="27"/>
      <c r="S960" s="27"/>
      <c r="T960" s="27"/>
      <c r="U960" s="27"/>
      <c r="V960" s="27"/>
      <c r="W960" s="27"/>
      <c r="X960" s="27"/>
      <c r="Y960" s="410"/>
      <c r="Z960" s="53"/>
      <c r="AA960" s="53"/>
      <c r="AB960" s="27"/>
      <c r="AC960" s="27"/>
      <c r="AD960" s="27"/>
      <c r="AE960" s="244"/>
      <c r="AF960" s="27"/>
      <c r="AG960" s="27"/>
      <c r="AH960" s="27"/>
      <c r="AI960" s="27"/>
      <c r="AJ960" s="467"/>
      <c r="AK960" s="54"/>
      <c r="AO960" s="157"/>
      <c r="AS960" s="157"/>
      <c r="AT960" s="161"/>
    </row>
    <row r="961" spans="1:46" s="55" customFormat="1" ht="12.75" customHeight="1" x14ac:dyDescent="0.3">
      <c r="A961" s="49"/>
      <c r="B961" s="49"/>
      <c r="C961" s="50"/>
      <c r="D961" s="27"/>
      <c r="E961" s="27"/>
      <c r="F961" s="27"/>
      <c r="G961" s="50"/>
      <c r="H961" s="50"/>
      <c r="I961" s="27"/>
      <c r="J961" s="27"/>
      <c r="K961" s="52"/>
      <c r="L961" s="50"/>
      <c r="M961" s="50"/>
      <c r="N961" s="422"/>
      <c r="O961" s="27"/>
      <c r="P961" s="27"/>
      <c r="Q961" s="27"/>
      <c r="R961" s="27"/>
      <c r="S961" s="27"/>
      <c r="T961" s="27"/>
      <c r="U961" s="27"/>
      <c r="V961" s="27"/>
      <c r="W961" s="27"/>
      <c r="X961" s="27"/>
      <c r="Y961" s="410"/>
      <c r="Z961" s="53"/>
      <c r="AA961" s="53"/>
      <c r="AB961" s="27"/>
      <c r="AC961" s="27"/>
      <c r="AD961" s="27"/>
      <c r="AE961" s="244"/>
      <c r="AF961" s="27"/>
      <c r="AG961" s="27"/>
      <c r="AH961" s="27"/>
      <c r="AI961" s="27"/>
      <c r="AJ961" s="467"/>
      <c r="AK961" s="54"/>
      <c r="AO961" s="157"/>
      <c r="AS961" s="157"/>
      <c r="AT961" s="161"/>
    </row>
    <row r="962" spans="1:46" s="55" customFormat="1" ht="12.75" customHeight="1" x14ac:dyDescent="0.3">
      <c r="A962" s="49"/>
      <c r="B962" s="49"/>
      <c r="C962" s="50"/>
      <c r="D962" s="27"/>
      <c r="E962" s="27"/>
      <c r="F962" s="27"/>
      <c r="G962" s="50"/>
      <c r="H962" s="50"/>
      <c r="I962" s="27"/>
      <c r="J962" s="27"/>
      <c r="K962" s="52"/>
      <c r="L962" s="50"/>
      <c r="M962" s="50"/>
      <c r="N962" s="422"/>
      <c r="O962" s="27"/>
      <c r="P962" s="27"/>
      <c r="Q962" s="27"/>
      <c r="R962" s="27"/>
      <c r="S962" s="27"/>
      <c r="T962" s="27"/>
      <c r="U962" s="27"/>
      <c r="V962" s="27"/>
      <c r="W962" s="27"/>
      <c r="X962" s="27"/>
      <c r="Y962" s="410"/>
      <c r="Z962" s="53"/>
      <c r="AA962" s="53"/>
      <c r="AB962" s="27"/>
      <c r="AC962" s="27"/>
      <c r="AD962" s="27"/>
      <c r="AE962" s="244"/>
      <c r="AF962" s="27"/>
      <c r="AG962" s="27"/>
      <c r="AH962" s="27"/>
      <c r="AI962" s="27"/>
      <c r="AJ962" s="467"/>
      <c r="AK962" s="54"/>
      <c r="AO962" s="157"/>
      <c r="AS962" s="157"/>
      <c r="AT962" s="161"/>
    </row>
    <row r="963" spans="1:46" s="55" customFormat="1" ht="12.75" customHeight="1" x14ac:dyDescent="0.3">
      <c r="A963" s="49"/>
      <c r="B963" s="49"/>
      <c r="C963" s="50"/>
      <c r="D963" s="27"/>
      <c r="E963" s="27"/>
      <c r="F963" s="27"/>
      <c r="G963" s="50"/>
      <c r="H963" s="50"/>
      <c r="I963" s="27"/>
      <c r="J963" s="27"/>
      <c r="K963" s="52"/>
      <c r="L963" s="50"/>
      <c r="M963" s="50"/>
      <c r="N963" s="422"/>
      <c r="O963" s="27"/>
      <c r="P963" s="27"/>
      <c r="Q963" s="27"/>
      <c r="R963" s="27"/>
      <c r="S963" s="27"/>
      <c r="T963" s="27"/>
      <c r="U963" s="27"/>
      <c r="V963" s="27"/>
      <c r="W963" s="27"/>
      <c r="X963" s="27"/>
      <c r="Y963" s="410"/>
      <c r="Z963" s="53"/>
      <c r="AA963" s="53"/>
      <c r="AB963" s="27"/>
      <c r="AC963" s="27"/>
      <c r="AD963" s="27"/>
      <c r="AE963" s="244"/>
      <c r="AF963" s="27"/>
      <c r="AG963" s="27"/>
      <c r="AH963" s="27"/>
      <c r="AI963" s="27"/>
      <c r="AJ963" s="467"/>
      <c r="AK963" s="54"/>
      <c r="AO963" s="157"/>
      <c r="AS963" s="157"/>
      <c r="AT963" s="161"/>
    </row>
    <row r="964" spans="1:46" s="55" customFormat="1" ht="12.75" customHeight="1" x14ac:dyDescent="0.3">
      <c r="A964" s="49"/>
      <c r="B964" s="49"/>
      <c r="C964" s="50"/>
      <c r="D964" s="27"/>
      <c r="E964" s="27"/>
      <c r="F964" s="27"/>
      <c r="G964" s="50"/>
      <c r="H964" s="50"/>
      <c r="I964" s="27"/>
      <c r="J964" s="27"/>
      <c r="K964" s="52"/>
      <c r="L964" s="50"/>
      <c r="M964" s="50"/>
      <c r="N964" s="422"/>
      <c r="O964" s="27"/>
      <c r="P964" s="27"/>
      <c r="Q964" s="27"/>
      <c r="R964" s="27"/>
      <c r="S964" s="27"/>
      <c r="T964" s="27"/>
      <c r="U964" s="27"/>
      <c r="V964" s="27"/>
      <c r="W964" s="27"/>
      <c r="X964" s="27"/>
      <c r="Y964" s="410"/>
      <c r="Z964" s="53"/>
      <c r="AA964" s="53"/>
      <c r="AB964" s="27"/>
      <c r="AC964" s="27"/>
      <c r="AD964" s="27"/>
      <c r="AE964" s="244"/>
      <c r="AF964" s="27"/>
      <c r="AG964" s="27"/>
      <c r="AH964" s="27"/>
      <c r="AI964" s="27"/>
      <c r="AJ964" s="467"/>
      <c r="AK964" s="54"/>
      <c r="AO964" s="157"/>
      <c r="AS964" s="157"/>
      <c r="AT964" s="161"/>
    </row>
    <row r="965" spans="1:46" s="55" customFormat="1" ht="12.75" customHeight="1" x14ac:dyDescent="0.3">
      <c r="A965" s="49"/>
      <c r="B965" s="49"/>
      <c r="C965" s="50"/>
      <c r="D965" s="27"/>
      <c r="E965" s="27"/>
      <c r="F965" s="27"/>
      <c r="G965" s="50"/>
      <c r="H965" s="50"/>
      <c r="I965" s="27"/>
      <c r="J965" s="27"/>
      <c r="K965" s="52"/>
      <c r="L965" s="50"/>
      <c r="M965" s="50"/>
      <c r="N965" s="422"/>
      <c r="O965" s="27"/>
      <c r="P965" s="27"/>
      <c r="Q965" s="27"/>
      <c r="R965" s="27"/>
      <c r="S965" s="27"/>
      <c r="T965" s="27"/>
      <c r="U965" s="27"/>
      <c r="V965" s="27"/>
      <c r="W965" s="27"/>
      <c r="X965" s="27"/>
      <c r="Y965" s="410"/>
      <c r="Z965" s="53"/>
      <c r="AA965" s="53"/>
      <c r="AB965" s="27"/>
      <c r="AC965" s="27"/>
      <c r="AD965" s="27"/>
      <c r="AE965" s="244"/>
      <c r="AF965" s="27"/>
      <c r="AG965" s="27"/>
      <c r="AH965" s="27"/>
      <c r="AI965" s="27"/>
      <c r="AJ965" s="467"/>
      <c r="AK965" s="54"/>
      <c r="AO965" s="157"/>
      <c r="AS965" s="157"/>
      <c r="AT965" s="161"/>
    </row>
    <row r="966" spans="1:46" s="55" customFormat="1" ht="12.75" customHeight="1" x14ac:dyDescent="0.3">
      <c r="A966" s="49"/>
      <c r="B966" s="49"/>
      <c r="C966" s="50"/>
      <c r="D966" s="27"/>
      <c r="E966" s="27"/>
      <c r="F966" s="27"/>
      <c r="G966" s="50"/>
      <c r="H966" s="50"/>
      <c r="I966" s="27"/>
      <c r="J966" s="27"/>
      <c r="K966" s="52"/>
      <c r="L966" s="50"/>
      <c r="M966" s="50"/>
      <c r="N966" s="422"/>
      <c r="O966" s="27"/>
      <c r="P966" s="27"/>
      <c r="Q966" s="27"/>
      <c r="R966" s="27"/>
      <c r="S966" s="27"/>
      <c r="T966" s="27"/>
      <c r="U966" s="27"/>
      <c r="V966" s="27"/>
      <c r="W966" s="27"/>
      <c r="X966" s="27"/>
      <c r="Y966" s="410"/>
      <c r="Z966" s="53"/>
      <c r="AA966" s="53"/>
      <c r="AB966" s="27"/>
      <c r="AC966" s="27"/>
      <c r="AD966" s="27"/>
      <c r="AE966" s="244"/>
      <c r="AF966" s="27"/>
      <c r="AG966" s="27"/>
      <c r="AH966" s="27"/>
      <c r="AI966" s="27"/>
      <c r="AJ966" s="467"/>
      <c r="AK966" s="54"/>
      <c r="AO966" s="157"/>
      <c r="AS966" s="157"/>
      <c r="AT966" s="161"/>
    </row>
    <row r="967" spans="1:46" s="55" customFormat="1" ht="12.75" customHeight="1" x14ac:dyDescent="0.3">
      <c r="A967" s="49"/>
      <c r="B967" s="49"/>
      <c r="C967" s="50"/>
      <c r="D967" s="27"/>
      <c r="E967" s="27"/>
      <c r="F967" s="27"/>
      <c r="G967" s="50"/>
      <c r="H967" s="50"/>
      <c r="I967" s="27"/>
      <c r="J967" s="27"/>
      <c r="K967" s="52"/>
      <c r="L967" s="50"/>
      <c r="M967" s="50"/>
      <c r="N967" s="422"/>
      <c r="O967" s="27"/>
      <c r="P967" s="27"/>
      <c r="Q967" s="27"/>
      <c r="R967" s="27"/>
      <c r="S967" s="27"/>
      <c r="T967" s="27"/>
      <c r="U967" s="27"/>
      <c r="V967" s="27"/>
      <c r="W967" s="27"/>
      <c r="X967" s="27"/>
      <c r="Y967" s="410"/>
      <c r="Z967" s="53"/>
      <c r="AA967" s="53"/>
      <c r="AB967" s="27"/>
      <c r="AC967" s="27"/>
      <c r="AD967" s="27"/>
      <c r="AE967" s="244"/>
      <c r="AF967" s="27"/>
      <c r="AG967" s="27"/>
      <c r="AH967" s="27"/>
      <c r="AI967" s="27"/>
      <c r="AJ967" s="467"/>
      <c r="AK967" s="54"/>
      <c r="AO967" s="157"/>
      <c r="AS967" s="157"/>
      <c r="AT967" s="161"/>
    </row>
    <row r="968" spans="1:46" s="55" customFormat="1" ht="12.75" customHeight="1" x14ac:dyDescent="0.3">
      <c r="A968" s="49"/>
      <c r="B968" s="49"/>
      <c r="C968" s="50"/>
      <c r="D968" s="27"/>
      <c r="E968" s="27"/>
      <c r="F968" s="27"/>
      <c r="G968" s="50"/>
      <c r="H968" s="50"/>
      <c r="I968" s="27"/>
      <c r="J968" s="27"/>
      <c r="K968" s="52"/>
      <c r="L968" s="50"/>
      <c r="M968" s="50"/>
      <c r="N968" s="422"/>
      <c r="O968" s="27"/>
      <c r="P968" s="27"/>
      <c r="Q968" s="27"/>
      <c r="R968" s="27"/>
      <c r="S968" s="27"/>
      <c r="T968" s="27"/>
      <c r="U968" s="27"/>
      <c r="V968" s="27"/>
      <c r="W968" s="27"/>
      <c r="X968" s="27"/>
      <c r="Y968" s="410"/>
      <c r="Z968" s="53"/>
      <c r="AA968" s="53"/>
      <c r="AB968" s="27"/>
      <c r="AC968" s="27"/>
      <c r="AD968" s="27"/>
      <c r="AE968" s="244"/>
      <c r="AF968" s="27"/>
      <c r="AG968" s="27"/>
      <c r="AH968" s="27"/>
      <c r="AI968" s="27"/>
      <c r="AJ968" s="467"/>
      <c r="AK968" s="54"/>
      <c r="AO968" s="157"/>
      <c r="AS968" s="157"/>
      <c r="AT968" s="161"/>
    </row>
    <row r="969" spans="1:46" s="55" customFormat="1" ht="12.75" customHeight="1" x14ac:dyDescent="0.3">
      <c r="A969" s="49"/>
      <c r="B969" s="49"/>
      <c r="C969" s="50"/>
      <c r="D969" s="27"/>
      <c r="E969" s="27"/>
      <c r="F969" s="27"/>
      <c r="G969" s="50"/>
      <c r="H969" s="50"/>
      <c r="I969" s="27"/>
      <c r="J969" s="27"/>
      <c r="K969" s="52"/>
      <c r="L969" s="50"/>
      <c r="M969" s="50"/>
      <c r="N969" s="422"/>
      <c r="O969" s="27"/>
      <c r="P969" s="27"/>
      <c r="Q969" s="27"/>
      <c r="R969" s="27"/>
      <c r="S969" s="27"/>
      <c r="T969" s="27"/>
      <c r="U969" s="27"/>
      <c r="V969" s="27"/>
      <c r="W969" s="27"/>
      <c r="X969" s="27"/>
      <c r="Y969" s="410"/>
      <c r="Z969" s="53"/>
      <c r="AA969" s="53"/>
      <c r="AB969" s="27"/>
      <c r="AC969" s="27"/>
      <c r="AD969" s="27"/>
      <c r="AE969" s="244"/>
      <c r="AF969" s="27"/>
      <c r="AG969" s="27"/>
      <c r="AH969" s="27"/>
      <c r="AI969" s="27"/>
      <c r="AJ969" s="467"/>
      <c r="AK969" s="54"/>
      <c r="AO969" s="157"/>
      <c r="AS969" s="157"/>
      <c r="AT969" s="161"/>
    </row>
    <row r="970" spans="1:46" s="55" customFormat="1" ht="12.75" customHeight="1" x14ac:dyDescent="0.3">
      <c r="A970" s="49"/>
      <c r="B970" s="49"/>
      <c r="C970" s="50"/>
      <c r="D970" s="27"/>
      <c r="E970" s="27"/>
      <c r="F970" s="27"/>
      <c r="G970" s="50"/>
      <c r="H970" s="50"/>
      <c r="I970" s="27"/>
      <c r="J970" s="27"/>
      <c r="K970" s="52"/>
      <c r="L970" s="50"/>
      <c r="M970" s="50"/>
      <c r="N970" s="422"/>
      <c r="O970" s="27"/>
      <c r="P970" s="27"/>
      <c r="Q970" s="27"/>
      <c r="R970" s="27"/>
      <c r="S970" s="27"/>
      <c r="T970" s="27"/>
      <c r="U970" s="27"/>
      <c r="V970" s="27"/>
      <c r="W970" s="27"/>
      <c r="X970" s="27"/>
      <c r="Y970" s="410"/>
      <c r="Z970" s="53"/>
      <c r="AA970" s="53"/>
      <c r="AB970" s="27"/>
      <c r="AC970" s="27"/>
      <c r="AD970" s="27"/>
      <c r="AE970" s="244"/>
      <c r="AF970" s="27"/>
      <c r="AG970" s="27"/>
      <c r="AH970" s="27"/>
      <c r="AI970" s="27"/>
      <c r="AJ970" s="467"/>
      <c r="AK970" s="54"/>
      <c r="AO970" s="157"/>
      <c r="AS970" s="157"/>
      <c r="AT970" s="161"/>
    </row>
    <row r="971" spans="1:46" s="55" customFormat="1" ht="12.75" customHeight="1" x14ac:dyDescent="0.3">
      <c r="A971" s="49"/>
      <c r="B971" s="49"/>
      <c r="C971" s="50"/>
      <c r="D971" s="27"/>
      <c r="E971" s="27"/>
      <c r="F971" s="27"/>
      <c r="G971" s="50"/>
      <c r="H971" s="50"/>
      <c r="I971" s="27"/>
      <c r="J971" s="27"/>
      <c r="K971" s="52"/>
      <c r="L971" s="50"/>
      <c r="M971" s="50"/>
      <c r="N971" s="422"/>
      <c r="O971" s="27"/>
      <c r="P971" s="27"/>
      <c r="Q971" s="27"/>
      <c r="R971" s="27"/>
      <c r="S971" s="27"/>
      <c r="T971" s="27"/>
      <c r="U971" s="27"/>
      <c r="V971" s="27"/>
      <c r="W971" s="27"/>
      <c r="X971" s="27"/>
      <c r="Y971" s="410"/>
      <c r="Z971" s="53"/>
      <c r="AA971" s="53"/>
      <c r="AB971" s="27"/>
      <c r="AC971" s="27"/>
      <c r="AD971" s="27"/>
      <c r="AE971" s="244"/>
      <c r="AF971" s="27"/>
      <c r="AG971" s="27"/>
      <c r="AH971" s="27"/>
      <c r="AI971" s="27"/>
      <c r="AJ971" s="467"/>
      <c r="AK971" s="54"/>
      <c r="AO971" s="157"/>
      <c r="AS971" s="157"/>
      <c r="AT971" s="161"/>
    </row>
    <row r="972" spans="1:46" s="55" customFormat="1" ht="12.75" customHeight="1" x14ac:dyDescent="0.3">
      <c r="A972" s="49"/>
      <c r="B972" s="49"/>
      <c r="C972" s="50"/>
      <c r="D972" s="27"/>
      <c r="E972" s="27"/>
      <c r="F972" s="27"/>
      <c r="G972" s="50"/>
      <c r="H972" s="50"/>
      <c r="I972" s="27"/>
      <c r="J972" s="27"/>
      <c r="K972" s="52"/>
      <c r="L972" s="50"/>
      <c r="M972" s="50"/>
      <c r="N972" s="422"/>
      <c r="O972" s="27"/>
      <c r="P972" s="27"/>
      <c r="Q972" s="27"/>
      <c r="R972" s="27"/>
      <c r="S972" s="27"/>
      <c r="T972" s="27"/>
      <c r="U972" s="27"/>
      <c r="V972" s="27"/>
      <c r="W972" s="27"/>
      <c r="X972" s="27"/>
      <c r="Y972" s="410"/>
      <c r="Z972" s="53"/>
      <c r="AA972" s="53"/>
      <c r="AB972" s="27"/>
      <c r="AC972" s="27"/>
      <c r="AD972" s="27"/>
      <c r="AE972" s="244"/>
      <c r="AF972" s="27"/>
      <c r="AG972" s="27"/>
      <c r="AH972" s="27"/>
      <c r="AI972" s="27"/>
      <c r="AJ972" s="467"/>
      <c r="AK972" s="54"/>
      <c r="AO972" s="157"/>
      <c r="AS972" s="157"/>
      <c r="AT972" s="161"/>
    </row>
    <row r="973" spans="1:46" s="55" customFormat="1" ht="12.75" customHeight="1" x14ac:dyDescent="0.3">
      <c r="A973" s="49"/>
      <c r="B973" s="49"/>
      <c r="C973" s="50"/>
      <c r="D973" s="27"/>
      <c r="E973" s="27"/>
      <c r="F973" s="27"/>
      <c r="G973" s="50"/>
      <c r="H973" s="50"/>
      <c r="I973" s="27"/>
      <c r="J973" s="27"/>
      <c r="K973" s="52"/>
      <c r="L973" s="50"/>
      <c r="M973" s="50"/>
      <c r="N973" s="422"/>
      <c r="O973" s="27"/>
      <c r="P973" s="27"/>
      <c r="Q973" s="27"/>
      <c r="R973" s="27"/>
      <c r="S973" s="27"/>
      <c r="T973" s="27"/>
      <c r="U973" s="27"/>
      <c r="V973" s="27"/>
      <c r="W973" s="27"/>
      <c r="X973" s="27"/>
      <c r="Y973" s="410"/>
      <c r="Z973" s="53"/>
      <c r="AA973" s="53"/>
      <c r="AB973" s="27"/>
      <c r="AC973" s="27"/>
      <c r="AD973" s="27"/>
      <c r="AE973" s="244"/>
      <c r="AF973" s="27"/>
      <c r="AG973" s="27"/>
      <c r="AH973" s="27"/>
      <c r="AI973" s="27"/>
      <c r="AJ973" s="467"/>
      <c r="AK973" s="54"/>
      <c r="AO973" s="157"/>
      <c r="AS973" s="157"/>
      <c r="AT973" s="161"/>
    </row>
    <row r="974" spans="1:46" s="55" customFormat="1" ht="12.75" customHeight="1" x14ac:dyDescent="0.3">
      <c r="A974" s="49"/>
      <c r="B974" s="49"/>
      <c r="C974" s="50"/>
      <c r="D974" s="27"/>
      <c r="E974" s="27"/>
      <c r="F974" s="27"/>
      <c r="G974" s="50"/>
      <c r="H974" s="50"/>
      <c r="I974" s="27"/>
      <c r="J974" s="27"/>
      <c r="K974" s="52"/>
      <c r="L974" s="50"/>
      <c r="M974" s="50"/>
      <c r="N974" s="422"/>
      <c r="O974" s="27"/>
      <c r="P974" s="27"/>
      <c r="Q974" s="27"/>
      <c r="R974" s="27"/>
      <c r="S974" s="27"/>
      <c r="T974" s="27"/>
      <c r="U974" s="27"/>
      <c r="V974" s="27"/>
      <c r="W974" s="27"/>
      <c r="X974" s="27"/>
      <c r="Y974" s="410"/>
      <c r="Z974" s="53"/>
      <c r="AA974" s="53"/>
      <c r="AB974" s="27"/>
      <c r="AC974" s="27"/>
      <c r="AD974" s="27"/>
      <c r="AE974" s="244"/>
      <c r="AF974" s="27"/>
      <c r="AG974" s="27"/>
      <c r="AH974" s="27"/>
      <c r="AI974" s="27"/>
      <c r="AJ974" s="467"/>
      <c r="AK974" s="54"/>
      <c r="AO974" s="157"/>
      <c r="AS974" s="157"/>
      <c r="AT974" s="161"/>
    </row>
    <row r="975" spans="1:46" s="55" customFormat="1" ht="12.75" customHeight="1" x14ac:dyDescent="0.3">
      <c r="A975" s="49"/>
      <c r="B975" s="49"/>
      <c r="C975" s="50"/>
      <c r="D975" s="27"/>
      <c r="E975" s="27"/>
      <c r="F975" s="27"/>
      <c r="G975" s="50"/>
      <c r="H975" s="50"/>
      <c r="I975" s="27"/>
      <c r="J975" s="27"/>
      <c r="K975" s="52"/>
      <c r="L975" s="50"/>
      <c r="M975" s="50"/>
      <c r="N975" s="422"/>
      <c r="O975" s="27"/>
      <c r="P975" s="27"/>
      <c r="Q975" s="27"/>
      <c r="R975" s="27"/>
      <c r="S975" s="27"/>
      <c r="T975" s="27"/>
      <c r="U975" s="27"/>
      <c r="V975" s="27"/>
      <c r="W975" s="27"/>
      <c r="X975" s="27"/>
      <c r="Y975" s="410"/>
      <c r="Z975" s="53"/>
      <c r="AA975" s="53"/>
      <c r="AB975" s="27"/>
      <c r="AC975" s="27"/>
      <c r="AD975" s="27"/>
      <c r="AE975" s="244"/>
      <c r="AF975" s="27"/>
      <c r="AG975" s="27"/>
      <c r="AH975" s="27"/>
      <c r="AI975" s="27"/>
      <c r="AJ975" s="467"/>
      <c r="AK975" s="54"/>
      <c r="AO975" s="157"/>
      <c r="AS975" s="157"/>
      <c r="AT975" s="161"/>
    </row>
    <row r="976" spans="1:46" s="55" customFormat="1" ht="12.75" customHeight="1" x14ac:dyDescent="0.3">
      <c r="A976" s="49"/>
      <c r="B976" s="49"/>
      <c r="C976" s="50"/>
      <c r="D976" s="27"/>
      <c r="E976" s="27"/>
      <c r="F976" s="27"/>
      <c r="G976" s="50"/>
      <c r="H976" s="50"/>
      <c r="I976" s="27"/>
      <c r="J976" s="27"/>
      <c r="K976" s="52"/>
      <c r="L976" s="50"/>
      <c r="M976" s="50"/>
      <c r="N976" s="422"/>
      <c r="O976" s="27"/>
      <c r="P976" s="27"/>
      <c r="Q976" s="27"/>
      <c r="R976" s="27"/>
      <c r="S976" s="27"/>
      <c r="T976" s="27"/>
      <c r="U976" s="27"/>
      <c r="V976" s="27"/>
      <c r="W976" s="27"/>
      <c r="X976" s="27"/>
      <c r="Y976" s="410"/>
      <c r="Z976" s="53"/>
      <c r="AA976" s="53"/>
      <c r="AB976" s="27"/>
      <c r="AC976" s="27"/>
      <c r="AD976" s="27"/>
      <c r="AE976" s="244"/>
      <c r="AF976" s="27"/>
      <c r="AG976" s="27"/>
      <c r="AH976" s="27"/>
      <c r="AI976" s="27"/>
      <c r="AJ976" s="467"/>
      <c r="AK976" s="54"/>
      <c r="AO976" s="157"/>
      <c r="AS976" s="157"/>
      <c r="AT976" s="161"/>
    </row>
    <row r="977" spans="1:46" s="55" customFormat="1" ht="12.75" customHeight="1" x14ac:dyDescent="0.3">
      <c r="A977" s="49"/>
      <c r="B977" s="49"/>
      <c r="C977" s="50"/>
      <c r="D977" s="27"/>
      <c r="E977" s="27"/>
      <c r="F977" s="27"/>
      <c r="G977" s="50"/>
      <c r="H977" s="50"/>
      <c r="I977" s="27"/>
      <c r="J977" s="27"/>
      <c r="K977" s="52"/>
      <c r="L977" s="50"/>
      <c r="M977" s="50"/>
      <c r="N977" s="422"/>
      <c r="O977" s="27"/>
      <c r="P977" s="27"/>
      <c r="Q977" s="27"/>
      <c r="R977" s="27"/>
      <c r="S977" s="27"/>
      <c r="T977" s="27"/>
      <c r="U977" s="27"/>
      <c r="V977" s="27"/>
      <c r="W977" s="27"/>
      <c r="X977" s="27"/>
      <c r="Y977" s="410"/>
      <c r="Z977" s="53"/>
      <c r="AA977" s="53"/>
      <c r="AB977" s="27"/>
      <c r="AC977" s="27"/>
      <c r="AD977" s="27"/>
      <c r="AE977" s="244"/>
      <c r="AF977" s="27"/>
      <c r="AG977" s="27"/>
      <c r="AH977" s="27"/>
      <c r="AI977" s="27"/>
      <c r="AJ977" s="467"/>
      <c r="AK977" s="54"/>
      <c r="AO977" s="157"/>
      <c r="AS977" s="157"/>
      <c r="AT977" s="161"/>
    </row>
    <row r="978" spans="1:46" s="55" customFormat="1" ht="12.75" customHeight="1" x14ac:dyDescent="0.3">
      <c r="A978" s="49"/>
      <c r="B978" s="49"/>
      <c r="C978" s="50"/>
      <c r="D978" s="27"/>
      <c r="E978" s="27"/>
      <c r="F978" s="27"/>
      <c r="G978" s="50"/>
      <c r="H978" s="50"/>
      <c r="I978" s="27"/>
      <c r="J978" s="27"/>
      <c r="K978" s="52"/>
      <c r="L978" s="50"/>
      <c r="M978" s="50"/>
      <c r="N978" s="422"/>
      <c r="O978" s="27"/>
      <c r="P978" s="27"/>
      <c r="Q978" s="27"/>
      <c r="R978" s="27"/>
      <c r="S978" s="27"/>
      <c r="T978" s="27"/>
      <c r="U978" s="27"/>
      <c r="V978" s="27"/>
      <c r="W978" s="27"/>
      <c r="X978" s="27"/>
      <c r="Y978" s="410"/>
      <c r="Z978" s="53"/>
      <c r="AA978" s="53"/>
      <c r="AB978" s="27"/>
      <c r="AC978" s="27"/>
      <c r="AD978" s="27"/>
      <c r="AE978" s="244"/>
      <c r="AF978" s="27"/>
      <c r="AG978" s="27"/>
      <c r="AH978" s="27"/>
      <c r="AI978" s="27"/>
      <c r="AJ978" s="467"/>
      <c r="AK978" s="54"/>
      <c r="AO978" s="157"/>
      <c r="AS978" s="157"/>
      <c r="AT978" s="161"/>
    </row>
    <row r="979" spans="1:46" s="55" customFormat="1" ht="12.75" customHeight="1" x14ac:dyDescent="0.3">
      <c r="A979" s="49"/>
      <c r="B979" s="49"/>
      <c r="C979" s="50"/>
      <c r="D979" s="27"/>
      <c r="E979" s="27"/>
      <c r="F979" s="27"/>
      <c r="G979" s="50"/>
      <c r="H979" s="50"/>
      <c r="I979" s="27"/>
      <c r="J979" s="27"/>
      <c r="K979" s="52"/>
      <c r="L979" s="50"/>
      <c r="M979" s="50"/>
      <c r="N979" s="422"/>
      <c r="O979" s="27"/>
      <c r="P979" s="27"/>
      <c r="Q979" s="27"/>
      <c r="R979" s="27"/>
      <c r="S979" s="27"/>
      <c r="T979" s="27"/>
      <c r="U979" s="27"/>
      <c r="V979" s="27"/>
      <c r="W979" s="27"/>
      <c r="X979" s="27"/>
      <c r="Y979" s="410"/>
      <c r="Z979" s="53"/>
      <c r="AA979" s="53"/>
      <c r="AB979" s="27"/>
      <c r="AC979" s="27"/>
      <c r="AD979" s="27"/>
      <c r="AE979" s="244"/>
      <c r="AF979" s="27"/>
      <c r="AG979" s="27"/>
      <c r="AH979" s="27"/>
      <c r="AI979" s="27"/>
      <c r="AJ979" s="467"/>
      <c r="AK979" s="54"/>
      <c r="AO979" s="157"/>
      <c r="AS979" s="157"/>
      <c r="AT979" s="161"/>
    </row>
    <row r="980" spans="1:46" s="55" customFormat="1" ht="12.75" customHeight="1" x14ac:dyDescent="0.3">
      <c r="A980" s="49"/>
      <c r="B980" s="49"/>
      <c r="C980" s="50"/>
      <c r="D980" s="27"/>
      <c r="E980" s="27"/>
      <c r="F980" s="27"/>
      <c r="G980" s="50"/>
      <c r="H980" s="50"/>
      <c r="I980" s="27"/>
      <c r="J980" s="27"/>
      <c r="K980" s="52"/>
      <c r="L980" s="50"/>
      <c r="M980" s="50"/>
      <c r="N980" s="422"/>
      <c r="O980" s="27"/>
      <c r="P980" s="27"/>
      <c r="Q980" s="27"/>
      <c r="R980" s="27"/>
      <c r="S980" s="27"/>
      <c r="T980" s="27"/>
      <c r="U980" s="27"/>
      <c r="V980" s="27"/>
      <c r="W980" s="27"/>
      <c r="X980" s="27"/>
      <c r="Y980" s="410"/>
      <c r="Z980" s="53"/>
      <c r="AA980" s="53"/>
      <c r="AB980" s="27"/>
      <c r="AC980" s="27"/>
      <c r="AD980" s="27"/>
      <c r="AE980" s="244"/>
      <c r="AF980" s="27"/>
      <c r="AG980" s="27"/>
      <c r="AH980" s="27"/>
      <c r="AI980" s="27"/>
      <c r="AJ980" s="467"/>
      <c r="AK980" s="54"/>
      <c r="AO980" s="157"/>
      <c r="AS980" s="157"/>
      <c r="AT980" s="161"/>
    </row>
    <row r="981" spans="1:46" s="55" customFormat="1" ht="12.75" customHeight="1" x14ac:dyDescent="0.3">
      <c r="A981" s="49"/>
      <c r="B981" s="49"/>
      <c r="C981" s="50"/>
      <c r="D981" s="27"/>
      <c r="E981" s="27"/>
      <c r="F981" s="27"/>
      <c r="G981" s="50"/>
      <c r="H981" s="50"/>
      <c r="I981" s="27"/>
      <c r="J981" s="27"/>
      <c r="K981" s="52"/>
      <c r="L981" s="50"/>
      <c r="M981" s="50"/>
      <c r="N981" s="422"/>
      <c r="O981" s="27"/>
      <c r="P981" s="27"/>
      <c r="Q981" s="27"/>
      <c r="R981" s="27"/>
      <c r="S981" s="27"/>
      <c r="T981" s="27"/>
      <c r="U981" s="27"/>
      <c r="V981" s="27"/>
      <c r="W981" s="27"/>
      <c r="X981" s="27"/>
      <c r="Y981" s="410"/>
      <c r="Z981" s="53"/>
      <c r="AA981" s="53"/>
      <c r="AB981" s="27"/>
      <c r="AC981" s="27"/>
      <c r="AD981" s="27"/>
      <c r="AE981" s="244"/>
      <c r="AF981" s="27"/>
      <c r="AG981" s="27"/>
      <c r="AH981" s="27"/>
      <c r="AI981" s="27"/>
      <c r="AJ981" s="467"/>
      <c r="AK981" s="54"/>
      <c r="AO981" s="157"/>
      <c r="AS981" s="157"/>
      <c r="AT981" s="161"/>
    </row>
    <row r="982" spans="1:46" s="55" customFormat="1" ht="12.75" customHeight="1" x14ac:dyDescent="0.3">
      <c r="A982" s="49"/>
      <c r="B982" s="49"/>
      <c r="C982" s="50"/>
      <c r="D982" s="27"/>
      <c r="E982" s="27"/>
      <c r="F982" s="27"/>
      <c r="G982" s="50"/>
      <c r="H982" s="50"/>
      <c r="I982" s="27"/>
      <c r="J982" s="27"/>
      <c r="K982" s="52"/>
      <c r="L982" s="50"/>
      <c r="M982" s="50"/>
      <c r="N982" s="422"/>
      <c r="O982" s="27"/>
      <c r="P982" s="27"/>
      <c r="Q982" s="27"/>
      <c r="R982" s="27"/>
      <c r="S982" s="27"/>
      <c r="T982" s="27"/>
      <c r="U982" s="27"/>
      <c r="V982" s="27"/>
      <c r="W982" s="27"/>
      <c r="X982" s="27"/>
      <c r="Y982" s="410"/>
      <c r="Z982" s="53"/>
      <c r="AA982" s="53"/>
      <c r="AB982" s="27"/>
      <c r="AC982" s="27"/>
      <c r="AD982" s="27"/>
      <c r="AE982" s="244"/>
      <c r="AF982" s="27"/>
      <c r="AG982" s="27"/>
      <c r="AH982" s="27"/>
      <c r="AI982" s="27"/>
      <c r="AJ982" s="467"/>
      <c r="AK982" s="54"/>
      <c r="AO982" s="157"/>
      <c r="AS982" s="157"/>
      <c r="AT982" s="161"/>
    </row>
    <row r="983" spans="1:46" s="55" customFormat="1" ht="12.75" customHeight="1" x14ac:dyDescent="0.3">
      <c r="A983" s="49"/>
      <c r="B983" s="49"/>
      <c r="C983" s="50"/>
      <c r="D983" s="27"/>
      <c r="E983" s="27"/>
      <c r="F983" s="27"/>
      <c r="G983" s="50"/>
      <c r="H983" s="50"/>
      <c r="I983" s="27"/>
      <c r="J983" s="27"/>
      <c r="K983" s="52"/>
      <c r="L983" s="50"/>
      <c r="M983" s="50"/>
      <c r="N983" s="422"/>
      <c r="O983" s="27"/>
      <c r="P983" s="27"/>
      <c r="Q983" s="27"/>
      <c r="R983" s="27"/>
      <c r="S983" s="27"/>
      <c r="T983" s="27"/>
      <c r="U983" s="27"/>
      <c r="V983" s="27"/>
      <c r="W983" s="27"/>
      <c r="X983" s="27"/>
      <c r="Y983" s="410"/>
      <c r="Z983" s="53"/>
      <c r="AA983" s="53"/>
      <c r="AB983" s="27"/>
      <c r="AC983" s="27"/>
      <c r="AD983" s="27"/>
      <c r="AE983" s="244"/>
      <c r="AF983" s="27"/>
      <c r="AG983" s="27"/>
      <c r="AH983" s="27"/>
      <c r="AI983" s="27"/>
      <c r="AJ983" s="467"/>
      <c r="AK983" s="54"/>
      <c r="AO983" s="157"/>
      <c r="AS983" s="157"/>
      <c r="AT983" s="161"/>
    </row>
    <row r="984" spans="1:46" s="55" customFormat="1" ht="12.75" customHeight="1" x14ac:dyDescent="0.3">
      <c r="A984" s="49"/>
      <c r="B984" s="49"/>
      <c r="C984" s="50"/>
      <c r="D984" s="27"/>
      <c r="E984" s="27"/>
      <c r="F984" s="27"/>
      <c r="G984" s="50"/>
      <c r="H984" s="50"/>
      <c r="I984" s="27"/>
      <c r="J984" s="27"/>
      <c r="K984" s="52"/>
      <c r="L984" s="50"/>
      <c r="M984" s="50"/>
      <c r="N984" s="422"/>
      <c r="O984" s="27"/>
      <c r="P984" s="27"/>
      <c r="Q984" s="27"/>
      <c r="R984" s="27"/>
      <c r="S984" s="27"/>
      <c r="T984" s="27"/>
      <c r="U984" s="27"/>
      <c r="V984" s="27"/>
      <c r="W984" s="27"/>
      <c r="X984" s="27"/>
      <c r="Y984" s="410"/>
      <c r="Z984" s="53"/>
      <c r="AA984" s="53"/>
      <c r="AB984" s="27"/>
      <c r="AC984" s="27"/>
      <c r="AD984" s="27"/>
      <c r="AE984" s="244"/>
      <c r="AF984" s="27"/>
      <c r="AG984" s="27"/>
      <c r="AH984" s="27"/>
      <c r="AI984" s="27"/>
      <c r="AJ984" s="467"/>
      <c r="AK984" s="54"/>
      <c r="AO984" s="157"/>
      <c r="AS984" s="157"/>
      <c r="AT984" s="161"/>
    </row>
    <row r="985" spans="1:46" s="55" customFormat="1" ht="12.75" customHeight="1" x14ac:dyDescent="0.3">
      <c r="A985" s="49"/>
      <c r="B985" s="49"/>
      <c r="C985" s="50"/>
      <c r="D985" s="27"/>
      <c r="E985" s="27"/>
      <c r="F985" s="27"/>
      <c r="G985" s="50"/>
      <c r="H985" s="50"/>
      <c r="I985" s="27"/>
      <c r="J985" s="27"/>
      <c r="K985" s="52"/>
      <c r="L985" s="50"/>
      <c r="M985" s="50"/>
      <c r="N985" s="422"/>
      <c r="O985" s="27"/>
      <c r="P985" s="27"/>
      <c r="Q985" s="27"/>
      <c r="R985" s="27"/>
      <c r="S985" s="27"/>
      <c r="T985" s="27"/>
      <c r="U985" s="27"/>
      <c r="V985" s="27"/>
      <c r="W985" s="27"/>
      <c r="X985" s="27"/>
      <c r="Y985" s="410"/>
      <c r="Z985" s="53"/>
      <c r="AA985" s="53"/>
      <c r="AB985" s="27"/>
      <c r="AC985" s="27"/>
      <c r="AD985" s="27"/>
      <c r="AE985" s="244"/>
      <c r="AF985" s="27"/>
      <c r="AG985" s="27"/>
      <c r="AH985" s="27"/>
      <c r="AI985" s="27"/>
      <c r="AJ985" s="467"/>
      <c r="AK985" s="54"/>
      <c r="AO985" s="157"/>
      <c r="AS985" s="157"/>
      <c r="AT985" s="161"/>
    </row>
    <row r="986" spans="1:46" s="55" customFormat="1" ht="12.75" customHeight="1" x14ac:dyDescent="0.3">
      <c r="A986" s="49"/>
      <c r="B986" s="49"/>
      <c r="C986" s="50"/>
      <c r="D986" s="27"/>
      <c r="E986" s="27"/>
      <c r="F986" s="27"/>
      <c r="G986" s="50"/>
      <c r="H986" s="50"/>
      <c r="I986" s="27"/>
      <c r="J986" s="27"/>
      <c r="K986" s="52"/>
      <c r="L986" s="50"/>
      <c r="M986" s="50"/>
      <c r="N986" s="422"/>
      <c r="O986" s="27"/>
      <c r="P986" s="27"/>
      <c r="Q986" s="27"/>
      <c r="R986" s="27"/>
      <c r="S986" s="27"/>
      <c r="T986" s="27"/>
      <c r="U986" s="27"/>
      <c r="V986" s="27"/>
      <c r="W986" s="27"/>
      <c r="X986" s="27"/>
      <c r="Y986" s="410"/>
      <c r="Z986" s="53"/>
      <c r="AA986" s="53"/>
      <c r="AB986" s="27"/>
      <c r="AC986" s="27"/>
      <c r="AD986" s="27"/>
      <c r="AE986" s="244"/>
      <c r="AF986" s="27"/>
      <c r="AG986" s="27"/>
      <c r="AH986" s="27"/>
      <c r="AI986" s="27"/>
      <c r="AJ986" s="467"/>
      <c r="AK986" s="54"/>
      <c r="AO986" s="157"/>
      <c r="AS986" s="157"/>
      <c r="AT986" s="161"/>
    </row>
    <row r="987" spans="1:46" s="55" customFormat="1" ht="12.75" customHeight="1" x14ac:dyDescent="0.3">
      <c r="A987" s="49"/>
      <c r="B987" s="49"/>
      <c r="C987" s="50"/>
      <c r="D987" s="27"/>
      <c r="E987" s="27"/>
      <c r="F987" s="27"/>
      <c r="G987" s="50"/>
      <c r="H987" s="50"/>
      <c r="I987" s="27"/>
      <c r="J987" s="27"/>
      <c r="K987" s="52"/>
      <c r="L987" s="50"/>
      <c r="M987" s="50"/>
      <c r="N987" s="422"/>
      <c r="O987" s="27"/>
      <c r="P987" s="27"/>
      <c r="Q987" s="27"/>
      <c r="R987" s="27"/>
      <c r="S987" s="27"/>
      <c r="T987" s="27"/>
      <c r="U987" s="27"/>
      <c r="V987" s="27"/>
      <c r="W987" s="27"/>
      <c r="X987" s="27"/>
      <c r="Y987" s="410"/>
      <c r="Z987" s="53"/>
      <c r="AA987" s="53"/>
      <c r="AB987" s="27"/>
      <c r="AC987" s="27"/>
      <c r="AD987" s="27"/>
      <c r="AE987" s="244"/>
      <c r="AF987" s="27"/>
      <c r="AG987" s="27"/>
      <c r="AH987" s="27"/>
      <c r="AI987" s="27"/>
      <c r="AJ987" s="467"/>
      <c r="AK987" s="54"/>
      <c r="AO987" s="157"/>
      <c r="AS987" s="157"/>
      <c r="AT987" s="161"/>
    </row>
    <row r="988" spans="1:46" s="55" customFormat="1" ht="12.75" customHeight="1" x14ac:dyDescent="0.3">
      <c r="A988" s="49"/>
      <c r="B988" s="49"/>
      <c r="C988" s="50"/>
      <c r="D988" s="27"/>
      <c r="E988" s="27"/>
      <c r="F988" s="27"/>
      <c r="G988" s="50"/>
      <c r="H988" s="50"/>
      <c r="I988" s="27"/>
      <c r="J988" s="27"/>
      <c r="K988" s="52"/>
      <c r="L988" s="50"/>
      <c r="M988" s="50"/>
      <c r="N988" s="422"/>
      <c r="O988" s="27"/>
      <c r="P988" s="27"/>
      <c r="Q988" s="27"/>
      <c r="R988" s="27"/>
      <c r="S988" s="27"/>
      <c r="T988" s="27"/>
      <c r="U988" s="27"/>
      <c r="V988" s="27"/>
      <c r="W988" s="27"/>
      <c r="X988" s="27"/>
      <c r="Y988" s="410"/>
      <c r="Z988" s="53"/>
      <c r="AA988" s="53"/>
      <c r="AB988" s="27"/>
      <c r="AC988" s="27"/>
      <c r="AD988" s="27"/>
      <c r="AE988" s="244"/>
      <c r="AF988" s="27"/>
      <c r="AG988" s="27"/>
      <c r="AH988" s="27"/>
      <c r="AI988" s="27"/>
      <c r="AJ988" s="467"/>
      <c r="AK988" s="54"/>
      <c r="AO988" s="157"/>
      <c r="AS988" s="157"/>
      <c r="AT988" s="161"/>
    </row>
    <row r="989" spans="1:46" s="55" customFormat="1" ht="12.75" customHeight="1" x14ac:dyDescent="0.3">
      <c r="A989" s="49"/>
      <c r="B989" s="49"/>
      <c r="C989" s="50"/>
      <c r="D989" s="27"/>
      <c r="E989" s="27"/>
      <c r="F989" s="27"/>
      <c r="G989" s="50"/>
      <c r="H989" s="50"/>
      <c r="I989" s="27"/>
      <c r="J989" s="27"/>
      <c r="K989" s="52"/>
      <c r="L989" s="50"/>
      <c r="M989" s="50"/>
      <c r="N989" s="422"/>
      <c r="O989" s="27"/>
      <c r="P989" s="27"/>
      <c r="Q989" s="27"/>
      <c r="R989" s="27"/>
      <c r="S989" s="27"/>
      <c r="T989" s="27"/>
      <c r="U989" s="27"/>
      <c r="V989" s="27"/>
      <c r="W989" s="27"/>
      <c r="X989" s="27"/>
      <c r="Y989" s="410"/>
      <c r="Z989" s="53"/>
      <c r="AA989" s="53"/>
      <c r="AB989" s="27"/>
      <c r="AC989" s="27"/>
      <c r="AD989" s="27"/>
      <c r="AE989" s="244"/>
      <c r="AF989" s="27"/>
      <c r="AG989" s="27"/>
      <c r="AH989" s="27"/>
      <c r="AI989" s="27"/>
      <c r="AJ989" s="467"/>
      <c r="AK989" s="54"/>
      <c r="AO989" s="157"/>
      <c r="AS989" s="157"/>
      <c r="AT989" s="161"/>
    </row>
    <row r="990" spans="1:46" s="55" customFormat="1" ht="12.75" customHeight="1" x14ac:dyDescent="0.3">
      <c r="A990" s="49"/>
      <c r="B990" s="49"/>
      <c r="C990" s="50"/>
      <c r="D990" s="27"/>
      <c r="E990" s="27"/>
      <c r="F990" s="27"/>
      <c r="G990" s="50"/>
      <c r="H990" s="50"/>
      <c r="I990" s="27"/>
      <c r="J990" s="27"/>
      <c r="K990" s="52"/>
      <c r="L990" s="50"/>
      <c r="M990" s="50"/>
      <c r="N990" s="422"/>
      <c r="O990" s="27"/>
      <c r="P990" s="27"/>
      <c r="Q990" s="27"/>
      <c r="R990" s="27"/>
      <c r="S990" s="27"/>
      <c r="T990" s="27"/>
      <c r="U990" s="27"/>
      <c r="V990" s="27"/>
      <c r="W990" s="27"/>
      <c r="X990" s="27"/>
      <c r="Y990" s="410"/>
      <c r="Z990" s="53"/>
      <c r="AA990" s="53"/>
      <c r="AB990" s="27"/>
      <c r="AC990" s="27"/>
      <c r="AD990" s="27"/>
      <c r="AE990" s="244"/>
      <c r="AF990" s="27"/>
      <c r="AG990" s="27"/>
      <c r="AH990" s="27"/>
      <c r="AI990" s="27"/>
      <c r="AJ990" s="467"/>
      <c r="AK990" s="54"/>
      <c r="AO990" s="157"/>
      <c r="AS990" s="157"/>
      <c r="AT990" s="161"/>
    </row>
    <row r="991" spans="1:46" s="55" customFormat="1" ht="12.75" customHeight="1" x14ac:dyDescent="0.3">
      <c r="A991" s="49"/>
      <c r="B991" s="49"/>
      <c r="C991" s="50"/>
      <c r="D991" s="27"/>
      <c r="E991" s="27"/>
      <c r="F991" s="27"/>
      <c r="G991" s="50"/>
      <c r="H991" s="50"/>
      <c r="I991" s="27"/>
      <c r="J991" s="27"/>
      <c r="K991" s="52"/>
      <c r="L991" s="50"/>
      <c r="M991" s="50"/>
      <c r="N991" s="422"/>
      <c r="O991" s="27"/>
      <c r="P991" s="27"/>
      <c r="Q991" s="27"/>
      <c r="R991" s="27"/>
      <c r="S991" s="27"/>
      <c r="T991" s="27"/>
      <c r="U991" s="27"/>
      <c r="V991" s="27"/>
      <c r="W991" s="27"/>
      <c r="X991" s="27"/>
      <c r="Y991" s="410"/>
      <c r="Z991" s="53"/>
      <c r="AA991" s="53"/>
      <c r="AB991" s="27"/>
      <c r="AC991" s="27"/>
      <c r="AD991" s="27"/>
      <c r="AE991" s="244"/>
      <c r="AF991" s="27"/>
      <c r="AG991" s="27"/>
      <c r="AH991" s="27"/>
      <c r="AI991" s="27"/>
      <c r="AJ991" s="467"/>
      <c r="AK991" s="54"/>
      <c r="AO991" s="157"/>
      <c r="AS991" s="157"/>
      <c r="AT991" s="161"/>
    </row>
    <row r="992" spans="1:46" s="55" customFormat="1" ht="12.75" customHeight="1" x14ac:dyDescent="0.3">
      <c r="A992" s="49"/>
      <c r="B992" s="49"/>
      <c r="C992" s="50"/>
      <c r="D992" s="27"/>
      <c r="E992" s="27"/>
      <c r="F992" s="27"/>
      <c r="G992" s="50"/>
      <c r="H992" s="50"/>
      <c r="I992" s="27"/>
      <c r="J992" s="27"/>
      <c r="K992" s="52"/>
      <c r="L992" s="50"/>
      <c r="M992" s="50"/>
      <c r="N992" s="422"/>
      <c r="O992" s="27"/>
      <c r="P992" s="27"/>
      <c r="Q992" s="27"/>
      <c r="R992" s="27"/>
      <c r="S992" s="27"/>
      <c r="T992" s="27"/>
      <c r="U992" s="27"/>
      <c r="V992" s="27"/>
      <c r="W992" s="27"/>
      <c r="X992" s="27"/>
      <c r="Y992" s="410"/>
      <c r="Z992" s="53"/>
      <c r="AA992" s="53"/>
      <c r="AB992" s="27"/>
      <c r="AC992" s="27"/>
      <c r="AD992" s="27"/>
      <c r="AE992" s="244"/>
      <c r="AF992" s="27"/>
      <c r="AG992" s="27"/>
      <c r="AH992" s="27"/>
      <c r="AI992" s="27"/>
      <c r="AJ992" s="467"/>
      <c r="AK992" s="54"/>
      <c r="AO992" s="157"/>
      <c r="AS992" s="157"/>
      <c r="AT992" s="161"/>
    </row>
    <row r="993" spans="1:46" s="55" customFormat="1" ht="12.75" customHeight="1" x14ac:dyDescent="0.3">
      <c r="A993" s="49"/>
      <c r="B993" s="49"/>
      <c r="C993" s="50"/>
      <c r="D993" s="27"/>
      <c r="E993" s="27"/>
      <c r="F993" s="27"/>
      <c r="G993" s="50"/>
      <c r="H993" s="50"/>
      <c r="I993" s="27"/>
      <c r="J993" s="27"/>
      <c r="K993" s="52"/>
      <c r="L993" s="50"/>
      <c r="M993" s="50"/>
      <c r="N993" s="422"/>
      <c r="O993" s="27"/>
      <c r="P993" s="27"/>
      <c r="Q993" s="27"/>
      <c r="R993" s="27"/>
      <c r="S993" s="27"/>
      <c r="T993" s="27"/>
      <c r="U993" s="27"/>
      <c r="V993" s="27"/>
      <c r="W993" s="27"/>
      <c r="X993" s="27"/>
      <c r="Y993" s="410"/>
      <c r="Z993" s="53"/>
      <c r="AA993" s="53"/>
      <c r="AB993" s="27"/>
      <c r="AC993" s="27"/>
      <c r="AD993" s="27"/>
      <c r="AE993" s="244"/>
      <c r="AF993" s="27"/>
      <c r="AG993" s="27"/>
      <c r="AH993" s="27"/>
      <c r="AI993" s="27"/>
      <c r="AJ993" s="467"/>
      <c r="AK993" s="54"/>
      <c r="AO993" s="157"/>
      <c r="AS993" s="157"/>
      <c r="AT993" s="161"/>
    </row>
    <row r="994" spans="1:46" s="55" customFormat="1" ht="12.75" customHeight="1" x14ac:dyDescent="0.3">
      <c r="A994" s="49"/>
      <c r="B994" s="49"/>
      <c r="C994" s="50"/>
      <c r="D994" s="27"/>
      <c r="E994" s="27"/>
      <c r="F994" s="27"/>
      <c r="G994" s="50"/>
      <c r="H994" s="50"/>
      <c r="I994" s="27"/>
      <c r="J994" s="27"/>
      <c r="K994" s="52"/>
      <c r="L994" s="50"/>
      <c r="M994" s="50"/>
      <c r="N994" s="422"/>
      <c r="O994" s="27"/>
      <c r="P994" s="27"/>
      <c r="Q994" s="27"/>
      <c r="R994" s="27"/>
      <c r="S994" s="27"/>
      <c r="T994" s="27"/>
      <c r="U994" s="27"/>
      <c r="V994" s="27"/>
      <c r="W994" s="27"/>
      <c r="X994" s="27"/>
      <c r="Y994" s="410"/>
      <c r="Z994" s="53"/>
      <c r="AA994" s="53"/>
      <c r="AB994" s="27"/>
      <c r="AC994" s="27"/>
      <c r="AD994" s="27"/>
      <c r="AE994" s="244"/>
      <c r="AF994" s="27"/>
      <c r="AG994" s="27"/>
      <c r="AH994" s="27"/>
      <c r="AI994" s="27"/>
      <c r="AJ994" s="467"/>
      <c r="AK994" s="54"/>
      <c r="AO994" s="157"/>
      <c r="AS994" s="157"/>
      <c r="AT994" s="161"/>
    </row>
    <row r="995" spans="1:46" s="55" customFormat="1" ht="12.75" customHeight="1" x14ac:dyDescent="0.3">
      <c r="A995" s="49"/>
      <c r="B995" s="49"/>
      <c r="C995" s="50"/>
      <c r="D995" s="27"/>
      <c r="E995" s="27"/>
      <c r="F995" s="27"/>
      <c r="G995" s="50"/>
      <c r="H995" s="50"/>
      <c r="I995" s="27"/>
      <c r="J995" s="27"/>
      <c r="K995" s="52"/>
      <c r="L995" s="50"/>
      <c r="M995" s="50"/>
      <c r="N995" s="422"/>
      <c r="O995" s="27"/>
      <c r="P995" s="27"/>
      <c r="Q995" s="27"/>
      <c r="R995" s="27"/>
      <c r="S995" s="27"/>
      <c r="T995" s="27"/>
      <c r="U995" s="27"/>
      <c r="V995" s="27"/>
      <c r="W995" s="27"/>
      <c r="X995" s="27"/>
      <c r="Y995" s="410"/>
      <c r="Z995" s="53"/>
      <c r="AA995" s="53"/>
      <c r="AB995" s="27"/>
      <c r="AC995" s="27"/>
      <c r="AD995" s="27"/>
      <c r="AE995" s="244"/>
      <c r="AF995" s="27"/>
      <c r="AG995" s="27"/>
      <c r="AH995" s="27"/>
      <c r="AI995" s="27"/>
      <c r="AJ995" s="467"/>
      <c r="AK995" s="54"/>
      <c r="AO995" s="157"/>
      <c r="AS995" s="157"/>
      <c r="AT995" s="161"/>
    </row>
    <row r="996" spans="1:46" s="55" customFormat="1" ht="12.75" customHeight="1" x14ac:dyDescent="0.3">
      <c r="A996" s="49"/>
      <c r="B996" s="49"/>
      <c r="C996" s="50"/>
      <c r="D996" s="27"/>
      <c r="E996" s="27"/>
      <c r="F996" s="27"/>
      <c r="G996" s="50"/>
      <c r="H996" s="50"/>
      <c r="I996" s="27"/>
      <c r="J996" s="27"/>
      <c r="K996" s="52"/>
      <c r="L996" s="50"/>
      <c r="M996" s="50"/>
      <c r="N996" s="422"/>
      <c r="O996" s="27"/>
      <c r="P996" s="27"/>
      <c r="Q996" s="27"/>
      <c r="R996" s="27"/>
      <c r="S996" s="27"/>
      <c r="T996" s="27"/>
      <c r="U996" s="27"/>
      <c r="V996" s="27"/>
      <c r="W996" s="27"/>
      <c r="X996" s="27"/>
      <c r="Y996" s="410"/>
      <c r="Z996" s="53"/>
      <c r="AA996" s="53"/>
      <c r="AB996" s="27"/>
      <c r="AC996" s="27"/>
      <c r="AD996" s="27"/>
      <c r="AE996" s="244"/>
      <c r="AF996" s="27"/>
      <c r="AG996" s="27"/>
      <c r="AH996" s="27"/>
      <c r="AI996" s="27"/>
      <c r="AJ996" s="467"/>
      <c r="AK996" s="54"/>
      <c r="AO996" s="157"/>
      <c r="AS996" s="157"/>
      <c r="AT996" s="161"/>
    </row>
    <row r="997" spans="1:46" s="55" customFormat="1" ht="12.75" customHeight="1" x14ac:dyDescent="0.3">
      <c r="A997" s="49"/>
      <c r="B997" s="49"/>
      <c r="C997" s="50"/>
      <c r="D997" s="27"/>
      <c r="E997" s="27"/>
      <c r="F997" s="27"/>
      <c r="G997" s="50"/>
      <c r="H997" s="50"/>
      <c r="I997" s="27"/>
      <c r="J997" s="27"/>
      <c r="K997" s="52"/>
      <c r="L997" s="50"/>
      <c r="M997" s="50"/>
      <c r="N997" s="422"/>
      <c r="O997" s="27"/>
      <c r="P997" s="27"/>
      <c r="Q997" s="27"/>
      <c r="R997" s="27"/>
      <c r="S997" s="27"/>
      <c r="T997" s="27"/>
      <c r="U997" s="27"/>
      <c r="V997" s="27"/>
      <c r="W997" s="27"/>
      <c r="X997" s="27"/>
      <c r="Y997" s="410"/>
      <c r="Z997" s="53"/>
      <c r="AA997" s="53"/>
      <c r="AB997" s="27"/>
      <c r="AC997" s="27"/>
      <c r="AD997" s="27"/>
      <c r="AE997" s="244"/>
      <c r="AF997" s="27"/>
      <c r="AG997" s="27"/>
      <c r="AH997" s="27"/>
      <c r="AI997" s="27"/>
      <c r="AJ997" s="467"/>
      <c r="AK997" s="54"/>
      <c r="AO997" s="157"/>
      <c r="AS997" s="157"/>
      <c r="AT997" s="161"/>
    </row>
    <row r="998" spans="1:46" s="55" customFormat="1" ht="12.75" customHeight="1" x14ac:dyDescent="0.3">
      <c r="A998" s="49"/>
      <c r="B998" s="49"/>
      <c r="C998" s="50"/>
      <c r="D998" s="27"/>
      <c r="E998" s="27"/>
      <c r="F998" s="27"/>
      <c r="G998" s="50"/>
      <c r="H998" s="50"/>
      <c r="I998" s="27"/>
      <c r="J998" s="27"/>
      <c r="K998" s="52"/>
      <c r="L998" s="50"/>
      <c r="M998" s="50"/>
      <c r="N998" s="422"/>
      <c r="O998" s="27"/>
      <c r="P998" s="27"/>
      <c r="Q998" s="27"/>
      <c r="R998" s="27"/>
      <c r="S998" s="27"/>
      <c r="T998" s="27"/>
      <c r="U998" s="27"/>
      <c r="V998" s="27"/>
      <c r="W998" s="27"/>
      <c r="X998" s="27"/>
      <c r="Y998" s="410"/>
      <c r="Z998" s="53"/>
      <c r="AA998" s="53"/>
      <c r="AB998" s="27"/>
      <c r="AC998" s="27"/>
      <c r="AD998" s="27"/>
      <c r="AE998" s="244"/>
      <c r="AF998" s="27"/>
      <c r="AG998" s="27"/>
      <c r="AH998" s="27"/>
      <c r="AI998" s="27"/>
      <c r="AJ998" s="467"/>
      <c r="AK998" s="54"/>
      <c r="AO998" s="157"/>
      <c r="AS998" s="157"/>
      <c r="AT998" s="161"/>
    </row>
    <row r="999" spans="1:46" s="55" customFormat="1" ht="12.75" customHeight="1" x14ac:dyDescent="0.3">
      <c r="A999" s="49"/>
      <c r="B999" s="49"/>
      <c r="C999" s="50"/>
      <c r="D999" s="27"/>
      <c r="E999" s="27"/>
      <c r="F999" s="27"/>
      <c r="G999" s="50"/>
      <c r="H999" s="50"/>
      <c r="I999" s="27"/>
      <c r="J999" s="27"/>
      <c r="K999" s="52"/>
      <c r="L999" s="50"/>
      <c r="M999" s="50"/>
      <c r="N999" s="422"/>
      <c r="O999" s="27"/>
      <c r="P999" s="27"/>
      <c r="Q999" s="27"/>
      <c r="R999" s="27"/>
      <c r="S999" s="27"/>
      <c r="T999" s="27"/>
      <c r="U999" s="27"/>
      <c r="V999" s="27"/>
      <c r="W999" s="27"/>
      <c r="X999" s="27"/>
      <c r="Y999" s="410"/>
      <c r="Z999" s="53"/>
      <c r="AA999" s="53"/>
      <c r="AB999" s="27"/>
      <c r="AC999" s="27"/>
      <c r="AD999" s="27"/>
      <c r="AE999" s="244"/>
      <c r="AF999" s="27"/>
      <c r="AG999" s="27"/>
      <c r="AH999" s="27"/>
      <c r="AI999" s="27"/>
      <c r="AJ999" s="467"/>
      <c r="AK999" s="54"/>
      <c r="AO999" s="157"/>
      <c r="AS999" s="157"/>
      <c r="AT999" s="161"/>
    </row>
    <row r="1000" spans="1:46" s="55" customFormat="1" ht="12.75" customHeight="1" x14ac:dyDescent="0.3">
      <c r="A1000" s="49"/>
      <c r="B1000" s="49"/>
      <c r="C1000" s="50"/>
      <c r="D1000" s="27"/>
      <c r="E1000" s="27"/>
      <c r="F1000" s="27"/>
      <c r="G1000" s="50"/>
      <c r="H1000" s="50"/>
      <c r="I1000" s="27"/>
      <c r="J1000" s="27"/>
      <c r="K1000" s="52"/>
      <c r="L1000" s="50"/>
      <c r="M1000" s="50"/>
      <c r="N1000" s="422"/>
      <c r="O1000" s="27"/>
      <c r="P1000" s="27"/>
      <c r="Q1000" s="27"/>
      <c r="R1000" s="27"/>
      <c r="S1000" s="27"/>
      <c r="T1000" s="27"/>
      <c r="U1000" s="27"/>
      <c r="V1000" s="27"/>
      <c r="W1000" s="27"/>
      <c r="X1000" s="27"/>
      <c r="Y1000" s="410"/>
      <c r="Z1000" s="53"/>
      <c r="AA1000" s="53"/>
      <c r="AB1000" s="27"/>
      <c r="AC1000" s="27"/>
      <c r="AD1000" s="27"/>
      <c r="AE1000" s="244"/>
      <c r="AF1000" s="27"/>
      <c r="AG1000" s="27"/>
      <c r="AH1000" s="27"/>
      <c r="AI1000" s="27"/>
      <c r="AJ1000" s="467"/>
      <c r="AK1000" s="54"/>
      <c r="AO1000" s="157"/>
      <c r="AS1000" s="157"/>
      <c r="AT1000" s="161"/>
    </row>
    <row r="1001" spans="1:46" s="55" customFormat="1" ht="12.75" customHeight="1" x14ac:dyDescent="0.3">
      <c r="A1001" s="49"/>
      <c r="B1001" s="49"/>
      <c r="C1001" s="50"/>
      <c r="D1001" s="27"/>
      <c r="E1001" s="27"/>
      <c r="F1001" s="27"/>
      <c r="G1001" s="50"/>
      <c r="H1001" s="50"/>
      <c r="I1001" s="27"/>
      <c r="J1001" s="27"/>
      <c r="K1001" s="52"/>
      <c r="L1001" s="50"/>
      <c r="M1001" s="50"/>
      <c r="N1001" s="422"/>
      <c r="O1001" s="27"/>
      <c r="P1001" s="27"/>
      <c r="Q1001" s="27"/>
      <c r="R1001" s="27"/>
      <c r="S1001" s="27"/>
      <c r="T1001" s="27"/>
      <c r="U1001" s="27"/>
      <c r="V1001" s="27"/>
      <c r="W1001" s="27"/>
      <c r="X1001" s="27"/>
      <c r="Y1001" s="410"/>
      <c r="Z1001" s="53"/>
      <c r="AA1001" s="53"/>
      <c r="AB1001" s="27"/>
      <c r="AC1001" s="27"/>
      <c r="AD1001" s="27"/>
      <c r="AE1001" s="244"/>
      <c r="AF1001" s="27"/>
      <c r="AG1001" s="27"/>
      <c r="AH1001" s="27"/>
      <c r="AI1001" s="27"/>
      <c r="AJ1001" s="467"/>
      <c r="AK1001" s="54"/>
      <c r="AO1001" s="157"/>
      <c r="AS1001" s="157"/>
      <c r="AT1001" s="161"/>
    </row>
    <row r="1002" spans="1:46" s="55" customFormat="1" ht="12.75" customHeight="1" x14ac:dyDescent="0.3">
      <c r="A1002" s="49"/>
      <c r="B1002" s="49"/>
      <c r="C1002" s="50"/>
      <c r="D1002" s="27"/>
      <c r="E1002" s="27"/>
      <c r="F1002" s="27"/>
      <c r="G1002" s="50"/>
      <c r="H1002" s="50"/>
      <c r="I1002" s="27"/>
      <c r="J1002" s="27"/>
      <c r="K1002" s="52"/>
      <c r="L1002" s="50"/>
      <c r="M1002" s="50"/>
      <c r="N1002" s="422"/>
      <c r="O1002" s="27"/>
      <c r="P1002" s="27"/>
      <c r="Q1002" s="27"/>
      <c r="R1002" s="27"/>
      <c r="S1002" s="27"/>
      <c r="T1002" s="27"/>
      <c r="U1002" s="27"/>
      <c r="V1002" s="27"/>
      <c r="W1002" s="27"/>
      <c r="X1002" s="27"/>
      <c r="Y1002" s="410"/>
      <c r="Z1002" s="53"/>
      <c r="AA1002" s="53"/>
      <c r="AB1002" s="27"/>
      <c r="AC1002" s="27"/>
      <c r="AD1002" s="27"/>
      <c r="AE1002" s="244"/>
      <c r="AF1002" s="27"/>
      <c r="AG1002" s="27"/>
      <c r="AH1002" s="27"/>
      <c r="AI1002" s="27"/>
      <c r="AJ1002" s="467"/>
      <c r="AK1002" s="54"/>
      <c r="AO1002" s="157"/>
      <c r="AS1002" s="157"/>
      <c r="AT1002" s="161"/>
    </row>
    <row r="1003" spans="1:46" s="55" customFormat="1" ht="12.75" customHeight="1" x14ac:dyDescent="0.3">
      <c r="A1003" s="49"/>
      <c r="B1003" s="49"/>
      <c r="C1003" s="50"/>
      <c r="D1003" s="27"/>
      <c r="E1003" s="27"/>
      <c r="F1003" s="27"/>
      <c r="G1003" s="50"/>
      <c r="H1003" s="50"/>
      <c r="I1003" s="27"/>
      <c r="J1003" s="27"/>
      <c r="K1003" s="52"/>
      <c r="L1003" s="50"/>
      <c r="M1003" s="50"/>
      <c r="N1003" s="422"/>
      <c r="O1003" s="27"/>
      <c r="P1003" s="27"/>
      <c r="Q1003" s="27"/>
      <c r="R1003" s="27"/>
      <c r="S1003" s="27"/>
      <c r="T1003" s="27"/>
      <c r="U1003" s="27"/>
      <c r="V1003" s="27"/>
      <c r="W1003" s="27"/>
      <c r="X1003" s="27"/>
      <c r="Y1003" s="410"/>
      <c r="Z1003" s="53"/>
      <c r="AA1003" s="53"/>
      <c r="AB1003" s="27"/>
      <c r="AC1003" s="27"/>
      <c r="AD1003" s="27"/>
      <c r="AE1003" s="244"/>
      <c r="AF1003" s="27"/>
      <c r="AG1003" s="27"/>
      <c r="AH1003" s="27"/>
      <c r="AI1003" s="27"/>
      <c r="AJ1003" s="467"/>
      <c r="AK1003" s="54"/>
      <c r="AO1003" s="157"/>
      <c r="AS1003" s="157"/>
      <c r="AT1003" s="161"/>
    </row>
    <row r="1004" spans="1:46" s="55" customFormat="1" ht="12.75" customHeight="1" x14ac:dyDescent="0.3">
      <c r="A1004" s="49"/>
      <c r="B1004" s="49"/>
      <c r="C1004" s="50"/>
      <c r="D1004" s="27"/>
      <c r="E1004" s="27"/>
      <c r="F1004" s="27"/>
      <c r="G1004" s="50"/>
      <c r="H1004" s="50"/>
      <c r="I1004" s="27"/>
      <c r="J1004" s="27"/>
      <c r="K1004" s="52"/>
      <c r="L1004" s="50"/>
      <c r="M1004" s="50"/>
      <c r="N1004" s="422"/>
      <c r="O1004" s="27"/>
      <c r="P1004" s="27"/>
      <c r="Q1004" s="27"/>
      <c r="R1004" s="27"/>
      <c r="S1004" s="27"/>
      <c r="T1004" s="27"/>
      <c r="U1004" s="27"/>
      <c r="V1004" s="27"/>
      <c r="W1004" s="27"/>
      <c r="X1004" s="27"/>
      <c r="Y1004" s="410"/>
      <c r="Z1004" s="53"/>
      <c r="AA1004" s="53"/>
      <c r="AB1004" s="27"/>
      <c r="AC1004" s="27"/>
      <c r="AD1004" s="27"/>
      <c r="AE1004" s="244"/>
      <c r="AF1004" s="27"/>
      <c r="AG1004" s="27"/>
      <c r="AH1004" s="27"/>
      <c r="AI1004" s="27"/>
      <c r="AJ1004" s="467"/>
      <c r="AK1004" s="54"/>
      <c r="AO1004" s="157"/>
      <c r="AS1004" s="157"/>
      <c r="AT1004" s="161"/>
    </row>
    <row r="1005" spans="1:46" s="55" customFormat="1" ht="12.75" customHeight="1" x14ac:dyDescent="0.3">
      <c r="A1005" s="49"/>
      <c r="B1005" s="49"/>
      <c r="C1005" s="50"/>
      <c r="D1005" s="27"/>
      <c r="E1005" s="27"/>
      <c r="F1005" s="27"/>
      <c r="G1005" s="50"/>
      <c r="H1005" s="50"/>
      <c r="I1005" s="27"/>
      <c r="J1005" s="27"/>
      <c r="K1005" s="52"/>
      <c r="L1005" s="50"/>
      <c r="M1005" s="50"/>
      <c r="N1005" s="422"/>
      <c r="O1005" s="27"/>
      <c r="P1005" s="27"/>
      <c r="Q1005" s="27"/>
      <c r="R1005" s="27"/>
      <c r="S1005" s="27"/>
      <c r="T1005" s="27"/>
      <c r="U1005" s="27"/>
      <c r="V1005" s="27"/>
      <c r="W1005" s="27"/>
      <c r="X1005" s="27"/>
      <c r="Y1005" s="410"/>
      <c r="Z1005" s="53"/>
      <c r="AA1005" s="53"/>
      <c r="AB1005" s="27"/>
      <c r="AC1005" s="27"/>
      <c r="AD1005" s="27"/>
      <c r="AE1005" s="244"/>
      <c r="AF1005" s="27"/>
      <c r="AG1005" s="27"/>
      <c r="AH1005" s="27"/>
      <c r="AI1005" s="27"/>
      <c r="AJ1005" s="467"/>
      <c r="AK1005" s="54"/>
      <c r="AO1005" s="157"/>
      <c r="AS1005" s="157"/>
      <c r="AT1005" s="161"/>
    </row>
    <row r="1006" spans="1:46" s="55" customFormat="1" ht="12.75" customHeight="1" x14ac:dyDescent="0.3">
      <c r="A1006" s="49"/>
      <c r="B1006" s="49"/>
      <c r="C1006" s="50"/>
      <c r="D1006" s="27"/>
      <c r="E1006" s="27"/>
      <c r="F1006" s="27"/>
      <c r="G1006" s="50"/>
      <c r="H1006" s="50"/>
      <c r="I1006" s="27"/>
      <c r="J1006" s="27"/>
      <c r="K1006" s="52"/>
      <c r="L1006" s="50"/>
      <c r="M1006" s="50"/>
      <c r="N1006" s="422"/>
      <c r="O1006" s="27"/>
      <c r="P1006" s="27"/>
      <c r="Q1006" s="27"/>
      <c r="R1006" s="27"/>
      <c r="S1006" s="27"/>
      <c r="T1006" s="27"/>
      <c r="U1006" s="27"/>
      <c r="V1006" s="27"/>
      <c r="W1006" s="27"/>
      <c r="X1006" s="27"/>
      <c r="Y1006" s="410"/>
      <c r="Z1006" s="53"/>
      <c r="AA1006" s="53"/>
      <c r="AB1006" s="27"/>
      <c r="AC1006" s="27"/>
      <c r="AD1006" s="27"/>
      <c r="AE1006" s="244"/>
      <c r="AF1006" s="27"/>
      <c r="AG1006" s="27"/>
      <c r="AH1006" s="27"/>
      <c r="AI1006" s="27"/>
      <c r="AJ1006" s="467"/>
      <c r="AK1006" s="54"/>
      <c r="AO1006" s="157"/>
      <c r="AS1006" s="157"/>
      <c r="AT1006" s="161"/>
    </row>
    <row r="1007" spans="1:46" s="55" customFormat="1" ht="12.75" customHeight="1" x14ac:dyDescent="0.3">
      <c r="A1007" s="49"/>
      <c r="B1007" s="49"/>
      <c r="C1007" s="50"/>
      <c r="D1007" s="27"/>
      <c r="E1007" s="27"/>
      <c r="F1007" s="27"/>
      <c r="G1007" s="50"/>
      <c r="H1007" s="50"/>
      <c r="I1007" s="27"/>
      <c r="J1007" s="27"/>
      <c r="K1007" s="52"/>
      <c r="L1007" s="50"/>
      <c r="M1007" s="50"/>
      <c r="N1007" s="422"/>
      <c r="O1007" s="27"/>
      <c r="P1007" s="27"/>
      <c r="Q1007" s="27"/>
      <c r="R1007" s="27"/>
      <c r="S1007" s="27"/>
      <c r="T1007" s="27"/>
      <c r="U1007" s="27"/>
      <c r="V1007" s="27"/>
      <c r="W1007" s="27"/>
      <c r="X1007" s="27"/>
      <c r="Y1007" s="410"/>
      <c r="Z1007" s="53"/>
      <c r="AA1007" s="53"/>
      <c r="AB1007" s="27"/>
      <c r="AC1007" s="27"/>
      <c r="AD1007" s="27"/>
      <c r="AE1007" s="244"/>
      <c r="AF1007" s="27"/>
      <c r="AG1007" s="27"/>
      <c r="AH1007" s="27"/>
      <c r="AI1007" s="27"/>
      <c r="AJ1007" s="467"/>
      <c r="AK1007" s="54"/>
      <c r="AO1007" s="157"/>
      <c r="AS1007" s="157"/>
      <c r="AT1007" s="161"/>
    </row>
    <row r="1008" spans="1:46" s="55" customFormat="1" ht="12.75" customHeight="1" x14ac:dyDescent="0.3">
      <c r="A1008" s="49"/>
      <c r="B1008" s="49"/>
      <c r="C1008" s="50"/>
      <c r="D1008" s="27"/>
      <c r="E1008" s="27"/>
      <c r="F1008" s="27"/>
      <c r="G1008" s="50"/>
      <c r="H1008" s="50"/>
      <c r="I1008" s="27"/>
      <c r="J1008" s="27"/>
      <c r="K1008" s="52"/>
      <c r="L1008" s="50"/>
      <c r="M1008" s="50"/>
      <c r="N1008" s="422"/>
      <c r="O1008" s="27"/>
      <c r="P1008" s="27"/>
      <c r="Q1008" s="27"/>
      <c r="R1008" s="27"/>
      <c r="S1008" s="27"/>
      <c r="T1008" s="27"/>
      <c r="U1008" s="27"/>
      <c r="V1008" s="27"/>
      <c r="W1008" s="27"/>
      <c r="X1008" s="27"/>
      <c r="Y1008" s="410"/>
      <c r="Z1008" s="53"/>
      <c r="AA1008" s="53"/>
      <c r="AB1008" s="27"/>
      <c r="AC1008" s="27"/>
      <c r="AD1008" s="27"/>
      <c r="AE1008" s="244"/>
      <c r="AF1008" s="27"/>
      <c r="AG1008" s="27"/>
      <c r="AH1008" s="27"/>
      <c r="AI1008" s="27"/>
      <c r="AJ1008" s="467"/>
      <c r="AK1008" s="54"/>
      <c r="AO1008" s="157"/>
      <c r="AS1008" s="157"/>
      <c r="AT1008" s="161"/>
    </row>
    <row r="1009" spans="1:46" s="55" customFormat="1" ht="12.75" customHeight="1" x14ac:dyDescent="0.3">
      <c r="A1009" s="49"/>
      <c r="B1009" s="49"/>
      <c r="C1009" s="50"/>
      <c r="D1009" s="27"/>
      <c r="E1009" s="27"/>
      <c r="F1009" s="27"/>
      <c r="G1009" s="50"/>
      <c r="H1009" s="50"/>
      <c r="I1009" s="27"/>
      <c r="J1009" s="27"/>
      <c r="K1009" s="52"/>
      <c r="L1009" s="50"/>
      <c r="M1009" s="50"/>
      <c r="N1009" s="422"/>
      <c r="O1009" s="27"/>
      <c r="P1009" s="27"/>
      <c r="Q1009" s="27"/>
      <c r="R1009" s="27"/>
      <c r="S1009" s="27"/>
      <c r="T1009" s="27"/>
      <c r="U1009" s="27"/>
      <c r="V1009" s="27"/>
      <c r="W1009" s="27"/>
      <c r="X1009" s="27"/>
      <c r="Y1009" s="410"/>
      <c r="Z1009" s="53"/>
      <c r="AA1009" s="53"/>
      <c r="AB1009" s="27"/>
      <c r="AC1009" s="27"/>
      <c r="AD1009" s="27"/>
      <c r="AE1009" s="244"/>
      <c r="AF1009" s="27"/>
      <c r="AG1009" s="27"/>
      <c r="AH1009" s="27"/>
      <c r="AI1009" s="27"/>
      <c r="AJ1009" s="467"/>
      <c r="AK1009" s="54"/>
      <c r="AO1009" s="157"/>
      <c r="AS1009" s="157"/>
      <c r="AT1009" s="161"/>
    </row>
    <row r="1010" spans="1:46" s="55" customFormat="1" ht="12.75" customHeight="1" x14ac:dyDescent="0.3">
      <c r="A1010" s="49"/>
      <c r="B1010" s="49"/>
      <c r="C1010" s="50"/>
      <c r="D1010" s="27"/>
      <c r="E1010" s="27"/>
      <c r="F1010" s="27"/>
      <c r="G1010" s="50"/>
      <c r="H1010" s="50"/>
      <c r="I1010" s="27"/>
      <c r="J1010" s="27"/>
      <c r="K1010" s="52"/>
      <c r="L1010" s="50"/>
      <c r="M1010" s="50"/>
      <c r="N1010" s="422"/>
      <c r="O1010" s="27"/>
      <c r="P1010" s="27"/>
      <c r="Q1010" s="27"/>
      <c r="R1010" s="27"/>
      <c r="S1010" s="27"/>
      <c r="T1010" s="27"/>
      <c r="U1010" s="27"/>
      <c r="V1010" s="27"/>
      <c r="W1010" s="27"/>
      <c r="X1010" s="27"/>
      <c r="Y1010" s="410"/>
      <c r="Z1010" s="53"/>
      <c r="AA1010" s="53"/>
      <c r="AB1010" s="27"/>
      <c r="AC1010" s="27"/>
      <c r="AD1010" s="27"/>
      <c r="AE1010" s="244"/>
      <c r="AF1010" s="27"/>
      <c r="AG1010" s="27"/>
      <c r="AH1010" s="27"/>
      <c r="AI1010" s="27"/>
      <c r="AJ1010" s="467"/>
      <c r="AK1010" s="54"/>
      <c r="AO1010" s="157"/>
      <c r="AS1010" s="157"/>
      <c r="AT1010" s="161"/>
    </row>
    <row r="1011" spans="1:46" s="55" customFormat="1" ht="12.75" customHeight="1" x14ac:dyDescent="0.3">
      <c r="A1011" s="49"/>
      <c r="B1011" s="49"/>
      <c r="C1011" s="50"/>
      <c r="D1011" s="27"/>
      <c r="E1011" s="27"/>
      <c r="F1011" s="27"/>
      <c r="G1011" s="50"/>
      <c r="H1011" s="50"/>
      <c r="I1011" s="27"/>
      <c r="J1011" s="27"/>
      <c r="K1011" s="52"/>
      <c r="L1011" s="50"/>
      <c r="M1011" s="50"/>
      <c r="N1011" s="422"/>
      <c r="O1011" s="27"/>
      <c r="P1011" s="27"/>
      <c r="Q1011" s="27"/>
      <c r="R1011" s="27"/>
      <c r="S1011" s="27"/>
      <c r="T1011" s="27"/>
      <c r="U1011" s="27"/>
      <c r="V1011" s="27"/>
      <c r="W1011" s="27"/>
      <c r="X1011" s="27"/>
      <c r="Y1011" s="410"/>
      <c r="Z1011" s="53"/>
      <c r="AA1011" s="53"/>
      <c r="AB1011" s="27"/>
      <c r="AC1011" s="27"/>
      <c r="AD1011" s="27"/>
      <c r="AE1011" s="244"/>
      <c r="AF1011" s="27"/>
      <c r="AG1011" s="27"/>
      <c r="AH1011" s="27"/>
      <c r="AI1011" s="27"/>
      <c r="AJ1011" s="467"/>
      <c r="AK1011" s="54"/>
      <c r="AO1011" s="157"/>
      <c r="AS1011" s="157"/>
      <c r="AT1011" s="161"/>
    </row>
    <row r="1012" spans="1:46" s="55" customFormat="1" ht="12.75" customHeight="1" x14ac:dyDescent="0.3">
      <c r="A1012" s="49"/>
      <c r="B1012" s="49"/>
      <c r="C1012" s="50"/>
      <c r="D1012" s="27"/>
      <c r="E1012" s="27"/>
      <c r="F1012" s="27"/>
      <c r="G1012" s="50"/>
      <c r="H1012" s="50"/>
      <c r="I1012" s="27"/>
      <c r="J1012" s="27"/>
      <c r="K1012" s="52"/>
      <c r="L1012" s="50"/>
      <c r="M1012" s="50"/>
      <c r="N1012" s="422"/>
      <c r="O1012" s="27"/>
      <c r="P1012" s="27"/>
      <c r="Q1012" s="27"/>
      <c r="R1012" s="27"/>
      <c r="S1012" s="27"/>
      <c r="T1012" s="27"/>
      <c r="U1012" s="27"/>
      <c r="V1012" s="27"/>
      <c r="W1012" s="27"/>
      <c r="X1012" s="27"/>
      <c r="Y1012" s="410"/>
      <c r="Z1012" s="53"/>
      <c r="AA1012" s="53"/>
      <c r="AB1012" s="27"/>
      <c r="AC1012" s="27"/>
      <c r="AD1012" s="27"/>
      <c r="AE1012" s="244"/>
      <c r="AF1012" s="27"/>
      <c r="AG1012" s="27"/>
      <c r="AH1012" s="27"/>
      <c r="AI1012" s="27"/>
      <c r="AJ1012" s="467"/>
      <c r="AK1012" s="54"/>
      <c r="AO1012" s="157"/>
      <c r="AS1012" s="157"/>
      <c r="AT1012" s="161"/>
    </row>
    <row r="1013" spans="1:46" s="55" customFormat="1" ht="12.75" customHeight="1" x14ac:dyDescent="0.3">
      <c r="A1013" s="49"/>
      <c r="B1013" s="49"/>
      <c r="C1013" s="50"/>
      <c r="D1013" s="27"/>
      <c r="E1013" s="27"/>
      <c r="F1013" s="27"/>
      <c r="G1013" s="50"/>
      <c r="H1013" s="50"/>
      <c r="I1013" s="27"/>
      <c r="J1013" s="27"/>
      <c r="K1013" s="52"/>
      <c r="L1013" s="50"/>
      <c r="M1013" s="50"/>
      <c r="N1013" s="422"/>
      <c r="O1013" s="27"/>
      <c r="P1013" s="27"/>
      <c r="Q1013" s="27"/>
      <c r="R1013" s="27"/>
      <c r="S1013" s="27"/>
      <c r="T1013" s="27"/>
      <c r="U1013" s="27"/>
      <c r="V1013" s="27"/>
      <c r="W1013" s="27"/>
      <c r="X1013" s="27"/>
      <c r="Y1013" s="410"/>
      <c r="Z1013" s="53"/>
      <c r="AA1013" s="53"/>
      <c r="AB1013" s="27"/>
      <c r="AC1013" s="27"/>
      <c r="AD1013" s="27"/>
      <c r="AE1013" s="244"/>
      <c r="AF1013" s="27"/>
      <c r="AG1013" s="27"/>
      <c r="AH1013" s="27"/>
      <c r="AI1013" s="27"/>
      <c r="AJ1013" s="467"/>
      <c r="AK1013" s="54"/>
      <c r="AO1013" s="157"/>
      <c r="AS1013" s="157"/>
      <c r="AT1013" s="161"/>
    </row>
    <row r="1014" spans="1:46" s="55" customFormat="1" ht="12.75" customHeight="1" x14ac:dyDescent="0.3">
      <c r="A1014" s="49"/>
      <c r="B1014" s="49"/>
      <c r="C1014" s="50"/>
      <c r="D1014" s="27"/>
      <c r="E1014" s="27"/>
      <c r="F1014" s="27"/>
      <c r="G1014" s="50"/>
      <c r="H1014" s="50"/>
      <c r="I1014" s="27"/>
      <c r="J1014" s="27"/>
      <c r="K1014" s="52"/>
      <c r="L1014" s="50"/>
      <c r="M1014" s="50"/>
      <c r="N1014" s="422"/>
      <c r="O1014" s="27"/>
      <c r="P1014" s="27"/>
      <c r="Q1014" s="27"/>
      <c r="R1014" s="27"/>
      <c r="S1014" s="27"/>
      <c r="T1014" s="27"/>
      <c r="U1014" s="27"/>
      <c r="V1014" s="27"/>
      <c r="W1014" s="27"/>
      <c r="X1014" s="27"/>
      <c r="Y1014" s="410"/>
      <c r="Z1014" s="53"/>
      <c r="AA1014" s="53"/>
      <c r="AB1014" s="27"/>
      <c r="AC1014" s="27"/>
      <c r="AD1014" s="27"/>
      <c r="AE1014" s="244"/>
      <c r="AF1014" s="27"/>
      <c r="AG1014" s="27"/>
      <c r="AH1014" s="27"/>
      <c r="AI1014" s="27"/>
      <c r="AJ1014" s="467"/>
      <c r="AK1014" s="54"/>
      <c r="AO1014" s="157"/>
      <c r="AS1014" s="157"/>
      <c r="AT1014" s="161"/>
    </row>
    <row r="1015" spans="1:46" s="55" customFormat="1" ht="12.75" customHeight="1" x14ac:dyDescent="0.3">
      <c r="A1015" s="49"/>
      <c r="B1015" s="49"/>
      <c r="C1015" s="50"/>
      <c r="D1015" s="27"/>
      <c r="E1015" s="27"/>
      <c r="F1015" s="27"/>
      <c r="G1015" s="50"/>
      <c r="H1015" s="50"/>
      <c r="I1015" s="27"/>
      <c r="J1015" s="27"/>
      <c r="K1015" s="52"/>
      <c r="L1015" s="50"/>
      <c r="M1015" s="50"/>
      <c r="N1015" s="422"/>
      <c r="O1015" s="27"/>
      <c r="P1015" s="27"/>
      <c r="Q1015" s="27"/>
      <c r="R1015" s="27"/>
      <c r="S1015" s="27"/>
      <c r="T1015" s="27"/>
      <c r="U1015" s="27"/>
      <c r="V1015" s="27"/>
      <c r="W1015" s="27"/>
      <c r="X1015" s="27"/>
      <c r="Y1015" s="410"/>
      <c r="Z1015" s="53"/>
      <c r="AA1015" s="53"/>
      <c r="AB1015" s="27"/>
      <c r="AC1015" s="27"/>
      <c r="AD1015" s="27"/>
      <c r="AE1015" s="244"/>
      <c r="AF1015" s="27"/>
      <c r="AG1015" s="27"/>
      <c r="AH1015" s="27"/>
      <c r="AI1015" s="27"/>
      <c r="AJ1015" s="467"/>
      <c r="AK1015" s="54"/>
      <c r="AO1015" s="157"/>
      <c r="AS1015" s="157"/>
      <c r="AT1015" s="161"/>
    </row>
    <row r="1016" spans="1:46" s="55" customFormat="1" ht="12.75" customHeight="1" x14ac:dyDescent="0.3">
      <c r="A1016" s="49"/>
      <c r="B1016" s="49"/>
      <c r="C1016" s="50"/>
      <c r="D1016" s="27"/>
      <c r="E1016" s="27"/>
      <c r="F1016" s="27"/>
      <c r="G1016" s="50"/>
      <c r="H1016" s="50"/>
      <c r="I1016" s="27"/>
      <c r="J1016" s="27"/>
      <c r="K1016" s="52"/>
      <c r="L1016" s="50"/>
      <c r="M1016" s="50"/>
      <c r="N1016" s="422"/>
      <c r="O1016" s="27"/>
      <c r="P1016" s="27"/>
      <c r="Q1016" s="27"/>
      <c r="R1016" s="27"/>
      <c r="S1016" s="27"/>
      <c r="T1016" s="27"/>
      <c r="U1016" s="27"/>
      <c r="V1016" s="27"/>
      <c r="W1016" s="27"/>
      <c r="X1016" s="27"/>
      <c r="Y1016" s="410"/>
      <c r="Z1016" s="53"/>
      <c r="AA1016" s="53"/>
      <c r="AB1016" s="27"/>
      <c r="AC1016" s="27"/>
      <c r="AD1016" s="27"/>
      <c r="AE1016" s="244"/>
      <c r="AF1016" s="27"/>
      <c r="AG1016" s="27"/>
      <c r="AH1016" s="27"/>
      <c r="AI1016" s="27"/>
      <c r="AJ1016" s="467"/>
      <c r="AK1016" s="54"/>
      <c r="AO1016" s="157"/>
      <c r="AS1016" s="157"/>
      <c r="AT1016" s="161"/>
    </row>
    <row r="1017" spans="1:46" s="55" customFormat="1" ht="12.75" customHeight="1" x14ac:dyDescent="0.3">
      <c r="A1017" s="49"/>
      <c r="B1017" s="49"/>
      <c r="C1017" s="50"/>
      <c r="D1017" s="27"/>
      <c r="E1017" s="27"/>
      <c r="F1017" s="27"/>
      <c r="G1017" s="50"/>
      <c r="H1017" s="50"/>
      <c r="I1017" s="27"/>
      <c r="J1017" s="27"/>
      <c r="K1017" s="52"/>
      <c r="L1017" s="50"/>
      <c r="M1017" s="50"/>
      <c r="N1017" s="422"/>
      <c r="O1017" s="27"/>
      <c r="P1017" s="27"/>
      <c r="Q1017" s="27"/>
      <c r="R1017" s="27"/>
      <c r="S1017" s="27"/>
      <c r="T1017" s="27"/>
      <c r="U1017" s="27"/>
      <c r="V1017" s="27"/>
      <c r="W1017" s="27"/>
      <c r="X1017" s="27"/>
      <c r="Y1017" s="410"/>
      <c r="Z1017" s="53"/>
      <c r="AA1017" s="53"/>
      <c r="AB1017" s="27"/>
      <c r="AC1017" s="27"/>
      <c r="AD1017" s="27"/>
      <c r="AE1017" s="244"/>
      <c r="AF1017" s="27"/>
      <c r="AG1017" s="27"/>
      <c r="AH1017" s="27"/>
      <c r="AI1017" s="27"/>
      <c r="AJ1017" s="467"/>
      <c r="AK1017" s="54"/>
      <c r="AO1017" s="157"/>
      <c r="AS1017" s="157"/>
      <c r="AT1017" s="161"/>
    </row>
    <row r="1018" spans="1:46" s="55" customFormat="1" ht="12.75" customHeight="1" x14ac:dyDescent="0.3">
      <c r="A1018" s="49"/>
      <c r="B1018" s="49"/>
      <c r="C1018" s="50"/>
      <c r="D1018" s="27"/>
      <c r="E1018" s="27"/>
      <c r="F1018" s="27"/>
      <c r="G1018" s="50"/>
      <c r="H1018" s="50"/>
      <c r="I1018" s="27"/>
      <c r="J1018" s="27"/>
      <c r="K1018" s="52"/>
      <c r="L1018" s="50"/>
      <c r="M1018" s="50"/>
      <c r="N1018" s="422"/>
      <c r="O1018" s="27"/>
      <c r="P1018" s="27"/>
      <c r="Q1018" s="27"/>
      <c r="R1018" s="27"/>
      <c r="S1018" s="27"/>
      <c r="T1018" s="27"/>
      <c r="U1018" s="27"/>
      <c r="V1018" s="27"/>
      <c r="W1018" s="27"/>
      <c r="X1018" s="27"/>
      <c r="Y1018" s="410"/>
      <c r="Z1018" s="53"/>
      <c r="AA1018" s="53"/>
      <c r="AB1018" s="27"/>
      <c r="AC1018" s="27"/>
      <c r="AD1018" s="27"/>
      <c r="AE1018" s="244"/>
      <c r="AF1018" s="27"/>
      <c r="AG1018" s="27"/>
      <c r="AH1018" s="27"/>
      <c r="AI1018" s="27"/>
      <c r="AJ1018" s="467"/>
      <c r="AK1018" s="54"/>
      <c r="AO1018" s="157"/>
      <c r="AS1018" s="157"/>
      <c r="AT1018" s="161"/>
    </row>
    <row r="1019" spans="1:46" s="55" customFormat="1" ht="12.75" customHeight="1" x14ac:dyDescent="0.3">
      <c r="A1019" s="49"/>
      <c r="B1019" s="49"/>
      <c r="C1019" s="50"/>
      <c r="D1019" s="27"/>
      <c r="E1019" s="27"/>
      <c r="F1019" s="27"/>
      <c r="G1019" s="50"/>
      <c r="H1019" s="50"/>
      <c r="I1019" s="27"/>
      <c r="J1019" s="27"/>
      <c r="K1019" s="52"/>
      <c r="L1019" s="50"/>
      <c r="M1019" s="50"/>
      <c r="N1019" s="422"/>
      <c r="O1019" s="27"/>
      <c r="P1019" s="27"/>
      <c r="Q1019" s="27"/>
      <c r="R1019" s="27"/>
      <c r="S1019" s="27"/>
      <c r="T1019" s="27"/>
      <c r="U1019" s="27"/>
      <c r="V1019" s="27"/>
      <c r="W1019" s="27"/>
      <c r="X1019" s="27"/>
      <c r="Y1019" s="410"/>
      <c r="Z1019" s="53"/>
      <c r="AA1019" s="53"/>
      <c r="AB1019" s="27"/>
      <c r="AC1019" s="27"/>
      <c r="AD1019" s="27"/>
      <c r="AE1019" s="244"/>
      <c r="AF1019" s="27"/>
      <c r="AG1019" s="27"/>
      <c r="AH1019" s="27"/>
      <c r="AI1019" s="27"/>
      <c r="AJ1019" s="467"/>
      <c r="AK1019" s="54"/>
      <c r="AO1019" s="157"/>
      <c r="AS1019" s="157"/>
      <c r="AT1019" s="161"/>
    </row>
    <row r="1020" spans="1:46" s="55" customFormat="1" ht="12.75" customHeight="1" x14ac:dyDescent="0.3">
      <c r="A1020" s="49"/>
      <c r="B1020" s="49"/>
      <c r="C1020" s="50"/>
      <c r="D1020" s="27"/>
      <c r="E1020" s="27"/>
      <c r="F1020" s="27"/>
      <c r="G1020" s="50"/>
      <c r="H1020" s="50"/>
      <c r="I1020" s="27"/>
      <c r="J1020" s="27"/>
      <c r="K1020" s="52"/>
      <c r="L1020" s="50"/>
      <c r="M1020" s="50"/>
      <c r="N1020" s="422"/>
      <c r="O1020" s="27"/>
      <c r="P1020" s="27"/>
      <c r="Q1020" s="27"/>
      <c r="R1020" s="27"/>
      <c r="S1020" s="27"/>
      <c r="T1020" s="27"/>
      <c r="U1020" s="27"/>
      <c r="V1020" s="27"/>
      <c r="W1020" s="27"/>
      <c r="X1020" s="27"/>
      <c r="Y1020" s="410"/>
      <c r="Z1020" s="53"/>
      <c r="AA1020" s="53"/>
      <c r="AB1020" s="27"/>
      <c r="AC1020" s="27"/>
      <c r="AD1020" s="27"/>
      <c r="AE1020" s="244"/>
      <c r="AF1020" s="27"/>
      <c r="AG1020" s="27"/>
      <c r="AH1020" s="27"/>
      <c r="AI1020" s="27"/>
      <c r="AJ1020" s="467"/>
      <c r="AK1020" s="54"/>
      <c r="AO1020" s="157"/>
      <c r="AS1020" s="157"/>
      <c r="AT1020" s="161"/>
    </row>
    <row r="1021" spans="1:46" s="55" customFormat="1" ht="12.75" customHeight="1" x14ac:dyDescent="0.3">
      <c r="A1021" s="49"/>
      <c r="B1021" s="49"/>
      <c r="C1021" s="50"/>
      <c r="D1021" s="27"/>
      <c r="E1021" s="27"/>
      <c r="F1021" s="27"/>
      <c r="G1021" s="50"/>
      <c r="H1021" s="50"/>
      <c r="I1021" s="27"/>
      <c r="J1021" s="27"/>
      <c r="K1021" s="52"/>
      <c r="L1021" s="50"/>
      <c r="M1021" s="50"/>
      <c r="N1021" s="422"/>
      <c r="O1021" s="27"/>
      <c r="P1021" s="27"/>
      <c r="Q1021" s="27"/>
      <c r="R1021" s="27"/>
      <c r="S1021" s="27"/>
      <c r="T1021" s="27"/>
      <c r="U1021" s="27"/>
      <c r="V1021" s="27"/>
      <c r="W1021" s="27"/>
      <c r="X1021" s="27"/>
      <c r="Y1021" s="410"/>
      <c r="Z1021" s="53"/>
      <c r="AA1021" s="53"/>
      <c r="AB1021" s="27"/>
      <c r="AC1021" s="27"/>
      <c r="AD1021" s="27"/>
      <c r="AE1021" s="244"/>
      <c r="AF1021" s="27"/>
      <c r="AG1021" s="27"/>
      <c r="AH1021" s="27"/>
      <c r="AI1021" s="27"/>
      <c r="AJ1021" s="467"/>
      <c r="AK1021" s="54"/>
      <c r="AO1021" s="157"/>
      <c r="AS1021" s="157"/>
      <c r="AT1021" s="161"/>
    </row>
    <row r="1022" spans="1:46" s="55" customFormat="1" ht="12.75" customHeight="1" x14ac:dyDescent="0.3">
      <c r="A1022" s="49"/>
      <c r="B1022" s="49"/>
      <c r="C1022" s="50"/>
      <c r="D1022" s="27"/>
      <c r="E1022" s="27"/>
      <c r="F1022" s="27"/>
      <c r="G1022" s="50"/>
      <c r="H1022" s="50"/>
      <c r="I1022" s="27"/>
      <c r="J1022" s="27"/>
      <c r="K1022" s="52"/>
      <c r="L1022" s="50"/>
      <c r="M1022" s="50"/>
      <c r="N1022" s="422"/>
      <c r="O1022" s="27"/>
      <c r="P1022" s="27"/>
      <c r="Q1022" s="27"/>
      <c r="R1022" s="27"/>
      <c r="S1022" s="27"/>
      <c r="T1022" s="27"/>
      <c r="U1022" s="27"/>
      <c r="V1022" s="27"/>
      <c r="W1022" s="27"/>
      <c r="X1022" s="27"/>
      <c r="Y1022" s="410"/>
      <c r="Z1022" s="53"/>
      <c r="AA1022" s="53"/>
      <c r="AB1022" s="27"/>
      <c r="AC1022" s="27"/>
      <c r="AD1022" s="27"/>
      <c r="AE1022" s="244"/>
      <c r="AF1022" s="27"/>
      <c r="AG1022" s="27"/>
      <c r="AH1022" s="27"/>
      <c r="AI1022" s="27"/>
      <c r="AJ1022" s="467"/>
      <c r="AK1022" s="54"/>
      <c r="AO1022" s="157"/>
      <c r="AS1022" s="157"/>
      <c r="AT1022" s="161"/>
    </row>
    <row r="1023" spans="1:46" s="55" customFormat="1" ht="12.75" customHeight="1" x14ac:dyDescent="0.3">
      <c r="A1023" s="49"/>
      <c r="B1023" s="49"/>
      <c r="C1023" s="50"/>
      <c r="D1023" s="27"/>
      <c r="E1023" s="27"/>
      <c r="F1023" s="27"/>
      <c r="G1023" s="50"/>
      <c r="H1023" s="50"/>
      <c r="I1023" s="27"/>
      <c r="J1023" s="27"/>
      <c r="K1023" s="52"/>
      <c r="L1023" s="50"/>
      <c r="M1023" s="50"/>
      <c r="N1023" s="422"/>
      <c r="O1023" s="27"/>
      <c r="P1023" s="27"/>
      <c r="Q1023" s="27"/>
      <c r="R1023" s="27"/>
      <c r="S1023" s="27"/>
      <c r="T1023" s="27"/>
      <c r="U1023" s="27"/>
      <c r="V1023" s="27"/>
      <c r="W1023" s="27"/>
      <c r="X1023" s="27"/>
      <c r="Y1023" s="410"/>
      <c r="Z1023" s="53"/>
      <c r="AA1023" s="53"/>
      <c r="AB1023" s="27"/>
      <c r="AC1023" s="27"/>
      <c r="AD1023" s="27"/>
      <c r="AE1023" s="244"/>
      <c r="AF1023" s="27"/>
      <c r="AG1023" s="27"/>
      <c r="AH1023" s="27"/>
      <c r="AI1023" s="27"/>
      <c r="AJ1023" s="467"/>
      <c r="AK1023" s="54"/>
      <c r="AO1023" s="157"/>
      <c r="AS1023" s="157"/>
      <c r="AT1023" s="161"/>
    </row>
    <row r="1024" spans="1:46" s="55" customFormat="1" ht="12.75" customHeight="1" x14ac:dyDescent="0.3">
      <c r="A1024" s="49"/>
      <c r="B1024" s="49"/>
      <c r="C1024" s="50"/>
      <c r="D1024" s="27"/>
      <c r="E1024" s="27"/>
      <c r="F1024" s="27"/>
      <c r="G1024" s="50"/>
      <c r="H1024" s="50"/>
      <c r="I1024" s="27"/>
      <c r="J1024" s="27"/>
      <c r="K1024" s="52"/>
      <c r="L1024" s="50"/>
      <c r="M1024" s="50"/>
      <c r="N1024" s="422"/>
      <c r="O1024" s="27"/>
      <c r="P1024" s="27"/>
      <c r="Q1024" s="27"/>
      <c r="R1024" s="27"/>
      <c r="S1024" s="27"/>
      <c r="T1024" s="27"/>
      <c r="U1024" s="27"/>
      <c r="V1024" s="27"/>
      <c r="W1024" s="27"/>
      <c r="X1024" s="27"/>
      <c r="Y1024" s="410"/>
      <c r="Z1024" s="53"/>
      <c r="AA1024" s="53"/>
      <c r="AB1024" s="27"/>
      <c r="AC1024" s="27"/>
      <c r="AD1024" s="27"/>
      <c r="AE1024" s="244"/>
      <c r="AF1024" s="27"/>
      <c r="AG1024" s="27"/>
      <c r="AH1024" s="27"/>
      <c r="AI1024" s="27"/>
      <c r="AJ1024" s="467"/>
      <c r="AK1024" s="54"/>
      <c r="AO1024" s="157"/>
      <c r="AS1024" s="157"/>
      <c r="AT1024" s="161"/>
    </row>
    <row r="1025" spans="1:46" s="55" customFormat="1" ht="12.75" customHeight="1" x14ac:dyDescent="0.3">
      <c r="A1025" s="49"/>
      <c r="B1025" s="49"/>
      <c r="C1025" s="50"/>
      <c r="D1025" s="27"/>
      <c r="E1025" s="27"/>
      <c r="F1025" s="27"/>
      <c r="G1025" s="50"/>
      <c r="H1025" s="50"/>
      <c r="I1025" s="27"/>
      <c r="J1025" s="27"/>
      <c r="K1025" s="52"/>
      <c r="L1025" s="50"/>
      <c r="M1025" s="50"/>
      <c r="N1025" s="422"/>
      <c r="O1025" s="27"/>
      <c r="P1025" s="27"/>
      <c r="Q1025" s="27"/>
      <c r="R1025" s="27"/>
      <c r="S1025" s="27"/>
      <c r="T1025" s="27"/>
      <c r="U1025" s="27"/>
      <c r="V1025" s="27"/>
      <c r="W1025" s="27"/>
      <c r="X1025" s="27"/>
      <c r="Y1025" s="410"/>
      <c r="Z1025" s="53"/>
      <c r="AA1025" s="53"/>
      <c r="AB1025" s="27"/>
      <c r="AC1025" s="27"/>
      <c r="AD1025" s="27"/>
      <c r="AE1025" s="244"/>
      <c r="AF1025" s="27"/>
      <c r="AG1025" s="27"/>
      <c r="AH1025" s="27"/>
      <c r="AI1025" s="27"/>
      <c r="AJ1025" s="467"/>
      <c r="AK1025" s="54"/>
      <c r="AO1025" s="157"/>
      <c r="AS1025" s="157"/>
      <c r="AT1025" s="161"/>
    </row>
    <row r="1026" spans="1:46" s="55" customFormat="1" ht="12.75" customHeight="1" x14ac:dyDescent="0.3">
      <c r="A1026" s="49"/>
      <c r="B1026" s="49"/>
      <c r="C1026" s="50"/>
      <c r="D1026" s="27"/>
      <c r="E1026" s="27"/>
      <c r="F1026" s="27"/>
      <c r="G1026" s="50"/>
      <c r="H1026" s="50"/>
      <c r="I1026" s="27"/>
      <c r="J1026" s="27"/>
      <c r="K1026" s="52"/>
      <c r="L1026" s="50"/>
      <c r="M1026" s="50"/>
      <c r="N1026" s="422"/>
      <c r="O1026" s="27"/>
      <c r="P1026" s="27"/>
      <c r="Q1026" s="27"/>
      <c r="R1026" s="27"/>
      <c r="S1026" s="27"/>
      <c r="T1026" s="27"/>
      <c r="U1026" s="27"/>
      <c r="V1026" s="27"/>
      <c r="W1026" s="27"/>
      <c r="X1026" s="27"/>
      <c r="Y1026" s="410"/>
      <c r="Z1026" s="53"/>
      <c r="AA1026" s="53"/>
      <c r="AB1026" s="27"/>
      <c r="AC1026" s="27"/>
      <c r="AD1026" s="27"/>
      <c r="AE1026" s="244"/>
      <c r="AF1026" s="27"/>
      <c r="AG1026" s="27"/>
      <c r="AH1026" s="27"/>
      <c r="AI1026" s="27"/>
      <c r="AJ1026" s="467"/>
      <c r="AK1026" s="54"/>
      <c r="AO1026" s="157"/>
      <c r="AS1026" s="157"/>
      <c r="AT1026" s="161"/>
    </row>
    <row r="1027" spans="1:46" s="55" customFormat="1" ht="12.75" customHeight="1" x14ac:dyDescent="0.3">
      <c r="A1027" s="49"/>
      <c r="B1027" s="49"/>
      <c r="C1027" s="50"/>
      <c r="D1027" s="27"/>
      <c r="E1027" s="27"/>
      <c r="F1027" s="27"/>
      <c r="G1027" s="50"/>
      <c r="H1027" s="50"/>
      <c r="I1027" s="27"/>
      <c r="J1027" s="27"/>
      <c r="K1027" s="52"/>
      <c r="L1027" s="50"/>
      <c r="M1027" s="50"/>
      <c r="N1027" s="422"/>
      <c r="O1027" s="27"/>
      <c r="P1027" s="27"/>
      <c r="Q1027" s="27"/>
      <c r="R1027" s="27"/>
      <c r="S1027" s="27"/>
      <c r="T1027" s="27"/>
      <c r="U1027" s="27"/>
      <c r="V1027" s="27"/>
      <c r="W1027" s="27"/>
      <c r="X1027" s="27"/>
      <c r="Y1027" s="410"/>
      <c r="Z1027" s="53"/>
      <c r="AA1027" s="53"/>
      <c r="AB1027" s="27"/>
      <c r="AC1027" s="27"/>
      <c r="AD1027" s="27"/>
      <c r="AE1027" s="244"/>
      <c r="AF1027" s="27"/>
      <c r="AG1027" s="27"/>
      <c r="AH1027" s="27"/>
      <c r="AI1027" s="27"/>
      <c r="AJ1027" s="467"/>
      <c r="AK1027" s="54"/>
      <c r="AO1027" s="157"/>
      <c r="AS1027" s="157"/>
      <c r="AT1027" s="161"/>
    </row>
    <row r="1028" spans="1:46" s="55" customFormat="1" ht="12.75" customHeight="1" x14ac:dyDescent="0.3">
      <c r="A1028" s="49"/>
      <c r="B1028" s="49"/>
      <c r="C1028" s="50"/>
      <c r="D1028" s="27"/>
      <c r="E1028" s="27"/>
      <c r="F1028" s="27"/>
      <c r="G1028" s="50"/>
      <c r="H1028" s="50"/>
      <c r="I1028" s="27"/>
      <c r="J1028" s="27"/>
      <c r="K1028" s="52"/>
      <c r="L1028" s="50"/>
      <c r="M1028" s="50"/>
      <c r="N1028" s="422"/>
      <c r="O1028" s="27"/>
      <c r="P1028" s="27"/>
      <c r="Q1028" s="27"/>
      <c r="R1028" s="27"/>
      <c r="S1028" s="27"/>
      <c r="T1028" s="27"/>
      <c r="U1028" s="27"/>
      <c r="V1028" s="27"/>
      <c r="W1028" s="27"/>
      <c r="X1028" s="27"/>
      <c r="Y1028" s="410"/>
      <c r="Z1028" s="53"/>
      <c r="AA1028" s="53"/>
      <c r="AB1028" s="27"/>
      <c r="AC1028" s="27"/>
      <c r="AD1028" s="27"/>
      <c r="AE1028" s="244"/>
      <c r="AF1028" s="27"/>
      <c r="AG1028" s="27"/>
      <c r="AH1028" s="27"/>
      <c r="AI1028" s="27"/>
      <c r="AJ1028" s="467"/>
      <c r="AK1028" s="54"/>
      <c r="AO1028" s="157"/>
      <c r="AS1028" s="157"/>
      <c r="AT1028" s="161"/>
    </row>
    <row r="1029" spans="1:46" s="55" customFormat="1" ht="12.75" customHeight="1" x14ac:dyDescent="0.3">
      <c r="A1029" s="49"/>
      <c r="B1029" s="49"/>
      <c r="C1029" s="50"/>
      <c r="D1029" s="27"/>
      <c r="E1029" s="27"/>
      <c r="F1029" s="27"/>
      <c r="G1029" s="50"/>
      <c r="H1029" s="50"/>
      <c r="I1029" s="27"/>
      <c r="J1029" s="27"/>
      <c r="K1029" s="52"/>
      <c r="L1029" s="50"/>
      <c r="M1029" s="50"/>
      <c r="N1029" s="422"/>
      <c r="O1029" s="27"/>
      <c r="P1029" s="27"/>
      <c r="Q1029" s="27"/>
      <c r="R1029" s="27"/>
      <c r="S1029" s="27"/>
      <c r="T1029" s="27"/>
      <c r="U1029" s="27"/>
      <c r="V1029" s="27"/>
      <c r="W1029" s="27"/>
      <c r="X1029" s="27"/>
      <c r="Y1029" s="410"/>
      <c r="Z1029" s="53"/>
      <c r="AA1029" s="53"/>
      <c r="AB1029" s="27"/>
      <c r="AC1029" s="27"/>
      <c r="AD1029" s="27"/>
      <c r="AE1029" s="244"/>
      <c r="AF1029" s="27"/>
      <c r="AG1029" s="27"/>
      <c r="AH1029" s="27"/>
      <c r="AI1029" s="27"/>
      <c r="AJ1029" s="467"/>
      <c r="AK1029" s="54"/>
      <c r="AO1029" s="157"/>
      <c r="AS1029" s="157"/>
      <c r="AT1029" s="161"/>
    </row>
    <row r="1030" spans="1:46" s="55" customFormat="1" ht="12.75" customHeight="1" x14ac:dyDescent="0.3">
      <c r="A1030" s="49"/>
      <c r="B1030" s="49"/>
      <c r="C1030" s="50"/>
      <c r="D1030" s="27"/>
      <c r="E1030" s="27"/>
      <c r="F1030" s="27"/>
      <c r="G1030" s="50"/>
      <c r="H1030" s="50"/>
      <c r="I1030" s="27"/>
      <c r="J1030" s="27"/>
      <c r="K1030" s="52"/>
      <c r="L1030" s="50"/>
      <c r="M1030" s="50"/>
      <c r="N1030" s="422"/>
      <c r="O1030" s="27"/>
      <c r="P1030" s="27"/>
      <c r="Q1030" s="27"/>
      <c r="R1030" s="27"/>
      <c r="S1030" s="27"/>
      <c r="T1030" s="27"/>
      <c r="U1030" s="27"/>
      <c r="V1030" s="27"/>
      <c r="W1030" s="27"/>
      <c r="X1030" s="27"/>
      <c r="Y1030" s="410"/>
      <c r="Z1030" s="53"/>
      <c r="AA1030" s="53"/>
      <c r="AB1030" s="27"/>
      <c r="AC1030" s="27"/>
      <c r="AD1030" s="27"/>
      <c r="AE1030" s="244"/>
      <c r="AF1030" s="27"/>
      <c r="AG1030" s="27"/>
      <c r="AH1030" s="27"/>
      <c r="AI1030" s="27"/>
      <c r="AJ1030" s="467"/>
      <c r="AK1030" s="54"/>
      <c r="AO1030" s="157"/>
      <c r="AS1030" s="157"/>
      <c r="AT1030" s="161"/>
    </row>
    <row r="1031" spans="1:46" s="55" customFormat="1" ht="12.75" customHeight="1" x14ac:dyDescent="0.3">
      <c r="A1031" s="49"/>
      <c r="B1031" s="49"/>
      <c r="C1031" s="50"/>
      <c r="D1031" s="27"/>
      <c r="E1031" s="27"/>
      <c r="F1031" s="27"/>
      <c r="G1031" s="50"/>
      <c r="H1031" s="50"/>
      <c r="I1031" s="27"/>
      <c r="J1031" s="27"/>
      <c r="K1031" s="52"/>
      <c r="L1031" s="50"/>
      <c r="M1031" s="50"/>
      <c r="N1031" s="422"/>
      <c r="O1031" s="27"/>
      <c r="P1031" s="27"/>
      <c r="Q1031" s="27"/>
      <c r="R1031" s="27"/>
      <c r="S1031" s="27"/>
      <c r="T1031" s="27"/>
      <c r="U1031" s="27"/>
      <c r="V1031" s="27"/>
      <c r="W1031" s="27"/>
      <c r="X1031" s="27"/>
      <c r="Y1031" s="410"/>
      <c r="Z1031" s="53"/>
      <c r="AA1031" s="53"/>
      <c r="AB1031" s="27"/>
      <c r="AC1031" s="27"/>
      <c r="AD1031" s="27"/>
      <c r="AE1031" s="244"/>
      <c r="AF1031" s="27"/>
      <c r="AG1031" s="27"/>
      <c r="AH1031" s="27"/>
      <c r="AI1031" s="27"/>
      <c r="AJ1031" s="467"/>
      <c r="AK1031" s="54"/>
      <c r="AO1031" s="157"/>
      <c r="AS1031" s="157"/>
      <c r="AT1031" s="161"/>
    </row>
    <row r="1032" spans="1:46" s="55" customFormat="1" ht="12.75" customHeight="1" x14ac:dyDescent="0.3">
      <c r="A1032" s="49"/>
      <c r="B1032" s="49"/>
      <c r="C1032" s="50"/>
      <c r="D1032" s="27"/>
      <c r="E1032" s="27"/>
      <c r="F1032" s="27"/>
      <c r="G1032" s="50"/>
      <c r="H1032" s="50"/>
      <c r="I1032" s="27"/>
      <c r="J1032" s="27"/>
      <c r="K1032" s="52"/>
      <c r="L1032" s="50"/>
      <c r="M1032" s="50"/>
      <c r="N1032" s="422"/>
      <c r="O1032" s="27"/>
      <c r="P1032" s="27"/>
      <c r="Q1032" s="27"/>
      <c r="R1032" s="27"/>
      <c r="S1032" s="27"/>
      <c r="T1032" s="27"/>
      <c r="U1032" s="27"/>
      <c r="V1032" s="27"/>
      <c r="W1032" s="27"/>
      <c r="X1032" s="27"/>
      <c r="Y1032" s="410"/>
      <c r="Z1032" s="53"/>
      <c r="AA1032" s="53"/>
      <c r="AB1032" s="27"/>
      <c r="AC1032" s="27"/>
      <c r="AD1032" s="27"/>
      <c r="AE1032" s="244"/>
      <c r="AF1032" s="27"/>
      <c r="AG1032" s="27"/>
      <c r="AH1032" s="27"/>
      <c r="AI1032" s="27"/>
      <c r="AJ1032" s="467"/>
      <c r="AK1032" s="54"/>
      <c r="AO1032" s="157"/>
      <c r="AS1032" s="157"/>
      <c r="AT1032" s="161"/>
    </row>
    <row r="1033" spans="1:46" s="55" customFormat="1" ht="12.75" customHeight="1" x14ac:dyDescent="0.3">
      <c r="A1033" s="49"/>
      <c r="B1033" s="49"/>
      <c r="C1033" s="50"/>
      <c r="D1033" s="27"/>
      <c r="E1033" s="27"/>
      <c r="F1033" s="27"/>
      <c r="G1033" s="50"/>
      <c r="H1033" s="50"/>
      <c r="I1033" s="27"/>
      <c r="J1033" s="27"/>
      <c r="K1033" s="52"/>
      <c r="L1033" s="50"/>
      <c r="M1033" s="50"/>
      <c r="N1033" s="422"/>
      <c r="O1033" s="27"/>
      <c r="P1033" s="27"/>
      <c r="Q1033" s="27"/>
      <c r="R1033" s="27"/>
      <c r="S1033" s="27"/>
      <c r="T1033" s="27"/>
      <c r="U1033" s="27"/>
      <c r="V1033" s="27"/>
      <c r="W1033" s="27"/>
      <c r="X1033" s="27"/>
      <c r="Y1033" s="410"/>
      <c r="Z1033" s="53"/>
      <c r="AA1033" s="53"/>
      <c r="AB1033" s="27"/>
      <c r="AC1033" s="27"/>
      <c r="AD1033" s="27"/>
      <c r="AE1033" s="244"/>
      <c r="AF1033" s="27"/>
      <c r="AG1033" s="27"/>
      <c r="AH1033" s="27"/>
      <c r="AI1033" s="27"/>
      <c r="AJ1033" s="467"/>
      <c r="AK1033" s="54"/>
      <c r="AO1033" s="157"/>
      <c r="AS1033" s="157"/>
      <c r="AT1033" s="161"/>
    </row>
    <row r="1034" spans="1:46" s="55" customFormat="1" ht="12.75" customHeight="1" x14ac:dyDescent="0.3">
      <c r="A1034" s="49"/>
      <c r="B1034" s="49"/>
      <c r="C1034" s="50"/>
      <c r="D1034" s="27"/>
      <c r="E1034" s="27"/>
      <c r="F1034" s="27"/>
      <c r="G1034" s="50"/>
      <c r="H1034" s="50"/>
      <c r="I1034" s="27"/>
      <c r="J1034" s="27"/>
      <c r="K1034" s="52"/>
      <c r="L1034" s="50"/>
      <c r="M1034" s="50"/>
      <c r="N1034" s="422"/>
      <c r="O1034" s="27"/>
      <c r="P1034" s="27"/>
      <c r="Q1034" s="27"/>
      <c r="R1034" s="27"/>
      <c r="S1034" s="27"/>
      <c r="T1034" s="27"/>
      <c r="U1034" s="27"/>
      <c r="V1034" s="27"/>
      <c r="W1034" s="27"/>
      <c r="X1034" s="27"/>
      <c r="Y1034" s="410"/>
      <c r="Z1034" s="53"/>
      <c r="AA1034" s="53"/>
      <c r="AB1034" s="27"/>
      <c r="AC1034" s="27"/>
      <c r="AD1034" s="27"/>
      <c r="AE1034" s="244"/>
      <c r="AF1034" s="27"/>
      <c r="AG1034" s="27"/>
      <c r="AH1034" s="27"/>
      <c r="AI1034" s="27"/>
      <c r="AJ1034" s="467"/>
      <c r="AK1034" s="54"/>
      <c r="AO1034" s="157"/>
      <c r="AS1034" s="157"/>
      <c r="AT1034" s="161"/>
    </row>
    <row r="1035" spans="1:46" s="55" customFormat="1" ht="12.75" customHeight="1" x14ac:dyDescent="0.3">
      <c r="A1035" s="49"/>
      <c r="B1035" s="49"/>
      <c r="C1035" s="50"/>
      <c r="D1035" s="27"/>
      <c r="E1035" s="27"/>
      <c r="F1035" s="27"/>
      <c r="G1035" s="50"/>
      <c r="H1035" s="50"/>
      <c r="I1035" s="27"/>
      <c r="J1035" s="27"/>
      <c r="K1035" s="52"/>
      <c r="L1035" s="50"/>
      <c r="M1035" s="50"/>
      <c r="N1035" s="422"/>
      <c r="O1035" s="27"/>
      <c r="P1035" s="27"/>
      <c r="Q1035" s="27"/>
      <c r="R1035" s="27"/>
      <c r="S1035" s="27"/>
      <c r="T1035" s="27"/>
      <c r="U1035" s="27"/>
      <c r="V1035" s="27"/>
      <c r="W1035" s="27"/>
      <c r="X1035" s="27"/>
      <c r="Y1035" s="410"/>
      <c r="Z1035" s="53"/>
      <c r="AA1035" s="53"/>
      <c r="AB1035" s="27"/>
      <c r="AC1035" s="27"/>
      <c r="AD1035" s="27"/>
      <c r="AE1035" s="244"/>
      <c r="AF1035" s="27"/>
      <c r="AG1035" s="27"/>
      <c r="AH1035" s="27"/>
      <c r="AI1035" s="27"/>
      <c r="AJ1035" s="467"/>
      <c r="AK1035" s="54"/>
      <c r="AO1035" s="157"/>
      <c r="AS1035" s="157"/>
      <c r="AT1035" s="161"/>
    </row>
    <row r="1036" spans="1:46" s="55" customFormat="1" ht="12.75" customHeight="1" x14ac:dyDescent="0.3">
      <c r="A1036" s="49"/>
      <c r="B1036" s="49"/>
      <c r="C1036" s="50"/>
      <c r="D1036" s="27"/>
      <c r="E1036" s="27"/>
      <c r="F1036" s="27"/>
      <c r="G1036" s="50"/>
      <c r="H1036" s="50"/>
      <c r="I1036" s="27"/>
      <c r="J1036" s="27"/>
      <c r="K1036" s="52"/>
      <c r="L1036" s="50"/>
      <c r="M1036" s="50"/>
      <c r="N1036" s="422"/>
      <c r="O1036" s="27"/>
      <c r="P1036" s="27"/>
      <c r="Q1036" s="27"/>
      <c r="R1036" s="27"/>
      <c r="S1036" s="27"/>
      <c r="T1036" s="27"/>
      <c r="U1036" s="27"/>
      <c r="V1036" s="27"/>
      <c r="W1036" s="27"/>
      <c r="X1036" s="27"/>
      <c r="Y1036" s="410"/>
      <c r="Z1036" s="53"/>
      <c r="AA1036" s="53"/>
      <c r="AB1036" s="27"/>
      <c r="AC1036" s="27"/>
      <c r="AD1036" s="27"/>
      <c r="AE1036" s="244"/>
      <c r="AF1036" s="27"/>
      <c r="AG1036" s="27"/>
      <c r="AH1036" s="27"/>
      <c r="AI1036" s="27"/>
      <c r="AJ1036" s="467"/>
      <c r="AK1036" s="54"/>
      <c r="AO1036" s="157"/>
      <c r="AS1036" s="157"/>
      <c r="AT1036" s="161"/>
    </row>
    <row r="1037" spans="1:46" s="55" customFormat="1" ht="12.75" customHeight="1" x14ac:dyDescent="0.3">
      <c r="A1037" s="49"/>
      <c r="B1037" s="49"/>
      <c r="C1037" s="50"/>
      <c r="D1037" s="27"/>
      <c r="E1037" s="27"/>
      <c r="F1037" s="27"/>
      <c r="G1037" s="50"/>
      <c r="H1037" s="50"/>
      <c r="I1037" s="27"/>
      <c r="J1037" s="27"/>
      <c r="K1037" s="52"/>
      <c r="L1037" s="50"/>
      <c r="M1037" s="50"/>
      <c r="N1037" s="422"/>
      <c r="O1037" s="27"/>
      <c r="P1037" s="27"/>
      <c r="Q1037" s="27"/>
      <c r="R1037" s="27"/>
      <c r="S1037" s="27"/>
      <c r="T1037" s="27"/>
      <c r="U1037" s="27"/>
      <c r="V1037" s="27"/>
      <c r="W1037" s="27"/>
      <c r="X1037" s="27"/>
      <c r="Y1037" s="410"/>
      <c r="Z1037" s="53"/>
      <c r="AA1037" s="53"/>
      <c r="AB1037" s="27"/>
      <c r="AC1037" s="27"/>
      <c r="AD1037" s="27"/>
      <c r="AE1037" s="244"/>
      <c r="AF1037" s="27"/>
      <c r="AG1037" s="27"/>
      <c r="AH1037" s="27"/>
      <c r="AI1037" s="27"/>
      <c r="AJ1037" s="467"/>
      <c r="AK1037" s="54"/>
      <c r="AO1037" s="157"/>
      <c r="AS1037" s="157"/>
      <c r="AT1037" s="161"/>
    </row>
    <row r="1038" spans="1:46" s="55" customFormat="1" ht="12.75" customHeight="1" x14ac:dyDescent="0.3">
      <c r="A1038" s="49"/>
      <c r="B1038" s="49"/>
      <c r="C1038" s="50"/>
      <c r="D1038" s="27"/>
      <c r="E1038" s="27"/>
      <c r="F1038" s="27"/>
      <c r="G1038" s="50"/>
      <c r="H1038" s="50"/>
      <c r="I1038" s="27"/>
      <c r="J1038" s="27"/>
      <c r="K1038" s="52"/>
      <c r="L1038" s="50"/>
      <c r="M1038" s="50"/>
      <c r="N1038" s="422"/>
      <c r="O1038" s="27"/>
      <c r="P1038" s="27"/>
      <c r="Q1038" s="27"/>
      <c r="R1038" s="27"/>
      <c r="S1038" s="27"/>
      <c r="T1038" s="27"/>
      <c r="U1038" s="27"/>
      <c r="V1038" s="27"/>
      <c r="W1038" s="27"/>
      <c r="X1038" s="27"/>
      <c r="Y1038" s="410"/>
      <c r="Z1038" s="53"/>
      <c r="AA1038" s="53"/>
      <c r="AB1038" s="27"/>
      <c r="AC1038" s="27"/>
      <c r="AD1038" s="27"/>
      <c r="AE1038" s="244"/>
      <c r="AF1038" s="27"/>
      <c r="AG1038" s="27"/>
      <c r="AH1038" s="27"/>
      <c r="AI1038" s="27"/>
      <c r="AJ1038" s="467"/>
      <c r="AK1038" s="54"/>
      <c r="AO1038" s="157"/>
      <c r="AS1038" s="157"/>
      <c r="AT1038" s="161"/>
    </row>
    <row r="1039" spans="1:46" s="55" customFormat="1" ht="12.75" customHeight="1" x14ac:dyDescent="0.3">
      <c r="A1039" s="49"/>
      <c r="B1039" s="49"/>
      <c r="C1039" s="50"/>
      <c r="D1039" s="27"/>
      <c r="E1039" s="27"/>
      <c r="F1039" s="27"/>
      <c r="G1039" s="50"/>
      <c r="H1039" s="50"/>
      <c r="I1039" s="27"/>
      <c r="J1039" s="27"/>
      <c r="K1039" s="52"/>
      <c r="L1039" s="50"/>
      <c r="M1039" s="50"/>
      <c r="N1039" s="422"/>
      <c r="O1039" s="27"/>
      <c r="P1039" s="27"/>
      <c r="Q1039" s="27"/>
      <c r="R1039" s="27"/>
      <c r="S1039" s="27"/>
      <c r="T1039" s="27"/>
      <c r="U1039" s="27"/>
      <c r="V1039" s="27"/>
      <c r="W1039" s="27"/>
      <c r="X1039" s="27"/>
      <c r="Y1039" s="410"/>
      <c r="Z1039" s="53"/>
      <c r="AA1039" s="53"/>
      <c r="AB1039" s="27"/>
      <c r="AC1039" s="27"/>
      <c r="AD1039" s="27"/>
      <c r="AE1039" s="244"/>
      <c r="AF1039" s="27"/>
      <c r="AG1039" s="27"/>
      <c r="AH1039" s="27"/>
      <c r="AI1039" s="27"/>
      <c r="AJ1039" s="467"/>
      <c r="AK1039" s="54"/>
      <c r="AO1039" s="157"/>
      <c r="AS1039" s="157"/>
      <c r="AT1039" s="161"/>
    </row>
    <row r="1040" spans="1:46" s="55" customFormat="1" ht="12.75" customHeight="1" x14ac:dyDescent="0.3">
      <c r="A1040" s="49"/>
      <c r="B1040" s="49"/>
      <c r="C1040" s="50"/>
      <c r="D1040" s="27"/>
      <c r="E1040" s="27"/>
      <c r="F1040" s="27"/>
      <c r="G1040" s="50"/>
      <c r="H1040" s="50"/>
      <c r="I1040" s="27"/>
      <c r="J1040" s="27"/>
      <c r="K1040" s="52"/>
      <c r="L1040" s="50"/>
      <c r="M1040" s="50"/>
      <c r="N1040" s="422"/>
      <c r="O1040" s="27"/>
      <c r="P1040" s="27"/>
      <c r="Q1040" s="27"/>
      <c r="R1040" s="27"/>
      <c r="S1040" s="27"/>
      <c r="T1040" s="27"/>
      <c r="U1040" s="27"/>
      <c r="V1040" s="27"/>
      <c r="W1040" s="27"/>
      <c r="X1040" s="27"/>
      <c r="Y1040" s="410"/>
      <c r="Z1040" s="53"/>
      <c r="AA1040" s="53"/>
      <c r="AB1040" s="27"/>
      <c r="AC1040" s="27"/>
      <c r="AD1040" s="27"/>
      <c r="AE1040" s="244"/>
      <c r="AF1040" s="27"/>
      <c r="AG1040" s="27"/>
      <c r="AH1040" s="27"/>
      <c r="AI1040" s="27"/>
      <c r="AJ1040" s="467"/>
      <c r="AK1040" s="54"/>
      <c r="AO1040" s="157"/>
      <c r="AS1040" s="157"/>
      <c r="AT1040" s="161"/>
    </row>
    <row r="1041" spans="1:46" s="55" customFormat="1" ht="12.75" customHeight="1" x14ac:dyDescent="0.3">
      <c r="A1041" s="49"/>
      <c r="B1041" s="49"/>
      <c r="C1041" s="50"/>
      <c r="D1041" s="27"/>
      <c r="E1041" s="27"/>
      <c r="F1041" s="27"/>
      <c r="G1041" s="50"/>
      <c r="H1041" s="50"/>
      <c r="I1041" s="27"/>
      <c r="J1041" s="27"/>
      <c r="K1041" s="52"/>
      <c r="L1041" s="50"/>
      <c r="M1041" s="50"/>
      <c r="N1041" s="422"/>
      <c r="O1041" s="27"/>
      <c r="P1041" s="27"/>
      <c r="Q1041" s="27"/>
      <c r="R1041" s="27"/>
      <c r="S1041" s="27"/>
      <c r="T1041" s="27"/>
      <c r="U1041" s="27"/>
      <c r="V1041" s="27"/>
      <c r="W1041" s="27"/>
      <c r="X1041" s="27"/>
      <c r="Y1041" s="410"/>
      <c r="Z1041" s="53"/>
      <c r="AA1041" s="53"/>
      <c r="AB1041" s="27"/>
      <c r="AC1041" s="27"/>
      <c r="AD1041" s="27"/>
      <c r="AE1041" s="244"/>
      <c r="AF1041" s="27"/>
      <c r="AG1041" s="27"/>
      <c r="AH1041" s="27"/>
      <c r="AI1041" s="27"/>
      <c r="AJ1041" s="467"/>
      <c r="AK1041" s="54"/>
      <c r="AO1041" s="157"/>
      <c r="AS1041" s="157"/>
      <c r="AT1041" s="161"/>
    </row>
    <row r="1042" spans="1:46" s="55" customFormat="1" ht="12.75" customHeight="1" x14ac:dyDescent="0.3">
      <c r="A1042" s="49"/>
      <c r="B1042" s="49"/>
      <c r="C1042" s="50"/>
      <c r="D1042" s="27"/>
      <c r="E1042" s="27"/>
      <c r="F1042" s="27"/>
      <c r="G1042" s="50"/>
      <c r="H1042" s="50"/>
      <c r="I1042" s="27"/>
      <c r="J1042" s="27"/>
      <c r="K1042" s="52"/>
      <c r="L1042" s="50"/>
      <c r="M1042" s="50"/>
      <c r="N1042" s="422"/>
      <c r="O1042" s="27"/>
      <c r="P1042" s="27"/>
      <c r="Q1042" s="27"/>
      <c r="R1042" s="27"/>
      <c r="S1042" s="27"/>
      <c r="T1042" s="27"/>
      <c r="U1042" s="27"/>
      <c r="V1042" s="27"/>
      <c r="W1042" s="27"/>
      <c r="X1042" s="27"/>
      <c r="Y1042" s="410"/>
      <c r="Z1042" s="53"/>
      <c r="AA1042" s="53"/>
      <c r="AB1042" s="27"/>
      <c r="AC1042" s="27"/>
      <c r="AD1042" s="27"/>
      <c r="AE1042" s="244"/>
      <c r="AF1042" s="27"/>
      <c r="AG1042" s="27"/>
      <c r="AH1042" s="27"/>
      <c r="AI1042" s="27"/>
      <c r="AJ1042" s="467"/>
      <c r="AK1042" s="54"/>
      <c r="AO1042" s="157"/>
      <c r="AS1042" s="157"/>
      <c r="AT1042" s="161"/>
    </row>
    <row r="1043" spans="1:46" s="55" customFormat="1" ht="12.75" customHeight="1" x14ac:dyDescent="0.3">
      <c r="A1043" s="49"/>
      <c r="B1043" s="49"/>
      <c r="C1043" s="50"/>
      <c r="D1043" s="27"/>
      <c r="E1043" s="27"/>
      <c r="F1043" s="27"/>
      <c r="G1043" s="50"/>
      <c r="H1043" s="50"/>
      <c r="I1043" s="27"/>
      <c r="J1043" s="27"/>
      <c r="K1043" s="52"/>
      <c r="L1043" s="50"/>
      <c r="M1043" s="50"/>
      <c r="N1043" s="422"/>
      <c r="O1043" s="27"/>
      <c r="P1043" s="27"/>
      <c r="Q1043" s="27"/>
      <c r="R1043" s="27"/>
      <c r="S1043" s="27"/>
      <c r="T1043" s="27"/>
      <c r="U1043" s="27"/>
      <c r="V1043" s="27"/>
      <c r="W1043" s="27"/>
      <c r="X1043" s="27"/>
      <c r="Y1043" s="410"/>
      <c r="Z1043" s="53"/>
      <c r="AA1043" s="53"/>
      <c r="AB1043" s="27"/>
      <c r="AC1043" s="27"/>
      <c r="AD1043" s="27"/>
      <c r="AE1043" s="244"/>
      <c r="AF1043" s="27"/>
      <c r="AG1043" s="27"/>
      <c r="AH1043" s="27"/>
      <c r="AI1043" s="27"/>
      <c r="AJ1043" s="467"/>
      <c r="AK1043" s="54"/>
      <c r="AO1043" s="157"/>
      <c r="AS1043" s="157"/>
      <c r="AT1043" s="161"/>
    </row>
    <row r="1044" spans="1:46" s="55" customFormat="1" ht="12.75" customHeight="1" x14ac:dyDescent="0.3">
      <c r="A1044" s="49"/>
      <c r="B1044" s="49"/>
      <c r="C1044" s="50"/>
      <c r="D1044" s="27"/>
      <c r="E1044" s="27"/>
      <c r="F1044" s="27"/>
      <c r="G1044" s="50"/>
      <c r="H1044" s="50"/>
      <c r="I1044" s="27"/>
      <c r="J1044" s="27"/>
      <c r="K1044" s="52"/>
      <c r="L1044" s="50"/>
      <c r="M1044" s="50"/>
      <c r="N1044" s="422"/>
      <c r="O1044" s="27"/>
      <c r="P1044" s="27"/>
      <c r="Q1044" s="27"/>
      <c r="R1044" s="27"/>
      <c r="S1044" s="27"/>
      <c r="T1044" s="27"/>
      <c r="U1044" s="27"/>
      <c r="V1044" s="27"/>
      <c r="W1044" s="27"/>
      <c r="X1044" s="27"/>
      <c r="Y1044" s="410"/>
      <c r="Z1044" s="53"/>
      <c r="AA1044" s="53"/>
      <c r="AB1044" s="27"/>
      <c r="AC1044" s="27"/>
      <c r="AD1044" s="27"/>
      <c r="AE1044" s="244"/>
      <c r="AF1044" s="27"/>
      <c r="AG1044" s="27"/>
      <c r="AH1044" s="27"/>
      <c r="AI1044" s="27"/>
      <c r="AJ1044" s="467"/>
      <c r="AK1044" s="54"/>
      <c r="AO1044" s="157"/>
      <c r="AS1044" s="157"/>
      <c r="AT1044" s="161"/>
    </row>
    <row r="1045" spans="1:46" s="55" customFormat="1" ht="12.75" customHeight="1" x14ac:dyDescent="0.3">
      <c r="A1045" s="49"/>
      <c r="B1045" s="49"/>
      <c r="C1045" s="50"/>
      <c r="D1045" s="27"/>
      <c r="E1045" s="27"/>
      <c r="F1045" s="27"/>
      <c r="G1045" s="50"/>
      <c r="H1045" s="50"/>
      <c r="I1045" s="27"/>
      <c r="J1045" s="27"/>
      <c r="K1045" s="52"/>
      <c r="L1045" s="50"/>
      <c r="M1045" s="50"/>
      <c r="N1045" s="422"/>
      <c r="O1045" s="27"/>
      <c r="P1045" s="27"/>
      <c r="Q1045" s="27"/>
      <c r="R1045" s="27"/>
      <c r="S1045" s="27"/>
      <c r="T1045" s="27"/>
      <c r="U1045" s="27"/>
      <c r="V1045" s="27"/>
      <c r="W1045" s="27"/>
      <c r="X1045" s="27"/>
      <c r="Y1045" s="410"/>
      <c r="Z1045" s="53"/>
      <c r="AA1045" s="53"/>
      <c r="AB1045" s="27"/>
      <c r="AC1045" s="27"/>
      <c r="AD1045" s="27"/>
      <c r="AE1045" s="244"/>
      <c r="AF1045" s="27"/>
      <c r="AG1045" s="27"/>
      <c r="AH1045" s="27"/>
      <c r="AI1045" s="27"/>
      <c r="AJ1045" s="467"/>
      <c r="AK1045" s="54"/>
      <c r="AO1045" s="157"/>
      <c r="AS1045" s="157"/>
      <c r="AT1045" s="161"/>
    </row>
    <row r="1046" spans="1:46" s="55" customFormat="1" ht="12.75" customHeight="1" x14ac:dyDescent="0.3">
      <c r="A1046" s="49"/>
      <c r="B1046" s="49"/>
      <c r="C1046" s="50"/>
      <c r="D1046" s="27"/>
      <c r="E1046" s="27"/>
      <c r="F1046" s="27"/>
      <c r="G1046" s="50"/>
      <c r="H1046" s="50"/>
      <c r="I1046" s="27"/>
      <c r="J1046" s="27"/>
      <c r="K1046" s="52"/>
      <c r="L1046" s="50"/>
      <c r="M1046" s="50"/>
      <c r="N1046" s="422"/>
      <c r="O1046" s="27"/>
      <c r="P1046" s="27"/>
      <c r="Q1046" s="27"/>
      <c r="R1046" s="27"/>
      <c r="S1046" s="27"/>
      <c r="T1046" s="27"/>
      <c r="U1046" s="27"/>
      <c r="V1046" s="27"/>
      <c r="W1046" s="27"/>
      <c r="X1046" s="27"/>
      <c r="Y1046" s="410"/>
      <c r="Z1046" s="53"/>
      <c r="AA1046" s="53"/>
      <c r="AB1046" s="27"/>
      <c r="AC1046" s="27"/>
      <c r="AD1046" s="27"/>
      <c r="AE1046" s="244"/>
      <c r="AF1046" s="27"/>
      <c r="AG1046" s="27"/>
      <c r="AH1046" s="27"/>
      <c r="AI1046" s="27"/>
      <c r="AJ1046" s="467"/>
      <c r="AK1046" s="54"/>
      <c r="AO1046" s="157"/>
      <c r="AS1046" s="157"/>
      <c r="AT1046" s="161"/>
    </row>
    <row r="1047" spans="1:46" s="55" customFormat="1" ht="12.75" customHeight="1" x14ac:dyDescent="0.3">
      <c r="A1047" s="49"/>
      <c r="B1047" s="49"/>
      <c r="C1047" s="50"/>
      <c r="D1047" s="27"/>
      <c r="E1047" s="27"/>
      <c r="F1047" s="27"/>
      <c r="G1047" s="50"/>
      <c r="H1047" s="50"/>
      <c r="I1047" s="27"/>
      <c r="J1047" s="27"/>
      <c r="K1047" s="52"/>
      <c r="L1047" s="50"/>
      <c r="M1047" s="50"/>
      <c r="N1047" s="422"/>
      <c r="O1047" s="27"/>
      <c r="P1047" s="27"/>
      <c r="Q1047" s="27"/>
      <c r="R1047" s="27"/>
      <c r="S1047" s="27"/>
      <c r="T1047" s="27"/>
      <c r="U1047" s="27"/>
      <c r="V1047" s="27"/>
      <c r="W1047" s="27"/>
      <c r="X1047" s="27"/>
      <c r="Y1047" s="410"/>
      <c r="Z1047" s="53"/>
      <c r="AA1047" s="53"/>
      <c r="AB1047" s="27"/>
      <c r="AC1047" s="27"/>
      <c r="AD1047" s="27"/>
      <c r="AE1047" s="244"/>
      <c r="AF1047" s="27"/>
      <c r="AG1047" s="27"/>
      <c r="AH1047" s="27"/>
      <c r="AI1047" s="27"/>
      <c r="AJ1047" s="467"/>
      <c r="AK1047" s="54"/>
      <c r="AO1047" s="157"/>
      <c r="AS1047" s="157"/>
      <c r="AT1047" s="161"/>
    </row>
    <row r="1048" spans="1:46" s="55" customFormat="1" ht="12.75" customHeight="1" x14ac:dyDescent="0.3">
      <c r="A1048" s="49"/>
      <c r="B1048" s="49"/>
      <c r="C1048" s="50"/>
      <c r="D1048" s="27"/>
      <c r="E1048" s="27"/>
      <c r="F1048" s="27"/>
      <c r="G1048" s="50"/>
      <c r="H1048" s="50"/>
      <c r="I1048" s="27"/>
      <c r="J1048" s="27"/>
      <c r="K1048" s="52"/>
      <c r="L1048" s="50"/>
      <c r="M1048" s="50"/>
      <c r="N1048" s="422"/>
      <c r="O1048" s="27"/>
      <c r="P1048" s="27"/>
      <c r="Q1048" s="27"/>
      <c r="R1048" s="27"/>
      <c r="S1048" s="27"/>
      <c r="T1048" s="27"/>
      <c r="U1048" s="27"/>
      <c r="V1048" s="27"/>
      <c r="W1048" s="27"/>
      <c r="X1048" s="27"/>
      <c r="Y1048" s="410"/>
      <c r="Z1048" s="53"/>
      <c r="AA1048" s="53"/>
      <c r="AB1048" s="27"/>
      <c r="AC1048" s="27"/>
      <c r="AD1048" s="27"/>
      <c r="AE1048" s="244"/>
      <c r="AF1048" s="27"/>
      <c r="AG1048" s="27"/>
      <c r="AH1048" s="27"/>
      <c r="AI1048" s="27"/>
      <c r="AJ1048" s="467"/>
      <c r="AK1048" s="54"/>
      <c r="AO1048" s="157"/>
      <c r="AS1048" s="157"/>
      <c r="AT1048" s="161"/>
    </row>
    <row r="1049" spans="1:46" s="55" customFormat="1" ht="12.75" customHeight="1" x14ac:dyDescent="0.3">
      <c r="A1049" s="49"/>
      <c r="B1049" s="49"/>
      <c r="C1049" s="50"/>
      <c r="D1049" s="27"/>
      <c r="E1049" s="27"/>
      <c r="F1049" s="27"/>
      <c r="G1049" s="50"/>
      <c r="H1049" s="50"/>
      <c r="I1049" s="27"/>
      <c r="J1049" s="27"/>
      <c r="K1049" s="52"/>
      <c r="L1049" s="50"/>
      <c r="M1049" s="50"/>
      <c r="N1049" s="422"/>
      <c r="O1049" s="27"/>
      <c r="P1049" s="27"/>
      <c r="Q1049" s="27"/>
      <c r="R1049" s="27"/>
      <c r="S1049" s="27"/>
      <c r="T1049" s="27"/>
      <c r="U1049" s="27"/>
      <c r="V1049" s="27"/>
      <c r="W1049" s="27"/>
      <c r="X1049" s="27"/>
      <c r="Y1049" s="410"/>
      <c r="Z1049" s="53"/>
      <c r="AA1049" s="53"/>
      <c r="AB1049" s="27"/>
      <c r="AC1049" s="27"/>
      <c r="AD1049" s="27"/>
      <c r="AE1049" s="244"/>
      <c r="AF1049" s="27"/>
      <c r="AG1049" s="27"/>
      <c r="AH1049" s="27"/>
      <c r="AI1049" s="27"/>
      <c r="AJ1049" s="467"/>
      <c r="AK1049" s="54"/>
      <c r="AO1049" s="157"/>
      <c r="AS1049" s="157"/>
      <c r="AT1049" s="161"/>
    </row>
    <row r="1050" spans="1:46" s="55" customFormat="1" ht="12.75" customHeight="1" x14ac:dyDescent="0.3">
      <c r="A1050" s="49"/>
      <c r="B1050" s="49"/>
      <c r="C1050" s="50"/>
      <c r="D1050" s="27"/>
      <c r="E1050" s="27"/>
      <c r="F1050" s="27"/>
      <c r="G1050" s="50"/>
      <c r="H1050" s="50"/>
      <c r="I1050" s="27"/>
      <c r="J1050" s="27"/>
      <c r="K1050" s="52"/>
      <c r="L1050" s="50"/>
      <c r="M1050" s="50"/>
      <c r="N1050" s="422"/>
      <c r="O1050" s="27"/>
      <c r="P1050" s="27"/>
      <c r="Q1050" s="27"/>
      <c r="R1050" s="27"/>
      <c r="S1050" s="27"/>
      <c r="T1050" s="27"/>
      <c r="U1050" s="27"/>
      <c r="V1050" s="27"/>
      <c r="W1050" s="27"/>
      <c r="X1050" s="27"/>
      <c r="Y1050" s="410"/>
      <c r="Z1050" s="53"/>
      <c r="AA1050" s="53"/>
      <c r="AB1050" s="27"/>
      <c r="AC1050" s="27"/>
      <c r="AD1050" s="27"/>
      <c r="AE1050" s="244"/>
      <c r="AF1050" s="27"/>
      <c r="AG1050" s="27"/>
      <c r="AH1050" s="27"/>
      <c r="AI1050" s="27"/>
      <c r="AJ1050" s="467"/>
      <c r="AK1050" s="54"/>
      <c r="AO1050" s="157"/>
      <c r="AS1050" s="157"/>
      <c r="AT1050" s="161"/>
    </row>
    <row r="1051" spans="1:46" s="55" customFormat="1" ht="12.75" customHeight="1" x14ac:dyDescent="0.3">
      <c r="A1051" s="49"/>
      <c r="B1051" s="49"/>
      <c r="C1051" s="50"/>
      <c r="D1051" s="27"/>
      <c r="E1051" s="27"/>
      <c r="F1051" s="27"/>
      <c r="G1051" s="50"/>
      <c r="H1051" s="50"/>
      <c r="I1051" s="27"/>
      <c r="J1051" s="27"/>
      <c r="K1051" s="52"/>
      <c r="L1051" s="50"/>
      <c r="M1051" s="50"/>
      <c r="N1051" s="422"/>
      <c r="O1051" s="27"/>
      <c r="P1051" s="27"/>
      <c r="Q1051" s="27"/>
      <c r="R1051" s="27"/>
      <c r="S1051" s="27"/>
      <c r="T1051" s="27"/>
      <c r="U1051" s="27"/>
      <c r="V1051" s="27"/>
      <c r="W1051" s="27"/>
      <c r="X1051" s="27"/>
      <c r="Y1051" s="410"/>
      <c r="Z1051" s="53"/>
      <c r="AA1051" s="53"/>
      <c r="AB1051" s="27"/>
      <c r="AC1051" s="27"/>
      <c r="AD1051" s="27"/>
      <c r="AE1051" s="244"/>
      <c r="AF1051" s="27"/>
      <c r="AG1051" s="27"/>
      <c r="AH1051" s="27"/>
      <c r="AI1051" s="27"/>
      <c r="AJ1051" s="467"/>
      <c r="AK1051" s="54"/>
      <c r="AO1051" s="157"/>
      <c r="AS1051" s="157"/>
      <c r="AT1051" s="161"/>
    </row>
    <row r="1052" spans="1:46" s="55" customFormat="1" ht="12.75" customHeight="1" x14ac:dyDescent="0.3">
      <c r="A1052" s="49"/>
      <c r="B1052" s="49"/>
      <c r="C1052" s="50"/>
      <c r="D1052" s="27"/>
      <c r="E1052" s="27"/>
      <c r="F1052" s="27"/>
      <c r="G1052" s="50"/>
      <c r="H1052" s="50"/>
      <c r="I1052" s="27"/>
      <c r="J1052" s="27"/>
      <c r="K1052" s="52"/>
      <c r="L1052" s="50"/>
      <c r="M1052" s="50"/>
      <c r="N1052" s="422"/>
      <c r="O1052" s="27"/>
      <c r="P1052" s="27"/>
      <c r="Q1052" s="27"/>
      <c r="R1052" s="27"/>
      <c r="S1052" s="27"/>
      <c r="T1052" s="27"/>
      <c r="U1052" s="27"/>
      <c r="V1052" s="27"/>
      <c r="W1052" s="27"/>
      <c r="X1052" s="27"/>
      <c r="Y1052" s="410"/>
      <c r="Z1052" s="53"/>
      <c r="AA1052" s="53"/>
      <c r="AB1052" s="27"/>
      <c r="AC1052" s="27"/>
      <c r="AD1052" s="27"/>
      <c r="AE1052" s="244"/>
      <c r="AF1052" s="27"/>
      <c r="AG1052" s="27"/>
      <c r="AH1052" s="27"/>
      <c r="AI1052" s="27"/>
      <c r="AJ1052" s="467"/>
      <c r="AK1052" s="54"/>
      <c r="AO1052" s="157"/>
      <c r="AS1052" s="157"/>
      <c r="AT1052" s="161"/>
    </row>
    <row r="1053" spans="1:46" s="55" customFormat="1" ht="12.75" customHeight="1" x14ac:dyDescent="0.3">
      <c r="A1053" s="49"/>
      <c r="B1053" s="49"/>
      <c r="C1053" s="50"/>
      <c r="D1053" s="27"/>
      <c r="E1053" s="27"/>
      <c r="F1053" s="27"/>
      <c r="G1053" s="50"/>
      <c r="H1053" s="50"/>
      <c r="I1053" s="27"/>
      <c r="J1053" s="27"/>
      <c r="K1053" s="52"/>
      <c r="L1053" s="50"/>
      <c r="M1053" s="50"/>
      <c r="N1053" s="422"/>
      <c r="O1053" s="27"/>
      <c r="P1053" s="27"/>
      <c r="Q1053" s="27"/>
      <c r="R1053" s="27"/>
      <c r="S1053" s="27"/>
      <c r="T1053" s="27"/>
      <c r="U1053" s="27"/>
      <c r="V1053" s="27"/>
      <c r="W1053" s="27"/>
      <c r="X1053" s="27"/>
      <c r="Y1053" s="410"/>
      <c r="Z1053" s="53"/>
      <c r="AA1053" s="53"/>
      <c r="AB1053" s="27"/>
      <c r="AC1053" s="27"/>
      <c r="AD1053" s="27"/>
      <c r="AE1053" s="244"/>
      <c r="AF1053" s="27"/>
      <c r="AG1053" s="27"/>
      <c r="AH1053" s="27"/>
      <c r="AI1053" s="27"/>
      <c r="AJ1053" s="467"/>
      <c r="AK1053" s="54"/>
      <c r="AO1053" s="157"/>
      <c r="AS1053" s="157"/>
      <c r="AT1053" s="161"/>
    </row>
    <row r="1054" spans="1:46" s="55" customFormat="1" ht="12.75" customHeight="1" x14ac:dyDescent="0.3">
      <c r="A1054" s="49"/>
      <c r="B1054" s="49"/>
      <c r="C1054" s="50"/>
      <c r="D1054" s="27"/>
      <c r="E1054" s="27"/>
      <c r="F1054" s="27"/>
      <c r="G1054" s="50"/>
      <c r="H1054" s="50"/>
      <c r="I1054" s="27"/>
      <c r="J1054" s="27"/>
      <c r="K1054" s="52"/>
      <c r="L1054" s="50"/>
      <c r="M1054" s="50"/>
      <c r="N1054" s="422"/>
      <c r="O1054" s="27"/>
      <c r="P1054" s="27"/>
      <c r="Q1054" s="27"/>
      <c r="R1054" s="27"/>
      <c r="S1054" s="27"/>
      <c r="T1054" s="27"/>
      <c r="U1054" s="27"/>
      <c r="V1054" s="27"/>
      <c r="W1054" s="27"/>
      <c r="X1054" s="27"/>
      <c r="Y1054" s="410"/>
      <c r="Z1054" s="53"/>
      <c r="AA1054" s="53"/>
      <c r="AB1054" s="27"/>
      <c r="AC1054" s="27"/>
      <c r="AD1054" s="27"/>
      <c r="AE1054" s="244"/>
      <c r="AF1054" s="27"/>
      <c r="AG1054" s="27"/>
      <c r="AH1054" s="27"/>
      <c r="AI1054" s="27"/>
      <c r="AJ1054" s="467"/>
      <c r="AK1054" s="54"/>
      <c r="AO1054" s="157"/>
      <c r="AS1054" s="157"/>
      <c r="AT1054" s="161"/>
    </row>
    <row r="1055" spans="1:46" s="55" customFormat="1" ht="12.75" customHeight="1" x14ac:dyDescent="0.3">
      <c r="A1055" s="49"/>
      <c r="B1055" s="49"/>
      <c r="C1055" s="50"/>
      <c r="D1055" s="27"/>
      <c r="E1055" s="27"/>
      <c r="F1055" s="27"/>
      <c r="G1055" s="50"/>
      <c r="H1055" s="50"/>
      <c r="I1055" s="27"/>
      <c r="J1055" s="27"/>
      <c r="K1055" s="52"/>
      <c r="L1055" s="50"/>
      <c r="M1055" s="50"/>
      <c r="N1055" s="422"/>
      <c r="O1055" s="27"/>
      <c r="P1055" s="27"/>
      <c r="Q1055" s="27"/>
      <c r="R1055" s="27"/>
      <c r="S1055" s="27"/>
      <c r="T1055" s="27"/>
      <c r="U1055" s="27"/>
      <c r="V1055" s="27"/>
      <c r="W1055" s="27"/>
      <c r="X1055" s="27"/>
      <c r="Y1055" s="410"/>
      <c r="Z1055" s="53"/>
      <c r="AA1055" s="53"/>
      <c r="AB1055" s="27"/>
      <c r="AC1055" s="27"/>
      <c r="AD1055" s="27"/>
      <c r="AE1055" s="244"/>
      <c r="AF1055" s="27"/>
      <c r="AG1055" s="27"/>
      <c r="AH1055" s="27"/>
      <c r="AI1055" s="27"/>
      <c r="AJ1055" s="467"/>
      <c r="AK1055" s="54"/>
      <c r="AO1055" s="157"/>
      <c r="AS1055" s="157"/>
      <c r="AT1055" s="161"/>
    </row>
    <row r="1056" spans="1:46" s="55" customFormat="1" ht="12.75" customHeight="1" x14ac:dyDescent="0.3">
      <c r="A1056" s="49"/>
      <c r="B1056" s="49"/>
      <c r="C1056" s="50"/>
      <c r="D1056" s="27"/>
      <c r="E1056" s="27"/>
      <c r="F1056" s="27"/>
      <c r="G1056" s="50"/>
      <c r="H1056" s="50"/>
      <c r="I1056" s="27"/>
      <c r="J1056" s="27"/>
      <c r="K1056" s="52"/>
      <c r="L1056" s="50"/>
      <c r="M1056" s="50"/>
      <c r="N1056" s="422"/>
      <c r="O1056" s="27"/>
      <c r="P1056" s="27"/>
      <c r="Q1056" s="27"/>
      <c r="R1056" s="27"/>
      <c r="S1056" s="27"/>
      <c r="T1056" s="27"/>
      <c r="U1056" s="27"/>
      <c r="V1056" s="27"/>
      <c r="W1056" s="27"/>
      <c r="X1056" s="27"/>
      <c r="Y1056" s="410"/>
      <c r="Z1056" s="53"/>
      <c r="AA1056" s="53"/>
      <c r="AB1056" s="27"/>
      <c r="AC1056" s="27"/>
      <c r="AD1056" s="27"/>
      <c r="AE1056" s="244"/>
      <c r="AF1056" s="27"/>
      <c r="AG1056" s="27"/>
      <c r="AH1056" s="27"/>
      <c r="AI1056" s="27"/>
      <c r="AJ1056" s="467"/>
      <c r="AK1056" s="54"/>
      <c r="AO1056" s="157"/>
      <c r="AS1056" s="157"/>
      <c r="AT1056" s="161"/>
    </row>
    <row r="1057" spans="1:46" s="55" customFormat="1" ht="12.75" customHeight="1" x14ac:dyDescent="0.3">
      <c r="A1057" s="49"/>
      <c r="B1057" s="49"/>
      <c r="C1057" s="50"/>
      <c r="D1057" s="27"/>
      <c r="E1057" s="27"/>
      <c r="F1057" s="27"/>
      <c r="G1057" s="50"/>
      <c r="H1057" s="50"/>
      <c r="I1057" s="27"/>
      <c r="J1057" s="27"/>
      <c r="K1057" s="52"/>
      <c r="L1057" s="50"/>
      <c r="M1057" s="50"/>
      <c r="N1057" s="422"/>
      <c r="O1057" s="27"/>
      <c r="P1057" s="27"/>
      <c r="Q1057" s="27"/>
      <c r="R1057" s="27"/>
      <c r="S1057" s="27"/>
      <c r="T1057" s="27"/>
      <c r="U1057" s="27"/>
      <c r="V1057" s="27"/>
      <c r="W1057" s="27"/>
      <c r="X1057" s="27"/>
      <c r="Y1057" s="410"/>
      <c r="Z1057" s="53"/>
      <c r="AA1057" s="53"/>
      <c r="AB1057" s="27"/>
      <c r="AC1057" s="27"/>
      <c r="AD1057" s="27"/>
      <c r="AE1057" s="244"/>
      <c r="AF1057" s="27"/>
      <c r="AG1057" s="27"/>
      <c r="AH1057" s="27"/>
      <c r="AI1057" s="27"/>
      <c r="AJ1057" s="467"/>
      <c r="AK1057" s="54"/>
      <c r="AO1057" s="157"/>
      <c r="AS1057" s="157"/>
      <c r="AT1057" s="161"/>
    </row>
    <row r="1058" spans="1:46" s="55" customFormat="1" ht="12.75" customHeight="1" x14ac:dyDescent="0.3">
      <c r="A1058" s="49"/>
      <c r="B1058" s="49"/>
      <c r="C1058" s="50"/>
      <c r="D1058" s="27"/>
      <c r="E1058" s="27"/>
      <c r="F1058" s="27"/>
      <c r="G1058" s="50"/>
      <c r="H1058" s="50"/>
      <c r="I1058" s="27"/>
      <c r="J1058" s="27"/>
      <c r="K1058" s="52"/>
      <c r="L1058" s="50"/>
      <c r="M1058" s="50"/>
      <c r="N1058" s="422"/>
      <c r="O1058" s="27"/>
      <c r="P1058" s="27"/>
      <c r="Q1058" s="27"/>
      <c r="R1058" s="27"/>
      <c r="S1058" s="27"/>
      <c r="T1058" s="27"/>
      <c r="U1058" s="27"/>
      <c r="V1058" s="27"/>
      <c r="W1058" s="27"/>
      <c r="X1058" s="27"/>
      <c r="Y1058" s="410"/>
      <c r="Z1058" s="53"/>
      <c r="AA1058" s="53"/>
      <c r="AB1058" s="27"/>
      <c r="AC1058" s="27"/>
      <c r="AD1058" s="27"/>
      <c r="AE1058" s="244"/>
      <c r="AF1058" s="27"/>
      <c r="AG1058" s="27"/>
      <c r="AH1058" s="27"/>
      <c r="AI1058" s="27"/>
      <c r="AJ1058" s="467"/>
      <c r="AK1058" s="54"/>
      <c r="AO1058" s="157"/>
      <c r="AS1058" s="157"/>
      <c r="AT1058" s="161"/>
    </row>
    <row r="1059" spans="1:46" s="55" customFormat="1" ht="12.75" customHeight="1" x14ac:dyDescent="0.3">
      <c r="A1059" s="49"/>
      <c r="B1059" s="49"/>
      <c r="C1059" s="50"/>
      <c r="D1059" s="27"/>
      <c r="E1059" s="27"/>
      <c r="F1059" s="27"/>
      <c r="G1059" s="50"/>
      <c r="H1059" s="50"/>
      <c r="I1059" s="27"/>
      <c r="J1059" s="27"/>
      <c r="K1059" s="52"/>
      <c r="L1059" s="50"/>
      <c r="M1059" s="50"/>
      <c r="N1059" s="422"/>
      <c r="O1059" s="27"/>
      <c r="P1059" s="27"/>
      <c r="Q1059" s="27"/>
      <c r="R1059" s="27"/>
      <c r="S1059" s="27"/>
      <c r="T1059" s="27"/>
      <c r="U1059" s="27"/>
      <c r="V1059" s="27"/>
      <c r="W1059" s="27"/>
      <c r="X1059" s="27"/>
      <c r="Y1059" s="410"/>
      <c r="Z1059" s="53"/>
      <c r="AA1059" s="53"/>
      <c r="AB1059" s="27"/>
      <c r="AC1059" s="27"/>
      <c r="AD1059" s="27"/>
      <c r="AE1059" s="244"/>
      <c r="AF1059" s="27"/>
      <c r="AG1059" s="27"/>
      <c r="AH1059" s="27"/>
      <c r="AI1059" s="27"/>
      <c r="AJ1059" s="467"/>
      <c r="AK1059" s="54"/>
      <c r="AO1059" s="157"/>
      <c r="AS1059" s="157"/>
      <c r="AT1059" s="161"/>
    </row>
    <row r="1060" spans="1:46" s="55" customFormat="1" ht="12.75" customHeight="1" x14ac:dyDescent="0.3">
      <c r="A1060" s="49"/>
      <c r="B1060" s="49"/>
      <c r="C1060" s="50"/>
      <c r="D1060" s="27"/>
      <c r="E1060" s="27"/>
      <c r="F1060" s="27"/>
      <c r="G1060" s="50"/>
      <c r="H1060" s="50"/>
      <c r="I1060" s="27"/>
      <c r="J1060" s="27"/>
      <c r="K1060" s="52"/>
      <c r="L1060" s="50"/>
      <c r="M1060" s="50"/>
      <c r="N1060" s="422"/>
      <c r="O1060" s="27"/>
      <c r="P1060" s="27"/>
      <c r="Q1060" s="27"/>
      <c r="R1060" s="27"/>
      <c r="S1060" s="27"/>
      <c r="T1060" s="27"/>
      <c r="U1060" s="27"/>
      <c r="V1060" s="27"/>
      <c r="W1060" s="27"/>
      <c r="X1060" s="27"/>
      <c r="Y1060" s="410"/>
      <c r="Z1060" s="53"/>
      <c r="AA1060" s="53"/>
      <c r="AB1060" s="27"/>
      <c r="AC1060" s="27"/>
      <c r="AD1060" s="27"/>
      <c r="AE1060" s="244"/>
      <c r="AF1060" s="27"/>
      <c r="AG1060" s="27"/>
      <c r="AH1060" s="27"/>
      <c r="AI1060" s="27"/>
      <c r="AJ1060" s="467"/>
      <c r="AK1060" s="54"/>
      <c r="AO1060" s="157"/>
      <c r="AS1060" s="157"/>
      <c r="AT1060" s="161"/>
    </row>
    <row r="1061" spans="1:46" s="55" customFormat="1" ht="12.75" customHeight="1" x14ac:dyDescent="0.3">
      <c r="A1061" s="49"/>
      <c r="B1061" s="49"/>
      <c r="C1061" s="50"/>
      <c r="D1061" s="27"/>
      <c r="E1061" s="27"/>
      <c r="F1061" s="27"/>
      <c r="G1061" s="50"/>
      <c r="H1061" s="50"/>
      <c r="I1061" s="27"/>
      <c r="J1061" s="27"/>
      <c r="K1061" s="52"/>
      <c r="L1061" s="50"/>
      <c r="M1061" s="50"/>
      <c r="N1061" s="422"/>
      <c r="O1061" s="27"/>
      <c r="P1061" s="27"/>
      <c r="Q1061" s="27"/>
      <c r="R1061" s="27"/>
      <c r="S1061" s="27"/>
      <c r="T1061" s="27"/>
      <c r="U1061" s="27"/>
      <c r="V1061" s="27"/>
      <c r="W1061" s="27"/>
      <c r="X1061" s="27"/>
      <c r="Y1061" s="410"/>
      <c r="Z1061" s="53"/>
      <c r="AA1061" s="53"/>
      <c r="AB1061" s="27"/>
      <c r="AC1061" s="27"/>
      <c r="AD1061" s="27"/>
      <c r="AE1061" s="244"/>
      <c r="AF1061" s="27"/>
      <c r="AG1061" s="27"/>
      <c r="AH1061" s="27"/>
      <c r="AI1061" s="27"/>
      <c r="AJ1061" s="467"/>
      <c r="AK1061" s="54"/>
      <c r="AO1061" s="157"/>
      <c r="AS1061" s="157"/>
      <c r="AT1061" s="161"/>
    </row>
    <row r="1062" spans="1:46" s="55" customFormat="1" ht="12.75" customHeight="1" x14ac:dyDescent="0.3">
      <c r="A1062" s="49"/>
      <c r="B1062" s="49"/>
      <c r="C1062" s="50"/>
      <c r="D1062" s="27"/>
      <c r="E1062" s="27"/>
      <c r="F1062" s="27"/>
      <c r="G1062" s="50"/>
      <c r="H1062" s="50"/>
      <c r="I1062" s="27"/>
      <c r="J1062" s="27"/>
      <c r="K1062" s="52"/>
      <c r="L1062" s="50"/>
      <c r="M1062" s="50"/>
      <c r="N1062" s="422"/>
      <c r="O1062" s="27"/>
      <c r="P1062" s="27"/>
      <c r="Q1062" s="27"/>
      <c r="R1062" s="27"/>
      <c r="S1062" s="27"/>
      <c r="T1062" s="27"/>
      <c r="U1062" s="27"/>
      <c r="V1062" s="27"/>
      <c r="W1062" s="27"/>
      <c r="X1062" s="27"/>
      <c r="Y1062" s="410"/>
      <c r="Z1062" s="53"/>
      <c r="AA1062" s="53"/>
      <c r="AB1062" s="27"/>
      <c r="AC1062" s="27"/>
      <c r="AD1062" s="27"/>
      <c r="AE1062" s="244"/>
      <c r="AF1062" s="27"/>
      <c r="AG1062" s="27"/>
      <c r="AH1062" s="27"/>
      <c r="AI1062" s="27"/>
      <c r="AJ1062" s="467"/>
      <c r="AK1062" s="54"/>
      <c r="AO1062" s="157"/>
      <c r="AS1062" s="157"/>
      <c r="AT1062" s="161"/>
    </row>
    <row r="1063" spans="1:46" s="55" customFormat="1" ht="12.75" customHeight="1" x14ac:dyDescent="0.3">
      <c r="A1063" s="49"/>
      <c r="B1063" s="49"/>
      <c r="C1063" s="50"/>
      <c r="D1063" s="27"/>
      <c r="E1063" s="27"/>
      <c r="F1063" s="27"/>
      <c r="G1063" s="50"/>
      <c r="H1063" s="50"/>
      <c r="I1063" s="27"/>
      <c r="J1063" s="27"/>
      <c r="K1063" s="52"/>
      <c r="L1063" s="50"/>
      <c r="M1063" s="50"/>
      <c r="N1063" s="422"/>
      <c r="O1063" s="27"/>
      <c r="P1063" s="27"/>
      <c r="Q1063" s="27"/>
      <c r="R1063" s="27"/>
      <c r="S1063" s="27"/>
      <c r="T1063" s="27"/>
      <c r="U1063" s="27"/>
      <c r="V1063" s="27"/>
      <c r="W1063" s="27"/>
      <c r="X1063" s="27"/>
      <c r="Y1063" s="410"/>
      <c r="Z1063" s="53"/>
      <c r="AA1063" s="53"/>
      <c r="AB1063" s="27"/>
      <c r="AC1063" s="27"/>
      <c r="AD1063" s="27"/>
      <c r="AE1063" s="244"/>
      <c r="AF1063" s="27"/>
      <c r="AG1063" s="27"/>
      <c r="AH1063" s="27"/>
      <c r="AI1063" s="27"/>
      <c r="AJ1063" s="467"/>
      <c r="AK1063" s="54"/>
      <c r="AO1063" s="157"/>
      <c r="AS1063" s="157"/>
      <c r="AT1063" s="161"/>
    </row>
    <row r="1064" spans="1:46" s="55" customFormat="1" ht="12.75" customHeight="1" x14ac:dyDescent="0.3">
      <c r="A1064" s="49"/>
      <c r="B1064" s="49"/>
      <c r="C1064" s="50"/>
      <c r="D1064" s="27"/>
      <c r="E1064" s="27"/>
      <c r="F1064" s="27"/>
      <c r="G1064" s="50"/>
      <c r="H1064" s="50"/>
      <c r="I1064" s="27"/>
      <c r="J1064" s="27"/>
      <c r="K1064" s="52"/>
      <c r="L1064" s="50"/>
      <c r="M1064" s="50"/>
      <c r="N1064" s="422"/>
      <c r="O1064" s="27"/>
      <c r="P1064" s="27"/>
      <c r="Q1064" s="27"/>
      <c r="R1064" s="27"/>
      <c r="S1064" s="27"/>
      <c r="T1064" s="27"/>
      <c r="U1064" s="27"/>
      <c r="V1064" s="27"/>
      <c r="W1064" s="27"/>
      <c r="X1064" s="27"/>
      <c r="Y1064" s="410"/>
      <c r="Z1064" s="53"/>
      <c r="AA1064" s="53"/>
      <c r="AB1064" s="27"/>
      <c r="AC1064" s="27"/>
      <c r="AD1064" s="27"/>
      <c r="AE1064" s="244"/>
      <c r="AF1064" s="27"/>
      <c r="AG1064" s="27"/>
      <c r="AH1064" s="27"/>
      <c r="AI1064" s="27"/>
      <c r="AJ1064" s="467"/>
      <c r="AK1064" s="54"/>
      <c r="AO1064" s="157"/>
      <c r="AS1064" s="157"/>
      <c r="AT1064" s="161"/>
    </row>
    <row r="1065" spans="1:46" s="55" customFormat="1" ht="12.75" customHeight="1" x14ac:dyDescent="0.3">
      <c r="A1065" s="49"/>
      <c r="B1065" s="49"/>
      <c r="C1065" s="50"/>
      <c r="D1065" s="27"/>
      <c r="E1065" s="27"/>
      <c r="F1065" s="27"/>
      <c r="G1065" s="50"/>
      <c r="H1065" s="50"/>
      <c r="I1065" s="27"/>
      <c r="J1065" s="27"/>
      <c r="K1065" s="52"/>
      <c r="L1065" s="50"/>
      <c r="M1065" s="50"/>
      <c r="N1065" s="422"/>
      <c r="O1065" s="27"/>
      <c r="P1065" s="27"/>
      <c r="Q1065" s="27"/>
      <c r="R1065" s="27"/>
      <c r="S1065" s="27"/>
      <c r="T1065" s="27"/>
      <c r="U1065" s="27"/>
      <c r="V1065" s="27"/>
      <c r="W1065" s="27"/>
      <c r="X1065" s="27"/>
      <c r="Y1065" s="410"/>
      <c r="Z1065" s="53"/>
      <c r="AA1065" s="53"/>
      <c r="AB1065" s="27"/>
      <c r="AC1065" s="27"/>
      <c r="AD1065" s="27"/>
      <c r="AE1065" s="244"/>
      <c r="AF1065" s="27"/>
      <c r="AG1065" s="27"/>
      <c r="AH1065" s="27"/>
      <c r="AI1065" s="27"/>
      <c r="AJ1065" s="467"/>
      <c r="AK1065" s="54"/>
      <c r="AO1065" s="157"/>
      <c r="AS1065" s="157"/>
      <c r="AT1065" s="161"/>
    </row>
    <row r="1066" spans="1:46" s="55" customFormat="1" ht="12.75" customHeight="1" x14ac:dyDescent="0.3">
      <c r="A1066" s="49"/>
      <c r="B1066" s="49"/>
      <c r="C1066" s="50"/>
      <c r="D1066" s="27"/>
      <c r="E1066" s="27"/>
      <c r="F1066" s="27"/>
      <c r="G1066" s="50"/>
      <c r="H1066" s="50"/>
      <c r="I1066" s="27"/>
      <c r="J1066" s="27"/>
      <c r="K1066" s="52"/>
      <c r="L1066" s="50"/>
      <c r="M1066" s="50"/>
      <c r="N1066" s="422"/>
      <c r="O1066" s="27"/>
      <c r="P1066" s="27"/>
      <c r="Q1066" s="27"/>
      <c r="R1066" s="27"/>
      <c r="S1066" s="27"/>
      <c r="T1066" s="27"/>
      <c r="U1066" s="27"/>
      <c r="V1066" s="27"/>
      <c r="W1066" s="27"/>
      <c r="X1066" s="27"/>
      <c r="Y1066" s="410"/>
      <c r="Z1066" s="53"/>
      <c r="AA1066" s="53"/>
      <c r="AB1066" s="27"/>
      <c r="AC1066" s="27"/>
      <c r="AD1066" s="27"/>
      <c r="AE1066" s="244"/>
      <c r="AF1066" s="27"/>
      <c r="AG1066" s="27"/>
      <c r="AH1066" s="27"/>
      <c r="AI1066" s="27"/>
      <c r="AJ1066" s="467"/>
      <c r="AK1066" s="54"/>
      <c r="AO1066" s="157"/>
      <c r="AS1066" s="157"/>
      <c r="AT1066" s="161"/>
    </row>
    <row r="1067" spans="1:46" s="55" customFormat="1" ht="12.75" customHeight="1" x14ac:dyDescent="0.3">
      <c r="A1067" s="49"/>
      <c r="B1067" s="49"/>
      <c r="C1067" s="50"/>
      <c r="D1067" s="27"/>
      <c r="E1067" s="27"/>
      <c r="F1067" s="27"/>
      <c r="G1067" s="50"/>
      <c r="H1067" s="50"/>
      <c r="I1067" s="27"/>
      <c r="J1067" s="27"/>
      <c r="K1067" s="52"/>
      <c r="L1067" s="50"/>
      <c r="M1067" s="50"/>
      <c r="N1067" s="422"/>
      <c r="O1067" s="27"/>
      <c r="P1067" s="27"/>
      <c r="Q1067" s="27"/>
      <c r="R1067" s="27"/>
      <c r="S1067" s="27"/>
      <c r="T1067" s="27"/>
      <c r="U1067" s="27"/>
      <c r="V1067" s="27"/>
      <c r="W1067" s="27"/>
      <c r="X1067" s="27"/>
      <c r="Y1067" s="410"/>
      <c r="Z1067" s="53"/>
      <c r="AA1067" s="53"/>
      <c r="AB1067" s="27"/>
      <c r="AC1067" s="27"/>
      <c r="AD1067" s="27"/>
      <c r="AE1067" s="244"/>
      <c r="AF1067" s="27"/>
      <c r="AG1067" s="27"/>
      <c r="AH1067" s="27"/>
      <c r="AI1067" s="27"/>
      <c r="AJ1067" s="467"/>
      <c r="AK1067" s="54"/>
      <c r="AO1067" s="157"/>
      <c r="AS1067" s="157"/>
      <c r="AT1067" s="161"/>
    </row>
    <row r="1068" spans="1:46" s="55" customFormat="1" ht="12.75" customHeight="1" x14ac:dyDescent="0.3">
      <c r="A1068" s="49"/>
      <c r="B1068" s="49"/>
      <c r="C1068" s="50"/>
      <c r="D1068" s="27"/>
      <c r="E1068" s="27"/>
      <c r="F1068" s="27"/>
      <c r="G1068" s="50"/>
      <c r="H1068" s="50"/>
      <c r="I1068" s="27"/>
      <c r="J1068" s="27"/>
      <c r="K1068" s="52"/>
      <c r="L1068" s="50"/>
      <c r="M1068" s="50"/>
      <c r="N1068" s="422"/>
      <c r="O1068" s="27"/>
      <c r="P1068" s="27"/>
      <c r="Q1068" s="27"/>
      <c r="R1068" s="27"/>
      <c r="S1068" s="27"/>
      <c r="T1068" s="27"/>
      <c r="U1068" s="27"/>
      <c r="V1068" s="27"/>
      <c r="W1068" s="27"/>
      <c r="X1068" s="27"/>
      <c r="Y1068" s="410"/>
      <c r="Z1068" s="53"/>
      <c r="AA1068" s="53"/>
      <c r="AB1068" s="27"/>
      <c r="AC1068" s="27"/>
      <c r="AD1068" s="27"/>
      <c r="AE1068" s="244"/>
      <c r="AF1068" s="27"/>
      <c r="AG1068" s="27"/>
      <c r="AH1068" s="27"/>
      <c r="AI1068" s="27"/>
      <c r="AJ1068" s="467"/>
      <c r="AK1068" s="54"/>
      <c r="AO1068" s="157"/>
      <c r="AS1068" s="157"/>
      <c r="AT1068" s="161"/>
    </row>
    <row r="1069" spans="1:46" s="55" customFormat="1" ht="12.75" customHeight="1" x14ac:dyDescent="0.3">
      <c r="A1069" s="49"/>
      <c r="B1069" s="49"/>
      <c r="C1069" s="50"/>
      <c r="D1069" s="27"/>
      <c r="E1069" s="27"/>
      <c r="F1069" s="27"/>
      <c r="G1069" s="50"/>
      <c r="H1069" s="50"/>
      <c r="I1069" s="27"/>
      <c r="J1069" s="27"/>
      <c r="K1069" s="52"/>
      <c r="L1069" s="50"/>
      <c r="M1069" s="50"/>
      <c r="N1069" s="422"/>
      <c r="O1069" s="27"/>
      <c r="P1069" s="27"/>
      <c r="Q1069" s="27"/>
      <c r="R1069" s="27"/>
      <c r="S1069" s="27"/>
      <c r="T1069" s="27"/>
      <c r="U1069" s="27"/>
      <c r="V1069" s="27"/>
      <c r="W1069" s="27"/>
      <c r="X1069" s="27"/>
      <c r="Y1069" s="410"/>
      <c r="Z1069" s="53"/>
      <c r="AA1069" s="53"/>
      <c r="AB1069" s="27"/>
      <c r="AC1069" s="27"/>
      <c r="AD1069" s="27"/>
      <c r="AE1069" s="244"/>
      <c r="AF1069" s="27"/>
      <c r="AG1069" s="27"/>
      <c r="AH1069" s="27"/>
      <c r="AI1069" s="27"/>
      <c r="AJ1069" s="467"/>
      <c r="AK1069" s="54"/>
      <c r="AO1069" s="157"/>
      <c r="AS1069" s="157"/>
      <c r="AT1069" s="161"/>
    </row>
    <row r="1070" spans="1:46" s="55" customFormat="1" ht="12.75" customHeight="1" x14ac:dyDescent="0.3">
      <c r="A1070" s="49"/>
      <c r="B1070" s="49"/>
      <c r="C1070" s="50"/>
      <c r="D1070" s="27"/>
      <c r="E1070" s="27"/>
      <c r="F1070" s="27"/>
      <c r="G1070" s="50"/>
      <c r="H1070" s="50"/>
      <c r="I1070" s="27"/>
      <c r="J1070" s="27"/>
      <c r="K1070" s="52"/>
      <c r="L1070" s="50"/>
      <c r="M1070" s="50"/>
      <c r="N1070" s="422"/>
      <c r="O1070" s="27"/>
      <c r="P1070" s="27"/>
      <c r="Q1070" s="27"/>
      <c r="R1070" s="27"/>
      <c r="S1070" s="27"/>
      <c r="T1070" s="27"/>
      <c r="U1070" s="27"/>
      <c r="V1070" s="27"/>
      <c r="W1070" s="27"/>
      <c r="X1070" s="27"/>
      <c r="Y1070" s="410"/>
      <c r="Z1070" s="53"/>
      <c r="AA1070" s="53"/>
      <c r="AB1070" s="27"/>
      <c r="AC1070" s="27"/>
      <c r="AD1070" s="27"/>
      <c r="AE1070" s="244"/>
      <c r="AF1070" s="27"/>
      <c r="AG1070" s="27"/>
      <c r="AH1070" s="27"/>
      <c r="AI1070" s="27"/>
      <c r="AJ1070" s="467"/>
      <c r="AK1070" s="54"/>
      <c r="AO1070" s="157"/>
      <c r="AS1070" s="157"/>
      <c r="AT1070" s="161"/>
    </row>
    <row r="1071" spans="1:46" s="55" customFormat="1" ht="12.75" customHeight="1" x14ac:dyDescent="0.3">
      <c r="A1071" s="49"/>
      <c r="B1071" s="49"/>
      <c r="C1071" s="50"/>
      <c r="D1071" s="27"/>
      <c r="E1071" s="27"/>
      <c r="F1071" s="27"/>
      <c r="G1071" s="50"/>
      <c r="H1071" s="50"/>
      <c r="I1071" s="27"/>
      <c r="J1071" s="27"/>
      <c r="K1071" s="52"/>
      <c r="L1071" s="50"/>
      <c r="M1071" s="50"/>
      <c r="N1071" s="422"/>
      <c r="O1071" s="27"/>
      <c r="P1071" s="27"/>
      <c r="Q1071" s="27"/>
      <c r="R1071" s="27"/>
      <c r="S1071" s="27"/>
      <c r="T1071" s="27"/>
      <c r="U1071" s="27"/>
      <c r="V1071" s="27"/>
      <c r="W1071" s="27"/>
      <c r="X1071" s="27"/>
      <c r="Y1071" s="410"/>
      <c r="Z1071" s="53"/>
      <c r="AA1071" s="53"/>
      <c r="AB1071" s="27"/>
      <c r="AC1071" s="27"/>
      <c r="AD1071" s="27"/>
      <c r="AE1071" s="244"/>
      <c r="AF1071" s="27"/>
      <c r="AG1071" s="27"/>
      <c r="AH1071" s="27"/>
      <c r="AI1071" s="27"/>
      <c r="AJ1071" s="467"/>
      <c r="AK1071" s="54"/>
      <c r="AO1071" s="157"/>
      <c r="AS1071" s="157"/>
      <c r="AT1071" s="161"/>
    </row>
    <row r="1072" spans="1:46" s="55" customFormat="1" ht="12.75" customHeight="1" x14ac:dyDescent="0.3">
      <c r="A1072" s="49"/>
      <c r="B1072" s="49"/>
      <c r="C1072" s="50"/>
      <c r="D1072" s="27"/>
      <c r="E1072" s="27"/>
      <c r="F1072" s="27"/>
      <c r="G1072" s="50"/>
      <c r="H1072" s="50"/>
      <c r="I1072" s="27"/>
      <c r="J1072" s="27"/>
      <c r="K1072" s="52"/>
      <c r="L1072" s="50"/>
      <c r="M1072" s="50"/>
      <c r="N1072" s="422"/>
      <c r="O1072" s="27"/>
      <c r="P1072" s="27"/>
      <c r="Q1072" s="27"/>
      <c r="R1072" s="27"/>
      <c r="S1072" s="27"/>
      <c r="T1072" s="27"/>
      <c r="U1072" s="27"/>
      <c r="V1072" s="27"/>
      <c r="W1072" s="27"/>
      <c r="X1072" s="27"/>
      <c r="Y1072" s="410"/>
      <c r="Z1072" s="53"/>
      <c r="AA1072" s="53"/>
      <c r="AB1072" s="27"/>
      <c r="AC1072" s="27"/>
      <c r="AD1072" s="27"/>
      <c r="AE1072" s="244"/>
      <c r="AF1072" s="27"/>
      <c r="AG1072" s="27"/>
      <c r="AH1072" s="27"/>
      <c r="AI1072" s="27"/>
      <c r="AJ1072" s="467"/>
      <c r="AK1072" s="54"/>
      <c r="AO1072" s="157"/>
      <c r="AS1072" s="157"/>
      <c r="AT1072" s="161"/>
    </row>
    <row r="1073" spans="1:46" s="55" customFormat="1" ht="12.75" customHeight="1" x14ac:dyDescent="0.3">
      <c r="A1073" s="49"/>
      <c r="B1073" s="49"/>
      <c r="C1073" s="50"/>
      <c r="D1073" s="27"/>
      <c r="E1073" s="27"/>
      <c r="F1073" s="27"/>
      <c r="G1073" s="50"/>
      <c r="H1073" s="50"/>
      <c r="I1073" s="27"/>
      <c r="J1073" s="27"/>
      <c r="K1073" s="52"/>
      <c r="L1073" s="50"/>
      <c r="M1073" s="50"/>
      <c r="N1073" s="422"/>
      <c r="O1073" s="27"/>
      <c r="P1073" s="27"/>
      <c r="Q1073" s="27"/>
      <c r="R1073" s="27"/>
      <c r="S1073" s="27"/>
      <c r="T1073" s="27"/>
      <c r="U1073" s="27"/>
      <c r="V1073" s="27"/>
      <c r="W1073" s="27"/>
      <c r="X1073" s="27"/>
      <c r="Y1073" s="410"/>
      <c r="Z1073" s="53"/>
      <c r="AA1073" s="53"/>
      <c r="AB1073" s="27"/>
      <c r="AC1073" s="27"/>
      <c r="AD1073" s="27"/>
      <c r="AE1073" s="244"/>
      <c r="AF1073" s="27"/>
      <c r="AG1073" s="27"/>
      <c r="AH1073" s="27"/>
      <c r="AI1073" s="27"/>
      <c r="AJ1073" s="467"/>
      <c r="AK1073" s="54"/>
      <c r="AO1073" s="157"/>
      <c r="AS1073" s="157"/>
      <c r="AT1073" s="161"/>
    </row>
    <row r="1074" spans="1:46" s="55" customFormat="1" ht="12.75" customHeight="1" x14ac:dyDescent="0.3">
      <c r="A1074" s="49"/>
      <c r="B1074" s="49"/>
      <c r="C1074" s="50"/>
      <c r="D1074" s="27"/>
      <c r="E1074" s="27"/>
      <c r="F1074" s="27"/>
      <c r="G1074" s="50"/>
      <c r="H1074" s="50"/>
      <c r="I1074" s="27"/>
      <c r="J1074" s="27"/>
      <c r="K1074" s="52"/>
      <c r="L1074" s="50"/>
      <c r="M1074" s="50"/>
      <c r="N1074" s="422"/>
      <c r="O1074" s="27"/>
      <c r="P1074" s="27"/>
      <c r="Q1074" s="27"/>
      <c r="R1074" s="27"/>
      <c r="S1074" s="27"/>
      <c r="T1074" s="27"/>
      <c r="U1074" s="27"/>
      <c r="V1074" s="27"/>
      <c r="W1074" s="27"/>
      <c r="X1074" s="27"/>
      <c r="Y1074" s="410"/>
      <c r="Z1074" s="53"/>
      <c r="AA1074" s="53"/>
      <c r="AB1074" s="27"/>
      <c r="AC1074" s="27"/>
      <c r="AD1074" s="27"/>
      <c r="AE1074" s="244"/>
      <c r="AF1074" s="27"/>
      <c r="AG1074" s="27"/>
      <c r="AH1074" s="27"/>
      <c r="AI1074" s="27"/>
      <c r="AJ1074" s="467"/>
      <c r="AK1074" s="54"/>
      <c r="AO1074" s="157"/>
      <c r="AS1074" s="157"/>
      <c r="AT1074" s="161"/>
    </row>
    <row r="1075" spans="1:46" s="55" customFormat="1" ht="12.75" customHeight="1" x14ac:dyDescent="0.3">
      <c r="A1075" s="49"/>
      <c r="B1075" s="49"/>
      <c r="C1075" s="50"/>
      <c r="D1075" s="27"/>
      <c r="E1075" s="27"/>
      <c r="F1075" s="27"/>
      <c r="G1075" s="50"/>
      <c r="H1075" s="50"/>
      <c r="I1075" s="27"/>
      <c r="J1075" s="27"/>
      <c r="K1075" s="52"/>
      <c r="L1075" s="50"/>
      <c r="M1075" s="50"/>
      <c r="N1075" s="422"/>
      <c r="O1075" s="27"/>
      <c r="P1075" s="27"/>
      <c r="Q1075" s="27"/>
      <c r="R1075" s="27"/>
      <c r="S1075" s="27"/>
      <c r="T1075" s="27"/>
      <c r="U1075" s="27"/>
      <c r="V1075" s="27"/>
      <c r="W1075" s="27"/>
      <c r="X1075" s="27"/>
      <c r="Y1075" s="410"/>
      <c r="Z1075" s="53"/>
      <c r="AA1075" s="53"/>
      <c r="AB1075" s="27"/>
      <c r="AC1075" s="27"/>
      <c r="AD1075" s="27"/>
      <c r="AE1075" s="244"/>
      <c r="AF1075" s="27"/>
      <c r="AG1075" s="27"/>
      <c r="AH1075" s="27"/>
      <c r="AI1075" s="27"/>
      <c r="AJ1075" s="467"/>
      <c r="AK1075" s="54"/>
      <c r="AO1075" s="157"/>
      <c r="AS1075" s="157"/>
      <c r="AT1075" s="161"/>
    </row>
    <row r="1076" spans="1:46" s="55" customFormat="1" ht="12.75" customHeight="1" x14ac:dyDescent="0.3">
      <c r="A1076" s="49"/>
      <c r="B1076" s="49"/>
      <c r="C1076" s="50"/>
      <c r="D1076" s="27"/>
      <c r="E1076" s="27"/>
      <c r="F1076" s="27"/>
      <c r="G1076" s="50"/>
      <c r="H1076" s="50"/>
      <c r="I1076" s="27"/>
      <c r="J1076" s="27"/>
      <c r="K1076" s="52"/>
      <c r="L1076" s="50"/>
      <c r="M1076" s="50"/>
      <c r="N1076" s="422"/>
      <c r="O1076" s="27"/>
      <c r="P1076" s="27"/>
      <c r="Q1076" s="27"/>
      <c r="R1076" s="27"/>
      <c r="S1076" s="27"/>
      <c r="T1076" s="27"/>
      <c r="U1076" s="27"/>
      <c r="V1076" s="27"/>
      <c r="W1076" s="27"/>
      <c r="X1076" s="27"/>
      <c r="Y1076" s="410"/>
      <c r="Z1076" s="53"/>
      <c r="AA1076" s="53"/>
      <c r="AB1076" s="27"/>
      <c r="AC1076" s="27"/>
      <c r="AD1076" s="27"/>
      <c r="AE1076" s="244"/>
      <c r="AF1076" s="27"/>
      <c r="AG1076" s="27"/>
      <c r="AH1076" s="27"/>
      <c r="AI1076" s="27"/>
      <c r="AJ1076" s="467"/>
      <c r="AK1076" s="54"/>
      <c r="AO1076" s="157"/>
      <c r="AS1076" s="157"/>
      <c r="AT1076" s="161"/>
    </row>
    <row r="1077" spans="1:46" s="55" customFormat="1" ht="12.75" customHeight="1" x14ac:dyDescent="0.3">
      <c r="A1077" s="49"/>
      <c r="B1077" s="49"/>
      <c r="C1077" s="50"/>
      <c r="D1077" s="27"/>
      <c r="E1077" s="27"/>
      <c r="F1077" s="27"/>
      <c r="G1077" s="50"/>
      <c r="H1077" s="50"/>
      <c r="I1077" s="27"/>
      <c r="J1077" s="27"/>
      <c r="K1077" s="52"/>
      <c r="L1077" s="50"/>
      <c r="M1077" s="50"/>
      <c r="N1077" s="422"/>
      <c r="O1077" s="27"/>
      <c r="P1077" s="27"/>
      <c r="Q1077" s="27"/>
      <c r="R1077" s="27"/>
      <c r="S1077" s="27"/>
      <c r="T1077" s="27"/>
      <c r="U1077" s="27"/>
      <c r="V1077" s="27"/>
      <c r="W1077" s="27"/>
      <c r="X1077" s="27"/>
      <c r="Y1077" s="410"/>
      <c r="Z1077" s="53"/>
      <c r="AA1077" s="53"/>
      <c r="AB1077" s="27"/>
      <c r="AC1077" s="27"/>
      <c r="AD1077" s="27"/>
      <c r="AE1077" s="244"/>
      <c r="AF1077" s="27"/>
      <c r="AG1077" s="27"/>
      <c r="AH1077" s="27"/>
      <c r="AI1077" s="27"/>
      <c r="AJ1077" s="467"/>
      <c r="AK1077" s="54"/>
      <c r="AO1077" s="157"/>
      <c r="AS1077" s="157"/>
      <c r="AT1077" s="161"/>
    </row>
    <row r="1078" spans="1:46" s="55" customFormat="1" ht="12.75" customHeight="1" x14ac:dyDescent="0.3">
      <c r="A1078" s="49"/>
      <c r="B1078" s="49"/>
      <c r="C1078" s="50"/>
      <c r="D1078" s="27"/>
      <c r="E1078" s="27"/>
      <c r="F1078" s="27"/>
      <c r="G1078" s="50"/>
      <c r="H1078" s="50"/>
      <c r="I1078" s="27"/>
      <c r="J1078" s="27"/>
      <c r="K1078" s="52"/>
      <c r="L1078" s="50"/>
      <c r="M1078" s="50"/>
      <c r="N1078" s="422"/>
      <c r="O1078" s="27"/>
      <c r="P1078" s="27"/>
      <c r="Q1078" s="27"/>
      <c r="R1078" s="27"/>
      <c r="S1078" s="27"/>
      <c r="T1078" s="27"/>
      <c r="U1078" s="27"/>
      <c r="V1078" s="27"/>
      <c r="W1078" s="27"/>
      <c r="X1078" s="27"/>
      <c r="Y1078" s="410"/>
      <c r="Z1078" s="53"/>
      <c r="AA1078" s="53"/>
      <c r="AB1078" s="27"/>
      <c r="AC1078" s="27"/>
      <c r="AD1078" s="27"/>
      <c r="AE1078" s="244"/>
      <c r="AF1078" s="27"/>
      <c r="AG1078" s="27"/>
      <c r="AH1078" s="27"/>
      <c r="AI1078" s="27"/>
      <c r="AJ1078" s="467"/>
      <c r="AK1078" s="54"/>
      <c r="AO1078" s="157"/>
      <c r="AS1078" s="157"/>
      <c r="AT1078" s="161"/>
    </row>
    <row r="1079" spans="1:46" s="55" customFormat="1" ht="12.75" customHeight="1" x14ac:dyDescent="0.3">
      <c r="A1079" s="49"/>
      <c r="B1079" s="49"/>
      <c r="C1079" s="50"/>
      <c r="D1079" s="27"/>
      <c r="E1079" s="27"/>
      <c r="F1079" s="27"/>
      <c r="G1079" s="50"/>
      <c r="H1079" s="50"/>
      <c r="I1079" s="27"/>
      <c r="J1079" s="27"/>
      <c r="K1079" s="52"/>
      <c r="L1079" s="50"/>
      <c r="M1079" s="50"/>
      <c r="N1079" s="422"/>
      <c r="O1079" s="27"/>
      <c r="P1079" s="27"/>
      <c r="Q1079" s="27"/>
      <c r="R1079" s="27"/>
      <c r="S1079" s="27"/>
      <c r="T1079" s="27"/>
      <c r="U1079" s="27"/>
      <c r="V1079" s="27"/>
      <c r="W1079" s="27"/>
      <c r="X1079" s="27"/>
      <c r="Y1079" s="410"/>
      <c r="Z1079" s="53"/>
      <c r="AA1079" s="53"/>
      <c r="AB1079" s="27"/>
      <c r="AC1079" s="27"/>
      <c r="AD1079" s="27"/>
      <c r="AE1079" s="244"/>
      <c r="AF1079" s="27"/>
      <c r="AG1079" s="27"/>
      <c r="AH1079" s="27"/>
      <c r="AI1079" s="27"/>
      <c r="AJ1079" s="467"/>
      <c r="AK1079" s="54"/>
      <c r="AO1079" s="157"/>
      <c r="AS1079" s="157"/>
      <c r="AT1079" s="161"/>
    </row>
    <row r="1080" spans="1:46" s="55" customFormat="1" ht="12.75" customHeight="1" x14ac:dyDescent="0.3">
      <c r="A1080" s="49"/>
      <c r="B1080" s="49"/>
      <c r="C1080" s="50"/>
      <c r="D1080" s="27"/>
      <c r="E1080" s="27"/>
      <c r="F1080" s="27"/>
      <c r="G1080" s="50"/>
      <c r="H1080" s="50"/>
      <c r="I1080" s="27"/>
      <c r="J1080" s="27"/>
      <c r="K1080" s="52"/>
      <c r="L1080" s="50"/>
      <c r="M1080" s="50"/>
      <c r="N1080" s="422"/>
      <c r="O1080" s="27"/>
      <c r="P1080" s="27"/>
      <c r="Q1080" s="27"/>
      <c r="R1080" s="27"/>
      <c r="S1080" s="27"/>
      <c r="T1080" s="27"/>
      <c r="U1080" s="27"/>
      <c r="V1080" s="27"/>
      <c r="W1080" s="27"/>
      <c r="X1080" s="27"/>
      <c r="Y1080" s="410"/>
      <c r="Z1080" s="53"/>
      <c r="AA1080" s="53"/>
      <c r="AB1080" s="27"/>
      <c r="AC1080" s="27"/>
      <c r="AD1080" s="27"/>
      <c r="AE1080" s="244"/>
      <c r="AF1080" s="27"/>
      <c r="AG1080" s="27"/>
      <c r="AH1080" s="27"/>
      <c r="AI1080" s="27"/>
      <c r="AJ1080" s="467"/>
      <c r="AK1080" s="54"/>
      <c r="AO1080" s="157"/>
      <c r="AS1080" s="157"/>
      <c r="AT1080" s="161"/>
    </row>
    <row r="1081" spans="1:46" s="55" customFormat="1" ht="12.75" customHeight="1" x14ac:dyDescent="0.3">
      <c r="A1081" s="49"/>
      <c r="B1081" s="49"/>
      <c r="C1081" s="50"/>
      <c r="D1081" s="27"/>
      <c r="E1081" s="27"/>
      <c r="F1081" s="27"/>
      <c r="G1081" s="50"/>
      <c r="H1081" s="50"/>
      <c r="I1081" s="27"/>
      <c r="J1081" s="27"/>
      <c r="K1081" s="52"/>
      <c r="L1081" s="50"/>
      <c r="M1081" s="50"/>
      <c r="N1081" s="422"/>
      <c r="O1081" s="27"/>
      <c r="P1081" s="27"/>
      <c r="Q1081" s="27"/>
      <c r="R1081" s="27"/>
      <c r="S1081" s="27"/>
      <c r="T1081" s="27"/>
      <c r="U1081" s="27"/>
      <c r="V1081" s="27"/>
      <c r="W1081" s="27"/>
      <c r="X1081" s="27"/>
      <c r="Y1081" s="410"/>
      <c r="Z1081" s="53"/>
      <c r="AA1081" s="53"/>
      <c r="AB1081" s="27"/>
      <c r="AC1081" s="27"/>
      <c r="AD1081" s="27"/>
      <c r="AE1081" s="244"/>
      <c r="AF1081" s="27"/>
      <c r="AG1081" s="27"/>
      <c r="AH1081" s="27"/>
      <c r="AI1081" s="27"/>
      <c r="AJ1081" s="467"/>
      <c r="AK1081" s="54"/>
      <c r="AO1081" s="157"/>
      <c r="AS1081" s="157"/>
      <c r="AT1081" s="161"/>
    </row>
    <row r="1082" spans="1:46" s="55" customFormat="1" ht="12.75" customHeight="1" x14ac:dyDescent="0.3">
      <c r="A1082" s="49"/>
      <c r="B1082" s="49"/>
      <c r="C1082" s="50"/>
      <c r="D1082" s="27"/>
      <c r="E1082" s="27"/>
      <c r="F1082" s="27"/>
      <c r="G1082" s="50"/>
      <c r="H1082" s="50"/>
      <c r="I1082" s="27"/>
      <c r="J1082" s="27"/>
      <c r="K1082" s="52"/>
      <c r="L1082" s="50"/>
      <c r="M1082" s="50"/>
      <c r="N1082" s="422"/>
      <c r="O1082" s="27"/>
      <c r="P1082" s="27"/>
      <c r="Q1082" s="27"/>
      <c r="R1082" s="27"/>
      <c r="S1082" s="27"/>
      <c r="T1082" s="27"/>
      <c r="U1082" s="27"/>
      <c r="V1082" s="27"/>
      <c r="W1082" s="27"/>
      <c r="X1082" s="27"/>
      <c r="Y1082" s="410"/>
      <c r="Z1082" s="53"/>
      <c r="AA1082" s="53"/>
      <c r="AB1082" s="27"/>
      <c r="AC1082" s="27"/>
      <c r="AD1082" s="27"/>
      <c r="AE1082" s="244"/>
      <c r="AF1082" s="27"/>
      <c r="AG1082" s="27"/>
      <c r="AH1082" s="27"/>
      <c r="AI1082" s="27"/>
      <c r="AJ1082" s="467"/>
      <c r="AK1082" s="54"/>
      <c r="AO1082" s="157"/>
      <c r="AS1082" s="157"/>
      <c r="AT1082" s="161"/>
    </row>
    <row r="1083" spans="1:46" s="55" customFormat="1" ht="12.75" customHeight="1" x14ac:dyDescent="0.3">
      <c r="A1083" s="49"/>
      <c r="B1083" s="49"/>
      <c r="C1083" s="50"/>
      <c r="D1083" s="27"/>
      <c r="E1083" s="27"/>
      <c r="F1083" s="27"/>
      <c r="G1083" s="50"/>
      <c r="H1083" s="50"/>
      <c r="I1083" s="27"/>
      <c r="J1083" s="27"/>
      <c r="K1083" s="52"/>
      <c r="L1083" s="50"/>
      <c r="M1083" s="50"/>
      <c r="N1083" s="422"/>
      <c r="O1083" s="27"/>
      <c r="P1083" s="27"/>
      <c r="Q1083" s="27"/>
      <c r="R1083" s="27"/>
      <c r="S1083" s="27"/>
      <c r="T1083" s="27"/>
      <c r="U1083" s="27"/>
      <c r="V1083" s="27"/>
      <c r="W1083" s="27"/>
      <c r="X1083" s="27"/>
      <c r="Y1083" s="410"/>
      <c r="Z1083" s="53"/>
      <c r="AA1083" s="53"/>
      <c r="AB1083" s="27"/>
      <c r="AC1083" s="27"/>
      <c r="AD1083" s="27"/>
      <c r="AE1083" s="244"/>
      <c r="AF1083" s="27"/>
      <c r="AG1083" s="27"/>
      <c r="AH1083" s="27"/>
      <c r="AI1083" s="27"/>
      <c r="AJ1083" s="467"/>
      <c r="AK1083" s="54"/>
      <c r="AO1083" s="157"/>
      <c r="AS1083" s="157"/>
      <c r="AT1083" s="161"/>
    </row>
    <row r="1084" spans="1:46" s="55" customFormat="1" ht="12.75" customHeight="1" x14ac:dyDescent="0.3">
      <c r="A1084" s="49"/>
      <c r="B1084" s="49"/>
      <c r="C1084" s="50"/>
      <c r="D1084" s="27"/>
      <c r="E1084" s="27"/>
      <c r="F1084" s="27"/>
      <c r="G1084" s="50"/>
      <c r="H1084" s="50"/>
      <c r="I1084" s="27"/>
      <c r="J1084" s="27"/>
      <c r="K1084" s="52"/>
      <c r="L1084" s="50"/>
      <c r="M1084" s="50"/>
      <c r="N1084" s="422"/>
      <c r="O1084" s="27"/>
      <c r="P1084" s="27"/>
      <c r="Q1084" s="27"/>
      <c r="R1084" s="27"/>
      <c r="S1084" s="27"/>
      <c r="T1084" s="27"/>
      <c r="U1084" s="27"/>
      <c r="V1084" s="27"/>
      <c r="W1084" s="27"/>
      <c r="X1084" s="27"/>
      <c r="Y1084" s="410"/>
      <c r="Z1084" s="53"/>
      <c r="AA1084" s="53"/>
      <c r="AB1084" s="27"/>
      <c r="AC1084" s="27"/>
      <c r="AD1084" s="27"/>
      <c r="AE1084" s="244"/>
      <c r="AF1084" s="27"/>
      <c r="AG1084" s="27"/>
      <c r="AH1084" s="27"/>
      <c r="AI1084" s="27"/>
      <c r="AJ1084" s="467"/>
      <c r="AK1084" s="54"/>
      <c r="AO1084" s="157"/>
      <c r="AS1084" s="157"/>
      <c r="AT1084" s="161"/>
    </row>
    <row r="1085" spans="1:46" s="55" customFormat="1" ht="12.75" customHeight="1" x14ac:dyDescent="0.3">
      <c r="A1085" s="49"/>
      <c r="B1085" s="49"/>
      <c r="C1085" s="50"/>
      <c r="D1085" s="27"/>
      <c r="E1085" s="27"/>
      <c r="F1085" s="27"/>
      <c r="G1085" s="50"/>
      <c r="H1085" s="50"/>
      <c r="I1085" s="27"/>
      <c r="J1085" s="27"/>
      <c r="K1085" s="52"/>
      <c r="L1085" s="50"/>
      <c r="M1085" s="50"/>
      <c r="N1085" s="422"/>
      <c r="O1085" s="27"/>
      <c r="P1085" s="27"/>
      <c r="Q1085" s="27"/>
      <c r="R1085" s="27"/>
      <c r="S1085" s="27"/>
      <c r="T1085" s="27"/>
      <c r="U1085" s="27"/>
      <c r="V1085" s="27"/>
      <c r="W1085" s="27"/>
      <c r="X1085" s="27"/>
      <c r="Y1085" s="410"/>
      <c r="Z1085" s="53"/>
      <c r="AA1085" s="53"/>
      <c r="AB1085" s="27"/>
      <c r="AC1085" s="27"/>
      <c r="AD1085" s="27"/>
      <c r="AE1085" s="244"/>
      <c r="AF1085" s="27"/>
      <c r="AG1085" s="27"/>
      <c r="AH1085" s="27"/>
      <c r="AI1085" s="27"/>
      <c r="AJ1085" s="467"/>
      <c r="AK1085" s="54"/>
      <c r="AO1085" s="157"/>
      <c r="AS1085" s="157"/>
      <c r="AT1085" s="161"/>
    </row>
    <row r="1086" spans="1:46" s="55" customFormat="1" ht="12.75" customHeight="1" x14ac:dyDescent="0.3">
      <c r="A1086" s="49"/>
      <c r="B1086" s="49"/>
      <c r="C1086" s="50"/>
      <c r="D1086" s="27"/>
      <c r="E1086" s="27"/>
      <c r="F1086" s="27"/>
      <c r="G1086" s="50"/>
      <c r="H1086" s="50"/>
      <c r="I1086" s="27"/>
      <c r="J1086" s="27"/>
      <c r="K1086" s="52"/>
      <c r="L1086" s="50"/>
      <c r="M1086" s="50"/>
      <c r="N1086" s="422"/>
      <c r="O1086" s="27"/>
      <c r="P1086" s="27"/>
      <c r="Q1086" s="27"/>
      <c r="R1086" s="27"/>
      <c r="S1086" s="27"/>
      <c r="T1086" s="27"/>
      <c r="U1086" s="27"/>
      <c r="V1086" s="27"/>
      <c r="W1086" s="27"/>
      <c r="X1086" s="27"/>
      <c r="Y1086" s="410"/>
      <c r="Z1086" s="53"/>
      <c r="AA1086" s="53"/>
      <c r="AB1086" s="27"/>
      <c r="AC1086" s="27"/>
      <c r="AD1086" s="27"/>
      <c r="AE1086" s="244"/>
      <c r="AF1086" s="27"/>
      <c r="AG1086" s="27"/>
      <c r="AH1086" s="27"/>
      <c r="AI1086" s="27"/>
      <c r="AJ1086" s="467"/>
      <c r="AK1086" s="54"/>
      <c r="AO1086" s="157"/>
      <c r="AS1086" s="157"/>
      <c r="AT1086" s="161"/>
    </row>
    <row r="1087" spans="1:46" s="55" customFormat="1" ht="12.75" customHeight="1" x14ac:dyDescent="0.3">
      <c r="A1087" s="49"/>
      <c r="B1087" s="49"/>
      <c r="C1087" s="50"/>
      <c r="D1087" s="27"/>
      <c r="E1087" s="27"/>
      <c r="F1087" s="27"/>
      <c r="G1087" s="50"/>
      <c r="H1087" s="50"/>
      <c r="I1087" s="27"/>
      <c r="J1087" s="27"/>
      <c r="K1087" s="52"/>
      <c r="L1087" s="50"/>
      <c r="M1087" s="50"/>
      <c r="N1087" s="422"/>
      <c r="O1087" s="27"/>
      <c r="P1087" s="27"/>
      <c r="Q1087" s="27"/>
      <c r="R1087" s="27"/>
      <c r="S1087" s="27"/>
      <c r="T1087" s="27"/>
      <c r="U1087" s="27"/>
      <c r="V1087" s="27"/>
      <c r="W1087" s="27"/>
      <c r="X1087" s="27"/>
      <c r="Y1087" s="410"/>
      <c r="Z1087" s="53"/>
      <c r="AA1087" s="53"/>
      <c r="AB1087" s="27"/>
      <c r="AC1087" s="27"/>
      <c r="AD1087" s="27"/>
      <c r="AE1087" s="244"/>
      <c r="AF1087" s="27"/>
      <c r="AG1087" s="27"/>
      <c r="AH1087" s="27"/>
      <c r="AI1087" s="27"/>
      <c r="AJ1087" s="467"/>
      <c r="AK1087" s="54"/>
      <c r="AO1087" s="157"/>
      <c r="AS1087" s="157"/>
      <c r="AT1087" s="161"/>
    </row>
    <row r="1088" spans="1:46" s="55" customFormat="1" ht="12.75" customHeight="1" x14ac:dyDescent="0.3">
      <c r="A1088" s="49"/>
      <c r="B1088" s="49"/>
      <c r="C1088" s="50"/>
      <c r="D1088" s="27"/>
      <c r="E1088" s="27"/>
      <c r="F1088" s="27"/>
      <c r="G1088" s="50"/>
      <c r="H1088" s="50"/>
      <c r="I1088" s="27"/>
      <c r="J1088" s="27"/>
      <c r="K1088" s="52"/>
      <c r="L1088" s="50"/>
      <c r="M1088" s="50"/>
      <c r="N1088" s="422"/>
      <c r="O1088" s="27"/>
      <c r="P1088" s="27"/>
      <c r="Q1088" s="27"/>
      <c r="R1088" s="27"/>
      <c r="S1088" s="27"/>
      <c r="T1088" s="27"/>
      <c r="U1088" s="27"/>
      <c r="V1088" s="27"/>
      <c r="W1088" s="27"/>
      <c r="X1088" s="27"/>
      <c r="Y1088" s="410"/>
      <c r="Z1088" s="53"/>
      <c r="AA1088" s="53"/>
      <c r="AB1088" s="27"/>
      <c r="AC1088" s="27"/>
      <c r="AD1088" s="27"/>
      <c r="AE1088" s="244"/>
      <c r="AF1088" s="27"/>
      <c r="AG1088" s="27"/>
      <c r="AH1088" s="27"/>
      <c r="AI1088" s="27"/>
      <c r="AJ1088" s="467"/>
      <c r="AK1088" s="54"/>
      <c r="AO1088" s="157"/>
      <c r="AS1088" s="157"/>
      <c r="AT1088" s="161"/>
    </row>
    <row r="1089" spans="1:46" s="55" customFormat="1" ht="12.75" customHeight="1" x14ac:dyDescent="0.3">
      <c r="A1089" s="49"/>
      <c r="B1089" s="49"/>
      <c r="C1089" s="50"/>
      <c r="D1089" s="27"/>
      <c r="E1089" s="27"/>
      <c r="F1089" s="27"/>
      <c r="G1089" s="50"/>
      <c r="H1089" s="50"/>
      <c r="I1089" s="27"/>
      <c r="J1089" s="27"/>
      <c r="K1089" s="52"/>
      <c r="L1089" s="50"/>
      <c r="M1089" s="50"/>
      <c r="N1089" s="422"/>
      <c r="O1089" s="27"/>
      <c r="P1089" s="27"/>
      <c r="Q1089" s="27"/>
      <c r="R1089" s="27"/>
      <c r="S1089" s="27"/>
      <c r="T1089" s="27"/>
      <c r="U1089" s="27"/>
      <c r="V1089" s="27"/>
      <c r="W1089" s="27"/>
      <c r="X1089" s="27"/>
      <c r="Y1089" s="410"/>
      <c r="Z1089" s="53"/>
      <c r="AA1089" s="53"/>
      <c r="AB1089" s="27"/>
      <c r="AC1089" s="27"/>
      <c r="AD1089" s="27"/>
      <c r="AE1089" s="244"/>
      <c r="AF1089" s="27"/>
      <c r="AG1089" s="27"/>
      <c r="AH1089" s="27"/>
      <c r="AI1089" s="27"/>
      <c r="AJ1089" s="467"/>
      <c r="AK1089" s="54"/>
      <c r="AO1089" s="157"/>
      <c r="AS1089" s="157"/>
      <c r="AT1089" s="161"/>
    </row>
    <row r="1090" spans="1:46" s="55" customFormat="1" ht="12.75" customHeight="1" x14ac:dyDescent="0.3">
      <c r="A1090" s="49"/>
      <c r="B1090" s="49"/>
      <c r="C1090" s="50"/>
      <c r="D1090" s="27"/>
      <c r="E1090" s="27"/>
      <c r="F1090" s="27"/>
      <c r="G1090" s="50"/>
      <c r="H1090" s="50"/>
      <c r="I1090" s="27"/>
      <c r="J1090" s="27"/>
      <c r="K1090" s="52"/>
      <c r="L1090" s="50"/>
      <c r="M1090" s="50"/>
      <c r="N1090" s="422"/>
      <c r="O1090" s="27"/>
      <c r="P1090" s="27"/>
      <c r="Q1090" s="27"/>
      <c r="R1090" s="27"/>
      <c r="S1090" s="27"/>
      <c r="T1090" s="27"/>
      <c r="U1090" s="27"/>
      <c r="V1090" s="27"/>
      <c r="W1090" s="27"/>
      <c r="X1090" s="27"/>
      <c r="Y1090" s="410"/>
      <c r="Z1090" s="53"/>
      <c r="AA1090" s="53"/>
      <c r="AB1090" s="27"/>
      <c r="AC1090" s="27"/>
      <c r="AD1090" s="27"/>
      <c r="AE1090" s="244"/>
      <c r="AF1090" s="27"/>
      <c r="AG1090" s="27"/>
      <c r="AH1090" s="27"/>
      <c r="AI1090" s="27"/>
      <c r="AJ1090" s="467"/>
      <c r="AK1090" s="54"/>
      <c r="AO1090" s="157"/>
      <c r="AS1090" s="157"/>
      <c r="AT1090" s="161"/>
    </row>
    <row r="1091" spans="1:46" s="55" customFormat="1" ht="12.75" customHeight="1" x14ac:dyDescent="0.3">
      <c r="A1091" s="49"/>
      <c r="B1091" s="49"/>
      <c r="C1091" s="50"/>
      <c r="D1091" s="27"/>
      <c r="E1091" s="27"/>
      <c r="F1091" s="27"/>
      <c r="G1091" s="50"/>
      <c r="H1091" s="50"/>
      <c r="I1091" s="27"/>
      <c r="J1091" s="27"/>
      <c r="K1091" s="52"/>
      <c r="L1091" s="50"/>
      <c r="M1091" s="50"/>
      <c r="N1091" s="422"/>
      <c r="O1091" s="27"/>
      <c r="P1091" s="27"/>
      <c r="Q1091" s="27"/>
      <c r="R1091" s="27"/>
      <c r="S1091" s="27"/>
      <c r="T1091" s="27"/>
      <c r="U1091" s="27"/>
      <c r="V1091" s="27"/>
      <c r="W1091" s="27"/>
      <c r="X1091" s="27"/>
      <c r="Y1091" s="410"/>
      <c r="Z1091" s="53"/>
      <c r="AA1091" s="53"/>
      <c r="AB1091" s="27"/>
      <c r="AC1091" s="27"/>
      <c r="AD1091" s="27"/>
      <c r="AE1091" s="244"/>
      <c r="AF1091" s="27"/>
      <c r="AG1091" s="27"/>
      <c r="AH1091" s="27"/>
      <c r="AI1091" s="27"/>
      <c r="AJ1091" s="467"/>
      <c r="AK1091" s="54"/>
      <c r="AO1091" s="157"/>
      <c r="AS1091" s="157"/>
      <c r="AT1091" s="161"/>
    </row>
    <row r="1092" spans="1:46" s="55" customFormat="1" ht="12.75" customHeight="1" x14ac:dyDescent="0.3">
      <c r="A1092" s="49"/>
      <c r="B1092" s="49"/>
      <c r="C1092" s="50"/>
      <c r="D1092" s="27"/>
      <c r="E1092" s="27"/>
      <c r="F1092" s="27"/>
      <c r="G1092" s="50"/>
      <c r="H1092" s="50"/>
      <c r="I1092" s="27"/>
      <c r="J1092" s="27"/>
      <c r="K1092" s="52"/>
      <c r="L1092" s="50"/>
      <c r="M1092" s="50"/>
      <c r="N1092" s="422"/>
      <c r="O1092" s="27"/>
      <c r="P1092" s="27"/>
      <c r="Q1092" s="27"/>
      <c r="R1092" s="27"/>
      <c r="S1092" s="27"/>
      <c r="T1092" s="27"/>
      <c r="U1092" s="27"/>
      <c r="V1092" s="27"/>
      <c r="W1092" s="27"/>
      <c r="X1092" s="27"/>
      <c r="Y1092" s="410"/>
      <c r="Z1092" s="53"/>
      <c r="AA1092" s="53"/>
      <c r="AB1092" s="27"/>
      <c r="AC1092" s="27"/>
      <c r="AD1092" s="27"/>
      <c r="AE1092" s="244"/>
      <c r="AF1092" s="27"/>
      <c r="AG1092" s="27"/>
      <c r="AH1092" s="27"/>
      <c r="AI1092" s="27"/>
      <c r="AJ1092" s="467"/>
      <c r="AK1092" s="54"/>
      <c r="AO1092" s="157"/>
      <c r="AS1092" s="157"/>
      <c r="AT1092" s="161"/>
    </row>
    <row r="1093" spans="1:46" s="55" customFormat="1" ht="12.75" customHeight="1" x14ac:dyDescent="0.3">
      <c r="A1093" s="49"/>
      <c r="B1093" s="49"/>
      <c r="C1093" s="50"/>
      <c r="D1093" s="27"/>
      <c r="E1093" s="27"/>
      <c r="F1093" s="27"/>
      <c r="G1093" s="50"/>
      <c r="H1093" s="50"/>
      <c r="I1093" s="27"/>
      <c r="J1093" s="27"/>
      <c r="K1093" s="52"/>
      <c r="L1093" s="50"/>
      <c r="M1093" s="50"/>
      <c r="N1093" s="422"/>
      <c r="O1093" s="27"/>
      <c r="P1093" s="27"/>
      <c r="Q1093" s="27"/>
      <c r="R1093" s="27"/>
      <c r="S1093" s="27"/>
      <c r="T1093" s="27"/>
      <c r="U1093" s="27"/>
      <c r="V1093" s="27"/>
      <c r="W1093" s="27"/>
      <c r="X1093" s="27"/>
      <c r="Y1093" s="410"/>
      <c r="Z1093" s="53"/>
      <c r="AA1093" s="53"/>
      <c r="AB1093" s="27"/>
      <c r="AC1093" s="27"/>
      <c r="AD1093" s="27"/>
      <c r="AE1093" s="244"/>
      <c r="AF1093" s="27"/>
      <c r="AG1093" s="27"/>
      <c r="AH1093" s="27"/>
      <c r="AI1093" s="27"/>
      <c r="AJ1093" s="467"/>
      <c r="AK1093" s="54"/>
      <c r="AO1093" s="157"/>
      <c r="AS1093" s="157"/>
      <c r="AT1093" s="161"/>
    </row>
    <row r="1094" spans="1:46" s="55" customFormat="1" ht="12.75" customHeight="1" x14ac:dyDescent="0.3">
      <c r="A1094" s="49"/>
      <c r="B1094" s="49"/>
      <c r="C1094" s="50"/>
      <c r="D1094" s="27"/>
      <c r="E1094" s="27"/>
      <c r="F1094" s="27"/>
      <c r="G1094" s="50"/>
      <c r="H1094" s="50"/>
      <c r="I1094" s="27"/>
      <c r="J1094" s="27"/>
      <c r="K1094" s="52"/>
      <c r="L1094" s="50"/>
      <c r="M1094" s="50"/>
      <c r="N1094" s="422"/>
      <c r="O1094" s="27"/>
      <c r="P1094" s="27"/>
      <c r="Q1094" s="27"/>
      <c r="R1094" s="27"/>
      <c r="S1094" s="27"/>
      <c r="T1094" s="27"/>
      <c r="U1094" s="27"/>
      <c r="V1094" s="27"/>
      <c r="W1094" s="27"/>
      <c r="X1094" s="27"/>
      <c r="Y1094" s="410"/>
      <c r="Z1094" s="53"/>
      <c r="AA1094" s="53"/>
      <c r="AB1094" s="27"/>
      <c r="AC1094" s="27"/>
      <c r="AD1094" s="27"/>
      <c r="AE1094" s="244"/>
      <c r="AF1094" s="27"/>
      <c r="AG1094" s="27"/>
      <c r="AH1094" s="27"/>
      <c r="AI1094" s="27"/>
      <c r="AJ1094" s="467"/>
      <c r="AK1094" s="54"/>
      <c r="AO1094" s="157"/>
      <c r="AS1094" s="157"/>
      <c r="AT1094" s="161"/>
    </row>
    <row r="1095" spans="1:46" s="55" customFormat="1" ht="12.75" customHeight="1" x14ac:dyDescent="0.3">
      <c r="A1095" s="49"/>
      <c r="B1095" s="49"/>
      <c r="C1095" s="50"/>
      <c r="D1095" s="27"/>
      <c r="E1095" s="27"/>
      <c r="F1095" s="27"/>
      <c r="G1095" s="50"/>
      <c r="H1095" s="50"/>
      <c r="I1095" s="27"/>
      <c r="J1095" s="27"/>
      <c r="K1095" s="52"/>
      <c r="L1095" s="50"/>
      <c r="M1095" s="50"/>
      <c r="N1095" s="422"/>
      <c r="O1095" s="27"/>
      <c r="P1095" s="27"/>
      <c r="Q1095" s="27"/>
      <c r="R1095" s="27"/>
      <c r="S1095" s="27"/>
      <c r="T1095" s="27"/>
      <c r="U1095" s="27"/>
      <c r="V1095" s="27"/>
      <c r="W1095" s="27"/>
      <c r="X1095" s="27"/>
      <c r="Y1095" s="410"/>
      <c r="Z1095" s="53"/>
      <c r="AA1095" s="53"/>
      <c r="AB1095" s="27"/>
      <c r="AC1095" s="27"/>
      <c r="AD1095" s="27"/>
      <c r="AE1095" s="244"/>
      <c r="AF1095" s="27"/>
      <c r="AG1095" s="27"/>
      <c r="AH1095" s="27"/>
      <c r="AI1095" s="27"/>
      <c r="AJ1095" s="467"/>
      <c r="AK1095" s="54"/>
      <c r="AO1095" s="157"/>
      <c r="AS1095" s="157"/>
      <c r="AT1095" s="161"/>
    </row>
    <row r="1096" spans="1:46" s="55" customFormat="1" ht="12.75" customHeight="1" x14ac:dyDescent="0.3">
      <c r="A1096" s="49"/>
      <c r="B1096" s="49"/>
      <c r="C1096" s="50"/>
      <c r="D1096" s="27"/>
      <c r="E1096" s="27"/>
      <c r="F1096" s="27"/>
      <c r="G1096" s="50"/>
      <c r="H1096" s="50"/>
      <c r="I1096" s="27"/>
      <c r="J1096" s="27"/>
      <c r="K1096" s="52"/>
      <c r="L1096" s="50"/>
      <c r="M1096" s="50"/>
      <c r="N1096" s="422"/>
      <c r="O1096" s="27"/>
      <c r="P1096" s="27"/>
      <c r="Q1096" s="27"/>
      <c r="R1096" s="27"/>
      <c r="S1096" s="27"/>
      <c r="T1096" s="27"/>
      <c r="U1096" s="27"/>
      <c r="V1096" s="27"/>
      <c r="W1096" s="27"/>
      <c r="X1096" s="27"/>
      <c r="Y1096" s="410"/>
      <c r="Z1096" s="53"/>
      <c r="AA1096" s="53"/>
      <c r="AB1096" s="27"/>
      <c r="AC1096" s="27"/>
      <c r="AD1096" s="27"/>
      <c r="AE1096" s="244"/>
      <c r="AF1096" s="27"/>
      <c r="AG1096" s="27"/>
      <c r="AH1096" s="27"/>
      <c r="AI1096" s="27"/>
      <c r="AJ1096" s="467"/>
      <c r="AK1096" s="54"/>
      <c r="AO1096" s="157"/>
      <c r="AS1096" s="157"/>
      <c r="AT1096" s="161"/>
    </row>
    <row r="1097" spans="1:46" s="55" customFormat="1" ht="12.75" customHeight="1" x14ac:dyDescent="0.3">
      <c r="A1097" s="49"/>
      <c r="B1097" s="49"/>
      <c r="C1097" s="50"/>
      <c r="D1097" s="27"/>
      <c r="E1097" s="27"/>
      <c r="F1097" s="27"/>
      <c r="G1097" s="50"/>
      <c r="H1097" s="50"/>
      <c r="I1097" s="27"/>
      <c r="J1097" s="27"/>
      <c r="K1097" s="52"/>
      <c r="L1097" s="50"/>
      <c r="M1097" s="50"/>
      <c r="N1097" s="422"/>
      <c r="O1097" s="27"/>
      <c r="P1097" s="27"/>
      <c r="Q1097" s="27"/>
      <c r="R1097" s="27"/>
      <c r="S1097" s="27"/>
      <c r="T1097" s="27"/>
      <c r="U1097" s="27"/>
      <c r="V1097" s="27"/>
      <c r="W1097" s="27"/>
      <c r="X1097" s="27"/>
      <c r="Y1097" s="410"/>
      <c r="Z1097" s="53"/>
      <c r="AA1097" s="53"/>
      <c r="AB1097" s="27"/>
      <c r="AC1097" s="27"/>
      <c r="AD1097" s="27"/>
      <c r="AE1097" s="244"/>
      <c r="AF1097" s="27"/>
      <c r="AG1097" s="27"/>
      <c r="AH1097" s="27"/>
      <c r="AI1097" s="27"/>
      <c r="AJ1097" s="467"/>
      <c r="AK1097" s="54"/>
      <c r="AO1097" s="157"/>
      <c r="AS1097" s="157"/>
      <c r="AT1097" s="161"/>
    </row>
    <row r="1098" spans="1:46" s="55" customFormat="1" ht="12.75" customHeight="1" x14ac:dyDescent="0.3">
      <c r="A1098" s="49"/>
      <c r="B1098" s="49"/>
      <c r="C1098" s="50"/>
      <c r="D1098" s="27"/>
      <c r="E1098" s="27"/>
      <c r="F1098" s="27"/>
      <c r="G1098" s="50"/>
      <c r="H1098" s="50"/>
      <c r="I1098" s="27"/>
      <c r="J1098" s="27"/>
      <c r="K1098" s="52"/>
      <c r="L1098" s="50"/>
      <c r="M1098" s="50"/>
      <c r="N1098" s="422"/>
      <c r="O1098" s="27"/>
      <c r="P1098" s="27"/>
      <c r="Q1098" s="27"/>
      <c r="R1098" s="27"/>
      <c r="S1098" s="27"/>
      <c r="T1098" s="27"/>
      <c r="U1098" s="27"/>
      <c r="V1098" s="27"/>
      <c r="W1098" s="27"/>
      <c r="X1098" s="27"/>
      <c r="Y1098" s="410"/>
      <c r="Z1098" s="53"/>
      <c r="AA1098" s="53"/>
      <c r="AB1098" s="27"/>
      <c r="AC1098" s="27"/>
      <c r="AD1098" s="27"/>
      <c r="AE1098" s="244"/>
      <c r="AF1098" s="27"/>
      <c r="AG1098" s="27"/>
      <c r="AH1098" s="27"/>
      <c r="AI1098" s="27"/>
      <c r="AJ1098" s="467"/>
      <c r="AK1098" s="54"/>
      <c r="AO1098" s="157"/>
      <c r="AS1098" s="157"/>
      <c r="AT1098" s="161"/>
    </row>
    <row r="1099" spans="1:46" s="55" customFormat="1" ht="12.75" customHeight="1" x14ac:dyDescent="0.3">
      <c r="A1099" s="49"/>
      <c r="B1099" s="49"/>
      <c r="C1099" s="50"/>
      <c r="D1099" s="27"/>
      <c r="E1099" s="27"/>
      <c r="F1099" s="27"/>
      <c r="G1099" s="50"/>
      <c r="H1099" s="50"/>
      <c r="I1099" s="27"/>
      <c r="J1099" s="27"/>
      <c r="K1099" s="52"/>
      <c r="L1099" s="50"/>
      <c r="M1099" s="50"/>
      <c r="N1099" s="422"/>
      <c r="O1099" s="27"/>
      <c r="P1099" s="27"/>
      <c r="Q1099" s="27"/>
      <c r="R1099" s="27"/>
      <c r="S1099" s="27"/>
      <c r="T1099" s="27"/>
      <c r="U1099" s="27"/>
      <c r="V1099" s="27"/>
      <c r="W1099" s="27"/>
      <c r="X1099" s="27"/>
      <c r="Y1099" s="410"/>
      <c r="Z1099" s="53"/>
      <c r="AA1099" s="53"/>
      <c r="AB1099" s="27"/>
      <c r="AC1099" s="27"/>
      <c r="AD1099" s="27"/>
      <c r="AE1099" s="244"/>
      <c r="AF1099" s="27"/>
      <c r="AG1099" s="27"/>
      <c r="AH1099" s="27"/>
      <c r="AI1099" s="27"/>
      <c r="AJ1099" s="467"/>
      <c r="AK1099" s="54"/>
      <c r="AO1099" s="157"/>
      <c r="AS1099" s="157"/>
      <c r="AT1099" s="161"/>
    </row>
    <row r="1100" spans="1:46" s="55" customFormat="1" ht="12.75" customHeight="1" x14ac:dyDescent="0.3">
      <c r="A1100" s="49"/>
      <c r="B1100" s="49"/>
      <c r="C1100" s="50"/>
      <c r="D1100" s="27"/>
      <c r="E1100" s="27"/>
      <c r="F1100" s="27"/>
      <c r="G1100" s="50"/>
      <c r="H1100" s="50"/>
      <c r="I1100" s="27"/>
      <c r="J1100" s="27"/>
      <c r="K1100" s="52"/>
      <c r="L1100" s="50"/>
      <c r="M1100" s="50"/>
      <c r="N1100" s="422"/>
      <c r="O1100" s="27"/>
      <c r="P1100" s="27"/>
      <c r="Q1100" s="27"/>
      <c r="R1100" s="27"/>
      <c r="S1100" s="27"/>
      <c r="T1100" s="27"/>
      <c r="U1100" s="27"/>
      <c r="V1100" s="27"/>
      <c r="W1100" s="27"/>
      <c r="X1100" s="27"/>
      <c r="Y1100" s="410"/>
      <c r="Z1100" s="53"/>
      <c r="AA1100" s="53"/>
      <c r="AB1100" s="27"/>
      <c r="AC1100" s="27"/>
      <c r="AD1100" s="27"/>
      <c r="AE1100" s="244"/>
      <c r="AF1100" s="27"/>
      <c r="AG1100" s="27"/>
      <c r="AH1100" s="27"/>
      <c r="AI1100" s="27"/>
      <c r="AJ1100" s="467"/>
      <c r="AK1100" s="54"/>
      <c r="AO1100" s="157"/>
      <c r="AS1100" s="157"/>
      <c r="AT1100" s="161"/>
    </row>
    <row r="1101" spans="1:46" s="55" customFormat="1" ht="12.75" customHeight="1" x14ac:dyDescent="0.3">
      <c r="A1101" s="49"/>
      <c r="B1101" s="49"/>
      <c r="C1101" s="50"/>
      <c r="D1101" s="27"/>
      <c r="E1101" s="27"/>
      <c r="F1101" s="27"/>
      <c r="G1101" s="50"/>
      <c r="H1101" s="50"/>
      <c r="I1101" s="27"/>
      <c r="J1101" s="27"/>
      <c r="K1101" s="52"/>
      <c r="L1101" s="50"/>
      <c r="M1101" s="50"/>
      <c r="N1101" s="422"/>
      <c r="O1101" s="27"/>
      <c r="P1101" s="27"/>
      <c r="Q1101" s="27"/>
      <c r="R1101" s="27"/>
      <c r="S1101" s="27"/>
      <c r="T1101" s="27"/>
      <c r="U1101" s="27"/>
      <c r="V1101" s="27"/>
      <c r="W1101" s="27"/>
      <c r="X1101" s="27"/>
      <c r="Y1101" s="410"/>
      <c r="Z1101" s="53"/>
      <c r="AA1101" s="53"/>
      <c r="AB1101" s="27"/>
      <c r="AC1101" s="27"/>
      <c r="AD1101" s="27"/>
      <c r="AE1101" s="244"/>
      <c r="AF1101" s="27"/>
      <c r="AG1101" s="27"/>
      <c r="AH1101" s="27"/>
      <c r="AI1101" s="27"/>
      <c r="AJ1101" s="467"/>
      <c r="AK1101" s="54"/>
      <c r="AO1101" s="157"/>
      <c r="AS1101" s="157"/>
      <c r="AT1101" s="161"/>
    </row>
    <row r="1102" spans="1:46" s="55" customFormat="1" ht="12.75" customHeight="1" x14ac:dyDescent="0.3">
      <c r="A1102" s="49"/>
      <c r="B1102" s="49"/>
      <c r="C1102" s="50"/>
      <c r="D1102" s="27"/>
      <c r="E1102" s="27"/>
      <c r="F1102" s="27"/>
      <c r="G1102" s="50"/>
      <c r="H1102" s="50"/>
      <c r="I1102" s="27"/>
      <c r="J1102" s="27"/>
      <c r="K1102" s="52"/>
      <c r="L1102" s="50"/>
      <c r="M1102" s="50"/>
      <c r="N1102" s="422"/>
      <c r="O1102" s="27"/>
      <c r="P1102" s="27"/>
      <c r="Q1102" s="27"/>
      <c r="R1102" s="27"/>
      <c r="S1102" s="27"/>
      <c r="T1102" s="27"/>
      <c r="U1102" s="27"/>
      <c r="V1102" s="27"/>
      <c r="W1102" s="27"/>
      <c r="X1102" s="27"/>
      <c r="Y1102" s="410"/>
      <c r="Z1102" s="53"/>
      <c r="AA1102" s="53"/>
      <c r="AB1102" s="27"/>
      <c r="AC1102" s="27"/>
      <c r="AD1102" s="27"/>
      <c r="AE1102" s="244"/>
      <c r="AF1102" s="27"/>
      <c r="AG1102" s="27"/>
      <c r="AH1102" s="27"/>
      <c r="AI1102" s="27"/>
      <c r="AJ1102" s="467"/>
      <c r="AK1102" s="54"/>
      <c r="AO1102" s="157"/>
      <c r="AS1102" s="157"/>
      <c r="AT1102" s="161"/>
    </row>
    <row r="1103" spans="1:46" s="55" customFormat="1" ht="12.75" customHeight="1" x14ac:dyDescent="0.3">
      <c r="A1103" s="49"/>
      <c r="B1103" s="49"/>
      <c r="C1103" s="50"/>
      <c r="D1103" s="27"/>
      <c r="E1103" s="27"/>
      <c r="F1103" s="27"/>
      <c r="G1103" s="50"/>
      <c r="H1103" s="50"/>
      <c r="I1103" s="27"/>
      <c r="J1103" s="27"/>
      <c r="K1103" s="52"/>
      <c r="L1103" s="50"/>
      <c r="M1103" s="50"/>
      <c r="N1103" s="422"/>
      <c r="O1103" s="27"/>
      <c r="P1103" s="27"/>
      <c r="Q1103" s="27"/>
      <c r="R1103" s="27"/>
      <c r="S1103" s="27"/>
      <c r="T1103" s="27"/>
      <c r="U1103" s="27"/>
      <c r="V1103" s="27"/>
      <c r="W1103" s="27"/>
      <c r="X1103" s="27"/>
      <c r="Y1103" s="410"/>
      <c r="Z1103" s="53"/>
      <c r="AA1103" s="53"/>
      <c r="AB1103" s="27"/>
      <c r="AC1103" s="27"/>
      <c r="AD1103" s="27"/>
      <c r="AE1103" s="244"/>
      <c r="AF1103" s="27"/>
      <c r="AG1103" s="27"/>
      <c r="AH1103" s="27"/>
      <c r="AI1103" s="27"/>
      <c r="AJ1103" s="467"/>
      <c r="AK1103" s="54"/>
      <c r="AO1103" s="157"/>
      <c r="AS1103" s="157"/>
      <c r="AT1103" s="161"/>
    </row>
    <row r="1104" spans="1:46" s="55" customFormat="1" ht="12.75" customHeight="1" x14ac:dyDescent="0.3">
      <c r="A1104" s="49"/>
      <c r="B1104" s="49"/>
      <c r="C1104" s="50"/>
      <c r="D1104" s="27"/>
      <c r="E1104" s="27"/>
      <c r="F1104" s="27"/>
      <c r="G1104" s="50"/>
      <c r="H1104" s="50"/>
      <c r="I1104" s="27"/>
      <c r="J1104" s="27"/>
      <c r="K1104" s="52"/>
      <c r="L1104" s="50"/>
      <c r="M1104" s="50"/>
      <c r="N1104" s="422"/>
      <c r="O1104" s="27"/>
      <c r="P1104" s="27"/>
      <c r="Q1104" s="27"/>
      <c r="R1104" s="27"/>
      <c r="S1104" s="27"/>
      <c r="T1104" s="27"/>
      <c r="U1104" s="27"/>
      <c r="V1104" s="27"/>
      <c r="W1104" s="27"/>
      <c r="X1104" s="27"/>
      <c r="Y1104" s="410"/>
      <c r="Z1104" s="53"/>
      <c r="AA1104" s="53"/>
      <c r="AB1104" s="27"/>
      <c r="AC1104" s="27"/>
      <c r="AD1104" s="27"/>
      <c r="AE1104" s="244"/>
      <c r="AF1104" s="27"/>
      <c r="AG1104" s="27"/>
      <c r="AH1104" s="27"/>
      <c r="AI1104" s="27"/>
      <c r="AJ1104" s="467"/>
      <c r="AK1104" s="54"/>
      <c r="AO1104" s="157"/>
      <c r="AS1104" s="157"/>
      <c r="AT1104" s="161"/>
    </row>
    <row r="1105" spans="1:46" s="55" customFormat="1" ht="12.75" customHeight="1" x14ac:dyDescent="0.3">
      <c r="A1105" s="49"/>
      <c r="B1105" s="49"/>
      <c r="C1105" s="50"/>
      <c r="D1105" s="27"/>
      <c r="E1105" s="27"/>
      <c r="F1105" s="27"/>
      <c r="G1105" s="50"/>
      <c r="H1105" s="50"/>
      <c r="I1105" s="27"/>
      <c r="J1105" s="27"/>
      <c r="K1105" s="52"/>
      <c r="L1105" s="50"/>
      <c r="M1105" s="50"/>
      <c r="N1105" s="422"/>
      <c r="O1105" s="27"/>
      <c r="P1105" s="27"/>
      <c r="Q1105" s="27"/>
      <c r="R1105" s="27"/>
      <c r="S1105" s="27"/>
      <c r="T1105" s="27"/>
      <c r="U1105" s="27"/>
      <c r="V1105" s="27"/>
      <c r="W1105" s="27"/>
      <c r="X1105" s="27"/>
      <c r="Y1105" s="410"/>
      <c r="Z1105" s="53"/>
      <c r="AA1105" s="53"/>
      <c r="AB1105" s="27"/>
      <c r="AC1105" s="27"/>
      <c r="AD1105" s="27"/>
      <c r="AE1105" s="244"/>
      <c r="AF1105" s="27"/>
      <c r="AG1105" s="27"/>
      <c r="AH1105" s="27"/>
      <c r="AI1105" s="27"/>
      <c r="AJ1105" s="467"/>
      <c r="AK1105" s="54"/>
      <c r="AO1105" s="157"/>
      <c r="AS1105" s="157"/>
      <c r="AT1105" s="161"/>
    </row>
    <row r="1106" spans="1:46" s="55" customFormat="1" ht="12.75" customHeight="1" x14ac:dyDescent="0.3">
      <c r="A1106" s="49"/>
      <c r="B1106" s="49"/>
      <c r="C1106" s="50"/>
      <c r="D1106" s="27"/>
      <c r="E1106" s="27"/>
      <c r="F1106" s="27"/>
      <c r="G1106" s="50"/>
      <c r="H1106" s="50"/>
      <c r="I1106" s="27"/>
      <c r="J1106" s="27"/>
      <c r="K1106" s="52"/>
      <c r="L1106" s="50"/>
      <c r="M1106" s="50"/>
      <c r="N1106" s="422"/>
      <c r="O1106" s="27"/>
      <c r="P1106" s="27"/>
      <c r="Q1106" s="27"/>
      <c r="R1106" s="27"/>
      <c r="S1106" s="27"/>
      <c r="T1106" s="27"/>
      <c r="U1106" s="27"/>
      <c r="V1106" s="27"/>
      <c r="W1106" s="27"/>
      <c r="X1106" s="27"/>
      <c r="Y1106" s="410"/>
      <c r="Z1106" s="53"/>
      <c r="AA1106" s="53"/>
      <c r="AB1106" s="27"/>
      <c r="AC1106" s="27"/>
      <c r="AD1106" s="27"/>
      <c r="AE1106" s="244"/>
      <c r="AF1106" s="27"/>
      <c r="AG1106" s="27"/>
      <c r="AH1106" s="27"/>
      <c r="AI1106" s="27"/>
      <c r="AJ1106" s="467"/>
      <c r="AK1106" s="54"/>
      <c r="AO1106" s="157"/>
      <c r="AS1106" s="157"/>
      <c r="AT1106" s="161"/>
    </row>
    <row r="1107" spans="1:46" s="55" customFormat="1" ht="12.75" customHeight="1" x14ac:dyDescent="0.3">
      <c r="A1107" s="49"/>
      <c r="B1107" s="49"/>
      <c r="C1107" s="50"/>
      <c r="D1107" s="27"/>
      <c r="E1107" s="27"/>
      <c r="F1107" s="27"/>
      <c r="G1107" s="50"/>
      <c r="H1107" s="50"/>
      <c r="I1107" s="27"/>
      <c r="J1107" s="27"/>
      <c r="K1107" s="52"/>
      <c r="L1107" s="50"/>
      <c r="M1107" s="50"/>
      <c r="N1107" s="422"/>
      <c r="O1107" s="27"/>
      <c r="P1107" s="27"/>
      <c r="Q1107" s="27"/>
      <c r="R1107" s="27"/>
      <c r="S1107" s="27"/>
      <c r="T1107" s="27"/>
      <c r="U1107" s="27"/>
      <c r="V1107" s="27"/>
      <c r="W1107" s="27"/>
      <c r="X1107" s="27"/>
      <c r="Y1107" s="410"/>
      <c r="Z1107" s="53"/>
      <c r="AA1107" s="53"/>
      <c r="AB1107" s="27"/>
      <c r="AC1107" s="27"/>
      <c r="AD1107" s="27"/>
      <c r="AE1107" s="244"/>
      <c r="AF1107" s="27"/>
      <c r="AG1107" s="27"/>
      <c r="AH1107" s="27"/>
      <c r="AI1107" s="27"/>
      <c r="AJ1107" s="467"/>
      <c r="AK1107" s="54"/>
      <c r="AO1107" s="157"/>
      <c r="AS1107" s="157"/>
      <c r="AT1107" s="161"/>
    </row>
    <row r="1108" spans="1:46" s="55" customFormat="1" ht="12.75" customHeight="1" x14ac:dyDescent="0.3">
      <c r="A1108" s="49"/>
      <c r="B1108" s="49"/>
      <c r="C1108" s="50"/>
      <c r="D1108" s="27"/>
      <c r="E1108" s="27"/>
      <c r="F1108" s="27"/>
      <c r="G1108" s="50"/>
      <c r="H1108" s="50"/>
      <c r="I1108" s="27"/>
      <c r="J1108" s="27"/>
      <c r="K1108" s="52"/>
      <c r="L1108" s="50"/>
      <c r="M1108" s="50"/>
      <c r="N1108" s="422"/>
      <c r="O1108" s="27"/>
      <c r="P1108" s="27"/>
      <c r="Q1108" s="27"/>
      <c r="R1108" s="27"/>
      <c r="S1108" s="27"/>
      <c r="T1108" s="27"/>
      <c r="U1108" s="27"/>
      <c r="V1108" s="27"/>
      <c r="W1108" s="27"/>
      <c r="X1108" s="27"/>
      <c r="Y1108" s="410"/>
      <c r="Z1108" s="53"/>
      <c r="AA1108" s="53"/>
      <c r="AB1108" s="27"/>
      <c r="AC1108" s="27"/>
      <c r="AD1108" s="27"/>
      <c r="AE1108" s="244"/>
      <c r="AF1108" s="27"/>
      <c r="AG1108" s="27"/>
      <c r="AH1108" s="27"/>
      <c r="AI1108" s="27"/>
      <c r="AJ1108" s="467"/>
      <c r="AK1108" s="54"/>
      <c r="AO1108" s="157"/>
      <c r="AS1108" s="157"/>
      <c r="AT1108" s="161"/>
    </row>
    <row r="1109" spans="1:46" s="55" customFormat="1" ht="12.75" customHeight="1" x14ac:dyDescent="0.3">
      <c r="A1109" s="49"/>
      <c r="B1109" s="49"/>
      <c r="C1109" s="50"/>
      <c r="D1109" s="27"/>
      <c r="E1109" s="27"/>
      <c r="F1109" s="27"/>
      <c r="G1109" s="50"/>
      <c r="H1109" s="50"/>
      <c r="I1109" s="27"/>
      <c r="J1109" s="27"/>
      <c r="K1109" s="52"/>
      <c r="L1109" s="50"/>
      <c r="M1109" s="50"/>
      <c r="N1109" s="422"/>
      <c r="O1109" s="27"/>
      <c r="P1109" s="27"/>
      <c r="Q1109" s="27"/>
      <c r="R1109" s="27"/>
      <c r="S1109" s="27"/>
      <c r="T1109" s="27"/>
      <c r="U1109" s="27"/>
      <c r="V1109" s="27"/>
      <c r="W1109" s="27"/>
      <c r="X1109" s="27"/>
      <c r="Y1109" s="410"/>
      <c r="Z1109" s="53"/>
      <c r="AA1109" s="53"/>
      <c r="AB1109" s="27"/>
      <c r="AC1109" s="27"/>
      <c r="AD1109" s="27"/>
      <c r="AE1109" s="244"/>
      <c r="AF1109" s="27"/>
      <c r="AG1109" s="27"/>
      <c r="AH1109" s="27"/>
      <c r="AI1109" s="27"/>
      <c r="AJ1109" s="467"/>
      <c r="AK1109" s="54"/>
      <c r="AO1109" s="157"/>
      <c r="AS1109" s="157"/>
      <c r="AT1109" s="161"/>
    </row>
    <row r="1110" spans="1:46" s="55" customFormat="1" ht="12.75" customHeight="1" x14ac:dyDescent="0.3">
      <c r="A1110" s="49"/>
      <c r="B1110" s="49"/>
      <c r="C1110" s="50"/>
      <c r="D1110" s="27"/>
      <c r="E1110" s="27"/>
      <c r="F1110" s="27"/>
      <c r="G1110" s="50"/>
      <c r="H1110" s="50"/>
      <c r="I1110" s="27"/>
      <c r="J1110" s="27"/>
      <c r="K1110" s="52"/>
      <c r="L1110" s="50"/>
      <c r="M1110" s="50"/>
      <c r="N1110" s="422"/>
      <c r="O1110" s="27"/>
      <c r="P1110" s="27"/>
      <c r="Q1110" s="27"/>
      <c r="R1110" s="27"/>
      <c r="S1110" s="27"/>
      <c r="T1110" s="27"/>
      <c r="U1110" s="27"/>
      <c r="V1110" s="27"/>
      <c r="W1110" s="27"/>
      <c r="X1110" s="27"/>
      <c r="Y1110" s="410"/>
      <c r="Z1110" s="53"/>
      <c r="AA1110" s="53"/>
      <c r="AB1110" s="27"/>
      <c r="AC1110" s="27"/>
      <c r="AD1110" s="27"/>
      <c r="AE1110" s="244"/>
      <c r="AF1110" s="27"/>
      <c r="AG1110" s="27"/>
      <c r="AH1110" s="27"/>
      <c r="AI1110" s="27"/>
      <c r="AJ1110" s="467"/>
      <c r="AK1110" s="54"/>
      <c r="AO1110" s="157"/>
      <c r="AS1110" s="157"/>
      <c r="AT1110" s="161"/>
    </row>
    <row r="1111" spans="1:46" s="55" customFormat="1" ht="12.75" customHeight="1" x14ac:dyDescent="0.3">
      <c r="A1111" s="49"/>
      <c r="B1111" s="49"/>
      <c r="C1111" s="50"/>
      <c r="D1111" s="27"/>
      <c r="E1111" s="27"/>
      <c r="F1111" s="27"/>
      <c r="G1111" s="50"/>
      <c r="H1111" s="50"/>
      <c r="I1111" s="27"/>
      <c r="J1111" s="27"/>
      <c r="K1111" s="52"/>
      <c r="L1111" s="50"/>
      <c r="M1111" s="50"/>
      <c r="N1111" s="422"/>
      <c r="O1111" s="27"/>
      <c r="P1111" s="27"/>
      <c r="Q1111" s="27"/>
      <c r="R1111" s="27"/>
      <c r="S1111" s="27"/>
      <c r="T1111" s="27"/>
      <c r="U1111" s="27"/>
      <c r="V1111" s="27"/>
      <c r="W1111" s="27"/>
      <c r="X1111" s="27"/>
      <c r="Y1111" s="410"/>
      <c r="Z1111" s="53"/>
      <c r="AA1111" s="53"/>
      <c r="AB1111" s="27"/>
      <c r="AC1111" s="27"/>
      <c r="AD1111" s="27"/>
      <c r="AE1111" s="244"/>
      <c r="AF1111" s="27"/>
      <c r="AG1111" s="27"/>
      <c r="AH1111" s="27"/>
      <c r="AI1111" s="27"/>
      <c r="AJ1111" s="467"/>
      <c r="AK1111" s="54"/>
      <c r="AO1111" s="157"/>
      <c r="AS1111" s="157"/>
      <c r="AT1111" s="161"/>
    </row>
    <row r="1112" spans="1:46" s="55" customFormat="1" ht="12.75" customHeight="1" x14ac:dyDescent="0.3">
      <c r="A1112" s="49"/>
      <c r="B1112" s="49"/>
      <c r="C1112" s="50"/>
      <c r="D1112" s="27"/>
      <c r="E1112" s="27"/>
      <c r="F1112" s="27"/>
      <c r="G1112" s="50"/>
      <c r="H1112" s="50"/>
      <c r="I1112" s="27"/>
      <c r="J1112" s="27"/>
      <c r="K1112" s="52"/>
      <c r="L1112" s="50"/>
      <c r="M1112" s="50"/>
      <c r="N1112" s="422"/>
      <c r="O1112" s="27"/>
      <c r="P1112" s="27"/>
      <c r="Q1112" s="27"/>
      <c r="R1112" s="27"/>
      <c r="S1112" s="27"/>
      <c r="T1112" s="27"/>
      <c r="U1112" s="27"/>
      <c r="V1112" s="27"/>
      <c r="W1112" s="27"/>
      <c r="X1112" s="27"/>
      <c r="Y1112" s="410"/>
      <c r="Z1112" s="53"/>
      <c r="AA1112" s="53"/>
      <c r="AB1112" s="27"/>
      <c r="AC1112" s="27"/>
      <c r="AD1112" s="27"/>
      <c r="AE1112" s="244"/>
      <c r="AF1112" s="27"/>
      <c r="AG1112" s="27"/>
      <c r="AH1112" s="27"/>
      <c r="AI1112" s="27"/>
      <c r="AJ1112" s="467"/>
      <c r="AK1112" s="54"/>
      <c r="AO1112" s="157"/>
      <c r="AS1112" s="157"/>
      <c r="AT1112" s="161"/>
    </row>
    <row r="1113" spans="1:46" s="55" customFormat="1" ht="12.75" customHeight="1" x14ac:dyDescent="0.3">
      <c r="A1113" s="49"/>
      <c r="B1113" s="49"/>
      <c r="C1113" s="50"/>
      <c r="D1113" s="27"/>
      <c r="E1113" s="27"/>
      <c r="F1113" s="27"/>
      <c r="G1113" s="50"/>
      <c r="H1113" s="50"/>
      <c r="I1113" s="27"/>
      <c r="J1113" s="27"/>
      <c r="K1113" s="52"/>
      <c r="L1113" s="50"/>
      <c r="M1113" s="50"/>
      <c r="N1113" s="422"/>
      <c r="O1113" s="27"/>
      <c r="P1113" s="27"/>
      <c r="Q1113" s="27"/>
      <c r="R1113" s="27"/>
      <c r="S1113" s="27"/>
      <c r="T1113" s="27"/>
      <c r="U1113" s="27"/>
      <c r="V1113" s="27"/>
      <c r="W1113" s="27"/>
      <c r="X1113" s="27"/>
      <c r="Y1113" s="410"/>
      <c r="Z1113" s="53"/>
      <c r="AA1113" s="53"/>
      <c r="AB1113" s="27"/>
      <c r="AC1113" s="27"/>
      <c r="AD1113" s="27"/>
      <c r="AE1113" s="244"/>
      <c r="AF1113" s="27"/>
      <c r="AG1113" s="27"/>
      <c r="AH1113" s="27"/>
      <c r="AI1113" s="27"/>
      <c r="AJ1113" s="467"/>
      <c r="AK1113" s="54"/>
      <c r="AO1113" s="157"/>
      <c r="AS1113" s="157"/>
      <c r="AT1113" s="161"/>
    </row>
    <row r="1114" spans="1:46" s="55" customFormat="1" ht="12.75" customHeight="1" x14ac:dyDescent="0.3">
      <c r="A1114" s="49"/>
      <c r="B1114" s="49"/>
      <c r="C1114" s="50"/>
      <c r="D1114" s="27"/>
      <c r="E1114" s="27"/>
      <c r="F1114" s="27"/>
      <c r="G1114" s="50"/>
      <c r="H1114" s="50"/>
      <c r="I1114" s="27"/>
      <c r="J1114" s="27"/>
      <c r="K1114" s="52"/>
      <c r="L1114" s="50"/>
      <c r="M1114" s="50"/>
      <c r="N1114" s="422"/>
      <c r="O1114" s="27"/>
      <c r="P1114" s="27"/>
      <c r="Q1114" s="27"/>
      <c r="R1114" s="27"/>
      <c r="S1114" s="27"/>
      <c r="T1114" s="27"/>
      <c r="U1114" s="27"/>
      <c r="V1114" s="27"/>
      <c r="W1114" s="27"/>
      <c r="X1114" s="27"/>
      <c r="Y1114" s="410"/>
      <c r="Z1114" s="53"/>
      <c r="AA1114" s="53"/>
      <c r="AB1114" s="27"/>
      <c r="AC1114" s="27"/>
      <c r="AD1114" s="27"/>
      <c r="AE1114" s="244"/>
      <c r="AF1114" s="27"/>
      <c r="AG1114" s="27"/>
      <c r="AH1114" s="27"/>
      <c r="AI1114" s="27"/>
      <c r="AJ1114" s="467"/>
      <c r="AK1114" s="54"/>
      <c r="AO1114" s="157"/>
      <c r="AS1114" s="157"/>
      <c r="AT1114" s="161"/>
    </row>
    <row r="1115" spans="1:46" s="55" customFormat="1" ht="12.75" customHeight="1" x14ac:dyDescent="0.3">
      <c r="A1115" s="49"/>
      <c r="B1115" s="49"/>
      <c r="C1115" s="50"/>
      <c r="D1115" s="27"/>
      <c r="E1115" s="27"/>
      <c r="F1115" s="27"/>
      <c r="G1115" s="50"/>
      <c r="H1115" s="50"/>
      <c r="I1115" s="27"/>
      <c r="J1115" s="27"/>
      <c r="K1115" s="52"/>
      <c r="L1115" s="50"/>
      <c r="M1115" s="50"/>
      <c r="N1115" s="422"/>
      <c r="O1115" s="27"/>
      <c r="P1115" s="27"/>
      <c r="Q1115" s="27"/>
      <c r="R1115" s="27"/>
      <c r="S1115" s="27"/>
      <c r="T1115" s="27"/>
      <c r="U1115" s="27"/>
      <c r="V1115" s="27"/>
      <c r="W1115" s="27"/>
      <c r="X1115" s="27"/>
      <c r="Y1115" s="410"/>
      <c r="Z1115" s="53"/>
      <c r="AA1115" s="53"/>
      <c r="AB1115" s="27"/>
      <c r="AC1115" s="27"/>
      <c r="AD1115" s="27"/>
      <c r="AE1115" s="244"/>
      <c r="AF1115" s="27"/>
      <c r="AG1115" s="27"/>
      <c r="AH1115" s="27"/>
      <c r="AI1115" s="27"/>
      <c r="AJ1115" s="467"/>
      <c r="AK1115" s="54"/>
      <c r="AO1115" s="157"/>
      <c r="AS1115" s="157"/>
      <c r="AT1115" s="161"/>
    </row>
    <row r="1116" spans="1:46" s="55" customFormat="1" ht="12.75" customHeight="1" x14ac:dyDescent="0.3">
      <c r="A1116" s="49"/>
      <c r="B1116" s="49"/>
      <c r="C1116" s="50"/>
      <c r="D1116" s="27"/>
      <c r="E1116" s="27"/>
      <c r="F1116" s="27"/>
      <c r="G1116" s="50"/>
      <c r="H1116" s="50"/>
      <c r="I1116" s="27"/>
      <c r="J1116" s="27"/>
      <c r="K1116" s="52"/>
      <c r="L1116" s="50"/>
      <c r="M1116" s="50"/>
      <c r="N1116" s="422"/>
      <c r="O1116" s="27"/>
      <c r="P1116" s="27"/>
      <c r="Q1116" s="27"/>
      <c r="R1116" s="27"/>
      <c r="S1116" s="27"/>
      <c r="T1116" s="27"/>
      <c r="U1116" s="27"/>
      <c r="V1116" s="27"/>
      <c r="W1116" s="27"/>
      <c r="X1116" s="27"/>
      <c r="Y1116" s="410"/>
      <c r="Z1116" s="53"/>
      <c r="AA1116" s="53"/>
      <c r="AB1116" s="27"/>
      <c r="AC1116" s="27"/>
      <c r="AD1116" s="27"/>
      <c r="AE1116" s="244"/>
      <c r="AF1116" s="27"/>
      <c r="AG1116" s="27"/>
      <c r="AH1116" s="27"/>
      <c r="AI1116" s="27"/>
      <c r="AJ1116" s="467"/>
      <c r="AK1116" s="54"/>
      <c r="AO1116" s="157"/>
      <c r="AS1116" s="157"/>
      <c r="AT1116" s="161"/>
    </row>
    <row r="1117" spans="1:46" s="55" customFormat="1" ht="12.75" customHeight="1" x14ac:dyDescent="0.3">
      <c r="A1117" s="49"/>
      <c r="B1117" s="49"/>
      <c r="C1117" s="50"/>
      <c r="D1117" s="27"/>
      <c r="E1117" s="27"/>
      <c r="F1117" s="27"/>
      <c r="G1117" s="50"/>
      <c r="H1117" s="50"/>
      <c r="I1117" s="27"/>
      <c r="J1117" s="27"/>
      <c r="K1117" s="52"/>
      <c r="L1117" s="50"/>
      <c r="M1117" s="50"/>
      <c r="N1117" s="422"/>
      <c r="O1117" s="27"/>
      <c r="P1117" s="27"/>
      <c r="Q1117" s="27"/>
      <c r="R1117" s="27"/>
      <c r="S1117" s="27"/>
      <c r="T1117" s="27"/>
      <c r="U1117" s="27"/>
      <c r="V1117" s="27"/>
      <c r="W1117" s="27"/>
      <c r="X1117" s="27"/>
      <c r="Y1117" s="410"/>
      <c r="Z1117" s="53"/>
      <c r="AA1117" s="53"/>
      <c r="AB1117" s="27"/>
      <c r="AC1117" s="27"/>
      <c r="AD1117" s="27"/>
      <c r="AE1117" s="244"/>
      <c r="AF1117" s="27"/>
      <c r="AG1117" s="27"/>
      <c r="AH1117" s="27"/>
      <c r="AI1117" s="27"/>
      <c r="AJ1117" s="467"/>
      <c r="AK1117" s="54"/>
      <c r="AO1117" s="157"/>
      <c r="AS1117" s="157"/>
      <c r="AT1117" s="161"/>
    </row>
    <row r="1118" spans="1:46" s="55" customFormat="1" ht="12.75" customHeight="1" x14ac:dyDescent="0.3">
      <c r="A1118" s="49"/>
      <c r="B1118" s="49"/>
      <c r="C1118" s="50"/>
      <c r="D1118" s="27"/>
      <c r="E1118" s="27"/>
      <c r="F1118" s="27"/>
      <c r="G1118" s="50"/>
      <c r="H1118" s="50"/>
      <c r="I1118" s="27"/>
      <c r="J1118" s="27"/>
      <c r="K1118" s="52"/>
      <c r="L1118" s="50"/>
      <c r="M1118" s="50"/>
      <c r="N1118" s="422"/>
      <c r="O1118" s="27"/>
      <c r="P1118" s="27"/>
      <c r="Q1118" s="27"/>
      <c r="R1118" s="27"/>
      <c r="S1118" s="27"/>
      <c r="T1118" s="27"/>
      <c r="U1118" s="27"/>
      <c r="V1118" s="27"/>
      <c r="W1118" s="27"/>
      <c r="X1118" s="27"/>
      <c r="Y1118" s="410"/>
      <c r="Z1118" s="53"/>
      <c r="AA1118" s="53"/>
      <c r="AB1118" s="27"/>
      <c r="AC1118" s="27"/>
      <c r="AD1118" s="27"/>
      <c r="AE1118" s="244"/>
      <c r="AF1118" s="27"/>
      <c r="AG1118" s="27"/>
      <c r="AH1118" s="27"/>
      <c r="AI1118" s="27"/>
      <c r="AJ1118" s="467"/>
      <c r="AK1118" s="54"/>
      <c r="AO1118" s="157"/>
      <c r="AS1118" s="157"/>
      <c r="AT1118" s="161"/>
    </row>
    <row r="1119" spans="1:46" s="55" customFormat="1" ht="12.75" customHeight="1" x14ac:dyDescent="0.3">
      <c r="A1119" s="49"/>
      <c r="B1119" s="49"/>
      <c r="C1119" s="50"/>
      <c r="D1119" s="27"/>
      <c r="E1119" s="27"/>
      <c r="F1119" s="27"/>
      <c r="G1119" s="50"/>
      <c r="H1119" s="50"/>
      <c r="I1119" s="27"/>
      <c r="J1119" s="27"/>
      <c r="K1119" s="52"/>
      <c r="L1119" s="50"/>
      <c r="M1119" s="50"/>
      <c r="N1119" s="422"/>
      <c r="O1119" s="27"/>
      <c r="P1119" s="27"/>
      <c r="Q1119" s="27"/>
      <c r="R1119" s="27"/>
      <c r="S1119" s="27"/>
      <c r="T1119" s="27"/>
      <c r="U1119" s="27"/>
      <c r="V1119" s="27"/>
      <c r="W1119" s="27"/>
      <c r="X1119" s="27"/>
      <c r="Y1119" s="410"/>
      <c r="Z1119" s="53"/>
      <c r="AA1119" s="53"/>
      <c r="AB1119" s="27"/>
      <c r="AC1119" s="27"/>
      <c r="AD1119" s="27"/>
      <c r="AE1119" s="244"/>
      <c r="AF1119" s="27"/>
      <c r="AG1119" s="27"/>
      <c r="AH1119" s="27"/>
      <c r="AI1119" s="27"/>
      <c r="AJ1119" s="467"/>
      <c r="AK1119" s="54"/>
      <c r="AO1119" s="157"/>
      <c r="AS1119" s="157"/>
      <c r="AT1119" s="161"/>
    </row>
    <row r="1120" spans="1:46" s="55" customFormat="1" ht="12.75" customHeight="1" x14ac:dyDescent="0.3">
      <c r="A1120" s="49"/>
      <c r="B1120" s="49"/>
      <c r="C1120" s="50"/>
      <c r="D1120" s="27"/>
      <c r="E1120" s="27"/>
      <c r="F1120" s="27"/>
      <c r="G1120" s="50"/>
      <c r="H1120" s="50"/>
      <c r="I1120" s="27"/>
      <c r="J1120" s="27"/>
      <c r="K1120" s="52"/>
      <c r="L1120" s="50"/>
      <c r="M1120" s="50"/>
      <c r="N1120" s="422"/>
      <c r="O1120" s="27"/>
      <c r="P1120" s="27"/>
      <c r="Q1120" s="27"/>
      <c r="R1120" s="27"/>
      <c r="S1120" s="27"/>
      <c r="T1120" s="27"/>
      <c r="U1120" s="27"/>
      <c r="V1120" s="27"/>
      <c r="W1120" s="27"/>
      <c r="X1120" s="27"/>
      <c r="Y1120" s="410"/>
      <c r="Z1120" s="53"/>
      <c r="AA1120" s="53"/>
      <c r="AB1120" s="27"/>
      <c r="AC1120" s="27"/>
      <c r="AD1120" s="27"/>
      <c r="AE1120" s="244"/>
      <c r="AF1120" s="27"/>
      <c r="AG1120" s="27"/>
      <c r="AH1120" s="27"/>
      <c r="AI1120" s="27"/>
      <c r="AJ1120" s="467"/>
      <c r="AK1120" s="54"/>
      <c r="AO1120" s="157"/>
      <c r="AS1120" s="157"/>
      <c r="AT1120" s="161"/>
    </row>
    <row r="1121" spans="1:46" s="55" customFormat="1" ht="12.75" customHeight="1" x14ac:dyDescent="0.3">
      <c r="A1121" s="49"/>
      <c r="B1121" s="49"/>
      <c r="C1121" s="50"/>
      <c r="D1121" s="27"/>
      <c r="E1121" s="27"/>
      <c r="F1121" s="27"/>
      <c r="G1121" s="50"/>
      <c r="H1121" s="50"/>
      <c r="I1121" s="27"/>
      <c r="J1121" s="27"/>
      <c r="K1121" s="52"/>
      <c r="L1121" s="50"/>
      <c r="M1121" s="50"/>
      <c r="N1121" s="422"/>
      <c r="O1121" s="27"/>
      <c r="P1121" s="27"/>
      <c r="Q1121" s="27"/>
      <c r="R1121" s="27"/>
      <c r="S1121" s="27"/>
      <c r="T1121" s="27"/>
      <c r="U1121" s="27"/>
      <c r="V1121" s="27"/>
      <c r="W1121" s="27"/>
      <c r="X1121" s="27"/>
      <c r="Y1121" s="410"/>
      <c r="Z1121" s="53"/>
      <c r="AA1121" s="53"/>
      <c r="AB1121" s="27"/>
      <c r="AC1121" s="27"/>
      <c r="AD1121" s="27"/>
      <c r="AE1121" s="244"/>
      <c r="AF1121" s="27"/>
      <c r="AG1121" s="27"/>
      <c r="AH1121" s="27"/>
      <c r="AI1121" s="27"/>
      <c r="AJ1121" s="467"/>
      <c r="AK1121" s="54"/>
      <c r="AO1121" s="157"/>
      <c r="AS1121" s="157"/>
      <c r="AT1121" s="161"/>
    </row>
    <row r="1122" spans="1:46" s="55" customFormat="1" ht="12.75" customHeight="1" x14ac:dyDescent="0.3">
      <c r="A1122" s="49"/>
      <c r="B1122" s="49"/>
      <c r="C1122" s="50"/>
      <c r="D1122" s="27"/>
      <c r="E1122" s="27"/>
      <c r="F1122" s="27"/>
      <c r="G1122" s="50"/>
      <c r="H1122" s="50"/>
      <c r="I1122" s="27"/>
      <c r="J1122" s="27"/>
      <c r="K1122" s="52"/>
      <c r="L1122" s="50"/>
      <c r="M1122" s="50"/>
      <c r="N1122" s="422"/>
      <c r="O1122" s="27"/>
      <c r="P1122" s="27"/>
      <c r="Q1122" s="27"/>
      <c r="R1122" s="27"/>
      <c r="S1122" s="27"/>
      <c r="T1122" s="27"/>
      <c r="U1122" s="27"/>
      <c r="V1122" s="27"/>
      <c r="W1122" s="27"/>
      <c r="X1122" s="27"/>
      <c r="Y1122" s="410"/>
      <c r="Z1122" s="53"/>
      <c r="AA1122" s="53"/>
      <c r="AB1122" s="27"/>
      <c r="AC1122" s="27"/>
      <c r="AD1122" s="27"/>
      <c r="AE1122" s="244"/>
      <c r="AF1122" s="27"/>
      <c r="AG1122" s="27"/>
      <c r="AH1122" s="27"/>
      <c r="AI1122" s="27"/>
      <c r="AJ1122" s="467"/>
      <c r="AK1122" s="54"/>
      <c r="AO1122" s="157"/>
      <c r="AS1122" s="157"/>
      <c r="AT1122" s="161"/>
    </row>
    <row r="1123" spans="1:46" s="55" customFormat="1" ht="12.75" customHeight="1" x14ac:dyDescent="0.3">
      <c r="A1123" s="49"/>
      <c r="B1123" s="49"/>
      <c r="C1123" s="50"/>
      <c r="D1123" s="27"/>
      <c r="E1123" s="27"/>
      <c r="F1123" s="27"/>
      <c r="G1123" s="50"/>
      <c r="H1123" s="50"/>
      <c r="I1123" s="27"/>
      <c r="J1123" s="27"/>
      <c r="K1123" s="52"/>
      <c r="L1123" s="50"/>
      <c r="M1123" s="50"/>
      <c r="N1123" s="422"/>
      <c r="O1123" s="27"/>
      <c r="P1123" s="27"/>
      <c r="Q1123" s="27"/>
      <c r="R1123" s="27"/>
      <c r="S1123" s="27"/>
      <c r="T1123" s="27"/>
      <c r="U1123" s="27"/>
      <c r="V1123" s="27"/>
      <c r="W1123" s="27"/>
      <c r="X1123" s="27"/>
      <c r="Y1123" s="410"/>
      <c r="Z1123" s="53"/>
      <c r="AA1123" s="53"/>
      <c r="AB1123" s="27"/>
      <c r="AC1123" s="27"/>
      <c r="AD1123" s="27"/>
      <c r="AE1123" s="244"/>
      <c r="AF1123" s="27"/>
      <c r="AG1123" s="27"/>
      <c r="AH1123" s="27"/>
      <c r="AI1123" s="27"/>
      <c r="AJ1123" s="467"/>
      <c r="AK1123" s="54"/>
      <c r="AO1123" s="157"/>
      <c r="AS1123" s="157"/>
      <c r="AT1123" s="161"/>
    </row>
    <row r="1124" spans="1:46" s="55" customFormat="1" ht="12.75" customHeight="1" x14ac:dyDescent="0.3">
      <c r="A1124" s="49"/>
      <c r="B1124" s="49"/>
      <c r="C1124" s="50"/>
      <c r="D1124" s="27"/>
      <c r="E1124" s="27"/>
      <c r="F1124" s="27"/>
      <c r="G1124" s="50"/>
      <c r="H1124" s="50"/>
      <c r="I1124" s="27"/>
      <c r="J1124" s="27"/>
      <c r="K1124" s="52"/>
      <c r="L1124" s="50"/>
      <c r="M1124" s="50"/>
      <c r="N1124" s="422"/>
      <c r="O1124" s="27"/>
      <c r="P1124" s="27"/>
      <c r="Q1124" s="27"/>
      <c r="R1124" s="27"/>
      <c r="S1124" s="27"/>
      <c r="T1124" s="27"/>
      <c r="U1124" s="27"/>
      <c r="V1124" s="27"/>
      <c r="W1124" s="27"/>
      <c r="X1124" s="27"/>
      <c r="Y1124" s="410"/>
      <c r="Z1124" s="53"/>
      <c r="AA1124" s="53"/>
      <c r="AB1124" s="27"/>
      <c r="AC1124" s="27"/>
      <c r="AD1124" s="27"/>
      <c r="AE1124" s="244"/>
      <c r="AF1124" s="27"/>
      <c r="AG1124" s="27"/>
      <c r="AH1124" s="27"/>
      <c r="AI1124" s="27"/>
      <c r="AJ1124" s="467"/>
      <c r="AK1124" s="54"/>
      <c r="AO1124" s="157"/>
      <c r="AS1124" s="157"/>
      <c r="AT1124" s="161"/>
    </row>
    <row r="1125" spans="1:46" s="55" customFormat="1" ht="12.75" customHeight="1" x14ac:dyDescent="0.3">
      <c r="A1125" s="49"/>
      <c r="B1125" s="49"/>
      <c r="C1125" s="50"/>
      <c r="D1125" s="27"/>
      <c r="E1125" s="27"/>
      <c r="F1125" s="27"/>
      <c r="G1125" s="50"/>
      <c r="H1125" s="50"/>
      <c r="I1125" s="27"/>
      <c r="J1125" s="27"/>
      <c r="K1125" s="52"/>
      <c r="L1125" s="50"/>
      <c r="M1125" s="50"/>
      <c r="N1125" s="422"/>
      <c r="O1125" s="27"/>
      <c r="P1125" s="27"/>
      <c r="Q1125" s="27"/>
      <c r="R1125" s="27"/>
      <c r="S1125" s="27"/>
      <c r="T1125" s="27"/>
      <c r="U1125" s="27"/>
      <c r="V1125" s="27"/>
      <c r="W1125" s="27"/>
      <c r="X1125" s="27"/>
      <c r="Y1125" s="410"/>
      <c r="Z1125" s="53"/>
      <c r="AA1125" s="53"/>
      <c r="AB1125" s="27"/>
      <c r="AC1125" s="27"/>
      <c r="AD1125" s="27"/>
      <c r="AE1125" s="244"/>
      <c r="AF1125" s="27"/>
      <c r="AG1125" s="27"/>
      <c r="AH1125" s="27"/>
      <c r="AI1125" s="27"/>
      <c r="AJ1125" s="467"/>
      <c r="AK1125" s="54"/>
      <c r="AO1125" s="157"/>
      <c r="AS1125" s="157"/>
      <c r="AT1125" s="161"/>
    </row>
    <row r="1126" spans="1:46" s="55" customFormat="1" ht="12.75" customHeight="1" x14ac:dyDescent="0.3">
      <c r="A1126" s="49"/>
      <c r="B1126" s="49"/>
      <c r="C1126" s="50"/>
      <c r="D1126" s="27"/>
      <c r="E1126" s="27"/>
      <c r="F1126" s="27"/>
      <c r="G1126" s="50"/>
      <c r="H1126" s="50"/>
      <c r="I1126" s="27"/>
      <c r="J1126" s="27"/>
      <c r="K1126" s="52"/>
      <c r="L1126" s="50"/>
      <c r="M1126" s="50"/>
      <c r="N1126" s="422"/>
      <c r="O1126" s="27"/>
      <c r="P1126" s="27"/>
      <c r="Q1126" s="27"/>
      <c r="R1126" s="27"/>
      <c r="S1126" s="27"/>
      <c r="T1126" s="27"/>
      <c r="U1126" s="27"/>
      <c r="V1126" s="27"/>
      <c r="W1126" s="27"/>
      <c r="X1126" s="27"/>
      <c r="Y1126" s="410"/>
      <c r="Z1126" s="53"/>
      <c r="AA1126" s="53"/>
      <c r="AB1126" s="27"/>
      <c r="AC1126" s="27"/>
      <c r="AD1126" s="27"/>
      <c r="AE1126" s="244"/>
      <c r="AF1126" s="27"/>
      <c r="AG1126" s="27"/>
      <c r="AH1126" s="27"/>
      <c r="AI1126" s="27"/>
      <c r="AJ1126" s="467"/>
      <c r="AK1126" s="54"/>
      <c r="AO1126" s="157"/>
      <c r="AS1126" s="157"/>
      <c r="AT1126" s="161"/>
    </row>
    <row r="1127" spans="1:46" s="55" customFormat="1" ht="12.75" customHeight="1" x14ac:dyDescent="0.3">
      <c r="A1127" s="49"/>
      <c r="B1127" s="49"/>
      <c r="C1127" s="50"/>
      <c r="D1127" s="27"/>
      <c r="E1127" s="27"/>
      <c r="F1127" s="27"/>
      <c r="G1127" s="50"/>
      <c r="H1127" s="50"/>
      <c r="I1127" s="27"/>
      <c r="J1127" s="27"/>
      <c r="K1127" s="52"/>
      <c r="L1127" s="50"/>
      <c r="M1127" s="50"/>
      <c r="N1127" s="422"/>
      <c r="O1127" s="27"/>
      <c r="P1127" s="27"/>
      <c r="Q1127" s="27"/>
      <c r="R1127" s="27"/>
      <c r="S1127" s="27"/>
      <c r="T1127" s="27"/>
      <c r="U1127" s="27"/>
      <c r="V1127" s="27"/>
      <c r="W1127" s="27"/>
      <c r="X1127" s="27"/>
      <c r="Y1127" s="410"/>
      <c r="Z1127" s="53"/>
      <c r="AA1127" s="53"/>
      <c r="AB1127" s="27"/>
      <c r="AC1127" s="27"/>
      <c r="AD1127" s="27"/>
      <c r="AE1127" s="244"/>
      <c r="AF1127" s="27"/>
      <c r="AG1127" s="27"/>
      <c r="AH1127" s="27"/>
      <c r="AI1127" s="27"/>
      <c r="AJ1127" s="467"/>
      <c r="AK1127" s="54"/>
      <c r="AO1127" s="157"/>
      <c r="AS1127" s="157"/>
      <c r="AT1127" s="161"/>
    </row>
    <row r="1128" spans="1:46" s="55" customFormat="1" ht="12.75" customHeight="1" x14ac:dyDescent="0.3">
      <c r="A1128" s="49"/>
      <c r="B1128" s="49"/>
      <c r="C1128" s="50"/>
      <c r="D1128" s="27"/>
      <c r="E1128" s="27"/>
      <c r="F1128" s="27"/>
      <c r="G1128" s="50"/>
      <c r="H1128" s="50"/>
      <c r="I1128" s="27"/>
      <c r="J1128" s="27"/>
      <c r="K1128" s="52"/>
      <c r="L1128" s="50"/>
      <c r="M1128" s="50"/>
      <c r="N1128" s="422"/>
      <c r="O1128" s="27"/>
      <c r="P1128" s="27"/>
      <c r="Q1128" s="27"/>
      <c r="R1128" s="27"/>
      <c r="S1128" s="27"/>
      <c r="T1128" s="27"/>
      <c r="U1128" s="27"/>
      <c r="V1128" s="27"/>
      <c r="W1128" s="27"/>
      <c r="X1128" s="27"/>
      <c r="Y1128" s="410"/>
      <c r="Z1128" s="53"/>
      <c r="AA1128" s="53"/>
      <c r="AB1128" s="27"/>
      <c r="AC1128" s="27"/>
      <c r="AD1128" s="27"/>
      <c r="AE1128" s="244"/>
      <c r="AF1128" s="27"/>
      <c r="AG1128" s="27"/>
      <c r="AH1128" s="27"/>
      <c r="AI1128" s="27"/>
      <c r="AJ1128" s="467"/>
      <c r="AK1128" s="54"/>
      <c r="AO1128" s="157"/>
      <c r="AS1128" s="157"/>
      <c r="AT1128" s="161"/>
    </row>
    <row r="1129" spans="1:46" s="55" customFormat="1" ht="12.75" customHeight="1" x14ac:dyDescent="0.3">
      <c r="A1129" s="49"/>
      <c r="B1129" s="49"/>
      <c r="C1129" s="50"/>
      <c r="D1129" s="27"/>
      <c r="E1129" s="27"/>
      <c r="F1129" s="27"/>
      <c r="G1129" s="50"/>
      <c r="H1129" s="50"/>
      <c r="I1129" s="27"/>
      <c r="J1129" s="27"/>
      <c r="K1129" s="52"/>
      <c r="L1129" s="50"/>
      <c r="M1129" s="50"/>
      <c r="N1129" s="422"/>
      <c r="O1129" s="27"/>
      <c r="P1129" s="27"/>
      <c r="Q1129" s="27"/>
      <c r="R1129" s="27"/>
      <c r="S1129" s="27"/>
      <c r="T1129" s="27"/>
      <c r="U1129" s="27"/>
      <c r="V1129" s="27"/>
      <c r="W1129" s="27"/>
      <c r="X1129" s="27"/>
      <c r="Y1129" s="410"/>
      <c r="Z1129" s="53"/>
      <c r="AA1129" s="53"/>
      <c r="AB1129" s="27"/>
      <c r="AC1129" s="27"/>
      <c r="AD1129" s="27"/>
      <c r="AE1129" s="244"/>
      <c r="AF1129" s="27"/>
      <c r="AG1129" s="27"/>
      <c r="AH1129" s="27"/>
      <c r="AI1129" s="27"/>
      <c r="AJ1129" s="467"/>
      <c r="AK1129" s="54"/>
      <c r="AO1129" s="157"/>
      <c r="AS1129" s="157"/>
      <c r="AT1129" s="161"/>
    </row>
    <row r="1130" spans="1:46" s="55" customFormat="1" ht="12.75" customHeight="1" x14ac:dyDescent="0.3">
      <c r="A1130" s="49"/>
      <c r="B1130" s="49"/>
      <c r="C1130" s="50"/>
      <c r="D1130" s="27"/>
      <c r="E1130" s="27"/>
      <c r="F1130" s="27"/>
      <c r="G1130" s="50"/>
      <c r="H1130" s="50"/>
      <c r="I1130" s="27"/>
      <c r="J1130" s="27"/>
      <c r="K1130" s="52"/>
      <c r="L1130" s="50"/>
      <c r="M1130" s="50"/>
      <c r="N1130" s="422"/>
      <c r="O1130" s="27"/>
      <c r="P1130" s="27"/>
      <c r="Q1130" s="27"/>
      <c r="R1130" s="27"/>
      <c r="S1130" s="27"/>
      <c r="T1130" s="27"/>
      <c r="U1130" s="27"/>
      <c r="V1130" s="27"/>
      <c r="W1130" s="27"/>
      <c r="X1130" s="27"/>
      <c r="Y1130" s="410"/>
      <c r="Z1130" s="53"/>
      <c r="AA1130" s="53"/>
      <c r="AB1130" s="27"/>
      <c r="AC1130" s="27"/>
      <c r="AD1130" s="27"/>
      <c r="AE1130" s="244"/>
      <c r="AF1130" s="27"/>
      <c r="AG1130" s="27"/>
      <c r="AH1130" s="27"/>
      <c r="AI1130" s="27"/>
      <c r="AJ1130" s="467"/>
      <c r="AK1130" s="54"/>
      <c r="AO1130" s="157"/>
      <c r="AS1130" s="157"/>
      <c r="AT1130" s="161"/>
    </row>
    <row r="1131" spans="1:46" s="55" customFormat="1" ht="12.75" customHeight="1" x14ac:dyDescent="0.3">
      <c r="A1131" s="49"/>
      <c r="B1131" s="49"/>
      <c r="C1131" s="50"/>
      <c r="D1131" s="27"/>
      <c r="E1131" s="27"/>
      <c r="F1131" s="27"/>
      <c r="G1131" s="50"/>
      <c r="H1131" s="50"/>
      <c r="I1131" s="27"/>
      <c r="J1131" s="27"/>
      <c r="K1131" s="52"/>
      <c r="L1131" s="50"/>
      <c r="M1131" s="50"/>
      <c r="N1131" s="422"/>
      <c r="O1131" s="27"/>
      <c r="P1131" s="27"/>
      <c r="Q1131" s="27"/>
      <c r="R1131" s="27"/>
      <c r="S1131" s="27"/>
      <c r="T1131" s="27"/>
      <c r="U1131" s="27"/>
      <c r="V1131" s="27"/>
      <c r="W1131" s="27"/>
      <c r="X1131" s="27"/>
      <c r="Y1131" s="410"/>
      <c r="Z1131" s="53"/>
      <c r="AA1131" s="53"/>
      <c r="AB1131" s="27"/>
      <c r="AC1131" s="27"/>
      <c r="AD1131" s="27"/>
      <c r="AE1131" s="244"/>
      <c r="AF1131" s="27"/>
      <c r="AG1131" s="27"/>
      <c r="AH1131" s="27"/>
      <c r="AI1131" s="27"/>
      <c r="AJ1131" s="467"/>
      <c r="AK1131" s="54"/>
      <c r="AO1131" s="157"/>
      <c r="AS1131" s="157"/>
      <c r="AT1131" s="161"/>
    </row>
    <row r="1132" spans="1:46" s="55" customFormat="1" ht="12.75" customHeight="1" x14ac:dyDescent="0.3">
      <c r="A1132" s="49"/>
      <c r="B1132" s="49"/>
      <c r="C1132" s="50"/>
      <c r="D1132" s="27"/>
      <c r="E1132" s="27"/>
      <c r="F1132" s="27"/>
      <c r="G1132" s="50"/>
      <c r="H1132" s="50"/>
      <c r="I1132" s="27"/>
      <c r="J1132" s="27"/>
      <c r="K1132" s="52"/>
      <c r="L1132" s="50"/>
      <c r="M1132" s="50"/>
      <c r="N1132" s="422"/>
      <c r="O1132" s="27"/>
      <c r="P1132" s="27"/>
      <c r="Q1132" s="27"/>
      <c r="R1132" s="27"/>
      <c r="S1132" s="27"/>
      <c r="T1132" s="27"/>
      <c r="U1132" s="27"/>
      <c r="V1132" s="27"/>
      <c r="W1132" s="27"/>
      <c r="X1132" s="27"/>
      <c r="Y1132" s="410"/>
      <c r="Z1132" s="53"/>
      <c r="AA1132" s="53"/>
      <c r="AB1132" s="27"/>
      <c r="AC1132" s="27"/>
      <c r="AD1132" s="27"/>
      <c r="AE1132" s="244"/>
      <c r="AF1132" s="27"/>
      <c r="AG1132" s="27"/>
      <c r="AH1132" s="27"/>
      <c r="AI1132" s="27"/>
      <c r="AJ1132" s="467"/>
      <c r="AK1132" s="54"/>
      <c r="AO1132" s="157"/>
      <c r="AS1132" s="157"/>
      <c r="AT1132" s="161"/>
    </row>
    <row r="1133" spans="1:46" s="55" customFormat="1" ht="12.75" customHeight="1" x14ac:dyDescent="0.3">
      <c r="A1133" s="49"/>
      <c r="B1133" s="49"/>
      <c r="C1133" s="50"/>
      <c r="D1133" s="27"/>
      <c r="E1133" s="27"/>
      <c r="F1133" s="27"/>
      <c r="G1133" s="50"/>
      <c r="H1133" s="50"/>
      <c r="I1133" s="27"/>
      <c r="J1133" s="27"/>
      <c r="K1133" s="52"/>
      <c r="L1133" s="50"/>
      <c r="M1133" s="50"/>
      <c r="N1133" s="422"/>
      <c r="O1133" s="27"/>
      <c r="P1133" s="27"/>
      <c r="Q1133" s="27"/>
      <c r="R1133" s="27"/>
      <c r="S1133" s="27"/>
      <c r="T1133" s="27"/>
      <c r="U1133" s="27"/>
      <c r="V1133" s="27"/>
      <c r="W1133" s="27"/>
      <c r="X1133" s="27"/>
      <c r="Y1133" s="410"/>
      <c r="Z1133" s="53"/>
      <c r="AA1133" s="53"/>
      <c r="AB1133" s="27"/>
      <c r="AC1133" s="27"/>
      <c r="AD1133" s="27"/>
      <c r="AE1133" s="244"/>
      <c r="AF1133" s="27"/>
      <c r="AG1133" s="27"/>
      <c r="AH1133" s="27"/>
      <c r="AI1133" s="27"/>
      <c r="AJ1133" s="467"/>
      <c r="AK1133" s="54"/>
      <c r="AO1133" s="157"/>
      <c r="AS1133" s="157"/>
      <c r="AT1133" s="161"/>
    </row>
    <row r="1134" spans="1:46" s="55" customFormat="1" ht="12.75" customHeight="1" x14ac:dyDescent="0.3">
      <c r="A1134" s="49"/>
      <c r="B1134" s="49"/>
      <c r="C1134" s="50"/>
      <c r="D1134" s="27"/>
      <c r="E1134" s="27"/>
      <c r="F1134" s="27"/>
      <c r="G1134" s="50"/>
      <c r="H1134" s="50"/>
      <c r="I1134" s="27"/>
      <c r="J1134" s="27"/>
      <c r="K1134" s="52"/>
      <c r="L1134" s="50"/>
      <c r="M1134" s="50"/>
      <c r="N1134" s="422"/>
      <c r="O1134" s="27"/>
      <c r="P1134" s="27"/>
      <c r="Q1134" s="27"/>
      <c r="R1134" s="27"/>
      <c r="S1134" s="27"/>
      <c r="T1134" s="27"/>
      <c r="U1134" s="27"/>
      <c r="V1134" s="27"/>
      <c r="W1134" s="27"/>
      <c r="X1134" s="27"/>
      <c r="Y1134" s="410"/>
      <c r="Z1134" s="53"/>
      <c r="AA1134" s="53"/>
      <c r="AB1134" s="27"/>
      <c r="AC1134" s="27"/>
      <c r="AD1134" s="27"/>
      <c r="AE1134" s="244"/>
      <c r="AF1134" s="27"/>
      <c r="AG1134" s="27"/>
      <c r="AH1134" s="27"/>
      <c r="AI1134" s="27"/>
      <c r="AJ1134" s="467"/>
      <c r="AK1134" s="54"/>
      <c r="AO1134" s="157"/>
      <c r="AS1134" s="157"/>
      <c r="AT1134" s="161"/>
    </row>
    <row r="1135" spans="1:46" s="55" customFormat="1" ht="12.75" customHeight="1" x14ac:dyDescent="0.3">
      <c r="A1135" s="49"/>
      <c r="B1135" s="49"/>
      <c r="C1135" s="50"/>
      <c r="D1135" s="27"/>
      <c r="E1135" s="27"/>
      <c r="F1135" s="27"/>
      <c r="G1135" s="50"/>
      <c r="H1135" s="50"/>
      <c r="I1135" s="27"/>
      <c r="J1135" s="27"/>
      <c r="K1135" s="52"/>
      <c r="L1135" s="50"/>
      <c r="M1135" s="50"/>
      <c r="N1135" s="422"/>
      <c r="O1135" s="27"/>
      <c r="P1135" s="27"/>
      <c r="Q1135" s="27"/>
      <c r="R1135" s="27"/>
      <c r="S1135" s="27"/>
      <c r="T1135" s="27"/>
      <c r="U1135" s="27"/>
      <c r="V1135" s="27"/>
      <c r="W1135" s="27"/>
      <c r="X1135" s="27"/>
      <c r="Y1135" s="410"/>
      <c r="Z1135" s="53"/>
      <c r="AA1135" s="53"/>
      <c r="AB1135" s="27"/>
      <c r="AC1135" s="27"/>
      <c r="AD1135" s="27"/>
      <c r="AE1135" s="244"/>
      <c r="AF1135" s="27"/>
      <c r="AG1135" s="27"/>
      <c r="AH1135" s="27"/>
      <c r="AI1135" s="27"/>
      <c r="AJ1135" s="467"/>
      <c r="AK1135" s="54"/>
      <c r="AO1135" s="157"/>
      <c r="AS1135" s="157"/>
      <c r="AT1135" s="161"/>
    </row>
    <row r="1136" spans="1:46" s="55" customFormat="1" ht="12.75" customHeight="1" x14ac:dyDescent="0.3">
      <c r="A1136" s="49"/>
      <c r="B1136" s="49"/>
      <c r="C1136" s="50"/>
      <c r="D1136" s="27"/>
      <c r="E1136" s="27"/>
      <c r="F1136" s="27"/>
      <c r="G1136" s="50"/>
      <c r="H1136" s="50"/>
      <c r="I1136" s="27"/>
      <c r="J1136" s="27"/>
      <c r="K1136" s="52"/>
      <c r="L1136" s="50"/>
      <c r="M1136" s="50"/>
      <c r="N1136" s="422"/>
      <c r="O1136" s="27"/>
      <c r="P1136" s="27"/>
      <c r="Q1136" s="27"/>
      <c r="R1136" s="27"/>
      <c r="S1136" s="27"/>
      <c r="T1136" s="27"/>
      <c r="U1136" s="27"/>
      <c r="V1136" s="27"/>
      <c r="W1136" s="27"/>
      <c r="X1136" s="27"/>
      <c r="Y1136" s="410"/>
      <c r="Z1136" s="53"/>
      <c r="AA1136" s="53"/>
      <c r="AB1136" s="27"/>
      <c r="AC1136" s="27"/>
      <c r="AD1136" s="27"/>
      <c r="AE1136" s="244"/>
      <c r="AF1136" s="27"/>
      <c r="AG1136" s="27"/>
      <c r="AH1136" s="27"/>
      <c r="AI1136" s="27"/>
      <c r="AJ1136" s="467"/>
      <c r="AK1136" s="54"/>
      <c r="AO1136" s="157"/>
      <c r="AS1136" s="157"/>
      <c r="AT1136" s="161"/>
    </row>
    <row r="1137" spans="1:46" s="55" customFormat="1" ht="12.75" customHeight="1" x14ac:dyDescent="0.3">
      <c r="A1137" s="49"/>
      <c r="B1137" s="49"/>
      <c r="C1137" s="50"/>
      <c r="D1137" s="27"/>
      <c r="E1137" s="27"/>
      <c r="F1137" s="27"/>
      <c r="G1137" s="50"/>
      <c r="H1137" s="50"/>
      <c r="I1137" s="27"/>
      <c r="J1137" s="27"/>
      <c r="K1137" s="52"/>
      <c r="L1137" s="50"/>
      <c r="M1137" s="50"/>
      <c r="N1137" s="422"/>
      <c r="O1137" s="27"/>
      <c r="P1137" s="27"/>
      <c r="Q1137" s="27"/>
      <c r="R1137" s="27"/>
      <c r="S1137" s="27"/>
      <c r="T1137" s="27"/>
      <c r="U1137" s="27"/>
      <c r="V1137" s="27"/>
      <c r="W1137" s="27"/>
      <c r="X1137" s="27"/>
      <c r="Y1137" s="410"/>
      <c r="Z1137" s="53"/>
      <c r="AA1137" s="53"/>
      <c r="AB1137" s="27"/>
      <c r="AC1137" s="27"/>
      <c r="AD1137" s="27"/>
      <c r="AE1137" s="244"/>
      <c r="AF1137" s="27"/>
      <c r="AG1137" s="27"/>
      <c r="AH1137" s="27"/>
      <c r="AI1137" s="27"/>
      <c r="AJ1137" s="467"/>
      <c r="AK1137" s="54"/>
      <c r="AO1137" s="157"/>
      <c r="AS1137" s="157"/>
      <c r="AT1137" s="161"/>
    </row>
    <row r="1138" spans="1:46" s="55" customFormat="1" ht="12.75" customHeight="1" x14ac:dyDescent="0.3">
      <c r="A1138" s="49"/>
      <c r="B1138" s="49"/>
      <c r="C1138" s="50"/>
      <c r="D1138" s="27"/>
      <c r="E1138" s="27"/>
      <c r="F1138" s="27"/>
      <c r="G1138" s="50"/>
      <c r="H1138" s="50"/>
      <c r="I1138" s="27"/>
      <c r="J1138" s="27"/>
      <c r="K1138" s="52"/>
      <c r="L1138" s="50"/>
      <c r="M1138" s="50"/>
      <c r="N1138" s="422"/>
      <c r="O1138" s="27"/>
      <c r="P1138" s="27"/>
      <c r="Q1138" s="27"/>
      <c r="R1138" s="27"/>
      <c r="S1138" s="27"/>
      <c r="T1138" s="27"/>
      <c r="U1138" s="27"/>
      <c r="V1138" s="27"/>
      <c r="W1138" s="27"/>
      <c r="X1138" s="27"/>
      <c r="Y1138" s="410"/>
      <c r="Z1138" s="53"/>
      <c r="AA1138" s="53"/>
      <c r="AB1138" s="27"/>
      <c r="AC1138" s="27"/>
      <c r="AD1138" s="27"/>
      <c r="AE1138" s="244"/>
      <c r="AF1138" s="27"/>
      <c r="AG1138" s="27"/>
      <c r="AH1138" s="27"/>
      <c r="AI1138" s="27"/>
      <c r="AJ1138" s="467"/>
      <c r="AK1138" s="54"/>
      <c r="AO1138" s="157"/>
      <c r="AS1138" s="157"/>
      <c r="AT1138" s="161"/>
    </row>
    <row r="1139" spans="1:46" s="55" customFormat="1" ht="12.75" customHeight="1" x14ac:dyDescent="0.3">
      <c r="A1139" s="49"/>
      <c r="B1139" s="49"/>
      <c r="C1139" s="50"/>
      <c r="D1139" s="27"/>
      <c r="E1139" s="27"/>
      <c r="F1139" s="27"/>
      <c r="G1139" s="50"/>
      <c r="H1139" s="50"/>
      <c r="I1139" s="27"/>
      <c r="J1139" s="27"/>
      <c r="K1139" s="52"/>
      <c r="L1139" s="50"/>
      <c r="M1139" s="50"/>
      <c r="N1139" s="422"/>
      <c r="O1139" s="27"/>
      <c r="P1139" s="27"/>
      <c r="Q1139" s="27"/>
      <c r="R1139" s="27"/>
      <c r="S1139" s="27"/>
      <c r="T1139" s="27"/>
      <c r="U1139" s="27"/>
      <c r="V1139" s="27"/>
      <c r="W1139" s="27"/>
      <c r="X1139" s="27"/>
      <c r="Y1139" s="410"/>
      <c r="Z1139" s="53"/>
      <c r="AA1139" s="53"/>
      <c r="AB1139" s="27"/>
      <c r="AC1139" s="27"/>
      <c r="AD1139" s="27"/>
      <c r="AE1139" s="244"/>
      <c r="AF1139" s="27"/>
      <c r="AG1139" s="27"/>
      <c r="AH1139" s="27"/>
      <c r="AI1139" s="27"/>
      <c r="AJ1139" s="467"/>
      <c r="AK1139" s="54"/>
      <c r="AO1139" s="157"/>
      <c r="AS1139" s="157"/>
      <c r="AT1139" s="161"/>
    </row>
    <row r="1140" spans="1:46" s="55" customFormat="1" ht="12.75" customHeight="1" x14ac:dyDescent="0.3">
      <c r="A1140" s="49"/>
      <c r="B1140" s="49"/>
      <c r="C1140" s="50"/>
      <c r="D1140" s="27"/>
      <c r="E1140" s="27"/>
      <c r="F1140" s="27"/>
      <c r="G1140" s="50"/>
      <c r="H1140" s="50"/>
      <c r="I1140" s="27"/>
      <c r="J1140" s="27"/>
      <c r="K1140" s="52"/>
      <c r="L1140" s="50"/>
      <c r="M1140" s="50"/>
      <c r="N1140" s="422"/>
      <c r="O1140" s="27"/>
      <c r="P1140" s="27"/>
      <c r="Q1140" s="27"/>
      <c r="R1140" s="27"/>
      <c r="S1140" s="27"/>
      <c r="T1140" s="27"/>
      <c r="U1140" s="27"/>
      <c r="V1140" s="27"/>
      <c r="W1140" s="27"/>
      <c r="X1140" s="27"/>
      <c r="Y1140" s="410"/>
      <c r="Z1140" s="53"/>
      <c r="AA1140" s="53"/>
      <c r="AB1140" s="27"/>
      <c r="AC1140" s="27"/>
      <c r="AD1140" s="27"/>
      <c r="AE1140" s="244"/>
      <c r="AF1140" s="27"/>
      <c r="AG1140" s="27"/>
      <c r="AH1140" s="27"/>
      <c r="AI1140" s="27"/>
      <c r="AJ1140" s="467"/>
      <c r="AK1140" s="54"/>
      <c r="AO1140" s="157"/>
      <c r="AS1140" s="157"/>
      <c r="AT1140" s="161"/>
    </row>
    <row r="1141" spans="1:46" s="55" customFormat="1" ht="12.75" customHeight="1" x14ac:dyDescent="0.3">
      <c r="A1141" s="49"/>
      <c r="B1141" s="49"/>
      <c r="C1141" s="50"/>
      <c r="D1141" s="27"/>
      <c r="E1141" s="27"/>
      <c r="F1141" s="27"/>
      <c r="G1141" s="50"/>
      <c r="H1141" s="50"/>
      <c r="I1141" s="27"/>
      <c r="J1141" s="27"/>
      <c r="K1141" s="52"/>
      <c r="L1141" s="50"/>
      <c r="M1141" s="50"/>
      <c r="N1141" s="422"/>
      <c r="O1141" s="27"/>
      <c r="P1141" s="27"/>
      <c r="Q1141" s="27"/>
      <c r="R1141" s="27"/>
      <c r="S1141" s="27"/>
      <c r="T1141" s="27"/>
      <c r="U1141" s="27"/>
      <c r="V1141" s="27"/>
      <c r="W1141" s="27"/>
      <c r="X1141" s="27"/>
      <c r="Y1141" s="410"/>
      <c r="Z1141" s="53"/>
      <c r="AA1141" s="53"/>
      <c r="AB1141" s="27"/>
      <c r="AC1141" s="27"/>
      <c r="AD1141" s="27"/>
      <c r="AE1141" s="244"/>
      <c r="AF1141" s="27"/>
      <c r="AG1141" s="27"/>
      <c r="AH1141" s="27"/>
      <c r="AI1141" s="27"/>
      <c r="AJ1141" s="467"/>
      <c r="AK1141" s="54"/>
      <c r="AO1141" s="157"/>
      <c r="AS1141" s="157"/>
      <c r="AT1141" s="161"/>
    </row>
    <row r="1142" spans="1:46" s="55" customFormat="1" ht="12.75" customHeight="1" x14ac:dyDescent="0.3">
      <c r="A1142" s="49"/>
      <c r="B1142" s="49"/>
      <c r="C1142" s="50"/>
      <c r="D1142" s="27"/>
      <c r="E1142" s="27"/>
      <c r="F1142" s="27"/>
      <c r="G1142" s="50"/>
      <c r="H1142" s="50"/>
      <c r="I1142" s="27"/>
      <c r="J1142" s="27"/>
      <c r="K1142" s="52"/>
      <c r="L1142" s="50"/>
      <c r="M1142" s="50"/>
      <c r="N1142" s="422"/>
      <c r="O1142" s="27"/>
      <c r="P1142" s="27"/>
      <c r="Q1142" s="27"/>
      <c r="R1142" s="27"/>
      <c r="S1142" s="27"/>
      <c r="T1142" s="27"/>
      <c r="U1142" s="27"/>
      <c r="V1142" s="27"/>
      <c r="W1142" s="27"/>
      <c r="X1142" s="27"/>
      <c r="Y1142" s="410"/>
      <c r="Z1142" s="53"/>
      <c r="AA1142" s="53"/>
      <c r="AB1142" s="27"/>
      <c r="AC1142" s="27"/>
      <c r="AD1142" s="27"/>
      <c r="AE1142" s="244"/>
      <c r="AF1142" s="27"/>
      <c r="AG1142" s="27"/>
      <c r="AH1142" s="27"/>
      <c r="AI1142" s="27"/>
      <c r="AJ1142" s="467"/>
      <c r="AK1142" s="54"/>
      <c r="AO1142" s="157"/>
      <c r="AS1142" s="157"/>
      <c r="AT1142" s="161"/>
    </row>
    <row r="1143" spans="1:46" s="55" customFormat="1" ht="12.75" customHeight="1" x14ac:dyDescent="0.3">
      <c r="A1143" s="49"/>
      <c r="B1143" s="49"/>
      <c r="C1143" s="50"/>
      <c r="D1143" s="27"/>
      <c r="E1143" s="27"/>
      <c r="F1143" s="27"/>
      <c r="G1143" s="50"/>
      <c r="H1143" s="50"/>
      <c r="I1143" s="27"/>
      <c r="J1143" s="27"/>
      <c r="K1143" s="52"/>
      <c r="L1143" s="50"/>
      <c r="M1143" s="50"/>
      <c r="N1143" s="422"/>
      <c r="O1143" s="27"/>
      <c r="P1143" s="27"/>
      <c r="Q1143" s="27"/>
      <c r="R1143" s="27"/>
      <c r="S1143" s="27"/>
      <c r="T1143" s="27"/>
      <c r="U1143" s="27"/>
      <c r="V1143" s="27"/>
      <c r="W1143" s="27"/>
      <c r="X1143" s="27"/>
      <c r="Y1143" s="410"/>
      <c r="Z1143" s="53"/>
      <c r="AA1143" s="53"/>
      <c r="AB1143" s="27"/>
      <c r="AC1143" s="27"/>
      <c r="AD1143" s="27"/>
      <c r="AE1143" s="244"/>
      <c r="AF1143" s="27"/>
      <c r="AG1143" s="27"/>
      <c r="AH1143" s="27"/>
      <c r="AI1143" s="27"/>
      <c r="AJ1143" s="467"/>
      <c r="AK1143" s="54"/>
      <c r="AO1143" s="157"/>
      <c r="AS1143" s="157"/>
      <c r="AT1143" s="161"/>
    </row>
    <row r="1144" spans="1:46" s="55" customFormat="1" ht="12.75" customHeight="1" x14ac:dyDescent="0.3">
      <c r="A1144" s="49"/>
      <c r="B1144" s="49"/>
      <c r="C1144" s="50"/>
      <c r="D1144" s="27"/>
      <c r="E1144" s="27"/>
      <c r="F1144" s="27"/>
      <c r="G1144" s="50"/>
      <c r="H1144" s="50"/>
      <c r="I1144" s="27"/>
      <c r="J1144" s="27"/>
      <c r="K1144" s="52"/>
      <c r="L1144" s="50"/>
      <c r="M1144" s="50"/>
      <c r="N1144" s="422"/>
      <c r="O1144" s="27"/>
      <c r="P1144" s="27"/>
      <c r="Q1144" s="27"/>
      <c r="R1144" s="27"/>
      <c r="S1144" s="27"/>
      <c r="T1144" s="27"/>
      <c r="U1144" s="27"/>
      <c r="V1144" s="27"/>
      <c r="W1144" s="27"/>
      <c r="X1144" s="27"/>
      <c r="Y1144" s="410"/>
      <c r="Z1144" s="53"/>
      <c r="AA1144" s="53"/>
      <c r="AB1144" s="27"/>
      <c r="AC1144" s="27"/>
      <c r="AD1144" s="27"/>
      <c r="AE1144" s="244"/>
      <c r="AF1144" s="27"/>
      <c r="AG1144" s="27"/>
      <c r="AH1144" s="27"/>
      <c r="AI1144" s="27"/>
      <c r="AJ1144" s="467"/>
      <c r="AK1144" s="54"/>
      <c r="AO1144" s="157"/>
      <c r="AS1144" s="157"/>
      <c r="AT1144" s="161"/>
    </row>
    <row r="1145" spans="1:46" s="55" customFormat="1" ht="12.75" customHeight="1" x14ac:dyDescent="0.3">
      <c r="A1145" s="49"/>
      <c r="B1145" s="49"/>
      <c r="C1145" s="50"/>
      <c r="D1145" s="27"/>
      <c r="E1145" s="27"/>
      <c r="F1145" s="27"/>
      <c r="G1145" s="50"/>
      <c r="H1145" s="50"/>
      <c r="I1145" s="27"/>
      <c r="J1145" s="27"/>
      <c r="K1145" s="52"/>
      <c r="L1145" s="50"/>
      <c r="M1145" s="50"/>
      <c r="N1145" s="422"/>
      <c r="O1145" s="27"/>
      <c r="P1145" s="27"/>
      <c r="Q1145" s="27"/>
      <c r="R1145" s="27"/>
      <c r="S1145" s="27"/>
      <c r="T1145" s="27"/>
      <c r="U1145" s="27"/>
      <c r="V1145" s="27"/>
      <c r="W1145" s="27"/>
      <c r="X1145" s="27"/>
      <c r="Y1145" s="410"/>
      <c r="Z1145" s="53"/>
      <c r="AA1145" s="53"/>
      <c r="AB1145" s="27"/>
      <c r="AC1145" s="27"/>
      <c r="AD1145" s="27"/>
      <c r="AE1145" s="244"/>
      <c r="AF1145" s="27"/>
      <c r="AG1145" s="27"/>
      <c r="AH1145" s="27"/>
      <c r="AI1145" s="27"/>
      <c r="AJ1145" s="467"/>
      <c r="AK1145" s="54"/>
      <c r="AO1145" s="157"/>
      <c r="AS1145" s="157"/>
      <c r="AT1145" s="161"/>
    </row>
    <row r="1146" spans="1:46" s="55" customFormat="1" ht="12.75" customHeight="1" x14ac:dyDescent="0.3">
      <c r="A1146" s="49"/>
      <c r="B1146" s="49"/>
      <c r="C1146" s="50"/>
      <c r="D1146" s="27"/>
      <c r="E1146" s="27"/>
      <c r="F1146" s="27"/>
      <c r="G1146" s="50"/>
      <c r="H1146" s="50"/>
      <c r="I1146" s="27"/>
      <c r="J1146" s="27"/>
      <c r="K1146" s="52"/>
      <c r="L1146" s="50"/>
      <c r="M1146" s="50"/>
      <c r="N1146" s="422"/>
      <c r="O1146" s="27"/>
      <c r="P1146" s="27"/>
      <c r="Q1146" s="27"/>
      <c r="R1146" s="27"/>
      <c r="S1146" s="27"/>
      <c r="T1146" s="27"/>
      <c r="U1146" s="27"/>
      <c r="V1146" s="27"/>
      <c r="W1146" s="27"/>
      <c r="X1146" s="27"/>
      <c r="Y1146" s="410"/>
      <c r="Z1146" s="53"/>
      <c r="AA1146" s="53"/>
      <c r="AB1146" s="27"/>
      <c r="AC1146" s="27"/>
      <c r="AD1146" s="27"/>
      <c r="AE1146" s="244"/>
      <c r="AF1146" s="27"/>
      <c r="AG1146" s="27"/>
      <c r="AH1146" s="27"/>
      <c r="AI1146" s="27"/>
      <c r="AJ1146" s="467"/>
      <c r="AK1146" s="54"/>
      <c r="AO1146" s="157"/>
      <c r="AS1146" s="157"/>
      <c r="AT1146" s="161"/>
    </row>
    <row r="1147" spans="1:46" s="55" customFormat="1" ht="12.75" customHeight="1" x14ac:dyDescent="0.3">
      <c r="A1147" s="49"/>
      <c r="B1147" s="49"/>
      <c r="C1147" s="50"/>
      <c r="D1147" s="27"/>
      <c r="E1147" s="27"/>
      <c r="F1147" s="27"/>
      <c r="G1147" s="50"/>
      <c r="H1147" s="50"/>
      <c r="I1147" s="27"/>
      <c r="J1147" s="27"/>
      <c r="K1147" s="52"/>
      <c r="L1147" s="50"/>
      <c r="M1147" s="50"/>
      <c r="N1147" s="422"/>
      <c r="O1147" s="27"/>
      <c r="P1147" s="27"/>
      <c r="Q1147" s="27"/>
      <c r="R1147" s="27"/>
      <c r="S1147" s="27"/>
      <c r="T1147" s="27"/>
      <c r="U1147" s="27"/>
      <c r="V1147" s="27"/>
      <c r="W1147" s="27"/>
      <c r="X1147" s="27"/>
      <c r="Y1147" s="410"/>
      <c r="Z1147" s="53"/>
      <c r="AA1147" s="53"/>
      <c r="AB1147" s="27"/>
      <c r="AC1147" s="27"/>
      <c r="AD1147" s="27"/>
      <c r="AE1147" s="244"/>
      <c r="AF1147" s="27"/>
      <c r="AG1147" s="27"/>
      <c r="AH1147" s="27"/>
      <c r="AI1147" s="27"/>
      <c r="AJ1147" s="467"/>
      <c r="AK1147" s="54"/>
      <c r="AO1147" s="157"/>
      <c r="AS1147" s="157"/>
      <c r="AT1147" s="161"/>
    </row>
    <row r="1148" spans="1:46" s="55" customFormat="1" ht="12.75" customHeight="1" x14ac:dyDescent="0.3">
      <c r="A1148" s="49"/>
      <c r="B1148" s="49"/>
      <c r="C1148" s="50"/>
      <c r="D1148" s="27"/>
      <c r="E1148" s="27"/>
      <c r="F1148" s="27"/>
      <c r="G1148" s="50"/>
      <c r="H1148" s="50"/>
      <c r="I1148" s="27"/>
      <c r="J1148" s="27"/>
      <c r="K1148" s="52"/>
      <c r="L1148" s="50"/>
      <c r="M1148" s="50"/>
      <c r="N1148" s="422"/>
      <c r="O1148" s="27"/>
      <c r="P1148" s="27"/>
      <c r="Q1148" s="27"/>
      <c r="R1148" s="27"/>
      <c r="S1148" s="27"/>
      <c r="T1148" s="27"/>
      <c r="U1148" s="27"/>
      <c r="V1148" s="27"/>
      <c r="W1148" s="27"/>
      <c r="X1148" s="27"/>
      <c r="Y1148" s="410"/>
      <c r="Z1148" s="53"/>
      <c r="AA1148" s="53"/>
      <c r="AB1148" s="27"/>
      <c r="AC1148" s="27"/>
      <c r="AD1148" s="27"/>
      <c r="AE1148" s="244"/>
      <c r="AF1148" s="27"/>
      <c r="AG1148" s="27"/>
      <c r="AH1148" s="27"/>
      <c r="AI1148" s="27"/>
      <c r="AJ1148" s="467"/>
      <c r="AK1148" s="54"/>
      <c r="AO1148" s="157"/>
      <c r="AS1148" s="157"/>
      <c r="AT1148" s="161"/>
    </row>
    <row r="1149" spans="1:46" s="55" customFormat="1" ht="12.75" customHeight="1" x14ac:dyDescent="0.3">
      <c r="A1149" s="49"/>
      <c r="B1149" s="49"/>
      <c r="C1149" s="50"/>
      <c r="D1149" s="27"/>
      <c r="E1149" s="27"/>
      <c r="F1149" s="27"/>
      <c r="G1149" s="50"/>
      <c r="H1149" s="50"/>
      <c r="I1149" s="27"/>
      <c r="J1149" s="27"/>
      <c r="K1149" s="52"/>
      <c r="L1149" s="50"/>
      <c r="M1149" s="50"/>
      <c r="N1149" s="422"/>
      <c r="O1149" s="27"/>
      <c r="P1149" s="27"/>
      <c r="Q1149" s="27"/>
      <c r="R1149" s="27"/>
      <c r="S1149" s="27"/>
      <c r="T1149" s="27"/>
      <c r="U1149" s="27"/>
      <c r="V1149" s="27"/>
      <c r="W1149" s="27"/>
      <c r="X1149" s="27"/>
      <c r="Y1149" s="410"/>
      <c r="Z1149" s="53"/>
      <c r="AA1149" s="53"/>
      <c r="AB1149" s="27"/>
      <c r="AC1149" s="27"/>
      <c r="AD1149" s="27"/>
      <c r="AE1149" s="244"/>
      <c r="AF1149" s="27"/>
      <c r="AG1149" s="27"/>
      <c r="AH1149" s="27"/>
      <c r="AI1149" s="27"/>
      <c r="AJ1149" s="467"/>
      <c r="AK1149" s="54"/>
      <c r="AO1149" s="157"/>
      <c r="AS1149" s="157"/>
      <c r="AT1149" s="161"/>
    </row>
    <row r="1150" spans="1:46" s="55" customFormat="1" ht="12.75" customHeight="1" x14ac:dyDescent="0.3">
      <c r="A1150" s="49"/>
      <c r="B1150" s="49"/>
      <c r="C1150" s="50"/>
      <c r="D1150" s="27"/>
      <c r="E1150" s="27"/>
      <c r="F1150" s="27"/>
      <c r="G1150" s="50"/>
      <c r="H1150" s="50"/>
      <c r="I1150" s="27"/>
      <c r="J1150" s="27"/>
      <c r="K1150" s="52"/>
      <c r="L1150" s="50"/>
      <c r="M1150" s="50"/>
      <c r="N1150" s="422"/>
      <c r="O1150" s="27"/>
      <c r="P1150" s="27"/>
      <c r="Q1150" s="27"/>
      <c r="R1150" s="27"/>
      <c r="S1150" s="27"/>
      <c r="T1150" s="27"/>
      <c r="U1150" s="27"/>
      <c r="V1150" s="27"/>
      <c r="W1150" s="27"/>
      <c r="X1150" s="27"/>
      <c r="Y1150" s="410"/>
      <c r="Z1150" s="53"/>
      <c r="AA1150" s="53"/>
      <c r="AB1150" s="27"/>
      <c r="AC1150" s="27"/>
      <c r="AD1150" s="27"/>
      <c r="AE1150" s="244"/>
      <c r="AF1150" s="27"/>
      <c r="AG1150" s="27"/>
      <c r="AH1150" s="27"/>
      <c r="AI1150" s="27"/>
      <c r="AJ1150" s="467"/>
      <c r="AK1150" s="54"/>
      <c r="AO1150" s="157"/>
      <c r="AS1150" s="157"/>
      <c r="AT1150" s="161"/>
    </row>
    <row r="1151" spans="1:46" s="55" customFormat="1" ht="12.75" customHeight="1" x14ac:dyDescent="0.3">
      <c r="A1151" s="49"/>
      <c r="B1151" s="49"/>
      <c r="C1151" s="50"/>
      <c r="D1151" s="27"/>
      <c r="E1151" s="27"/>
      <c r="F1151" s="27"/>
      <c r="G1151" s="50"/>
      <c r="H1151" s="50"/>
      <c r="I1151" s="27"/>
      <c r="J1151" s="27"/>
      <c r="K1151" s="52"/>
      <c r="L1151" s="50"/>
      <c r="M1151" s="50"/>
      <c r="N1151" s="422"/>
      <c r="O1151" s="27"/>
      <c r="P1151" s="27"/>
      <c r="Q1151" s="27"/>
      <c r="R1151" s="27"/>
      <c r="S1151" s="27"/>
      <c r="T1151" s="27"/>
      <c r="U1151" s="27"/>
      <c r="V1151" s="27"/>
      <c r="W1151" s="27"/>
      <c r="X1151" s="27"/>
      <c r="Y1151" s="410"/>
      <c r="Z1151" s="53"/>
      <c r="AA1151" s="53"/>
      <c r="AB1151" s="27"/>
      <c r="AC1151" s="27"/>
      <c r="AD1151" s="27"/>
      <c r="AE1151" s="244"/>
      <c r="AF1151" s="27"/>
      <c r="AG1151" s="27"/>
      <c r="AH1151" s="27"/>
      <c r="AI1151" s="27"/>
      <c r="AJ1151" s="467"/>
      <c r="AK1151" s="54"/>
      <c r="AO1151" s="157"/>
      <c r="AS1151" s="157"/>
      <c r="AT1151" s="161"/>
    </row>
    <row r="1152" spans="1:46" s="55" customFormat="1" ht="12.75" customHeight="1" x14ac:dyDescent="0.3">
      <c r="A1152" s="49"/>
      <c r="B1152" s="49"/>
      <c r="C1152" s="50"/>
      <c r="D1152" s="27"/>
      <c r="E1152" s="27"/>
      <c r="F1152" s="27"/>
      <c r="G1152" s="50"/>
      <c r="H1152" s="50"/>
      <c r="I1152" s="27"/>
      <c r="J1152" s="27"/>
      <c r="K1152" s="52"/>
      <c r="L1152" s="50"/>
      <c r="M1152" s="50"/>
      <c r="N1152" s="422"/>
      <c r="O1152" s="27"/>
      <c r="P1152" s="27"/>
      <c r="Q1152" s="27"/>
      <c r="R1152" s="27"/>
      <c r="S1152" s="27"/>
      <c r="T1152" s="27"/>
      <c r="U1152" s="27"/>
      <c r="V1152" s="27"/>
      <c r="W1152" s="27"/>
      <c r="X1152" s="27"/>
      <c r="Y1152" s="410"/>
      <c r="Z1152" s="53"/>
      <c r="AA1152" s="53"/>
      <c r="AB1152" s="27"/>
      <c r="AC1152" s="27"/>
      <c r="AD1152" s="27"/>
      <c r="AE1152" s="244"/>
      <c r="AF1152" s="27"/>
      <c r="AG1152" s="27"/>
      <c r="AH1152" s="27"/>
      <c r="AI1152" s="27"/>
      <c r="AJ1152" s="467"/>
      <c r="AK1152" s="54"/>
      <c r="AO1152" s="157"/>
      <c r="AS1152" s="157"/>
      <c r="AT1152" s="161"/>
    </row>
    <row r="1153" spans="1:46" s="55" customFormat="1" ht="12.75" customHeight="1" x14ac:dyDescent="0.3">
      <c r="A1153" s="49"/>
      <c r="B1153" s="49"/>
      <c r="C1153" s="50"/>
      <c r="D1153" s="27"/>
      <c r="E1153" s="27"/>
      <c r="F1153" s="27"/>
      <c r="G1153" s="50"/>
      <c r="H1153" s="50"/>
      <c r="I1153" s="27"/>
      <c r="J1153" s="27"/>
      <c r="K1153" s="52"/>
      <c r="L1153" s="50"/>
      <c r="M1153" s="50"/>
      <c r="N1153" s="422"/>
      <c r="O1153" s="27"/>
      <c r="P1153" s="27"/>
      <c r="Q1153" s="27"/>
      <c r="R1153" s="27"/>
      <c r="S1153" s="27"/>
      <c r="T1153" s="27"/>
      <c r="U1153" s="27"/>
      <c r="V1153" s="27"/>
      <c r="W1153" s="27"/>
      <c r="X1153" s="27"/>
      <c r="Y1153" s="410"/>
      <c r="Z1153" s="53"/>
      <c r="AA1153" s="53"/>
      <c r="AB1153" s="27"/>
      <c r="AC1153" s="27"/>
      <c r="AD1153" s="27"/>
      <c r="AE1153" s="244"/>
      <c r="AF1153" s="27"/>
      <c r="AG1153" s="27"/>
      <c r="AH1153" s="27"/>
      <c r="AI1153" s="27"/>
      <c r="AJ1153" s="467"/>
      <c r="AK1153" s="54"/>
      <c r="AO1153" s="157"/>
      <c r="AS1153" s="157"/>
      <c r="AT1153" s="161"/>
    </row>
    <row r="1154" spans="1:46" s="55" customFormat="1" ht="12.75" customHeight="1" x14ac:dyDescent="0.3">
      <c r="A1154" s="49"/>
      <c r="B1154" s="49"/>
      <c r="C1154" s="50"/>
      <c r="D1154" s="27"/>
      <c r="E1154" s="27"/>
      <c r="F1154" s="27"/>
      <c r="G1154" s="50"/>
      <c r="H1154" s="50"/>
      <c r="I1154" s="27"/>
      <c r="J1154" s="27"/>
      <c r="K1154" s="52"/>
      <c r="L1154" s="50"/>
      <c r="M1154" s="50"/>
      <c r="N1154" s="422"/>
      <c r="O1154" s="27"/>
      <c r="P1154" s="27"/>
      <c r="Q1154" s="27"/>
      <c r="R1154" s="27"/>
      <c r="S1154" s="27"/>
      <c r="T1154" s="27"/>
      <c r="U1154" s="27"/>
      <c r="V1154" s="27"/>
      <c r="W1154" s="27"/>
      <c r="X1154" s="27"/>
      <c r="Y1154" s="410"/>
      <c r="Z1154" s="53"/>
      <c r="AA1154" s="53"/>
      <c r="AB1154" s="27"/>
      <c r="AC1154" s="27"/>
      <c r="AD1154" s="27"/>
      <c r="AE1154" s="244"/>
      <c r="AF1154" s="27"/>
      <c r="AG1154" s="27"/>
      <c r="AH1154" s="27"/>
      <c r="AI1154" s="27"/>
      <c r="AJ1154" s="467"/>
      <c r="AK1154" s="54"/>
      <c r="AO1154" s="157"/>
      <c r="AS1154" s="157"/>
      <c r="AT1154" s="161"/>
    </row>
    <row r="1155" spans="1:46" s="55" customFormat="1" ht="12.75" customHeight="1" x14ac:dyDescent="0.3">
      <c r="A1155" s="49"/>
      <c r="B1155" s="49"/>
      <c r="C1155" s="50"/>
      <c r="D1155" s="27"/>
      <c r="E1155" s="27"/>
      <c r="F1155" s="27"/>
      <c r="G1155" s="50"/>
      <c r="H1155" s="50"/>
      <c r="I1155" s="27"/>
      <c r="J1155" s="27"/>
      <c r="K1155" s="52"/>
      <c r="L1155" s="50"/>
      <c r="M1155" s="50"/>
      <c r="N1155" s="422"/>
      <c r="O1155" s="27"/>
      <c r="P1155" s="27"/>
      <c r="Q1155" s="27"/>
      <c r="R1155" s="27"/>
      <c r="S1155" s="27"/>
      <c r="T1155" s="27"/>
      <c r="U1155" s="27"/>
      <c r="V1155" s="27"/>
      <c r="W1155" s="27"/>
      <c r="X1155" s="27"/>
      <c r="Y1155" s="410"/>
      <c r="Z1155" s="53"/>
      <c r="AA1155" s="53"/>
      <c r="AB1155" s="27"/>
      <c r="AC1155" s="27"/>
      <c r="AD1155" s="27"/>
      <c r="AE1155" s="244"/>
      <c r="AF1155" s="27"/>
      <c r="AG1155" s="27"/>
      <c r="AH1155" s="27"/>
      <c r="AI1155" s="27"/>
      <c r="AJ1155" s="467"/>
      <c r="AK1155" s="54"/>
      <c r="AO1155" s="157"/>
      <c r="AS1155" s="157"/>
      <c r="AT1155" s="161"/>
    </row>
    <row r="1156" spans="1:46" s="55" customFormat="1" ht="12.75" customHeight="1" x14ac:dyDescent="0.3">
      <c r="A1156" s="49"/>
      <c r="B1156" s="49"/>
      <c r="C1156" s="50"/>
      <c r="D1156" s="27"/>
      <c r="E1156" s="27"/>
      <c r="F1156" s="27"/>
      <c r="G1156" s="50"/>
      <c r="H1156" s="50"/>
      <c r="I1156" s="27"/>
      <c r="J1156" s="27"/>
      <c r="K1156" s="52"/>
      <c r="L1156" s="50"/>
      <c r="M1156" s="50"/>
      <c r="N1156" s="422"/>
      <c r="O1156" s="27"/>
      <c r="P1156" s="27"/>
      <c r="Q1156" s="27"/>
      <c r="R1156" s="27"/>
      <c r="S1156" s="27"/>
      <c r="T1156" s="27"/>
      <c r="U1156" s="27"/>
      <c r="V1156" s="27"/>
      <c r="W1156" s="27"/>
      <c r="X1156" s="27"/>
      <c r="Y1156" s="410"/>
      <c r="Z1156" s="53"/>
      <c r="AA1156" s="53"/>
      <c r="AB1156" s="27"/>
      <c r="AC1156" s="27"/>
      <c r="AD1156" s="27"/>
      <c r="AE1156" s="244"/>
      <c r="AF1156" s="27"/>
      <c r="AG1156" s="27"/>
      <c r="AH1156" s="27"/>
      <c r="AI1156" s="27"/>
      <c r="AJ1156" s="467"/>
      <c r="AK1156" s="54"/>
      <c r="AO1156" s="157"/>
      <c r="AS1156" s="157"/>
      <c r="AT1156" s="161"/>
    </row>
    <row r="1157" spans="1:46" s="55" customFormat="1" ht="12.75" customHeight="1" x14ac:dyDescent="0.3">
      <c r="A1157" s="49"/>
      <c r="B1157" s="49"/>
      <c r="C1157" s="50"/>
      <c r="D1157" s="27"/>
      <c r="E1157" s="27"/>
      <c r="F1157" s="27"/>
      <c r="G1157" s="50"/>
      <c r="H1157" s="50"/>
      <c r="I1157" s="27"/>
      <c r="J1157" s="27"/>
      <c r="K1157" s="52"/>
      <c r="L1157" s="50"/>
      <c r="M1157" s="50"/>
      <c r="N1157" s="422"/>
      <c r="O1157" s="27"/>
      <c r="P1157" s="27"/>
      <c r="Q1157" s="27"/>
      <c r="R1157" s="27"/>
      <c r="S1157" s="27"/>
      <c r="T1157" s="27"/>
      <c r="U1157" s="27"/>
      <c r="V1157" s="27"/>
      <c r="W1157" s="27"/>
      <c r="X1157" s="27"/>
      <c r="Y1157" s="410"/>
      <c r="Z1157" s="53"/>
      <c r="AA1157" s="53"/>
      <c r="AB1157" s="27"/>
      <c r="AC1157" s="27"/>
      <c r="AD1157" s="27"/>
      <c r="AE1157" s="244"/>
      <c r="AF1157" s="27"/>
      <c r="AG1157" s="27"/>
      <c r="AH1157" s="27"/>
      <c r="AI1157" s="27"/>
      <c r="AJ1157" s="467"/>
      <c r="AK1157" s="54"/>
      <c r="AO1157" s="157"/>
      <c r="AS1157" s="157"/>
      <c r="AT1157" s="161"/>
    </row>
    <row r="1158" spans="1:46" s="55" customFormat="1" ht="12.75" customHeight="1" x14ac:dyDescent="0.3">
      <c r="A1158" s="49"/>
      <c r="B1158" s="49"/>
      <c r="C1158" s="50"/>
      <c r="D1158" s="27"/>
      <c r="E1158" s="27"/>
      <c r="F1158" s="27"/>
      <c r="G1158" s="50"/>
      <c r="H1158" s="50"/>
      <c r="I1158" s="27"/>
      <c r="J1158" s="27"/>
      <c r="K1158" s="52"/>
      <c r="L1158" s="50"/>
      <c r="M1158" s="50"/>
      <c r="N1158" s="422"/>
      <c r="O1158" s="27"/>
      <c r="P1158" s="27"/>
      <c r="Q1158" s="27"/>
      <c r="R1158" s="27"/>
      <c r="S1158" s="27"/>
      <c r="T1158" s="27"/>
      <c r="U1158" s="27"/>
      <c r="V1158" s="27"/>
      <c r="W1158" s="27"/>
      <c r="X1158" s="27"/>
      <c r="Y1158" s="410"/>
      <c r="Z1158" s="53"/>
      <c r="AA1158" s="53"/>
      <c r="AB1158" s="27"/>
      <c r="AC1158" s="27"/>
      <c r="AD1158" s="27"/>
      <c r="AE1158" s="244"/>
      <c r="AF1158" s="27"/>
      <c r="AG1158" s="27"/>
      <c r="AH1158" s="27"/>
      <c r="AI1158" s="27"/>
      <c r="AJ1158" s="467"/>
      <c r="AK1158" s="54"/>
      <c r="AO1158" s="157"/>
      <c r="AS1158" s="157"/>
      <c r="AT1158" s="161"/>
    </row>
    <row r="1159" spans="1:46" s="55" customFormat="1" ht="12.75" customHeight="1" x14ac:dyDescent="0.3">
      <c r="A1159" s="49"/>
      <c r="B1159" s="49"/>
      <c r="C1159" s="50"/>
      <c r="D1159" s="27"/>
      <c r="E1159" s="27"/>
      <c r="F1159" s="27"/>
      <c r="G1159" s="50"/>
      <c r="H1159" s="50"/>
      <c r="I1159" s="27"/>
      <c r="J1159" s="27"/>
      <c r="K1159" s="52"/>
      <c r="L1159" s="50"/>
      <c r="M1159" s="50"/>
      <c r="N1159" s="422"/>
      <c r="O1159" s="27"/>
      <c r="P1159" s="27"/>
      <c r="Q1159" s="27"/>
      <c r="R1159" s="27"/>
      <c r="S1159" s="27"/>
      <c r="T1159" s="27"/>
      <c r="U1159" s="27"/>
      <c r="V1159" s="27"/>
      <c r="W1159" s="27"/>
      <c r="X1159" s="27"/>
      <c r="Y1159" s="410"/>
      <c r="Z1159" s="53"/>
      <c r="AA1159" s="53"/>
      <c r="AB1159" s="27"/>
      <c r="AC1159" s="27"/>
      <c r="AD1159" s="27"/>
      <c r="AE1159" s="244"/>
      <c r="AF1159" s="27"/>
      <c r="AG1159" s="27"/>
      <c r="AH1159" s="27"/>
      <c r="AI1159" s="27"/>
      <c r="AJ1159" s="467"/>
      <c r="AK1159" s="54"/>
      <c r="AO1159" s="157"/>
      <c r="AS1159" s="157"/>
      <c r="AT1159" s="161"/>
    </row>
    <row r="1160" spans="1:46" s="55" customFormat="1" ht="12.75" customHeight="1" x14ac:dyDescent="0.3">
      <c r="A1160" s="49"/>
      <c r="B1160" s="49"/>
      <c r="C1160" s="50"/>
      <c r="D1160" s="27"/>
      <c r="E1160" s="27"/>
      <c r="F1160" s="27"/>
      <c r="G1160" s="50"/>
      <c r="H1160" s="50"/>
      <c r="I1160" s="27"/>
      <c r="J1160" s="27"/>
      <c r="K1160" s="52"/>
      <c r="L1160" s="50"/>
      <c r="M1160" s="50"/>
      <c r="N1160" s="422"/>
      <c r="O1160" s="27"/>
      <c r="P1160" s="27"/>
      <c r="Q1160" s="27"/>
      <c r="R1160" s="27"/>
      <c r="S1160" s="27"/>
      <c r="T1160" s="27"/>
      <c r="U1160" s="27"/>
      <c r="V1160" s="27"/>
      <c r="W1160" s="27"/>
      <c r="X1160" s="27"/>
      <c r="Y1160" s="410"/>
      <c r="Z1160" s="53"/>
      <c r="AA1160" s="53"/>
      <c r="AB1160" s="27"/>
      <c r="AC1160" s="27"/>
      <c r="AD1160" s="27"/>
      <c r="AE1160" s="244"/>
      <c r="AF1160" s="27"/>
      <c r="AG1160" s="27"/>
      <c r="AH1160" s="27"/>
      <c r="AI1160" s="27"/>
      <c r="AJ1160" s="467"/>
      <c r="AK1160" s="54"/>
      <c r="AO1160" s="157"/>
      <c r="AS1160" s="157"/>
      <c r="AT1160" s="161"/>
    </row>
    <row r="1161" spans="1:46" s="55" customFormat="1" ht="12.75" customHeight="1" x14ac:dyDescent="0.3">
      <c r="A1161" s="49"/>
      <c r="B1161" s="49"/>
      <c r="C1161" s="50"/>
      <c r="D1161" s="27"/>
      <c r="E1161" s="27"/>
      <c r="F1161" s="27"/>
      <c r="G1161" s="50"/>
      <c r="H1161" s="50"/>
      <c r="I1161" s="27"/>
      <c r="J1161" s="27"/>
      <c r="K1161" s="52"/>
      <c r="L1161" s="50"/>
      <c r="M1161" s="50"/>
      <c r="N1161" s="422"/>
      <c r="O1161" s="27"/>
      <c r="P1161" s="27"/>
      <c r="Q1161" s="27"/>
      <c r="R1161" s="27"/>
      <c r="S1161" s="27"/>
      <c r="T1161" s="27"/>
      <c r="U1161" s="27"/>
      <c r="V1161" s="27"/>
      <c r="W1161" s="27"/>
      <c r="X1161" s="27"/>
      <c r="Y1161" s="410"/>
      <c r="Z1161" s="53"/>
      <c r="AA1161" s="53"/>
      <c r="AB1161" s="27"/>
      <c r="AC1161" s="27"/>
      <c r="AD1161" s="27"/>
      <c r="AE1161" s="244"/>
      <c r="AF1161" s="27"/>
      <c r="AG1161" s="27"/>
      <c r="AH1161" s="27"/>
      <c r="AI1161" s="27"/>
      <c r="AJ1161" s="467"/>
      <c r="AK1161" s="54"/>
      <c r="AO1161" s="157"/>
      <c r="AS1161" s="157"/>
      <c r="AT1161" s="161"/>
    </row>
    <row r="1162" spans="1:46" s="55" customFormat="1" ht="12.75" customHeight="1" x14ac:dyDescent="0.3">
      <c r="A1162" s="49"/>
      <c r="B1162" s="49"/>
      <c r="C1162" s="50"/>
      <c r="D1162" s="27"/>
      <c r="E1162" s="27"/>
      <c r="F1162" s="27"/>
      <c r="G1162" s="50"/>
      <c r="H1162" s="50"/>
      <c r="I1162" s="27"/>
      <c r="J1162" s="27"/>
      <c r="K1162" s="52"/>
      <c r="L1162" s="50"/>
      <c r="M1162" s="50"/>
      <c r="N1162" s="422"/>
      <c r="O1162" s="27"/>
      <c r="P1162" s="27"/>
      <c r="Q1162" s="27"/>
      <c r="R1162" s="27"/>
      <c r="S1162" s="27"/>
      <c r="T1162" s="27"/>
      <c r="U1162" s="27"/>
      <c r="V1162" s="27"/>
      <c r="W1162" s="27"/>
      <c r="X1162" s="27"/>
      <c r="Y1162" s="410"/>
      <c r="Z1162" s="53"/>
      <c r="AA1162" s="53"/>
      <c r="AB1162" s="27"/>
      <c r="AC1162" s="27"/>
      <c r="AD1162" s="27"/>
      <c r="AE1162" s="244"/>
      <c r="AF1162" s="27"/>
      <c r="AG1162" s="27"/>
      <c r="AH1162" s="27"/>
      <c r="AI1162" s="27"/>
      <c r="AJ1162" s="467"/>
      <c r="AK1162" s="54"/>
      <c r="AO1162" s="157"/>
      <c r="AS1162" s="157"/>
      <c r="AT1162" s="161"/>
    </row>
    <row r="1163" spans="1:46" s="55" customFormat="1" ht="12.75" customHeight="1" x14ac:dyDescent="0.3">
      <c r="A1163" s="49"/>
      <c r="B1163" s="49"/>
      <c r="C1163" s="50"/>
      <c r="D1163" s="27"/>
      <c r="E1163" s="27"/>
      <c r="F1163" s="27"/>
      <c r="G1163" s="50"/>
      <c r="H1163" s="50"/>
      <c r="I1163" s="27"/>
      <c r="J1163" s="27"/>
      <c r="K1163" s="52"/>
      <c r="L1163" s="50"/>
      <c r="M1163" s="50"/>
      <c r="N1163" s="422"/>
      <c r="O1163" s="27"/>
      <c r="P1163" s="27"/>
      <c r="Q1163" s="27"/>
      <c r="R1163" s="27"/>
      <c r="S1163" s="27"/>
      <c r="T1163" s="27"/>
      <c r="U1163" s="27"/>
      <c r="V1163" s="27"/>
      <c r="W1163" s="27"/>
      <c r="X1163" s="27"/>
      <c r="Y1163" s="410"/>
      <c r="Z1163" s="53"/>
      <c r="AA1163" s="53"/>
      <c r="AB1163" s="27"/>
      <c r="AC1163" s="27"/>
      <c r="AD1163" s="27"/>
      <c r="AE1163" s="244"/>
      <c r="AF1163" s="27"/>
      <c r="AG1163" s="27"/>
      <c r="AH1163" s="27"/>
      <c r="AI1163" s="27"/>
      <c r="AJ1163" s="467"/>
      <c r="AK1163" s="54"/>
      <c r="AO1163" s="157"/>
      <c r="AS1163" s="157"/>
      <c r="AT1163" s="161"/>
    </row>
    <row r="1164" spans="1:46" s="55" customFormat="1" ht="12.75" customHeight="1" x14ac:dyDescent="0.3">
      <c r="A1164" s="49"/>
      <c r="B1164" s="49"/>
      <c r="C1164" s="50"/>
      <c r="D1164" s="27"/>
      <c r="E1164" s="27"/>
      <c r="F1164" s="27"/>
      <c r="G1164" s="50"/>
      <c r="H1164" s="50"/>
      <c r="I1164" s="27"/>
      <c r="J1164" s="27"/>
      <c r="K1164" s="52"/>
      <c r="L1164" s="50"/>
      <c r="M1164" s="50"/>
      <c r="N1164" s="422"/>
      <c r="O1164" s="27"/>
      <c r="P1164" s="27"/>
      <c r="Q1164" s="27"/>
      <c r="R1164" s="27"/>
      <c r="S1164" s="27"/>
      <c r="T1164" s="27"/>
      <c r="U1164" s="27"/>
      <c r="V1164" s="27"/>
      <c r="W1164" s="27"/>
      <c r="X1164" s="27"/>
      <c r="Y1164" s="410"/>
      <c r="Z1164" s="53"/>
      <c r="AA1164" s="53"/>
      <c r="AB1164" s="27"/>
      <c r="AC1164" s="27"/>
      <c r="AD1164" s="27"/>
      <c r="AE1164" s="244"/>
      <c r="AF1164" s="27"/>
      <c r="AG1164" s="27"/>
      <c r="AH1164" s="27"/>
      <c r="AI1164" s="27"/>
      <c r="AJ1164" s="467"/>
      <c r="AK1164" s="54"/>
      <c r="AO1164" s="157"/>
      <c r="AS1164" s="157"/>
      <c r="AT1164" s="161"/>
    </row>
    <row r="1165" spans="1:46" s="55" customFormat="1" ht="12.75" customHeight="1" x14ac:dyDescent="0.3">
      <c r="A1165" s="49"/>
      <c r="B1165" s="49"/>
      <c r="C1165" s="50"/>
      <c r="D1165" s="27"/>
      <c r="E1165" s="27"/>
      <c r="F1165" s="27"/>
      <c r="G1165" s="50"/>
      <c r="H1165" s="50"/>
      <c r="I1165" s="27"/>
      <c r="J1165" s="27"/>
      <c r="K1165" s="52"/>
      <c r="L1165" s="50"/>
      <c r="M1165" s="50"/>
      <c r="N1165" s="422"/>
      <c r="O1165" s="27"/>
      <c r="P1165" s="27"/>
      <c r="Q1165" s="27"/>
      <c r="R1165" s="27"/>
      <c r="S1165" s="27"/>
      <c r="T1165" s="27"/>
      <c r="U1165" s="27"/>
      <c r="V1165" s="27"/>
      <c r="W1165" s="27"/>
      <c r="X1165" s="27"/>
      <c r="Y1165" s="410"/>
      <c r="Z1165" s="53"/>
      <c r="AA1165" s="53"/>
      <c r="AB1165" s="27"/>
      <c r="AC1165" s="27"/>
      <c r="AD1165" s="27"/>
      <c r="AE1165" s="244"/>
      <c r="AF1165" s="27"/>
      <c r="AG1165" s="27"/>
      <c r="AH1165" s="27"/>
      <c r="AI1165" s="27"/>
      <c r="AJ1165" s="467"/>
      <c r="AK1165" s="54"/>
      <c r="AO1165" s="157"/>
      <c r="AS1165" s="157"/>
      <c r="AT1165" s="161"/>
    </row>
    <row r="1166" spans="1:46" s="55" customFormat="1" ht="12.75" customHeight="1" x14ac:dyDescent="0.3">
      <c r="A1166" s="49"/>
      <c r="B1166" s="49"/>
      <c r="C1166" s="50"/>
      <c r="D1166" s="27"/>
      <c r="E1166" s="27"/>
      <c r="F1166" s="27"/>
      <c r="G1166" s="50"/>
      <c r="H1166" s="50"/>
      <c r="I1166" s="27"/>
      <c r="J1166" s="27"/>
      <c r="K1166" s="52"/>
      <c r="L1166" s="50"/>
      <c r="M1166" s="50"/>
      <c r="N1166" s="422"/>
      <c r="O1166" s="27"/>
      <c r="P1166" s="27"/>
      <c r="Q1166" s="27"/>
      <c r="R1166" s="27"/>
      <c r="S1166" s="27"/>
      <c r="T1166" s="27"/>
      <c r="U1166" s="27"/>
      <c r="V1166" s="27"/>
      <c r="W1166" s="27"/>
      <c r="X1166" s="27"/>
      <c r="Y1166" s="410"/>
      <c r="Z1166" s="53"/>
      <c r="AA1166" s="53"/>
      <c r="AB1166" s="27"/>
      <c r="AC1166" s="27"/>
      <c r="AD1166" s="27"/>
      <c r="AE1166" s="244"/>
      <c r="AF1166" s="27"/>
      <c r="AG1166" s="27"/>
      <c r="AH1166" s="27"/>
      <c r="AI1166" s="27"/>
      <c r="AJ1166" s="467"/>
      <c r="AK1166" s="54"/>
      <c r="AO1166" s="157"/>
      <c r="AS1166" s="157"/>
      <c r="AT1166" s="161"/>
    </row>
    <row r="1167" spans="1:46" s="55" customFormat="1" ht="12.75" customHeight="1" x14ac:dyDescent="0.3">
      <c r="A1167" s="49"/>
      <c r="B1167" s="49"/>
      <c r="C1167" s="50"/>
      <c r="D1167" s="27"/>
      <c r="E1167" s="27"/>
      <c r="F1167" s="27"/>
      <c r="G1167" s="50"/>
      <c r="H1167" s="50"/>
      <c r="I1167" s="27"/>
      <c r="J1167" s="27"/>
      <c r="K1167" s="52"/>
      <c r="L1167" s="50"/>
      <c r="M1167" s="50"/>
      <c r="N1167" s="422"/>
      <c r="O1167" s="27"/>
      <c r="P1167" s="27"/>
      <c r="Q1167" s="27"/>
      <c r="R1167" s="27"/>
      <c r="S1167" s="27"/>
      <c r="T1167" s="27"/>
      <c r="U1167" s="27"/>
      <c r="V1167" s="27"/>
      <c r="W1167" s="27"/>
      <c r="X1167" s="27"/>
      <c r="Y1167" s="410"/>
      <c r="Z1167" s="53"/>
      <c r="AA1167" s="53"/>
      <c r="AB1167" s="27"/>
      <c r="AC1167" s="27"/>
      <c r="AD1167" s="27"/>
      <c r="AE1167" s="244"/>
      <c r="AF1167" s="27"/>
      <c r="AG1167" s="27"/>
      <c r="AH1167" s="27"/>
      <c r="AI1167" s="27"/>
      <c r="AJ1167" s="467"/>
      <c r="AK1167" s="54"/>
      <c r="AO1167" s="157"/>
      <c r="AS1167" s="157"/>
      <c r="AT1167" s="161"/>
    </row>
    <row r="1168" spans="1:46" s="55" customFormat="1" ht="12.75" customHeight="1" x14ac:dyDescent="0.3">
      <c r="A1168" s="49"/>
      <c r="B1168" s="49"/>
      <c r="C1168" s="50"/>
      <c r="D1168" s="27"/>
      <c r="E1168" s="27"/>
      <c r="F1168" s="27"/>
      <c r="G1168" s="50"/>
      <c r="H1168" s="50"/>
      <c r="I1168" s="27"/>
      <c r="J1168" s="27"/>
      <c r="K1168" s="52"/>
      <c r="L1168" s="50"/>
      <c r="M1168" s="50"/>
      <c r="N1168" s="422"/>
      <c r="O1168" s="27"/>
      <c r="P1168" s="27"/>
      <c r="Q1168" s="27"/>
      <c r="R1168" s="27"/>
      <c r="S1168" s="27"/>
      <c r="T1168" s="27"/>
      <c r="U1168" s="27"/>
      <c r="V1168" s="27"/>
      <c r="W1168" s="27"/>
      <c r="X1168" s="27"/>
      <c r="Y1168" s="410"/>
      <c r="Z1168" s="53"/>
      <c r="AA1168" s="53"/>
      <c r="AB1168" s="27"/>
      <c r="AC1168" s="27"/>
      <c r="AD1168" s="27"/>
      <c r="AE1168" s="244"/>
      <c r="AF1168" s="27"/>
      <c r="AG1168" s="27"/>
      <c r="AH1168" s="27"/>
      <c r="AI1168" s="27"/>
      <c r="AJ1168" s="467"/>
      <c r="AK1168" s="54"/>
      <c r="AO1168" s="157"/>
      <c r="AS1168" s="157"/>
      <c r="AT1168" s="161"/>
    </row>
    <row r="1169" spans="1:46" s="55" customFormat="1" ht="12.75" customHeight="1" x14ac:dyDescent="0.3">
      <c r="A1169" s="49"/>
      <c r="B1169" s="49"/>
      <c r="C1169" s="50"/>
      <c r="D1169" s="27"/>
      <c r="E1169" s="27"/>
      <c r="F1169" s="27"/>
      <c r="G1169" s="50"/>
      <c r="H1169" s="50"/>
      <c r="I1169" s="27"/>
      <c r="J1169" s="27"/>
      <c r="K1169" s="52"/>
      <c r="L1169" s="50"/>
      <c r="M1169" s="50"/>
      <c r="N1169" s="422"/>
      <c r="O1169" s="27"/>
      <c r="P1169" s="27"/>
      <c r="Q1169" s="27"/>
      <c r="R1169" s="27"/>
      <c r="S1169" s="27"/>
      <c r="T1169" s="27"/>
      <c r="U1169" s="27"/>
      <c r="V1169" s="27"/>
      <c r="W1169" s="27"/>
      <c r="X1169" s="27"/>
      <c r="Y1169" s="410"/>
      <c r="Z1169" s="53"/>
      <c r="AA1169" s="53"/>
      <c r="AB1169" s="27"/>
      <c r="AC1169" s="27"/>
      <c r="AD1169" s="27"/>
      <c r="AE1169" s="244"/>
      <c r="AF1169" s="27"/>
      <c r="AG1169" s="27"/>
      <c r="AH1169" s="27"/>
      <c r="AI1169" s="27"/>
      <c r="AJ1169" s="467"/>
      <c r="AK1169" s="54"/>
      <c r="AO1169" s="157"/>
      <c r="AS1169" s="157"/>
      <c r="AT1169" s="161"/>
    </row>
    <row r="1170" spans="1:46" s="55" customFormat="1" ht="12.75" customHeight="1" x14ac:dyDescent="0.3">
      <c r="A1170" s="49"/>
      <c r="B1170" s="49"/>
      <c r="C1170" s="50"/>
      <c r="D1170" s="27"/>
      <c r="E1170" s="27"/>
      <c r="F1170" s="27"/>
      <c r="G1170" s="50"/>
      <c r="H1170" s="50"/>
      <c r="I1170" s="27"/>
      <c r="J1170" s="27"/>
      <c r="K1170" s="52"/>
      <c r="L1170" s="50"/>
      <c r="M1170" s="50"/>
      <c r="N1170" s="422"/>
      <c r="O1170" s="27"/>
      <c r="P1170" s="27"/>
      <c r="Q1170" s="27"/>
      <c r="R1170" s="27"/>
      <c r="S1170" s="27"/>
      <c r="T1170" s="27"/>
      <c r="U1170" s="27"/>
      <c r="V1170" s="27"/>
      <c r="W1170" s="27"/>
      <c r="X1170" s="27"/>
      <c r="Y1170" s="410"/>
      <c r="Z1170" s="53"/>
      <c r="AA1170" s="53"/>
      <c r="AB1170" s="27"/>
      <c r="AC1170" s="27"/>
      <c r="AD1170" s="27"/>
      <c r="AE1170" s="244"/>
      <c r="AF1170" s="27"/>
      <c r="AG1170" s="27"/>
      <c r="AH1170" s="27"/>
      <c r="AI1170" s="27"/>
      <c r="AJ1170" s="467"/>
      <c r="AK1170" s="54"/>
      <c r="AO1170" s="157"/>
      <c r="AS1170" s="157"/>
      <c r="AT1170" s="161"/>
    </row>
    <row r="1171" spans="1:46" s="55" customFormat="1" ht="12.75" customHeight="1" x14ac:dyDescent="0.3">
      <c r="A1171" s="49"/>
      <c r="B1171" s="49"/>
      <c r="C1171" s="50"/>
      <c r="D1171" s="27"/>
      <c r="E1171" s="27"/>
      <c r="F1171" s="27"/>
      <c r="G1171" s="50"/>
      <c r="H1171" s="50"/>
      <c r="I1171" s="27"/>
      <c r="J1171" s="27"/>
      <c r="K1171" s="52"/>
      <c r="L1171" s="50"/>
      <c r="M1171" s="50"/>
      <c r="N1171" s="422"/>
      <c r="O1171" s="27"/>
      <c r="P1171" s="27"/>
      <c r="Q1171" s="27"/>
      <c r="R1171" s="27"/>
      <c r="S1171" s="27"/>
      <c r="T1171" s="27"/>
      <c r="U1171" s="27"/>
      <c r="V1171" s="27"/>
      <c r="W1171" s="27"/>
      <c r="X1171" s="27"/>
      <c r="Y1171" s="410"/>
      <c r="Z1171" s="53"/>
      <c r="AA1171" s="53"/>
      <c r="AB1171" s="27"/>
      <c r="AC1171" s="27"/>
      <c r="AD1171" s="27"/>
      <c r="AE1171" s="244"/>
      <c r="AF1171" s="27"/>
      <c r="AG1171" s="27"/>
      <c r="AH1171" s="27"/>
      <c r="AI1171" s="27"/>
      <c r="AJ1171" s="467"/>
      <c r="AK1171" s="54"/>
      <c r="AO1171" s="157"/>
      <c r="AS1171" s="157"/>
      <c r="AT1171" s="161"/>
    </row>
    <row r="1172" spans="1:46" s="55" customFormat="1" ht="12.75" customHeight="1" x14ac:dyDescent="0.3">
      <c r="A1172" s="49"/>
      <c r="B1172" s="49"/>
      <c r="C1172" s="50"/>
      <c r="D1172" s="27"/>
      <c r="E1172" s="27"/>
      <c r="F1172" s="27"/>
      <c r="G1172" s="50"/>
      <c r="H1172" s="50"/>
      <c r="I1172" s="27"/>
      <c r="J1172" s="27"/>
      <c r="K1172" s="52"/>
      <c r="L1172" s="50"/>
      <c r="M1172" s="50"/>
      <c r="N1172" s="422"/>
      <c r="O1172" s="27"/>
      <c r="P1172" s="27"/>
      <c r="Q1172" s="27"/>
      <c r="R1172" s="27"/>
      <c r="S1172" s="27"/>
      <c r="T1172" s="27"/>
      <c r="U1172" s="27"/>
      <c r="V1172" s="27"/>
      <c r="W1172" s="27"/>
      <c r="X1172" s="27"/>
      <c r="Y1172" s="410"/>
      <c r="Z1172" s="53"/>
      <c r="AA1172" s="53"/>
      <c r="AB1172" s="27"/>
      <c r="AC1172" s="27"/>
      <c r="AD1172" s="27"/>
      <c r="AE1172" s="244"/>
      <c r="AF1172" s="27"/>
      <c r="AG1172" s="27"/>
      <c r="AH1172" s="27"/>
      <c r="AI1172" s="27"/>
      <c r="AJ1172" s="467"/>
      <c r="AK1172" s="54"/>
      <c r="AO1172" s="157"/>
      <c r="AS1172" s="157"/>
      <c r="AT1172" s="161"/>
    </row>
    <row r="1173" spans="1:46" s="55" customFormat="1" ht="12.75" customHeight="1" x14ac:dyDescent="0.3">
      <c r="A1173" s="49"/>
      <c r="B1173" s="49"/>
      <c r="C1173" s="50"/>
      <c r="D1173" s="27"/>
      <c r="E1173" s="27"/>
      <c r="F1173" s="27"/>
      <c r="G1173" s="50"/>
      <c r="H1173" s="50"/>
      <c r="I1173" s="27"/>
      <c r="J1173" s="27"/>
      <c r="K1173" s="52"/>
      <c r="L1173" s="50"/>
      <c r="M1173" s="50"/>
      <c r="N1173" s="422"/>
      <c r="O1173" s="27"/>
      <c r="P1173" s="27"/>
      <c r="Q1173" s="27"/>
      <c r="R1173" s="27"/>
      <c r="S1173" s="27"/>
      <c r="T1173" s="27"/>
      <c r="U1173" s="27"/>
      <c r="V1173" s="27"/>
      <c r="W1173" s="27"/>
      <c r="X1173" s="27"/>
      <c r="Y1173" s="410"/>
      <c r="Z1173" s="53"/>
      <c r="AA1173" s="53"/>
      <c r="AB1173" s="27"/>
      <c r="AC1173" s="27"/>
      <c r="AD1173" s="27"/>
      <c r="AE1173" s="244"/>
      <c r="AF1173" s="27"/>
      <c r="AG1173" s="27"/>
      <c r="AH1173" s="27"/>
      <c r="AI1173" s="27"/>
      <c r="AJ1173" s="467"/>
      <c r="AK1173" s="54"/>
      <c r="AO1173" s="157"/>
      <c r="AS1173" s="157"/>
      <c r="AT1173" s="161"/>
    </row>
    <row r="1174" spans="1:46" s="55" customFormat="1" ht="12.75" customHeight="1" x14ac:dyDescent="0.3">
      <c r="A1174" s="49"/>
      <c r="B1174" s="49"/>
      <c r="C1174" s="50"/>
      <c r="D1174" s="27"/>
      <c r="E1174" s="27"/>
      <c r="F1174" s="27"/>
      <c r="G1174" s="50"/>
      <c r="H1174" s="50"/>
      <c r="I1174" s="27"/>
      <c r="J1174" s="27"/>
      <c r="K1174" s="52"/>
      <c r="L1174" s="50"/>
      <c r="M1174" s="50"/>
      <c r="N1174" s="422"/>
      <c r="O1174" s="27"/>
      <c r="P1174" s="27"/>
      <c r="Q1174" s="27"/>
      <c r="R1174" s="27"/>
      <c r="S1174" s="27"/>
      <c r="T1174" s="27"/>
      <c r="U1174" s="27"/>
      <c r="V1174" s="27"/>
      <c r="W1174" s="27"/>
      <c r="X1174" s="27"/>
      <c r="Y1174" s="410"/>
      <c r="Z1174" s="53"/>
      <c r="AA1174" s="53"/>
      <c r="AB1174" s="27"/>
      <c r="AC1174" s="27"/>
      <c r="AD1174" s="27"/>
      <c r="AE1174" s="244"/>
      <c r="AF1174" s="27"/>
      <c r="AG1174" s="27"/>
      <c r="AH1174" s="27"/>
      <c r="AI1174" s="27"/>
      <c r="AJ1174" s="467"/>
      <c r="AK1174" s="54"/>
      <c r="AO1174" s="157"/>
      <c r="AS1174" s="157"/>
      <c r="AT1174" s="161"/>
    </row>
    <row r="1175" spans="1:46" s="55" customFormat="1" ht="12.75" customHeight="1" x14ac:dyDescent="0.3">
      <c r="A1175" s="49"/>
      <c r="B1175" s="49"/>
      <c r="C1175" s="50"/>
      <c r="D1175" s="27"/>
      <c r="E1175" s="27"/>
      <c r="F1175" s="27"/>
      <c r="G1175" s="50"/>
      <c r="H1175" s="50"/>
      <c r="I1175" s="27"/>
      <c r="J1175" s="27"/>
      <c r="K1175" s="52"/>
      <c r="L1175" s="50"/>
      <c r="M1175" s="50"/>
      <c r="N1175" s="422"/>
      <c r="O1175" s="27"/>
      <c r="P1175" s="27"/>
      <c r="Q1175" s="27"/>
      <c r="R1175" s="27"/>
      <c r="S1175" s="27"/>
      <c r="T1175" s="27"/>
      <c r="U1175" s="27"/>
      <c r="V1175" s="27"/>
      <c r="W1175" s="27"/>
      <c r="X1175" s="27"/>
      <c r="Y1175" s="410"/>
      <c r="Z1175" s="53"/>
      <c r="AA1175" s="53"/>
      <c r="AB1175" s="27"/>
      <c r="AC1175" s="27"/>
      <c r="AD1175" s="27"/>
      <c r="AE1175" s="244"/>
      <c r="AF1175" s="27"/>
      <c r="AG1175" s="27"/>
      <c r="AH1175" s="27"/>
      <c r="AI1175" s="27"/>
      <c r="AJ1175" s="467"/>
      <c r="AK1175" s="54"/>
      <c r="AO1175" s="157"/>
      <c r="AS1175" s="157"/>
      <c r="AT1175" s="161"/>
    </row>
    <row r="1176" spans="1:46" s="55" customFormat="1" ht="12.75" customHeight="1" x14ac:dyDescent="0.3">
      <c r="A1176" s="49"/>
      <c r="B1176" s="49"/>
      <c r="C1176" s="50"/>
      <c r="D1176" s="27"/>
      <c r="E1176" s="27"/>
      <c r="F1176" s="27"/>
      <c r="G1176" s="50"/>
      <c r="H1176" s="50"/>
      <c r="I1176" s="27"/>
      <c r="J1176" s="27"/>
      <c r="K1176" s="52"/>
      <c r="L1176" s="50"/>
      <c r="M1176" s="50"/>
      <c r="N1176" s="422"/>
      <c r="O1176" s="27"/>
      <c r="P1176" s="27"/>
      <c r="Q1176" s="27"/>
      <c r="R1176" s="27"/>
      <c r="S1176" s="27"/>
      <c r="T1176" s="27"/>
      <c r="U1176" s="27"/>
      <c r="V1176" s="27"/>
      <c r="W1176" s="27"/>
      <c r="X1176" s="27"/>
      <c r="Y1176" s="410"/>
      <c r="Z1176" s="53"/>
      <c r="AA1176" s="53"/>
      <c r="AB1176" s="27"/>
      <c r="AC1176" s="27"/>
      <c r="AD1176" s="27"/>
      <c r="AE1176" s="244"/>
      <c r="AF1176" s="27"/>
      <c r="AG1176" s="27"/>
      <c r="AH1176" s="27"/>
      <c r="AI1176" s="27"/>
      <c r="AJ1176" s="467"/>
      <c r="AK1176" s="54"/>
      <c r="AO1176" s="157"/>
      <c r="AS1176" s="157"/>
      <c r="AT1176" s="161"/>
    </row>
    <row r="1177" spans="1:46" s="55" customFormat="1" ht="12.75" customHeight="1" x14ac:dyDescent="0.3">
      <c r="A1177" s="49"/>
      <c r="B1177" s="49"/>
      <c r="C1177" s="50"/>
      <c r="D1177" s="27"/>
      <c r="E1177" s="27"/>
      <c r="F1177" s="27"/>
      <c r="G1177" s="50"/>
      <c r="H1177" s="50"/>
      <c r="I1177" s="27"/>
      <c r="J1177" s="27"/>
      <c r="K1177" s="52"/>
      <c r="L1177" s="50"/>
      <c r="M1177" s="50"/>
      <c r="N1177" s="422"/>
      <c r="O1177" s="27"/>
      <c r="P1177" s="27"/>
      <c r="Q1177" s="27"/>
      <c r="R1177" s="27"/>
      <c r="S1177" s="27"/>
      <c r="T1177" s="27"/>
      <c r="U1177" s="27"/>
      <c r="V1177" s="27"/>
      <c r="W1177" s="27"/>
      <c r="X1177" s="27"/>
      <c r="Y1177" s="410"/>
      <c r="Z1177" s="53"/>
      <c r="AA1177" s="53"/>
      <c r="AB1177" s="27"/>
      <c r="AC1177" s="27"/>
      <c r="AD1177" s="27"/>
      <c r="AE1177" s="244"/>
      <c r="AF1177" s="27"/>
      <c r="AG1177" s="27"/>
      <c r="AH1177" s="27"/>
      <c r="AI1177" s="27"/>
      <c r="AJ1177" s="467"/>
      <c r="AK1177" s="54"/>
      <c r="AO1177" s="157"/>
      <c r="AS1177" s="157"/>
      <c r="AT1177" s="161"/>
    </row>
    <row r="1178" spans="1:46" s="55" customFormat="1" ht="12.75" customHeight="1" x14ac:dyDescent="0.3">
      <c r="A1178" s="49"/>
      <c r="B1178" s="49"/>
      <c r="C1178" s="50"/>
      <c r="D1178" s="27"/>
      <c r="E1178" s="27"/>
      <c r="F1178" s="27"/>
      <c r="G1178" s="50"/>
      <c r="H1178" s="50"/>
      <c r="I1178" s="27"/>
      <c r="J1178" s="27"/>
      <c r="K1178" s="52"/>
      <c r="L1178" s="50"/>
      <c r="M1178" s="50"/>
      <c r="N1178" s="422"/>
      <c r="O1178" s="27"/>
      <c r="P1178" s="27"/>
      <c r="Q1178" s="27"/>
      <c r="R1178" s="27"/>
      <c r="S1178" s="27"/>
      <c r="T1178" s="27"/>
      <c r="U1178" s="27"/>
      <c r="V1178" s="27"/>
      <c r="W1178" s="27"/>
      <c r="X1178" s="27"/>
      <c r="Y1178" s="410"/>
      <c r="Z1178" s="53"/>
      <c r="AA1178" s="53"/>
      <c r="AB1178" s="27"/>
      <c r="AC1178" s="27"/>
      <c r="AD1178" s="27"/>
      <c r="AE1178" s="244"/>
      <c r="AF1178" s="27"/>
      <c r="AG1178" s="27"/>
      <c r="AH1178" s="27"/>
      <c r="AI1178" s="27"/>
      <c r="AJ1178" s="467"/>
      <c r="AK1178" s="54"/>
      <c r="AO1178" s="157"/>
      <c r="AS1178" s="157"/>
      <c r="AT1178" s="161"/>
    </row>
    <row r="1179" spans="1:46" s="55" customFormat="1" ht="12.75" customHeight="1" x14ac:dyDescent="0.3">
      <c r="A1179" s="49"/>
      <c r="B1179" s="49"/>
      <c r="C1179" s="50"/>
      <c r="D1179" s="27"/>
      <c r="E1179" s="27"/>
      <c r="F1179" s="27"/>
      <c r="G1179" s="50"/>
      <c r="H1179" s="50"/>
      <c r="I1179" s="27"/>
      <c r="J1179" s="27"/>
      <c r="K1179" s="52"/>
      <c r="L1179" s="50"/>
      <c r="M1179" s="50"/>
      <c r="N1179" s="422"/>
      <c r="O1179" s="27"/>
      <c r="P1179" s="27"/>
      <c r="Q1179" s="27"/>
      <c r="R1179" s="27"/>
      <c r="S1179" s="27"/>
      <c r="T1179" s="27"/>
      <c r="U1179" s="27"/>
      <c r="V1179" s="27"/>
      <c r="W1179" s="27"/>
      <c r="X1179" s="27"/>
      <c r="Y1179" s="410"/>
      <c r="Z1179" s="53"/>
      <c r="AA1179" s="53"/>
      <c r="AB1179" s="27"/>
      <c r="AC1179" s="27"/>
      <c r="AD1179" s="27"/>
      <c r="AE1179" s="244"/>
      <c r="AF1179" s="27"/>
      <c r="AG1179" s="27"/>
      <c r="AH1179" s="27"/>
      <c r="AI1179" s="27"/>
      <c r="AJ1179" s="467"/>
      <c r="AK1179" s="54"/>
      <c r="AO1179" s="157"/>
      <c r="AS1179" s="157"/>
      <c r="AT1179" s="161"/>
    </row>
    <row r="1180" spans="1:46" s="55" customFormat="1" ht="12.75" customHeight="1" x14ac:dyDescent="0.3">
      <c r="A1180" s="49"/>
      <c r="B1180" s="49"/>
      <c r="C1180" s="50"/>
      <c r="D1180" s="27"/>
      <c r="E1180" s="27"/>
      <c r="F1180" s="27"/>
      <c r="G1180" s="50"/>
      <c r="H1180" s="50"/>
      <c r="I1180" s="27"/>
      <c r="J1180" s="27"/>
      <c r="K1180" s="52"/>
      <c r="L1180" s="50"/>
      <c r="M1180" s="50"/>
      <c r="N1180" s="422"/>
      <c r="O1180" s="27"/>
      <c r="P1180" s="27"/>
      <c r="Q1180" s="27"/>
      <c r="R1180" s="27"/>
      <c r="S1180" s="27"/>
      <c r="T1180" s="27"/>
      <c r="U1180" s="27"/>
      <c r="V1180" s="27"/>
      <c r="W1180" s="27"/>
      <c r="X1180" s="27"/>
      <c r="Y1180" s="410"/>
      <c r="Z1180" s="53"/>
      <c r="AA1180" s="53"/>
      <c r="AB1180" s="27"/>
      <c r="AC1180" s="27"/>
      <c r="AD1180" s="27"/>
      <c r="AE1180" s="244"/>
      <c r="AF1180" s="27"/>
      <c r="AG1180" s="27"/>
      <c r="AH1180" s="27"/>
      <c r="AI1180" s="27"/>
      <c r="AJ1180" s="467"/>
      <c r="AK1180" s="54"/>
      <c r="AO1180" s="157"/>
      <c r="AS1180" s="157"/>
      <c r="AT1180" s="161"/>
    </row>
    <row r="1181" spans="1:46" s="55" customFormat="1" ht="12.75" customHeight="1" x14ac:dyDescent="0.3">
      <c r="A1181" s="49"/>
      <c r="B1181" s="49"/>
      <c r="C1181" s="50"/>
      <c r="D1181" s="27"/>
      <c r="E1181" s="27"/>
      <c r="F1181" s="27"/>
      <c r="G1181" s="50"/>
      <c r="H1181" s="50"/>
      <c r="I1181" s="27"/>
      <c r="J1181" s="27"/>
      <c r="K1181" s="52"/>
      <c r="L1181" s="50"/>
      <c r="M1181" s="50"/>
      <c r="N1181" s="422"/>
      <c r="O1181" s="27"/>
      <c r="P1181" s="27"/>
      <c r="Q1181" s="27"/>
      <c r="R1181" s="27"/>
      <c r="S1181" s="27"/>
      <c r="T1181" s="27"/>
      <c r="U1181" s="27"/>
      <c r="V1181" s="27"/>
      <c r="W1181" s="27"/>
      <c r="X1181" s="27"/>
      <c r="Y1181" s="410"/>
      <c r="Z1181" s="53"/>
      <c r="AA1181" s="53"/>
      <c r="AB1181" s="27"/>
      <c r="AC1181" s="27"/>
      <c r="AD1181" s="27"/>
      <c r="AE1181" s="244"/>
      <c r="AF1181" s="27"/>
      <c r="AG1181" s="27"/>
      <c r="AH1181" s="27"/>
      <c r="AI1181" s="27"/>
      <c r="AJ1181" s="467"/>
      <c r="AK1181" s="54"/>
      <c r="AO1181" s="157"/>
      <c r="AS1181" s="157"/>
      <c r="AT1181" s="161"/>
    </row>
    <row r="1182" spans="1:46" s="55" customFormat="1" ht="12.75" customHeight="1" x14ac:dyDescent="0.3">
      <c r="A1182" s="49"/>
      <c r="B1182" s="49"/>
      <c r="C1182" s="50"/>
      <c r="D1182" s="27"/>
      <c r="E1182" s="27"/>
      <c r="F1182" s="27"/>
      <c r="G1182" s="50"/>
      <c r="H1182" s="50"/>
      <c r="I1182" s="27"/>
      <c r="J1182" s="27"/>
      <c r="K1182" s="52"/>
      <c r="L1182" s="50"/>
      <c r="M1182" s="50"/>
      <c r="N1182" s="422"/>
      <c r="O1182" s="27"/>
      <c r="P1182" s="27"/>
      <c r="Q1182" s="27"/>
      <c r="R1182" s="27"/>
      <c r="S1182" s="27"/>
      <c r="T1182" s="27"/>
      <c r="U1182" s="27"/>
      <c r="V1182" s="27"/>
      <c r="W1182" s="27"/>
      <c r="X1182" s="27"/>
      <c r="Y1182" s="410"/>
      <c r="Z1182" s="53"/>
      <c r="AA1182" s="53"/>
      <c r="AB1182" s="27"/>
      <c r="AC1182" s="27"/>
      <c r="AD1182" s="27"/>
      <c r="AE1182" s="244"/>
      <c r="AF1182" s="27"/>
      <c r="AG1182" s="27"/>
      <c r="AH1182" s="27"/>
      <c r="AI1182" s="27"/>
      <c r="AJ1182" s="467"/>
      <c r="AK1182" s="54"/>
      <c r="AO1182" s="157"/>
      <c r="AS1182" s="157"/>
      <c r="AT1182" s="161"/>
    </row>
    <row r="1183" spans="1:46" s="55" customFormat="1" ht="12.75" customHeight="1" x14ac:dyDescent="0.3">
      <c r="A1183" s="49"/>
      <c r="B1183" s="49"/>
      <c r="C1183" s="50"/>
      <c r="D1183" s="27"/>
      <c r="E1183" s="27"/>
      <c r="F1183" s="27"/>
      <c r="G1183" s="50"/>
      <c r="H1183" s="50"/>
      <c r="I1183" s="27"/>
      <c r="J1183" s="27"/>
      <c r="K1183" s="52"/>
      <c r="L1183" s="50"/>
      <c r="M1183" s="50"/>
      <c r="N1183" s="422"/>
      <c r="O1183" s="27"/>
      <c r="P1183" s="27"/>
      <c r="Q1183" s="27"/>
      <c r="R1183" s="27"/>
      <c r="S1183" s="27"/>
      <c r="T1183" s="27"/>
      <c r="U1183" s="27"/>
      <c r="V1183" s="27"/>
      <c r="W1183" s="27"/>
      <c r="X1183" s="27"/>
      <c r="Y1183" s="410"/>
      <c r="Z1183" s="53"/>
      <c r="AA1183" s="53"/>
      <c r="AB1183" s="27"/>
      <c r="AC1183" s="27"/>
      <c r="AD1183" s="27"/>
      <c r="AE1183" s="244"/>
      <c r="AF1183" s="27"/>
      <c r="AG1183" s="27"/>
      <c r="AH1183" s="27"/>
      <c r="AI1183" s="27"/>
      <c r="AJ1183" s="467"/>
      <c r="AK1183" s="54"/>
      <c r="AO1183" s="157"/>
      <c r="AS1183" s="157"/>
      <c r="AT1183" s="161"/>
    </row>
    <row r="1184" spans="1:46" s="55" customFormat="1" ht="12.75" customHeight="1" x14ac:dyDescent="0.3">
      <c r="A1184" s="49"/>
      <c r="B1184" s="49"/>
      <c r="C1184" s="50"/>
      <c r="D1184" s="27"/>
      <c r="E1184" s="27"/>
      <c r="F1184" s="27"/>
      <c r="G1184" s="50"/>
      <c r="H1184" s="50"/>
      <c r="I1184" s="27"/>
      <c r="J1184" s="27"/>
      <c r="K1184" s="52"/>
      <c r="L1184" s="50"/>
      <c r="M1184" s="50"/>
      <c r="N1184" s="422"/>
      <c r="O1184" s="27"/>
      <c r="P1184" s="27"/>
      <c r="Q1184" s="27"/>
      <c r="R1184" s="27"/>
      <c r="S1184" s="27"/>
      <c r="T1184" s="27"/>
      <c r="U1184" s="27"/>
      <c r="V1184" s="27"/>
      <c r="W1184" s="27"/>
      <c r="X1184" s="27"/>
      <c r="Y1184" s="410"/>
      <c r="Z1184" s="53"/>
      <c r="AA1184" s="53"/>
      <c r="AB1184" s="27"/>
      <c r="AC1184" s="27"/>
      <c r="AD1184" s="27"/>
      <c r="AE1184" s="244"/>
      <c r="AF1184" s="27"/>
      <c r="AG1184" s="27"/>
      <c r="AH1184" s="27"/>
      <c r="AI1184" s="27"/>
      <c r="AJ1184" s="467"/>
      <c r="AK1184" s="54"/>
      <c r="AO1184" s="157"/>
      <c r="AS1184" s="157"/>
      <c r="AT1184" s="161"/>
    </row>
    <row r="1185" spans="1:46" s="55" customFormat="1" ht="12.75" customHeight="1" x14ac:dyDescent="0.3">
      <c r="A1185" s="49"/>
      <c r="B1185" s="49"/>
      <c r="C1185" s="50"/>
      <c r="D1185" s="27"/>
      <c r="E1185" s="27"/>
      <c r="F1185" s="27"/>
      <c r="G1185" s="50"/>
      <c r="H1185" s="50"/>
      <c r="I1185" s="27"/>
      <c r="J1185" s="27"/>
      <c r="K1185" s="52"/>
      <c r="L1185" s="50"/>
      <c r="M1185" s="50"/>
      <c r="N1185" s="422"/>
      <c r="O1185" s="27"/>
      <c r="P1185" s="27"/>
      <c r="Q1185" s="27"/>
      <c r="R1185" s="27"/>
      <c r="S1185" s="27"/>
      <c r="T1185" s="27"/>
      <c r="U1185" s="27"/>
      <c r="V1185" s="27"/>
      <c r="W1185" s="27"/>
      <c r="X1185" s="27"/>
      <c r="Y1185" s="410"/>
      <c r="Z1185" s="53"/>
      <c r="AA1185" s="53"/>
      <c r="AB1185" s="27"/>
      <c r="AC1185" s="27"/>
      <c r="AD1185" s="27"/>
      <c r="AE1185" s="244"/>
      <c r="AF1185" s="27"/>
      <c r="AG1185" s="27"/>
      <c r="AH1185" s="27"/>
      <c r="AI1185" s="27"/>
      <c r="AJ1185" s="467"/>
      <c r="AK1185" s="54"/>
      <c r="AO1185" s="157"/>
      <c r="AS1185" s="157"/>
      <c r="AT1185" s="161"/>
    </row>
    <row r="1186" spans="1:46" s="55" customFormat="1" ht="12.75" customHeight="1" x14ac:dyDescent="0.3">
      <c r="A1186" s="49"/>
      <c r="B1186" s="49"/>
      <c r="C1186" s="50"/>
      <c r="D1186" s="27"/>
      <c r="E1186" s="27"/>
      <c r="F1186" s="27"/>
      <c r="G1186" s="50"/>
      <c r="H1186" s="50"/>
      <c r="I1186" s="27"/>
      <c r="J1186" s="27"/>
      <c r="K1186" s="52"/>
      <c r="L1186" s="50"/>
      <c r="M1186" s="50"/>
      <c r="N1186" s="422"/>
      <c r="O1186" s="27"/>
      <c r="P1186" s="27"/>
      <c r="Q1186" s="27"/>
      <c r="R1186" s="27"/>
      <c r="S1186" s="27"/>
      <c r="T1186" s="27"/>
      <c r="U1186" s="27"/>
      <c r="V1186" s="27"/>
      <c r="W1186" s="27"/>
      <c r="X1186" s="27"/>
      <c r="Y1186" s="410"/>
      <c r="Z1186" s="53"/>
      <c r="AA1186" s="53"/>
      <c r="AB1186" s="27"/>
      <c r="AC1186" s="27"/>
      <c r="AD1186" s="27"/>
      <c r="AE1186" s="244"/>
      <c r="AF1186" s="27"/>
      <c r="AG1186" s="27"/>
      <c r="AH1186" s="27"/>
      <c r="AI1186" s="27"/>
      <c r="AJ1186" s="467"/>
      <c r="AK1186" s="54"/>
      <c r="AO1186" s="157"/>
      <c r="AS1186" s="157"/>
      <c r="AT1186" s="161"/>
    </row>
    <row r="1187" spans="1:46" s="55" customFormat="1" ht="12.75" customHeight="1" x14ac:dyDescent="0.3">
      <c r="A1187" s="49"/>
      <c r="B1187" s="49"/>
      <c r="C1187" s="50"/>
      <c r="D1187" s="27"/>
      <c r="E1187" s="27"/>
      <c r="F1187" s="27"/>
      <c r="G1187" s="50"/>
      <c r="H1187" s="50"/>
      <c r="I1187" s="27"/>
      <c r="J1187" s="27"/>
      <c r="K1187" s="52"/>
      <c r="L1187" s="50"/>
      <c r="M1187" s="50"/>
      <c r="N1187" s="422"/>
      <c r="O1187" s="27"/>
      <c r="P1187" s="27"/>
      <c r="Q1187" s="27"/>
      <c r="R1187" s="27"/>
      <c r="S1187" s="27"/>
      <c r="T1187" s="27"/>
      <c r="U1187" s="27"/>
      <c r="V1187" s="27"/>
      <c r="W1187" s="27"/>
      <c r="X1187" s="27"/>
      <c r="Y1187" s="410"/>
      <c r="Z1187" s="53"/>
      <c r="AA1187" s="53"/>
      <c r="AB1187" s="27"/>
      <c r="AC1187" s="27"/>
      <c r="AD1187" s="27"/>
      <c r="AE1187" s="244"/>
      <c r="AF1187" s="27"/>
      <c r="AG1187" s="27"/>
      <c r="AH1187" s="27"/>
      <c r="AI1187" s="27"/>
      <c r="AJ1187" s="467"/>
      <c r="AK1187" s="54"/>
      <c r="AO1187" s="157"/>
      <c r="AS1187" s="157"/>
      <c r="AT1187" s="161"/>
    </row>
    <row r="1188" spans="1:46" s="55" customFormat="1" ht="12.75" customHeight="1" x14ac:dyDescent="0.3">
      <c r="A1188" s="49"/>
      <c r="B1188" s="49"/>
      <c r="C1188" s="50"/>
      <c r="D1188" s="27"/>
      <c r="E1188" s="27"/>
      <c r="F1188" s="27"/>
      <c r="G1188" s="50"/>
      <c r="H1188" s="50"/>
      <c r="I1188" s="27"/>
      <c r="J1188" s="27"/>
      <c r="K1188" s="52"/>
      <c r="L1188" s="50"/>
      <c r="M1188" s="50"/>
      <c r="N1188" s="422"/>
      <c r="O1188" s="27"/>
      <c r="P1188" s="27"/>
      <c r="Q1188" s="27"/>
      <c r="R1188" s="27"/>
      <c r="S1188" s="27"/>
      <c r="T1188" s="27"/>
      <c r="U1188" s="27"/>
      <c r="V1188" s="27"/>
      <c r="W1188" s="27"/>
      <c r="X1188" s="27"/>
      <c r="Y1188" s="410"/>
      <c r="Z1188" s="53"/>
      <c r="AA1188" s="53"/>
      <c r="AB1188" s="27"/>
      <c r="AC1188" s="27"/>
      <c r="AD1188" s="27"/>
      <c r="AE1188" s="244"/>
      <c r="AF1188" s="27"/>
      <c r="AG1188" s="27"/>
      <c r="AH1188" s="27"/>
      <c r="AI1188" s="27"/>
      <c r="AJ1188" s="467"/>
      <c r="AK1188" s="54"/>
      <c r="AO1188" s="157"/>
      <c r="AS1188" s="157"/>
      <c r="AT1188" s="161"/>
    </row>
    <row r="1189" spans="1:46" s="55" customFormat="1" ht="12.75" customHeight="1" x14ac:dyDescent="0.3">
      <c r="A1189" s="49"/>
      <c r="B1189" s="49"/>
      <c r="C1189" s="50"/>
      <c r="D1189" s="27"/>
      <c r="E1189" s="27"/>
      <c r="F1189" s="27"/>
      <c r="G1189" s="50"/>
      <c r="H1189" s="50"/>
      <c r="I1189" s="27"/>
      <c r="J1189" s="27"/>
      <c r="K1189" s="52"/>
      <c r="L1189" s="50"/>
      <c r="M1189" s="50"/>
      <c r="N1189" s="422"/>
      <c r="O1189" s="27"/>
      <c r="P1189" s="27"/>
      <c r="Q1189" s="27"/>
      <c r="R1189" s="27"/>
      <c r="S1189" s="27"/>
      <c r="T1189" s="27"/>
      <c r="U1189" s="27"/>
      <c r="V1189" s="27"/>
      <c r="W1189" s="27"/>
      <c r="X1189" s="27"/>
      <c r="Y1189" s="410"/>
      <c r="Z1189" s="53"/>
      <c r="AA1189" s="53"/>
      <c r="AB1189" s="27"/>
      <c r="AC1189" s="27"/>
      <c r="AD1189" s="27"/>
      <c r="AE1189" s="244"/>
      <c r="AF1189" s="27"/>
      <c r="AG1189" s="27"/>
      <c r="AH1189" s="27"/>
      <c r="AI1189" s="27"/>
      <c r="AJ1189" s="467"/>
      <c r="AK1189" s="54"/>
      <c r="AO1189" s="157"/>
      <c r="AS1189" s="157"/>
      <c r="AT1189" s="161"/>
    </row>
    <row r="1190" spans="1:46" s="55" customFormat="1" ht="12.75" customHeight="1" x14ac:dyDescent="0.3">
      <c r="A1190" s="49"/>
      <c r="B1190" s="49"/>
      <c r="C1190" s="50"/>
      <c r="D1190" s="27"/>
      <c r="E1190" s="27"/>
      <c r="F1190" s="27"/>
      <c r="G1190" s="50"/>
      <c r="H1190" s="50"/>
      <c r="I1190" s="27"/>
      <c r="J1190" s="27"/>
      <c r="K1190" s="52"/>
      <c r="L1190" s="50"/>
      <c r="M1190" s="50"/>
      <c r="N1190" s="422"/>
      <c r="O1190" s="27"/>
      <c r="P1190" s="27"/>
      <c r="Q1190" s="27"/>
      <c r="R1190" s="27"/>
      <c r="S1190" s="27"/>
      <c r="T1190" s="27"/>
      <c r="U1190" s="27"/>
      <c r="V1190" s="27"/>
      <c r="W1190" s="27"/>
      <c r="X1190" s="27"/>
      <c r="Y1190" s="410"/>
      <c r="Z1190" s="53"/>
      <c r="AA1190" s="53"/>
      <c r="AB1190" s="27"/>
      <c r="AC1190" s="27"/>
      <c r="AD1190" s="27"/>
      <c r="AE1190" s="244"/>
      <c r="AF1190" s="27"/>
      <c r="AG1190" s="27"/>
      <c r="AH1190" s="27"/>
      <c r="AI1190" s="27"/>
      <c r="AJ1190" s="467"/>
      <c r="AK1190" s="54"/>
      <c r="AO1190" s="157"/>
      <c r="AS1190" s="157"/>
      <c r="AT1190" s="161"/>
    </row>
    <row r="1191" spans="1:46" s="55" customFormat="1" ht="12.75" customHeight="1" x14ac:dyDescent="0.3">
      <c r="A1191" s="49"/>
      <c r="B1191" s="49"/>
      <c r="C1191" s="50"/>
      <c r="D1191" s="27"/>
      <c r="E1191" s="27"/>
      <c r="F1191" s="27"/>
      <c r="G1191" s="50"/>
      <c r="H1191" s="50"/>
      <c r="I1191" s="27"/>
      <c r="J1191" s="27"/>
      <c r="K1191" s="52"/>
      <c r="L1191" s="50"/>
      <c r="M1191" s="50"/>
      <c r="N1191" s="422"/>
      <c r="O1191" s="27"/>
      <c r="P1191" s="27"/>
      <c r="Q1191" s="27"/>
      <c r="R1191" s="27"/>
      <c r="S1191" s="27"/>
      <c r="T1191" s="27"/>
      <c r="U1191" s="27"/>
      <c r="V1191" s="27"/>
      <c r="W1191" s="27"/>
      <c r="X1191" s="27"/>
      <c r="Y1191" s="410"/>
      <c r="Z1191" s="53"/>
      <c r="AA1191" s="53"/>
      <c r="AB1191" s="27"/>
      <c r="AC1191" s="27"/>
      <c r="AD1191" s="27"/>
      <c r="AE1191" s="244"/>
      <c r="AF1191" s="27"/>
      <c r="AG1191" s="27"/>
      <c r="AH1191" s="27"/>
      <c r="AI1191" s="27"/>
      <c r="AJ1191" s="467"/>
      <c r="AK1191" s="54"/>
      <c r="AO1191" s="157"/>
      <c r="AS1191" s="157"/>
      <c r="AT1191" s="161"/>
    </row>
    <row r="1192" spans="1:46" s="55" customFormat="1" ht="12.75" customHeight="1" x14ac:dyDescent="0.3">
      <c r="A1192" s="49"/>
      <c r="B1192" s="49"/>
      <c r="C1192" s="50"/>
      <c r="D1192" s="27"/>
      <c r="E1192" s="27"/>
      <c r="F1192" s="27"/>
      <c r="G1192" s="50"/>
      <c r="H1192" s="50"/>
      <c r="I1192" s="27"/>
      <c r="J1192" s="27"/>
      <c r="K1192" s="52"/>
      <c r="L1192" s="50"/>
      <c r="M1192" s="50"/>
      <c r="N1192" s="422"/>
      <c r="O1192" s="27"/>
      <c r="P1192" s="27"/>
      <c r="Q1192" s="27"/>
      <c r="R1192" s="27"/>
      <c r="S1192" s="27"/>
      <c r="T1192" s="27"/>
      <c r="U1192" s="27"/>
      <c r="V1192" s="27"/>
      <c r="W1192" s="27"/>
      <c r="X1192" s="27"/>
      <c r="Y1192" s="410"/>
      <c r="Z1192" s="53"/>
      <c r="AA1192" s="53"/>
      <c r="AB1192" s="27"/>
      <c r="AC1192" s="27"/>
      <c r="AD1192" s="27"/>
      <c r="AE1192" s="244"/>
      <c r="AF1192" s="27"/>
      <c r="AG1192" s="27"/>
      <c r="AH1192" s="27"/>
      <c r="AI1192" s="27"/>
      <c r="AJ1192" s="467"/>
      <c r="AK1192" s="54"/>
      <c r="AO1192" s="157"/>
      <c r="AS1192" s="157"/>
      <c r="AT1192" s="161"/>
    </row>
    <row r="1193" spans="1:46" s="55" customFormat="1" ht="12.75" customHeight="1" x14ac:dyDescent="0.3">
      <c r="A1193" s="49"/>
      <c r="B1193" s="49"/>
      <c r="C1193" s="50"/>
      <c r="D1193" s="27"/>
      <c r="E1193" s="27"/>
      <c r="F1193" s="27"/>
      <c r="G1193" s="50"/>
      <c r="H1193" s="50"/>
      <c r="I1193" s="27"/>
      <c r="J1193" s="27"/>
      <c r="K1193" s="52"/>
      <c r="L1193" s="50"/>
      <c r="M1193" s="50"/>
      <c r="N1193" s="422"/>
      <c r="O1193" s="27"/>
      <c r="P1193" s="27"/>
      <c r="Q1193" s="27"/>
      <c r="R1193" s="27"/>
      <c r="S1193" s="27"/>
      <c r="T1193" s="27"/>
      <c r="U1193" s="27"/>
      <c r="V1193" s="27"/>
      <c r="W1193" s="27"/>
      <c r="X1193" s="27"/>
      <c r="Y1193" s="410"/>
      <c r="Z1193" s="53"/>
      <c r="AA1193" s="53"/>
      <c r="AB1193" s="27"/>
      <c r="AC1193" s="27"/>
      <c r="AD1193" s="27"/>
      <c r="AE1193" s="244"/>
      <c r="AF1193" s="27"/>
      <c r="AG1193" s="27"/>
      <c r="AH1193" s="27"/>
      <c r="AI1193" s="27"/>
      <c r="AJ1193" s="467"/>
      <c r="AK1193" s="54"/>
      <c r="AO1193" s="157"/>
      <c r="AS1193" s="157"/>
      <c r="AT1193" s="161"/>
    </row>
    <row r="1194" spans="1:46" s="55" customFormat="1" ht="12.75" customHeight="1" x14ac:dyDescent="0.3">
      <c r="A1194" s="49"/>
      <c r="B1194" s="49"/>
      <c r="C1194" s="50"/>
      <c r="D1194" s="27"/>
      <c r="E1194" s="27"/>
      <c r="F1194" s="27"/>
      <c r="G1194" s="50"/>
      <c r="H1194" s="50"/>
      <c r="I1194" s="27"/>
      <c r="J1194" s="27"/>
      <c r="K1194" s="52"/>
      <c r="L1194" s="50"/>
      <c r="M1194" s="50"/>
      <c r="N1194" s="422"/>
      <c r="O1194" s="27"/>
      <c r="P1194" s="27"/>
      <c r="Q1194" s="27"/>
      <c r="R1194" s="27"/>
      <c r="S1194" s="27"/>
      <c r="T1194" s="27"/>
      <c r="U1194" s="27"/>
      <c r="V1194" s="27"/>
      <c r="W1194" s="27"/>
      <c r="X1194" s="27"/>
      <c r="Y1194" s="410"/>
      <c r="Z1194" s="53"/>
      <c r="AA1194" s="53"/>
      <c r="AB1194" s="27"/>
      <c r="AC1194" s="27"/>
      <c r="AD1194" s="27"/>
      <c r="AE1194" s="244"/>
      <c r="AF1194" s="27"/>
      <c r="AG1194" s="27"/>
      <c r="AH1194" s="27"/>
      <c r="AI1194" s="27"/>
      <c r="AJ1194" s="467"/>
      <c r="AK1194" s="54"/>
      <c r="AO1194" s="157"/>
      <c r="AS1194" s="157"/>
      <c r="AT1194" s="161"/>
    </row>
    <row r="1195" spans="1:46" s="55" customFormat="1" ht="12.75" customHeight="1" x14ac:dyDescent="0.3">
      <c r="A1195" s="49"/>
      <c r="B1195" s="49"/>
      <c r="C1195" s="50"/>
      <c r="D1195" s="27"/>
      <c r="E1195" s="27"/>
      <c r="F1195" s="27"/>
      <c r="G1195" s="50"/>
      <c r="H1195" s="50"/>
      <c r="I1195" s="27"/>
      <c r="J1195" s="27"/>
      <c r="K1195" s="52"/>
      <c r="L1195" s="50"/>
      <c r="M1195" s="50"/>
      <c r="N1195" s="422"/>
      <c r="O1195" s="27"/>
      <c r="P1195" s="27"/>
      <c r="Q1195" s="27"/>
      <c r="R1195" s="27"/>
      <c r="S1195" s="27"/>
      <c r="T1195" s="27"/>
      <c r="U1195" s="27"/>
      <c r="V1195" s="27"/>
      <c r="W1195" s="27"/>
      <c r="X1195" s="27"/>
      <c r="Y1195" s="410"/>
      <c r="Z1195" s="53"/>
      <c r="AA1195" s="53"/>
      <c r="AB1195" s="27"/>
      <c r="AC1195" s="27"/>
      <c r="AD1195" s="27"/>
      <c r="AE1195" s="244"/>
      <c r="AF1195" s="27"/>
      <c r="AG1195" s="27"/>
      <c r="AH1195" s="27"/>
      <c r="AI1195" s="27"/>
      <c r="AJ1195" s="467"/>
      <c r="AK1195" s="54"/>
      <c r="AO1195" s="157"/>
      <c r="AS1195" s="157"/>
      <c r="AT1195" s="161"/>
    </row>
    <row r="1196" spans="1:46" s="55" customFormat="1" ht="12.75" customHeight="1" x14ac:dyDescent="0.3">
      <c r="A1196" s="49"/>
      <c r="B1196" s="49"/>
      <c r="C1196" s="50"/>
      <c r="D1196" s="27"/>
      <c r="E1196" s="27"/>
      <c r="F1196" s="27"/>
      <c r="G1196" s="50"/>
      <c r="H1196" s="50"/>
      <c r="I1196" s="27"/>
      <c r="J1196" s="27"/>
      <c r="K1196" s="52"/>
      <c r="L1196" s="50"/>
      <c r="M1196" s="50"/>
      <c r="N1196" s="422"/>
      <c r="O1196" s="27"/>
      <c r="P1196" s="27"/>
      <c r="Q1196" s="27"/>
      <c r="R1196" s="27"/>
      <c r="S1196" s="27"/>
      <c r="T1196" s="27"/>
      <c r="U1196" s="27"/>
      <c r="V1196" s="27"/>
      <c r="W1196" s="27"/>
      <c r="X1196" s="27"/>
      <c r="Y1196" s="410"/>
      <c r="Z1196" s="53"/>
      <c r="AA1196" s="53"/>
      <c r="AB1196" s="27"/>
      <c r="AC1196" s="27"/>
      <c r="AD1196" s="27"/>
      <c r="AE1196" s="244"/>
      <c r="AF1196" s="27"/>
      <c r="AG1196" s="27"/>
      <c r="AH1196" s="27"/>
      <c r="AI1196" s="27"/>
      <c r="AJ1196" s="467"/>
      <c r="AK1196" s="54"/>
      <c r="AO1196" s="157"/>
      <c r="AS1196" s="157"/>
      <c r="AT1196" s="161"/>
    </row>
    <row r="1197" spans="1:46" s="55" customFormat="1" ht="12.75" customHeight="1" x14ac:dyDescent="0.3">
      <c r="A1197" s="49"/>
      <c r="B1197" s="49"/>
      <c r="C1197" s="50"/>
      <c r="D1197" s="27"/>
      <c r="E1197" s="27"/>
      <c r="F1197" s="27"/>
      <c r="G1197" s="50"/>
      <c r="H1197" s="50"/>
      <c r="I1197" s="27"/>
      <c r="J1197" s="27"/>
      <c r="K1197" s="52"/>
      <c r="L1197" s="50"/>
      <c r="M1197" s="50"/>
      <c r="N1197" s="422"/>
      <c r="O1197" s="27"/>
      <c r="P1197" s="27"/>
      <c r="Q1197" s="27"/>
      <c r="R1197" s="27"/>
      <c r="S1197" s="27"/>
      <c r="T1197" s="27"/>
      <c r="U1197" s="27"/>
      <c r="V1197" s="27"/>
      <c r="W1197" s="27"/>
      <c r="X1197" s="27"/>
      <c r="Y1197" s="410"/>
      <c r="Z1197" s="53"/>
      <c r="AA1197" s="53"/>
      <c r="AB1197" s="27"/>
      <c r="AC1197" s="27"/>
      <c r="AD1197" s="27"/>
      <c r="AE1197" s="244"/>
      <c r="AF1197" s="27"/>
      <c r="AG1197" s="27"/>
      <c r="AH1197" s="27"/>
      <c r="AI1197" s="27"/>
      <c r="AJ1197" s="467"/>
      <c r="AK1197" s="54"/>
      <c r="AO1197" s="157"/>
      <c r="AS1197" s="157"/>
      <c r="AT1197" s="161"/>
    </row>
    <row r="1198" spans="1:46" s="55" customFormat="1" ht="12.75" customHeight="1" x14ac:dyDescent="0.3">
      <c r="A1198" s="49"/>
      <c r="B1198" s="49"/>
      <c r="C1198" s="50"/>
      <c r="D1198" s="27"/>
      <c r="E1198" s="27"/>
      <c r="F1198" s="27"/>
      <c r="G1198" s="50"/>
      <c r="H1198" s="50"/>
      <c r="I1198" s="27"/>
      <c r="J1198" s="27"/>
      <c r="K1198" s="52"/>
      <c r="L1198" s="50"/>
      <c r="M1198" s="50"/>
      <c r="N1198" s="422"/>
      <c r="O1198" s="27"/>
      <c r="P1198" s="27"/>
      <c r="Q1198" s="27"/>
      <c r="R1198" s="27"/>
      <c r="S1198" s="27"/>
      <c r="T1198" s="27"/>
      <c r="U1198" s="27"/>
      <c r="V1198" s="27"/>
      <c r="W1198" s="27"/>
      <c r="X1198" s="27"/>
      <c r="Y1198" s="410"/>
      <c r="Z1198" s="53"/>
      <c r="AA1198" s="53"/>
      <c r="AB1198" s="27"/>
      <c r="AC1198" s="27"/>
      <c r="AD1198" s="27"/>
      <c r="AE1198" s="244"/>
      <c r="AF1198" s="27"/>
      <c r="AG1198" s="27"/>
      <c r="AH1198" s="27"/>
      <c r="AI1198" s="27"/>
      <c r="AJ1198" s="467"/>
      <c r="AK1198" s="54"/>
      <c r="AO1198" s="157"/>
      <c r="AS1198" s="157"/>
      <c r="AT1198" s="161"/>
    </row>
    <row r="1199" spans="1:46" s="55" customFormat="1" ht="12.75" customHeight="1" x14ac:dyDescent="0.3">
      <c r="A1199" s="49"/>
      <c r="B1199" s="49"/>
      <c r="C1199" s="50"/>
      <c r="D1199" s="27"/>
      <c r="E1199" s="27"/>
      <c r="F1199" s="27"/>
      <c r="G1199" s="50"/>
      <c r="H1199" s="50"/>
      <c r="I1199" s="27"/>
      <c r="J1199" s="27"/>
      <c r="K1199" s="52"/>
      <c r="L1199" s="50"/>
      <c r="M1199" s="50"/>
      <c r="N1199" s="422"/>
      <c r="O1199" s="27"/>
      <c r="P1199" s="27"/>
      <c r="Q1199" s="27"/>
      <c r="R1199" s="27"/>
      <c r="S1199" s="27"/>
      <c r="T1199" s="27"/>
      <c r="U1199" s="27"/>
      <c r="V1199" s="27"/>
      <c r="W1199" s="27"/>
      <c r="X1199" s="27"/>
      <c r="Y1199" s="410"/>
      <c r="Z1199" s="53"/>
      <c r="AA1199" s="53"/>
      <c r="AB1199" s="27"/>
      <c r="AC1199" s="27"/>
      <c r="AD1199" s="27"/>
      <c r="AE1199" s="244"/>
      <c r="AF1199" s="27"/>
      <c r="AG1199" s="27"/>
      <c r="AH1199" s="27"/>
      <c r="AI1199" s="27"/>
      <c r="AJ1199" s="467"/>
      <c r="AK1199" s="54"/>
      <c r="AO1199" s="157"/>
      <c r="AS1199" s="157"/>
      <c r="AT1199" s="161"/>
    </row>
    <row r="1200" spans="1:46" s="55" customFormat="1" ht="12.75" customHeight="1" x14ac:dyDescent="0.3">
      <c r="A1200" s="49"/>
      <c r="B1200" s="49"/>
      <c r="C1200" s="50"/>
      <c r="D1200" s="27"/>
      <c r="E1200" s="27"/>
      <c r="F1200" s="27"/>
      <c r="G1200" s="50"/>
      <c r="H1200" s="50"/>
      <c r="I1200" s="27"/>
      <c r="J1200" s="27"/>
      <c r="K1200" s="52"/>
      <c r="L1200" s="50"/>
      <c r="M1200" s="50"/>
      <c r="N1200" s="422"/>
      <c r="O1200" s="27"/>
      <c r="P1200" s="27"/>
      <c r="Q1200" s="27"/>
      <c r="R1200" s="27"/>
      <c r="S1200" s="27"/>
      <c r="T1200" s="27"/>
      <c r="U1200" s="27"/>
      <c r="V1200" s="27"/>
      <c r="W1200" s="27"/>
      <c r="X1200" s="27"/>
      <c r="Y1200" s="410"/>
      <c r="Z1200" s="53"/>
      <c r="AA1200" s="53"/>
      <c r="AB1200" s="27"/>
      <c r="AC1200" s="27"/>
      <c r="AD1200" s="27"/>
      <c r="AE1200" s="244"/>
      <c r="AF1200" s="27"/>
      <c r="AG1200" s="27"/>
      <c r="AH1200" s="27"/>
      <c r="AI1200" s="27"/>
      <c r="AJ1200" s="467"/>
      <c r="AK1200" s="54"/>
      <c r="AO1200" s="157"/>
      <c r="AS1200" s="157"/>
      <c r="AT1200" s="161"/>
    </row>
    <row r="1201" spans="1:46" s="55" customFormat="1" ht="12.75" customHeight="1" x14ac:dyDescent="0.3">
      <c r="A1201" s="49"/>
      <c r="B1201" s="49"/>
      <c r="C1201" s="50"/>
      <c r="D1201" s="27"/>
      <c r="E1201" s="27"/>
      <c r="F1201" s="27"/>
      <c r="G1201" s="50"/>
      <c r="H1201" s="50"/>
      <c r="I1201" s="27"/>
      <c r="J1201" s="27"/>
      <c r="K1201" s="52"/>
      <c r="L1201" s="50"/>
      <c r="M1201" s="50"/>
      <c r="N1201" s="422"/>
      <c r="O1201" s="27"/>
      <c r="P1201" s="27"/>
      <c r="Q1201" s="27"/>
      <c r="R1201" s="27"/>
      <c r="S1201" s="27"/>
      <c r="T1201" s="27"/>
      <c r="U1201" s="27"/>
      <c r="V1201" s="27"/>
      <c r="W1201" s="27"/>
      <c r="X1201" s="27"/>
      <c r="Y1201" s="410"/>
      <c r="Z1201" s="53"/>
      <c r="AA1201" s="53"/>
      <c r="AB1201" s="27"/>
      <c r="AC1201" s="27"/>
      <c r="AD1201" s="27"/>
      <c r="AE1201" s="244"/>
      <c r="AF1201" s="27"/>
      <c r="AG1201" s="27"/>
      <c r="AH1201" s="27"/>
      <c r="AI1201" s="27"/>
      <c r="AJ1201" s="467"/>
      <c r="AK1201" s="54"/>
      <c r="AO1201" s="157"/>
      <c r="AS1201" s="157"/>
      <c r="AT1201" s="161"/>
    </row>
    <row r="1202" spans="1:46" s="55" customFormat="1" ht="12.75" customHeight="1" x14ac:dyDescent="0.3">
      <c r="A1202" s="49"/>
      <c r="B1202" s="49"/>
      <c r="C1202" s="50"/>
      <c r="D1202" s="27"/>
      <c r="E1202" s="27"/>
      <c r="F1202" s="27"/>
      <c r="G1202" s="50"/>
      <c r="H1202" s="50"/>
      <c r="I1202" s="27"/>
      <c r="J1202" s="27"/>
      <c r="K1202" s="52"/>
      <c r="L1202" s="50"/>
      <c r="M1202" s="50"/>
      <c r="N1202" s="422"/>
      <c r="O1202" s="27"/>
      <c r="P1202" s="27"/>
      <c r="Q1202" s="27"/>
      <c r="R1202" s="27"/>
      <c r="S1202" s="27"/>
      <c r="T1202" s="27"/>
      <c r="U1202" s="27"/>
      <c r="V1202" s="27"/>
      <c r="W1202" s="27"/>
      <c r="X1202" s="27"/>
      <c r="Y1202" s="410"/>
      <c r="Z1202" s="53"/>
      <c r="AA1202" s="53"/>
      <c r="AB1202" s="27"/>
      <c r="AC1202" s="27"/>
      <c r="AD1202" s="27"/>
      <c r="AE1202" s="244"/>
      <c r="AF1202" s="27"/>
      <c r="AG1202" s="27"/>
      <c r="AH1202" s="27"/>
      <c r="AI1202" s="27"/>
      <c r="AJ1202" s="467"/>
      <c r="AK1202" s="54"/>
      <c r="AO1202" s="157"/>
      <c r="AS1202" s="157"/>
      <c r="AT1202" s="161"/>
    </row>
    <row r="1203" spans="1:46" s="55" customFormat="1" ht="12.75" customHeight="1" x14ac:dyDescent="0.3">
      <c r="A1203" s="49"/>
      <c r="B1203" s="49"/>
      <c r="C1203" s="50"/>
      <c r="D1203" s="27"/>
      <c r="E1203" s="27"/>
      <c r="F1203" s="27"/>
      <c r="G1203" s="50"/>
      <c r="H1203" s="50"/>
      <c r="I1203" s="27"/>
      <c r="J1203" s="27"/>
      <c r="K1203" s="52"/>
      <c r="L1203" s="50"/>
      <c r="M1203" s="50"/>
      <c r="N1203" s="422"/>
      <c r="O1203" s="27"/>
      <c r="P1203" s="27"/>
      <c r="Q1203" s="27"/>
      <c r="R1203" s="27"/>
      <c r="S1203" s="27"/>
      <c r="T1203" s="27"/>
      <c r="U1203" s="27"/>
      <c r="V1203" s="27"/>
      <c r="W1203" s="27"/>
      <c r="X1203" s="27"/>
      <c r="Y1203" s="410"/>
      <c r="Z1203" s="53"/>
      <c r="AA1203" s="53"/>
      <c r="AB1203" s="27"/>
      <c r="AC1203" s="27"/>
      <c r="AD1203" s="27"/>
      <c r="AE1203" s="244"/>
      <c r="AF1203" s="27"/>
      <c r="AG1203" s="27"/>
      <c r="AH1203" s="27"/>
      <c r="AI1203" s="27"/>
      <c r="AJ1203" s="467"/>
      <c r="AK1203" s="54"/>
      <c r="AO1203" s="157"/>
      <c r="AS1203" s="157"/>
      <c r="AT1203" s="161"/>
    </row>
    <row r="1204" spans="1:46" s="55" customFormat="1" ht="12.75" customHeight="1" x14ac:dyDescent="0.3">
      <c r="A1204" s="49"/>
      <c r="B1204" s="49"/>
      <c r="C1204" s="50"/>
      <c r="D1204" s="27"/>
      <c r="E1204" s="27"/>
      <c r="F1204" s="27"/>
      <c r="G1204" s="50"/>
      <c r="H1204" s="50"/>
      <c r="I1204" s="27"/>
      <c r="J1204" s="27"/>
      <c r="K1204" s="52"/>
      <c r="L1204" s="50"/>
      <c r="M1204" s="50"/>
      <c r="N1204" s="422"/>
      <c r="O1204" s="27"/>
      <c r="P1204" s="27"/>
      <c r="Q1204" s="27"/>
      <c r="R1204" s="27"/>
      <c r="S1204" s="27"/>
      <c r="T1204" s="27"/>
      <c r="U1204" s="27"/>
      <c r="V1204" s="27"/>
      <c r="W1204" s="27"/>
      <c r="X1204" s="27"/>
      <c r="Y1204" s="410"/>
      <c r="Z1204" s="53"/>
      <c r="AA1204" s="53"/>
      <c r="AB1204" s="27"/>
      <c r="AC1204" s="27"/>
      <c r="AD1204" s="27"/>
      <c r="AE1204" s="244"/>
      <c r="AF1204" s="27"/>
      <c r="AG1204" s="27"/>
      <c r="AH1204" s="27"/>
      <c r="AI1204" s="27"/>
      <c r="AJ1204" s="467"/>
      <c r="AK1204" s="54"/>
      <c r="AO1204" s="157"/>
      <c r="AS1204" s="157"/>
      <c r="AT1204" s="161"/>
    </row>
    <row r="1205" spans="1:46" s="55" customFormat="1" ht="12.75" customHeight="1" x14ac:dyDescent="0.3">
      <c r="A1205" s="49"/>
      <c r="B1205" s="49"/>
      <c r="C1205" s="50"/>
      <c r="D1205" s="27"/>
      <c r="E1205" s="27"/>
      <c r="F1205" s="27"/>
      <c r="G1205" s="50"/>
      <c r="H1205" s="50"/>
      <c r="I1205" s="27"/>
      <c r="J1205" s="27"/>
      <c r="K1205" s="52"/>
      <c r="L1205" s="50"/>
      <c r="M1205" s="50"/>
      <c r="N1205" s="422"/>
      <c r="O1205" s="27"/>
      <c r="P1205" s="27"/>
      <c r="Q1205" s="27"/>
      <c r="R1205" s="27"/>
      <c r="S1205" s="27"/>
      <c r="T1205" s="27"/>
      <c r="U1205" s="27"/>
      <c r="V1205" s="27"/>
      <c r="W1205" s="27"/>
      <c r="X1205" s="27"/>
      <c r="Y1205" s="410"/>
      <c r="Z1205" s="53"/>
      <c r="AA1205" s="53"/>
      <c r="AB1205" s="27"/>
      <c r="AC1205" s="27"/>
      <c r="AD1205" s="27"/>
      <c r="AE1205" s="244"/>
      <c r="AF1205" s="27"/>
      <c r="AG1205" s="27"/>
      <c r="AH1205" s="27"/>
      <c r="AI1205" s="27"/>
      <c r="AJ1205" s="467"/>
      <c r="AK1205" s="54"/>
      <c r="AO1205" s="157"/>
      <c r="AS1205" s="157"/>
      <c r="AT1205" s="161"/>
    </row>
    <row r="1206" spans="1:46" s="55" customFormat="1" ht="12.75" customHeight="1" x14ac:dyDescent="0.3">
      <c r="A1206" s="49"/>
      <c r="B1206" s="49"/>
      <c r="C1206" s="50"/>
      <c r="D1206" s="27"/>
      <c r="E1206" s="27"/>
      <c r="F1206" s="27"/>
      <c r="G1206" s="50"/>
      <c r="H1206" s="50"/>
      <c r="I1206" s="27"/>
      <c r="J1206" s="27"/>
      <c r="K1206" s="52"/>
      <c r="L1206" s="50"/>
      <c r="M1206" s="50"/>
      <c r="N1206" s="422"/>
      <c r="O1206" s="27"/>
      <c r="P1206" s="27"/>
      <c r="Q1206" s="27"/>
      <c r="R1206" s="27"/>
      <c r="S1206" s="27"/>
      <c r="T1206" s="27"/>
      <c r="U1206" s="27"/>
      <c r="V1206" s="27"/>
      <c r="W1206" s="27"/>
      <c r="X1206" s="27"/>
      <c r="Y1206" s="410"/>
      <c r="Z1206" s="53"/>
      <c r="AA1206" s="53"/>
      <c r="AB1206" s="27"/>
      <c r="AC1206" s="27"/>
      <c r="AD1206" s="27"/>
      <c r="AE1206" s="244"/>
      <c r="AF1206" s="27"/>
      <c r="AG1206" s="27"/>
      <c r="AH1206" s="27"/>
      <c r="AI1206" s="27"/>
      <c r="AJ1206" s="467"/>
      <c r="AK1206" s="54"/>
      <c r="AO1206" s="157"/>
      <c r="AS1206" s="157"/>
      <c r="AT1206" s="161"/>
    </row>
    <row r="1207" spans="1:46" s="55" customFormat="1" ht="12.75" customHeight="1" x14ac:dyDescent="0.3">
      <c r="A1207" s="49"/>
      <c r="B1207" s="49"/>
      <c r="C1207" s="50"/>
      <c r="D1207" s="27"/>
      <c r="E1207" s="27"/>
      <c r="F1207" s="27"/>
      <c r="G1207" s="50"/>
      <c r="H1207" s="50"/>
      <c r="I1207" s="27"/>
      <c r="J1207" s="27"/>
      <c r="K1207" s="52"/>
      <c r="L1207" s="50"/>
      <c r="M1207" s="50"/>
      <c r="N1207" s="422"/>
      <c r="O1207" s="27"/>
      <c r="P1207" s="27"/>
      <c r="Q1207" s="27"/>
      <c r="R1207" s="27"/>
      <c r="S1207" s="27"/>
      <c r="T1207" s="27"/>
      <c r="U1207" s="27"/>
      <c r="V1207" s="27"/>
      <c r="W1207" s="27"/>
      <c r="X1207" s="27"/>
      <c r="Y1207" s="410"/>
      <c r="Z1207" s="53"/>
      <c r="AA1207" s="53"/>
      <c r="AB1207" s="27"/>
      <c r="AC1207" s="27"/>
      <c r="AD1207" s="27"/>
      <c r="AE1207" s="244"/>
      <c r="AF1207" s="27"/>
      <c r="AG1207" s="27"/>
      <c r="AH1207" s="27"/>
      <c r="AI1207" s="27"/>
      <c r="AJ1207" s="467"/>
      <c r="AK1207" s="54"/>
      <c r="AO1207" s="157"/>
      <c r="AS1207" s="157"/>
      <c r="AT1207" s="161"/>
    </row>
    <row r="1208" spans="1:46" s="55" customFormat="1" ht="12.75" customHeight="1" x14ac:dyDescent="0.3">
      <c r="A1208" s="49"/>
      <c r="B1208" s="49"/>
      <c r="C1208" s="50"/>
      <c r="D1208" s="27"/>
      <c r="E1208" s="27"/>
      <c r="F1208" s="27"/>
      <c r="G1208" s="50"/>
      <c r="H1208" s="50"/>
      <c r="I1208" s="27"/>
      <c r="J1208" s="27"/>
      <c r="K1208" s="52"/>
      <c r="L1208" s="50"/>
      <c r="M1208" s="50"/>
      <c r="N1208" s="422"/>
      <c r="O1208" s="27"/>
      <c r="P1208" s="27"/>
      <c r="Q1208" s="27"/>
      <c r="R1208" s="27"/>
      <c r="S1208" s="27"/>
      <c r="T1208" s="27"/>
      <c r="U1208" s="27"/>
      <c r="V1208" s="27"/>
      <c r="W1208" s="27"/>
      <c r="X1208" s="27"/>
      <c r="Y1208" s="410"/>
      <c r="Z1208" s="53"/>
      <c r="AA1208" s="53"/>
      <c r="AB1208" s="27"/>
      <c r="AC1208" s="27"/>
      <c r="AD1208" s="27"/>
      <c r="AE1208" s="244"/>
      <c r="AF1208" s="27"/>
      <c r="AG1208" s="27"/>
      <c r="AH1208" s="27"/>
      <c r="AI1208" s="27"/>
      <c r="AJ1208" s="467"/>
      <c r="AK1208" s="54"/>
      <c r="AO1208" s="157"/>
      <c r="AS1208" s="157"/>
      <c r="AT1208" s="161"/>
    </row>
    <row r="1209" spans="1:46" s="55" customFormat="1" ht="12.75" customHeight="1" x14ac:dyDescent="0.3">
      <c r="A1209" s="49"/>
      <c r="B1209" s="49"/>
      <c r="C1209" s="50"/>
      <c r="D1209" s="27"/>
      <c r="E1209" s="27"/>
      <c r="F1209" s="27"/>
      <c r="G1209" s="50"/>
      <c r="H1209" s="50"/>
      <c r="I1209" s="27"/>
      <c r="J1209" s="27"/>
      <c r="K1209" s="52"/>
      <c r="L1209" s="50"/>
      <c r="M1209" s="50"/>
      <c r="N1209" s="422"/>
      <c r="O1209" s="27"/>
      <c r="P1209" s="27"/>
      <c r="Q1209" s="27"/>
      <c r="R1209" s="27"/>
      <c r="S1209" s="27"/>
      <c r="T1209" s="27"/>
      <c r="U1209" s="27"/>
      <c r="V1209" s="27"/>
      <c r="W1209" s="27"/>
      <c r="X1209" s="27"/>
      <c r="Y1209" s="410"/>
      <c r="Z1209" s="53"/>
      <c r="AA1209" s="53"/>
      <c r="AB1209" s="27"/>
      <c r="AC1209" s="27"/>
      <c r="AD1209" s="27"/>
      <c r="AE1209" s="244"/>
      <c r="AF1209" s="27"/>
      <c r="AG1209" s="27"/>
      <c r="AH1209" s="27"/>
      <c r="AI1209" s="27"/>
      <c r="AJ1209" s="467"/>
      <c r="AK1209" s="54"/>
      <c r="AO1209" s="157"/>
      <c r="AS1209" s="157"/>
      <c r="AT1209" s="161"/>
    </row>
    <row r="1210" spans="1:46" s="55" customFormat="1" ht="12.75" customHeight="1" x14ac:dyDescent="0.3">
      <c r="A1210" s="49"/>
      <c r="B1210" s="49"/>
      <c r="C1210" s="50"/>
      <c r="D1210" s="27"/>
      <c r="E1210" s="27"/>
      <c r="F1210" s="27"/>
      <c r="G1210" s="50"/>
      <c r="H1210" s="50"/>
      <c r="I1210" s="27"/>
      <c r="J1210" s="27"/>
      <c r="K1210" s="52"/>
      <c r="L1210" s="50"/>
      <c r="M1210" s="50"/>
      <c r="N1210" s="422"/>
      <c r="O1210" s="27"/>
      <c r="P1210" s="27"/>
      <c r="Q1210" s="27"/>
      <c r="R1210" s="27"/>
      <c r="S1210" s="27"/>
      <c r="T1210" s="27"/>
      <c r="U1210" s="27"/>
      <c r="V1210" s="27"/>
      <c r="W1210" s="27"/>
      <c r="X1210" s="27"/>
      <c r="Y1210" s="410"/>
      <c r="Z1210" s="53"/>
      <c r="AA1210" s="53"/>
      <c r="AB1210" s="27"/>
      <c r="AC1210" s="27"/>
      <c r="AD1210" s="27"/>
      <c r="AE1210" s="244"/>
      <c r="AF1210" s="27"/>
      <c r="AG1210" s="27"/>
      <c r="AH1210" s="27"/>
      <c r="AI1210" s="27"/>
      <c r="AJ1210" s="467"/>
      <c r="AK1210" s="54"/>
      <c r="AO1210" s="157"/>
      <c r="AS1210" s="157"/>
      <c r="AT1210" s="161"/>
    </row>
    <row r="1211" spans="1:46" s="55" customFormat="1" ht="12.75" customHeight="1" x14ac:dyDescent="0.3">
      <c r="A1211" s="49"/>
      <c r="B1211" s="49"/>
      <c r="C1211" s="50"/>
      <c r="D1211" s="27"/>
      <c r="E1211" s="27"/>
      <c r="F1211" s="27"/>
      <c r="G1211" s="50"/>
      <c r="H1211" s="50"/>
      <c r="I1211" s="27"/>
      <c r="J1211" s="27"/>
      <c r="K1211" s="52"/>
      <c r="L1211" s="50"/>
      <c r="M1211" s="50"/>
      <c r="N1211" s="422"/>
      <c r="O1211" s="27"/>
      <c r="P1211" s="27"/>
      <c r="Q1211" s="27"/>
      <c r="R1211" s="27"/>
      <c r="S1211" s="27"/>
      <c r="T1211" s="27"/>
      <c r="U1211" s="27"/>
      <c r="V1211" s="27"/>
      <c r="W1211" s="27"/>
      <c r="X1211" s="27"/>
      <c r="Y1211" s="410"/>
      <c r="Z1211" s="53"/>
      <c r="AA1211" s="53"/>
      <c r="AB1211" s="27"/>
      <c r="AC1211" s="27"/>
      <c r="AD1211" s="27"/>
      <c r="AE1211" s="244"/>
      <c r="AF1211" s="27"/>
      <c r="AG1211" s="27"/>
      <c r="AH1211" s="27"/>
      <c r="AI1211" s="27"/>
      <c r="AJ1211" s="467"/>
      <c r="AK1211" s="54"/>
      <c r="AO1211" s="157"/>
      <c r="AS1211" s="157"/>
      <c r="AT1211" s="161"/>
    </row>
    <row r="1212" spans="1:46" s="55" customFormat="1" ht="12.75" customHeight="1" x14ac:dyDescent="0.3">
      <c r="A1212" s="49"/>
      <c r="B1212" s="49"/>
      <c r="C1212" s="50"/>
      <c r="D1212" s="27"/>
      <c r="E1212" s="27"/>
      <c r="F1212" s="27"/>
      <c r="G1212" s="50"/>
      <c r="H1212" s="50"/>
      <c r="I1212" s="27"/>
      <c r="J1212" s="27"/>
      <c r="K1212" s="52"/>
      <c r="L1212" s="50"/>
      <c r="M1212" s="50"/>
      <c r="N1212" s="422"/>
      <c r="O1212" s="27"/>
      <c r="P1212" s="27"/>
      <c r="Q1212" s="27"/>
      <c r="R1212" s="27"/>
      <c r="S1212" s="27"/>
      <c r="T1212" s="27"/>
      <c r="U1212" s="27"/>
      <c r="V1212" s="27"/>
      <c r="W1212" s="27"/>
      <c r="X1212" s="27"/>
      <c r="Y1212" s="410"/>
      <c r="Z1212" s="53"/>
      <c r="AA1212" s="53"/>
      <c r="AB1212" s="27"/>
      <c r="AC1212" s="27"/>
      <c r="AD1212" s="27"/>
      <c r="AE1212" s="244"/>
      <c r="AF1212" s="27"/>
      <c r="AG1212" s="27"/>
      <c r="AH1212" s="27"/>
      <c r="AI1212" s="27"/>
      <c r="AJ1212" s="467"/>
      <c r="AK1212" s="54"/>
      <c r="AO1212" s="157"/>
      <c r="AS1212" s="157"/>
      <c r="AT1212" s="161"/>
    </row>
    <row r="1213" spans="1:46" s="57" customFormat="1" ht="12.75" customHeight="1" x14ac:dyDescent="0.3">
      <c r="A1213" s="49"/>
      <c r="B1213" s="49"/>
      <c r="C1213" s="50"/>
      <c r="D1213" s="27"/>
      <c r="E1213" s="27"/>
      <c r="F1213" s="27"/>
      <c r="G1213" s="50"/>
      <c r="H1213" s="50"/>
      <c r="I1213" s="27"/>
      <c r="J1213" s="27"/>
      <c r="K1213" s="52"/>
      <c r="L1213" s="50"/>
      <c r="M1213" s="50"/>
      <c r="N1213" s="422"/>
      <c r="O1213" s="27"/>
      <c r="P1213" s="27"/>
      <c r="Q1213" s="27"/>
      <c r="R1213" s="27"/>
      <c r="S1213" s="27"/>
      <c r="T1213" s="27"/>
      <c r="U1213" s="27"/>
      <c r="V1213" s="27"/>
      <c r="W1213" s="27"/>
      <c r="X1213" s="27"/>
      <c r="Y1213" s="410"/>
      <c r="Z1213" s="27"/>
      <c r="AA1213" s="27"/>
      <c r="AB1213" s="27"/>
      <c r="AC1213" s="27"/>
      <c r="AD1213" s="27"/>
      <c r="AE1213" s="175"/>
      <c r="AF1213" s="27"/>
      <c r="AG1213" s="27"/>
      <c r="AH1213" s="27"/>
      <c r="AI1213" s="27"/>
      <c r="AJ1213" s="468"/>
      <c r="AK1213" s="56"/>
      <c r="AO1213" s="158"/>
      <c r="AS1213" s="158"/>
      <c r="AT1213" s="162"/>
    </row>
    <row r="1214" spans="1:46" s="57" customFormat="1" ht="12.75" customHeight="1" x14ac:dyDescent="0.3">
      <c r="A1214" s="49"/>
      <c r="B1214" s="49"/>
      <c r="C1214" s="50"/>
      <c r="D1214" s="27"/>
      <c r="E1214" s="27"/>
      <c r="F1214" s="27"/>
      <c r="G1214" s="50"/>
      <c r="H1214" s="50"/>
      <c r="I1214" s="27"/>
      <c r="J1214" s="27"/>
      <c r="K1214" s="52"/>
      <c r="L1214" s="50"/>
      <c r="M1214" s="50"/>
      <c r="N1214" s="422"/>
      <c r="O1214" s="27"/>
      <c r="P1214" s="27"/>
      <c r="Q1214" s="27"/>
      <c r="R1214" s="27"/>
      <c r="S1214" s="27"/>
      <c r="T1214" s="27"/>
      <c r="U1214" s="27"/>
      <c r="V1214" s="27"/>
      <c r="W1214" s="27"/>
      <c r="X1214" s="27"/>
      <c r="Y1214" s="410"/>
      <c r="Z1214" s="27"/>
      <c r="AA1214" s="27"/>
      <c r="AB1214" s="27"/>
      <c r="AC1214" s="27"/>
      <c r="AD1214" s="27"/>
      <c r="AE1214" s="175"/>
      <c r="AF1214" s="27"/>
      <c r="AG1214" s="27"/>
      <c r="AH1214" s="27"/>
      <c r="AI1214" s="27"/>
      <c r="AJ1214" s="468"/>
      <c r="AK1214" s="56"/>
      <c r="AO1214" s="158"/>
      <c r="AS1214" s="158"/>
      <c r="AT1214" s="162"/>
    </row>
    <row r="1215" spans="1:46" s="57" customFormat="1" ht="12.75" customHeight="1" x14ac:dyDescent="0.3">
      <c r="A1215" s="49"/>
      <c r="B1215" s="49"/>
      <c r="C1215" s="50"/>
      <c r="D1215" s="27"/>
      <c r="E1215" s="27"/>
      <c r="F1215" s="27"/>
      <c r="G1215" s="50"/>
      <c r="H1215" s="50"/>
      <c r="I1215" s="27"/>
      <c r="J1215" s="27"/>
      <c r="K1215" s="52"/>
      <c r="L1215" s="50"/>
      <c r="M1215" s="50"/>
      <c r="N1215" s="422"/>
      <c r="O1215" s="27"/>
      <c r="P1215" s="27"/>
      <c r="Q1215" s="27"/>
      <c r="R1215" s="27"/>
      <c r="S1215" s="27"/>
      <c r="T1215" s="27"/>
      <c r="U1215" s="27"/>
      <c r="V1215" s="27"/>
      <c r="W1215" s="27"/>
      <c r="X1215" s="27"/>
      <c r="Y1215" s="410"/>
      <c r="Z1215" s="27"/>
      <c r="AA1215" s="27"/>
      <c r="AB1215" s="27"/>
      <c r="AC1215" s="27"/>
      <c r="AD1215" s="27"/>
      <c r="AE1215" s="175"/>
      <c r="AF1215" s="27"/>
      <c r="AG1215" s="27"/>
      <c r="AH1215" s="27"/>
      <c r="AI1215" s="27"/>
      <c r="AJ1215" s="468"/>
      <c r="AK1215" s="56"/>
      <c r="AO1215" s="158"/>
      <c r="AS1215" s="158"/>
      <c r="AT1215" s="162"/>
    </row>
    <row r="1216" spans="1:46" s="57" customFormat="1" ht="12.75" customHeight="1" x14ac:dyDescent="0.3">
      <c r="A1216" s="49"/>
      <c r="B1216" s="49"/>
      <c r="C1216" s="50"/>
      <c r="D1216" s="27"/>
      <c r="E1216" s="27"/>
      <c r="F1216" s="27"/>
      <c r="G1216" s="50"/>
      <c r="H1216" s="50"/>
      <c r="I1216" s="27"/>
      <c r="J1216" s="27"/>
      <c r="K1216" s="52"/>
      <c r="L1216" s="50"/>
      <c r="M1216" s="50"/>
      <c r="N1216" s="422"/>
      <c r="O1216" s="27"/>
      <c r="P1216" s="27"/>
      <c r="Q1216" s="27"/>
      <c r="R1216" s="27"/>
      <c r="S1216" s="27"/>
      <c r="T1216" s="27"/>
      <c r="U1216" s="27"/>
      <c r="V1216" s="27"/>
      <c r="W1216" s="27"/>
      <c r="X1216" s="27"/>
      <c r="Y1216" s="410"/>
      <c r="Z1216" s="27"/>
      <c r="AA1216" s="27"/>
      <c r="AB1216" s="27"/>
      <c r="AC1216" s="27"/>
      <c r="AD1216" s="27"/>
      <c r="AE1216" s="175"/>
      <c r="AF1216" s="27"/>
      <c r="AG1216" s="27"/>
      <c r="AH1216" s="27"/>
      <c r="AI1216" s="27"/>
      <c r="AJ1216" s="468"/>
      <c r="AK1216" s="56"/>
      <c r="AO1216" s="158"/>
      <c r="AS1216" s="158"/>
      <c r="AT1216" s="162"/>
    </row>
    <row r="1217" spans="1:46" s="57" customFormat="1" ht="12.75" customHeight="1" x14ac:dyDescent="0.3">
      <c r="A1217" s="49"/>
      <c r="B1217" s="49"/>
      <c r="C1217" s="50"/>
      <c r="D1217" s="27"/>
      <c r="E1217" s="27"/>
      <c r="F1217" s="27"/>
      <c r="G1217" s="50"/>
      <c r="H1217" s="50"/>
      <c r="I1217" s="27"/>
      <c r="J1217" s="27"/>
      <c r="K1217" s="52"/>
      <c r="L1217" s="50"/>
      <c r="M1217" s="50"/>
      <c r="N1217" s="422"/>
      <c r="O1217" s="27"/>
      <c r="P1217" s="27"/>
      <c r="Q1217" s="27"/>
      <c r="R1217" s="27"/>
      <c r="S1217" s="27"/>
      <c r="T1217" s="27"/>
      <c r="U1217" s="27"/>
      <c r="V1217" s="27"/>
      <c r="W1217" s="27"/>
      <c r="X1217" s="27"/>
      <c r="Y1217" s="410"/>
      <c r="Z1217" s="27"/>
      <c r="AA1217" s="27"/>
      <c r="AB1217" s="27"/>
      <c r="AC1217" s="27"/>
      <c r="AD1217" s="27"/>
      <c r="AE1217" s="175"/>
      <c r="AF1217" s="27"/>
      <c r="AG1217" s="27"/>
      <c r="AH1217" s="27"/>
      <c r="AI1217" s="27"/>
      <c r="AJ1217" s="468"/>
      <c r="AK1217" s="56"/>
      <c r="AO1217" s="158"/>
      <c r="AS1217" s="158"/>
      <c r="AT1217" s="162"/>
    </row>
    <row r="1218" spans="1:46" s="57" customFormat="1" ht="12.75" customHeight="1" x14ac:dyDescent="0.3">
      <c r="A1218" s="49"/>
      <c r="B1218" s="49"/>
      <c r="C1218" s="50"/>
      <c r="D1218" s="27"/>
      <c r="E1218" s="27"/>
      <c r="F1218" s="27"/>
      <c r="G1218" s="50"/>
      <c r="H1218" s="50"/>
      <c r="I1218" s="27"/>
      <c r="J1218" s="27"/>
      <c r="K1218" s="52"/>
      <c r="L1218" s="50"/>
      <c r="M1218" s="50"/>
      <c r="N1218" s="422"/>
      <c r="O1218" s="27"/>
      <c r="P1218" s="27"/>
      <c r="Q1218" s="27"/>
      <c r="R1218" s="27"/>
      <c r="S1218" s="27"/>
      <c r="T1218" s="27"/>
      <c r="U1218" s="27"/>
      <c r="V1218" s="27"/>
      <c r="W1218" s="27"/>
      <c r="X1218" s="27"/>
      <c r="Y1218" s="410"/>
      <c r="Z1218" s="27"/>
      <c r="AA1218" s="27"/>
      <c r="AB1218" s="27"/>
      <c r="AC1218" s="27"/>
      <c r="AD1218" s="27"/>
      <c r="AE1218" s="175"/>
      <c r="AF1218" s="27"/>
      <c r="AG1218" s="27"/>
      <c r="AH1218" s="27"/>
      <c r="AI1218" s="27"/>
      <c r="AJ1218" s="468"/>
      <c r="AK1218" s="56"/>
      <c r="AO1218" s="158"/>
      <c r="AS1218" s="158"/>
      <c r="AT1218" s="162"/>
    </row>
    <row r="1219" spans="1:46" s="57" customFormat="1" ht="12.75" customHeight="1" x14ac:dyDescent="0.3">
      <c r="A1219" s="49"/>
      <c r="B1219" s="49"/>
      <c r="C1219" s="50"/>
      <c r="D1219" s="27"/>
      <c r="E1219" s="27"/>
      <c r="F1219" s="27"/>
      <c r="G1219" s="50"/>
      <c r="H1219" s="50"/>
      <c r="I1219" s="27"/>
      <c r="J1219" s="27"/>
      <c r="K1219" s="52"/>
      <c r="L1219" s="50"/>
      <c r="M1219" s="50"/>
      <c r="N1219" s="422"/>
      <c r="O1219" s="27"/>
      <c r="P1219" s="27"/>
      <c r="Q1219" s="27"/>
      <c r="R1219" s="27"/>
      <c r="S1219" s="27"/>
      <c r="T1219" s="27"/>
      <c r="U1219" s="27"/>
      <c r="V1219" s="27"/>
      <c r="W1219" s="27"/>
      <c r="X1219" s="27"/>
      <c r="Y1219" s="410"/>
      <c r="Z1219" s="27"/>
      <c r="AA1219" s="27"/>
      <c r="AB1219" s="27"/>
      <c r="AC1219" s="27"/>
      <c r="AD1219" s="27"/>
      <c r="AE1219" s="175"/>
      <c r="AF1219" s="27"/>
      <c r="AG1219" s="27"/>
      <c r="AH1219" s="27"/>
      <c r="AI1219" s="27"/>
      <c r="AJ1219" s="468"/>
      <c r="AK1219" s="56"/>
      <c r="AO1219" s="158"/>
      <c r="AS1219" s="158"/>
      <c r="AT1219" s="162"/>
    </row>
    <row r="1220" spans="1:46" s="57" customFormat="1" ht="12.75" customHeight="1" x14ac:dyDescent="0.3">
      <c r="A1220" s="49"/>
      <c r="B1220" s="49"/>
      <c r="C1220" s="50"/>
      <c r="D1220" s="27"/>
      <c r="E1220" s="27"/>
      <c r="F1220" s="27"/>
      <c r="G1220" s="50"/>
      <c r="H1220" s="50"/>
      <c r="I1220" s="27"/>
      <c r="J1220" s="27"/>
      <c r="K1220" s="52"/>
      <c r="L1220" s="50"/>
      <c r="M1220" s="50"/>
      <c r="N1220" s="422"/>
      <c r="O1220" s="27"/>
      <c r="P1220" s="27"/>
      <c r="Q1220" s="27"/>
      <c r="R1220" s="27"/>
      <c r="S1220" s="27"/>
      <c r="T1220" s="27"/>
      <c r="U1220" s="27"/>
      <c r="V1220" s="27"/>
      <c r="W1220" s="27"/>
      <c r="X1220" s="27"/>
      <c r="Y1220" s="410"/>
      <c r="Z1220" s="27"/>
      <c r="AA1220" s="27"/>
      <c r="AB1220" s="27"/>
      <c r="AC1220" s="27"/>
      <c r="AD1220" s="27"/>
      <c r="AE1220" s="175"/>
      <c r="AF1220" s="27"/>
      <c r="AG1220" s="27"/>
      <c r="AH1220" s="27"/>
      <c r="AI1220" s="27"/>
      <c r="AJ1220" s="468"/>
      <c r="AK1220" s="56"/>
      <c r="AO1220" s="158"/>
      <c r="AS1220" s="158"/>
      <c r="AT1220" s="162"/>
    </row>
    <row r="1221" spans="1:46" s="57" customFormat="1" ht="12.75" customHeight="1" x14ac:dyDescent="0.3">
      <c r="A1221" s="49"/>
      <c r="B1221" s="49"/>
      <c r="C1221" s="50"/>
      <c r="D1221" s="27"/>
      <c r="E1221" s="27"/>
      <c r="F1221" s="27"/>
      <c r="G1221" s="50"/>
      <c r="H1221" s="50"/>
      <c r="I1221" s="27"/>
      <c r="J1221" s="27"/>
      <c r="K1221" s="52"/>
      <c r="L1221" s="50"/>
      <c r="M1221" s="50"/>
      <c r="N1221" s="422"/>
      <c r="O1221" s="27"/>
      <c r="P1221" s="27"/>
      <c r="Q1221" s="27"/>
      <c r="R1221" s="27"/>
      <c r="S1221" s="27"/>
      <c r="T1221" s="27"/>
      <c r="U1221" s="27"/>
      <c r="V1221" s="27"/>
      <c r="W1221" s="27"/>
      <c r="X1221" s="27"/>
      <c r="Y1221" s="410"/>
      <c r="Z1221" s="27"/>
      <c r="AA1221" s="27"/>
      <c r="AB1221" s="27"/>
      <c r="AC1221" s="27"/>
      <c r="AD1221" s="27"/>
      <c r="AE1221" s="175"/>
      <c r="AF1221" s="27"/>
      <c r="AG1221" s="27"/>
      <c r="AH1221" s="27"/>
      <c r="AI1221" s="27"/>
      <c r="AJ1221" s="468"/>
      <c r="AK1221" s="56"/>
      <c r="AO1221" s="158"/>
      <c r="AS1221" s="158"/>
      <c r="AT1221" s="162"/>
    </row>
    <row r="1222" spans="1:46" s="57" customFormat="1" ht="12.75" customHeight="1" x14ac:dyDescent="0.3">
      <c r="A1222" s="49"/>
      <c r="B1222" s="49"/>
      <c r="C1222" s="50"/>
      <c r="D1222" s="27"/>
      <c r="E1222" s="27"/>
      <c r="F1222" s="27"/>
      <c r="G1222" s="50"/>
      <c r="H1222" s="50"/>
      <c r="I1222" s="27"/>
      <c r="J1222" s="27"/>
      <c r="K1222" s="52"/>
      <c r="L1222" s="50"/>
      <c r="M1222" s="50"/>
      <c r="N1222" s="422"/>
      <c r="O1222" s="27"/>
      <c r="P1222" s="27"/>
      <c r="Q1222" s="27"/>
      <c r="R1222" s="27"/>
      <c r="S1222" s="27"/>
      <c r="T1222" s="27"/>
      <c r="U1222" s="27"/>
      <c r="V1222" s="27"/>
      <c r="W1222" s="27"/>
      <c r="X1222" s="27"/>
      <c r="Y1222" s="410"/>
      <c r="Z1222" s="27"/>
      <c r="AA1222" s="27"/>
      <c r="AB1222" s="27"/>
      <c r="AC1222" s="27"/>
      <c r="AD1222" s="27"/>
      <c r="AE1222" s="175"/>
      <c r="AF1222" s="27"/>
      <c r="AG1222" s="27"/>
      <c r="AH1222" s="27"/>
      <c r="AI1222" s="27"/>
      <c r="AJ1222" s="468"/>
      <c r="AK1222" s="56"/>
      <c r="AO1222" s="158"/>
      <c r="AS1222" s="158"/>
      <c r="AT1222" s="162"/>
    </row>
    <row r="1223" spans="1:46" s="57" customFormat="1" ht="12.75" customHeight="1" x14ac:dyDescent="0.3">
      <c r="A1223" s="49"/>
      <c r="B1223" s="49"/>
      <c r="C1223" s="50"/>
      <c r="D1223" s="27"/>
      <c r="E1223" s="27"/>
      <c r="F1223" s="27"/>
      <c r="G1223" s="50"/>
      <c r="H1223" s="50"/>
      <c r="I1223" s="27"/>
      <c r="J1223" s="27"/>
      <c r="K1223" s="52"/>
      <c r="L1223" s="50"/>
      <c r="M1223" s="50"/>
      <c r="N1223" s="422"/>
      <c r="O1223" s="27"/>
      <c r="P1223" s="27"/>
      <c r="Q1223" s="27"/>
      <c r="R1223" s="27"/>
      <c r="S1223" s="27"/>
      <c r="T1223" s="27"/>
      <c r="U1223" s="27"/>
      <c r="V1223" s="27"/>
      <c r="W1223" s="27"/>
      <c r="X1223" s="27"/>
      <c r="Y1223" s="410"/>
      <c r="Z1223" s="27"/>
      <c r="AA1223" s="27"/>
      <c r="AB1223" s="27"/>
      <c r="AC1223" s="27"/>
      <c r="AD1223" s="27"/>
      <c r="AE1223" s="175"/>
      <c r="AF1223" s="27"/>
      <c r="AG1223" s="27"/>
      <c r="AH1223" s="27"/>
      <c r="AI1223" s="27"/>
      <c r="AJ1223" s="468"/>
      <c r="AK1223" s="56"/>
      <c r="AO1223" s="158"/>
      <c r="AS1223" s="158"/>
      <c r="AT1223" s="162"/>
    </row>
    <row r="1224" spans="1:46" s="57" customFormat="1" ht="12.75" customHeight="1" x14ac:dyDescent="0.3">
      <c r="A1224" s="49"/>
      <c r="B1224" s="49"/>
      <c r="C1224" s="50"/>
      <c r="D1224" s="27"/>
      <c r="E1224" s="27"/>
      <c r="F1224" s="27"/>
      <c r="G1224" s="50"/>
      <c r="H1224" s="50"/>
      <c r="I1224" s="27"/>
      <c r="J1224" s="27"/>
      <c r="K1224" s="52"/>
      <c r="L1224" s="50"/>
      <c r="M1224" s="50"/>
      <c r="N1224" s="422"/>
      <c r="O1224" s="27"/>
      <c r="P1224" s="27"/>
      <c r="Q1224" s="27"/>
      <c r="R1224" s="27"/>
      <c r="S1224" s="27"/>
      <c r="T1224" s="27"/>
      <c r="U1224" s="27"/>
      <c r="V1224" s="27"/>
      <c r="W1224" s="27"/>
      <c r="X1224" s="27"/>
      <c r="Y1224" s="410"/>
      <c r="Z1224" s="27"/>
      <c r="AA1224" s="27"/>
      <c r="AB1224" s="27"/>
      <c r="AC1224" s="27"/>
      <c r="AD1224" s="27"/>
      <c r="AE1224" s="175"/>
      <c r="AF1224" s="27"/>
      <c r="AG1224" s="27"/>
      <c r="AH1224" s="27"/>
      <c r="AI1224" s="27"/>
      <c r="AJ1224" s="468"/>
      <c r="AK1224" s="56"/>
      <c r="AO1224" s="158"/>
      <c r="AS1224" s="158"/>
      <c r="AT1224" s="162"/>
    </row>
    <row r="1225" spans="1:46" s="57" customFormat="1" ht="12.75" customHeight="1" x14ac:dyDescent="0.3">
      <c r="A1225" s="49"/>
      <c r="B1225" s="49"/>
      <c r="C1225" s="50"/>
      <c r="D1225" s="27"/>
      <c r="E1225" s="27"/>
      <c r="F1225" s="27"/>
      <c r="G1225" s="50"/>
      <c r="H1225" s="50"/>
      <c r="I1225" s="27"/>
      <c r="J1225" s="27"/>
      <c r="K1225" s="52"/>
      <c r="L1225" s="50"/>
      <c r="M1225" s="50"/>
      <c r="N1225" s="422"/>
      <c r="O1225" s="27"/>
      <c r="P1225" s="27"/>
      <c r="Q1225" s="27"/>
      <c r="R1225" s="27"/>
      <c r="S1225" s="27"/>
      <c r="T1225" s="27"/>
      <c r="U1225" s="27"/>
      <c r="V1225" s="27"/>
      <c r="W1225" s="27"/>
      <c r="X1225" s="27"/>
      <c r="Y1225" s="410"/>
      <c r="Z1225" s="27"/>
      <c r="AA1225" s="27"/>
      <c r="AB1225" s="27"/>
      <c r="AC1225" s="27"/>
      <c r="AD1225" s="27"/>
      <c r="AE1225" s="175"/>
      <c r="AF1225" s="27"/>
      <c r="AG1225" s="27"/>
      <c r="AH1225" s="27"/>
      <c r="AI1225" s="27"/>
      <c r="AJ1225" s="468"/>
      <c r="AK1225" s="56"/>
      <c r="AO1225" s="158"/>
      <c r="AS1225" s="158"/>
      <c r="AT1225" s="162"/>
    </row>
    <row r="1226" spans="1:46" s="57" customFormat="1" ht="12.75" customHeight="1" x14ac:dyDescent="0.3">
      <c r="A1226" s="49"/>
      <c r="B1226" s="49"/>
      <c r="C1226" s="50"/>
      <c r="D1226" s="27"/>
      <c r="E1226" s="27"/>
      <c r="F1226" s="27"/>
      <c r="G1226" s="50"/>
      <c r="H1226" s="50"/>
      <c r="I1226" s="27"/>
      <c r="J1226" s="27"/>
      <c r="K1226" s="52"/>
      <c r="L1226" s="50"/>
      <c r="M1226" s="50"/>
      <c r="N1226" s="422"/>
      <c r="O1226" s="27"/>
      <c r="P1226" s="27"/>
      <c r="Q1226" s="27"/>
      <c r="R1226" s="27"/>
      <c r="S1226" s="27"/>
      <c r="T1226" s="27"/>
      <c r="U1226" s="27"/>
      <c r="V1226" s="27"/>
      <c r="W1226" s="27"/>
      <c r="X1226" s="27"/>
      <c r="Y1226" s="410"/>
      <c r="Z1226" s="27"/>
      <c r="AA1226" s="27"/>
      <c r="AB1226" s="27"/>
      <c r="AC1226" s="27"/>
      <c r="AD1226" s="27"/>
      <c r="AE1226" s="175"/>
      <c r="AF1226" s="27"/>
      <c r="AG1226" s="27"/>
      <c r="AH1226" s="27"/>
      <c r="AI1226" s="27"/>
      <c r="AJ1226" s="468"/>
      <c r="AK1226" s="56"/>
      <c r="AO1226" s="158"/>
      <c r="AS1226" s="158"/>
      <c r="AT1226" s="162"/>
    </row>
    <row r="1227" spans="1:46" s="57" customFormat="1" ht="12.75" customHeight="1" x14ac:dyDescent="0.3">
      <c r="A1227" s="49"/>
      <c r="B1227" s="49"/>
      <c r="C1227" s="50"/>
      <c r="D1227" s="27"/>
      <c r="E1227" s="27"/>
      <c r="F1227" s="27"/>
      <c r="G1227" s="50"/>
      <c r="H1227" s="50"/>
      <c r="I1227" s="27"/>
      <c r="J1227" s="27"/>
      <c r="K1227" s="52"/>
      <c r="L1227" s="50"/>
      <c r="M1227" s="50"/>
      <c r="N1227" s="422"/>
      <c r="O1227" s="27"/>
      <c r="P1227" s="27"/>
      <c r="Q1227" s="27"/>
      <c r="R1227" s="27"/>
      <c r="S1227" s="27"/>
      <c r="T1227" s="27"/>
      <c r="U1227" s="27"/>
      <c r="V1227" s="27"/>
      <c r="W1227" s="27"/>
      <c r="X1227" s="27"/>
      <c r="Y1227" s="410"/>
      <c r="Z1227" s="27"/>
      <c r="AA1227" s="27"/>
      <c r="AB1227" s="27"/>
      <c r="AC1227" s="27"/>
      <c r="AD1227" s="27"/>
      <c r="AE1227" s="175"/>
      <c r="AF1227" s="27"/>
      <c r="AG1227" s="27"/>
      <c r="AH1227" s="27"/>
      <c r="AI1227" s="27"/>
      <c r="AJ1227" s="468"/>
      <c r="AK1227" s="56"/>
      <c r="AO1227" s="158"/>
      <c r="AS1227" s="158"/>
      <c r="AT1227" s="162"/>
    </row>
    <row r="1228" spans="1:46" s="57" customFormat="1" ht="12.75" customHeight="1" x14ac:dyDescent="0.3">
      <c r="A1228" s="49"/>
      <c r="B1228" s="49"/>
      <c r="C1228" s="50"/>
      <c r="D1228" s="27"/>
      <c r="E1228" s="27"/>
      <c r="F1228" s="27"/>
      <c r="G1228" s="50"/>
      <c r="H1228" s="50"/>
      <c r="I1228" s="27"/>
      <c r="J1228" s="27"/>
      <c r="K1228" s="52"/>
      <c r="L1228" s="50"/>
      <c r="M1228" s="50"/>
      <c r="N1228" s="422"/>
      <c r="O1228" s="27"/>
      <c r="P1228" s="27"/>
      <c r="Q1228" s="27"/>
      <c r="R1228" s="27"/>
      <c r="S1228" s="27"/>
      <c r="T1228" s="27"/>
      <c r="U1228" s="27"/>
      <c r="V1228" s="27"/>
      <c r="W1228" s="27"/>
      <c r="X1228" s="27"/>
      <c r="Y1228" s="410"/>
      <c r="Z1228" s="27"/>
      <c r="AA1228" s="27"/>
      <c r="AB1228" s="27"/>
      <c r="AC1228" s="27"/>
      <c r="AD1228" s="27"/>
      <c r="AE1228" s="175"/>
      <c r="AF1228" s="27"/>
      <c r="AG1228" s="27"/>
      <c r="AH1228" s="27"/>
      <c r="AI1228" s="27"/>
      <c r="AJ1228" s="468"/>
      <c r="AK1228" s="56"/>
      <c r="AO1228" s="158"/>
      <c r="AS1228" s="158"/>
      <c r="AT1228" s="162"/>
    </row>
    <row r="1229" spans="1:46" s="57" customFormat="1" ht="12.75" customHeight="1" x14ac:dyDescent="0.3">
      <c r="A1229" s="49"/>
      <c r="B1229" s="49"/>
      <c r="C1229" s="50"/>
      <c r="D1229" s="27"/>
      <c r="E1229" s="27"/>
      <c r="F1229" s="27"/>
      <c r="G1229" s="50"/>
      <c r="H1229" s="50"/>
      <c r="I1229" s="27"/>
      <c r="J1229" s="27"/>
      <c r="K1229" s="52"/>
      <c r="L1229" s="50"/>
      <c r="M1229" s="50"/>
      <c r="N1229" s="422"/>
      <c r="O1229" s="27"/>
      <c r="P1229" s="27"/>
      <c r="Q1229" s="27"/>
      <c r="R1229" s="27"/>
      <c r="S1229" s="27"/>
      <c r="T1229" s="27"/>
      <c r="U1229" s="27"/>
      <c r="V1229" s="27"/>
      <c r="W1229" s="27"/>
      <c r="X1229" s="27"/>
      <c r="Y1229" s="410"/>
      <c r="Z1229" s="27"/>
      <c r="AA1229" s="27"/>
      <c r="AB1229" s="27"/>
      <c r="AC1229" s="27"/>
      <c r="AD1229" s="27"/>
      <c r="AE1229" s="175"/>
      <c r="AF1229" s="27"/>
      <c r="AG1229" s="27"/>
      <c r="AH1229" s="27"/>
      <c r="AI1229" s="27"/>
      <c r="AJ1229" s="468"/>
      <c r="AK1229" s="56"/>
      <c r="AO1229" s="158"/>
      <c r="AS1229" s="158"/>
      <c r="AT1229" s="162"/>
    </row>
    <row r="1230" spans="1:46" s="57" customFormat="1" ht="12.75" customHeight="1" x14ac:dyDescent="0.3">
      <c r="A1230" s="49"/>
      <c r="B1230" s="49"/>
      <c r="C1230" s="50"/>
      <c r="D1230" s="27"/>
      <c r="E1230" s="27"/>
      <c r="F1230" s="27"/>
      <c r="G1230" s="50"/>
      <c r="H1230" s="50"/>
      <c r="I1230" s="27"/>
      <c r="J1230" s="27"/>
      <c r="K1230" s="52"/>
      <c r="L1230" s="50"/>
      <c r="M1230" s="50"/>
      <c r="N1230" s="422"/>
      <c r="O1230" s="27"/>
      <c r="P1230" s="27"/>
      <c r="Q1230" s="27"/>
      <c r="R1230" s="27"/>
      <c r="S1230" s="27"/>
      <c r="T1230" s="27"/>
      <c r="U1230" s="27"/>
      <c r="V1230" s="27"/>
      <c r="W1230" s="27"/>
      <c r="X1230" s="27"/>
      <c r="Y1230" s="410"/>
      <c r="Z1230" s="27"/>
      <c r="AA1230" s="27"/>
      <c r="AB1230" s="27"/>
      <c r="AC1230" s="27"/>
      <c r="AD1230" s="27"/>
      <c r="AE1230" s="175"/>
      <c r="AF1230" s="27"/>
      <c r="AG1230" s="27"/>
      <c r="AH1230" s="27"/>
      <c r="AI1230" s="27"/>
      <c r="AJ1230" s="468"/>
      <c r="AK1230" s="56"/>
      <c r="AO1230" s="158"/>
      <c r="AS1230" s="158"/>
      <c r="AT1230" s="162"/>
    </row>
    <row r="1231" spans="1:46" s="57" customFormat="1" ht="12.75" customHeight="1" x14ac:dyDescent="0.3">
      <c r="A1231" s="49"/>
      <c r="B1231" s="49"/>
      <c r="C1231" s="50"/>
      <c r="D1231" s="27"/>
      <c r="E1231" s="27"/>
      <c r="F1231" s="27"/>
      <c r="G1231" s="50"/>
      <c r="H1231" s="50"/>
      <c r="I1231" s="27"/>
      <c r="J1231" s="27"/>
      <c r="K1231" s="52"/>
      <c r="L1231" s="50"/>
      <c r="M1231" s="50"/>
      <c r="N1231" s="422"/>
      <c r="O1231" s="27"/>
      <c r="P1231" s="27"/>
      <c r="Q1231" s="27"/>
      <c r="R1231" s="27"/>
      <c r="S1231" s="27"/>
      <c r="T1231" s="27"/>
      <c r="U1231" s="27"/>
      <c r="V1231" s="27"/>
      <c r="W1231" s="27"/>
      <c r="X1231" s="27"/>
      <c r="Y1231" s="410"/>
      <c r="Z1231" s="27"/>
      <c r="AA1231" s="27"/>
      <c r="AB1231" s="27"/>
      <c r="AC1231" s="27"/>
      <c r="AD1231" s="27"/>
      <c r="AE1231" s="175"/>
      <c r="AF1231" s="27"/>
      <c r="AG1231" s="27"/>
      <c r="AH1231" s="27"/>
      <c r="AI1231" s="27"/>
      <c r="AJ1231" s="468"/>
      <c r="AK1231" s="56"/>
      <c r="AO1231" s="158"/>
      <c r="AS1231" s="158"/>
      <c r="AT1231" s="162"/>
    </row>
    <row r="1232" spans="1:46" s="57" customFormat="1" ht="12.75" customHeight="1" x14ac:dyDescent="0.3">
      <c r="A1232" s="49"/>
      <c r="B1232" s="49"/>
      <c r="C1232" s="50"/>
      <c r="D1232" s="27"/>
      <c r="E1232" s="27"/>
      <c r="F1232" s="27"/>
      <c r="G1232" s="50"/>
      <c r="H1232" s="50"/>
      <c r="I1232" s="27"/>
      <c r="J1232" s="27"/>
      <c r="K1232" s="52"/>
      <c r="L1232" s="50"/>
      <c r="M1232" s="50"/>
      <c r="N1232" s="422"/>
      <c r="O1232" s="27"/>
      <c r="P1232" s="27"/>
      <c r="Q1232" s="27"/>
      <c r="R1232" s="27"/>
      <c r="S1232" s="27"/>
      <c r="T1232" s="27"/>
      <c r="U1232" s="27"/>
      <c r="V1232" s="27"/>
      <c r="W1232" s="27"/>
      <c r="X1232" s="27"/>
      <c r="Y1232" s="410"/>
      <c r="Z1232" s="27"/>
      <c r="AA1232" s="27"/>
      <c r="AB1232" s="27"/>
      <c r="AC1232" s="27"/>
      <c r="AD1232" s="27"/>
      <c r="AE1232" s="175"/>
      <c r="AF1232" s="27"/>
      <c r="AG1232" s="27"/>
      <c r="AH1232" s="27"/>
      <c r="AI1232" s="27"/>
      <c r="AJ1232" s="468"/>
      <c r="AK1232" s="56"/>
      <c r="AO1232" s="158"/>
      <c r="AS1232" s="158"/>
      <c r="AT1232" s="162"/>
    </row>
    <row r="1233" spans="1:46" s="57" customFormat="1" ht="12.75" customHeight="1" x14ac:dyDescent="0.3">
      <c r="A1233" s="49"/>
      <c r="B1233" s="49"/>
      <c r="C1233" s="50"/>
      <c r="D1233" s="27"/>
      <c r="E1233" s="27"/>
      <c r="F1233" s="27"/>
      <c r="G1233" s="50"/>
      <c r="H1233" s="50"/>
      <c r="I1233" s="27"/>
      <c r="J1233" s="27"/>
      <c r="K1233" s="52"/>
      <c r="L1233" s="50"/>
      <c r="M1233" s="50"/>
      <c r="N1233" s="422"/>
      <c r="O1233" s="27"/>
      <c r="P1233" s="27"/>
      <c r="Q1233" s="27"/>
      <c r="R1233" s="27"/>
      <c r="S1233" s="27"/>
      <c r="T1233" s="27"/>
      <c r="U1233" s="27"/>
      <c r="V1233" s="27"/>
      <c r="W1233" s="27"/>
      <c r="X1233" s="27"/>
      <c r="Y1233" s="410"/>
      <c r="Z1233" s="27"/>
      <c r="AA1233" s="27"/>
      <c r="AB1233" s="27"/>
      <c r="AC1233" s="27"/>
      <c r="AD1233" s="27"/>
      <c r="AE1233" s="175"/>
      <c r="AF1233" s="27"/>
      <c r="AG1233" s="27"/>
      <c r="AH1233" s="27"/>
      <c r="AI1233" s="27"/>
      <c r="AJ1233" s="468"/>
      <c r="AK1233" s="56"/>
      <c r="AO1233" s="158"/>
      <c r="AS1233" s="158"/>
      <c r="AT1233" s="162"/>
    </row>
    <row r="1234" spans="1:46" s="57" customFormat="1" ht="12.75" customHeight="1" x14ac:dyDescent="0.3">
      <c r="A1234" s="49"/>
      <c r="B1234" s="49"/>
      <c r="C1234" s="50"/>
      <c r="D1234" s="27"/>
      <c r="E1234" s="27"/>
      <c r="F1234" s="27"/>
      <c r="G1234" s="50"/>
      <c r="H1234" s="50"/>
      <c r="I1234" s="27"/>
      <c r="J1234" s="27"/>
      <c r="K1234" s="52"/>
      <c r="L1234" s="50"/>
      <c r="M1234" s="50"/>
      <c r="N1234" s="422"/>
      <c r="O1234" s="27"/>
      <c r="P1234" s="27"/>
      <c r="Q1234" s="27"/>
      <c r="R1234" s="27"/>
      <c r="S1234" s="27"/>
      <c r="T1234" s="27"/>
      <c r="U1234" s="27"/>
      <c r="V1234" s="27"/>
      <c r="W1234" s="27"/>
      <c r="X1234" s="27"/>
      <c r="Y1234" s="410"/>
      <c r="Z1234" s="27"/>
      <c r="AA1234" s="27"/>
      <c r="AB1234" s="27"/>
      <c r="AC1234" s="27"/>
      <c r="AD1234" s="27"/>
      <c r="AE1234" s="175"/>
      <c r="AF1234" s="27"/>
      <c r="AG1234" s="27"/>
      <c r="AH1234" s="27"/>
      <c r="AI1234" s="27"/>
      <c r="AJ1234" s="468"/>
      <c r="AK1234" s="56"/>
      <c r="AO1234" s="158"/>
      <c r="AS1234" s="158"/>
      <c r="AT1234" s="162"/>
    </row>
    <row r="1235" spans="1:46" s="57" customFormat="1" ht="12.75" customHeight="1" x14ac:dyDescent="0.3">
      <c r="A1235" s="49"/>
      <c r="B1235" s="49"/>
      <c r="C1235" s="50"/>
      <c r="D1235" s="27"/>
      <c r="E1235" s="27"/>
      <c r="F1235" s="27"/>
      <c r="G1235" s="50"/>
      <c r="H1235" s="50"/>
      <c r="I1235" s="27"/>
      <c r="J1235" s="27"/>
      <c r="K1235" s="52"/>
      <c r="L1235" s="50"/>
      <c r="M1235" s="50"/>
      <c r="N1235" s="422"/>
      <c r="O1235" s="27"/>
      <c r="P1235" s="27"/>
      <c r="Q1235" s="27"/>
      <c r="R1235" s="27"/>
      <c r="S1235" s="27"/>
      <c r="T1235" s="27"/>
      <c r="U1235" s="27"/>
      <c r="V1235" s="27"/>
      <c r="W1235" s="27"/>
      <c r="X1235" s="27"/>
      <c r="Y1235" s="410"/>
      <c r="Z1235" s="27"/>
      <c r="AA1235" s="27"/>
      <c r="AB1235" s="27"/>
      <c r="AC1235" s="27"/>
      <c r="AD1235" s="27"/>
      <c r="AE1235" s="175"/>
      <c r="AF1235" s="27"/>
      <c r="AG1235" s="27"/>
      <c r="AH1235" s="27"/>
      <c r="AI1235" s="27"/>
      <c r="AJ1235" s="468"/>
      <c r="AK1235" s="56"/>
      <c r="AO1235" s="158"/>
      <c r="AS1235" s="158"/>
      <c r="AT1235" s="162"/>
    </row>
    <row r="1236" spans="1:46" s="57" customFormat="1" ht="12.75" customHeight="1" x14ac:dyDescent="0.3">
      <c r="A1236" s="49"/>
      <c r="B1236" s="49"/>
      <c r="C1236" s="50"/>
      <c r="D1236" s="27"/>
      <c r="E1236" s="27"/>
      <c r="F1236" s="27"/>
      <c r="G1236" s="50"/>
      <c r="H1236" s="50"/>
      <c r="I1236" s="27"/>
      <c r="J1236" s="27"/>
      <c r="K1236" s="52"/>
      <c r="L1236" s="50"/>
      <c r="M1236" s="50"/>
      <c r="N1236" s="422"/>
      <c r="O1236" s="27"/>
      <c r="P1236" s="27"/>
      <c r="Q1236" s="27"/>
      <c r="R1236" s="27"/>
      <c r="S1236" s="27"/>
      <c r="T1236" s="27"/>
      <c r="U1236" s="27"/>
      <c r="V1236" s="27"/>
      <c r="W1236" s="27"/>
      <c r="X1236" s="27"/>
      <c r="Y1236" s="410"/>
      <c r="Z1236" s="27"/>
      <c r="AA1236" s="27"/>
      <c r="AB1236" s="27"/>
      <c r="AC1236" s="27"/>
      <c r="AD1236" s="27"/>
      <c r="AE1236" s="175"/>
      <c r="AF1236" s="27"/>
      <c r="AG1236" s="27"/>
      <c r="AH1236" s="27"/>
      <c r="AI1236" s="27"/>
      <c r="AJ1236" s="468"/>
      <c r="AK1236" s="56"/>
      <c r="AO1236" s="158"/>
      <c r="AS1236" s="158"/>
      <c r="AT1236" s="162"/>
    </row>
    <row r="1237" spans="1:46" s="57" customFormat="1" ht="12.75" customHeight="1" x14ac:dyDescent="0.3">
      <c r="A1237" s="49"/>
      <c r="B1237" s="49"/>
      <c r="C1237" s="50"/>
      <c r="D1237" s="27"/>
      <c r="E1237" s="27"/>
      <c r="F1237" s="27"/>
      <c r="G1237" s="50"/>
      <c r="H1237" s="50"/>
      <c r="I1237" s="27"/>
      <c r="J1237" s="27"/>
      <c r="K1237" s="52"/>
      <c r="L1237" s="50"/>
      <c r="M1237" s="50"/>
      <c r="N1237" s="422"/>
      <c r="O1237" s="27"/>
      <c r="P1237" s="27"/>
      <c r="Q1237" s="27"/>
      <c r="R1237" s="27"/>
      <c r="S1237" s="27"/>
      <c r="T1237" s="27"/>
      <c r="U1237" s="27"/>
      <c r="V1237" s="27"/>
      <c r="W1237" s="27"/>
      <c r="X1237" s="27"/>
      <c r="Y1237" s="410"/>
      <c r="Z1237" s="27"/>
      <c r="AA1237" s="27"/>
      <c r="AB1237" s="27"/>
      <c r="AC1237" s="27"/>
      <c r="AD1237" s="27"/>
      <c r="AE1237" s="175"/>
      <c r="AF1237" s="27"/>
      <c r="AG1237" s="27"/>
      <c r="AH1237" s="27"/>
      <c r="AI1237" s="27"/>
      <c r="AJ1237" s="468"/>
      <c r="AK1237" s="56"/>
      <c r="AO1237" s="158"/>
      <c r="AS1237" s="158"/>
      <c r="AT1237" s="162"/>
    </row>
    <row r="1238" spans="1:46" s="57" customFormat="1" ht="12.75" customHeight="1" x14ac:dyDescent="0.3">
      <c r="A1238" s="49"/>
      <c r="B1238" s="49"/>
      <c r="C1238" s="50"/>
      <c r="D1238" s="27"/>
      <c r="E1238" s="27"/>
      <c r="F1238" s="27"/>
      <c r="G1238" s="50"/>
      <c r="H1238" s="50"/>
      <c r="I1238" s="27"/>
      <c r="J1238" s="27"/>
      <c r="K1238" s="52"/>
      <c r="L1238" s="50"/>
      <c r="M1238" s="50"/>
      <c r="N1238" s="422"/>
      <c r="O1238" s="27"/>
      <c r="P1238" s="27"/>
      <c r="Q1238" s="27"/>
      <c r="R1238" s="27"/>
      <c r="S1238" s="27"/>
      <c r="T1238" s="27"/>
      <c r="U1238" s="27"/>
      <c r="V1238" s="27"/>
      <c r="W1238" s="27"/>
      <c r="X1238" s="27"/>
      <c r="Y1238" s="410"/>
      <c r="Z1238" s="27"/>
      <c r="AA1238" s="27"/>
      <c r="AB1238" s="27"/>
      <c r="AC1238" s="27"/>
      <c r="AD1238" s="27"/>
      <c r="AE1238" s="175"/>
      <c r="AF1238" s="27"/>
      <c r="AG1238" s="27"/>
      <c r="AH1238" s="27"/>
      <c r="AI1238" s="27"/>
      <c r="AJ1238" s="468"/>
      <c r="AK1238" s="56"/>
      <c r="AO1238" s="158"/>
      <c r="AS1238" s="158"/>
      <c r="AT1238" s="162"/>
    </row>
    <row r="1239" spans="1:46" s="57" customFormat="1" ht="12.75" customHeight="1" x14ac:dyDescent="0.3">
      <c r="A1239" s="49"/>
      <c r="B1239" s="49"/>
      <c r="C1239" s="50"/>
      <c r="D1239" s="27"/>
      <c r="E1239" s="27"/>
      <c r="F1239" s="27"/>
      <c r="G1239" s="50"/>
      <c r="H1239" s="50"/>
      <c r="I1239" s="27"/>
      <c r="J1239" s="27"/>
      <c r="K1239" s="52"/>
      <c r="L1239" s="50"/>
      <c r="M1239" s="50"/>
      <c r="N1239" s="422"/>
      <c r="O1239" s="27"/>
      <c r="P1239" s="27"/>
      <c r="Q1239" s="27"/>
      <c r="R1239" s="27"/>
      <c r="S1239" s="27"/>
      <c r="T1239" s="27"/>
      <c r="U1239" s="27"/>
      <c r="V1239" s="27"/>
      <c r="W1239" s="27"/>
      <c r="X1239" s="27"/>
      <c r="Y1239" s="410"/>
      <c r="Z1239" s="27"/>
      <c r="AA1239" s="27"/>
      <c r="AB1239" s="27"/>
      <c r="AC1239" s="27"/>
      <c r="AD1239" s="27"/>
      <c r="AE1239" s="175"/>
      <c r="AF1239" s="27"/>
      <c r="AG1239" s="27"/>
      <c r="AH1239" s="27"/>
      <c r="AI1239" s="27"/>
      <c r="AJ1239" s="468"/>
      <c r="AK1239" s="56"/>
      <c r="AO1239" s="158"/>
      <c r="AS1239" s="158"/>
      <c r="AT1239" s="162"/>
    </row>
    <row r="1240" spans="1:46" s="57" customFormat="1" ht="12.75" customHeight="1" x14ac:dyDescent="0.3">
      <c r="A1240" s="49"/>
      <c r="B1240" s="49"/>
      <c r="C1240" s="50"/>
      <c r="D1240" s="27"/>
      <c r="E1240" s="27"/>
      <c r="F1240" s="27"/>
      <c r="G1240" s="50"/>
      <c r="H1240" s="50"/>
      <c r="I1240" s="27"/>
      <c r="J1240" s="27"/>
      <c r="K1240" s="52"/>
      <c r="L1240" s="50"/>
      <c r="M1240" s="50"/>
      <c r="N1240" s="422"/>
      <c r="O1240" s="27"/>
      <c r="P1240" s="27"/>
      <c r="Q1240" s="27"/>
      <c r="R1240" s="27"/>
      <c r="S1240" s="27"/>
      <c r="T1240" s="27"/>
      <c r="U1240" s="27"/>
      <c r="V1240" s="27"/>
      <c r="W1240" s="27"/>
      <c r="X1240" s="27"/>
      <c r="Y1240" s="410"/>
      <c r="Z1240" s="27"/>
      <c r="AA1240" s="27"/>
      <c r="AB1240" s="27"/>
      <c r="AC1240" s="27"/>
      <c r="AD1240" s="27"/>
      <c r="AE1240" s="175"/>
      <c r="AF1240" s="27"/>
      <c r="AG1240" s="27"/>
      <c r="AH1240" s="27"/>
      <c r="AI1240" s="27"/>
      <c r="AJ1240" s="468"/>
      <c r="AK1240" s="56"/>
      <c r="AO1240" s="158"/>
      <c r="AS1240" s="158"/>
      <c r="AT1240" s="162"/>
    </row>
    <row r="1241" spans="1:46" s="57" customFormat="1" ht="12.75" customHeight="1" x14ac:dyDescent="0.3">
      <c r="A1241" s="49"/>
      <c r="B1241" s="49"/>
      <c r="C1241" s="50"/>
      <c r="D1241" s="27"/>
      <c r="E1241" s="27"/>
      <c r="F1241" s="27"/>
      <c r="G1241" s="50"/>
      <c r="H1241" s="50"/>
      <c r="I1241" s="27"/>
      <c r="J1241" s="27"/>
      <c r="K1241" s="52"/>
      <c r="L1241" s="50"/>
      <c r="M1241" s="50"/>
      <c r="N1241" s="422"/>
      <c r="O1241" s="27"/>
      <c r="P1241" s="27"/>
      <c r="Q1241" s="27"/>
      <c r="R1241" s="27"/>
      <c r="S1241" s="27"/>
      <c r="T1241" s="27"/>
      <c r="U1241" s="27"/>
      <c r="V1241" s="27"/>
      <c r="W1241" s="27"/>
      <c r="X1241" s="27"/>
      <c r="Y1241" s="410"/>
      <c r="Z1241" s="27"/>
      <c r="AA1241" s="27"/>
      <c r="AB1241" s="27"/>
      <c r="AC1241" s="27"/>
      <c r="AD1241" s="27"/>
      <c r="AE1241" s="175"/>
      <c r="AF1241" s="27"/>
      <c r="AG1241" s="27"/>
      <c r="AH1241" s="27"/>
      <c r="AI1241" s="27"/>
      <c r="AJ1241" s="468"/>
      <c r="AK1241" s="56"/>
      <c r="AO1241" s="158"/>
      <c r="AS1241" s="158"/>
      <c r="AT1241" s="162"/>
    </row>
    <row r="1242" spans="1:46" s="57" customFormat="1" ht="12.75" customHeight="1" x14ac:dyDescent="0.3">
      <c r="A1242" s="49"/>
      <c r="B1242" s="49"/>
      <c r="C1242" s="50"/>
      <c r="D1242" s="27"/>
      <c r="E1242" s="27"/>
      <c r="F1242" s="27"/>
      <c r="G1242" s="50"/>
      <c r="H1242" s="50"/>
      <c r="I1242" s="27"/>
      <c r="J1242" s="27"/>
      <c r="K1242" s="52"/>
      <c r="L1242" s="50"/>
      <c r="M1242" s="50"/>
      <c r="N1242" s="422"/>
      <c r="O1242" s="27"/>
      <c r="P1242" s="27"/>
      <c r="Q1242" s="27"/>
      <c r="R1242" s="27"/>
      <c r="S1242" s="27"/>
      <c r="T1242" s="27"/>
      <c r="U1242" s="27"/>
      <c r="V1242" s="27"/>
      <c r="W1242" s="27"/>
      <c r="X1242" s="27"/>
      <c r="Y1242" s="410"/>
      <c r="Z1242" s="27"/>
      <c r="AA1242" s="27"/>
      <c r="AB1242" s="27"/>
      <c r="AC1242" s="27"/>
      <c r="AD1242" s="27"/>
      <c r="AE1242" s="175"/>
      <c r="AF1242" s="27"/>
      <c r="AG1242" s="27"/>
      <c r="AH1242" s="27"/>
      <c r="AI1242" s="27"/>
      <c r="AJ1242" s="468"/>
      <c r="AK1242" s="56"/>
      <c r="AO1242" s="158"/>
      <c r="AS1242" s="158"/>
      <c r="AT1242" s="162"/>
    </row>
    <row r="1243" spans="1:46" s="57" customFormat="1" ht="12.75" customHeight="1" x14ac:dyDescent="0.3">
      <c r="A1243" s="49"/>
      <c r="B1243" s="49"/>
      <c r="C1243" s="50"/>
      <c r="D1243" s="27"/>
      <c r="E1243" s="27"/>
      <c r="F1243" s="27"/>
      <c r="G1243" s="50"/>
      <c r="H1243" s="50"/>
      <c r="I1243" s="27"/>
      <c r="J1243" s="27"/>
      <c r="K1243" s="52"/>
      <c r="L1243" s="50"/>
      <c r="M1243" s="50"/>
      <c r="N1243" s="422"/>
      <c r="O1243" s="27"/>
      <c r="P1243" s="27"/>
      <c r="Q1243" s="27"/>
      <c r="R1243" s="27"/>
      <c r="S1243" s="27"/>
      <c r="T1243" s="27"/>
      <c r="U1243" s="27"/>
      <c r="V1243" s="27"/>
      <c r="W1243" s="27"/>
      <c r="X1243" s="27"/>
      <c r="Y1243" s="410"/>
      <c r="Z1243" s="27"/>
      <c r="AA1243" s="27"/>
      <c r="AB1243" s="27"/>
      <c r="AC1243" s="27"/>
      <c r="AD1243" s="27"/>
      <c r="AE1243" s="175"/>
      <c r="AF1243" s="27"/>
      <c r="AG1243" s="27"/>
      <c r="AH1243" s="27"/>
      <c r="AI1243" s="27"/>
      <c r="AJ1243" s="468"/>
      <c r="AK1243" s="56"/>
      <c r="AO1243" s="158"/>
      <c r="AS1243" s="158"/>
      <c r="AT1243" s="162"/>
    </row>
    <row r="1244" spans="1:46" s="57" customFormat="1" ht="12.75" customHeight="1" x14ac:dyDescent="0.3">
      <c r="A1244" s="49"/>
      <c r="B1244" s="49"/>
      <c r="C1244" s="50"/>
      <c r="D1244" s="27"/>
      <c r="E1244" s="27"/>
      <c r="F1244" s="27"/>
      <c r="G1244" s="50"/>
      <c r="H1244" s="50"/>
      <c r="I1244" s="27"/>
      <c r="J1244" s="27"/>
      <c r="K1244" s="52"/>
      <c r="L1244" s="50"/>
      <c r="M1244" s="50"/>
      <c r="N1244" s="422"/>
      <c r="O1244" s="27"/>
      <c r="P1244" s="27"/>
      <c r="Q1244" s="27"/>
      <c r="R1244" s="27"/>
      <c r="S1244" s="27"/>
      <c r="T1244" s="27"/>
      <c r="U1244" s="27"/>
      <c r="V1244" s="27"/>
      <c r="W1244" s="27"/>
      <c r="X1244" s="27"/>
      <c r="Y1244" s="410"/>
      <c r="Z1244" s="27"/>
      <c r="AA1244" s="27"/>
      <c r="AB1244" s="27"/>
      <c r="AC1244" s="27"/>
      <c r="AD1244" s="27"/>
      <c r="AE1244" s="175"/>
      <c r="AF1244" s="27"/>
      <c r="AG1244" s="27"/>
      <c r="AH1244" s="27"/>
      <c r="AI1244" s="27"/>
      <c r="AJ1244" s="468"/>
      <c r="AK1244" s="56"/>
      <c r="AO1244" s="158"/>
      <c r="AS1244" s="158"/>
      <c r="AT1244" s="162"/>
    </row>
    <row r="1245" spans="1:46" s="57" customFormat="1" ht="12.75" customHeight="1" x14ac:dyDescent="0.3">
      <c r="A1245" s="49"/>
      <c r="B1245" s="49"/>
      <c r="C1245" s="50"/>
      <c r="D1245" s="27"/>
      <c r="E1245" s="27"/>
      <c r="F1245" s="27"/>
      <c r="G1245" s="50"/>
      <c r="H1245" s="50"/>
      <c r="I1245" s="27"/>
      <c r="J1245" s="27"/>
      <c r="K1245" s="52"/>
      <c r="L1245" s="50"/>
      <c r="M1245" s="50"/>
      <c r="N1245" s="422"/>
      <c r="O1245" s="27"/>
      <c r="P1245" s="27"/>
      <c r="Q1245" s="27"/>
      <c r="R1245" s="27"/>
      <c r="S1245" s="27"/>
      <c r="T1245" s="27"/>
      <c r="U1245" s="27"/>
      <c r="V1245" s="27"/>
      <c r="W1245" s="27"/>
      <c r="X1245" s="27"/>
      <c r="Y1245" s="410"/>
      <c r="Z1245" s="27"/>
      <c r="AA1245" s="27"/>
      <c r="AB1245" s="27"/>
      <c r="AC1245" s="27"/>
      <c r="AD1245" s="27"/>
      <c r="AE1245" s="175"/>
      <c r="AF1245" s="27"/>
      <c r="AG1245" s="27"/>
      <c r="AH1245" s="27"/>
      <c r="AI1245" s="27"/>
      <c r="AJ1245" s="468"/>
      <c r="AK1245" s="56"/>
      <c r="AO1245" s="158"/>
      <c r="AS1245" s="158"/>
      <c r="AT1245" s="162"/>
    </row>
    <row r="1246" spans="1:46" s="57" customFormat="1" ht="12.75" customHeight="1" x14ac:dyDescent="0.3">
      <c r="A1246" s="49"/>
      <c r="B1246" s="49"/>
      <c r="C1246" s="50"/>
      <c r="D1246" s="27"/>
      <c r="E1246" s="27"/>
      <c r="F1246" s="27"/>
      <c r="G1246" s="50"/>
      <c r="H1246" s="50"/>
      <c r="I1246" s="27"/>
      <c r="J1246" s="27"/>
      <c r="K1246" s="52"/>
      <c r="L1246" s="50"/>
      <c r="M1246" s="50"/>
      <c r="N1246" s="422"/>
      <c r="O1246" s="27"/>
      <c r="P1246" s="27"/>
      <c r="Q1246" s="27"/>
      <c r="R1246" s="27"/>
      <c r="S1246" s="27"/>
      <c r="T1246" s="27"/>
      <c r="U1246" s="27"/>
      <c r="V1246" s="27"/>
      <c r="W1246" s="27"/>
      <c r="X1246" s="27"/>
      <c r="Y1246" s="410"/>
      <c r="Z1246" s="27"/>
      <c r="AA1246" s="27"/>
      <c r="AB1246" s="27"/>
      <c r="AC1246" s="27"/>
      <c r="AD1246" s="27"/>
      <c r="AE1246" s="175"/>
      <c r="AF1246" s="27"/>
      <c r="AG1246" s="27"/>
      <c r="AH1246" s="27"/>
      <c r="AI1246" s="27"/>
      <c r="AJ1246" s="468"/>
      <c r="AK1246" s="56"/>
      <c r="AO1246" s="158"/>
      <c r="AS1246" s="158"/>
      <c r="AT1246" s="162"/>
    </row>
    <row r="1247" spans="1:46" s="57" customFormat="1" ht="12.75" customHeight="1" x14ac:dyDescent="0.3">
      <c r="A1247" s="49"/>
      <c r="B1247" s="49"/>
      <c r="C1247" s="50"/>
      <c r="D1247" s="27"/>
      <c r="E1247" s="27"/>
      <c r="F1247" s="27"/>
      <c r="G1247" s="50"/>
      <c r="H1247" s="50"/>
      <c r="I1247" s="27"/>
      <c r="J1247" s="27"/>
      <c r="K1247" s="52"/>
      <c r="L1247" s="50"/>
      <c r="M1247" s="50"/>
      <c r="N1247" s="422"/>
      <c r="O1247" s="27"/>
      <c r="P1247" s="27"/>
      <c r="Q1247" s="27"/>
      <c r="R1247" s="27"/>
      <c r="S1247" s="27"/>
      <c r="T1247" s="27"/>
      <c r="U1247" s="27"/>
      <c r="V1247" s="27"/>
      <c r="W1247" s="27"/>
      <c r="X1247" s="27"/>
      <c r="Y1247" s="410"/>
      <c r="Z1247" s="27"/>
      <c r="AA1247" s="27"/>
      <c r="AB1247" s="27"/>
      <c r="AC1247" s="27"/>
      <c r="AD1247" s="27"/>
      <c r="AE1247" s="175"/>
      <c r="AF1247" s="27"/>
      <c r="AG1247" s="27"/>
      <c r="AH1247" s="27"/>
      <c r="AI1247" s="27"/>
      <c r="AJ1247" s="468"/>
      <c r="AK1247" s="56"/>
      <c r="AO1247" s="158"/>
      <c r="AS1247" s="158"/>
      <c r="AT1247" s="162"/>
    </row>
    <row r="1248" spans="1:46" s="57" customFormat="1" ht="12.75" customHeight="1" x14ac:dyDescent="0.3">
      <c r="A1248" s="49"/>
      <c r="B1248" s="49"/>
      <c r="C1248" s="50"/>
      <c r="D1248" s="27"/>
      <c r="E1248" s="27"/>
      <c r="F1248" s="27"/>
      <c r="G1248" s="50"/>
      <c r="H1248" s="50"/>
      <c r="I1248" s="27"/>
      <c r="J1248" s="27"/>
      <c r="K1248" s="52"/>
      <c r="L1248" s="50"/>
      <c r="M1248" s="50"/>
      <c r="N1248" s="422"/>
      <c r="O1248" s="27"/>
      <c r="P1248" s="27"/>
      <c r="Q1248" s="27"/>
      <c r="R1248" s="27"/>
      <c r="S1248" s="27"/>
      <c r="T1248" s="27"/>
      <c r="U1248" s="27"/>
      <c r="V1248" s="27"/>
      <c r="W1248" s="27"/>
      <c r="X1248" s="27"/>
      <c r="Y1248" s="410"/>
      <c r="Z1248" s="27"/>
      <c r="AA1248" s="27"/>
      <c r="AB1248" s="27"/>
      <c r="AC1248" s="27"/>
      <c r="AD1248" s="27"/>
      <c r="AE1248" s="175"/>
      <c r="AF1248" s="27"/>
      <c r="AG1248" s="27"/>
      <c r="AH1248" s="27"/>
      <c r="AI1248" s="27"/>
      <c r="AJ1248" s="468"/>
      <c r="AK1248" s="56"/>
      <c r="AO1248" s="158"/>
      <c r="AS1248" s="158"/>
      <c r="AT1248" s="162"/>
    </row>
    <row r="1249" spans="1:46" s="57" customFormat="1" ht="12.75" customHeight="1" x14ac:dyDescent="0.3">
      <c r="A1249" s="49"/>
      <c r="B1249" s="49"/>
      <c r="C1249" s="50"/>
      <c r="D1249" s="27"/>
      <c r="E1249" s="27"/>
      <c r="F1249" s="27"/>
      <c r="G1249" s="50"/>
      <c r="H1249" s="50"/>
      <c r="I1249" s="27"/>
      <c r="J1249" s="27"/>
      <c r="K1249" s="52"/>
      <c r="L1249" s="50"/>
      <c r="M1249" s="50"/>
      <c r="N1249" s="422"/>
      <c r="O1249" s="27"/>
      <c r="P1249" s="27"/>
      <c r="Q1249" s="27"/>
      <c r="R1249" s="27"/>
      <c r="S1249" s="27"/>
      <c r="T1249" s="27"/>
      <c r="U1249" s="27"/>
      <c r="V1249" s="27"/>
      <c r="W1249" s="27"/>
      <c r="X1249" s="27"/>
      <c r="Y1249" s="410"/>
      <c r="Z1249" s="27"/>
      <c r="AA1249" s="27"/>
      <c r="AB1249" s="27"/>
      <c r="AC1249" s="27"/>
      <c r="AD1249" s="27"/>
      <c r="AE1249" s="175"/>
      <c r="AF1249" s="27"/>
      <c r="AG1249" s="27"/>
      <c r="AH1249" s="27"/>
      <c r="AI1249" s="27"/>
      <c r="AJ1249" s="468"/>
      <c r="AK1249" s="56"/>
      <c r="AO1249" s="158"/>
      <c r="AS1249" s="158"/>
      <c r="AT1249" s="162"/>
    </row>
    <row r="1250" spans="1:46" s="57" customFormat="1" ht="12.75" customHeight="1" x14ac:dyDescent="0.3">
      <c r="A1250" s="49"/>
      <c r="B1250" s="49"/>
      <c r="C1250" s="50"/>
      <c r="D1250" s="27"/>
      <c r="E1250" s="27"/>
      <c r="F1250" s="27"/>
      <c r="G1250" s="50"/>
      <c r="H1250" s="50"/>
      <c r="I1250" s="27"/>
      <c r="J1250" s="27"/>
      <c r="K1250" s="52"/>
      <c r="L1250" s="50"/>
      <c r="M1250" s="50"/>
      <c r="N1250" s="422"/>
      <c r="O1250" s="27"/>
      <c r="P1250" s="27"/>
      <c r="Q1250" s="27"/>
      <c r="R1250" s="27"/>
      <c r="S1250" s="27"/>
      <c r="T1250" s="27"/>
      <c r="U1250" s="27"/>
      <c r="V1250" s="27"/>
      <c r="W1250" s="27"/>
      <c r="X1250" s="27"/>
      <c r="Y1250" s="410"/>
      <c r="Z1250" s="27"/>
      <c r="AA1250" s="27"/>
      <c r="AB1250" s="27"/>
      <c r="AC1250" s="27"/>
      <c r="AD1250" s="27"/>
      <c r="AE1250" s="175"/>
      <c r="AF1250" s="27"/>
      <c r="AG1250" s="27"/>
      <c r="AH1250" s="27"/>
      <c r="AI1250" s="27"/>
      <c r="AJ1250" s="468"/>
      <c r="AK1250" s="56"/>
      <c r="AO1250" s="158"/>
      <c r="AS1250" s="158"/>
      <c r="AT1250" s="162"/>
    </row>
    <row r="1251" spans="1:46" s="57" customFormat="1" ht="12.75" customHeight="1" x14ac:dyDescent="0.3">
      <c r="A1251" s="49"/>
      <c r="B1251" s="49"/>
      <c r="C1251" s="50"/>
      <c r="D1251" s="27"/>
      <c r="E1251" s="27"/>
      <c r="F1251" s="27"/>
      <c r="G1251" s="50"/>
      <c r="H1251" s="50"/>
      <c r="I1251" s="27"/>
      <c r="J1251" s="27"/>
      <c r="K1251" s="52"/>
      <c r="L1251" s="50"/>
      <c r="M1251" s="50"/>
      <c r="N1251" s="422"/>
      <c r="O1251" s="27"/>
      <c r="P1251" s="27"/>
      <c r="Q1251" s="27"/>
      <c r="R1251" s="27"/>
      <c r="S1251" s="27"/>
      <c r="T1251" s="27"/>
      <c r="U1251" s="27"/>
      <c r="V1251" s="27"/>
      <c r="W1251" s="27"/>
      <c r="X1251" s="27"/>
      <c r="Y1251" s="410"/>
      <c r="Z1251" s="27"/>
      <c r="AA1251" s="27"/>
      <c r="AB1251" s="27"/>
      <c r="AC1251" s="27"/>
      <c r="AD1251" s="27"/>
      <c r="AE1251" s="175"/>
      <c r="AF1251" s="27"/>
      <c r="AG1251" s="27"/>
      <c r="AH1251" s="27"/>
      <c r="AI1251" s="27"/>
      <c r="AJ1251" s="468"/>
      <c r="AK1251" s="56"/>
      <c r="AO1251" s="158"/>
      <c r="AS1251" s="158"/>
      <c r="AT1251" s="162"/>
    </row>
    <row r="1252" spans="1:46" s="57" customFormat="1" ht="12.75" customHeight="1" x14ac:dyDescent="0.3">
      <c r="A1252" s="49"/>
      <c r="B1252" s="49"/>
      <c r="C1252" s="50"/>
      <c r="D1252" s="27"/>
      <c r="E1252" s="27"/>
      <c r="F1252" s="27"/>
      <c r="G1252" s="50"/>
      <c r="H1252" s="50"/>
      <c r="I1252" s="27"/>
      <c r="J1252" s="27"/>
      <c r="K1252" s="52"/>
      <c r="L1252" s="50"/>
      <c r="M1252" s="50"/>
      <c r="N1252" s="422"/>
      <c r="O1252" s="27"/>
      <c r="P1252" s="27"/>
      <c r="Q1252" s="27"/>
      <c r="R1252" s="27"/>
      <c r="S1252" s="27"/>
      <c r="T1252" s="27"/>
      <c r="U1252" s="27"/>
      <c r="V1252" s="27"/>
      <c r="W1252" s="27"/>
      <c r="X1252" s="27"/>
      <c r="Y1252" s="410"/>
      <c r="Z1252" s="27"/>
      <c r="AA1252" s="27"/>
      <c r="AB1252" s="27"/>
      <c r="AC1252" s="27"/>
      <c r="AD1252" s="27"/>
      <c r="AE1252" s="175"/>
      <c r="AF1252" s="27"/>
      <c r="AG1252" s="27"/>
      <c r="AH1252" s="27"/>
      <c r="AI1252" s="27"/>
      <c r="AJ1252" s="468"/>
      <c r="AK1252" s="56"/>
      <c r="AO1252" s="158"/>
      <c r="AS1252" s="158"/>
      <c r="AT1252" s="162"/>
    </row>
    <row r="1253" spans="1:46" s="57" customFormat="1" ht="12.75" customHeight="1" x14ac:dyDescent="0.3">
      <c r="A1253" s="49"/>
      <c r="B1253" s="49"/>
      <c r="C1253" s="50"/>
      <c r="D1253" s="27"/>
      <c r="E1253" s="27"/>
      <c r="F1253" s="27"/>
      <c r="G1253" s="50"/>
      <c r="H1253" s="50"/>
      <c r="I1253" s="27"/>
      <c r="J1253" s="27"/>
      <c r="K1253" s="52"/>
      <c r="L1253" s="50"/>
      <c r="M1253" s="50"/>
      <c r="N1253" s="422"/>
      <c r="O1253" s="27"/>
      <c r="P1253" s="27"/>
      <c r="Q1253" s="27"/>
      <c r="R1253" s="27"/>
      <c r="S1253" s="27"/>
      <c r="T1253" s="27"/>
      <c r="U1253" s="27"/>
      <c r="V1253" s="27"/>
      <c r="W1253" s="27"/>
      <c r="X1253" s="27"/>
      <c r="Y1253" s="410"/>
      <c r="Z1253" s="27"/>
      <c r="AA1253" s="27"/>
      <c r="AB1253" s="27"/>
      <c r="AC1253" s="27"/>
      <c r="AD1253" s="27"/>
      <c r="AE1253" s="175"/>
      <c r="AF1253" s="27"/>
      <c r="AG1253" s="27"/>
      <c r="AH1253" s="27"/>
      <c r="AI1253" s="27"/>
      <c r="AJ1253" s="468"/>
      <c r="AK1253" s="56"/>
      <c r="AO1253" s="158"/>
      <c r="AS1253" s="158"/>
      <c r="AT1253" s="162"/>
    </row>
    <row r="1254" spans="1:46" s="57" customFormat="1" ht="12.75" customHeight="1" x14ac:dyDescent="0.3">
      <c r="A1254" s="49"/>
      <c r="B1254" s="49"/>
      <c r="C1254" s="50"/>
      <c r="D1254" s="27"/>
      <c r="E1254" s="27"/>
      <c r="F1254" s="27"/>
      <c r="G1254" s="50"/>
      <c r="H1254" s="50"/>
      <c r="I1254" s="27"/>
      <c r="J1254" s="27"/>
      <c r="K1254" s="52"/>
      <c r="L1254" s="50"/>
      <c r="M1254" s="50"/>
      <c r="N1254" s="422"/>
      <c r="O1254" s="27"/>
      <c r="P1254" s="27"/>
      <c r="Q1254" s="27"/>
      <c r="R1254" s="27"/>
      <c r="S1254" s="27"/>
      <c r="T1254" s="27"/>
      <c r="U1254" s="27"/>
      <c r="V1254" s="27"/>
      <c r="W1254" s="27"/>
      <c r="X1254" s="27"/>
      <c r="Y1254" s="410"/>
      <c r="Z1254" s="27"/>
      <c r="AA1254" s="27"/>
      <c r="AB1254" s="27"/>
      <c r="AC1254" s="27"/>
      <c r="AD1254" s="27"/>
      <c r="AE1254" s="175"/>
      <c r="AF1254" s="27"/>
      <c r="AG1254" s="27"/>
      <c r="AH1254" s="27"/>
      <c r="AI1254" s="27"/>
      <c r="AJ1254" s="468"/>
      <c r="AK1254" s="56"/>
      <c r="AO1254" s="158"/>
      <c r="AS1254" s="158"/>
      <c r="AT1254" s="162"/>
    </row>
    <row r="1255" spans="1:46" s="57" customFormat="1" ht="12.75" customHeight="1" x14ac:dyDescent="0.3">
      <c r="A1255" s="49"/>
      <c r="B1255" s="49"/>
      <c r="C1255" s="50"/>
      <c r="D1255" s="27"/>
      <c r="E1255" s="27"/>
      <c r="F1255" s="27"/>
      <c r="G1255" s="50"/>
      <c r="H1255" s="50"/>
      <c r="I1255" s="27"/>
      <c r="J1255" s="27"/>
      <c r="K1255" s="52"/>
      <c r="L1255" s="50"/>
      <c r="M1255" s="50"/>
      <c r="N1255" s="422"/>
      <c r="O1255" s="27"/>
      <c r="P1255" s="27"/>
      <c r="Q1255" s="27"/>
      <c r="R1255" s="27"/>
      <c r="S1255" s="27"/>
      <c r="T1255" s="27"/>
      <c r="U1255" s="27"/>
      <c r="V1255" s="27"/>
      <c r="W1255" s="27"/>
      <c r="X1255" s="27"/>
      <c r="Y1255" s="410"/>
      <c r="Z1255" s="27"/>
      <c r="AA1255" s="27"/>
      <c r="AB1255" s="27"/>
      <c r="AC1255" s="27"/>
      <c r="AD1255" s="27"/>
      <c r="AE1255" s="175"/>
      <c r="AF1255" s="27"/>
      <c r="AG1255" s="27"/>
      <c r="AH1255" s="27"/>
      <c r="AI1255" s="27"/>
      <c r="AJ1255" s="468"/>
      <c r="AK1255" s="56"/>
      <c r="AO1255" s="158"/>
      <c r="AS1255" s="158"/>
      <c r="AT1255" s="162"/>
    </row>
    <row r="1256" spans="1:46" s="57" customFormat="1" ht="12.75" customHeight="1" x14ac:dyDescent="0.3">
      <c r="A1256" s="49"/>
      <c r="B1256" s="49"/>
      <c r="C1256" s="50"/>
      <c r="D1256" s="27"/>
      <c r="E1256" s="27"/>
      <c r="F1256" s="27"/>
      <c r="G1256" s="50"/>
      <c r="H1256" s="50"/>
      <c r="I1256" s="27"/>
      <c r="J1256" s="27"/>
      <c r="K1256" s="52"/>
      <c r="L1256" s="50"/>
      <c r="M1256" s="50"/>
      <c r="N1256" s="422"/>
      <c r="O1256" s="27"/>
      <c r="P1256" s="27"/>
      <c r="Q1256" s="27"/>
      <c r="R1256" s="27"/>
      <c r="S1256" s="27"/>
      <c r="T1256" s="27"/>
      <c r="U1256" s="27"/>
      <c r="V1256" s="27"/>
      <c r="W1256" s="27"/>
      <c r="X1256" s="27"/>
      <c r="Y1256" s="410"/>
      <c r="Z1256" s="27"/>
      <c r="AA1256" s="27"/>
      <c r="AB1256" s="27"/>
      <c r="AC1256" s="27"/>
      <c r="AD1256" s="27"/>
      <c r="AE1256" s="175"/>
      <c r="AF1256" s="27"/>
      <c r="AG1256" s="27"/>
      <c r="AH1256" s="27"/>
      <c r="AI1256" s="27"/>
      <c r="AJ1256" s="468"/>
      <c r="AK1256" s="56"/>
      <c r="AO1256" s="158"/>
      <c r="AS1256" s="158"/>
      <c r="AT1256" s="162"/>
    </row>
    <row r="1257" spans="1:46" s="57" customFormat="1" ht="12.75" customHeight="1" x14ac:dyDescent="0.3">
      <c r="A1257" s="49"/>
      <c r="B1257" s="49"/>
      <c r="C1257" s="50"/>
      <c r="D1257" s="27"/>
      <c r="E1257" s="27"/>
      <c r="F1257" s="27"/>
      <c r="G1257" s="50"/>
      <c r="H1257" s="50"/>
      <c r="I1257" s="27"/>
      <c r="J1257" s="27"/>
      <c r="K1257" s="52"/>
      <c r="L1257" s="50"/>
      <c r="M1257" s="50"/>
      <c r="N1257" s="422"/>
      <c r="O1257" s="27"/>
      <c r="P1257" s="27"/>
      <c r="Q1257" s="27"/>
      <c r="R1257" s="27"/>
      <c r="S1257" s="27"/>
      <c r="T1257" s="27"/>
      <c r="U1257" s="27"/>
      <c r="V1257" s="27"/>
      <c r="W1257" s="27"/>
      <c r="X1257" s="27"/>
      <c r="Y1257" s="410"/>
      <c r="Z1257" s="27"/>
      <c r="AA1257" s="27"/>
      <c r="AB1257" s="27"/>
      <c r="AC1257" s="27"/>
      <c r="AD1257" s="27"/>
      <c r="AE1257" s="175"/>
      <c r="AF1257" s="27"/>
      <c r="AG1257" s="27"/>
      <c r="AH1257" s="27"/>
      <c r="AI1257" s="27"/>
      <c r="AJ1257" s="468"/>
      <c r="AK1257" s="56"/>
      <c r="AO1257" s="158"/>
      <c r="AS1257" s="158"/>
      <c r="AT1257" s="162"/>
    </row>
    <row r="1258" spans="1:46" s="57" customFormat="1" ht="12.75" customHeight="1" x14ac:dyDescent="0.3">
      <c r="A1258" s="49"/>
      <c r="B1258" s="49"/>
      <c r="C1258" s="50"/>
      <c r="D1258" s="27"/>
      <c r="E1258" s="27"/>
      <c r="F1258" s="27"/>
      <c r="G1258" s="50"/>
      <c r="H1258" s="50"/>
      <c r="I1258" s="27"/>
      <c r="J1258" s="27"/>
      <c r="K1258" s="52"/>
      <c r="L1258" s="50"/>
      <c r="M1258" s="50"/>
      <c r="N1258" s="422"/>
      <c r="O1258" s="27"/>
      <c r="P1258" s="27"/>
      <c r="Q1258" s="27"/>
      <c r="R1258" s="27"/>
      <c r="S1258" s="27"/>
      <c r="T1258" s="27"/>
      <c r="U1258" s="27"/>
      <c r="V1258" s="27"/>
      <c r="W1258" s="27"/>
      <c r="X1258" s="27"/>
      <c r="Y1258" s="410"/>
      <c r="Z1258" s="27"/>
      <c r="AA1258" s="27"/>
      <c r="AB1258" s="27"/>
      <c r="AC1258" s="27"/>
      <c r="AD1258" s="27"/>
      <c r="AE1258" s="175"/>
      <c r="AF1258" s="27"/>
      <c r="AG1258" s="27"/>
      <c r="AH1258" s="27"/>
      <c r="AI1258" s="27"/>
      <c r="AJ1258" s="468"/>
      <c r="AK1258" s="56"/>
      <c r="AO1258" s="158"/>
      <c r="AS1258" s="158"/>
      <c r="AT1258" s="162"/>
    </row>
    <row r="1259" spans="1:46" s="57" customFormat="1" ht="12.75" customHeight="1" x14ac:dyDescent="0.3">
      <c r="A1259" s="49"/>
      <c r="B1259" s="49"/>
      <c r="C1259" s="50"/>
      <c r="D1259" s="27"/>
      <c r="E1259" s="27"/>
      <c r="F1259" s="27"/>
      <c r="G1259" s="50"/>
      <c r="H1259" s="50"/>
      <c r="I1259" s="27"/>
      <c r="J1259" s="27"/>
      <c r="K1259" s="52"/>
      <c r="L1259" s="50"/>
      <c r="M1259" s="50"/>
      <c r="N1259" s="422"/>
      <c r="O1259" s="27"/>
      <c r="P1259" s="27"/>
      <c r="Q1259" s="27"/>
      <c r="R1259" s="27"/>
      <c r="S1259" s="27"/>
      <c r="T1259" s="27"/>
      <c r="U1259" s="27"/>
      <c r="V1259" s="27"/>
      <c r="W1259" s="27"/>
      <c r="X1259" s="27"/>
      <c r="Y1259" s="410"/>
      <c r="Z1259" s="27"/>
      <c r="AA1259" s="27"/>
      <c r="AB1259" s="27"/>
      <c r="AC1259" s="27"/>
      <c r="AD1259" s="27"/>
      <c r="AE1259" s="175"/>
      <c r="AF1259" s="27"/>
      <c r="AG1259" s="27"/>
      <c r="AH1259" s="27"/>
      <c r="AI1259" s="27"/>
      <c r="AJ1259" s="468"/>
      <c r="AK1259" s="56"/>
      <c r="AO1259" s="158"/>
      <c r="AS1259" s="158"/>
      <c r="AT1259" s="162"/>
    </row>
    <row r="1260" spans="1:46" s="57" customFormat="1" ht="12.75" customHeight="1" x14ac:dyDescent="0.3">
      <c r="A1260" s="49"/>
      <c r="B1260" s="49"/>
      <c r="C1260" s="50"/>
      <c r="D1260" s="27"/>
      <c r="E1260" s="27"/>
      <c r="F1260" s="27"/>
      <c r="G1260" s="50"/>
      <c r="H1260" s="50"/>
      <c r="I1260" s="27"/>
      <c r="J1260" s="27"/>
      <c r="K1260" s="52"/>
      <c r="L1260" s="50"/>
      <c r="M1260" s="50"/>
      <c r="N1260" s="422"/>
      <c r="O1260" s="27"/>
      <c r="P1260" s="27"/>
      <c r="Q1260" s="27"/>
      <c r="R1260" s="27"/>
      <c r="S1260" s="27"/>
      <c r="T1260" s="27"/>
      <c r="U1260" s="27"/>
      <c r="V1260" s="27"/>
      <c r="W1260" s="27"/>
      <c r="X1260" s="27"/>
      <c r="Y1260" s="410"/>
      <c r="Z1260" s="27"/>
      <c r="AA1260" s="27"/>
      <c r="AB1260" s="27"/>
      <c r="AC1260" s="27"/>
      <c r="AD1260" s="27"/>
      <c r="AE1260" s="175"/>
      <c r="AF1260" s="27"/>
      <c r="AG1260" s="27"/>
      <c r="AH1260" s="27"/>
      <c r="AI1260" s="27"/>
      <c r="AJ1260" s="468"/>
      <c r="AK1260" s="56"/>
      <c r="AO1260" s="158"/>
      <c r="AS1260" s="158"/>
      <c r="AT1260" s="162"/>
    </row>
    <row r="1261" spans="1:46" s="57" customFormat="1" ht="12.75" customHeight="1" x14ac:dyDescent="0.3">
      <c r="A1261" s="49"/>
      <c r="B1261" s="49"/>
      <c r="C1261" s="50"/>
      <c r="D1261" s="27"/>
      <c r="E1261" s="27"/>
      <c r="F1261" s="27"/>
      <c r="G1261" s="50"/>
      <c r="H1261" s="50"/>
      <c r="I1261" s="27"/>
      <c r="J1261" s="27"/>
      <c r="K1261" s="52"/>
      <c r="L1261" s="50"/>
      <c r="M1261" s="50"/>
      <c r="N1261" s="422"/>
      <c r="O1261" s="27"/>
      <c r="P1261" s="27"/>
      <c r="Q1261" s="27"/>
      <c r="R1261" s="27"/>
      <c r="S1261" s="27"/>
      <c r="T1261" s="27"/>
      <c r="U1261" s="27"/>
      <c r="V1261" s="27"/>
      <c r="W1261" s="27"/>
      <c r="X1261" s="27"/>
      <c r="Y1261" s="410"/>
      <c r="Z1261" s="27"/>
      <c r="AA1261" s="27"/>
      <c r="AB1261" s="27"/>
      <c r="AC1261" s="27"/>
      <c r="AD1261" s="27"/>
      <c r="AE1261" s="175"/>
      <c r="AF1261" s="27"/>
      <c r="AG1261" s="27"/>
      <c r="AH1261" s="27"/>
      <c r="AI1261" s="27"/>
      <c r="AJ1261" s="468"/>
      <c r="AK1261" s="56"/>
      <c r="AO1261" s="158"/>
      <c r="AS1261" s="158"/>
      <c r="AT1261" s="162"/>
    </row>
    <row r="1262" spans="1:46" s="57" customFormat="1" ht="12.75" customHeight="1" x14ac:dyDescent="0.3">
      <c r="A1262" s="49"/>
      <c r="B1262" s="49"/>
      <c r="C1262" s="50"/>
      <c r="D1262" s="27"/>
      <c r="E1262" s="27"/>
      <c r="F1262" s="27"/>
      <c r="G1262" s="50"/>
      <c r="H1262" s="50"/>
      <c r="I1262" s="27"/>
      <c r="J1262" s="27"/>
      <c r="K1262" s="52"/>
      <c r="L1262" s="50"/>
      <c r="M1262" s="50"/>
      <c r="N1262" s="422"/>
      <c r="O1262" s="27"/>
      <c r="P1262" s="27"/>
      <c r="Q1262" s="27"/>
      <c r="R1262" s="27"/>
      <c r="S1262" s="27"/>
      <c r="T1262" s="27"/>
      <c r="U1262" s="27"/>
      <c r="V1262" s="27"/>
      <c r="W1262" s="27"/>
      <c r="X1262" s="27"/>
      <c r="Y1262" s="410"/>
      <c r="Z1262" s="27"/>
      <c r="AA1262" s="27"/>
      <c r="AB1262" s="27"/>
      <c r="AC1262" s="27"/>
      <c r="AD1262" s="27"/>
      <c r="AE1262" s="175"/>
      <c r="AF1262" s="27"/>
      <c r="AG1262" s="27"/>
      <c r="AH1262" s="27"/>
      <c r="AI1262" s="27"/>
      <c r="AJ1262" s="468"/>
      <c r="AK1262" s="56"/>
      <c r="AO1262" s="158"/>
      <c r="AS1262" s="158"/>
      <c r="AT1262" s="162"/>
    </row>
    <row r="1263" spans="1:46" s="57" customFormat="1" ht="12.75" customHeight="1" x14ac:dyDescent="0.3">
      <c r="A1263" s="49"/>
      <c r="B1263" s="49"/>
      <c r="C1263" s="50"/>
      <c r="D1263" s="27"/>
      <c r="E1263" s="27"/>
      <c r="F1263" s="27"/>
      <c r="G1263" s="50"/>
      <c r="H1263" s="50"/>
      <c r="I1263" s="27"/>
      <c r="J1263" s="27"/>
      <c r="K1263" s="52"/>
      <c r="L1263" s="50"/>
      <c r="M1263" s="50"/>
      <c r="N1263" s="422"/>
      <c r="O1263" s="27"/>
      <c r="P1263" s="27"/>
      <c r="Q1263" s="27"/>
      <c r="R1263" s="27"/>
      <c r="S1263" s="27"/>
      <c r="T1263" s="27"/>
      <c r="U1263" s="27"/>
      <c r="V1263" s="27"/>
      <c r="W1263" s="27"/>
      <c r="X1263" s="27"/>
      <c r="Y1263" s="410"/>
      <c r="Z1263" s="27"/>
      <c r="AA1263" s="27"/>
      <c r="AB1263" s="27"/>
      <c r="AC1263" s="27"/>
      <c r="AD1263" s="27"/>
      <c r="AE1263" s="175"/>
      <c r="AF1263" s="27"/>
      <c r="AG1263" s="27"/>
      <c r="AH1263" s="27"/>
      <c r="AI1263" s="27"/>
      <c r="AJ1263" s="468"/>
      <c r="AK1263" s="56"/>
      <c r="AO1263" s="158"/>
      <c r="AS1263" s="158"/>
      <c r="AT1263" s="162"/>
    </row>
    <row r="1264" spans="1:46" s="57" customFormat="1" ht="12.75" customHeight="1" x14ac:dyDescent="0.3">
      <c r="A1264" s="49"/>
      <c r="B1264" s="49"/>
      <c r="C1264" s="50"/>
      <c r="D1264" s="27"/>
      <c r="E1264" s="27"/>
      <c r="F1264" s="27"/>
      <c r="G1264" s="50"/>
      <c r="H1264" s="50"/>
      <c r="I1264" s="27"/>
      <c r="J1264" s="27"/>
      <c r="K1264" s="52"/>
      <c r="L1264" s="50"/>
      <c r="M1264" s="50"/>
      <c r="N1264" s="422"/>
      <c r="O1264" s="27"/>
      <c r="P1264" s="27"/>
      <c r="Q1264" s="27"/>
      <c r="R1264" s="27"/>
      <c r="S1264" s="27"/>
      <c r="T1264" s="27"/>
      <c r="U1264" s="27"/>
      <c r="V1264" s="27"/>
      <c r="W1264" s="27"/>
      <c r="X1264" s="27"/>
      <c r="Y1264" s="410"/>
      <c r="Z1264" s="27"/>
      <c r="AA1264" s="27"/>
      <c r="AB1264" s="27"/>
      <c r="AC1264" s="27"/>
      <c r="AD1264" s="27"/>
      <c r="AE1264" s="175"/>
      <c r="AF1264" s="27"/>
      <c r="AG1264" s="27"/>
      <c r="AH1264" s="27"/>
      <c r="AI1264" s="27"/>
      <c r="AJ1264" s="468"/>
      <c r="AK1264" s="56"/>
      <c r="AO1264" s="158"/>
      <c r="AS1264" s="158"/>
      <c r="AT1264" s="162"/>
    </row>
    <row r="1265" spans="1:46" s="57" customFormat="1" ht="12.75" customHeight="1" x14ac:dyDescent="0.3">
      <c r="A1265" s="49"/>
      <c r="B1265" s="49"/>
      <c r="C1265" s="50"/>
      <c r="D1265" s="27"/>
      <c r="E1265" s="27"/>
      <c r="F1265" s="27"/>
      <c r="G1265" s="50"/>
      <c r="H1265" s="50"/>
      <c r="I1265" s="27"/>
      <c r="J1265" s="27"/>
      <c r="K1265" s="52"/>
      <c r="L1265" s="50"/>
      <c r="M1265" s="50"/>
      <c r="N1265" s="422"/>
      <c r="O1265" s="27"/>
      <c r="P1265" s="27"/>
      <c r="Q1265" s="27"/>
      <c r="R1265" s="27"/>
      <c r="S1265" s="27"/>
      <c r="T1265" s="27"/>
      <c r="U1265" s="27"/>
      <c r="V1265" s="27"/>
      <c r="W1265" s="27"/>
      <c r="X1265" s="27"/>
      <c r="Y1265" s="410"/>
      <c r="Z1265" s="27"/>
      <c r="AA1265" s="27"/>
      <c r="AB1265" s="27"/>
      <c r="AC1265" s="27"/>
      <c r="AD1265" s="27"/>
      <c r="AE1265" s="175"/>
      <c r="AF1265" s="27"/>
      <c r="AG1265" s="27"/>
      <c r="AH1265" s="27"/>
      <c r="AI1265" s="27"/>
      <c r="AJ1265" s="468"/>
      <c r="AK1265" s="56"/>
      <c r="AO1265" s="158"/>
      <c r="AS1265" s="158"/>
      <c r="AT1265" s="162"/>
    </row>
    <row r="1266" spans="1:46" s="57" customFormat="1" ht="12.75" customHeight="1" x14ac:dyDescent="0.3">
      <c r="A1266" s="49"/>
      <c r="B1266" s="49"/>
      <c r="C1266" s="50"/>
      <c r="D1266" s="27"/>
      <c r="E1266" s="27"/>
      <c r="F1266" s="27"/>
      <c r="G1266" s="50"/>
      <c r="H1266" s="50"/>
      <c r="I1266" s="27"/>
      <c r="J1266" s="27"/>
      <c r="K1266" s="52"/>
      <c r="L1266" s="50"/>
      <c r="M1266" s="50"/>
      <c r="N1266" s="422"/>
      <c r="O1266" s="27"/>
      <c r="P1266" s="27"/>
      <c r="Q1266" s="27"/>
      <c r="R1266" s="27"/>
      <c r="S1266" s="27"/>
      <c r="T1266" s="27"/>
      <c r="U1266" s="27"/>
      <c r="V1266" s="27"/>
      <c r="W1266" s="27"/>
      <c r="X1266" s="27"/>
      <c r="Y1266" s="410"/>
      <c r="Z1266" s="27"/>
      <c r="AA1266" s="27"/>
      <c r="AB1266" s="27"/>
      <c r="AC1266" s="27"/>
      <c r="AD1266" s="27"/>
      <c r="AE1266" s="175"/>
      <c r="AF1266" s="27"/>
      <c r="AG1266" s="27"/>
      <c r="AH1266" s="27"/>
      <c r="AI1266" s="27"/>
      <c r="AJ1266" s="468"/>
      <c r="AK1266" s="56"/>
      <c r="AO1266" s="158"/>
      <c r="AS1266" s="158"/>
      <c r="AT1266" s="162"/>
    </row>
    <row r="1267" spans="1:46" s="57" customFormat="1" ht="12.75" customHeight="1" x14ac:dyDescent="0.3">
      <c r="A1267" s="49"/>
      <c r="B1267" s="49"/>
      <c r="C1267" s="50"/>
      <c r="D1267" s="27"/>
      <c r="E1267" s="27"/>
      <c r="F1267" s="27"/>
      <c r="G1267" s="50"/>
      <c r="H1267" s="50"/>
      <c r="I1267" s="27"/>
      <c r="J1267" s="27"/>
      <c r="K1267" s="52"/>
      <c r="L1267" s="50"/>
      <c r="M1267" s="50"/>
      <c r="N1267" s="422"/>
      <c r="O1267" s="27"/>
      <c r="P1267" s="27"/>
      <c r="Q1267" s="27"/>
      <c r="R1267" s="27"/>
      <c r="S1267" s="27"/>
      <c r="T1267" s="27"/>
      <c r="U1267" s="27"/>
      <c r="V1267" s="27"/>
      <c r="W1267" s="27"/>
      <c r="X1267" s="27"/>
      <c r="Y1267" s="410"/>
      <c r="Z1267" s="27"/>
      <c r="AA1267" s="27"/>
      <c r="AB1267" s="27"/>
      <c r="AC1267" s="27"/>
      <c r="AD1267" s="27"/>
      <c r="AE1267" s="175"/>
      <c r="AF1267" s="27"/>
      <c r="AG1267" s="27"/>
      <c r="AH1267" s="27"/>
      <c r="AI1267" s="27"/>
      <c r="AJ1267" s="468"/>
      <c r="AK1267" s="56"/>
      <c r="AO1267" s="158"/>
      <c r="AS1267" s="158"/>
      <c r="AT1267" s="162"/>
    </row>
    <row r="1268" spans="1:46" s="57" customFormat="1" ht="12.75" customHeight="1" x14ac:dyDescent="0.3">
      <c r="A1268" s="49"/>
      <c r="B1268" s="49"/>
      <c r="C1268" s="50"/>
      <c r="D1268" s="27"/>
      <c r="E1268" s="27"/>
      <c r="F1268" s="27"/>
      <c r="G1268" s="50"/>
      <c r="H1268" s="50"/>
      <c r="I1268" s="27"/>
      <c r="J1268" s="27"/>
      <c r="K1268" s="52"/>
      <c r="L1268" s="50"/>
      <c r="M1268" s="50"/>
      <c r="N1268" s="422"/>
      <c r="O1268" s="27"/>
      <c r="P1268" s="27"/>
      <c r="Q1268" s="27"/>
      <c r="R1268" s="27"/>
      <c r="S1268" s="27"/>
      <c r="T1268" s="27"/>
      <c r="U1268" s="27"/>
      <c r="V1268" s="27"/>
      <c r="W1268" s="27"/>
      <c r="X1268" s="27"/>
      <c r="Y1268" s="410"/>
      <c r="Z1268" s="27"/>
      <c r="AA1268" s="27"/>
      <c r="AB1268" s="27"/>
      <c r="AC1268" s="27"/>
      <c r="AD1268" s="27"/>
      <c r="AE1268" s="175"/>
      <c r="AF1268" s="27"/>
      <c r="AG1268" s="27"/>
      <c r="AH1268" s="27"/>
      <c r="AI1268" s="27"/>
      <c r="AJ1268" s="468"/>
      <c r="AK1268" s="56"/>
      <c r="AO1268" s="158"/>
      <c r="AS1268" s="158"/>
      <c r="AT1268" s="162"/>
    </row>
    <row r="1269" spans="1:46" s="57" customFormat="1" ht="12.75" customHeight="1" x14ac:dyDescent="0.3">
      <c r="A1269" s="49"/>
      <c r="B1269" s="49"/>
      <c r="C1269" s="50"/>
      <c r="D1269" s="27"/>
      <c r="E1269" s="27"/>
      <c r="F1269" s="27"/>
      <c r="G1269" s="50"/>
      <c r="H1269" s="50"/>
      <c r="I1269" s="27"/>
      <c r="J1269" s="27"/>
      <c r="K1269" s="52"/>
      <c r="L1269" s="50"/>
      <c r="M1269" s="50"/>
      <c r="N1269" s="422"/>
      <c r="O1269" s="27"/>
      <c r="P1269" s="27"/>
      <c r="Q1269" s="27"/>
      <c r="R1269" s="27"/>
      <c r="S1269" s="27"/>
      <c r="T1269" s="27"/>
      <c r="U1269" s="27"/>
      <c r="V1269" s="27"/>
      <c r="W1269" s="27"/>
      <c r="X1269" s="27"/>
      <c r="Y1269" s="410"/>
      <c r="Z1269" s="27"/>
      <c r="AA1269" s="27"/>
      <c r="AB1269" s="27"/>
      <c r="AC1269" s="27"/>
      <c r="AD1269" s="27"/>
      <c r="AE1269" s="175"/>
      <c r="AF1269" s="27"/>
      <c r="AG1269" s="27"/>
      <c r="AH1269" s="27"/>
      <c r="AI1269" s="27"/>
      <c r="AJ1269" s="468"/>
      <c r="AK1269" s="56"/>
      <c r="AO1269" s="158"/>
      <c r="AS1269" s="158"/>
      <c r="AT1269" s="162"/>
    </row>
    <row r="1270" spans="1:46" s="57" customFormat="1" ht="12.75" customHeight="1" x14ac:dyDescent="0.3">
      <c r="A1270" s="49"/>
      <c r="B1270" s="49"/>
      <c r="C1270" s="50"/>
      <c r="D1270" s="27"/>
      <c r="E1270" s="27"/>
      <c r="F1270" s="27"/>
      <c r="G1270" s="50"/>
      <c r="H1270" s="50"/>
      <c r="I1270" s="27"/>
      <c r="J1270" s="27"/>
      <c r="K1270" s="52"/>
      <c r="L1270" s="50"/>
      <c r="M1270" s="50"/>
      <c r="N1270" s="422"/>
      <c r="O1270" s="27"/>
      <c r="P1270" s="27"/>
      <c r="Q1270" s="27"/>
      <c r="R1270" s="27"/>
      <c r="S1270" s="27"/>
      <c r="T1270" s="27"/>
      <c r="U1270" s="27"/>
      <c r="V1270" s="27"/>
      <c r="W1270" s="27"/>
      <c r="X1270" s="27"/>
      <c r="Y1270" s="410"/>
      <c r="Z1270" s="27"/>
      <c r="AA1270" s="27"/>
      <c r="AB1270" s="27"/>
      <c r="AC1270" s="27"/>
      <c r="AD1270" s="27"/>
      <c r="AE1270" s="175"/>
      <c r="AF1270" s="27"/>
      <c r="AG1270" s="27"/>
      <c r="AH1270" s="27"/>
      <c r="AI1270" s="27"/>
      <c r="AJ1270" s="468"/>
      <c r="AK1270" s="56"/>
      <c r="AO1270" s="158"/>
      <c r="AS1270" s="158"/>
      <c r="AT1270" s="162"/>
    </row>
    <row r="1271" spans="1:46" s="57" customFormat="1" ht="12.75" customHeight="1" x14ac:dyDescent="0.3">
      <c r="A1271" s="49"/>
      <c r="B1271" s="49"/>
      <c r="C1271" s="50"/>
      <c r="D1271" s="27"/>
      <c r="E1271" s="27"/>
      <c r="F1271" s="27"/>
      <c r="G1271" s="50"/>
      <c r="H1271" s="50"/>
      <c r="I1271" s="27"/>
      <c r="J1271" s="27"/>
      <c r="K1271" s="52"/>
      <c r="L1271" s="50"/>
      <c r="M1271" s="50"/>
      <c r="N1271" s="422"/>
      <c r="O1271" s="27"/>
      <c r="P1271" s="27"/>
      <c r="Q1271" s="27"/>
      <c r="R1271" s="27"/>
      <c r="S1271" s="27"/>
      <c r="T1271" s="27"/>
      <c r="U1271" s="27"/>
      <c r="V1271" s="27"/>
      <c r="W1271" s="27"/>
      <c r="X1271" s="27"/>
      <c r="Y1271" s="410"/>
      <c r="Z1271" s="27"/>
      <c r="AA1271" s="27"/>
      <c r="AB1271" s="27"/>
      <c r="AC1271" s="27"/>
      <c r="AD1271" s="27"/>
      <c r="AE1271" s="175"/>
      <c r="AF1271" s="27"/>
      <c r="AG1271" s="27"/>
      <c r="AH1271" s="27"/>
      <c r="AI1271" s="27"/>
      <c r="AJ1271" s="468"/>
      <c r="AK1271" s="56"/>
      <c r="AO1271" s="158"/>
      <c r="AS1271" s="158"/>
      <c r="AT1271" s="162"/>
    </row>
    <row r="1272" spans="1:46" s="57" customFormat="1" ht="12.75" customHeight="1" x14ac:dyDescent="0.3">
      <c r="A1272" s="49"/>
      <c r="B1272" s="49"/>
      <c r="C1272" s="50"/>
      <c r="D1272" s="27"/>
      <c r="E1272" s="27"/>
      <c r="F1272" s="27"/>
      <c r="G1272" s="50"/>
      <c r="H1272" s="50"/>
      <c r="I1272" s="27"/>
      <c r="J1272" s="27"/>
      <c r="K1272" s="52"/>
      <c r="L1272" s="50"/>
      <c r="M1272" s="50"/>
      <c r="N1272" s="422"/>
      <c r="O1272" s="27"/>
      <c r="P1272" s="27"/>
      <c r="Q1272" s="27"/>
      <c r="R1272" s="27"/>
      <c r="S1272" s="27"/>
      <c r="T1272" s="27"/>
      <c r="U1272" s="27"/>
      <c r="V1272" s="27"/>
      <c r="W1272" s="27"/>
      <c r="X1272" s="27"/>
      <c r="Y1272" s="410"/>
      <c r="Z1272" s="27"/>
      <c r="AA1272" s="27"/>
      <c r="AB1272" s="27"/>
      <c r="AC1272" s="27"/>
      <c r="AD1272" s="27"/>
      <c r="AE1272" s="175"/>
      <c r="AF1272" s="27"/>
      <c r="AG1272" s="27"/>
      <c r="AH1272" s="27"/>
      <c r="AI1272" s="27"/>
      <c r="AJ1272" s="468"/>
      <c r="AK1272" s="56"/>
      <c r="AO1272" s="158"/>
      <c r="AS1272" s="158"/>
      <c r="AT1272" s="162"/>
    </row>
    <row r="1273" spans="1:46" s="57" customFormat="1" ht="12.75" customHeight="1" x14ac:dyDescent="0.3">
      <c r="A1273" s="49"/>
      <c r="B1273" s="49"/>
      <c r="C1273" s="50"/>
      <c r="D1273" s="27"/>
      <c r="E1273" s="27"/>
      <c r="F1273" s="27"/>
      <c r="G1273" s="50"/>
      <c r="H1273" s="50"/>
      <c r="I1273" s="27"/>
      <c r="J1273" s="27"/>
      <c r="K1273" s="52"/>
      <c r="L1273" s="50"/>
      <c r="M1273" s="50"/>
      <c r="N1273" s="422"/>
      <c r="O1273" s="27"/>
      <c r="P1273" s="27"/>
      <c r="Q1273" s="27"/>
      <c r="R1273" s="27"/>
      <c r="S1273" s="27"/>
      <c r="T1273" s="27"/>
      <c r="U1273" s="27"/>
      <c r="V1273" s="27"/>
      <c r="W1273" s="27"/>
      <c r="X1273" s="27"/>
      <c r="Y1273" s="410"/>
      <c r="Z1273" s="27"/>
      <c r="AA1273" s="27"/>
      <c r="AB1273" s="27"/>
      <c r="AC1273" s="27"/>
      <c r="AD1273" s="27"/>
      <c r="AE1273" s="175"/>
      <c r="AF1273" s="27"/>
      <c r="AG1273" s="27"/>
      <c r="AH1273" s="27"/>
      <c r="AI1273" s="27"/>
      <c r="AJ1273" s="468"/>
      <c r="AK1273" s="56"/>
      <c r="AO1273" s="158"/>
      <c r="AS1273" s="158"/>
      <c r="AT1273" s="162"/>
    </row>
    <row r="1274" spans="1:46" s="57" customFormat="1" ht="12.75" customHeight="1" x14ac:dyDescent="0.3">
      <c r="A1274" s="49"/>
      <c r="B1274" s="49"/>
      <c r="C1274" s="50"/>
      <c r="D1274" s="27"/>
      <c r="E1274" s="27"/>
      <c r="F1274" s="27"/>
      <c r="G1274" s="50"/>
      <c r="H1274" s="50"/>
      <c r="I1274" s="27"/>
      <c r="J1274" s="27"/>
      <c r="K1274" s="52"/>
      <c r="L1274" s="50"/>
      <c r="M1274" s="50"/>
      <c r="N1274" s="422"/>
      <c r="O1274" s="27"/>
      <c r="P1274" s="27"/>
      <c r="Q1274" s="27"/>
      <c r="R1274" s="27"/>
      <c r="S1274" s="27"/>
      <c r="T1274" s="27"/>
      <c r="U1274" s="27"/>
      <c r="V1274" s="27"/>
      <c r="W1274" s="27"/>
      <c r="X1274" s="27"/>
      <c r="Y1274" s="410"/>
      <c r="Z1274" s="27"/>
      <c r="AA1274" s="27"/>
      <c r="AB1274" s="27"/>
      <c r="AC1274" s="27"/>
      <c r="AD1274" s="27"/>
      <c r="AE1274" s="175"/>
      <c r="AF1274" s="27"/>
      <c r="AG1274" s="27"/>
      <c r="AH1274" s="27"/>
      <c r="AI1274" s="27"/>
      <c r="AJ1274" s="468"/>
      <c r="AK1274" s="56"/>
      <c r="AO1274" s="158"/>
      <c r="AS1274" s="158"/>
      <c r="AT1274" s="162"/>
    </row>
    <row r="1275" spans="1:46" s="57" customFormat="1" ht="12.75" customHeight="1" x14ac:dyDescent="0.3">
      <c r="A1275" s="49"/>
      <c r="B1275" s="49"/>
      <c r="C1275" s="50"/>
      <c r="D1275" s="27"/>
      <c r="E1275" s="27"/>
      <c r="F1275" s="27"/>
      <c r="G1275" s="50"/>
      <c r="H1275" s="50"/>
      <c r="I1275" s="27"/>
      <c r="J1275" s="27"/>
      <c r="K1275" s="52"/>
      <c r="L1275" s="50"/>
      <c r="M1275" s="50"/>
      <c r="N1275" s="422"/>
      <c r="O1275" s="27"/>
      <c r="P1275" s="27"/>
      <c r="Q1275" s="27"/>
      <c r="R1275" s="27"/>
      <c r="S1275" s="27"/>
      <c r="T1275" s="27"/>
      <c r="U1275" s="27"/>
      <c r="V1275" s="27"/>
      <c r="W1275" s="27"/>
      <c r="X1275" s="27"/>
      <c r="Y1275" s="410"/>
      <c r="Z1275" s="27"/>
      <c r="AA1275" s="27"/>
      <c r="AB1275" s="27"/>
      <c r="AC1275" s="27"/>
      <c r="AD1275" s="27"/>
      <c r="AE1275" s="175"/>
      <c r="AF1275" s="27"/>
      <c r="AG1275" s="27"/>
      <c r="AH1275" s="27"/>
      <c r="AI1275" s="27"/>
      <c r="AJ1275" s="468"/>
      <c r="AK1275" s="56"/>
      <c r="AO1275" s="158"/>
      <c r="AS1275" s="158"/>
      <c r="AT1275" s="162"/>
    </row>
    <row r="1276" spans="1:46" s="57" customFormat="1" ht="12.75" customHeight="1" x14ac:dyDescent="0.3">
      <c r="A1276" s="49"/>
      <c r="B1276" s="49"/>
      <c r="C1276" s="50"/>
      <c r="D1276" s="27"/>
      <c r="E1276" s="27"/>
      <c r="F1276" s="27"/>
      <c r="G1276" s="50"/>
      <c r="H1276" s="50"/>
      <c r="I1276" s="27"/>
      <c r="J1276" s="27"/>
      <c r="K1276" s="52"/>
      <c r="L1276" s="50"/>
      <c r="M1276" s="50"/>
      <c r="N1276" s="422"/>
      <c r="O1276" s="27"/>
      <c r="P1276" s="27"/>
      <c r="Q1276" s="27"/>
      <c r="R1276" s="27"/>
      <c r="S1276" s="27"/>
      <c r="T1276" s="27"/>
      <c r="U1276" s="27"/>
      <c r="V1276" s="27"/>
      <c r="W1276" s="27"/>
      <c r="X1276" s="27"/>
      <c r="Y1276" s="410"/>
      <c r="Z1276" s="27"/>
      <c r="AA1276" s="27"/>
      <c r="AB1276" s="27"/>
      <c r="AC1276" s="27"/>
      <c r="AD1276" s="27"/>
      <c r="AE1276" s="175"/>
      <c r="AF1276" s="27"/>
      <c r="AG1276" s="27"/>
      <c r="AH1276" s="27"/>
      <c r="AI1276" s="27"/>
      <c r="AJ1276" s="468"/>
      <c r="AK1276" s="56"/>
      <c r="AO1276" s="158"/>
      <c r="AS1276" s="158"/>
      <c r="AT1276" s="162"/>
    </row>
    <row r="1277" spans="1:46" s="57" customFormat="1" ht="12.75" customHeight="1" x14ac:dyDescent="0.3">
      <c r="A1277" s="49"/>
      <c r="B1277" s="49"/>
      <c r="C1277" s="50"/>
      <c r="D1277" s="27"/>
      <c r="E1277" s="27"/>
      <c r="F1277" s="27"/>
      <c r="G1277" s="50"/>
      <c r="H1277" s="50"/>
      <c r="I1277" s="27"/>
      <c r="J1277" s="27"/>
      <c r="K1277" s="52"/>
      <c r="L1277" s="50"/>
      <c r="M1277" s="50"/>
      <c r="N1277" s="422"/>
      <c r="O1277" s="27"/>
      <c r="P1277" s="27"/>
      <c r="Q1277" s="27"/>
      <c r="R1277" s="27"/>
      <c r="S1277" s="27"/>
      <c r="T1277" s="27"/>
      <c r="U1277" s="27"/>
      <c r="V1277" s="27"/>
      <c r="W1277" s="27"/>
      <c r="X1277" s="27"/>
      <c r="Y1277" s="410"/>
      <c r="Z1277" s="27"/>
      <c r="AA1277" s="27"/>
      <c r="AB1277" s="27"/>
      <c r="AC1277" s="27"/>
      <c r="AD1277" s="27"/>
      <c r="AE1277" s="175"/>
      <c r="AF1277" s="27"/>
      <c r="AG1277" s="27"/>
      <c r="AH1277" s="27"/>
      <c r="AI1277" s="27"/>
      <c r="AJ1277" s="468"/>
      <c r="AK1277" s="56"/>
      <c r="AO1277" s="158"/>
      <c r="AS1277" s="158"/>
      <c r="AT1277" s="162"/>
    </row>
    <row r="1278" spans="1:46" s="57" customFormat="1" ht="12.75" customHeight="1" x14ac:dyDescent="0.3">
      <c r="A1278" s="49"/>
      <c r="B1278" s="49"/>
      <c r="C1278" s="50"/>
      <c r="D1278" s="27"/>
      <c r="E1278" s="27"/>
      <c r="F1278" s="27"/>
      <c r="G1278" s="50"/>
      <c r="H1278" s="50"/>
      <c r="I1278" s="27"/>
      <c r="J1278" s="27"/>
      <c r="K1278" s="52"/>
      <c r="L1278" s="50"/>
      <c r="M1278" s="50"/>
      <c r="N1278" s="422"/>
      <c r="O1278" s="27"/>
      <c r="P1278" s="27"/>
      <c r="Q1278" s="27"/>
      <c r="R1278" s="27"/>
      <c r="S1278" s="27"/>
      <c r="T1278" s="27"/>
      <c r="U1278" s="27"/>
      <c r="V1278" s="27"/>
      <c r="W1278" s="27"/>
      <c r="X1278" s="27"/>
      <c r="Y1278" s="410"/>
      <c r="Z1278" s="27"/>
      <c r="AA1278" s="27"/>
      <c r="AB1278" s="27"/>
      <c r="AC1278" s="27"/>
      <c r="AD1278" s="27"/>
      <c r="AE1278" s="175"/>
      <c r="AF1278" s="27"/>
      <c r="AG1278" s="27"/>
      <c r="AH1278" s="27"/>
      <c r="AI1278" s="27"/>
      <c r="AJ1278" s="468"/>
      <c r="AK1278" s="56"/>
      <c r="AO1278" s="158"/>
      <c r="AS1278" s="158"/>
      <c r="AT1278" s="162"/>
    </row>
    <row r="1279" spans="1:46" s="57" customFormat="1" ht="12.75" customHeight="1" x14ac:dyDescent="0.3">
      <c r="A1279" s="49"/>
      <c r="B1279" s="49"/>
      <c r="C1279" s="50"/>
      <c r="D1279" s="27"/>
      <c r="E1279" s="27"/>
      <c r="F1279" s="27"/>
      <c r="G1279" s="50"/>
      <c r="H1279" s="50"/>
      <c r="I1279" s="27"/>
      <c r="J1279" s="27"/>
      <c r="K1279" s="52"/>
      <c r="L1279" s="50"/>
      <c r="M1279" s="50"/>
      <c r="N1279" s="422"/>
      <c r="O1279" s="27"/>
      <c r="P1279" s="27"/>
      <c r="Q1279" s="27"/>
      <c r="R1279" s="27"/>
      <c r="S1279" s="27"/>
      <c r="T1279" s="27"/>
      <c r="U1279" s="27"/>
      <c r="V1279" s="27"/>
      <c r="W1279" s="27"/>
      <c r="X1279" s="27"/>
      <c r="Y1279" s="410"/>
      <c r="Z1279" s="27"/>
      <c r="AA1279" s="27"/>
      <c r="AB1279" s="27"/>
      <c r="AC1279" s="27"/>
      <c r="AD1279" s="27"/>
      <c r="AE1279" s="175"/>
      <c r="AF1279" s="27"/>
      <c r="AG1279" s="27"/>
      <c r="AH1279" s="27"/>
      <c r="AI1279" s="27"/>
      <c r="AJ1279" s="468"/>
      <c r="AK1279" s="56"/>
      <c r="AO1279" s="158"/>
      <c r="AS1279" s="158"/>
      <c r="AT1279" s="162"/>
    </row>
    <row r="1280" spans="1:46" s="57" customFormat="1" ht="12.75" customHeight="1" x14ac:dyDescent="0.3">
      <c r="A1280" s="49"/>
      <c r="B1280" s="49"/>
      <c r="C1280" s="50"/>
      <c r="D1280" s="27"/>
      <c r="E1280" s="27"/>
      <c r="F1280" s="27"/>
      <c r="G1280" s="50"/>
      <c r="H1280" s="50"/>
      <c r="I1280" s="27"/>
      <c r="J1280" s="27"/>
      <c r="K1280" s="52"/>
      <c r="L1280" s="50"/>
      <c r="M1280" s="50"/>
      <c r="N1280" s="422"/>
      <c r="O1280" s="27"/>
      <c r="P1280" s="27"/>
      <c r="Q1280" s="27"/>
      <c r="R1280" s="27"/>
      <c r="S1280" s="27"/>
      <c r="T1280" s="27"/>
      <c r="U1280" s="27"/>
      <c r="V1280" s="27"/>
      <c r="W1280" s="27"/>
      <c r="X1280" s="27"/>
      <c r="Y1280" s="410"/>
      <c r="Z1280" s="27"/>
      <c r="AA1280" s="27"/>
      <c r="AB1280" s="27"/>
      <c r="AC1280" s="27"/>
      <c r="AD1280" s="27"/>
      <c r="AE1280" s="175"/>
      <c r="AF1280" s="27"/>
      <c r="AG1280" s="27"/>
      <c r="AH1280" s="27"/>
      <c r="AI1280" s="27"/>
      <c r="AJ1280" s="468"/>
      <c r="AK1280" s="56"/>
      <c r="AO1280" s="158"/>
      <c r="AS1280" s="158"/>
      <c r="AT1280" s="162"/>
    </row>
    <row r="1281" spans="1:46" s="57" customFormat="1" ht="12.75" customHeight="1" x14ac:dyDescent="0.3">
      <c r="A1281" s="49"/>
      <c r="B1281" s="49"/>
      <c r="C1281" s="50"/>
      <c r="D1281" s="27"/>
      <c r="E1281" s="27"/>
      <c r="F1281" s="27"/>
      <c r="G1281" s="50"/>
      <c r="H1281" s="50"/>
      <c r="I1281" s="27"/>
      <c r="J1281" s="27"/>
      <c r="K1281" s="52"/>
      <c r="L1281" s="50"/>
      <c r="M1281" s="50"/>
      <c r="N1281" s="422"/>
      <c r="O1281" s="27"/>
      <c r="P1281" s="27"/>
      <c r="Q1281" s="27"/>
      <c r="R1281" s="27"/>
      <c r="S1281" s="27"/>
      <c r="T1281" s="27"/>
      <c r="U1281" s="27"/>
      <c r="V1281" s="27"/>
      <c r="W1281" s="27"/>
      <c r="X1281" s="27"/>
      <c r="Y1281" s="410"/>
      <c r="Z1281" s="27"/>
      <c r="AA1281" s="27"/>
      <c r="AB1281" s="27"/>
      <c r="AC1281" s="27"/>
      <c r="AD1281" s="27"/>
      <c r="AE1281" s="175"/>
      <c r="AF1281" s="27"/>
      <c r="AG1281" s="27"/>
      <c r="AH1281" s="27"/>
      <c r="AI1281" s="27"/>
      <c r="AJ1281" s="468"/>
      <c r="AK1281" s="56"/>
      <c r="AO1281" s="158"/>
      <c r="AS1281" s="158"/>
      <c r="AT1281" s="162"/>
    </row>
    <row r="1282" spans="1:46" s="57" customFormat="1" ht="12.75" customHeight="1" x14ac:dyDescent="0.3">
      <c r="A1282" s="49"/>
      <c r="B1282" s="49"/>
      <c r="C1282" s="50"/>
      <c r="D1282" s="27"/>
      <c r="E1282" s="27"/>
      <c r="F1282" s="27"/>
      <c r="G1282" s="50"/>
      <c r="H1282" s="50"/>
      <c r="I1282" s="27"/>
      <c r="J1282" s="27"/>
      <c r="K1282" s="52"/>
      <c r="L1282" s="50"/>
      <c r="M1282" s="50"/>
      <c r="N1282" s="422"/>
      <c r="O1282" s="27"/>
      <c r="P1282" s="27"/>
      <c r="Q1282" s="27"/>
      <c r="R1282" s="27"/>
      <c r="S1282" s="27"/>
      <c r="T1282" s="27"/>
      <c r="U1282" s="27"/>
      <c r="V1282" s="27"/>
      <c r="W1282" s="27"/>
      <c r="X1282" s="27"/>
      <c r="Y1282" s="410"/>
      <c r="Z1282" s="27"/>
      <c r="AA1282" s="27"/>
      <c r="AB1282" s="27"/>
      <c r="AC1282" s="27"/>
      <c r="AD1282" s="27"/>
      <c r="AE1282" s="175"/>
      <c r="AF1282" s="27"/>
      <c r="AG1282" s="27"/>
      <c r="AH1282" s="27"/>
      <c r="AI1282" s="27"/>
      <c r="AJ1282" s="468"/>
      <c r="AK1282" s="56"/>
      <c r="AO1282" s="158"/>
      <c r="AS1282" s="158"/>
      <c r="AT1282" s="162"/>
    </row>
    <row r="1283" spans="1:46" s="57" customFormat="1" ht="12.75" customHeight="1" x14ac:dyDescent="0.3">
      <c r="A1283" s="49"/>
      <c r="B1283" s="49"/>
      <c r="C1283" s="50"/>
      <c r="D1283" s="27"/>
      <c r="E1283" s="27"/>
      <c r="F1283" s="27"/>
      <c r="G1283" s="50"/>
      <c r="H1283" s="50"/>
      <c r="I1283" s="27"/>
      <c r="J1283" s="27"/>
      <c r="K1283" s="52"/>
      <c r="L1283" s="50"/>
      <c r="M1283" s="50"/>
      <c r="N1283" s="422"/>
      <c r="O1283" s="27"/>
      <c r="P1283" s="27"/>
      <c r="Q1283" s="27"/>
      <c r="R1283" s="27"/>
      <c r="S1283" s="27"/>
      <c r="T1283" s="27"/>
      <c r="U1283" s="27"/>
      <c r="V1283" s="27"/>
      <c r="W1283" s="27"/>
      <c r="X1283" s="27"/>
      <c r="Y1283" s="410"/>
      <c r="Z1283" s="27"/>
      <c r="AA1283" s="27"/>
      <c r="AB1283" s="27"/>
      <c r="AC1283" s="27"/>
      <c r="AD1283" s="27"/>
      <c r="AE1283" s="175"/>
      <c r="AF1283" s="27"/>
      <c r="AG1283" s="27"/>
      <c r="AH1283" s="27"/>
      <c r="AI1283" s="27"/>
      <c r="AJ1283" s="468"/>
      <c r="AK1283" s="56"/>
      <c r="AO1283" s="158"/>
      <c r="AS1283" s="158"/>
      <c r="AT1283" s="162"/>
    </row>
    <row r="1284" spans="1:46" s="57" customFormat="1" ht="12.75" customHeight="1" x14ac:dyDescent="0.3">
      <c r="A1284" s="49"/>
      <c r="B1284" s="49"/>
      <c r="C1284" s="50"/>
      <c r="D1284" s="27"/>
      <c r="E1284" s="27"/>
      <c r="F1284" s="27"/>
      <c r="G1284" s="50"/>
      <c r="H1284" s="50"/>
      <c r="I1284" s="27"/>
      <c r="J1284" s="27"/>
      <c r="K1284" s="52"/>
      <c r="L1284" s="50"/>
      <c r="M1284" s="50"/>
      <c r="N1284" s="422"/>
      <c r="O1284" s="27"/>
      <c r="P1284" s="27"/>
      <c r="Q1284" s="27"/>
      <c r="R1284" s="27"/>
      <c r="S1284" s="27"/>
      <c r="T1284" s="27"/>
      <c r="U1284" s="27"/>
      <c r="V1284" s="27"/>
      <c r="W1284" s="27"/>
      <c r="X1284" s="27"/>
      <c r="Y1284" s="410"/>
      <c r="Z1284" s="27"/>
      <c r="AA1284" s="27"/>
      <c r="AB1284" s="27"/>
      <c r="AC1284" s="27"/>
      <c r="AD1284" s="27"/>
      <c r="AE1284" s="175"/>
      <c r="AF1284" s="27"/>
      <c r="AG1284" s="27"/>
      <c r="AH1284" s="27"/>
      <c r="AI1284" s="27"/>
      <c r="AJ1284" s="468"/>
      <c r="AK1284" s="56"/>
      <c r="AO1284" s="158"/>
      <c r="AS1284" s="158"/>
      <c r="AT1284" s="162"/>
    </row>
    <row r="1285" spans="1:46" s="57" customFormat="1" ht="12.75" customHeight="1" x14ac:dyDescent="0.3">
      <c r="A1285" s="49"/>
      <c r="B1285" s="49"/>
      <c r="C1285" s="50"/>
      <c r="D1285" s="27"/>
      <c r="E1285" s="27"/>
      <c r="F1285" s="27"/>
      <c r="G1285" s="50"/>
      <c r="H1285" s="50"/>
      <c r="I1285" s="27"/>
      <c r="J1285" s="27"/>
      <c r="K1285" s="52"/>
      <c r="L1285" s="50"/>
      <c r="M1285" s="50"/>
      <c r="N1285" s="422"/>
      <c r="O1285" s="27"/>
      <c r="P1285" s="27"/>
      <c r="Q1285" s="27"/>
      <c r="R1285" s="27"/>
      <c r="S1285" s="27"/>
      <c r="T1285" s="27"/>
      <c r="U1285" s="27"/>
      <c r="V1285" s="27"/>
      <c r="W1285" s="27"/>
      <c r="X1285" s="27"/>
      <c r="Y1285" s="410"/>
      <c r="Z1285" s="27"/>
      <c r="AA1285" s="27"/>
      <c r="AB1285" s="27"/>
      <c r="AC1285" s="27"/>
      <c r="AD1285" s="27"/>
      <c r="AE1285" s="175"/>
      <c r="AF1285" s="27"/>
      <c r="AG1285" s="27"/>
      <c r="AH1285" s="27"/>
      <c r="AI1285" s="27"/>
      <c r="AJ1285" s="468"/>
      <c r="AK1285" s="56"/>
      <c r="AO1285" s="158"/>
      <c r="AS1285" s="158"/>
      <c r="AT1285" s="162"/>
    </row>
    <row r="1286" spans="1:46" s="57" customFormat="1" ht="12.75" customHeight="1" x14ac:dyDescent="0.3">
      <c r="A1286" s="49"/>
      <c r="B1286" s="49"/>
      <c r="C1286" s="50"/>
      <c r="D1286" s="27"/>
      <c r="E1286" s="27"/>
      <c r="F1286" s="27"/>
      <c r="G1286" s="50"/>
      <c r="H1286" s="50"/>
      <c r="I1286" s="27"/>
      <c r="J1286" s="27"/>
      <c r="K1286" s="52"/>
      <c r="L1286" s="50"/>
      <c r="M1286" s="50"/>
      <c r="N1286" s="422"/>
      <c r="O1286" s="27"/>
      <c r="P1286" s="27"/>
      <c r="Q1286" s="27"/>
      <c r="R1286" s="27"/>
      <c r="S1286" s="27"/>
      <c r="T1286" s="27"/>
      <c r="U1286" s="27"/>
      <c r="V1286" s="27"/>
      <c r="W1286" s="27"/>
      <c r="X1286" s="27"/>
      <c r="Y1286" s="410"/>
      <c r="Z1286" s="27"/>
      <c r="AA1286" s="27"/>
      <c r="AB1286" s="27"/>
      <c r="AC1286" s="27"/>
      <c r="AD1286" s="27"/>
      <c r="AE1286" s="175"/>
      <c r="AF1286" s="27"/>
      <c r="AG1286" s="27"/>
      <c r="AH1286" s="27"/>
      <c r="AI1286" s="27"/>
      <c r="AJ1286" s="468"/>
      <c r="AK1286" s="56"/>
      <c r="AO1286" s="158"/>
      <c r="AS1286" s="158"/>
      <c r="AT1286" s="162"/>
    </row>
    <row r="1287" spans="1:46" s="57" customFormat="1" ht="12.75" customHeight="1" x14ac:dyDescent="0.3">
      <c r="A1287" s="49"/>
      <c r="B1287" s="49"/>
      <c r="C1287" s="50"/>
      <c r="D1287" s="27"/>
      <c r="E1287" s="27"/>
      <c r="F1287" s="27"/>
      <c r="G1287" s="50"/>
      <c r="H1287" s="50"/>
      <c r="I1287" s="27"/>
      <c r="J1287" s="27"/>
      <c r="K1287" s="52"/>
      <c r="L1287" s="50"/>
      <c r="M1287" s="50"/>
      <c r="N1287" s="422"/>
      <c r="O1287" s="27"/>
      <c r="P1287" s="27"/>
      <c r="Q1287" s="27"/>
      <c r="R1287" s="27"/>
      <c r="S1287" s="27"/>
      <c r="T1287" s="27"/>
      <c r="U1287" s="27"/>
      <c r="V1287" s="27"/>
      <c r="W1287" s="27"/>
      <c r="X1287" s="27"/>
      <c r="Y1287" s="410"/>
      <c r="Z1287" s="27"/>
      <c r="AA1287" s="27"/>
      <c r="AB1287" s="27"/>
      <c r="AC1287" s="27"/>
      <c r="AD1287" s="27"/>
      <c r="AE1287" s="175"/>
      <c r="AF1287" s="27"/>
      <c r="AG1287" s="27"/>
      <c r="AH1287" s="27"/>
      <c r="AI1287" s="27"/>
      <c r="AJ1287" s="468"/>
      <c r="AK1287" s="56"/>
      <c r="AO1287" s="158"/>
      <c r="AS1287" s="158"/>
      <c r="AT1287" s="162"/>
    </row>
    <row r="1288" spans="1:46" s="57" customFormat="1" ht="12.75" customHeight="1" x14ac:dyDescent="0.3">
      <c r="A1288" s="49"/>
      <c r="B1288" s="49"/>
      <c r="C1288" s="50"/>
      <c r="D1288" s="27"/>
      <c r="E1288" s="27"/>
      <c r="F1288" s="27"/>
      <c r="G1288" s="50"/>
      <c r="H1288" s="50"/>
      <c r="I1288" s="27"/>
      <c r="J1288" s="27"/>
      <c r="K1288" s="52"/>
      <c r="L1288" s="50"/>
      <c r="M1288" s="50"/>
      <c r="N1288" s="422"/>
      <c r="O1288" s="27"/>
      <c r="P1288" s="27"/>
      <c r="Q1288" s="27"/>
      <c r="R1288" s="27"/>
      <c r="S1288" s="27"/>
      <c r="T1288" s="27"/>
      <c r="U1288" s="27"/>
      <c r="V1288" s="27"/>
      <c r="W1288" s="27"/>
      <c r="X1288" s="27"/>
      <c r="Y1288" s="410"/>
      <c r="Z1288" s="27"/>
      <c r="AA1288" s="27"/>
      <c r="AB1288" s="27"/>
      <c r="AC1288" s="27"/>
      <c r="AD1288" s="27"/>
      <c r="AE1288" s="175"/>
      <c r="AF1288" s="27"/>
      <c r="AG1288" s="27"/>
      <c r="AH1288" s="27"/>
      <c r="AI1288" s="27"/>
      <c r="AJ1288" s="468"/>
      <c r="AK1288" s="56"/>
      <c r="AO1288" s="158"/>
      <c r="AS1288" s="158"/>
      <c r="AT1288" s="162"/>
    </row>
    <row r="1289" spans="1:46" s="57" customFormat="1" ht="12.75" customHeight="1" x14ac:dyDescent="0.3">
      <c r="A1289" s="49"/>
      <c r="B1289" s="49"/>
      <c r="C1289" s="50"/>
      <c r="D1289" s="27"/>
      <c r="E1289" s="27"/>
      <c r="F1289" s="27"/>
      <c r="G1289" s="50"/>
      <c r="H1289" s="50"/>
      <c r="I1289" s="27"/>
      <c r="J1289" s="27"/>
      <c r="K1289" s="52"/>
      <c r="L1289" s="50"/>
      <c r="M1289" s="50"/>
      <c r="N1289" s="422"/>
      <c r="O1289" s="27"/>
      <c r="P1289" s="27"/>
      <c r="Q1289" s="27"/>
      <c r="R1289" s="27"/>
      <c r="S1289" s="27"/>
      <c r="T1289" s="27"/>
      <c r="U1289" s="27"/>
      <c r="V1289" s="27"/>
      <c r="W1289" s="27"/>
      <c r="X1289" s="27"/>
      <c r="Y1289" s="410"/>
      <c r="Z1289" s="27"/>
      <c r="AA1289" s="27"/>
      <c r="AB1289" s="27"/>
      <c r="AC1289" s="27"/>
      <c r="AD1289" s="27"/>
      <c r="AE1289" s="175"/>
      <c r="AF1289" s="27"/>
      <c r="AG1289" s="27"/>
      <c r="AH1289" s="27"/>
      <c r="AI1289" s="27"/>
      <c r="AJ1289" s="468"/>
      <c r="AK1289" s="56"/>
      <c r="AO1289" s="158"/>
      <c r="AS1289" s="158"/>
      <c r="AT1289" s="162"/>
    </row>
    <row r="1290" spans="1:46" s="57" customFormat="1" ht="12.75" customHeight="1" x14ac:dyDescent="0.3">
      <c r="A1290" s="49"/>
      <c r="B1290" s="49"/>
      <c r="C1290" s="50"/>
      <c r="D1290" s="27"/>
      <c r="E1290" s="27"/>
      <c r="F1290" s="27"/>
      <c r="G1290" s="50"/>
      <c r="H1290" s="50"/>
      <c r="I1290" s="27"/>
      <c r="J1290" s="27"/>
      <c r="K1290" s="52"/>
      <c r="L1290" s="50"/>
      <c r="M1290" s="50"/>
      <c r="N1290" s="422"/>
      <c r="O1290" s="27"/>
      <c r="P1290" s="27"/>
      <c r="Q1290" s="27"/>
      <c r="R1290" s="27"/>
      <c r="S1290" s="27"/>
      <c r="T1290" s="27"/>
      <c r="U1290" s="27"/>
      <c r="V1290" s="27"/>
      <c r="W1290" s="27"/>
      <c r="X1290" s="27"/>
      <c r="Y1290" s="410"/>
      <c r="Z1290" s="27"/>
      <c r="AA1290" s="27"/>
      <c r="AB1290" s="27"/>
      <c r="AC1290" s="27"/>
      <c r="AD1290" s="27"/>
      <c r="AE1290" s="175"/>
      <c r="AF1290" s="27"/>
      <c r="AG1290" s="27"/>
      <c r="AH1290" s="27"/>
      <c r="AI1290" s="27"/>
      <c r="AJ1290" s="468"/>
      <c r="AK1290" s="56"/>
      <c r="AO1290" s="158"/>
      <c r="AS1290" s="158"/>
      <c r="AT1290" s="162"/>
    </row>
    <row r="1291" spans="1:46" s="57" customFormat="1" ht="12.75" customHeight="1" x14ac:dyDescent="0.3">
      <c r="A1291" s="49"/>
      <c r="B1291" s="49"/>
      <c r="C1291" s="50"/>
      <c r="D1291" s="27"/>
      <c r="E1291" s="27"/>
      <c r="F1291" s="27"/>
      <c r="G1291" s="50"/>
      <c r="H1291" s="50"/>
      <c r="I1291" s="27"/>
      <c r="J1291" s="27"/>
      <c r="K1291" s="52"/>
      <c r="L1291" s="50"/>
      <c r="M1291" s="50"/>
      <c r="N1291" s="422"/>
      <c r="O1291" s="27"/>
      <c r="P1291" s="27"/>
      <c r="Q1291" s="27"/>
      <c r="R1291" s="27"/>
      <c r="S1291" s="27"/>
      <c r="T1291" s="27"/>
      <c r="U1291" s="27"/>
      <c r="V1291" s="27"/>
      <c r="W1291" s="27"/>
      <c r="X1291" s="27"/>
      <c r="Y1291" s="410"/>
      <c r="Z1291" s="27"/>
      <c r="AA1291" s="27"/>
      <c r="AB1291" s="27"/>
      <c r="AC1291" s="27"/>
      <c r="AD1291" s="27"/>
      <c r="AE1291" s="175"/>
      <c r="AF1291" s="27"/>
      <c r="AG1291" s="27"/>
      <c r="AH1291" s="27"/>
      <c r="AI1291" s="27"/>
      <c r="AJ1291" s="468"/>
      <c r="AK1291" s="56"/>
      <c r="AO1291" s="158"/>
      <c r="AS1291" s="158"/>
      <c r="AT1291" s="162"/>
    </row>
    <row r="1292" spans="1:46" s="57" customFormat="1" ht="12.75" customHeight="1" x14ac:dyDescent="0.3">
      <c r="A1292" s="49"/>
      <c r="B1292" s="49"/>
      <c r="C1292" s="50"/>
      <c r="D1292" s="27"/>
      <c r="E1292" s="27"/>
      <c r="F1292" s="27"/>
      <c r="G1292" s="50"/>
      <c r="H1292" s="50"/>
      <c r="I1292" s="27"/>
      <c r="J1292" s="27"/>
      <c r="K1292" s="52"/>
      <c r="L1292" s="50"/>
      <c r="M1292" s="50"/>
      <c r="N1292" s="422"/>
      <c r="O1292" s="27"/>
      <c r="P1292" s="27"/>
      <c r="Q1292" s="27"/>
      <c r="R1292" s="27"/>
      <c r="S1292" s="27"/>
      <c r="T1292" s="27"/>
      <c r="U1292" s="27"/>
      <c r="V1292" s="27"/>
      <c r="W1292" s="27"/>
      <c r="X1292" s="27"/>
      <c r="Y1292" s="410"/>
      <c r="Z1292" s="27"/>
      <c r="AA1292" s="27"/>
      <c r="AB1292" s="27"/>
      <c r="AC1292" s="27"/>
      <c r="AD1292" s="27"/>
      <c r="AE1292" s="175"/>
      <c r="AF1292" s="27"/>
      <c r="AG1292" s="27"/>
      <c r="AH1292" s="27"/>
      <c r="AI1292" s="27"/>
      <c r="AJ1292" s="468"/>
      <c r="AK1292" s="56"/>
      <c r="AO1292" s="158"/>
      <c r="AS1292" s="158"/>
      <c r="AT1292" s="162"/>
    </row>
    <row r="1293" spans="1:46" s="57" customFormat="1" ht="12.75" customHeight="1" x14ac:dyDescent="0.3">
      <c r="A1293" s="49"/>
      <c r="B1293" s="49"/>
      <c r="C1293" s="50"/>
      <c r="D1293" s="27"/>
      <c r="E1293" s="27"/>
      <c r="F1293" s="27"/>
      <c r="G1293" s="50"/>
      <c r="H1293" s="50"/>
      <c r="I1293" s="27"/>
      <c r="J1293" s="27"/>
      <c r="K1293" s="52"/>
      <c r="L1293" s="50"/>
      <c r="M1293" s="50"/>
      <c r="N1293" s="422"/>
      <c r="O1293" s="27"/>
      <c r="P1293" s="27"/>
      <c r="Q1293" s="27"/>
      <c r="R1293" s="27"/>
      <c r="S1293" s="27"/>
      <c r="T1293" s="27"/>
      <c r="U1293" s="27"/>
      <c r="V1293" s="27"/>
      <c r="W1293" s="27"/>
      <c r="X1293" s="27"/>
      <c r="Y1293" s="410"/>
      <c r="Z1293" s="27"/>
      <c r="AA1293" s="27"/>
      <c r="AB1293" s="27"/>
      <c r="AC1293" s="27"/>
      <c r="AD1293" s="27"/>
      <c r="AE1293" s="175"/>
      <c r="AF1293" s="27"/>
      <c r="AG1293" s="27"/>
      <c r="AH1293" s="27"/>
      <c r="AI1293" s="27"/>
      <c r="AJ1293" s="468"/>
      <c r="AK1293" s="56"/>
      <c r="AO1293" s="158"/>
      <c r="AS1293" s="158"/>
      <c r="AT1293" s="162"/>
    </row>
    <row r="1294" spans="1:46" s="57" customFormat="1" ht="12.75" customHeight="1" x14ac:dyDescent="0.3">
      <c r="A1294" s="49"/>
      <c r="B1294" s="49"/>
      <c r="C1294" s="50"/>
      <c r="D1294" s="27"/>
      <c r="E1294" s="27"/>
      <c r="F1294" s="27"/>
      <c r="G1294" s="50"/>
      <c r="H1294" s="50"/>
      <c r="I1294" s="27"/>
      <c r="J1294" s="27"/>
      <c r="K1294" s="52"/>
      <c r="L1294" s="50"/>
      <c r="M1294" s="50"/>
      <c r="N1294" s="422"/>
      <c r="O1294" s="27"/>
      <c r="P1294" s="27"/>
      <c r="Q1294" s="27"/>
      <c r="R1294" s="27"/>
      <c r="S1294" s="27"/>
      <c r="T1294" s="27"/>
      <c r="U1294" s="27"/>
      <c r="V1294" s="27"/>
      <c r="W1294" s="27"/>
      <c r="X1294" s="27"/>
      <c r="Y1294" s="410"/>
      <c r="Z1294" s="27"/>
      <c r="AA1294" s="27"/>
      <c r="AB1294" s="27"/>
      <c r="AC1294" s="27"/>
      <c r="AD1294" s="27"/>
      <c r="AE1294" s="175"/>
      <c r="AF1294" s="27"/>
      <c r="AG1294" s="27"/>
      <c r="AH1294" s="27"/>
      <c r="AI1294" s="27"/>
      <c r="AJ1294" s="468"/>
      <c r="AK1294" s="56"/>
      <c r="AO1294" s="158"/>
      <c r="AS1294" s="158"/>
      <c r="AT1294" s="162"/>
    </row>
    <row r="1295" spans="1:46" s="57" customFormat="1" ht="12.75" customHeight="1" x14ac:dyDescent="0.3">
      <c r="A1295" s="49"/>
      <c r="B1295" s="49"/>
      <c r="C1295" s="50"/>
      <c r="D1295" s="27"/>
      <c r="E1295" s="27"/>
      <c r="F1295" s="27"/>
      <c r="G1295" s="50"/>
      <c r="H1295" s="50"/>
      <c r="I1295" s="27"/>
      <c r="J1295" s="27"/>
      <c r="K1295" s="52"/>
      <c r="L1295" s="50"/>
      <c r="M1295" s="50"/>
      <c r="N1295" s="422"/>
      <c r="O1295" s="27"/>
      <c r="P1295" s="27"/>
      <c r="Q1295" s="27"/>
      <c r="R1295" s="27"/>
      <c r="S1295" s="27"/>
      <c r="T1295" s="27"/>
      <c r="U1295" s="27"/>
      <c r="V1295" s="27"/>
      <c r="W1295" s="27"/>
      <c r="X1295" s="27"/>
      <c r="Y1295" s="410"/>
      <c r="Z1295" s="27"/>
      <c r="AA1295" s="27"/>
      <c r="AB1295" s="27"/>
      <c r="AC1295" s="27"/>
      <c r="AD1295" s="27"/>
      <c r="AE1295" s="175"/>
      <c r="AF1295" s="27"/>
      <c r="AG1295" s="27"/>
      <c r="AH1295" s="27"/>
      <c r="AI1295" s="27"/>
      <c r="AJ1295" s="468"/>
      <c r="AK1295" s="56"/>
      <c r="AO1295" s="158"/>
      <c r="AS1295" s="158"/>
      <c r="AT1295" s="162"/>
    </row>
    <row r="1296" spans="1:46" s="57" customFormat="1" ht="12.75" customHeight="1" x14ac:dyDescent="0.3">
      <c r="A1296" s="49"/>
      <c r="B1296" s="49"/>
      <c r="C1296" s="50"/>
      <c r="D1296" s="27"/>
      <c r="E1296" s="27"/>
      <c r="F1296" s="27"/>
      <c r="G1296" s="50"/>
      <c r="H1296" s="50"/>
      <c r="I1296" s="27"/>
      <c r="J1296" s="27"/>
      <c r="K1296" s="52"/>
      <c r="L1296" s="50"/>
      <c r="M1296" s="50"/>
      <c r="N1296" s="422"/>
      <c r="O1296" s="27"/>
      <c r="P1296" s="27"/>
      <c r="Q1296" s="27"/>
      <c r="R1296" s="27"/>
      <c r="S1296" s="27"/>
      <c r="T1296" s="27"/>
      <c r="U1296" s="27"/>
      <c r="V1296" s="27"/>
      <c r="W1296" s="27"/>
      <c r="X1296" s="27"/>
      <c r="Y1296" s="410"/>
      <c r="Z1296" s="27"/>
      <c r="AA1296" s="27"/>
      <c r="AB1296" s="27"/>
      <c r="AC1296" s="27"/>
      <c r="AD1296" s="27"/>
      <c r="AE1296" s="175"/>
      <c r="AF1296" s="27"/>
      <c r="AG1296" s="27"/>
      <c r="AH1296" s="27"/>
      <c r="AI1296" s="27"/>
      <c r="AJ1296" s="468"/>
      <c r="AK1296" s="56"/>
      <c r="AO1296" s="158"/>
      <c r="AS1296" s="158"/>
      <c r="AT1296" s="162"/>
    </row>
    <row r="1297" spans="1:46" s="57" customFormat="1" ht="12.75" customHeight="1" x14ac:dyDescent="0.3">
      <c r="A1297" s="49"/>
      <c r="B1297" s="49"/>
      <c r="C1297" s="50"/>
      <c r="D1297" s="27"/>
      <c r="E1297" s="27"/>
      <c r="F1297" s="27"/>
      <c r="G1297" s="50"/>
      <c r="H1297" s="50"/>
      <c r="I1297" s="27"/>
      <c r="J1297" s="27"/>
      <c r="K1297" s="52"/>
      <c r="L1297" s="50"/>
      <c r="M1297" s="50"/>
      <c r="N1297" s="422"/>
      <c r="O1297" s="27"/>
      <c r="P1297" s="27"/>
      <c r="Q1297" s="27"/>
      <c r="R1297" s="27"/>
      <c r="S1297" s="27"/>
      <c r="T1297" s="27"/>
      <c r="U1297" s="27"/>
      <c r="V1297" s="27"/>
      <c r="W1297" s="27"/>
      <c r="X1297" s="27"/>
      <c r="Y1297" s="410"/>
      <c r="Z1297" s="27"/>
      <c r="AA1297" s="27"/>
      <c r="AB1297" s="27"/>
      <c r="AC1297" s="27"/>
      <c r="AD1297" s="27"/>
      <c r="AE1297" s="175"/>
      <c r="AF1297" s="27"/>
      <c r="AG1297" s="27"/>
      <c r="AH1297" s="27"/>
      <c r="AI1297" s="27"/>
      <c r="AJ1297" s="468"/>
      <c r="AK1297" s="56"/>
      <c r="AO1297" s="158"/>
      <c r="AS1297" s="158"/>
      <c r="AT1297" s="162"/>
    </row>
    <row r="1298" spans="1:46" s="57" customFormat="1" ht="12.75" customHeight="1" x14ac:dyDescent="0.3">
      <c r="A1298" s="49"/>
      <c r="B1298" s="49"/>
      <c r="C1298" s="50"/>
      <c r="D1298" s="27"/>
      <c r="E1298" s="27"/>
      <c r="F1298" s="27"/>
      <c r="G1298" s="50"/>
      <c r="H1298" s="50"/>
      <c r="I1298" s="27"/>
      <c r="J1298" s="27"/>
      <c r="K1298" s="52"/>
      <c r="L1298" s="50"/>
      <c r="M1298" s="50"/>
      <c r="N1298" s="422"/>
      <c r="O1298" s="27"/>
      <c r="P1298" s="27"/>
      <c r="Q1298" s="27"/>
      <c r="R1298" s="27"/>
      <c r="S1298" s="27"/>
      <c r="T1298" s="27"/>
      <c r="U1298" s="27"/>
      <c r="V1298" s="27"/>
      <c r="W1298" s="27"/>
      <c r="X1298" s="27"/>
      <c r="Y1298" s="410"/>
      <c r="Z1298" s="27"/>
      <c r="AA1298" s="27"/>
      <c r="AB1298" s="27"/>
      <c r="AC1298" s="27"/>
      <c r="AD1298" s="27"/>
      <c r="AE1298" s="175"/>
      <c r="AF1298" s="27"/>
      <c r="AG1298" s="27"/>
      <c r="AH1298" s="27"/>
      <c r="AI1298" s="27"/>
      <c r="AJ1298" s="468"/>
      <c r="AK1298" s="56"/>
      <c r="AO1298" s="158"/>
      <c r="AS1298" s="158"/>
      <c r="AT1298" s="162"/>
    </row>
    <row r="1299" spans="1:46" s="57" customFormat="1" ht="12.75" customHeight="1" x14ac:dyDescent="0.3">
      <c r="A1299" s="49"/>
      <c r="B1299" s="49"/>
      <c r="C1299" s="50"/>
      <c r="D1299" s="27"/>
      <c r="E1299" s="27"/>
      <c r="F1299" s="27"/>
      <c r="G1299" s="50"/>
      <c r="H1299" s="50"/>
      <c r="I1299" s="27"/>
      <c r="J1299" s="27"/>
      <c r="K1299" s="52"/>
      <c r="L1299" s="50"/>
      <c r="M1299" s="50"/>
      <c r="N1299" s="422"/>
      <c r="O1299" s="27"/>
      <c r="P1299" s="27"/>
      <c r="Q1299" s="27"/>
      <c r="R1299" s="27"/>
      <c r="S1299" s="27"/>
      <c r="T1299" s="27"/>
      <c r="U1299" s="27"/>
      <c r="V1299" s="27"/>
      <c r="W1299" s="27"/>
      <c r="X1299" s="27"/>
      <c r="Y1299" s="410"/>
      <c r="Z1299" s="27"/>
      <c r="AA1299" s="27"/>
      <c r="AB1299" s="27"/>
      <c r="AC1299" s="27"/>
      <c r="AD1299" s="27"/>
      <c r="AE1299" s="175"/>
      <c r="AF1299" s="27"/>
      <c r="AG1299" s="27"/>
      <c r="AH1299" s="27"/>
      <c r="AI1299" s="27"/>
      <c r="AJ1299" s="468"/>
      <c r="AK1299" s="56"/>
      <c r="AO1299" s="158"/>
      <c r="AS1299" s="158"/>
      <c r="AT1299" s="162"/>
    </row>
    <row r="1300" spans="1:46" s="57" customFormat="1" ht="12.75" customHeight="1" x14ac:dyDescent="0.3">
      <c r="A1300" s="49"/>
      <c r="B1300" s="49"/>
      <c r="C1300" s="50"/>
      <c r="D1300" s="27"/>
      <c r="E1300" s="27"/>
      <c r="F1300" s="27"/>
      <c r="G1300" s="50"/>
      <c r="H1300" s="50"/>
      <c r="I1300" s="27"/>
      <c r="J1300" s="27"/>
      <c r="K1300" s="52"/>
      <c r="L1300" s="50"/>
      <c r="M1300" s="50"/>
      <c r="N1300" s="422"/>
      <c r="O1300" s="27"/>
      <c r="P1300" s="27"/>
      <c r="Q1300" s="27"/>
      <c r="R1300" s="27"/>
      <c r="S1300" s="27"/>
      <c r="T1300" s="27"/>
      <c r="U1300" s="27"/>
      <c r="V1300" s="27"/>
      <c r="W1300" s="27"/>
      <c r="X1300" s="27"/>
      <c r="Y1300" s="410"/>
      <c r="Z1300" s="27"/>
      <c r="AA1300" s="27"/>
      <c r="AB1300" s="27"/>
      <c r="AC1300" s="27"/>
      <c r="AD1300" s="27"/>
      <c r="AE1300" s="175"/>
      <c r="AF1300" s="27"/>
      <c r="AG1300" s="27"/>
      <c r="AH1300" s="27"/>
      <c r="AI1300" s="27"/>
      <c r="AJ1300" s="468"/>
      <c r="AK1300" s="56"/>
      <c r="AO1300" s="158"/>
      <c r="AS1300" s="158"/>
      <c r="AT1300" s="162"/>
    </row>
    <row r="1301" spans="1:46" s="57" customFormat="1" ht="12.75" customHeight="1" x14ac:dyDescent="0.3">
      <c r="A1301" s="49"/>
      <c r="B1301" s="49"/>
      <c r="C1301" s="50"/>
      <c r="D1301" s="27"/>
      <c r="E1301" s="27"/>
      <c r="F1301" s="27"/>
      <c r="G1301" s="50"/>
      <c r="H1301" s="50"/>
      <c r="I1301" s="27"/>
      <c r="J1301" s="27"/>
      <c r="K1301" s="52"/>
      <c r="L1301" s="50"/>
      <c r="M1301" s="50"/>
      <c r="N1301" s="422"/>
      <c r="O1301" s="27"/>
      <c r="P1301" s="27"/>
      <c r="Q1301" s="27"/>
      <c r="R1301" s="27"/>
      <c r="S1301" s="27"/>
      <c r="T1301" s="27"/>
      <c r="U1301" s="27"/>
      <c r="V1301" s="27"/>
      <c r="W1301" s="27"/>
      <c r="X1301" s="27"/>
      <c r="Y1301" s="410"/>
      <c r="Z1301" s="27"/>
      <c r="AA1301" s="27"/>
      <c r="AB1301" s="27"/>
      <c r="AC1301" s="27"/>
      <c r="AD1301" s="27"/>
      <c r="AE1301" s="175"/>
      <c r="AF1301" s="27"/>
      <c r="AG1301" s="27"/>
      <c r="AH1301" s="27"/>
      <c r="AI1301" s="27"/>
      <c r="AJ1301" s="468"/>
      <c r="AK1301" s="56"/>
      <c r="AO1301" s="158"/>
      <c r="AS1301" s="158"/>
      <c r="AT1301" s="162"/>
    </row>
    <row r="1302" spans="1:46" s="57" customFormat="1" ht="12.75" customHeight="1" x14ac:dyDescent="0.3">
      <c r="A1302" s="49"/>
      <c r="B1302" s="49"/>
      <c r="C1302" s="50"/>
      <c r="D1302" s="27"/>
      <c r="E1302" s="27"/>
      <c r="F1302" s="27"/>
      <c r="G1302" s="50"/>
      <c r="H1302" s="50"/>
      <c r="I1302" s="27"/>
      <c r="J1302" s="27"/>
      <c r="K1302" s="52"/>
      <c r="L1302" s="50"/>
      <c r="M1302" s="50"/>
      <c r="N1302" s="422"/>
      <c r="O1302" s="27"/>
      <c r="P1302" s="27"/>
      <c r="Q1302" s="27"/>
      <c r="R1302" s="27"/>
      <c r="S1302" s="27"/>
      <c r="T1302" s="27"/>
      <c r="U1302" s="27"/>
      <c r="V1302" s="27"/>
      <c r="W1302" s="27"/>
      <c r="X1302" s="27"/>
      <c r="Y1302" s="410"/>
      <c r="Z1302" s="27"/>
      <c r="AA1302" s="27"/>
      <c r="AB1302" s="27"/>
      <c r="AC1302" s="27"/>
      <c r="AD1302" s="27"/>
      <c r="AE1302" s="175"/>
      <c r="AF1302" s="27"/>
      <c r="AG1302" s="27"/>
      <c r="AH1302" s="27"/>
      <c r="AI1302" s="27"/>
      <c r="AJ1302" s="468"/>
      <c r="AK1302" s="56"/>
      <c r="AO1302" s="158"/>
      <c r="AS1302" s="158"/>
      <c r="AT1302" s="162"/>
    </row>
    <row r="1303" spans="1:46" s="57" customFormat="1" ht="12.75" customHeight="1" x14ac:dyDescent="0.3">
      <c r="A1303" s="49"/>
      <c r="B1303" s="49"/>
      <c r="C1303" s="50"/>
      <c r="D1303" s="27"/>
      <c r="E1303" s="27"/>
      <c r="F1303" s="27"/>
      <c r="G1303" s="50"/>
      <c r="H1303" s="50"/>
      <c r="I1303" s="27"/>
      <c r="J1303" s="27"/>
      <c r="K1303" s="52"/>
      <c r="L1303" s="50"/>
      <c r="M1303" s="50"/>
      <c r="N1303" s="422"/>
      <c r="O1303" s="27"/>
      <c r="P1303" s="27"/>
      <c r="Q1303" s="27"/>
      <c r="R1303" s="27"/>
      <c r="S1303" s="27"/>
      <c r="T1303" s="27"/>
      <c r="U1303" s="27"/>
      <c r="V1303" s="27"/>
      <c r="W1303" s="27"/>
      <c r="X1303" s="27"/>
      <c r="Y1303" s="410"/>
      <c r="Z1303" s="27"/>
      <c r="AA1303" s="27"/>
      <c r="AB1303" s="27"/>
      <c r="AC1303" s="27"/>
      <c r="AD1303" s="27"/>
      <c r="AE1303" s="175"/>
      <c r="AF1303" s="27"/>
      <c r="AG1303" s="27"/>
      <c r="AH1303" s="27"/>
      <c r="AI1303" s="27"/>
      <c r="AJ1303" s="468"/>
      <c r="AK1303" s="56"/>
      <c r="AO1303" s="158"/>
      <c r="AS1303" s="158"/>
      <c r="AT1303" s="162"/>
    </row>
    <row r="1304" spans="1:46" s="57" customFormat="1" ht="12.75" customHeight="1" x14ac:dyDescent="0.3">
      <c r="A1304" s="49"/>
      <c r="B1304" s="49"/>
      <c r="C1304" s="50"/>
      <c r="D1304" s="27"/>
      <c r="E1304" s="27"/>
      <c r="F1304" s="27"/>
      <c r="G1304" s="50"/>
      <c r="H1304" s="50"/>
      <c r="I1304" s="27"/>
      <c r="J1304" s="27"/>
      <c r="K1304" s="52"/>
      <c r="L1304" s="50"/>
      <c r="M1304" s="50"/>
      <c r="N1304" s="422"/>
      <c r="O1304" s="27"/>
      <c r="P1304" s="27"/>
      <c r="Q1304" s="27"/>
      <c r="R1304" s="27"/>
      <c r="S1304" s="27"/>
      <c r="T1304" s="27"/>
      <c r="U1304" s="27"/>
      <c r="V1304" s="27"/>
      <c r="W1304" s="27"/>
      <c r="X1304" s="27"/>
      <c r="Y1304" s="410"/>
      <c r="Z1304" s="27"/>
      <c r="AA1304" s="27"/>
      <c r="AB1304" s="27"/>
      <c r="AC1304" s="27"/>
      <c r="AD1304" s="27"/>
      <c r="AE1304" s="175"/>
      <c r="AF1304" s="27"/>
      <c r="AG1304" s="27"/>
      <c r="AH1304" s="27"/>
      <c r="AI1304" s="27"/>
      <c r="AJ1304" s="468"/>
      <c r="AK1304" s="56"/>
      <c r="AO1304" s="158"/>
      <c r="AS1304" s="158"/>
      <c r="AT1304" s="162"/>
    </row>
    <row r="1305" spans="1:46" s="57" customFormat="1" ht="12.75" customHeight="1" x14ac:dyDescent="0.3">
      <c r="A1305" s="49"/>
      <c r="B1305" s="49"/>
      <c r="C1305" s="50"/>
      <c r="D1305" s="27"/>
      <c r="E1305" s="27"/>
      <c r="F1305" s="27"/>
      <c r="G1305" s="50"/>
      <c r="H1305" s="50"/>
      <c r="I1305" s="27"/>
      <c r="J1305" s="27"/>
      <c r="K1305" s="52"/>
      <c r="L1305" s="50"/>
      <c r="M1305" s="50"/>
      <c r="N1305" s="422"/>
      <c r="O1305" s="27"/>
      <c r="P1305" s="27"/>
      <c r="Q1305" s="27"/>
      <c r="R1305" s="27"/>
      <c r="S1305" s="27"/>
      <c r="T1305" s="27"/>
      <c r="U1305" s="27"/>
      <c r="V1305" s="27"/>
      <c r="W1305" s="27"/>
      <c r="X1305" s="27"/>
      <c r="Y1305" s="410"/>
      <c r="Z1305" s="27"/>
      <c r="AA1305" s="27"/>
      <c r="AB1305" s="27"/>
      <c r="AC1305" s="27"/>
      <c r="AD1305" s="27"/>
      <c r="AE1305" s="175"/>
      <c r="AF1305" s="27"/>
      <c r="AG1305" s="27"/>
      <c r="AH1305" s="27"/>
      <c r="AI1305" s="27"/>
      <c r="AJ1305" s="468"/>
      <c r="AK1305" s="56"/>
      <c r="AO1305" s="158"/>
      <c r="AS1305" s="158"/>
      <c r="AT1305" s="162"/>
    </row>
    <row r="1306" spans="1:46" s="57" customFormat="1" ht="12.75" customHeight="1" x14ac:dyDescent="0.3">
      <c r="A1306" s="49"/>
      <c r="B1306" s="49"/>
      <c r="C1306" s="50"/>
      <c r="D1306" s="27"/>
      <c r="E1306" s="27"/>
      <c r="F1306" s="27"/>
      <c r="G1306" s="50"/>
      <c r="H1306" s="50"/>
      <c r="I1306" s="27"/>
      <c r="J1306" s="27"/>
      <c r="K1306" s="52"/>
      <c r="L1306" s="50"/>
      <c r="M1306" s="50"/>
      <c r="N1306" s="422"/>
      <c r="O1306" s="27"/>
      <c r="P1306" s="27"/>
      <c r="Q1306" s="27"/>
      <c r="R1306" s="27"/>
      <c r="S1306" s="27"/>
      <c r="T1306" s="27"/>
      <c r="U1306" s="27"/>
      <c r="V1306" s="27"/>
      <c r="W1306" s="27"/>
      <c r="X1306" s="27"/>
      <c r="Y1306" s="410"/>
      <c r="Z1306" s="27"/>
      <c r="AA1306" s="27"/>
      <c r="AB1306" s="27"/>
      <c r="AC1306" s="27"/>
      <c r="AD1306" s="27"/>
      <c r="AE1306" s="175"/>
      <c r="AF1306" s="27"/>
      <c r="AG1306" s="27"/>
      <c r="AH1306" s="27"/>
      <c r="AI1306" s="27"/>
      <c r="AJ1306" s="468"/>
      <c r="AK1306" s="56"/>
      <c r="AO1306" s="158"/>
      <c r="AS1306" s="158"/>
      <c r="AT1306" s="162"/>
    </row>
    <row r="1307" spans="1:46" s="57" customFormat="1" ht="12.75" customHeight="1" x14ac:dyDescent="0.3">
      <c r="A1307" s="49"/>
      <c r="B1307" s="49"/>
      <c r="C1307" s="50"/>
      <c r="D1307" s="27"/>
      <c r="E1307" s="27"/>
      <c r="F1307" s="27"/>
      <c r="G1307" s="50"/>
      <c r="H1307" s="50"/>
      <c r="I1307" s="27"/>
      <c r="J1307" s="27"/>
      <c r="K1307" s="52"/>
      <c r="L1307" s="50"/>
      <c r="M1307" s="50"/>
      <c r="N1307" s="422"/>
      <c r="O1307" s="27"/>
      <c r="P1307" s="27"/>
      <c r="Q1307" s="27"/>
      <c r="R1307" s="27"/>
      <c r="S1307" s="27"/>
      <c r="T1307" s="27"/>
      <c r="U1307" s="27"/>
      <c r="V1307" s="27"/>
      <c r="W1307" s="27"/>
      <c r="X1307" s="27"/>
      <c r="Y1307" s="410"/>
      <c r="Z1307" s="27"/>
      <c r="AA1307" s="27"/>
      <c r="AB1307" s="27"/>
      <c r="AC1307" s="27"/>
      <c r="AD1307" s="27"/>
      <c r="AE1307" s="175"/>
      <c r="AF1307" s="27"/>
      <c r="AG1307" s="27"/>
      <c r="AH1307" s="27"/>
      <c r="AI1307" s="27"/>
      <c r="AJ1307" s="468"/>
      <c r="AK1307" s="56"/>
      <c r="AO1307" s="158"/>
      <c r="AS1307" s="158"/>
      <c r="AT1307" s="162"/>
    </row>
    <row r="1308" spans="1:46" s="57" customFormat="1" ht="12.75" customHeight="1" x14ac:dyDescent="0.3">
      <c r="A1308" s="49"/>
      <c r="B1308" s="49"/>
      <c r="C1308" s="50"/>
      <c r="D1308" s="27"/>
      <c r="E1308" s="27"/>
      <c r="F1308" s="27"/>
      <c r="G1308" s="50"/>
      <c r="H1308" s="50"/>
      <c r="I1308" s="27"/>
      <c r="J1308" s="27"/>
      <c r="K1308" s="52"/>
      <c r="L1308" s="50"/>
      <c r="M1308" s="50"/>
      <c r="N1308" s="422"/>
      <c r="O1308" s="27"/>
      <c r="P1308" s="27"/>
      <c r="Q1308" s="27"/>
      <c r="R1308" s="27"/>
      <c r="S1308" s="27"/>
      <c r="T1308" s="27"/>
      <c r="U1308" s="27"/>
      <c r="V1308" s="27"/>
      <c r="W1308" s="27"/>
      <c r="X1308" s="27"/>
      <c r="Y1308" s="410"/>
      <c r="Z1308" s="27"/>
      <c r="AA1308" s="27"/>
      <c r="AB1308" s="27"/>
      <c r="AC1308" s="27"/>
      <c r="AD1308" s="27"/>
      <c r="AE1308" s="175"/>
      <c r="AF1308" s="27"/>
      <c r="AG1308" s="27"/>
      <c r="AH1308" s="27"/>
      <c r="AI1308" s="27"/>
      <c r="AJ1308" s="468"/>
      <c r="AK1308" s="56"/>
      <c r="AO1308" s="158"/>
      <c r="AS1308" s="158"/>
      <c r="AT1308" s="162"/>
    </row>
    <row r="1309" spans="1:46" s="57" customFormat="1" ht="12.75" customHeight="1" x14ac:dyDescent="0.3">
      <c r="A1309" s="49"/>
      <c r="B1309" s="49"/>
      <c r="C1309" s="50"/>
      <c r="D1309" s="27"/>
      <c r="E1309" s="27"/>
      <c r="F1309" s="27"/>
      <c r="G1309" s="50"/>
      <c r="H1309" s="50"/>
      <c r="I1309" s="27"/>
      <c r="J1309" s="27"/>
      <c r="K1309" s="52"/>
      <c r="L1309" s="50"/>
      <c r="M1309" s="50"/>
      <c r="N1309" s="422"/>
      <c r="O1309" s="27"/>
      <c r="P1309" s="27"/>
      <c r="Q1309" s="27"/>
      <c r="R1309" s="27"/>
      <c r="S1309" s="27"/>
      <c r="T1309" s="27"/>
      <c r="U1309" s="27"/>
      <c r="V1309" s="27"/>
      <c r="W1309" s="27"/>
      <c r="X1309" s="27"/>
      <c r="Y1309" s="410"/>
      <c r="Z1309" s="27"/>
      <c r="AA1309" s="27"/>
      <c r="AB1309" s="27"/>
      <c r="AC1309" s="27"/>
      <c r="AD1309" s="27"/>
      <c r="AE1309" s="175"/>
      <c r="AF1309" s="27"/>
      <c r="AG1309" s="27"/>
      <c r="AH1309" s="27"/>
      <c r="AI1309" s="27"/>
      <c r="AJ1309" s="468"/>
      <c r="AK1309" s="56"/>
      <c r="AO1309" s="158"/>
      <c r="AS1309" s="158"/>
      <c r="AT1309" s="162"/>
    </row>
    <row r="1310" spans="1:46" s="57" customFormat="1" ht="12.75" customHeight="1" x14ac:dyDescent="0.3">
      <c r="A1310" s="49"/>
      <c r="B1310" s="49"/>
      <c r="C1310" s="50"/>
      <c r="D1310" s="27"/>
      <c r="E1310" s="27"/>
      <c r="F1310" s="27"/>
      <c r="G1310" s="50"/>
      <c r="H1310" s="50"/>
      <c r="I1310" s="27"/>
      <c r="J1310" s="27"/>
      <c r="K1310" s="52"/>
      <c r="L1310" s="50"/>
      <c r="M1310" s="50"/>
      <c r="N1310" s="422"/>
      <c r="O1310" s="27"/>
      <c r="P1310" s="27"/>
      <c r="Q1310" s="27"/>
      <c r="R1310" s="27"/>
      <c r="S1310" s="27"/>
      <c r="T1310" s="27"/>
      <c r="U1310" s="27"/>
      <c r="V1310" s="27"/>
      <c r="W1310" s="27"/>
      <c r="X1310" s="27"/>
      <c r="Y1310" s="410"/>
      <c r="Z1310" s="27"/>
      <c r="AA1310" s="27"/>
      <c r="AB1310" s="27"/>
      <c r="AC1310" s="27"/>
      <c r="AD1310" s="27"/>
      <c r="AE1310" s="175"/>
      <c r="AF1310" s="27"/>
      <c r="AG1310" s="27"/>
      <c r="AH1310" s="27"/>
      <c r="AI1310" s="27"/>
      <c r="AJ1310" s="468"/>
      <c r="AK1310" s="56"/>
      <c r="AO1310" s="158"/>
      <c r="AS1310" s="158"/>
      <c r="AT1310" s="162"/>
    </row>
    <row r="1311" spans="1:46" s="57" customFormat="1" ht="12.75" customHeight="1" x14ac:dyDescent="0.3">
      <c r="A1311" s="49"/>
      <c r="B1311" s="49"/>
      <c r="C1311" s="50"/>
      <c r="D1311" s="27"/>
      <c r="E1311" s="27"/>
      <c r="F1311" s="27"/>
      <c r="G1311" s="50"/>
      <c r="H1311" s="50"/>
      <c r="I1311" s="27"/>
      <c r="J1311" s="27"/>
      <c r="K1311" s="52"/>
      <c r="L1311" s="50"/>
      <c r="M1311" s="50"/>
      <c r="N1311" s="422"/>
      <c r="O1311" s="27"/>
      <c r="P1311" s="27"/>
      <c r="Q1311" s="27"/>
      <c r="R1311" s="27"/>
      <c r="S1311" s="27"/>
      <c r="T1311" s="27"/>
      <c r="U1311" s="27"/>
      <c r="V1311" s="27"/>
      <c r="W1311" s="27"/>
      <c r="X1311" s="27"/>
      <c r="Y1311" s="410"/>
      <c r="Z1311" s="27"/>
      <c r="AA1311" s="27"/>
      <c r="AB1311" s="27"/>
      <c r="AC1311" s="27"/>
      <c r="AD1311" s="27"/>
      <c r="AE1311" s="175"/>
      <c r="AF1311" s="27"/>
      <c r="AG1311" s="27"/>
      <c r="AH1311" s="27"/>
      <c r="AI1311" s="27"/>
      <c r="AJ1311" s="468"/>
      <c r="AK1311" s="56"/>
      <c r="AO1311" s="158"/>
      <c r="AS1311" s="158"/>
      <c r="AT1311" s="162"/>
    </row>
    <row r="1312" spans="1:46" s="57" customFormat="1" ht="12.75" customHeight="1" x14ac:dyDescent="0.3">
      <c r="A1312" s="49"/>
      <c r="B1312" s="49"/>
      <c r="C1312" s="50"/>
      <c r="D1312" s="27"/>
      <c r="E1312" s="27"/>
      <c r="F1312" s="27"/>
      <c r="G1312" s="50"/>
      <c r="H1312" s="50"/>
      <c r="I1312" s="27"/>
      <c r="J1312" s="27"/>
      <c r="K1312" s="52"/>
      <c r="L1312" s="50"/>
      <c r="M1312" s="50"/>
      <c r="N1312" s="422"/>
      <c r="O1312" s="27"/>
      <c r="P1312" s="27"/>
      <c r="Q1312" s="27"/>
      <c r="R1312" s="27"/>
      <c r="S1312" s="27"/>
      <c r="T1312" s="27"/>
      <c r="U1312" s="27"/>
      <c r="V1312" s="27"/>
      <c r="W1312" s="27"/>
      <c r="X1312" s="27"/>
      <c r="Y1312" s="410"/>
      <c r="Z1312" s="27"/>
      <c r="AA1312" s="27"/>
      <c r="AB1312" s="27"/>
      <c r="AC1312" s="27"/>
      <c r="AD1312" s="27"/>
      <c r="AE1312" s="175"/>
      <c r="AF1312" s="27"/>
      <c r="AG1312" s="27"/>
      <c r="AH1312" s="27"/>
      <c r="AI1312" s="27"/>
      <c r="AJ1312" s="468"/>
      <c r="AK1312" s="56"/>
      <c r="AO1312" s="158"/>
      <c r="AS1312" s="158"/>
      <c r="AT1312" s="162"/>
    </row>
    <row r="1313" spans="1:46" s="57" customFormat="1" ht="12.75" customHeight="1" x14ac:dyDescent="0.3">
      <c r="A1313" s="49"/>
      <c r="B1313" s="49"/>
      <c r="C1313" s="50"/>
      <c r="D1313" s="27"/>
      <c r="E1313" s="27"/>
      <c r="F1313" s="27"/>
      <c r="G1313" s="50"/>
      <c r="H1313" s="50"/>
      <c r="I1313" s="27"/>
      <c r="J1313" s="27"/>
      <c r="K1313" s="52"/>
      <c r="L1313" s="50"/>
      <c r="M1313" s="50"/>
      <c r="N1313" s="422"/>
      <c r="O1313" s="27"/>
      <c r="P1313" s="27"/>
      <c r="Q1313" s="27"/>
      <c r="R1313" s="27"/>
      <c r="S1313" s="27"/>
      <c r="T1313" s="27"/>
      <c r="U1313" s="27"/>
      <c r="V1313" s="27"/>
      <c r="W1313" s="27"/>
      <c r="X1313" s="27"/>
      <c r="Y1313" s="410"/>
      <c r="Z1313" s="27"/>
      <c r="AA1313" s="27"/>
      <c r="AB1313" s="27"/>
      <c r="AC1313" s="27"/>
      <c r="AD1313" s="27"/>
      <c r="AE1313" s="175"/>
      <c r="AF1313" s="27"/>
      <c r="AG1313" s="27"/>
      <c r="AH1313" s="27"/>
      <c r="AI1313" s="27"/>
      <c r="AJ1313" s="468"/>
      <c r="AK1313" s="56"/>
      <c r="AO1313" s="158"/>
      <c r="AS1313" s="158"/>
      <c r="AT1313" s="162"/>
    </row>
    <row r="1314" spans="1:46" s="57" customFormat="1" ht="12.75" customHeight="1" x14ac:dyDescent="0.3">
      <c r="A1314" s="49"/>
      <c r="B1314" s="49"/>
      <c r="C1314" s="50"/>
      <c r="D1314" s="27"/>
      <c r="E1314" s="27"/>
      <c r="F1314" s="27"/>
      <c r="G1314" s="50"/>
      <c r="H1314" s="50"/>
      <c r="I1314" s="27"/>
      <c r="J1314" s="27"/>
      <c r="K1314" s="52"/>
      <c r="L1314" s="50"/>
      <c r="M1314" s="50"/>
      <c r="N1314" s="422"/>
      <c r="O1314" s="27"/>
      <c r="P1314" s="27"/>
      <c r="Q1314" s="27"/>
      <c r="R1314" s="27"/>
      <c r="S1314" s="27"/>
      <c r="T1314" s="27"/>
      <c r="U1314" s="27"/>
      <c r="V1314" s="27"/>
      <c r="W1314" s="27"/>
      <c r="X1314" s="27"/>
      <c r="Y1314" s="410"/>
      <c r="Z1314" s="27"/>
      <c r="AA1314" s="27"/>
      <c r="AB1314" s="27"/>
      <c r="AC1314" s="27"/>
      <c r="AD1314" s="27"/>
      <c r="AE1314" s="175"/>
      <c r="AF1314" s="27"/>
      <c r="AG1314" s="27"/>
      <c r="AH1314" s="27"/>
      <c r="AI1314" s="27"/>
      <c r="AJ1314" s="468"/>
      <c r="AK1314" s="56"/>
      <c r="AO1314" s="158"/>
      <c r="AS1314" s="158"/>
      <c r="AT1314" s="162"/>
    </row>
    <row r="1315" spans="1:46" s="57" customFormat="1" ht="12.75" customHeight="1" x14ac:dyDescent="0.3">
      <c r="A1315" s="49"/>
      <c r="B1315" s="49"/>
      <c r="C1315" s="50"/>
      <c r="D1315" s="27"/>
      <c r="E1315" s="27"/>
      <c r="F1315" s="27"/>
      <c r="G1315" s="50"/>
      <c r="H1315" s="50"/>
      <c r="I1315" s="27"/>
      <c r="J1315" s="27"/>
      <c r="K1315" s="52"/>
      <c r="L1315" s="50"/>
      <c r="M1315" s="50"/>
      <c r="N1315" s="422"/>
      <c r="O1315" s="27"/>
      <c r="P1315" s="27"/>
      <c r="Q1315" s="27"/>
      <c r="R1315" s="27"/>
      <c r="S1315" s="27"/>
      <c r="T1315" s="27"/>
      <c r="U1315" s="27"/>
      <c r="V1315" s="27"/>
      <c r="W1315" s="27"/>
      <c r="X1315" s="27"/>
      <c r="Y1315" s="410"/>
      <c r="Z1315" s="27"/>
      <c r="AA1315" s="27"/>
      <c r="AB1315" s="27"/>
      <c r="AC1315" s="27"/>
      <c r="AD1315" s="27"/>
      <c r="AE1315" s="175"/>
      <c r="AF1315" s="27"/>
      <c r="AG1315" s="27"/>
      <c r="AH1315" s="27"/>
      <c r="AI1315" s="27"/>
      <c r="AJ1315" s="468"/>
      <c r="AK1315" s="56"/>
      <c r="AO1315" s="158"/>
      <c r="AS1315" s="158"/>
      <c r="AT1315" s="162"/>
    </row>
    <row r="1316" spans="1:46" s="57" customFormat="1" ht="12.75" customHeight="1" x14ac:dyDescent="0.3">
      <c r="A1316" s="49"/>
      <c r="B1316" s="49"/>
      <c r="C1316" s="50"/>
      <c r="D1316" s="27"/>
      <c r="E1316" s="27"/>
      <c r="F1316" s="27"/>
      <c r="G1316" s="50"/>
      <c r="H1316" s="50"/>
      <c r="I1316" s="27"/>
      <c r="J1316" s="27"/>
      <c r="K1316" s="52"/>
      <c r="L1316" s="50"/>
      <c r="M1316" s="50"/>
      <c r="N1316" s="422"/>
      <c r="O1316" s="27"/>
      <c r="P1316" s="27"/>
      <c r="Q1316" s="27"/>
      <c r="R1316" s="27"/>
      <c r="S1316" s="27"/>
      <c r="T1316" s="27"/>
      <c r="U1316" s="27"/>
      <c r="V1316" s="27"/>
      <c r="W1316" s="27"/>
      <c r="X1316" s="27"/>
      <c r="Y1316" s="410"/>
      <c r="Z1316" s="27"/>
      <c r="AA1316" s="27"/>
      <c r="AB1316" s="27"/>
      <c r="AC1316" s="27"/>
      <c r="AD1316" s="27"/>
      <c r="AE1316" s="175"/>
      <c r="AF1316" s="27"/>
      <c r="AG1316" s="27"/>
      <c r="AH1316" s="27"/>
      <c r="AI1316" s="27"/>
      <c r="AJ1316" s="468"/>
      <c r="AK1316" s="56"/>
      <c r="AO1316" s="158"/>
      <c r="AS1316" s="158"/>
      <c r="AT1316" s="162"/>
    </row>
    <row r="1317" spans="1:46" s="57" customFormat="1" ht="12.75" customHeight="1" x14ac:dyDescent="0.3">
      <c r="A1317" s="49"/>
      <c r="B1317" s="49"/>
      <c r="C1317" s="50"/>
      <c r="D1317" s="27"/>
      <c r="E1317" s="27"/>
      <c r="F1317" s="27"/>
      <c r="G1317" s="50"/>
      <c r="H1317" s="50"/>
      <c r="I1317" s="27"/>
      <c r="J1317" s="27"/>
      <c r="K1317" s="52"/>
      <c r="L1317" s="50"/>
      <c r="M1317" s="50"/>
      <c r="N1317" s="422"/>
      <c r="O1317" s="27"/>
      <c r="P1317" s="27"/>
      <c r="Q1317" s="27"/>
      <c r="R1317" s="27"/>
      <c r="S1317" s="27"/>
      <c r="T1317" s="27"/>
      <c r="U1317" s="27"/>
      <c r="V1317" s="27"/>
      <c r="W1317" s="27"/>
      <c r="X1317" s="27"/>
      <c r="Y1317" s="410"/>
      <c r="Z1317" s="27"/>
      <c r="AA1317" s="27"/>
      <c r="AB1317" s="27"/>
      <c r="AC1317" s="27"/>
      <c r="AD1317" s="27"/>
      <c r="AE1317" s="175"/>
      <c r="AF1317" s="27"/>
      <c r="AG1317" s="27"/>
      <c r="AH1317" s="27"/>
      <c r="AI1317" s="27"/>
      <c r="AJ1317" s="468"/>
      <c r="AK1317" s="56"/>
      <c r="AO1317" s="158"/>
      <c r="AS1317" s="158"/>
      <c r="AT1317" s="162"/>
    </row>
    <row r="1318" spans="1:46" s="57" customFormat="1" ht="12.75" customHeight="1" x14ac:dyDescent="0.3">
      <c r="A1318" s="49"/>
      <c r="B1318" s="49"/>
      <c r="C1318" s="50"/>
      <c r="D1318" s="27"/>
      <c r="E1318" s="27"/>
      <c r="F1318" s="27"/>
      <c r="G1318" s="50"/>
      <c r="H1318" s="50"/>
      <c r="I1318" s="27"/>
      <c r="J1318" s="27"/>
      <c r="K1318" s="52"/>
      <c r="L1318" s="50"/>
      <c r="M1318" s="50"/>
      <c r="N1318" s="422"/>
      <c r="O1318" s="27"/>
      <c r="P1318" s="27"/>
      <c r="Q1318" s="27"/>
      <c r="R1318" s="27"/>
      <c r="S1318" s="27"/>
      <c r="T1318" s="27"/>
      <c r="U1318" s="27"/>
      <c r="V1318" s="27"/>
      <c r="W1318" s="27"/>
      <c r="X1318" s="27"/>
      <c r="Y1318" s="410"/>
      <c r="Z1318" s="27"/>
      <c r="AA1318" s="27"/>
      <c r="AB1318" s="27"/>
      <c r="AC1318" s="27"/>
      <c r="AD1318" s="27"/>
      <c r="AE1318" s="175"/>
      <c r="AF1318" s="27"/>
      <c r="AG1318" s="27"/>
      <c r="AH1318" s="27"/>
      <c r="AI1318" s="27"/>
      <c r="AJ1318" s="468"/>
      <c r="AK1318" s="56"/>
      <c r="AO1318" s="158"/>
      <c r="AS1318" s="158"/>
      <c r="AT1318" s="162"/>
    </row>
    <row r="1319" spans="1:46" s="57" customFormat="1" ht="12.75" customHeight="1" x14ac:dyDescent="0.3">
      <c r="A1319" s="49"/>
      <c r="B1319" s="49"/>
      <c r="C1319" s="50"/>
      <c r="D1319" s="27"/>
      <c r="E1319" s="27"/>
      <c r="F1319" s="27"/>
      <c r="G1319" s="50"/>
      <c r="H1319" s="50"/>
      <c r="I1319" s="27"/>
      <c r="J1319" s="27"/>
      <c r="K1319" s="52"/>
      <c r="L1319" s="50"/>
      <c r="M1319" s="50"/>
      <c r="N1319" s="422"/>
      <c r="O1319" s="27"/>
      <c r="P1319" s="27"/>
      <c r="Q1319" s="27"/>
      <c r="R1319" s="27"/>
      <c r="S1319" s="27"/>
      <c r="T1319" s="27"/>
      <c r="U1319" s="27"/>
      <c r="V1319" s="27"/>
      <c r="W1319" s="27"/>
      <c r="X1319" s="27"/>
      <c r="Y1319" s="410"/>
      <c r="Z1319" s="27"/>
      <c r="AA1319" s="27"/>
      <c r="AB1319" s="27"/>
      <c r="AC1319" s="27"/>
      <c r="AD1319" s="27"/>
      <c r="AE1319" s="175"/>
      <c r="AF1319" s="27"/>
      <c r="AG1319" s="27"/>
      <c r="AH1319" s="27"/>
      <c r="AI1319" s="27"/>
      <c r="AJ1319" s="468"/>
      <c r="AK1319" s="56"/>
      <c r="AO1319" s="158"/>
      <c r="AS1319" s="158"/>
      <c r="AT1319" s="162"/>
    </row>
    <row r="1320" spans="1:46" s="57" customFormat="1" ht="12.75" customHeight="1" x14ac:dyDescent="0.3">
      <c r="A1320" s="49"/>
      <c r="B1320" s="49"/>
      <c r="C1320" s="50"/>
      <c r="D1320" s="27"/>
      <c r="E1320" s="27"/>
      <c r="F1320" s="27"/>
      <c r="G1320" s="50"/>
      <c r="H1320" s="50"/>
      <c r="I1320" s="27"/>
      <c r="J1320" s="27"/>
      <c r="K1320" s="52"/>
      <c r="L1320" s="50"/>
      <c r="M1320" s="50"/>
      <c r="N1320" s="422"/>
      <c r="O1320" s="27"/>
      <c r="P1320" s="27"/>
      <c r="Q1320" s="27"/>
      <c r="R1320" s="27"/>
      <c r="S1320" s="27"/>
      <c r="T1320" s="27"/>
      <c r="U1320" s="27"/>
      <c r="V1320" s="27"/>
      <c r="W1320" s="27"/>
      <c r="X1320" s="27"/>
      <c r="Y1320" s="410"/>
      <c r="Z1320" s="27"/>
      <c r="AA1320" s="27"/>
      <c r="AB1320" s="27"/>
      <c r="AC1320" s="27"/>
      <c r="AD1320" s="27"/>
      <c r="AE1320" s="175"/>
      <c r="AF1320" s="27"/>
      <c r="AG1320" s="27"/>
      <c r="AH1320" s="27"/>
      <c r="AI1320" s="27"/>
      <c r="AJ1320" s="468"/>
      <c r="AK1320" s="56"/>
      <c r="AO1320" s="158"/>
      <c r="AS1320" s="158"/>
      <c r="AT1320" s="162"/>
    </row>
    <row r="1321" spans="1:46" s="57" customFormat="1" ht="12.75" customHeight="1" x14ac:dyDescent="0.3">
      <c r="A1321" s="49"/>
      <c r="B1321" s="49"/>
      <c r="C1321" s="50"/>
      <c r="D1321" s="27"/>
      <c r="E1321" s="27"/>
      <c r="F1321" s="27"/>
      <c r="G1321" s="50"/>
      <c r="H1321" s="50"/>
      <c r="I1321" s="27"/>
      <c r="J1321" s="27"/>
      <c r="K1321" s="52"/>
      <c r="L1321" s="50"/>
      <c r="M1321" s="50"/>
      <c r="N1321" s="422"/>
      <c r="O1321" s="27"/>
      <c r="P1321" s="27"/>
      <c r="Q1321" s="27"/>
      <c r="R1321" s="27"/>
      <c r="S1321" s="27"/>
      <c r="T1321" s="27"/>
      <c r="U1321" s="27"/>
      <c r="V1321" s="27"/>
      <c r="W1321" s="27"/>
      <c r="X1321" s="27"/>
      <c r="Y1321" s="410"/>
      <c r="Z1321" s="27"/>
      <c r="AA1321" s="27"/>
      <c r="AB1321" s="27"/>
      <c r="AC1321" s="27"/>
      <c r="AD1321" s="27"/>
      <c r="AE1321" s="175"/>
      <c r="AF1321" s="27"/>
      <c r="AG1321" s="27"/>
      <c r="AH1321" s="27"/>
      <c r="AI1321" s="27"/>
      <c r="AJ1321" s="468"/>
      <c r="AK1321" s="56"/>
      <c r="AO1321" s="158"/>
      <c r="AS1321" s="158"/>
      <c r="AT1321" s="162"/>
    </row>
    <row r="1322" spans="1:46" s="57" customFormat="1" ht="12.75" customHeight="1" x14ac:dyDescent="0.3">
      <c r="A1322" s="49"/>
      <c r="B1322" s="49"/>
      <c r="C1322" s="50"/>
      <c r="D1322" s="27"/>
      <c r="E1322" s="27"/>
      <c r="F1322" s="27"/>
      <c r="G1322" s="50"/>
      <c r="H1322" s="50"/>
      <c r="I1322" s="27"/>
      <c r="J1322" s="27"/>
      <c r="K1322" s="52"/>
      <c r="L1322" s="50"/>
      <c r="M1322" s="50"/>
      <c r="N1322" s="422"/>
      <c r="O1322" s="27"/>
      <c r="P1322" s="27"/>
      <c r="Q1322" s="27"/>
      <c r="R1322" s="27"/>
      <c r="S1322" s="27"/>
      <c r="T1322" s="27"/>
      <c r="U1322" s="27"/>
      <c r="V1322" s="27"/>
      <c r="W1322" s="27"/>
      <c r="X1322" s="27"/>
      <c r="Y1322" s="410"/>
      <c r="Z1322" s="27"/>
      <c r="AA1322" s="27"/>
      <c r="AB1322" s="27"/>
      <c r="AC1322" s="27"/>
      <c r="AD1322" s="27"/>
      <c r="AE1322" s="175"/>
      <c r="AF1322" s="27"/>
      <c r="AG1322" s="27"/>
      <c r="AH1322" s="27"/>
      <c r="AI1322" s="27"/>
      <c r="AJ1322" s="468"/>
      <c r="AK1322" s="56"/>
      <c r="AO1322" s="158"/>
      <c r="AS1322" s="158"/>
      <c r="AT1322" s="162"/>
    </row>
    <row r="1323" spans="1:46" s="57" customFormat="1" ht="12.75" customHeight="1" x14ac:dyDescent="0.3">
      <c r="A1323" s="49"/>
      <c r="B1323" s="49"/>
      <c r="C1323" s="50"/>
      <c r="D1323" s="27"/>
      <c r="E1323" s="27"/>
      <c r="F1323" s="27"/>
      <c r="G1323" s="50"/>
      <c r="H1323" s="50"/>
      <c r="I1323" s="27"/>
      <c r="J1323" s="27"/>
      <c r="K1323" s="52"/>
      <c r="L1323" s="50"/>
      <c r="M1323" s="50"/>
      <c r="N1323" s="422"/>
      <c r="O1323" s="27"/>
      <c r="P1323" s="27"/>
      <c r="Q1323" s="27"/>
      <c r="R1323" s="27"/>
      <c r="S1323" s="27"/>
      <c r="T1323" s="27"/>
      <c r="U1323" s="27"/>
      <c r="V1323" s="27"/>
      <c r="W1323" s="27"/>
      <c r="X1323" s="27"/>
      <c r="Y1323" s="410"/>
      <c r="Z1323" s="27"/>
      <c r="AA1323" s="27"/>
      <c r="AB1323" s="27"/>
      <c r="AC1323" s="27"/>
      <c r="AD1323" s="27"/>
      <c r="AE1323" s="175"/>
      <c r="AF1323" s="27"/>
      <c r="AG1323" s="27"/>
      <c r="AH1323" s="27"/>
      <c r="AI1323" s="27"/>
      <c r="AJ1323" s="468"/>
      <c r="AK1323" s="56"/>
      <c r="AO1323" s="158"/>
      <c r="AS1323" s="158"/>
      <c r="AT1323" s="162"/>
    </row>
    <row r="1324" spans="1:46" s="57" customFormat="1" ht="12.75" customHeight="1" x14ac:dyDescent="0.3">
      <c r="A1324" s="49"/>
      <c r="B1324" s="49"/>
      <c r="C1324" s="50"/>
      <c r="D1324" s="27"/>
      <c r="E1324" s="27"/>
      <c r="F1324" s="27"/>
      <c r="G1324" s="50"/>
      <c r="H1324" s="50"/>
      <c r="I1324" s="27"/>
      <c r="J1324" s="27"/>
      <c r="K1324" s="52"/>
      <c r="L1324" s="50"/>
      <c r="M1324" s="50"/>
      <c r="N1324" s="422"/>
      <c r="O1324" s="27"/>
      <c r="P1324" s="27"/>
      <c r="Q1324" s="27"/>
      <c r="R1324" s="27"/>
      <c r="S1324" s="27"/>
      <c r="T1324" s="27"/>
      <c r="U1324" s="27"/>
      <c r="V1324" s="27"/>
      <c r="W1324" s="27"/>
      <c r="X1324" s="27"/>
      <c r="Y1324" s="410"/>
      <c r="Z1324" s="27"/>
      <c r="AA1324" s="27"/>
      <c r="AB1324" s="27"/>
      <c r="AC1324" s="27"/>
      <c r="AD1324" s="27"/>
      <c r="AE1324" s="175"/>
      <c r="AF1324" s="27"/>
      <c r="AG1324" s="27"/>
      <c r="AH1324" s="27"/>
      <c r="AI1324" s="27"/>
      <c r="AJ1324" s="468"/>
      <c r="AK1324" s="56"/>
      <c r="AO1324" s="158"/>
      <c r="AS1324" s="158"/>
      <c r="AT1324" s="162"/>
    </row>
    <row r="1325" spans="1:46" s="57" customFormat="1" ht="12.75" customHeight="1" x14ac:dyDescent="0.3">
      <c r="A1325" s="49"/>
      <c r="B1325" s="49"/>
      <c r="C1325" s="50"/>
      <c r="D1325" s="27"/>
      <c r="E1325" s="27"/>
      <c r="F1325" s="27"/>
      <c r="G1325" s="50"/>
      <c r="H1325" s="50"/>
      <c r="I1325" s="27"/>
      <c r="J1325" s="27"/>
      <c r="K1325" s="52"/>
      <c r="L1325" s="50"/>
      <c r="M1325" s="50"/>
      <c r="N1325" s="422"/>
      <c r="O1325" s="27"/>
      <c r="P1325" s="27"/>
      <c r="Q1325" s="27"/>
      <c r="R1325" s="27"/>
      <c r="S1325" s="27"/>
      <c r="T1325" s="27"/>
      <c r="U1325" s="27"/>
      <c r="V1325" s="27"/>
      <c r="W1325" s="27"/>
      <c r="X1325" s="27"/>
      <c r="Y1325" s="410"/>
      <c r="Z1325" s="27"/>
      <c r="AA1325" s="27"/>
      <c r="AB1325" s="27"/>
      <c r="AC1325" s="27"/>
      <c r="AD1325" s="27"/>
      <c r="AE1325" s="175"/>
      <c r="AF1325" s="27"/>
      <c r="AG1325" s="27"/>
      <c r="AH1325" s="27"/>
      <c r="AI1325" s="27"/>
      <c r="AJ1325" s="468"/>
      <c r="AK1325" s="56"/>
      <c r="AO1325" s="158"/>
      <c r="AS1325" s="158"/>
      <c r="AT1325" s="162"/>
    </row>
    <row r="1326" spans="1:46" s="57" customFormat="1" ht="12.75" customHeight="1" x14ac:dyDescent="0.3">
      <c r="A1326" s="49"/>
      <c r="B1326" s="49"/>
      <c r="C1326" s="50"/>
      <c r="D1326" s="27"/>
      <c r="E1326" s="27"/>
      <c r="F1326" s="27"/>
      <c r="G1326" s="50"/>
      <c r="H1326" s="50"/>
      <c r="I1326" s="27"/>
      <c r="J1326" s="27"/>
      <c r="K1326" s="52"/>
      <c r="L1326" s="50"/>
      <c r="M1326" s="50"/>
      <c r="N1326" s="422"/>
      <c r="O1326" s="27"/>
      <c r="P1326" s="27"/>
      <c r="Q1326" s="27"/>
      <c r="R1326" s="27"/>
      <c r="S1326" s="27"/>
      <c r="T1326" s="27"/>
      <c r="U1326" s="27"/>
      <c r="V1326" s="27"/>
      <c r="W1326" s="27"/>
      <c r="X1326" s="27"/>
      <c r="Y1326" s="410"/>
      <c r="Z1326" s="27"/>
      <c r="AA1326" s="27"/>
      <c r="AB1326" s="27"/>
      <c r="AC1326" s="27"/>
      <c r="AD1326" s="27"/>
      <c r="AE1326" s="175"/>
      <c r="AF1326" s="27"/>
      <c r="AG1326" s="27"/>
      <c r="AH1326" s="27"/>
      <c r="AI1326" s="27"/>
      <c r="AJ1326" s="468"/>
      <c r="AK1326" s="56"/>
      <c r="AO1326" s="158"/>
      <c r="AS1326" s="158"/>
      <c r="AT1326" s="162"/>
    </row>
    <row r="1327" spans="1:46" s="57" customFormat="1" ht="12.75" customHeight="1" x14ac:dyDescent="0.3">
      <c r="A1327" s="49"/>
      <c r="B1327" s="49"/>
      <c r="C1327" s="50"/>
      <c r="D1327" s="27"/>
      <c r="E1327" s="27"/>
      <c r="F1327" s="27"/>
      <c r="G1327" s="50"/>
      <c r="H1327" s="50"/>
      <c r="I1327" s="27"/>
      <c r="J1327" s="27"/>
      <c r="K1327" s="52"/>
      <c r="L1327" s="50"/>
      <c r="M1327" s="50"/>
      <c r="N1327" s="422"/>
      <c r="O1327" s="27"/>
      <c r="P1327" s="27"/>
      <c r="Q1327" s="27"/>
      <c r="R1327" s="27"/>
      <c r="S1327" s="27"/>
      <c r="T1327" s="27"/>
      <c r="U1327" s="27"/>
      <c r="V1327" s="27"/>
      <c r="W1327" s="27"/>
      <c r="X1327" s="27"/>
      <c r="Y1327" s="410"/>
      <c r="Z1327" s="27"/>
      <c r="AA1327" s="27"/>
      <c r="AB1327" s="27"/>
      <c r="AC1327" s="27"/>
      <c r="AD1327" s="27"/>
      <c r="AE1327" s="175"/>
      <c r="AF1327" s="27"/>
      <c r="AG1327" s="27"/>
      <c r="AH1327" s="27"/>
      <c r="AI1327" s="27"/>
      <c r="AJ1327" s="468"/>
      <c r="AK1327" s="56"/>
      <c r="AO1327" s="158"/>
      <c r="AS1327" s="158"/>
      <c r="AT1327" s="162"/>
    </row>
    <row r="1328" spans="1:46" s="57" customFormat="1" ht="12.75" customHeight="1" x14ac:dyDescent="0.3">
      <c r="A1328" s="49"/>
      <c r="B1328" s="49"/>
      <c r="C1328" s="50"/>
      <c r="D1328" s="27"/>
      <c r="E1328" s="27"/>
      <c r="F1328" s="27"/>
      <c r="G1328" s="50"/>
      <c r="H1328" s="50"/>
      <c r="I1328" s="27"/>
      <c r="J1328" s="27"/>
      <c r="K1328" s="52"/>
      <c r="L1328" s="50"/>
      <c r="M1328" s="50"/>
      <c r="N1328" s="422"/>
      <c r="O1328" s="27"/>
      <c r="P1328" s="27"/>
      <c r="Q1328" s="27"/>
      <c r="R1328" s="27"/>
      <c r="S1328" s="27"/>
      <c r="T1328" s="27"/>
      <c r="U1328" s="27"/>
      <c r="V1328" s="27"/>
      <c r="W1328" s="27"/>
      <c r="X1328" s="27"/>
      <c r="Y1328" s="410"/>
      <c r="Z1328" s="27"/>
      <c r="AA1328" s="27"/>
      <c r="AB1328" s="27"/>
      <c r="AC1328" s="27"/>
      <c r="AD1328" s="27"/>
      <c r="AE1328" s="175"/>
      <c r="AF1328" s="27"/>
      <c r="AG1328" s="27"/>
      <c r="AH1328" s="27"/>
      <c r="AI1328" s="27"/>
      <c r="AJ1328" s="468"/>
      <c r="AK1328" s="56"/>
      <c r="AO1328" s="158"/>
      <c r="AS1328" s="158"/>
      <c r="AT1328" s="162"/>
    </row>
    <row r="1329" spans="1:46" s="57" customFormat="1" ht="12.75" customHeight="1" x14ac:dyDescent="0.3">
      <c r="A1329" s="49"/>
      <c r="B1329" s="49"/>
      <c r="C1329" s="50"/>
      <c r="D1329" s="27"/>
      <c r="E1329" s="27"/>
      <c r="F1329" s="27"/>
      <c r="G1329" s="50"/>
      <c r="H1329" s="50"/>
      <c r="I1329" s="27"/>
      <c r="J1329" s="27"/>
      <c r="K1329" s="52"/>
      <c r="L1329" s="50"/>
      <c r="M1329" s="50"/>
      <c r="N1329" s="422"/>
      <c r="O1329" s="27"/>
      <c r="P1329" s="27"/>
      <c r="Q1329" s="27"/>
      <c r="R1329" s="27"/>
      <c r="S1329" s="27"/>
      <c r="T1329" s="27"/>
      <c r="U1329" s="27"/>
      <c r="V1329" s="27"/>
      <c r="W1329" s="27"/>
      <c r="X1329" s="27"/>
      <c r="Y1329" s="410"/>
      <c r="Z1329" s="27"/>
      <c r="AA1329" s="27"/>
      <c r="AB1329" s="27"/>
      <c r="AC1329" s="27"/>
      <c r="AD1329" s="27"/>
      <c r="AE1329" s="175"/>
      <c r="AF1329" s="27"/>
      <c r="AG1329" s="27"/>
      <c r="AH1329" s="27"/>
      <c r="AI1329" s="27"/>
      <c r="AJ1329" s="468"/>
      <c r="AK1329" s="56"/>
      <c r="AO1329" s="158"/>
      <c r="AS1329" s="158"/>
      <c r="AT1329" s="162"/>
    </row>
    <row r="1330" spans="1:46" s="57" customFormat="1" ht="12.75" customHeight="1" x14ac:dyDescent="0.3">
      <c r="A1330" s="49"/>
      <c r="B1330" s="49"/>
      <c r="C1330" s="50"/>
      <c r="D1330" s="27"/>
      <c r="E1330" s="27"/>
      <c r="F1330" s="27"/>
      <c r="G1330" s="50"/>
      <c r="H1330" s="50"/>
      <c r="I1330" s="27"/>
      <c r="J1330" s="27"/>
      <c r="K1330" s="52"/>
      <c r="L1330" s="50"/>
      <c r="M1330" s="50"/>
      <c r="N1330" s="422"/>
      <c r="O1330" s="27"/>
      <c r="P1330" s="27"/>
      <c r="Q1330" s="27"/>
      <c r="R1330" s="27"/>
      <c r="S1330" s="27"/>
      <c r="T1330" s="27"/>
      <c r="U1330" s="27"/>
      <c r="V1330" s="27"/>
      <c r="W1330" s="27"/>
      <c r="X1330" s="27"/>
      <c r="Y1330" s="410"/>
      <c r="Z1330" s="27"/>
      <c r="AA1330" s="27"/>
      <c r="AB1330" s="27"/>
      <c r="AC1330" s="27"/>
      <c r="AD1330" s="27"/>
      <c r="AE1330" s="175"/>
      <c r="AF1330" s="27"/>
      <c r="AG1330" s="27"/>
      <c r="AH1330" s="27"/>
      <c r="AI1330" s="27"/>
      <c r="AJ1330" s="468"/>
      <c r="AK1330" s="56"/>
      <c r="AO1330" s="158"/>
      <c r="AS1330" s="158"/>
      <c r="AT1330" s="162"/>
    </row>
    <row r="1331" spans="1:46" s="57" customFormat="1" ht="12.75" customHeight="1" x14ac:dyDescent="0.3">
      <c r="A1331" s="49"/>
      <c r="B1331" s="49"/>
      <c r="C1331" s="50"/>
      <c r="D1331" s="27"/>
      <c r="E1331" s="27"/>
      <c r="F1331" s="27"/>
      <c r="G1331" s="50"/>
      <c r="H1331" s="50"/>
      <c r="I1331" s="27"/>
      <c r="J1331" s="27"/>
      <c r="K1331" s="52"/>
      <c r="L1331" s="50"/>
      <c r="M1331" s="50"/>
      <c r="N1331" s="422"/>
      <c r="O1331" s="27"/>
      <c r="P1331" s="27"/>
      <c r="Q1331" s="27"/>
      <c r="R1331" s="27"/>
      <c r="S1331" s="27"/>
      <c r="T1331" s="27"/>
      <c r="U1331" s="27"/>
      <c r="V1331" s="27"/>
      <c r="W1331" s="27"/>
      <c r="X1331" s="27"/>
      <c r="Y1331" s="410"/>
      <c r="Z1331" s="27"/>
      <c r="AA1331" s="27"/>
      <c r="AB1331" s="27"/>
      <c r="AC1331" s="27"/>
      <c r="AD1331" s="27"/>
      <c r="AE1331" s="175"/>
      <c r="AF1331" s="27"/>
      <c r="AG1331" s="27"/>
      <c r="AH1331" s="27"/>
      <c r="AI1331" s="27"/>
      <c r="AJ1331" s="468"/>
      <c r="AK1331" s="56"/>
      <c r="AO1331" s="158"/>
      <c r="AS1331" s="158"/>
      <c r="AT1331" s="162"/>
    </row>
    <row r="1332" spans="1:46" s="57" customFormat="1" ht="12.75" customHeight="1" x14ac:dyDescent="0.3">
      <c r="A1332" s="49"/>
      <c r="B1332" s="49"/>
      <c r="C1332" s="50"/>
      <c r="D1332" s="27"/>
      <c r="E1332" s="27"/>
      <c r="F1332" s="27"/>
      <c r="G1332" s="50"/>
      <c r="H1332" s="50"/>
      <c r="I1332" s="27"/>
      <c r="J1332" s="27"/>
      <c r="K1332" s="52"/>
      <c r="L1332" s="50"/>
      <c r="M1332" s="50"/>
      <c r="N1332" s="422"/>
      <c r="O1332" s="27"/>
      <c r="P1332" s="27"/>
      <c r="Q1332" s="27"/>
      <c r="R1332" s="27"/>
      <c r="S1332" s="27"/>
      <c r="T1332" s="27"/>
      <c r="U1332" s="27"/>
      <c r="V1332" s="27"/>
      <c r="W1332" s="27"/>
      <c r="X1332" s="27"/>
      <c r="Y1332" s="410"/>
      <c r="Z1332" s="27"/>
      <c r="AA1332" s="27"/>
      <c r="AB1332" s="27"/>
      <c r="AC1332" s="27"/>
      <c r="AD1332" s="27"/>
      <c r="AE1332" s="175"/>
      <c r="AF1332" s="27"/>
      <c r="AG1332" s="27"/>
      <c r="AH1332" s="27"/>
      <c r="AI1332" s="27"/>
      <c r="AJ1332" s="468"/>
      <c r="AK1332" s="56"/>
      <c r="AO1332" s="158"/>
      <c r="AS1332" s="158"/>
      <c r="AT1332" s="162"/>
    </row>
    <row r="1333" spans="1:46" s="57" customFormat="1" ht="12.75" customHeight="1" x14ac:dyDescent="0.3">
      <c r="A1333" s="49"/>
      <c r="B1333" s="49"/>
      <c r="C1333" s="50"/>
      <c r="D1333" s="27"/>
      <c r="E1333" s="27"/>
      <c r="F1333" s="27"/>
      <c r="G1333" s="50"/>
      <c r="H1333" s="50"/>
      <c r="I1333" s="27"/>
      <c r="J1333" s="27"/>
      <c r="K1333" s="52"/>
      <c r="L1333" s="50"/>
      <c r="M1333" s="50"/>
      <c r="N1333" s="422"/>
      <c r="O1333" s="27"/>
      <c r="P1333" s="27"/>
      <c r="Q1333" s="27"/>
      <c r="R1333" s="27"/>
      <c r="S1333" s="27"/>
      <c r="T1333" s="27"/>
      <c r="U1333" s="27"/>
      <c r="V1333" s="27"/>
      <c r="W1333" s="27"/>
      <c r="X1333" s="27"/>
      <c r="Y1333" s="410"/>
      <c r="Z1333" s="27"/>
      <c r="AA1333" s="27"/>
      <c r="AB1333" s="27"/>
      <c r="AC1333" s="27"/>
      <c r="AD1333" s="27"/>
      <c r="AE1333" s="175"/>
      <c r="AF1333" s="27"/>
      <c r="AG1333" s="27"/>
      <c r="AH1333" s="27"/>
      <c r="AI1333" s="27"/>
      <c r="AJ1333" s="468"/>
      <c r="AK1333" s="56"/>
      <c r="AO1333" s="158"/>
      <c r="AS1333" s="158"/>
      <c r="AT1333" s="162"/>
    </row>
    <row r="1334" spans="1:46" s="57" customFormat="1" ht="12.75" customHeight="1" x14ac:dyDescent="0.3">
      <c r="A1334" s="49"/>
      <c r="B1334" s="49"/>
      <c r="C1334" s="50"/>
      <c r="D1334" s="27"/>
      <c r="E1334" s="27"/>
      <c r="F1334" s="27"/>
      <c r="G1334" s="50"/>
      <c r="H1334" s="50"/>
      <c r="I1334" s="27"/>
      <c r="J1334" s="27"/>
      <c r="K1334" s="52"/>
      <c r="L1334" s="50"/>
      <c r="M1334" s="50"/>
      <c r="N1334" s="422"/>
      <c r="O1334" s="27"/>
      <c r="P1334" s="27"/>
      <c r="Q1334" s="27"/>
      <c r="R1334" s="27"/>
      <c r="S1334" s="27"/>
      <c r="T1334" s="27"/>
      <c r="U1334" s="27"/>
      <c r="V1334" s="27"/>
      <c r="W1334" s="27"/>
      <c r="X1334" s="27"/>
      <c r="Y1334" s="410"/>
      <c r="Z1334" s="27"/>
      <c r="AA1334" s="27"/>
      <c r="AB1334" s="27"/>
      <c r="AC1334" s="27"/>
      <c r="AD1334" s="27"/>
      <c r="AE1334" s="175"/>
      <c r="AF1334" s="27"/>
      <c r="AG1334" s="27"/>
      <c r="AH1334" s="27"/>
      <c r="AI1334" s="27"/>
      <c r="AJ1334" s="468"/>
      <c r="AK1334" s="56"/>
      <c r="AO1334" s="158"/>
      <c r="AS1334" s="158"/>
      <c r="AT1334" s="162"/>
    </row>
    <row r="1335" spans="1:46" s="57" customFormat="1" ht="12.75" customHeight="1" x14ac:dyDescent="0.3">
      <c r="A1335" s="49"/>
      <c r="B1335" s="49"/>
      <c r="C1335" s="50"/>
      <c r="D1335" s="27"/>
      <c r="E1335" s="27"/>
      <c r="F1335" s="27"/>
      <c r="G1335" s="50"/>
      <c r="H1335" s="50"/>
      <c r="I1335" s="27"/>
      <c r="J1335" s="27"/>
      <c r="K1335" s="52"/>
      <c r="L1335" s="50"/>
      <c r="M1335" s="50"/>
      <c r="N1335" s="422"/>
      <c r="O1335" s="27"/>
      <c r="P1335" s="27"/>
      <c r="Q1335" s="27"/>
      <c r="R1335" s="27"/>
      <c r="S1335" s="27"/>
      <c r="T1335" s="27"/>
      <c r="U1335" s="27"/>
      <c r="V1335" s="27"/>
      <c r="W1335" s="27"/>
      <c r="X1335" s="27"/>
      <c r="Y1335" s="410"/>
      <c r="Z1335" s="27"/>
      <c r="AA1335" s="27"/>
      <c r="AB1335" s="27"/>
      <c r="AC1335" s="27"/>
      <c r="AD1335" s="27"/>
      <c r="AE1335" s="175"/>
      <c r="AF1335" s="27"/>
      <c r="AG1335" s="27"/>
      <c r="AH1335" s="27"/>
      <c r="AI1335" s="27"/>
      <c r="AJ1335" s="468"/>
      <c r="AK1335" s="56"/>
      <c r="AO1335" s="158"/>
      <c r="AS1335" s="158"/>
      <c r="AT1335" s="162"/>
    </row>
    <row r="1336" spans="1:46" s="57" customFormat="1" ht="12.75" customHeight="1" x14ac:dyDescent="0.3">
      <c r="A1336" s="49"/>
      <c r="B1336" s="49"/>
      <c r="C1336" s="50"/>
      <c r="D1336" s="27"/>
      <c r="E1336" s="27"/>
      <c r="F1336" s="27"/>
      <c r="G1336" s="50"/>
      <c r="H1336" s="50"/>
      <c r="I1336" s="27"/>
      <c r="J1336" s="27"/>
      <c r="K1336" s="52"/>
      <c r="L1336" s="50"/>
      <c r="M1336" s="50"/>
      <c r="N1336" s="422"/>
      <c r="O1336" s="27"/>
      <c r="P1336" s="27"/>
      <c r="Q1336" s="27"/>
      <c r="R1336" s="27"/>
      <c r="S1336" s="27"/>
      <c r="T1336" s="27"/>
      <c r="U1336" s="27"/>
      <c r="V1336" s="27"/>
      <c r="W1336" s="27"/>
      <c r="X1336" s="27"/>
      <c r="Y1336" s="410"/>
      <c r="Z1336" s="27"/>
      <c r="AA1336" s="27"/>
      <c r="AB1336" s="27"/>
      <c r="AC1336" s="27"/>
      <c r="AD1336" s="27"/>
      <c r="AE1336" s="175"/>
      <c r="AF1336" s="27"/>
      <c r="AG1336" s="27"/>
      <c r="AH1336" s="27"/>
      <c r="AI1336" s="27"/>
      <c r="AJ1336" s="468"/>
      <c r="AK1336" s="56"/>
      <c r="AO1336" s="158"/>
      <c r="AS1336" s="158"/>
      <c r="AT1336" s="162"/>
    </row>
    <row r="1337" spans="1:46" s="57" customFormat="1" ht="12.75" customHeight="1" x14ac:dyDescent="0.3">
      <c r="A1337" s="49"/>
      <c r="B1337" s="49"/>
      <c r="C1337" s="50"/>
      <c r="D1337" s="27"/>
      <c r="E1337" s="27"/>
      <c r="F1337" s="27"/>
      <c r="G1337" s="50"/>
      <c r="H1337" s="50"/>
      <c r="I1337" s="27"/>
      <c r="J1337" s="27"/>
      <c r="K1337" s="52"/>
      <c r="L1337" s="50"/>
      <c r="M1337" s="50"/>
      <c r="N1337" s="422"/>
      <c r="O1337" s="27"/>
      <c r="P1337" s="27"/>
      <c r="Q1337" s="27"/>
      <c r="R1337" s="27"/>
      <c r="S1337" s="27"/>
      <c r="T1337" s="27"/>
      <c r="U1337" s="27"/>
      <c r="V1337" s="27"/>
      <c r="W1337" s="27"/>
      <c r="X1337" s="27"/>
      <c r="Y1337" s="410"/>
      <c r="Z1337" s="27"/>
      <c r="AA1337" s="27"/>
      <c r="AB1337" s="27"/>
      <c r="AC1337" s="27"/>
      <c r="AD1337" s="27"/>
      <c r="AE1337" s="175"/>
      <c r="AF1337" s="27"/>
      <c r="AG1337" s="27"/>
      <c r="AH1337" s="27"/>
      <c r="AI1337" s="27"/>
      <c r="AJ1337" s="468"/>
      <c r="AK1337" s="56"/>
      <c r="AO1337" s="158"/>
      <c r="AS1337" s="158"/>
      <c r="AT1337" s="162"/>
    </row>
    <row r="1338" spans="1:46" s="57" customFormat="1" ht="12.75" customHeight="1" x14ac:dyDescent="0.3">
      <c r="A1338" s="49"/>
      <c r="B1338" s="49"/>
      <c r="C1338" s="50"/>
      <c r="D1338" s="27"/>
      <c r="E1338" s="27"/>
      <c r="F1338" s="27"/>
      <c r="G1338" s="50"/>
      <c r="H1338" s="50"/>
      <c r="I1338" s="27"/>
      <c r="J1338" s="27"/>
      <c r="K1338" s="52"/>
      <c r="L1338" s="50"/>
      <c r="M1338" s="50"/>
      <c r="N1338" s="422"/>
      <c r="O1338" s="27"/>
      <c r="P1338" s="27"/>
      <c r="Q1338" s="27"/>
      <c r="R1338" s="27"/>
      <c r="S1338" s="27"/>
      <c r="T1338" s="27"/>
      <c r="U1338" s="27"/>
      <c r="V1338" s="27"/>
      <c r="W1338" s="27"/>
      <c r="X1338" s="27"/>
      <c r="Y1338" s="410"/>
      <c r="Z1338" s="27"/>
      <c r="AA1338" s="27"/>
      <c r="AB1338" s="27"/>
      <c r="AC1338" s="27"/>
      <c r="AD1338" s="27"/>
      <c r="AE1338" s="175"/>
      <c r="AF1338" s="27"/>
      <c r="AG1338" s="27"/>
      <c r="AH1338" s="27"/>
      <c r="AI1338" s="27"/>
      <c r="AJ1338" s="468"/>
      <c r="AK1338" s="56"/>
      <c r="AO1338" s="158"/>
      <c r="AS1338" s="158"/>
      <c r="AT1338" s="162"/>
    </row>
    <row r="1339" spans="1:46" s="57" customFormat="1" ht="12.75" customHeight="1" x14ac:dyDescent="0.3">
      <c r="A1339" s="49"/>
      <c r="B1339" s="49"/>
      <c r="C1339" s="50"/>
      <c r="D1339" s="27"/>
      <c r="E1339" s="27"/>
      <c r="F1339" s="27"/>
      <c r="G1339" s="50"/>
      <c r="H1339" s="50"/>
      <c r="I1339" s="27"/>
      <c r="J1339" s="27"/>
      <c r="K1339" s="52"/>
      <c r="L1339" s="50"/>
      <c r="M1339" s="50"/>
      <c r="N1339" s="422"/>
      <c r="O1339" s="27"/>
      <c r="P1339" s="27"/>
      <c r="Q1339" s="27"/>
      <c r="R1339" s="27"/>
      <c r="S1339" s="27"/>
      <c r="T1339" s="27"/>
      <c r="U1339" s="27"/>
      <c r="V1339" s="27"/>
      <c r="W1339" s="27"/>
      <c r="X1339" s="27"/>
      <c r="Y1339" s="410"/>
      <c r="Z1339" s="27"/>
      <c r="AA1339" s="27"/>
      <c r="AB1339" s="27"/>
      <c r="AC1339" s="27"/>
      <c r="AD1339" s="27"/>
      <c r="AE1339" s="175"/>
      <c r="AF1339" s="27"/>
      <c r="AG1339" s="27"/>
      <c r="AH1339" s="27"/>
      <c r="AI1339" s="27"/>
      <c r="AJ1339" s="468"/>
      <c r="AK1339" s="56"/>
      <c r="AO1339" s="158"/>
      <c r="AS1339" s="158"/>
      <c r="AT1339" s="162"/>
    </row>
    <row r="1340" spans="1:46" s="57" customFormat="1" ht="12.75" customHeight="1" x14ac:dyDescent="0.3">
      <c r="A1340" s="49"/>
      <c r="B1340" s="49"/>
      <c r="C1340" s="50"/>
      <c r="D1340" s="27"/>
      <c r="E1340" s="27"/>
      <c r="F1340" s="27"/>
      <c r="G1340" s="50"/>
      <c r="H1340" s="50"/>
      <c r="I1340" s="27"/>
      <c r="J1340" s="27"/>
      <c r="K1340" s="52"/>
      <c r="L1340" s="50"/>
      <c r="M1340" s="50"/>
      <c r="N1340" s="422"/>
      <c r="O1340" s="27"/>
      <c r="P1340" s="27"/>
      <c r="Q1340" s="27"/>
      <c r="R1340" s="27"/>
      <c r="S1340" s="27"/>
      <c r="T1340" s="27"/>
      <c r="U1340" s="27"/>
      <c r="V1340" s="27"/>
      <c r="W1340" s="27"/>
      <c r="X1340" s="27"/>
      <c r="Y1340" s="410"/>
      <c r="Z1340" s="27"/>
      <c r="AA1340" s="27"/>
      <c r="AB1340" s="27"/>
      <c r="AC1340" s="27"/>
      <c r="AD1340" s="27"/>
      <c r="AE1340" s="175"/>
      <c r="AF1340" s="27"/>
      <c r="AG1340" s="27"/>
      <c r="AH1340" s="27"/>
      <c r="AI1340" s="27"/>
      <c r="AJ1340" s="468"/>
      <c r="AK1340" s="56"/>
      <c r="AO1340" s="158"/>
      <c r="AS1340" s="158"/>
      <c r="AT1340" s="162"/>
    </row>
    <row r="1341" spans="1:46" s="57" customFormat="1" ht="12.75" customHeight="1" x14ac:dyDescent="0.3">
      <c r="A1341" s="49"/>
      <c r="B1341" s="49"/>
      <c r="C1341" s="50"/>
      <c r="D1341" s="27"/>
      <c r="E1341" s="27"/>
      <c r="F1341" s="27"/>
      <c r="G1341" s="50"/>
      <c r="H1341" s="50"/>
      <c r="I1341" s="27"/>
      <c r="J1341" s="27"/>
      <c r="K1341" s="52"/>
      <c r="L1341" s="50"/>
      <c r="M1341" s="50"/>
      <c r="N1341" s="422"/>
      <c r="O1341" s="27"/>
      <c r="P1341" s="27"/>
      <c r="Q1341" s="27"/>
      <c r="R1341" s="27"/>
      <c r="S1341" s="27"/>
      <c r="T1341" s="27"/>
      <c r="U1341" s="27"/>
      <c r="V1341" s="27"/>
      <c r="W1341" s="27"/>
      <c r="X1341" s="27"/>
      <c r="Y1341" s="410"/>
      <c r="Z1341" s="27"/>
      <c r="AA1341" s="27"/>
      <c r="AB1341" s="27"/>
      <c r="AC1341" s="27"/>
      <c r="AD1341" s="27"/>
      <c r="AE1341" s="175"/>
      <c r="AF1341" s="27"/>
      <c r="AG1341" s="27"/>
      <c r="AH1341" s="27"/>
      <c r="AI1341" s="27"/>
      <c r="AJ1341" s="468"/>
      <c r="AK1341" s="56"/>
      <c r="AO1341" s="158"/>
      <c r="AS1341" s="158"/>
      <c r="AT1341" s="162"/>
    </row>
    <row r="1342" spans="1:46" s="57" customFormat="1" ht="12.75" customHeight="1" x14ac:dyDescent="0.3">
      <c r="A1342" s="49"/>
      <c r="B1342" s="49"/>
      <c r="C1342" s="50"/>
      <c r="D1342" s="27"/>
      <c r="E1342" s="27"/>
      <c r="F1342" s="27"/>
      <c r="G1342" s="50"/>
      <c r="H1342" s="50"/>
      <c r="I1342" s="27"/>
      <c r="J1342" s="27"/>
      <c r="K1342" s="52"/>
      <c r="L1342" s="50"/>
      <c r="M1342" s="50"/>
      <c r="N1342" s="422"/>
      <c r="O1342" s="27"/>
      <c r="P1342" s="27"/>
      <c r="Q1342" s="27"/>
      <c r="R1342" s="27"/>
      <c r="S1342" s="27"/>
      <c r="T1342" s="27"/>
      <c r="U1342" s="27"/>
      <c r="V1342" s="27"/>
      <c r="W1342" s="27"/>
      <c r="X1342" s="27"/>
      <c r="Y1342" s="410"/>
      <c r="Z1342" s="27"/>
      <c r="AA1342" s="27"/>
      <c r="AB1342" s="27"/>
      <c r="AC1342" s="27"/>
      <c r="AD1342" s="27"/>
      <c r="AE1342" s="175"/>
      <c r="AF1342" s="27"/>
      <c r="AG1342" s="27"/>
      <c r="AH1342" s="27"/>
      <c r="AI1342" s="27"/>
      <c r="AJ1342" s="468"/>
      <c r="AK1342" s="56"/>
      <c r="AO1342" s="158"/>
      <c r="AS1342" s="158"/>
      <c r="AT1342" s="162"/>
    </row>
    <row r="1343" spans="1:46" s="57" customFormat="1" ht="12.75" customHeight="1" x14ac:dyDescent="0.3">
      <c r="A1343" s="49"/>
      <c r="B1343" s="49"/>
      <c r="C1343" s="50"/>
      <c r="D1343" s="27"/>
      <c r="E1343" s="27"/>
      <c r="F1343" s="27"/>
      <c r="G1343" s="50"/>
      <c r="H1343" s="50"/>
      <c r="I1343" s="27"/>
      <c r="J1343" s="27"/>
      <c r="K1343" s="52"/>
      <c r="L1343" s="50"/>
      <c r="M1343" s="50"/>
      <c r="N1343" s="422"/>
      <c r="O1343" s="27"/>
      <c r="P1343" s="27"/>
      <c r="Q1343" s="27"/>
      <c r="R1343" s="27"/>
      <c r="S1343" s="27"/>
      <c r="T1343" s="27"/>
      <c r="U1343" s="27"/>
      <c r="V1343" s="27"/>
      <c r="W1343" s="27"/>
      <c r="X1343" s="27"/>
      <c r="Y1343" s="410"/>
      <c r="Z1343" s="27"/>
      <c r="AA1343" s="27"/>
      <c r="AB1343" s="27"/>
      <c r="AC1343" s="27"/>
      <c r="AD1343" s="27"/>
      <c r="AE1343" s="175"/>
      <c r="AF1343" s="27"/>
      <c r="AG1343" s="27"/>
      <c r="AH1343" s="27"/>
      <c r="AI1343" s="27"/>
      <c r="AJ1343" s="468"/>
      <c r="AK1343" s="56"/>
      <c r="AO1343" s="158"/>
      <c r="AS1343" s="158"/>
      <c r="AT1343" s="162"/>
    </row>
    <row r="1344" spans="1:46" s="57" customFormat="1" ht="12.75" customHeight="1" x14ac:dyDescent="0.3">
      <c r="A1344" s="49"/>
      <c r="B1344" s="49"/>
      <c r="C1344" s="50"/>
      <c r="D1344" s="27"/>
      <c r="E1344" s="27"/>
      <c r="F1344" s="27"/>
      <c r="G1344" s="50"/>
      <c r="H1344" s="50"/>
      <c r="I1344" s="27"/>
      <c r="J1344" s="27"/>
      <c r="K1344" s="52"/>
      <c r="L1344" s="50"/>
      <c r="M1344" s="50"/>
      <c r="N1344" s="422"/>
      <c r="O1344" s="27"/>
      <c r="P1344" s="27"/>
      <c r="Q1344" s="27"/>
      <c r="R1344" s="27"/>
      <c r="S1344" s="27"/>
      <c r="T1344" s="27"/>
      <c r="U1344" s="27"/>
      <c r="V1344" s="27"/>
      <c r="W1344" s="27"/>
      <c r="X1344" s="27"/>
      <c r="Y1344" s="410"/>
      <c r="Z1344" s="27"/>
      <c r="AA1344" s="27"/>
      <c r="AB1344" s="27"/>
      <c r="AC1344" s="27"/>
      <c r="AD1344" s="27"/>
      <c r="AE1344" s="175"/>
      <c r="AF1344" s="27"/>
      <c r="AG1344" s="27"/>
      <c r="AH1344" s="27"/>
      <c r="AI1344" s="27"/>
      <c r="AJ1344" s="468"/>
      <c r="AK1344" s="56"/>
      <c r="AO1344" s="158"/>
      <c r="AS1344" s="158"/>
      <c r="AT1344" s="162"/>
    </row>
    <row r="1345" spans="1:46" s="57" customFormat="1" ht="12.75" customHeight="1" x14ac:dyDescent="0.3">
      <c r="A1345" s="49"/>
      <c r="B1345" s="49"/>
      <c r="C1345" s="50"/>
      <c r="D1345" s="27"/>
      <c r="E1345" s="27"/>
      <c r="F1345" s="27"/>
      <c r="G1345" s="50"/>
      <c r="H1345" s="50"/>
      <c r="I1345" s="27"/>
      <c r="J1345" s="27"/>
      <c r="K1345" s="52"/>
      <c r="L1345" s="50"/>
      <c r="M1345" s="50"/>
      <c r="N1345" s="422"/>
      <c r="O1345" s="27"/>
      <c r="P1345" s="27"/>
      <c r="Q1345" s="27"/>
      <c r="R1345" s="27"/>
      <c r="S1345" s="27"/>
      <c r="T1345" s="27"/>
      <c r="U1345" s="27"/>
      <c r="V1345" s="27"/>
      <c r="W1345" s="27"/>
      <c r="X1345" s="27"/>
      <c r="Y1345" s="410"/>
      <c r="Z1345" s="27"/>
      <c r="AA1345" s="27"/>
      <c r="AB1345" s="27"/>
      <c r="AC1345" s="27"/>
      <c r="AD1345" s="27"/>
      <c r="AE1345" s="175"/>
      <c r="AF1345" s="27"/>
      <c r="AG1345" s="27"/>
      <c r="AH1345" s="27"/>
      <c r="AI1345" s="27"/>
      <c r="AJ1345" s="468"/>
      <c r="AK1345" s="56"/>
      <c r="AO1345" s="158"/>
      <c r="AS1345" s="158"/>
      <c r="AT1345" s="162"/>
    </row>
    <row r="1346" spans="1:46" s="57" customFormat="1" ht="12.75" customHeight="1" x14ac:dyDescent="0.3">
      <c r="A1346" s="49"/>
      <c r="B1346" s="49"/>
      <c r="C1346" s="50"/>
      <c r="D1346" s="27"/>
      <c r="E1346" s="27"/>
      <c r="F1346" s="27"/>
      <c r="G1346" s="50"/>
      <c r="H1346" s="50"/>
      <c r="I1346" s="27"/>
      <c r="J1346" s="27"/>
      <c r="K1346" s="52"/>
      <c r="L1346" s="50"/>
      <c r="M1346" s="50"/>
      <c r="N1346" s="422"/>
      <c r="O1346" s="27"/>
      <c r="P1346" s="27"/>
      <c r="Q1346" s="27"/>
      <c r="R1346" s="27"/>
      <c r="S1346" s="27"/>
      <c r="T1346" s="27"/>
      <c r="U1346" s="27"/>
      <c r="V1346" s="27"/>
      <c r="W1346" s="27"/>
      <c r="X1346" s="27"/>
      <c r="Y1346" s="410"/>
      <c r="Z1346" s="27"/>
      <c r="AA1346" s="27"/>
      <c r="AB1346" s="27"/>
      <c r="AC1346" s="27"/>
      <c r="AD1346" s="27"/>
      <c r="AE1346" s="175"/>
      <c r="AF1346" s="27"/>
      <c r="AG1346" s="27"/>
      <c r="AH1346" s="27"/>
      <c r="AI1346" s="27"/>
      <c r="AJ1346" s="468"/>
      <c r="AK1346" s="56"/>
      <c r="AO1346" s="158"/>
      <c r="AS1346" s="158"/>
      <c r="AT1346" s="162"/>
    </row>
    <row r="1347" spans="1:46" s="57" customFormat="1" ht="12.75" customHeight="1" x14ac:dyDescent="0.3">
      <c r="A1347" s="49"/>
      <c r="B1347" s="49"/>
      <c r="C1347" s="50"/>
      <c r="D1347" s="27"/>
      <c r="E1347" s="27"/>
      <c r="F1347" s="27"/>
      <c r="G1347" s="50"/>
      <c r="H1347" s="50"/>
      <c r="I1347" s="27"/>
      <c r="J1347" s="27"/>
      <c r="K1347" s="52"/>
      <c r="L1347" s="50"/>
      <c r="M1347" s="50"/>
      <c r="N1347" s="422"/>
      <c r="O1347" s="27"/>
      <c r="P1347" s="27"/>
      <c r="Q1347" s="27"/>
      <c r="R1347" s="27"/>
      <c r="S1347" s="27"/>
      <c r="T1347" s="27"/>
      <c r="U1347" s="27"/>
      <c r="V1347" s="27"/>
      <c r="W1347" s="27"/>
      <c r="X1347" s="27"/>
      <c r="Y1347" s="410"/>
      <c r="Z1347" s="27"/>
      <c r="AA1347" s="27"/>
      <c r="AB1347" s="27"/>
      <c r="AC1347" s="27"/>
      <c r="AD1347" s="27"/>
      <c r="AE1347" s="175"/>
      <c r="AF1347" s="27"/>
      <c r="AG1347" s="27"/>
      <c r="AH1347" s="27"/>
      <c r="AI1347" s="27"/>
      <c r="AJ1347" s="468"/>
      <c r="AK1347" s="56"/>
      <c r="AO1347" s="158"/>
      <c r="AS1347" s="158"/>
      <c r="AT1347" s="162"/>
    </row>
    <row r="1348" spans="1:46" s="57" customFormat="1" ht="12.75" customHeight="1" x14ac:dyDescent="0.3">
      <c r="A1348" s="49"/>
      <c r="B1348" s="49"/>
      <c r="C1348" s="50"/>
      <c r="D1348" s="27"/>
      <c r="E1348" s="27"/>
      <c r="F1348" s="27"/>
      <c r="G1348" s="50"/>
      <c r="H1348" s="50"/>
      <c r="I1348" s="27"/>
      <c r="J1348" s="27"/>
      <c r="K1348" s="52"/>
      <c r="L1348" s="50"/>
      <c r="M1348" s="50"/>
      <c r="N1348" s="422"/>
      <c r="O1348" s="27"/>
      <c r="P1348" s="27"/>
      <c r="Q1348" s="27"/>
      <c r="R1348" s="27"/>
      <c r="S1348" s="27"/>
      <c r="T1348" s="27"/>
      <c r="U1348" s="27"/>
      <c r="V1348" s="27"/>
      <c r="W1348" s="27"/>
      <c r="X1348" s="27"/>
      <c r="Y1348" s="410"/>
      <c r="Z1348" s="27"/>
      <c r="AA1348" s="27"/>
      <c r="AB1348" s="27"/>
      <c r="AC1348" s="27"/>
      <c r="AD1348" s="27"/>
      <c r="AE1348" s="175"/>
      <c r="AF1348" s="27"/>
      <c r="AG1348" s="27"/>
      <c r="AH1348" s="27"/>
      <c r="AI1348" s="27"/>
      <c r="AJ1348" s="468"/>
      <c r="AK1348" s="56"/>
      <c r="AO1348" s="158"/>
      <c r="AS1348" s="158"/>
      <c r="AT1348" s="162"/>
    </row>
    <row r="1349" spans="1:46" s="57" customFormat="1" ht="12.75" customHeight="1" x14ac:dyDescent="0.3">
      <c r="A1349" s="49"/>
      <c r="B1349" s="49"/>
      <c r="C1349" s="50"/>
      <c r="D1349" s="27"/>
      <c r="E1349" s="27"/>
      <c r="F1349" s="27"/>
      <c r="G1349" s="50"/>
      <c r="H1349" s="50"/>
      <c r="I1349" s="27"/>
      <c r="J1349" s="27"/>
      <c r="K1349" s="52"/>
      <c r="L1349" s="50"/>
      <c r="M1349" s="50"/>
      <c r="N1349" s="422"/>
      <c r="O1349" s="27"/>
      <c r="P1349" s="27"/>
      <c r="Q1349" s="27"/>
      <c r="R1349" s="27"/>
      <c r="S1349" s="27"/>
      <c r="T1349" s="27"/>
      <c r="U1349" s="27"/>
      <c r="V1349" s="27"/>
      <c r="W1349" s="27"/>
      <c r="X1349" s="27"/>
      <c r="Y1349" s="410"/>
      <c r="Z1349" s="27"/>
      <c r="AA1349" s="27"/>
      <c r="AB1349" s="27"/>
      <c r="AC1349" s="27"/>
      <c r="AD1349" s="27"/>
      <c r="AE1349" s="175"/>
      <c r="AF1349" s="27"/>
      <c r="AG1349" s="27"/>
      <c r="AH1349" s="27"/>
      <c r="AI1349" s="27"/>
      <c r="AJ1349" s="468"/>
      <c r="AK1349" s="56"/>
      <c r="AO1349" s="158"/>
      <c r="AS1349" s="158"/>
      <c r="AT1349" s="162"/>
    </row>
    <row r="1350" spans="1:46" s="57" customFormat="1" ht="12.75" customHeight="1" x14ac:dyDescent="0.3">
      <c r="A1350" s="49"/>
      <c r="B1350" s="49"/>
      <c r="C1350" s="50"/>
      <c r="D1350" s="27"/>
      <c r="E1350" s="27"/>
      <c r="F1350" s="27"/>
      <c r="G1350" s="50"/>
      <c r="H1350" s="50"/>
      <c r="I1350" s="27"/>
      <c r="J1350" s="27"/>
      <c r="K1350" s="52"/>
      <c r="L1350" s="50"/>
      <c r="M1350" s="50"/>
      <c r="N1350" s="422"/>
      <c r="O1350" s="27"/>
      <c r="P1350" s="27"/>
      <c r="Q1350" s="27"/>
      <c r="R1350" s="27"/>
      <c r="S1350" s="27"/>
      <c r="T1350" s="27"/>
      <c r="U1350" s="27"/>
      <c r="V1350" s="27"/>
      <c r="W1350" s="27"/>
      <c r="X1350" s="27"/>
      <c r="Y1350" s="410"/>
      <c r="Z1350" s="27"/>
      <c r="AA1350" s="27"/>
      <c r="AB1350" s="27"/>
      <c r="AC1350" s="27"/>
      <c r="AD1350" s="27"/>
      <c r="AE1350" s="175"/>
      <c r="AF1350" s="27"/>
      <c r="AG1350" s="27"/>
      <c r="AH1350" s="27"/>
      <c r="AI1350" s="27"/>
      <c r="AJ1350" s="468"/>
      <c r="AK1350" s="56"/>
      <c r="AO1350" s="158"/>
      <c r="AS1350" s="158"/>
      <c r="AT1350" s="162"/>
    </row>
    <row r="1351" spans="1:46" s="57" customFormat="1" ht="12.75" customHeight="1" x14ac:dyDescent="0.3">
      <c r="A1351" s="49"/>
      <c r="B1351" s="49"/>
      <c r="C1351" s="50"/>
      <c r="D1351" s="27"/>
      <c r="E1351" s="27"/>
      <c r="F1351" s="27"/>
      <c r="G1351" s="50"/>
      <c r="H1351" s="50"/>
      <c r="I1351" s="27"/>
      <c r="J1351" s="27"/>
      <c r="K1351" s="52"/>
      <c r="L1351" s="50"/>
      <c r="M1351" s="50"/>
      <c r="N1351" s="422"/>
      <c r="O1351" s="27"/>
      <c r="P1351" s="27"/>
      <c r="Q1351" s="27"/>
      <c r="R1351" s="27"/>
      <c r="S1351" s="27"/>
      <c r="T1351" s="27"/>
      <c r="U1351" s="27"/>
      <c r="V1351" s="27"/>
      <c r="W1351" s="27"/>
      <c r="X1351" s="27"/>
      <c r="Y1351" s="410"/>
      <c r="Z1351" s="27"/>
      <c r="AA1351" s="27"/>
      <c r="AB1351" s="27"/>
      <c r="AC1351" s="27"/>
      <c r="AD1351" s="27"/>
      <c r="AE1351" s="175"/>
      <c r="AF1351" s="27"/>
      <c r="AG1351" s="27"/>
      <c r="AH1351" s="27"/>
      <c r="AI1351" s="27"/>
      <c r="AJ1351" s="468"/>
      <c r="AK1351" s="56"/>
      <c r="AO1351" s="158"/>
      <c r="AS1351" s="158"/>
      <c r="AT1351" s="162"/>
    </row>
    <row r="1352" spans="1:46" s="57" customFormat="1" ht="12.75" customHeight="1" x14ac:dyDescent="0.3">
      <c r="A1352" s="49"/>
      <c r="B1352" s="49"/>
      <c r="C1352" s="50"/>
      <c r="D1352" s="27"/>
      <c r="E1352" s="27"/>
      <c r="F1352" s="27"/>
      <c r="G1352" s="50"/>
      <c r="H1352" s="50"/>
      <c r="I1352" s="27"/>
      <c r="J1352" s="27"/>
      <c r="K1352" s="52"/>
      <c r="L1352" s="50"/>
      <c r="M1352" s="50"/>
      <c r="N1352" s="422"/>
      <c r="O1352" s="27"/>
      <c r="P1352" s="27"/>
      <c r="Q1352" s="27"/>
      <c r="R1352" s="27"/>
      <c r="S1352" s="27"/>
      <c r="T1352" s="27"/>
      <c r="U1352" s="27"/>
      <c r="V1352" s="27"/>
      <c r="W1352" s="27"/>
      <c r="X1352" s="27"/>
      <c r="Y1352" s="410"/>
      <c r="Z1352" s="27"/>
      <c r="AA1352" s="27"/>
      <c r="AB1352" s="27"/>
      <c r="AC1352" s="27"/>
      <c r="AD1352" s="27"/>
      <c r="AE1352" s="175"/>
      <c r="AF1352" s="27"/>
      <c r="AG1352" s="27"/>
      <c r="AH1352" s="27"/>
      <c r="AI1352" s="27"/>
      <c r="AJ1352" s="468"/>
      <c r="AK1352" s="56"/>
      <c r="AO1352" s="158"/>
      <c r="AS1352" s="158"/>
      <c r="AT1352" s="162"/>
    </row>
    <row r="1353" spans="1:46" s="57" customFormat="1" ht="12.75" customHeight="1" x14ac:dyDescent="0.3">
      <c r="A1353" s="49"/>
      <c r="B1353" s="49"/>
      <c r="C1353" s="50"/>
      <c r="D1353" s="27"/>
      <c r="E1353" s="27"/>
      <c r="F1353" s="27"/>
      <c r="G1353" s="50"/>
      <c r="H1353" s="50"/>
      <c r="I1353" s="27"/>
      <c r="J1353" s="27"/>
      <c r="K1353" s="52"/>
      <c r="L1353" s="50"/>
      <c r="M1353" s="50"/>
      <c r="N1353" s="422"/>
      <c r="O1353" s="27"/>
      <c r="P1353" s="27"/>
      <c r="Q1353" s="27"/>
      <c r="R1353" s="27"/>
      <c r="S1353" s="27"/>
      <c r="T1353" s="27"/>
      <c r="U1353" s="27"/>
      <c r="V1353" s="27"/>
      <c r="W1353" s="27"/>
      <c r="X1353" s="27"/>
      <c r="Y1353" s="410"/>
      <c r="Z1353" s="27"/>
      <c r="AA1353" s="27"/>
      <c r="AB1353" s="27"/>
      <c r="AC1353" s="27"/>
      <c r="AD1353" s="27"/>
      <c r="AE1353" s="175"/>
      <c r="AF1353" s="27"/>
      <c r="AG1353" s="27"/>
      <c r="AH1353" s="27"/>
      <c r="AI1353" s="27"/>
      <c r="AJ1353" s="468"/>
      <c r="AK1353" s="56"/>
      <c r="AO1353" s="158"/>
      <c r="AS1353" s="158"/>
      <c r="AT1353" s="162"/>
    </row>
    <row r="1354" spans="1:46" s="57" customFormat="1" ht="12.75" customHeight="1" x14ac:dyDescent="0.3">
      <c r="A1354" s="49"/>
      <c r="B1354" s="49"/>
      <c r="C1354" s="50"/>
      <c r="D1354" s="27"/>
      <c r="E1354" s="27"/>
      <c r="F1354" s="27"/>
      <c r="G1354" s="50"/>
      <c r="H1354" s="50"/>
      <c r="I1354" s="27"/>
      <c r="J1354" s="27"/>
      <c r="K1354" s="52"/>
      <c r="L1354" s="50"/>
      <c r="M1354" s="50"/>
      <c r="N1354" s="422"/>
      <c r="O1354" s="27"/>
      <c r="P1354" s="27"/>
      <c r="Q1354" s="27"/>
      <c r="R1354" s="27"/>
      <c r="S1354" s="27"/>
      <c r="T1354" s="27"/>
      <c r="U1354" s="27"/>
      <c r="V1354" s="27"/>
      <c r="W1354" s="27"/>
      <c r="X1354" s="27"/>
      <c r="Y1354" s="410"/>
      <c r="Z1354" s="27"/>
      <c r="AA1354" s="27"/>
      <c r="AB1354" s="27"/>
      <c r="AC1354" s="27"/>
      <c r="AD1354" s="27"/>
      <c r="AE1354" s="175"/>
      <c r="AF1354" s="27"/>
      <c r="AG1354" s="27"/>
      <c r="AH1354" s="27"/>
      <c r="AI1354" s="27"/>
      <c r="AJ1354" s="468"/>
      <c r="AK1354" s="56"/>
      <c r="AO1354" s="158"/>
      <c r="AS1354" s="158"/>
      <c r="AT1354" s="162"/>
    </row>
    <row r="1355" spans="1:46" s="57" customFormat="1" ht="12.75" customHeight="1" x14ac:dyDescent="0.3">
      <c r="A1355" s="49"/>
      <c r="B1355" s="49"/>
      <c r="C1355" s="50"/>
      <c r="D1355" s="27"/>
      <c r="E1355" s="27"/>
      <c r="F1355" s="27"/>
      <c r="G1355" s="50"/>
      <c r="H1355" s="50"/>
      <c r="I1355" s="27"/>
      <c r="J1355" s="27"/>
      <c r="K1355" s="52"/>
      <c r="L1355" s="50"/>
      <c r="M1355" s="50"/>
      <c r="N1355" s="422"/>
      <c r="O1355" s="27"/>
      <c r="P1355" s="27"/>
      <c r="Q1355" s="27"/>
      <c r="R1355" s="27"/>
      <c r="S1355" s="27"/>
      <c r="T1355" s="27"/>
      <c r="U1355" s="27"/>
      <c r="V1355" s="27"/>
      <c r="W1355" s="27"/>
      <c r="X1355" s="27"/>
      <c r="Y1355" s="410"/>
      <c r="Z1355" s="27"/>
      <c r="AA1355" s="27"/>
      <c r="AB1355" s="27"/>
      <c r="AC1355" s="27"/>
      <c r="AD1355" s="27"/>
      <c r="AE1355" s="175"/>
      <c r="AF1355" s="27"/>
      <c r="AG1355" s="27"/>
      <c r="AH1355" s="27"/>
      <c r="AI1355" s="27"/>
      <c r="AJ1355" s="468"/>
      <c r="AK1355" s="56"/>
      <c r="AO1355" s="158"/>
      <c r="AS1355" s="158"/>
      <c r="AT1355" s="162"/>
    </row>
    <row r="1356" spans="1:46" s="57" customFormat="1" ht="12.75" customHeight="1" x14ac:dyDescent="0.3">
      <c r="A1356" s="49"/>
      <c r="B1356" s="49"/>
      <c r="C1356" s="50"/>
      <c r="D1356" s="27"/>
      <c r="E1356" s="27"/>
      <c r="F1356" s="27"/>
      <c r="G1356" s="50"/>
      <c r="H1356" s="50"/>
      <c r="I1356" s="27"/>
      <c r="J1356" s="27"/>
      <c r="K1356" s="52"/>
      <c r="L1356" s="50"/>
      <c r="M1356" s="50"/>
      <c r="N1356" s="422"/>
      <c r="O1356" s="27"/>
      <c r="P1356" s="27"/>
      <c r="Q1356" s="27"/>
      <c r="R1356" s="27"/>
      <c r="S1356" s="27"/>
      <c r="T1356" s="27"/>
      <c r="U1356" s="27"/>
      <c r="V1356" s="27"/>
      <c r="W1356" s="27"/>
      <c r="X1356" s="27"/>
      <c r="Y1356" s="410"/>
      <c r="Z1356" s="27"/>
      <c r="AA1356" s="27"/>
      <c r="AB1356" s="27"/>
      <c r="AC1356" s="27"/>
      <c r="AD1356" s="27"/>
      <c r="AE1356" s="175"/>
      <c r="AF1356" s="27"/>
      <c r="AG1356" s="27"/>
      <c r="AH1356" s="27"/>
      <c r="AI1356" s="27"/>
      <c r="AJ1356" s="468"/>
      <c r="AK1356" s="56"/>
      <c r="AO1356" s="158"/>
      <c r="AS1356" s="158"/>
      <c r="AT1356" s="162"/>
    </row>
    <row r="1357" spans="1:46" s="57" customFormat="1" ht="12.75" customHeight="1" x14ac:dyDescent="0.3">
      <c r="A1357" s="49"/>
      <c r="B1357" s="49"/>
      <c r="C1357" s="50"/>
      <c r="D1357" s="27"/>
      <c r="E1357" s="27"/>
      <c r="F1357" s="27"/>
      <c r="G1357" s="50"/>
      <c r="H1357" s="50"/>
      <c r="I1357" s="27"/>
      <c r="J1357" s="27"/>
      <c r="K1357" s="52"/>
      <c r="L1357" s="50"/>
      <c r="M1357" s="50"/>
      <c r="N1357" s="422"/>
      <c r="O1357" s="27"/>
      <c r="P1357" s="27"/>
      <c r="Q1357" s="27"/>
      <c r="R1357" s="27"/>
      <c r="S1357" s="27"/>
      <c r="T1357" s="27"/>
      <c r="U1357" s="27"/>
      <c r="V1357" s="27"/>
      <c r="W1357" s="27"/>
      <c r="X1357" s="27"/>
      <c r="Y1357" s="410"/>
      <c r="Z1357" s="27"/>
      <c r="AA1357" s="27"/>
      <c r="AB1357" s="27"/>
      <c r="AC1357" s="27"/>
      <c r="AD1357" s="27"/>
      <c r="AE1357" s="175"/>
      <c r="AF1357" s="27"/>
      <c r="AG1357" s="27"/>
      <c r="AH1357" s="27"/>
      <c r="AI1357" s="27"/>
      <c r="AJ1357" s="468"/>
      <c r="AK1357" s="56"/>
      <c r="AO1357" s="158"/>
      <c r="AS1357" s="158"/>
      <c r="AT1357" s="162"/>
    </row>
    <row r="1358" spans="1:46" s="57" customFormat="1" ht="12.75" customHeight="1" x14ac:dyDescent="0.3">
      <c r="A1358" s="49"/>
      <c r="B1358" s="49"/>
      <c r="C1358" s="50"/>
      <c r="D1358" s="27"/>
      <c r="E1358" s="27"/>
      <c r="F1358" s="27"/>
      <c r="G1358" s="50"/>
      <c r="H1358" s="50"/>
      <c r="I1358" s="27"/>
      <c r="J1358" s="27"/>
      <c r="K1358" s="52"/>
      <c r="L1358" s="50"/>
      <c r="M1358" s="50"/>
      <c r="N1358" s="422"/>
      <c r="O1358" s="27"/>
      <c r="P1358" s="27"/>
      <c r="Q1358" s="27"/>
      <c r="R1358" s="27"/>
      <c r="S1358" s="27"/>
      <c r="T1358" s="27"/>
      <c r="U1358" s="27"/>
      <c r="V1358" s="27"/>
      <c r="W1358" s="27"/>
      <c r="X1358" s="27"/>
      <c r="Y1358" s="410"/>
      <c r="Z1358" s="27"/>
      <c r="AA1358" s="27"/>
      <c r="AB1358" s="27"/>
      <c r="AC1358" s="27"/>
      <c r="AD1358" s="27"/>
      <c r="AE1358" s="175"/>
      <c r="AF1358" s="27"/>
      <c r="AG1358" s="27"/>
      <c r="AH1358" s="27"/>
      <c r="AI1358" s="27"/>
      <c r="AJ1358" s="468"/>
      <c r="AK1358" s="56"/>
      <c r="AO1358" s="158"/>
      <c r="AS1358" s="158"/>
      <c r="AT1358" s="162"/>
    </row>
    <row r="1359" spans="1:46" s="57" customFormat="1" ht="12.75" customHeight="1" x14ac:dyDescent="0.3">
      <c r="A1359" s="49"/>
      <c r="B1359" s="49"/>
      <c r="C1359" s="50"/>
      <c r="D1359" s="27"/>
      <c r="E1359" s="27"/>
      <c r="F1359" s="27"/>
      <c r="G1359" s="50"/>
      <c r="H1359" s="50"/>
      <c r="I1359" s="27"/>
      <c r="J1359" s="27"/>
      <c r="K1359" s="52"/>
      <c r="L1359" s="50"/>
      <c r="M1359" s="50"/>
      <c r="N1359" s="422"/>
      <c r="O1359" s="27"/>
      <c r="P1359" s="27"/>
      <c r="Q1359" s="27"/>
      <c r="R1359" s="27"/>
      <c r="S1359" s="27"/>
      <c r="T1359" s="27"/>
      <c r="U1359" s="27"/>
      <c r="V1359" s="27"/>
      <c r="W1359" s="27"/>
      <c r="X1359" s="27"/>
      <c r="Y1359" s="410"/>
      <c r="Z1359" s="27"/>
      <c r="AA1359" s="27"/>
      <c r="AB1359" s="27"/>
      <c r="AC1359" s="27"/>
      <c r="AD1359" s="27"/>
      <c r="AE1359" s="175"/>
      <c r="AF1359" s="27"/>
      <c r="AG1359" s="27"/>
      <c r="AH1359" s="27"/>
      <c r="AI1359" s="27"/>
      <c r="AJ1359" s="468"/>
      <c r="AK1359" s="56"/>
      <c r="AO1359" s="158"/>
      <c r="AS1359" s="158"/>
      <c r="AT1359" s="162"/>
    </row>
    <row r="1360" spans="1:46" s="57" customFormat="1" ht="12.75" customHeight="1" x14ac:dyDescent="0.3">
      <c r="A1360" s="49"/>
      <c r="B1360" s="49"/>
      <c r="C1360" s="50"/>
      <c r="D1360" s="27"/>
      <c r="E1360" s="27"/>
      <c r="F1360" s="27"/>
      <c r="G1360" s="50"/>
      <c r="H1360" s="50"/>
      <c r="I1360" s="27"/>
      <c r="J1360" s="27"/>
      <c r="K1360" s="52"/>
      <c r="L1360" s="50"/>
      <c r="M1360" s="50"/>
      <c r="N1360" s="422"/>
      <c r="O1360" s="27"/>
      <c r="P1360" s="27"/>
      <c r="Q1360" s="27"/>
      <c r="R1360" s="27"/>
      <c r="S1360" s="27"/>
      <c r="T1360" s="27"/>
      <c r="U1360" s="27"/>
      <c r="V1360" s="27"/>
      <c r="W1360" s="27"/>
      <c r="X1360" s="27"/>
      <c r="Y1360" s="410"/>
      <c r="Z1360" s="27"/>
      <c r="AA1360" s="27"/>
      <c r="AB1360" s="27"/>
      <c r="AC1360" s="27"/>
      <c r="AD1360" s="27"/>
      <c r="AE1360" s="175"/>
      <c r="AF1360" s="27"/>
      <c r="AG1360" s="27"/>
      <c r="AH1360" s="27"/>
      <c r="AI1360" s="27"/>
      <c r="AJ1360" s="468"/>
      <c r="AK1360" s="56"/>
      <c r="AO1360" s="158"/>
      <c r="AS1360" s="158"/>
      <c r="AT1360" s="162"/>
    </row>
    <row r="1361" spans="1:46" s="57" customFormat="1" ht="12.75" customHeight="1" x14ac:dyDescent="0.3">
      <c r="A1361" s="49"/>
      <c r="B1361" s="49"/>
      <c r="C1361" s="50"/>
      <c r="D1361" s="27"/>
      <c r="E1361" s="27"/>
      <c r="F1361" s="27"/>
      <c r="G1361" s="50"/>
      <c r="H1361" s="50"/>
      <c r="I1361" s="27"/>
      <c r="J1361" s="27"/>
      <c r="K1361" s="52"/>
      <c r="L1361" s="50"/>
      <c r="M1361" s="50"/>
      <c r="N1361" s="422"/>
      <c r="O1361" s="27"/>
      <c r="P1361" s="27"/>
      <c r="Q1361" s="27"/>
      <c r="R1361" s="27"/>
      <c r="S1361" s="27"/>
      <c r="T1361" s="27"/>
      <c r="U1361" s="27"/>
      <c r="V1361" s="27"/>
      <c r="W1361" s="27"/>
      <c r="X1361" s="27"/>
      <c r="Y1361" s="410"/>
      <c r="Z1361" s="27"/>
      <c r="AA1361" s="27"/>
      <c r="AB1361" s="27"/>
      <c r="AC1361" s="27"/>
      <c r="AD1361" s="27"/>
      <c r="AE1361" s="175"/>
      <c r="AF1361" s="27"/>
      <c r="AG1361" s="27"/>
      <c r="AH1361" s="27"/>
      <c r="AI1361" s="27"/>
      <c r="AJ1361" s="468"/>
      <c r="AK1361" s="56"/>
      <c r="AO1361" s="158"/>
      <c r="AS1361" s="158"/>
      <c r="AT1361" s="162"/>
    </row>
    <row r="1362" spans="1:46" s="57" customFormat="1" ht="12.75" customHeight="1" x14ac:dyDescent="0.3">
      <c r="A1362" s="49"/>
      <c r="B1362" s="49"/>
      <c r="C1362" s="50"/>
      <c r="D1362" s="27"/>
      <c r="E1362" s="27"/>
      <c r="F1362" s="27"/>
      <c r="G1362" s="50"/>
      <c r="H1362" s="50"/>
      <c r="I1362" s="27"/>
      <c r="J1362" s="27"/>
      <c r="K1362" s="52"/>
      <c r="L1362" s="50"/>
      <c r="M1362" s="50"/>
      <c r="N1362" s="422"/>
      <c r="O1362" s="27"/>
      <c r="P1362" s="27"/>
      <c r="Q1362" s="27"/>
      <c r="R1362" s="27"/>
      <c r="S1362" s="27"/>
      <c r="T1362" s="27"/>
      <c r="U1362" s="27"/>
      <c r="V1362" s="27"/>
      <c r="W1362" s="27"/>
      <c r="X1362" s="27"/>
      <c r="Y1362" s="410"/>
      <c r="Z1362" s="27"/>
      <c r="AA1362" s="27"/>
      <c r="AB1362" s="27"/>
      <c r="AC1362" s="27"/>
      <c r="AD1362" s="27"/>
      <c r="AE1362" s="175"/>
      <c r="AF1362" s="27"/>
      <c r="AG1362" s="27"/>
      <c r="AH1362" s="27"/>
      <c r="AI1362" s="27"/>
      <c r="AJ1362" s="468"/>
      <c r="AK1362" s="56"/>
      <c r="AO1362" s="158"/>
      <c r="AS1362" s="158"/>
      <c r="AT1362" s="162"/>
    </row>
    <row r="1363" spans="1:46" s="57" customFormat="1" ht="12.75" customHeight="1" x14ac:dyDescent="0.3">
      <c r="A1363" s="49"/>
      <c r="B1363" s="49"/>
      <c r="C1363" s="50"/>
      <c r="D1363" s="27"/>
      <c r="E1363" s="27"/>
      <c r="F1363" s="27"/>
      <c r="G1363" s="50"/>
      <c r="H1363" s="50"/>
      <c r="I1363" s="27"/>
      <c r="J1363" s="27"/>
      <c r="K1363" s="52"/>
      <c r="L1363" s="50"/>
      <c r="M1363" s="50"/>
      <c r="N1363" s="422"/>
      <c r="O1363" s="27"/>
      <c r="P1363" s="27"/>
      <c r="Q1363" s="27"/>
      <c r="R1363" s="27"/>
      <c r="S1363" s="27"/>
      <c r="T1363" s="27"/>
      <c r="U1363" s="27"/>
      <c r="V1363" s="27"/>
      <c r="W1363" s="27"/>
      <c r="X1363" s="27"/>
      <c r="Y1363" s="410"/>
      <c r="Z1363" s="27"/>
      <c r="AA1363" s="27"/>
      <c r="AB1363" s="27"/>
      <c r="AC1363" s="27"/>
      <c r="AD1363" s="27"/>
      <c r="AE1363" s="175"/>
      <c r="AF1363" s="27"/>
      <c r="AG1363" s="27"/>
      <c r="AH1363" s="27"/>
      <c r="AI1363" s="27"/>
      <c r="AJ1363" s="468"/>
      <c r="AK1363" s="56"/>
      <c r="AO1363" s="158"/>
      <c r="AS1363" s="158"/>
      <c r="AT1363" s="162"/>
    </row>
    <row r="1364" spans="1:46" s="57" customFormat="1" ht="12.75" customHeight="1" x14ac:dyDescent="0.3">
      <c r="A1364" s="49"/>
      <c r="B1364" s="49"/>
      <c r="C1364" s="50"/>
      <c r="D1364" s="27"/>
      <c r="E1364" s="27"/>
      <c r="F1364" s="27"/>
      <c r="G1364" s="50"/>
      <c r="H1364" s="50"/>
      <c r="I1364" s="27"/>
      <c r="J1364" s="27"/>
      <c r="K1364" s="52"/>
      <c r="L1364" s="50"/>
      <c r="M1364" s="50"/>
      <c r="N1364" s="422"/>
      <c r="O1364" s="27"/>
      <c r="P1364" s="27"/>
      <c r="Q1364" s="27"/>
      <c r="R1364" s="27"/>
      <c r="S1364" s="27"/>
      <c r="T1364" s="27"/>
      <c r="U1364" s="27"/>
      <c r="V1364" s="27"/>
      <c r="W1364" s="27"/>
      <c r="X1364" s="27"/>
      <c r="Y1364" s="410"/>
      <c r="Z1364" s="27"/>
      <c r="AA1364" s="27"/>
      <c r="AB1364" s="27"/>
      <c r="AC1364" s="27"/>
      <c r="AD1364" s="27"/>
      <c r="AE1364" s="175"/>
      <c r="AF1364" s="27"/>
      <c r="AG1364" s="27"/>
      <c r="AH1364" s="27"/>
      <c r="AI1364" s="27"/>
      <c r="AJ1364" s="468"/>
      <c r="AK1364" s="56"/>
      <c r="AO1364" s="158"/>
      <c r="AS1364" s="158"/>
      <c r="AT1364" s="162"/>
    </row>
    <row r="1365" spans="1:46" s="57" customFormat="1" ht="12.75" customHeight="1" x14ac:dyDescent="0.3">
      <c r="A1365" s="49"/>
      <c r="B1365" s="49"/>
      <c r="C1365" s="50"/>
      <c r="D1365" s="27"/>
      <c r="E1365" s="27"/>
      <c r="F1365" s="27"/>
      <c r="G1365" s="50"/>
      <c r="H1365" s="50"/>
      <c r="I1365" s="27"/>
      <c r="J1365" s="27"/>
      <c r="K1365" s="52"/>
      <c r="L1365" s="50"/>
      <c r="M1365" s="50"/>
      <c r="N1365" s="422"/>
      <c r="O1365" s="27"/>
      <c r="P1365" s="27"/>
      <c r="Q1365" s="27"/>
      <c r="R1365" s="27"/>
      <c r="S1365" s="27"/>
      <c r="T1365" s="27"/>
      <c r="U1365" s="27"/>
      <c r="V1365" s="27"/>
      <c r="W1365" s="27"/>
      <c r="X1365" s="27"/>
      <c r="Y1365" s="410"/>
      <c r="Z1365" s="27"/>
      <c r="AA1365" s="27"/>
      <c r="AB1365" s="27"/>
      <c r="AC1365" s="27"/>
      <c r="AD1365" s="27"/>
      <c r="AE1365" s="175"/>
      <c r="AF1365" s="27"/>
      <c r="AG1365" s="27"/>
      <c r="AH1365" s="27"/>
      <c r="AI1365" s="27"/>
      <c r="AJ1365" s="468"/>
      <c r="AK1365" s="56"/>
      <c r="AO1365" s="158"/>
      <c r="AS1365" s="158"/>
      <c r="AT1365" s="162"/>
    </row>
    <row r="1366" spans="1:46" s="57" customFormat="1" ht="12.75" customHeight="1" x14ac:dyDescent="0.3">
      <c r="A1366" s="49"/>
      <c r="B1366" s="49"/>
      <c r="C1366" s="50"/>
      <c r="D1366" s="27"/>
      <c r="E1366" s="27"/>
      <c r="F1366" s="27"/>
      <c r="G1366" s="50"/>
      <c r="H1366" s="50"/>
      <c r="I1366" s="27"/>
      <c r="J1366" s="27"/>
      <c r="K1366" s="52"/>
      <c r="L1366" s="50"/>
      <c r="M1366" s="50"/>
      <c r="N1366" s="422"/>
      <c r="O1366" s="27"/>
      <c r="P1366" s="27"/>
      <c r="Q1366" s="27"/>
      <c r="R1366" s="27"/>
      <c r="S1366" s="27"/>
      <c r="T1366" s="27"/>
      <c r="U1366" s="27"/>
      <c r="V1366" s="27"/>
      <c r="W1366" s="27"/>
      <c r="X1366" s="27"/>
      <c r="Y1366" s="410"/>
      <c r="Z1366" s="27"/>
      <c r="AA1366" s="27"/>
      <c r="AB1366" s="27"/>
      <c r="AC1366" s="27"/>
      <c r="AD1366" s="27"/>
      <c r="AE1366" s="175"/>
      <c r="AF1366" s="27"/>
      <c r="AG1366" s="27"/>
      <c r="AH1366" s="27"/>
      <c r="AI1366" s="27"/>
      <c r="AJ1366" s="468"/>
      <c r="AK1366" s="56"/>
      <c r="AO1366" s="158"/>
      <c r="AS1366" s="158"/>
      <c r="AT1366" s="162"/>
    </row>
    <row r="1367" spans="1:46" s="57" customFormat="1" ht="12.75" customHeight="1" x14ac:dyDescent="0.3">
      <c r="A1367" s="49"/>
      <c r="B1367" s="49"/>
      <c r="C1367" s="50"/>
      <c r="D1367" s="27"/>
      <c r="E1367" s="27"/>
      <c r="F1367" s="27"/>
      <c r="G1367" s="50"/>
      <c r="H1367" s="50"/>
      <c r="I1367" s="27"/>
      <c r="J1367" s="27"/>
      <c r="K1367" s="52"/>
      <c r="L1367" s="50"/>
      <c r="M1367" s="50"/>
      <c r="N1367" s="422"/>
      <c r="O1367" s="27"/>
      <c r="P1367" s="27"/>
      <c r="Q1367" s="27"/>
      <c r="R1367" s="27"/>
      <c r="S1367" s="27"/>
      <c r="T1367" s="27"/>
      <c r="U1367" s="27"/>
      <c r="V1367" s="27"/>
      <c r="W1367" s="27"/>
      <c r="X1367" s="27"/>
      <c r="Y1367" s="410"/>
      <c r="Z1367" s="27"/>
      <c r="AA1367" s="27"/>
      <c r="AB1367" s="27"/>
      <c r="AC1367" s="27"/>
      <c r="AD1367" s="27"/>
      <c r="AE1367" s="175"/>
      <c r="AF1367" s="27"/>
      <c r="AG1367" s="27"/>
      <c r="AH1367" s="27"/>
      <c r="AI1367" s="27"/>
      <c r="AJ1367" s="468"/>
      <c r="AK1367" s="56"/>
      <c r="AO1367" s="158"/>
      <c r="AS1367" s="158"/>
      <c r="AT1367" s="162"/>
    </row>
    <row r="1368" spans="1:46" s="57" customFormat="1" ht="12.75" customHeight="1" x14ac:dyDescent="0.3">
      <c r="A1368" s="49"/>
      <c r="B1368" s="49"/>
      <c r="C1368" s="50"/>
      <c r="D1368" s="27"/>
      <c r="E1368" s="27"/>
      <c r="F1368" s="27"/>
      <c r="G1368" s="50"/>
      <c r="H1368" s="50"/>
      <c r="I1368" s="27"/>
      <c r="J1368" s="27"/>
      <c r="K1368" s="52"/>
      <c r="L1368" s="50"/>
      <c r="M1368" s="50"/>
      <c r="N1368" s="422"/>
      <c r="O1368" s="27"/>
      <c r="P1368" s="27"/>
      <c r="Q1368" s="27"/>
      <c r="R1368" s="27"/>
      <c r="S1368" s="27"/>
      <c r="T1368" s="27"/>
      <c r="U1368" s="27"/>
      <c r="V1368" s="27"/>
      <c r="W1368" s="27"/>
      <c r="X1368" s="27"/>
      <c r="Y1368" s="410"/>
      <c r="Z1368" s="27"/>
      <c r="AA1368" s="27"/>
      <c r="AB1368" s="27"/>
      <c r="AC1368" s="27"/>
      <c r="AD1368" s="27"/>
      <c r="AE1368" s="175"/>
      <c r="AF1368" s="27"/>
      <c r="AG1368" s="27"/>
      <c r="AH1368" s="27"/>
      <c r="AI1368" s="27"/>
      <c r="AJ1368" s="468"/>
      <c r="AK1368" s="56"/>
      <c r="AO1368" s="158"/>
      <c r="AS1368" s="158"/>
      <c r="AT1368" s="162"/>
    </row>
    <row r="1369" spans="1:46" s="57" customFormat="1" ht="12.75" customHeight="1" x14ac:dyDescent="0.3">
      <c r="A1369" s="49"/>
      <c r="B1369" s="49"/>
      <c r="C1369" s="50"/>
      <c r="D1369" s="27"/>
      <c r="E1369" s="27"/>
      <c r="F1369" s="27"/>
      <c r="G1369" s="50"/>
      <c r="H1369" s="50"/>
      <c r="I1369" s="27"/>
      <c r="J1369" s="27"/>
      <c r="K1369" s="52"/>
      <c r="L1369" s="50"/>
      <c r="M1369" s="50"/>
      <c r="N1369" s="422"/>
      <c r="O1369" s="27"/>
      <c r="P1369" s="27"/>
      <c r="Q1369" s="27"/>
      <c r="R1369" s="27"/>
      <c r="S1369" s="27"/>
      <c r="T1369" s="27"/>
      <c r="U1369" s="27"/>
      <c r="V1369" s="27"/>
      <c r="W1369" s="27"/>
      <c r="X1369" s="27"/>
      <c r="Y1369" s="410"/>
      <c r="Z1369" s="27"/>
      <c r="AA1369" s="27"/>
      <c r="AB1369" s="27"/>
      <c r="AC1369" s="27"/>
      <c r="AD1369" s="27"/>
      <c r="AE1369" s="175"/>
      <c r="AF1369" s="27"/>
      <c r="AG1369" s="27"/>
      <c r="AH1369" s="27"/>
      <c r="AI1369" s="27"/>
      <c r="AJ1369" s="468"/>
      <c r="AK1369" s="56"/>
      <c r="AO1369" s="158"/>
      <c r="AS1369" s="158"/>
      <c r="AT1369" s="162"/>
    </row>
    <row r="1370" spans="1:46" s="57" customFormat="1" ht="12.75" customHeight="1" x14ac:dyDescent="0.3">
      <c r="A1370" s="49"/>
      <c r="B1370" s="49"/>
      <c r="C1370" s="50"/>
      <c r="D1370" s="27"/>
      <c r="E1370" s="27"/>
      <c r="F1370" s="27"/>
      <c r="G1370" s="50"/>
      <c r="H1370" s="50"/>
      <c r="I1370" s="27"/>
      <c r="J1370" s="27"/>
      <c r="K1370" s="52"/>
      <c r="L1370" s="50"/>
      <c r="M1370" s="50"/>
      <c r="N1370" s="422"/>
      <c r="O1370" s="27"/>
      <c r="P1370" s="27"/>
      <c r="Q1370" s="27"/>
      <c r="R1370" s="27"/>
      <c r="S1370" s="27"/>
      <c r="T1370" s="27"/>
      <c r="U1370" s="27"/>
      <c r="V1370" s="27"/>
      <c r="W1370" s="27"/>
      <c r="X1370" s="27"/>
      <c r="Y1370" s="410"/>
      <c r="Z1370" s="27"/>
      <c r="AA1370" s="27"/>
      <c r="AB1370" s="27"/>
      <c r="AC1370" s="27"/>
      <c r="AD1370" s="27"/>
      <c r="AE1370" s="175"/>
      <c r="AF1370" s="27"/>
      <c r="AG1370" s="27"/>
      <c r="AH1370" s="27"/>
      <c r="AI1370" s="27"/>
      <c r="AJ1370" s="468"/>
      <c r="AK1370" s="56"/>
      <c r="AO1370" s="158"/>
      <c r="AS1370" s="158"/>
      <c r="AT1370" s="162"/>
    </row>
    <row r="1371" spans="1:46" s="57" customFormat="1" ht="12.75" customHeight="1" x14ac:dyDescent="0.3">
      <c r="A1371" s="49"/>
      <c r="B1371" s="49"/>
      <c r="C1371" s="50"/>
      <c r="D1371" s="27"/>
      <c r="E1371" s="27"/>
      <c r="F1371" s="27"/>
      <c r="G1371" s="50"/>
      <c r="H1371" s="50"/>
      <c r="I1371" s="27"/>
      <c r="J1371" s="27"/>
      <c r="K1371" s="52"/>
      <c r="L1371" s="50"/>
      <c r="M1371" s="50"/>
      <c r="N1371" s="422"/>
      <c r="O1371" s="27"/>
      <c r="P1371" s="27"/>
      <c r="Q1371" s="27"/>
      <c r="R1371" s="27"/>
      <c r="S1371" s="27"/>
      <c r="T1371" s="27"/>
      <c r="U1371" s="27"/>
      <c r="V1371" s="27"/>
      <c r="W1371" s="27"/>
      <c r="X1371" s="27"/>
      <c r="Y1371" s="410"/>
      <c r="Z1371" s="27"/>
      <c r="AA1371" s="27"/>
      <c r="AB1371" s="27"/>
      <c r="AC1371" s="27"/>
      <c r="AD1371" s="27"/>
      <c r="AE1371" s="175"/>
      <c r="AF1371" s="27"/>
      <c r="AG1371" s="27"/>
      <c r="AH1371" s="27"/>
      <c r="AI1371" s="27"/>
      <c r="AJ1371" s="468"/>
      <c r="AK1371" s="56"/>
      <c r="AO1371" s="158"/>
      <c r="AS1371" s="158"/>
      <c r="AT1371" s="162"/>
    </row>
    <row r="1372" spans="1:46" s="57" customFormat="1" ht="12.75" customHeight="1" x14ac:dyDescent="0.3">
      <c r="A1372" s="49"/>
      <c r="B1372" s="49"/>
      <c r="C1372" s="50"/>
      <c r="D1372" s="27"/>
      <c r="E1372" s="27"/>
      <c r="F1372" s="27"/>
      <c r="G1372" s="50"/>
      <c r="H1372" s="50"/>
      <c r="I1372" s="27"/>
      <c r="J1372" s="27"/>
      <c r="K1372" s="52"/>
      <c r="L1372" s="50"/>
      <c r="M1372" s="50"/>
      <c r="N1372" s="422"/>
      <c r="O1372" s="27"/>
      <c r="P1372" s="27"/>
      <c r="Q1372" s="27"/>
      <c r="R1372" s="27"/>
      <c r="S1372" s="27"/>
      <c r="T1372" s="27"/>
      <c r="U1372" s="27"/>
      <c r="V1372" s="27"/>
      <c r="W1372" s="27"/>
      <c r="X1372" s="27"/>
      <c r="Y1372" s="410"/>
      <c r="Z1372" s="27"/>
      <c r="AA1372" s="27"/>
      <c r="AB1372" s="27"/>
      <c r="AC1372" s="27"/>
      <c r="AD1372" s="27"/>
      <c r="AE1372" s="175"/>
      <c r="AF1372" s="27"/>
      <c r="AG1372" s="27"/>
      <c r="AH1372" s="27"/>
      <c r="AI1372" s="27"/>
      <c r="AJ1372" s="468"/>
      <c r="AK1372" s="56"/>
      <c r="AO1372" s="158"/>
      <c r="AS1372" s="158"/>
      <c r="AT1372" s="162"/>
    </row>
    <row r="1373" spans="1:46" s="57" customFormat="1" ht="12.75" customHeight="1" x14ac:dyDescent="0.3">
      <c r="A1373" s="49"/>
      <c r="B1373" s="49"/>
      <c r="C1373" s="50"/>
      <c r="D1373" s="27"/>
      <c r="E1373" s="27"/>
      <c r="F1373" s="27"/>
      <c r="G1373" s="50"/>
      <c r="H1373" s="50"/>
      <c r="I1373" s="27"/>
      <c r="J1373" s="27"/>
      <c r="K1373" s="52"/>
      <c r="L1373" s="50"/>
      <c r="M1373" s="50"/>
      <c r="N1373" s="422"/>
      <c r="O1373" s="27"/>
      <c r="P1373" s="27"/>
      <c r="Q1373" s="27"/>
      <c r="R1373" s="27"/>
      <c r="S1373" s="27"/>
      <c r="T1373" s="27"/>
      <c r="U1373" s="27"/>
      <c r="V1373" s="27"/>
      <c r="W1373" s="27"/>
      <c r="X1373" s="27"/>
      <c r="Y1373" s="410"/>
      <c r="Z1373" s="27"/>
      <c r="AA1373" s="27"/>
      <c r="AB1373" s="27"/>
      <c r="AC1373" s="27"/>
      <c r="AD1373" s="27"/>
      <c r="AE1373" s="175"/>
      <c r="AF1373" s="27"/>
      <c r="AG1373" s="27"/>
      <c r="AH1373" s="27"/>
      <c r="AI1373" s="27"/>
      <c r="AJ1373" s="468"/>
      <c r="AK1373" s="56"/>
      <c r="AO1373" s="158"/>
      <c r="AS1373" s="158"/>
      <c r="AT1373" s="162"/>
    </row>
    <row r="1374" spans="1:46" s="57" customFormat="1" ht="12.75" customHeight="1" x14ac:dyDescent="0.3">
      <c r="A1374" s="49"/>
      <c r="B1374" s="49"/>
      <c r="C1374" s="50"/>
      <c r="D1374" s="27"/>
      <c r="E1374" s="27"/>
      <c r="F1374" s="27"/>
      <c r="G1374" s="50"/>
      <c r="H1374" s="50"/>
      <c r="I1374" s="27"/>
      <c r="J1374" s="27"/>
      <c r="K1374" s="52"/>
      <c r="L1374" s="50"/>
      <c r="M1374" s="50"/>
      <c r="N1374" s="422"/>
      <c r="O1374" s="27"/>
      <c r="P1374" s="27"/>
      <c r="Q1374" s="27"/>
      <c r="R1374" s="27"/>
      <c r="S1374" s="27"/>
      <c r="T1374" s="27"/>
      <c r="U1374" s="27"/>
      <c r="V1374" s="27"/>
      <c r="W1374" s="27"/>
      <c r="X1374" s="27"/>
      <c r="Y1374" s="410"/>
      <c r="Z1374" s="27"/>
      <c r="AA1374" s="27"/>
      <c r="AB1374" s="27"/>
      <c r="AC1374" s="27"/>
      <c r="AD1374" s="27"/>
      <c r="AE1374" s="175"/>
      <c r="AF1374" s="27"/>
      <c r="AG1374" s="27"/>
      <c r="AH1374" s="27"/>
      <c r="AI1374" s="27"/>
      <c r="AJ1374" s="468"/>
      <c r="AK1374" s="56"/>
      <c r="AO1374" s="158"/>
      <c r="AS1374" s="158"/>
      <c r="AT1374" s="162"/>
    </row>
    <row r="1375" spans="1:46" s="57" customFormat="1" ht="12.75" customHeight="1" x14ac:dyDescent="0.3">
      <c r="A1375" s="49"/>
      <c r="B1375" s="49"/>
      <c r="C1375" s="50"/>
      <c r="D1375" s="27"/>
      <c r="E1375" s="27"/>
      <c r="F1375" s="27"/>
      <c r="G1375" s="50"/>
      <c r="H1375" s="50"/>
      <c r="I1375" s="27"/>
      <c r="J1375" s="27"/>
      <c r="K1375" s="52"/>
      <c r="L1375" s="50"/>
      <c r="M1375" s="50"/>
      <c r="N1375" s="422"/>
      <c r="O1375" s="27"/>
      <c r="P1375" s="27"/>
      <c r="Q1375" s="27"/>
      <c r="R1375" s="27"/>
      <c r="S1375" s="27"/>
      <c r="T1375" s="27"/>
      <c r="U1375" s="27"/>
      <c r="V1375" s="27"/>
      <c r="W1375" s="27"/>
      <c r="X1375" s="27"/>
      <c r="Y1375" s="410"/>
      <c r="Z1375" s="27"/>
      <c r="AA1375" s="27"/>
      <c r="AB1375" s="27"/>
      <c r="AC1375" s="27"/>
      <c r="AD1375" s="27"/>
      <c r="AE1375" s="175"/>
      <c r="AF1375" s="27"/>
      <c r="AG1375" s="27"/>
      <c r="AH1375" s="27"/>
      <c r="AI1375" s="27"/>
      <c r="AJ1375" s="468"/>
      <c r="AK1375" s="56"/>
      <c r="AO1375" s="158"/>
      <c r="AS1375" s="158"/>
      <c r="AT1375" s="162"/>
    </row>
    <row r="1376" spans="1:46" s="57" customFormat="1" ht="12.75" customHeight="1" x14ac:dyDescent="0.3">
      <c r="A1376" s="49"/>
      <c r="B1376" s="49"/>
      <c r="C1376" s="50"/>
      <c r="D1376" s="27"/>
      <c r="E1376" s="27"/>
      <c r="F1376" s="27"/>
      <c r="G1376" s="50"/>
      <c r="H1376" s="50"/>
      <c r="I1376" s="27"/>
      <c r="J1376" s="27"/>
      <c r="K1376" s="52"/>
      <c r="L1376" s="50"/>
      <c r="M1376" s="50"/>
      <c r="N1376" s="422"/>
      <c r="O1376" s="27"/>
      <c r="P1376" s="27"/>
      <c r="Q1376" s="27"/>
      <c r="R1376" s="27"/>
      <c r="S1376" s="27"/>
      <c r="T1376" s="27"/>
      <c r="U1376" s="27"/>
      <c r="V1376" s="27"/>
      <c r="W1376" s="27"/>
      <c r="X1376" s="27"/>
      <c r="Y1376" s="410"/>
      <c r="Z1376" s="27"/>
      <c r="AA1376" s="27"/>
      <c r="AB1376" s="27"/>
      <c r="AC1376" s="27"/>
      <c r="AD1376" s="27"/>
      <c r="AE1376" s="175"/>
      <c r="AF1376" s="27"/>
      <c r="AG1376" s="27"/>
      <c r="AH1376" s="27"/>
      <c r="AI1376" s="27"/>
      <c r="AJ1376" s="468"/>
      <c r="AK1376" s="56"/>
      <c r="AO1376" s="158"/>
      <c r="AS1376" s="158"/>
      <c r="AT1376" s="162"/>
    </row>
    <row r="1377" spans="1:46" s="57" customFormat="1" ht="12.75" customHeight="1" x14ac:dyDescent="0.3">
      <c r="A1377" s="49"/>
      <c r="B1377" s="49"/>
      <c r="C1377" s="50"/>
      <c r="D1377" s="27"/>
      <c r="E1377" s="27"/>
      <c r="F1377" s="27"/>
      <c r="G1377" s="50"/>
      <c r="H1377" s="50"/>
      <c r="I1377" s="27"/>
      <c r="J1377" s="27"/>
      <c r="K1377" s="52"/>
      <c r="L1377" s="50"/>
      <c r="M1377" s="50"/>
      <c r="N1377" s="422"/>
      <c r="O1377" s="27"/>
      <c r="P1377" s="27"/>
      <c r="Q1377" s="27"/>
      <c r="R1377" s="27"/>
      <c r="S1377" s="27"/>
      <c r="T1377" s="27"/>
      <c r="U1377" s="27"/>
      <c r="V1377" s="27"/>
      <c r="W1377" s="27"/>
      <c r="X1377" s="27"/>
      <c r="Y1377" s="410"/>
      <c r="Z1377" s="27"/>
      <c r="AA1377" s="27"/>
      <c r="AB1377" s="27"/>
      <c r="AC1377" s="27"/>
      <c r="AD1377" s="27"/>
      <c r="AE1377" s="175"/>
      <c r="AF1377" s="27"/>
      <c r="AG1377" s="27"/>
      <c r="AH1377" s="27"/>
      <c r="AI1377" s="27"/>
      <c r="AJ1377" s="468"/>
      <c r="AK1377" s="56"/>
      <c r="AO1377" s="158"/>
      <c r="AS1377" s="158"/>
      <c r="AT1377" s="162"/>
    </row>
    <row r="1378" spans="1:46" s="57" customFormat="1" ht="12.75" customHeight="1" x14ac:dyDescent="0.3">
      <c r="A1378" s="49"/>
      <c r="B1378" s="49"/>
      <c r="C1378" s="50"/>
      <c r="D1378" s="27"/>
      <c r="E1378" s="27"/>
      <c r="F1378" s="27"/>
      <c r="G1378" s="50"/>
      <c r="H1378" s="50"/>
      <c r="I1378" s="27"/>
      <c r="J1378" s="27"/>
      <c r="K1378" s="52"/>
      <c r="L1378" s="50"/>
      <c r="M1378" s="50"/>
      <c r="N1378" s="422"/>
      <c r="O1378" s="27"/>
      <c r="P1378" s="27"/>
      <c r="Q1378" s="27"/>
      <c r="R1378" s="27"/>
      <c r="S1378" s="27"/>
      <c r="T1378" s="27"/>
      <c r="U1378" s="27"/>
      <c r="V1378" s="27"/>
      <c r="W1378" s="27"/>
      <c r="X1378" s="27"/>
      <c r="Y1378" s="410"/>
      <c r="Z1378" s="27"/>
      <c r="AA1378" s="27"/>
      <c r="AB1378" s="27"/>
      <c r="AC1378" s="27"/>
      <c r="AD1378" s="27"/>
      <c r="AE1378" s="175"/>
      <c r="AF1378" s="27"/>
      <c r="AG1378" s="27"/>
      <c r="AH1378" s="27"/>
      <c r="AI1378" s="27"/>
      <c r="AJ1378" s="468"/>
      <c r="AK1378" s="56"/>
      <c r="AO1378" s="158"/>
      <c r="AS1378" s="158"/>
      <c r="AT1378" s="162"/>
    </row>
    <row r="1379" spans="1:46" s="57" customFormat="1" ht="12.75" customHeight="1" x14ac:dyDescent="0.3">
      <c r="A1379" s="49"/>
      <c r="B1379" s="49"/>
      <c r="C1379" s="50"/>
      <c r="D1379" s="27"/>
      <c r="E1379" s="27"/>
      <c r="F1379" s="27"/>
      <c r="G1379" s="50"/>
      <c r="H1379" s="50"/>
      <c r="I1379" s="27"/>
      <c r="J1379" s="27"/>
      <c r="K1379" s="52"/>
      <c r="L1379" s="50"/>
      <c r="M1379" s="50"/>
      <c r="N1379" s="422"/>
      <c r="O1379" s="27"/>
      <c r="P1379" s="27"/>
      <c r="Q1379" s="27"/>
      <c r="R1379" s="27"/>
      <c r="S1379" s="27"/>
      <c r="T1379" s="27"/>
      <c r="U1379" s="27"/>
      <c r="V1379" s="27"/>
      <c r="W1379" s="27"/>
      <c r="X1379" s="27"/>
      <c r="Y1379" s="410"/>
      <c r="Z1379" s="27"/>
      <c r="AA1379" s="27"/>
      <c r="AB1379" s="27"/>
      <c r="AC1379" s="27"/>
      <c r="AD1379" s="27"/>
      <c r="AE1379" s="175"/>
      <c r="AF1379" s="27"/>
      <c r="AG1379" s="27"/>
      <c r="AH1379" s="27"/>
      <c r="AI1379" s="27"/>
      <c r="AJ1379" s="468"/>
      <c r="AK1379" s="56"/>
      <c r="AO1379" s="158"/>
      <c r="AS1379" s="158"/>
      <c r="AT1379" s="162"/>
    </row>
    <row r="1380" spans="1:46" s="57" customFormat="1" ht="12.75" customHeight="1" x14ac:dyDescent="0.3">
      <c r="A1380" s="49"/>
      <c r="B1380" s="49"/>
      <c r="C1380" s="50"/>
      <c r="D1380" s="27"/>
      <c r="E1380" s="27"/>
      <c r="F1380" s="27"/>
      <c r="G1380" s="50"/>
      <c r="H1380" s="50"/>
      <c r="I1380" s="27"/>
      <c r="J1380" s="27"/>
      <c r="K1380" s="52"/>
      <c r="L1380" s="50"/>
      <c r="M1380" s="50"/>
      <c r="N1380" s="422"/>
      <c r="O1380" s="27"/>
      <c r="P1380" s="27"/>
      <c r="Q1380" s="27"/>
      <c r="R1380" s="27"/>
      <c r="S1380" s="27"/>
      <c r="T1380" s="27"/>
      <c r="U1380" s="27"/>
      <c r="V1380" s="27"/>
      <c r="W1380" s="27"/>
      <c r="X1380" s="27"/>
      <c r="Y1380" s="410"/>
      <c r="Z1380" s="27"/>
      <c r="AA1380" s="27"/>
      <c r="AB1380" s="27"/>
      <c r="AC1380" s="27"/>
      <c r="AD1380" s="27"/>
      <c r="AE1380" s="175"/>
      <c r="AF1380" s="27"/>
      <c r="AG1380" s="27"/>
      <c r="AH1380" s="27"/>
      <c r="AI1380" s="27"/>
      <c r="AJ1380" s="468"/>
      <c r="AK1380" s="56"/>
      <c r="AO1380" s="158"/>
      <c r="AS1380" s="158"/>
      <c r="AT1380" s="162"/>
    </row>
    <row r="1381" spans="1:46" s="57" customFormat="1" ht="12.75" customHeight="1" x14ac:dyDescent="0.3">
      <c r="A1381" s="49"/>
      <c r="B1381" s="49"/>
      <c r="C1381" s="50"/>
      <c r="D1381" s="27"/>
      <c r="E1381" s="27"/>
      <c r="F1381" s="27"/>
      <c r="G1381" s="50"/>
      <c r="H1381" s="50"/>
      <c r="I1381" s="27"/>
      <c r="J1381" s="27"/>
      <c r="K1381" s="52"/>
      <c r="L1381" s="50"/>
      <c r="M1381" s="50"/>
      <c r="N1381" s="422"/>
      <c r="O1381" s="27"/>
      <c r="P1381" s="27"/>
      <c r="Q1381" s="27"/>
      <c r="R1381" s="27"/>
      <c r="S1381" s="27"/>
      <c r="T1381" s="27"/>
      <c r="U1381" s="27"/>
      <c r="V1381" s="27"/>
      <c r="W1381" s="27"/>
      <c r="X1381" s="27"/>
      <c r="Y1381" s="410"/>
      <c r="Z1381" s="27"/>
      <c r="AA1381" s="27"/>
      <c r="AB1381" s="27"/>
      <c r="AC1381" s="27"/>
      <c r="AD1381" s="27"/>
      <c r="AE1381" s="175"/>
      <c r="AF1381" s="27"/>
      <c r="AG1381" s="27"/>
      <c r="AH1381" s="27"/>
      <c r="AI1381" s="27"/>
      <c r="AJ1381" s="468"/>
      <c r="AK1381" s="56"/>
      <c r="AO1381" s="158"/>
      <c r="AS1381" s="158"/>
      <c r="AT1381" s="162"/>
    </row>
    <row r="1382" spans="1:46" s="57" customFormat="1" ht="12.75" customHeight="1" x14ac:dyDescent="0.3">
      <c r="A1382" s="49"/>
      <c r="B1382" s="49"/>
      <c r="C1382" s="50"/>
      <c r="D1382" s="27"/>
      <c r="E1382" s="27"/>
      <c r="F1382" s="27"/>
      <c r="G1382" s="50"/>
      <c r="H1382" s="50"/>
      <c r="I1382" s="27"/>
      <c r="J1382" s="27"/>
      <c r="K1382" s="52"/>
      <c r="L1382" s="50"/>
      <c r="M1382" s="50"/>
      <c r="N1382" s="422"/>
      <c r="O1382" s="27"/>
      <c r="P1382" s="27"/>
      <c r="Q1382" s="27"/>
      <c r="R1382" s="27"/>
      <c r="S1382" s="27"/>
      <c r="T1382" s="27"/>
      <c r="U1382" s="27"/>
      <c r="V1382" s="27"/>
      <c r="W1382" s="27"/>
      <c r="X1382" s="27"/>
      <c r="Y1382" s="410"/>
      <c r="Z1382" s="27"/>
      <c r="AA1382" s="27"/>
      <c r="AB1382" s="27"/>
      <c r="AC1382" s="27"/>
      <c r="AD1382" s="27"/>
      <c r="AE1382" s="175"/>
      <c r="AF1382" s="27"/>
      <c r="AG1382" s="27"/>
      <c r="AH1382" s="27"/>
      <c r="AI1382" s="27"/>
      <c r="AJ1382" s="468"/>
      <c r="AK1382" s="56"/>
      <c r="AO1382" s="158"/>
      <c r="AS1382" s="158"/>
      <c r="AT1382" s="162"/>
    </row>
    <row r="1383" spans="1:46" s="57" customFormat="1" ht="12.75" customHeight="1" x14ac:dyDescent="0.3">
      <c r="A1383" s="49"/>
      <c r="B1383" s="49"/>
      <c r="C1383" s="50"/>
      <c r="D1383" s="27"/>
      <c r="E1383" s="27"/>
      <c r="F1383" s="27"/>
      <c r="G1383" s="50"/>
      <c r="H1383" s="50"/>
      <c r="I1383" s="27"/>
      <c r="J1383" s="27"/>
      <c r="K1383" s="52"/>
      <c r="L1383" s="50"/>
      <c r="M1383" s="50"/>
      <c r="N1383" s="422"/>
      <c r="O1383" s="27"/>
      <c r="P1383" s="27"/>
      <c r="Q1383" s="27"/>
      <c r="R1383" s="27"/>
      <c r="S1383" s="27"/>
      <c r="T1383" s="27"/>
      <c r="U1383" s="27"/>
      <c r="V1383" s="27"/>
      <c r="W1383" s="27"/>
      <c r="X1383" s="27"/>
      <c r="Y1383" s="410"/>
      <c r="Z1383" s="27"/>
      <c r="AA1383" s="27"/>
      <c r="AB1383" s="27"/>
      <c r="AC1383" s="27"/>
      <c r="AD1383" s="27"/>
      <c r="AE1383" s="175"/>
      <c r="AF1383" s="27"/>
      <c r="AG1383" s="27"/>
      <c r="AH1383" s="27"/>
      <c r="AI1383" s="27"/>
      <c r="AJ1383" s="468"/>
      <c r="AK1383" s="56"/>
      <c r="AO1383" s="158"/>
      <c r="AS1383" s="158"/>
      <c r="AT1383" s="162"/>
    </row>
    <row r="1384" spans="1:46" s="57" customFormat="1" ht="12.75" customHeight="1" x14ac:dyDescent="0.3">
      <c r="A1384" s="49"/>
      <c r="B1384" s="49"/>
      <c r="C1384" s="50"/>
      <c r="D1384" s="27"/>
      <c r="E1384" s="27"/>
      <c r="F1384" s="27"/>
      <c r="G1384" s="50"/>
      <c r="H1384" s="50"/>
      <c r="I1384" s="27"/>
      <c r="J1384" s="27"/>
      <c r="K1384" s="52"/>
      <c r="L1384" s="50"/>
      <c r="M1384" s="50"/>
      <c r="N1384" s="422"/>
      <c r="O1384" s="27"/>
      <c r="P1384" s="27"/>
      <c r="Q1384" s="27"/>
      <c r="R1384" s="27"/>
      <c r="S1384" s="27"/>
      <c r="T1384" s="27"/>
      <c r="U1384" s="27"/>
      <c r="V1384" s="27"/>
      <c r="W1384" s="27"/>
      <c r="X1384" s="27"/>
      <c r="Y1384" s="410"/>
      <c r="Z1384" s="27"/>
      <c r="AA1384" s="27"/>
      <c r="AB1384" s="27"/>
      <c r="AC1384" s="27"/>
      <c r="AD1384" s="27"/>
      <c r="AE1384" s="175"/>
      <c r="AF1384" s="27"/>
      <c r="AG1384" s="27"/>
      <c r="AH1384" s="27"/>
      <c r="AI1384" s="27"/>
      <c r="AJ1384" s="468"/>
      <c r="AK1384" s="56"/>
      <c r="AO1384" s="158"/>
      <c r="AS1384" s="158"/>
      <c r="AT1384" s="162"/>
    </row>
    <row r="1385" spans="1:46" s="57" customFormat="1" ht="12.75" customHeight="1" x14ac:dyDescent="0.3">
      <c r="A1385" s="49"/>
      <c r="B1385" s="49"/>
      <c r="C1385" s="50"/>
      <c r="D1385" s="27"/>
      <c r="E1385" s="27"/>
      <c r="F1385" s="27"/>
      <c r="G1385" s="50"/>
      <c r="H1385" s="50"/>
      <c r="I1385" s="27"/>
      <c r="J1385" s="27"/>
      <c r="K1385" s="52"/>
      <c r="L1385" s="50"/>
      <c r="M1385" s="50"/>
      <c r="N1385" s="422"/>
      <c r="O1385" s="27"/>
      <c r="P1385" s="27"/>
      <c r="Q1385" s="27"/>
      <c r="R1385" s="27"/>
      <c r="S1385" s="27"/>
      <c r="T1385" s="27"/>
      <c r="U1385" s="27"/>
      <c r="V1385" s="27"/>
      <c r="W1385" s="27"/>
      <c r="X1385" s="27"/>
      <c r="Y1385" s="410"/>
      <c r="Z1385" s="27"/>
      <c r="AA1385" s="27"/>
      <c r="AB1385" s="27"/>
      <c r="AC1385" s="27"/>
      <c r="AD1385" s="27"/>
      <c r="AE1385" s="175"/>
      <c r="AF1385" s="27"/>
      <c r="AG1385" s="27"/>
      <c r="AH1385" s="27"/>
      <c r="AI1385" s="27"/>
      <c r="AJ1385" s="468"/>
      <c r="AK1385" s="56"/>
      <c r="AO1385" s="158"/>
      <c r="AS1385" s="158"/>
      <c r="AT1385" s="162"/>
    </row>
    <row r="1386" spans="1:46" s="57" customFormat="1" ht="12.75" customHeight="1" x14ac:dyDescent="0.3">
      <c r="A1386" s="49"/>
      <c r="B1386" s="49"/>
      <c r="C1386" s="50"/>
      <c r="D1386" s="27"/>
      <c r="E1386" s="27"/>
      <c r="F1386" s="27"/>
      <c r="G1386" s="50"/>
      <c r="H1386" s="50"/>
      <c r="I1386" s="27"/>
      <c r="J1386" s="27"/>
      <c r="K1386" s="52"/>
      <c r="L1386" s="50"/>
      <c r="M1386" s="50"/>
      <c r="N1386" s="422"/>
      <c r="O1386" s="27"/>
      <c r="P1386" s="27"/>
      <c r="Q1386" s="27"/>
      <c r="R1386" s="27"/>
      <c r="S1386" s="27"/>
      <c r="T1386" s="27"/>
      <c r="U1386" s="27"/>
      <c r="V1386" s="27"/>
      <c r="W1386" s="27"/>
      <c r="X1386" s="27"/>
      <c r="Y1386" s="410"/>
      <c r="Z1386" s="27"/>
      <c r="AA1386" s="27"/>
      <c r="AB1386" s="27"/>
      <c r="AC1386" s="27"/>
      <c r="AD1386" s="27"/>
      <c r="AE1386" s="175"/>
      <c r="AF1386" s="27"/>
      <c r="AG1386" s="27"/>
      <c r="AH1386" s="27"/>
      <c r="AI1386" s="27"/>
      <c r="AJ1386" s="468"/>
      <c r="AK1386" s="56"/>
      <c r="AO1386" s="158"/>
      <c r="AS1386" s="158"/>
      <c r="AT1386" s="162"/>
    </row>
    <row r="1387" spans="1:46" s="57" customFormat="1" ht="12.75" customHeight="1" x14ac:dyDescent="0.3">
      <c r="A1387" s="49"/>
      <c r="B1387" s="49"/>
      <c r="C1387" s="50"/>
      <c r="D1387" s="27"/>
      <c r="E1387" s="27"/>
      <c r="F1387" s="27"/>
      <c r="G1387" s="50"/>
      <c r="H1387" s="50"/>
      <c r="I1387" s="27"/>
      <c r="J1387" s="27"/>
      <c r="K1387" s="52"/>
      <c r="L1387" s="50"/>
      <c r="M1387" s="50"/>
      <c r="N1387" s="422"/>
      <c r="O1387" s="27"/>
      <c r="P1387" s="27"/>
      <c r="Q1387" s="27"/>
      <c r="R1387" s="27"/>
      <c r="S1387" s="27"/>
      <c r="T1387" s="27"/>
      <c r="U1387" s="27"/>
      <c r="V1387" s="27"/>
      <c r="W1387" s="27"/>
      <c r="X1387" s="27"/>
      <c r="Y1387" s="410"/>
      <c r="Z1387" s="27"/>
      <c r="AA1387" s="27"/>
      <c r="AB1387" s="27"/>
      <c r="AC1387" s="27"/>
      <c r="AD1387" s="27"/>
      <c r="AE1387" s="175"/>
      <c r="AF1387" s="27"/>
      <c r="AG1387" s="27"/>
      <c r="AH1387" s="27"/>
      <c r="AI1387" s="27"/>
      <c r="AJ1387" s="468"/>
      <c r="AK1387" s="56"/>
      <c r="AO1387" s="158"/>
      <c r="AS1387" s="158"/>
      <c r="AT1387" s="162"/>
    </row>
    <row r="1388" spans="1:46" s="57" customFormat="1" ht="12.75" customHeight="1" x14ac:dyDescent="0.3">
      <c r="A1388" s="49"/>
      <c r="B1388" s="49"/>
      <c r="C1388" s="50"/>
      <c r="D1388" s="27"/>
      <c r="E1388" s="27"/>
      <c r="F1388" s="27"/>
      <c r="G1388" s="50"/>
      <c r="H1388" s="50"/>
      <c r="I1388" s="27"/>
      <c r="J1388" s="27"/>
      <c r="K1388" s="52"/>
      <c r="L1388" s="50"/>
      <c r="M1388" s="50"/>
      <c r="N1388" s="422"/>
      <c r="O1388" s="27"/>
      <c r="P1388" s="27"/>
      <c r="Q1388" s="27"/>
      <c r="R1388" s="27"/>
      <c r="S1388" s="27"/>
      <c r="T1388" s="27"/>
      <c r="U1388" s="27"/>
      <c r="V1388" s="27"/>
      <c r="W1388" s="27"/>
      <c r="X1388" s="27"/>
      <c r="Y1388" s="410"/>
      <c r="Z1388" s="27"/>
      <c r="AA1388" s="27"/>
      <c r="AB1388" s="27"/>
      <c r="AC1388" s="27"/>
      <c r="AD1388" s="27"/>
      <c r="AE1388" s="175"/>
      <c r="AF1388" s="27"/>
      <c r="AG1388" s="27"/>
      <c r="AH1388" s="27"/>
      <c r="AI1388" s="27"/>
      <c r="AJ1388" s="468"/>
      <c r="AK1388" s="56"/>
      <c r="AO1388" s="158"/>
      <c r="AS1388" s="158"/>
      <c r="AT1388" s="162"/>
    </row>
    <row r="1389" spans="1:46" s="57" customFormat="1" ht="12.75" customHeight="1" x14ac:dyDescent="0.3">
      <c r="A1389" s="49"/>
      <c r="B1389" s="49"/>
      <c r="C1389" s="50"/>
      <c r="D1389" s="27"/>
      <c r="E1389" s="27"/>
      <c r="F1389" s="27"/>
      <c r="G1389" s="50"/>
      <c r="H1389" s="50"/>
      <c r="I1389" s="27"/>
      <c r="J1389" s="27"/>
      <c r="K1389" s="52"/>
      <c r="L1389" s="50"/>
      <c r="M1389" s="50"/>
      <c r="N1389" s="422"/>
      <c r="O1389" s="27"/>
      <c r="P1389" s="27"/>
      <c r="Q1389" s="27"/>
      <c r="R1389" s="27"/>
      <c r="S1389" s="27"/>
      <c r="T1389" s="27"/>
      <c r="U1389" s="27"/>
      <c r="V1389" s="27"/>
      <c r="W1389" s="27"/>
      <c r="X1389" s="27"/>
      <c r="Y1389" s="410"/>
      <c r="Z1389" s="27"/>
      <c r="AA1389" s="27"/>
      <c r="AB1389" s="27"/>
      <c r="AC1389" s="27"/>
      <c r="AD1389" s="27"/>
      <c r="AE1389" s="175"/>
      <c r="AF1389" s="27"/>
      <c r="AG1389" s="27"/>
      <c r="AH1389" s="27"/>
      <c r="AI1389" s="27"/>
      <c r="AJ1389" s="468"/>
      <c r="AK1389" s="56"/>
      <c r="AO1389" s="158"/>
      <c r="AS1389" s="158"/>
      <c r="AT1389" s="162"/>
    </row>
    <row r="1390" spans="1:46" s="57" customFormat="1" ht="12.75" customHeight="1" x14ac:dyDescent="0.3">
      <c r="A1390" s="49"/>
      <c r="B1390" s="49"/>
      <c r="C1390" s="50"/>
      <c r="D1390" s="27"/>
      <c r="E1390" s="27"/>
      <c r="F1390" s="27"/>
      <c r="G1390" s="50"/>
      <c r="H1390" s="50"/>
      <c r="I1390" s="27"/>
      <c r="J1390" s="27"/>
      <c r="K1390" s="52"/>
      <c r="L1390" s="50"/>
      <c r="M1390" s="50"/>
      <c r="N1390" s="422"/>
      <c r="O1390" s="27"/>
      <c r="P1390" s="27"/>
      <c r="Q1390" s="27"/>
      <c r="R1390" s="27"/>
      <c r="S1390" s="27"/>
      <c r="T1390" s="27"/>
      <c r="U1390" s="27"/>
      <c r="V1390" s="27"/>
      <c r="W1390" s="27"/>
      <c r="X1390" s="27"/>
      <c r="Y1390" s="410"/>
      <c r="Z1390" s="27"/>
      <c r="AA1390" s="27"/>
      <c r="AB1390" s="27"/>
      <c r="AC1390" s="27"/>
      <c r="AD1390" s="27"/>
      <c r="AE1390" s="175"/>
      <c r="AF1390" s="27"/>
      <c r="AG1390" s="27"/>
      <c r="AH1390" s="27"/>
      <c r="AI1390" s="27"/>
      <c r="AJ1390" s="468"/>
      <c r="AK1390" s="56"/>
      <c r="AO1390" s="158"/>
      <c r="AS1390" s="158"/>
      <c r="AT1390" s="162"/>
    </row>
    <row r="1391" spans="1:46" s="57" customFormat="1" ht="12.75" customHeight="1" x14ac:dyDescent="0.3">
      <c r="A1391" s="49"/>
      <c r="B1391" s="49"/>
      <c r="C1391" s="50"/>
      <c r="D1391" s="27"/>
      <c r="E1391" s="27"/>
      <c r="F1391" s="27"/>
      <c r="G1391" s="50"/>
      <c r="H1391" s="50"/>
      <c r="I1391" s="27"/>
      <c r="J1391" s="27"/>
      <c r="K1391" s="52"/>
      <c r="L1391" s="50"/>
      <c r="M1391" s="50"/>
      <c r="N1391" s="422"/>
      <c r="O1391" s="27"/>
      <c r="P1391" s="27"/>
      <c r="Q1391" s="27"/>
      <c r="R1391" s="27"/>
      <c r="S1391" s="27"/>
      <c r="T1391" s="27"/>
      <c r="U1391" s="27"/>
      <c r="V1391" s="27"/>
      <c r="W1391" s="27"/>
      <c r="X1391" s="27"/>
      <c r="Y1391" s="410"/>
      <c r="Z1391" s="27"/>
      <c r="AA1391" s="27"/>
      <c r="AB1391" s="27"/>
      <c r="AC1391" s="27"/>
      <c r="AD1391" s="27"/>
      <c r="AE1391" s="175"/>
      <c r="AF1391" s="27"/>
      <c r="AG1391" s="27"/>
      <c r="AH1391" s="27"/>
      <c r="AI1391" s="27"/>
      <c r="AJ1391" s="468"/>
      <c r="AK1391" s="56"/>
      <c r="AO1391" s="158"/>
      <c r="AS1391" s="158"/>
      <c r="AT1391" s="162"/>
    </row>
    <row r="1392" spans="1:46" s="57" customFormat="1" ht="12.75" customHeight="1" x14ac:dyDescent="0.3">
      <c r="A1392" s="49"/>
      <c r="B1392" s="49"/>
      <c r="C1392" s="50"/>
      <c r="D1392" s="27"/>
      <c r="E1392" s="27"/>
      <c r="F1392" s="27"/>
      <c r="G1392" s="50"/>
      <c r="H1392" s="50"/>
      <c r="I1392" s="27"/>
      <c r="J1392" s="27"/>
      <c r="K1392" s="52"/>
      <c r="L1392" s="50"/>
      <c r="M1392" s="50"/>
      <c r="N1392" s="422"/>
      <c r="O1392" s="27"/>
      <c r="P1392" s="27"/>
      <c r="Q1392" s="27"/>
      <c r="R1392" s="27"/>
      <c r="S1392" s="27"/>
      <c r="T1392" s="27"/>
      <c r="U1392" s="27"/>
      <c r="V1392" s="27"/>
      <c r="W1392" s="27"/>
      <c r="X1392" s="27"/>
      <c r="Y1392" s="410"/>
      <c r="Z1392" s="27"/>
      <c r="AA1392" s="27"/>
      <c r="AB1392" s="27"/>
      <c r="AC1392" s="27"/>
      <c r="AD1392" s="27"/>
      <c r="AE1392" s="175"/>
      <c r="AF1392" s="27"/>
      <c r="AG1392" s="27"/>
      <c r="AH1392" s="27"/>
      <c r="AI1392" s="27"/>
      <c r="AJ1392" s="468"/>
      <c r="AK1392" s="56"/>
      <c r="AO1392" s="158"/>
      <c r="AS1392" s="158"/>
      <c r="AT1392" s="162"/>
    </row>
    <row r="1393" spans="1:46" s="57" customFormat="1" ht="12.75" customHeight="1" x14ac:dyDescent="0.3">
      <c r="A1393" s="49"/>
      <c r="B1393" s="49"/>
      <c r="C1393" s="50"/>
      <c r="D1393" s="27"/>
      <c r="E1393" s="27"/>
      <c r="F1393" s="27"/>
      <c r="G1393" s="50"/>
      <c r="H1393" s="50"/>
      <c r="I1393" s="27"/>
      <c r="J1393" s="27"/>
      <c r="K1393" s="52"/>
      <c r="L1393" s="50"/>
      <c r="M1393" s="50"/>
      <c r="N1393" s="422"/>
      <c r="O1393" s="27"/>
      <c r="P1393" s="27"/>
      <c r="Q1393" s="27"/>
      <c r="R1393" s="27"/>
      <c r="S1393" s="27"/>
      <c r="T1393" s="27"/>
      <c r="U1393" s="27"/>
      <c r="V1393" s="27"/>
      <c r="W1393" s="27"/>
      <c r="X1393" s="27"/>
      <c r="Y1393" s="410"/>
      <c r="Z1393" s="27"/>
      <c r="AA1393" s="27"/>
      <c r="AB1393" s="27"/>
      <c r="AC1393" s="27"/>
      <c r="AD1393" s="27"/>
      <c r="AE1393" s="175"/>
      <c r="AF1393" s="27"/>
      <c r="AG1393" s="27"/>
      <c r="AH1393" s="27"/>
      <c r="AI1393" s="27"/>
      <c r="AJ1393" s="468"/>
      <c r="AK1393" s="56"/>
      <c r="AO1393" s="158"/>
      <c r="AS1393" s="158"/>
      <c r="AT1393" s="162"/>
    </row>
    <row r="1394" spans="1:46" s="57" customFormat="1" ht="12.75" customHeight="1" x14ac:dyDescent="0.3">
      <c r="A1394" s="49"/>
      <c r="B1394" s="49"/>
      <c r="C1394" s="50"/>
      <c r="D1394" s="27"/>
      <c r="E1394" s="27"/>
      <c r="F1394" s="27"/>
      <c r="G1394" s="50"/>
      <c r="H1394" s="50"/>
      <c r="I1394" s="27"/>
      <c r="J1394" s="27"/>
      <c r="K1394" s="52"/>
      <c r="L1394" s="50"/>
      <c r="M1394" s="50"/>
      <c r="N1394" s="422"/>
      <c r="O1394" s="27"/>
      <c r="P1394" s="27"/>
      <c r="Q1394" s="27"/>
      <c r="R1394" s="27"/>
      <c r="S1394" s="27"/>
      <c r="T1394" s="27"/>
      <c r="U1394" s="27"/>
      <c r="V1394" s="27"/>
      <c r="W1394" s="27"/>
      <c r="X1394" s="27"/>
      <c r="Y1394" s="410"/>
      <c r="Z1394" s="27"/>
      <c r="AA1394" s="27"/>
      <c r="AB1394" s="27"/>
      <c r="AC1394" s="27"/>
      <c r="AD1394" s="27"/>
      <c r="AE1394" s="175"/>
      <c r="AF1394" s="27"/>
      <c r="AG1394" s="27"/>
      <c r="AH1394" s="27"/>
      <c r="AI1394" s="27"/>
      <c r="AJ1394" s="468"/>
      <c r="AK1394" s="56"/>
      <c r="AO1394" s="158"/>
      <c r="AS1394" s="158"/>
      <c r="AT1394" s="162"/>
    </row>
    <row r="1395" spans="1:46" s="57" customFormat="1" ht="12.75" customHeight="1" x14ac:dyDescent="0.3">
      <c r="A1395" s="49"/>
      <c r="B1395" s="49"/>
      <c r="C1395" s="50"/>
      <c r="D1395" s="27"/>
      <c r="E1395" s="27"/>
      <c r="F1395" s="27"/>
      <c r="G1395" s="50"/>
      <c r="H1395" s="50"/>
      <c r="I1395" s="27"/>
      <c r="J1395" s="27"/>
      <c r="K1395" s="52"/>
      <c r="L1395" s="50"/>
      <c r="M1395" s="50"/>
      <c r="N1395" s="422"/>
      <c r="O1395" s="27"/>
      <c r="P1395" s="27"/>
      <c r="Q1395" s="27"/>
      <c r="R1395" s="27"/>
      <c r="S1395" s="27"/>
      <c r="T1395" s="27"/>
      <c r="U1395" s="27"/>
      <c r="V1395" s="27"/>
      <c r="W1395" s="27"/>
      <c r="X1395" s="27"/>
      <c r="Y1395" s="410"/>
      <c r="Z1395" s="27"/>
      <c r="AA1395" s="27"/>
      <c r="AB1395" s="27"/>
      <c r="AC1395" s="27"/>
      <c r="AD1395" s="27"/>
      <c r="AE1395" s="175"/>
      <c r="AF1395" s="27"/>
      <c r="AG1395" s="27"/>
      <c r="AH1395" s="27"/>
      <c r="AI1395" s="27"/>
      <c r="AJ1395" s="468"/>
      <c r="AK1395" s="56"/>
      <c r="AO1395" s="158"/>
      <c r="AS1395" s="158"/>
      <c r="AT1395" s="162"/>
    </row>
    <row r="1396" spans="1:46" s="57" customFormat="1" ht="12.75" customHeight="1" x14ac:dyDescent="0.3">
      <c r="A1396" s="49"/>
      <c r="B1396" s="49"/>
      <c r="C1396" s="50"/>
      <c r="D1396" s="27"/>
      <c r="E1396" s="27"/>
      <c r="F1396" s="27"/>
      <c r="G1396" s="50"/>
      <c r="H1396" s="50"/>
      <c r="I1396" s="27"/>
      <c r="J1396" s="27"/>
      <c r="K1396" s="52"/>
      <c r="L1396" s="50"/>
      <c r="M1396" s="50"/>
      <c r="N1396" s="422"/>
      <c r="O1396" s="27"/>
      <c r="P1396" s="27"/>
      <c r="Q1396" s="27"/>
      <c r="R1396" s="27"/>
      <c r="S1396" s="27"/>
      <c r="T1396" s="27"/>
      <c r="U1396" s="27"/>
      <c r="V1396" s="27"/>
      <c r="W1396" s="27"/>
      <c r="X1396" s="27"/>
      <c r="Y1396" s="410"/>
      <c r="Z1396" s="27"/>
      <c r="AA1396" s="27"/>
      <c r="AB1396" s="27"/>
      <c r="AC1396" s="27"/>
      <c r="AD1396" s="27"/>
      <c r="AE1396" s="175"/>
      <c r="AF1396" s="27"/>
      <c r="AG1396" s="27"/>
      <c r="AH1396" s="27"/>
      <c r="AI1396" s="27"/>
      <c r="AJ1396" s="468"/>
      <c r="AK1396" s="56"/>
      <c r="AO1396" s="158"/>
      <c r="AS1396" s="158"/>
      <c r="AT1396" s="162"/>
    </row>
    <row r="1397" spans="1:46" s="57" customFormat="1" ht="12.75" customHeight="1" x14ac:dyDescent="0.3">
      <c r="A1397" s="49"/>
      <c r="B1397" s="49"/>
      <c r="C1397" s="50"/>
      <c r="D1397" s="27"/>
      <c r="E1397" s="27"/>
      <c r="F1397" s="27"/>
      <c r="G1397" s="50"/>
      <c r="H1397" s="50"/>
      <c r="I1397" s="27"/>
      <c r="J1397" s="27"/>
      <c r="K1397" s="52"/>
      <c r="L1397" s="50"/>
      <c r="M1397" s="50"/>
      <c r="N1397" s="422"/>
      <c r="O1397" s="27"/>
      <c r="P1397" s="27"/>
      <c r="Q1397" s="27"/>
      <c r="R1397" s="27"/>
      <c r="S1397" s="27"/>
      <c r="T1397" s="27"/>
      <c r="U1397" s="27"/>
      <c r="V1397" s="27"/>
      <c r="W1397" s="27"/>
      <c r="X1397" s="27"/>
      <c r="Y1397" s="410"/>
      <c r="Z1397" s="27"/>
      <c r="AA1397" s="27"/>
      <c r="AB1397" s="27"/>
      <c r="AC1397" s="27"/>
      <c r="AD1397" s="27"/>
      <c r="AE1397" s="175"/>
      <c r="AF1397" s="27"/>
      <c r="AG1397" s="27"/>
      <c r="AH1397" s="27"/>
      <c r="AI1397" s="27"/>
      <c r="AJ1397" s="468"/>
      <c r="AK1397" s="56"/>
      <c r="AO1397" s="158"/>
      <c r="AS1397" s="158"/>
      <c r="AT1397" s="162"/>
    </row>
    <row r="1398" spans="1:46" s="57" customFormat="1" ht="12.75" customHeight="1" x14ac:dyDescent="0.3">
      <c r="A1398" s="49"/>
      <c r="B1398" s="49"/>
      <c r="C1398" s="50"/>
      <c r="D1398" s="27"/>
      <c r="E1398" s="27"/>
      <c r="F1398" s="27"/>
      <c r="G1398" s="50"/>
      <c r="H1398" s="50"/>
      <c r="I1398" s="27"/>
      <c r="J1398" s="27"/>
      <c r="K1398" s="52"/>
      <c r="L1398" s="50"/>
      <c r="M1398" s="50"/>
      <c r="N1398" s="422"/>
      <c r="O1398" s="27"/>
      <c r="P1398" s="27"/>
      <c r="Q1398" s="27"/>
      <c r="R1398" s="27"/>
      <c r="S1398" s="27"/>
      <c r="T1398" s="27"/>
      <c r="U1398" s="27"/>
      <c r="V1398" s="27"/>
      <c r="W1398" s="27"/>
      <c r="X1398" s="27"/>
      <c r="Y1398" s="410"/>
      <c r="Z1398" s="27"/>
      <c r="AA1398" s="27"/>
      <c r="AB1398" s="27"/>
      <c r="AC1398" s="27"/>
      <c r="AD1398" s="27"/>
      <c r="AE1398" s="175"/>
      <c r="AF1398" s="27"/>
      <c r="AG1398" s="27"/>
      <c r="AH1398" s="27"/>
      <c r="AI1398" s="27"/>
      <c r="AJ1398" s="468"/>
      <c r="AK1398" s="56"/>
      <c r="AO1398" s="158"/>
      <c r="AS1398" s="158"/>
      <c r="AT1398" s="162"/>
    </row>
    <row r="1399" spans="1:46" s="57" customFormat="1" ht="12.75" customHeight="1" x14ac:dyDescent="0.3">
      <c r="A1399" s="49"/>
      <c r="B1399" s="49"/>
      <c r="C1399" s="50"/>
      <c r="D1399" s="27"/>
      <c r="E1399" s="27"/>
      <c r="F1399" s="27"/>
      <c r="G1399" s="50"/>
      <c r="H1399" s="50"/>
      <c r="I1399" s="27"/>
      <c r="J1399" s="27"/>
      <c r="K1399" s="52"/>
      <c r="L1399" s="50"/>
      <c r="M1399" s="50"/>
      <c r="N1399" s="422"/>
      <c r="O1399" s="27"/>
      <c r="P1399" s="27"/>
      <c r="Q1399" s="27"/>
      <c r="R1399" s="27"/>
      <c r="S1399" s="27"/>
      <c r="T1399" s="27"/>
      <c r="U1399" s="27"/>
      <c r="V1399" s="27"/>
      <c r="W1399" s="27"/>
      <c r="X1399" s="27"/>
      <c r="Y1399" s="410"/>
      <c r="Z1399" s="27"/>
      <c r="AA1399" s="27"/>
      <c r="AB1399" s="27"/>
      <c r="AC1399" s="27"/>
      <c r="AD1399" s="27"/>
      <c r="AE1399" s="175"/>
      <c r="AF1399" s="27"/>
      <c r="AG1399" s="27"/>
      <c r="AH1399" s="27"/>
      <c r="AI1399" s="27"/>
      <c r="AJ1399" s="468"/>
      <c r="AK1399" s="56"/>
      <c r="AO1399" s="158"/>
      <c r="AS1399" s="158"/>
      <c r="AT1399" s="162"/>
    </row>
    <row r="1400" spans="1:46" s="57" customFormat="1" ht="12.75" customHeight="1" x14ac:dyDescent="0.3">
      <c r="A1400" s="49"/>
      <c r="B1400" s="49"/>
      <c r="C1400" s="50"/>
      <c r="D1400" s="27"/>
      <c r="E1400" s="27"/>
      <c r="F1400" s="27"/>
      <c r="G1400" s="50"/>
      <c r="H1400" s="50"/>
      <c r="I1400" s="27"/>
      <c r="J1400" s="27"/>
      <c r="K1400" s="52"/>
      <c r="L1400" s="50"/>
      <c r="M1400" s="50"/>
      <c r="N1400" s="422"/>
      <c r="O1400" s="27"/>
      <c r="P1400" s="27"/>
      <c r="Q1400" s="27"/>
      <c r="R1400" s="27"/>
      <c r="S1400" s="27"/>
      <c r="T1400" s="27"/>
      <c r="U1400" s="27"/>
      <c r="V1400" s="27"/>
      <c r="W1400" s="27"/>
      <c r="X1400" s="27"/>
      <c r="Y1400" s="410"/>
      <c r="Z1400" s="27"/>
      <c r="AA1400" s="27"/>
      <c r="AB1400" s="27"/>
      <c r="AC1400" s="27"/>
      <c r="AD1400" s="27"/>
      <c r="AE1400" s="175"/>
      <c r="AF1400" s="27"/>
      <c r="AG1400" s="27"/>
      <c r="AH1400" s="27"/>
      <c r="AI1400" s="27"/>
      <c r="AJ1400" s="468"/>
      <c r="AK1400" s="56"/>
      <c r="AO1400" s="158"/>
      <c r="AS1400" s="158"/>
      <c r="AT1400" s="162"/>
    </row>
    <row r="1401" spans="1:46" s="57" customFormat="1" ht="12.75" customHeight="1" x14ac:dyDescent="0.3">
      <c r="A1401" s="49"/>
      <c r="B1401" s="49"/>
      <c r="C1401" s="50"/>
      <c r="D1401" s="27"/>
      <c r="E1401" s="27"/>
      <c r="F1401" s="27"/>
      <c r="G1401" s="50"/>
      <c r="H1401" s="50"/>
      <c r="I1401" s="27"/>
      <c r="J1401" s="27"/>
      <c r="K1401" s="52"/>
      <c r="L1401" s="50"/>
      <c r="M1401" s="50"/>
      <c r="N1401" s="422"/>
      <c r="O1401" s="27"/>
      <c r="P1401" s="27"/>
      <c r="Q1401" s="27"/>
      <c r="R1401" s="27"/>
      <c r="S1401" s="27"/>
      <c r="T1401" s="27"/>
      <c r="U1401" s="27"/>
      <c r="V1401" s="27"/>
      <c r="W1401" s="27"/>
      <c r="X1401" s="27"/>
      <c r="Y1401" s="410"/>
      <c r="Z1401" s="27"/>
      <c r="AA1401" s="27"/>
      <c r="AB1401" s="27"/>
      <c r="AC1401" s="27"/>
      <c r="AD1401" s="27"/>
      <c r="AE1401" s="175"/>
      <c r="AF1401" s="27"/>
      <c r="AG1401" s="27"/>
      <c r="AH1401" s="27"/>
      <c r="AI1401" s="27"/>
      <c r="AJ1401" s="468"/>
      <c r="AK1401" s="56"/>
      <c r="AO1401" s="158"/>
      <c r="AS1401" s="158"/>
      <c r="AT1401" s="162"/>
    </row>
    <row r="1402" spans="1:46" s="57" customFormat="1" ht="12.75" customHeight="1" x14ac:dyDescent="0.3">
      <c r="A1402" s="49"/>
      <c r="B1402" s="49"/>
      <c r="C1402" s="50"/>
      <c r="D1402" s="27"/>
      <c r="E1402" s="27"/>
      <c r="F1402" s="27"/>
      <c r="G1402" s="50"/>
      <c r="H1402" s="50"/>
      <c r="I1402" s="27"/>
      <c r="J1402" s="27"/>
      <c r="K1402" s="52"/>
      <c r="L1402" s="50"/>
      <c r="M1402" s="50"/>
      <c r="N1402" s="422"/>
      <c r="O1402" s="27"/>
      <c r="P1402" s="27"/>
      <c r="Q1402" s="27"/>
      <c r="R1402" s="27"/>
      <c r="S1402" s="27"/>
      <c r="T1402" s="27"/>
      <c r="U1402" s="27"/>
      <c r="V1402" s="27"/>
      <c r="W1402" s="27"/>
      <c r="X1402" s="27"/>
      <c r="Y1402" s="410"/>
      <c r="Z1402" s="27"/>
      <c r="AA1402" s="27"/>
      <c r="AB1402" s="27"/>
      <c r="AC1402" s="27"/>
      <c r="AD1402" s="27"/>
      <c r="AE1402" s="175"/>
      <c r="AF1402" s="27"/>
      <c r="AG1402" s="27"/>
      <c r="AH1402" s="27"/>
      <c r="AI1402" s="27"/>
      <c r="AJ1402" s="468"/>
      <c r="AK1402" s="56"/>
      <c r="AO1402" s="158"/>
      <c r="AS1402" s="158"/>
      <c r="AT1402" s="162"/>
    </row>
    <row r="1403" spans="1:46" s="57" customFormat="1" ht="12.75" customHeight="1" x14ac:dyDescent="0.3">
      <c r="A1403" s="49"/>
      <c r="B1403" s="49"/>
      <c r="C1403" s="50"/>
      <c r="D1403" s="27"/>
      <c r="E1403" s="27"/>
      <c r="F1403" s="27"/>
      <c r="G1403" s="50"/>
      <c r="H1403" s="50"/>
      <c r="I1403" s="27"/>
      <c r="J1403" s="27"/>
      <c r="K1403" s="52"/>
      <c r="L1403" s="50"/>
      <c r="M1403" s="50"/>
      <c r="N1403" s="422"/>
      <c r="O1403" s="27"/>
      <c r="P1403" s="27"/>
      <c r="Q1403" s="27"/>
      <c r="R1403" s="27"/>
      <c r="S1403" s="27"/>
      <c r="T1403" s="27"/>
      <c r="U1403" s="27"/>
      <c r="V1403" s="27"/>
      <c r="W1403" s="27"/>
      <c r="X1403" s="27"/>
      <c r="Y1403" s="410"/>
      <c r="Z1403" s="27"/>
      <c r="AA1403" s="27"/>
      <c r="AB1403" s="27"/>
      <c r="AC1403" s="27"/>
      <c r="AD1403" s="27"/>
      <c r="AE1403" s="175"/>
      <c r="AF1403" s="27"/>
      <c r="AG1403" s="27"/>
      <c r="AH1403" s="27"/>
      <c r="AI1403" s="27"/>
      <c r="AJ1403" s="468"/>
      <c r="AK1403" s="56"/>
      <c r="AO1403" s="158"/>
      <c r="AS1403" s="158"/>
      <c r="AT1403" s="162"/>
    </row>
    <row r="1404" spans="1:46" s="57" customFormat="1" ht="12.75" customHeight="1" x14ac:dyDescent="0.3">
      <c r="A1404" s="49"/>
      <c r="B1404" s="49"/>
      <c r="C1404" s="50"/>
      <c r="D1404" s="27"/>
      <c r="E1404" s="27"/>
      <c r="F1404" s="27"/>
      <c r="G1404" s="50"/>
      <c r="H1404" s="50"/>
      <c r="I1404" s="27"/>
      <c r="J1404" s="27"/>
      <c r="K1404" s="52"/>
      <c r="L1404" s="50"/>
      <c r="M1404" s="50"/>
      <c r="N1404" s="422"/>
      <c r="O1404" s="27"/>
      <c r="P1404" s="27"/>
      <c r="Q1404" s="27"/>
      <c r="R1404" s="27"/>
      <c r="S1404" s="27"/>
      <c r="T1404" s="27"/>
      <c r="U1404" s="27"/>
      <c r="V1404" s="27"/>
      <c r="W1404" s="27"/>
      <c r="X1404" s="27"/>
      <c r="Y1404" s="410"/>
      <c r="Z1404" s="27"/>
      <c r="AA1404" s="27"/>
      <c r="AB1404" s="27"/>
      <c r="AC1404" s="27"/>
      <c r="AD1404" s="27"/>
      <c r="AE1404" s="175"/>
      <c r="AF1404" s="27"/>
      <c r="AG1404" s="27"/>
      <c r="AH1404" s="27"/>
      <c r="AI1404" s="27"/>
      <c r="AJ1404" s="468"/>
      <c r="AK1404" s="56"/>
      <c r="AO1404" s="158"/>
      <c r="AS1404" s="158"/>
      <c r="AT1404" s="162"/>
    </row>
    <row r="1405" spans="1:46" s="57" customFormat="1" ht="12.75" customHeight="1" x14ac:dyDescent="0.3">
      <c r="A1405" s="49"/>
      <c r="B1405" s="49"/>
      <c r="C1405" s="50"/>
      <c r="D1405" s="27"/>
      <c r="E1405" s="27"/>
      <c r="F1405" s="27"/>
      <c r="G1405" s="50"/>
      <c r="H1405" s="50"/>
      <c r="I1405" s="27"/>
      <c r="J1405" s="27"/>
      <c r="K1405" s="52"/>
      <c r="L1405" s="50"/>
      <c r="M1405" s="50"/>
      <c r="N1405" s="422"/>
      <c r="O1405" s="27"/>
      <c r="P1405" s="27"/>
      <c r="Q1405" s="27"/>
      <c r="R1405" s="27"/>
      <c r="S1405" s="27"/>
      <c r="T1405" s="27"/>
      <c r="U1405" s="27"/>
      <c r="V1405" s="27"/>
      <c r="W1405" s="27"/>
      <c r="X1405" s="27"/>
      <c r="Y1405" s="410"/>
      <c r="Z1405" s="27"/>
      <c r="AA1405" s="27"/>
      <c r="AB1405" s="27"/>
      <c r="AC1405" s="27"/>
      <c r="AD1405" s="27"/>
      <c r="AE1405" s="175"/>
      <c r="AF1405" s="27"/>
      <c r="AG1405" s="27"/>
      <c r="AH1405" s="27"/>
      <c r="AI1405" s="27"/>
      <c r="AJ1405" s="468"/>
      <c r="AK1405" s="56"/>
      <c r="AO1405" s="158"/>
      <c r="AS1405" s="158"/>
      <c r="AT1405" s="162"/>
    </row>
    <row r="1406" spans="1:46" s="57" customFormat="1" ht="12.75" customHeight="1" x14ac:dyDescent="0.3">
      <c r="A1406" s="49"/>
      <c r="B1406" s="49"/>
      <c r="C1406" s="50"/>
      <c r="D1406" s="27"/>
      <c r="E1406" s="27"/>
      <c r="F1406" s="27"/>
      <c r="G1406" s="50"/>
      <c r="H1406" s="50"/>
      <c r="I1406" s="27"/>
      <c r="J1406" s="27"/>
      <c r="K1406" s="52"/>
      <c r="L1406" s="50"/>
      <c r="M1406" s="50"/>
      <c r="N1406" s="422"/>
      <c r="O1406" s="27"/>
      <c r="P1406" s="27"/>
      <c r="Q1406" s="27"/>
      <c r="R1406" s="27"/>
      <c r="S1406" s="27"/>
      <c r="T1406" s="27"/>
      <c r="U1406" s="27"/>
      <c r="V1406" s="27"/>
      <c r="W1406" s="27"/>
      <c r="X1406" s="27"/>
      <c r="Y1406" s="410"/>
      <c r="Z1406" s="27"/>
      <c r="AA1406" s="27"/>
      <c r="AB1406" s="27"/>
      <c r="AC1406" s="27"/>
      <c r="AD1406" s="27"/>
      <c r="AE1406" s="175"/>
      <c r="AF1406" s="27"/>
      <c r="AG1406" s="27"/>
      <c r="AH1406" s="27"/>
      <c r="AI1406" s="27"/>
      <c r="AJ1406" s="468"/>
      <c r="AK1406" s="56"/>
      <c r="AO1406" s="158"/>
      <c r="AS1406" s="158"/>
      <c r="AT1406" s="162"/>
    </row>
    <row r="1407" spans="1:46" s="57" customFormat="1" ht="12.75" customHeight="1" x14ac:dyDescent="0.3">
      <c r="A1407" s="49"/>
      <c r="B1407" s="49"/>
      <c r="C1407" s="50"/>
      <c r="D1407" s="27"/>
      <c r="E1407" s="27"/>
      <c r="F1407" s="27"/>
      <c r="G1407" s="50"/>
      <c r="H1407" s="50"/>
      <c r="I1407" s="27"/>
      <c r="J1407" s="27"/>
      <c r="K1407" s="52"/>
      <c r="L1407" s="50"/>
      <c r="M1407" s="50"/>
      <c r="N1407" s="422"/>
      <c r="O1407" s="27"/>
      <c r="P1407" s="27"/>
      <c r="Q1407" s="27"/>
      <c r="R1407" s="27"/>
      <c r="S1407" s="27"/>
      <c r="T1407" s="27"/>
      <c r="U1407" s="27"/>
      <c r="V1407" s="27"/>
      <c r="W1407" s="27"/>
      <c r="X1407" s="27"/>
      <c r="Y1407" s="410"/>
      <c r="Z1407" s="27"/>
      <c r="AA1407" s="27"/>
      <c r="AB1407" s="27"/>
      <c r="AC1407" s="27"/>
      <c r="AD1407" s="27"/>
      <c r="AE1407" s="175"/>
      <c r="AF1407" s="27"/>
      <c r="AG1407" s="27"/>
      <c r="AH1407" s="27"/>
      <c r="AI1407" s="27"/>
      <c r="AJ1407" s="468"/>
      <c r="AK1407" s="56"/>
      <c r="AO1407" s="158"/>
      <c r="AS1407" s="158"/>
      <c r="AT1407" s="162"/>
    </row>
    <row r="1408" spans="1:46" s="57" customFormat="1" ht="12.75" customHeight="1" x14ac:dyDescent="0.3">
      <c r="A1408" s="49"/>
      <c r="B1408" s="49"/>
      <c r="C1408" s="50"/>
      <c r="D1408" s="27"/>
      <c r="E1408" s="27"/>
      <c r="F1408" s="27"/>
      <c r="G1408" s="50"/>
      <c r="H1408" s="50"/>
      <c r="I1408" s="27"/>
      <c r="J1408" s="27"/>
      <c r="K1408" s="52"/>
      <c r="L1408" s="50"/>
      <c r="M1408" s="50"/>
      <c r="N1408" s="422"/>
      <c r="O1408" s="27"/>
      <c r="P1408" s="27"/>
      <c r="Q1408" s="27"/>
      <c r="R1408" s="27"/>
      <c r="S1408" s="27"/>
      <c r="T1408" s="27"/>
      <c r="U1408" s="27"/>
      <c r="V1408" s="27"/>
      <c r="W1408" s="27"/>
      <c r="X1408" s="27"/>
      <c r="Y1408" s="410"/>
      <c r="Z1408" s="27"/>
      <c r="AA1408" s="27"/>
      <c r="AB1408" s="27"/>
      <c r="AC1408" s="27"/>
      <c r="AD1408" s="27"/>
      <c r="AE1408" s="175"/>
      <c r="AF1408" s="27"/>
      <c r="AG1408" s="27"/>
      <c r="AH1408" s="27"/>
      <c r="AI1408" s="27"/>
      <c r="AJ1408" s="468"/>
      <c r="AK1408" s="56"/>
      <c r="AO1408" s="158"/>
      <c r="AS1408" s="158"/>
      <c r="AT1408" s="162"/>
    </row>
    <row r="1409" spans="1:46" s="57" customFormat="1" ht="12.75" customHeight="1" x14ac:dyDescent="0.3">
      <c r="A1409" s="49"/>
      <c r="B1409" s="49"/>
      <c r="C1409" s="50"/>
      <c r="D1409" s="27"/>
      <c r="E1409" s="27"/>
      <c r="F1409" s="27"/>
      <c r="G1409" s="50"/>
      <c r="H1409" s="50"/>
      <c r="I1409" s="27"/>
      <c r="J1409" s="27"/>
      <c r="K1409" s="52"/>
      <c r="L1409" s="50"/>
      <c r="M1409" s="50"/>
      <c r="N1409" s="422"/>
      <c r="O1409" s="27"/>
      <c r="P1409" s="27"/>
      <c r="Q1409" s="27"/>
      <c r="R1409" s="27"/>
      <c r="S1409" s="27"/>
      <c r="T1409" s="27"/>
      <c r="U1409" s="27"/>
      <c r="V1409" s="27"/>
      <c r="W1409" s="27"/>
      <c r="X1409" s="27"/>
      <c r="Y1409" s="410"/>
      <c r="Z1409" s="27"/>
      <c r="AA1409" s="27"/>
      <c r="AB1409" s="27"/>
      <c r="AC1409" s="27"/>
      <c r="AD1409" s="27"/>
      <c r="AE1409" s="175"/>
      <c r="AF1409" s="27"/>
      <c r="AG1409" s="27"/>
      <c r="AH1409" s="27"/>
      <c r="AI1409" s="27"/>
      <c r="AJ1409" s="468"/>
      <c r="AK1409" s="56"/>
      <c r="AO1409" s="158"/>
      <c r="AS1409" s="158"/>
      <c r="AT1409" s="162"/>
    </row>
    <row r="1410" spans="1:46" s="57" customFormat="1" ht="12.75" customHeight="1" x14ac:dyDescent="0.3">
      <c r="A1410" s="49"/>
      <c r="B1410" s="49"/>
      <c r="C1410" s="50"/>
      <c r="D1410" s="27"/>
      <c r="E1410" s="27"/>
      <c r="F1410" s="27"/>
      <c r="G1410" s="50"/>
      <c r="H1410" s="50"/>
      <c r="I1410" s="27"/>
      <c r="J1410" s="27"/>
      <c r="K1410" s="52"/>
      <c r="L1410" s="50"/>
      <c r="M1410" s="50"/>
      <c r="N1410" s="422"/>
      <c r="O1410" s="27"/>
      <c r="P1410" s="27"/>
      <c r="Q1410" s="27"/>
      <c r="R1410" s="27"/>
      <c r="S1410" s="27"/>
      <c r="T1410" s="27"/>
      <c r="U1410" s="27"/>
      <c r="V1410" s="27"/>
      <c r="W1410" s="27"/>
      <c r="X1410" s="27"/>
      <c r="Y1410" s="410"/>
      <c r="Z1410" s="27"/>
      <c r="AA1410" s="27"/>
      <c r="AB1410" s="27"/>
      <c r="AC1410" s="27"/>
      <c r="AD1410" s="27"/>
      <c r="AE1410" s="175"/>
      <c r="AF1410" s="27"/>
      <c r="AG1410" s="27"/>
      <c r="AH1410" s="27"/>
      <c r="AI1410" s="27"/>
      <c r="AJ1410" s="468"/>
      <c r="AK1410" s="56"/>
      <c r="AO1410" s="158"/>
      <c r="AS1410" s="158"/>
      <c r="AT1410" s="162"/>
    </row>
    <row r="1411" spans="1:46" s="57" customFormat="1" ht="12.75" customHeight="1" x14ac:dyDescent="0.3">
      <c r="A1411" s="49"/>
      <c r="B1411" s="49"/>
      <c r="C1411" s="50"/>
      <c r="D1411" s="27"/>
      <c r="E1411" s="27"/>
      <c r="F1411" s="27"/>
      <c r="G1411" s="50"/>
      <c r="H1411" s="50"/>
      <c r="I1411" s="27"/>
      <c r="J1411" s="27"/>
      <c r="K1411" s="52"/>
      <c r="L1411" s="50"/>
      <c r="M1411" s="50"/>
      <c r="N1411" s="422"/>
      <c r="O1411" s="27"/>
      <c r="P1411" s="27"/>
      <c r="Q1411" s="27"/>
      <c r="R1411" s="27"/>
      <c r="S1411" s="27"/>
      <c r="T1411" s="27"/>
      <c r="U1411" s="27"/>
      <c r="V1411" s="27"/>
      <c r="W1411" s="27"/>
      <c r="X1411" s="27"/>
      <c r="Y1411" s="410"/>
      <c r="Z1411" s="27"/>
      <c r="AA1411" s="27"/>
      <c r="AB1411" s="27"/>
      <c r="AC1411" s="27"/>
      <c r="AD1411" s="27"/>
      <c r="AE1411" s="175"/>
      <c r="AF1411" s="27"/>
      <c r="AG1411" s="27"/>
      <c r="AH1411" s="27"/>
      <c r="AI1411" s="27"/>
      <c r="AJ1411" s="468"/>
      <c r="AK1411" s="56"/>
      <c r="AO1411" s="158"/>
      <c r="AS1411" s="158"/>
      <c r="AT1411" s="162"/>
    </row>
    <row r="1412" spans="1:46" s="57" customFormat="1" ht="12.75" customHeight="1" x14ac:dyDescent="0.3">
      <c r="A1412" s="49"/>
      <c r="B1412" s="49"/>
      <c r="C1412" s="50"/>
      <c r="D1412" s="27"/>
      <c r="E1412" s="27"/>
      <c r="F1412" s="27"/>
      <c r="G1412" s="50"/>
      <c r="H1412" s="50"/>
      <c r="I1412" s="27"/>
      <c r="J1412" s="27"/>
      <c r="K1412" s="52"/>
      <c r="L1412" s="50"/>
      <c r="M1412" s="50"/>
      <c r="N1412" s="422"/>
      <c r="O1412" s="27"/>
      <c r="P1412" s="27"/>
      <c r="Q1412" s="27"/>
      <c r="R1412" s="27"/>
      <c r="S1412" s="27"/>
      <c r="T1412" s="27"/>
      <c r="U1412" s="27"/>
      <c r="V1412" s="27"/>
      <c r="W1412" s="27"/>
      <c r="X1412" s="27"/>
      <c r="Y1412" s="410"/>
      <c r="Z1412" s="27"/>
      <c r="AA1412" s="27"/>
      <c r="AB1412" s="27"/>
      <c r="AC1412" s="27"/>
      <c r="AD1412" s="27"/>
      <c r="AE1412" s="175"/>
      <c r="AF1412" s="27"/>
      <c r="AG1412" s="27"/>
      <c r="AH1412" s="27"/>
      <c r="AI1412" s="27"/>
      <c r="AJ1412" s="468"/>
      <c r="AK1412" s="56"/>
      <c r="AO1412" s="158"/>
      <c r="AS1412" s="158"/>
      <c r="AT1412" s="162"/>
    </row>
    <row r="1413" spans="1:46" s="57" customFormat="1" ht="12.75" customHeight="1" x14ac:dyDescent="0.3">
      <c r="A1413" s="49"/>
      <c r="B1413" s="49"/>
      <c r="C1413" s="50"/>
      <c r="D1413" s="27"/>
      <c r="E1413" s="27"/>
      <c r="F1413" s="27"/>
      <c r="G1413" s="50"/>
      <c r="H1413" s="50"/>
      <c r="I1413" s="27"/>
      <c r="J1413" s="27"/>
      <c r="K1413" s="52"/>
      <c r="L1413" s="50"/>
      <c r="M1413" s="50"/>
      <c r="N1413" s="422"/>
      <c r="O1413" s="27"/>
      <c r="P1413" s="27"/>
      <c r="Q1413" s="27"/>
      <c r="R1413" s="27"/>
      <c r="S1413" s="27"/>
      <c r="T1413" s="27"/>
      <c r="U1413" s="27"/>
      <c r="V1413" s="27"/>
      <c r="W1413" s="27"/>
      <c r="X1413" s="27"/>
      <c r="Y1413" s="410"/>
      <c r="Z1413" s="27"/>
      <c r="AA1413" s="27"/>
      <c r="AB1413" s="27"/>
      <c r="AC1413" s="27"/>
      <c r="AD1413" s="27"/>
      <c r="AE1413" s="175"/>
      <c r="AF1413" s="27"/>
      <c r="AG1413" s="27"/>
      <c r="AH1413" s="27"/>
      <c r="AI1413" s="27"/>
      <c r="AJ1413" s="468"/>
      <c r="AK1413" s="56"/>
      <c r="AO1413" s="158"/>
      <c r="AS1413" s="158"/>
      <c r="AT1413" s="162"/>
    </row>
    <row r="1414" spans="1:46" s="57" customFormat="1" ht="12.75" customHeight="1" x14ac:dyDescent="0.3">
      <c r="A1414" s="49"/>
      <c r="B1414" s="49"/>
      <c r="C1414" s="50"/>
      <c r="D1414" s="27"/>
      <c r="E1414" s="27"/>
      <c r="F1414" s="27"/>
      <c r="G1414" s="50"/>
      <c r="H1414" s="50"/>
      <c r="I1414" s="27"/>
      <c r="J1414" s="27"/>
      <c r="K1414" s="52"/>
      <c r="L1414" s="50"/>
      <c r="M1414" s="50"/>
      <c r="N1414" s="422"/>
      <c r="O1414" s="27"/>
      <c r="P1414" s="27"/>
      <c r="Q1414" s="27"/>
      <c r="R1414" s="27"/>
      <c r="S1414" s="27"/>
      <c r="T1414" s="27"/>
      <c r="U1414" s="27"/>
      <c r="V1414" s="27"/>
      <c r="W1414" s="27"/>
      <c r="X1414" s="27"/>
      <c r="Y1414" s="410"/>
      <c r="Z1414" s="27"/>
      <c r="AA1414" s="27"/>
      <c r="AB1414" s="27"/>
      <c r="AC1414" s="27"/>
      <c r="AD1414" s="27"/>
      <c r="AE1414" s="175"/>
      <c r="AF1414" s="27"/>
      <c r="AG1414" s="27"/>
      <c r="AH1414" s="27"/>
      <c r="AI1414" s="27"/>
      <c r="AJ1414" s="468"/>
      <c r="AK1414" s="56"/>
      <c r="AO1414" s="158"/>
      <c r="AS1414" s="158"/>
      <c r="AT1414" s="162"/>
    </row>
    <row r="1415" spans="1:46" s="57" customFormat="1" ht="12.75" customHeight="1" x14ac:dyDescent="0.3">
      <c r="A1415" s="49"/>
      <c r="B1415" s="49"/>
      <c r="C1415" s="50"/>
      <c r="D1415" s="27"/>
      <c r="E1415" s="27"/>
      <c r="F1415" s="27"/>
      <c r="G1415" s="50"/>
      <c r="H1415" s="50"/>
      <c r="I1415" s="27"/>
      <c r="J1415" s="27"/>
      <c r="K1415" s="52"/>
      <c r="L1415" s="50"/>
      <c r="M1415" s="50"/>
      <c r="N1415" s="422"/>
      <c r="O1415" s="27"/>
      <c r="P1415" s="27"/>
      <c r="Q1415" s="27"/>
      <c r="R1415" s="27"/>
      <c r="S1415" s="27"/>
      <c r="T1415" s="27"/>
      <c r="U1415" s="27"/>
      <c r="V1415" s="27"/>
      <c r="W1415" s="27"/>
      <c r="X1415" s="27"/>
      <c r="Y1415" s="410"/>
      <c r="Z1415" s="27"/>
      <c r="AA1415" s="27"/>
      <c r="AB1415" s="27"/>
      <c r="AC1415" s="27"/>
      <c r="AD1415" s="27"/>
      <c r="AE1415" s="175"/>
      <c r="AF1415" s="27"/>
      <c r="AG1415" s="27"/>
      <c r="AH1415" s="27"/>
      <c r="AI1415" s="27"/>
      <c r="AJ1415" s="468"/>
      <c r="AK1415" s="56"/>
      <c r="AO1415" s="158"/>
      <c r="AS1415" s="158"/>
      <c r="AT1415" s="162"/>
    </row>
    <row r="1416" spans="1:46" s="57" customFormat="1" ht="12.75" customHeight="1" x14ac:dyDescent="0.3">
      <c r="A1416" s="49"/>
      <c r="B1416" s="49"/>
      <c r="C1416" s="50"/>
      <c r="D1416" s="27"/>
      <c r="E1416" s="27"/>
      <c r="F1416" s="27"/>
      <c r="G1416" s="50"/>
      <c r="H1416" s="50"/>
      <c r="I1416" s="27"/>
      <c r="J1416" s="27"/>
      <c r="K1416" s="52"/>
      <c r="L1416" s="50"/>
      <c r="M1416" s="50"/>
      <c r="N1416" s="422"/>
      <c r="O1416" s="27"/>
      <c r="P1416" s="27"/>
      <c r="Q1416" s="27"/>
      <c r="R1416" s="27"/>
      <c r="S1416" s="27"/>
      <c r="T1416" s="27"/>
      <c r="U1416" s="27"/>
      <c r="V1416" s="27"/>
      <c r="W1416" s="27"/>
      <c r="X1416" s="27"/>
      <c r="Y1416" s="410"/>
      <c r="Z1416" s="27"/>
      <c r="AA1416" s="27"/>
      <c r="AB1416" s="27"/>
      <c r="AC1416" s="27"/>
      <c r="AD1416" s="27"/>
      <c r="AE1416" s="175"/>
      <c r="AF1416" s="27"/>
      <c r="AG1416" s="27"/>
      <c r="AH1416" s="27"/>
      <c r="AI1416" s="27"/>
      <c r="AJ1416" s="468"/>
      <c r="AK1416" s="56"/>
      <c r="AO1416" s="158"/>
      <c r="AS1416" s="158"/>
      <c r="AT1416" s="162"/>
    </row>
    <row r="1417" spans="1:46" s="57" customFormat="1" ht="12.75" customHeight="1" x14ac:dyDescent="0.3">
      <c r="A1417" s="49"/>
      <c r="B1417" s="49"/>
      <c r="C1417" s="50"/>
      <c r="D1417" s="27"/>
      <c r="E1417" s="27"/>
      <c r="F1417" s="27"/>
      <c r="G1417" s="50"/>
      <c r="H1417" s="50"/>
      <c r="I1417" s="27"/>
      <c r="J1417" s="27"/>
      <c r="K1417" s="52"/>
      <c r="L1417" s="50"/>
      <c r="M1417" s="50"/>
      <c r="N1417" s="422"/>
      <c r="O1417" s="27"/>
      <c r="P1417" s="27"/>
      <c r="Q1417" s="27"/>
      <c r="R1417" s="27"/>
      <c r="S1417" s="27"/>
      <c r="T1417" s="27"/>
      <c r="U1417" s="27"/>
      <c r="V1417" s="27"/>
      <c r="W1417" s="27"/>
      <c r="X1417" s="27"/>
      <c r="Y1417" s="410"/>
      <c r="Z1417" s="27"/>
      <c r="AA1417" s="27"/>
      <c r="AB1417" s="27"/>
      <c r="AC1417" s="27"/>
      <c r="AD1417" s="27"/>
      <c r="AE1417" s="175"/>
      <c r="AF1417" s="27"/>
      <c r="AG1417" s="27"/>
      <c r="AH1417" s="27"/>
      <c r="AI1417" s="27"/>
      <c r="AJ1417" s="468"/>
      <c r="AK1417" s="56"/>
      <c r="AO1417" s="158"/>
      <c r="AS1417" s="158"/>
      <c r="AT1417" s="162"/>
    </row>
    <row r="1418" spans="1:46" s="57" customFormat="1" ht="12.75" customHeight="1" x14ac:dyDescent="0.3">
      <c r="A1418" s="49"/>
      <c r="B1418" s="49"/>
      <c r="C1418" s="50"/>
      <c r="D1418" s="27"/>
      <c r="E1418" s="27"/>
      <c r="F1418" s="27"/>
      <c r="G1418" s="50"/>
      <c r="H1418" s="50"/>
      <c r="I1418" s="27"/>
      <c r="J1418" s="27"/>
      <c r="K1418" s="52"/>
      <c r="L1418" s="50"/>
      <c r="M1418" s="50"/>
      <c r="N1418" s="422"/>
      <c r="O1418" s="27"/>
      <c r="P1418" s="27"/>
      <c r="Q1418" s="27"/>
      <c r="R1418" s="27"/>
      <c r="S1418" s="27"/>
      <c r="T1418" s="27"/>
      <c r="U1418" s="27"/>
      <c r="V1418" s="27"/>
      <c r="W1418" s="27"/>
      <c r="X1418" s="27"/>
      <c r="Y1418" s="410"/>
      <c r="Z1418" s="27"/>
      <c r="AA1418" s="27"/>
      <c r="AB1418" s="27"/>
      <c r="AC1418" s="27"/>
      <c r="AD1418" s="27"/>
      <c r="AE1418" s="175"/>
      <c r="AF1418" s="27"/>
      <c r="AG1418" s="27"/>
      <c r="AH1418" s="27"/>
      <c r="AI1418" s="27"/>
      <c r="AJ1418" s="468"/>
      <c r="AK1418" s="56"/>
      <c r="AO1418" s="158"/>
      <c r="AS1418" s="158"/>
      <c r="AT1418" s="162"/>
    </row>
    <row r="1419" spans="1:46" s="57" customFormat="1" ht="12.75" customHeight="1" x14ac:dyDescent="0.3">
      <c r="A1419" s="49"/>
      <c r="B1419" s="49"/>
      <c r="C1419" s="50"/>
      <c r="D1419" s="27"/>
      <c r="E1419" s="27"/>
      <c r="F1419" s="27"/>
      <c r="G1419" s="50"/>
      <c r="H1419" s="50"/>
      <c r="I1419" s="27"/>
      <c r="J1419" s="27"/>
      <c r="K1419" s="52"/>
      <c r="L1419" s="50"/>
      <c r="M1419" s="50"/>
      <c r="N1419" s="422"/>
      <c r="O1419" s="27"/>
      <c r="P1419" s="27"/>
      <c r="Q1419" s="27"/>
      <c r="R1419" s="27"/>
      <c r="S1419" s="27"/>
      <c r="T1419" s="27"/>
      <c r="U1419" s="27"/>
      <c r="V1419" s="27"/>
      <c r="W1419" s="27"/>
      <c r="X1419" s="27"/>
      <c r="Y1419" s="410"/>
      <c r="Z1419" s="27"/>
      <c r="AA1419" s="27"/>
      <c r="AB1419" s="27"/>
      <c r="AC1419" s="27"/>
      <c r="AD1419" s="27"/>
      <c r="AE1419" s="175"/>
      <c r="AF1419" s="27"/>
      <c r="AG1419" s="27"/>
      <c r="AH1419" s="27"/>
      <c r="AI1419" s="27"/>
      <c r="AJ1419" s="468"/>
      <c r="AK1419" s="56"/>
      <c r="AO1419" s="158"/>
      <c r="AS1419" s="158"/>
      <c r="AT1419" s="162"/>
    </row>
    <row r="1420" spans="1:46" s="57" customFormat="1" ht="12.75" customHeight="1" x14ac:dyDescent="0.3">
      <c r="A1420" s="49"/>
      <c r="B1420" s="49"/>
      <c r="C1420" s="50"/>
      <c r="D1420" s="27"/>
      <c r="E1420" s="27"/>
      <c r="F1420" s="27"/>
      <c r="G1420" s="50"/>
      <c r="H1420" s="50"/>
      <c r="I1420" s="27"/>
      <c r="J1420" s="27"/>
      <c r="K1420" s="52"/>
      <c r="L1420" s="50"/>
      <c r="M1420" s="50"/>
      <c r="N1420" s="422"/>
      <c r="O1420" s="27"/>
      <c r="P1420" s="27"/>
      <c r="Q1420" s="27"/>
      <c r="R1420" s="27"/>
      <c r="S1420" s="27"/>
      <c r="T1420" s="27"/>
      <c r="U1420" s="27"/>
      <c r="V1420" s="27"/>
      <c r="W1420" s="27"/>
      <c r="X1420" s="27"/>
      <c r="Y1420" s="410"/>
      <c r="Z1420" s="27"/>
      <c r="AA1420" s="27"/>
      <c r="AB1420" s="27"/>
      <c r="AC1420" s="27"/>
      <c r="AD1420" s="27"/>
      <c r="AE1420" s="175"/>
      <c r="AF1420" s="27"/>
      <c r="AG1420" s="27"/>
      <c r="AH1420" s="27"/>
      <c r="AI1420" s="27"/>
      <c r="AJ1420" s="468"/>
      <c r="AK1420" s="56"/>
      <c r="AO1420" s="158"/>
      <c r="AS1420" s="158"/>
      <c r="AT1420" s="162"/>
    </row>
    <row r="1421" spans="1:46" s="57" customFormat="1" ht="12.75" customHeight="1" x14ac:dyDescent="0.3">
      <c r="A1421" s="49"/>
      <c r="B1421" s="49"/>
      <c r="C1421" s="50"/>
      <c r="D1421" s="27"/>
      <c r="E1421" s="27"/>
      <c r="F1421" s="27"/>
      <c r="G1421" s="50"/>
      <c r="H1421" s="50"/>
      <c r="I1421" s="27"/>
      <c r="J1421" s="27"/>
      <c r="K1421" s="52"/>
      <c r="L1421" s="50"/>
      <c r="M1421" s="50"/>
      <c r="N1421" s="422"/>
      <c r="O1421" s="27"/>
      <c r="P1421" s="27"/>
      <c r="Q1421" s="27"/>
      <c r="R1421" s="27"/>
      <c r="S1421" s="27"/>
      <c r="T1421" s="27"/>
      <c r="U1421" s="27"/>
      <c r="V1421" s="27"/>
      <c r="W1421" s="27"/>
      <c r="X1421" s="27"/>
      <c r="Y1421" s="410"/>
      <c r="Z1421" s="27"/>
      <c r="AA1421" s="27"/>
      <c r="AB1421" s="27"/>
      <c r="AC1421" s="27"/>
      <c r="AD1421" s="27"/>
      <c r="AE1421" s="175"/>
      <c r="AF1421" s="27"/>
      <c r="AG1421" s="27"/>
      <c r="AH1421" s="27"/>
      <c r="AI1421" s="27"/>
      <c r="AJ1421" s="468"/>
      <c r="AK1421" s="56"/>
      <c r="AO1421" s="158"/>
      <c r="AS1421" s="158"/>
      <c r="AT1421" s="162"/>
    </row>
    <row r="1422" spans="1:46" s="57" customFormat="1" ht="12.75" customHeight="1" x14ac:dyDescent="0.3">
      <c r="A1422" s="49"/>
      <c r="B1422" s="49"/>
      <c r="C1422" s="50"/>
      <c r="D1422" s="27"/>
      <c r="E1422" s="27"/>
      <c r="F1422" s="27"/>
      <c r="G1422" s="50"/>
      <c r="H1422" s="50"/>
      <c r="I1422" s="27"/>
      <c r="J1422" s="27"/>
      <c r="K1422" s="52"/>
      <c r="L1422" s="50"/>
      <c r="M1422" s="50"/>
      <c r="N1422" s="422"/>
      <c r="O1422" s="27"/>
      <c r="P1422" s="27"/>
      <c r="Q1422" s="27"/>
      <c r="R1422" s="27"/>
      <c r="S1422" s="27"/>
      <c r="T1422" s="27"/>
      <c r="U1422" s="27"/>
      <c r="V1422" s="27"/>
      <c r="W1422" s="27"/>
      <c r="X1422" s="27"/>
      <c r="Y1422" s="410"/>
      <c r="Z1422" s="27"/>
      <c r="AA1422" s="27"/>
      <c r="AB1422" s="27"/>
      <c r="AC1422" s="27"/>
      <c r="AD1422" s="27"/>
      <c r="AE1422" s="175"/>
      <c r="AF1422" s="27"/>
      <c r="AG1422" s="27"/>
      <c r="AH1422" s="27"/>
      <c r="AI1422" s="27"/>
      <c r="AJ1422" s="468"/>
      <c r="AK1422" s="56"/>
      <c r="AO1422" s="158"/>
      <c r="AS1422" s="158"/>
      <c r="AT1422" s="162"/>
    </row>
    <row r="1423" spans="1:46" s="57" customFormat="1" ht="12.75" customHeight="1" x14ac:dyDescent="0.3">
      <c r="A1423" s="49"/>
      <c r="B1423" s="49"/>
      <c r="C1423" s="50"/>
      <c r="D1423" s="27"/>
      <c r="E1423" s="27"/>
      <c r="F1423" s="27"/>
      <c r="G1423" s="50"/>
      <c r="H1423" s="50"/>
      <c r="I1423" s="27"/>
      <c r="J1423" s="27"/>
      <c r="K1423" s="52"/>
      <c r="L1423" s="50"/>
      <c r="M1423" s="50"/>
      <c r="N1423" s="422"/>
      <c r="O1423" s="27"/>
      <c r="P1423" s="27"/>
      <c r="Q1423" s="27"/>
      <c r="R1423" s="27"/>
      <c r="S1423" s="27"/>
      <c r="T1423" s="27"/>
      <c r="U1423" s="27"/>
      <c r="V1423" s="27"/>
      <c r="W1423" s="27"/>
      <c r="X1423" s="27"/>
      <c r="Y1423" s="410"/>
      <c r="Z1423" s="27"/>
      <c r="AA1423" s="27"/>
      <c r="AB1423" s="27"/>
      <c r="AC1423" s="27"/>
      <c r="AD1423" s="27"/>
      <c r="AE1423" s="175"/>
      <c r="AF1423" s="27"/>
      <c r="AG1423" s="27"/>
      <c r="AH1423" s="27"/>
      <c r="AI1423" s="27"/>
      <c r="AJ1423" s="468"/>
      <c r="AK1423" s="56"/>
      <c r="AO1423" s="158"/>
      <c r="AS1423" s="158"/>
      <c r="AT1423" s="162"/>
    </row>
    <row r="1424" spans="1:46" s="57" customFormat="1" ht="12.75" customHeight="1" x14ac:dyDescent="0.3">
      <c r="A1424" s="49"/>
      <c r="B1424" s="49"/>
      <c r="C1424" s="50"/>
      <c r="D1424" s="27"/>
      <c r="E1424" s="27"/>
      <c r="F1424" s="27"/>
      <c r="G1424" s="50"/>
      <c r="H1424" s="50"/>
      <c r="I1424" s="27"/>
      <c r="J1424" s="27"/>
      <c r="K1424" s="52"/>
      <c r="L1424" s="50"/>
      <c r="M1424" s="50"/>
      <c r="N1424" s="422"/>
      <c r="O1424" s="27"/>
      <c r="P1424" s="27"/>
      <c r="Q1424" s="27"/>
      <c r="R1424" s="27"/>
      <c r="S1424" s="27"/>
      <c r="T1424" s="27"/>
      <c r="U1424" s="27"/>
      <c r="V1424" s="27"/>
      <c r="W1424" s="27"/>
      <c r="X1424" s="27"/>
      <c r="Y1424" s="410"/>
      <c r="Z1424" s="27"/>
      <c r="AA1424" s="27"/>
      <c r="AB1424" s="27"/>
      <c r="AC1424" s="27"/>
      <c r="AD1424" s="27"/>
      <c r="AE1424" s="175"/>
      <c r="AF1424" s="27"/>
      <c r="AG1424" s="27"/>
      <c r="AH1424" s="27"/>
      <c r="AI1424" s="27"/>
      <c r="AJ1424" s="468"/>
      <c r="AK1424" s="56"/>
      <c r="AO1424" s="158"/>
      <c r="AS1424" s="158"/>
      <c r="AT1424" s="162"/>
    </row>
    <row r="1425" spans="1:46" s="57" customFormat="1" ht="12.75" customHeight="1" x14ac:dyDescent="0.3">
      <c r="A1425" s="49"/>
      <c r="B1425" s="49"/>
      <c r="C1425" s="50"/>
      <c r="D1425" s="27"/>
      <c r="E1425" s="27"/>
      <c r="F1425" s="27"/>
      <c r="G1425" s="50"/>
      <c r="H1425" s="50"/>
      <c r="I1425" s="27"/>
      <c r="J1425" s="27"/>
      <c r="K1425" s="52"/>
      <c r="L1425" s="50"/>
      <c r="M1425" s="50"/>
      <c r="N1425" s="422"/>
      <c r="O1425" s="27"/>
      <c r="P1425" s="27"/>
      <c r="Q1425" s="27"/>
      <c r="R1425" s="27"/>
      <c r="S1425" s="27"/>
      <c r="T1425" s="27"/>
      <c r="U1425" s="27"/>
      <c r="V1425" s="27"/>
      <c r="W1425" s="27"/>
      <c r="X1425" s="27"/>
      <c r="Y1425" s="410"/>
      <c r="Z1425" s="27"/>
      <c r="AA1425" s="27"/>
      <c r="AB1425" s="27"/>
      <c r="AC1425" s="27"/>
      <c r="AD1425" s="27"/>
      <c r="AE1425" s="175"/>
      <c r="AF1425" s="27"/>
      <c r="AG1425" s="27"/>
      <c r="AH1425" s="27"/>
      <c r="AI1425" s="27"/>
      <c r="AJ1425" s="468"/>
      <c r="AK1425" s="56"/>
      <c r="AO1425" s="158"/>
      <c r="AS1425" s="158"/>
      <c r="AT1425" s="162"/>
    </row>
    <row r="1426" spans="1:46" s="57" customFormat="1" ht="12.75" customHeight="1" x14ac:dyDescent="0.3">
      <c r="A1426" s="49"/>
      <c r="B1426" s="49"/>
      <c r="C1426" s="50"/>
      <c r="D1426" s="27"/>
      <c r="E1426" s="27"/>
      <c r="F1426" s="27"/>
      <c r="G1426" s="50"/>
      <c r="H1426" s="50"/>
      <c r="I1426" s="27"/>
      <c r="J1426" s="27"/>
      <c r="K1426" s="52"/>
      <c r="L1426" s="50"/>
      <c r="M1426" s="50"/>
      <c r="N1426" s="422"/>
      <c r="O1426" s="27"/>
      <c r="P1426" s="27"/>
      <c r="Q1426" s="27"/>
      <c r="R1426" s="27"/>
      <c r="S1426" s="27"/>
      <c r="T1426" s="27"/>
      <c r="U1426" s="27"/>
      <c r="V1426" s="27"/>
      <c r="W1426" s="27"/>
      <c r="X1426" s="27"/>
      <c r="Y1426" s="410"/>
      <c r="Z1426" s="27"/>
      <c r="AA1426" s="27"/>
      <c r="AB1426" s="27"/>
      <c r="AC1426" s="27"/>
      <c r="AD1426" s="27"/>
      <c r="AE1426" s="175"/>
      <c r="AF1426" s="27"/>
      <c r="AG1426" s="27"/>
      <c r="AH1426" s="27"/>
      <c r="AI1426" s="27"/>
      <c r="AJ1426" s="468"/>
      <c r="AK1426" s="56"/>
      <c r="AO1426" s="158"/>
      <c r="AS1426" s="158"/>
      <c r="AT1426" s="162"/>
    </row>
    <row r="1427" spans="1:46" s="57" customFormat="1" ht="12.75" customHeight="1" x14ac:dyDescent="0.3">
      <c r="A1427" s="49"/>
      <c r="B1427" s="49"/>
      <c r="C1427" s="50"/>
      <c r="D1427" s="27"/>
      <c r="E1427" s="27"/>
      <c r="F1427" s="27"/>
      <c r="G1427" s="50"/>
      <c r="H1427" s="50"/>
      <c r="I1427" s="27"/>
      <c r="J1427" s="27"/>
      <c r="K1427" s="52"/>
      <c r="L1427" s="50"/>
      <c r="M1427" s="50"/>
      <c r="N1427" s="422"/>
      <c r="O1427" s="27"/>
      <c r="P1427" s="27"/>
      <c r="Q1427" s="27"/>
      <c r="R1427" s="27"/>
      <c r="S1427" s="27"/>
      <c r="T1427" s="27"/>
      <c r="U1427" s="27"/>
      <c r="V1427" s="27"/>
      <c r="W1427" s="27"/>
      <c r="X1427" s="27"/>
      <c r="Y1427" s="410"/>
      <c r="Z1427" s="27"/>
      <c r="AA1427" s="27"/>
      <c r="AB1427" s="27"/>
      <c r="AC1427" s="27"/>
      <c r="AD1427" s="27"/>
      <c r="AE1427" s="175"/>
      <c r="AF1427" s="27"/>
      <c r="AG1427" s="27"/>
      <c r="AH1427" s="27"/>
      <c r="AI1427" s="27"/>
      <c r="AJ1427" s="468"/>
      <c r="AK1427" s="56"/>
      <c r="AO1427" s="158"/>
      <c r="AS1427" s="158"/>
      <c r="AT1427" s="162"/>
    </row>
    <row r="1428" spans="1:46" s="57" customFormat="1" ht="12.75" customHeight="1" x14ac:dyDescent="0.3">
      <c r="A1428" s="49"/>
      <c r="B1428" s="49"/>
      <c r="C1428" s="50"/>
      <c r="D1428" s="27"/>
      <c r="E1428" s="27"/>
      <c r="F1428" s="27"/>
      <c r="G1428" s="50"/>
      <c r="H1428" s="50"/>
      <c r="I1428" s="27"/>
      <c r="J1428" s="27"/>
      <c r="K1428" s="52"/>
      <c r="L1428" s="50"/>
      <c r="M1428" s="50"/>
      <c r="N1428" s="422"/>
      <c r="O1428" s="27"/>
      <c r="P1428" s="27"/>
      <c r="Q1428" s="27"/>
      <c r="R1428" s="27"/>
      <c r="S1428" s="27"/>
      <c r="T1428" s="27"/>
      <c r="U1428" s="27"/>
      <c r="V1428" s="27"/>
      <c r="W1428" s="27"/>
      <c r="X1428" s="27"/>
      <c r="Y1428" s="410"/>
      <c r="Z1428" s="27"/>
      <c r="AA1428" s="27"/>
      <c r="AB1428" s="27"/>
      <c r="AC1428" s="27"/>
      <c r="AD1428" s="27"/>
      <c r="AE1428" s="175"/>
      <c r="AF1428" s="27"/>
      <c r="AG1428" s="27"/>
      <c r="AH1428" s="27"/>
      <c r="AI1428" s="27"/>
      <c r="AJ1428" s="468"/>
      <c r="AK1428" s="56"/>
      <c r="AO1428" s="158"/>
      <c r="AS1428" s="158"/>
      <c r="AT1428" s="162"/>
    </row>
    <row r="1429" spans="1:46" s="55" customFormat="1" ht="12.75" customHeight="1" x14ac:dyDescent="0.3">
      <c r="A1429" s="49"/>
      <c r="B1429" s="49"/>
      <c r="C1429" s="50"/>
      <c r="D1429" s="27"/>
      <c r="E1429" s="27"/>
      <c r="F1429" s="27"/>
      <c r="G1429" s="50"/>
      <c r="H1429" s="50"/>
      <c r="I1429" s="27"/>
      <c r="J1429" s="27"/>
      <c r="K1429" s="52"/>
      <c r="L1429" s="50"/>
      <c r="M1429" s="50"/>
      <c r="N1429" s="422"/>
      <c r="O1429" s="27"/>
      <c r="P1429" s="27"/>
      <c r="Q1429" s="27"/>
      <c r="R1429" s="27"/>
      <c r="S1429" s="27"/>
      <c r="T1429" s="27"/>
      <c r="U1429" s="27"/>
      <c r="V1429" s="27"/>
      <c r="W1429" s="27"/>
      <c r="X1429" s="27"/>
      <c r="Y1429" s="410"/>
      <c r="Z1429" s="53"/>
      <c r="AA1429" s="53"/>
      <c r="AB1429" s="27"/>
      <c r="AC1429" s="27"/>
      <c r="AD1429" s="27"/>
      <c r="AE1429" s="244"/>
      <c r="AF1429" s="27"/>
      <c r="AG1429" s="27"/>
      <c r="AH1429" s="27"/>
      <c r="AI1429" s="27"/>
      <c r="AJ1429" s="467"/>
      <c r="AK1429" s="54"/>
      <c r="AO1429" s="157"/>
      <c r="AS1429" s="157"/>
      <c r="AT1429" s="161"/>
    </row>
    <row r="1430" spans="1:46" s="55" customFormat="1" ht="12.75" customHeight="1" x14ac:dyDescent="0.3">
      <c r="A1430" s="49"/>
      <c r="B1430" s="49"/>
      <c r="C1430" s="50"/>
      <c r="D1430" s="27"/>
      <c r="E1430" s="27"/>
      <c r="F1430" s="27"/>
      <c r="G1430" s="50"/>
      <c r="H1430" s="50"/>
      <c r="I1430" s="27"/>
      <c r="J1430" s="27"/>
      <c r="K1430" s="52"/>
      <c r="L1430" s="50"/>
      <c r="M1430" s="50"/>
      <c r="N1430" s="422"/>
      <c r="O1430" s="27"/>
      <c r="P1430" s="27"/>
      <c r="Q1430" s="27"/>
      <c r="R1430" s="27"/>
      <c r="S1430" s="27"/>
      <c r="T1430" s="27"/>
      <c r="U1430" s="27"/>
      <c r="V1430" s="27"/>
      <c r="W1430" s="27"/>
      <c r="X1430" s="27"/>
      <c r="Y1430" s="410"/>
      <c r="Z1430" s="53"/>
      <c r="AA1430" s="53"/>
      <c r="AB1430" s="27"/>
      <c r="AC1430" s="27"/>
      <c r="AD1430" s="27"/>
      <c r="AE1430" s="244"/>
      <c r="AF1430" s="27"/>
      <c r="AG1430" s="27"/>
      <c r="AH1430" s="27"/>
      <c r="AI1430" s="27"/>
      <c r="AJ1430" s="467"/>
      <c r="AK1430" s="54"/>
      <c r="AO1430" s="157"/>
      <c r="AS1430" s="157"/>
      <c r="AT1430" s="161"/>
    </row>
    <row r="1431" spans="1:46" s="55" customFormat="1" ht="12.75" customHeight="1" x14ac:dyDescent="0.3">
      <c r="A1431" s="49"/>
      <c r="B1431" s="49"/>
      <c r="C1431" s="50"/>
      <c r="D1431" s="27"/>
      <c r="E1431" s="27"/>
      <c r="F1431" s="27"/>
      <c r="G1431" s="50"/>
      <c r="H1431" s="50"/>
      <c r="I1431" s="27"/>
      <c r="J1431" s="27"/>
      <c r="K1431" s="52"/>
      <c r="L1431" s="50"/>
      <c r="M1431" s="50"/>
      <c r="N1431" s="422"/>
      <c r="O1431" s="27"/>
      <c r="P1431" s="27"/>
      <c r="Q1431" s="27"/>
      <c r="R1431" s="27"/>
      <c r="S1431" s="27"/>
      <c r="T1431" s="27"/>
      <c r="U1431" s="27"/>
      <c r="V1431" s="27"/>
      <c r="W1431" s="27"/>
      <c r="X1431" s="27"/>
      <c r="Y1431" s="410"/>
      <c r="Z1431" s="53"/>
      <c r="AA1431" s="53"/>
      <c r="AB1431" s="27"/>
      <c r="AC1431" s="27"/>
      <c r="AD1431" s="27"/>
      <c r="AE1431" s="244"/>
      <c r="AF1431" s="27"/>
      <c r="AG1431" s="27"/>
      <c r="AH1431" s="27"/>
      <c r="AI1431" s="27"/>
      <c r="AJ1431" s="467"/>
      <c r="AK1431" s="54"/>
      <c r="AO1431" s="157"/>
      <c r="AS1431" s="157"/>
      <c r="AT1431" s="161"/>
    </row>
    <row r="1432" spans="1:46" s="55" customFormat="1" ht="12.75" customHeight="1" x14ac:dyDescent="0.3">
      <c r="A1432" s="49"/>
      <c r="B1432" s="49"/>
      <c r="C1432" s="50"/>
      <c r="D1432" s="27"/>
      <c r="E1432" s="27"/>
      <c r="F1432" s="27"/>
      <c r="G1432" s="50"/>
      <c r="H1432" s="50"/>
      <c r="I1432" s="27"/>
      <c r="J1432" s="27"/>
      <c r="K1432" s="52"/>
      <c r="L1432" s="50"/>
      <c r="M1432" s="50"/>
      <c r="N1432" s="422"/>
      <c r="O1432" s="27"/>
      <c r="P1432" s="27"/>
      <c r="Q1432" s="27"/>
      <c r="R1432" s="27"/>
      <c r="S1432" s="27"/>
      <c r="T1432" s="27"/>
      <c r="U1432" s="27"/>
      <c r="V1432" s="27"/>
      <c r="W1432" s="27"/>
      <c r="X1432" s="27"/>
      <c r="Y1432" s="410"/>
      <c r="Z1432" s="53"/>
      <c r="AA1432" s="53"/>
      <c r="AB1432" s="27"/>
      <c r="AC1432" s="27"/>
      <c r="AD1432" s="27"/>
      <c r="AE1432" s="244"/>
      <c r="AF1432" s="27"/>
      <c r="AG1432" s="27"/>
      <c r="AH1432" s="27"/>
      <c r="AI1432" s="27"/>
      <c r="AJ1432" s="467"/>
      <c r="AK1432" s="54"/>
      <c r="AO1432" s="157"/>
      <c r="AS1432" s="157"/>
      <c r="AT1432" s="161"/>
    </row>
    <row r="1433" spans="1:46" s="55" customFormat="1" ht="12.75" customHeight="1" x14ac:dyDescent="0.3">
      <c r="A1433" s="49"/>
      <c r="B1433" s="49"/>
      <c r="C1433" s="50"/>
      <c r="D1433" s="27"/>
      <c r="E1433" s="27"/>
      <c r="F1433" s="27"/>
      <c r="G1433" s="50"/>
      <c r="H1433" s="50"/>
      <c r="I1433" s="27"/>
      <c r="J1433" s="27"/>
      <c r="K1433" s="52"/>
      <c r="L1433" s="50"/>
      <c r="M1433" s="50"/>
      <c r="N1433" s="422"/>
      <c r="O1433" s="27"/>
      <c r="P1433" s="27"/>
      <c r="Q1433" s="27"/>
      <c r="R1433" s="27"/>
      <c r="S1433" s="27"/>
      <c r="T1433" s="27"/>
      <c r="U1433" s="27"/>
      <c r="V1433" s="27"/>
      <c r="W1433" s="27"/>
      <c r="X1433" s="27"/>
      <c r="Y1433" s="410"/>
      <c r="Z1433" s="53"/>
      <c r="AA1433" s="53"/>
      <c r="AB1433" s="27"/>
      <c r="AC1433" s="27"/>
      <c r="AD1433" s="27"/>
      <c r="AE1433" s="244"/>
      <c r="AF1433" s="27"/>
      <c r="AG1433" s="27"/>
      <c r="AH1433" s="27"/>
      <c r="AI1433" s="27"/>
      <c r="AJ1433" s="467"/>
      <c r="AK1433" s="54"/>
      <c r="AO1433" s="157"/>
      <c r="AS1433" s="157"/>
      <c r="AT1433" s="161"/>
    </row>
    <row r="1434" spans="1:46" s="55" customFormat="1" ht="12.75" customHeight="1" x14ac:dyDescent="0.3">
      <c r="A1434" s="49"/>
      <c r="B1434" s="49"/>
      <c r="C1434" s="50"/>
      <c r="D1434" s="27"/>
      <c r="E1434" s="27"/>
      <c r="F1434" s="27"/>
      <c r="G1434" s="50"/>
      <c r="H1434" s="50"/>
      <c r="I1434" s="27"/>
      <c r="J1434" s="27"/>
      <c r="K1434" s="52"/>
      <c r="L1434" s="50"/>
      <c r="M1434" s="50"/>
      <c r="N1434" s="422"/>
      <c r="O1434" s="27"/>
      <c r="P1434" s="27"/>
      <c r="Q1434" s="27"/>
      <c r="R1434" s="27"/>
      <c r="S1434" s="27"/>
      <c r="T1434" s="27"/>
      <c r="U1434" s="27"/>
      <c r="V1434" s="27"/>
      <c r="W1434" s="27"/>
      <c r="X1434" s="27"/>
      <c r="Y1434" s="410"/>
      <c r="Z1434" s="53"/>
      <c r="AA1434" s="53"/>
      <c r="AB1434" s="27"/>
      <c r="AC1434" s="27"/>
      <c r="AD1434" s="27"/>
      <c r="AE1434" s="244"/>
      <c r="AF1434" s="27"/>
      <c r="AG1434" s="27"/>
      <c r="AH1434" s="27"/>
      <c r="AI1434" s="27"/>
      <c r="AJ1434" s="467"/>
      <c r="AK1434" s="54"/>
      <c r="AO1434" s="157"/>
      <c r="AS1434" s="157"/>
      <c r="AT1434" s="161"/>
    </row>
    <row r="1435" spans="1:46" s="55" customFormat="1" ht="12.75" customHeight="1" x14ac:dyDescent="0.3">
      <c r="A1435" s="49"/>
      <c r="B1435" s="49"/>
      <c r="C1435" s="50"/>
      <c r="D1435" s="27"/>
      <c r="E1435" s="27"/>
      <c r="F1435" s="27"/>
      <c r="G1435" s="50"/>
      <c r="H1435" s="50"/>
      <c r="I1435" s="27"/>
      <c r="J1435" s="27"/>
      <c r="K1435" s="52"/>
      <c r="L1435" s="50"/>
      <c r="M1435" s="50"/>
      <c r="N1435" s="422"/>
      <c r="O1435" s="27"/>
      <c r="P1435" s="27"/>
      <c r="Q1435" s="27"/>
      <c r="R1435" s="27"/>
      <c r="S1435" s="27"/>
      <c r="T1435" s="27"/>
      <c r="U1435" s="27"/>
      <c r="V1435" s="27"/>
      <c r="W1435" s="27"/>
      <c r="X1435" s="27"/>
      <c r="Y1435" s="410"/>
      <c r="Z1435" s="53"/>
      <c r="AA1435" s="53"/>
      <c r="AB1435" s="27"/>
      <c r="AC1435" s="27"/>
      <c r="AD1435" s="27"/>
      <c r="AE1435" s="244"/>
      <c r="AF1435" s="27"/>
      <c r="AG1435" s="27"/>
      <c r="AH1435" s="27"/>
      <c r="AI1435" s="27"/>
      <c r="AJ1435" s="467"/>
      <c r="AK1435" s="54"/>
      <c r="AO1435" s="157"/>
      <c r="AS1435" s="157"/>
      <c r="AT1435" s="161"/>
    </row>
    <row r="1436" spans="1:46" s="55" customFormat="1" ht="12.75" customHeight="1" x14ac:dyDescent="0.3">
      <c r="A1436" s="49"/>
      <c r="B1436" s="49"/>
      <c r="C1436" s="50"/>
      <c r="D1436" s="27"/>
      <c r="E1436" s="27"/>
      <c r="F1436" s="27"/>
      <c r="G1436" s="50"/>
      <c r="H1436" s="50"/>
      <c r="I1436" s="27"/>
      <c r="J1436" s="27"/>
      <c r="K1436" s="52"/>
      <c r="L1436" s="50"/>
      <c r="M1436" s="50"/>
      <c r="N1436" s="422"/>
      <c r="O1436" s="27"/>
      <c r="P1436" s="27"/>
      <c r="Q1436" s="27"/>
      <c r="R1436" s="27"/>
      <c r="S1436" s="27"/>
      <c r="T1436" s="27"/>
      <c r="U1436" s="27"/>
      <c r="V1436" s="27"/>
      <c r="W1436" s="27"/>
      <c r="X1436" s="27"/>
      <c r="Y1436" s="410"/>
      <c r="Z1436" s="53"/>
      <c r="AA1436" s="53"/>
      <c r="AB1436" s="27"/>
      <c r="AC1436" s="27"/>
      <c r="AD1436" s="27"/>
      <c r="AE1436" s="244"/>
      <c r="AF1436" s="27"/>
      <c r="AG1436" s="27"/>
      <c r="AH1436" s="27"/>
      <c r="AI1436" s="27"/>
      <c r="AJ1436" s="467"/>
      <c r="AK1436" s="54"/>
      <c r="AO1436" s="157"/>
      <c r="AS1436" s="157"/>
      <c r="AT1436" s="161"/>
    </row>
    <row r="1437" spans="1:46" s="55" customFormat="1" ht="12.75" customHeight="1" x14ac:dyDescent="0.3">
      <c r="A1437" s="49"/>
      <c r="B1437" s="49"/>
      <c r="C1437" s="50"/>
      <c r="D1437" s="27"/>
      <c r="E1437" s="27"/>
      <c r="F1437" s="27"/>
      <c r="G1437" s="50"/>
      <c r="H1437" s="50"/>
      <c r="I1437" s="27"/>
      <c r="J1437" s="27"/>
      <c r="K1437" s="52"/>
      <c r="L1437" s="50"/>
      <c r="M1437" s="50"/>
      <c r="N1437" s="422"/>
      <c r="O1437" s="27"/>
      <c r="P1437" s="27"/>
      <c r="Q1437" s="27"/>
      <c r="R1437" s="27"/>
      <c r="S1437" s="27"/>
      <c r="T1437" s="27"/>
      <c r="U1437" s="27"/>
      <c r="V1437" s="27"/>
      <c r="W1437" s="27"/>
      <c r="X1437" s="27"/>
      <c r="Y1437" s="410"/>
      <c r="Z1437" s="53"/>
      <c r="AA1437" s="53"/>
      <c r="AB1437" s="27"/>
      <c r="AC1437" s="27"/>
      <c r="AD1437" s="27"/>
      <c r="AE1437" s="244"/>
      <c r="AF1437" s="27"/>
      <c r="AG1437" s="27"/>
      <c r="AH1437" s="27"/>
      <c r="AI1437" s="27"/>
      <c r="AJ1437" s="467"/>
      <c r="AK1437" s="54"/>
      <c r="AO1437" s="157"/>
      <c r="AS1437" s="157"/>
      <c r="AT1437" s="161"/>
    </row>
    <row r="1438" spans="1:46" s="55" customFormat="1" ht="12.75" customHeight="1" x14ac:dyDescent="0.3">
      <c r="A1438" s="49"/>
      <c r="B1438" s="49"/>
      <c r="C1438" s="50"/>
      <c r="D1438" s="27"/>
      <c r="E1438" s="27"/>
      <c r="F1438" s="27"/>
      <c r="G1438" s="50"/>
      <c r="H1438" s="50"/>
      <c r="I1438" s="27"/>
      <c r="J1438" s="27"/>
      <c r="K1438" s="52"/>
      <c r="L1438" s="50"/>
      <c r="M1438" s="50"/>
      <c r="N1438" s="422"/>
      <c r="O1438" s="27"/>
      <c r="P1438" s="27"/>
      <c r="Q1438" s="27"/>
      <c r="R1438" s="27"/>
      <c r="S1438" s="27"/>
      <c r="T1438" s="27"/>
      <c r="U1438" s="27"/>
      <c r="V1438" s="27"/>
      <c r="W1438" s="27"/>
      <c r="X1438" s="27"/>
      <c r="Y1438" s="410"/>
      <c r="Z1438" s="53"/>
      <c r="AA1438" s="53"/>
      <c r="AB1438" s="27"/>
      <c r="AC1438" s="27"/>
      <c r="AD1438" s="27"/>
      <c r="AE1438" s="244"/>
      <c r="AF1438" s="27"/>
      <c r="AG1438" s="27"/>
      <c r="AH1438" s="27"/>
      <c r="AI1438" s="27"/>
      <c r="AJ1438" s="467"/>
      <c r="AK1438" s="54"/>
      <c r="AO1438" s="157"/>
      <c r="AS1438" s="157"/>
      <c r="AT1438" s="161"/>
    </row>
    <row r="1439" spans="1:46" s="55" customFormat="1" ht="12.75" customHeight="1" x14ac:dyDescent="0.3">
      <c r="A1439" s="49"/>
      <c r="B1439" s="49"/>
      <c r="C1439" s="50"/>
      <c r="D1439" s="27"/>
      <c r="E1439" s="27"/>
      <c r="F1439" s="27"/>
      <c r="G1439" s="50"/>
      <c r="H1439" s="50"/>
      <c r="I1439" s="27"/>
      <c r="J1439" s="27"/>
      <c r="K1439" s="52"/>
      <c r="L1439" s="50"/>
      <c r="M1439" s="50"/>
      <c r="N1439" s="422"/>
      <c r="O1439" s="27"/>
      <c r="P1439" s="27"/>
      <c r="Q1439" s="27"/>
      <c r="R1439" s="27"/>
      <c r="S1439" s="27"/>
      <c r="T1439" s="27"/>
      <c r="U1439" s="27"/>
      <c r="V1439" s="27"/>
      <c r="W1439" s="27"/>
      <c r="X1439" s="27"/>
      <c r="Y1439" s="410"/>
      <c r="Z1439" s="53"/>
      <c r="AA1439" s="53"/>
      <c r="AB1439" s="27"/>
      <c r="AC1439" s="27"/>
      <c r="AD1439" s="27"/>
      <c r="AE1439" s="244"/>
      <c r="AF1439" s="27"/>
      <c r="AG1439" s="27"/>
      <c r="AH1439" s="27"/>
      <c r="AI1439" s="27"/>
      <c r="AJ1439" s="467"/>
      <c r="AK1439" s="54"/>
      <c r="AO1439" s="157"/>
      <c r="AS1439" s="157"/>
      <c r="AT1439" s="161"/>
    </row>
    <row r="1440" spans="1:46" s="55" customFormat="1" ht="12.75" customHeight="1" x14ac:dyDescent="0.3">
      <c r="A1440" s="49"/>
      <c r="B1440" s="49"/>
      <c r="C1440" s="50"/>
      <c r="D1440" s="27"/>
      <c r="E1440" s="27"/>
      <c r="F1440" s="27"/>
      <c r="G1440" s="50"/>
      <c r="H1440" s="50"/>
      <c r="I1440" s="27"/>
      <c r="J1440" s="27"/>
      <c r="K1440" s="52"/>
      <c r="L1440" s="50"/>
      <c r="M1440" s="50"/>
      <c r="N1440" s="422"/>
      <c r="O1440" s="27"/>
      <c r="P1440" s="27"/>
      <c r="Q1440" s="27"/>
      <c r="R1440" s="27"/>
      <c r="S1440" s="27"/>
      <c r="T1440" s="27"/>
      <c r="U1440" s="27"/>
      <c r="V1440" s="27"/>
      <c r="W1440" s="27"/>
      <c r="X1440" s="27"/>
      <c r="Y1440" s="410"/>
      <c r="Z1440" s="53"/>
      <c r="AA1440" s="53"/>
      <c r="AB1440" s="27"/>
      <c r="AC1440" s="27"/>
      <c r="AD1440" s="27"/>
      <c r="AE1440" s="244"/>
      <c r="AF1440" s="27"/>
      <c r="AG1440" s="27"/>
      <c r="AH1440" s="27"/>
      <c r="AI1440" s="27"/>
      <c r="AJ1440" s="467"/>
      <c r="AK1440" s="54"/>
      <c r="AO1440" s="157"/>
      <c r="AS1440" s="157"/>
      <c r="AT1440" s="161"/>
    </row>
    <row r="1441" spans="1:46" s="55" customFormat="1" ht="12.75" customHeight="1" x14ac:dyDescent="0.3">
      <c r="A1441" s="49"/>
      <c r="B1441" s="49"/>
      <c r="C1441" s="50"/>
      <c r="D1441" s="27"/>
      <c r="E1441" s="27"/>
      <c r="F1441" s="27"/>
      <c r="G1441" s="50"/>
      <c r="H1441" s="50"/>
      <c r="I1441" s="27"/>
      <c r="J1441" s="27"/>
      <c r="K1441" s="52"/>
      <c r="L1441" s="50"/>
      <c r="M1441" s="50"/>
      <c r="N1441" s="422"/>
      <c r="O1441" s="27"/>
      <c r="P1441" s="27"/>
      <c r="Q1441" s="27"/>
      <c r="R1441" s="27"/>
      <c r="S1441" s="27"/>
      <c r="T1441" s="27"/>
      <c r="U1441" s="27"/>
      <c r="V1441" s="27"/>
      <c r="W1441" s="27"/>
      <c r="X1441" s="27"/>
      <c r="Y1441" s="410"/>
      <c r="Z1441" s="53"/>
      <c r="AA1441" s="53"/>
      <c r="AB1441" s="27"/>
      <c r="AC1441" s="27"/>
      <c r="AD1441" s="27"/>
      <c r="AE1441" s="244"/>
      <c r="AF1441" s="27"/>
      <c r="AG1441" s="27"/>
      <c r="AH1441" s="27"/>
      <c r="AI1441" s="27"/>
      <c r="AJ1441" s="467"/>
      <c r="AK1441" s="54"/>
      <c r="AO1441" s="157"/>
      <c r="AS1441" s="157"/>
      <c r="AT1441" s="161"/>
    </row>
    <row r="1442" spans="1:46" s="55" customFormat="1" ht="12.75" customHeight="1" x14ac:dyDescent="0.3">
      <c r="A1442" s="49"/>
      <c r="B1442" s="49"/>
      <c r="C1442" s="50"/>
      <c r="D1442" s="27"/>
      <c r="E1442" s="27"/>
      <c r="F1442" s="27"/>
      <c r="G1442" s="50"/>
      <c r="H1442" s="50"/>
      <c r="I1442" s="27"/>
      <c r="J1442" s="27"/>
      <c r="K1442" s="52"/>
      <c r="L1442" s="50"/>
      <c r="M1442" s="50"/>
      <c r="N1442" s="422"/>
      <c r="O1442" s="27"/>
      <c r="P1442" s="27"/>
      <c r="Q1442" s="27"/>
      <c r="R1442" s="27"/>
      <c r="S1442" s="27"/>
      <c r="T1442" s="27"/>
      <c r="U1442" s="27"/>
      <c r="V1442" s="27"/>
      <c r="W1442" s="27"/>
      <c r="X1442" s="27"/>
      <c r="Y1442" s="410"/>
      <c r="Z1442" s="53"/>
      <c r="AA1442" s="53"/>
      <c r="AB1442" s="27"/>
      <c r="AC1442" s="27"/>
      <c r="AD1442" s="27"/>
      <c r="AE1442" s="244"/>
      <c r="AF1442" s="27"/>
      <c r="AG1442" s="27"/>
      <c r="AH1442" s="27"/>
      <c r="AI1442" s="27"/>
      <c r="AJ1442" s="467"/>
      <c r="AK1442" s="54"/>
      <c r="AO1442" s="157"/>
      <c r="AS1442" s="157"/>
      <c r="AT1442" s="161"/>
    </row>
    <row r="1443" spans="1:46" s="55" customFormat="1" ht="12.75" customHeight="1" x14ac:dyDescent="0.3">
      <c r="A1443" s="49"/>
      <c r="B1443" s="49"/>
      <c r="C1443" s="50"/>
      <c r="D1443" s="27"/>
      <c r="E1443" s="27"/>
      <c r="F1443" s="27"/>
      <c r="G1443" s="50"/>
      <c r="H1443" s="50"/>
      <c r="I1443" s="27"/>
      <c r="J1443" s="27"/>
      <c r="K1443" s="52"/>
      <c r="L1443" s="50"/>
      <c r="M1443" s="50"/>
      <c r="N1443" s="422"/>
      <c r="O1443" s="27"/>
      <c r="P1443" s="27"/>
      <c r="Q1443" s="27"/>
      <c r="R1443" s="27"/>
      <c r="S1443" s="27"/>
      <c r="T1443" s="27"/>
      <c r="U1443" s="27"/>
      <c r="V1443" s="27"/>
      <c r="W1443" s="27"/>
      <c r="X1443" s="27"/>
      <c r="Y1443" s="410"/>
      <c r="Z1443" s="53"/>
      <c r="AA1443" s="53"/>
      <c r="AB1443" s="27"/>
      <c r="AC1443" s="27"/>
      <c r="AD1443" s="27"/>
      <c r="AE1443" s="244"/>
      <c r="AF1443" s="27"/>
      <c r="AG1443" s="27"/>
      <c r="AH1443" s="27"/>
      <c r="AI1443" s="27"/>
      <c r="AJ1443" s="467"/>
      <c r="AK1443" s="54"/>
      <c r="AO1443" s="157"/>
      <c r="AS1443" s="157"/>
      <c r="AT1443" s="161"/>
    </row>
    <row r="1444" spans="1:46" s="55" customFormat="1" ht="12.75" customHeight="1" x14ac:dyDescent="0.3">
      <c r="A1444" s="49"/>
      <c r="B1444" s="49"/>
      <c r="C1444" s="50"/>
      <c r="D1444" s="27"/>
      <c r="E1444" s="27"/>
      <c r="F1444" s="27"/>
      <c r="G1444" s="50"/>
      <c r="H1444" s="50"/>
      <c r="I1444" s="27"/>
      <c r="J1444" s="27"/>
      <c r="K1444" s="52"/>
      <c r="L1444" s="50"/>
      <c r="M1444" s="50"/>
      <c r="N1444" s="422"/>
      <c r="O1444" s="27"/>
      <c r="P1444" s="27"/>
      <c r="Q1444" s="27"/>
      <c r="R1444" s="27"/>
      <c r="S1444" s="27"/>
      <c r="T1444" s="27"/>
      <c r="U1444" s="27"/>
      <c r="V1444" s="27"/>
      <c r="W1444" s="27"/>
      <c r="X1444" s="27"/>
      <c r="Y1444" s="410"/>
      <c r="Z1444" s="53"/>
      <c r="AA1444" s="53"/>
      <c r="AB1444" s="27"/>
      <c r="AC1444" s="27"/>
      <c r="AD1444" s="27"/>
      <c r="AE1444" s="244"/>
      <c r="AF1444" s="27"/>
      <c r="AG1444" s="27"/>
      <c r="AH1444" s="27"/>
      <c r="AI1444" s="27"/>
      <c r="AJ1444" s="467"/>
      <c r="AK1444" s="54"/>
      <c r="AO1444" s="157"/>
      <c r="AS1444" s="157"/>
      <c r="AT1444" s="161"/>
    </row>
    <row r="1445" spans="1:46" s="55" customFormat="1" ht="12.75" customHeight="1" x14ac:dyDescent="0.3">
      <c r="A1445" s="49"/>
      <c r="B1445" s="49"/>
      <c r="C1445" s="50"/>
      <c r="D1445" s="27"/>
      <c r="E1445" s="27"/>
      <c r="F1445" s="27"/>
      <c r="G1445" s="50"/>
      <c r="H1445" s="50"/>
      <c r="I1445" s="27"/>
      <c r="J1445" s="27"/>
      <c r="K1445" s="52"/>
      <c r="L1445" s="50"/>
      <c r="M1445" s="50"/>
      <c r="N1445" s="422"/>
      <c r="O1445" s="27"/>
      <c r="P1445" s="27"/>
      <c r="Q1445" s="27"/>
      <c r="R1445" s="27"/>
      <c r="S1445" s="27"/>
      <c r="T1445" s="27"/>
      <c r="U1445" s="27"/>
      <c r="V1445" s="27"/>
      <c r="W1445" s="27"/>
      <c r="X1445" s="27"/>
      <c r="Y1445" s="410"/>
      <c r="Z1445" s="53"/>
      <c r="AA1445" s="53"/>
      <c r="AB1445" s="27"/>
      <c r="AC1445" s="27"/>
      <c r="AD1445" s="27"/>
      <c r="AE1445" s="244"/>
      <c r="AF1445" s="27"/>
      <c r="AG1445" s="27"/>
      <c r="AH1445" s="27"/>
      <c r="AI1445" s="27"/>
      <c r="AJ1445" s="467"/>
      <c r="AK1445" s="54"/>
      <c r="AO1445" s="157"/>
      <c r="AS1445" s="157"/>
      <c r="AT1445" s="161"/>
    </row>
    <row r="1446" spans="1:46" s="55" customFormat="1" ht="12.75" customHeight="1" x14ac:dyDescent="0.3">
      <c r="A1446" s="49"/>
      <c r="B1446" s="49"/>
      <c r="C1446" s="50"/>
      <c r="D1446" s="27"/>
      <c r="E1446" s="27"/>
      <c r="F1446" s="27"/>
      <c r="G1446" s="50"/>
      <c r="H1446" s="50"/>
      <c r="I1446" s="27"/>
      <c r="J1446" s="27"/>
      <c r="K1446" s="52"/>
      <c r="L1446" s="50"/>
      <c r="M1446" s="50"/>
      <c r="N1446" s="422"/>
      <c r="O1446" s="27"/>
      <c r="P1446" s="27"/>
      <c r="Q1446" s="27"/>
      <c r="R1446" s="27"/>
      <c r="S1446" s="27"/>
      <c r="T1446" s="27"/>
      <c r="U1446" s="27"/>
      <c r="V1446" s="27"/>
      <c r="W1446" s="27"/>
      <c r="X1446" s="27"/>
      <c r="Y1446" s="410"/>
      <c r="Z1446" s="53"/>
      <c r="AA1446" s="53"/>
      <c r="AB1446" s="27"/>
      <c r="AC1446" s="27"/>
      <c r="AD1446" s="27"/>
      <c r="AE1446" s="244"/>
      <c r="AF1446" s="27"/>
      <c r="AG1446" s="27"/>
      <c r="AH1446" s="27"/>
      <c r="AI1446" s="27"/>
      <c r="AJ1446" s="467"/>
      <c r="AK1446" s="54"/>
      <c r="AO1446" s="157"/>
      <c r="AS1446" s="157"/>
      <c r="AT1446" s="161"/>
    </row>
    <row r="1447" spans="1:46" s="55" customFormat="1" ht="12.75" customHeight="1" x14ac:dyDescent="0.3">
      <c r="A1447" s="49"/>
      <c r="B1447" s="49"/>
      <c r="C1447" s="50"/>
      <c r="D1447" s="27"/>
      <c r="E1447" s="27"/>
      <c r="F1447" s="27"/>
      <c r="G1447" s="50"/>
      <c r="H1447" s="50"/>
      <c r="I1447" s="27"/>
      <c r="J1447" s="27"/>
      <c r="K1447" s="52"/>
      <c r="L1447" s="50"/>
      <c r="M1447" s="50"/>
      <c r="N1447" s="422"/>
      <c r="O1447" s="27"/>
      <c r="P1447" s="27"/>
      <c r="Q1447" s="27"/>
      <c r="R1447" s="27"/>
      <c r="S1447" s="27"/>
      <c r="T1447" s="27"/>
      <c r="U1447" s="27"/>
      <c r="V1447" s="27"/>
      <c r="W1447" s="27"/>
      <c r="X1447" s="27"/>
      <c r="Y1447" s="410"/>
      <c r="Z1447" s="53"/>
      <c r="AA1447" s="53"/>
      <c r="AB1447" s="27"/>
      <c r="AC1447" s="27"/>
      <c r="AD1447" s="27"/>
      <c r="AE1447" s="244"/>
      <c r="AF1447" s="27"/>
      <c r="AG1447" s="27"/>
      <c r="AH1447" s="27"/>
      <c r="AI1447" s="27"/>
      <c r="AJ1447" s="467"/>
      <c r="AK1447" s="54"/>
      <c r="AO1447" s="157"/>
      <c r="AS1447" s="157"/>
      <c r="AT1447" s="161"/>
    </row>
    <row r="1448" spans="1:46" s="55" customFormat="1" ht="12.75" customHeight="1" x14ac:dyDescent="0.3">
      <c r="A1448" s="49"/>
      <c r="B1448" s="49"/>
      <c r="C1448" s="50"/>
      <c r="D1448" s="27"/>
      <c r="E1448" s="27"/>
      <c r="F1448" s="27"/>
      <c r="G1448" s="50"/>
      <c r="H1448" s="50"/>
      <c r="I1448" s="27"/>
      <c r="J1448" s="27"/>
      <c r="K1448" s="52"/>
      <c r="L1448" s="50"/>
      <c r="M1448" s="50"/>
      <c r="N1448" s="422"/>
      <c r="O1448" s="27"/>
      <c r="P1448" s="27"/>
      <c r="Q1448" s="27"/>
      <c r="R1448" s="27"/>
      <c r="S1448" s="27"/>
      <c r="T1448" s="27"/>
      <c r="U1448" s="27"/>
      <c r="V1448" s="27"/>
      <c r="W1448" s="27"/>
      <c r="X1448" s="27"/>
      <c r="Y1448" s="410"/>
      <c r="Z1448" s="53"/>
      <c r="AA1448" s="53"/>
      <c r="AB1448" s="27"/>
      <c r="AC1448" s="27"/>
      <c r="AD1448" s="27"/>
      <c r="AE1448" s="244"/>
      <c r="AF1448" s="27"/>
      <c r="AG1448" s="27"/>
      <c r="AH1448" s="27"/>
      <c r="AI1448" s="27"/>
      <c r="AJ1448" s="467"/>
      <c r="AK1448" s="54"/>
      <c r="AO1448" s="157"/>
      <c r="AS1448" s="157"/>
      <c r="AT1448" s="161"/>
    </row>
    <row r="1449" spans="1:46" s="55" customFormat="1" ht="12.75" customHeight="1" x14ac:dyDescent="0.3">
      <c r="A1449" s="49"/>
      <c r="B1449" s="49"/>
      <c r="C1449" s="50"/>
      <c r="D1449" s="27"/>
      <c r="E1449" s="27"/>
      <c r="F1449" s="27"/>
      <c r="G1449" s="50"/>
      <c r="H1449" s="50"/>
      <c r="I1449" s="27"/>
      <c r="J1449" s="27"/>
      <c r="K1449" s="52"/>
      <c r="L1449" s="50"/>
      <c r="M1449" s="50"/>
      <c r="N1449" s="422"/>
      <c r="O1449" s="27"/>
      <c r="P1449" s="27"/>
      <c r="Q1449" s="27"/>
      <c r="R1449" s="27"/>
      <c r="S1449" s="27"/>
      <c r="T1449" s="27"/>
      <c r="U1449" s="27"/>
      <c r="V1449" s="27"/>
      <c r="W1449" s="27"/>
      <c r="X1449" s="27"/>
      <c r="Y1449" s="410"/>
      <c r="Z1449" s="53"/>
      <c r="AA1449" s="53"/>
      <c r="AB1449" s="27"/>
      <c r="AC1449" s="27"/>
      <c r="AD1449" s="27"/>
      <c r="AE1449" s="244"/>
      <c r="AF1449" s="27"/>
      <c r="AG1449" s="27"/>
      <c r="AH1449" s="27"/>
      <c r="AI1449" s="27"/>
      <c r="AJ1449" s="467"/>
      <c r="AK1449" s="54"/>
      <c r="AO1449" s="157"/>
      <c r="AS1449" s="157"/>
      <c r="AT1449" s="161"/>
    </row>
    <row r="1450" spans="1:46" s="55" customFormat="1" ht="12.75" customHeight="1" x14ac:dyDescent="0.3">
      <c r="A1450" s="49"/>
      <c r="B1450" s="49"/>
      <c r="C1450" s="50"/>
      <c r="D1450" s="27"/>
      <c r="E1450" s="27"/>
      <c r="F1450" s="27"/>
      <c r="G1450" s="50"/>
      <c r="H1450" s="50"/>
      <c r="I1450" s="27"/>
      <c r="J1450" s="27"/>
      <c r="K1450" s="52"/>
      <c r="L1450" s="50"/>
      <c r="M1450" s="50"/>
      <c r="N1450" s="422"/>
      <c r="O1450" s="27"/>
      <c r="P1450" s="27"/>
      <c r="Q1450" s="27"/>
      <c r="R1450" s="27"/>
      <c r="S1450" s="27"/>
      <c r="T1450" s="27"/>
      <c r="U1450" s="27"/>
      <c r="V1450" s="27"/>
      <c r="W1450" s="27"/>
      <c r="X1450" s="27"/>
      <c r="Y1450" s="410"/>
      <c r="Z1450" s="53"/>
      <c r="AA1450" s="53"/>
      <c r="AB1450" s="27"/>
      <c r="AC1450" s="27"/>
      <c r="AD1450" s="27"/>
      <c r="AE1450" s="244"/>
      <c r="AF1450" s="27"/>
      <c r="AG1450" s="27"/>
      <c r="AH1450" s="27"/>
      <c r="AI1450" s="27"/>
      <c r="AJ1450" s="467"/>
      <c r="AK1450" s="54"/>
      <c r="AO1450" s="157"/>
      <c r="AS1450" s="157"/>
      <c r="AT1450" s="161"/>
    </row>
    <row r="1451" spans="1:46" s="55" customFormat="1" ht="12.75" customHeight="1" x14ac:dyDescent="0.3">
      <c r="A1451" s="49"/>
      <c r="B1451" s="49"/>
      <c r="C1451" s="50"/>
      <c r="D1451" s="27"/>
      <c r="E1451" s="27"/>
      <c r="F1451" s="27"/>
      <c r="G1451" s="50"/>
      <c r="H1451" s="50"/>
      <c r="I1451" s="27"/>
      <c r="J1451" s="27"/>
      <c r="K1451" s="52"/>
      <c r="L1451" s="50"/>
      <c r="M1451" s="50"/>
      <c r="N1451" s="422"/>
      <c r="O1451" s="27"/>
      <c r="P1451" s="27"/>
      <c r="Q1451" s="27"/>
      <c r="R1451" s="27"/>
      <c r="S1451" s="27"/>
      <c r="T1451" s="27"/>
      <c r="U1451" s="27"/>
      <c r="V1451" s="27"/>
      <c r="W1451" s="27"/>
      <c r="X1451" s="27"/>
      <c r="Y1451" s="410"/>
      <c r="Z1451" s="53"/>
      <c r="AA1451" s="53"/>
      <c r="AB1451" s="27"/>
      <c r="AC1451" s="27"/>
      <c r="AD1451" s="27"/>
      <c r="AE1451" s="244"/>
      <c r="AF1451" s="27"/>
      <c r="AG1451" s="27"/>
      <c r="AH1451" s="27"/>
      <c r="AI1451" s="27"/>
      <c r="AJ1451" s="467"/>
      <c r="AK1451" s="54"/>
      <c r="AO1451" s="157"/>
      <c r="AS1451" s="157"/>
      <c r="AT1451" s="161"/>
    </row>
    <row r="1452" spans="1:46" s="55" customFormat="1" ht="12.75" customHeight="1" x14ac:dyDescent="0.3">
      <c r="A1452" s="49"/>
      <c r="B1452" s="49"/>
      <c r="C1452" s="50"/>
      <c r="D1452" s="27"/>
      <c r="E1452" s="27"/>
      <c r="F1452" s="27"/>
      <c r="G1452" s="50"/>
      <c r="H1452" s="50"/>
      <c r="I1452" s="27"/>
      <c r="J1452" s="27"/>
      <c r="K1452" s="52"/>
      <c r="L1452" s="50"/>
      <c r="M1452" s="50"/>
      <c r="N1452" s="422"/>
      <c r="O1452" s="27"/>
      <c r="P1452" s="27"/>
      <c r="Q1452" s="27"/>
      <c r="R1452" s="27"/>
      <c r="S1452" s="27"/>
      <c r="T1452" s="27"/>
      <c r="U1452" s="27"/>
      <c r="V1452" s="27"/>
      <c r="W1452" s="27"/>
      <c r="X1452" s="27"/>
      <c r="Y1452" s="410"/>
      <c r="Z1452" s="53"/>
      <c r="AA1452" s="53"/>
      <c r="AB1452" s="27"/>
      <c r="AC1452" s="27"/>
      <c r="AD1452" s="27"/>
      <c r="AE1452" s="244"/>
      <c r="AF1452" s="27"/>
      <c r="AG1452" s="27"/>
      <c r="AH1452" s="27"/>
      <c r="AI1452" s="27"/>
      <c r="AJ1452" s="467"/>
      <c r="AK1452" s="54"/>
      <c r="AO1452" s="157"/>
      <c r="AS1452" s="157"/>
      <c r="AT1452" s="161"/>
    </row>
    <row r="1453" spans="1:46" s="55" customFormat="1" ht="12.75" customHeight="1" x14ac:dyDescent="0.3">
      <c r="A1453" s="49"/>
      <c r="B1453" s="49"/>
      <c r="C1453" s="50"/>
      <c r="D1453" s="27"/>
      <c r="E1453" s="27"/>
      <c r="F1453" s="27"/>
      <c r="G1453" s="50"/>
      <c r="H1453" s="50"/>
      <c r="I1453" s="27"/>
      <c r="J1453" s="27"/>
      <c r="K1453" s="52"/>
      <c r="L1453" s="50"/>
      <c r="M1453" s="50"/>
      <c r="N1453" s="422"/>
      <c r="O1453" s="27"/>
      <c r="P1453" s="27"/>
      <c r="Q1453" s="27"/>
      <c r="R1453" s="27"/>
      <c r="S1453" s="27"/>
      <c r="T1453" s="27"/>
      <c r="U1453" s="27"/>
      <c r="V1453" s="27"/>
      <c r="W1453" s="27"/>
      <c r="X1453" s="27"/>
      <c r="Y1453" s="410"/>
      <c r="Z1453" s="53"/>
      <c r="AA1453" s="53"/>
      <c r="AB1453" s="27"/>
      <c r="AC1453" s="27"/>
      <c r="AD1453" s="27"/>
      <c r="AE1453" s="244"/>
      <c r="AF1453" s="27"/>
      <c r="AG1453" s="27"/>
      <c r="AH1453" s="27"/>
      <c r="AI1453" s="27"/>
      <c r="AJ1453" s="467"/>
      <c r="AK1453" s="54"/>
      <c r="AO1453" s="157"/>
      <c r="AS1453" s="157"/>
      <c r="AT1453" s="161"/>
    </row>
    <row r="1454" spans="1:46" s="55" customFormat="1" ht="12.75" customHeight="1" x14ac:dyDescent="0.3">
      <c r="A1454" s="49"/>
      <c r="B1454" s="49"/>
      <c r="C1454" s="50"/>
      <c r="D1454" s="27"/>
      <c r="E1454" s="27"/>
      <c r="F1454" s="27"/>
      <c r="G1454" s="50"/>
      <c r="H1454" s="50"/>
      <c r="I1454" s="27"/>
      <c r="J1454" s="27"/>
      <c r="K1454" s="52"/>
      <c r="L1454" s="50"/>
      <c r="M1454" s="50"/>
      <c r="N1454" s="422"/>
      <c r="O1454" s="27"/>
      <c r="P1454" s="27"/>
      <c r="Q1454" s="27"/>
      <c r="R1454" s="27"/>
      <c r="S1454" s="27"/>
      <c r="T1454" s="27"/>
      <c r="U1454" s="27"/>
      <c r="V1454" s="27"/>
      <c r="W1454" s="27"/>
      <c r="X1454" s="27"/>
      <c r="Y1454" s="410"/>
      <c r="Z1454" s="53"/>
      <c r="AA1454" s="53"/>
      <c r="AB1454" s="27"/>
      <c r="AC1454" s="27"/>
      <c r="AD1454" s="27"/>
      <c r="AE1454" s="244"/>
      <c r="AF1454" s="27"/>
      <c r="AG1454" s="27"/>
      <c r="AH1454" s="27"/>
      <c r="AI1454" s="27"/>
      <c r="AJ1454" s="467"/>
      <c r="AK1454" s="54"/>
      <c r="AO1454" s="157"/>
      <c r="AS1454" s="157"/>
      <c r="AT1454" s="161"/>
    </row>
    <row r="1455" spans="1:46" s="55" customFormat="1" ht="12.75" customHeight="1" x14ac:dyDescent="0.3">
      <c r="A1455" s="49"/>
      <c r="B1455" s="49"/>
      <c r="C1455" s="50"/>
      <c r="D1455" s="27"/>
      <c r="E1455" s="27"/>
      <c r="F1455" s="27"/>
      <c r="G1455" s="50"/>
      <c r="H1455" s="50"/>
      <c r="I1455" s="27"/>
      <c r="J1455" s="27"/>
      <c r="K1455" s="52"/>
      <c r="L1455" s="50"/>
      <c r="M1455" s="50"/>
      <c r="N1455" s="422"/>
      <c r="O1455" s="27"/>
      <c r="P1455" s="27"/>
      <c r="Q1455" s="27"/>
      <c r="R1455" s="27"/>
      <c r="S1455" s="27"/>
      <c r="T1455" s="27"/>
      <c r="U1455" s="27"/>
      <c r="V1455" s="27"/>
      <c r="W1455" s="27"/>
      <c r="X1455" s="27"/>
      <c r="Y1455" s="410"/>
      <c r="Z1455" s="53"/>
      <c r="AA1455" s="53"/>
      <c r="AB1455" s="27"/>
      <c r="AC1455" s="27"/>
      <c r="AD1455" s="27"/>
      <c r="AE1455" s="244"/>
      <c r="AF1455" s="27"/>
      <c r="AG1455" s="27"/>
      <c r="AH1455" s="27"/>
      <c r="AI1455" s="27"/>
      <c r="AJ1455" s="467"/>
      <c r="AK1455" s="54"/>
      <c r="AO1455" s="157"/>
      <c r="AS1455" s="157"/>
      <c r="AT1455" s="161"/>
    </row>
    <row r="1456" spans="1:46" s="55" customFormat="1" ht="12.75" customHeight="1" x14ac:dyDescent="0.3">
      <c r="A1456" s="49"/>
      <c r="B1456" s="49"/>
      <c r="C1456" s="50"/>
      <c r="D1456" s="27"/>
      <c r="E1456" s="27"/>
      <c r="F1456" s="27"/>
      <c r="G1456" s="50"/>
      <c r="H1456" s="50"/>
      <c r="I1456" s="27"/>
      <c r="J1456" s="27"/>
      <c r="K1456" s="52"/>
      <c r="L1456" s="50"/>
      <c r="M1456" s="50"/>
      <c r="N1456" s="422"/>
      <c r="O1456" s="27"/>
      <c r="P1456" s="27"/>
      <c r="Q1456" s="27"/>
      <c r="R1456" s="27"/>
      <c r="S1456" s="27"/>
      <c r="T1456" s="27"/>
      <c r="U1456" s="27"/>
      <c r="V1456" s="27"/>
      <c r="W1456" s="27"/>
      <c r="X1456" s="27"/>
      <c r="Y1456" s="410"/>
      <c r="Z1456" s="53"/>
      <c r="AA1456" s="53"/>
      <c r="AB1456" s="27"/>
      <c r="AC1456" s="27"/>
      <c r="AD1456" s="27"/>
      <c r="AE1456" s="244"/>
      <c r="AF1456" s="27"/>
      <c r="AG1456" s="27"/>
      <c r="AH1456" s="27"/>
      <c r="AI1456" s="27"/>
      <c r="AJ1456" s="467"/>
      <c r="AK1456" s="54"/>
      <c r="AO1456" s="157"/>
      <c r="AS1456" s="157"/>
      <c r="AT1456" s="161"/>
    </row>
    <row r="1457" spans="1:46" s="55" customFormat="1" ht="12.75" customHeight="1" x14ac:dyDescent="0.3">
      <c r="A1457" s="49"/>
      <c r="B1457" s="49"/>
      <c r="C1457" s="50"/>
      <c r="D1457" s="27"/>
      <c r="E1457" s="27"/>
      <c r="F1457" s="27"/>
      <c r="G1457" s="50"/>
      <c r="H1457" s="50"/>
      <c r="I1457" s="27"/>
      <c r="J1457" s="27"/>
      <c r="K1457" s="52"/>
      <c r="L1457" s="50"/>
      <c r="M1457" s="50"/>
      <c r="N1457" s="422"/>
      <c r="O1457" s="27"/>
      <c r="P1457" s="27"/>
      <c r="Q1457" s="27"/>
      <c r="R1457" s="27"/>
      <c r="S1457" s="27"/>
      <c r="T1457" s="27"/>
      <c r="U1457" s="27"/>
      <c r="V1457" s="27"/>
      <c r="W1457" s="27"/>
      <c r="X1457" s="27"/>
      <c r="Y1457" s="410"/>
      <c r="Z1457" s="53"/>
      <c r="AA1457" s="53"/>
      <c r="AB1457" s="27"/>
      <c r="AC1457" s="27"/>
      <c r="AD1457" s="27"/>
      <c r="AE1457" s="244"/>
      <c r="AF1457" s="27"/>
      <c r="AG1457" s="27"/>
      <c r="AH1457" s="27"/>
      <c r="AI1457" s="27"/>
      <c r="AJ1457" s="467"/>
      <c r="AK1457" s="54"/>
      <c r="AO1457" s="157"/>
      <c r="AS1457" s="157"/>
      <c r="AT1457" s="161"/>
    </row>
    <row r="1458" spans="1:46" s="55" customFormat="1" ht="12.75" customHeight="1" x14ac:dyDescent="0.3">
      <c r="A1458" s="49"/>
      <c r="B1458" s="49"/>
      <c r="C1458" s="50"/>
      <c r="D1458" s="27"/>
      <c r="E1458" s="27"/>
      <c r="F1458" s="27"/>
      <c r="G1458" s="50"/>
      <c r="H1458" s="50"/>
      <c r="I1458" s="27"/>
      <c r="J1458" s="27"/>
      <c r="K1458" s="52"/>
      <c r="L1458" s="50"/>
      <c r="M1458" s="50"/>
      <c r="N1458" s="422"/>
      <c r="O1458" s="27"/>
      <c r="P1458" s="27"/>
      <c r="Q1458" s="27"/>
      <c r="R1458" s="27"/>
      <c r="S1458" s="27"/>
      <c r="T1458" s="27"/>
      <c r="U1458" s="27"/>
      <c r="V1458" s="27"/>
      <c r="W1458" s="27"/>
      <c r="X1458" s="27"/>
      <c r="Y1458" s="410"/>
      <c r="Z1458" s="53"/>
      <c r="AA1458" s="53"/>
      <c r="AB1458" s="27"/>
      <c r="AC1458" s="27"/>
      <c r="AD1458" s="27"/>
      <c r="AE1458" s="244"/>
      <c r="AF1458" s="27"/>
      <c r="AG1458" s="27"/>
      <c r="AH1458" s="27"/>
      <c r="AI1458" s="27"/>
      <c r="AJ1458" s="467"/>
      <c r="AK1458" s="54"/>
      <c r="AO1458" s="157"/>
      <c r="AS1458" s="157"/>
      <c r="AT1458" s="161"/>
    </row>
    <row r="1459" spans="1:46" s="55" customFormat="1" ht="12.75" customHeight="1" x14ac:dyDescent="0.3">
      <c r="A1459" s="49"/>
      <c r="B1459" s="49"/>
      <c r="C1459" s="50"/>
      <c r="D1459" s="27"/>
      <c r="E1459" s="27"/>
      <c r="F1459" s="27"/>
      <c r="G1459" s="50"/>
      <c r="H1459" s="50"/>
      <c r="I1459" s="27"/>
      <c r="J1459" s="27"/>
      <c r="K1459" s="52"/>
      <c r="L1459" s="50"/>
      <c r="M1459" s="50"/>
      <c r="N1459" s="422"/>
      <c r="O1459" s="27"/>
      <c r="P1459" s="27"/>
      <c r="Q1459" s="27"/>
      <c r="R1459" s="27"/>
      <c r="S1459" s="27"/>
      <c r="T1459" s="27"/>
      <c r="U1459" s="27"/>
      <c r="V1459" s="27"/>
      <c r="W1459" s="27"/>
      <c r="X1459" s="27"/>
      <c r="Y1459" s="410"/>
      <c r="Z1459" s="53"/>
      <c r="AA1459" s="53"/>
      <c r="AB1459" s="27"/>
      <c r="AC1459" s="27"/>
      <c r="AD1459" s="27"/>
      <c r="AE1459" s="244"/>
      <c r="AF1459" s="27"/>
      <c r="AG1459" s="27"/>
      <c r="AH1459" s="27"/>
      <c r="AI1459" s="27"/>
      <c r="AJ1459" s="467"/>
      <c r="AK1459" s="54"/>
      <c r="AO1459" s="157"/>
      <c r="AS1459" s="157"/>
      <c r="AT1459" s="161"/>
    </row>
    <row r="1460" spans="1:46" s="55" customFormat="1" ht="12.75" customHeight="1" x14ac:dyDescent="0.3">
      <c r="A1460" s="49"/>
      <c r="B1460" s="49"/>
      <c r="C1460" s="50"/>
      <c r="D1460" s="27"/>
      <c r="E1460" s="27"/>
      <c r="F1460" s="27"/>
      <c r="G1460" s="50"/>
      <c r="H1460" s="50"/>
      <c r="I1460" s="27"/>
      <c r="J1460" s="27"/>
      <c r="K1460" s="52"/>
      <c r="L1460" s="50"/>
      <c r="M1460" s="50"/>
      <c r="N1460" s="422"/>
      <c r="O1460" s="27"/>
      <c r="P1460" s="27"/>
      <c r="Q1460" s="27"/>
      <c r="R1460" s="27"/>
      <c r="S1460" s="27"/>
      <c r="T1460" s="27"/>
      <c r="U1460" s="27"/>
      <c r="V1460" s="27"/>
      <c r="W1460" s="27"/>
      <c r="X1460" s="27"/>
      <c r="Y1460" s="410"/>
      <c r="Z1460" s="53"/>
      <c r="AA1460" s="53"/>
      <c r="AB1460" s="27"/>
      <c r="AC1460" s="27"/>
      <c r="AD1460" s="27"/>
      <c r="AE1460" s="244"/>
      <c r="AF1460" s="27"/>
      <c r="AG1460" s="27"/>
      <c r="AH1460" s="27"/>
      <c r="AI1460" s="27"/>
      <c r="AJ1460" s="467"/>
      <c r="AK1460" s="54"/>
      <c r="AO1460" s="157"/>
      <c r="AS1460" s="157"/>
      <c r="AT1460" s="161"/>
    </row>
    <row r="1461" spans="1:46" s="55" customFormat="1" ht="12.75" customHeight="1" x14ac:dyDescent="0.3">
      <c r="A1461" s="49"/>
      <c r="B1461" s="49"/>
      <c r="C1461" s="50"/>
      <c r="D1461" s="27"/>
      <c r="E1461" s="27"/>
      <c r="F1461" s="27"/>
      <c r="G1461" s="50"/>
      <c r="H1461" s="50"/>
      <c r="I1461" s="27"/>
      <c r="J1461" s="27"/>
      <c r="K1461" s="52"/>
      <c r="L1461" s="50"/>
      <c r="M1461" s="50"/>
      <c r="N1461" s="422"/>
      <c r="O1461" s="27"/>
      <c r="P1461" s="27"/>
      <c r="Q1461" s="27"/>
      <c r="R1461" s="27"/>
      <c r="S1461" s="27"/>
      <c r="T1461" s="27"/>
      <c r="U1461" s="27"/>
      <c r="V1461" s="27"/>
      <c r="W1461" s="27"/>
      <c r="X1461" s="27"/>
      <c r="Y1461" s="410"/>
      <c r="Z1461" s="53"/>
      <c r="AA1461" s="53"/>
      <c r="AB1461" s="27"/>
      <c r="AC1461" s="27"/>
      <c r="AD1461" s="27"/>
      <c r="AE1461" s="244"/>
      <c r="AF1461" s="27"/>
      <c r="AG1461" s="27"/>
      <c r="AH1461" s="27"/>
      <c r="AI1461" s="27"/>
      <c r="AJ1461" s="467"/>
      <c r="AK1461" s="54"/>
      <c r="AO1461" s="157"/>
      <c r="AS1461" s="157"/>
      <c r="AT1461" s="161"/>
    </row>
    <row r="1462" spans="1:46" s="55" customFormat="1" ht="12.75" customHeight="1" x14ac:dyDescent="0.3">
      <c r="A1462" s="49"/>
      <c r="B1462" s="49"/>
      <c r="C1462" s="50"/>
      <c r="D1462" s="27"/>
      <c r="E1462" s="27"/>
      <c r="F1462" s="27"/>
      <c r="G1462" s="50"/>
      <c r="H1462" s="50"/>
      <c r="I1462" s="27"/>
      <c r="J1462" s="27"/>
      <c r="K1462" s="52"/>
      <c r="L1462" s="50"/>
      <c r="M1462" s="50"/>
      <c r="N1462" s="422"/>
      <c r="O1462" s="27"/>
      <c r="P1462" s="27"/>
      <c r="Q1462" s="27"/>
      <c r="R1462" s="27"/>
      <c r="S1462" s="27"/>
      <c r="T1462" s="27"/>
      <c r="U1462" s="27"/>
      <c r="V1462" s="27"/>
      <c r="W1462" s="27"/>
      <c r="X1462" s="27"/>
      <c r="Y1462" s="410"/>
      <c r="Z1462" s="53"/>
      <c r="AA1462" s="53"/>
      <c r="AB1462" s="27"/>
      <c r="AC1462" s="27"/>
      <c r="AD1462" s="27"/>
      <c r="AE1462" s="244"/>
      <c r="AF1462" s="27"/>
      <c r="AG1462" s="27"/>
      <c r="AH1462" s="27"/>
      <c r="AI1462" s="27"/>
      <c r="AJ1462" s="467"/>
      <c r="AK1462" s="54"/>
      <c r="AO1462" s="157"/>
      <c r="AS1462" s="157"/>
      <c r="AT1462" s="161"/>
    </row>
    <row r="1463" spans="1:46" s="55" customFormat="1" ht="12.75" customHeight="1" x14ac:dyDescent="0.3">
      <c r="A1463" s="49"/>
      <c r="B1463" s="49"/>
      <c r="C1463" s="50"/>
      <c r="D1463" s="27"/>
      <c r="E1463" s="27"/>
      <c r="F1463" s="27"/>
      <c r="G1463" s="50"/>
      <c r="H1463" s="50"/>
      <c r="I1463" s="27"/>
      <c r="J1463" s="27"/>
      <c r="K1463" s="52"/>
      <c r="L1463" s="50"/>
      <c r="M1463" s="50"/>
      <c r="N1463" s="422"/>
      <c r="O1463" s="27"/>
      <c r="P1463" s="27"/>
      <c r="Q1463" s="27"/>
      <c r="R1463" s="27"/>
      <c r="S1463" s="27"/>
      <c r="T1463" s="27"/>
      <c r="U1463" s="27"/>
      <c r="V1463" s="27"/>
      <c r="W1463" s="27"/>
      <c r="X1463" s="27"/>
      <c r="Y1463" s="410"/>
      <c r="Z1463" s="53"/>
      <c r="AA1463" s="53"/>
      <c r="AB1463" s="27"/>
      <c r="AC1463" s="27"/>
      <c r="AD1463" s="27"/>
      <c r="AE1463" s="244"/>
      <c r="AF1463" s="27"/>
      <c r="AG1463" s="27"/>
      <c r="AH1463" s="27"/>
      <c r="AI1463" s="27"/>
      <c r="AJ1463" s="467"/>
      <c r="AK1463" s="54"/>
      <c r="AO1463" s="157"/>
      <c r="AS1463" s="157"/>
      <c r="AT1463" s="161"/>
    </row>
    <row r="1464" spans="1:46" s="55" customFormat="1" ht="12.75" customHeight="1" x14ac:dyDescent="0.3">
      <c r="A1464" s="49"/>
      <c r="B1464" s="49"/>
      <c r="C1464" s="50"/>
      <c r="D1464" s="27"/>
      <c r="E1464" s="27"/>
      <c r="F1464" s="27"/>
      <c r="G1464" s="50"/>
      <c r="H1464" s="50"/>
      <c r="I1464" s="27"/>
      <c r="J1464" s="27"/>
      <c r="K1464" s="52"/>
      <c r="L1464" s="50"/>
      <c r="M1464" s="50"/>
      <c r="N1464" s="422"/>
      <c r="O1464" s="27"/>
      <c r="P1464" s="27"/>
      <c r="Q1464" s="27"/>
      <c r="R1464" s="27"/>
      <c r="S1464" s="27"/>
      <c r="T1464" s="27"/>
      <c r="U1464" s="27"/>
      <c r="V1464" s="27"/>
      <c r="W1464" s="27"/>
      <c r="X1464" s="27"/>
      <c r="Y1464" s="410"/>
      <c r="Z1464" s="53"/>
      <c r="AA1464" s="53"/>
      <c r="AB1464" s="27"/>
      <c r="AC1464" s="27"/>
      <c r="AD1464" s="27"/>
      <c r="AE1464" s="244"/>
      <c r="AF1464" s="27"/>
      <c r="AG1464" s="27"/>
      <c r="AH1464" s="27"/>
      <c r="AI1464" s="27"/>
      <c r="AJ1464" s="467"/>
      <c r="AK1464" s="54"/>
      <c r="AO1464" s="157"/>
      <c r="AS1464" s="157"/>
      <c r="AT1464" s="161"/>
    </row>
    <row r="1465" spans="1:46" s="55" customFormat="1" ht="12.75" customHeight="1" x14ac:dyDescent="0.3">
      <c r="A1465" s="49"/>
      <c r="B1465" s="49"/>
      <c r="C1465" s="50"/>
      <c r="D1465" s="27"/>
      <c r="E1465" s="27"/>
      <c r="F1465" s="27"/>
      <c r="G1465" s="50"/>
      <c r="H1465" s="50"/>
      <c r="I1465" s="27"/>
      <c r="J1465" s="27"/>
      <c r="K1465" s="52"/>
      <c r="L1465" s="50"/>
      <c r="M1465" s="50"/>
      <c r="N1465" s="422"/>
      <c r="O1465" s="27"/>
      <c r="P1465" s="27"/>
      <c r="Q1465" s="27"/>
      <c r="R1465" s="27"/>
      <c r="S1465" s="27"/>
      <c r="T1465" s="27"/>
      <c r="U1465" s="27"/>
      <c r="V1465" s="27"/>
      <c r="W1465" s="27"/>
      <c r="X1465" s="27"/>
      <c r="Y1465" s="410"/>
      <c r="Z1465" s="53"/>
      <c r="AA1465" s="53"/>
      <c r="AB1465" s="27"/>
      <c r="AC1465" s="27"/>
      <c r="AD1465" s="27"/>
      <c r="AE1465" s="244"/>
      <c r="AF1465" s="27"/>
      <c r="AG1465" s="27"/>
      <c r="AH1465" s="27"/>
      <c r="AI1465" s="27"/>
      <c r="AJ1465" s="467"/>
      <c r="AK1465" s="54"/>
      <c r="AO1465" s="157"/>
      <c r="AS1465" s="157"/>
      <c r="AT1465" s="161"/>
    </row>
    <row r="1466" spans="1:46" s="55" customFormat="1" ht="12.75" customHeight="1" x14ac:dyDescent="0.3">
      <c r="A1466" s="49"/>
      <c r="B1466" s="49"/>
      <c r="C1466" s="50"/>
      <c r="D1466" s="27"/>
      <c r="E1466" s="27"/>
      <c r="F1466" s="27"/>
      <c r="G1466" s="50"/>
      <c r="H1466" s="50"/>
      <c r="I1466" s="27"/>
      <c r="J1466" s="27"/>
      <c r="K1466" s="52"/>
      <c r="L1466" s="50"/>
      <c r="M1466" s="50"/>
      <c r="N1466" s="422"/>
      <c r="O1466" s="27"/>
      <c r="P1466" s="27"/>
      <c r="Q1466" s="27"/>
      <c r="R1466" s="27"/>
      <c r="S1466" s="27"/>
      <c r="T1466" s="27"/>
      <c r="U1466" s="27"/>
      <c r="V1466" s="27"/>
      <c r="W1466" s="27"/>
      <c r="X1466" s="27"/>
      <c r="Y1466" s="410"/>
      <c r="Z1466" s="53"/>
      <c r="AA1466" s="53"/>
      <c r="AB1466" s="27"/>
      <c r="AC1466" s="27"/>
      <c r="AD1466" s="27"/>
      <c r="AE1466" s="244"/>
      <c r="AF1466" s="27"/>
      <c r="AG1466" s="27"/>
      <c r="AH1466" s="27"/>
      <c r="AI1466" s="27"/>
      <c r="AJ1466" s="467"/>
      <c r="AK1466" s="54"/>
      <c r="AO1466" s="157"/>
      <c r="AS1466" s="157"/>
      <c r="AT1466" s="161"/>
    </row>
    <row r="1467" spans="1:46" s="55" customFormat="1" ht="12.75" customHeight="1" x14ac:dyDescent="0.3">
      <c r="A1467" s="49"/>
      <c r="B1467" s="49"/>
      <c r="C1467" s="50"/>
      <c r="D1467" s="27"/>
      <c r="E1467" s="27"/>
      <c r="F1467" s="27"/>
      <c r="G1467" s="50"/>
      <c r="H1467" s="50"/>
      <c r="I1467" s="27"/>
      <c r="J1467" s="27"/>
      <c r="K1467" s="52"/>
      <c r="L1467" s="50"/>
      <c r="M1467" s="50"/>
      <c r="N1467" s="422"/>
      <c r="O1467" s="27"/>
      <c r="P1467" s="27"/>
      <c r="Q1467" s="27"/>
      <c r="R1467" s="27"/>
      <c r="S1467" s="27"/>
      <c r="T1467" s="27"/>
      <c r="U1467" s="27"/>
      <c r="V1467" s="27"/>
      <c r="W1467" s="27"/>
      <c r="X1467" s="27"/>
      <c r="Y1467" s="410"/>
      <c r="Z1467" s="53"/>
      <c r="AA1467" s="53"/>
      <c r="AB1467" s="27"/>
      <c r="AC1467" s="27"/>
      <c r="AD1467" s="27"/>
      <c r="AE1467" s="244"/>
      <c r="AF1467" s="27"/>
      <c r="AG1467" s="27"/>
      <c r="AH1467" s="27"/>
      <c r="AI1467" s="27"/>
      <c r="AJ1467" s="467"/>
      <c r="AK1467" s="54"/>
      <c r="AO1467" s="157"/>
      <c r="AS1467" s="157"/>
      <c r="AT1467" s="161"/>
    </row>
    <row r="1468" spans="1:46" s="55" customFormat="1" ht="12.75" customHeight="1" x14ac:dyDescent="0.3">
      <c r="A1468" s="49"/>
      <c r="B1468" s="49"/>
      <c r="C1468" s="50"/>
      <c r="D1468" s="27"/>
      <c r="E1468" s="27"/>
      <c r="F1468" s="27"/>
      <c r="G1468" s="50"/>
      <c r="H1468" s="50"/>
      <c r="I1468" s="27"/>
      <c r="J1468" s="27"/>
      <c r="K1468" s="52"/>
      <c r="L1468" s="50"/>
      <c r="M1468" s="50"/>
      <c r="N1468" s="422"/>
      <c r="O1468" s="27"/>
      <c r="P1468" s="27"/>
      <c r="Q1468" s="27"/>
      <c r="R1468" s="27"/>
      <c r="S1468" s="27"/>
      <c r="T1468" s="27"/>
      <c r="U1468" s="27"/>
      <c r="V1468" s="27"/>
      <c r="W1468" s="27"/>
      <c r="X1468" s="27"/>
      <c r="Y1468" s="410"/>
      <c r="Z1468" s="53"/>
      <c r="AA1468" s="53"/>
      <c r="AB1468" s="27"/>
      <c r="AC1468" s="27"/>
      <c r="AD1468" s="27"/>
      <c r="AE1468" s="244"/>
      <c r="AF1468" s="27"/>
      <c r="AG1468" s="27"/>
      <c r="AH1468" s="27"/>
      <c r="AI1468" s="27"/>
      <c r="AJ1468" s="467"/>
      <c r="AK1468" s="54"/>
      <c r="AO1468" s="157"/>
      <c r="AS1468" s="157"/>
      <c r="AT1468" s="161"/>
    </row>
    <row r="1469" spans="1:46" s="55" customFormat="1" ht="12.75" customHeight="1" x14ac:dyDescent="0.3">
      <c r="A1469" s="49"/>
      <c r="B1469" s="49"/>
      <c r="C1469" s="50"/>
      <c r="D1469" s="27"/>
      <c r="E1469" s="27"/>
      <c r="F1469" s="27"/>
      <c r="G1469" s="50"/>
      <c r="H1469" s="50"/>
      <c r="I1469" s="27"/>
      <c r="J1469" s="27"/>
      <c r="K1469" s="52"/>
      <c r="L1469" s="50"/>
      <c r="M1469" s="50"/>
      <c r="N1469" s="422"/>
      <c r="O1469" s="27"/>
      <c r="P1469" s="27"/>
      <c r="Q1469" s="27"/>
      <c r="R1469" s="27"/>
      <c r="S1469" s="27"/>
      <c r="T1469" s="27"/>
      <c r="U1469" s="27"/>
      <c r="V1469" s="27"/>
      <c r="W1469" s="27"/>
      <c r="X1469" s="27"/>
      <c r="Y1469" s="410"/>
      <c r="Z1469" s="53"/>
      <c r="AA1469" s="53"/>
      <c r="AB1469" s="27"/>
      <c r="AC1469" s="27"/>
      <c r="AD1469" s="27"/>
      <c r="AE1469" s="244"/>
      <c r="AF1469" s="27"/>
      <c r="AG1469" s="27"/>
      <c r="AH1469" s="27"/>
      <c r="AI1469" s="27"/>
      <c r="AJ1469" s="467"/>
      <c r="AK1469" s="54"/>
      <c r="AO1469" s="157"/>
      <c r="AS1469" s="157"/>
      <c r="AT1469" s="161"/>
    </row>
    <row r="1470" spans="1:46" s="55" customFormat="1" ht="12.75" customHeight="1" x14ac:dyDescent="0.3">
      <c r="A1470" s="49"/>
      <c r="B1470" s="49"/>
      <c r="C1470" s="50"/>
      <c r="D1470" s="27"/>
      <c r="E1470" s="27"/>
      <c r="F1470" s="27"/>
      <c r="G1470" s="50"/>
      <c r="H1470" s="50"/>
      <c r="I1470" s="27"/>
      <c r="J1470" s="27"/>
      <c r="K1470" s="52"/>
      <c r="L1470" s="50"/>
      <c r="M1470" s="50"/>
      <c r="N1470" s="422"/>
      <c r="O1470" s="27"/>
      <c r="P1470" s="27"/>
      <c r="Q1470" s="27"/>
      <c r="R1470" s="27"/>
      <c r="S1470" s="27"/>
      <c r="T1470" s="27"/>
      <c r="U1470" s="27"/>
      <c r="V1470" s="27"/>
      <c r="W1470" s="27"/>
      <c r="X1470" s="27"/>
      <c r="Y1470" s="410"/>
      <c r="Z1470" s="53"/>
      <c r="AA1470" s="53"/>
      <c r="AB1470" s="27"/>
      <c r="AC1470" s="27"/>
      <c r="AD1470" s="27"/>
      <c r="AE1470" s="244"/>
      <c r="AF1470" s="27"/>
      <c r="AG1470" s="27"/>
      <c r="AH1470" s="27"/>
      <c r="AI1470" s="27"/>
      <c r="AJ1470" s="467"/>
      <c r="AK1470" s="54"/>
      <c r="AO1470" s="157"/>
      <c r="AS1470" s="157"/>
      <c r="AT1470" s="161"/>
    </row>
    <row r="1471" spans="1:46" s="55" customFormat="1" ht="12.75" customHeight="1" x14ac:dyDescent="0.3">
      <c r="A1471" s="49"/>
      <c r="B1471" s="49"/>
      <c r="C1471" s="50"/>
      <c r="D1471" s="27"/>
      <c r="E1471" s="27"/>
      <c r="F1471" s="27"/>
      <c r="G1471" s="50"/>
      <c r="H1471" s="50"/>
      <c r="I1471" s="27"/>
      <c r="J1471" s="27"/>
      <c r="K1471" s="52"/>
      <c r="L1471" s="50"/>
      <c r="M1471" s="50"/>
      <c r="N1471" s="422"/>
      <c r="O1471" s="27"/>
      <c r="P1471" s="27"/>
      <c r="Q1471" s="27"/>
      <c r="R1471" s="27"/>
      <c r="S1471" s="27"/>
      <c r="T1471" s="27"/>
      <c r="U1471" s="27"/>
      <c r="V1471" s="27"/>
      <c r="W1471" s="27"/>
      <c r="X1471" s="27"/>
      <c r="Y1471" s="410"/>
      <c r="Z1471" s="53"/>
      <c r="AA1471" s="53"/>
      <c r="AB1471" s="27"/>
      <c r="AC1471" s="27"/>
      <c r="AD1471" s="27"/>
      <c r="AE1471" s="244"/>
      <c r="AF1471" s="27"/>
      <c r="AG1471" s="27"/>
      <c r="AH1471" s="27"/>
      <c r="AI1471" s="27"/>
      <c r="AJ1471" s="467"/>
      <c r="AK1471" s="54"/>
      <c r="AO1471" s="157"/>
      <c r="AS1471" s="157"/>
      <c r="AT1471" s="161"/>
    </row>
    <row r="1472" spans="1:46" s="55" customFormat="1" ht="12.75" customHeight="1" x14ac:dyDescent="0.3">
      <c r="A1472" s="49"/>
      <c r="B1472" s="49"/>
      <c r="C1472" s="50"/>
      <c r="D1472" s="27"/>
      <c r="E1472" s="27"/>
      <c r="F1472" s="27"/>
      <c r="G1472" s="50"/>
      <c r="H1472" s="50"/>
      <c r="I1472" s="27"/>
      <c r="J1472" s="27"/>
      <c r="K1472" s="52"/>
      <c r="L1472" s="50"/>
      <c r="M1472" s="50"/>
      <c r="N1472" s="422"/>
      <c r="O1472" s="27"/>
      <c r="P1472" s="27"/>
      <c r="Q1472" s="27"/>
      <c r="R1472" s="27"/>
      <c r="S1472" s="27"/>
      <c r="T1472" s="27"/>
      <c r="U1472" s="27"/>
      <c r="V1472" s="27"/>
      <c r="W1472" s="27"/>
      <c r="X1472" s="27"/>
      <c r="Y1472" s="410"/>
      <c r="Z1472" s="53"/>
      <c r="AA1472" s="53"/>
      <c r="AB1472" s="27"/>
      <c r="AC1472" s="27"/>
      <c r="AD1472" s="27"/>
      <c r="AE1472" s="244"/>
      <c r="AF1472" s="27"/>
      <c r="AG1472" s="27"/>
      <c r="AH1472" s="27"/>
      <c r="AI1472" s="27"/>
      <c r="AJ1472" s="467"/>
      <c r="AK1472" s="54"/>
      <c r="AO1472" s="157"/>
      <c r="AS1472" s="157"/>
      <c r="AT1472" s="161"/>
    </row>
    <row r="1473" spans="1:46" s="55" customFormat="1" ht="12.75" customHeight="1" x14ac:dyDescent="0.3">
      <c r="A1473" s="49"/>
      <c r="B1473" s="49"/>
      <c r="C1473" s="50"/>
      <c r="D1473" s="27"/>
      <c r="E1473" s="27"/>
      <c r="F1473" s="27"/>
      <c r="G1473" s="50"/>
      <c r="H1473" s="50"/>
      <c r="I1473" s="27"/>
      <c r="J1473" s="27"/>
      <c r="K1473" s="52"/>
      <c r="L1473" s="50"/>
      <c r="M1473" s="50"/>
      <c r="N1473" s="422"/>
      <c r="O1473" s="27"/>
      <c r="P1473" s="27"/>
      <c r="Q1473" s="27"/>
      <c r="R1473" s="27"/>
      <c r="S1473" s="27"/>
      <c r="T1473" s="27"/>
      <c r="U1473" s="27"/>
      <c r="V1473" s="27"/>
      <c r="W1473" s="27"/>
      <c r="X1473" s="27"/>
      <c r="Y1473" s="410"/>
      <c r="Z1473" s="53"/>
      <c r="AA1473" s="53"/>
      <c r="AB1473" s="27"/>
      <c r="AC1473" s="27"/>
      <c r="AD1473" s="27"/>
      <c r="AE1473" s="244"/>
      <c r="AF1473" s="27"/>
      <c r="AG1473" s="27"/>
      <c r="AH1473" s="27"/>
      <c r="AI1473" s="27"/>
      <c r="AJ1473" s="467"/>
      <c r="AK1473" s="54"/>
      <c r="AO1473" s="157"/>
      <c r="AS1473" s="157"/>
      <c r="AT1473" s="161"/>
    </row>
    <row r="1474" spans="1:46" s="55" customFormat="1" ht="12.75" customHeight="1" x14ac:dyDescent="0.3">
      <c r="A1474" s="49"/>
      <c r="B1474" s="49"/>
      <c r="C1474" s="50"/>
      <c r="D1474" s="27"/>
      <c r="E1474" s="27"/>
      <c r="F1474" s="27"/>
      <c r="G1474" s="50"/>
      <c r="H1474" s="50"/>
      <c r="I1474" s="27"/>
      <c r="J1474" s="27"/>
      <c r="K1474" s="52"/>
      <c r="L1474" s="50"/>
      <c r="M1474" s="50"/>
      <c r="N1474" s="422"/>
      <c r="O1474" s="27"/>
      <c r="P1474" s="27"/>
      <c r="Q1474" s="27"/>
      <c r="R1474" s="27"/>
      <c r="S1474" s="27"/>
      <c r="T1474" s="27"/>
      <c r="U1474" s="27"/>
      <c r="V1474" s="27"/>
      <c r="W1474" s="27"/>
      <c r="X1474" s="27"/>
      <c r="Y1474" s="410"/>
      <c r="Z1474" s="53"/>
      <c r="AA1474" s="53"/>
      <c r="AB1474" s="27"/>
      <c r="AC1474" s="27"/>
      <c r="AD1474" s="27"/>
      <c r="AE1474" s="244"/>
      <c r="AF1474" s="27"/>
      <c r="AG1474" s="27"/>
      <c r="AH1474" s="27"/>
      <c r="AI1474" s="27"/>
      <c r="AJ1474" s="467"/>
      <c r="AK1474" s="54"/>
      <c r="AO1474" s="157"/>
      <c r="AS1474" s="157"/>
      <c r="AT1474" s="161"/>
    </row>
    <row r="1475" spans="1:46" s="55" customFormat="1" ht="12.75" customHeight="1" x14ac:dyDescent="0.3">
      <c r="A1475" s="49"/>
      <c r="B1475" s="49"/>
      <c r="C1475" s="50"/>
      <c r="D1475" s="27"/>
      <c r="E1475" s="27"/>
      <c r="F1475" s="27"/>
      <c r="G1475" s="50"/>
      <c r="H1475" s="50"/>
      <c r="I1475" s="27"/>
      <c r="J1475" s="27"/>
      <c r="K1475" s="52"/>
      <c r="L1475" s="50"/>
      <c r="M1475" s="50"/>
      <c r="N1475" s="422"/>
      <c r="O1475" s="27"/>
      <c r="P1475" s="27"/>
      <c r="Q1475" s="27"/>
      <c r="R1475" s="27"/>
      <c r="S1475" s="27"/>
      <c r="T1475" s="27"/>
      <c r="U1475" s="27"/>
      <c r="V1475" s="27"/>
      <c r="W1475" s="27"/>
      <c r="X1475" s="27"/>
      <c r="Y1475" s="410"/>
      <c r="Z1475" s="53"/>
      <c r="AA1475" s="53"/>
      <c r="AB1475" s="27"/>
      <c r="AC1475" s="27"/>
      <c r="AD1475" s="27"/>
      <c r="AE1475" s="244"/>
      <c r="AF1475" s="27"/>
      <c r="AG1475" s="27"/>
      <c r="AH1475" s="27"/>
      <c r="AI1475" s="27"/>
      <c r="AJ1475" s="467"/>
      <c r="AK1475" s="54"/>
      <c r="AO1475" s="157"/>
      <c r="AS1475" s="157"/>
      <c r="AT1475" s="161"/>
    </row>
    <row r="1476" spans="1:46" s="55" customFormat="1" ht="12.75" customHeight="1" x14ac:dyDescent="0.3">
      <c r="A1476" s="49"/>
      <c r="B1476" s="49"/>
      <c r="C1476" s="50"/>
      <c r="D1476" s="27"/>
      <c r="E1476" s="27"/>
      <c r="F1476" s="27"/>
      <c r="G1476" s="50"/>
      <c r="H1476" s="50"/>
      <c r="I1476" s="27"/>
      <c r="J1476" s="27"/>
      <c r="K1476" s="52"/>
      <c r="L1476" s="50"/>
      <c r="M1476" s="50"/>
      <c r="N1476" s="422"/>
      <c r="O1476" s="27"/>
      <c r="P1476" s="27"/>
      <c r="Q1476" s="27"/>
      <c r="R1476" s="27"/>
      <c r="S1476" s="27"/>
      <c r="T1476" s="27"/>
      <c r="U1476" s="27"/>
      <c r="V1476" s="27"/>
      <c r="W1476" s="27"/>
      <c r="X1476" s="27"/>
      <c r="Y1476" s="410"/>
      <c r="Z1476" s="53"/>
      <c r="AA1476" s="53"/>
      <c r="AB1476" s="27"/>
      <c r="AC1476" s="27"/>
      <c r="AD1476" s="27"/>
      <c r="AE1476" s="244"/>
      <c r="AF1476" s="27"/>
      <c r="AG1476" s="27"/>
      <c r="AH1476" s="27"/>
      <c r="AI1476" s="27"/>
      <c r="AJ1476" s="467"/>
      <c r="AK1476" s="54"/>
      <c r="AO1476" s="157"/>
      <c r="AS1476" s="157"/>
      <c r="AT1476" s="161"/>
    </row>
    <row r="1477" spans="1:46" s="55" customFormat="1" ht="12.75" customHeight="1" x14ac:dyDescent="0.3">
      <c r="A1477" s="49"/>
      <c r="B1477" s="49"/>
      <c r="C1477" s="50"/>
      <c r="D1477" s="27"/>
      <c r="E1477" s="27"/>
      <c r="F1477" s="27"/>
      <c r="G1477" s="50"/>
      <c r="H1477" s="50"/>
      <c r="I1477" s="27"/>
      <c r="J1477" s="27"/>
      <c r="K1477" s="52"/>
      <c r="L1477" s="50"/>
      <c r="M1477" s="50"/>
      <c r="N1477" s="422"/>
      <c r="O1477" s="27"/>
      <c r="P1477" s="27"/>
      <c r="Q1477" s="27"/>
      <c r="R1477" s="27"/>
      <c r="S1477" s="27"/>
      <c r="T1477" s="27"/>
      <c r="U1477" s="27"/>
      <c r="V1477" s="27"/>
      <c r="W1477" s="27"/>
      <c r="X1477" s="27"/>
      <c r="Y1477" s="410"/>
      <c r="Z1477" s="53"/>
      <c r="AA1477" s="53"/>
      <c r="AB1477" s="27"/>
      <c r="AC1477" s="27"/>
      <c r="AD1477" s="27"/>
      <c r="AE1477" s="244"/>
      <c r="AF1477" s="27"/>
      <c r="AG1477" s="27"/>
      <c r="AH1477" s="27"/>
      <c r="AI1477" s="27"/>
      <c r="AJ1477" s="467"/>
      <c r="AK1477" s="54"/>
      <c r="AO1477" s="157"/>
      <c r="AS1477" s="157"/>
      <c r="AT1477" s="161"/>
    </row>
    <row r="1478" spans="1:46" s="55" customFormat="1" ht="12.75" customHeight="1" x14ac:dyDescent="0.3">
      <c r="A1478" s="49"/>
      <c r="B1478" s="49"/>
      <c r="C1478" s="50"/>
      <c r="D1478" s="27"/>
      <c r="E1478" s="27"/>
      <c r="F1478" s="27"/>
      <c r="G1478" s="50"/>
      <c r="H1478" s="50"/>
      <c r="I1478" s="27"/>
      <c r="J1478" s="27"/>
      <c r="K1478" s="52"/>
      <c r="L1478" s="50"/>
      <c r="M1478" s="50"/>
      <c r="N1478" s="422"/>
      <c r="O1478" s="27"/>
      <c r="P1478" s="27"/>
      <c r="Q1478" s="27"/>
      <c r="R1478" s="27"/>
      <c r="S1478" s="27"/>
      <c r="T1478" s="27"/>
      <c r="U1478" s="27"/>
      <c r="V1478" s="27"/>
      <c r="W1478" s="27"/>
      <c r="X1478" s="27"/>
      <c r="Y1478" s="410"/>
      <c r="Z1478" s="53"/>
      <c r="AA1478" s="53"/>
      <c r="AB1478" s="27"/>
      <c r="AC1478" s="27"/>
      <c r="AD1478" s="27"/>
      <c r="AE1478" s="244"/>
      <c r="AF1478" s="27"/>
      <c r="AG1478" s="27"/>
      <c r="AH1478" s="27"/>
      <c r="AI1478" s="27"/>
      <c r="AJ1478" s="467"/>
      <c r="AK1478" s="54"/>
      <c r="AO1478" s="157"/>
      <c r="AS1478" s="157"/>
      <c r="AT1478" s="161"/>
    </row>
    <row r="1479" spans="1:46" s="55" customFormat="1" ht="12.75" customHeight="1" x14ac:dyDescent="0.3">
      <c r="A1479" s="49"/>
      <c r="B1479" s="49"/>
      <c r="C1479" s="50"/>
      <c r="D1479" s="27"/>
      <c r="E1479" s="27"/>
      <c r="F1479" s="27"/>
      <c r="G1479" s="50"/>
      <c r="H1479" s="50"/>
      <c r="I1479" s="27"/>
      <c r="J1479" s="27"/>
      <c r="K1479" s="52"/>
      <c r="L1479" s="50"/>
      <c r="M1479" s="50"/>
      <c r="N1479" s="422"/>
      <c r="O1479" s="27"/>
      <c r="P1479" s="27"/>
      <c r="Q1479" s="27"/>
      <c r="R1479" s="27"/>
      <c r="S1479" s="27"/>
      <c r="T1479" s="27"/>
      <c r="U1479" s="27"/>
      <c r="V1479" s="27"/>
      <c r="W1479" s="27"/>
      <c r="X1479" s="27"/>
      <c r="Y1479" s="410"/>
      <c r="Z1479" s="53"/>
      <c r="AA1479" s="53"/>
      <c r="AB1479" s="27"/>
      <c r="AC1479" s="27"/>
      <c r="AD1479" s="27"/>
      <c r="AE1479" s="244"/>
      <c r="AF1479" s="27"/>
      <c r="AG1479" s="27"/>
      <c r="AH1479" s="27"/>
      <c r="AI1479" s="27"/>
      <c r="AJ1479" s="467"/>
      <c r="AK1479" s="54"/>
      <c r="AO1479" s="157"/>
      <c r="AS1479" s="157"/>
      <c r="AT1479" s="161"/>
    </row>
    <row r="1480" spans="1:46" s="55" customFormat="1" ht="12.75" customHeight="1" x14ac:dyDescent="0.3">
      <c r="A1480" s="49"/>
      <c r="B1480" s="49"/>
      <c r="C1480" s="50"/>
      <c r="D1480" s="27"/>
      <c r="E1480" s="27"/>
      <c r="F1480" s="27"/>
      <c r="G1480" s="50"/>
      <c r="H1480" s="50"/>
      <c r="I1480" s="27"/>
      <c r="J1480" s="27"/>
      <c r="K1480" s="52"/>
      <c r="L1480" s="50"/>
      <c r="M1480" s="50"/>
      <c r="N1480" s="422"/>
      <c r="O1480" s="27"/>
      <c r="P1480" s="27"/>
      <c r="Q1480" s="27"/>
      <c r="R1480" s="27"/>
      <c r="S1480" s="27"/>
      <c r="T1480" s="27"/>
      <c r="U1480" s="27"/>
      <c r="V1480" s="27"/>
      <c r="W1480" s="27"/>
      <c r="X1480" s="27"/>
      <c r="Y1480" s="410"/>
      <c r="Z1480" s="53"/>
      <c r="AA1480" s="53"/>
      <c r="AB1480" s="27"/>
      <c r="AC1480" s="27"/>
      <c r="AD1480" s="27"/>
      <c r="AE1480" s="244"/>
      <c r="AF1480" s="27"/>
      <c r="AG1480" s="27"/>
      <c r="AH1480" s="27"/>
      <c r="AI1480" s="27"/>
      <c r="AJ1480" s="467"/>
      <c r="AK1480" s="54"/>
      <c r="AO1480" s="157"/>
      <c r="AS1480" s="157"/>
      <c r="AT1480" s="161"/>
    </row>
    <row r="1481" spans="1:46" s="55" customFormat="1" ht="12.75" customHeight="1" x14ac:dyDescent="0.3">
      <c r="A1481" s="49"/>
      <c r="B1481" s="49"/>
      <c r="C1481" s="50"/>
      <c r="D1481" s="27"/>
      <c r="E1481" s="27"/>
      <c r="F1481" s="27"/>
      <c r="G1481" s="50"/>
      <c r="H1481" s="50"/>
      <c r="I1481" s="27"/>
      <c r="J1481" s="27"/>
      <c r="K1481" s="52"/>
      <c r="L1481" s="50"/>
      <c r="M1481" s="50"/>
      <c r="N1481" s="422"/>
      <c r="O1481" s="27"/>
      <c r="P1481" s="27"/>
      <c r="Q1481" s="27"/>
      <c r="R1481" s="27"/>
      <c r="S1481" s="27"/>
      <c r="T1481" s="27"/>
      <c r="U1481" s="27"/>
      <c r="V1481" s="27"/>
      <c r="W1481" s="27"/>
      <c r="X1481" s="27"/>
      <c r="Y1481" s="410"/>
      <c r="Z1481" s="53"/>
      <c r="AA1481" s="53"/>
      <c r="AB1481" s="27"/>
      <c r="AC1481" s="27"/>
      <c r="AD1481" s="27"/>
      <c r="AE1481" s="244"/>
      <c r="AF1481" s="27"/>
      <c r="AG1481" s="27"/>
      <c r="AH1481" s="27"/>
      <c r="AI1481" s="27"/>
      <c r="AJ1481" s="467"/>
      <c r="AK1481" s="54"/>
      <c r="AO1481" s="157"/>
      <c r="AS1481" s="157"/>
      <c r="AT1481" s="161"/>
    </row>
    <row r="1482" spans="1:46" s="55" customFormat="1" ht="12.75" customHeight="1" x14ac:dyDescent="0.3">
      <c r="A1482" s="49"/>
      <c r="B1482" s="49"/>
      <c r="C1482" s="50"/>
      <c r="D1482" s="27"/>
      <c r="E1482" s="27"/>
      <c r="F1482" s="27"/>
      <c r="G1482" s="50"/>
      <c r="H1482" s="50"/>
      <c r="I1482" s="27"/>
      <c r="J1482" s="27"/>
      <c r="K1482" s="52"/>
      <c r="L1482" s="50"/>
      <c r="M1482" s="50"/>
      <c r="N1482" s="422"/>
      <c r="O1482" s="27"/>
      <c r="P1482" s="27"/>
      <c r="Q1482" s="27"/>
      <c r="R1482" s="27"/>
      <c r="S1482" s="27"/>
      <c r="T1482" s="27"/>
      <c r="U1482" s="27"/>
      <c r="V1482" s="27"/>
      <c r="W1482" s="27"/>
      <c r="X1482" s="27"/>
      <c r="Y1482" s="410"/>
      <c r="Z1482" s="53"/>
      <c r="AA1482" s="53"/>
      <c r="AB1482" s="27"/>
      <c r="AC1482" s="27"/>
      <c r="AD1482" s="27"/>
      <c r="AE1482" s="244"/>
      <c r="AF1482" s="27"/>
      <c r="AG1482" s="27"/>
      <c r="AH1482" s="27"/>
      <c r="AI1482" s="27"/>
      <c r="AJ1482" s="467"/>
      <c r="AK1482" s="54"/>
      <c r="AO1482" s="157"/>
      <c r="AS1482" s="157"/>
      <c r="AT1482" s="161"/>
    </row>
    <row r="1483" spans="1:46" s="55" customFormat="1" ht="12.75" customHeight="1" x14ac:dyDescent="0.3">
      <c r="A1483" s="49"/>
      <c r="B1483" s="49"/>
      <c r="C1483" s="50"/>
      <c r="D1483" s="27"/>
      <c r="E1483" s="27"/>
      <c r="F1483" s="27"/>
      <c r="G1483" s="50"/>
      <c r="H1483" s="50"/>
      <c r="I1483" s="27"/>
      <c r="J1483" s="27"/>
      <c r="K1483" s="52"/>
      <c r="L1483" s="50"/>
      <c r="M1483" s="50"/>
      <c r="N1483" s="422"/>
      <c r="O1483" s="27"/>
      <c r="P1483" s="27"/>
      <c r="Q1483" s="27"/>
      <c r="R1483" s="27"/>
      <c r="S1483" s="27"/>
      <c r="T1483" s="27"/>
      <c r="U1483" s="27"/>
      <c r="V1483" s="27"/>
      <c r="W1483" s="27"/>
      <c r="X1483" s="27"/>
      <c r="Y1483" s="410"/>
      <c r="Z1483" s="53"/>
      <c r="AA1483" s="53"/>
      <c r="AB1483" s="27"/>
      <c r="AC1483" s="27"/>
      <c r="AD1483" s="27"/>
      <c r="AE1483" s="244"/>
      <c r="AF1483" s="27"/>
      <c r="AG1483" s="27"/>
      <c r="AH1483" s="27"/>
      <c r="AI1483" s="27"/>
      <c r="AJ1483" s="467"/>
      <c r="AK1483" s="54"/>
      <c r="AO1483" s="157"/>
      <c r="AS1483" s="157"/>
      <c r="AT1483" s="161"/>
    </row>
    <row r="1484" spans="1:46" s="55" customFormat="1" ht="12.75" customHeight="1" x14ac:dyDescent="0.3">
      <c r="A1484" s="49"/>
      <c r="B1484" s="49"/>
      <c r="C1484" s="50"/>
      <c r="D1484" s="27"/>
      <c r="E1484" s="27"/>
      <c r="F1484" s="27"/>
      <c r="G1484" s="50"/>
      <c r="H1484" s="50"/>
      <c r="I1484" s="27"/>
      <c r="J1484" s="27"/>
      <c r="K1484" s="52"/>
      <c r="L1484" s="50"/>
      <c r="M1484" s="50"/>
      <c r="N1484" s="422"/>
      <c r="O1484" s="27"/>
      <c r="P1484" s="27"/>
      <c r="Q1484" s="27"/>
      <c r="R1484" s="27"/>
      <c r="S1484" s="27"/>
      <c r="T1484" s="27"/>
      <c r="U1484" s="27"/>
      <c r="V1484" s="27"/>
      <c r="W1484" s="27"/>
      <c r="X1484" s="27"/>
      <c r="Y1484" s="410"/>
      <c r="Z1484" s="53"/>
      <c r="AA1484" s="53"/>
      <c r="AB1484" s="27"/>
      <c r="AC1484" s="27"/>
      <c r="AD1484" s="27"/>
      <c r="AE1484" s="244"/>
      <c r="AF1484" s="27"/>
      <c r="AG1484" s="27"/>
      <c r="AH1484" s="27"/>
      <c r="AI1484" s="27"/>
      <c r="AJ1484" s="467"/>
      <c r="AK1484" s="54"/>
      <c r="AO1484" s="157"/>
      <c r="AS1484" s="157"/>
      <c r="AT1484" s="161"/>
    </row>
    <row r="1485" spans="1:46" s="55" customFormat="1" ht="12.75" customHeight="1" x14ac:dyDescent="0.3">
      <c r="A1485" s="49"/>
      <c r="B1485" s="49"/>
      <c r="C1485" s="50"/>
      <c r="D1485" s="27"/>
      <c r="E1485" s="27"/>
      <c r="F1485" s="27"/>
      <c r="G1485" s="50"/>
      <c r="H1485" s="50"/>
      <c r="I1485" s="27"/>
      <c r="J1485" s="27"/>
      <c r="K1485" s="52"/>
      <c r="L1485" s="50"/>
      <c r="M1485" s="50"/>
      <c r="N1485" s="422"/>
      <c r="O1485" s="27"/>
      <c r="P1485" s="27"/>
      <c r="Q1485" s="27"/>
      <c r="R1485" s="27"/>
      <c r="S1485" s="27"/>
      <c r="T1485" s="27"/>
      <c r="U1485" s="27"/>
      <c r="V1485" s="27"/>
      <c r="W1485" s="27"/>
      <c r="X1485" s="27"/>
      <c r="Y1485" s="410"/>
      <c r="Z1485" s="53"/>
      <c r="AA1485" s="53"/>
      <c r="AB1485" s="27"/>
      <c r="AC1485" s="27"/>
      <c r="AD1485" s="27"/>
      <c r="AE1485" s="244"/>
      <c r="AF1485" s="27"/>
      <c r="AG1485" s="27"/>
      <c r="AH1485" s="27"/>
      <c r="AI1485" s="27"/>
      <c r="AJ1485" s="467"/>
      <c r="AK1485" s="54"/>
      <c r="AO1485" s="157"/>
      <c r="AS1485" s="157"/>
      <c r="AT1485" s="161"/>
    </row>
    <row r="1486" spans="1:46" s="55" customFormat="1" ht="12.75" customHeight="1" x14ac:dyDescent="0.3">
      <c r="A1486" s="49"/>
      <c r="B1486" s="49"/>
      <c r="C1486" s="50"/>
      <c r="D1486" s="27"/>
      <c r="E1486" s="27"/>
      <c r="F1486" s="27"/>
      <c r="G1486" s="50"/>
      <c r="H1486" s="50"/>
      <c r="I1486" s="27"/>
      <c r="J1486" s="27"/>
      <c r="K1486" s="52"/>
      <c r="L1486" s="50"/>
      <c r="M1486" s="50"/>
      <c r="N1486" s="422"/>
      <c r="O1486" s="27"/>
      <c r="P1486" s="27"/>
      <c r="Q1486" s="27"/>
      <c r="R1486" s="27"/>
      <c r="S1486" s="27"/>
      <c r="T1486" s="27"/>
      <c r="U1486" s="27"/>
      <c r="V1486" s="27"/>
      <c r="W1486" s="27"/>
      <c r="X1486" s="27"/>
      <c r="Y1486" s="410"/>
      <c r="Z1486" s="53"/>
      <c r="AA1486" s="53"/>
      <c r="AB1486" s="27"/>
      <c r="AC1486" s="27"/>
      <c r="AD1486" s="27"/>
      <c r="AE1486" s="244"/>
      <c r="AF1486" s="27"/>
      <c r="AG1486" s="27"/>
      <c r="AH1486" s="27"/>
      <c r="AI1486" s="27"/>
      <c r="AJ1486" s="467"/>
      <c r="AK1486" s="54"/>
      <c r="AO1486" s="157"/>
      <c r="AS1486" s="157"/>
      <c r="AT1486" s="161"/>
    </row>
    <row r="1487" spans="1:46" s="55" customFormat="1" ht="12.75" customHeight="1" x14ac:dyDescent="0.3">
      <c r="A1487" s="49"/>
      <c r="B1487" s="49"/>
      <c r="C1487" s="50"/>
      <c r="D1487" s="27"/>
      <c r="E1487" s="27"/>
      <c r="F1487" s="27"/>
      <c r="G1487" s="50"/>
      <c r="H1487" s="50"/>
      <c r="I1487" s="27"/>
      <c r="J1487" s="27"/>
      <c r="K1487" s="52"/>
      <c r="L1487" s="50"/>
      <c r="M1487" s="50"/>
      <c r="N1487" s="422"/>
      <c r="O1487" s="27"/>
      <c r="P1487" s="27"/>
      <c r="Q1487" s="27"/>
      <c r="R1487" s="27"/>
      <c r="S1487" s="27"/>
      <c r="T1487" s="27"/>
      <c r="U1487" s="27"/>
      <c r="V1487" s="27"/>
      <c r="W1487" s="27"/>
      <c r="X1487" s="27"/>
      <c r="Y1487" s="410"/>
      <c r="Z1487" s="53"/>
      <c r="AA1487" s="53"/>
      <c r="AB1487" s="27"/>
      <c r="AC1487" s="27"/>
      <c r="AD1487" s="27"/>
      <c r="AE1487" s="244"/>
      <c r="AF1487" s="27"/>
      <c r="AG1487" s="27"/>
      <c r="AH1487" s="27"/>
      <c r="AI1487" s="27"/>
      <c r="AJ1487" s="467"/>
      <c r="AK1487" s="54"/>
      <c r="AO1487" s="157"/>
      <c r="AS1487" s="157"/>
      <c r="AT1487" s="161"/>
    </row>
    <row r="1488" spans="1:46" s="55" customFormat="1" ht="12.75" customHeight="1" x14ac:dyDescent="0.3">
      <c r="A1488" s="49"/>
      <c r="B1488" s="49"/>
      <c r="C1488" s="50"/>
      <c r="D1488" s="27"/>
      <c r="E1488" s="27"/>
      <c r="F1488" s="27"/>
      <c r="G1488" s="50"/>
      <c r="H1488" s="50"/>
      <c r="I1488" s="27"/>
      <c r="J1488" s="27"/>
      <c r="K1488" s="52"/>
      <c r="L1488" s="50"/>
      <c r="M1488" s="50"/>
      <c r="N1488" s="422"/>
      <c r="O1488" s="27"/>
      <c r="P1488" s="27"/>
      <c r="Q1488" s="27"/>
      <c r="R1488" s="27"/>
      <c r="S1488" s="27"/>
      <c r="T1488" s="27"/>
      <c r="U1488" s="27"/>
      <c r="V1488" s="27"/>
      <c r="W1488" s="27"/>
      <c r="X1488" s="27"/>
      <c r="Y1488" s="410"/>
      <c r="Z1488" s="53"/>
      <c r="AA1488" s="53"/>
      <c r="AB1488" s="27"/>
      <c r="AC1488" s="27"/>
      <c r="AD1488" s="27"/>
      <c r="AE1488" s="244"/>
      <c r="AF1488" s="27"/>
      <c r="AG1488" s="27"/>
      <c r="AH1488" s="27"/>
      <c r="AI1488" s="27"/>
      <c r="AJ1488" s="467"/>
      <c r="AK1488" s="54"/>
      <c r="AO1488" s="157"/>
      <c r="AS1488" s="157"/>
      <c r="AT1488" s="161"/>
    </row>
    <row r="1489" spans="1:46" s="55" customFormat="1" ht="12.75" customHeight="1" x14ac:dyDescent="0.3">
      <c r="A1489" s="49"/>
      <c r="B1489" s="49"/>
      <c r="C1489" s="50"/>
      <c r="D1489" s="27"/>
      <c r="E1489" s="27"/>
      <c r="F1489" s="27"/>
      <c r="G1489" s="50"/>
      <c r="H1489" s="50"/>
      <c r="I1489" s="27"/>
      <c r="J1489" s="27"/>
      <c r="K1489" s="52"/>
      <c r="L1489" s="50"/>
      <c r="M1489" s="50"/>
      <c r="N1489" s="422"/>
      <c r="O1489" s="27"/>
      <c r="P1489" s="27"/>
      <c r="Q1489" s="27"/>
      <c r="R1489" s="27"/>
      <c r="S1489" s="27"/>
      <c r="T1489" s="27"/>
      <c r="U1489" s="27"/>
      <c r="V1489" s="27"/>
      <c r="W1489" s="27"/>
      <c r="X1489" s="27"/>
      <c r="Y1489" s="410"/>
      <c r="Z1489" s="53"/>
      <c r="AA1489" s="53"/>
      <c r="AB1489" s="27"/>
      <c r="AC1489" s="27"/>
      <c r="AD1489" s="27"/>
      <c r="AE1489" s="244"/>
      <c r="AF1489" s="27"/>
      <c r="AG1489" s="27"/>
      <c r="AH1489" s="27"/>
      <c r="AI1489" s="27"/>
      <c r="AJ1489" s="467"/>
      <c r="AK1489" s="54"/>
      <c r="AO1489" s="157"/>
      <c r="AS1489" s="157"/>
      <c r="AT1489" s="161"/>
    </row>
    <row r="1490" spans="1:46" s="55" customFormat="1" ht="12.75" customHeight="1" x14ac:dyDescent="0.3">
      <c r="A1490" s="49"/>
      <c r="B1490" s="49"/>
      <c r="C1490" s="50"/>
      <c r="D1490" s="27"/>
      <c r="E1490" s="27"/>
      <c r="F1490" s="27"/>
      <c r="G1490" s="50"/>
      <c r="H1490" s="50"/>
      <c r="I1490" s="27"/>
      <c r="J1490" s="27"/>
      <c r="K1490" s="52"/>
      <c r="L1490" s="50"/>
      <c r="M1490" s="50"/>
      <c r="N1490" s="422"/>
      <c r="O1490" s="27"/>
      <c r="P1490" s="27"/>
      <c r="Q1490" s="27"/>
      <c r="R1490" s="27"/>
      <c r="S1490" s="27"/>
      <c r="T1490" s="27"/>
      <c r="U1490" s="27"/>
      <c r="V1490" s="27"/>
      <c r="W1490" s="27"/>
      <c r="X1490" s="27"/>
      <c r="Y1490" s="410"/>
      <c r="Z1490" s="53"/>
      <c r="AA1490" s="53"/>
      <c r="AB1490" s="27"/>
      <c r="AC1490" s="27"/>
      <c r="AD1490" s="27"/>
      <c r="AE1490" s="244"/>
      <c r="AF1490" s="27"/>
      <c r="AG1490" s="27"/>
      <c r="AH1490" s="27"/>
      <c r="AI1490" s="27"/>
      <c r="AJ1490" s="467"/>
      <c r="AK1490" s="54"/>
      <c r="AO1490" s="157"/>
      <c r="AS1490" s="157"/>
      <c r="AT1490" s="161"/>
    </row>
    <row r="1491" spans="1:46" s="55" customFormat="1" ht="12.75" customHeight="1" x14ac:dyDescent="0.3">
      <c r="A1491" s="49"/>
      <c r="B1491" s="49"/>
      <c r="C1491" s="50"/>
      <c r="D1491" s="27"/>
      <c r="E1491" s="27"/>
      <c r="F1491" s="27"/>
      <c r="G1491" s="50"/>
      <c r="H1491" s="50"/>
      <c r="I1491" s="27"/>
      <c r="J1491" s="27"/>
      <c r="K1491" s="52"/>
      <c r="L1491" s="50"/>
      <c r="M1491" s="50"/>
      <c r="N1491" s="422"/>
      <c r="O1491" s="27"/>
      <c r="P1491" s="27"/>
      <c r="Q1491" s="27"/>
      <c r="R1491" s="27"/>
      <c r="S1491" s="27"/>
      <c r="T1491" s="27"/>
      <c r="U1491" s="27"/>
      <c r="V1491" s="27"/>
      <c r="W1491" s="27"/>
      <c r="X1491" s="27"/>
      <c r="Y1491" s="410"/>
      <c r="Z1491" s="53"/>
      <c r="AA1491" s="53"/>
      <c r="AB1491" s="27"/>
      <c r="AC1491" s="27"/>
      <c r="AD1491" s="27"/>
      <c r="AE1491" s="244"/>
      <c r="AF1491" s="27"/>
      <c r="AG1491" s="27"/>
      <c r="AH1491" s="27"/>
      <c r="AI1491" s="27"/>
      <c r="AJ1491" s="467"/>
      <c r="AK1491" s="54"/>
      <c r="AO1491" s="157"/>
      <c r="AS1491" s="157"/>
      <c r="AT1491" s="161"/>
    </row>
    <row r="1492" spans="1:46" s="55" customFormat="1" ht="12.75" customHeight="1" x14ac:dyDescent="0.3">
      <c r="A1492" s="49"/>
      <c r="B1492" s="49"/>
      <c r="C1492" s="50"/>
      <c r="D1492" s="27"/>
      <c r="E1492" s="27"/>
      <c r="F1492" s="27"/>
      <c r="G1492" s="50"/>
      <c r="H1492" s="50"/>
      <c r="I1492" s="27"/>
      <c r="J1492" s="27"/>
      <c r="K1492" s="52"/>
      <c r="L1492" s="50"/>
      <c r="M1492" s="50"/>
      <c r="N1492" s="422"/>
      <c r="O1492" s="27"/>
      <c r="P1492" s="27"/>
      <c r="Q1492" s="27"/>
      <c r="R1492" s="27"/>
      <c r="S1492" s="27"/>
      <c r="T1492" s="27"/>
      <c r="U1492" s="27"/>
      <c r="V1492" s="27"/>
      <c r="W1492" s="27"/>
      <c r="X1492" s="27"/>
      <c r="Y1492" s="410"/>
      <c r="Z1492" s="53"/>
      <c r="AA1492" s="53"/>
      <c r="AB1492" s="27"/>
      <c r="AC1492" s="27"/>
      <c r="AD1492" s="27"/>
      <c r="AE1492" s="244"/>
      <c r="AF1492" s="27"/>
      <c r="AG1492" s="27"/>
      <c r="AH1492" s="27"/>
      <c r="AI1492" s="27"/>
      <c r="AJ1492" s="467"/>
      <c r="AK1492" s="54"/>
      <c r="AO1492" s="157"/>
      <c r="AS1492" s="157"/>
      <c r="AT1492" s="161"/>
    </row>
    <row r="1493" spans="1:46" s="55" customFormat="1" ht="12.75" customHeight="1" x14ac:dyDescent="0.3">
      <c r="A1493" s="49"/>
      <c r="B1493" s="49"/>
      <c r="C1493" s="50"/>
      <c r="D1493" s="27"/>
      <c r="E1493" s="27"/>
      <c r="F1493" s="27"/>
      <c r="G1493" s="50"/>
      <c r="H1493" s="50"/>
      <c r="I1493" s="27"/>
      <c r="J1493" s="27"/>
      <c r="K1493" s="52"/>
      <c r="L1493" s="50"/>
      <c r="M1493" s="50"/>
      <c r="N1493" s="422"/>
      <c r="O1493" s="27"/>
      <c r="P1493" s="27"/>
      <c r="Q1493" s="27"/>
      <c r="R1493" s="27"/>
      <c r="S1493" s="27"/>
      <c r="T1493" s="27"/>
      <c r="U1493" s="27"/>
      <c r="V1493" s="27"/>
      <c r="W1493" s="27"/>
      <c r="X1493" s="27"/>
      <c r="Y1493" s="410"/>
      <c r="Z1493" s="53"/>
      <c r="AA1493" s="53"/>
      <c r="AB1493" s="27"/>
      <c r="AC1493" s="27"/>
      <c r="AD1493" s="27"/>
      <c r="AE1493" s="244"/>
      <c r="AF1493" s="27"/>
      <c r="AG1493" s="27"/>
      <c r="AH1493" s="27"/>
      <c r="AI1493" s="27"/>
      <c r="AJ1493" s="467"/>
      <c r="AK1493" s="54"/>
      <c r="AO1493" s="157"/>
      <c r="AS1493" s="157"/>
      <c r="AT1493" s="161"/>
    </row>
    <row r="1494" spans="1:46" s="55" customFormat="1" ht="12.75" customHeight="1" x14ac:dyDescent="0.3">
      <c r="A1494" s="49"/>
      <c r="B1494" s="49"/>
      <c r="C1494" s="50"/>
      <c r="D1494" s="27"/>
      <c r="E1494" s="27"/>
      <c r="F1494" s="27"/>
      <c r="G1494" s="50"/>
      <c r="H1494" s="50"/>
      <c r="I1494" s="27"/>
      <c r="J1494" s="27"/>
      <c r="K1494" s="52"/>
      <c r="L1494" s="50"/>
      <c r="M1494" s="50"/>
      <c r="N1494" s="422"/>
      <c r="O1494" s="27"/>
      <c r="P1494" s="27"/>
      <c r="Q1494" s="27"/>
      <c r="R1494" s="27"/>
      <c r="S1494" s="27"/>
      <c r="T1494" s="27"/>
      <c r="U1494" s="27"/>
      <c r="V1494" s="27"/>
      <c r="W1494" s="27"/>
      <c r="X1494" s="27"/>
      <c r="Y1494" s="410"/>
      <c r="Z1494" s="53"/>
      <c r="AA1494" s="53"/>
      <c r="AB1494" s="27"/>
      <c r="AC1494" s="27"/>
      <c r="AD1494" s="27"/>
      <c r="AE1494" s="244"/>
      <c r="AF1494" s="27"/>
      <c r="AG1494" s="27"/>
      <c r="AH1494" s="27"/>
      <c r="AI1494" s="27"/>
      <c r="AJ1494" s="467"/>
      <c r="AK1494" s="54"/>
      <c r="AO1494" s="157"/>
      <c r="AS1494" s="157"/>
      <c r="AT1494" s="161"/>
    </row>
    <row r="1495" spans="1:46" s="55" customFormat="1" ht="12.75" customHeight="1" x14ac:dyDescent="0.3">
      <c r="A1495" s="49"/>
      <c r="B1495" s="49"/>
      <c r="C1495" s="50"/>
      <c r="D1495" s="27"/>
      <c r="E1495" s="27"/>
      <c r="F1495" s="27"/>
      <c r="G1495" s="50"/>
      <c r="H1495" s="50"/>
      <c r="I1495" s="27"/>
      <c r="J1495" s="27"/>
      <c r="K1495" s="52"/>
      <c r="L1495" s="50"/>
      <c r="M1495" s="50"/>
      <c r="N1495" s="422"/>
      <c r="O1495" s="27"/>
      <c r="P1495" s="27"/>
      <c r="Q1495" s="27"/>
      <c r="R1495" s="27"/>
      <c r="S1495" s="27"/>
      <c r="T1495" s="27"/>
      <c r="U1495" s="27"/>
      <c r="V1495" s="27"/>
      <c r="W1495" s="27"/>
      <c r="X1495" s="27"/>
      <c r="Y1495" s="410"/>
      <c r="Z1495" s="53"/>
      <c r="AA1495" s="53"/>
      <c r="AB1495" s="27"/>
      <c r="AC1495" s="27"/>
      <c r="AD1495" s="27"/>
      <c r="AE1495" s="244"/>
      <c r="AF1495" s="27"/>
      <c r="AG1495" s="27"/>
      <c r="AH1495" s="27"/>
      <c r="AI1495" s="27"/>
      <c r="AJ1495" s="467"/>
      <c r="AK1495" s="54"/>
      <c r="AO1495" s="157"/>
      <c r="AS1495" s="157"/>
      <c r="AT1495" s="161"/>
    </row>
    <row r="1496" spans="1:46" s="55" customFormat="1" ht="12.75" customHeight="1" x14ac:dyDescent="0.3">
      <c r="A1496" s="49"/>
      <c r="B1496" s="49"/>
      <c r="C1496" s="50"/>
      <c r="D1496" s="27"/>
      <c r="E1496" s="27"/>
      <c r="F1496" s="27"/>
      <c r="G1496" s="50"/>
      <c r="H1496" s="50"/>
      <c r="I1496" s="27"/>
      <c r="J1496" s="27"/>
      <c r="K1496" s="52"/>
      <c r="L1496" s="50"/>
      <c r="M1496" s="50"/>
      <c r="N1496" s="422"/>
      <c r="O1496" s="27"/>
      <c r="P1496" s="27"/>
      <c r="Q1496" s="27"/>
      <c r="R1496" s="27"/>
      <c r="S1496" s="27"/>
      <c r="T1496" s="27"/>
      <c r="U1496" s="27"/>
      <c r="V1496" s="27"/>
      <c r="W1496" s="27"/>
      <c r="X1496" s="27"/>
      <c r="Y1496" s="410"/>
      <c r="Z1496" s="53"/>
      <c r="AA1496" s="53"/>
      <c r="AB1496" s="27"/>
      <c r="AC1496" s="27"/>
      <c r="AD1496" s="27"/>
      <c r="AE1496" s="244"/>
      <c r="AF1496" s="27"/>
      <c r="AG1496" s="27"/>
      <c r="AH1496" s="27"/>
      <c r="AI1496" s="27"/>
      <c r="AJ1496" s="467"/>
      <c r="AK1496" s="54"/>
      <c r="AO1496" s="157"/>
      <c r="AS1496" s="157"/>
      <c r="AT1496" s="161"/>
    </row>
    <row r="1497" spans="1:46" s="55" customFormat="1" ht="12.75" customHeight="1" x14ac:dyDescent="0.3">
      <c r="A1497" s="49"/>
      <c r="B1497" s="49"/>
      <c r="C1497" s="50"/>
      <c r="D1497" s="27"/>
      <c r="E1497" s="27"/>
      <c r="F1497" s="27"/>
      <c r="G1497" s="50"/>
      <c r="H1497" s="50"/>
      <c r="I1497" s="27"/>
      <c r="J1497" s="27"/>
      <c r="K1497" s="52"/>
      <c r="L1497" s="50"/>
      <c r="M1497" s="50"/>
      <c r="N1497" s="422"/>
      <c r="O1497" s="27"/>
      <c r="P1497" s="27"/>
      <c r="Q1497" s="27"/>
      <c r="R1497" s="27"/>
      <c r="S1497" s="27"/>
      <c r="T1497" s="27"/>
      <c r="U1497" s="27"/>
      <c r="V1497" s="27"/>
      <c r="W1497" s="27"/>
      <c r="X1497" s="27"/>
      <c r="Y1497" s="410"/>
      <c r="Z1497" s="53"/>
      <c r="AA1497" s="53"/>
      <c r="AB1497" s="27"/>
      <c r="AC1497" s="27"/>
      <c r="AD1497" s="27"/>
      <c r="AE1497" s="244"/>
      <c r="AF1497" s="27"/>
      <c r="AG1497" s="27"/>
      <c r="AH1497" s="27"/>
      <c r="AI1497" s="27"/>
      <c r="AJ1497" s="467"/>
      <c r="AK1497" s="54"/>
      <c r="AO1497" s="157"/>
      <c r="AS1497" s="157"/>
      <c r="AT1497" s="161"/>
    </row>
    <row r="1498" spans="1:46" s="55" customFormat="1" ht="12.75" customHeight="1" x14ac:dyDescent="0.3">
      <c r="A1498" s="49"/>
      <c r="B1498" s="49"/>
      <c r="C1498" s="50"/>
      <c r="D1498" s="27"/>
      <c r="E1498" s="27"/>
      <c r="F1498" s="27"/>
      <c r="G1498" s="50"/>
      <c r="H1498" s="50"/>
      <c r="I1498" s="27"/>
      <c r="J1498" s="27"/>
      <c r="K1498" s="52"/>
      <c r="L1498" s="50"/>
      <c r="M1498" s="50"/>
      <c r="N1498" s="422"/>
      <c r="O1498" s="27"/>
      <c r="P1498" s="27"/>
      <c r="Q1498" s="27"/>
      <c r="R1498" s="27"/>
      <c r="S1498" s="27"/>
      <c r="T1498" s="27"/>
      <c r="U1498" s="27"/>
      <c r="V1498" s="27"/>
      <c r="W1498" s="27"/>
      <c r="X1498" s="27"/>
      <c r="Y1498" s="410"/>
      <c r="Z1498" s="53"/>
      <c r="AA1498" s="53"/>
      <c r="AB1498" s="27"/>
      <c r="AC1498" s="27"/>
      <c r="AD1498" s="27"/>
      <c r="AE1498" s="244"/>
      <c r="AF1498" s="27"/>
      <c r="AG1498" s="27"/>
      <c r="AH1498" s="27"/>
      <c r="AI1498" s="27"/>
      <c r="AJ1498" s="467"/>
      <c r="AK1498" s="54"/>
      <c r="AO1498" s="157"/>
      <c r="AS1498" s="157"/>
      <c r="AT1498" s="161"/>
    </row>
    <row r="1499" spans="1:46" s="55" customFormat="1" ht="12.75" customHeight="1" x14ac:dyDescent="0.3">
      <c r="A1499" s="49"/>
      <c r="B1499" s="49"/>
      <c r="C1499" s="50"/>
      <c r="D1499" s="27"/>
      <c r="E1499" s="27"/>
      <c r="F1499" s="27"/>
      <c r="G1499" s="50"/>
      <c r="H1499" s="50"/>
      <c r="I1499" s="27"/>
      <c r="J1499" s="27"/>
      <c r="K1499" s="52"/>
      <c r="L1499" s="50"/>
      <c r="M1499" s="50"/>
      <c r="N1499" s="422"/>
      <c r="O1499" s="27"/>
      <c r="P1499" s="27"/>
      <c r="Q1499" s="27"/>
      <c r="R1499" s="27"/>
      <c r="S1499" s="27"/>
      <c r="T1499" s="27"/>
      <c r="U1499" s="27"/>
      <c r="V1499" s="27"/>
      <c r="W1499" s="27"/>
      <c r="X1499" s="27"/>
      <c r="Y1499" s="410"/>
      <c r="Z1499" s="53"/>
      <c r="AA1499" s="53"/>
      <c r="AB1499" s="27"/>
      <c r="AC1499" s="27"/>
      <c r="AD1499" s="27"/>
      <c r="AE1499" s="244"/>
      <c r="AF1499" s="27"/>
      <c r="AG1499" s="27"/>
      <c r="AH1499" s="27"/>
      <c r="AI1499" s="27"/>
      <c r="AJ1499" s="467"/>
      <c r="AK1499" s="54"/>
      <c r="AO1499" s="157"/>
      <c r="AS1499" s="157"/>
      <c r="AT1499" s="161"/>
    </row>
    <row r="1500" spans="1:46" s="55" customFormat="1" ht="12.75" customHeight="1" x14ac:dyDescent="0.3">
      <c r="A1500" s="49"/>
      <c r="B1500" s="49"/>
      <c r="C1500" s="50"/>
      <c r="D1500" s="27"/>
      <c r="E1500" s="27"/>
      <c r="F1500" s="27"/>
      <c r="G1500" s="50"/>
      <c r="H1500" s="50"/>
      <c r="I1500" s="27"/>
      <c r="J1500" s="27"/>
      <c r="K1500" s="52"/>
      <c r="L1500" s="50"/>
      <c r="M1500" s="50"/>
      <c r="N1500" s="422"/>
      <c r="O1500" s="27"/>
      <c r="P1500" s="27"/>
      <c r="Q1500" s="27"/>
      <c r="R1500" s="27"/>
      <c r="S1500" s="27"/>
      <c r="T1500" s="27"/>
      <c r="U1500" s="27"/>
      <c r="V1500" s="27"/>
      <c r="W1500" s="27"/>
      <c r="X1500" s="27"/>
      <c r="Y1500" s="410"/>
      <c r="Z1500" s="53"/>
      <c r="AA1500" s="53"/>
      <c r="AB1500" s="27"/>
      <c r="AC1500" s="27"/>
      <c r="AD1500" s="27"/>
      <c r="AE1500" s="244"/>
      <c r="AF1500" s="27"/>
      <c r="AG1500" s="27"/>
      <c r="AH1500" s="27"/>
      <c r="AI1500" s="27"/>
      <c r="AJ1500" s="467"/>
      <c r="AK1500" s="54"/>
      <c r="AO1500" s="157"/>
      <c r="AS1500" s="157"/>
      <c r="AT1500" s="161"/>
    </row>
    <row r="1501" spans="1:46" s="55" customFormat="1" ht="12.75" customHeight="1" x14ac:dyDescent="0.3">
      <c r="A1501" s="49"/>
      <c r="B1501" s="49"/>
      <c r="C1501" s="50"/>
      <c r="D1501" s="27"/>
      <c r="E1501" s="27"/>
      <c r="F1501" s="27"/>
      <c r="G1501" s="50"/>
      <c r="H1501" s="50"/>
      <c r="I1501" s="27"/>
      <c r="J1501" s="27"/>
      <c r="K1501" s="52"/>
      <c r="L1501" s="50"/>
      <c r="M1501" s="50"/>
      <c r="N1501" s="422"/>
      <c r="O1501" s="27"/>
      <c r="P1501" s="27"/>
      <c r="Q1501" s="27"/>
      <c r="R1501" s="27"/>
      <c r="S1501" s="27"/>
      <c r="T1501" s="27"/>
      <c r="U1501" s="27"/>
      <c r="V1501" s="27"/>
      <c r="W1501" s="27"/>
      <c r="X1501" s="27"/>
      <c r="Y1501" s="410"/>
      <c r="Z1501" s="53"/>
      <c r="AA1501" s="53"/>
      <c r="AB1501" s="27"/>
      <c r="AC1501" s="27"/>
      <c r="AD1501" s="27"/>
      <c r="AE1501" s="244"/>
      <c r="AF1501" s="27"/>
      <c r="AG1501" s="27"/>
      <c r="AH1501" s="27"/>
      <c r="AI1501" s="27"/>
      <c r="AJ1501" s="467"/>
      <c r="AK1501" s="54"/>
      <c r="AO1501" s="157"/>
      <c r="AS1501" s="157"/>
      <c r="AT1501" s="161"/>
    </row>
    <row r="1502" spans="1:46" s="55" customFormat="1" ht="12.75" customHeight="1" x14ac:dyDescent="0.3">
      <c r="A1502" s="49"/>
      <c r="B1502" s="49"/>
      <c r="C1502" s="50"/>
      <c r="D1502" s="27"/>
      <c r="E1502" s="27"/>
      <c r="F1502" s="27"/>
      <c r="G1502" s="50"/>
      <c r="H1502" s="50"/>
      <c r="I1502" s="27"/>
      <c r="J1502" s="27"/>
      <c r="K1502" s="52"/>
      <c r="L1502" s="50"/>
      <c r="M1502" s="50"/>
      <c r="N1502" s="422"/>
      <c r="O1502" s="27"/>
      <c r="P1502" s="27"/>
      <c r="Q1502" s="27"/>
      <c r="R1502" s="27"/>
      <c r="S1502" s="27"/>
      <c r="T1502" s="27"/>
      <c r="U1502" s="27"/>
      <c r="V1502" s="27"/>
      <c r="W1502" s="27"/>
      <c r="X1502" s="27"/>
      <c r="Y1502" s="410"/>
      <c r="Z1502" s="53"/>
      <c r="AA1502" s="53"/>
      <c r="AB1502" s="27"/>
      <c r="AC1502" s="27"/>
      <c r="AD1502" s="27"/>
      <c r="AE1502" s="244"/>
      <c r="AF1502" s="27"/>
      <c r="AG1502" s="27"/>
      <c r="AH1502" s="27"/>
      <c r="AI1502" s="27"/>
      <c r="AJ1502" s="467"/>
      <c r="AK1502" s="54"/>
      <c r="AO1502" s="157"/>
      <c r="AS1502" s="157"/>
      <c r="AT1502" s="161"/>
    </row>
    <row r="1503" spans="1:46" s="55" customFormat="1" ht="12.75" customHeight="1" x14ac:dyDescent="0.3">
      <c r="A1503" s="49"/>
      <c r="B1503" s="49"/>
      <c r="C1503" s="50"/>
      <c r="D1503" s="27"/>
      <c r="E1503" s="27"/>
      <c r="F1503" s="27"/>
      <c r="G1503" s="50"/>
      <c r="H1503" s="50"/>
      <c r="I1503" s="27"/>
      <c r="J1503" s="27"/>
      <c r="K1503" s="52"/>
      <c r="L1503" s="50"/>
      <c r="M1503" s="50"/>
      <c r="N1503" s="422"/>
      <c r="O1503" s="27"/>
      <c r="P1503" s="27"/>
      <c r="Q1503" s="27"/>
      <c r="R1503" s="27"/>
      <c r="S1503" s="27"/>
      <c r="T1503" s="27"/>
      <c r="U1503" s="27"/>
      <c r="V1503" s="27"/>
      <c r="W1503" s="27"/>
      <c r="X1503" s="27"/>
      <c r="Y1503" s="410"/>
      <c r="Z1503" s="53"/>
      <c r="AA1503" s="53"/>
      <c r="AB1503" s="27"/>
      <c r="AC1503" s="27"/>
      <c r="AD1503" s="27"/>
      <c r="AE1503" s="244"/>
      <c r="AF1503" s="27"/>
      <c r="AG1503" s="27"/>
      <c r="AH1503" s="27"/>
      <c r="AI1503" s="27"/>
      <c r="AJ1503" s="467"/>
      <c r="AK1503" s="54"/>
      <c r="AO1503" s="157"/>
      <c r="AS1503" s="157"/>
      <c r="AT1503" s="161"/>
    </row>
    <row r="1504" spans="1:46" s="55" customFormat="1" ht="12.75" customHeight="1" x14ac:dyDescent="0.3">
      <c r="A1504" s="49"/>
      <c r="B1504" s="49"/>
      <c r="C1504" s="50"/>
      <c r="D1504" s="27"/>
      <c r="E1504" s="27"/>
      <c r="F1504" s="27"/>
      <c r="G1504" s="50"/>
      <c r="H1504" s="50"/>
      <c r="I1504" s="27"/>
      <c r="J1504" s="27"/>
      <c r="K1504" s="52"/>
      <c r="L1504" s="50"/>
      <c r="M1504" s="50"/>
      <c r="N1504" s="422"/>
      <c r="O1504" s="27"/>
      <c r="P1504" s="27"/>
      <c r="Q1504" s="27"/>
      <c r="R1504" s="27"/>
      <c r="S1504" s="27"/>
      <c r="T1504" s="27"/>
      <c r="U1504" s="27"/>
      <c r="V1504" s="27"/>
      <c r="W1504" s="27"/>
      <c r="X1504" s="27"/>
      <c r="Y1504" s="410"/>
      <c r="Z1504" s="53"/>
      <c r="AA1504" s="53"/>
      <c r="AB1504" s="27"/>
      <c r="AC1504" s="27"/>
      <c r="AD1504" s="27"/>
      <c r="AE1504" s="244"/>
      <c r="AF1504" s="27"/>
      <c r="AG1504" s="27"/>
      <c r="AH1504" s="27"/>
      <c r="AI1504" s="27"/>
      <c r="AJ1504" s="467"/>
      <c r="AK1504" s="54"/>
      <c r="AO1504" s="157"/>
      <c r="AS1504" s="157"/>
      <c r="AT1504" s="161"/>
    </row>
    <row r="1505" spans="1:46" s="55" customFormat="1" ht="12.75" customHeight="1" x14ac:dyDescent="0.3">
      <c r="A1505" s="49"/>
      <c r="B1505" s="49"/>
      <c r="C1505" s="50"/>
      <c r="D1505" s="27"/>
      <c r="E1505" s="27"/>
      <c r="F1505" s="27"/>
      <c r="G1505" s="50"/>
      <c r="H1505" s="50"/>
      <c r="I1505" s="27"/>
      <c r="J1505" s="27"/>
      <c r="K1505" s="52"/>
      <c r="L1505" s="50"/>
      <c r="M1505" s="50"/>
      <c r="N1505" s="422"/>
      <c r="O1505" s="27"/>
      <c r="P1505" s="27"/>
      <c r="Q1505" s="27"/>
      <c r="R1505" s="27"/>
      <c r="S1505" s="27"/>
      <c r="T1505" s="27"/>
      <c r="U1505" s="27"/>
      <c r="V1505" s="27"/>
      <c r="W1505" s="27"/>
      <c r="X1505" s="27"/>
      <c r="Y1505" s="410"/>
      <c r="Z1505" s="53"/>
      <c r="AA1505" s="53"/>
      <c r="AB1505" s="27"/>
      <c r="AC1505" s="27"/>
      <c r="AD1505" s="27"/>
      <c r="AE1505" s="244"/>
      <c r="AF1505" s="27"/>
      <c r="AG1505" s="27"/>
      <c r="AH1505" s="27"/>
      <c r="AI1505" s="27"/>
      <c r="AJ1505" s="467"/>
      <c r="AK1505" s="54"/>
      <c r="AO1505" s="157"/>
      <c r="AS1505" s="157"/>
      <c r="AT1505" s="161"/>
    </row>
    <row r="1506" spans="1:46" s="55" customFormat="1" ht="12.75" customHeight="1" x14ac:dyDescent="0.3">
      <c r="A1506" s="49"/>
      <c r="B1506" s="49"/>
      <c r="C1506" s="50"/>
      <c r="D1506" s="27"/>
      <c r="E1506" s="27"/>
      <c r="F1506" s="27"/>
      <c r="G1506" s="50"/>
      <c r="H1506" s="50"/>
      <c r="I1506" s="27"/>
      <c r="J1506" s="27"/>
      <c r="K1506" s="52"/>
      <c r="L1506" s="50"/>
      <c r="M1506" s="50"/>
      <c r="N1506" s="422"/>
      <c r="O1506" s="27"/>
      <c r="P1506" s="27"/>
      <c r="Q1506" s="27"/>
      <c r="R1506" s="27"/>
      <c r="S1506" s="27"/>
      <c r="T1506" s="27"/>
      <c r="U1506" s="27"/>
      <c r="V1506" s="27"/>
      <c r="W1506" s="27"/>
      <c r="X1506" s="27"/>
      <c r="Y1506" s="410"/>
      <c r="Z1506" s="53"/>
      <c r="AA1506" s="53"/>
      <c r="AB1506" s="27"/>
      <c r="AC1506" s="27"/>
      <c r="AD1506" s="27"/>
      <c r="AE1506" s="244"/>
      <c r="AF1506" s="27"/>
      <c r="AG1506" s="27"/>
      <c r="AH1506" s="27"/>
      <c r="AI1506" s="27"/>
      <c r="AJ1506" s="467"/>
      <c r="AK1506" s="54"/>
      <c r="AO1506" s="157"/>
      <c r="AS1506" s="157"/>
      <c r="AT1506" s="161"/>
    </row>
    <row r="1507" spans="1:46" s="55" customFormat="1" ht="12.75" customHeight="1" x14ac:dyDescent="0.3">
      <c r="A1507" s="49"/>
      <c r="B1507" s="49"/>
      <c r="C1507" s="50"/>
      <c r="D1507" s="27"/>
      <c r="E1507" s="27"/>
      <c r="F1507" s="27"/>
      <c r="G1507" s="50"/>
      <c r="H1507" s="50"/>
      <c r="I1507" s="27"/>
      <c r="J1507" s="27"/>
      <c r="K1507" s="52"/>
      <c r="L1507" s="50"/>
      <c r="M1507" s="50"/>
      <c r="N1507" s="422"/>
      <c r="O1507" s="27"/>
      <c r="P1507" s="27"/>
      <c r="Q1507" s="27"/>
      <c r="R1507" s="27"/>
      <c r="S1507" s="27"/>
      <c r="T1507" s="27"/>
      <c r="U1507" s="27"/>
      <c r="V1507" s="27"/>
      <c r="W1507" s="27"/>
      <c r="X1507" s="27"/>
      <c r="Y1507" s="410"/>
      <c r="Z1507" s="53"/>
      <c r="AA1507" s="53"/>
      <c r="AB1507" s="27"/>
      <c r="AC1507" s="27"/>
      <c r="AD1507" s="27"/>
      <c r="AE1507" s="244"/>
      <c r="AF1507" s="27"/>
      <c r="AG1507" s="27"/>
      <c r="AH1507" s="27"/>
      <c r="AI1507" s="27"/>
      <c r="AJ1507" s="467"/>
      <c r="AK1507" s="54"/>
      <c r="AO1507" s="157"/>
      <c r="AS1507" s="157"/>
      <c r="AT1507" s="161"/>
    </row>
    <row r="1508" spans="1:46" s="55" customFormat="1" ht="12.75" customHeight="1" x14ac:dyDescent="0.3">
      <c r="A1508" s="49"/>
      <c r="B1508" s="49"/>
      <c r="C1508" s="50"/>
      <c r="D1508" s="27"/>
      <c r="E1508" s="27"/>
      <c r="F1508" s="27"/>
      <c r="G1508" s="50"/>
      <c r="H1508" s="50"/>
      <c r="I1508" s="27"/>
      <c r="J1508" s="27"/>
      <c r="K1508" s="52"/>
      <c r="L1508" s="50"/>
      <c r="M1508" s="50"/>
      <c r="N1508" s="422"/>
      <c r="O1508" s="27"/>
      <c r="P1508" s="27"/>
      <c r="Q1508" s="27"/>
      <c r="R1508" s="27"/>
      <c r="S1508" s="27"/>
      <c r="T1508" s="27"/>
      <c r="U1508" s="27"/>
      <c r="V1508" s="27"/>
      <c r="W1508" s="27"/>
      <c r="X1508" s="27"/>
      <c r="Y1508" s="410"/>
      <c r="Z1508" s="53"/>
      <c r="AA1508" s="53"/>
      <c r="AB1508" s="27"/>
      <c r="AC1508" s="27"/>
      <c r="AD1508" s="27"/>
      <c r="AE1508" s="244"/>
      <c r="AF1508" s="27"/>
      <c r="AG1508" s="27"/>
      <c r="AH1508" s="27"/>
      <c r="AI1508" s="27"/>
      <c r="AJ1508" s="467"/>
      <c r="AK1508" s="54"/>
      <c r="AO1508" s="157"/>
      <c r="AS1508" s="157"/>
      <c r="AT1508" s="161"/>
    </row>
    <row r="1509" spans="1:46" s="55" customFormat="1" ht="12.75" customHeight="1" x14ac:dyDescent="0.3">
      <c r="A1509" s="49"/>
      <c r="B1509" s="49"/>
      <c r="C1509" s="50"/>
      <c r="D1509" s="27"/>
      <c r="E1509" s="27"/>
      <c r="F1509" s="27"/>
      <c r="G1509" s="50"/>
      <c r="H1509" s="50"/>
      <c r="I1509" s="27"/>
      <c r="J1509" s="27"/>
      <c r="K1509" s="52"/>
      <c r="L1509" s="50"/>
      <c r="M1509" s="50"/>
      <c r="N1509" s="422"/>
      <c r="O1509" s="27"/>
      <c r="P1509" s="27"/>
      <c r="Q1509" s="27"/>
      <c r="R1509" s="27"/>
      <c r="S1509" s="27"/>
      <c r="T1509" s="27"/>
      <c r="U1509" s="27"/>
      <c r="V1509" s="27"/>
      <c r="W1509" s="27"/>
      <c r="X1509" s="27"/>
      <c r="Y1509" s="410"/>
      <c r="Z1509" s="53"/>
      <c r="AA1509" s="53"/>
      <c r="AB1509" s="27"/>
      <c r="AC1509" s="27"/>
      <c r="AD1509" s="27"/>
      <c r="AE1509" s="244"/>
      <c r="AF1509" s="27"/>
      <c r="AG1509" s="27"/>
      <c r="AH1509" s="27"/>
      <c r="AI1509" s="27"/>
      <c r="AJ1509" s="467"/>
      <c r="AK1509" s="54"/>
      <c r="AO1509" s="157"/>
      <c r="AS1509" s="157"/>
      <c r="AT1509" s="161"/>
    </row>
    <row r="1510" spans="1:46" s="55" customFormat="1" ht="12.75" customHeight="1" x14ac:dyDescent="0.3">
      <c r="A1510" s="49"/>
      <c r="B1510" s="49"/>
      <c r="C1510" s="50"/>
      <c r="D1510" s="27"/>
      <c r="E1510" s="27"/>
      <c r="F1510" s="27"/>
      <c r="G1510" s="50"/>
      <c r="H1510" s="50"/>
      <c r="I1510" s="27"/>
      <c r="J1510" s="27"/>
      <c r="K1510" s="52"/>
      <c r="L1510" s="50"/>
      <c r="M1510" s="50"/>
      <c r="N1510" s="422"/>
      <c r="O1510" s="27"/>
      <c r="P1510" s="27"/>
      <c r="Q1510" s="27"/>
      <c r="R1510" s="27"/>
      <c r="S1510" s="27"/>
      <c r="T1510" s="27"/>
      <c r="U1510" s="27"/>
      <c r="V1510" s="27"/>
      <c r="W1510" s="27"/>
      <c r="X1510" s="27"/>
      <c r="Y1510" s="410"/>
      <c r="Z1510" s="53"/>
      <c r="AA1510" s="53"/>
      <c r="AB1510" s="27"/>
      <c r="AC1510" s="27"/>
      <c r="AD1510" s="27"/>
      <c r="AE1510" s="244"/>
      <c r="AF1510" s="27"/>
      <c r="AG1510" s="27"/>
      <c r="AH1510" s="27"/>
      <c r="AI1510" s="27"/>
      <c r="AJ1510" s="467"/>
      <c r="AK1510" s="54"/>
      <c r="AO1510" s="157"/>
      <c r="AS1510" s="157"/>
      <c r="AT1510" s="161"/>
    </row>
    <row r="1511" spans="1:46" s="55" customFormat="1" ht="12.75" customHeight="1" x14ac:dyDescent="0.3">
      <c r="A1511" s="49"/>
      <c r="B1511" s="49"/>
      <c r="C1511" s="50"/>
      <c r="D1511" s="27"/>
      <c r="E1511" s="27"/>
      <c r="F1511" s="27"/>
      <c r="G1511" s="50"/>
      <c r="H1511" s="50"/>
      <c r="I1511" s="27"/>
      <c r="J1511" s="27"/>
      <c r="K1511" s="52"/>
      <c r="L1511" s="50"/>
      <c r="M1511" s="50"/>
      <c r="N1511" s="422"/>
      <c r="O1511" s="27"/>
      <c r="P1511" s="27"/>
      <c r="Q1511" s="27"/>
      <c r="R1511" s="27"/>
      <c r="S1511" s="27"/>
      <c r="T1511" s="27"/>
      <c r="U1511" s="27"/>
      <c r="V1511" s="27"/>
      <c r="W1511" s="27"/>
      <c r="X1511" s="27"/>
      <c r="Y1511" s="410"/>
      <c r="Z1511" s="53"/>
      <c r="AA1511" s="53"/>
      <c r="AB1511" s="27"/>
      <c r="AC1511" s="27"/>
      <c r="AD1511" s="27"/>
      <c r="AE1511" s="244"/>
      <c r="AF1511" s="27"/>
      <c r="AG1511" s="27"/>
      <c r="AH1511" s="27"/>
      <c r="AI1511" s="27"/>
      <c r="AJ1511" s="467"/>
      <c r="AK1511" s="54"/>
      <c r="AO1511" s="157"/>
      <c r="AS1511" s="157"/>
      <c r="AT1511" s="161"/>
    </row>
    <row r="1512" spans="1:46" s="55" customFormat="1" ht="12.75" customHeight="1" x14ac:dyDescent="0.3">
      <c r="A1512" s="49"/>
      <c r="B1512" s="49"/>
      <c r="C1512" s="50"/>
      <c r="D1512" s="27"/>
      <c r="E1512" s="27"/>
      <c r="F1512" s="27"/>
      <c r="G1512" s="50"/>
      <c r="H1512" s="50"/>
      <c r="I1512" s="27"/>
      <c r="J1512" s="27"/>
      <c r="K1512" s="52"/>
      <c r="L1512" s="50"/>
      <c r="M1512" s="50"/>
      <c r="N1512" s="422"/>
      <c r="O1512" s="27"/>
      <c r="P1512" s="27"/>
      <c r="Q1512" s="27"/>
      <c r="R1512" s="27"/>
      <c r="S1512" s="27"/>
      <c r="T1512" s="27"/>
      <c r="U1512" s="27"/>
      <c r="V1512" s="27"/>
      <c r="W1512" s="27"/>
      <c r="X1512" s="27"/>
      <c r="Y1512" s="410"/>
      <c r="Z1512" s="53"/>
      <c r="AA1512" s="53"/>
      <c r="AB1512" s="27"/>
      <c r="AC1512" s="27"/>
      <c r="AD1512" s="27"/>
      <c r="AE1512" s="244"/>
      <c r="AF1512" s="27"/>
      <c r="AG1512" s="27"/>
      <c r="AH1512" s="27"/>
      <c r="AI1512" s="27"/>
      <c r="AJ1512" s="467"/>
      <c r="AK1512" s="54"/>
      <c r="AO1512" s="157"/>
      <c r="AS1512" s="157"/>
      <c r="AT1512" s="161"/>
    </row>
    <row r="1513" spans="1:46" s="55" customFormat="1" ht="12.75" customHeight="1" x14ac:dyDescent="0.3">
      <c r="A1513" s="49"/>
      <c r="B1513" s="49"/>
      <c r="C1513" s="50"/>
      <c r="D1513" s="27"/>
      <c r="E1513" s="27"/>
      <c r="F1513" s="27"/>
      <c r="G1513" s="50"/>
      <c r="H1513" s="50"/>
      <c r="I1513" s="27"/>
      <c r="J1513" s="27"/>
      <c r="K1513" s="52"/>
      <c r="L1513" s="50"/>
      <c r="M1513" s="50"/>
      <c r="N1513" s="422"/>
      <c r="O1513" s="27"/>
      <c r="P1513" s="27"/>
      <c r="Q1513" s="27"/>
      <c r="R1513" s="27"/>
      <c r="S1513" s="27"/>
      <c r="T1513" s="27"/>
      <c r="U1513" s="27"/>
      <c r="V1513" s="27"/>
      <c r="W1513" s="27"/>
      <c r="X1513" s="27"/>
      <c r="Y1513" s="410"/>
      <c r="Z1513" s="53"/>
      <c r="AA1513" s="53"/>
      <c r="AB1513" s="27"/>
      <c r="AC1513" s="27"/>
      <c r="AD1513" s="27"/>
      <c r="AE1513" s="244"/>
      <c r="AF1513" s="27"/>
      <c r="AG1513" s="27"/>
      <c r="AH1513" s="27"/>
      <c r="AI1513" s="27"/>
      <c r="AJ1513" s="467"/>
      <c r="AK1513" s="54"/>
      <c r="AO1513" s="157"/>
      <c r="AS1513" s="157"/>
      <c r="AT1513" s="161"/>
    </row>
    <row r="1514" spans="1:46" s="55" customFormat="1" ht="12.75" customHeight="1" x14ac:dyDescent="0.3">
      <c r="A1514" s="49"/>
      <c r="B1514" s="49"/>
      <c r="C1514" s="50"/>
      <c r="D1514" s="27"/>
      <c r="E1514" s="27"/>
      <c r="F1514" s="27"/>
      <c r="G1514" s="50"/>
      <c r="H1514" s="50"/>
      <c r="I1514" s="27"/>
      <c r="J1514" s="27"/>
      <c r="K1514" s="52"/>
      <c r="L1514" s="50"/>
      <c r="M1514" s="50"/>
      <c r="N1514" s="422"/>
      <c r="O1514" s="27"/>
      <c r="P1514" s="27"/>
      <c r="Q1514" s="27"/>
      <c r="R1514" s="27"/>
      <c r="S1514" s="27"/>
      <c r="T1514" s="27"/>
      <c r="U1514" s="27"/>
      <c r="V1514" s="27"/>
      <c r="W1514" s="27"/>
      <c r="X1514" s="27"/>
      <c r="Y1514" s="410"/>
      <c r="Z1514" s="53"/>
      <c r="AA1514" s="53"/>
      <c r="AB1514" s="27"/>
      <c r="AC1514" s="27"/>
      <c r="AD1514" s="27"/>
      <c r="AE1514" s="244"/>
      <c r="AF1514" s="27"/>
      <c r="AG1514" s="27"/>
      <c r="AH1514" s="27"/>
      <c r="AI1514" s="27"/>
      <c r="AJ1514" s="467"/>
      <c r="AK1514" s="54"/>
      <c r="AO1514" s="157"/>
      <c r="AS1514" s="157"/>
      <c r="AT1514" s="161"/>
    </row>
    <row r="1515" spans="1:46" s="55" customFormat="1" ht="12.75" customHeight="1" x14ac:dyDescent="0.3">
      <c r="A1515" s="49"/>
      <c r="B1515" s="49"/>
      <c r="C1515" s="50"/>
      <c r="D1515" s="27"/>
      <c r="E1515" s="27"/>
      <c r="F1515" s="27"/>
      <c r="G1515" s="50"/>
      <c r="H1515" s="50"/>
      <c r="I1515" s="27"/>
      <c r="J1515" s="27"/>
      <c r="K1515" s="52"/>
      <c r="L1515" s="50"/>
      <c r="M1515" s="50"/>
      <c r="N1515" s="422"/>
      <c r="O1515" s="27"/>
      <c r="P1515" s="27"/>
      <c r="Q1515" s="27"/>
      <c r="R1515" s="27"/>
      <c r="S1515" s="27"/>
      <c r="T1515" s="27"/>
      <c r="U1515" s="27"/>
      <c r="V1515" s="27"/>
      <c r="W1515" s="27"/>
      <c r="X1515" s="27"/>
      <c r="Y1515" s="410"/>
      <c r="Z1515" s="53"/>
      <c r="AA1515" s="53"/>
      <c r="AB1515" s="27"/>
      <c r="AC1515" s="27"/>
      <c r="AD1515" s="27"/>
      <c r="AE1515" s="244"/>
      <c r="AF1515" s="27"/>
      <c r="AG1515" s="27"/>
      <c r="AH1515" s="27"/>
      <c r="AI1515" s="27"/>
      <c r="AJ1515" s="467"/>
      <c r="AK1515" s="54"/>
      <c r="AO1515" s="157"/>
      <c r="AS1515" s="157"/>
      <c r="AT1515" s="161"/>
    </row>
    <row r="1516" spans="1:46" s="55" customFormat="1" ht="12.75" customHeight="1" x14ac:dyDescent="0.3">
      <c r="A1516" s="49"/>
      <c r="B1516" s="49"/>
      <c r="C1516" s="50"/>
      <c r="D1516" s="27"/>
      <c r="E1516" s="27"/>
      <c r="F1516" s="27"/>
      <c r="G1516" s="50"/>
      <c r="H1516" s="50"/>
      <c r="I1516" s="27"/>
      <c r="J1516" s="27"/>
      <c r="K1516" s="52"/>
      <c r="L1516" s="50"/>
      <c r="M1516" s="50"/>
      <c r="N1516" s="422"/>
      <c r="O1516" s="27"/>
      <c r="P1516" s="27"/>
      <c r="Q1516" s="27"/>
      <c r="R1516" s="27"/>
      <c r="S1516" s="27"/>
      <c r="T1516" s="27"/>
      <c r="U1516" s="27"/>
      <c r="V1516" s="27"/>
      <c r="W1516" s="27"/>
      <c r="X1516" s="27"/>
      <c r="Y1516" s="410"/>
      <c r="Z1516" s="53"/>
      <c r="AA1516" s="53"/>
      <c r="AB1516" s="27"/>
      <c r="AC1516" s="27"/>
      <c r="AD1516" s="27"/>
      <c r="AE1516" s="244"/>
      <c r="AF1516" s="27"/>
      <c r="AG1516" s="27"/>
      <c r="AH1516" s="27"/>
      <c r="AI1516" s="27"/>
      <c r="AJ1516" s="467"/>
      <c r="AK1516" s="54"/>
      <c r="AO1516" s="157"/>
      <c r="AS1516" s="157"/>
      <c r="AT1516" s="161"/>
    </row>
    <row r="1517" spans="1:46" s="55" customFormat="1" ht="12.75" customHeight="1" x14ac:dyDescent="0.3">
      <c r="A1517" s="49"/>
      <c r="B1517" s="49"/>
      <c r="C1517" s="50"/>
      <c r="D1517" s="27"/>
      <c r="E1517" s="27"/>
      <c r="F1517" s="27"/>
      <c r="G1517" s="50"/>
      <c r="H1517" s="50"/>
      <c r="I1517" s="27"/>
      <c r="J1517" s="27"/>
      <c r="K1517" s="52"/>
      <c r="L1517" s="50"/>
      <c r="M1517" s="50"/>
      <c r="N1517" s="422"/>
      <c r="O1517" s="27"/>
      <c r="P1517" s="27"/>
      <c r="Q1517" s="27"/>
      <c r="R1517" s="27"/>
      <c r="S1517" s="27"/>
      <c r="T1517" s="27"/>
      <c r="U1517" s="27"/>
      <c r="V1517" s="27"/>
      <c r="W1517" s="27"/>
      <c r="X1517" s="27"/>
      <c r="Y1517" s="410"/>
      <c r="Z1517" s="53"/>
      <c r="AA1517" s="53"/>
      <c r="AB1517" s="27"/>
      <c r="AC1517" s="27"/>
      <c r="AD1517" s="27"/>
      <c r="AE1517" s="244"/>
      <c r="AF1517" s="27"/>
      <c r="AG1517" s="27"/>
      <c r="AH1517" s="27"/>
      <c r="AI1517" s="27"/>
      <c r="AJ1517" s="467"/>
      <c r="AK1517" s="54"/>
      <c r="AO1517" s="157"/>
      <c r="AS1517" s="157"/>
      <c r="AT1517" s="161"/>
    </row>
    <row r="1518" spans="1:46" s="55" customFormat="1" ht="12.75" customHeight="1" x14ac:dyDescent="0.3">
      <c r="A1518" s="49"/>
      <c r="B1518" s="49"/>
      <c r="C1518" s="50"/>
      <c r="D1518" s="27"/>
      <c r="E1518" s="27"/>
      <c r="F1518" s="27"/>
      <c r="G1518" s="50"/>
      <c r="H1518" s="50"/>
      <c r="I1518" s="27"/>
      <c r="J1518" s="27"/>
      <c r="K1518" s="52"/>
      <c r="L1518" s="50"/>
      <c r="M1518" s="50"/>
      <c r="N1518" s="422"/>
      <c r="O1518" s="27"/>
      <c r="P1518" s="27"/>
      <c r="Q1518" s="27"/>
      <c r="R1518" s="27"/>
      <c r="S1518" s="27"/>
      <c r="T1518" s="27"/>
      <c r="U1518" s="27"/>
      <c r="V1518" s="27"/>
      <c r="W1518" s="27"/>
      <c r="X1518" s="27"/>
      <c r="Y1518" s="410"/>
      <c r="Z1518" s="53"/>
      <c r="AA1518" s="53"/>
      <c r="AB1518" s="27"/>
      <c r="AC1518" s="27"/>
      <c r="AD1518" s="27"/>
      <c r="AE1518" s="244"/>
      <c r="AF1518" s="27"/>
      <c r="AG1518" s="27"/>
      <c r="AH1518" s="27"/>
      <c r="AI1518" s="27"/>
      <c r="AJ1518" s="467"/>
      <c r="AK1518" s="54"/>
      <c r="AO1518" s="157"/>
      <c r="AS1518" s="157"/>
      <c r="AT1518" s="161"/>
    </row>
    <row r="1519" spans="1:46" s="55" customFormat="1" ht="12.75" customHeight="1" x14ac:dyDescent="0.3">
      <c r="A1519" s="49"/>
      <c r="B1519" s="49"/>
      <c r="C1519" s="50"/>
      <c r="D1519" s="27"/>
      <c r="E1519" s="27"/>
      <c r="F1519" s="27"/>
      <c r="G1519" s="50"/>
      <c r="H1519" s="50"/>
      <c r="I1519" s="27"/>
      <c r="J1519" s="27"/>
      <c r="K1519" s="52"/>
      <c r="L1519" s="50"/>
      <c r="M1519" s="50"/>
      <c r="N1519" s="422"/>
      <c r="O1519" s="27"/>
      <c r="P1519" s="27"/>
      <c r="Q1519" s="27"/>
      <c r="R1519" s="27"/>
      <c r="S1519" s="27"/>
      <c r="T1519" s="27"/>
      <c r="U1519" s="27"/>
      <c r="V1519" s="27"/>
      <c r="W1519" s="27"/>
      <c r="X1519" s="27"/>
      <c r="Y1519" s="410"/>
      <c r="Z1519" s="53"/>
      <c r="AA1519" s="53"/>
      <c r="AB1519" s="27"/>
      <c r="AC1519" s="27"/>
      <c r="AD1519" s="27"/>
      <c r="AE1519" s="244"/>
      <c r="AF1519" s="27"/>
      <c r="AG1519" s="27"/>
      <c r="AH1519" s="27"/>
      <c r="AI1519" s="27"/>
      <c r="AJ1519" s="467"/>
      <c r="AK1519" s="54"/>
      <c r="AO1519" s="157"/>
      <c r="AS1519" s="157"/>
      <c r="AT1519" s="161"/>
    </row>
    <row r="1520" spans="1:46" s="55" customFormat="1" ht="12.75" customHeight="1" x14ac:dyDescent="0.3">
      <c r="A1520" s="49"/>
      <c r="B1520" s="49"/>
      <c r="C1520" s="50"/>
      <c r="D1520" s="27"/>
      <c r="E1520" s="27"/>
      <c r="F1520" s="27"/>
      <c r="G1520" s="50"/>
      <c r="H1520" s="50"/>
      <c r="I1520" s="27"/>
      <c r="J1520" s="27"/>
      <c r="K1520" s="52"/>
      <c r="L1520" s="50"/>
      <c r="M1520" s="50"/>
      <c r="N1520" s="422"/>
      <c r="O1520" s="27"/>
      <c r="P1520" s="27"/>
      <c r="Q1520" s="27"/>
      <c r="R1520" s="27"/>
      <c r="S1520" s="27"/>
      <c r="T1520" s="27"/>
      <c r="U1520" s="27"/>
      <c r="V1520" s="27"/>
      <c r="W1520" s="27"/>
      <c r="X1520" s="27"/>
      <c r="Y1520" s="410"/>
      <c r="Z1520" s="53"/>
      <c r="AA1520" s="53"/>
      <c r="AB1520" s="27"/>
      <c r="AC1520" s="27"/>
      <c r="AD1520" s="27"/>
      <c r="AE1520" s="244"/>
      <c r="AF1520" s="27"/>
      <c r="AG1520" s="27"/>
      <c r="AH1520" s="27"/>
      <c r="AI1520" s="27"/>
      <c r="AJ1520" s="467"/>
      <c r="AK1520" s="54"/>
      <c r="AO1520" s="157"/>
      <c r="AS1520" s="157"/>
      <c r="AT1520" s="161"/>
    </row>
    <row r="1521" spans="1:46" s="55" customFormat="1" ht="12.75" customHeight="1" x14ac:dyDescent="0.3">
      <c r="A1521" s="49"/>
      <c r="B1521" s="49"/>
      <c r="C1521" s="50"/>
      <c r="D1521" s="27"/>
      <c r="E1521" s="27"/>
      <c r="F1521" s="27"/>
      <c r="G1521" s="50"/>
      <c r="H1521" s="50"/>
      <c r="I1521" s="27"/>
      <c r="J1521" s="27"/>
      <c r="K1521" s="52"/>
      <c r="L1521" s="50"/>
      <c r="M1521" s="50"/>
      <c r="N1521" s="422"/>
      <c r="O1521" s="27"/>
      <c r="P1521" s="27"/>
      <c r="Q1521" s="27"/>
      <c r="R1521" s="27"/>
      <c r="S1521" s="27"/>
      <c r="T1521" s="27"/>
      <c r="U1521" s="27"/>
      <c r="V1521" s="27"/>
      <c r="W1521" s="27"/>
      <c r="X1521" s="27"/>
      <c r="Y1521" s="410"/>
      <c r="Z1521" s="53"/>
      <c r="AA1521" s="53"/>
      <c r="AB1521" s="27"/>
      <c r="AC1521" s="27"/>
      <c r="AD1521" s="27"/>
      <c r="AE1521" s="244"/>
      <c r="AF1521" s="27"/>
      <c r="AG1521" s="27"/>
      <c r="AH1521" s="27"/>
      <c r="AI1521" s="27"/>
      <c r="AJ1521" s="467"/>
      <c r="AK1521" s="54"/>
      <c r="AO1521" s="157"/>
      <c r="AS1521" s="157"/>
      <c r="AT1521" s="161"/>
    </row>
    <row r="1522" spans="1:46" s="55" customFormat="1" ht="12.75" customHeight="1" x14ac:dyDescent="0.3">
      <c r="A1522" s="49"/>
      <c r="B1522" s="49"/>
      <c r="C1522" s="50"/>
      <c r="D1522" s="27"/>
      <c r="E1522" s="27"/>
      <c r="F1522" s="27"/>
      <c r="G1522" s="50"/>
      <c r="H1522" s="50"/>
      <c r="I1522" s="27"/>
      <c r="J1522" s="27"/>
      <c r="K1522" s="52"/>
      <c r="L1522" s="50"/>
      <c r="M1522" s="50"/>
      <c r="N1522" s="422"/>
      <c r="O1522" s="27"/>
      <c r="P1522" s="27"/>
      <c r="Q1522" s="27"/>
      <c r="R1522" s="27"/>
      <c r="S1522" s="27"/>
      <c r="T1522" s="27"/>
      <c r="U1522" s="27"/>
      <c r="V1522" s="27"/>
      <c r="W1522" s="27"/>
      <c r="X1522" s="27"/>
      <c r="Y1522" s="410"/>
      <c r="Z1522" s="53"/>
      <c r="AA1522" s="53"/>
      <c r="AB1522" s="27"/>
      <c r="AC1522" s="27"/>
      <c r="AD1522" s="27"/>
      <c r="AE1522" s="244"/>
      <c r="AF1522" s="27"/>
      <c r="AG1522" s="27"/>
      <c r="AH1522" s="27"/>
      <c r="AI1522" s="27"/>
      <c r="AJ1522" s="467"/>
      <c r="AK1522" s="54"/>
      <c r="AO1522" s="157"/>
      <c r="AS1522" s="157"/>
      <c r="AT1522" s="161"/>
    </row>
    <row r="1523" spans="1:46" s="55" customFormat="1" ht="12.75" customHeight="1" x14ac:dyDescent="0.3">
      <c r="A1523" s="49"/>
      <c r="B1523" s="49"/>
      <c r="C1523" s="50"/>
      <c r="D1523" s="27"/>
      <c r="E1523" s="27"/>
      <c r="F1523" s="27"/>
      <c r="G1523" s="50"/>
      <c r="H1523" s="50"/>
      <c r="I1523" s="27"/>
      <c r="J1523" s="27"/>
      <c r="K1523" s="52"/>
      <c r="L1523" s="50"/>
      <c r="M1523" s="50"/>
      <c r="N1523" s="422"/>
      <c r="O1523" s="27"/>
      <c r="P1523" s="27"/>
      <c r="Q1523" s="27"/>
      <c r="R1523" s="27"/>
      <c r="S1523" s="27"/>
      <c r="T1523" s="27"/>
      <c r="U1523" s="27"/>
      <c r="V1523" s="27"/>
      <c r="W1523" s="27"/>
      <c r="X1523" s="27"/>
      <c r="Y1523" s="410"/>
      <c r="Z1523" s="53"/>
      <c r="AA1523" s="53"/>
      <c r="AB1523" s="27"/>
      <c r="AC1523" s="27"/>
      <c r="AD1523" s="27"/>
      <c r="AE1523" s="244"/>
      <c r="AF1523" s="27"/>
      <c r="AG1523" s="27"/>
      <c r="AH1523" s="27"/>
      <c r="AI1523" s="27"/>
      <c r="AJ1523" s="467"/>
      <c r="AK1523" s="54"/>
      <c r="AO1523" s="157"/>
      <c r="AS1523" s="157"/>
      <c r="AT1523" s="161"/>
    </row>
    <row r="1524" spans="1:46" s="55" customFormat="1" ht="12.75" customHeight="1" x14ac:dyDescent="0.3">
      <c r="A1524" s="49"/>
      <c r="B1524" s="49"/>
      <c r="C1524" s="50"/>
      <c r="D1524" s="27"/>
      <c r="E1524" s="27"/>
      <c r="F1524" s="27"/>
      <c r="G1524" s="50"/>
      <c r="H1524" s="50"/>
      <c r="I1524" s="27"/>
      <c r="J1524" s="27"/>
      <c r="K1524" s="52"/>
      <c r="L1524" s="50"/>
      <c r="M1524" s="50"/>
      <c r="N1524" s="422"/>
      <c r="O1524" s="27"/>
      <c r="P1524" s="27"/>
      <c r="Q1524" s="27"/>
      <c r="R1524" s="27"/>
      <c r="S1524" s="27"/>
      <c r="T1524" s="27"/>
      <c r="U1524" s="27"/>
      <c r="V1524" s="27"/>
      <c r="W1524" s="27"/>
      <c r="X1524" s="27"/>
      <c r="Y1524" s="410"/>
      <c r="Z1524" s="53"/>
      <c r="AA1524" s="53"/>
      <c r="AB1524" s="27"/>
      <c r="AC1524" s="27"/>
      <c r="AD1524" s="27"/>
      <c r="AE1524" s="244"/>
      <c r="AF1524" s="27"/>
      <c r="AG1524" s="27"/>
      <c r="AH1524" s="27"/>
      <c r="AI1524" s="27"/>
      <c r="AJ1524" s="467"/>
      <c r="AK1524" s="54"/>
      <c r="AO1524" s="157"/>
      <c r="AS1524" s="157"/>
      <c r="AT1524" s="161"/>
    </row>
    <row r="1525" spans="1:46" s="55" customFormat="1" ht="12.75" customHeight="1" x14ac:dyDescent="0.3">
      <c r="A1525" s="49"/>
      <c r="B1525" s="49"/>
      <c r="C1525" s="50"/>
      <c r="D1525" s="27"/>
      <c r="E1525" s="27"/>
      <c r="F1525" s="27"/>
      <c r="G1525" s="50"/>
      <c r="H1525" s="50"/>
      <c r="I1525" s="27"/>
      <c r="J1525" s="27"/>
      <c r="K1525" s="52"/>
      <c r="L1525" s="50"/>
      <c r="M1525" s="50"/>
      <c r="N1525" s="422"/>
      <c r="O1525" s="27"/>
      <c r="P1525" s="27"/>
      <c r="Q1525" s="27"/>
      <c r="R1525" s="27"/>
      <c r="S1525" s="27"/>
      <c r="T1525" s="27"/>
      <c r="U1525" s="27"/>
      <c r="V1525" s="27"/>
      <c r="W1525" s="27"/>
      <c r="X1525" s="27"/>
      <c r="Y1525" s="410"/>
      <c r="Z1525" s="53"/>
      <c r="AA1525" s="53"/>
      <c r="AB1525" s="27"/>
      <c r="AC1525" s="27"/>
      <c r="AD1525" s="27"/>
      <c r="AE1525" s="244"/>
      <c r="AF1525" s="27"/>
      <c r="AG1525" s="27"/>
      <c r="AH1525" s="27"/>
      <c r="AI1525" s="27"/>
      <c r="AJ1525" s="467"/>
      <c r="AK1525" s="54"/>
      <c r="AO1525" s="157"/>
      <c r="AS1525" s="157"/>
      <c r="AT1525" s="161"/>
    </row>
    <row r="1526" spans="1:46" s="55" customFormat="1" ht="12.75" customHeight="1" x14ac:dyDescent="0.3">
      <c r="A1526" s="49"/>
      <c r="B1526" s="49"/>
      <c r="C1526" s="50"/>
      <c r="D1526" s="27"/>
      <c r="E1526" s="27"/>
      <c r="F1526" s="27"/>
      <c r="G1526" s="50"/>
      <c r="H1526" s="50"/>
      <c r="I1526" s="27"/>
      <c r="J1526" s="27"/>
      <c r="K1526" s="52"/>
      <c r="L1526" s="50"/>
      <c r="M1526" s="50"/>
      <c r="N1526" s="422"/>
      <c r="O1526" s="27"/>
      <c r="P1526" s="27"/>
      <c r="Q1526" s="27"/>
      <c r="R1526" s="27"/>
      <c r="S1526" s="27"/>
      <c r="T1526" s="27"/>
      <c r="U1526" s="27"/>
      <c r="V1526" s="27"/>
      <c r="W1526" s="27"/>
      <c r="X1526" s="27"/>
      <c r="Y1526" s="410"/>
      <c r="Z1526" s="53"/>
      <c r="AA1526" s="53"/>
      <c r="AB1526" s="27"/>
      <c r="AC1526" s="27"/>
      <c r="AD1526" s="27"/>
      <c r="AE1526" s="244"/>
      <c r="AF1526" s="27"/>
      <c r="AG1526" s="27"/>
      <c r="AH1526" s="27"/>
      <c r="AI1526" s="27"/>
      <c r="AJ1526" s="467"/>
      <c r="AK1526" s="54"/>
      <c r="AO1526" s="157"/>
      <c r="AS1526" s="157"/>
      <c r="AT1526" s="161"/>
    </row>
    <row r="1527" spans="1:46" s="55" customFormat="1" ht="12.75" customHeight="1" x14ac:dyDescent="0.3">
      <c r="A1527" s="49"/>
      <c r="B1527" s="49"/>
      <c r="C1527" s="50"/>
      <c r="D1527" s="27"/>
      <c r="E1527" s="27"/>
      <c r="F1527" s="27"/>
      <c r="G1527" s="50"/>
      <c r="H1527" s="50"/>
      <c r="I1527" s="27"/>
      <c r="J1527" s="27"/>
      <c r="K1527" s="52"/>
      <c r="L1527" s="50"/>
      <c r="M1527" s="50"/>
      <c r="N1527" s="422"/>
      <c r="O1527" s="27"/>
      <c r="P1527" s="27"/>
      <c r="Q1527" s="27"/>
      <c r="R1527" s="27"/>
      <c r="S1527" s="27"/>
      <c r="T1527" s="27"/>
      <c r="U1527" s="27"/>
      <c r="V1527" s="27"/>
      <c r="W1527" s="27"/>
      <c r="X1527" s="27"/>
      <c r="Y1527" s="410"/>
      <c r="Z1527" s="53"/>
      <c r="AA1527" s="53"/>
      <c r="AB1527" s="27"/>
      <c r="AC1527" s="27"/>
      <c r="AD1527" s="27"/>
      <c r="AE1527" s="244"/>
      <c r="AF1527" s="27"/>
      <c r="AG1527" s="27"/>
      <c r="AH1527" s="27"/>
      <c r="AI1527" s="27"/>
      <c r="AJ1527" s="467"/>
      <c r="AK1527" s="54"/>
      <c r="AO1527" s="157"/>
      <c r="AS1527" s="157"/>
      <c r="AT1527" s="161"/>
    </row>
    <row r="1528" spans="1:46" s="55" customFormat="1" ht="12.75" customHeight="1" x14ac:dyDescent="0.3">
      <c r="A1528" s="49"/>
      <c r="B1528" s="49"/>
      <c r="C1528" s="50"/>
      <c r="D1528" s="27"/>
      <c r="E1528" s="27"/>
      <c r="F1528" s="27"/>
      <c r="G1528" s="50"/>
      <c r="H1528" s="50"/>
      <c r="I1528" s="27"/>
      <c r="J1528" s="27"/>
      <c r="K1528" s="52"/>
      <c r="L1528" s="50"/>
      <c r="M1528" s="50"/>
      <c r="N1528" s="422"/>
      <c r="O1528" s="27"/>
      <c r="P1528" s="27"/>
      <c r="Q1528" s="27"/>
      <c r="R1528" s="27"/>
      <c r="S1528" s="27"/>
      <c r="T1528" s="27"/>
      <c r="U1528" s="27"/>
      <c r="V1528" s="27"/>
      <c r="W1528" s="27"/>
      <c r="X1528" s="27"/>
      <c r="Y1528" s="410"/>
      <c r="Z1528" s="53"/>
      <c r="AA1528" s="53"/>
      <c r="AB1528" s="27"/>
      <c r="AC1528" s="27"/>
      <c r="AD1528" s="27"/>
      <c r="AE1528" s="244"/>
      <c r="AF1528" s="27"/>
      <c r="AG1528" s="27"/>
      <c r="AH1528" s="27"/>
      <c r="AI1528" s="27"/>
      <c r="AJ1528" s="467"/>
      <c r="AK1528" s="54"/>
      <c r="AO1528" s="157"/>
      <c r="AS1528" s="157"/>
      <c r="AT1528" s="161"/>
    </row>
    <row r="1529" spans="1:46" s="55" customFormat="1" ht="12.75" customHeight="1" x14ac:dyDescent="0.3">
      <c r="A1529" s="49"/>
      <c r="B1529" s="49"/>
      <c r="C1529" s="50"/>
      <c r="D1529" s="27"/>
      <c r="E1529" s="27"/>
      <c r="F1529" s="27"/>
      <c r="G1529" s="50"/>
      <c r="H1529" s="50"/>
      <c r="I1529" s="27"/>
      <c r="J1529" s="27"/>
      <c r="K1529" s="52"/>
      <c r="L1529" s="50"/>
      <c r="M1529" s="50"/>
      <c r="N1529" s="422"/>
      <c r="O1529" s="27"/>
      <c r="P1529" s="27"/>
      <c r="Q1529" s="27"/>
      <c r="R1529" s="27"/>
      <c r="S1529" s="27"/>
      <c r="T1529" s="27"/>
      <c r="U1529" s="27"/>
      <c r="V1529" s="27"/>
      <c r="W1529" s="27"/>
      <c r="X1529" s="27"/>
      <c r="Y1529" s="410"/>
      <c r="Z1529" s="53"/>
      <c r="AA1529" s="53"/>
      <c r="AB1529" s="27"/>
      <c r="AC1529" s="27"/>
      <c r="AD1529" s="27"/>
      <c r="AE1529" s="244"/>
      <c r="AF1529" s="27"/>
      <c r="AG1529" s="27"/>
      <c r="AH1529" s="27"/>
      <c r="AI1529" s="27"/>
      <c r="AJ1529" s="467"/>
      <c r="AK1529" s="54"/>
      <c r="AO1529" s="157"/>
      <c r="AS1529" s="157"/>
      <c r="AT1529" s="161"/>
    </row>
    <row r="1530" spans="1:46" s="55" customFormat="1" ht="12.75" customHeight="1" x14ac:dyDescent="0.3">
      <c r="A1530" s="49"/>
      <c r="B1530" s="49"/>
      <c r="C1530" s="50"/>
      <c r="D1530" s="27"/>
      <c r="E1530" s="27"/>
      <c r="F1530" s="27"/>
      <c r="G1530" s="50"/>
      <c r="H1530" s="50"/>
      <c r="I1530" s="27"/>
      <c r="J1530" s="27"/>
      <c r="K1530" s="52"/>
      <c r="L1530" s="50"/>
      <c r="M1530" s="50"/>
      <c r="N1530" s="422"/>
      <c r="O1530" s="27"/>
      <c r="P1530" s="27"/>
      <c r="Q1530" s="27"/>
      <c r="R1530" s="27"/>
      <c r="S1530" s="27"/>
      <c r="T1530" s="27"/>
      <c r="U1530" s="27"/>
      <c r="V1530" s="27"/>
      <c r="W1530" s="27"/>
      <c r="X1530" s="27"/>
      <c r="Y1530" s="410"/>
      <c r="Z1530" s="53"/>
      <c r="AA1530" s="53"/>
      <c r="AB1530" s="27"/>
      <c r="AC1530" s="27"/>
      <c r="AD1530" s="27"/>
      <c r="AE1530" s="244"/>
      <c r="AF1530" s="27"/>
      <c r="AG1530" s="27"/>
      <c r="AH1530" s="27"/>
      <c r="AI1530" s="27"/>
      <c r="AJ1530" s="467"/>
      <c r="AK1530" s="54"/>
      <c r="AO1530" s="157"/>
      <c r="AS1530" s="157"/>
      <c r="AT1530" s="161"/>
    </row>
    <row r="1531" spans="1:46" s="55" customFormat="1" ht="12.75" customHeight="1" x14ac:dyDescent="0.3">
      <c r="A1531" s="49"/>
      <c r="B1531" s="49"/>
      <c r="C1531" s="50"/>
      <c r="D1531" s="27"/>
      <c r="E1531" s="27"/>
      <c r="F1531" s="27"/>
      <c r="G1531" s="50"/>
      <c r="H1531" s="50"/>
      <c r="I1531" s="27"/>
      <c r="J1531" s="27"/>
      <c r="K1531" s="52"/>
      <c r="L1531" s="50"/>
      <c r="M1531" s="50"/>
      <c r="N1531" s="422"/>
      <c r="O1531" s="27"/>
      <c r="P1531" s="27"/>
      <c r="Q1531" s="27"/>
      <c r="R1531" s="27"/>
      <c r="S1531" s="27"/>
      <c r="T1531" s="27"/>
      <c r="U1531" s="27"/>
      <c r="V1531" s="27"/>
      <c r="W1531" s="27"/>
      <c r="X1531" s="27"/>
      <c r="Y1531" s="410"/>
      <c r="Z1531" s="53"/>
      <c r="AA1531" s="53"/>
      <c r="AB1531" s="27"/>
      <c r="AC1531" s="27"/>
      <c r="AD1531" s="27"/>
      <c r="AE1531" s="244"/>
      <c r="AF1531" s="27"/>
      <c r="AG1531" s="27"/>
      <c r="AH1531" s="27"/>
      <c r="AI1531" s="27"/>
      <c r="AJ1531" s="467"/>
      <c r="AK1531" s="54"/>
      <c r="AO1531" s="157"/>
      <c r="AS1531" s="157"/>
      <c r="AT1531" s="161"/>
    </row>
    <row r="1532" spans="1:46" s="55" customFormat="1" ht="12.75" customHeight="1" x14ac:dyDescent="0.3">
      <c r="A1532" s="49"/>
      <c r="B1532" s="49"/>
      <c r="C1532" s="50"/>
      <c r="D1532" s="27"/>
      <c r="E1532" s="27"/>
      <c r="F1532" s="27"/>
      <c r="G1532" s="50"/>
      <c r="H1532" s="50"/>
      <c r="I1532" s="27"/>
      <c r="J1532" s="27"/>
      <c r="K1532" s="52"/>
      <c r="L1532" s="50"/>
      <c r="M1532" s="50"/>
      <c r="N1532" s="422"/>
      <c r="O1532" s="27"/>
      <c r="P1532" s="27"/>
      <c r="Q1532" s="27"/>
      <c r="R1532" s="27"/>
      <c r="S1532" s="27"/>
      <c r="T1532" s="27"/>
      <c r="U1532" s="27"/>
      <c r="V1532" s="27"/>
      <c r="W1532" s="27"/>
      <c r="X1532" s="27"/>
      <c r="Y1532" s="410"/>
      <c r="Z1532" s="53"/>
      <c r="AA1532" s="53"/>
      <c r="AB1532" s="27"/>
      <c r="AC1532" s="27"/>
      <c r="AD1532" s="27"/>
      <c r="AE1532" s="244"/>
      <c r="AF1532" s="27"/>
      <c r="AG1532" s="27"/>
      <c r="AH1532" s="27"/>
      <c r="AI1532" s="27"/>
      <c r="AJ1532" s="467"/>
      <c r="AK1532" s="54"/>
      <c r="AO1532" s="157"/>
      <c r="AS1532" s="157"/>
      <c r="AT1532" s="161"/>
    </row>
    <row r="1533" spans="1:46" s="55" customFormat="1" ht="12.75" customHeight="1" x14ac:dyDescent="0.3">
      <c r="A1533" s="49"/>
      <c r="B1533" s="49"/>
      <c r="C1533" s="50"/>
      <c r="D1533" s="27"/>
      <c r="E1533" s="27"/>
      <c r="F1533" s="27"/>
      <c r="G1533" s="50"/>
      <c r="H1533" s="50"/>
      <c r="I1533" s="27"/>
      <c r="J1533" s="27"/>
      <c r="K1533" s="52"/>
      <c r="L1533" s="50"/>
      <c r="M1533" s="50"/>
      <c r="N1533" s="422"/>
      <c r="O1533" s="27"/>
      <c r="P1533" s="27"/>
      <c r="Q1533" s="27"/>
      <c r="R1533" s="27"/>
      <c r="S1533" s="27"/>
      <c r="T1533" s="27"/>
      <c r="U1533" s="27"/>
      <c r="V1533" s="27"/>
      <c r="W1533" s="27"/>
      <c r="X1533" s="27"/>
      <c r="Y1533" s="410"/>
      <c r="Z1533" s="53"/>
      <c r="AA1533" s="53"/>
      <c r="AB1533" s="27"/>
      <c r="AC1533" s="27"/>
      <c r="AD1533" s="27"/>
      <c r="AE1533" s="244"/>
      <c r="AF1533" s="27"/>
      <c r="AG1533" s="27"/>
      <c r="AH1533" s="27"/>
      <c r="AI1533" s="27"/>
      <c r="AJ1533" s="467"/>
      <c r="AK1533" s="54"/>
      <c r="AO1533" s="157"/>
      <c r="AS1533" s="157"/>
      <c r="AT1533" s="161"/>
    </row>
    <row r="1534" spans="1:46" s="55" customFormat="1" ht="12.75" customHeight="1" x14ac:dyDescent="0.3">
      <c r="A1534" s="49"/>
      <c r="B1534" s="49"/>
      <c r="C1534" s="50"/>
      <c r="D1534" s="27"/>
      <c r="E1534" s="27"/>
      <c r="F1534" s="27"/>
      <c r="G1534" s="50"/>
      <c r="H1534" s="50"/>
      <c r="I1534" s="27"/>
      <c r="J1534" s="27"/>
      <c r="K1534" s="52"/>
      <c r="L1534" s="50"/>
      <c r="M1534" s="50"/>
      <c r="N1534" s="422"/>
      <c r="O1534" s="27"/>
      <c r="P1534" s="27"/>
      <c r="Q1534" s="27"/>
      <c r="R1534" s="27"/>
      <c r="S1534" s="27"/>
      <c r="T1534" s="27"/>
      <c r="U1534" s="27"/>
      <c r="V1534" s="27"/>
      <c r="W1534" s="27"/>
      <c r="X1534" s="27"/>
      <c r="Y1534" s="410"/>
      <c r="Z1534" s="53"/>
      <c r="AA1534" s="53"/>
      <c r="AB1534" s="27"/>
      <c r="AC1534" s="27"/>
      <c r="AD1534" s="27"/>
      <c r="AE1534" s="244"/>
      <c r="AF1534" s="27"/>
      <c r="AG1534" s="27"/>
      <c r="AH1534" s="27"/>
      <c r="AI1534" s="27"/>
      <c r="AJ1534" s="467"/>
      <c r="AK1534" s="54"/>
      <c r="AO1534" s="157"/>
      <c r="AS1534" s="157"/>
      <c r="AT1534" s="161"/>
    </row>
    <row r="1535" spans="1:46" s="55" customFormat="1" ht="12.75" customHeight="1" x14ac:dyDescent="0.3">
      <c r="A1535" s="49"/>
      <c r="B1535" s="49"/>
      <c r="C1535" s="50"/>
      <c r="D1535" s="27"/>
      <c r="E1535" s="27"/>
      <c r="F1535" s="27"/>
      <c r="G1535" s="50"/>
      <c r="H1535" s="50"/>
      <c r="I1535" s="27"/>
      <c r="J1535" s="27"/>
      <c r="K1535" s="52"/>
      <c r="L1535" s="50"/>
      <c r="M1535" s="50"/>
      <c r="N1535" s="422"/>
      <c r="O1535" s="27"/>
      <c r="P1535" s="27"/>
      <c r="Q1535" s="27"/>
      <c r="R1535" s="27"/>
      <c r="S1535" s="27"/>
      <c r="T1535" s="27"/>
      <c r="U1535" s="27"/>
      <c r="V1535" s="27"/>
      <c r="W1535" s="27"/>
      <c r="X1535" s="27"/>
      <c r="Y1535" s="410"/>
      <c r="Z1535" s="53"/>
      <c r="AA1535" s="53"/>
      <c r="AB1535" s="27"/>
      <c r="AC1535" s="27"/>
      <c r="AD1535" s="27"/>
      <c r="AE1535" s="244"/>
      <c r="AF1535" s="27"/>
      <c r="AG1535" s="27"/>
      <c r="AH1535" s="27"/>
      <c r="AI1535" s="27"/>
      <c r="AJ1535" s="467"/>
      <c r="AK1535" s="54"/>
      <c r="AO1535" s="157"/>
      <c r="AS1535" s="157"/>
      <c r="AT1535" s="161"/>
    </row>
    <row r="1536" spans="1:46" s="55" customFormat="1" ht="12.75" customHeight="1" x14ac:dyDescent="0.3">
      <c r="A1536" s="49"/>
      <c r="B1536" s="49"/>
      <c r="C1536" s="50"/>
      <c r="D1536" s="27"/>
      <c r="E1536" s="27"/>
      <c r="F1536" s="27"/>
      <c r="G1536" s="50"/>
      <c r="H1536" s="50"/>
      <c r="I1536" s="27"/>
      <c r="J1536" s="27"/>
      <c r="K1536" s="52"/>
      <c r="L1536" s="50"/>
      <c r="M1536" s="50"/>
      <c r="N1536" s="422"/>
      <c r="O1536" s="27"/>
      <c r="P1536" s="27"/>
      <c r="Q1536" s="27"/>
      <c r="R1536" s="27"/>
      <c r="S1536" s="27"/>
      <c r="T1536" s="27"/>
      <c r="U1536" s="27"/>
      <c r="V1536" s="27"/>
      <c r="W1536" s="27"/>
      <c r="X1536" s="27"/>
      <c r="Y1536" s="410"/>
      <c r="Z1536" s="53"/>
      <c r="AA1536" s="53"/>
      <c r="AB1536" s="27"/>
      <c r="AC1536" s="27"/>
      <c r="AD1536" s="27"/>
      <c r="AE1536" s="244"/>
      <c r="AF1536" s="27"/>
      <c r="AG1536" s="27"/>
      <c r="AH1536" s="27"/>
      <c r="AI1536" s="27"/>
      <c r="AJ1536" s="467"/>
      <c r="AK1536" s="54"/>
      <c r="AO1536" s="157"/>
      <c r="AS1536" s="157"/>
      <c r="AT1536" s="161"/>
    </row>
    <row r="1537" spans="1:46" s="55" customFormat="1" ht="12.75" customHeight="1" x14ac:dyDescent="0.3">
      <c r="A1537" s="49"/>
      <c r="B1537" s="49"/>
      <c r="C1537" s="50"/>
      <c r="D1537" s="27"/>
      <c r="E1537" s="27"/>
      <c r="F1537" s="27"/>
      <c r="G1537" s="50"/>
      <c r="H1537" s="50"/>
      <c r="I1537" s="27"/>
      <c r="J1537" s="27"/>
      <c r="K1537" s="52"/>
      <c r="L1537" s="50"/>
      <c r="M1537" s="50"/>
      <c r="N1537" s="422"/>
      <c r="O1537" s="27"/>
      <c r="P1537" s="27"/>
      <c r="Q1537" s="27"/>
      <c r="R1537" s="27"/>
      <c r="S1537" s="27"/>
      <c r="T1537" s="27"/>
      <c r="U1537" s="27"/>
      <c r="V1537" s="27"/>
      <c r="W1537" s="27"/>
      <c r="X1537" s="27"/>
      <c r="Y1537" s="410"/>
      <c r="Z1537" s="53"/>
      <c r="AA1537" s="53"/>
      <c r="AB1537" s="27"/>
      <c r="AC1537" s="27"/>
      <c r="AD1537" s="27"/>
      <c r="AE1537" s="244"/>
      <c r="AF1537" s="27"/>
      <c r="AG1537" s="27"/>
      <c r="AH1537" s="27"/>
      <c r="AI1537" s="27"/>
      <c r="AJ1537" s="467"/>
      <c r="AK1537" s="54"/>
      <c r="AO1537" s="157"/>
      <c r="AS1537" s="157"/>
      <c r="AT1537" s="161"/>
    </row>
    <row r="1538" spans="1:46" s="55" customFormat="1" ht="12.75" customHeight="1" x14ac:dyDescent="0.3">
      <c r="A1538" s="49"/>
      <c r="B1538" s="49"/>
      <c r="C1538" s="50"/>
      <c r="D1538" s="27"/>
      <c r="E1538" s="27"/>
      <c r="F1538" s="27"/>
      <c r="G1538" s="50"/>
      <c r="H1538" s="50"/>
      <c r="I1538" s="27"/>
      <c r="J1538" s="27"/>
      <c r="K1538" s="52"/>
      <c r="L1538" s="50"/>
      <c r="M1538" s="50"/>
      <c r="N1538" s="422"/>
      <c r="O1538" s="27"/>
      <c r="P1538" s="27"/>
      <c r="Q1538" s="27"/>
      <c r="R1538" s="27"/>
      <c r="S1538" s="27"/>
      <c r="T1538" s="27"/>
      <c r="U1538" s="27"/>
      <c r="V1538" s="27"/>
      <c r="W1538" s="27"/>
      <c r="X1538" s="27"/>
      <c r="Y1538" s="410"/>
      <c r="Z1538" s="53"/>
      <c r="AA1538" s="53"/>
      <c r="AB1538" s="27"/>
      <c r="AC1538" s="27"/>
      <c r="AD1538" s="27"/>
      <c r="AE1538" s="244"/>
      <c r="AF1538" s="27"/>
      <c r="AG1538" s="27"/>
      <c r="AH1538" s="27"/>
      <c r="AI1538" s="27"/>
      <c r="AJ1538" s="467"/>
      <c r="AK1538" s="54"/>
      <c r="AO1538" s="157"/>
      <c r="AS1538" s="157"/>
      <c r="AT1538" s="161"/>
    </row>
    <row r="1539" spans="1:46" s="55" customFormat="1" ht="12.75" customHeight="1" x14ac:dyDescent="0.3">
      <c r="A1539" s="49"/>
      <c r="B1539" s="49"/>
      <c r="C1539" s="50"/>
      <c r="D1539" s="27"/>
      <c r="E1539" s="27"/>
      <c r="F1539" s="27"/>
      <c r="G1539" s="50"/>
      <c r="H1539" s="50"/>
      <c r="I1539" s="27"/>
      <c r="J1539" s="27"/>
      <c r="K1539" s="52"/>
      <c r="L1539" s="50"/>
      <c r="M1539" s="50"/>
      <c r="N1539" s="422"/>
      <c r="O1539" s="27"/>
      <c r="P1539" s="27"/>
      <c r="Q1539" s="27"/>
      <c r="R1539" s="27"/>
      <c r="S1539" s="27"/>
      <c r="T1539" s="27"/>
      <c r="U1539" s="27"/>
      <c r="V1539" s="27"/>
      <c r="W1539" s="27"/>
      <c r="X1539" s="27"/>
      <c r="Y1539" s="410"/>
      <c r="Z1539" s="53"/>
      <c r="AA1539" s="53"/>
      <c r="AB1539" s="27"/>
      <c r="AC1539" s="27"/>
      <c r="AD1539" s="27"/>
      <c r="AE1539" s="244"/>
      <c r="AF1539" s="27"/>
      <c r="AG1539" s="27"/>
      <c r="AH1539" s="27"/>
      <c r="AI1539" s="27"/>
      <c r="AJ1539" s="467"/>
      <c r="AK1539" s="54"/>
      <c r="AO1539" s="157"/>
      <c r="AS1539" s="157"/>
      <c r="AT1539" s="161"/>
    </row>
    <row r="1540" spans="1:46" s="55" customFormat="1" ht="12.75" customHeight="1" x14ac:dyDescent="0.3">
      <c r="A1540" s="49"/>
      <c r="B1540" s="49"/>
      <c r="C1540" s="50"/>
      <c r="D1540" s="27"/>
      <c r="E1540" s="27"/>
      <c r="F1540" s="27"/>
      <c r="G1540" s="50"/>
      <c r="H1540" s="50"/>
      <c r="I1540" s="27"/>
      <c r="J1540" s="27"/>
      <c r="K1540" s="52"/>
      <c r="L1540" s="50"/>
      <c r="M1540" s="50"/>
      <c r="N1540" s="422"/>
      <c r="O1540" s="27"/>
      <c r="P1540" s="27"/>
      <c r="Q1540" s="27"/>
      <c r="R1540" s="27"/>
      <c r="S1540" s="27"/>
      <c r="T1540" s="27"/>
      <c r="U1540" s="27"/>
      <c r="V1540" s="27"/>
      <c r="W1540" s="27"/>
      <c r="X1540" s="27"/>
      <c r="Y1540" s="410"/>
      <c r="Z1540" s="53"/>
      <c r="AA1540" s="53"/>
      <c r="AB1540" s="27"/>
      <c r="AC1540" s="27"/>
      <c r="AD1540" s="27"/>
      <c r="AE1540" s="244"/>
      <c r="AF1540" s="27"/>
      <c r="AG1540" s="27"/>
      <c r="AH1540" s="27"/>
      <c r="AI1540" s="27"/>
      <c r="AJ1540" s="467"/>
      <c r="AK1540" s="54"/>
      <c r="AO1540" s="157"/>
      <c r="AS1540" s="157"/>
      <c r="AT1540" s="161"/>
    </row>
    <row r="1541" spans="1:46" s="55" customFormat="1" ht="12.75" customHeight="1" x14ac:dyDescent="0.3">
      <c r="A1541" s="49"/>
      <c r="B1541" s="49"/>
      <c r="C1541" s="50"/>
      <c r="D1541" s="27"/>
      <c r="E1541" s="27"/>
      <c r="F1541" s="27"/>
      <c r="G1541" s="50"/>
      <c r="H1541" s="50"/>
      <c r="I1541" s="27"/>
      <c r="J1541" s="27"/>
      <c r="K1541" s="52"/>
      <c r="L1541" s="50"/>
      <c r="M1541" s="50"/>
      <c r="N1541" s="422"/>
      <c r="O1541" s="27"/>
      <c r="P1541" s="27"/>
      <c r="Q1541" s="27"/>
      <c r="R1541" s="27"/>
      <c r="S1541" s="27"/>
      <c r="T1541" s="27"/>
      <c r="U1541" s="27"/>
      <c r="V1541" s="27"/>
      <c r="W1541" s="27"/>
      <c r="X1541" s="27"/>
      <c r="Y1541" s="410"/>
      <c r="Z1541" s="53"/>
      <c r="AA1541" s="53"/>
      <c r="AB1541" s="27"/>
      <c r="AC1541" s="27"/>
      <c r="AD1541" s="27"/>
      <c r="AE1541" s="244"/>
      <c r="AF1541" s="27"/>
      <c r="AG1541" s="27"/>
      <c r="AH1541" s="27"/>
      <c r="AI1541" s="27"/>
      <c r="AJ1541" s="467"/>
      <c r="AK1541" s="54"/>
      <c r="AO1541" s="157"/>
      <c r="AS1541" s="157"/>
      <c r="AT1541" s="161"/>
    </row>
    <row r="1542" spans="1:46" s="55" customFormat="1" ht="12.75" customHeight="1" x14ac:dyDescent="0.3">
      <c r="A1542" s="49"/>
      <c r="B1542" s="49"/>
      <c r="C1542" s="50"/>
      <c r="D1542" s="27"/>
      <c r="E1542" s="27"/>
      <c r="F1542" s="27"/>
      <c r="G1542" s="50"/>
      <c r="H1542" s="50"/>
      <c r="I1542" s="27"/>
      <c r="J1542" s="27"/>
      <c r="K1542" s="52"/>
      <c r="L1542" s="50"/>
      <c r="M1542" s="50"/>
      <c r="N1542" s="422"/>
      <c r="O1542" s="27"/>
      <c r="P1542" s="27"/>
      <c r="Q1542" s="27"/>
      <c r="R1542" s="27"/>
      <c r="S1542" s="27"/>
      <c r="T1542" s="27"/>
      <c r="U1542" s="27"/>
      <c r="V1542" s="27"/>
      <c r="W1542" s="27"/>
      <c r="X1542" s="27"/>
      <c r="Y1542" s="410"/>
      <c r="Z1542" s="53"/>
      <c r="AA1542" s="53"/>
      <c r="AB1542" s="27"/>
      <c r="AC1542" s="27"/>
      <c r="AD1542" s="27"/>
      <c r="AE1542" s="244"/>
      <c r="AF1542" s="27"/>
      <c r="AG1542" s="27"/>
      <c r="AH1542" s="27"/>
      <c r="AI1542" s="27"/>
      <c r="AJ1542" s="467"/>
      <c r="AK1542" s="54"/>
      <c r="AO1542" s="157"/>
      <c r="AS1542" s="157"/>
      <c r="AT1542" s="161"/>
    </row>
    <row r="1543" spans="1:46" s="55" customFormat="1" ht="12.75" customHeight="1" x14ac:dyDescent="0.3">
      <c r="A1543" s="49"/>
      <c r="B1543" s="49"/>
      <c r="C1543" s="50"/>
      <c r="D1543" s="27"/>
      <c r="E1543" s="27"/>
      <c r="F1543" s="27"/>
      <c r="G1543" s="50"/>
      <c r="H1543" s="50"/>
      <c r="I1543" s="27"/>
      <c r="J1543" s="27"/>
      <c r="K1543" s="52"/>
      <c r="L1543" s="50"/>
      <c r="M1543" s="50"/>
      <c r="N1543" s="422"/>
      <c r="O1543" s="27"/>
      <c r="P1543" s="27"/>
      <c r="Q1543" s="27"/>
      <c r="R1543" s="27"/>
      <c r="S1543" s="27"/>
      <c r="T1543" s="27"/>
      <c r="U1543" s="27"/>
      <c r="V1543" s="27"/>
      <c r="W1543" s="27"/>
      <c r="X1543" s="27"/>
      <c r="Y1543" s="410"/>
      <c r="Z1543" s="53"/>
      <c r="AA1543" s="53"/>
      <c r="AB1543" s="27"/>
      <c r="AC1543" s="27"/>
      <c r="AD1543" s="27"/>
      <c r="AE1543" s="244"/>
      <c r="AF1543" s="27"/>
      <c r="AG1543" s="27"/>
      <c r="AH1543" s="27"/>
      <c r="AI1543" s="27"/>
      <c r="AJ1543" s="467"/>
      <c r="AK1543" s="54"/>
      <c r="AO1543" s="157"/>
      <c r="AS1543" s="157"/>
      <c r="AT1543" s="161"/>
    </row>
    <row r="1544" spans="1:46" s="55" customFormat="1" ht="12.75" customHeight="1" x14ac:dyDescent="0.3">
      <c r="A1544" s="49"/>
      <c r="B1544" s="49"/>
      <c r="C1544" s="50"/>
      <c r="D1544" s="27"/>
      <c r="E1544" s="27"/>
      <c r="F1544" s="27"/>
      <c r="G1544" s="50"/>
      <c r="H1544" s="50"/>
      <c r="I1544" s="27"/>
      <c r="J1544" s="27"/>
      <c r="K1544" s="52"/>
      <c r="L1544" s="50"/>
      <c r="M1544" s="50"/>
      <c r="N1544" s="422"/>
      <c r="O1544" s="27"/>
      <c r="P1544" s="27"/>
      <c r="Q1544" s="27"/>
      <c r="R1544" s="27"/>
      <c r="S1544" s="27"/>
      <c r="T1544" s="27"/>
      <c r="U1544" s="27"/>
      <c r="V1544" s="27"/>
      <c r="W1544" s="27"/>
      <c r="X1544" s="27"/>
      <c r="Y1544" s="410"/>
      <c r="Z1544" s="53"/>
      <c r="AA1544" s="53"/>
      <c r="AB1544" s="27"/>
      <c r="AC1544" s="27"/>
      <c r="AD1544" s="27"/>
      <c r="AE1544" s="244"/>
      <c r="AF1544" s="27"/>
      <c r="AG1544" s="27"/>
      <c r="AH1544" s="27"/>
      <c r="AI1544" s="27"/>
      <c r="AJ1544" s="467"/>
      <c r="AK1544" s="54"/>
      <c r="AO1544" s="157"/>
      <c r="AS1544" s="157"/>
      <c r="AT1544" s="161"/>
    </row>
    <row r="1545" spans="1:46" s="55" customFormat="1" ht="12.75" customHeight="1" x14ac:dyDescent="0.3">
      <c r="A1545" s="49"/>
      <c r="B1545" s="49"/>
      <c r="C1545" s="50"/>
      <c r="D1545" s="27"/>
      <c r="E1545" s="27"/>
      <c r="F1545" s="27"/>
      <c r="G1545" s="50"/>
      <c r="H1545" s="50"/>
      <c r="I1545" s="27"/>
      <c r="J1545" s="27"/>
      <c r="K1545" s="52"/>
      <c r="L1545" s="50"/>
      <c r="M1545" s="50"/>
      <c r="N1545" s="422"/>
      <c r="O1545" s="27"/>
      <c r="P1545" s="27"/>
      <c r="Q1545" s="27"/>
      <c r="R1545" s="27"/>
      <c r="S1545" s="27"/>
      <c r="T1545" s="27"/>
      <c r="U1545" s="27"/>
      <c r="V1545" s="27"/>
      <c r="W1545" s="27"/>
      <c r="X1545" s="27"/>
      <c r="Y1545" s="410"/>
      <c r="Z1545" s="53"/>
      <c r="AA1545" s="53"/>
      <c r="AB1545" s="27"/>
      <c r="AC1545" s="27"/>
      <c r="AD1545" s="27"/>
      <c r="AE1545" s="244"/>
      <c r="AF1545" s="27"/>
      <c r="AG1545" s="27"/>
      <c r="AH1545" s="27"/>
      <c r="AI1545" s="27"/>
      <c r="AJ1545" s="467"/>
      <c r="AK1545" s="54"/>
      <c r="AO1545" s="157"/>
      <c r="AS1545" s="157"/>
      <c r="AT1545" s="161"/>
    </row>
    <row r="1546" spans="1:46" s="55" customFormat="1" ht="12.75" customHeight="1" x14ac:dyDescent="0.3">
      <c r="A1546" s="49"/>
      <c r="B1546" s="49"/>
      <c r="C1546" s="50"/>
      <c r="D1546" s="27"/>
      <c r="E1546" s="27"/>
      <c r="F1546" s="27"/>
      <c r="G1546" s="50"/>
      <c r="H1546" s="50"/>
      <c r="I1546" s="27"/>
      <c r="J1546" s="27"/>
      <c r="K1546" s="52"/>
      <c r="L1546" s="50"/>
      <c r="M1546" s="50"/>
      <c r="N1546" s="422"/>
      <c r="O1546" s="27"/>
      <c r="P1546" s="27"/>
      <c r="Q1546" s="27"/>
      <c r="R1546" s="27"/>
      <c r="S1546" s="27"/>
      <c r="T1546" s="27"/>
      <c r="U1546" s="27"/>
      <c r="V1546" s="27"/>
      <c r="W1546" s="27"/>
      <c r="X1546" s="27"/>
      <c r="Y1546" s="410"/>
      <c r="Z1546" s="53"/>
      <c r="AA1546" s="53"/>
      <c r="AB1546" s="27"/>
      <c r="AC1546" s="27"/>
      <c r="AD1546" s="27"/>
      <c r="AE1546" s="244"/>
      <c r="AF1546" s="27"/>
      <c r="AG1546" s="27"/>
      <c r="AH1546" s="27"/>
      <c r="AI1546" s="27"/>
      <c r="AJ1546" s="467"/>
      <c r="AK1546" s="54"/>
      <c r="AO1546" s="157"/>
      <c r="AS1546" s="157"/>
      <c r="AT1546" s="161"/>
    </row>
    <row r="1547" spans="1:46" s="55" customFormat="1" ht="12.75" customHeight="1" x14ac:dyDescent="0.3">
      <c r="A1547" s="49"/>
      <c r="B1547" s="49"/>
      <c r="C1547" s="50"/>
      <c r="D1547" s="27"/>
      <c r="E1547" s="27"/>
      <c r="F1547" s="27"/>
      <c r="G1547" s="50"/>
      <c r="H1547" s="50"/>
      <c r="I1547" s="27"/>
      <c r="J1547" s="27"/>
      <c r="K1547" s="52"/>
      <c r="L1547" s="50"/>
      <c r="M1547" s="50"/>
      <c r="N1547" s="422"/>
      <c r="O1547" s="27"/>
      <c r="P1547" s="27"/>
      <c r="Q1547" s="27"/>
      <c r="R1547" s="27"/>
      <c r="S1547" s="27"/>
      <c r="T1547" s="27"/>
      <c r="U1547" s="27"/>
      <c r="V1547" s="27"/>
      <c r="W1547" s="27"/>
      <c r="X1547" s="27"/>
      <c r="Y1547" s="410"/>
      <c r="Z1547" s="53"/>
      <c r="AA1547" s="53"/>
      <c r="AB1547" s="27"/>
      <c r="AC1547" s="27"/>
      <c r="AD1547" s="27"/>
      <c r="AE1547" s="244"/>
      <c r="AF1547" s="27"/>
      <c r="AG1547" s="27"/>
      <c r="AH1547" s="27"/>
      <c r="AI1547" s="27"/>
      <c r="AJ1547" s="467"/>
      <c r="AK1547" s="54"/>
      <c r="AO1547" s="157"/>
      <c r="AS1547" s="157"/>
      <c r="AT1547" s="161"/>
    </row>
    <row r="1548" spans="1:46" s="55" customFormat="1" ht="12.75" customHeight="1" x14ac:dyDescent="0.3">
      <c r="A1548" s="49"/>
      <c r="B1548" s="49"/>
      <c r="C1548" s="50"/>
      <c r="D1548" s="27"/>
      <c r="E1548" s="27"/>
      <c r="F1548" s="27"/>
      <c r="G1548" s="50"/>
      <c r="H1548" s="50"/>
      <c r="I1548" s="27"/>
      <c r="J1548" s="27"/>
      <c r="K1548" s="52"/>
      <c r="L1548" s="50"/>
      <c r="M1548" s="50"/>
      <c r="N1548" s="422"/>
      <c r="O1548" s="27"/>
      <c r="P1548" s="27"/>
      <c r="Q1548" s="27"/>
      <c r="R1548" s="27"/>
      <c r="S1548" s="27"/>
      <c r="T1548" s="27"/>
      <c r="U1548" s="27"/>
      <c r="V1548" s="27"/>
      <c r="W1548" s="27"/>
      <c r="X1548" s="27"/>
      <c r="Y1548" s="410"/>
      <c r="Z1548" s="53"/>
      <c r="AA1548" s="53"/>
      <c r="AB1548" s="27"/>
      <c r="AC1548" s="27"/>
      <c r="AD1548" s="27"/>
      <c r="AE1548" s="244"/>
      <c r="AF1548" s="27"/>
      <c r="AG1548" s="27"/>
      <c r="AH1548" s="27"/>
      <c r="AI1548" s="27"/>
      <c r="AJ1548" s="467"/>
      <c r="AK1548" s="54"/>
      <c r="AO1548" s="157"/>
      <c r="AS1548" s="157"/>
      <c r="AT1548" s="161"/>
    </row>
    <row r="1549" spans="1:46" s="55" customFormat="1" ht="12.75" customHeight="1" x14ac:dyDescent="0.3">
      <c r="A1549" s="49"/>
      <c r="B1549" s="49"/>
      <c r="C1549" s="50"/>
      <c r="D1549" s="27"/>
      <c r="E1549" s="27"/>
      <c r="F1549" s="27"/>
      <c r="G1549" s="50"/>
      <c r="H1549" s="50"/>
      <c r="I1549" s="27"/>
      <c r="J1549" s="27"/>
      <c r="K1549" s="52"/>
      <c r="L1549" s="50"/>
      <c r="M1549" s="50"/>
      <c r="N1549" s="422"/>
      <c r="O1549" s="27"/>
      <c r="P1549" s="27"/>
      <c r="Q1549" s="27"/>
      <c r="R1549" s="27"/>
      <c r="S1549" s="27"/>
      <c r="T1549" s="27"/>
      <c r="U1549" s="27"/>
      <c r="V1549" s="27"/>
      <c r="W1549" s="27"/>
      <c r="X1549" s="27"/>
      <c r="Y1549" s="410"/>
      <c r="Z1549" s="53"/>
      <c r="AA1549" s="53"/>
      <c r="AB1549" s="27"/>
      <c r="AC1549" s="27"/>
      <c r="AD1549" s="27"/>
      <c r="AE1549" s="244"/>
      <c r="AF1549" s="27"/>
      <c r="AG1549" s="27"/>
      <c r="AH1549" s="27"/>
      <c r="AI1549" s="27"/>
      <c r="AJ1549" s="467"/>
      <c r="AK1549" s="54"/>
      <c r="AO1549" s="157"/>
      <c r="AS1549" s="157"/>
      <c r="AT1549" s="161"/>
    </row>
    <row r="1550" spans="1:46" s="55" customFormat="1" ht="12.75" customHeight="1" x14ac:dyDescent="0.3">
      <c r="A1550" s="49"/>
      <c r="B1550" s="49"/>
      <c r="C1550" s="50"/>
      <c r="D1550" s="27"/>
      <c r="E1550" s="27"/>
      <c r="F1550" s="27"/>
      <c r="G1550" s="50"/>
      <c r="H1550" s="50"/>
      <c r="I1550" s="27"/>
      <c r="J1550" s="27"/>
      <c r="K1550" s="52"/>
      <c r="L1550" s="50"/>
      <c r="M1550" s="50"/>
      <c r="N1550" s="422"/>
      <c r="O1550" s="27"/>
      <c r="P1550" s="27"/>
      <c r="Q1550" s="27"/>
      <c r="R1550" s="27"/>
      <c r="S1550" s="27"/>
      <c r="T1550" s="27"/>
      <c r="U1550" s="27"/>
      <c r="V1550" s="27"/>
      <c r="W1550" s="27"/>
      <c r="X1550" s="27"/>
      <c r="Y1550" s="410"/>
      <c r="Z1550" s="53"/>
      <c r="AA1550" s="53"/>
      <c r="AB1550" s="27"/>
      <c r="AC1550" s="27"/>
      <c r="AD1550" s="27"/>
      <c r="AE1550" s="244"/>
      <c r="AF1550" s="27"/>
      <c r="AG1550" s="27"/>
      <c r="AH1550" s="27"/>
      <c r="AI1550" s="27"/>
      <c r="AJ1550" s="467"/>
      <c r="AK1550" s="54"/>
      <c r="AO1550" s="157"/>
      <c r="AS1550" s="157"/>
      <c r="AT1550" s="161"/>
    </row>
    <row r="1551" spans="1:46" s="55" customFormat="1" ht="12.75" customHeight="1" x14ac:dyDescent="0.3">
      <c r="A1551" s="49"/>
      <c r="B1551" s="49"/>
      <c r="C1551" s="50"/>
      <c r="D1551" s="27"/>
      <c r="E1551" s="27"/>
      <c r="F1551" s="27"/>
      <c r="G1551" s="50"/>
      <c r="H1551" s="50"/>
      <c r="I1551" s="27"/>
      <c r="J1551" s="27"/>
      <c r="K1551" s="52"/>
      <c r="L1551" s="50"/>
      <c r="M1551" s="50"/>
      <c r="N1551" s="422"/>
      <c r="O1551" s="27"/>
      <c r="P1551" s="27"/>
      <c r="Q1551" s="27"/>
      <c r="R1551" s="27"/>
      <c r="S1551" s="27"/>
      <c r="T1551" s="27"/>
      <c r="U1551" s="27"/>
      <c r="V1551" s="27"/>
      <c r="W1551" s="27"/>
      <c r="X1551" s="27"/>
      <c r="Y1551" s="410"/>
      <c r="Z1551" s="53"/>
      <c r="AA1551" s="53"/>
      <c r="AB1551" s="27"/>
      <c r="AC1551" s="27"/>
      <c r="AD1551" s="27"/>
      <c r="AE1551" s="244"/>
      <c r="AF1551" s="27"/>
      <c r="AG1551" s="27"/>
      <c r="AH1551" s="27"/>
      <c r="AI1551" s="27"/>
      <c r="AJ1551" s="467"/>
      <c r="AK1551" s="54"/>
      <c r="AO1551" s="157"/>
      <c r="AS1551" s="157"/>
      <c r="AT1551" s="161"/>
    </row>
    <row r="1552" spans="1:46" s="55" customFormat="1" ht="12.75" customHeight="1" x14ac:dyDescent="0.3">
      <c r="A1552" s="49"/>
      <c r="B1552" s="49"/>
      <c r="C1552" s="50"/>
      <c r="D1552" s="27"/>
      <c r="E1552" s="27"/>
      <c r="F1552" s="27"/>
      <c r="G1552" s="50"/>
      <c r="H1552" s="50"/>
      <c r="I1552" s="27"/>
      <c r="J1552" s="27"/>
      <c r="K1552" s="52"/>
      <c r="L1552" s="50"/>
      <c r="M1552" s="50"/>
      <c r="N1552" s="422"/>
      <c r="O1552" s="27"/>
      <c r="P1552" s="27"/>
      <c r="Q1552" s="27"/>
      <c r="R1552" s="27"/>
      <c r="S1552" s="27"/>
      <c r="T1552" s="27"/>
      <c r="U1552" s="27"/>
      <c r="V1552" s="27"/>
      <c r="W1552" s="27"/>
      <c r="X1552" s="27"/>
      <c r="Y1552" s="410"/>
      <c r="Z1552" s="53"/>
      <c r="AA1552" s="53"/>
      <c r="AB1552" s="27"/>
      <c r="AC1552" s="27"/>
      <c r="AD1552" s="27"/>
      <c r="AE1552" s="244"/>
      <c r="AF1552" s="27"/>
      <c r="AG1552" s="27"/>
      <c r="AH1552" s="27"/>
      <c r="AI1552" s="27"/>
      <c r="AJ1552" s="467"/>
      <c r="AK1552" s="54"/>
      <c r="AO1552" s="157"/>
      <c r="AS1552" s="157"/>
      <c r="AT1552" s="161"/>
    </row>
    <row r="1553" spans="1:46" s="55" customFormat="1" ht="12.75" customHeight="1" x14ac:dyDescent="0.3">
      <c r="A1553" s="49"/>
      <c r="B1553" s="49"/>
      <c r="C1553" s="50"/>
      <c r="D1553" s="27"/>
      <c r="E1553" s="27"/>
      <c r="F1553" s="27"/>
      <c r="G1553" s="50"/>
      <c r="H1553" s="50"/>
      <c r="I1553" s="27"/>
      <c r="J1553" s="27"/>
      <c r="K1553" s="52"/>
      <c r="L1553" s="50"/>
      <c r="M1553" s="50"/>
      <c r="N1553" s="422"/>
      <c r="O1553" s="27"/>
      <c r="P1553" s="27"/>
      <c r="Q1553" s="27"/>
      <c r="R1553" s="27"/>
      <c r="S1553" s="27"/>
      <c r="T1553" s="27"/>
      <c r="U1553" s="27"/>
      <c r="V1553" s="27"/>
      <c r="W1553" s="27"/>
      <c r="X1553" s="27"/>
      <c r="Y1553" s="410"/>
      <c r="Z1553" s="53"/>
      <c r="AA1553" s="53"/>
      <c r="AB1553" s="27"/>
      <c r="AC1553" s="27"/>
      <c r="AD1553" s="27"/>
      <c r="AE1553" s="244"/>
      <c r="AF1553" s="27"/>
      <c r="AG1553" s="27"/>
      <c r="AH1553" s="27"/>
      <c r="AI1553" s="27"/>
      <c r="AJ1553" s="467"/>
      <c r="AK1553" s="54"/>
      <c r="AO1553" s="157"/>
      <c r="AS1553" s="157"/>
      <c r="AT1553" s="161"/>
    </row>
    <row r="1554" spans="1:46" s="55" customFormat="1" ht="12.75" customHeight="1" x14ac:dyDescent="0.3">
      <c r="A1554" s="49"/>
      <c r="B1554" s="49"/>
      <c r="C1554" s="50"/>
      <c r="D1554" s="27"/>
      <c r="E1554" s="27"/>
      <c r="F1554" s="27"/>
      <c r="G1554" s="50"/>
      <c r="H1554" s="50"/>
      <c r="I1554" s="27"/>
      <c r="J1554" s="27"/>
      <c r="K1554" s="52"/>
      <c r="L1554" s="50"/>
      <c r="M1554" s="50"/>
      <c r="N1554" s="422"/>
      <c r="O1554" s="27"/>
      <c r="P1554" s="27"/>
      <c r="Q1554" s="27"/>
      <c r="R1554" s="27"/>
      <c r="S1554" s="27"/>
      <c r="T1554" s="27"/>
      <c r="U1554" s="27"/>
      <c r="V1554" s="27"/>
      <c r="W1554" s="27"/>
      <c r="X1554" s="27"/>
      <c r="Y1554" s="410"/>
      <c r="Z1554" s="53"/>
      <c r="AA1554" s="53"/>
      <c r="AB1554" s="27"/>
      <c r="AC1554" s="27"/>
      <c r="AD1554" s="27"/>
      <c r="AE1554" s="244"/>
      <c r="AF1554" s="27"/>
      <c r="AG1554" s="27"/>
      <c r="AH1554" s="27"/>
      <c r="AI1554" s="27"/>
      <c r="AJ1554" s="467"/>
      <c r="AK1554" s="54"/>
      <c r="AO1554" s="157"/>
      <c r="AS1554" s="157"/>
      <c r="AT1554" s="161"/>
    </row>
    <row r="1555" spans="1:46" s="55" customFormat="1" ht="12.75" customHeight="1" x14ac:dyDescent="0.3">
      <c r="A1555" s="49"/>
      <c r="B1555" s="49"/>
      <c r="C1555" s="50"/>
      <c r="D1555" s="27"/>
      <c r="E1555" s="27"/>
      <c r="F1555" s="27"/>
      <c r="G1555" s="50"/>
      <c r="H1555" s="50"/>
      <c r="I1555" s="27"/>
      <c r="J1555" s="27"/>
      <c r="K1555" s="52"/>
      <c r="L1555" s="50"/>
      <c r="M1555" s="50"/>
      <c r="N1555" s="422"/>
      <c r="O1555" s="27"/>
      <c r="P1555" s="27"/>
      <c r="Q1555" s="27"/>
      <c r="R1555" s="27"/>
      <c r="S1555" s="27"/>
      <c r="T1555" s="27"/>
      <c r="U1555" s="27"/>
      <c r="V1555" s="27"/>
      <c r="W1555" s="27"/>
      <c r="X1555" s="27"/>
      <c r="Y1555" s="410"/>
      <c r="Z1555" s="53"/>
      <c r="AA1555" s="53"/>
      <c r="AB1555" s="27"/>
      <c r="AC1555" s="27"/>
      <c r="AD1555" s="27"/>
      <c r="AE1555" s="244"/>
      <c r="AF1555" s="27"/>
      <c r="AG1555" s="27"/>
      <c r="AH1555" s="27"/>
      <c r="AI1555" s="27"/>
      <c r="AJ1555" s="467"/>
      <c r="AK1555" s="54"/>
      <c r="AO1555" s="157"/>
      <c r="AS1555" s="157"/>
      <c r="AT1555" s="161"/>
    </row>
    <row r="1556" spans="1:46" s="55" customFormat="1" ht="12.75" customHeight="1" x14ac:dyDescent="0.3">
      <c r="A1556" s="49"/>
      <c r="B1556" s="49"/>
      <c r="C1556" s="50"/>
      <c r="D1556" s="27"/>
      <c r="E1556" s="27"/>
      <c r="F1556" s="27"/>
      <c r="G1556" s="50"/>
      <c r="H1556" s="50"/>
      <c r="I1556" s="27"/>
      <c r="J1556" s="27"/>
      <c r="K1556" s="52"/>
      <c r="L1556" s="50"/>
      <c r="M1556" s="50"/>
      <c r="N1556" s="422"/>
      <c r="O1556" s="27"/>
      <c r="P1556" s="27"/>
      <c r="Q1556" s="27"/>
      <c r="R1556" s="27"/>
      <c r="S1556" s="27"/>
      <c r="T1556" s="27"/>
      <c r="U1556" s="27"/>
      <c r="V1556" s="27"/>
      <c r="W1556" s="27"/>
      <c r="X1556" s="27"/>
      <c r="Y1556" s="410"/>
      <c r="Z1556" s="53"/>
      <c r="AA1556" s="53"/>
      <c r="AB1556" s="27"/>
      <c r="AC1556" s="27"/>
      <c r="AD1556" s="27"/>
      <c r="AE1556" s="244"/>
      <c r="AF1556" s="27"/>
      <c r="AG1556" s="27"/>
      <c r="AH1556" s="27"/>
      <c r="AI1556" s="27"/>
      <c r="AJ1556" s="467"/>
      <c r="AK1556" s="54"/>
      <c r="AO1556" s="157"/>
      <c r="AS1556" s="157"/>
      <c r="AT1556" s="161"/>
    </row>
    <row r="1557" spans="1:46" s="55" customFormat="1" ht="12.75" customHeight="1" x14ac:dyDescent="0.3">
      <c r="A1557" s="49"/>
      <c r="B1557" s="49"/>
      <c r="C1557" s="50"/>
      <c r="D1557" s="27"/>
      <c r="E1557" s="27"/>
      <c r="F1557" s="27"/>
      <c r="G1557" s="50"/>
      <c r="H1557" s="50"/>
      <c r="I1557" s="27"/>
      <c r="J1557" s="27"/>
      <c r="K1557" s="52"/>
      <c r="L1557" s="50"/>
      <c r="M1557" s="50"/>
      <c r="N1557" s="422"/>
      <c r="O1557" s="27"/>
      <c r="P1557" s="27"/>
      <c r="Q1557" s="27"/>
      <c r="R1557" s="27"/>
      <c r="S1557" s="27"/>
      <c r="T1557" s="27"/>
      <c r="U1557" s="27"/>
      <c r="V1557" s="27"/>
      <c r="W1557" s="27"/>
      <c r="X1557" s="27"/>
      <c r="Y1557" s="410"/>
      <c r="Z1557" s="53"/>
      <c r="AA1557" s="53"/>
      <c r="AB1557" s="27"/>
      <c r="AC1557" s="27"/>
      <c r="AD1557" s="27"/>
      <c r="AE1557" s="244"/>
      <c r="AF1557" s="27"/>
      <c r="AG1557" s="27"/>
      <c r="AH1557" s="27"/>
      <c r="AI1557" s="27"/>
      <c r="AJ1557" s="467"/>
      <c r="AK1557" s="54"/>
      <c r="AO1557" s="157"/>
      <c r="AS1557" s="157"/>
      <c r="AT1557" s="161"/>
    </row>
    <row r="1558" spans="1:46" s="55" customFormat="1" ht="12.75" customHeight="1" x14ac:dyDescent="0.3">
      <c r="A1558" s="49"/>
      <c r="B1558" s="49"/>
      <c r="C1558" s="50"/>
      <c r="D1558" s="27"/>
      <c r="E1558" s="27"/>
      <c r="F1558" s="27"/>
      <c r="G1558" s="50"/>
      <c r="H1558" s="50"/>
      <c r="I1558" s="27"/>
      <c r="J1558" s="27"/>
      <c r="K1558" s="52"/>
      <c r="L1558" s="50"/>
      <c r="M1558" s="50"/>
      <c r="N1558" s="422"/>
      <c r="O1558" s="27"/>
      <c r="P1558" s="27"/>
      <c r="Q1558" s="27"/>
      <c r="R1558" s="27"/>
      <c r="S1558" s="27"/>
      <c r="T1558" s="27"/>
      <c r="U1558" s="27"/>
      <c r="V1558" s="27"/>
      <c r="W1558" s="27"/>
      <c r="X1558" s="27"/>
      <c r="Y1558" s="410"/>
      <c r="Z1558" s="53"/>
      <c r="AA1558" s="53"/>
      <c r="AB1558" s="27"/>
      <c r="AC1558" s="27"/>
      <c r="AD1558" s="27"/>
      <c r="AE1558" s="244"/>
      <c r="AF1558" s="27"/>
      <c r="AG1558" s="27"/>
      <c r="AH1558" s="27"/>
      <c r="AI1558" s="27"/>
      <c r="AJ1558" s="467"/>
      <c r="AK1558" s="54"/>
      <c r="AO1558" s="157"/>
      <c r="AS1558" s="157"/>
      <c r="AT1558" s="161"/>
    </row>
    <row r="1559" spans="1:46" s="55" customFormat="1" ht="12.75" customHeight="1" x14ac:dyDescent="0.3">
      <c r="A1559" s="49"/>
      <c r="B1559" s="49"/>
      <c r="C1559" s="50"/>
      <c r="D1559" s="27"/>
      <c r="E1559" s="27"/>
      <c r="F1559" s="27"/>
      <c r="G1559" s="50"/>
      <c r="H1559" s="50"/>
      <c r="I1559" s="27"/>
      <c r="J1559" s="27"/>
      <c r="K1559" s="52"/>
      <c r="L1559" s="50"/>
      <c r="M1559" s="50"/>
      <c r="N1559" s="422"/>
      <c r="O1559" s="27"/>
      <c r="P1559" s="27"/>
      <c r="Q1559" s="27"/>
      <c r="R1559" s="27"/>
      <c r="S1559" s="27"/>
      <c r="T1559" s="27"/>
      <c r="U1559" s="27"/>
      <c r="V1559" s="27"/>
      <c r="W1559" s="27"/>
      <c r="X1559" s="27"/>
      <c r="Y1559" s="410"/>
      <c r="Z1559" s="53"/>
      <c r="AA1559" s="53"/>
      <c r="AB1559" s="27"/>
      <c r="AC1559" s="27"/>
      <c r="AD1559" s="27"/>
      <c r="AE1559" s="244"/>
      <c r="AF1559" s="27"/>
      <c r="AG1559" s="27"/>
      <c r="AH1559" s="27"/>
      <c r="AI1559" s="27"/>
      <c r="AJ1559" s="467"/>
      <c r="AK1559" s="54"/>
      <c r="AO1559" s="157"/>
      <c r="AS1559" s="157"/>
      <c r="AT1559" s="161"/>
    </row>
    <row r="1560" spans="1:46" s="55" customFormat="1" ht="12.75" customHeight="1" x14ac:dyDescent="0.3">
      <c r="A1560" s="49"/>
      <c r="B1560" s="49"/>
      <c r="C1560" s="50"/>
      <c r="D1560" s="27"/>
      <c r="E1560" s="27"/>
      <c r="F1560" s="27"/>
      <c r="G1560" s="50"/>
      <c r="H1560" s="50"/>
      <c r="I1560" s="27"/>
      <c r="J1560" s="27"/>
      <c r="K1560" s="52"/>
      <c r="L1560" s="50"/>
      <c r="M1560" s="50"/>
      <c r="N1560" s="422"/>
      <c r="O1560" s="27"/>
      <c r="P1560" s="27"/>
      <c r="Q1560" s="27"/>
      <c r="R1560" s="27"/>
      <c r="S1560" s="27"/>
      <c r="T1560" s="27"/>
      <c r="U1560" s="27"/>
      <c r="V1560" s="27"/>
      <c r="W1560" s="27"/>
      <c r="X1560" s="27"/>
      <c r="Y1560" s="410"/>
      <c r="Z1560" s="53"/>
      <c r="AA1560" s="53"/>
      <c r="AB1560" s="27"/>
      <c r="AC1560" s="27"/>
      <c r="AD1560" s="27"/>
      <c r="AE1560" s="244"/>
      <c r="AF1560" s="27"/>
      <c r="AG1560" s="27"/>
      <c r="AH1560" s="27"/>
      <c r="AI1560" s="27"/>
      <c r="AJ1560" s="467"/>
      <c r="AK1560" s="54"/>
      <c r="AO1560" s="157"/>
      <c r="AS1560" s="157"/>
      <c r="AT1560" s="161"/>
    </row>
    <row r="1561" spans="1:46" s="55" customFormat="1" ht="12.75" customHeight="1" x14ac:dyDescent="0.3">
      <c r="A1561" s="49"/>
      <c r="B1561" s="49"/>
      <c r="C1561" s="50"/>
      <c r="D1561" s="27"/>
      <c r="E1561" s="27"/>
      <c r="F1561" s="27"/>
      <c r="G1561" s="50"/>
      <c r="H1561" s="50"/>
      <c r="I1561" s="27"/>
      <c r="J1561" s="27"/>
      <c r="K1561" s="52"/>
      <c r="L1561" s="50"/>
      <c r="M1561" s="50"/>
      <c r="N1561" s="422"/>
      <c r="O1561" s="27"/>
      <c r="P1561" s="27"/>
      <c r="Q1561" s="27"/>
      <c r="R1561" s="27"/>
      <c r="S1561" s="27"/>
      <c r="T1561" s="27"/>
      <c r="U1561" s="27"/>
      <c r="V1561" s="27"/>
      <c r="W1561" s="27"/>
      <c r="X1561" s="27"/>
      <c r="Y1561" s="410"/>
      <c r="Z1561" s="53"/>
      <c r="AA1561" s="53"/>
      <c r="AB1561" s="27"/>
      <c r="AC1561" s="27"/>
      <c r="AD1561" s="27"/>
      <c r="AE1561" s="244"/>
      <c r="AF1561" s="27"/>
      <c r="AG1561" s="27"/>
      <c r="AH1561" s="27"/>
      <c r="AI1561" s="27"/>
      <c r="AJ1561" s="467"/>
      <c r="AK1561" s="54"/>
      <c r="AO1561" s="157"/>
      <c r="AS1561" s="157"/>
      <c r="AT1561" s="161"/>
    </row>
    <row r="1562" spans="1:46" s="55" customFormat="1" ht="12.75" customHeight="1" x14ac:dyDescent="0.3">
      <c r="A1562" s="49"/>
      <c r="B1562" s="49"/>
      <c r="C1562" s="50"/>
      <c r="D1562" s="27"/>
      <c r="E1562" s="27"/>
      <c r="F1562" s="27"/>
      <c r="G1562" s="50"/>
      <c r="H1562" s="50"/>
      <c r="I1562" s="27"/>
      <c r="J1562" s="27"/>
      <c r="K1562" s="52"/>
      <c r="L1562" s="50"/>
      <c r="M1562" s="50"/>
      <c r="N1562" s="422"/>
      <c r="O1562" s="27"/>
      <c r="P1562" s="27"/>
      <c r="Q1562" s="27"/>
      <c r="R1562" s="27"/>
      <c r="S1562" s="27"/>
      <c r="T1562" s="27"/>
      <c r="U1562" s="27"/>
      <c r="V1562" s="27"/>
      <c r="W1562" s="27"/>
      <c r="X1562" s="27"/>
      <c r="Y1562" s="410"/>
      <c r="Z1562" s="53"/>
      <c r="AA1562" s="53"/>
      <c r="AB1562" s="27"/>
      <c r="AC1562" s="27"/>
      <c r="AD1562" s="27"/>
      <c r="AE1562" s="244"/>
      <c r="AF1562" s="27"/>
      <c r="AG1562" s="27"/>
      <c r="AH1562" s="27"/>
      <c r="AI1562" s="27"/>
      <c r="AJ1562" s="467"/>
      <c r="AK1562" s="54"/>
      <c r="AO1562" s="157"/>
      <c r="AS1562" s="157"/>
      <c r="AT1562" s="161"/>
    </row>
    <row r="1563" spans="1:46" s="55" customFormat="1" ht="12.75" customHeight="1" x14ac:dyDescent="0.3">
      <c r="A1563" s="49"/>
      <c r="B1563" s="49"/>
      <c r="C1563" s="50"/>
      <c r="D1563" s="27"/>
      <c r="E1563" s="27"/>
      <c r="F1563" s="27"/>
      <c r="G1563" s="50"/>
      <c r="H1563" s="50"/>
      <c r="I1563" s="27"/>
      <c r="J1563" s="27"/>
      <c r="K1563" s="52"/>
      <c r="L1563" s="50"/>
      <c r="M1563" s="50"/>
      <c r="N1563" s="422"/>
      <c r="O1563" s="27"/>
      <c r="P1563" s="27"/>
      <c r="Q1563" s="27"/>
      <c r="R1563" s="27"/>
      <c r="S1563" s="27"/>
      <c r="T1563" s="27"/>
      <c r="U1563" s="27"/>
      <c r="V1563" s="27"/>
      <c r="W1563" s="27"/>
      <c r="X1563" s="27"/>
      <c r="Y1563" s="410"/>
      <c r="Z1563" s="53"/>
      <c r="AA1563" s="53"/>
      <c r="AB1563" s="27"/>
      <c r="AC1563" s="27"/>
      <c r="AD1563" s="27"/>
      <c r="AE1563" s="244"/>
      <c r="AF1563" s="27"/>
      <c r="AG1563" s="27"/>
      <c r="AH1563" s="27"/>
      <c r="AI1563" s="27"/>
      <c r="AJ1563" s="467"/>
      <c r="AK1563" s="54"/>
      <c r="AO1563" s="157"/>
      <c r="AS1563" s="157"/>
      <c r="AT1563" s="161"/>
    </row>
    <row r="1564" spans="1:46" s="55" customFormat="1" ht="12.75" customHeight="1" x14ac:dyDescent="0.3">
      <c r="A1564" s="49"/>
      <c r="B1564" s="49"/>
      <c r="C1564" s="50"/>
      <c r="D1564" s="27"/>
      <c r="E1564" s="27"/>
      <c r="F1564" s="27"/>
      <c r="G1564" s="50"/>
      <c r="H1564" s="50"/>
      <c r="I1564" s="27"/>
      <c r="J1564" s="27"/>
      <c r="K1564" s="52"/>
      <c r="L1564" s="50"/>
      <c r="M1564" s="50"/>
      <c r="N1564" s="422"/>
      <c r="O1564" s="27"/>
      <c r="P1564" s="27"/>
      <c r="Q1564" s="27"/>
      <c r="R1564" s="27"/>
      <c r="S1564" s="27"/>
      <c r="T1564" s="27"/>
      <c r="U1564" s="27"/>
      <c r="V1564" s="27"/>
      <c r="W1564" s="27"/>
      <c r="X1564" s="27"/>
      <c r="Y1564" s="410"/>
      <c r="Z1564" s="53"/>
      <c r="AA1564" s="53"/>
      <c r="AB1564" s="27"/>
      <c r="AC1564" s="27"/>
      <c r="AD1564" s="27"/>
      <c r="AE1564" s="244"/>
      <c r="AF1564" s="27"/>
      <c r="AG1564" s="27"/>
      <c r="AH1564" s="27"/>
      <c r="AI1564" s="27"/>
      <c r="AJ1564" s="467"/>
      <c r="AK1564" s="54"/>
      <c r="AO1564" s="157"/>
      <c r="AS1564" s="157"/>
      <c r="AT1564" s="161"/>
    </row>
    <row r="1565" spans="1:46" s="55" customFormat="1" ht="12.75" customHeight="1" x14ac:dyDescent="0.3">
      <c r="A1565" s="49"/>
      <c r="B1565" s="49"/>
      <c r="C1565" s="50"/>
      <c r="D1565" s="27"/>
      <c r="E1565" s="27"/>
      <c r="F1565" s="27"/>
      <c r="G1565" s="50"/>
      <c r="H1565" s="50"/>
      <c r="I1565" s="27"/>
      <c r="J1565" s="27"/>
      <c r="K1565" s="52"/>
      <c r="L1565" s="50"/>
      <c r="M1565" s="50"/>
      <c r="N1565" s="422"/>
      <c r="O1565" s="27"/>
      <c r="P1565" s="27"/>
      <c r="Q1565" s="27"/>
      <c r="R1565" s="27"/>
      <c r="S1565" s="27"/>
      <c r="T1565" s="27"/>
      <c r="U1565" s="27"/>
      <c r="V1565" s="27"/>
      <c r="W1565" s="27"/>
      <c r="X1565" s="27"/>
      <c r="Y1565" s="410"/>
      <c r="Z1565" s="53"/>
      <c r="AA1565" s="53"/>
      <c r="AB1565" s="27"/>
      <c r="AC1565" s="27"/>
      <c r="AD1565" s="27"/>
      <c r="AE1565" s="244"/>
      <c r="AF1565" s="27"/>
      <c r="AG1565" s="27"/>
      <c r="AH1565" s="27"/>
      <c r="AI1565" s="27"/>
      <c r="AJ1565" s="467"/>
      <c r="AK1565" s="54"/>
      <c r="AO1565" s="157"/>
      <c r="AS1565" s="157"/>
      <c r="AT1565" s="161"/>
    </row>
    <row r="1566" spans="1:46" s="55" customFormat="1" ht="12.75" customHeight="1" x14ac:dyDescent="0.3">
      <c r="A1566" s="49"/>
      <c r="B1566" s="49"/>
      <c r="C1566" s="50"/>
      <c r="D1566" s="27"/>
      <c r="E1566" s="27"/>
      <c r="F1566" s="27"/>
      <c r="G1566" s="50"/>
      <c r="H1566" s="50"/>
      <c r="I1566" s="27"/>
      <c r="J1566" s="27"/>
      <c r="K1566" s="52"/>
      <c r="L1566" s="50"/>
      <c r="M1566" s="50"/>
      <c r="N1566" s="422"/>
      <c r="O1566" s="27"/>
      <c r="P1566" s="27"/>
      <c r="Q1566" s="27"/>
      <c r="R1566" s="27"/>
      <c r="S1566" s="27"/>
      <c r="T1566" s="27"/>
      <c r="U1566" s="27"/>
      <c r="V1566" s="27"/>
      <c r="W1566" s="27"/>
      <c r="X1566" s="27"/>
      <c r="Y1566" s="410"/>
      <c r="Z1566" s="53"/>
      <c r="AA1566" s="53"/>
      <c r="AB1566" s="27"/>
      <c r="AC1566" s="27"/>
      <c r="AD1566" s="27"/>
      <c r="AE1566" s="244"/>
      <c r="AF1566" s="27"/>
      <c r="AG1566" s="27"/>
      <c r="AH1566" s="27"/>
      <c r="AI1566" s="27"/>
      <c r="AJ1566" s="467"/>
      <c r="AK1566" s="54"/>
      <c r="AO1566" s="157"/>
      <c r="AS1566" s="157"/>
      <c r="AT1566" s="161"/>
    </row>
    <row r="1567" spans="1:46" s="55" customFormat="1" ht="12.75" customHeight="1" x14ac:dyDescent="0.3">
      <c r="A1567" s="49"/>
      <c r="B1567" s="49"/>
      <c r="C1567" s="50"/>
      <c r="D1567" s="27"/>
      <c r="E1567" s="27"/>
      <c r="F1567" s="27"/>
      <c r="G1567" s="50"/>
      <c r="H1567" s="50"/>
      <c r="I1567" s="27"/>
      <c r="J1567" s="27"/>
      <c r="K1567" s="52"/>
      <c r="L1567" s="50"/>
      <c r="M1567" s="50"/>
      <c r="N1567" s="422"/>
      <c r="O1567" s="27"/>
      <c r="P1567" s="27"/>
      <c r="Q1567" s="27"/>
      <c r="R1567" s="27"/>
      <c r="S1567" s="27"/>
      <c r="T1567" s="27"/>
      <c r="U1567" s="27"/>
      <c r="V1567" s="27"/>
      <c r="W1567" s="27"/>
      <c r="X1567" s="27"/>
      <c r="Y1567" s="410"/>
      <c r="Z1567" s="53"/>
      <c r="AA1567" s="53"/>
      <c r="AB1567" s="27"/>
      <c r="AC1567" s="27"/>
      <c r="AD1567" s="27"/>
      <c r="AE1567" s="244"/>
      <c r="AF1567" s="27"/>
      <c r="AG1567" s="27"/>
      <c r="AH1567" s="27"/>
      <c r="AI1567" s="27"/>
      <c r="AJ1567" s="467"/>
      <c r="AK1567" s="54"/>
      <c r="AO1567" s="157"/>
      <c r="AS1567" s="157"/>
      <c r="AT1567" s="161"/>
    </row>
    <row r="1568" spans="1:46" s="55" customFormat="1" ht="12.75" customHeight="1" x14ac:dyDescent="0.3">
      <c r="A1568" s="49"/>
      <c r="B1568" s="49"/>
      <c r="C1568" s="50"/>
      <c r="D1568" s="27"/>
      <c r="E1568" s="27"/>
      <c r="F1568" s="27"/>
      <c r="G1568" s="50"/>
      <c r="H1568" s="50"/>
      <c r="I1568" s="27"/>
      <c r="J1568" s="27"/>
      <c r="K1568" s="52"/>
      <c r="L1568" s="50"/>
      <c r="M1568" s="50"/>
      <c r="N1568" s="422"/>
      <c r="O1568" s="27"/>
      <c r="P1568" s="27"/>
      <c r="Q1568" s="27"/>
      <c r="R1568" s="27"/>
      <c r="S1568" s="27"/>
      <c r="T1568" s="27"/>
      <c r="U1568" s="27"/>
      <c r="V1568" s="27"/>
      <c r="W1568" s="27"/>
      <c r="X1568" s="27"/>
      <c r="Y1568" s="410"/>
      <c r="Z1568" s="53"/>
      <c r="AA1568" s="53"/>
      <c r="AB1568" s="27"/>
      <c r="AC1568" s="27"/>
      <c r="AD1568" s="27"/>
      <c r="AE1568" s="244"/>
      <c r="AF1568" s="27"/>
      <c r="AG1568" s="27"/>
      <c r="AH1568" s="27"/>
      <c r="AI1568" s="27"/>
      <c r="AJ1568" s="467"/>
      <c r="AK1568" s="54"/>
      <c r="AO1568" s="157"/>
      <c r="AS1568" s="157"/>
      <c r="AT1568" s="161"/>
    </row>
    <row r="1569" spans="1:46" s="55" customFormat="1" ht="12.75" customHeight="1" x14ac:dyDescent="0.3">
      <c r="A1569" s="49"/>
      <c r="B1569" s="49"/>
      <c r="C1569" s="50"/>
      <c r="D1569" s="27"/>
      <c r="E1569" s="27"/>
      <c r="F1569" s="27"/>
      <c r="G1569" s="50"/>
      <c r="H1569" s="50"/>
      <c r="I1569" s="27"/>
      <c r="J1569" s="27"/>
      <c r="K1569" s="52"/>
      <c r="L1569" s="50"/>
      <c r="M1569" s="50"/>
      <c r="N1569" s="422"/>
      <c r="O1569" s="27"/>
      <c r="P1569" s="27"/>
      <c r="Q1569" s="27"/>
      <c r="R1569" s="27"/>
      <c r="S1569" s="27"/>
      <c r="T1569" s="27"/>
      <c r="U1569" s="27"/>
      <c r="V1569" s="27"/>
      <c r="W1569" s="27"/>
      <c r="X1569" s="27"/>
      <c r="Y1569" s="410"/>
      <c r="Z1569" s="53"/>
      <c r="AA1569" s="53"/>
      <c r="AB1569" s="27"/>
      <c r="AC1569" s="27"/>
      <c r="AD1569" s="27"/>
      <c r="AE1569" s="244"/>
      <c r="AF1569" s="27"/>
      <c r="AG1569" s="27"/>
      <c r="AH1569" s="27"/>
      <c r="AI1569" s="27"/>
      <c r="AJ1569" s="467"/>
      <c r="AK1569" s="54"/>
      <c r="AO1569" s="157"/>
      <c r="AS1569" s="157"/>
      <c r="AT1569" s="161"/>
    </row>
    <row r="1570" spans="1:46" s="55" customFormat="1" ht="12.75" customHeight="1" x14ac:dyDescent="0.3">
      <c r="A1570" s="49"/>
      <c r="B1570" s="49"/>
      <c r="C1570" s="50"/>
      <c r="D1570" s="27"/>
      <c r="E1570" s="27"/>
      <c r="F1570" s="27"/>
      <c r="G1570" s="50"/>
      <c r="H1570" s="50"/>
      <c r="I1570" s="27"/>
      <c r="J1570" s="27"/>
      <c r="K1570" s="52"/>
      <c r="L1570" s="50"/>
      <c r="M1570" s="50"/>
      <c r="N1570" s="422"/>
      <c r="O1570" s="27"/>
      <c r="P1570" s="27"/>
      <c r="Q1570" s="27"/>
      <c r="R1570" s="27"/>
      <c r="S1570" s="27"/>
      <c r="T1570" s="27"/>
      <c r="U1570" s="27"/>
      <c r="V1570" s="27"/>
      <c r="W1570" s="27"/>
      <c r="X1570" s="27"/>
      <c r="Y1570" s="410"/>
      <c r="Z1570" s="53"/>
      <c r="AA1570" s="53"/>
      <c r="AB1570" s="27"/>
      <c r="AC1570" s="27"/>
      <c r="AD1570" s="27"/>
      <c r="AE1570" s="244"/>
      <c r="AF1570" s="27"/>
      <c r="AG1570" s="27"/>
      <c r="AH1570" s="27"/>
      <c r="AI1570" s="27"/>
      <c r="AJ1570" s="467"/>
      <c r="AK1570" s="54"/>
      <c r="AO1570" s="157"/>
      <c r="AS1570" s="157"/>
      <c r="AT1570" s="161"/>
    </row>
    <row r="1571" spans="1:46" s="55" customFormat="1" ht="12.75" customHeight="1" x14ac:dyDescent="0.3">
      <c r="A1571" s="49"/>
      <c r="B1571" s="49"/>
      <c r="C1571" s="50"/>
      <c r="D1571" s="27"/>
      <c r="E1571" s="27"/>
      <c r="F1571" s="27"/>
      <c r="G1571" s="50"/>
      <c r="H1571" s="50"/>
      <c r="I1571" s="27"/>
      <c r="J1571" s="27"/>
      <c r="K1571" s="52"/>
      <c r="L1571" s="50"/>
      <c r="M1571" s="50"/>
      <c r="N1571" s="422"/>
      <c r="O1571" s="27"/>
      <c r="P1571" s="27"/>
      <c r="Q1571" s="27"/>
      <c r="R1571" s="27"/>
      <c r="S1571" s="27"/>
      <c r="T1571" s="27"/>
      <c r="U1571" s="27"/>
      <c r="V1571" s="27"/>
      <c r="W1571" s="27"/>
      <c r="X1571" s="27"/>
      <c r="Y1571" s="410"/>
      <c r="Z1571" s="53"/>
      <c r="AA1571" s="53"/>
      <c r="AB1571" s="27"/>
      <c r="AC1571" s="27"/>
      <c r="AD1571" s="27"/>
      <c r="AE1571" s="244"/>
      <c r="AF1571" s="27"/>
      <c r="AG1571" s="27"/>
      <c r="AH1571" s="27"/>
      <c r="AI1571" s="27"/>
      <c r="AJ1571" s="467"/>
      <c r="AK1571" s="54"/>
      <c r="AO1571" s="157"/>
      <c r="AS1571" s="157"/>
      <c r="AT1571" s="161"/>
    </row>
    <row r="1572" spans="1:46" s="55" customFormat="1" ht="12.75" customHeight="1" x14ac:dyDescent="0.3">
      <c r="A1572" s="49"/>
      <c r="B1572" s="49"/>
      <c r="C1572" s="50"/>
      <c r="D1572" s="27"/>
      <c r="E1572" s="27"/>
      <c r="F1572" s="27"/>
      <c r="G1572" s="50"/>
      <c r="H1572" s="50"/>
      <c r="I1572" s="27"/>
      <c r="J1572" s="27"/>
      <c r="K1572" s="52"/>
      <c r="L1572" s="50"/>
      <c r="M1572" s="50"/>
      <c r="N1572" s="422"/>
      <c r="O1572" s="27"/>
      <c r="P1572" s="27"/>
      <c r="Q1572" s="27"/>
      <c r="R1572" s="27"/>
      <c r="S1572" s="27"/>
      <c r="T1572" s="27"/>
      <c r="U1572" s="27"/>
      <c r="V1572" s="27"/>
      <c r="W1572" s="27"/>
      <c r="X1572" s="27"/>
      <c r="Y1572" s="410"/>
      <c r="Z1572" s="53"/>
      <c r="AA1572" s="53"/>
      <c r="AB1572" s="27"/>
      <c r="AC1572" s="27"/>
      <c r="AD1572" s="27"/>
      <c r="AE1572" s="244"/>
      <c r="AF1572" s="27"/>
      <c r="AG1572" s="27"/>
      <c r="AH1572" s="27"/>
      <c r="AI1572" s="27"/>
      <c r="AJ1572" s="467"/>
      <c r="AK1572" s="54"/>
      <c r="AO1572" s="157"/>
      <c r="AS1572" s="157"/>
      <c r="AT1572" s="161"/>
    </row>
    <row r="1573" spans="1:46" s="55" customFormat="1" ht="12.75" customHeight="1" x14ac:dyDescent="0.3">
      <c r="A1573" s="49"/>
      <c r="B1573" s="49"/>
      <c r="C1573" s="50"/>
      <c r="D1573" s="27"/>
      <c r="E1573" s="27"/>
      <c r="F1573" s="27"/>
      <c r="G1573" s="50"/>
      <c r="H1573" s="50"/>
      <c r="I1573" s="27"/>
      <c r="J1573" s="27"/>
      <c r="K1573" s="52"/>
      <c r="L1573" s="50"/>
      <c r="M1573" s="50"/>
      <c r="N1573" s="422"/>
      <c r="O1573" s="27"/>
      <c r="P1573" s="27"/>
      <c r="Q1573" s="27"/>
      <c r="R1573" s="27"/>
      <c r="S1573" s="27"/>
      <c r="T1573" s="27"/>
      <c r="U1573" s="27"/>
      <c r="V1573" s="27"/>
      <c r="W1573" s="27"/>
      <c r="X1573" s="27"/>
      <c r="Y1573" s="410"/>
      <c r="Z1573" s="53"/>
      <c r="AA1573" s="53"/>
      <c r="AB1573" s="27"/>
      <c r="AC1573" s="27"/>
      <c r="AD1573" s="27"/>
      <c r="AE1573" s="244"/>
      <c r="AF1573" s="27"/>
      <c r="AG1573" s="27"/>
      <c r="AH1573" s="27"/>
      <c r="AI1573" s="27"/>
      <c r="AJ1573" s="467"/>
      <c r="AK1573" s="54"/>
      <c r="AO1573" s="157"/>
      <c r="AS1573" s="157"/>
      <c r="AT1573" s="161"/>
    </row>
    <row r="1574" spans="1:46" s="55" customFormat="1" ht="12.75" customHeight="1" x14ac:dyDescent="0.3">
      <c r="A1574" s="49"/>
      <c r="B1574" s="49"/>
      <c r="C1574" s="50"/>
      <c r="D1574" s="27"/>
      <c r="E1574" s="27"/>
      <c r="F1574" s="27"/>
      <c r="G1574" s="50"/>
      <c r="H1574" s="50"/>
      <c r="I1574" s="27"/>
      <c r="J1574" s="27"/>
      <c r="K1574" s="52"/>
      <c r="L1574" s="50"/>
      <c r="M1574" s="50"/>
      <c r="N1574" s="422"/>
      <c r="O1574" s="27"/>
      <c r="P1574" s="27"/>
      <c r="Q1574" s="27"/>
      <c r="R1574" s="27"/>
      <c r="S1574" s="27"/>
      <c r="T1574" s="27"/>
      <c r="U1574" s="27"/>
      <c r="V1574" s="27"/>
      <c r="W1574" s="27"/>
      <c r="X1574" s="27"/>
      <c r="Y1574" s="410"/>
      <c r="Z1574" s="53"/>
      <c r="AA1574" s="53"/>
      <c r="AB1574" s="27"/>
      <c r="AC1574" s="27"/>
      <c r="AD1574" s="27"/>
      <c r="AE1574" s="244"/>
      <c r="AF1574" s="27"/>
      <c r="AG1574" s="27"/>
      <c r="AH1574" s="27"/>
      <c r="AI1574" s="27"/>
      <c r="AJ1574" s="467"/>
      <c r="AK1574" s="54"/>
      <c r="AO1574" s="157"/>
      <c r="AS1574" s="157"/>
      <c r="AT1574" s="161"/>
    </row>
    <row r="1575" spans="1:46" s="55" customFormat="1" ht="12.75" customHeight="1" x14ac:dyDescent="0.3">
      <c r="A1575" s="49"/>
      <c r="B1575" s="49"/>
      <c r="C1575" s="50"/>
      <c r="D1575" s="27"/>
      <c r="E1575" s="27"/>
      <c r="F1575" s="27"/>
      <c r="G1575" s="50"/>
      <c r="H1575" s="50"/>
      <c r="I1575" s="27"/>
      <c r="J1575" s="27"/>
      <c r="K1575" s="52"/>
      <c r="L1575" s="50"/>
      <c r="M1575" s="50"/>
      <c r="N1575" s="422"/>
      <c r="O1575" s="27"/>
      <c r="P1575" s="27"/>
      <c r="Q1575" s="27"/>
      <c r="R1575" s="27"/>
      <c r="S1575" s="27"/>
      <c r="T1575" s="27"/>
      <c r="U1575" s="27"/>
      <c r="V1575" s="27"/>
      <c r="W1575" s="27"/>
      <c r="X1575" s="27"/>
      <c r="Y1575" s="410"/>
      <c r="Z1575" s="53"/>
      <c r="AA1575" s="53"/>
      <c r="AB1575" s="27"/>
      <c r="AC1575" s="27"/>
      <c r="AD1575" s="27"/>
      <c r="AE1575" s="244"/>
      <c r="AF1575" s="27"/>
      <c r="AG1575" s="27"/>
      <c r="AH1575" s="27"/>
      <c r="AI1575" s="27"/>
      <c r="AJ1575" s="467"/>
      <c r="AK1575" s="54"/>
      <c r="AO1575" s="157"/>
      <c r="AS1575" s="157"/>
      <c r="AT1575" s="161"/>
    </row>
    <row r="1576" spans="1:46" s="55" customFormat="1" ht="12.75" customHeight="1" x14ac:dyDescent="0.3">
      <c r="A1576" s="49"/>
      <c r="B1576" s="49"/>
      <c r="C1576" s="50"/>
      <c r="D1576" s="27"/>
      <c r="E1576" s="27"/>
      <c r="F1576" s="27"/>
      <c r="G1576" s="50"/>
      <c r="H1576" s="50"/>
      <c r="I1576" s="27"/>
      <c r="J1576" s="27"/>
      <c r="K1576" s="52"/>
      <c r="L1576" s="50"/>
      <c r="M1576" s="50"/>
      <c r="N1576" s="422"/>
      <c r="O1576" s="27"/>
      <c r="P1576" s="27"/>
      <c r="Q1576" s="27"/>
      <c r="R1576" s="27"/>
      <c r="S1576" s="27"/>
      <c r="T1576" s="27"/>
      <c r="U1576" s="27"/>
      <c r="V1576" s="27"/>
      <c r="W1576" s="27"/>
      <c r="X1576" s="27"/>
      <c r="Y1576" s="410"/>
      <c r="Z1576" s="53"/>
      <c r="AA1576" s="53"/>
      <c r="AB1576" s="27"/>
      <c r="AC1576" s="27"/>
      <c r="AD1576" s="27"/>
      <c r="AE1576" s="244"/>
      <c r="AF1576" s="27"/>
      <c r="AG1576" s="27"/>
      <c r="AH1576" s="27"/>
      <c r="AI1576" s="27"/>
      <c r="AJ1576" s="467"/>
      <c r="AK1576" s="54"/>
      <c r="AO1576" s="157"/>
      <c r="AS1576" s="157"/>
      <c r="AT1576" s="161"/>
    </row>
    <row r="1577" spans="1:46" s="55" customFormat="1" ht="12.75" customHeight="1" x14ac:dyDescent="0.3">
      <c r="A1577" s="49"/>
      <c r="B1577" s="49"/>
      <c r="C1577" s="50"/>
      <c r="D1577" s="27"/>
      <c r="E1577" s="27"/>
      <c r="F1577" s="27"/>
      <c r="G1577" s="50"/>
      <c r="H1577" s="50"/>
      <c r="I1577" s="27"/>
      <c r="J1577" s="27"/>
      <c r="K1577" s="52"/>
      <c r="L1577" s="50"/>
      <c r="M1577" s="50"/>
      <c r="N1577" s="422"/>
      <c r="O1577" s="27"/>
      <c r="P1577" s="27"/>
      <c r="Q1577" s="27"/>
      <c r="R1577" s="27"/>
      <c r="S1577" s="27"/>
      <c r="T1577" s="27"/>
      <c r="U1577" s="27"/>
      <c r="V1577" s="27"/>
      <c r="W1577" s="27"/>
      <c r="X1577" s="27"/>
      <c r="Y1577" s="410"/>
      <c r="Z1577" s="53"/>
      <c r="AA1577" s="53"/>
      <c r="AB1577" s="27"/>
      <c r="AC1577" s="27"/>
      <c r="AD1577" s="27"/>
      <c r="AE1577" s="244"/>
      <c r="AF1577" s="27"/>
      <c r="AG1577" s="27"/>
      <c r="AH1577" s="27"/>
      <c r="AI1577" s="27"/>
      <c r="AJ1577" s="467"/>
      <c r="AK1577" s="54"/>
      <c r="AO1577" s="157"/>
      <c r="AS1577" s="157"/>
      <c r="AT1577" s="161"/>
    </row>
    <row r="1578" spans="1:46" s="55" customFormat="1" ht="12.75" customHeight="1" x14ac:dyDescent="0.3">
      <c r="A1578" s="49"/>
      <c r="B1578" s="49"/>
      <c r="C1578" s="50"/>
      <c r="D1578" s="27"/>
      <c r="E1578" s="27"/>
      <c r="F1578" s="27"/>
      <c r="G1578" s="50"/>
      <c r="H1578" s="50"/>
      <c r="I1578" s="27"/>
      <c r="J1578" s="27"/>
      <c r="K1578" s="52"/>
      <c r="L1578" s="50"/>
      <c r="M1578" s="50"/>
      <c r="N1578" s="422"/>
      <c r="O1578" s="27"/>
      <c r="P1578" s="27"/>
      <c r="Q1578" s="27"/>
      <c r="R1578" s="27"/>
      <c r="S1578" s="27"/>
      <c r="T1578" s="27"/>
      <c r="U1578" s="27"/>
      <c r="V1578" s="27"/>
      <c r="W1578" s="27"/>
      <c r="X1578" s="27"/>
      <c r="Y1578" s="410"/>
      <c r="Z1578" s="53"/>
      <c r="AA1578" s="53"/>
      <c r="AB1578" s="27"/>
      <c r="AC1578" s="27"/>
      <c r="AD1578" s="27"/>
      <c r="AE1578" s="244"/>
      <c r="AF1578" s="27"/>
      <c r="AG1578" s="27"/>
      <c r="AH1578" s="27"/>
      <c r="AI1578" s="27"/>
      <c r="AJ1578" s="467"/>
      <c r="AK1578" s="54"/>
      <c r="AO1578" s="157"/>
      <c r="AS1578" s="157"/>
      <c r="AT1578" s="161"/>
    </row>
    <row r="1579" spans="1:46" s="55" customFormat="1" ht="12.75" customHeight="1" x14ac:dyDescent="0.3">
      <c r="A1579" s="49"/>
      <c r="B1579" s="49"/>
      <c r="C1579" s="50"/>
      <c r="D1579" s="27"/>
      <c r="E1579" s="27"/>
      <c r="F1579" s="27"/>
      <c r="G1579" s="50"/>
      <c r="H1579" s="50"/>
      <c r="I1579" s="27"/>
      <c r="J1579" s="27"/>
      <c r="K1579" s="52"/>
      <c r="L1579" s="50"/>
      <c r="M1579" s="50"/>
      <c r="N1579" s="422"/>
      <c r="O1579" s="27"/>
      <c r="P1579" s="27"/>
      <c r="Q1579" s="27"/>
      <c r="R1579" s="27"/>
      <c r="S1579" s="27"/>
      <c r="T1579" s="27"/>
      <c r="U1579" s="27"/>
      <c r="V1579" s="27"/>
      <c r="W1579" s="27"/>
      <c r="X1579" s="27"/>
      <c r="Y1579" s="410"/>
      <c r="Z1579" s="53"/>
      <c r="AA1579" s="53"/>
      <c r="AB1579" s="27"/>
      <c r="AC1579" s="27"/>
      <c r="AD1579" s="27"/>
      <c r="AE1579" s="244"/>
      <c r="AF1579" s="27"/>
      <c r="AG1579" s="27"/>
      <c r="AH1579" s="27"/>
      <c r="AI1579" s="27"/>
      <c r="AJ1579" s="467"/>
      <c r="AK1579" s="54"/>
      <c r="AO1579" s="157"/>
      <c r="AS1579" s="157"/>
      <c r="AT1579" s="161"/>
    </row>
    <row r="1580" spans="1:46" s="55" customFormat="1" ht="12.75" customHeight="1" x14ac:dyDescent="0.3">
      <c r="A1580" s="49"/>
      <c r="B1580" s="49"/>
      <c r="C1580" s="50"/>
      <c r="D1580" s="27"/>
      <c r="E1580" s="27"/>
      <c r="F1580" s="27"/>
      <c r="G1580" s="50"/>
      <c r="H1580" s="50"/>
      <c r="I1580" s="27"/>
      <c r="J1580" s="27"/>
      <c r="K1580" s="52"/>
      <c r="L1580" s="50"/>
      <c r="M1580" s="50"/>
      <c r="N1580" s="422"/>
      <c r="O1580" s="27"/>
      <c r="P1580" s="27"/>
      <c r="Q1580" s="27"/>
      <c r="R1580" s="27"/>
      <c r="S1580" s="27"/>
      <c r="T1580" s="27"/>
      <c r="U1580" s="27"/>
      <c r="V1580" s="27"/>
      <c r="W1580" s="27"/>
      <c r="X1580" s="27"/>
      <c r="Y1580" s="410"/>
      <c r="Z1580" s="53"/>
      <c r="AA1580" s="53"/>
      <c r="AB1580" s="27"/>
      <c r="AC1580" s="27"/>
      <c r="AD1580" s="27"/>
      <c r="AE1580" s="244"/>
      <c r="AF1580" s="27"/>
      <c r="AG1580" s="27"/>
      <c r="AH1580" s="27"/>
      <c r="AI1580" s="27"/>
      <c r="AJ1580" s="467"/>
      <c r="AK1580" s="54"/>
      <c r="AO1580" s="157"/>
      <c r="AS1580" s="157"/>
      <c r="AT1580" s="161"/>
    </row>
    <row r="1581" spans="1:46" s="55" customFormat="1" ht="12.75" customHeight="1" x14ac:dyDescent="0.3">
      <c r="A1581" s="49"/>
      <c r="B1581" s="49"/>
      <c r="C1581" s="50"/>
      <c r="D1581" s="27"/>
      <c r="E1581" s="27"/>
      <c r="F1581" s="27"/>
      <c r="G1581" s="50"/>
      <c r="H1581" s="50"/>
      <c r="I1581" s="27"/>
      <c r="J1581" s="27"/>
      <c r="K1581" s="52"/>
      <c r="L1581" s="50"/>
      <c r="M1581" s="50"/>
      <c r="N1581" s="422"/>
      <c r="O1581" s="27"/>
      <c r="P1581" s="27"/>
      <c r="Q1581" s="27"/>
      <c r="R1581" s="27"/>
      <c r="S1581" s="27"/>
      <c r="T1581" s="27"/>
      <c r="U1581" s="27"/>
      <c r="V1581" s="27"/>
      <c r="W1581" s="27"/>
      <c r="X1581" s="27"/>
      <c r="Y1581" s="410"/>
      <c r="Z1581" s="53"/>
      <c r="AA1581" s="53"/>
      <c r="AB1581" s="27"/>
      <c r="AC1581" s="27"/>
      <c r="AD1581" s="27"/>
      <c r="AE1581" s="244"/>
      <c r="AF1581" s="27"/>
      <c r="AG1581" s="27"/>
      <c r="AH1581" s="27"/>
      <c r="AI1581" s="27"/>
      <c r="AJ1581" s="467"/>
      <c r="AK1581" s="54"/>
      <c r="AO1581" s="157"/>
      <c r="AS1581" s="157"/>
      <c r="AT1581" s="161"/>
    </row>
    <row r="1582" spans="1:46" s="55" customFormat="1" ht="12.75" customHeight="1" x14ac:dyDescent="0.3">
      <c r="A1582" s="49"/>
      <c r="B1582" s="49"/>
      <c r="C1582" s="50"/>
      <c r="D1582" s="27"/>
      <c r="E1582" s="27"/>
      <c r="F1582" s="27"/>
      <c r="G1582" s="50"/>
      <c r="H1582" s="50"/>
      <c r="I1582" s="27"/>
      <c r="J1582" s="27"/>
      <c r="K1582" s="52"/>
      <c r="L1582" s="50"/>
      <c r="M1582" s="50"/>
      <c r="N1582" s="422"/>
      <c r="O1582" s="27"/>
      <c r="P1582" s="27"/>
      <c r="Q1582" s="27"/>
      <c r="R1582" s="27"/>
      <c r="S1582" s="27"/>
      <c r="T1582" s="27"/>
      <c r="U1582" s="27"/>
      <c r="V1582" s="27"/>
      <c r="W1582" s="27"/>
      <c r="X1582" s="27"/>
      <c r="Y1582" s="410"/>
      <c r="Z1582" s="53"/>
      <c r="AA1582" s="53"/>
      <c r="AB1582" s="27"/>
      <c r="AC1582" s="27"/>
      <c r="AD1582" s="27"/>
      <c r="AE1582" s="244"/>
      <c r="AF1582" s="27"/>
      <c r="AG1582" s="27"/>
      <c r="AH1582" s="27"/>
      <c r="AI1582" s="27"/>
      <c r="AJ1582" s="467"/>
      <c r="AK1582" s="54"/>
      <c r="AO1582" s="157"/>
      <c r="AS1582" s="157"/>
      <c r="AT1582" s="161"/>
    </row>
    <row r="1583" spans="1:46" s="55" customFormat="1" ht="12.75" customHeight="1" x14ac:dyDescent="0.3">
      <c r="A1583" s="49"/>
      <c r="B1583" s="49"/>
      <c r="C1583" s="50"/>
      <c r="D1583" s="27"/>
      <c r="E1583" s="27"/>
      <c r="F1583" s="27"/>
      <c r="G1583" s="50"/>
      <c r="H1583" s="50"/>
      <c r="I1583" s="27"/>
      <c r="J1583" s="27"/>
      <c r="K1583" s="52"/>
      <c r="L1583" s="50"/>
      <c r="M1583" s="50"/>
      <c r="N1583" s="422"/>
      <c r="O1583" s="27"/>
      <c r="P1583" s="27"/>
      <c r="Q1583" s="27"/>
      <c r="R1583" s="27"/>
      <c r="S1583" s="27"/>
      <c r="T1583" s="27"/>
      <c r="U1583" s="27"/>
      <c r="V1583" s="27"/>
      <c r="W1583" s="27"/>
      <c r="X1583" s="27"/>
      <c r="Y1583" s="410"/>
      <c r="Z1583" s="53"/>
      <c r="AA1583" s="53"/>
      <c r="AB1583" s="27"/>
      <c r="AC1583" s="27"/>
      <c r="AD1583" s="27"/>
      <c r="AE1583" s="244"/>
      <c r="AF1583" s="27"/>
      <c r="AG1583" s="27"/>
      <c r="AH1583" s="27"/>
      <c r="AI1583" s="27"/>
      <c r="AJ1583" s="467"/>
      <c r="AK1583" s="54"/>
      <c r="AO1583" s="157"/>
      <c r="AS1583" s="157"/>
      <c r="AT1583" s="161"/>
    </row>
    <row r="1584" spans="1:46" s="55" customFormat="1" ht="12.75" customHeight="1" x14ac:dyDescent="0.3">
      <c r="A1584" s="49"/>
      <c r="B1584" s="49"/>
      <c r="C1584" s="50"/>
      <c r="D1584" s="27"/>
      <c r="E1584" s="27"/>
      <c r="F1584" s="27"/>
      <c r="G1584" s="50"/>
      <c r="H1584" s="50"/>
      <c r="I1584" s="27"/>
      <c r="J1584" s="27"/>
      <c r="K1584" s="52"/>
      <c r="L1584" s="50"/>
      <c r="M1584" s="50"/>
      <c r="N1584" s="422"/>
      <c r="O1584" s="27"/>
      <c r="P1584" s="27"/>
      <c r="Q1584" s="27"/>
      <c r="R1584" s="27"/>
      <c r="S1584" s="27"/>
      <c r="T1584" s="27"/>
      <c r="U1584" s="27"/>
      <c r="V1584" s="27"/>
      <c r="W1584" s="27"/>
      <c r="X1584" s="27"/>
      <c r="Y1584" s="410"/>
      <c r="Z1584" s="53"/>
      <c r="AA1584" s="53"/>
      <c r="AB1584" s="27"/>
      <c r="AC1584" s="27"/>
      <c r="AD1584" s="27"/>
      <c r="AE1584" s="244"/>
      <c r="AF1584" s="27"/>
      <c r="AG1584" s="27"/>
      <c r="AH1584" s="27"/>
      <c r="AI1584" s="27"/>
      <c r="AJ1584" s="467"/>
      <c r="AK1584" s="54"/>
      <c r="AO1584" s="157"/>
      <c r="AS1584" s="157"/>
      <c r="AT1584" s="161"/>
    </row>
    <row r="1585" spans="1:46" s="55" customFormat="1" ht="12.75" customHeight="1" x14ac:dyDescent="0.3">
      <c r="A1585" s="49"/>
      <c r="B1585" s="49"/>
      <c r="C1585" s="50"/>
      <c r="D1585" s="27"/>
      <c r="E1585" s="27"/>
      <c r="F1585" s="27"/>
      <c r="G1585" s="50"/>
      <c r="H1585" s="50"/>
      <c r="I1585" s="27"/>
      <c r="J1585" s="27"/>
      <c r="K1585" s="52"/>
      <c r="L1585" s="50"/>
      <c r="M1585" s="50"/>
      <c r="N1585" s="422"/>
      <c r="O1585" s="27"/>
      <c r="P1585" s="27"/>
      <c r="Q1585" s="27"/>
      <c r="R1585" s="27"/>
      <c r="S1585" s="27"/>
      <c r="T1585" s="27"/>
      <c r="U1585" s="27"/>
      <c r="V1585" s="27"/>
      <c r="W1585" s="27"/>
      <c r="X1585" s="27"/>
      <c r="Y1585" s="410"/>
      <c r="Z1585" s="53"/>
      <c r="AA1585" s="53"/>
      <c r="AB1585" s="27"/>
      <c r="AC1585" s="27"/>
      <c r="AD1585" s="27"/>
      <c r="AE1585" s="244"/>
      <c r="AF1585" s="27"/>
      <c r="AG1585" s="27"/>
      <c r="AH1585" s="27"/>
      <c r="AI1585" s="27"/>
      <c r="AJ1585" s="467"/>
      <c r="AK1585" s="54"/>
      <c r="AO1585" s="157"/>
      <c r="AS1585" s="157"/>
      <c r="AT1585" s="161"/>
    </row>
    <row r="1586" spans="1:46" s="55" customFormat="1" ht="12.75" customHeight="1" x14ac:dyDescent="0.3">
      <c r="A1586" s="49"/>
      <c r="B1586" s="49"/>
      <c r="C1586" s="50"/>
      <c r="D1586" s="27"/>
      <c r="E1586" s="27"/>
      <c r="F1586" s="27"/>
      <c r="G1586" s="50"/>
      <c r="H1586" s="50"/>
      <c r="I1586" s="27"/>
      <c r="J1586" s="27"/>
      <c r="K1586" s="52"/>
      <c r="L1586" s="50"/>
      <c r="M1586" s="50"/>
      <c r="N1586" s="422"/>
      <c r="O1586" s="27"/>
      <c r="P1586" s="27"/>
      <c r="Q1586" s="27"/>
      <c r="R1586" s="27"/>
      <c r="S1586" s="27"/>
      <c r="T1586" s="27"/>
      <c r="U1586" s="27"/>
      <c r="V1586" s="27"/>
      <c r="W1586" s="27"/>
      <c r="X1586" s="27"/>
      <c r="Y1586" s="410"/>
      <c r="Z1586" s="53"/>
      <c r="AA1586" s="53"/>
      <c r="AB1586" s="27"/>
      <c r="AC1586" s="27"/>
      <c r="AD1586" s="27"/>
      <c r="AE1586" s="244"/>
      <c r="AF1586" s="27"/>
      <c r="AG1586" s="27"/>
      <c r="AH1586" s="27"/>
      <c r="AI1586" s="27"/>
      <c r="AJ1586" s="467"/>
      <c r="AK1586" s="54"/>
      <c r="AO1586" s="157"/>
      <c r="AS1586" s="157"/>
      <c r="AT1586" s="161"/>
    </row>
    <row r="1587" spans="1:46" s="55" customFormat="1" ht="12.75" customHeight="1" x14ac:dyDescent="0.3">
      <c r="A1587" s="49"/>
      <c r="B1587" s="49"/>
      <c r="C1587" s="50"/>
      <c r="D1587" s="27"/>
      <c r="E1587" s="27"/>
      <c r="F1587" s="27"/>
      <c r="G1587" s="50"/>
      <c r="H1587" s="50"/>
      <c r="I1587" s="27"/>
      <c r="J1587" s="27"/>
      <c r="K1587" s="52"/>
      <c r="L1587" s="50"/>
      <c r="M1587" s="50"/>
      <c r="N1587" s="422"/>
      <c r="O1587" s="27"/>
      <c r="P1587" s="27"/>
      <c r="Q1587" s="27"/>
      <c r="R1587" s="27"/>
      <c r="S1587" s="27"/>
      <c r="T1587" s="27"/>
      <c r="U1587" s="27"/>
      <c r="V1587" s="27"/>
      <c r="W1587" s="27"/>
      <c r="X1587" s="27"/>
      <c r="Y1587" s="410"/>
      <c r="Z1587" s="53"/>
      <c r="AA1587" s="53"/>
      <c r="AB1587" s="27"/>
      <c r="AC1587" s="27"/>
      <c r="AD1587" s="27"/>
      <c r="AE1587" s="244"/>
      <c r="AF1587" s="27"/>
      <c r="AG1587" s="27"/>
      <c r="AH1587" s="27"/>
      <c r="AI1587" s="27"/>
      <c r="AJ1587" s="467"/>
      <c r="AK1587" s="54"/>
      <c r="AO1587" s="157"/>
      <c r="AS1587" s="157"/>
      <c r="AT1587" s="161"/>
    </row>
    <row r="1588" spans="1:46" s="55" customFormat="1" ht="12.75" customHeight="1" x14ac:dyDescent="0.3">
      <c r="A1588" s="49"/>
      <c r="B1588" s="49"/>
      <c r="C1588" s="50"/>
      <c r="D1588" s="27"/>
      <c r="E1588" s="27"/>
      <c r="F1588" s="27"/>
      <c r="G1588" s="50"/>
      <c r="H1588" s="50"/>
      <c r="I1588" s="27"/>
      <c r="J1588" s="27"/>
      <c r="K1588" s="52"/>
      <c r="L1588" s="50"/>
      <c r="M1588" s="50"/>
      <c r="N1588" s="422"/>
      <c r="O1588" s="27"/>
      <c r="P1588" s="27"/>
      <c r="Q1588" s="27"/>
      <c r="R1588" s="27"/>
      <c r="S1588" s="27"/>
      <c r="T1588" s="27"/>
      <c r="U1588" s="27"/>
      <c r="V1588" s="27"/>
      <c r="W1588" s="27"/>
      <c r="X1588" s="27"/>
      <c r="Y1588" s="410"/>
      <c r="Z1588" s="53"/>
      <c r="AA1588" s="53"/>
      <c r="AB1588" s="27"/>
      <c r="AC1588" s="27"/>
      <c r="AD1588" s="27"/>
      <c r="AE1588" s="244"/>
      <c r="AF1588" s="27"/>
      <c r="AG1588" s="27"/>
      <c r="AH1588" s="27"/>
      <c r="AI1588" s="27"/>
      <c r="AJ1588" s="467"/>
      <c r="AK1588" s="54"/>
      <c r="AO1588" s="157"/>
      <c r="AS1588" s="157"/>
      <c r="AT1588" s="161"/>
    </row>
    <row r="1589" spans="1:46" s="55" customFormat="1" ht="12.75" customHeight="1" x14ac:dyDescent="0.3">
      <c r="A1589" s="49"/>
      <c r="B1589" s="49"/>
      <c r="C1589" s="50"/>
      <c r="D1589" s="27"/>
      <c r="E1589" s="27"/>
      <c r="F1589" s="27"/>
      <c r="G1589" s="50"/>
      <c r="H1589" s="50"/>
      <c r="I1589" s="27"/>
      <c r="J1589" s="27"/>
      <c r="K1589" s="52"/>
      <c r="L1589" s="50"/>
      <c r="M1589" s="50"/>
      <c r="N1589" s="422"/>
      <c r="O1589" s="27"/>
      <c r="P1589" s="27"/>
      <c r="Q1589" s="27"/>
      <c r="R1589" s="27"/>
      <c r="S1589" s="27"/>
      <c r="T1589" s="27"/>
      <c r="U1589" s="27"/>
      <c r="V1589" s="27"/>
      <c r="W1589" s="27"/>
      <c r="X1589" s="27"/>
      <c r="Y1589" s="410"/>
      <c r="Z1589" s="53"/>
      <c r="AA1589" s="53"/>
      <c r="AB1589" s="27"/>
      <c r="AC1589" s="27"/>
      <c r="AD1589" s="27"/>
      <c r="AE1589" s="244"/>
      <c r="AF1589" s="27"/>
      <c r="AG1589" s="27"/>
      <c r="AH1589" s="27"/>
      <c r="AI1589" s="27"/>
      <c r="AJ1589" s="467"/>
      <c r="AK1589" s="54"/>
      <c r="AO1589" s="157"/>
      <c r="AS1589" s="157"/>
      <c r="AT1589" s="161"/>
    </row>
    <row r="1590" spans="1:46" s="55" customFormat="1" ht="12.75" customHeight="1" x14ac:dyDescent="0.3">
      <c r="A1590" s="49"/>
      <c r="B1590" s="49"/>
      <c r="C1590" s="50"/>
      <c r="D1590" s="27"/>
      <c r="E1590" s="27"/>
      <c r="F1590" s="27"/>
      <c r="G1590" s="50"/>
      <c r="H1590" s="50"/>
      <c r="I1590" s="27"/>
      <c r="J1590" s="27"/>
      <c r="K1590" s="52"/>
      <c r="L1590" s="50"/>
      <c r="M1590" s="50"/>
      <c r="N1590" s="422"/>
      <c r="O1590" s="27"/>
      <c r="P1590" s="27"/>
      <c r="Q1590" s="27"/>
      <c r="R1590" s="27"/>
      <c r="S1590" s="27"/>
      <c r="T1590" s="27"/>
      <c r="U1590" s="27"/>
      <c r="V1590" s="27"/>
      <c r="W1590" s="27"/>
      <c r="X1590" s="27"/>
      <c r="Y1590" s="410"/>
      <c r="Z1590" s="53"/>
      <c r="AA1590" s="53"/>
      <c r="AB1590" s="27"/>
      <c r="AC1590" s="27"/>
      <c r="AD1590" s="27"/>
      <c r="AE1590" s="244"/>
      <c r="AF1590" s="27"/>
      <c r="AG1590" s="27"/>
      <c r="AH1590" s="27"/>
      <c r="AI1590" s="27"/>
      <c r="AJ1590" s="467"/>
      <c r="AK1590" s="54"/>
      <c r="AO1590" s="157"/>
      <c r="AS1590" s="157"/>
      <c r="AT1590" s="161"/>
    </row>
    <row r="1591" spans="1:46" s="55" customFormat="1" ht="12.75" customHeight="1" x14ac:dyDescent="0.3">
      <c r="A1591" s="49"/>
      <c r="B1591" s="49"/>
      <c r="C1591" s="50"/>
      <c r="D1591" s="27"/>
      <c r="E1591" s="27"/>
      <c r="F1591" s="27"/>
      <c r="G1591" s="50"/>
      <c r="H1591" s="50"/>
      <c r="I1591" s="27"/>
      <c r="J1591" s="27"/>
      <c r="K1591" s="52"/>
      <c r="L1591" s="50"/>
      <c r="M1591" s="50"/>
      <c r="N1591" s="422"/>
      <c r="O1591" s="27"/>
      <c r="P1591" s="27"/>
      <c r="Q1591" s="27"/>
      <c r="R1591" s="27"/>
      <c r="S1591" s="27"/>
      <c r="T1591" s="27"/>
      <c r="U1591" s="27"/>
      <c r="V1591" s="27"/>
      <c r="W1591" s="27"/>
      <c r="X1591" s="27"/>
      <c r="Y1591" s="410"/>
      <c r="Z1591" s="53"/>
      <c r="AA1591" s="53"/>
      <c r="AB1591" s="27"/>
      <c r="AC1591" s="27"/>
      <c r="AD1591" s="27"/>
      <c r="AE1591" s="244"/>
      <c r="AF1591" s="27"/>
      <c r="AG1591" s="27"/>
      <c r="AH1591" s="27"/>
      <c r="AI1591" s="27"/>
      <c r="AJ1591" s="467"/>
      <c r="AK1591" s="54"/>
      <c r="AO1591" s="157"/>
      <c r="AS1591" s="157"/>
      <c r="AT1591" s="161"/>
    </row>
    <row r="1592" spans="1:46" s="55" customFormat="1" ht="12.75" customHeight="1" x14ac:dyDescent="0.3">
      <c r="A1592" s="49"/>
      <c r="B1592" s="49"/>
      <c r="C1592" s="50"/>
      <c r="D1592" s="27"/>
      <c r="E1592" s="27"/>
      <c r="F1592" s="27"/>
      <c r="G1592" s="50"/>
      <c r="H1592" s="50"/>
      <c r="I1592" s="27"/>
      <c r="J1592" s="27"/>
      <c r="K1592" s="52"/>
      <c r="L1592" s="50"/>
      <c r="M1592" s="50"/>
      <c r="N1592" s="422"/>
      <c r="O1592" s="27"/>
      <c r="P1592" s="27"/>
      <c r="Q1592" s="27"/>
      <c r="R1592" s="27"/>
      <c r="S1592" s="27"/>
      <c r="T1592" s="27"/>
      <c r="U1592" s="27"/>
      <c r="V1592" s="27"/>
      <c r="W1592" s="27"/>
      <c r="X1592" s="27"/>
      <c r="Y1592" s="410"/>
      <c r="Z1592" s="53"/>
      <c r="AA1592" s="53"/>
      <c r="AB1592" s="27"/>
      <c r="AC1592" s="27"/>
      <c r="AD1592" s="27"/>
      <c r="AE1592" s="244"/>
      <c r="AF1592" s="27"/>
      <c r="AG1592" s="27"/>
      <c r="AH1592" s="27"/>
      <c r="AI1592" s="27"/>
      <c r="AJ1592" s="467"/>
      <c r="AK1592" s="54"/>
      <c r="AO1592" s="157"/>
      <c r="AS1592" s="157"/>
      <c r="AT1592" s="161"/>
    </row>
    <row r="1593" spans="1:46" s="55" customFormat="1" ht="12.75" customHeight="1" x14ac:dyDescent="0.3">
      <c r="A1593" s="49"/>
      <c r="B1593" s="49"/>
      <c r="C1593" s="50"/>
      <c r="D1593" s="27"/>
      <c r="E1593" s="27"/>
      <c r="F1593" s="27"/>
      <c r="G1593" s="50"/>
      <c r="H1593" s="50"/>
      <c r="I1593" s="27"/>
      <c r="J1593" s="27"/>
      <c r="K1593" s="52"/>
      <c r="L1593" s="50"/>
      <c r="M1593" s="50"/>
      <c r="N1593" s="422"/>
      <c r="O1593" s="27"/>
      <c r="P1593" s="27"/>
      <c r="Q1593" s="27"/>
      <c r="R1593" s="27"/>
      <c r="S1593" s="27"/>
      <c r="T1593" s="27"/>
      <c r="U1593" s="27"/>
      <c r="V1593" s="27"/>
      <c r="W1593" s="27"/>
      <c r="X1593" s="27"/>
      <c r="Y1593" s="410"/>
      <c r="Z1593" s="53"/>
      <c r="AA1593" s="53"/>
      <c r="AB1593" s="27"/>
      <c r="AC1593" s="27"/>
      <c r="AD1593" s="27"/>
      <c r="AE1593" s="244"/>
      <c r="AF1593" s="27"/>
      <c r="AG1593" s="27"/>
      <c r="AH1593" s="27"/>
      <c r="AI1593" s="27"/>
      <c r="AJ1593" s="467"/>
      <c r="AK1593" s="54"/>
      <c r="AO1593" s="157"/>
      <c r="AS1593" s="157"/>
      <c r="AT1593" s="161"/>
    </row>
    <row r="1594" spans="1:46" s="55" customFormat="1" ht="12.75" customHeight="1" x14ac:dyDescent="0.3">
      <c r="A1594" s="49"/>
      <c r="B1594" s="49"/>
      <c r="C1594" s="50"/>
      <c r="D1594" s="27"/>
      <c r="E1594" s="27"/>
      <c r="F1594" s="27"/>
      <c r="G1594" s="50"/>
      <c r="H1594" s="50"/>
      <c r="I1594" s="27"/>
      <c r="J1594" s="27"/>
      <c r="K1594" s="52"/>
      <c r="L1594" s="50"/>
      <c r="M1594" s="50"/>
      <c r="N1594" s="422"/>
      <c r="O1594" s="27"/>
      <c r="P1594" s="27"/>
      <c r="Q1594" s="27"/>
      <c r="R1594" s="27"/>
      <c r="S1594" s="27"/>
      <c r="T1594" s="27"/>
      <c r="U1594" s="27"/>
      <c r="V1594" s="27"/>
      <c r="W1594" s="27"/>
      <c r="X1594" s="27"/>
      <c r="Y1594" s="410"/>
      <c r="Z1594" s="53"/>
      <c r="AA1594" s="53"/>
      <c r="AB1594" s="27"/>
      <c r="AC1594" s="27"/>
      <c r="AD1594" s="27"/>
      <c r="AE1594" s="244"/>
      <c r="AF1594" s="27"/>
      <c r="AG1594" s="27"/>
      <c r="AH1594" s="27"/>
      <c r="AI1594" s="27"/>
      <c r="AJ1594" s="467"/>
      <c r="AK1594" s="54"/>
      <c r="AO1594" s="157"/>
      <c r="AS1594" s="157"/>
      <c r="AT1594" s="161"/>
    </row>
    <row r="1595" spans="1:46" s="55" customFormat="1" ht="12.75" customHeight="1" x14ac:dyDescent="0.3">
      <c r="A1595" s="49"/>
      <c r="B1595" s="49"/>
      <c r="C1595" s="50"/>
      <c r="D1595" s="27"/>
      <c r="E1595" s="27"/>
      <c r="F1595" s="27"/>
      <c r="G1595" s="50"/>
      <c r="H1595" s="50"/>
      <c r="I1595" s="27"/>
      <c r="J1595" s="27"/>
      <c r="K1595" s="52"/>
      <c r="L1595" s="50"/>
      <c r="M1595" s="50"/>
      <c r="N1595" s="422"/>
      <c r="O1595" s="27"/>
      <c r="P1595" s="27"/>
      <c r="Q1595" s="27"/>
      <c r="R1595" s="27"/>
      <c r="S1595" s="27"/>
      <c r="T1595" s="27"/>
      <c r="U1595" s="27"/>
      <c r="V1595" s="27"/>
      <c r="W1595" s="27"/>
      <c r="X1595" s="27"/>
      <c r="Y1595" s="410"/>
      <c r="Z1595" s="53"/>
      <c r="AA1595" s="53"/>
      <c r="AB1595" s="27"/>
      <c r="AC1595" s="27"/>
      <c r="AD1595" s="27"/>
      <c r="AE1595" s="244"/>
      <c r="AF1595" s="27"/>
      <c r="AG1595" s="27"/>
      <c r="AH1595" s="27"/>
      <c r="AI1595" s="27"/>
      <c r="AJ1595" s="467"/>
      <c r="AK1595" s="54"/>
      <c r="AO1595" s="157"/>
      <c r="AS1595" s="157"/>
      <c r="AT1595" s="161"/>
    </row>
    <row r="1596" spans="1:46" s="55" customFormat="1" ht="12.75" customHeight="1" x14ac:dyDescent="0.3">
      <c r="A1596" s="49"/>
      <c r="B1596" s="49"/>
      <c r="C1596" s="50"/>
      <c r="D1596" s="27"/>
      <c r="E1596" s="27"/>
      <c r="F1596" s="27"/>
      <c r="G1596" s="50"/>
      <c r="H1596" s="50"/>
      <c r="I1596" s="27"/>
      <c r="J1596" s="27"/>
      <c r="K1596" s="52"/>
      <c r="L1596" s="50"/>
      <c r="M1596" s="50"/>
      <c r="N1596" s="422"/>
      <c r="O1596" s="27"/>
      <c r="P1596" s="27"/>
      <c r="Q1596" s="27"/>
      <c r="R1596" s="27"/>
      <c r="S1596" s="27"/>
      <c r="T1596" s="27"/>
      <c r="U1596" s="27"/>
      <c r="V1596" s="27"/>
      <c r="W1596" s="27"/>
      <c r="X1596" s="27"/>
      <c r="Y1596" s="410"/>
      <c r="Z1596" s="53"/>
      <c r="AA1596" s="53"/>
      <c r="AB1596" s="27"/>
      <c r="AC1596" s="27"/>
      <c r="AD1596" s="27"/>
      <c r="AE1596" s="244"/>
      <c r="AF1596" s="27"/>
      <c r="AG1596" s="27"/>
      <c r="AH1596" s="27"/>
      <c r="AI1596" s="27"/>
      <c r="AJ1596" s="467"/>
      <c r="AK1596" s="54"/>
      <c r="AO1596" s="157"/>
      <c r="AS1596" s="157"/>
      <c r="AT1596" s="161"/>
    </row>
    <row r="1597" spans="1:46" s="55" customFormat="1" ht="12.75" customHeight="1" x14ac:dyDescent="0.3">
      <c r="A1597" s="49"/>
      <c r="B1597" s="49"/>
      <c r="C1597" s="50"/>
      <c r="D1597" s="27"/>
      <c r="E1597" s="27"/>
      <c r="F1597" s="27"/>
      <c r="G1597" s="50"/>
      <c r="H1597" s="50"/>
      <c r="I1597" s="27"/>
      <c r="J1597" s="27"/>
      <c r="K1597" s="52"/>
      <c r="L1597" s="50"/>
      <c r="M1597" s="50"/>
      <c r="N1597" s="422"/>
      <c r="O1597" s="27"/>
      <c r="P1597" s="27"/>
      <c r="Q1597" s="27"/>
      <c r="R1597" s="27"/>
      <c r="S1597" s="27"/>
      <c r="T1597" s="27"/>
      <c r="U1597" s="27"/>
      <c r="V1597" s="27"/>
      <c r="W1597" s="27"/>
      <c r="X1597" s="27"/>
      <c r="Y1597" s="410"/>
      <c r="Z1597" s="53"/>
      <c r="AA1597" s="53"/>
      <c r="AB1597" s="27"/>
      <c r="AC1597" s="27"/>
      <c r="AD1597" s="27"/>
      <c r="AE1597" s="244"/>
      <c r="AF1597" s="27"/>
      <c r="AG1597" s="27"/>
      <c r="AH1597" s="27"/>
      <c r="AI1597" s="27"/>
      <c r="AJ1597" s="467"/>
      <c r="AK1597" s="54"/>
      <c r="AO1597" s="157"/>
      <c r="AS1597" s="157"/>
      <c r="AT1597" s="161"/>
    </row>
    <row r="1598" spans="1:46" s="55" customFormat="1" ht="12.75" customHeight="1" x14ac:dyDescent="0.3">
      <c r="A1598" s="49"/>
      <c r="B1598" s="49"/>
      <c r="C1598" s="50"/>
      <c r="D1598" s="27"/>
      <c r="E1598" s="27"/>
      <c r="F1598" s="27"/>
      <c r="G1598" s="50"/>
      <c r="H1598" s="50"/>
      <c r="I1598" s="27"/>
      <c r="J1598" s="27"/>
      <c r="K1598" s="52"/>
      <c r="L1598" s="50"/>
      <c r="M1598" s="50"/>
      <c r="N1598" s="422"/>
      <c r="O1598" s="27"/>
      <c r="P1598" s="27"/>
      <c r="Q1598" s="27"/>
      <c r="R1598" s="27"/>
      <c r="S1598" s="27"/>
      <c r="T1598" s="27"/>
      <c r="U1598" s="27"/>
      <c r="V1598" s="27"/>
      <c r="W1598" s="27"/>
      <c r="X1598" s="27"/>
      <c r="Y1598" s="410"/>
      <c r="Z1598" s="53"/>
      <c r="AA1598" s="53"/>
      <c r="AB1598" s="27"/>
      <c r="AC1598" s="27"/>
      <c r="AD1598" s="27"/>
      <c r="AE1598" s="244"/>
      <c r="AF1598" s="27"/>
      <c r="AG1598" s="27"/>
      <c r="AH1598" s="27"/>
      <c r="AI1598" s="27"/>
      <c r="AJ1598" s="467"/>
      <c r="AK1598" s="54"/>
      <c r="AO1598" s="157"/>
      <c r="AS1598" s="157"/>
      <c r="AT1598" s="161"/>
    </row>
    <row r="1599" spans="1:46" s="55" customFormat="1" ht="12.75" customHeight="1" x14ac:dyDescent="0.3">
      <c r="A1599" s="49"/>
      <c r="B1599" s="49"/>
      <c r="C1599" s="50"/>
      <c r="D1599" s="27"/>
      <c r="E1599" s="27"/>
      <c r="F1599" s="27"/>
      <c r="G1599" s="50"/>
      <c r="H1599" s="50"/>
      <c r="I1599" s="27"/>
      <c r="J1599" s="27"/>
      <c r="K1599" s="52"/>
      <c r="L1599" s="50"/>
      <c r="M1599" s="50"/>
      <c r="N1599" s="422"/>
      <c r="O1599" s="27"/>
      <c r="P1599" s="27"/>
      <c r="Q1599" s="27"/>
      <c r="R1599" s="27"/>
      <c r="S1599" s="27"/>
      <c r="T1599" s="27"/>
      <c r="U1599" s="27"/>
      <c r="V1599" s="27"/>
      <c r="W1599" s="27"/>
      <c r="X1599" s="27"/>
      <c r="Y1599" s="410"/>
      <c r="Z1599" s="53"/>
      <c r="AA1599" s="53"/>
      <c r="AB1599" s="27"/>
      <c r="AC1599" s="27"/>
      <c r="AD1599" s="27"/>
      <c r="AE1599" s="244"/>
      <c r="AF1599" s="27"/>
      <c r="AG1599" s="27"/>
      <c r="AH1599" s="27"/>
      <c r="AI1599" s="27"/>
      <c r="AJ1599" s="467"/>
      <c r="AK1599" s="54"/>
      <c r="AO1599" s="157"/>
      <c r="AS1599" s="157"/>
      <c r="AT1599" s="161"/>
    </row>
    <row r="1600" spans="1:46" s="55" customFormat="1" ht="12.75" customHeight="1" x14ac:dyDescent="0.3">
      <c r="A1600" s="49"/>
      <c r="B1600" s="49"/>
      <c r="C1600" s="50"/>
      <c r="D1600" s="27"/>
      <c r="E1600" s="27"/>
      <c r="F1600" s="27"/>
      <c r="G1600" s="50"/>
      <c r="H1600" s="50"/>
      <c r="I1600" s="27"/>
      <c r="J1600" s="27"/>
      <c r="K1600" s="52"/>
      <c r="L1600" s="50"/>
      <c r="M1600" s="50"/>
      <c r="N1600" s="422"/>
      <c r="O1600" s="27"/>
      <c r="P1600" s="27"/>
      <c r="Q1600" s="27"/>
      <c r="R1600" s="27"/>
      <c r="S1600" s="27"/>
      <c r="T1600" s="27"/>
      <c r="U1600" s="27"/>
      <c r="V1600" s="27"/>
      <c r="W1600" s="27"/>
      <c r="X1600" s="27"/>
      <c r="Y1600" s="410"/>
      <c r="Z1600" s="53"/>
      <c r="AA1600" s="53"/>
      <c r="AB1600" s="27"/>
      <c r="AC1600" s="27"/>
      <c r="AD1600" s="27"/>
      <c r="AE1600" s="244"/>
      <c r="AF1600" s="27"/>
      <c r="AG1600" s="27"/>
      <c r="AH1600" s="27"/>
      <c r="AI1600" s="27"/>
      <c r="AJ1600" s="467"/>
      <c r="AK1600" s="54"/>
      <c r="AO1600" s="157"/>
      <c r="AS1600" s="157"/>
      <c r="AT1600" s="161"/>
    </row>
    <row r="1601" spans="1:46" s="55" customFormat="1" ht="12.75" customHeight="1" x14ac:dyDescent="0.3">
      <c r="A1601" s="49"/>
      <c r="B1601" s="49"/>
      <c r="C1601" s="50"/>
      <c r="D1601" s="27"/>
      <c r="E1601" s="27"/>
      <c r="F1601" s="27"/>
      <c r="G1601" s="50"/>
      <c r="H1601" s="50"/>
      <c r="I1601" s="27"/>
      <c r="J1601" s="27"/>
      <c r="K1601" s="52"/>
      <c r="L1601" s="50"/>
      <c r="M1601" s="50"/>
      <c r="N1601" s="422"/>
      <c r="O1601" s="27"/>
      <c r="P1601" s="27"/>
      <c r="Q1601" s="27"/>
      <c r="R1601" s="27"/>
      <c r="S1601" s="27"/>
      <c r="T1601" s="27"/>
      <c r="U1601" s="27"/>
      <c r="V1601" s="27"/>
      <c r="W1601" s="27"/>
      <c r="X1601" s="27"/>
      <c r="Y1601" s="410"/>
      <c r="Z1601" s="53"/>
      <c r="AA1601" s="53"/>
      <c r="AB1601" s="27"/>
      <c r="AC1601" s="27"/>
      <c r="AD1601" s="27"/>
      <c r="AE1601" s="244"/>
      <c r="AF1601" s="27"/>
      <c r="AG1601" s="27"/>
      <c r="AH1601" s="27"/>
      <c r="AI1601" s="27"/>
      <c r="AJ1601" s="467"/>
      <c r="AK1601" s="54"/>
      <c r="AO1601" s="157"/>
      <c r="AS1601" s="157"/>
      <c r="AT1601" s="161"/>
    </row>
    <row r="1602" spans="1:46" s="55" customFormat="1" ht="12.75" customHeight="1" x14ac:dyDescent="0.3">
      <c r="A1602" s="49"/>
      <c r="B1602" s="49"/>
      <c r="C1602" s="50"/>
      <c r="D1602" s="27"/>
      <c r="E1602" s="27"/>
      <c r="F1602" s="27"/>
      <c r="G1602" s="50"/>
      <c r="H1602" s="50"/>
      <c r="I1602" s="27"/>
      <c r="J1602" s="27"/>
      <c r="K1602" s="52"/>
      <c r="L1602" s="50"/>
      <c r="M1602" s="50"/>
      <c r="N1602" s="422"/>
      <c r="O1602" s="27"/>
      <c r="P1602" s="27"/>
      <c r="Q1602" s="27"/>
      <c r="R1602" s="27"/>
      <c r="S1602" s="27"/>
      <c r="T1602" s="27"/>
      <c r="U1602" s="27"/>
      <c r="V1602" s="27"/>
      <c r="W1602" s="27"/>
      <c r="X1602" s="27"/>
      <c r="Y1602" s="410"/>
      <c r="Z1602" s="53"/>
      <c r="AA1602" s="53"/>
      <c r="AB1602" s="27"/>
      <c r="AC1602" s="27"/>
      <c r="AD1602" s="27"/>
      <c r="AE1602" s="244"/>
      <c r="AF1602" s="27"/>
      <c r="AG1602" s="27"/>
      <c r="AH1602" s="27"/>
      <c r="AI1602" s="27"/>
      <c r="AJ1602" s="467"/>
      <c r="AK1602" s="54"/>
      <c r="AO1602" s="157"/>
      <c r="AS1602" s="157"/>
      <c r="AT1602" s="161"/>
    </row>
    <row r="1603" spans="1:46" s="55" customFormat="1" ht="12.75" customHeight="1" x14ac:dyDescent="0.3">
      <c r="A1603" s="49"/>
      <c r="B1603" s="49"/>
      <c r="C1603" s="50"/>
      <c r="D1603" s="27"/>
      <c r="E1603" s="27"/>
      <c r="F1603" s="27"/>
      <c r="G1603" s="50"/>
      <c r="H1603" s="50"/>
      <c r="I1603" s="27"/>
      <c r="J1603" s="27"/>
      <c r="K1603" s="52"/>
      <c r="L1603" s="50"/>
      <c r="M1603" s="50"/>
      <c r="N1603" s="422"/>
      <c r="O1603" s="27"/>
      <c r="P1603" s="27"/>
      <c r="Q1603" s="27"/>
      <c r="R1603" s="27"/>
      <c r="S1603" s="27"/>
      <c r="T1603" s="27"/>
      <c r="U1603" s="27"/>
      <c r="V1603" s="27"/>
      <c r="W1603" s="27"/>
      <c r="X1603" s="27"/>
      <c r="Y1603" s="410"/>
      <c r="Z1603" s="53"/>
      <c r="AA1603" s="53"/>
      <c r="AB1603" s="27"/>
      <c r="AC1603" s="27"/>
      <c r="AD1603" s="27"/>
      <c r="AE1603" s="244"/>
      <c r="AF1603" s="27"/>
      <c r="AG1603" s="27"/>
      <c r="AH1603" s="27"/>
      <c r="AI1603" s="27"/>
      <c r="AJ1603" s="467"/>
      <c r="AK1603" s="54"/>
      <c r="AO1603" s="157"/>
      <c r="AS1603" s="157"/>
      <c r="AT1603" s="161"/>
    </row>
    <row r="1604" spans="1:46" s="55" customFormat="1" ht="12.75" customHeight="1" x14ac:dyDescent="0.3">
      <c r="A1604" s="49"/>
      <c r="B1604" s="49"/>
      <c r="C1604" s="50"/>
      <c r="D1604" s="27"/>
      <c r="E1604" s="27"/>
      <c r="F1604" s="27"/>
      <c r="G1604" s="50"/>
      <c r="H1604" s="50"/>
      <c r="I1604" s="27"/>
      <c r="J1604" s="27"/>
      <c r="K1604" s="52"/>
      <c r="L1604" s="50"/>
      <c r="M1604" s="50"/>
      <c r="N1604" s="422"/>
      <c r="O1604" s="27"/>
      <c r="P1604" s="27"/>
      <c r="Q1604" s="27"/>
      <c r="R1604" s="27"/>
      <c r="S1604" s="27"/>
      <c r="T1604" s="27"/>
      <c r="U1604" s="27"/>
      <c r="V1604" s="27"/>
      <c r="W1604" s="27"/>
      <c r="X1604" s="27"/>
      <c r="Y1604" s="410"/>
      <c r="Z1604" s="53"/>
      <c r="AA1604" s="53"/>
      <c r="AB1604" s="27"/>
      <c r="AC1604" s="27"/>
      <c r="AD1604" s="27"/>
      <c r="AE1604" s="244"/>
      <c r="AF1604" s="27"/>
      <c r="AG1604" s="27"/>
      <c r="AH1604" s="27"/>
      <c r="AI1604" s="27"/>
      <c r="AJ1604" s="467"/>
      <c r="AK1604" s="54"/>
      <c r="AO1604" s="157"/>
      <c r="AS1604" s="157"/>
      <c r="AT1604" s="161"/>
    </row>
    <row r="1605" spans="1:46" s="55" customFormat="1" ht="12.75" customHeight="1" x14ac:dyDescent="0.3">
      <c r="A1605" s="49"/>
      <c r="B1605" s="49"/>
      <c r="C1605" s="50"/>
      <c r="D1605" s="27"/>
      <c r="E1605" s="27"/>
      <c r="F1605" s="27"/>
      <c r="G1605" s="50"/>
      <c r="H1605" s="50"/>
      <c r="I1605" s="27"/>
      <c r="J1605" s="27"/>
      <c r="K1605" s="52"/>
      <c r="L1605" s="50"/>
      <c r="M1605" s="50"/>
      <c r="N1605" s="422"/>
      <c r="O1605" s="27"/>
      <c r="P1605" s="27"/>
      <c r="Q1605" s="27"/>
      <c r="R1605" s="27"/>
      <c r="S1605" s="27"/>
      <c r="T1605" s="27"/>
      <c r="U1605" s="27"/>
      <c r="V1605" s="27"/>
      <c r="W1605" s="27"/>
      <c r="X1605" s="27"/>
      <c r="Y1605" s="410"/>
      <c r="Z1605" s="53"/>
      <c r="AA1605" s="53"/>
      <c r="AB1605" s="27"/>
      <c r="AC1605" s="27"/>
      <c r="AD1605" s="27"/>
      <c r="AE1605" s="244"/>
      <c r="AF1605" s="27"/>
      <c r="AG1605" s="27"/>
      <c r="AH1605" s="27"/>
      <c r="AI1605" s="27"/>
      <c r="AJ1605" s="467"/>
      <c r="AK1605" s="54"/>
      <c r="AO1605" s="157"/>
      <c r="AS1605" s="157"/>
      <c r="AT1605" s="161"/>
    </row>
    <row r="1606" spans="1:46" s="55" customFormat="1" ht="12.75" customHeight="1" x14ac:dyDescent="0.3">
      <c r="A1606" s="49"/>
      <c r="B1606" s="49"/>
      <c r="C1606" s="50"/>
      <c r="D1606" s="27"/>
      <c r="E1606" s="27"/>
      <c r="F1606" s="27"/>
      <c r="G1606" s="50"/>
      <c r="H1606" s="50"/>
      <c r="I1606" s="27"/>
      <c r="J1606" s="27"/>
      <c r="K1606" s="52"/>
      <c r="L1606" s="50"/>
      <c r="M1606" s="50"/>
      <c r="N1606" s="422"/>
      <c r="O1606" s="27"/>
      <c r="P1606" s="27"/>
      <c r="Q1606" s="27"/>
      <c r="R1606" s="27"/>
      <c r="S1606" s="27"/>
      <c r="T1606" s="27"/>
      <c r="U1606" s="27"/>
      <c r="V1606" s="27"/>
      <c r="W1606" s="27"/>
      <c r="X1606" s="27"/>
      <c r="Y1606" s="410"/>
      <c r="Z1606" s="53"/>
      <c r="AA1606" s="53"/>
      <c r="AB1606" s="27"/>
      <c r="AC1606" s="27"/>
      <c r="AD1606" s="27"/>
      <c r="AE1606" s="244"/>
      <c r="AF1606" s="27"/>
      <c r="AG1606" s="27"/>
      <c r="AH1606" s="27"/>
      <c r="AI1606" s="27"/>
      <c r="AJ1606" s="467"/>
      <c r="AK1606" s="54"/>
      <c r="AO1606" s="157"/>
      <c r="AS1606" s="157"/>
      <c r="AT1606" s="161"/>
    </row>
    <row r="1607" spans="1:46" s="55" customFormat="1" ht="12.75" customHeight="1" x14ac:dyDescent="0.3">
      <c r="A1607" s="49"/>
      <c r="B1607" s="49"/>
      <c r="C1607" s="50"/>
      <c r="D1607" s="27"/>
      <c r="E1607" s="27"/>
      <c r="F1607" s="27"/>
      <c r="G1607" s="50"/>
      <c r="H1607" s="50"/>
      <c r="I1607" s="27"/>
      <c r="J1607" s="27"/>
      <c r="K1607" s="52"/>
      <c r="L1607" s="50"/>
      <c r="M1607" s="50"/>
      <c r="N1607" s="422"/>
      <c r="O1607" s="27"/>
      <c r="P1607" s="27"/>
      <c r="Q1607" s="27"/>
      <c r="R1607" s="27"/>
      <c r="S1607" s="27"/>
      <c r="T1607" s="27"/>
      <c r="U1607" s="27"/>
      <c r="V1607" s="27"/>
      <c r="W1607" s="27"/>
      <c r="X1607" s="27"/>
      <c r="Y1607" s="410"/>
      <c r="Z1607" s="53"/>
      <c r="AA1607" s="53"/>
      <c r="AB1607" s="27"/>
      <c r="AC1607" s="27"/>
      <c r="AD1607" s="27"/>
      <c r="AE1607" s="244"/>
      <c r="AF1607" s="27"/>
      <c r="AG1607" s="27"/>
      <c r="AH1607" s="27"/>
      <c r="AI1607" s="27"/>
      <c r="AJ1607" s="467"/>
      <c r="AK1607" s="54"/>
      <c r="AO1607" s="157"/>
      <c r="AS1607" s="157"/>
      <c r="AT1607" s="161"/>
    </row>
    <row r="1608" spans="1:46" s="55" customFormat="1" ht="12.75" customHeight="1" x14ac:dyDescent="0.3">
      <c r="A1608" s="49"/>
      <c r="B1608" s="49"/>
      <c r="C1608" s="50"/>
      <c r="D1608" s="27"/>
      <c r="E1608" s="27"/>
      <c r="F1608" s="27"/>
      <c r="G1608" s="50"/>
      <c r="H1608" s="50"/>
      <c r="I1608" s="27"/>
      <c r="J1608" s="27"/>
      <c r="K1608" s="52"/>
      <c r="L1608" s="50"/>
      <c r="M1608" s="50"/>
      <c r="N1608" s="422"/>
      <c r="O1608" s="27"/>
      <c r="P1608" s="27"/>
      <c r="Q1608" s="27"/>
      <c r="R1608" s="27"/>
      <c r="S1608" s="27"/>
      <c r="T1608" s="27"/>
      <c r="U1608" s="27"/>
      <c r="V1608" s="27"/>
      <c r="W1608" s="27"/>
      <c r="X1608" s="27"/>
      <c r="Y1608" s="410"/>
      <c r="Z1608" s="53"/>
      <c r="AA1608" s="53"/>
      <c r="AB1608" s="27"/>
      <c r="AC1608" s="27"/>
      <c r="AD1608" s="27"/>
      <c r="AE1608" s="244"/>
      <c r="AF1608" s="27"/>
      <c r="AG1608" s="27"/>
      <c r="AH1608" s="27"/>
      <c r="AI1608" s="27"/>
      <c r="AJ1608" s="467"/>
      <c r="AK1608" s="54"/>
      <c r="AO1608" s="157"/>
      <c r="AS1608" s="157"/>
      <c r="AT1608" s="161"/>
    </row>
    <row r="1609" spans="1:46" s="55" customFormat="1" ht="12.75" customHeight="1" x14ac:dyDescent="0.3">
      <c r="A1609" s="49"/>
      <c r="B1609" s="49"/>
      <c r="C1609" s="50"/>
      <c r="D1609" s="27"/>
      <c r="E1609" s="27"/>
      <c r="F1609" s="27"/>
      <c r="G1609" s="50"/>
      <c r="H1609" s="50"/>
      <c r="I1609" s="27"/>
      <c r="J1609" s="27"/>
      <c r="K1609" s="52"/>
      <c r="L1609" s="50"/>
      <c r="M1609" s="50"/>
      <c r="N1609" s="422"/>
      <c r="O1609" s="27"/>
      <c r="P1609" s="27"/>
      <c r="Q1609" s="27"/>
      <c r="R1609" s="27"/>
      <c r="S1609" s="27"/>
      <c r="T1609" s="27"/>
      <c r="U1609" s="27"/>
      <c r="V1609" s="27"/>
      <c r="W1609" s="27"/>
      <c r="X1609" s="27"/>
      <c r="Y1609" s="410"/>
      <c r="Z1609" s="53"/>
      <c r="AA1609" s="53"/>
      <c r="AB1609" s="27"/>
      <c r="AC1609" s="27"/>
      <c r="AD1609" s="27"/>
      <c r="AE1609" s="244"/>
      <c r="AF1609" s="27"/>
      <c r="AG1609" s="27"/>
      <c r="AH1609" s="27"/>
      <c r="AI1609" s="27"/>
      <c r="AJ1609" s="467"/>
      <c r="AK1609" s="54"/>
      <c r="AO1609" s="157"/>
      <c r="AS1609" s="157"/>
      <c r="AT1609" s="161"/>
    </row>
    <row r="1610" spans="1:46" s="55" customFormat="1" ht="12.75" customHeight="1" x14ac:dyDescent="0.3">
      <c r="A1610" s="49"/>
      <c r="B1610" s="49"/>
      <c r="C1610" s="50"/>
      <c r="D1610" s="27"/>
      <c r="E1610" s="27"/>
      <c r="F1610" s="27"/>
      <c r="G1610" s="50"/>
      <c r="H1610" s="50"/>
      <c r="I1610" s="27"/>
      <c r="J1610" s="27"/>
      <c r="K1610" s="52"/>
      <c r="L1610" s="50"/>
      <c r="M1610" s="50"/>
      <c r="N1610" s="422"/>
      <c r="O1610" s="27"/>
      <c r="P1610" s="27"/>
      <c r="Q1610" s="27"/>
      <c r="R1610" s="27"/>
      <c r="S1610" s="27"/>
      <c r="T1610" s="27"/>
      <c r="U1610" s="27"/>
      <c r="V1610" s="27"/>
      <c r="W1610" s="27"/>
      <c r="X1610" s="27"/>
      <c r="Y1610" s="410"/>
      <c r="Z1610" s="53"/>
      <c r="AA1610" s="53"/>
      <c r="AB1610" s="27"/>
      <c r="AC1610" s="27"/>
      <c r="AD1610" s="27"/>
      <c r="AE1610" s="244"/>
      <c r="AF1610" s="27"/>
      <c r="AG1610" s="27"/>
      <c r="AH1610" s="27"/>
      <c r="AI1610" s="27"/>
      <c r="AJ1610" s="467"/>
      <c r="AK1610" s="54"/>
      <c r="AO1610" s="157"/>
      <c r="AS1610" s="157"/>
      <c r="AT1610" s="161"/>
    </row>
    <row r="1611" spans="1:46" s="55" customFormat="1" ht="12.75" customHeight="1" x14ac:dyDescent="0.3">
      <c r="A1611" s="49"/>
      <c r="B1611" s="49"/>
      <c r="C1611" s="50"/>
      <c r="D1611" s="27"/>
      <c r="E1611" s="27"/>
      <c r="F1611" s="27"/>
      <c r="G1611" s="50"/>
      <c r="H1611" s="50"/>
      <c r="I1611" s="27"/>
      <c r="J1611" s="27"/>
      <c r="K1611" s="52"/>
      <c r="L1611" s="50"/>
      <c r="M1611" s="50"/>
      <c r="N1611" s="422"/>
      <c r="O1611" s="27"/>
      <c r="P1611" s="27"/>
      <c r="Q1611" s="27"/>
      <c r="R1611" s="27"/>
      <c r="S1611" s="27"/>
      <c r="T1611" s="27"/>
      <c r="U1611" s="27"/>
      <c r="V1611" s="27"/>
      <c r="W1611" s="27"/>
      <c r="X1611" s="27"/>
      <c r="Y1611" s="410"/>
      <c r="Z1611" s="53"/>
      <c r="AA1611" s="53"/>
      <c r="AB1611" s="27"/>
      <c r="AC1611" s="27"/>
      <c r="AD1611" s="27"/>
      <c r="AE1611" s="244"/>
      <c r="AF1611" s="27"/>
      <c r="AG1611" s="27"/>
      <c r="AH1611" s="27"/>
      <c r="AI1611" s="27"/>
      <c r="AJ1611" s="467"/>
      <c r="AK1611" s="54"/>
      <c r="AO1611" s="157"/>
      <c r="AS1611" s="157"/>
      <c r="AT1611" s="161"/>
    </row>
    <row r="1612" spans="1:46" s="55" customFormat="1" ht="12.75" customHeight="1" x14ac:dyDescent="0.3">
      <c r="A1612" s="49"/>
      <c r="B1612" s="49"/>
      <c r="C1612" s="50"/>
      <c r="D1612" s="27"/>
      <c r="E1612" s="27"/>
      <c r="F1612" s="27"/>
      <c r="G1612" s="50"/>
      <c r="H1612" s="50"/>
      <c r="I1612" s="27"/>
      <c r="J1612" s="27"/>
      <c r="K1612" s="52"/>
      <c r="L1612" s="50"/>
      <c r="M1612" s="50"/>
      <c r="N1612" s="422"/>
      <c r="O1612" s="27"/>
      <c r="P1612" s="27"/>
      <c r="Q1612" s="27"/>
      <c r="R1612" s="27"/>
      <c r="S1612" s="27"/>
      <c r="T1612" s="27"/>
      <c r="U1612" s="27"/>
      <c r="V1612" s="27"/>
      <c r="W1612" s="27"/>
      <c r="X1612" s="27"/>
      <c r="Y1612" s="410"/>
      <c r="Z1612" s="53"/>
      <c r="AA1612" s="53"/>
      <c r="AB1612" s="27"/>
      <c r="AC1612" s="27"/>
      <c r="AD1612" s="27"/>
      <c r="AE1612" s="244"/>
      <c r="AF1612" s="27"/>
      <c r="AG1612" s="27"/>
      <c r="AH1612" s="27"/>
      <c r="AI1612" s="27"/>
      <c r="AJ1612" s="467"/>
      <c r="AK1612" s="54"/>
      <c r="AO1612" s="157"/>
      <c r="AS1612" s="157"/>
      <c r="AT1612" s="161"/>
    </row>
    <row r="1613" spans="1:46" s="55" customFormat="1" ht="12.75" customHeight="1" x14ac:dyDescent="0.3">
      <c r="A1613" s="49"/>
      <c r="B1613" s="49"/>
      <c r="C1613" s="50"/>
      <c r="D1613" s="27"/>
      <c r="E1613" s="27"/>
      <c r="F1613" s="27"/>
      <c r="G1613" s="50"/>
      <c r="H1613" s="50"/>
      <c r="I1613" s="27"/>
      <c r="J1613" s="27"/>
      <c r="K1613" s="52"/>
      <c r="L1613" s="50"/>
      <c r="M1613" s="50"/>
      <c r="N1613" s="422"/>
      <c r="O1613" s="27"/>
      <c r="P1613" s="27"/>
      <c r="Q1613" s="27"/>
      <c r="R1613" s="27"/>
      <c r="S1613" s="27"/>
      <c r="T1613" s="27"/>
      <c r="U1613" s="27"/>
      <c r="V1613" s="27"/>
      <c r="W1613" s="27"/>
      <c r="X1613" s="27"/>
      <c r="Y1613" s="410"/>
      <c r="Z1613" s="53"/>
      <c r="AA1613" s="53"/>
      <c r="AB1613" s="27"/>
      <c r="AC1613" s="27"/>
      <c r="AD1613" s="27"/>
      <c r="AE1613" s="244"/>
      <c r="AF1613" s="27"/>
      <c r="AG1613" s="27"/>
      <c r="AH1613" s="27"/>
      <c r="AI1613" s="27"/>
      <c r="AJ1613" s="467"/>
      <c r="AK1613" s="54"/>
      <c r="AO1613" s="157"/>
      <c r="AS1613" s="157"/>
      <c r="AT1613" s="161"/>
    </row>
    <row r="1614" spans="1:46" s="55" customFormat="1" ht="12.75" customHeight="1" x14ac:dyDescent="0.3">
      <c r="A1614" s="49"/>
      <c r="B1614" s="49"/>
      <c r="C1614" s="50"/>
      <c r="D1614" s="27"/>
      <c r="E1614" s="27"/>
      <c r="F1614" s="27"/>
      <c r="G1614" s="50"/>
      <c r="H1614" s="50"/>
      <c r="I1614" s="27"/>
      <c r="J1614" s="27"/>
      <c r="K1614" s="52"/>
      <c r="L1614" s="50"/>
      <c r="M1614" s="50"/>
      <c r="N1614" s="422"/>
      <c r="O1614" s="27"/>
      <c r="P1614" s="27"/>
      <c r="Q1614" s="27"/>
      <c r="R1614" s="27"/>
      <c r="S1614" s="27"/>
      <c r="T1614" s="27"/>
      <c r="U1614" s="27"/>
      <c r="V1614" s="27"/>
      <c r="W1614" s="27"/>
      <c r="X1614" s="27"/>
      <c r="Y1614" s="410"/>
      <c r="Z1614" s="53"/>
      <c r="AA1614" s="53"/>
      <c r="AB1614" s="27"/>
      <c r="AC1614" s="27"/>
      <c r="AD1614" s="27"/>
      <c r="AE1614" s="244"/>
      <c r="AF1614" s="27"/>
      <c r="AG1614" s="27"/>
      <c r="AH1614" s="27"/>
      <c r="AI1614" s="27"/>
      <c r="AJ1614" s="467"/>
      <c r="AK1614" s="54"/>
      <c r="AO1614" s="157"/>
      <c r="AS1614" s="157"/>
      <c r="AT1614" s="161"/>
    </row>
    <row r="1615" spans="1:46" s="55" customFormat="1" ht="12.75" customHeight="1" x14ac:dyDescent="0.3">
      <c r="A1615" s="49"/>
      <c r="B1615" s="49"/>
      <c r="C1615" s="50"/>
      <c r="D1615" s="27"/>
      <c r="E1615" s="27"/>
      <c r="F1615" s="27"/>
      <c r="G1615" s="50"/>
      <c r="H1615" s="50"/>
      <c r="I1615" s="27"/>
      <c r="J1615" s="27"/>
      <c r="K1615" s="52"/>
      <c r="L1615" s="50"/>
      <c r="M1615" s="50"/>
      <c r="N1615" s="422"/>
      <c r="O1615" s="27"/>
      <c r="P1615" s="27"/>
      <c r="Q1615" s="27"/>
      <c r="R1615" s="27"/>
      <c r="S1615" s="27"/>
      <c r="T1615" s="27"/>
      <c r="U1615" s="27"/>
      <c r="V1615" s="27"/>
      <c r="W1615" s="27"/>
      <c r="X1615" s="27"/>
      <c r="Y1615" s="410"/>
      <c r="Z1615" s="53"/>
      <c r="AA1615" s="53"/>
      <c r="AB1615" s="27"/>
      <c r="AC1615" s="27"/>
      <c r="AD1615" s="27"/>
      <c r="AE1615" s="244"/>
      <c r="AF1615" s="27"/>
      <c r="AG1615" s="27"/>
      <c r="AH1615" s="27"/>
      <c r="AI1615" s="27"/>
      <c r="AJ1615" s="467"/>
      <c r="AK1615" s="54"/>
      <c r="AO1615" s="157"/>
      <c r="AS1615" s="157"/>
      <c r="AT1615" s="161"/>
    </row>
    <row r="1616" spans="1:46" s="55" customFormat="1" ht="12.75" customHeight="1" x14ac:dyDescent="0.3">
      <c r="A1616" s="49"/>
      <c r="B1616" s="49"/>
      <c r="C1616" s="50"/>
      <c r="D1616" s="27"/>
      <c r="E1616" s="27"/>
      <c r="F1616" s="27"/>
      <c r="G1616" s="50"/>
      <c r="H1616" s="50"/>
      <c r="I1616" s="27"/>
      <c r="J1616" s="27"/>
      <c r="K1616" s="52"/>
      <c r="L1616" s="50"/>
      <c r="M1616" s="50"/>
      <c r="N1616" s="422"/>
      <c r="O1616" s="27"/>
      <c r="P1616" s="27"/>
      <c r="Q1616" s="27"/>
      <c r="R1616" s="27"/>
      <c r="S1616" s="27"/>
      <c r="T1616" s="27"/>
      <c r="U1616" s="27"/>
      <c r="V1616" s="27"/>
      <c r="W1616" s="27"/>
      <c r="X1616" s="27"/>
      <c r="Y1616" s="410"/>
      <c r="Z1616" s="53"/>
      <c r="AA1616" s="53"/>
      <c r="AB1616" s="27"/>
      <c r="AC1616" s="27"/>
      <c r="AD1616" s="27"/>
      <c r="AE1616" s="244"/>
      <c r="AF1616" s="27"/>
      <c r="AG1616" s="27"/>
      <c r="AH1616" s="27"/>
      <c r="AI1616" s="27"/>
      <c r="AJ1616" s="467"/>
      <c r="AK1616" s="54"/>
      <c r="AO1616" s="157"/>
      <c r="AS1616" s="157"/>
      <c r="AT1616" s="161"/>
    </row>
    <row r="1617" spans="1:46" s="55" customFormat="1" ht="12.75" customHeight="1" x14ac:dyDescent="0.3">
      <c r="A1617" s="49"/>
      <c r="B1617" s="49"/>
      <c r="C1617" s="50"/>
      <c r="D1617" s="27"/>
      <c r="E1617" s="27"/>
      <c r="F1617" s="27"/>
      <c r="G1617" s="50"/>
      <c r="H1617" s="50"/>
      <c r="I1617" s="27"/>
      <c r="J1617" s="27"/>
      <c r="K1617" s="52"/>
      <c r="L1617" s="50"/>
      <c r="M1617" s="50"/>
      <c r="N1617" s="422"/>
      <c r="O1617" s="27"/>
      <c r="P1617" s="27"/>
      <c r="Q1617" s="27"/>
      <c r="R1617" s="27"/>
      <c r="S1617" s="27"/>
      <c r="T1617" s="27"/>
      <c r="U1617" s="27"/>
      <c r="V1617" s="27"/>
      <c r="W1617" s="27"/>
      <c r="X1617" s="27"/>
      <c r="Y1617" s="410"/>
      <c r="Z1617" s="53"/>
      <c r="AA1617" s="53"/>
      <c r="AB1617" s="27"/>
      <c r="AC1617" s="27"/>
      <c r="AD1617" s="27"/>
      <c r="AE1617" s="244"/>
      <c r="AF1617" s="27"/>
      <c r="AG1617" s="27"/>
      <c r="AH1617" s="27"/>
      <c r="AI1617" s="27"/>
      <c r="AJ1617" s="467"/>
      <c r="AK1617" s="54"/>
      <c r="AO1617" s="157"/>
      <c r="AS1617" s="157"/>
      <c r="AT1617" s="161"/>
    </row>
    <row r="1618" spans="1:46" s="55" customFormat="1" ht="12.75" customHeight="1" x14ac:dyDescent="0.3">
      <c r="A1618" s="49"/>
      <c r="B1618" s="49"/>
      <c r="C1618" s="50"/>
      <c r="D1618" s="27"/>
      <c r="E1618" s="27"/>
      <c r="F1618" s="27"/>
      <c r="G1618" s="50"/>
      <c r="H1618" s="50"/>
      <c r="I1618" s="27"/>
      <c r="J1618" s="27"/>
      <c r="K1618" s="52"/>
      <c r="L1618" s="50"/>
      <c r="M1618" s="50"/>
      <c r="N1618" s="422"/>
      <c r="O1618" s="27"/>
      <c r="P1618" s="27"/>
      <c r="Q1618" s="27"/>
      <c r="R1618" s="27"/>
      <c r="S1618" s="27"/>
      <c r="T1618" s="27"/>
      <c r="U1618" s="27"/>
      <c r="V1618" s="27"/>
      <c r="W1618" s="27"/>
      <c r="X1618" s="27"/>
      <c r="Y1618" s="410"/>
      <c r="Z1618" s="53"/>
      <c r="AA1618" s="53"/>
      <c r="AB1618" s="27"/>
      <c r="AC1618" s="27"/>
      <c r="AD1618" s="27"/>
      <c r="AE1618" s="244"/>
      <c r="AF1618" s="27"/>
      <c r="AG1618" s="27"/>
      <c r="AH1618" s="27"/>
      <c r="AI1618" s="27"/>
      <c r="AJ1618" s="467"/>
      <c r="AK1618" s="54"/>
      <c r="AO1618" s="157"/>
      <c r="AS1618" s="157"/>
      <c r="AT1618" s="161"/>
    </row>
    <row r="1619" spans="1:46" s="55" customFormat="1" ht="12.75" customHeight="1" x14ac:dyDescent="0.3">
      <c r="A1619" s="49"/>
      <c r="B1619" s="49"/>
      <c r="C1619" s="50"/>
      <c r="D1619" s="27"/>
      <c r="E1619" s="27"/>
      <c r="F1619" s="27"/>
      <c r="G1619" s="50"/>
      <c r="H1619" s="50"/>
      <c r="I1619" s="27"/>
      <c r="J1619" s="27"/>
      <c r="K1619" s="52"/>
      <c r="L1619" s="50"/>
      <c r="M1619" s="50"/>
      <c r="N1619" s="422"/>
      <c r="O1619" s="27"/>
      <c r="P1619" s="27"/>
      <c r="Q1619" s="27"/>
      <c r="R1619" s="27"/>
      <c r="S1619" s="27"/>
      <c r="T1619" s="27"/>
      <c r="U1619" s="27"/>
      <c r="V1619" s="27"/>
      <c r="W1619" s="27"/>
      <c r="X1619" s="27"/>
      <c r="Y1619" s="410"/>
      <c r="Z1619" s="53"/>
      <c r="AA1619" s="53"/>
      <c r="AB1619" s="27"/>
      <c r="AC1619" s="27"/>
      <c r="AD1619" s="27"/>
      <c r="AE1619" s="244"/>
      <c r="AF1619" s="27"/>
      <c r="AG1619" s="27"/>
      <c r="AH1619" s="27"/>
      <c r="AI1619" s="27"/>
      <c r="AJ1619" s="467"/>
      <c r="AK1619" s="54"/>
      <c r="AO1619" s="157"/>
      <c r="AS1619" s="157"/>
      <c r="AT1619" s="161"/>
    </row>
    <row r="1620" spans="1:46" s="55" customFormat="1" ht="12.75" customHeight="1" x14ac:dyDescent="0.3">
      <c r="A1620" s="49"/>
      <c r="B1620" s="49"/>
      <c r="C1620" s="50"/>
      <c r="D1620" s="27"/>
      <c r="E1620" s="27"/>
      <c r="F1620" s="27"/>
      <c r="G1620" s="50"/>
      <c r="H1620" s="50"/>
      <c r="I1620" s="27"/>
      <c r="J1620" s="27"/>
      <c r="K1620" s="52"/>
      <c r="L1620" s="50"/>
      <c r="M1620" s="50"/>
      <c r="N1620" s="422"/>
      <c r="O1620" s="27"/>
      <c r="P1620" s="27"/>
      <c r="Q1620" s="27"/>
      <c r="R1620" s="27"/>
      <c r="S1620" s="27"/>
      <c r="T1620" s="27"/>
      <c r="U1620" s="27"/>
      <c r="V1620" s="27"/>
      <c r="W1620" s="27"/>
      <c r="X1620" s="27"/>
      <c r="Y1620" s="410"/>
      <c r="Z1620" s="53"/>
      <c r="AA1620" s="53"/>
      <c r="AB1620" s="27"/>
      <c r="AC1620" s="27"/>
      <c r="AD1620" s="27"/>
      <c r="AE1620" s="244"/>
      <c r="AF1620" s="27"/>
      <c r="AG1620" s="27"/>
      <c r="AH1620" s="27"/>
      <c r="AI1620" s="27"/>
      <c r="AJ1620" s="467"/>
      <c r="AK1620" s="54"/>
      <c r="AO1620" s="157"/>
      <c r="AS1620" s="157"/>
      <c r="AT1620" s="161"/>
    </row>
    <row r="1621" spans="1:46" s="55" customFormat="1" ht="12.75" customHeight="1" x14ac:dyDescent="0.3">
      <c r="A1621" s="49"/>
      <c r="B1621" s="49"/>
      <c r="C1621" s="50"/>
      <c r="D1621" s="27"/>
      <c r="E1621" s="27"/>
      <c r="F1621" s="27"/>
      <c r="G1621" s="50"/>
      <c r="H1621" s="50"/>
      <c r="I1621" s="27"/>
      <c r="J1621" s="27"/>
      <c r="K1621" s="52"/>
      <c r="L1621" s="50"/>
      <c r="M1621" s="50"/>
      <c r="N1621" s="422"/>
      <c r="O1621" s="27"/>
      <c r="P1621" s="27"/>
      <c r="Q1621" s="27"/>
      <c r="R1621" s="27"/>
      <c r="S1621" s="27"/>
      <c r="T1621" s="27"/>
      <c r="U1621" s="27"/>
      <c r="V1621" s="27"/>
      <c r="W1621" s="27"/>
      <c r="X1621" s="27"/>
      <c r="Y1621" s="410"/>
      <c r="Z1621" s="53"/>
      <c r="AA1621" s="53"/>
      <c r="AB1621" s="27"/>
      <c r="AC1621" s="27"/>
      <c r="AD1621" s="27"/>
      <c r="AE1621" s="244"/>
      <c r="AF1621" s="27"/>
      <c r="AG1621" s="27"/>
      <c r="AH1621" s="27"/>
      <c r="AI1621" s="27"/>
      <c r="AJ1621" s="467"/>
      <c r="AK1621" s="54"/>
      <c r="AO1621" s="157"/>
      <c r="AS1621" s="157"/>
      <c r="AT1621" s="161"/>
    </row>
    <row r="1622" spans="1:46" s="55" customFormat="1" ht="12.75" customHeight="1" x14ac:dyDescent="0.3">
      <c r="A1622" s="49"/>
      <c r="B1622" s="49"/>
      <c r="C1622" s="50"/>
      <c r="D1622" s="27"/>
      <c r="E1622" s="27"/>
      <c r="F1622" s="27"/>
      <c r="G1622" s="50"/>
      <c r="H1622" s="50"/>
      <c r="I1622" s="27"/>
      <c r="J1622" s="27"/>
      <c r="K1622" s="52"/>
      <c r="L1622" s="50"/>
      <c r="M1622" s="50"/>
      <c r="N1622" s="422"/>
      <c r="O1622" s="27"/>
      <c r="P1622" s="27"/>
      <c r="Q1622" s="27"/>
      <c r="R1622" s="27"/>
      <c r="S1622" s="27"/>
      <c r="T1622" s="27"/>
      <c r="U1622" s="27"/>
      <c r="V1622" s="27"/>
      <c r="W1622" s="27"/>
      <c r="X1622" s="27"/>
      <c r="Y1622" s="410"/>
      <c r="Z1622" s="53"/>
      <c r="AA1622" s="53"/>
      <c r="AB1622" s="27"/>
      <c r="AC1622" s="27"/>
      <c r="AD1622" s="27"/>
      <c r="AE1622" s="244"/>
      <c r="AF1622" s="27"/>
      <c r="AG1622" s="27"/>
      <c r="AH1622" s="27"/>
      <c r="AI1622" s="27"/>
      <c r="AJ1622" s="467"/>
      <c r="AK1622" s="54"/>
      <c r="AO1622" s="157"/>
      <c r="AS1622" s="157"/>
      <c r="AT1622" s="161"/>
    </row>
    <row r="1623" spans="1:46" s="55" customFormat="1" ht="12.75" customHeight="1" x14ac:dyDescent="0.3">
      <c r="A1623" s="49"/>
      <c r="B1623" s="49"/>
      <c r="C1623" s="50"/>
      <c r="D1623" s="27"/>
      <c r="E1623" s="27"/>
      <c r="F1623" s="27"/>
      <c r="G1623" s="50"/>
      <c r="H1623" s="50"/>
      <c r="I1623" s="27"/>
      <c r="J1623" s="27"/>
      <c r="K1623" s="52"/>
      <c r="L1623" s="50"/>
      <c r="M1623" s="50"/>
      <c r="N1623" s="422"/>
      <c r="O1623" s="27"/>
      <c r="P1623" s="27"/>
      <c r="Q1623" s="27"/>
      <c r="R1623" s="27"/>
      <c r="S1623" s="27"/>
      <c r="T1623" s="27"/>
      <c r="U1623" s="27"/>
      <c r="V1623" s="27"/>
      <c r="W1623" s="27"/>
      <c r="X1623" s="27"/>
      <c r="Y1623" s="410"/>
      <c r="Z1623" s="53"/>
      <c r="AA1623" s="53"/>
      <c r="AB1623" s="27"/>
      <c r="AC1623" s="27"/>
      <c r="AD1623" s="27"/>
      <c r="AE1623" s="244"/>
      <c r="AF1623" s="27"/>
      <c r="AG1623" s="27"/>
      <c r="AH1623" s="27"/>
      <c r="AI1623" s="27"/>
      <c r="AJ1623" s="467"/>
      <c r="AK1623" s="54"/>
      <c r="AO1623" s="157"/>
      <c r="AS1623" s="157"/>
      <c r="AT1623" s="161"/>
    </row>
    <row r="1624" spans="1:46" s="55" customFormat="1" ht="12.75" customHeight="1" x14ac:dyDescent="0.3">
      <c r="A1624" s="49"/>
      <c r="B1624" s="49"/>
      <c r="C1624" s="50"/>
      <c r="D1624" s="27"/>
      <c r="E1624" s="27"/>
      <c r="F1624" s="27"/>
      <c r="G1624" s="50"/>
      <c r="H1624" s="50"/>
      <c r="I1624" s="27"/>
      <c r="J1624" s="27"/>
      <c r="K1624" s="52"/>
      <c r="L1624" s="50"/>
      <c r="M1624" s="50"/>
      <c r="N1624" s="422"/>
      <c r="O1624" s="27"/>
      <c r="P1624" s="27"/>
      <c r="Q1624" s="27"/>
      <c r="R1624" s="27"/>
      <c r="S1624" s="27"/>
      <c r="T1624" s="27"/>
      <c r="U1624" s="27"/>
      <c r="V1624" s="27"/>
      <c r="W1624" s="27"/>
      <c r="X1624" s="27"/>
      <c r="Y1624" s="410"/>
      <c r="Z1624" s="53"/>
      <c r="AA1624" s="53"/>
      <c r="AB1624" s="27"/>
      <c r="AC1624" s="27"/>
      <c r="AD1624" s="27"/>
      <c r="AE1624" s="244"/>
      <c r="AF1624" s="27"/>
      <c r="AG1624" s="27"/>
      <c r="AH1624" s="27"/>
      <c r="AI1624" s="27"/>
      <c r="AJ1624" s="467"/>
      <c r="AK1624" s="54"/>
      <c r="AO1624" s="157"/>
      <c r="AS1624" s="157"/>
      <c r="AT1624" s="161"/>
    </row>
    <row r="1625" spans="1:46" s="55" customFormat="1" ht="12.75" customHeight="1" x14ac:dyDescent="0.3">
      <c r="A1625" s="49"/>
      <c r="B1625" s="49"/>
      <c r="C1625" s="50"/>
      <c r="D1625" s="27"/>
      <c r="E1625" s="27"/>
      <c r="F1625" s="27"/>
      <c r="G1625" s="50"/>
      <c r="H1625" s="50"/>
      <c r="I1625" s="27"/>
      <c r="J1625" s="27"/>
      <c r="K1625" s="52"/>
      <c r="L1625" s="50"/>
      <c r="M1625" s="50"/>
      <c r="N1625" s="422"/>
      <c r="O1625" s="27"/>
      <c r="P1625" s="27"/>
      <c r="Q1625" s="27"/>
      <c r="R1625" s="27"/>
      <c r="S1625" s="27"/>
      <c r="T1625" s="27"/>
      <c r="U1625" s="27"/>
      <c r="V1625" s="27"/>
      <c r="W1625" s="27"/>
      <c r="X1625" s="27"/>
      <c r="Y1625" s="410"/>
      <c r="Z1625" s="53"/>
      <c r="AA1625" s="53"/>
      <c r="AB1625" s="27"/>
      <c r="AC1625" s="27"/>
      <c r="AD1625" s="27"/>
      <c r="AE1625" s="244"/>
      <c r="AF1625" s="27"/>
      <c r="AG1625" s="27"/>
      <c r="AH1625" s="27"/>
      <c r="AI1625" s="27"/>
      <c r="AJ1625" s="467"/>
      <c r="AK1625" s="54"/>
      <c r="AO1625" s="157"/>
      <c r="AS1625" s="157"/>
      <c r="AT1625" s="161"/>
    </row>
    <row r="1626" spans="1:46" s="55" customFormat="1" ht="12.75" customHeight="1" x14ac:dyDescent="0.3">
      <c r="A1626" s="49"/>
      <c r="B1626" s="49"/>
      <c r="C1626" s="50"/>
      <c r="D1626" s="27"/>
      <c r="E1626" s="27"/>
      <c r="F1626" s="27"/>
      <c r="G1626" s="50"/>
      <c r="H1626" s="50"/>
      <c r="I1626" s="27"/>
      <c r="J1626" s="27"/>
      <c r="K1626" s="52"/>
      <c r="L1626" s="50"/>
      <c r="M1626" s="50"/>
      <c r="N1626" s="422"/>
      <c r="O1626" s="27"/>
      <c r="P1626" s="27"/>
      <c r="Q1626" s="27"/>
      <c r="R1626" s="27"/>
      <c r="S1626" s="27"/>
      <c r="T1626" s="27"/>
      <c r="U1626" s="27"/>
      <c r="V1626" s="27"/>
      <c r="W1626" s="27"/>
      <c r="X1626" s="27"/>
      <c r="Y1626" s="410"/>
      <c r="Z1626" s="53"/>
      <c r="AA1626" s="53"/>
      <c r="AB1626" s="27"/>
      <c r="AC1626" s="27"/>
      <c r="AD1626" s="27"/>
      <c r="AE1626" s="244"/>
      <c r="AF1626" s="27"/>
      <c r="AG1626" s="27"/>
      <c r="AH1626" s="27"/>
      <c r="AI1626" s="27"/>
      <c r="AJ1626" s="467"/>
      <c r="AK1626" s="54"/>
      <c r="AO1626" s="157"/>
      <c r="AS1626" s="157"/>
      <c r="AT1626" s="161"/>
    </row>
    <row r="1627" spans="1:46" s="55" customFormat="1" ht="12.75" customHeight="1" x14ac:dyDescent="0.3">
      <c r="A1627" s="49"/>
      <c r="B1627" s="49"/>
      <c r="C1627" s="50"/>
      <c r="D1627" s="27"/>
      <c r="E1627" s="27"/>
      <c r="F1627" s="27"/>
      <c r="G1627" s="50"/>
      <c r="H1627" s="50"/>
      <c r="I1627" s="27"/>
      <c r="J1627" s="27"/>
      <c r="K1627" s="52"/>
      <c r="L1627" s="50"/>
      <c r="M1627" s="50"/>
      <c r="N1627" s="422"/>
      <c r="O1627" s="27"/>
      <c r="P1627" s="27"/>
      <c r="Q1627" s="27"/>
      <c r="R1627" s="27"/>
      <c r="S1627" s="27"/>
      <c r="T1627" s="27"/>
      <c r="U1627" s="27"/>
      <c r="V1627" s="27"/>
      <c r="W1627" s="27"/>
      <c r="X1627" s="27"/>
      <c r="Y1627" s="410"/>
      <c r="Z1627" s="53"/>
      <c r="AA1627" s="53"/>
      <c r="AB1627" s="27"/>
      <c r="AC1627" s="27"/>
      <c r="AD1627" s="27"/>
      <c r="AE1627" s="244"/>
      <c r="AF1627" s="27"/>
      <c r="AG1627" s="27"/>
      <c r="AH1627" s="27"/>
      <c r="AI1627" s="27"/>
      <c r="AJ1627" s="467"/>
      <c r="AK1627" s="54"/>
      <c r="AO1627" s="157"/>
      <c r="AS1627" s="157"/>
      <c r="AT1627" s="161"/>
    </row>
    <row r="1628" spans="1:46" s="55" customFormat="1" ht="12.75" customHeight="1" x14ac:dyDescent="0.3">
      <c r="A1628" s="49"/>
      <c r="B1628" s="49"/>
      <c r="C1628" s="50"/>
      <c r="D1628" s="27"/>
      <c r="E1628" s="27"/>
      <c r="F1628" s="27"/>
      <c r="G1628" s="50"/>
      <c r="H1628" s="50"/>
      <c r="I1628" s="27"/>
      <c r="J1628" s="27"/>
      <c r="K1628" s="52"/>
      <c r="L1628" s="50"/>
      <c r="M1628" s="50"/>
      <c r="N1628" s="422"/>
      <c r="O1628" s="27"/>
      <c r="P1628" s="27"/>
      <c r="Q1628" s="27"/>
      <c r="R1628" s="27"/>
      <c r="S1628" s="27"/>
      <c r="T1628" s="27"/>
      <c r="U1628" s="27"/>
      <c r="V1628" s="27"/>
      <c r="W1628" s="27"/>
      <c r="X1628" s="27"/>
      <c r="Y1628" s="410"/>
      <c r="Z1628" s="53"/>
      <c r="AA1628" s="53"/>
      <c r="AB1628" s="27"/>
      <c r="AC1628" s="27"/>
      <c r="AD1628" s="27"/>
      <c r="AE1628" s="244"/>
      <c r="AF1628" s="27"/>
      <c r="AG1628" s="27"/>
      <c r="AH1628" s="27"/>
      <c r="AI1628" s="27"/>
      <c r="AJ1628" s="467"/>
      <c r="AK1628" s="54"/>
      <c r="AO1628" s="157"/>
      <c r="AS1628" s="157"/>
      <c r="AT1628" s="161"/>
    </row>
    <row r="1629" spans="1:46" s="55" customFormat="1" ht="12.75" customHeight="1" x14ac:dyDescent="0.3">
      <c r="A1629" s="49"/>
      <c r="B1629" s="49"/>
      <c r="C1629" s="50"/>
      <c r="D1629" s="27"/>
      <c r="E1629" s="27"/>
      <c r="F1629" s="27"/>
      <c r="G1629" s="50"/>
      <c r="H1629" s="50"/>
      <c r="I1629" s="27"/>
      <c r="J1629" s="27"/>
      <c r="K1629" s="52"/>
      <c r="L1629" s="50"/>
      <c r="M1629" s="50"/>
      <c r="N1629" s="422"/>
      <c r="O1629" s="27"/>
      <c r="P1629" s="27"/>
      <c r="Q1629" s="27"/>
      <c r="R1629" s="27"/>
      <c r="S1629" s="27"/>
      <c r="T1629" s="27"/>
      <c r="U1629" s="27"/>
      <c r="V1629" s="27"/>
      <c r="W1629" s="27"/>
      <c r="X1629" s="27"/>
      <c r="Y1629" s="410"/>
      <c r="Z1629" s="53"/>
      <c r="AA1629" s="53"/>
      <c r="AB1629" s="27"/>
      <c r="AC1629" s="27"/>
      <c r="AD1629" s="27"/>
      <c r="AE1629" s="244"/>
      <c r="AF1629" s="27"/>
      <c r="AG1629" s="27"/>
      <c r="AH1629" s="27"/>
      <c r="AI1629" s="27"/>
      <c r="AJ1629" s="467"/>
      <c r="AK1629" s="54"/>
      <c r="AO1629" s="157"/>
      <c r="AS1629" s="157"/>
      <c r="AT1629" s="161"/>
    </row>
    <row r="1630" spans="1:46" s="55" customFormat="1" ht="12.75" customHeight="1" x14ac:dyDescent="0.3">
      <c r="A1630" s="49"/>
      <c r="B1630" s="49"/>
      <c r="C1630" s="50"/>
      <c r="D1630" s="27"/>
      <c r="E1630" s="27"/>
      <c r="F1630" s="27"/>
      <c r="G1630" s="50"/>
      <c r="H1630" s="50"/>
      <c r="I1630" s="27"/>
      <c r="J1630" s="27"/>
      <c r="K1630" s="52"/>
      <c r="L1630" s="50"/>
      <c r="M1630" s="50"/>
      <c r="N1630" s="422"/>
      <c r="O1630" s="27"/>
      <c r="P1630" s="27"/>
      <c r="Q1630" s="27"/>
      <c r="R1630" s="27"/>
      <c r="S1630" s="27"/>
      <c r="T1630" s="27"/>
      <c r="U1630" s="27"/>
      <c r="V1630" s="27"/>
      <c r="W1630" s="27"/>
      <c r="X1630" s="27"/>
      <c r="Y1630" s="410"/>
      <c r="Z1630" s="53"/>
      <c r="AA1630" s="53"/>
      <c r="AB1630" s="27"/>
      <c r="AC1630" s="27"/>
      <c r="AD1630" s="27"/>
      <c r="AE1630" s="244"/>
      <c r="AF1630" s="27"/>
      <c r="AG1630" s="27"/>
      <c r="AH1630" s="27"/>
      <c r="AI1630" s="27"/>
      <c r="AJ1630" s="467"/>
      <c r="AK1630" s="54"/>
      <c r="AO1630" s="157"/>
      <c r="AS1630" s="157"/>
      <c r="AT1630" s="161"/>
    </row>
    <row r="1631" spans="1:46" s="55" customFormat="1" ht="12.75" customHeight="1" x14ac:dyDescent="0.3">
      <c r="A1631" s="49"/>
      <c r="B1631" s="49"/>
      <c r="C1631" s="50"/>
      <c r="D1631" s="27"/>
      <c r="E1631" s="27"/>
      <c r="F1631" s="27"/>
      <c r="G1631" s="50"/>
      <c r="H1631" s="50"/>
      <c r="I1631" s="27"/>
      <c r="J1631" s="27"/>
      <c r="K1631" s="52"/>
      <c r="L1631" s="50"/>
      <c r="M1631" s="50"/>
      <c r="N1631" s="422"/>
      <c r="O1631" s="27"/>
      <c r="P1631" s="27"/>
      <c r="Q1631" s="27"/>
      <c r="R1631" s="27"/>
      <c r="S1631" s="27"/>
      <c r="T1631" s="27"/>
      <c r="U1631" s="27"/>
      <c r="V1631" s="27"/>
      <c r="W1631" s="27"/>
      <c r="X1631" s="27"/>
      <c r="Y1631" s="410"/>
      <c r="Z1631" s="53"/>
      <c r="AA1631" s="53"/>
      <c r="AB1631" s="27"/>
      <c r="AC1631" s="27"/>
      <c r="AD1631" s="27"/>
      <c r="AE1631" s="244"/>
      <c r="AF1631" s="27"/>
      <c r="AG1631" s="27"/>
      <c r="AH1631" s="27"/>
      <c r="AI1631" s="27"/>
      <c r="AJ1631" s="467"/>
      <c r="AK1631" s="54"/>
      <c r="AO1631" s="157"/>
      <c r="AS1631" s="157"/>
      <c r="AT1631" s="161"/>
    </row>
    <row r="1632" spans="1:46" s="55" customFormat="1" ht="12.75" customHeight="1" x14ac:dyDescent="0.3">
      <c r="A1632" s="49"/>
      <c r="B1632" s="49"/>
      <c r="C1632" s="50"/>
      <c r="D1632" s="27"/>
      <c r="E1632" s="27"/>
      <c r="F1632" s="27"/>
      <c r="G1632" s="50"/>
      <c r="H1632" s="50"/>
      <c r="I1632" s="27"/>
      <c r="J1632" s="27"/>
      <c r="K1632" s="52"/>
      <c r="L1632" s="50"/>
      <c r="M1632" s="50"/>
      <c r="N1632" s="422"/>
      <c r="O1632" s="27"/>
      <c r="P1632" s="27"/>
      <c r="Q1632" s="27"/>
      <c r="R1632" s="27"/>
      <c r="S1632" s="27"/>
      <c r="T1632" s="27"/>
      <c r="U1632" s="27"/>
      <c r="V1632" s="27"/>
      <c r="W1632" s="27"/>
      <c r="X1632" s="27"/>
      <c r="Y1632" s="410"/>
      <c r="Z1632" s="53"/>
      <c r="AA1632" s="53"/>
      <c r="AB1632" s="27"/>
      <c r="AC1632" s="27"/>
      <c r="AD1632" s="27"/>
      <c r="AE1632" s="244"/>
      <c r="AF1632" s="27"/>
      <c r="AG1632" s="27"/>
      <c r="AH1632" s="27"/>
      <c r="AI1632" s="27"/>
      <c r="AJ1632" s="467"/>
      <c r="AK1632" s="54"/>
      <c r="AO1632" s="157"/>
      <c r="AS1632" s="157"/>
      <c r="AT1632" s="161"/>
    </row>
    <row r="1633" spans="1:46" s="55" customFormat="1" ht="12.75" customHeight="1" x14ac:dyDescent="0.3">
      <c r="A1633" s="49"/>
      <c r="B1633" s="49"/>
      <c r="C1633" s="50"/>
      <c r="D1633" s="27"/>
      <c r="E1633" s="27"/>
      <c r="F1633" s="27"/>
      <c r="G1633" s="50"/>
      <c r="H1633" s="50"/>
      <c r="I1633" s="27"/>
      <c r="J1633" s="27"/>
      <c r="K1633" s="52"/>
      <c r="L1633" s="50"/>
      <c r="M1633" s="50"/>
      <c r="N1633" s="422"/>
      <c r="O1633" s="27"/>
      <c r="P1633" s="27"/>
      <c r="Q1633" s="27"/>
      <c r="R1633" s="27"/>
      <c r="S1633" s="27"/>
      <c r="T1633" s="27"/>
      <c r="U1633" s="27"/>
      <c r="V1633" s="27"/>
      <c r="W1633" s="27"/>
      <c r="X1633" s="27"/>
      <c r="Y1633" s="410"/>
      <c r="Z1633" s="53"/>
      <c r="AA1633" s="53"/>
      <c r="AB1633" s="27"/>
      <c r="AC1633" s="27"/>
      <c r="AD1633" s="27"/>
      <c r="AE1633" s="244"/>
      <c r="AF1633" s="27"/>
      <c r="AG1633" s="27"/>
      <c r="AH1633" s="27"/>
      <c r="AI1633" s="27"/>
      <c r="AJ1633" s="467"/>
      <c r="AK1633" s="54"/>
      <c r="AO1633" s="157"/>
      <c r="AS1633" s="157"/>
      <c r="AT1633" s="161"/>
    </row>
    <row r="1634" spans="1:46" s="55" customFormat="1" ht="12.75" customHeight="1" x14ac:dyDescent="0.3">
      <c r="A1634" s="49"/>
      <c r="B1634" s="49"/>
      <c r="C1634" s="50"/>
      <c r="D1634" s="27"/>
      <c r="E1634" s="27"/>
      <c r="F1634" s="27"/>
      <c r="G1634" s="50"/>
      <c r="H1634" s="50"/>
      <c r="I1634" s="27"/>
      <c r="J1634" s="27"/>
      <c r="K1634" s="52"/>
      <c r="L1634" s="50"/>
      <c r="M1634" s="50"/>
      <c r="N1634" s="422"/>
      <c r="O1634" s="27"/>
      <c r="P1634" s="27"/>
      <c r="Q1634" s="27"/>
      <c r="R1634" s="27"/>
      <c r="S1634" s="27"/>
      <c r="T1634" s="27"/>
      <c r="U1634" s="27"/>
      <c r="V1634" s="27"/>
      <c r="W1634" s="27"/>
      <c r="X1634" s="27"/>
      <c r="Y1634" s="410"/>
      <c r="Z1634" s="53"/>
      <c r="AA1634" s="53"/>
      <c r="AB1634" s="27"/>
      <c r="AC1634" s="27"/>
      <c r="AD1634" s="27"/>
      <c r="AE1634" s="244"/>
      <c r="AF1634" s="27"/>
      <c r="AG1634" s="27"/>
      <c r="AH1634" s="27"/>
      <c r="AI1634" s="27"/>
      <c r="AJ1634" s="467"/>
      <c r="AK1634" s="54"/>
      <c r="AO1634" s="157"/>
      <c r="AS1634" s="157"/>
      <c r="AT1634" s="161"/>
    </row>
    <row r="1635" spans="1:46" s="55" customFormat="1" ht="12.75" customHeight="1" x14ac:dyDescent="0.3">
      <c r="A1635" s="49"/>
      <c r="B1635" s="49"/>
      <c r="C1635" s="50"/>
      <c r="D1635" s="27"/>
      <c r="E1635" s="27"/>
      <c r="F1635" s="27"/>
      <c r="G1635" s="50"/>
      <c r="H1635" s="50"/>
      <c r="I1635" s="27"/>
      <c r="J1635" s="27"/>
      <c r="K1635" s="52"/>
      <c r="L1635" s="50"/>
      <c r="M1635" s="50"/>
      <c r="N1635" s="422"/>
      <c r="O1635" s="27"/>
      <c r="P1635" s="27"/>
      <c r="Q1635" s="27"/>
      <c r="R1635" s="27"/>
      <c r="S1635" s="27"/>
      <c r="T1635" s="27"/>
      <c r="U1635" s="27"/>
      <c r="V1635" s="27"/>
      <c r="W1635" s="27"/>
      <c r="X1635" s="27"/>
      <c r="Y1635" s="410"/>
      <c r="Z1635" s="53"/>
      <c r="AA1635" s="53"/>
      <c r="AB1635" s="27"/>
      <c r="AC1635" s="27"/>
      <c r="AD1635" s="27"/>
      <c r="AE1635" s="244"/>
      <c r="AF1635" s="27"/>
      <c r="AG1635" s="27"/>
      <c r="AH1635" s="27"/>
      <c r="AI1635" s="27"/>
      <c r="AJ1635" s="467"/>
      <c r="AK1635" s="54"/>
      <c r="AO1635" s="157"/>
      <c r="AS1635" s="157"/>
      <c r="AT1635" s="161"/>
    </row>
    <row r="1636" spans="1:46" s="55" customFormat="1" ht="12.75" customHeight="1" x14ac:dyDescent="0.3">
      <c r="A1636" s="49"/>
      <c r="B1636" s="49"/>
      <c r="C1636" s="50"/>
      <c r="D1636" s="27"/>
      <c r="E1636" s="27"/>
      <c r="F1636" s="27"/>
      <c r="G1636" s="50"/>
      <c r="H1636" s="50"/>
      <c r="I1636" s="27"/>
      <c r="J1636" s="27"/>
      <c r="K1636" s="52"/>
      <c r="L1636" s="50"/>
      <c r="M1636" s="50"/>
      <c r="N1636" s="422"/>
      <c r="O1636" s="27"/>
      <c r="P1636" s="27"/>
      <c r="Q1636" s="27"/>
      <c r="R1636" s="27"/>
      <c r="S1636" s="27"/>
      <c r="T1636" s="27"/>
      <c r="U1636" s="27"/>
      <c r="V1636" s="27"/>
      <c r="W1636" s="27"/>
      <c r="X1636" s="27"/>
      <c r="Y1636" s="410"/>
      <c r="Z1636" s="53"/>
      <c r="AA1636" s="53"/>
      <c r="AB1636" s="27"/>
      <c r="AC1636" s="27"/>
      <c r="AD1636" s="27"/>
      <c r="AE1636" s="244"/>
      <c r="AF1636" s="27"/>
      <c r="AG1636" s="27"/>
      <c r="AH1636" s="27"/>
      <c r="AI1636" s="27"/>
      <c r="AJ1636" s="467"/>
      <c r="AK1636" s="54"/>
      <c r="AO1636" s="157"/>
      <c r="AS1636" s="157"/>
      <c r="AT1636" s="161"/>
    </row>
    <row r="1637" spans="1:46" s="55" customFormat="1" ht="12.75" customHeight="1" x14ac:dyDescent="0.3">
      <c r="A1637" s="49"/>
      <c r="B1637" s="49"/>
      <c r="C1637" s="50"/>
      <c r="D1637" s="27"/>
      <c r="E1637" s="27"/>
      <c r="F1637" s="27"/>
      <c r="G1637" s="50"/>
      <c r="H1637" s="50"/>
      <c r="I1637" s="27"/>
      <c r="J1637" s="27"/>
      <c r="K1637" s="52"/>
      <c r="L1637" s="50"/>
      <c r="M1637" s="50"/>
      <c r="N1637" s="422"/>
      <c r="O1637" s="27"/>
      <c r="P1637" s="27"/>
      <c r="Q1637" s="27"/>
      <c r="R1637" s="27"/>
      <c r="S1637" s="27"/>
      <c r="T1637" s="27"/>
      <c r="U1637" s="27"/>
      <c r="V1637" s="27"/>
      <c r="W1637" s="27"/>
      <c r="X1637" s="27"/>
      <c r="Y1637" s="410"/>
      <c r="Z1637" s="53"/>
      <c r="AA1637" s="53"/>
      <c r="AB1637" s="27"/>
      <c r="AC1637" s="27"/>
      <c r="AD1637" s="27"/>
      <c r="AE1637" s="244"/>
      <c r="AF1637" s="27"/>
      <c r="AG1637" s="27"/>
      <c r="AH1637" s="27"/>
      <c r="AI1637" s="27"/>
      <c r="AJ1637" s="467"/>
      <c r="AK1637" s="54"/>
      <c r="AO1637" s="157"/>
      <c r="AS1637" s="157"/>
      <c r="AT1637" s="161"/>
    </row>
    <row r="1638" spans="1:46" s="55" customFormat="1" ht="12.75" customHeight="1" x14ac:dyDescent="0.3">
      <c r="A1638" s="49"/>
      <c r="B1638" s="49"/>
      <c r="C1638" s="50"/>
      <c r="D1638" s="27"/>
      <c r="E1638" s="27"/>
      <c r="F1638" s="27"/>
      <c r="G1638" s="50"/>
      <c r="H1638" s="50"/>
      <c r="I1638" s="27"/>
      <c r="J1638" s="27"/>
      <c r="K1638" s="52"/>
      <c r="L1638" s="50"/>
      <c r="M1638" s="50"/>
      <c r="N1638" s="422"/>
      <c r="O1638" s="27"/>
      <c r="P1638" s="27"/>
      <c r="Q1638" s="27"/>
      <c r="R1638" s="27"/>
      <c r="S1638" s="27"/>
      <c r="T1638" s="27"/>
      <c r="U1638" s="27"/>
      <c r="V1638" s="27"/>
      <c r="W1638" s="27"/>
      <c r="X1638" s="27"/>
      <c r="Y1638" s="410"/>
      <c r="Z1638" s="53"/>
      <c r="AA1638" s="53"/>
      <c r="AB1638" s="27"/>
      <c r="AC1638" s="27"/>
      <c r="AD1638" s="27"/>
      <c r="AE1638" s="244"/>
      <c r="AF1638" s="27"/>
      <c r="AG1638" s="27"/>
      <c r="AH1638" s="27"/>
      <c r="AI1638" s="27"/>
      <c r="AJ1638" s="467"/>
      <c r="AK1638" s="54"/>
      <c r="AO1638" s="157"/>
      <c r="AS1638" s="157"/>
      <c r="AT1638" s="161"/>
    </row>
    <row r="1639" spans="1:46" s="55" customFormat="1" ht="12.75" customHeight="1" x14ac:dyDescent="0.3">
      <c r="A1639" s="49"/>
      <c r="B1639" s="49"/>
      <c r="C1639" s="50"/>
      <c r="D1639" s="27"/>
      <c r="E1639" s="27"/>
      <c r="F1639" s="27"/>
      <c r="G1639" s="50"/>
      <c r="H1639" s="50"/>
      <c r="I1639" s="27"/>
      <c r="J1639" s="27"/>
      <c r="K1639" s="52"/>
      <c r="L1639" s="50"/>
      <c r="M1639" s="50"/>
      <c r="N1639" s="422"/>
      <c r="O1639" s="27"/>
      <c r="P1639" s="27"/>
      <c r="Q1639" s="27"/>
      <c r="R1639" s="27"/>
      <c r="S1639" s="27"/>
      <c r="T1639" s="27"/>
      <c r="U1639" s="27"/>
      <c r="V1639" s="27"/>
      <c r="W1639" s="27"/>
      <c r="X1639" s="27"/>
      <c r="Y1639" s="410"/>
      <c r="Z1639" s="53"/>
      <c r="AA1639" s="53"/>
      <c r="AB1639" s="27"/>
      <c r="AC1639" s="27"/>
      <c r="AD1639" s="27"/>
      <c r="AE1639" s="244"/>
      <c r="AF1639" s="27"/>
      <c r="AG1639" s="27"/>
      <c r="AH1639" s="27"/>
      <c r="AI1639" s="27"/>
      <c r="AJ1639" s="467"/>
      <c r="AK1639" s="54"/>
      <c r="AO1639" s="157"/>
      <c r="AS1639" s="157"/>
      <c r="AT1639" s="161"/>
    </row>
    <row r="1640" spans="1:46" s="55" customFormat="1" ht="12.75" customHeight="1" x14ac:dyDescent="0.3">
      <c r="A1640" s="49"/>
      <c r="B1640" s="49"/>
      <c r="C1640" s="50"/>
      <c r="D1640" s="27"/>
      <c r="E1640" s="27"/>
      <c r="F1640" s="27"/>
      <c r="G1640" s="50"/>
      <c r="H1640" s="50"/>
      <c r="I1640" s="27"/>
      <c r="J1640" s="27"/>
      <c r="K1640" s="52"/>
      <c r="L1640" s="50"/>
      <c r="M1640" s="50"/>
      <c r="N1640" s="422"/>
      <c r="O1640" s="27"/>
      <c r="P1640" s="27"/>
      <c r="Q1640" s="27"/>
      <c r="R1640" s="27"/>
      <c r="S1640" s="27"/>
      <c r="T1640" s="27"/>
      <c r="U1640" s="27"/>
      <c r="V1640" s="27"/>
      <c r="W1640" s="27"/>
      <c r="X1640" s="27"/>
      <c r="Y1640" s="410"/>
      <c r="Z1640" s="53"/>
      <c r="AA1640" s="53"/>
      <c r="AB1640" s="27"/>
      <c r="AC1640" s="27"/>
      <c r="AD1640" s="27"/>
      <c r="AE1640" s="244"/>
      <c r="AF1640" s="27"/>
      <c r="AG1640" s="27"/>
      <c r="AH1640" s="27"/>
      <c r="AI1640" s="27"/>
      <c r="AJ1640" s="467"/>
      <c r="AK1640" s="54"/>
      <c r="AO1640" s="157"/>
      <c r="AS1640" s="157"/>
      <c r="AT1640" s="161"/>
    </row>
    <row r="1641" spans="1:46" s="55" customFormat="1" ht="12.75" customHeight="1" x14ac:dyDescent="0.3">
      <c r="A1641" s="49"/>
      <c r="B1641" s="49"/>
      <c r="C1641" s="50"/>
      <c r="D1641" s="27"/>
      <c r="E1641" s="27"/>
      <c r="F1641" s="27"/>
      <c r="G1641" s="50"/>
      <c r="H1641" s="50"/>
      <c r="I1641" s="27"/>
      <c r="J1641" s="27"/>
      <c r="K1641" s="52"/>
      <c r="L1641" s="50"/>
      <c r="M1641" s="50"/>
      <c r="N1641" s="422"/>
      <c r="O1641" s="27"/>
      <c r="P1641" s="27"/>
      <c r="Q1641" s="27"/>
      <c r="R1641" s="27"/>
      <c r="S1641" s="27"/>
      <c r="T1641" s="27"/>
      <c r="U1641" s="27"/>
      <c r="V1641" s="27"/>
      <c r="W1641" s="27"/>
      <c r="X1641" s="27"/>
      <c r="Y1641" s="410"/>
      <c r="Z1641" s="53"/>
      <c r="AA1641" s="53"/>
      <c r="AB1641" s="27"/>
      <c r="AC1641" s="27"/>
      <c r="AD1641" s="27"/>
      <c r="AE1641" s="244"/>
      <c r="AF1641" s="27"/>
      <c r="AG1641" s="27"/>
      <c r="AH1641" s="27"/>
      <c r="AI1641" s="27"/>
      <c r="AJ1641" s="467"/>
      <c r="AK1641" s="54"/>
      <c r="AO1641" s="157"/>
      <c r="AS1641" s="157"/>
      <c r="AT1641" s="161"/>
    </row>
    <row r="1642" spans="1:46" s="55" customFormat="1" ht="12.75" customHeight="1" x14ac:dyDescent="0.3">
      <c r="A1642" s="49"/>
      <c r="B1642" s="49"/>
      <c r="C1642" s="50"/>
      <c r="D1642" s="27"/>
      <c r="E1642" s="27"/>
      <c r="F1642" s="27"/>
      <c r="G1642" s="50"/>
      <c r="H1642" s="50"/>
      <c r="I1642" s="27"/>
      <c r="J1642" s="27"/>
      <c r="K1642" s="52"/>
      <c r="L1642" s="50"/>
      <c r="M1642" s="50"/>
      <c r="N1642" s="422"/>
      <c r="O1642" s="27"/>
      <c r="P1642" s="27"/>
      <c r="Q1642" s="27"/>
      <c r="R1642" s="27"/>
      <c r="S1642" s="27"/>
      <c r="T1642" s="27"/>
      <c r="U1642" s="27"/>
      <c r="V1642" s="27"/>
      <c r="W1642" s="27"/>
      <c r="X1642" s="27"/>
      <c r="Y1642" s="410"/>
      <c r="Z1642" s="53"/>
      <c r="AA1642" s="53"/>
      <c r="AB1642" s="27"/>
      <c r="AC1642" s="27"/>
      <c r="AD1642" s="27"/>
      <c r="AE1642" s="244"/>
      <c r="AF1642" s="27"/>
      <c r="AG1642" s="27"/>
      <c r="AH1642" s="27"/>
      <c r="AI1642" s="27"/>
      <c r="AJ1642" s="467"/>
      <c r="AK1642" s="54"/>
      <c r="AO1642" s="157"/>
      <c r="AS1642" s="157"/>
      <c r="AT1642" s="161"/>
    </row>
    <row r="1643" spans="1:46" s="55" customFormat="1" ht="12.75" customHeight="1" x14ac:dyDescent="0.3">
      <c r="A1643" s="49"/>
      <c r="B1643" s="49"/>
      <c r="C1643" s="50"/>
      <c r="D1643" s="27"/>
      <c r="E1643" s="27"/>
      <c r="F1643" s="27"/>
      <c r="G1643" s="50"/>
      <c r="H1643" s="50"/>
      <c r="I1643" s="27"/>
      <c r="J1643" s="27"/>
      <c r="K1643" s="52"/>
      <c r="L1643" s="50"/>
      <c r="M1643" s="50"/>
      <c r="N1643" s="422"/>
      <c r="O1643" s="27"/>
      <c r="P1643" s="27"/>
      <c r="Q1643" s="27"/>
      <c r="R1643" s="27"/>
      <c r="S1643" s="27"/>
      <c r="T1643" s="27"/>
      <c r="U1643" s="27"/>
      <c r="V1643" s="27"/>
      <c r="W1643" s="27"/>
      <c r="X1643" s="27"/>
      <c r="Y1643" s="410"/>
      <c r="Z1643" s="53"/>
      <c r="AA1643" s="53"/>
      <c r="AB1643" s="27"/>
      <c r="AC1643" s="27"/>
      <c r="AD1643" s="27"/>
      <c r="AE1643" s="244"/>
      <c r="AF1643" s="27"/>
      <c r="AG1643" s="27"/>
      <c r="AH1643" s="27"/>
      <c r="AI1643" s="27"/>
      <c r="AJ1643" s="467"/>
      <c r="AK1643" s="54"/>
      <c r="AO1643" s="157"/>
      <c r="AS1643" s="157"/>
      <c r="AT1643" s="161"/>
    </row>
    <row r="1644" spans="1:46" s="55" customFormat="1" ht="12.75" customHeight="1" x14ac:dyDescent="0.3">
      <c r="A1644" s="49"/>
      <c r="B1644" s="49"/>
      <c r="C1644" s="50"/>
      <c r="D1644" s="27"/>
      <c r="E1644" s="27"/>
      <c r="F1644" s="27"/>
      <c r="G1644" s="50"/>
      <c r="H1644" s="50"/>
      <c r="I1644" s="27"/>
      <c r="J1644" s="27"/>
      <c r="K1644" s="52"/>
      <c r="L1644" s="50"/>
      <c r="M1644" s="50"/>
      <c r="N1644" s="422"/>
      <c r="O1644" s="27"/>
      <c r="P1644" s="27"/>
      <c r="Q1644" s="27"/>
      <c r="R1644" s="27"/>
      <c r="S1644" s="27"/>
      <c r="T1644" s="27"/>
      <c r="U1644" s="27"/>
      <c r="V1644" s="27"/>
      <c r="W1644" s="27"/>
      <c r="X1644" s="27"/>
      <c r="Y1644" s="410"/>
      <c r="Z1644" s="53"/>
      <c r="AA1644" s="53"/>
      <c r="AB1644" s="27"/>
      <c r="AC1644" s="27"/>
      <c r="AD1644" s="27"/>
      <c r="AE1644" s="244"/>
      <c r="AF1644" s="27"/>
      <c r="AG1644" s="27"/>
      <c r="AH1644" s="27"/>
      <c r="AI1644" s="27"/>
      <c r="AJ1644" s="467"/>
      <c r="AK1644" s="54"/>
      <c r="AO1644" s="157"/>
      <c r="AS1644" s="157"/>
      <c r="AT1644" s="161"/>
    </row>
    <row r="1645" spans="1:46" s="55" customFormat="1" ht="12.75" customHeight="1" x14ac:dyDescent="0.3">
      <c r="A1645" s="49"/>
      <c r="B1645" s="49"/>
      <c r="C1645" s="50"/>
      <c r="D1645" s="27"/>
      <c r="E1645" s="27"/>
      <c r="F1645" s="27"/>
      <c r="G1645" s="50"/>
      <c r="H1645" s="50"/>
      <c r="I1645" s="27"/>
      <c r="J1645" s="27"/>
      <c r="K1645" s="52"/>
      <c r="L1645" s="50"/>
      <c r="M1645" s="50"/>
      <c r="N1645" s="422"/>
      <c r="O1645" s="27"/>
      <c r="P1645" s="27"/>
      <c r="Q1645" s="27"/>
      <c r="R1645" s="27"/>
      <c r="S1645" s="27"/>
      <c r="T1645" s="27"/>
      <c r="U1645" s="27"/>
      <c r="V1645" s="27"/>
      <c r="W1645" s="27"/>
      <c r="X1645" s="27"/>
      <c r="Y1645" s="410"/>
      <c r="Z1645" s="53"/>
      <c r="AA1645" s="53"/>
      <c r="AB1645" s="27"/>
      <c r="AC1645" s="27"/>
      <c r="AD1645" s="27"/>
      <c r="AE1645" s="244"/>
      <c r="AF1645" s="27"/>
      <c r="AG1645" s="27"/>
      <c r="AH1645" s="27"/>
      <c r="AI1645" s="27"/>
      <c r="AJ1645" s="467"/>
      <c r="AK1645" s="54"/>
      <c r="AO1645" s="157"/>
      <c r="AS1645" s="157"/>
      <c r="AT1645" s="161"/>
    </row>
    <row r="1646" spans="1:46" s="55" customFormat="1" ht="12.75" customHeight="1" x14ac:dyDescent="0.3">
      <c r="A1646" s="49"/>
      <c r="B1646" s="49"/>
      <c r="C1646" s="50"/>
      <c r="D1646" s="27"/>
      <c r="E1646" s="27"/>
      <c r="F1646" s="27"/>
      <c r="G1646" s="50"/>
      <c r="H1646" s="50"/>
      <c r="I1646" s="27"/>
      <c r="J1646" s="27"/>
      <c r="K1646" s="52"/>
      <c r="L1646" s="50"/>
      <c r="M1646" s="50"/>
      <c r="N1646" s="422"/>
      <c r="O1646" s="27"/>
      <c r="P1646" s="27"/>
      <c r="Q1646" s="27"/>
      <c r="R1646" s="27"/>
      <c r="S1646" s="27"/>
      <c r="T1646" s="27"/>
      <c r="U1646" s="27"/>
      <c r="V1646" s="27"/>
      <c r="W1646" s="27"/>
      <c r="X1646" s="27"/>
      <c r="Y1646" s="410"/>
      <c r="Z1646" s="53"/>
      <c r="AA1646" s="53"/>
      <c r="AB1646" s="27"/>
      <c r="AC1646" s="27"/>
      <c r="AD1646" s="27"/>
      <c r="AE1646" s="244"/>
      <c r="AF1646" s="27"/>
      <c r="AG1646" s="27"/>
      <c r="AH1646" s="27"/>
      <c r="AI1646" s="27"/>
      <c r="AJ1646" s="467"/>
      <c r="AK1646" s="54"/>
      <c r="AO1646" s="157"/>
      <c r="AS1646" s="157"/>
      <c r="AT1646" s="161"/>
    </row>
    <row r="1647" spans="1:46" s="55" customFormat="1" ht="12.75" customHeight="1" x14ac:dyDescent="0.3">
      <c r="A1647" s="49"/>
      <c r="B1647" s="49"/>
      <c r="C1647" s="50"/>
      <c r="D1647" s="27"/>
      <c r="E1647" s="27"/>
      <c r="F1647" s="27"/>
      <c r="G1647" s="50"/>
      <c r="H1647" s="50"/>
      <c r="I1647" s="27"/>
      <c r="J1647" s="27"/>
      <c r="K1647" s="52"/>
      <c r="L1647" s="50"/>
      <c r="M1647" s="50"/>
      <c r="N1647" s="422"/>
      <c r="O1647" s="27"/>
      <c r="P1647" s="27"/>
      <c r="Q1647" s="27"/>
      <c r="R1647" s="27"/>
      <c r="S1647" s="27"/>
      <c r="T1647" s="27"/>
      <c r="U1647" s="27"/>
      <c r="V1647" s="27"/>
      <c r="W1647" s="27"/>
      <c r="X1647" s="27"/>
      <c r="Y1647" s="410"/>
      <c r="Z1647" s="53"/>
      <c r="AA1647" s="53"/>
      <c r="AB1647" s="27"/>
      <c r="AC1647" s="27"/>
      <c r="AD1647" s="27"/>
      <c r="AE1647" s="244"/>
      <c r="AF1647" s="27"/>
      <c r="AG1647" s="27"/>
      <c r="AH1647" s="27"/>
      <c r="AI1647" s="27"/>
      <c r="AJ1647" s="467"/>
      <c r="AK1647" s="54"/>
      <c r="AO1647" s="157"/>
      <c r="AS1647" s="157"/>
      <c r="AT1647" s="161"/>
    </row>
    <row r="1648" spans="1:46" s="55" customFormat="1" ht="12.75" customHeight="1" x14ac:dyDescent="0.3">
      <c r="A1648" s="49"/>
      <c r="B1648" s="49"/>
      <c r="C1648" s="50"/>
      <c r="D1648" s="27"/>
      <c r="E1648" s="27"/>
      <c r="F1648" s="27"/>
      <c r="G1648" s="50"/>
      <c r="H1648" s="50"/>
      <c r="I1648" s="27"/>
      <c r="J1648" s="27"/>
      <c r="K1648" s="52"/>
      <c r="L1648" s="50"/>
      <c r="M1648" s="50"/>
      <c r="N1648" s="422"/>
      <c r="O1648" s="27"/>
      <c r="P1648" s="27"/>
      <c r="Q1648" s="27"/>
      <c r="R1648" s="27"/>
      <c r="S1648" s="27"/>
      <c r="T1648" s="27"/>
      <c r="U1648" s="27"/>
      <c r="V1648" s="27"/>
      <c r="W1648" s="27"/>
      <c r="X1648" s="27"/>
      <c r="Y1648" s="410"/>
      <c r="Z1648" s="53"/>
      <c r="AA1648" s="53"/>
      <c r="AB1648" s="27"/>
      <c r="AC1648" s="27"/>
      <c r="AD1648" s="27"/>
      <c r="AE1648" s="244"/>
      <c r="AF1648" s="27"/>
      <c r="AG1648" s="27"/>
      <c r="AH1648" s="27"/>
      <c r="AI1648" s="27"/>
      <c r="AJ1648" s="467"/>
      <c r="AK1648" s="54"/>
      <c r="AO1648" s="157"/>
      <c r="AS1648" s="157"/>
      <c r="AT1648" s="161"/>
    </row>
    <row r="1649" spans="1:46" s="55" customFormat="1" ht="12.75" customHeight="1" x14ac:dyDescent="0.3">
      <c r="A1649" s="49"/>
      <c r="B1649" s="49"/>
      <c r="C1649" s="50"/>
      <c r="D1649" s="27"/>
      <c r="E1649" s="27"/>
      <c r="F1649" s="27"/>
      <c r="G1649" s="50"/>
      <c r="H1649" s="50"/>
      <c r="I1649" s="27"/>
      <c r="J1649" s="27"/>
      <c r="K1649" s="52"/>
      <c r="L1649" s="50"/>
      <c r="M1649" s="50"/>
      <c r="N1649" s="422"/>
      <c r="O1649" s="27"/>
      <c r="P1649" s="27"/>
      <c r="Q1649" s="27"/>
      <c r="R1649" s="27"/>
      <c r="S1649" s="27"/>
      <c r="T1649" s="27"/>
      <c r="U1649" s="27"/>
      <c r="V1649" s="27"/>
      <c r="W1649" s="27"/>
      <c r="X1649" s="27"/>
      <c r="Y1649" s="410"/>
      <c r="Z1649" s="53"/>
      <c r="AA1649" s="53"/>
      <c r="AB1649" s="27"/>
      <c r="AC1649" s="27"/>
      <c r="AD1649" s="27"/>
      <c r="AE1649" s="244"/>
      <c r="AF1649" s="27"/>
      <c r="AG1649" s="27"/>
      <c r="AH1649" s="27"/>
      <c r="AI1649" s="27"/>
      <c r="AJ1649" s="467"/>
      <c r="AK1649" s="54"/>
      <c r="AO1649" s="157"/>
      <c r="AS1649" s="157"/>
      <c r="AT1649" s="161"/>
    </row>
    <row r="1650" spans="1:46" s="55" customFormat="1" ht="12.75" customHeight="1" x14ac:dyDescent="0.3">
      <c r="A1650" s="49"/>
      <c r="B1650" s="49"/>
      <c r="C1650" s="50"/>
      <c r="D1650" s="27"/>
      <c r="E1650" s="27"/>
      <c r="F1650" s="27"/>
      <c r="G1650" s="50"/>
      <c r="H1650" s="50"/>
      <c r="I1650" s="27"/>
      <c r="J1650" s="27"/>
      <c r="K1650" s="52"/>
      <c r="L1650" s="50"/>
      <c r="M1650" s="50"/>
      <c r="N1650" s="422"/>
      <c r="O1650" s="27"/>
      <c r="P1650" s="27"/>
      <c r="Q1650" s="27"/>
      <c r="R1650" s="27"/>
      <c r="S1650" s="27"/>
      <c r="T1650" s="27"/>
      <c r="U1650" s="27"/>
      <c r="V1650" s="27"/>
      <c r="W1650" s="27"/>
      <c r="X1650" s="27"/>
      <c r="Y1650" s="410"/>
      <c r="Z1650" s="53"/>
      <c r="AA1650" s="53"/>
      <c r="AB1650" s="27"/>
      <c r="AC1650" s="27"/>
      <c r="AD1650" s="27"/>
      <c r="AE1650" s="244"/>
      <c r="AF1650" s="27"/>
      <c r="AG1650" s="27"/>
      <c r="AH1650" s="27"/>
      <c r="AI1650" s="27"/>
      <c r="AJ1650" s="467"/>
      <c r="AK1650" s="54"/>
      <c r="AO1650" s="157"/>
      <c r="AS1650" s="157"/>
      <c r="AT1650" s="161"/>
    </row>
    <row r="1651" spans="1:46" s="55" customFormat="1" ht="12.75" customHeight="1" x14ac:dyDescent="0.3">
      <c r="A1651" s="49"/>
      <c r="B1651" s="49"/>
      <c r="C1651" s="50"/>
      <c r="D1651" s="27"/>
      <c r="E1651" s="27"/>
      <c r="F1651" s="27"/>
      <c r="G1651" s="50"/>
      <c r="H1651" s="50"/>
      <c r="I1651" s="27"/>
      <c r="J1651" s="27"/>
      <c r="K1651" s="52"/>
      <c r="L1651" s="50"/>
      <c r="M1651" s="50"/>
      <c r="N1651" s="422"/>
      <c r="O1651" s="27"/>
      <c r="P1651" s="27"/>
      <c r="Q1651" s="27"/>
      <c r="R1651" s="27"/>
      <c r="S1651" s="27"/>
      <c r="T1651" s="27"/>
      <c r="U1651" s="27"/>
      <c r="V1651" s="27"/>
      <c r="W1651" s="27"/>
      <c r="X1651" s="27"/>
      <c r="Y1651" s="410"/>
      <c r="Z1651" s="53"/>
      <c r="AA1651" s="53"/>
      <c r="AB1651" s="27"/>
      <c r="AC1651" s="27"/>
      <c r="AD1651" s="27"/>
      <c r="AE1651" s="244"/>
      <c r="AF1651" s="27"/>
      <c r="AG1651" s="27"/>
      <c r="AH1651" s="27"/>
      <c r="AI1651" s="27"/>
      <c r="AJ1651" s="467"/>
      <c r="AK1651" s="54"/>
      <c r="AO1651" s="157"/>
      <c r="AS1651" s="157"/>
      <c r="AT1651" s="161"/>
    </row>
    <row r="1652" spans="1:46" s="55" customFormat="1" ht="12.75" customHeight="1" x14ac:dyDescent="0.3">
      <c r="A1652" s="49"/>
      <c r="B1652" s="49"/>
      <c r="C1652" s="50"/>
      <c r="D1652" s="27"/>
      <c r="E1652" s="27"/>
      <c r="F1652" s="27"/>
      <c r="G1652" s="50"/>
      <c r="H1652" s="50"/>
      <c r="I1652" s="27"/>
      <c r="J1652" s="27"/>
      <c r="K1652" s="52"/>
      <c r="L1652" s="50"/>
      <c r="M1652" s="50"/>
      <c r="N1652" s="422"/>
      <c r="O1652" s="27"/>
      <c r="P1652" s="27"/>
      <c r="Q1652" s="27"/>
      <c r="R1652" s="27"/>
      <c r="S1652" s="27"/>
      <c r="T1652" s="27"/>
      <c r="U1652" s="27"/>
      <c r="V1652" s="27"/>
      <c r="W1652" s="27"/>
      <c r="X1652" s="27"/>
      <c r="Y1652" s="410"/>
      <c r="Z1652" s="53"/>
      <c r="AA1652" s="53"/>
      <c r="AB1652" s="27"/>
      <c r="AC1652" s="27"/>
      <c r="AD1652" s="27"/>
      <c r="AE1652" s="244"/>
      <c r="AF1652" s="27"/>
      <c r="AG1652" s="27"/>
      <c r="AH1652" s="27"/>
      <c r="AI1652" s="27"/>
      <c r="AJ1652" s="467"/>
      <c r="AK1652" s="54"/>
      <c r="AO1652" s="157"/>
      <c r="AS1652" s="157"/>
      <c r="AT1652" s="161"/>
    </row>
    <row r="1653" spans="1:46" s="55" customFormat="1" ht="12.75" customHeight="1" x14ac:dyDescent="0.3">
      <c r="A1653" s="49"/>
      <c r="B1653" s="49"/>
      <c r="C1653" s="50"/>
      <c r="D1653" s="27"/>
      <c r="E1653" s="27"/>
      <c r="F1653" s="27"/>
      <c r="G1653" s="50"/>
      <c r="H1653" s="50"/>
      <c r="I1653" s="27"/>
      <c r="J1653" s="27"/>
      <c r="K1653" s="52"/>
      <c r="L1653" s="50"/>
      <c r="M1653" s="50"/>
      <c r="N1653" s="422"/>
      <c r="O1653" s="27"/>
      <c r="P1653" s="27"/>
      <c r="Q1653" s="27"/>
      <c r="R1653" s="27"/>
      <c r="S1653" s="27"/>
      <c r="T1653" s="27"/>
      <c r="U1653" s="27"/>
      <c r="V1653" s="27"/>
      <c r="W1653" s="27"/>
      <c r="X1653" s="27"/>
      <c r="Y1653" s="410"/>
      <c r="Z1653" s="53"/>
      <c r="AA1653" s="53"/>
      <c r="AB1653" s="27"/>
      <c r="AC1653" s="27"/>
      <c r="AD1653" s="27"/>
      <c r="AE1653" s="244"/>
      <c r="AF1653" s="27"/>
      <c r="AG1653" s="27"/>
      <c r="AH1653" s="27"/>
      <c r="AI1653" s="27"/>
      <c r="AJ1653" s="467"/>
      <c r="AK1653" s="54"/>
      <c r="AO1653" s="157"/>
      <c r="AS1653" s="157"/>
      <c r="AT1653" s="161"/>
    </row>
    <row r="1654" spans="1:46" s="55" customFormat="1" ht="12.75" customHeight="1" x14ac:dyDescent="0.3">
      <c r="A1654" s="49"/>
      <c r="B1654" s="49"/>
      <c r="C1654" s="50"/>
      <c r="D1654" s="27"/>
      <c r="E1654" s="27"/>
      <c r="F1654" s="27"/>
      <c r="G1654" s="50"/>
      <c r="H1654" s="50"/>
      <c r="I1654" s="27"/>
      <c r="J1654" s="27"/>
      <c r="K1654" s="52"/>
      <c r="L1654" s="50"/>
      <c r="M1654" s="50"/>
      <c r="N1654" s="422"/>
      <c r="O1654" s="27"/>
      <c r="P1654" s="27"/>
      <c r="Q1654" s="27"/>
      <c r="R1654" s="27"/>
      <c r="S1654" s="27"/>
      <c r="T1654" s="27"/>
      <c r="U1654" s="27"/>
      <c r="V1654" s="27"/>
      <c r="W1654" s="27"/>
      <c r="X1654" s="27"/>
      <c r="Y1654" s="410"/>
      <c r="Z1654" s="53"/>
      <c r="AA1654" s="53"/>
      <c r="AB1654" s="27"/>
      <c r="AC1654" s="27"/>
      <c r="AD1654" s="27"/>
      <c r="AE1654" s="244"/>
      <c r="AF1654" s="27"/>
      <c r="AG1654" s="27"/>
      <c r="AH1654" s="27"/>
      <c r="AI1654" s="27"/>
      <c r="AJ1654" s="467"/>
      <c r="AK1654" s="54"/>
      <c r="AO1654" s="157"/>
      <c r="AS1654" s="157"/>
      <c r="AT1654" s="161"/>
    </row>
    <row r="1655" spans="1:46" s="55" customFormat="1" ht="12.75" customHeight="1" x14ac:dyDescent="0.3">
      <c r="A1655" s="49"/>
      <c r="B1655" s="49"/>
      <c r="C1655" s="50"/>
      <c r="D1655" s="27"/>
      <c r="E1655" s="27"/>
      <c r="F1655" s="27"/>
      <c r="G1655" s="50"/>
      <c r="H1655" s="50"/>
      <c r="I1655" s="27"/>
      <c r="J1655" s="27"/>
      <c r="K1655" s="52"/>
      <c r="L1655" s="50"/>
      <c r="M1655" s="50"/>
      <c r="N1655" s="422"/>
      <c r="O1655" s="27"/>
      <c r="P1655" s="27"/>
      <c r="Q1655" s="27"/>
      <c r="R1655" s="27"/>
      <c r="S1655" s="27"/>
      <c r="T1655" s="27"/>
      <c r="U1655" s="27"/>
      <c r="V1655" s="27"/>
      <c r="W1655" s="27"/>
      <c r="X1655" s="27"/>
      <c r="Y1655" s="410"/>
      <c r="Z1655" s="53"/>
      <c r="AA1655" s="53"/>
      <c r="AB1655" s="27"/>
      <c r="AC1655" s="27"/>
      <c r="AD1655" s="27"/>
      <c r="AE1655" s="244"/>
      <c r="AF1655" s="27"/>
      <c r="AG1655" s="27"/>
      <c r="AH1655" s="27"/>
      <c r="AI1655" s="27"/>
      <c r="AJ1655" s="467"/>
      <c r="AK1655" s="54"/>
      <c r="AO1655" s="157"/>
      <c r="AS1655" s="157"/>
      <c r="AT1655" s="161"/>
    </row>
    <row r="1656" spans="1:46" s="55" customFormat="1" ht="12.75" customHeight="1" x14ac:dyDescent="0.3">
      <c r="A1656" s="49"/>
      <c r="B1656" s="49"/>
      <c r="C1656" s="50"/>
      <c r="D1656" s="27"/>
      <c r="E1656" s="27"/>
      <c r="F1656" s="27"/>
      <c r="G1656" s="50"/>
      <c r="H1656" s="50"/>
      <c r="I1656" s="27"/>
      <c r="J1656" s="27"/>
      <c r="K1656" s="52"/>
      <c r="L1656" s="50"/>
      <c r="M1656" s="50"/>
      <c r="N1656" s="422"/>
      <c r="O1656" s="27"/>
      <c r="P1656" s="27"/>
      <c r="Q1656" s="27"/>
      <c r="R1656" s="27"/>
      <c r="S1656" s="27"/>
      <c r="T1656" s="27"/>
      <c r="U1656" s="27"/>
      <c r="V1656" s="27"/>
      <c r="W1656" s="27"/>
      <c r="X1656" s="27"/>
      <c r="Y1656" s="410"/>
      <c r="Z1656" s="53"/>
      <c r="AA1656" s="53"/>
      <c r="AB1656" s="27"/>
      <c r="AC1656" s="27"/>
      <c r="AD1656" s="27"/>
      <c r="AE1656" s="244"/>
      <c r="AF1656" s="27"/>
      <c r="AG1656" s="27"/>
      <c r="AH1656" s="27"/>
      <c r="AI1656" s="27"/>
      <c r="AJ1656" s="467"/>
      <c r="AK1656" s="54"/>
      <c r="AO1656" s="157"/>
      <c r="AS1656" s="157"/>
      <c r="AT1656" s="161"/>
    </row>
    <row r="1657" spans="1:46" s="55" customFormat="1" ht="12.75" customHeight="1" x14ac:dyDescent="0.3">
      <c r="A1657" s="49"/>
      <c r="B1657" s="49"/>
      <c r="C1657" s="50"/>
      <c r="D1657" s="27"/>
      <c r="E1657" s="27"/>
      <c r="F1657" s="27"/>
      <c r="G1657" s="50"/>
      <c r="H1657" s="50"/>
      <c r="I1657" s="27"/>
      <c r="J1657" s="27"/>
      <c r="K1657" s="52"/>
      <c r="L1657" s="50"/>
      <c r="M1657" s="50"/>
      <c r="N1657" s="422"/>
      <c r="O1657" s="27"/>
      <c r="P1657" s="27"/>
      <c r="Q1657" s="27"/>
      <c r="R1657" s="27"/>
      <c r="S1657" s="27"/>
      <c r="T1657" s="27"/>
      <c r="U1657" s="27"/>
      <c r="V1657" s="27"/>
      <c r="W1657" s="27"/>
      <c r="X1657" s="27"/>
      <c r="Y1657" s="410"/>
      <c r="Z1657" s="53"/>
      <c r="AA1657" s="53"/>
      <c r="AB1657" s="27"/>
      <c r="AC1657" s="27"/>
      <c r="AD1657" s="27"/>
      <c r="AE1657" s="244"/>
      <c r="AF1657" s="27"/>
      <c r="AG1657" s="27"/>
      <c r="AH1657" s="27"/>
      <c r="AI1657" s="27"/>
      <c r="AJ1657" s="467"/>
      <c r="AK1657" s="54"/>
      <c r="AO1657" s="157"/>
      <c r="AS1657" s="157"/>
      <c r="AT1657" s="161"/>
    </row>
    <row r="1658" spans="1:46" s="55" customFormat="1" ht="12.75" customHeight="1" x14ac:dyDescent="0.3">
      <c r="A1658" s="49"/>
      <c r="B1658" s="49"/>
      <c r="C1658" s="50"/>
      <c r="D1658" s="27"/>
      <c r="E1658" s="27"/>
      <c r="F1658" s="27"/>
      <c r="G1658" s="50"/>
      <c r="H1658" s="50"/>
      <c r="I1658" s="27"/>
      <c r="J1658" s="27"/>
      <c r="K1658" s="52"/>
      <c r="L1658" s="50"/>
      <c r="M1658" s="50"/>
      <c r="N1658" s="422"/>
      <c r="O1658" s="27"/>
      <c r="P1658" s="27"/>
      <c r="Q1658" s="27"/>
      <c r="R1658" s="27"/>
      <c r="S1658" s="27"/>
      <c r="T1658" s="27"/>
      <c r="U1658" s="27"/>
      <c r="V1658" s="27"/>
      <c r="W1658" s="27"/>
      <c r="X1658" s="27"/>
      <c r="Y1658" s="410"/>
      <c r="Z1658" s="53"/>
      <c r="AA1658" s="53"/>
      <c r="AB1658" s="27"/>
      <c r="AC1658" s="27"/>
      <c r="AD1658" s="27"/>
      <c r="AE1658" s="244"/>
      <c r="AF1658" s="27"/>
      <c r="AG1658" s="27"/>
      <c r="AH1658" s="27"/>
      <c r="AI1658" s="27"/>
      <c r="AJ1658" s="467"/>
      <c r="AK1658" s="54"/>
      <c r="AO1658" s="157"/>
      <c r="AS1658" s="157"/>
      <c r="AT1658" s="161"/>
    </row>
    <row r="1659" spans="1:46" s="55" customFormat="1" ht="12.75" customHeight="1" x14ac:dyDescent="0.3">
      <c r="A1659" s="49"/>
      <c r="B1659" s="49"/>
      <c r="C1659" s="50"/>
      <c r="D1659" s="27"/>
      <c r="E1659" s="27"/>
      <c r="F1659" s="27"/>
      <c r="G1659" s="50"/>
      <c r="H1659" s="50"/>
      <c r="I1659" s="27"/>
      <c r="J1659" s="27"/>
      <c r="K1659" s="52"/>
      <c r="L1659" s="50"/>
      <c r="M1659" s="50"/>
      <c r="N1659" s="422"/>
      <c r="O1659" s="27"/>
      <c r="P1659" s="27"/>
      <c r="Q1659" s="27"/>
      <c r="R1659" s="27"/>
      <c r="S1659" s="27"/>
      <c r="T1659" s="27"/>
      <c r="U1659" s="27"/>
      <c r="V1659" s="27"/>
      <c r="W1659" s="27"/>
      <c r="X1659" s="27"/>
      <c r="Y1659" s="410"/>
      <c r="Z1659" s="53"/>
      <c r="AA1659" s="53"/>
      <c r="AB1659" s="27"/>
      <c r="AC1659" s="27"/>
      <c r="AD1659" s="27"/>
      <c r="AE1659" s="244"/>
      <c r="AF1659" s="27"/>
      <c r="AG1659" s="27"/>
      <c r="AH1659" s="27"/>
      <c r="AI1659" s="27"/>
      <c r="AJ1659" s="467"/>
      <c r="AK1659" s="54"/>
      <c r="AO1659" s="157"/>
      <c r="AS1659" s="157"/>
      <c r="AT1659" s="161"/>
    </row>
    <row r="1660" spans="1:46" s="55" customFormat="1" ht="12.75" customHeight="1" x14ac:dyDescent="0.3">
      <c r="A1660" s="49"/>
      <c r="B1660" s="49"/>
      <c r="C1660" s="50"/>
      <c r="D1660" s="27"/>
      <c r="E1660" s="27"/>
      <c r="F1660" s="27"/>
      <c r="G1660" s="50"/>
      <c r="H1660" s="50"/>
      <c r="I1660" s="27"/>
      <c r="J1660" s="27"/>
      <c r="K1660" s="52"/>
      <c r="L1660" s="50"/>
      <c r="M1660" s="50"/>
      <c r="N1660" s="422"/>
      <c r="O1660" s="27"/>
      <c r="P1660" s="27"/>
      <c r="Q1660" s="27"/>
      <c r="R1660" s="27"/>
      <c r="S1660" s="27"/>
      <c r="T1660" s="27"/>
      <c r="U1660" s="27"/>
      <c r="V1660" s="27"/>
      <c r="W1660" s="27"/>
      <c r="X1660" s="27"/>
      <c r="Y1660" s="410"/>
      <c r="Z1660" s="53"/>
      <c r="AA1660" s="53"/>
      <c r="AB1660" s="27"/>
      <c r="AC1660" s="27"/>
      <c r="AD1660" s="27"/>
      <c r="AE1660" s="244"/>
      <c r="AF1660" s="27"/>
      <c r="AG1660" s="27"/>
      <c r="AH1660" s="27"/>
      <c r="AI1660" s="27"/>
      <c r="AJ1660" s="467"/>
      <c r="AK1660" s="54"/>
      <c r="AO1660" s="157"/>
      <c r="AS1660" s="157"/>
      <c r="AT1660" s="161"/>
    </row>
    <row r="1661" spans="1:46" s="55" customFormat="1" ht="12.75" customHeight="1" x14ac:dyDescent="0.3">
      <c r="A1661" s="49"/>
      <c r="B1661" s="49"/>
      <c r="C1661" s="50"/>
      <c r="D1661" s="27"/>
      <c r="E1661" s="27"/>
      <c r="F1661" s="27"/>
      <c r="G1661" s="50"/>
      <c r="H1661" s="50"/>
      <c r="I1661" s="27"/>
      <c r="J1661" s="27"/>
      <c r="K1661" s="52"/>
      <c r="L1661" s="50"/>
      <c r="M1661" s="50"/>
      <c r="N1661" s="422"/>
      <c r="O1661" s="27"/>
      <c r="P1661" s="27"/>
      <c r="Q1661" s="27"/>
      <c r="R1661" s="27"/>
      <c r="S1661" s="27"/>
      <c r="T1661" s="27"/>
      <c r="U1661" s="27"/>
      <c r="V1661" s="27"/>
      <c r="W1661" s="27"/>
      <c r="X1661" s="27"/>
      <c r="Y1661" s="410"/>
      <c r="Z1661" s="53"/>
      <c r="AA1661" s="53"/>
      <c r="AB1661" s="27"/>
      <c r="AC1661" s="27"/>
      <c r="AD1661" s="27"/>
      <c r="AE1661" s="244"/>
      <c r="AF1661" s="27"/>
      <c r="AG1661" s="27"/>
      <c r="AH1661" s="27"/>
      <c r="AI1661" s="27"/>
      <c r="AJ1661" s="467"/>
      <c r="AK1661" s="54"/>
      <c r="AO1661" s="157"/>
      <c r="AS1661" s="157"/>
      <c r="AT1661" s="161"/>
    </row>
    <row r="1662" spans="1:46" s="55" customFormat="1" ht="12.75" customHeight="1" x14ac:dyDescent="0.3">
      <c r="A1662" s="49"/>
      <c r="B1662" s="49"/>
      <c r="C1662" s="50"/>
      <c r="D1662" s="27"/>
      <c r="E1662" s="27"/>
      <c r="F1662" s="27"/>
      <c r="G1662" s="50"/>
      <c r="H1662" s="50"/>
      <c r="I1662" s="27"/>
      <c r="J1662" s="27"/>
      <c r="K1662" s="52"/>
      <c r="L1662" s="50"/>
      <c r="M1662" s="50"/>
      <c r="N1662" s="422"/>
      <c r="O1662" s="27"/>
      <c r="P1662" s="27"/>
      <c r="Q1662" s="27"/>
      <c r="R1662" s="27"/>
      <c r="S1662" s="27"/>
      <c r="T1662" s="27"/>
      <c r="U1662" s="27"/>
      <c r="V1662" s="27"/>
      <c r="W1662" s="27"/>
      <c r="X1662" s="27"/>
      <c r="Y1662" s="410"/>
      <c r="Z1662" s="53"/>
      <c r="AA1662" s="53"/>
      <c r="AB1662" s="27"/>
      <c r="AC1662" s="27"/>
      <c r="AD1662" s="27"/>
      <c r="AE1662" s="244"/>
      <c r="AF1662" s="27"/>
      <c r="AG1662" s="27"/>
      <c r="AH1662" s="27"/>
      <c r="AI1662" s="27"/>
      <c r="AJ1662" s="467"/>
      <c r="AK1662" s="54"/>
      <c r="AO1662" s="157"/>
      <c r="AS1662" s="157"/>
      <c r="AT1662" s="161"/>
    </row>
    <row r="1663" spans="1:46" s="55" customFormat="1" ht="12.75" customHeight="1" x14ac:dyDescent="0.3">
      <c r="A1663" s="49"/>
      <c r="B1663" s="49"/>
      <c r="C1663" s="50"/>
      <c r="D1663" s="27"/>
      <c r="E1663" s="27"/>
      <c r="F1663" s="27"/>
      <c r="G1663" s="50"/>
      <c r="H1663" s="50"/>
      <c r="I1663" s="27"/>
      <c r="J1663" s="27"/>
      <c r="K1663" s="52"/>
      <c r="L1663" s="50"/>
      <c r="M1663" s="50"/>
      <c r="N1663" s="422"/>
      <c r="O1663" s="27"/>
      <c r="P1663" s="27"/>
      <c r="Q1663" s="27"/>
      <c r="R1663" s="27"/>
      <c r="S1663" s="27"/>
      <c r="T1663" s="27"/>
      <c r="U1663" s="27"/>
      <c r="V1663" s="27"/>
      <c r="W1663" s="27"/>
      <c r="X1663" s="27"/>
      <c r="Y1663" s="410"/>
      <c r="Z1663" s="53"/>
      <c r="AA1663" s="53"/>
      <c r="AB1663" s="27"/>
      <c r="AC1663" s="27"/>
      <c r="AD1663" s="27"/>
      <c r="AE1663" s="244"/>
      <c r="AF1663" s="27"/>
      <c r="AG1663" s="27"/>
      <c r="AH1663" s="27"/>
      <c r="AI1663" s="27"/>
      <c r="AJ1663" s="467"/>
      <c r="AK1663" s="54"/>
      <c r="AO1663" s="157"/>
      <c r="AS1663" s="157"/>
      <c r="AT1663" s="161"/>
    </row>
    <row r="1664" spans="1:46" s="55" customFormat="1" ht="12.75" customHeight="1" x14ac:dyDescent="0.3">
      <c r="A1664" s="49"/>
      <c r="B1664" s="49"/>
      <c r="C1664" s="50"/>
      <c r="D1664" s="27"/>
      <c r="E1664" s="27"/>
      <c r="F1664" s="27"/>
      <c r="G1664" s="50"/>
      <c r="H1664" s="50"/>
      <c r="I1664" s="27"/>
      <c r="J1664" s="27"/>
      <c r="K1664" s="52"/>
      <c r="L1664" s="50"/>
      <c r="M1664" s="50"/>
      <c r="N1664" s="422"/>
      <c r="O1664" s="27"/>
      <c r="P1664" s="27"/>
      <c r="Q1664" s="27"/>
      <c r="R1664" s="27"/>
      <c r="S1664" s="27"/>
      <c r="T1664" s="27"/>
      <c r="U1664" s="27"/>
      <c r="V1664" s="27"/>
      <c r="W1664" s="27"/>
      <c r="X1664" s="27"/>
      <c r="Y1664" s="410"/>
      <c r="Z1664" s="53"/>
      <c r="AA1664" s="53"/>
      <c r="AB1664" s="27"/>
      <c r="AC1664" s="27"/>
      <c r="AD1664" s="27"/>
      <c r="AE1664" s="244"/>
      <c r="AF1664" s="27"/>
      <c r="AG1664" s="27"/>
      <c r="AH1664" s="27"/>
      <c r="AI1664" s="27"/>
      <c r="AJ1664" s="467"/>
      <c r="AK1664" s="54"/>
      <c r="AO1664" s="157"/>
      <c r="AS1664" s="157"/>
      <c r="AT1664" s="161"/>
    </row>
    <row r="1665" spans="1:46" s="55" customFormat="1" ht="12.75" customHeight="1" x14ac:dyDescent="0.3">
      <c r="A1665" s="49"/>
      <c r="B1665" s="49"/>
      <c r="C1665" s="50"/>
      <c r="D1665" s="27"/>
      <c r="E1665" s="27"/>
      <c r="F1665" s="27"/>
      <c r="G1665" s="50"/>
      <c r="H1665" s="50"/>
      <c r="I1665" s="27"/>
      <c r="J1665" s="27"/>
      <c r="K1665" s="52"/>
      <c r="L1665" s="50"/>
      <c r="M1665" s="50"/>
      <c r="N1665" s="422"/>
      <c r="O1665" s="27"/>
      <c r="P1665" s="27"/>
      <c r="Q1665" s="27"/>
      <c r="R1665" s="27"/>
      <c r="S1665" s="27"/>
      <c r="T1665" s="27"/>
      <c r="U1665" s="27"/>
      <c r="V1665" s="27"/>
      <c r="W1665" s="27"/>
      <c r="X1665" s="27"/>
      <c r="Y1665" s="410"/>
      <c r="Z1665" s="53"/>
      <c r="AA1665" s="53"/>
      <c r="AB1665" s="27"/>
      <c r="AC1665" s="27"/>
      <c r="AD1665" s="27"/>
      <c r="AE1665" s="244"/>
      <c r="AF1665" s="27"/>
      <c r="AG1665" s="27"/>
      <c r="AH1665" s="27"/>
      <c r="AI1665" s="27"/>
      <c r="AJ1665" s="467"/>
      <c r="AK1665" s="54"/>
      <c r="AO1665" s="157"/>
      <c r="AS1665" s="157"/>
      <c r="AT1665" s="161"/>
    </row>
    <row r="1666" spans="1:46" s="55" customFormat="1" ht="12.75" customHeight="1" x14ac:dyDescent="0.3">
      <c r="A1666" s="49"/>
      <c r="B1666" s="49"/>
      <c r="C1666" s="50"/>
      <c r="D1666" s="27"/>
      <c r="E1666" s="27"/>
      <c r="F1666" s="27"/>
      <c r="G1666" s="50"/>
      <c r="H1666" s="50"/>
      <c r="I1666" s="27"/>
      <c r="J1666" s="27"/>
      <c r="K1666" s="52"/>
      <c r="L1666" s="50"/>
      <c r="M1666" s="50"/>
      <c r="N1666" s="422"/>
      <c r="O1666" s="27"/>
      <c r="P1666" s="27"/>
      <c r="Q1666" s="27"/>
      <c r="R1666" s="27"/>
      <c r="S1666" s="27"/>
      <c r="T1666" s="27"/>
      <c r="U1666" s="27"/>
      <c r="V1666" s="27"/>
      <c r="W1666" s="27"/>
      <c r="X1666" s="27"/>
      <c r="Y1666" s="410"/>
      <c r="Z1666" s="53"/>
      <c r="AA1666" s="53"/>
      <c r="AB1666" s="27"/>
      <c r="AC1666" s="27"/>
      <c r="AD1666" s="27"/>
      <c r="AE1666" s="244"/>
      <c r="AF1666" s="27"/>
      <c r="AG1666" s="27"/>
      <c r="AH1666" s="27"/>
      <c r="AI1666" s="27"/>
      <c r="AJ1666" s="467"/>
      <c r="AK1666" s="54"/>
      <c r="AO1666" s="157"/>
      <c r="AS1666" s="157"/>
      <c r="AT1666" s="161"/>
    </row>
    <row r="1667" spans="1:46" s="55" customFormat="1" ht="12.75" customHeight="1" x14ac:dyDescent="0.3">
      <c r="A1667" s="49"/>
      <c r="B1667" s="49"/>
      <c r="C1667" s="50"/>
      <c r="D1667" s="27"/>
      <c r="E1667" s="27"/>
      <c r="F1667" s="27"/>
      <c r="G1667" s="50"/>
      <c r="H1667" s="50"/>
      <c r="I1667" s="27"/>
      <c r="J1667" s="27"/>
      <c r="K1667" s="52"/>
      <c r="L1667" s="50"/>
      <c r="M1667" s="50"/>
      <c r="N1667" s="422"/>
      <c r="O1667" s="27"/>
      <c r="P1667" s="27"/>
      <c r="Q1667" s="27"/>
      <c r="R1667" s="27"/>
      <c r="S1667" s="27"/>
      <c r="T1667" s="27"/>
      <c r="U1667" s="27"/>
      <c r="V1667" s="27"/>
      <c r="W1667" s="27"/>
      <c r="X1667" s="27"/>
      <c r="Y1667" s="410"/>
      <c r="Z1667" s="53"/>
      <c r="AA1667" s="53"/>
      <c r="AB1667" s="27"/>
      <c r="AC1667" s="27"/>
      <c r="AD1667" s="27"/>
      <c r="AE1667" s="244"/>
      <c r="AF1667" s="27"/>
      <c r="AG1667" s="27"/>
      <c r="AH1667" s="27"/>
      <c r="AI1667" s="27"/>
      <c r="AJ1667" s="467"/>
      <c r="AK1667" s="54"/>
      <c r="AO1667" s="157"/>
      <c r="AS1667" s="157"/>
      <c r="AT1667" s="161"/>
    </row>
    <row r="1668" spans="1:46" s="55" customFormat="1" ht="12.75" customHeight="1" x14ac:dyDescent="0.3">
      <c r="A1668" s="49"/>
      <c r="B1668" s="49"/>
      <c r="C1668" s="50"/>
      <c r="D1668" s="27"/>
      <c r="E1668" s="27"/>
      <c r="F1668" s="27"/>
      <c r="G1668" s="50"/>
      <c r="H1668" s="50"/>
      <c r="I1668" s="27"/>
      <c r="J1668" s="27"/>
      <c r="K1668" s="52"/>
      <c r="L1668" s="50"/>
      <c r="M1668" s="50"/>
      <c r="N1668" s="422"/>
      <c r="O1668" s="27"/>
      <c r="P1668" s="27"/>
      <c r="Q1668" s="27"/>
      <c r="R1668" s="27"/>
      <c r="S1668" s="27"/>
      <c r="T1668" s="27"/>
      <c r="U1668" s="27"/>
      <c r="V1668" s="27"/>
      <c r="W1668" s="27"/>
      <c r="X1668" s="27"/>
      <c r="Y1668" s="410"/>
      <c r="Z1668" s="53"/>
      <c r="AA1668" s="53"/>
      <c r="AB1668" s="27"/>
      <c r="AC1668" s="27"/>
      <c r="AD1668" s="27"/>
      <c r="AE1668" s="244"/>
      <c r="AF1668" s="27"/>
      <c r="AG1668" s="27"/>
      <c r="AH1668" s="27"/>
      <c r="AI1668" s="27"/>
      <c r="AJ1668" s="467"/>
      <c r="AK1668" s="54"/>
      <c r="AO1668" s="157"/>
      <c r="AS1668" s="157"/>
      <c r="AT1668" s="161"/>
    </row>
    <row r="1669" spans="1:46" s="55" customFormat="1" ht="12.75" customHeight="1" x14ac:dyDescent="0.3">
      <c r="A1669" s="49"/>
      <c r="B1669" s="49"/>
      <c r="C1669" s="50"/>
      <c r="D1669" s="27"/>
      <c r="E1669" s="27"/>
      <c r="F1669" s="27"/>
      <c r="G1669" s="50"/>
      <c r="H1669" s="50"/>
      <c r="I1669" s="27"/>
      <c r="J1669" s="27"/>
      <c r="K1669" s="52"/>
      <c r="L1669" s="50"/>
      <c r="M1669" s="50"/>
      <c r="N1669" s="422"/>
      <c r="O1669" s="27"/>
      <c r="P1669" s="27"/>
      <c r="Q1669" s="27"/>
      <c r="R1669" s="27"/>
      <c r="S1669" s="27"/>
      <c r="T1669" s="27"/>
      <c r="U1669" s="27"/>
      <c r="V1669" s="27"/>
      <c r="W1669" s="27"/>
      <c r="X1669" s="27"/>
      <c r="Y1669" s="410"/>
      <c r="Z1669" s="53"/>
      <c r="AA1669" s="53"/>
      <c r="AB1669" s="27"/>
      <c r="AC1669" s="27"/>
      <c r="AD1669" s="27"/>
      <c r="AE1669" s="244"/>
      <c r="AF1669" s="27"/>
      <c r="AG1669" s="27"/>
      <c r="AH1669" s="27"/>
      <c r="AI1669" s="27"/>
      <c r="AJ1669" s="467"/>
      <c r="AK1669" s="54"/>
      <c r="AO1669" s="157"/>
      <c r="AS1669" s="157"/>
      <c r="AT1669" s="161"/>
    </row>
    <row r="1670" spans="1:46" s="55" customFormat="1" ht="12.75" customHeight="1" x14ac:dyDescent="0.3">
      <c r="A1670" s="49"/>
      <c r="B1670" s="49"/>
      <c r="C1670" s="50"/>
      <c r="D1670" s="27"/>
      <c r="E1670" s="27"/>
      <c r="F1670" s="27"/>
      <c r="G1670" s="50"/>
      <c r="H1670" s="50"/>
      <c r="I1670" s="27"/>
      <c r="J1670" s="27"/>
      <c r="K1670" s="52"/>
      <c r="L1670" s="50"/>
      <c r="M1670" s="50"/>
      <c r="N1670" s="422"/>
      <c r="O1670" s="27"/>
      <c r="P1670" s="27"/>
      <c r="Q1670" s="27"/>
      <c r="R1670" s="27"/>
      <c r="S1670" s="27"/>
      <c r="T1670" s="27"/>
      <c r="U1670" s="27"/>
      <c r="V1670" s="27"/>
      <c r="W1670" s="27"/>
      <c r="X1670" s="27"/>
      <c r="Y1670" s="410"/>
      <c r="Z1670" s="53"/>
      <c r="AA1670" s="53"/>
      <c r="AB1670" s="27"/>
      <c r="AC1670" s="27"/>
      <c r="AD1670" s="27"/>
      <c r="AE1670" s="244"/>
      <c r="AF1670" s="27"/>
      <c r="AG1670" s="27"/>
      <c r="AH1670" s="27"/>
      <c r="AI1670" s="27"/>
      <c r="AJ1670" s="467"/>
      <c r="AK1670" s="54"/>
      <c r="AO1670" s="157"/>
      <c r="AS1670" s="157"/>
      <c r="AT1670" s="161"/>
    </row>
    <row r="1671" spans="1:46" s="55" customFormat="1" ht="12.75" customHeight="1" x14ac:dyDescent="0.3">
      <c r="A1671" s="49"/>
      <c r="B1671" s="49"/>
      <c r="C1671" s="50"/>
      <c r="D1671" s="27"/>
      <c r="E1671" s="27"/>
      <c r="F1671" s="27"/>
      <c r="G1671" s="50"/>
      <c r="H1671" s="50"/>
      <c r="I1671" s="27"/>
      <c r="J1671" s="27"/>
      <c r="K1671" s="52"/>
      <c r="L1671" s="50"/>
      <c r="M1671" s="50"/>
      <c r="N1671" s="422"/>
      <c r="O1671" s="27"/>
      <c r="P1671" s="27"/>
      <c r="Q1671" s="27"/>
      <c r="R1671" s="27"/>
      <c r="S1671" s="27"/>
      <c r="T1671" s="27"/>
      <c r="U1671" s="27"/>
      <c r="V1671" s="27"/>
      <c r="W1671" s="27"/>
      <c r="X1671" s="27"/>
      <c r="Y1671" s="410"/>
      <c r="Z1671" s="53"/>
      <c r="AA1671" s="53"/>
      <c r="AB1671" s="27"/>
      <c r="AC1671" s="27"/>
      <c r="AD1671" s="27"/>
      <c r="AE1671" s="244"/>
      <c r="AF1671" s="27"/>
      <c r="AG1671" s="27"/>
      <c r="AH1671" s="27"/>
      <c r="AI1671" s="27"/>
      <c r="AJ1671" s="467"/>
      <c r="AK1671" s="54"/>
      <c r="AO1671" s="157"/>
      <c r="AS1671" s="157"/>
      <c r="AT1671" s="161"/>
    </row>
    <row r="1672" spans="1:46" s="55" customFormat="1" ht="12.75" customHeight="1" x14ac:dyDescent="0.3">
      <c r="A1672" s="49"/>
      <c r="B1672" s="49"/>
      <c r="C1672" s="50"/>
      <c r="D1672" s="27"/>
      <c r="E1672" s="27"/>
      <c r="F1672" s="27"/>
      <c r="G1672" s="50"/>
      <c r="H1672" s="50"/>
      <c r="I1672" s="27"/>
      <c r="J1672" s="27"/>
      <c r="K1672" s="52"/>
      <c r="L1672" s="50"/>
      <c r="M1672" s="50"/>
      <c r="N1672" s="422"/>
      <c r="O1672" s="27"/>
      <c r="P1672" s="27"/>
      <c r="Q1672" s="27"/>
      <c r="R1672" s="27"/>
      <c r="S1672" s="27"/>
      <c r="T1672" s="27"/>
      <c r="U1672" s="27"/>
      <c r="V1672" s="27"/>
      <c r="W1672" s="27"/>
      <c r="X1672" s="27"/>
      <c r="Y1672" s="410"/>
      <c r="Z1672" s="53"/>
      <c r="AA1672" s="53"/>
      <c r="AB1672" s="27"/>
      <c r="AC1672" s="27"/>
      <c r="AD1672" s="27"/>
      <c r="AE1672" s="244"/>
      <c r="AF1672" s="27"/>
      <c r="AG1672" s="27"/>
      <c r="AH1672" s="27"/>
      <c r="AI1672" s="27"/>
      <c r="AJ1672" s="467"/>
      <c r="AK1672" s="54"/>
      <c r="AO1672" s="157"/>
      <c r="AS1672" s="157"/>
      <c r="AT1672" s="161"/>
    </row>
    <row r="1673" spans="1:46" s="55" customFormat="1" ht="12.75" customHeight="1" x14ac:dyDescent="0.3">
      <c r="A1673" s="49"/>
      <c r="B1673" s="49"/>
      <c r="C1673" s="50"/>
      <c r="D1673" s="27"/>
      <c r="E1673" s="27"/>
      <c r="F1673" s="27"/>
      <c r="G1673" s="50"/>
      <c r="H1673" s="50"/>
      <c r="I1673" s="27"/>
      <c r="J1673" s="27"/>
      <c r="K1673" s="52"/>
      <c r="L1673" s="50"/>
      <c r="M1673" s="50"/>
      <c r="N1673" s="422"/>
      <c r="O1673" s="27"/>
      <c r="P1673" s="27"/>
      <c r="Q1673" s="27"/>
      <c r="R1673" s="27"/>
      <c r="S1673" s="27"/>
      <c r="T1673" s="27"/>
      <c r="U1673" s="27"/>
      <c r="V1673" s="27"/>
      <c r="W1673" s="27"/>
      <c r="X1673" s="27"/>
      <c r="Y1673" s="410"/>
      <c r="Z1673" s="53"/>
      <c r="AA1673" s="53"/>
      <c r="AB1673" s="27"/>
      <c r="AC1673" s="27"/>
      <c r="AD1673" s="27"/>
      <c r="AE1673" s="244"/>
      <c r="AF1673" s="27"/>
      <c r="AG1673" s="27"/>
      <c r="AH1673" s="27"/>
      <c r="AI1673" s="27"/>
      <c r="AJ1673" s="467"/>
      <c r="AK1673" s="54"/>
      <c r="AO1673" s="157"/>
      <c r="AS1673" s="157"/>
      <c r="AT1673" s="161"/>
    </row>
    <row r="1674" spans="1:46" s="55" customFormat="1" ht="12.75" customHeight="1" x14ac:dyDescent="0.3">
      <c r="A1674" s="49"/>
      <c r="B1674" s="49"/>
      <c r="C1674" s="50"/>
      <c r="D1674" s="27"/>
      <c r="E1674" s="27"/>
      <c r="F1674" s="27"/>
      <c r="G1674" s="50"/>
      <c r="H1674" s="50"/>
      <c r="I1674" s="27"/>
      <c r="J1674" s="27"/>
      <c r="K1674" s="52"/>
      <c r="L1674" s="50"/>
      <c r="M1674" s="50"/>
      <c r="N1674" s="422"/>
      <c r="O1674" s="27"/>
      <c r="P1674" s="27"/>
      <c r="Q1674" s="27"/>
      <c r="R1674" s="27"/>
      <c r="S1674" s="27"/>
      <c r="T1674" s="27"/>
      <c r="U1674" s="27"/>
      <c r="V1674" s="27"/>
      <c r="W1674" s="27"/>
      <c r="X1674" s="27"/>
      <c r="Y1674" s="410"/>
      <c r="Z1674" s="53"/>
      <c r="AA1674" s="53"/>
      <c r="AB1674" s="27"/>
      <c r="AC1674" s="27"/>
      <c r="AD1674" s="27"/>
      <c r="AE1674" s="244"/>
      <c r="AF1674" s="27"/>
      <c r="AG1674" s="27"/>
      <c r="AH1674" s="27"/>
      <c r="AI1674" s="27"/>
      <c r="AJ1674" s="467"/>
      <c r="AK1674" s="54"/>
      <c r="AO1674" s="157"/>
      <c r="AS1674" s="157"/>
      <c r="AT1674" s="161"/>
    </row>
    <row r="1675" spans="1:46" s="55" customFormat="1" ht="12.75" customHeight="1" x14ac:dyDescent="0.3">
      <c r="A1675" s="49"/>
      <c r="B1675" s="49"/>
      <c r="C1675" s="50"/>
      <c r="D1675" s="27"/>
      <c r="E1675" s="27"/>
      <c r="F1675" s="27"/>
      <c r="G1675" s="50"/>
      <c r="H1675" s="50"/>
      <c r="I1675" s="27"/>
      <c r="J1675" s="27"/>
      <c r="K1675" s="52"/>
      <c r="L1675" s="50"/>
      <c r="M1675" s="50"/>
      <c r="N1675" s="422"/>
      <c r="O1675" s="27"/>
      <c r="P1675" s="27"/>
      <c r="Q1675" s="27"/>
      <c r="R1675" s="27"/>
      <c r="S1675" s="27"/>
      <c r="T1675" s="27"/>
      <c r="U1675" s="27"/>
      <c r="V1675" s="27"/>
      <c r="W1675" s="27"/>
      <c r="X1675" s="27"/>
      <c r="Y1675" s="410"/>
      <c r="Z1675" s="53"/>
      <c r="AA1675" s="53"/>
      <c r="AB1675" s="27"/>
      <c r="AC1675" s="27"/>
      <c r="AD1675" s="27"/>
      <c r="AE1675" s="244"/>
      <c r="AF1675" s="27"/>
      <c r="AG1675" s="27"/>
      <c r="AH1675" s="27"/>
      <c r="AI1675" s="27"/>
      <c r="AJ1675" s="467"/>
      <c r="AK1675" s="54"/>
      <c r="AO1675" s="157"/>
      <c r="AS1675" s="157"/>
      <c r="AT1675" s="161"/>
    </row>
    <row r="1676" spans="1:46" s="55" customFormat="1" ht="12.75" customHeight="1" x14ac:dyDescent="0.3">
      <c r="A1676" s="49"/>
      <c r="B1676" s="49"/>
      <c r="C1676" s="50"/>
      <c r="D1676" s="27"/>
      <c r="E1676" s="27"/>
      <c r="F1676" s="27"/>
      <c r="G1676" s="50"/>
      <c r="H1676" s="50"/>
      <c r="I1676" s="27"/>
      <c r="J1676" s="27"/>
      <c r="K1676" s="52"/>
      <c r="L1676" s="50"/>
      <c r="M1676" s="50"/>
      <c r="N1676" s="422"/>
      <c r="O1676" s="27"/>
      <c r="P1676" s="27"/>
      <c r="Q1676" s="27"/>
      <c r="R1676" s="27"/>
      <c r="S1676" s="27"/>
      <c r="T1676" s="27"/>
      <c r="U1676" s="27"/>
      <c r="V1676" s="27"/>
      <c r="W1676" s="27"/>
      <c r="X1676" s="27"/>
      <c r="Y1676" s="410"/>
      <c r="Z1676" s="53"/>
      <c r="AA1676" s="53"/>
      <c r="AB1676" s="27"/>
      <c r="AC1676" s="27"/>
      <c r="AD1676" s="27"/>
      <c r="AE1676" s="244"/>
      <c r="AF1676" s="27"/>
      <c r="AG1676" s="27"/>
      <c r="AH1676" s="27"/>
      <c r="AI1676" s="27"/>
      <c r="AJ1676" s="467"/>
      <c r="AK1676" s="54"/>
      <c r="AO1676" s="157"/>
      <c r="AS1676" s="157"/>
      <c r="AT1676" s="161"/>
    </row>
    <row r="1677" spans="1:46" s="55" customFormat="1" ht="12.75" customHeight="1" x14ac:dyDescent="0.3">
      <c r="A1677" s="49"/>
      <c r="B1677" s="49"/>
      <c r="C1677" s="50"/>
      <c r="D1677" s="27"/>
      <c r="E1677" s="27"/>
      <c r="F1677" s="27"/>
      <c r="G1677" s="50"/>
      <c r="H1677" s="50"/>
      <c r="I1677" s="27"/>
      <c r="J1677" s="27"/>
      <c r="K1677" s="52"/>
      <c r="L1677" s="50"/>
      <c r="M1677" s="50"/>
      <c r="N1677" s="422"/>
      <c r="O1677" s="27"/>
      <c r="P1677" s="27"/>
      <c r="Q1677" s="27"/>
      <c r="R1677" s="27"/>
      <c r="S1677" s="27"/>
      <c r="T1677" s="27"/>
      <c r="U1677" s="27"/>
      <c r="V1677" s="27"/>
      <c r="W1677" s="27"/>
      <c r="X1677" s="27"/>
      <c r="Y1677" s="410"/>
      <c r="Z1677" s="53"/>
      <c r="AA1677" s="53"/>
      <c r="AB1677" s="27"/>
      <c r="AC1677" s="27"/>
      <c r="AD1677" s="27"/>
      <c r="AE1677" s="244"/>
      <c r="AF1677" s="27"/>
      <c r="AG1677" s="27"/>
      <c r="AH1677" s="27"/>
      <c r="AI1677" s="27"/>
      <c r="AJ1677" s="467"/>
      <c r="AK1677" s="54"/>
      <c r="AO1677" s="157"/>
      <c r="AS1677" s="157"/>
      <c r="AT1677" s="161"/>
    </row>
    <row r="1678" spans="1:46" s="55" customFormat="1" ht="12.75" customHeight="1" x14ac:dyDescent="0.3">
      <c r="A1678" s="49"/>
      <c r="B1678" s="49"/>
      <c r="C1678" s="50"/>
      <c r="D1678" s="27"/>
      <c r="E1678" s="27"/>
      <c r="F1678" s="27"/>
      <c r="G1678" s="50"/>
      <c r="H1678" s="50"/>
      <c r="I1678" s="27"/>
      <c r="J1678" s="27"/>
      <c r="K1678" s="52"/>
      <c r="L1678" s="50"/>
      <c r="M1678" s="50"/>
      <c r="N1678" s="422"/>
      <c r="O1678" s="27"/>
      <c r="P1678" s="27"/>
      <c r="Q1678" s="27"/>
      <c r="R1678" s="27"/>
      <c r="S1678" s="27"/>
      <c r="T1678" s="27"/>
      <c r="U1678" s="27"/>
      <c r="V1678" s="27"/>
      <c r="W1678" s="27"/>
      <c r="X1678" s="27"/>
      <c r="Y1678" s="410"/>
      <c r="Z1678" s="53"/>
      <c r="AA1678" s="53"/>
      <c r="AB1678" s="27"/>
      <c r="AC1678" s="27"/>
      <c r="AD1678" s="27"/>
      <c r="AE1678" s="244"/>
      <c r="AF1678" s="27"/>
      <c r="AG1678" s="27"/>
      <c r="AH1678" s="27"/>
      <c r="AI1678" s="27"/>
      <c r="AJ1678" s="467"/>
      <c r="AK1678" s="54"/>
      <c r="AO1678" s="157"/>
      <c r="AS1678" s="157"/>
      <c r="AT1678" s="161"/>
    </row>
    <row r="1679" spans="1:46" s="55" customFormat="1" ht="12.75" customHeight="1" x14ac:dyDescent="0.3">
      <c r="A1679" s="49"/>
      <c r="B1679" s="49"/>
      <c r="C1679" s="50"/>
      <c r="D1679" s="27"/>
      <c r="E1679" s="27"/>
      <c r="F1679" s="27"/>
      <c r="G1679" s="50"/>
      <c r="H1679" s="50"/>
      <c r="I1679" s="27"/>
      <c r="J1679" s="27"/>
      <c r="K1679" s="52"/>
      <c r="L1679" s="50"/>
      <c r="M1679" s="50"/>
      <c r="N1679" s="422"/>
      <c r="O1679" s="27"/>
      <c r="P1679" s="27"/>
      <c r="Q1679" s="27"/>
      <c r="R1679" s="27"/>
      <c r="S1679" s="27"/>
      <c r="T1679" s="27"/>
      <c r="U1679" s="27"/>
      <c r="V1679" s="27"/>
      <c r="W1679" s="27"/>
      <c r="X1679" s="27"/>
      <c r="Y1679" s="410"/>
      <c r="Z1679" s="53"/>
      <c r="AA1679" s="53"/>
      <c r="AB1679" s="27"/>
      <c r="AC1679" s="27"/>
      <c r="AD1679" s="27"/>
      <c r="AE1679" s="244"/>
      <c r="AF1679" s="27"/>
      <c r="AG1679" s="27"/>
      <c r="AH1679" s="27"/>
      <c r="AI1679" s="27"/>
      <c r="AJ1679" s="467"/>
      <c r="AK1679" s="54"/>
      <c r="AO1679" s="157"/>
      <c r="AS1679" s="157"/>
      <c r="AT1679" s="161"/>
    </row>
    <row r="1680" spans="1:46" s="55" customFormat="1" ht="12.75" customHeight="1" x14ac:dyDescent="0.3">
      <c r="A1680" s="49"/>
      <c r="B1680" s="49"/>
      <c r="C1680" s="50"/>
      <c r="D1680" s="27"/>
      <c r="E1680" s="27"/>
      <c r="F1680" s="27"/>
      <c r="G1680" s="50"/>
      <c r="H1680" s="50"/>
      <c r="I1680" s="27"/>
      <c r="J1680" s="27"/>
      <c r="K1680" s="52"/>
      <c r="L1680" s="50"/>
      <c r="M1680" s="50"/>
      <c r="N1680" s="422"/>
      <c r="O1680" s="27"/>
      <c r="P1680" s="27"/>
      <c r="Q1680" s="27"/>
      <c r="R1680" s="27"/>
      <c r="S1680" s="27"/>
      <c r="T1680" s="27"/>
      <c r="U1680" s="27"/>
      <c r="V1680" s="27"/>
      <c r="W1680" s="27"/>
      <c r="X1680" s="27"/>
      <c r="Y1680" s="410"/>
      <c r="Z1680" s="53"/>
      <c r="AA1680" s="53"/>
      <c r="AB1680" s="27"/>
      <c r="AC1680" s="27"/>
      <c r="AD1680" s="27"/>
      <c r="AE1680" s="244"/>
      <c r="AF1680" s="27"/>
      <c r="AG1680" s="27"/>
      <c r="AH1680" s="27"/>
      <c r="AI1680" s="27"/>
      <c r="AJ1680" s="467"/>
      <c r="AK1680" s="54"/>
      <c r="AO1680" s="157"/>
      <c r="AS1680" s="157"/>
      <c r="AT1680" s="161"/>
    </row>
    <row r="1681" spans="1:46" s="55" customFormat="1" ht="12.75" customHeight="1" x14ac:dyDescent="0.3">
      <c r="A1681" s="49"/>
      <c r="B1681" s="49"/>
      <c r="C1681" s="50"/>
      <c r="D1681" s="27"/>
      <c r="E1681" s="27"/>
      <c r="F1681" s="27"/>
      <c r="G1681" s="50"/>
      <c r="H1681" s="50"/>
      <c r="I1681" s="27"/>
      <c r="J1681" s="27"/>
      <c r="K1681" s="52"/>
      <c r="L1681" s="50"/>
      <c r="M1681" s="50"/>
      <c r="N1681" s="422"/>
      <c r="O1681" s="27"/>
      <c r="P1681" s="27"/>
      <c r="Q1681" s="27"/>
      <c r="R1681" s="27"/>
      <c r="S1681" s="27"/>
      <c r="T1681" s="27"/>
      <c r="U1681" s="27"/>
      <c r="V1681" s="27"/>
      <c r="W1681" s="27"/>
      <c r="X1681" s="27"/>
      <c r="Y1681" s="410"/>
      <c r="Z1681" s="53"/>
      <c r="AA1681" s="53"/>
      <c r="AB1681" s="27"/>
      <c r="AC1681" s="27"/>
      <c r="AD1681" s="27"/>
      <c r="AE1681" s="244"/>
      <c r="AF1681" s="27"/>
      <c r="AG1681" s="27"/>
      <c r="AH1681" s="27"/>
      <c r="AI1681" s="27"/>
      <c r="AJ1681" s="467"/>
      <c r="AK1681" s="54"/>
      <c r="AO1681" s="157"/>
      <c r="AS1681" s="157"/>
      <c r="AT1681" s="161"/>
    </row>
    <row r="1682" spans="1:46" s="55" customFormat="1" ht="12.75" customHeight="1" x14ac:dyDescent="0.3">
      <c r="A1682" s="49"/>
      <c r="B1682" s="49"/>
      <c r="C1682" s="50"/>
      <c r="D1682" s="27"/>
      <c r="E1682" s="27"/>
      <c r="F1682" s="27"/>
      <c r="G1682" s="50"/>
      <c r="H1682" s="50"/>
      <c r="I1682" s="27"/>
      <c r="J1682" s="27"/>
      <c r="K1682" s="52"/>
      <c r="L1682" s="50"/>
      <c r="M1682" s="50"/>
      <c r="N1682" s="422"/>
      <c r="O1682" s="27"/>
      <c r="P1682" s="27"/>
      <c r="Q1682" s="27"/>
      <c r="R1682" s="27"/>
      <c r="S1682" s="27"/>
      <c r="T1682" s="27"/>
      <c r="U1682" s="27"/>
      <c r="V1682" s="27"/>
      <c r="W1682" s="27"/>
      <c r="X1682" s="27"/>
      <c r="Y1682" s="410"/>
      <c r="Z1682" s="53"/>
      <c r="AA1682" s="53"/>
      <c r="AB1682" s="27"/>
      <c r="AC1682" s="27"/>
      <c r="AD1682" s="27"/>
      <c r="AE1682" s="244"/>
      <c r="AF1682" s="27"/>
      <c r="AG1682" s="27"/>
      <c r="AH1682" s="27"/>
      <c r="AI1682" s="27"/>
      <c r="AJ1682" s="467"/>
      <c r="AK1682" s="54"/>
      <c r="AO1682" s="157"/>
      <c r="AS1682" s="157"/>
      <c r="AT1682" s="161"/>
    </row>
    <row r="1683" spans="1:46" s="55" customFormat="1" ht="12.75" customHeight="1" x14ac:dyDescent="0.3">
      <c r="A1683" s="49"/>
      <c r="B1683" s="49"/>
      <c r="C1683" s="50"/>
      <c r="D1683" s="27"/>
      <c r="E1683" s="27"/>
      <c r="F1683" s="27"/>
      <c r="G1683" s="50"/>
      <c r="H1683" s="50"/>
      <c r="I1683" s="27"/>
      <c r="J1683" s="27"/>
      <c r="K1683" s="52"/>
      <c r="L1683" s="50"/>
      <c r="M1683" s="50"/>
      <c r="N1683" s="422"/>
      <c r="O1683" s="27"/>
      <c r="P1683" s="27"/>
      <c r="Q1683" s="27"/>
      <c r="R1683" s="27"/>
      <c r="S1683" s="27"/>
      <c r="T1683" s="27"/>
      <c r="U1683" s="27"/>
      <c r="V1683" s="27"/>
      <c r="W1683" s="27"/>
      <c r="X1683" s="27"/>
      <c r="Y1683" s="410"/>
      <c r="Z1683" s="53"/>
      <c r="AA1683" s="53"/>
      <c r="AB1683" s="27"/>
      <c r="AC1683" s="27"/>
      <c r="AD1683" s="27"/>
      <c r="AE1683" s="244"/>
      <c r="AF1683" s="27"/>
      <c r="AG1683" s="27"/>
      <c r="AH1683" s="27"/>
      <c r="AI1683" s="27"/>
      <c r="AJ1683" s="467"/>
      <c r="AK1683" s="54"/>
      <c r="AO1683" s="157"/>
      <c r="AS1683" s="157"/>
      <c r="AT1683" s="161"/>
    </row>
    <row r="1684" spans="1:46" s="55" customFormat="1" ht="12.75" customHeight="1" x14ac:dyDescent="0.3">
      <c r="A1684" s="49"/>
      <c r="B1684" s="49"/>
      <c r="C1684" s="50"/>
      <c r="D1684" s="27"/>
      <c r="E1684" s="27"/>
      <c r="F1684" s="27"/>
      <c r="G1684" s="50"/>
      <c r="H1684" s="50"/>
      <c r="I1684" s="27"/>
      <c r="J1684" s="27"/>
      <c r="K1684" s="52"/>
      <c r="L1684" s="50"/>
      <c r="M1684" s="50"/>
      <c r="N1684" s="422"/>
      <c r="O1684" s="27"/>
      <c r="P1684" s="27"/>
      <c r="Q1684" s="27"/>
      <c r="R1684" s="27"/>
      <c r="S1684" s="27"/>
      <c r="T1684" s="27"/>
      <c r="U1684" s="27"/>
      <c r="V1684" s="27"/>
      <c r="W1684" s="27"/>
      <c r="X1684" s="27"/>
      <c r="Y1684" s="410"/>
      <c r="Z1684" s="53"/>
      <c r="AA1684" s="53"/>
      <c r="AB1684" s="27"/>
      <c r="AC1684" s="27"/>
      <c r="AD1684" s="27"/>
      <c r="AE1684" s="244"/>
      <c r="AF1684" s="27"/>
      <c r="AG1684" s="27"/>
      <c r="AH1684" s="27"/>
      <c r="AI1684" s="27"/>
      <c r="AJ1684" s="467"/>
      <c r="AK1684" s="54"/>
      <c r="AO1684" s="157"/>
      <c r="AS1684" s="157"/>
      <c r="AT1684" s="161"/>
    </row>
    <row r="1685" spans="1:46" s="55" customFormat="1" ht="12.75" customHeight="1" x14ac:dyDescent="0.3">
      <c r="A1685" s="49"/>
      <c r="B1685" s="49"/>
      <c r="C1685" s="50"/>
      <c r="D1685" s="27"/>
      <c r="E1685" s="27"/>
      <c r="F1685" s="27"/>
      <c r="G1685" s="50"/>
      <c r="H1685" s="50"/>
      <c r="I1685" s="27"/>
      <c r="J1685" s="27"/>
      <c r="K1685" s="52"/>
      <c r="L1685" s="50"/>
      <c r="M1685" s="50"/>
      <c r="N1685" s="422"/>
      <c r="O1685" s="27"/>
      <c r="P1685" s="27"/>
      <c r="Q1685" s="27"/>
      <c r="R1685" s="27"/>
      <c r="S1685" s="27"/>
      <c r="T1685" s="27"/>
      <c r="U1685" s="27"/>
      <c r="V1685" s="27"/>
      <c r="W1685" s="27"/>
      <c r="X1685" s="27"/>
      <c r="Y1685" s="410"/>
      <c r="Z1685" s="53"/>
      <c r="AA1685" s="53"/>
      <c r="AB1685" s="27"/>
      <c r="AC1685" s="27"/>
      <c r="AD1685" s="27"/>
      <c r="AE1685" s="244"/>
      <c r="AF1685" s="27"/>
      <c r="AG1685" s="27"/>
      <c r="AH1685" s="27"/>
      <c r="AI1685" s="27"/>
      <c r="AJ1685" s="467"/>
      <c r="AK1685" s="54"/>
      <c r="AO1685" s="157"/>
      <c r="AS1685" s="157"/>
      <c r="AT1685" s="161"/>
    </row>
    <row r="1686" spans="1:46" s="55" customFormat="1" ht="12.75" customHeight="1" x14ac:dyDescent="0.3">
      <c r="A1686" s="49"/>
      <c r="B1686" s="49"/>
      <c r="C1686" s="50"/>
      <c r="D1686" s="27"/>
      <c r="E1686" s="27"/>
      <c r="F1686" s="27"/>
      <c r="G1686" s="50"/>
      <c r="H1686" s="50"/>
      <c r="I1686" s="27"/>
      <c r="J1686" s="27"/>
      <c r="K1686" s="52"/>
      <c r="L1686" s="50"/>
      <c r="M1686" s="50"/>
      <c r="N1686" s="422"/>
      <c r="O1686" s="27"/>
      <c r="P1686" s="27"/>
      <c r="Q1686" s="27"/>
      <c r="R1686" s="27"/>
      <c r="S1686" s="27"/>
      <c r="T1686" s="27"/>
      <c r="U1686" s="27"/>
      <c r="V1686" s="27"/>
      <c r="W1686" s="27"/>
      <c r="X1686" s="27"/>
      <c r="Y1686" s="410"/>
      <c r="Z1686" s="53"/>
      <c r="AA1686" s="53"/>
      <c r="AB1686" s="27"/>
      <c r="AC1686" s="27"/>
      <c r="AD1686" s="27"/>
      <c r="AE1686" s="244"/>
      <c r="AF1686" s="27"/>
      <c r="AG1686" s="27"/>
      <c r="AH1686" s="27"/>
      <c r="AI1686" s="27"/>
      <c r="AJ1686" s="467"/>
      <c r="AK1686" s="54"/>
      <c r="AO1686" s="157"/>
      <c r="AS1686" s="157"/>
      <c r="AT1686" s="161"/>
    </row>
    <row r="1687" spans="1:46" s="55" customFormat="1" ht="12.75" customHeight="1" x14ac:dyDescent="0.3">
      <c r="A1687" s="49"/>
      <c r="B1687" s="49"/>
      <c r="C1687" s="50"/>
      <c r="D1687" s="27"/>
      <c r="E1687" s="27"/>
      <c r="F1687" s="27"/>
      <c r="G1687" s="50"/>
      <c r="H1687" s="50"/>
      <c r="I1687" s="27"/>
      <c r="J1687" s="27"/>
      <c r="K1687" s="52"/>
      <c r="L1687" s="50"/>
      <c r="M1687" s="50"/>
      <c r="N1687" s="422"/>
      <c r="O1687" s="27"/>
      <c r="P1687" s="27"/>
      <c r="Q1687" s="27"/>
      <c r="R1687" s="27"/>
      <c r="S1687" s="27"/>
      <c r="T1687" s="27"/>
      <c r="U1687" s="27"/>
      <c r="V1687" s="27"/>
      <c r="W1687" s="27"/>
      <c r="X1687" s="27"/>
      <c r="Y1687" s="410"/>
      <c r="Z1687" s="53"/>
      <c r="AA1687" s="53"/>
      <c r="AB1687" s="27"/>
      <c r="AC1687" s="27"/>
      <c r="AD1687" s="27"/>
      <c r="AE1687" s="244"/>
      <c r="AF1687" s="27"/>
      <c r="AG1687" s="27"/>
      <c r="AH1687" s="27"/>
      <c r="AI1687" s="27"/>
      <c r="AJ1687" s="467"/>
      <c r="AK1687" s="54"/>
      <c r="AO1687" s="157"/>
      <c r="AS1687" s="157"/>
      <c r="AT1687" s="161"/>
    </row>
    <row r="1688" spans="1:46" s="55" customFormat="1" ht="12.75" customHeight="1" x14ac:dyDescent="0.3">
      <c r="A1688" s="49"/>
      <c r="B1688" s="49"/>
      <c r="C1688" s="50"/>
      <c r="D1688" s="27"/>
      <c r="E1688" s="27"/>
      <c r="F1688" s="27"/>
      <c r="G1688" s="50"/>
      <c r="H1688" s="50"/>
      <c r="I1688" s="27"/>
      <c r="J1688" s="27"/>
      <c r="K1688" s="52"/>
      <c r="L1688" s="50"/>
      <c r="M1688" s="50"/>
      <c r="N1688" s="422"/>
      <c r="O1688" s="27"/>
      <c r="P1688" s="27"/>
      <c r="Q1688" s="27"/>
      <c r="R1688" s="27"/>
      <c r="S1688" s="27"/>
      <c r="T1688" s="27"/>
      <c r="U1688" s="27"/>
      <c r="V1688" s="27"/>
      <c r="W1688" s="27"/>
      <c r="X1688" s="27"/>
      <c r="Y1688" s="410"/>
      <c r="Z1688" s="53"/>
      <c r="AA1688" s="53"/>
      <c r="AB1688" s="27"/>
      <c r="AC1688" s="27"/>
      <c r="AD1688" s="27"/>
      <c r="AE1688" s="244"/>
      <c r="AF1688" s="27"/>
      <c r="AG1688" s="27"/>
      <c r="AH1688" s="27"/>
      <c r="AI1688" s="27"/>
      <c r="AJ1688" s="467"/>
      <c r="AK1688" s="54"/>
      <c r="AO1688" s="157"/>
      <c r="AS1688" s="157"/>
      <c r="AT1688" s="161"/>
    </row>
    <row r="1689" spans="1:46" s="55" customFormat="1" ht="12.75" customHeight="1" x14ac:dyDescent="0.3">
      <c r="A1689" s="49"/>
      <c r="B1689" s="49"/>
      <c r="C1689" s="50"/>
      <c r="D1689" s="27"/>
      <c r="E1689" s="27"/>
      <c r="F1689" s="27"/>
      <c r="G1689" s="50"/>
      <c r="H1689" s="50"/>
      <c r="I1689" s="27"/>
      <c r="J1689" s="27"/>
      <c r="K1689" s="52"/>
      <c r="L1689" s="50"/>
      <c r="M1689" s="50"/>
      <c r="N1689" s="422"/>
      <c r="O1689" s="27"/>
      <c r="P1689" s="27"/>
      <c r="Q1689" s="27"/>
      <c r="R1689" s="27"/>
      <c r="S1689" s="27"/>
      <c r="T1689" s="27"/>
      <c r="U1689" s="27"/>
      <c r="V1689" s="27"/>
      <c r="W1689" s="27"/>
      <c r="X1689" s="27"/>
      <c r="Y1689" s="410"/>
      <c r="Z1689" s="53"/>
      <c r="AA1689" s="53"/>
      <c r="AB1689" s="27"/>
      <c r="AC1689" s="27"/>
      <c r="AD1689" s="27"/>
      <c r="AE1689" s="244"/>
      <c r="AF1689" s="27"/>
      <c r="AG1689" s="27"/>
      <c r="AH1689" s="27"/>
      <c r="AI1689" s="27"/>
      <c r="AJ1689" s="467"/>
      <c r="AK1689" s="54"/>
      <c r="AO1689" s="157"/>
      <c r="AS1689" s="157"/>
      <c r="AT1689" s="161"/>
    </row>
    <row r="1690" spans="1:46" s="55" customFormat="1" ht="12.75" customHeight="1" x14ac:dyDescent="0.3">
      <c r="A1690" s="49"/>
      <c r="B1690" s="49"/>
      <c r="C1690" s="50"/>
      <c r="D1690" s="27"/>
      <c r="E1690" s="27"/>
      <c r="F1690" s="27"/>
      <c r="G1690" s="50"/>
      <c r="H1690" s="50"/>
      <c r="I1690" s="27"/>
      <c r="J1690" s="27"/>
      <c r="K1690" s="52"/>
      <c r="L1690" s="50"/>
      <c r="M1690" s="50"/>
      <c r="N1690" s="422"/>
      <c r="O1690" s="27"/>
      <c r="P1690" s="27"/>
      <c r="Q1690" s="27"/>
      <c r="R1690" s="27"/>
      <c r="S1690" s="27"/>
      <c r="T1690" s="27"/>
      <c r="U1690" s="27"/>
      <c r="V1690" s="27"/>
      <c r="W1690" s="27"/>
      <c r="X1690" s="27"/>
      <c r="Y1690" s="410"/>
      <c r="Z1690" s="53"/>
      <c r="AA1690" s="53"/>
      <c r="AB1690" s="27"/>
      <c r="AC1690" s="27"/>
      <c r="AD1690" s="27"/>
      <c r="AE1690" s="244"/>
      <c r="AF1690" s="27"/>
      <c r="AG1690" s="27"/>
      <c r="AH1690" s="27"/>
      <c r="AI1690" s="27"/>
      <c r="AJ1690" s="467"/>
      <c r="AK1690" s="54"/>
      <c r="AO1690" s="157"/>
      <c r="AS1690" s="157"/>
      <c r="AT1690" s="161"/>
    </row>
    <row r="1691" spans="1:46" s="55" customFormat="1" ht="12.75" customHeight="1" x14ac:dyDescent="0.3">
      <c r="A1691" s="49"/>
      <c r="B1691" s="49"/>
      <c r="C1691" s="50"/>
      <c r="D1691" s="27"/>
      <c r="E1691" s="27"/>
      <c r="F1691" s="27"/>
      <c r="G1691" s="50"/>
      <c r="H1691" s="50"/>
      <c r="I1691" s="27"/>
      <c r="J1691" s="27"/>
      <c r="K1691" s="52"/>
      <c r="L1691" s="50"/>
      <c r="M1691" s="50"/>
      <c r="N1691" s="422"/>
      <c r="O1691" s="27"/>
      <c r="P1691" s="27"/>
      <c r="Q1691" s="27"/>
      <c r="R1691" s="27"/>
      <c r="S1691" s="27"/>
      <c r="T1691" s="27"/>
      <c r="U1691" s="27"/>
      <c r="V1691" s="27"/>
      <c r="W1691" s="27"/>
      <c r="X1691" s="27"/>
      <c r="Y1691" s="410"/>
      <c r="Z1691" s="53"/>
      <c r="AA1691" s="53"/>
      <c r="AB1691" s="27"/>
      <c r="AC1691" s="27"/>
      <c r="AD1691" s="27"/>
      <c r="AE1691" s="244"/>
      <c r="AF1691" s="27"/>
      <c r="AG1691" s="27"/>
      <c r="AH1691" s="27"/>
      <c r="AI1691" s="27"/>
      <c r="AJ1691" s="467"/>
      <c r="AK1691" s="54"/>
      <c r="AO1691" s="157"/>
      <c r="AS1691" s="157"/>
      <c r="AT1691" s="161"/>
    </row>
    <row r="1692" spans="1:46" s="55" customFormat="1" ht="12.75" customHeight="1" x14ac:dyDescent="0.3">
      <c r="A1692" s="49"/>
      <c r="B1692" s="49"/>
      <c r="C1692" s="50"/>
      <c r="D1692" s="27"/>
      <c r="E1692" s="27"/>
      <c r="F1692" s="27"/>
      <c r="G1692" s="50"/>
      <c r="H1692" s="50"/>
      <c r="I1692" s="27"/>
      <c r="J1692" s="27"/>
      <c r="K1692" s="52"/>
      <c r="L1692" s="50"/>
      <c r="M1692" s="50"/>
      <c r="N1692" s="422"/>
      <c r="O1692" s="27"/>
      <c r="P1692" s="27"/>
      <c r="Q1692" s="27"/>
      <c r="R1692" s="27"/>
      <c r="S1692" s="27"/>
      <c r="T1692" s="27"/>
      <c r="U1692" s="27"/>
      <c r="V1692" s="27"/>
      <c r="W1692" s="27"/>
      <c r="X1692" s="27"/>
      <c r="Y1692" s="410"/>
      <c r="Z1692" s="53"/>
      <c r="AA1692" s="53"/>
      <c r="AB1692" s="27"/>
      <c r="AC1692" s="27"/>
      <c r="AD1692" s="27"/>
      <c r="AE1692" s="244"/>
      <c r="AF1692" s="27"/>
      <c r="AG1692" s="27"/>
      <c r="AH1692" s="27"/>
      <c r="AI1692" s="27"/>
      <c r="AJ1692" s="467"/>
      <c r="AK1692" s="54"/>
      <c r="AO1692" s="157"/>
      <c r="AS1692" s="157"/>
      <c r="AT1692" s="161"/>
    </row>
    <row r="1693" spans="1:46" s="55" customFormat="1" ht="12.75" customHeight="1" x14ac:dyDescent="0.3">
      <c r="A1693" s="49"/>
      <c r="B1693" s="49"/>
      <c r="C1693" s="50"/>
      <c r="D1693" s="27"/>
      <c r="E1693" s="27"/>
      <c r="F1693" s="27"/>
      <c r="G1693" s="50"/>
      <c r="H1693" s="50"/>
      <c r="I1693" s="27"/>
      <c r="J1693" s="27"/>
      <c r="K1693" s="52"/>
      <c r="L1693" s="50"/>
      <c r="M1693" s="50"/>
      <c r="N1693" s="422"/>
      <c r="O1693" s="27"/>
      <c r="P1693" s="27"/>
      <c r="Q1693" s="27"/>
      <c r="R1693" s="27"/>
      <c r="S1693" s="27"/>
      <c r="T1693" s="27"/>
      <c r="U1693" s="27"/>
      <c r="V1693" s="27"/>
      <c r="W1693" s="27"/>
      <c r="X1693" s="27"/>
      <c r="Y1693" s="410"/>
      <c r="Z1693" s="53"/>
      <c r="AA1693" s="53"/>
      <c r="AB1693" s="27"/>
      <c r="AC1693" s="27"/>
      <c r="AD1693" s="27"/>
      <c r="AE1693" s="244"/>
      <c r="AF1693" s="27"/>
      <c r="AG1693" s="27"/>
      <c r="AH1693" s="27"/>
      <c r="AI1693" s="27"/>
      <c r="AJ1693" s="467"/>
      <c r="AK1693" s="54"/>
      <c r="AO1693" s="157"/>
      <c r="AS1693" s="157"/>
      <c r="AT1693" s="161"/>
    </row>
    <row r="1694" spans="1:46" s="55" customFormat="1" ht="12.75" customHeight="1" x14ac:dyDescent="0.3">
      <c r="A1694" s="49"/>
      <c r="B1694" s="49"/>
      <c r="C1694" s="50"/>
      <c r="D1694" s="27"/>
      <c r="E1694" s="27"/>
      <c r="F1694" s="27"/>
      <c r="G1694" s="50"/>
      <c r="H1694" s="50"/>
      <c r="I1694" s="27"/>
      <c r="J1694" s="27"/>
      <c r="K1694" s="52"/>
      <c r="L1694" s="50"/>
      <c r="M1694" s="50"/>
      <c r="N1694" s="422"/>
      <c r="O1694" s="27"/>
      <c r="P1694" s="27"/>
      <c r="Q1694" s="27"/>
      <c r="R1694" s="27"/>
      <c r="S1694" s="27"/>
      <c r="T1694" s="27"/>
      <c r="U1694" s="27"/>
      <c r="V1694" s="27"/>
      <c r="W1694" s="27"/>
      <c r="X1694" s="27"/>
      <c r="Y1694" s="410"/>
      <c r="Z1694" s="53"/>
      <c r="AA1694" s="53"/>
      <c r="AB1694" s="27"/>
      <c r="AC1694" s="27"/>
      <c r="AD1694" s="27"/>
      <c r="AE1694" s="244"/>
      <c r="AF1694" s="27"/>
      <c r="AG1694" s="27"/>
      <c r="AH1694" s="27"/>
      <c r="AI1694" s="27"/>
      <c r="AJ1694" s="467"/>
      <c r="AK1694" s="54"/>
      <c r="AO1694" s="157"/>
      <c r="AS1694" s="157"/>
      <c r="AT1694" s="161"/>
    </row>
    <row r="1695" spans="1:46" s="55" customFormat="1" ht="12.75" customHeight="1" x14ac:dyDescent="0.3">
      <c r="A1695" s="49"/>
      <c r="B1695" s="49"/>
      <c r="C1695" s="50"/>
      <c r="D1695" s="27"/>
      <c r="E1695" s="27"/>
      <c r="F1695" s="27"/>
      <c r="G1695" s="50"/>
      <c r="H1695" s="50"/>
      <c r="I1695" s="27"/>
      <c r="J1695" s="27"/>
      <c r="K1695" s="52"/>
      <c r="L1695" s="50"/>
      <c r="M1695" s="50"/>
      <c r="N1695" s="422"/>
      <c r="O1695" s="27"/>
      <c r="P1695" s="27"/>
      <c r="Q1695" s="27"/>
      <c r="R1695" s="27"/>
      <c r="S1695" s="27"/>
      <c r="T1695" s="27"/>
      <c r="U1695" s="27"/>
      <c r="V1695" s="27"/>
      <c r="W1695" s="27"/>
      <c r="X1695" s="27"/>
      <c r="Y1695" s="410"/>
      <c r="Z1695" s="53"/>
      <c r="AA1695" s="53"/>
      <c r="AB1695" s="27"/>
      <c r="AC1695" s="27"/>
      <c r="AD1695" s="27"/>
      <c r="AE1695" s="244"/>
      <c r="AF1695" s="27"/>
      <c r="AG1695" s="27"/>
      <c r="AH1695" s="27"/>
      <c r="AI1695" s="27"/>
      <c r="AJ1695" s="467"/>
      <c r="AK1695" s="54"/>
      <c r="AO1695" s="157"/>
      <c r="AS1695" s="157"/>
      <c r="AT1695" s="161"/>
    </row>
    <row r="1696" spans="1:46" s="55" customFormat="1" ht="12.75" customHeight="1" x14ac:dyDescent="0.3">
      <c r="A1696" s="49"/>
      <c r="B1696" s="49"/>
      <c r="C1696" s="50"/>
      <c r="D1696" s="27"/>
      <c r="E1696" s="27"/>
      <c r="F1696" s="27"/>
      <c r="G1696" s="50"/>
      <c r="H1696" s="50"/>
      <c r="I1696" s="27"/>
      <c r="J1696" s="27"/>
      <c r="K1696" s="52"/>
      <c r="L1696" s="50"/>
      <c r="M1696" s="50"/>
      <c r="N1696" s="422"/>
      <c r="O1696" s="27"/>
      <c r="P1696" s="27"/>
      <c r="Q1696" s="27"/>
      <c r="R1696" s="27"/>
      <c r="S1696" s="27"/>
      <c r="T1696" s="27"/>
      <c r="U1696" s="27"/>
      <c r="V1696" s="27"/>
      <c r="W1696" s="27"/>
      <c r="X1696" s="27"/>
      <c r="Y1696" s="410"/>
      <c r="Z1696" s="53"/>
      <c r="AA1696" s="53"/>
      <c r="AB1696" s="27"/>
      <c r="AC1696" s="27"/>
      <c r="AD1696" s="27"/>
      <c r="AE1696" s="244"/>
      <c r="AF1696" s="27"/>
      <c r="AG1696" s="27"/>
      <c r="AH1696" s="27"/>
      <c r="AI1696" s="27"/>
      <c r="AJ1696" s="467"/>
      <c r="AK1696" s="54"/>
      <c r="AO1696" s="157"/>
      <c r="AS1696" s="157"/>
      <c r="AT1696" s="161"/>
    </row>
    <row r="1697" spans="1:46" s="55" customFormat="1" ht="12.75" customHeight="1" x14ac:dyDescent="0.3">
      <c r="A1697" s="49"/>
      <c r="B1697" s="49"/>
      <c r="C1697" s="50"/>
      <c r="D1697" s="27"/>
      <c r="E1697" s="27"/>
      <c r="F1697" s="27"/>
      <c r="G1697" s="50"/>
      <c r="H1697" s="50"/>
      <c r="I1697" s="27"/>
      <c r="J1697" s="27"/>
      <c r="K1697" s="52"/>
      <c r="L1697" s="50"/>
      <c r="M1697" s="50"/>
      <c r="N1697" s="422"/>
      <c r="O1697" s="27"/>
      <c r="P1697" s="27"/>
      <c r="Q1697" s="27"/>
      <c r="R1697" s="27"/>
      <c r="S1697" s="27"/>
      <c r="T1697" s="27"/>
      <c r="U1697" s="27"/>
      <c r="V1697" s="27"/>
      <c r="W1697" s="27"/>
      <c r="X1697" s="27"/>
      <c r="Y1697" s="410"/>
      <c r="Z1697" s="53"/>
      <c r="AA1697" s="53"/>
      <c r="AB1697" s="27"/>
      <c r="AC1697" s="27"/>
      <c r="AD1697" s="27"/>
      <c r="AE1697" s="244"/>
      <c r="AF1697" s="27"/>
      <c r="AG1697" s="27"/>
      <c r="AH1697" s="27"/>
      <c r="AI1697" s="27"/>
      <c r="AJ1697" s="467"/>
      <c r="AK1697" s="54"/>
      <c r="AO1697" s="157"/>
      <c r="AS1697" s="157"/>
      <c r="AT1697" s="161"/>
    </row>
    <row r="1698" spans="1:46" s="55" customFormat="1" ht="12.75" customHeight="1" x14ac:dyDescent="0.3">
      <c r="A1698" s="49"/>
      <c r="B1698" s="49"/>
      <c r="C1698" s="50"/>
      <c r="D1698" s="27"/>
      <c r="E1698" s="27"/>
      <c r="F1698" s="27"/>
      <c r="G1698" s="50"/>
      <c r="H1698" s="50"/>
      <c r="I1698" s="27"/>
      <c r="J1698" s="27"/>
      <c r="K1698" s="52"/>
      <c r="L1698" s="50"/>
      <c r="M1698" s="50"/>
      <c r="N1698" s="422"/>
      <c r="O1698" s="27"/>
      <c r="P1698" s="27"/>
      <c r="Q1698" s="27"/>
      <c r="R1698" s="27"/>
      <c r="S1698" s="27"/>
      <c r="T1698" s="27"/>
      <c r="U1698" s="27"/>
      <c r="V1698" s="27"/>
      <c r="W1698" s="27"/>
      <c r="X1698" s="27"/>
      <c r="Y1698" s="410"/>
      <c r="Z1698" s="53"/>
      <c r="AA1698" s="53"/>
      <c r="AB1698" s="27"/>
      <c r="AC1698" s="27"/>
      <c r="AD1698" s="27"/>
      <c r="AE1698" s="244"/>
      <c r="AF1698" s="27"/>
      <c r="AG1698" s="27"/>
      <c r="AH1698" s="27"/>
      <c r="AI1698" s="27"/>
      <c r="AJ1698" s="467"/>
      <c r="AK1698" s="54"/>
      <c r="AO1698" s="157"/>
      <c r="AS1698" s="157"/>
      <c r="AT1698" s="161"/>
    </row>
    <row r="1699" spans="1:46" s="55" customFormat="1" ht="12.75" customHeight="1" x14ac:dyDescent="0.3">
      <c r="A1699" s="49"/>
      <c r="B1699" s="49"/>
      <c r="C1699" s="50"/>
      <c r="D1699" s="27"/>
      <c r="E1699" s="27"/>
      <c r="F1699" s="27"/>
      <c r="G1699" s="50"/>
      <c r="H1699" s="50"/>
      <c r="I1699" s="27"/>
      <c r="J1699" s="27"/>
      <c r="K1699" s="52"/>
      <c r="L1699" s="50"/>
      <c r="M1699" s="50"/>
      <c r="N1699" s="422"/>
      <c r="O1699" s="27"/>
      <c r="P1699" s="27"/>
      <c r="Q1699" s="27"/>
      <c r="R1699" s="27"/>
      <c r="S1699" s="27"/>
      <c r="T1699" s="27"/>
      <c r="U1699" s="27"/>
      <c r="V1699" s="27"/>
      <c r="W1699" s="27"/>
      <c r="X1699" s="27"/>
      <c r="Y1699" s="410"/>
      <c r="Z1699" s="53"/>
      <c r="AA1699" s="53"/>
      <c r="AB1699" s="27"/>
      <c r="AC1699" s="27"/>
      <c r="AD1699" s="27"/>
      <c r="AE1699" s="244"/>
      <c r="AF1699" s="27"/>
      <c r="AG1699" s="27"/>
      <c r="AH1699" s="27"/>
      <c r="AI1699" s="27"/>
      <c r="AJ1699" s="467"/>
      <c r="AK1699" s="54"/>
      <c r="AO1699" s="157"/>
      <c r="AS1699" s="157"/>
      <c r="AT1699" s="161"/>
    </row>
    <row r="1700" spans="1:46" s="55" customFormat="1" ht="12.75" customHeight="1" x14ac:dyDescent="0.3">
      <c r="A1700" s="49"/>
      <c r="B1700" s="49"/>
      <c r="C1700" s="50"/>
      <c r="D1700" s="27"/>
      <c r="E1700" s="27"/>
      <c r="F1700" s="27"/>
      <c r="G1700" s="50"/>
      <c r="H1700" s="50"/>
      <c r="I1700" s="27"/>
      <c r="J1700" s="27"/>
      <c r="K1700" s="52"/>
      <c r="L1700" s="50"/>
      <c r="M1700" s="50"/>
      <c r="N1700" s="422"/>
      <c r="O1700" s="27"/>
      <c r="P1700" s="27"/>
      <c r="Q1700" s="27"/>
      <c r="R1700" s="27"/>
      <c r="S1700" s="27"/>
      <c r="T1700" s="27"/>
      <c r="U1700" s="27"/>
      <c r="V1700" s="27"/>
      <c r="W1700" s="27"/>
      <c r="X1700" s="27"/>
      <c r="Y1700" s="410"/>
      <c r="Z1700" s="53"/>
      <c r="AA1700" s="53"/>
      <c r="AB1700" s="27"/>
      <c r="AC1700" s="27"/>
      <c r="AD1700" s="27"/>
      <c r="AE1700" s="244"/>
      <c r="AF1700" s="27"/>
      <c r="AG1700" s="27"/>
      <c r="AH1700" s="27"/>
      <c r="AI1700" s="27"/>
      <c r="AJ1700" s="467"/>
      <c r="AK1700" s="54"/>
      <c r="AO1700" s="157"/>
      <c r="AS1700" s="157"/>
      <c r="AT1700" s="161"/>
    </row>
    <row r="1701" spans="1:46" s="55" customFormat="1" ht="12.75" customHeight="1" x14ac:dyDescent="0.3">
      <c r="A1701" s="49"/>
      <c r="B1701" s="49"/>
      <c r="C1701" s="50"/>
      <c r="D1701" s="27"/>
      <c r="E1701" s="27"/>
      <c r="F1701" s="27"/>
      <c r="G1701" s="50"/>
      <c r="H1701" s="50"/>
      <c r="I1701" s="27"/>
      <c r="J1701" s="27"/>
      <c r="K1701" s="52"/>
      <c r="L1701" s="50"/>
      <c r="M1701" s="50"/>
      <c r="N1701" s="422"/>
      <c r="O1701" s="27"/>
      <c r="P1701" s="27"/>
      <c r="Q1701" s="27"/>
      <c r="R1701" s="27"/>
      <c r="S1701" s="27"/>
      <c r="T1701" s="27"/>
      <c r="U1701" s="27"/>
      <c r="V1701" s="27"/>
      <c r="W1701" s="27"/>
      <c r="X1701" s="27"/>
      <c r="Y1701" s="410"/>
      <c r="Z1701" s="53"/>
      <c r="AA1701" s="53"/>
      <c r="AB1701" s="27"/>
      <c r="AC1701" s="27"/>
      <c r="AD1701" s="27"/>
      <c r="AE1701" s="244"/>
      <c r="AF1701" s="27"/>
      <c r="AG1701" s="27"/>
      <c r="AH1701" s="27"/>
      <c r="AI1701" s="27"/>
      <c r="AJ1701" s="467"/>
      <c r="AK1701" s="54"/>
      <c r="AO1701" s="157"/>
      <c r="AS1701" s="157"/>
      <c r="AT1701" s="161"/>
    </row>
    <row r="1702" spans="1:46" s="55" customFormat="1" ht="12.75" customHeight="1" x14ac:dyDescent="0.3">
      <c r="A1702" s="49"/>
      <c r="B1702" s="49"/>
      <c r="C1702" s="50"/>
      <c r="D1702" s="27"/>
      <c r="E1702" s="27"/>
      <c r="F1702" s="27"/>
      <c r="G1702" s="50"/>
      <c r="H1702" s="50"/>
      <c r="I1702" s="27"/>
      <c r="J1702" s="27"/>
      <c r="K1702" s="52"/>
      <c r="L1702" s="50"/>
      <c r="M1702" s="50"/>
      <c r="N1702" s="422"/>
      <c r="O1702" s="27"/>
      <c r="P1702" s="27"/>
      <c r="Q1702" s="27"/>
      <c r="R1702" s="27"/>
      <c r="S1702" s="27"/>
      <c r="T1702" s="27"/>
      <c r="U1702" s="27"/>
      <c r="V1702" s="27"/>
      <c r="W1702" s="27"/>
      <c r="X1702" s="27"/>
      <c r="Y1702" s="410"/>
      <c r="Z1702" s="53"/>
      <c r="AA1702" s="53"/>
      <c r="AB1702" s="27"/>
      <c r="AC1702" s="27"/>
      <c r="AD1702" s="27"/>
      <c r="AE1702" s="244"/>
      <c r="AF1702" s="27"/>
      <c r="AG1702" s="27"/>
      <c r="AH1702" s="27"/>
      <c r="AI1702" s="27"/>
      <c r="AJ1702" s="467"/>
      <c r="AK1702" s="54"/>
      <c r="AO1702" s="157"/>
      <c r="AS1702" s="157"/>
      <c r="AT1702" s="161"/>
    </row>
    <row r="1703" spans="1:46" s="55" customFormat="1" ht="12.75" customHeight="1" x14ac:dyDescent="0.3">
      <c r="A1703" s="49"/>
      <c r="B1703" s="49"/>
      <c r="C1703" s="50"/>
      <c r="D1703" s="27"/>
      <c r="E1703" s="27"/>
      <c r="F1703" s="27"/>
      <c r="G1703" s="50"/>
      <c r="H1703" s="50"/>
      <c r="I1703" s="27"/>
      <c r="J1703" s="27"/>
      <c r="K1703" s="52"/>
      <c r="L1703" s="50"/>
      <c r="M1703" s="50"/>
      <c r="N1703" s="422"/>
      <c r="O1703" s="27"/>
      <c r="P1703" s="27"/>
      <c r="Q1703" s="27"/>
      <c r="R1703" s="27"/>
      <c r="S1703" s="27"/>
      <c r="T1703" s="27"/>
      <c r="U1703" s="27"/>
      <c r="V1703" s="27"/>
      <c r="W1703" s="27"/>
      <c r="X1703" s="27"/>
      <c r="Y1703" s="410"/>
      <c r="Z1703" s="53"/>
      <c r="AA1703" s="53"/>
      <c r="AB1703" s="27"/>
      <c r="AC1703" s="27"/>
      <c r="AD1703" s="27"/>
      <c r="AE1703" s="244"/>
      <c r="AF1703" s="27"/>
      <c r="AG1703" s="27"/>
      <c r="AH1703" s="27"/>
      <c r="AI1703" s="27"/>
      <c r="AJ1703" s="467"/>
      <c r="AK1703" s="54"/>
      <c r="AO1703" s="157"/>
      <c r="AS1703" s="157"/>
      <c r="AT1703" s="161"/>
    </row>
    <row r="1704" spans="1:46" s="55" customFormat="1" ht="12.75" customHeight="1" x14ac:dyDescent="0.3">
      <c r="A1704" s="49"/>
      <c r="B1704" s="49"/>
      <c r="C1704" s="50"/>
      <c r="D1704" s="27"/>
      <c r="E1704" s="27"/>
      <c r="F1704" s="27"/>
      <c r="G1704" s="50"/>
      <c r="H1704" s="50"/>
      <c r="I1704" s="27"/>
      <c r="J1704" s="27"/>
      <c r="K1704" s="52"/>
      <c r="L1704" s="50"/>
      <c r="M1704" s="50"/>
      <c r="N1704" s="422"/>
      <c r="O1704" s="27"/>
      <c r="P1704" s="27"/>
      <c r="Q1704" s="27"/>
      <c r="R1704" s="27"/>
      <c r="S1704" s="27"/>
      <c r="T1704" s="27"/>
      <c r="U1704" s="27"/>
      <c r="V1704" s="27"/>
      <c r="W1704" s="27"/>
      <c r="X1704" s="27"/>
      <c r="Y1704" s="410"/>
      <c r="Z1704" s="53"/>
      <c r="AA1704" s="53"/>
      <c r="AB1704" s="27"/>
      <c r="AC1704" s="27"/>
      <c r="AD1704" s="27"/>
      <c r="AE1704" s="244"/>
      <c r="AF1704" s="27"/>
      <c r="AG1704" s="27"/>
      <c r="AH1704" s="27"/>
      <c r="AI1704" s="27"/>
      <c r="AJ1704" s="467"/>
      <c r="AK1704" s="54"/>
      <c r="AO1704" s="157"/>
      <c r="AS1704" s="157"/>
      <c r="AT1704" s="161"/>
    </row>
    <row r="1705" spans="1:46" s="55" customFormat="1" ht="12.75" customHeight="1" x14ac:dyDescent="0.3">
      <c r="A1705" s="49"/>
      <c r="B1705" s="49"/>
      <c r="C1705" s="50"/>
      <c r="D1705" s="27"/>
      <c r="E1705" s="27"/>
      <c r="F1705" s="27"/>
      <c r="G1705" s="50"/>
      <c r="H1705" s="50"/>
      <c r="I1705" s="27"/>
      <c r="J1705" s="27"/>
      <c r="K1705" s="52"/>
      <c r="L1705" s="50"/>
      <c r="M1705" s="50"/>
      <c r="N1705" s="422"/>
      <c r="O1705" s="27"/>
      <c r="P1705" s="27"/>
      <c r="Q1705" s="27"/>
      <c r="R1705" s="27"/>
      <c r="S1705" s="27"/>
      <c r="T1705" s="27"/>
      <c r="U1705" s="27"/>
      <c r="V1705" s="27"/>
      <c r="W1705" s="27"/>
      <c r="X1705" s="27"/>
      <c r="Y1705" s="410"/>
      <c r="Z1705" s="53"/>
      <c r="AA1705" s="53"/>
      <c r="AB1705" s="27"/>
      <c r="AC1705" s="27"/>
      <c r="AD1705" s="27"/>
      <c r="AE1705" s="244"/>
      <c r="AF1705" s="27"/>
      <c r="AG1705" s="27"/>
      <c r="AH1705" s="27"/>
      <c r="AI1705" s="27"/>
      <c r="AJ1705" s="467"/>
      <c r="AK1705" s="54"/>
      <c r="AO1705" s="157"/>
      <c r="AS1705" s="157"/>
      <c r="AT1705" s="161"/>
    </row>
    <row r="1706" spans="1:46" s="55" customFormat="1" ht="12.75" customHeight="1" x14ac:dyDescent="0.3">
      <c r="A1706" s="49"/>
      <c r="B1706" s="49"/>
      <c r="C1706" s="50"/>
      <c r="D1706" s="27"/>
      <c r="E1706" s="27"/>
      <c r="F1706" s="27"/>
      <c r="G1706" s="50"/>
      <c r="H1706" s="50"/>
      <c r="I1706" s="27"/>
      <c r="J1706" s="27"/>
      <c r="K1706" s="52"/>
      <c r="L1706" s="50"/>
      <c r="M1706" s="50"/>
      <c r="N1706" s="422"/>
      <c r="O1706" s="27"/>
      <c r="P1706" s="27"/>
      <c r="Q1706" s="27"/>
      <c r="R1706" s="27"/>
      <c r="S1706" s="27"/>
      <c r="T1706" s="27"/>
      <c r="U1706" s="27"/>
      <c r="V1706" s="27"/>
      <c r="W1706" s="27"/>
      <c r="X1706" s="27"/>
      <c r="Y1706" s="410"/>
      <c r="Z1706" s="53"/>
      <c r="AA1706" s="53"/>
      <c r="AB1706" s="27"/>
      <c r="AC1706" s="27"/>
      <c r="AD1706" s="27"/>
      <c r="AE1706" s="244"/>
      <c r="AF1706" s="27"/>
      <c r="AG1706" s="27"/>
      <c r="AH1706" s="27"/>
      <c r="AI1706" s="27"/>
      <c r="AJ1706" s="467"/>
      <c r="AK1706" s="54"/>
      <c r="AO1706" s="157"/>
      <c r="AS1706" s="157"/>
      <c r="AT1706" s="161"/>
    </row>
    <row r="1707" spans="1:46" s="55" customFormat="1" ht="12.75" customHeight="1" x14ac:dyDescent="0.3">
      <c r="A1707" s="49"/>
      <c r="B1707" s="49"/>
      <c r="C1707" s="50"/>
      <c r="D1707" s="27"/>
      <c r="E1707" s="27"/>
      <c r="F1707" s="27"/>
      <c r="G1707" s="50"/>
      <c r="H1707" s="50"/>
      <c r="I1707" s="27"/>
      <c r="J1707" s="27"/>
      <c r="K1707" s="52"/>
      <c r="L1707" s="50"/>
      <c r="M1707" s="50"/>
      <c r="N1707" s="422"/>
      <c r="O1707" s="27"/>
      <c r="P1707" s="27"/>
      <c r="Q1707" s="27"/>
      <c r="R1707" s="27"/>
      <c r="S1707" s="27"/>
      <c r="T1707" s="27"/>
      <c r="U1707" s="27"/>
      <c r="V1707" s="27"/>
      <c r="W1707" s="27"/>
      <c r="X1707" s="27"/>
      <c r="Y1707" s="410"/>
      <c r="Z1707" s="53"/>
      <c r="AA1707" s="53"/>
      <c r="AB1707" s="27"/>
      <c r="AC1707" s="27"/>
      <c r="AD1707" s="27"/>
      <c r="AE1707" s="244"/>
      <c r="AF1707" s="27"/>
      <c r="AG1707" s="27"/>
      <c r="AH1707" s="27"/>
      <c r="AI1707" s="27"/>
      <c r="AJ1707" s="467"/>
      <c r="AK1707" s="54"/>
      <c r="AO1707" s="157"/>
      <c r="AS1707" s="157"/>
      <c r="AT1707" s="161"/>
    </row>
    <row r="1708" spans="1:46" s="55" customFormat="1" ht="12.75" customHeight="1" x14ac:dyDescent="0.3">
      <c r="A1708" s="49"/>
      <c r="B1708" s="49"/>
      <c r="C1708" s="50"/>
      <c r="D1708" s="27"/>
      <c r="E1708" s="27"/>
      <c r="F1708" s="27"/>
      <c r="G1708" s="50"/>
      <c r="H1708" s="50"/>
      <c r="I1708" s="27"/>
      <c r="J1708" s="27"/>
      <c r="K1708" s="52"/>
      <c r="L1708" s="50"/>
      <c r="M1708" s="50"/>
      <c r="N1708" s="422"/>
      <c r="O1708" s="27"/>
      <c r="P1708" s="27"/>
      <c r="Q1708" s="27"/>
      <c r="R1708" s="27"/>
      <c r="S1708" s="27"/>
      <c r="T1708" s="27"/>
      <c r="U1708" s="27"/>
      <c r="V1708" s="27"/>
      <c r="W1708" s="27"/>
      <c r="X1708" s="27"/>
      <c r="Y1708" s="410"/>
      <c r="Z1708" s="53"/>
      <c r="AA1708" s="53"/>
      <c r="AB1708" s="27"/>
      <c r="AC1708" s="27"/>
      <c r="AD1708" s="27"/>
      <c r="AE1708" s="244"/>
      <c r="AF1708" s="27"/>
      <c r="AG1708" s="27"/>
      <c r="AH1708" s="27"/>
      <c r="AI1708" s="27"/>
      <c r="AJ1708" s="467"/>
      <c r="AK1708" s="54"/>
      <c r="AO1708" s="157"/>
      <c r="AS1708" s="157"/>
      <c r="AT1708" s="161"/>
    </row>
    <row r="1709" spans="1:46" s="55" customFormat="1" ht="12.75" customHeight="1" x14ac:dyDescent="0.3">
      <c r="A1709" s="49"/>
      <c r="B1709" s="49"/>
      <c r="C1709" s="50"/>
      <c r="D1709" s="27"/>
      <c r="E1709" s="27"/>
      <c r="F1709" s="27"/>
      <c r="G1709" s="50"/>
      <c r="H1709" s="50"/>
      <c r="I1709" s="27"/>
      <c r="J1709" s="27"/>
      <c r="K1709" s="52"/>
      <c r="L1709" s="50"/>
      <c r="M1709" s="50"/>
      <c r="N1709" s="422"/>
      <c r="O1709" s="27"/>
      <c r="P1709" s="27"/>
      <c r="Q1709" s="27"/>
      <c r="R1709" s="27"/>
      <c r="S1709" s="27"/>
      <c r="T1709" s="27"/>
      <c r="U1709" s="27"/>
      <c r="V1709" s="27"/>
      <c r="W1709" s="27"/>
      <c r="X1709" s="27"/>
      <c r="Y1709" s="410"/>
      <c r="Z1709" s="53"/>
      <c r="AA1709" s="53"/>
      <c r="AB1709" s="27"/>
      <c r="AC1709" s="27"/>
      <c r="AD1709" s="27"/>
      <c r="AE1709" s="244"/>
      <c r="AF1709" s="27"/>
      <c r="AG1709" s="27"/>
      <c r="AH1709" s="27"/>
      <c r="AI1709" s="27"/>
      <c r="AJ1709" s="467"/>
      <c r="AK1709" s="54"/>
      <c r="AO1709" s="157"/>
      <c r="AS1709" s="157"/>
      <c r="AT1709" s="161"/>
    </row>
    <row r="1710" spans="1:46" s="55" customFormat="1" ht="12.75" customHeight="1" x14ac:dyDescent="0.3">
      <c r="A1710" s="49"/>
      <c r="B1710" s="49"/>
      <c r="C1710" s="50"/>
      <c r="D1710" s="27"/>
      <c r="E1710" s="27"/>
      <c r="F1710" s="27"/>
      <c r="G1710" s="50"/>
      <c r="H1710" s="50"/>
      <c r="I1710" s="27"/>
      <c r="J1710" s="27"/>
      <c r="K1710" s="52"/>
      <c r="L1710" s="50"/>
      <c r="M1710" s="50"/>
      <c r="N1710" s="422"/>
      <c r="O1710" s="27"/>
      <c r="P1710" s="27"/>
      <c r="Q1710" s="27"/>
      <c r="R1710" s="27"/>
      <c r="S1710" s="27"/>
      <c r="T1710" s="27"/>
      <c r="U1710" s="27"/>
      <c r="V1710" s="27"/>
      <c r="W1710" s="27"/>
      <c r="X1710" s="27"/>
      <c r="Y1710" s="410"/>
      <c r="Z1710" s="53"/>
      <c r="AA1710" s="53"/>
      <c r="AB1710" s="27"/>
      <c r="AC1710" s="27"/>
      <c r="AD1710" s="27"/>
      <c r="AE1710" s="244"/>
      <c r="AF1710" s="27"/>
      <c r="AG1710" s="27"/>
      <c r="AH1710" s="27"/>
      <c r="AI1710" s="27"/>
      <c r="AJ1710" s="467"/>
      <c r="AK1710" s="54"/>
      <c r="AO1710" s="157"/>
      <c r="AS1710" s="157"/>
      <c r="AT1710" s="161"/>
    </row>
    <row r="1711" spans="1:46" s="55" customFormat="1" ht="12.75" customHeight="1" x14ac:dyDescent="0.3">
      <c r="A1711" s="49"/>
      <c r="B1711" s="49"/>
      <c r="C1711" s="50"/>
      <c r="D1711" s="27"/>
      <c r="E1711" s="27"/>
      <c r="F1711" s="27"/>
      <c r="G1711" s="50"/>
      <c r="H1711" s="50"/>
      <c r="I1711" s="27"/>
      <c r="J1711" s="27"/>
      <c r="K1711" s="52"/>
      <c r="L1711" s="50"/>
      <c r="M1711" s="50"/>
      <c r="N1711" s="422"/>
      <c r="O1711" s="27"/>
      <c r="P1711" s="27"/>
      <c r="Q1711" s="27"/>
      <c r="R1711" s="27"/>
      <c r="S1711" s="27"/>
      <c r="T1711" s="27"/>
      <c r="U1711" s="27"/>
      <c r="V1711" s="27"/>
      <c r="W1711" s="27"/>
      <c r="X1711" s="27"/>
      <c r="Y1711" s="410"/>
      <c r="Z1711" s="53"/>
      <c r="AA1711" s="53"/>
      <c r="AB1711" s="27"/>
      <c r="AC1711" s="27"/>
      <c r="AD1711" s="27"/>
      <c r="AE1711" s="244"/>
      <c r="AF1711" s="27"/>
      <c r="AG1711" s="27"/>
      <c r="AH1711" s="27"/>
      <c r="AI1711" s="27"/>
      <c r="AJ1711" s="467"/>
      <c r="AK1711" s="54"/>
      <c r="AO1711" s="157"/>
      <c r="AS1711" s="157"/>
      <c r="AT1711" s="161"/>
    </row>
    <row r="1712" spans="1:46" s="55" customFormat="1" ht="12.75" customHeight="1" x14ac:dyDescent="0.3">
      <c r="A1712" s="49"/>
      <c r="B1712" s="49"/>
      <c r="C1712" s="50"/>
      <c r="D1712" s="27"/>
      <c r="E1712" s="27"/>
      <c r="F1712" s="27"/>
      <c r="G1712" s="50"/>
      <c r="H1712" s="50"/>
      <c r="I1712" s="27"/>
      <c r="J1712" s="27"/>
      <c r="K1712" s="52"/>
      <c r="L1712" s="50"/>
      <c r="M1712" s="50"/>
      <c r="N1712" s="422"/>
      <c r="O1712" s="27"/>
      <c r="P1712" s="27"/>
      <c r="Q1712" s="27"/>
      <c r="R1712" s="27"/>
      <c r="S1712" s="27"/>
      <c r="T1712" s="27"/>
      <c r="U1712" s="27"/>
      <c r="V1712" s="27"/>
      <c r="W1712" s="27"/>
      <c r="X1712" s="27"/>
      <c r="Y1712" s="410"/>
      <c r="Z1712" s="53"/>
      <c r="AA1712" s="53"/>
      <c r="AB1712" s="27"/>
      <c r="AC1712" s="27"/>
      <c r="AD1712" s="27"/>
      <c r="AE1712" s="244"/>
      <c r="AF1712" s="27"/>
      <c r="AG1712" s="27"/>
      <c r="AH1712" s="27"/>
      <c r="AI1712" s="27"/>
      <c r="AJ1712" s="467"/>
      <c r="AK1712" s="54"/>
      <c r="AO1712" s="157"/>
      <c r="AS1712" s="157"/>
      <c r="AT1712" s="161"/>
    </row>
    <row r="1713" spans="1:46" s="55" customFormat="1" ht="12.75" customHeight="1" x14ac:dyDescent="0.3">
      <c r="A1713" s="49"/>
      <c r="B1713" s="49"/>
      <c r="C1713" s="50"/>
      <c r="D1713" s="27"/>
      <c r="E1713" s="27"/>
      <c r="F1713" s="27"/>
      <c r="G1713" s="50"/>
      <c r="H1713" s="50"/>
      <c r="I1713" s="27"/>
      <c r="J1713" s="27"/>
      <c r="K1713" s="52"/>
      <c r="L1713" s="50"/>
      <c r="M1713" s="50"/>
      <c r="N1713" s="422"/>
      <c r="O1713" s="27"/>
      <c r="P1713" s="27"/>
      <c r="Q1713" s="27"/>
      <c r="R1713" s="27"/>
      <c r="S1713" s="27"/>
      <c r="T1713" s="27"/>
      <c r="U1713" s="27"/>
      <c r="V1713" s="27"/>
      <c r="W1713" s="27"/>
      <c r="X1713" s="27"/>
      <c r="Y1713" s="410"/>
      <c r="Z1713" s="53"/>
      <c r="AA1713" s="53"/>
      <c r="AB1713" s="27"/>
      <c r="AC1713" s="27"/>
      <c r="AD1713" s="27"/>
      <c r="AE1713" s="244"/>
      <c r="AF1713" s="27"/>
      <c r="AG1713" s="27"/>
      <c r="AH1713" s="27"/>
      <c r="AI1713" s="27"/>
      <c r="AJ1713" s="467"/>
      <c r="AK1713" s="54"/>
      <c r="AO1713" s="157"/>
      <c r="AS1713" s="157"/>
      <c r="AT1713" s="161"/>
    </row>
    <row r="1714" spans="1:46" s="55" customFormat="1" ht="12.75" customHeight="1" x14ac:dyDescent="0.3">
      <c r="A1714" s="49"/>
      <c r="B1714" s="49"/>
      <c r="C1714" s="50"/>
      <c r="D1714" s="27"/>
      <c r="E1714" s="27"/>
      <c r="F1714" s="27"/>
      <c r="G1714" s="50"/>
      <c r="H1714" s="50"/>
      <c r="I1714" s="27"/>
      <c r="J1714" s="27"/>
      <c r="K1714" s="52"/>
      <c r="L1714" s="50"/>
      <c r="M1714" s="50"/>
      <c r="N1714" s="422"/>
      <c r="O1714" s="27"/>
      <c r="P1714" s="27"/>
      <c r="Q1714" s="27"/>
      <c r="R1714" s="27"/>
      <c r="S1714" s="27"/>
      <c r="T1714" s="27"/>
      <c r="U1714" s="27"/>
      <c r="V1714" s="27"/>
      <c r="W1714" s="27"/>
      <c r="X1714" s="27"/>
      <c r="Y1714" s="410"/>
      <c r="Z1714" s="53"/>
      <c r="AA1714" s="53"/>
      <c r="AB1714" s="27"/>
      <c r="AC1714" s="27"/>
      <c r="AD1714" s="27"/>
      <c r="AE1714" s="244"/>
      <c r="AF1714" s="27"/>
      <c r="AG1714" s="27"/>
      <c r="AH1714" s="27"/>
      <c r="AI1714" s="27"/>
      <c r="AJ1714" s="467"/>
      <c r="AK1714" s="54"/>
      <c r="AO1714" s="157"/>
      <c r="AS1714" s="157"/>
      <c r="AT1714" s="161"/>
    </row>
    <row r="1715" spans="1:46" s="55" customFormat="1" ht="12.75" customHeight="1" x14ac:dyDescent="0.3">
      <c r="A1715" s="49"/>
      <c r="B1715" s="49"/>
      <c r="C1715" s="50"/>
      <c r="D1715" s="27"/>
      <c r="E1715" s="27"/>
      <c r="F1715" s="27"/>
      <c r="G1715" s="50"/>
      <c r="H1715" s="50"/>
      <c r="I1715" s="27"/>
      <c r="J1715" s="27"/>
      <c r="K1715" s="52"/>
      <c r="L1715" s="50"/>
      <c r="M1715" s="50"/>
      <c r="N1715" s="422"/>
      <c r="O1715" s="27"/>
      <c r="P1715" s="27"/>
      <c r="Q1715" s="27"/>
      <c r="R1715" s="27"/>
      <c r="S1715" s="27"/>
      <c r="T1715" s="27"/>
      <c r="U1715" s="27"/>
      <c r="V1715" s="27"/>
      <c r="W1715" s="27"/>
      <c r="X1715" s="27"/>
      <c r="Y1715" s="410"/>
      <c r="Z1715" s="53"/>
      <c r="AA1715" s="53"/>
      <c r="AB1715" s="27"/>
      <c r="AC1715" s="27"/>
      <c r="AD1715" s="27"/>
      <c r="AE1715" s="244"/>
      <c r="AF1715" s="27"/>
      <c r="AG1715" s="27"/>
      <c r="AH1715" s="27"/>
      <c r="AI1715" s="27"/>
      <c r="AJ1715" s="467"/>
      <c r="AK1715" s="54"/>
      <c r="AO1715" s="157"/>
      <c r="AS1715" s="157"/>
      <c r="AT1715" s="161"/>
    </row>
    <row r="1716" spans="1:46" s="55" customFormat="1" ht="12.75" customHeight="1" x14ac:dyDescent="0.3">
      <c r="A1716" s="49"/>
      <c r="B1716" s="49"/>
      <c r="C1716" s="50"/>
      <c r="D1716" s="27"/>
      <c r="E1716" s="27"/>
      <c r="F1716" s="27"/>
      <c r="G1716" s="50"/>
      <c r="H1716" s="50"/>
      <c r="I1716" s="27"/>
      <c r="J1716" s="27"/>
      <c r="K1716" s="52"/>
      <c r="L1716" s="50"/>
      <c r="M1716" s="50"/>
      <c r="N1716" s="422"/>
      <c r="O1716" s="27"/>
      <c r="P1716" s="27"/>
      <c r="Q1716" s="27"/>
      <c r="R1716" s="27"/>
      <c r="S1716" s="27"/>
      <c r="T1716" s="27"/>
      <c r="U1716" s="27"/>
      <c r="V1716" s="27"/>
      <c r="W1716" s="27"/>
      <c r="X1716" s="27"/>
      <c r="Y1716" s="410"/>
      <c r="Z1716" s="53"/>
      <c r="AA1716" s="53"/>
      <c r="AB1716" s="27"/>
      <c r="AC1716" s="27"/>
      <c r="AD1716" s="27"/>
      <c r="AE1716" s="244"/>
      <c r="AF1716" s="27"/>
      <c r="AG1716" s="27"/>
      <c r="AH1716" s="27"/>
      <c r="AI1716" s="27"/>
      <c r="AJ1716" s="467"/>
      <c r="AK1716" s="54"/>
      <c r="AO1716" s="157"/>
      <c r="AS1716" s="157"/>
      <c r="AT1716" s="161"/>
    </row>
    <row r="1717" spans="1:46" s="55" customFormat="1" ht="12.75" customHeight="1" x14ac:dyDescent="0.3">
      <c r="A1717" s="49"/>
      <c r="B1717" s="49"/>
      <c r="C1717" s="50"/>
      <c r="D1717" s="27"/>
      <c r="E1717" s="27"/>
      <c r="F1717" s="27"/>
      <c r="G1717" s="50"/>
      <c r="H1717" s="50"/>
      <c r="I1717" s="27"/>
      <c r="J1717" s="27"/>
      <c r="K1717" s="52"/>
      <c r="L1717" s="50"/>
      <c r="M1717" s="50"/>
      <c r="N1717" s="422"/>
      <c r="O1717" s="27"/>
      <c r="P1717" s="27"/>
      <c r="Q1717" s="27"/>
      <c r="R1717" s="27"/>
      <c r="S1717" s="27"/>
      <c r="T1717" s="27"/>
      <c r="U1717" s="27"/>
      <c r="V1717" s="27"/>
      <c r="W1717" s="27"/>
      <c r="X1717" s="27"/>
      <c r="Y1717" s="410"/>
      <c r="Z1717" s="53"/>
      <c r="AA1717" s="53"/>
      <c r="AB1717" s="27"/>
      <c r="AC1717" s="27"/>
      <c r="AD1717" s="27"/>
      <c r="AE1717" s="244"/>
      <c r="AF1717" s="27"/>
      <c r="AG1717" s="27"/>
      <c r="AH1717" s="27"/>
      <c r="AI1717" s="27"/>
      <c r="AJ1717" s="467"/>
      <c r="AK1717" s="54"/>
      <c r="AO1717" s="157"/>
      <c r="AS1717" s="157"/>
      <c r="AT1717" s="161"/>
    </row>
    <row r="1718" spans="1:46" s="55" customFormat="1" ht="12.75" customHeight="1" x14ac:dyDescent="0.3">
      <c r="A1718" s="49"/>
      <c r="B1718" s="49"/>
      <c r="C1718" s="50"/>
      <c r="D1718" s="27"/>
      <c r="E1718" s="27"/>
      <c r="F1718" s="27"/>
      <c r="G1718" s="50"/>
      <c r="H1718" s="50"/>
      <c r="I1718" s="27"/>
      <c r="J1718" s="27"/>
      <c r="K1718" s="52"/>
      <c r="L1718" s="50"/>
      <c r="M1718" s="50"/>
      <c r="N1718" s="422"/>
      <c r="O1718" s="27"/>
      <c r="P1718" s="27"/>
      <c r="Q1718" s="27"/>
      <c r="R1718" s="27"/>
      <c r="S1718" s="27"/>
      <c r="T1718" s="27"/>
      <c r="U1718" s="27"/>
      <c r="V1718" s="27"/>
      <c r="W1718" s="27"/>
      <c r="X1718" s="27"/>
      <c r="Y1718" s="410"/>
      <c r="Z1718" s="53"/>
      <c r="AA1718" s="53"/>
      <c r="AB1718" s="27"/>
      <c r="AC1718" s="27"/>
      <c r="AD1718" s="27"/>
      <c r="AE1718" s="244"/>
      <c r="AF1718" s="27"/>
      <c r="AG1718" s="27"/>
      <c r="AH1718" s="27"/>
      <c r="AI1718" s="27"/>
      <c r="AJ1718" s="467"/>
      <c r="AK1718" s="54"/>
      <c r="AO1718" s="157"/>
      <c r="AS1718" s="157"/>
      <c r="AT1718" s="161"/>
    </row>
    <row r="1719" spans="1:46" s="55" customFormat="1" ht="12.75" customHeight="1" x14ac:dyDescent="0.3">
      <c r="A1719" s="49"/>
      <c r="B1719" s="49"/>
      <c r="C1719" s="50"/>
      <c r="D1719" s="27"/>
      <c r="E1719" s="27"/>
      <c r="F1719" s="27"/>
      <c r="G1719" s="50"/>
      <c r="H1719" s="50"/>
      <c r="I1719" s="27"/>
      <c r="J1719" s="27"/>
      <c r="K1719" s="52"/>
      <c r="L1719" s="50"/>
      <c r="M1719" s="50"/>
      <c r="N1719" s="422"/>
      <c r="O1719" s="27"/>
      <c r="P1719" s="27"/>
      <c r="Q1719" s="27"/>
      <c r="R1719" s="27"/>
      <c r="S1719" s="27"/>
      <c r="T1719" s="27"/>
      <c r="U1719" s="27"/>
      <c r="V1719" s="27"/>
      <c r="W1719" s="27"/>
      <c r="X1719" s="27"/>
      <c r="Y1719" s="410"/>
      <c r="Z1719" s="53"/>
      <c r="AA1719" s="53"/>
      <c r="AB1719" s="27"/>
      <c r="AC1719" s="27"/>
      <c r="AD1719" s="27"/>
      <c r="AE1719" s="244"/>
      <c r="AF1719" s="27"/>
      <c r="AG1719" s="27"/>
      <c r="AH1719" s="27"/>
      <c r="AI1719" s="27"/>
      <c r="AJ1719" s="467"/>
      <c r="AK1719" s="54"/>
      <c r="AO1719" s="157"/>
      <c r="AS1719" s="157"/>
      <c r="AT1719" s="161"/>
    </row>
    <row r="1720" spans="1:46" s="55" customFormat="1" ht="12.75" customHeight="1" x14ac:dyDescent="0.3">
      <c r="A1720" s="49"/>
      <c r="B1720" s="49"/>
      <c r="C1720" s="50"/>
      <c r="D1720" s="27"/>
      <c r="E1720" s="27"/>
      <c r="F1720" s="27"/>
      <c r="G1720" s="50"/>
      <c r="H1720" s="50"/>
      <c r="I1720" s="27"/>
      <c r="J1720" s="27"/>
      <c r="K1720" s="52"/>
      <c r="L1720" s="50"/>
      <c r="M1720" s="50"/>
      <c r="N1720" s="422"/>
      <c r="O1720" s="27"/>
      <c r="P1720" s="27"/>
      <c r="Q1720" s="27"/>
      <c r="R1720" s="27"/>
      <c r="S1720" s="27"/>
      <c r="T1720" s="27"/>
      <c r="U1720" s="27"/>
      <c r="V1720" s="27"/>
      <c r="W1720" s="27"/>
      <c r="X1720" s="27"/>
      <c r="Y1720" s="410"/>
      <c r="Z1720" s="53"/>
      <c r="AA1720" s="53"/>
      <c r="AB1720" s="27"/>
      <c r="AC1720" s="27"/>
      <c r="AD1720" s="27"/>
      <c r="AE1720" s="244"/>
      <c r="AF1720" s="27"/>
      <c r="AG1720" s="27"/>
      <c r="AH1720" s="27"/>
      <c r="AI1720" s="27"/>
      <c r="AJ1720" s="467"/>
      <c r="AK1720" s="54"/>
      <c r="AO1720" s="157"/>
      <c r="AS1720" s="157"/>
      <c r="AT1720" s="161"/>
    </row>
    <row r="1721" spans="1:46" s="55" customFormat="1" ht="12.75" customHeight="1" x14ac:dyDescent="0.3">
      <c r="A1721" s="49"/>
      <c r="B1721" s="49"/>
      <c r="C1721" s="50"/>
      <c r="D1721" s="27"/>
      <c r="E1721" s="27"/>
      <c r="F1721" s="27"/>
      <c r="G1721" s="50"/>
      <c r="H1721" s="50"/>
      <c r="I1721" s="27"/>
      <c r="J1721" s="27"/>
      <c r="K1721" s="52"/>
      <c r="L1721" s="50"/>
      <c r="M1721" s="50"/>
      <c r="N1721" s="422"/>
      <c r="O1721" s="27"/>
      <c r="P1721" s="27"/>
      <c r="Q1721" s="27"/>
      <c r="R1721" s="27"/>
      <c r="S1721" s="27"/>
      <c r="T1721" s="27"/>
      <c r="U1721" s="27"/>
      <c r="V1721" s="27"/>
      <c r="W1721" s="27"/>
      <c r="X1721" s="27"/>
      <c r="Y1721" s="410"/>
      <c r="Z1721" s="53"/>
      <c r="AA1721" s="53"/>
      <c r="AB1721" s="27"/>
      <c r="AC1721" s="27"/>
      <c r="AD1721" s="27"/>
      <c r="AE1721" s="244"/>
      <c r="AF1721" s="27"/>
      <c r="AG1721" s="27"/>
      <c r="AH1721" s="27"/>
      <c r="AI1721" s="27"/>
      <c r="AJ1721" s="467"/>
      <c r="AK1721" s="54"/>
      <c r="AO1721" s="157"/>
      <c r="AS1721" s="157"/>
      <c r="AT1721" s="161"/>
    </row>
    <row r="1722" spans="1:46" s="55" customFormat="1" ht="12.75" customHeight="1" x14ac:dyDescent="0.3">
      <c r="A1722" s="49"/>
      <c r="B1722" s="49"/>
      <c r="C1722" s="50"/>
      <c r="D1722" s="27"/>
      <c r="E1722" s="27"/>
      <c r="F1722" s="27"/>
      <c r="G1722" s="50"/>
      <c r="H1722" s="50"/>
      <c r="I1722" s="27"/>
      <c r="J1722" s="27"/>
      <c r="K1722" s="52"/>
      <c r="L1722" s="50"/>
      <c r="M1722" s="50"/>
      <c r="N1722" s="422"/>
      <c r="O1722" s="27"/>
      <c r="P1722" s="27"/>
      <c r="Q1722" s="27"/>
      <c r="R1722" s="27"/>
      <c r="S1722" s="27"/>
      <c r="T1722" s="27"/>
      <c r="U1722" s="27"/>
      <c r="V1722" s="27"/>
      <c r="W1722" s="27"/>
      <c r="X1722" s="27"/>
      <c r="Y1722" s="410"/>
      <c r="Z1722" s="53"/>
      <c r="AA1722" s="53"/>
      <c r="AB1722" s="27"/>
      <c r="AC1722" s="27"/>
      <c r="AD1722" s="27"/>
      <c r="AE1722" s="244"/>
      <c r="AF1722" s="27"/>
      <c r="AG1722" s="27"/>
      <c r="AH1722" s="27"/>
      <c r="AI1722" s="27"/>
      <c r="AJ1722" s="467"/>
      <c r="AK1722" s="54"/>
      <c r="AO1722" s="157"/>
      <c r="AS1722" s="157"/>
      <c r="AT1722" s="161"/>
    </row>
    <row r="1723" spans="1:46" s="55" customFormat="1" ht="12.75" customHeight="1" x14ac:dyDescent="0.3">
      <c r="A1723" s="49"/>
      <c r="B1723" s="49"/>
      <c r="C1723" s="50"/>
      <c r="D1723" s="27"/>
      <c r="E1723" s="27"/>
      <c r="F1723" s="27"/>
      <c r="G1723" s="50"/>
      <c r="H1723" s="50"/>
      <c r="I1723" s="27"/>
      <c r="J1723" s="27"/>
      <c r="K1723" s="52"/>
      <c r="L1723" s="50"/>
      <c r="M1723" s="50"/>
      <c r="N1723" s="422"/>
      <c r="O1723" s="27"/>
      <c r="P1723" s="27"/>
      <c r="Q1723" s="27"/>
      <c r="R1723" s="27"/>
      <c r="S1723" s="27"/>
      <c r="T1723" s="27"/>
      <c r="U1723" s="27"/>
      <c r="V1723" s="27"/>
      <c r="W1723" s="27"/>
      <c r="X1723" s="27"/>
      <c r="Y1723" s="410"/>
      <c r="Z1723" s="53"/>
      <c r="AA1723" s="53"/>
      <c r="AB1723" s="27"/>
      <c r="AC1723" s="27"/>
      <c r="AD1723" s="27"/>
      <c r="AE1723" s="244"/>
      <c r="AF1723" s="27"/>
      <c r="AG1723" s="27"/>
      <c r="AH1723" s="27"/>
      <c r="AI1723" s="27"/>
      <c r="AJ1723" s="467"/>
      <c r="AK1723" s="54"/>
      <c r="AO1723" s="157"/>
      <c r="AS1723" s="157"/>
      <c r="AT1723" s="161"/>
    </row>
    <row r="1724" spans="1:46" s="55" customFormat="1" ht="12.75" customHeight="1" x14ac:dyDescent="0.3">
      <c r="A1724" s="49"/>
      <c r="B1724" s="49"/>
      <c r="C1724" s="50"/>
      <c r="D1724" s="27"/>
      <c r="E1724" s="27"/>
      <c r="F1724" s="27"/>
      <c r="G1724" s="50"/>
      <c r="H1724" s="50"/>
      <c r="I1724" s="27"/>
      <c r="J1724" s="27"/>
      <c r="K1724" s="52"/>
      <c r="L1724" s="50"/>
      <c r="M1724" s="50"/>
      <c r="N1724" s="422"/>
      <c r="O1724" s="27"/>
      <c r="P1724" s="27"/>
      <c r="Q1724" s="27"/>
      <c r="R1724" s="27"/>
      <c r="S1724" s="27"/>
      <c r="T1724" s="27"/>
      <c r="U1724" s="27"/>
      <c r="V1724" s="27"/>
      <c r="W1724" s="27"/>
      <c r="X1724" s="27"/>
      <c r="Y1724" s="410"/>
      <c r="Z1724" s="53"/>
      <c r="AA1724" s="53"/>
      <c r="AB1724" s="27"/>
      <c r="AC1724" s="27"/>
      <c r="AD1724" s="27"/>
      <c r="AE1724" s="244"/>
      <c r="AF1724" s="27"/>
      <c r="AG1724" s="27"/>
      <c r="AH1724" s="27"/>
      <c r="AI1724" s="27"/>
      <c r="AJ1724" s="467"/>
      <c r="AK1724" s="54"/>
      <c r="AO1724" s="157"/>
      <c r="AS1724" s="157"/>
      <c r="AT1724" s="161"/>
    </row>
    <row r="1725" spans="1:46" s="55" customFormat="1" ht="12.75" customHeight="1" x14ac:dyDescent="0.3">
      <c r="A1725" s="49"/>
      <c r="B1725" s="49"/>
      <c r="C1725" s="50"/>
      <c r="D1725" s="27"/>
      <c r="E1725" s="27"/>
      <c r="F1725" s="27"/>
      <c r="G1725" s="50"/>
      <c r="H1725" s="50"/>
      <c r="I1725" s="27"/>
      <c r="J1725" s="27"/>
      <c r="K1725" s="52"/>
      <c r="L1725" s="50"/>
      <c r="M1725" s="50"/>
      <c r="N1725" s="422"/>
      <c r="O1725" s="27"/>
      <c r="P1725" s="27"/>
      <c r="Q1725" s="27"/>
      <c r="R1725" s="27"/>
      <c r="S1725" s="27"/>
      <c r="T1725" s="27"/>
      <c r="U1725" s="27"/>
      <c r="V1725" s="27"/>
      <c r="W1725" s="27"/>
      <c r="X1725" s="27"/>
      <c r="Y1725" s="410"/>
      <c r="Z1725" s="53"/>
      <c r="AA1725" s="53"/>
      <c r="AB1725" s="27"/>
      <c r="AC1725" s="27"/>
      <c r="AD1725" s="27"/>
      <c r="AE1725" s="244"/>
      <c r="AF1725" s="27"/>
      <c r="AG1725" s="27"/>
      <c r="AH1725" s="27"/>
      <c r="AI1725" s="27"/>
      <c r="AJ1725" s="467"/>
      <c r="AK1725" s="54"/>
      <c r="AO1725" s="157"/>
      <c r="AS1725" s="157"/>
      <c r="AT1725" s="161"/>
    </row>
    <row r="1726" spans="1:46" s="55" customFormat="1" ht="12.75" customHeight="1" x14ac:dyDescent="0.3">
      <c r="A1726" s="49"/>
      <c r="B1726" s="49"/>
      <c r="C1726" s="50"/>
      <c r="D1726" s="27"/>
      <c r="E1726" s="27"/>
      <c r="F1726" s="27"/>
      <c r="G1726" s="50"/>
      <c r="H1726" s="50"/>
      <c r="I1726" s="27"/>
      <c r="J1726" s="27"/>
      <c r="K1726" s="52"/>
      <c r="L1726" s="50"/>
      <c r="M1726" s="50"/>
      <c r="N1726" s="422"/>
      <c r="O1726" s="27"/>
      <c r="P1726" s="27"/>
      <c r="Q1726" s="27"/>
      <c r="R1726" s="27"/>
      <c r="S1726" s="27"/>
      <c r="T1726" s="27"/>
      <c r="U1726" s="27"/>
      <c r="V1726" s="27"/>
      <c r="W1726" s="27"/>
      <c r="X1726" s="27"/>
      <c r="Y1726" s="410"/>
      <c r="Z1726" s="53"/>
      <c r="AA1726" s="53"/>
      <c r="AB1726" s="27"/>
      <c r="AC1726" s="27"/>
      <c r="AD1726" s="27"/>
      <c r="AE1726" s="244"/>
      <c r="AF1726" s="27"/>
      <c r="AG1726" s="27"/>
      <c r="AH1726" s="27"/>
      <c r="AI1726" s="27"/>
      <c r="AJ1726" s="467"/>
      <c r="AK1726" s="54"/>
      <c r="AO1726" s="157"/>
      <c r="AS1726" s="157"/>
      <c r="AT1726" s="161"/>
    </row>
    <row r="1727" spans="1:46" s="55" customFormat="1" ht="12.75" customHeight="1" x14ac:dyDescent="0.3">
      <c r="A1727" s="49"/>
      <c r="B1727" s="49"/>
      <c r="C1727" s="50"/>
      <c r="D1727" s="27"/>
      <c r="E1727" s="27"/>
      <c r="F1727" s="27"/>
      <c r="G1727" s="50"/>
      <c r="H1727" s="50"/>
      <c r="I1727" s="27"/>
      <c r="J1727" s="27"/>
      <c r="K1727" s="52"/>
      <c r="L1727" s="50"/>
      <c r="M1727" s="50"/>
      <c r="N1727" s="422"/>
      <c r="O1727" s="27"/>
      <c r="P1727" s="27"/>
      <c r="Q1727" s="27"/>
      <c r="R1727" s="27"/>
      <c r="S1727" s="27"/>
      <c r="T1727" s="27"/>
      <c r="U1727" s="27"/>
      <c r="V1727" s="27"/>
      <c r="W1727" s="27"/>
      <c r="X1727" s="27"/>
      <c r="Y1727" s="410"/>
      <c r="Z1727" s="53"/>
      <c r="AA1727" s="53"/>
      <c r="AB1727" s="27"/>
      <c r="AC1727" s="27"/>
      <c r="AD1727" s="27"/>
      <c r="AE1727" s="244"/>
      <c r="AF1727" s="27"/>
      <c r="AG1727" s="27"/>
      <c r="AH1727" s="27"/>
      <c r="AI1727" s="27"/>
      <c r="AJ1727" s="467"/>
      <c r="AK1727" s="54"/>
      <c r="AO1727" s="157"/>
      <c r="AS1727" s="157"/>
      <c r="AT1727" s="161"/>
    </row>
    <row r="1728" spans="1:46" s="55" customFormat="1" ht="12.75" customHeight="1" x14ac:dyDescent="0.3">
      <c r="A1728" s="49"/>
      <c r="B1728" s="49"/>
      <c r="C1728" s="50"/>
      <c r="D1728" s="27"/>
      <c r="E1728" s="27"/>
      <c r="F1728" s="27"/>
      <c r="G1728" s="50"/>
      <c r="H1728" s="50"/>
      <c r="I1728" s="27"/>
      <c r="J1728" s="27"/>
      <c r="K1728" s="52"/>
      <c r="L1728" s="50"/>
      <c r="M1728" s="50"/>
      <c r="N1728" s="422"/>
      <c r="O1728" s="27"/>
      <c r="P1728" s="27"/>
      <c r="Q1728" s="27"/>
      <c r="R1728" s="27"/>
      <c r="S1728" s="27"/>
      <c r="T1728" s="27"/>
      <c r="U1728" s="27"/>
      <c r="V1728" s="27"/>
      <c r="W1728" s="27"/>
      <c r="X1728" s="27"/>
      <c r="Y1728" s="410"/>
      <c r="Z1728" s="53"/>
      <c r="AA1728" s="53"/>
      <c r="AB1728" s="27"/>
      <c r="AC1728" s="27"/>
      <c r="AD1728" s="27"/>
      <c r="AE1728" s="244"/>
      <c r="AF1728" s="27"/>
      <c r="AG1728" s="27"/>
      <c r="AH1728" s="27"/>
      <c r="AI1728" s="27"/>
      <c r="AJ1728" s="467"/>
      <c r="AK1728" s="54"/>
      <c r="AO1728" s="157"/>
      <c r="AS1728" s="157"/>
      <c r="AT1728" s="161"/>
    </row>
    <row r="1729" spans="1:46" s="55" customFormat="1" ht="12.75" customHeight="1" x14ac:dyDescent="0.3">
      <c r="A1729" s="49"/>
      <c r="B1729" s="49"/>
      <c r="C1729" s="50"/>
      <c r="D1729" s="27"/>
      <c r="E1729" s="27"/>
      <c r="F1729" s="27"/>
      <c r="G1729" s="50"/>
      <c r="H1729" s="50"/>
      <c r="I1729" s="27"/>
      <c r="J1729" s="27"/>
      <c r="K1729" s="52"/>
      <c r="L1729" s="50"/>
      <c r="M1729" s="50"/>
      <c r="N1729" s="422"/>
      <c r="O1729" s="27"/>
      <c r="P1729" s="27"/>
      <c r="Q1729" s="27"/>
      <c r="R1729" s="27"/>
      <c r="S1729" s="27"/>
      <c r="T1729" s="27"/>
      <c r="U1729" s="27"/>
      <c r="V1729" s="27"/>
      <c r="W1729" s="27"/>
      <c r="X1729" s="27"/>
      <c r="Y1729" s="410"/>
      <c r="Z1729" s="53"/>
      <c r="AA1729" s="53"/>
      <c r="AB1729" s="27"/>
      <c r="AC1729" s="27"/>
      <c r="AD1729" s="27"/>
      <c r="AE1729" s="244"/>
      <c r="AF1729" s="27"/>
      <c r="AG1729" s="27"/>
      <c r="AH1729" s="27"/>
      <c r="AI1729" s="27"/>
      <c r="AJ1729" s="467"/>
      <c r="AK1729" s="54"/>
      <c r="AO1729" s="157"/>
      <c r="AS1729" s="157"/>
      <c r="AT1729" s="161"/>
    </row>
    <row r="1730" spans="1:46" s="55" customFormat="1" ht="12.75" customHeight="1" x14ac:dyDescent="0.3">
      <c r="A1730" s="49"/>
      <c r="B1730" s="49"/>
      <c r="C1730" s="50"/>
      <c r="D1730" s="27"/>
      <c r="E1730" s="27"/>
      <c r="F1730" s="27"/>
      <c r="G1730" s="50"/>
      <c r="H1730" s="50"/>
      <c r="I1730" s="27"/>
      <c r="J1730" s="27"/>
      <c r="K1730" s="52"/>
      <c r="L1730" s="50"/>
      <c r="M1730" s="50"/>
      <c r="N1730" s="422"/>
      <c r="O1730" s="27"/>
      <c r="P1730" s="27"/>
      <c r="Q1730" s="27"/>
      <c r="R1730" s="27"/>
      <c r="S1730" s="27"/>
      <c r="T1730" s="27"/>
      <c r="U1730" s="27"/>
      <c r="V1730" s="27"/>
      <c r="W1730" s="27"/>
      <c r="X1730" s="27"/>
      <c r="Y1730" s="410"/>
      <c r="Z1730" s="53"/>
      <c r="AA1730" s="53"/>
      <c r="AB1730" s="27"/>
      <c r="AC1730" s="27"/>
      <c r="AD1730" s="27"/>
      <c r="AE1730" s="244"/>
      <c r="AF1730" s="27"/>
      <c r="AG1730" s="27"/>
      <c r="AH1730" s="27"/>
      <c r="AI1730" s="27"/>
      <c r="AJ1730" s="467"/>
      <c r="AK1730" s="54"/>
      <c r="AO1730" s="157"/>
      <c r="AS1730" s="157"/>
      <c r="AT1730" s="161"/>
    </row>
    <row r="1731" spans="1:46" s="55" customFormat="1" ht="12.75" customHeight="1" x14ac:dyDescent="0.3">
      <c r="A1731" s="49"/>
      <c r="B1731" s="49"/>
      <c r="C1731" s="50"/>
      <c r="D1731" s="27"/>
      <c r="E1731" s="27"/>
      <c r="F1731" s="27"/>
      <c r="G1731" s="50"/>
      <c r="H1731" s="50"/>
      <c r="I1731" s="27"/>
      <c r="J1731" s="27"/>
      <c r="K1731" s="52"/>
      <c r="L1731" s="50"/>
      <c r="M1731" s="50"/>
      <c r="N1731" s="422"/>
      <c r="O1731" s="27"/>
      <c r="P1731" s="27"/>
      <c r="Q1731" s="27"/>
      <c r="R1731" s="27"/>
      <c r="S1731" s="27"/>
      <c r="T1731" s="27"/>
      <c r="U1731" s="27"/>
      <c r="V1731" s="27"/>
      <c r="W1731" s="27"/>
      <c r="X1731" s="27"/>
      <c r="Y1731" s="410"/>
      <c r="Z1731" s="53"/>
      <c r="AA1731" s="53"/>
      <c r="AB1731" s="27"/>
      <c r="AC1731" s="27"/>
      <c r="AD1731" s="27"/>
      <c r="AE1731" s="244"/>
      <c r="AF1731" s="27"/>
      <c r="AG1731" s="27"/>
      <c r="AH1731" s="27"/>
      <c r="AI1731" s="27"/>
      <c r="AJ1731" s="467"/>
      <c r="AK1731" s="54"/>
      <c r="AO1731" s="157"/>
      <c r="AS1731" s="157"/>
      <c r="AT1731" s="161"/>
    </row>
    <row r="1732" spans="1:46" s="55" customFormat="1" ht="12.75" customHeight="1" x14ac:dyDescent="0.3">
      <c r="A1732" s="49"/>
      <c r="B1732" s="49"/>
      <c r="C1732" s="50"/>
      <c r="D1732" s="27"/>
      <c r="E1732" s="27"/>
      <c r="F1732" s="27"/>
      <c r="G1732" s="50"/>
      <c r="H1732" s="50"/>
      <c r="I1732" s="27"/>
      <c r="J1732" s="27"/>
      <c r="K1732" s="52"/>
      <c r="L1732" s="50"/>
      <c r="M1732" s="50"/>
      <c r="N1732" s="422"/>
      <c r="O1732" s="27"/>
      <c r="P1732" s="27"/>
      <c r="Q1732" s="27"/>
      <c r="R1732" s="27"/>
      <c r="S1732" s="27"/>
      <c r="T1732" s="27"/>
      <c r="U1732" s="27"/>
      <c r="V1732" s="27"/>
      <c r="W1732" s="27"/>
      <c r="X1732" s="27"/>
      <c r="Y1732" s="410"/>
      <c r="Z1732" s="53"/>
      <c r="AA1732" s="53"/>
      <c r="AB1732" s="27"/>
      <c r="AC1732" s="27"/>
      <c r="AD1732" s="27"/>
      <c r="AE1732" s="244"/>
      <c r="AF1732" s="27"/>
      <c r="AG1732" s="27"/>
      <c r="AH1732" s="27"/>
      <c r="AI1732" s="27"/>
      <c r="AJ1732" s="467"/>
      <c r="AK1732" s="54"/>
      <c r="AO1732" s="157"/>
      <c r="AS1732" s="157"/>
      <c r="AT1732" s="161"/>
    </row>
    <row r="1733" spans="1:46" s="55" customFormat="1" ht="12.75" customHeight="1" x14ac:dyDescent="0.3">
      <c r="A1733" s="49"/>
      <c r="B1733" s="49"/>
      <c r="C1733" s="50"/>
      <c r="D1733" s="27"/>
      <c r="E1733" s="27"/>
      <c r="F1733" s="27"/>
      <c r="G1733" s="50"/>
      <c r="H1733" s="50"/>
      <c r="I1733" s="27"/>
      <c r="J1733" s="27"/>
      <c r="K1733" s="52"/>
      <c r="L1733" s="50"/>
      <c r="M1733" s="50"/>
      <c r="N1733" s="422"/>
      <c r="O1733" s="27"/>
      <c r="P1733" s="27"/>
      <c r="Q1733" s="27"/>
      <c r="R1733" s="27"/>
      <c r="S1733" s="27"/>
      <c r="T1733" s="27"/>
      <c r="U1733" s="27"/>
      <c r="V1733" s="27"/>
      <c r="W1733" s="27"/>
      <c r="X1733" s="27"/>
      <c r="Y1733" s="410"/>
      <c r="Z1733" s="53"/>
      <c r="AA1733" s="53"/>
      <c r="AB1733" s="27"/>
      <c r="AC1733" s="27"/>
      <c r="AD1733" s="27"/>
      <c r="AE1733" s="244"/>
      <c r="AF1733" s="27"/>
      <c r="AG1733" s="27"/>
      <c r="AH1733" s="27"/>
      <c r="AI1733" s="27"/>
      <c r="AJ1733" s="467"/>
      <c r="AK1733" s="54"/>
      <c r="AO1733" s="157"/>
      <c r="AS1733" s="157"/>
      <c r="AT1733" s="161"/>
    </row>
    <row r="1734" spans="1:46" s="55" customFormat="1" ht="12.75" customHeight="1" x14ac:dyDescent="0.3">
      <c r="A1734" s="49"/>
      <c r="B1734" s="49"/>
      <c r="C1734" s="50"/>
      <c r="D1734" s="27"/>
      <c r="E1734" s="27"/>
      <c r="F1734" s="27"/>
      <c r="G1734" s="50"/>
      <c r="H1734" s="50"/>
      <c r="I1734" s="27"/>
      <c r="J1734" s="27"/>
      <c r="K1734" s="52"/>
      <c r="L1734" s="50"/>
      <c r="M1734" s="50"/>
      <c r="N1734" s="422"/>
      <c r="O1734" s="27"/>
      <c r="P1734" s="27"/>
      <c r="Q1734" s="27"/>
      <c r="R1734" s="27"/>
      <c r="S1734" s="27"/>
      <c r="T1734" s="27"/>
      <c r="U1734" s="27"/>
      <c r="V1734" s="27"/>
      <c r="W1734" s="27"/>
      <c r="X1734" s="27"/>
      <c r="Y1734" s="410"/>
      <c r="Z1734" s="53"/>
      <c r="AA1734" s="53"/>
      <c r="AB1734" s="27"/>
      <c r="AC1734" s="27"/>
      <c r="AD1734" s="27"/>
      <c r="AE1734" s="244"/>
      <c r="AF1734" s="27"/>
      <c r="AG1734" s="27"/>
      <c r="AH1734" s="27"/>
      <c r="AI1734" s="27"/>
      <c r="AJ1734" s="467"/>
      <c r="AK1734" s="54"/>
      <c r="AO1734" s="157"/>
      <c r="AS1734" s="157"/>
      <c r="AT1734" s="161"/>
    </row>
    <row r="1735" spans="1:46" s="55" customFormat="1" ht="12.75" customHeight="1" x14ac:dyDescent="0.3">
      <c r="A1735" s="49"/>
      <c r="B1735" s="49"/>
      <c r="C1735" s="50"/>
      <c r="D1735" s="27"/>
      <c r="E1735" s="27"/>
      <c r="F1735" s="27"/>
      <c r="G1735" s="50"/>
      <c r="H1735" s="50"/>
      <c r="I1735" s="27"/>
      <c r="J1735" s="27"/>
      <c r="K1735" s="52"/>
      <c r="L1735" s="50"/>
      <c r="M1735" s="50"/>
      <c r="N1735" s="422"/>
      <c r="O1735" s="27"/>
      <c r="P1735" s="27"/>
      <c r="Q1735" s="27"/>
      <c r="R1735" s="27"/>
      <c r="S1735" s="27"/>
      <c r="T1735" s="27"/>
      <c r="U1735" s="27"/>
      <c r="V1735" s="27"/>
      <c r="W1735" s="27"/>
      <c r="X1735" s="27"/>
      <c r="Y1735" s="410"/>
      <c r="Z1735" s="53"/>
      <c r="AA1735" s="53"/>
      <c r="AB1735" s="27"/>
      <c r="AC1735" s="27"/>
      <c r="AD1735" s="27"/>
      <c r="AE1735" s="244"/>
      <c r="AF1735" s="27"/>
      <c r="AG1735" s="27"/>
      <c r="AH1735" s="27"/>
      <c r="AI1735" s="27"/>
      <c r="AJ1735" s="467"/>
      <c r="AK1735" s="54"/>
      <c r="AO1735" s="157"/>
      <c r="AS1735" s="157"/>
      <c r="AT1735" s="161"/>
    </row>
    <row r="1736" spans="1:46" s="55" customFormat="1" ht="12.75" customHeight="1" x14ac:dyDescent="0.3">
      <c r="A1736" s="49"/>
      <c r="B1736" s="49"/>
      <c r="C1736" s="50"/>
      <c r="D1736" s="27"/>
      <c r="E1736" s="27"/>
      <c r="F1736" s="27"/>
      <c r="G1736" s="50"/>
      <c r="H1736" s="50"/>
      <c r="I1736" s="27"/>
      <c r="J1736" s="27"/>
      <c r="K1736" s="52"/>
      <c r="L1736" s="50"/>
      <c r="M1736" s="50"/>
      <c r="N1736" s="422"/>
      <c r="O1736" s="27"/>
      <c r="P1736" s="27"/>
      <c r="Q1736" s="27"/>
      <c r="R1736" s="27"/>
      <c r="S1736" s="27"/>
      <c r="T1736" s="27"/>
      <c r="U1736" s="27"/>
      <c r="V1736" s="27"/>
      <c r="W1736" s="27"/>
      <c r="X1736" s="27"/>
      <c r="Y1736" s="410"/>
      <c r="Z1736" s="53"/>
      <c r="AA1736" s="53"/>
      <c r="AB1736" s="27"/>
      <c r="AC1736" s="27"/>
      <c r="AD1736" s="27"/>
      <c r="AE1736" s="244"/>
      <c r="AF1736" s="27"/>
      <c r="AG1736" s="27"/>
      <c r="AH1736" s="27"/>
      <c r="AI1736" s="27"/>
      <c r="AJ1736" s="467"/>
      <c r="AK1736" s="54"/>
      <c r="AO1736" s="157"/>
      <c r="AS1736" s="157"/>
      <c r="AT1736" s="161"/>
    </row>
    <row r="1737" spans="1:46" s="55" customFormat="1" ht="12.75" customHeight="1" x14ac:dyDescent="0.3">
      <c r="A1737" s="49"/>
      <c r="B1737" s="49"/>
      <c r="C1737" s="50"/>
      <c r="D1737" s="27"/>
      <c r="E1737" s="27"/>
      <c r="F1737" s="27"/>
      <c r="G1737" s="50"/>
      <c r="H1737" s="50"/>
      <c r="I1737" s="27"/>
      <c r="J1737" s="27"/>
      <c r="K1737" s="52"/>
      <c r="L1737" s="50"/>
      <c r="M1737" s="50"/>
      <c r="N1737" s="422"/>
      <c r="O1737" s="27"/>
      <c r="P1737" s="27"/>
      <c r="Q1737" s="27"/>
      <c r="R1737" s="27"/>
      <c r="S1737" s="27"/>
      <c r="T1737" s="27"/>
      <c r="U1737" s="27"/>
      <c r="V1737" s="27"/>
      <c r="W1737" s="27"/>
      <c r="X1737" s="27"/>
      <c r="Y1737" s="410"/>
      <c r="Z1737" s="53"/>
      <c r="AA1737" s="53"/>
      <c r="AB1737" s="27"/>
      <c r="AC1737" s="27"/>
      <c r="AD1737" s="27"/>
      <c r="AE1737" s="244"/>
      <c r="AF1737" s="27"/>
      <c r="AG1737" s="27"/>
      <c r="AH1737" s="27"/>
      <c r="AI1737" s="27"/>
      <c r="AJ1737" s="467"/>
      <c r="AK1737" s="54"/>
      <c r="AO1737" s="157"/>
      <c r="AS1737" s="157"/>
      <c r="AT1737" s="161"/>
    </row>
    <row r="1738" spans="1:46" s="55" customFormat="1" ht="12.75" customHeight="1" x14ac:dyDescent="0.3">
      <c r="A1738" s="49"/>
      <c r="B1738" s="49"/>
      <c r="C1738" s="50"/>
      <c r="D1738" s="27"/>
      <c r="E1738" s="27"/>
      <c r="F1738" s="27"/>
      <c r="G1738" s="50"/>
      <c r="H1738" s="50"/>
      <c r="I1738" s="27"/>
      <c r="J1738" s="27"/>
      <c r="K1738" s="52"/>
      <c r="L1738" s="50"/>
      <c r="M1738" s="50"/>
      <c r="N1738" s="422"/>
      <c r="O1738" s="27"/>
      <c r="P1738" s="27"/>
      <c r="Q1738" s="27"/>
      <c r="R1738" s="27"/>
      <c r="S1738" s="27"/>
      <c r="T1738" s="27"/>
      <c r="U1738" s="27"/>
      <c r="V1738" s="27"/>
      <c r="W1738" s="27"/>
      <c r="X1738" s="27"/>
      <c r="Y1738" s="410"/>
      <c r="Z1738" s="53"/>
      <c r="AA1738" s="53"/>
      <c r="AB1738" s="27"/>
      <c r="AC1738" s="27"/>
      <c r="AD1738" s="27"/>
      <c r="AE1738" s="244"/>
      <c r="AF1738" s="27"/>
      <c r="AG1738" s="27"/>
      <c r="AH1738" s="27"/>
      <c r="AI1738" s="27"/>
      <c r="AJ1738" s="467"/>
      <c r="AK1738" s="54"/>
      <c r="AO1738" s="157"/>
      <c r="AS1738" s="157"/>
      <c r="AT1738" s="161"/>
    </row>
    <row r="1739" spans="1:46" s="55" customFormat="1" ht="12.75" customHeight="1" x14ac:dyDescent="0.3">
      <c r="A1739" s="49"/>
      <c r="B1739" s="49"/>
      <c r="C1739" s="50"/>
      <c r="D1739" s="27"/>
      <c r="E1739" s="27"/>
      <c r="F1739" s="27"/>
      <c r="G1739" s="50"/>
      <c r="H1739" s="50"/>
      <c r="I1739" s="27"/>
      <c r="J1739" s="27"/>
      <c r="K1739" s="52"/>
      <c r="L1739" s="50"/>
      <c r="M1739" s="50"/>
      <c r="N1739" s="422"/>
      <c r="O1739" s="27"/>
      <c r="P1739" s="27"/>
      <c r="Q1739" s="27"/>
      <c r="R1739" s="27"/>
      <c r="S1739" s="27"/>
      <c r="T1739" s="27"/>
      <c r="U1739" s="27"/>
      <c r="V1739" s="27"/>
      <c r="W1739" s="27"/>
      <c r="X1739" s="27"/>
      <c r="Y1739" s="410"/>
      <c r="Z1739" s="53"/>
      <c r="AA1739" s="53"/>
      <c r="AB1739" s="27"/>
      <c r="AC1739" s="27"/>
      <c r="AD1739" s="27"/>
      <c r="AE1739" s="244"/>
      <c r="AF1739" s="27"/>
      <c r="AG1739" s="27"/>
      <c r="AH1739" s="27"/>
      <c r="AI1739" s="27"/>
      <c r="AJ1739" s="467"/>
      <c r="AK1739" s="54"/>
      <c r="AO1739" s="157"/>
      <c r="AS1739" s="157"/>
      <c r="AT1739" s="161"/>
    </row>
    <row r="1740" spans="1:46" s="55" customFormat="1" ht="12.75" customHeight="1" x14ac:dyDescent="0.3">
      <c r="A1740" s="49"/>
      <c r="B1740" s="49"/>
      <c r="C1740" s="50"/>
      <c r="D1740" s="27"/>
      <c r="E1740" s="27"/>
      <c r="F1740" s="27"/>
      <c r="G1740" s="50"/>
      <c r="H1740" s="50"/>
      <c r="I1740" s="27"/>
      <c r="J1740" s="27"/>
      <c r="K1740" s="52"/>
      <c r="L1740" s="50"/>
      <c r="M1740" s="50"/>
      <c r="N1740" s="422"/>
      <c r="O1740" s="27"/>
      <c r="P1740" s="27"/>
      <c r="Q1740" s="27"/>
      <c r="R1740" s="27"/>
      <c r="S1740" s="27"/>
      <c r="T1740" s="27"/>
      <c r="U1740" s="27"/>
      <c r="V1740" s="27"/>
      <c r="W1740" s="27"/>
      <c r="X1740" s="27"/>
      <c r="Y1740" s="410"/>
      <c r="Z1740" s="53"/>
      <c r="AA1740" s="53"/>
      <c r="AB1740" s="27"/>
      <c r="AC1740" s="27"/>
      <c r="AD1740" s="27"/>
      <c r="AE1740" s="244"/>
      <c r="AF1740" s="27"/>
      <c r="AG1740" s="27"/>
      <c r="AH1740" s="27"/>
      <c r="AI1740" s="27"/>
      <c r="AJ1740" s="467"/>
      <c r="AK1740" s="54"/>
      <c r="AO1740" s="157"/>
      <c r="AS1740" s="157"/>
      <c r="AT1740" s="161"/>
    </row>
    <row r="1741" spans="1:46" s="55" customFormat="1" ht="12.75" customHeight="1" x14ac:dyDescent="0.3">
      <c r="A1741" s="49"/>
      <c r="B1741" s="49"/>
      <c r="C1741" s="50"/>
      <c r="D1741" s="27"/>
      <c r="E1741" s="27"/>
      <c r="F1741" s="27"/>
      <c r="G1741" s="50"/>
      <c r="H1741" s="50"/>
      <c r="I1741" s="27"/>
      <c r="J1741" s="27"/>
      <c r="K1741" s="52"/>
      <c r="L1741" s="50"/>
      <c r="M1741" s="50"/>
      <c r="N1741" s="422"/>
      <c r="O1741" s="27"/>
      <c r="P1741" s="27"/>
      <c r="Q1741" s="27"/>
      <c r="R1741" s="27"/>
      <c r="S1741" s="27"/>
      <c r="T1741" s="27"/>
      <c r="U1741" s="27"/>
      <c r="V1741" s="27"/>
      <c r="W1741" s="27"/>
      <c r="X1741" s="27"/>
      <c r="Y1741" s="410"/>
      <c r="Z1741" s="53"/>
      <c r="AA1741" s="53"/>
      <c r="AB1741" s="27"/>
      <c r="AC1741" s="27"/>
      <c r="AD1741" s="27"/>
      <c r="AE1741" s="244"/>
      <c r="AF1741" s="27"/>
      <c r="AG1741" s="27"/>
      <c r="AH1741" s="27"/>
      <c r="AI1741" s="27"/>
      <c r="AJ1741" s="467"/>
      <c r="AK1741" s="54"/>
      <c r="AO1741" s="157"/>
      <c r="AS1741" s="157"/>
      <c r="AT1741" s="161"/>
    </row>
    <row r="1742" spans="1:46" s="55" customFormat="1" ht="12.75" customHeight="1" x14ac:dyDescent="0.3">
      <c r="A1742" s="49"/>
      <c r="B1742" s="49"/>
      <c r="C1742" s="50"/>
      <c r="D1742" s="27"/>
      <c r="E1742" s="27"/>
      <c r="F1742" s="27"/>
      <c r="G1742" s="50"/>
      <c r="H1742" s="50"/>
      <c r="I1742" s="27"/>
      <c r="J1742" s="27"/>
      <c r="K1742" s="52"/>
      <c r="L1742" s="50"/>
      <c r="M1742" s="50"/>
      <c r="N1742" s="422"/>
      <c r="O1742" s="27"/>
      <c r="P1742" s="27"/>
      <c r="Q1742" s="27"/>
      <c r="R1742" s="27"/>
      <c r="S1742" s="27"/>
      <c r="T1742" s="27"/>
      <c r="U1742" s="27"/>
      <c r="V1742" s="27"/>
      <c r="W1742" s="27"/>
      <c r="X1742" s="27"/>
      <c r="Y1742" s="410"/>
      <c r="Z1742" s="53"/>
      <c r="AA1742" s="53"/>
      <c r="AB1742" s="27"/>
      <c r="AC1742" s="27"/>
      <c r="AD1742" s="27"/>
      <c r="AE1742" s="244"/>
      <c r="AF1742" s="27"/>
      <c r="AG1742" s="27"/>
      <c r="AH1742" s="27"/>
      <c r="AI1742" s="27"/>
      <c r="AJ1742" s="467"/>
      <c r="AK1742" s="54"/>
      <c r="AO1742" s="157"/>
      <c r="AS1742" s="157"/>
      <c r="AT1742" s="161"/>
    </row>
    <row r="1743" spans="1:46" s="55" customFormat="1" ht="12.75" customHeight="1" x14ac:dyDescent="0.3">
      <c r="A1743" s="49"/>
      <c r="B1743" s="49"/>
      <c r="C1743" s="50"/>
      <c r="D1743" s="27"/>
      <c r="E1743" s="27"/>
      <c r="F1743" s="27"/>
      <c r="G1743" s="50"/>
      <c r="H1743" s="50"/>
      <c r="I1743" s="27"/>
      <c r="J1743" s="27"/>
      <c r="K1743" s="52"/>
      <c r="L1743" s="50"/>
      <c r="M1743" s="50"/>
      <c r="N1743" s="422"/>
      <c r="O1743" s="27"/>
      <c r="P1743" s="27"/>
      <c r="Q1743" s="27"/>
      <c r="R1743" s="27"/>
      <c r="S1743" s="27"/>
      <c r="T1743" s="27"/>
      <c r="U1743" s="27"/>
      <c r="V1743" s="27"/>
      <c r="W1743" s="27"/>
      <c r="X1743" s="27"/>
      <c r="Y1743" s="410"/>
      <c r="Z1743" s="53"/>
      <c r="AA1743" s="53"/>
      <c r="AB1743" s="27"/>
      <c r="AC1743" s="27"/>
      <c r="AD1743" s="27"/>
      <c r="AE1743" s="244"/>
      <c r="AF1743" s="27"/>
      <c r="AG1743" s="27"/>
      <c r="AH1743" s="27"/>
      <c r="AI1743" s="27"/>
      <c r="AJ1743" s="467"/>
      <c r="AK1743" s="54"/>
      <c r="AO1743" s="157"/>
      <c r="AS1743" s="157"/>
      <c r="AT1743" s="161"/>
    </row>
    <row r="1744" spans="1:46" s="55" customFormat="1" ht="12.75" customHeight="1" x14ac:dyDescent="0.3">
      <c r="A1744" s="49"/>
      <c r="B1744" s="49"/>
      <c r="C1744" s="50"/>
      <c r="D1744" s="27"/>
      <c r="E1744" s="27"/>
      <c r="F1744" s="27"/>
      <c r="G1744" s="50"/>
      <c r="H1744" s="50"/>
      <c r="I1744" s="27"/>
      <c r="J1744" s="27"/>
      <c r="K1744" s="52"/>
      <c r="L1744" s="50"/>
      <c r="M1744" s="50"/>
      <c r="N1744" s="422"/>
      <c r="O1744" s="27"/>
      <c r="P1744" s="27"/>
      <c r="Q1744" s="27"/>
      <c r="R1744" s="27"/>
      <c r="S1744" s="27"/>
      <c r="T1744" s="27"/>
      <c r="U1744" s="27"/>
      <c r="V1744" s="27"/>
      <c r="W1744" s="27"/>
      <c r="X1744" s="27"/>
      <c r="Y1744" s="410"/>
      <c r="Z1744" s="53"/>
      <c r="AA1744" s="53"/>
      <c r="AB1744" s="27"/>
      <c r="AC1744" s="27"/>
      <c r="AD1744" s="27"/>
      <c r="AE1744" s="244"/>
      <c r="AF1744" s="27"/>
      <c r="AG1744" s="27"/>
      <c r="AH1744" s="27"/>
      <c r="AI1744" s="27"/>
      <c r="AJ1744" s="467"/>
      <c r="AK1744" s="54"/>
      <c r="AO1744" s="157"/>
      <c r="AS1744" s="157"/>
      <c r="AT1744" s="161"/>
    </row>
    <row r="1745" spans="1:46" s="55" customFormat="1" ht="12.75" customHeight="1" x14ac:dyDescent="0.3">
      <c r="A1745" s="49"/>
      <c r="B1745" s="49"/>
      <c r="C1745" s="50"/>
      <c r="D1745" s="27"/>
      <c r="E1745" s="27"/>
      <c r="F1745" s="27"/>
      <c r="G1745" s="50"/>
      <c r="H1745" s="50"/>
      <c r="I1745" s="27"/>
      <c r="J1745" s="27"/>
      <c r="K1745" s="52"/>
      <c r="L1745" s="50"/>
      <c r="M1745" s="50"/>
      <c r="N1745" s="422"/>
      <c r="O1745" s="27"/>
      <c r="P1745" s="27"/>
      <c r="Q1745" s="27"/>
      <c r="R1745" s="27"/>
      <c r="S1745" s="27"/>
      <c r="T1745" s="27"/>
      <c r="U1745" s="27"/>
      <c r="V1745" s="27"/>
      <c r="W1745" s="27"/>
      <c r="X1745" s="27"/>
      <c r="Y1745" s="410"/>
      <c r="Z1745" s="53"/>
      <c r="AA1745" s="53"/>
      <c r="AB1745" s="27"/>
      <c r="AC1745" s="27"/>
      <c r="AD1745" s="27"/>
      <c r="AE1745" s="244"/>
      <c r="AF1745" s="27"/>
      <c r="AG1745" s="27"/>
      <c r="AH1745" s="27"/>
      <c r="AI1745" s="27"/>
      <c r="AJ1745" s="467"/>
      <c r="AK1745" s="54"/>
      <c r="AO1745" s="157"/>
      <c r="AS1745" s="157"/>
      <c r="AT1745" s="161"/>
    </row>
    <row r="1746" spans="1:46" s="55" customFormat="1" ht="12.75" customHeight="1" x14ac:dyDescent="0.3">
      <c r="A1746" s="49"/>
      <c r="B1746" s="49"/>
      <c r="C1746" s="50"/>
      <c r="D1746" s="27"/>
      <c r="E1746" s="27"/>
      <c r="F1746" s="27"/>
      <c r="G1746" s="50"/>
      <c r="H1746" s="50"/>
      <c r="I1746" s="27"/>
      <c r="J1746" s="27"/>
      <c r="K1746" s="52"/>
      <c r="L1746" s="50"/>
      <c r="M1746" s="50"/>
      <c r="N1746" s="422"/>
      <c r="O1746" s="27"/>
      <c r="P1746" s="27"/>
      <c r="Q1746" s="27"/>
      <c r="R1746" s="27"/>
      <c r="S1746" s="27"/>
      <c r="T1746" s="27"/>
      <c r="U1746" s="27"/>
      <c r="V1746" s="27"/>
      <c r="W1746" s="27"/>
      <c r="X1746" s="27"/>
      <c r="Y1746" s="410"/>
      <c r="Z1746" s="53"/>
      <c r="AA1746" s="53"/>
      <c r="AB1746" s="27"/>
      <c r="AC1746" s="27"/>
      <c r="AD1746" s="27"/>
      <c r="AE1746" s="244"/>
      <c r="AF1746" s="27"/>
      <c r="AG1746" s="27"/>
      <c r="AH1746" s="27"/>
      <c r="AI1746" s="27"/>
      <c r="AJ1746" s="467"/>
      <c r="AK1746" s="54"/>
      <c r="AO1746" s="157"/>
      <c r="AS1746" s="157"/>
      <c r="AT1746" s="161"/>
    </row>
    <row r="1747" spans="1:46" s="55" customFormat="1" ht="12.75" customHeight="1" x14ac:dyDescent="0.3">
      <c r="A1747" s="49"/>
      <c r="B1747" s="49"/>
      <c r="C1747" s="50"/>
      <c r="D1747" s="27"/>
      <c r="E1747" s="27"/>
      <c r="F1747" s="27"/>
      <c r="G1747" s="50"/>
      <c r="H1747" s="50"/>
      <c r="I1747" s="27"/>
      <c r="J1747" s="27"/>
      <c r="K1747" s="52"/>
      <c r="L1747" s="50"/>
      <c r="M1747" s="50"/>
      <c r="N1747" s="422"/>
      <c r="O1747" s="27"/>
      <c r="P1747" s="27"/>
      <c r="Q1747" s="27"/>
      <c r="R1747" s="27"/>
      <c r="S1747" s="27"/>
      <c r="T1747" s="27"/>
      <c r="U1747" s="27"/>
      <c r="V1747" s="27"/>
      <c r="W1747" s="27"/>
      <c r="X1747" s="27"/>
      <c r="Y1747" s="410"/>
      <c r="Z1747" s="53"/>
      <c r="AA1747" s="53"/>
      <c r="AB1747" s="27"/>
      <c r="AC1747" s="27"/>
      <c r="AD1747" s="27"/>
      <c r="AE1747" s="244"/>
      <c r="AF1747" s="27"/>
      <c r="AG1747" s="27"/>
      <c r="AH1747" s="27"/>
      <c r="AI1747" s="27"/>
      <c r="AJ1747" s="467"/>
      <c r="AK1747" s="54"/>
      <c r="AO1747" s="157"/>
      <c r="AS1747" s="157"/>
      <c r="AT1747" s="161"/>
    </row>
    <row r="1748" spans="1:46" s="55" customFormat="1" ht="12.75" customHeight="1" x14ac:dyDescent="0.3">
      <c r="A1748" s="49"/>
      <c r="B1748" s="49"/>
      <c r="C1748" s="50"/>
      <c r="D1748" s="27"/>
      <c r="E1748" s="27"/>
      <c r="F1748" s="27"/>
      <c r="G1748" s="50"/>
      <c r="H1748" s="50"/>
      <c r="I1748" s="27"/>
      <c r="J1748" s="27"/>
      <c r="K1748" s="52"/>
      <c r="L1748" s="50"/>
      <c r="M1748" s="50"/>
      <c r="N1748" s="422"/>
      <c r="O1748" s="27"/>
      <c r="P1748" s="27"/>
      <c r="Q1748" s="27"/>
      <c r="R1748" s="27"/>
      <c r="S1748" s="27"/>
      <c r="T1748" s="27"/>
      <c r="U1748" s="27"/>
      <c r="V1748" s="27"/>
      <c r="W1748" s="27"/>
      <c r="X1748" s="27"/>
      <c r="Y1748" s="410"/>
      <c r="Z1748" s="53"/>
      <c r="AA1748" s="53"/>
      <c r="AB1748" s="27"/>
      <c r="AC1748" s="27"/>
      <c r="AD1748" s="27"/>
      <c r="AE1748" s="244"/>
      <c r="AF1748" s="27"/>
      <c r="AG1748" s="27"/>
      <c r="AH1748" s="27"/>
      <c r="AI1748" s="27"/>
      <c r="AJ1748" s="467"/>
      <c r="AK1748" s="54"/>
      <c r="AO1748" s="157"/>
      <c r="AS1748" s="157"/>
      <c r="AT1748" s="161"/>
    </row>
    <row r="1749" spans="1:46" s="55" customFormat="1" ht="12.75" customHeight="1" x14ac:dyDescent="0.3">
      <c r="A1749" s="49"/>
      <c r="B1749" s="49"/>
      <c r="C1749" s="50"/>
      <c r="D1749" s="27"/>
      <c r="E1749" s="27"/>
      <c r="F1749" s="27"/>
      <c r="G1749" s="50"/>
      <c r="H1749" s="50"/>
      <c r="I1749" s="27"/>
      <c r="J1749" s="27"/>
      <c r="K1749" s="52"/>
      <c r="L1749" s="50"/>
      <c r="M1749" s="50"/>
      <c r="N1749" s="422"/>
      <c r="O1749" s="27"/>
      <c r="P1749" s="27"/>
      <c r="Q1749" s="27"/>
      <c r="R1749" s="27"/>
      <c r="S1749" s="27"/>
      <c r="T1749" s="27"/>
      <c r="U1749" s="27"/>
      <c r="V1749" s="27"/>
      <c r="W1749" s="27"/>
      <c r="X1749" s="27"/>
      <c r="Y1749" s="410"/>
      <c r="Z1749" s="53"/>
      <c r="AA1749" s="53"/>
      <c r="AB1749" s="27"/>
      <c r="AC1749" s="27"/>
      <c r="AD1749" s="27"/>
      <c r="AE1749" s="244"/>
      <c r="AF1749" s="27"/>
      <c r="AG1749" s="27"/>
      <c r="AH1749" s="27"/>
      <c r="AI1749" s="27"/>
      <c r="AJ1749" s="467"/>
      <c r="AK1749" s="54"/>
      <c r="AO1749" s="157"/>
      <c r="AS1749" s="157"/>
      <c r="AT1749" s="161"/>
    </row>
    <row r="1750" spans="1:46" s="55" customFormat="1" ht="12.75" customHeight="1" x14ac:dyDescent="0.3">
      <c r="A1750" s="49"/>
      <c r="B1750" s="49"/>
      <c r="C1750" s="50"/>
      <c r="D1750" s="27"/>
      <c r="E1750" s="27"/>
      <c r="F1750" s="27"/>
      <c r="G1750" s="50"/>
      <c r="H1750" s="50"/>
      <c r="I1750" s="27"/>
      <c r="J1750" s="27"/>
      <c r="K1750" s="52"/>
      <c r="L1750" s="50"/>
      <c r="M1750" s="50"/>
      <c r="N1750" s="422"/>
      <c r="O1750" s="27"/>
      <c r="P1750" s="27"/>
      <c r="Q1750" s="27"/>
      <c r="R1750" s="27"/>
      <c r="S1750" s="27"/>
      <c r="T1750" s="27"/>
      <c r="U1750" s="27"/>
      <c r="V1750" s="27"/>
      <c r="W1750" s="27"/>
      <c r="X1750" s="27"/>
      <c r="Y1750" s="410"/>
      <c r="Z1750" s="53"/>
      <c r="AA1750" s="53"/>
      <c r="AB1750" s="27"/>
      <c r="AC1750" s="27"/>
      <c r="AD1750" s="27"/>
      <c r="AE1750" s="244"/>
      <c r="AF1750" s="27"/>
      <c r="AG1750" s="27"/>
      <c r="AH1750" s="27"/>
      <c r="AI1750" s="27"/>
      <c r="AJ1750" s="467"/>
      <c r="AK1750" s="54"/>
      <c r="AO1750" s="157"/>
      <c r="AS1750" s="157"/>
      <c r="AT1750" s="161"/>
    </row>
    <row r="1751" spans="1:46" s="55" customFormat="1" ht="12.75" customHeight="1" x14ac:dyDescent="0.3">
      <c r="A1751" s="49"/>
      <c r="B1751" s="49"/>
      <c r="C1751" s="50"/>
      <c r="D1751" s="27"/>
      <c r="E1751" s="27"/>
      <c r="F1751" s="27"/>
      <c r="G1751" s="50"/>
      <c r="H1751" s="50"/>
      <c r="I1751" s="27"/>
      <c r="J1751" s="27"/>
      <c r="K1751" s="52"/>
      <c r="L1751" s="50"/>
      <c r="M1751" s="50"/>
      <c r="N1751" s="422"/>
      <c r="O1751" s="27"/>
      <c r="P1751" s="27"/>
      <c r="Q1751" s="27"/>
      <c r="R1751" s="27"/>
      <c r="S1751" s="27"/>
      <c r="T1751" s="27"/>
      <c r="U1751" s="27"/>
      <c r="V1751" s="27"/>
      <c r="W1751" s="27"/>
      <c r="X1751" s="27"/>
      <c r="Y1751" s="410"/>
      <c r="Z1751" s="53"/>
      <c r="AA1751" s="53"/>
      <c r="AB1751" s="27"/>
      <c r="AC1751" s="27"/>
      <c r="AD1751" s="27"/>
      <c r="AE1751" s="244"/>
      <c r="AF1751" s="27"/>
      <c r="AG1751" s="27"/>
      <c r="AH1751" s="27"/>
      <c r="AI1751" s="27"/>
      <c r="AJ1751" s="467"/>
      <c r="AK1751" s="54"/>
      <c r="AO1751" s="157"/>
      <c r="AS1751" s="157"/>
      <c r="AT1751" s="161"/>
    </row>
    <row r="1752" spans="1:46" s="55" customFormat="1" ht="12.75" customHeight="1" x14ac:dyDescent="0.3">
      <c r="A1752" s="49"/>
      <c r="B1752" s="49"/>
      <c r="C1752" s="50"/>
      <c r="D1752" s="27"/>
      <c r="E1752" s="27"/>
      <c r="F1752" s="27"/>
      <c r="G1752" s="50"/>
      <c r="H1752" s="50"/>
      <c r="I1752" s="27"/>
      <c r="J1752" s="27"/>
      <c r="K1752" s="52"/>
      <c r="L1752" s="50"/>
      <c r="M1752" s="50"/>
      <c r="N1752" s="422"/>
      <c r="O1752" s="27"/>
      <c r="P1752" s="27"/>
      <c r="Q1752" s="27"/>
      <c r="R1752" s="27"/>
      <c r="S1752" s="27"/>
      <c r="T1752" s="27"/>
      <c r="U1752" s="27"/>
      <c r="V1752" s="27"/>
      <c r="W1752" s="27"/>
      <c r="X1752" s="27"/>
      <c r="Y1752" s="410"/>
      <c r="Z1752" s="53"/>
      <c r="AA1752" s="53"/>
      <c r="AB1752" s="27"/>
      <c r="AC1752" s="27"/>
      <c r="AD1752" s="27"/>
      <c r="AE1752" s="244"/>
      <c r="AF1752" s="27"/>
      <c r="AG1752" s="27"/>
      <c r="AH1752" s="27"/>
      <c r="AI1752" s="27"/>
      <c r="AJ1752" s="467"/>
      <c r="AK1752" s="54"/>
      <c r="AO1752" s="157"/>
      <c r="AS1752" s="157"/>
      <c r="AT1752" s="161"/>
    </row>
    <row r="1753" spans="1:46" s="55" customFormat="1" ht="12.75" customHeight="1" x14ac:dyDescent="0.3">
      <c r="A1753" s="49"/>
      <c r="B1753" s="49"/>
      <c r="C1753" s="50"/>
      <c r="D1753" s="27"/>
      <c r="E1753" s="27"/>
      <c r="F1753" s="27"/>
      <c r="G1753" s="50"/>
      <c r="H1753" s="50"/>
      <c r="I1753" s="27"/>
      <c r="J1753" s="27"/>
      <c r="K1753" s="52"/>
      <c r="L1753" s="50"/>
      <c r="M1753" s="50"/>
      <c r="N1753" s="422"/>
      <c r="O1753" s="27"/>
      <c r="P1753" s="27"/>
      <c r="Q1753" s="27"/>
      <c r="R1753" s="27"/>
      <c r="S1753" s="27"/>
      <c r="T1753" s="27"/>
      <c r="U1753" s="27"/>
      <c r="V1753" s="27"/>
      <c r="W1753" s="27"/>
      <c r="X1753" s="27"/>
      <c r="Y1753" s="410"/>
      <c r="Z1753" s="53"/>
      <c r="AA1753" s="53"/>
      <c r="AB1753" s="27"/>
      <c r="AC1753" s="27"/>
      <c r="AD1753" s="27"/>
      <c r="AE1753" s="244"/>
      <c r="AF1753" s="27"/>
      <c r="AG1753" s="27"/>
      <c r="AH1753" s="27"/>
      <c r="AI1753" s="27"/>
      <c r="AJ1753" s="467"/>
      <c r="AK1753" s="54"/>
      <c r="AO1753" s="157"/>
      <c r="AS1753" s="157"/>
      <c r="AT1753" s="161"/>
    </row>
    <row r="1754" spans="1:46" s="55" customFormat="1" ht="12.75" customHeight="1" x14ac:dyDescent="0.3">
      <c r="A1754" s="49"/>
      <c r="B1754" s="49"/>
      <c r="C1754" s="50"/>
      <c r="D1754" s="27"/>
      <c r="E1754" s="27"/>
      <c r="F1754" s="27"/>
      <c r="G1754" s="50"/>
      <c r="H1754" s="50"/>
      <c r="I1754" s="27"/>
      <c r="J1754" s="27"/>
      <c r="K1754" s="52"/>
      <c r="L1754" s="50"/>
      <c r="M1754" s="50"/>
      <c r="N1754" s="422"/>
      <c r="O1754" s="27"/>
      <c r="P1754" s="27"/>
      <c r="Q1754" s="27"/>
      <c r="R1754" s="27"/>
      <c r="S1754" s="27"/>
      <c r="T1754" s="27"/>
      <c r="U1754" s="27"/>
      <c r="V1754" s="27"/>
      <c r="W1754" s="27"/>
      <c r="X1754" s="27"/>
      <c r="Y1754" s="410"/>
      <c r="Z1754" s="53"/>
      <c r="AA1754" s="53"/>
      <c r="AB1754" s="27"/>
      <c r="AC1754" s="27"/>
      <c r="AD1754" s="27"/>
      <c r="AE1754" s="244"/>
      <c r="AF1754" s="27"/>
      <c r="AG1754" s="27"/>
      <c r="AH1754" s="27"/>
      <c r="AI1754" s="27"/>
      <c r="AJ1754" s="467"/>
      <c r="AK1754" s="54"/>
      <c r="AO1754" s="157"/>
      <c r="AS1754" s="157"/>
      <c r="AT1754" s="161"/>
    </row>
    <row r="1755" spans="1:46" s="55" customFormat="1" ht="12.75" customHeight="1" x14ac:dyDescent="0.3">
      <c r="A1755" s="49"/>
      <c r="B1755" s="49"/>
      <c r="C1755" s="50"/>
      <c r="D1755" s="27"/>
      <c r="E1755" s="27"/>
      <c r="F1755" s="27"/>
      <c r="G1755" s="50"/>
      <c r="H1755" s="50"/>
      <c r="I1755" s="27"/>
      <c r="J1755" s="27"/>
      <c r="K1755" s="52"/>
      <c r="L1755" s="50"/>
      <c r="M1755" s="50"/>
      <c r="N1755" s="422"/>
      <c r="O1755" s="27"/>
      <c r="P1755" s="27"/>
      <c r="Q1755" s="27"/>
      <c r="R1755" s="27"/>
      <c r="S1755" s="27"/>
      <c r="T1755" s="27"/>
      <c r="U1755" s="27"/>
      <c r="V1755" s="27"/>
      <c r="W1755" s="27"/>
      <c r="X1755" s="27"/>
      <c r="Y1755" s="410"/>
      <c r="Z1755" s="53"/>
      <c r="AA1755" s="53"/>
      <c r="AB1755" s="27"/>
      <c r="AC1755" s="27"/>
      <c r="AD1755" s="27"/>
      <c r="AE1755" s="244"/>
      <c r="AF1755" s="27"/>
      <c r="AG1755" s="27"/>
      <c r="AH1755" s="27"/>
      <c r="AI1755" s="27"/>
      <c r="AJ1755" s="467"/>
      <c r="AK1755" s="54"/>
      <c r="AO1755" s="157"/>
      <c r="AS1755" s="157"/>
      <c r="AT1755" s="161"/>
    </row>
    <row r="1756" spans="1:46" s="55" customFormat="1" ht="12.75" customHeight="1" x14ac:dyDescent="0.3">
      <c r="A1756" s="49"/>
      <c r="B1756" s="49"/>
      <c r="C1756" s="50"/>
      <c r="D1756" s="27"/>
      <c r="E1756" s="27"/>
      <c r="F1756" s="27"/>
      <c r="G1756" s="50"/>
      <c r="H1756" s="50"/>
      <c r="I1756" s="27"/>
      <c r="J1756" s="27"/>
      <c r="K1756" s="52"/>
      <c r="L1756" s="50"/>
      <c r="M1756" s="50"/>
      <c r="N1756" s="422"/>
      <c r="O1756" s="27"/>
      <c r="P1756" s="27"/>
      <c r="Q1756" s="27"/>
      <c r="R1756" s="27"/>
      <c r="S1756" s="27"/>
      <c r="T1756" s="27"/>
      <c r="U1756" s="27"/>
      <c r="V1756" s="27"/>
      <c r="W1756" s="27"/>
      <c r="X1756" s="27"/>
      <c r="Y1756" s="410"/>
      <c r="Z1756" s="53"/>
      <c r="AA1756" s="53"/>
      <c r="AB1756" s="27"/>
      <c r="AC1756" s="27"/>
      <c r="AD1756" s="27"/>
      <c r="AE1756" s="244"/>
      <c r="AF1756" s="27"/>
      <c r="AG1756" s="27"/>
      <c r="AH1756" s="27"/>
      <c r="AI1756" s="27"/>
      <c r="AJ1756" s="467"/>
      <c r="AK1756" s="54"/>
      <c r="AO1756" s="157"/>
      <c r="AS1756" s="157"/>
      <c r="AT1756" s="161"/>
    </row>
    <row r="1757" spans="1:46" s="55" customFormat="1" ht="12.75" customHeight="1" x14ac:dyDescent="0.3">
      <c r="A1757" s="49"/>
      <c r="B1757" s="49"/>
      <c r="C1757" s="50"/>
      <c r="D1757" s="27"/>
      <c r="E1757" s="27"/>
      <c r="F1757" s="27"/>
      <c r="G1757" s="50"/>
      <c r="H1757" s="50"/>
      <c r="I1757" s="27"/>
      <c r="J1757" s="27"/>
      <c r="K1757" s="52"/>
      <c r="L1757" s="50"/>
      <c r="M1757" s="50"/>
      <c r="N1757" s="422"/>
      <c r="O1757" s="27"/>
      <c r="P1757" s="27"/>
      <c r="Q1757" s="27"/>
      <c r="R1757" s="27"/>
      <c r="S1757" s="27"/>
      <c r="T1757" s="27"/>
      <c r="U1757" s="27"/>
      <c r="V1757" s="27"/>
      <c r="W1757" s="27"/>
      <c r="X1757" s="27"/>
      <c r="Y1757" s="410"/>
      <c r="Z1757" s="53"/>
      <c r="AA1757" s="53"/>
      <c r="AB1757" s="27"/>
      <c r="AC1757" s="27"/>
      <c r="AD1757" s="27"/>
      <c r="AE1757" s="244"/>
      <c r="AF1757" s="27"/>
      <c r="AG1757" s="27"/>
      <c r="AH1757" s="27"/>
      <c r="AI1757" s="27"/>
      <c r="AJ1757" s="467"/>
      <c r="AK1757" s="54"/>
      <c r="AO1757" s="157"/>
      <c r="AS1757" s="157"/>
      <c r="AT1757" s="161"/>
    </row>
    <row r="1758" spans="1:46" s="55" customFormat="1" ht="12.75" customHeight="1" x14ac:dyDescent="0.3">
      <c r="A1758" s="49"/>
      <c r="B1758" s="49"/>
      <c r="C1758" s="50"/>
      <c r="D1758" s="27"/>
      <c r="E1758" s="27"/>
      <c r="F1758" s="27"/>
      <c r="G1758" s="50"/>
      <c r="H1758" s="50"/>
      <c r="I1758" s="27"/>
      <c r="J1758" s="27"/>
      <c r="K1758" s="52"/>
      <c r="L1758" s="50"/>
      <c r="M1758" s="50"/>
      <c r="N1758" s="422"/>
      <c r="O1758" s="27"/>
      <c r="P1758" s="27"/>
      <c r="Q1758" s="27"/>
      <c r="R1758" s="27"/>
      <c r="S1758" s="27"/>
      <c r="T1758" s="27"/>
      <c r="U1758" s="27"/>
      <c r="V1758" s="27"/>
      <c r="W1758" s="27"/>
      <c r="X1758" s="27"/>
      <c r="Y1758" s="410"/>
      <c r="Z1758" s="53"/>
      <c r="AA1758" s="53"/>
      <c r="AB1758" s="27"/>
      <c r="AC1758" s="27"/>
      <c r="AD1758" s="27"/>
      <c r="AE1758" s="244"/>
      <c r="AF1758" s="27"/>
      <c r="AG1758" s="27"/>
      <c r="AH1758" s="27"/>
      <c r="AI1758" s="27"/>
      <c r="AJ1758" s="467"/>
      <c r="AK1758" s="54"/>
      <c r="AO1758" s="157"/>
      <c r="AS1758" s="157"/>
      <c r="AT1758" s="161"/>
    </row>
    <row r="1759" spans="1:46" s="55" customFormat="1" ht="12.75" customHeight="1" x14ac:dyDescent="0.3">
      <c r="A1759" s="49"/>
      <c r="B1759" s="49"/>
      <c r="C1759" s="50"/>
      <c r="D1759" s="27"/>
      <c r="E1759" s="27"/>
      <c r="F1759" s="27"/>
      <c r="G1759" s="50"/>
      <c r="H1759" s="50"/>
      <c r="I1759" s="27"/>
      <c r="J1759" s="27"/>
      <c r="K1759" s="52"/>
      <c r="L1759" s="50"/>
      <c r="M1759" s="50"/>
      <c r="N1759" s="422"/>
      <c r="O1759" s="27"/>
      <c r="P1759" s="27"/>
      <c r="Q1759" s="27"/>
      <c r="R1759" s="27"/>
      <c r="S1759" s="27"/>
      <c r="T1759" s="27"/>
      <c r="U1759" s="27"/>
      <c r="V1759" s="27"/>
      <c r="W1759" s="27"/>
      <c r="X1759" s="27"/>
      <c r="Y1759" s="410"/>
      <c r="Z1759" s="53"/>
      <c r="AA1759" s="53"/>
      <c r="AB1759" s="27"/>
      <c r="AC1759" s="27"/>
      <c r="AD1759" s="27"/>
      <c r="AE1759" s="244"/>
      <c r="AF1759" s="27"/>
      <c r="AG1759" s="27"/>
      <c r="AH1759" s="27"/>
      <c r="AI1759" s="27"/>
      <c r="AJ1759" s="467"/>
      <c r="AK1759" s="54"/>
      <c r="AO1759" s="157"/>
      <c r="AS1759" s="157"/>
      <c r="AT1759" s="161"/>
    </row>
    <row r="1760" spans="1:46" s="55" customFormat="1" ht="12.75" customHeight="1" x14ac:dyDescent="0.3">
      <c r="A1760" s="49"/>
      <c r="B1760" s="49"/>
      <c r="C1760" s="50"/>
      <c r="D1760" s="27"/>
      <c r="E1760" s="27"/>
      <c r="F1760" s="27"/>
      <c r="G1760" s="50"/>
      <c r="H1760" s="50"/>
      <c r="I1760" s="27"/>
      <c r="J1760" s="27"/>
      <c r="K1760" s="52"/>
      <c r="L1760" s="50"/>
      <c r="M1760" s="50"/>
      <c r="N1760" s="422"/>
      <c r="O1760" s="27"/>
      <c r="P1760" s="27"/>
      <c r="Q1760" s="27"/>
      <c r="R1760" s="27"/>
      <c r="S1760" s="27"/>
      <c r="T1760" s="27"/>
      <c r="U1760" s="27"/>
      <c r="V1760" s="27"/>
      <c r="W1760" s="27"/>
      <c r="X1760" s="27"/>
      <c r="Y1760" s="410"/>
      <c r="Z1760" s="53"/>
      <c r="AA1760" s="53"/>
      <c r="AB1760" s="27"/>
      <c r="AC1760" s="27"/>
      <c r="AD1760" s="27"/>
      <c r="AE1760" s="244"/>
      <c r="AF1760" s="27"/>
      <c r="AG1760" s="27"/>
      <c r="AH1760" s="27"/>
      <c r="AI1760" s="27"/>
      <c r="AJ1760" s="467"/>
      <c r="AK1760" s="54"/>
      <c r="AO1760" s="157"/>
      <c r="AS1760" s="157"/>
      <c r="AT1760" s="161"/>
    </row>
    <row r="1761" spans="1:46" s="55" customFormat="1" ht="12.75" customHeight="1" x14ac:dyDescent="0.3">
      <c r="A1761" s="49"/>
      <c r="B1761" s="49"/>
      <c r="C1761" s="50"/>
      <c r="D1761" s="27"/>
      <c r="E1761" s="27"/>
      <c r="F1761" s="27"/>
      <c r="G1761" s="50"/>
      <c r="H1761" s="50"/>
      <c r="I1761" s="27"/>
      <c r="J1761" s="27"/>
      <c r="K1761" s="52"/>
      <c r="L1761" s="50"/>
      <c r="M1761" s="50"/>
      <c r="N1761" s="422"/>
      <c r="O1761" s="27"/>
      <c r="P1761" s="27"/>
      <c r="Q1761" s="27"/>
      <c r="R1761" s="27"/>
      <c r="S1761" s="27"/>
      <c r="T1761" s="27"/>
      <c r="U1761" s="27"/>
      <c r="V1761" s="27"/>
      <c r="W1761" s="27"/>
      <c r="X1761" s="27"/>
      <c r="Y1761" s="410"/>
      <c r="Z1761" s="53"/>
      <c r="AA1761" s="53"/>
      <c r="AB1761" s="27"/>
      <c r="AC1761" s="27"/>
      <c r="AD1761" s="27"/>
      <c r="AE1761" s="244"/>
      <c r="AF1761" s="27"/>
      <c r="AG1761" s="27"/>
      <c r="AH1761" s="27"/>
      <c r="AI1761" s="27"/>
      <c r="AJ1761" s="467"/>
      <c r="AK1761" s="54"/>
      <c r="AO1761" s="157"/>
      <c r="AS1761" s="157"/>
      <c r="AT1761" s="161"/>
    </row>
    <row r="1762" spans="1:46" s="55" customFormat="1" ht="12.75" customHeight="1" x14ac:dyDescent="0.3">
      <c r="A1762" s="49"/>
      <c r="B1762" s="49"/>
      <c r="C1762" s="50"/>
      <c r="D1762" s="27"/>
      <c r="E1762" s="27"/>
      <c r="F1762" s="27"/>
      <c r="G1762" s="50"/>
      <c r="H1762" s="50"/>
      <c r="I1762" s="27"/>
      <c r="J1762" s="27"/>
      <c r="K1762" s="52"/>
      <c r="L1762" s="50"/>
      <c r="M1762" s="50"/>
      <c r="N1762" s="422"/>
      <c r="O1762" s="27"/>
      <c r="P1762" s="27"/>
      <c r="Q1762" s="27"/>
      <c r="R1762" s="27"/>
      <c r="S1762" s="27"/>
      <c r="T1762" s="27"/>
      <c r="U1762" s="27"/>
      <c r="V1762" s="27"/>
      <c r="W1762" s="27"/>
      <c r="X1762" s="27"/>
      <c r="Y1762" s="410"/>
      <c r="Z1762" s="53"/>
      <c r="AA1762" s="53"/>
      <c r="AB1762" s="27"/>
      <c r="AC1762" s="27"/>
      <c r="AD1762" s="27"/>
      <c r="AE1762" s="244"/>
      <c r="AF1762" s="27"/>
      <c r="AG1762" s="27"/>
      <c r="AH1762" s="27"/>
      <c r="AI1762" s="27"/>
      <c r="AJ1762" s="467"/>
      <c r="AK1762" s="54"/>
      <c r="AO1762" s="157"/>
      <c r="AS1762" s="157"/>
      <c r="AT1762" s="161"/>
    </row>
    <row r="1763" spans="1:46" s="55" customFormat="1" ht="12.75" customHeight="1" x14ac:dyDescent="0.3">
      <c r="A1763" s="49"/>
      <c r="B1763" s="49"/>
      <c r="C1763" s="50"/>
      <c r="D1763" s="27"/>
      <c r="E1763" s="27"/>
      <c r="F1763" s="27"/>
      <c r="G1763" s="50"/>
      <c r="H1763" s="50"/>
      <c r="I1763" s="27"/>
      <c r="J1763" s="27"/>
      <c r="K1763" s="52"/>
      <c r="L1763" s="50"/>
      <c r="M1763" s="50"/>
      <c r="N1763" s="422"/>
      <c r="O1763" s="27"/>
      <c r="P1763" s="27"/>
      <c r="Q1763" s="27"/>
      <c r="R1763" s="27"/>
      <c r="S1763" s="27"/>
      <c r="T1763" s="27"/>
      <c r="U1763" s="27"/>
      <c r="V1763" s="27"/>
      <c r="W1763" s="27"/>
      <c r="X1763" s="27"/>
      <c r="Y1763" s="410"/>
      <c r="Z1763" s="53"/>
      <c r="AA1763" s="53"/>
      <c r="AB1763" s="27"/>
      <c r="AC1763" s="27"/>
      <c r="AD1763" s="27"/>
      <c r="AE1763" s="244"/>
      <c r="AF1763" s="27"/>
      <c r="AG1763" s="27"/>
      <c r="AH1763" s="27"/>
      <c r="AI1763" s="27"/>
      <c r="AJ1763" s="467"/>
      <c r="AK1763" s="54"/>
      <c r="AO1763" s="157"/>
      <c r="AS1763" s="157"/>
      <c r="AT1763" s="161"/>
    </row>
    <row r="1764" spans="1:46" s="55" customFormat="1" ht="12.75" customHeight="1" x14ac:dyDescent="0.3">
      <c r="A1764" s="49"/>
      <c r="B1764" s="49"/>
      <c r="C1764" s="50"/>
      <c r="D1764" s="27"/>
      <c r="E1764" s="27"/>
      <c r="F1764" s="27"/>
      <c r="G1764" s="50"/>
      <c r="H1764" s="50"/>
      <c r="I1764" s="27"/>
      <c r="J1764" s="27"/>
      <c r="K1764" s="52"/>
      <c r="L1764" s="50"/>
      <c r="M1764" s="50"/>
      <c r="N1764" s="422"/>
      <c r="O1764" s="27"/>
      <c r="P1764" s="27"/>
      <c r="Q1764" s="27"/>
      <c r="R1764" s="27"/>
      <c r="S1764" s="27"/>
      <c r="T1764" s="27"/>
      <c r="U1764" s="27"/>
      <c r="V1764" s="27"/>
      <c r="W1764" s="27"/>
      <c r="X1764" s="27"/>
      <c r="Y1764" s="410"/>
      <c r="Z1764" s="53"/>
      <c r="AA1764" s="53"/>
      <c r="AB1764" s="27"/>
      <c r="AC1764" s="27"/>
      <c r="AD1764" s="27"/>
      <c r="AE1764" s="244"/>
      <c r="AF1764" s="27"/>
      <c r="AG1764" s="27"/>
      <c r="AH1764" s="27"/>
      <c r="AI1764" s="27"/>
      <c r="AJ1764" s="467"/>
      <c r="AK1764" s="54"/>
      <c r="AO1764" s="157"/>
      <c r="AS1764" s="157"/>
      <c r="AT1764" s="161"/>
    </row>
    <row r="1765" spans="1:46" s="55" customFormat="1" ht="12.75" customHeight="1" x14ac:dyDescent="0.3">
      <c r="A1765" s="49"/>
      <c r="B1765" s="49"/>
      <c r="C1765" s="50"/>
      <c r="D1765" s="27"/>
      <c r="E1765" s="27"/>
      <c r="F1765" s="27"/>
      <c r="G1765" s="50"/>
      <c r="H1765" s="50"/>
      <c r="I1765" s="27"/>
      <c r="J1765" s="27"/>
      <c r="K1765" s="52"/>
      <c r="L1765" s="50"/>
      <c r="M1765" s="50"/>
      <c r="N1765" s="422"/>
      <c r="O1765" s="27"/>
      <c r="P1765" s="27"/>
      <c r="Q1765" s="27"/>
      <c r="R1765" s="27"/>
      <c r="S1765" s="27"/>
      <c r="T1765" s="27"/>
      <c r="U1765" s="27"/>
      <c r="V1765" s="27"/>
      <c r="W1765" s="27"/>
      <c r="X1765" s="27"/>
      <c r="Y1765" s="410"/>
      <c r="Z1765" s="53"/>
      <c r="AA1765" s="53"/>
      <c r="AB1765" s="27"/>
      <c r="AC1765" s="27"/>
      <c r="AD1765" s="27"/>
      <c r="AE1765" s="244"/>
      <c r="AF1765" s="27"/>
      <c r="AG1765" s="27"/>
      <c r="AH1765" s="27"/>
      <c r="AI1765" s="27"/>
      <c r="AJ1765" s="467"/>
      <c r="AK1765" s="54"/>
      <c r="AO1765" s="157"/>
      <c r="AS1765" s="157"/>
      <c r="AT1765" s="161"/>
    </row>
    <row r="1766" spans="1:46" s="55" customFormat="1" ht="12.75" customHeight="1" x14ac:dyDescent="0.3">
      <c r="A1766" s="49"/>
      <c r="B1766" s="49"/>
      <c r="C1766" s="50"/>
      <c r="D1766" s="27"/>
      <c r="E1766" s="27"/>
      <c r="F1766" s="27"/>
      <c r="G1766" s="50"/>
      <c r="H1766" s="50"/>
      <c r="I1766" s="27"/>
      <c r="J1766" s="27"/>
      <c r="K1766" s="52"/>
      <c r="L1766" s="50"/>
      <c r="M1766" s="50"/>
      <c r="N1766" s="422"/>
      <c r="O1766" s="27"/>
      <c r="P1766" s="27"/>
      <c r="Q1766" s="27"/>
      <c r="R1766" s="27"/>
      <c r="S1766" s="27"/>
      <c r="T1766" s="27"/>
      <c r="U1766" s="27"/>
      <c r="V1766" s="27"/>
      <c r="W1766" s="27"/>
      <c r="X1766" s="27"/>
      <c r="Y1766" s="410"/>
      <c r="Z1766" s="53"/>
      <c r="AA1766" s="53"/>
      <c r="AB1766" s="27"/>
      <c r="AC1766" s="27"/>
      <c r="AD1766" s="27"/>
      <c r="AE1766" s="244"/>
      <c r="AF1766" s="27"/>
      <c r="AG1766" s="27"/>
      <c r="AH1766" s="27"/>
      <c r="AI1766" s="27"/>
      <c r="AJ1766" s="467"/>
      <c r="AK1766" s="54"/>
      <c r="AO1766" s="157"/>
      <c r="AS1766" s="157"/>
      <c r="AT1766" s="161"/>
    </row>
    <row r="1767" spans="1:46" s="55" customFormat="1" ht="12.75" customHeight="1" x14ac:dyDescent="0.3">
      <c r="A1767" s="49"/>
      <c r="B1767" s="49"/>
      <c r="C1767" s="50"/>
      <c r="D1767" s="27"/>
      <c r="E1767" s="27"/>
      <c r="F1767" s="27"/>
      <c r="G1767" s="50"/>
      <c r="H1767" s="50"/>
      <c r="I1767" s="27"/>
      <c r="J1767" s="27"/>
      <c r="K1767" s="52"/>
      <c r="L1767" s="50"/>
      <c r="M1767" s="50"/>
      <c r="N1767" s="422"/>
      <c r="O1767" s="27"/>
      <c r="P1767" s="27"/>
      <c r="Q1767" s="27"/>
      <c r="R1767" s="27"/>
      <c r="S1767" s="27"/>
      <c r="T1767" s="27"/>
      <c r="U1767" s="27"/>
      <c r="V1767" s="27"/>
      <c r="W1767" s="27"/>
      <c r="X1767" s="27"/>
      <c r="Y1767" s="410"/>
      <c r="Z1767" s="53"/>
      <c r="AA1767" s="53"/>
      <c r="AB1767" s="27"/>
      <c r="AC1767" s="27"/>
      <c r="AD1767" s="27"/>
      <c r="AE1767" s="244"/>
      <c r="AF1767" s="27"/>
      <c r="AG1767" s="27"/>
      <c r="AH1767" s="27"/>
      <c r="AI1767" s="27"/>
      <c r="AJ1767" s="467"/>
      <c r="AK1767" s="54"/>
      <c r="AO1767" s="157"/>
      <c r="AS1767" s="157"/>
      <c r="AT1767" s="161"/>
    </row>
    <row r="1768" spans="1:46" s="55" customFormat="1" ht="12.75" customHeight="1" x14ac:dyDescent="0.3">
      <c r="A1768" s="49"/>
      <c r="B1768" s="49"/>
      <c r="C1768" s="50"/>
      <c r="D1768" s="27"/>
      <c r="E1768" s="27"/>
      <c r="F1768" s="27"/>
      <c r="G1768" s="50"/>
      <c r="H1768" s="50"/>
      <c r="I1768" s="27"/>
      <c r="J1768" s="27"/>
      <c r="K1768" s="52"/>
      <c r="L1768" s="50"/>
      <c r="M1768" s="50"/>
      <c r="N1768" s="422"/>
      <c r="O1768" s="27"/>
      <c r="P1768" s="27"/>
      <c r="Q1768" s="27"/>
      <c r="R1768" s="27"/>
      <c r="S1768" s="27"/>
      <c r="T1768" s="27"/>
      <c r="U1768" s="27"/>
      <c r="V1768" s="27"/>
      <c r="W1768" s="27"/>
      <c r="X1768" s="27"/>
      <c r="Y1768" s="410"/>
      <c r="Z1768" s="53"/>
      <c r="AA1768" s="53"/>
      <c r="AB1768" s="27"/>
      <c r="AC1768" s="27"/>
      <c r="AD1768" s="27"/>
      <c r="AE1768" s="244"/>
      <c r="AF1768" s="27"/>
      <c r="AG1768" s="27"/>
      <c r="AH1768" s="27"/>
      <c r="AI1768" s="27"/>
      <c r="AJ1768" s="467"/>
      <c r="AK1768" s="54"/>
      <c r="AO1768" s="157"/>
      <c r="AS1768" s="157"/>
      <c r="AT1768" s="161"/>
    </row>
    <row r="1769" spans="1:46" s="55" customFormat="1" ht="12.75" customHeight="1" x14ac:dyDescent="0.3">
      <c r="A1769" s="49"/>
      <c r="B1769" s="49"/>
      <c r="C1769" s="50"/>
      <c r="D1769" s="27"/>
      <c r="E1769" s="27"/>
      <c r="F1769" s="27"/>
      <c r="G1769" s="50"/>
      <c r="H1769" s="50"/>
      <c r="I1769" s="27"/>
      <c r="J1769" s="27"/>
      <c r="K1769" s="52"/>
      <c r="L1769" s="50"/>
      <c r="M1769" s="50"/>
      <c r="N1769" s="422"/>
      <c r="O1769" s="27"/>
      <c r="P1769" s="27"/>
      <c r="Q1769" s="27"/>
      <c r="R1769" s="27"/>
      <c r="S1769" s="27"/>
      <c r="T1769" s="27"/>
      <c r="U1769" s="27"/>
      <c r="V1769" s="27"/>
      <c r="W1769" s="27"/>
      <c r="X1769" s="27"/>
      <c r="Y1769" s="410"/>
      <c r="Z1769" s="53"/>
      <c r="AA1769" s="53"/>
      <c r="AB1769" s="27"/>
      <c r="AC1769" s="27"/>
      <c r="AD1769" s="27"/>
      <c r="AE1769" s="244"/>
      <c r="AF1769" s="27"/>
      <c r="AG1769" s="27"/>
      <c r="AH1769" s="27"/>
      <c r="AI1769" s="27"/>
      <c r="AJ1769" s="467"/>
      <c r="AK1769" s="54"/>
      <c r="AO1769" s="157"/>
      <c r="AS1769" s="157"/>
      <c r="AT1769" s="161"/>
    </row>
    <row r="1770" spans="1:46" s="55" customFormat="1" ht="12.75" customHeight="1" x14ac:dyDescent="0.3">
      <c r="A1770" s="49"/>
      <c r="B1770" s="49"/>
      <c r="C1770" s="50"/>
      <c r="D1770" s="27"/>
      <c r="E1770" s="27"/>
      <c r="F1770" s="27"/>
      <c r="G1770" s="50"/>
      <c r="H1770" s="50"/>
      <c r="I1770" s="27"/>
      <c r="J1770" s="27"/>
      <c r="K1770" s="52"/>
      <c r="L1770" s="50"/>
      <c r="M1770" s="50"/>
      <c r="N1770" s="422"/>
      <c r="O1770" s="27"/>
      <c r="P1770" s="27"/>
      <c r="Q1770" s="27"/>
      <c r="R1770" s="27"/>
      <c r="S1770" s="27"/>
      <c r="T1770" s="27"/>
      <c r="U1770" s="27"/>
      <c r="V1770" s="27"/>
      <c r="W1770" s="27"/>
      <c r="X1770" s="27"/>
      <c r="Y1770" s="410"/>
      <c r="Z1770" s="53"/>
      <c r="AA1770" s="53"/>
      <c r="AB1770" s="27"/>
      <c r="AC1770" s="27"/>
      <c r="AD1770" s="27"/>
      <c r="AE1770" s="244"/>
      <c r="AF1770" s="27"/>
      <c r="AG1770" s="27"/>
      <c r="AH1770" s="27"/>
      <c r="AI1770" s="27"/>
      <c r="AJ1770" s="467"/>
      <c r="AK1770" s="54"/>
      <c r="AO1770" s="157"/>
      <c r="AS1770" s="157"/>
      <c r="AT1770" s="161"/>
    </row>
    <row r="1771" spans="1:46" s="55" customFormat="1" ht="12.75" customHeight="1" x14ac:dyDescent="0.3">
      <c r="A1771" s="49"/>
      <c r="B1771" s="49"/>
      <c r="C1771" s="50"/>
      <c r="D1771" s="27"/>
      <c r="E1771" s="27"/>
      <c r="F1771" s="27"/>
      <c r="G1771" s="50"/>
      <c r="H1771" s="50"/>
      <c r="I1771" s="27"/>
      <c r="J1771" s="27"/>
      <c r="K1771" s="52"/>
      <c r="L1771" s="50"/>
      <c r="M1771" s="50"/>
      <c r="N1771" s="422"/>
      <c r="O1771" s="27"/>
      <c r="P1771" s="27"/>
      <c r="Q1771" s="27"/>
      <c r="R1771" s="27"/>
      <c r="S1771" s="27"/>
      <c r="T1771" s="27"/>
      <c r="U1771" s="27"/>
      <c r="V1771" s="27"/>
      <c r="W1771" s="27"/>
      <c r="X1771" s="27"/>
      <c r="Y1771" s="410"/>
      <c r="Z1771" s="53"/>
      <c r="AA1771" s="53"/>
      <c r="AB1771" s="27"/>
      <c r="AC1771" s="27"/>
      <c r="AD1771" s="27"/>
      <c r="AE1771" s="244"/>
      <c r="AF1771" s="27"/>
      <c r="AG1771" s="27"/>
      <c r="AH1771" s="27"/>
      <c r="AI1771" s="27"/>
      <c r="AJ1771" s="467"/>
      <c r="AK1771" s="54"/>
      <c r="AO1771" s="157"/>
      <c r="AS1771" s="157"/>
      <c r="AT1771" s="161"/>
    </row>
    <row r="1772" spans="1:46" s="55" customFormat="1" ht="12.75" customHeight="1" x14ac:dyDescent="0.3">
      <c r="A1772" s="49"/>
      <c r="B1772" s="49"/>
      <c r="C1772" s="50"/>
      <c r="D1772" s="27"/>
      <c r="E1772" s="27"/>
      <c r="F1772" s="27"/>
      <c r="G1772" s="50"/>
      <c r="H1772" s="50"/>
      <c r="I1772" s="27"/>
      <c r="J1772" s="27"/>
      <c r="K1772" s="52"/>
      <c r="L1772" s="50"/>
      <c r="M1772" s="50"/>
      <c r="N1772" s="422"/>
      <c r="O1772" s="27"/>
      <c r="P1772" s="27"/>
      <c r="Q1772" s="27"/>
      <c r="R1772" s="27"/>
      <c r="S1772" s="27"/>
      <c r="T1772" s="27"/>
      <c r="U1772" s="27"/>
      <c r="V1772" s="27"/>
      <c r="W1772" s="27"/>
      <c r="X1772" s="27"/>
      <c r="Y1772" s="410"/>
      <c r="Z1772" s="53"/>
      <c r="AA1772" s="53"/>
      <c r="AB1772" s="27"/>
      <c r="AC1772" s="27"/>
      <c r="AD1772" s="27"/>
      <c r="AE1772" s="244"/>
      <c r="AF1772" s="27"/>
      <c r="AG1772" s="27"/>
      <c r="AH1772" s="27"/>
      <c r="AI1772" s="27"/>
      <c r="AJ1772" s="467"/>
      <c r="AK1772" s="54"/>
      <c r="AO1772" s="157"/>
      <c r="AS1772" s="157"/>
      <c r="AT1772" s="161"/>
    </row>
    <row r="1773" spans="1:46" s="55" customFormat="1" ht="12.75" customHeight="1" x14ac:dyDescent="0.3">
      <c r="A1773" s="49"/>
      <c r="B1773" s="49"/>
      <c r="C1773" s="50"/>
      <c r="D1773" s="27"/>
      <c r="E1773" s="27"/>
      <c r="F1773" s="27"/>
      <c r="G1773" s="50"/>
      <c r="H1773" s="50"/>
      <c r="I1773" s="27"/>
      <c r="J1773" s="27"/>
      <c r="K1773" s="52"/>
      <c r="L1773" s="50"/>
      <c r="M1773" s="50"/>
      <c r="N1773" s="422"/>
      <c r="O1773" s="27"/>
      <c r="P1773" s="27"/>
      <c r="Q1773" s="27"/>
      <c r="R1773" s="27"/>
      <c r="S1773" s="27"/>
      <c r="T1773" s="27"/>
      <c r="U1773" s="27"/>
      <c r="V1773" s="27"/>
      <c r="W1773" s="27"/>
      <c r="X1773" s="27"/>
      <c r="Y1773" s="410"/>
      <c r="Z1773" s="53"/>
      <c r="AA1773" s="53"/>
      <c r="AB1773" s="27"/>
      <c r="AC1773" s="27"/>
      <c r="AD1773" s="27"/>
      <c r="AE1773" s="244"/>
      <c r="AF1773" s="27"/>
      <c r="AG1773" s="27"/>
      <c r="AH1773" s="27"/>
      <c r="AI1773" s="27"/>
      <c r="AJ1773" s="467"/>
      <c r="AK1773" s="54"/>
      <c r="AO1773" s="157"/>
      <c r="AS1773" s="157"/>
      <c r="AT1773" s="161"/>
    </row>
    <row r="1774" spans="1:46" s="55" customFormat="1" ht="12.75" customHeight="1" x14ac:dyDescent="0.3">
      <c r="A1774" s="49"/>
      <c r="B1774" s="49"/>
      <c r="C1774" s="50"/>
      <c r="D1774" s="27"/>
      <c r="E1774" s="27"/>
      <c r="F1774" s="27"/>
      <c r="G1774" s="50"/>
      <c r="H1774" s="50"/>
      <c r="I1774" s="27"/>
      <c r="J1774" s="27"/>
      <c r="K1774" s="52"/>
      <c r="L1774" s="50"/>
      <c r="M1774" s="50"/>
      <c r="N1774" s="422"/>
      <c r="O1774" s="27"/>
      <c r="P1774" s="27"/>
      <c r="Q1774" s="27"/>
      <c r="R1774" s="27"/>
      <c r="S1774" s="27"/>
      <c r="T1774" s="27"/>
      <c r="U1774" s="27"/>
      <c r="V1774" s="27"/>
      <c r="W1774" s="27"/>
      <c r="X1774" s="27"/>
      <c r="Y1774" s="410"/>
      <c r="Z1774" s="53"/>
      <c r="AA1774" s="53"/>
      <c r="AB1774" s="27"/>
      <c r="AC1774" s="27"/>
      <c r="AD1774" s="27"/>
      <c r="AE1774" s="244"/>
      <c r="AF1774" s="27"/>
      <c r="AG1774" s="27"/>
      <c r="AH1774" s="27"/>
      <c r="AI1774" s="27"/>
      <c r="AJ1774" s="467"/>
      <c r="AK1774" s="54"/>
      <c r="AO1774" s="157"/>
      <c r="AS1774" s="157"/>
      <c r="AT1774" s="161"/>
    </row>
    <row r="1775" spans="1:46" s="55" customFormat="1" ht="12.75" customHeight="1" x14ac:dyDescent="0.3">
      <c r="A1775" s="49"/>
      <c r="B1775" s="49"/>
      <c r="C1775" s="50"/>
      <c r="D1775" s="27"/>
      <c r="E1775" s="27"/>
      <c r="F1775" s="27"/>
      <c r="G1775" s="50"/>
      <c r="H1775" s="50"/>
      <c r="I1775" s="27"/>
      <c r="J1775" s="27"/>
      <c r="K1775" s="52"/>
      <c r="L1775" s="50"/>
      <c r="M1775" s="50"/>
      <c r="N1775" s="422"/>
      <c r="O1775" s="27"/>
      <c r="P1775" s="27"/>
      <c r="Q1775" s="27"/>
      <c r="R1775" s="27"/>
      <c r="S1775" s="27"/>
      <c r="T1775" s="27"/>
      <c r="U1775" s="27"/>
      <c r="V1775" s="27"/>
      <c r="W1775" s="27"/>
      <c r="X1775" s="27"/>
      <c r="Y1775" s="410"/>
      <c r="Z1775" s="53"/>
      <c r="AA1775" s="53"/>
      <c r="AB1775" s="27"/>
      <c r="AC1775" s="27"/>
      <c r="AD1775" s="27"/>
      <c r="AE1775" s="244"/>
      <c r="AF1775" s="27"/>
      <c r="AG1775" s="27"/>
      <c r="AH1775" s="27"/>
      <c r="AI1775" s="27"/>
      <c r="AJ1775" s="467"/>
      <c r="AK1775" s="54"/>
      <c r="AO1775" s="157"/>
      <c r="AS1775" s="157"/>
      <c r="AT1775" s="161"/>
    </row>
    <row r="1776" spans="1:46" s="55" customFormat="1" ht="12.75" customHeight="1" x14ac:dyDescent="0.3">
      <c r="A1776" s="49"/>
      <c r="B1776" s="49"/>
      <c r="C1776" s="50"/>
      <c r="D1776" s="27"/>
      <c r="E1776" s="27"/>
      <c r="F1776" s="27"/>
      <c r="G1776" s="50"/>
      <c r="H1776" s="50"/>
      <c r="I1776" s="27"/>
      <c r="J1776" s="27"/>
      <c r="K1776" s="52"/>
      <c r="L1776" s="50"/>
      <c r="M1776" s="50"/>
      <c r="N1776" s="422"/>
      <c r="O1776" s="27"/>
      <c r="P1776" s="27"/>
      <c r="Q1776" s="27"/>
      <c r="R1776" s="27"/>
      <c r="S1776" s="27"/>
      <c r="T1776" s="27"/>
      <c r="U1776" s="27"/>
      <c r="V1776" s="27"/>
      <c r="W1776" s="27"/>
      <c r="X1776" s="27"/>
      <c r="Y1776" s="410"/>
      <c r="Z1776" s="53"/>
      <c r="AA1776" s="53"/>
      <c r="AB1776" s="27"/>
      <c r="AC1776" s="27"/>
      <c r="AD1776" s="27"/>
      <c r="AE1776" s="244"/>
      <c r="AF1776" s="27"/>
      <c r="AG1776" s="27"/>
      <c r="AH1776" s="27"/>
      <c r="AI1776" s="27"/>
      <c r="AJ1776" s="467"/>
      <c r="AK1776" s="54"/>
      <c r="AO1776" s="157"/>
      <c r="AS1776" s="157"/>
      <c r="AT1776" s="161"/>
    </row>
    <row r="1777" spans="1:46" s="55" customFormat="1" ht="12.75" customHeight="1" x14ac:dyDescent="0.3">
      <c r="A1777" s="49"/>
      <c r="B1777" s="49"/>
      <c r="C1777" s="50"/>
      <c r="D1777" s="27"/>
      <c r="E1777" s="27"/>
      <c r="F1777" s="27"/>
      <c r="G1777" s="50"/>
      <c r="H1777" s="50"/>
      <c r="I1777" s="27"/>
      <c r="J1777" s="27"/>
      <c r="K1777" s="52"/>
      <c r="L1777" s="50"/>
      <c r="M1777" s="50"/>
      <c r="N1777" s="422"/>
      <c r="O1777" s="27"/>
      <c r="P1777" s="27"/>
      <c r="Q1777" s="27"/>
      <c r="R1777" s="27"/>
      <c r="S1777" s="27"/>
      <c r="T1777" s="27"/>
      <c r="U1777" s="27"/>
      <c r="V1777" s="27"/>
      <c r="W1777" s="27"/>
      <c r="X1777" s="27"/>
      <c r="Y1777" s="410"/>
      <c r="Z1777" s="53"/>
      <c r="AA1777" s="53"/>
      <c r="AB1777" s="27"/>
      <c r="AC1777" s="27"/>
      <c r="AD1777" s="27"/>
      <c r="AE1777" s="244"/>
      <c r="AF1777" s="27"/>
      <c r="AG1777" s="27"/>
      <c r="AH1777" s="27"/>
      <c r="AI1777" s="27"/>
      <c r="AJ1777" s="467"/>
      <c r="AK1777" s="54"/>
      <c r="AO1777" s="157"/>
      <c r="AS1777" s="157"/>
      <c r="AT1777" s="161"/>
    </row>
    <row r="1778" spans="1:46" s="55" customFormat="1" ht="12.75" customHeight="1" x14ac:dyDescent="0.3">
      <c r="A1778" s="49"/>
      <c r="B1778" s="49"/>
      <c r="C1778" s="50"/>
      <c r="D1778" s="27"/>
      <c r="E1778" s="27"/>
      <c r="F1778" s="27"/>
      <c r="G1778" s="50"/>
      <c r="H1778" s="50"/>
      <c r="I1778" s="27"/>
      <c r="J1778" s="27"/>
      <c r="K1778" s="52"/>
      <c r="L1778" s="50"/>
      <c r="M1778" s="50"/>
      <c r="N1778" s="422"/>
      <c r="O1778" s="27"/>
      <c r="P1778" s="27"/>
      <c r="Q1778" s="27"/>
      <c r="R1778" s="27"/>
      <c r="S1778" s="27"/>
      <c r="T1778" s="27"/>
      <c r="U1778" s="27"/>
      <c r="V1778" s="27"/>
      <c r="W1778" s="27"/>
      <c r="X1778" s="27"/>
      <c r="Y1778" s="410"/>
      <c r="Z1778" s="53"/>
      <c r="AA1778" s="53"/>
      <c r="AB1778" s="27"/>
      <c r="AC1778" s="27"/>
      <c r="AD1778" s="27"/>
      <c r="AE1778" s="244"/>
      <c r="AF1778" s="27"/>
      <c r="AG1778" s="27"/>
      <c r="AH1778" s="27"/>
      <c r="AI1778" s="27"/>
      <c r="AJ1778" s="467"/>
      <c r="AK1778" s="54"/>
      <c r="AO1778" s="157"/>
      <c r="AS1778" s="157"/>
      <c r="AT1778" s="161"/>
    </row>
    <row r="1779" spans="1:46" s="55" customFormat="1" ht="12.75" customHeight="1" x14ac:dyDescent="0.3">
      <c r="A1779" s="49"/>
      <c r="B1779" s="49"/>
      <c r="C1779" s="50"/>
      <c r="D1779" s="27"/>
      <c r="E1779" s="27"/>
      <c r="F1779" s="27"/>
      <c r="G1779" s="50"/>
      <c r="H1779" s="50"/>
      <c r="I1779" s="27"/>
      <c r="J1779" s="27"/>
      <c r="K1779" s="52"/>
      <c r="L1779" s="50"/>
      <c r="M1779" s="50"/>
      <c r="N1779" s="422"/>
      <c r="O1779" s="27"/>
      <c r="P1779" s="27"/>
      <c r="Q1779" s="27"/>
      <c r="R1779" s="27"/>
      <c r="S1779" s="27"/>
      <c r="T1779" s="27"/>
      <c r="U1779" s="27"/>
      <c r="V1779" s="27"/>
      <c r="W1779" s="27"/>
      <c r="X1779" s="27"/>
      <c r="Y1779" s="410"/>
      <c r="Z1779" s="53"/>
      <c r="AA1779" s="53"/>
      <c r="AB1779" s="27"/>
      <c r="AC1779" s="27"/>
      <c r="AD1779" s="27"/>
      <c r="AE1779" s="244"/>
      <c r="AF1779" s="27"/>
      <c r="AG1779" s="27"/>
      <c r="AH1779" s="27"/>
      <c r="AI1779" s="27"/>
      <c r="AJ1779" s="467"/>
      <c r="AK1779" s="54"/>
      <c r="AO1779" s="157"/>
      <c r="AS1779" s="157"/>
      <c r="AT1779" s="161"/>
    </row>
    <row r="1780" spans="1:46" s="55" customFormat="1" ht="12.75" customHeight="1" x14ac:dyDescent="0.3">
      <c r="A1780" s="49"/>
      <c r="B1780" s="49"/>
      <c r="C1780" s="50"/>
      <c r="D1780" s="27"/>
      <c r="E1780" s="27"/>
      <c r="F1780" s="27"/>
      <c r="G1780" s="50"/>
      <c r="H1780" s="50"/>
      <c r="I1780" s="27"/>
      <c r="J1780" s="27"/>
      <c r="K1780" s="52"/>
      <c r="L1780" s="50"/>
      <c r="M1780" s="50"/>
      <c r="N1780" s="422"/>
      <c r="O1780" s="27"/>
      <c r="P1780" s="27"/>
      <c r="Q1780" s="27"/>
      <c r="R1780" s="27"/>
      <c r="S1780" s="27"/>
      <c r="T1780" s="27"/>
      <c r="U1780" s="27"/>
      <c r="V1780" s="27"/>
      <c r="W1780" s="27"/>
      <c r="X1780" s="27"/>
      <c r="Y1780" s="410"/>
      <c r="Z1780" s="53"/>
      <c r="AA1780" s="53"/>
      <c r="AB1780" s="27"/>
      <c r="AC1780" s="27"/>
      <c r="AD1780" s="27"/>
      <c r="AE1780" s="244"/>
      <c r="AF1780" s="27"/>
      <c r="AG1780" s="27"/>
      <c r="AH1780" s="27"/>
      <c r="AI1780" s="27"/>
      <c r="AJ1780" s="467"/>
      <c r="AK1780" s="54"/>
      <c r="AO1780" s="157"/>
      <c r="AS1780" s="157"/>
      <c r="AT1780" s="161"/>
    </row>
    <row r="1781" spans="1:46" s="55" customFormat="1" ht="12.75" customHeight="1" x14ac:dyDescent="0.3">
      <c r="A1781" s="49"/>
      <c r="B1781" s="49"/>
      <c r="C1781" s="50"/>
      <c r="D1781" s="27"/>
      <c r="E1781" s="27"/>
      <c r="F1781" s="27"/>
      <c r="G1781" s="50"/>
      <c r="H1781" s="50"/>
      <c r="I1781" s="27"/>
      <c r="J1781" s="27"/>
      <c r="K1781" s="52"/>
      <c r="L1781" s="50"/>
      <c r="M1781" s="50"/>
      <c r="N1781" s="422"/>
      <c r="O1781" s="27"/>
      <c r="P1781" s="27"/>
      <c r="Q1781" s="27"/>
      <c r="R1781" s="27"/>
      <c r="S1781" s="27"/>
      <c r="T1781" s="27"/>
      <c r="U1781" s="27"/>
      <c r="V1781" s="27"/>
      <c r="W1781" s="27"/>
      <c r="X1781" s="27"/>
      <c r="Y1781" s="410"/>
      <c r="Z1781" s="53"/>
      <c r="AA1781" s="53"/>
      <c r="AB1781" s="27"/>
      <c r="AC1781" s="27"/>
      <c r="AD1781" s="27"/>
      <c r="AE1781" s="244"/>
      <c r="AF1781" s="27"/>
      <c r="AG1781" s="27"/>
      <c r="AH1781" s="27"/>
      <c r="AI1781" s="27"/>
      <c r="AJ1781" s="467"/>
      <c r="AK1781" s="54"/>
      <c r="AO1781" s="157"/>
      <c r="AS1781" s="157"/>
      <c r="AT1781" s="161"/>
    </row>
    <row r="1782" spans="1:46" s="55" customFormat="1" ht="12.75" customHeight="1" x14ac:dyDescent="0.3">
      <c r="A1782" s="49"/>
      <c r="B1782" s="49"/>
      <c r="C1782" s="50"/>
      <c r="D1782" s="27"/>
      <c r="E1782" s="27"/>
      <c r="F1782" s="27"/>
      <c r="G1782" s="50"/>
      <c r="H1782" s="50"/>
      <c r="I1782" s="27"/>
      <c r="J1782" s="27"/>
      <c r="K1782" s="52"/>
      <c r="L1782" s="50"/>
      <c r="M1782" s="50"/>
      <c r="N1782" s="422"/>
      <c r="O1782" s="27"/>
      <c r="P1782" s="27"/>
      <c r="Q1782" s="27"/>
      <c r="R1782" s="27"/>
      <c r="S1782" s="27"/>
      <c r="T1782" s="27"/>
      <c r="U1782" s="27"/>
      <c r="V1782" s="27"/>
      <c r="W1782" s="27"/>
      <c r="X1782" s="27"/>
      <c r="Y1782" s="410"/>
      <c r="Z1782" s="53"/>
      <c r="AA1782" s="53"/>
      <c r="AB1782" s="27"/>
      <c r="AC1782" s="27"/>
      <c r="AD1782" s="27"/>
      <c r="AE1782" s="244"/>
      <c r="AF1782" s="27"/>
      <c r="AG1782" s="27"/>
      <c r="AH1782" s="27"/>
      <c r="AI1782" s="27"/>
      <c r="AJ1782" s="467"/>
      <c r="AK1782" s="54"/>
      <c r="AO1782" s="157"/>
      <c r="AS1782" s="157"/>
      <c r="AT1782" s="161"/>
    </row>
    <row r="1783" spans="1:46" s="55" customFormat="1" ht="12.75" customHeight="1" x14ac:dyDescent="0.3">
      <c r="A1783" s="49"/>
      <c r="B1783" s="49"/>
      <c r="C1783" s="50"/>
      <c r="D1783" s="27"/>
      <c r="E1783" s="27"/>
      <c r="F1783" s="27"/>
      <c r="G1783" s="50"/>
      <c r="H1783" s="50"/>
      <c r="I1783" s="27"/>
      <c r="J1783" s="27"/>
      <c r="K1783" s="52"/>
      <c r="L1783" s="50"/>
      <c r="M1783" s="50"/>
      <c r="N1783" s="422"/>
      <c r="O1783" s="27"/>
      <c r="P1783" s="27"/>
      <c r="Q1783" s="27"/>
      <c r="R1783" s="27"/>
      <c r="S1783" s="27"/>
      <c r="T1783" s="27"/>
      <c r="U1783" s="27"/>
      <c r="V1783" s="27"/>
      <c r="W1783" s="27"/>
      <c r="X1783" s="27"/>
      <c r="Y1783" s="410"/>
      <c r="Z1783" s="53"/>
      <c r="AA1783" s="53"/>
      <c r="AB1783" s="27"/>
      <c r="AC1783" s="27"/>
      <c r="AD1783" s="27"/>
      <c r="AE1783" s="244"/>
      <c r="AF1783" s="27"/>
      <c r="AG1783" s="27"/>
      <c r="AH1783" s="27"/>
      <c r="AI1783" s="27"/>
      <c r="AJ1783" s="467"/>
      <c r="AK1783" s="54"/>
      <c r="AO1783" s="157"/>
      <c r="AS1783" s="157"/>
      <c r="AT1783" s="161"/>
    </row>
    <row r="1784" spans="1:46" s="55" customFormat="1" ht="12.75" customHeight="1" x14ac:dyDescent="0.3">
      <c r="A1784" s="49"/>
      <c r="B1784" s="49"/>
      <c r="C1784" s="50"/>
      <c r="D1784" s="27"/>
      <c r="E1784" s="27"/>
      <c r="F1784" s="27"/>
      <c r="G1784" s="50"/>
      <c r="H1784" s="50"/>
      <c r="I1784" s="27"/>
      <c r="J1784" s="27"/>
      <c r="K1784" s="52"/>
      <c r="L1784" s="50"/>
      <c r="M1784" s="50"/>
      <c r="N1784" s="422"/>
      <c r="O1784" s="27"/>
      <c r="P1784" s="27"/>
      <c r="Q1784" s="27"/>
      <c r="R1784" s="27"/>
      <c r="S1784" s="27"/>
      <c r="T1784" s="27"/>
      <c r="U1784" s="27"/>
      <c r="V1784" s="27"/>
      <c r="W1784" s="27"/>
      <c r="X1784" s="27"/>
      <c r="Y1784" s="410"/>
      <c r="Z1784" s="53"/>
      <c r="AA1784" s="53"/>
      <c r="AB1784" s="27"/>
      <c r="AC1784" s="27"/>
      <c r="AD1784" s="27"/>
      <c r="AE1784" s="244"/>
      <c r="AF1784" s="27"/>
      <c r="AG1784" s="27"/>
      <c r="AH1784" s="27"/>
      <c r="AI1784" s="27"/>
      <c r="AJ1784" s="467"/>
      <c r="AK1784" s="54"/>
      <c r="AO1784" s="157"/>
      <c r="AS1784" s="157"/>
      <c r="AT1784" s="161"/>
    </row>
    <row r="1785" spans="1:46" s="55" customFormat="1" ht="12.75" customHeight="1" x14ac:dyDescent="0.3">
      <c r="A1785" s="49"/>
      <c r="B1785" s="49"/>
      <c r="C1785" s="50"/>
      <c r="D1785" s="27"/>
      <c r="E1785" s="27"/>
      <c r="F1785" s="27"/>
      <c r="G1785" s="50"/>
      <c r="H1785" s="50"/>
      <c r="I1785" s="27"/>
      <c r="J1785" s="27"/>
      <c r="K1785" s="52"/>
      <c r="L1785" s="50"/>
      <c r="M1785" s="50"/>
      <c r="N1785" s="422"/>
      <c r="O1785" s="27"/>
      <c r="P1785" s="27"/>
      <c r="Q1785" s="27"/>
      <c r="R1785" s="27"/>
      <c r="S1785" s="27"/>
      <c r="T1785" s="27"/>
      <c r="U1785" s="27"/>
      <c r="V1785" s="27"/>
      <c r="W1785" s="27"/>
      <c r="X1785" s="27"/>
      <c r="Y1785" s="410"/>
      <c r="Z1785" s="53"/>
      <c r="AA1785" s="53"/>
      <c r="AB1785" s="27"/>
      <c r="AC1785" s="27"/>
      <c r="AD1785" s="27"/>
      <c r="AE1785" s="244"/>
      <c r="AF1785" s="27"/>
      <c r="AG1785" s="27"/>
      <c r="AH1785" s="27"/>
      <c r="AI1785" s="27"/>
      <c r="AJ1785" s="467"/>
      <c r="AK1785" s="54"/>
      <c r="AO1785" s="157"/>
      <c r="AS1785" s="157"/>
      <c r="AT1785" s="161"/>
    </row>
    <row r="1786" spans="1:46" s="55" customFormat="1" ht="12.75" customHeight="1" x14ac:dyDescent="0.3">
      <c r="A1786" s="49"/>
      <c r="B1786" s="49"/>
      <c r="C1786" s="50"/>
      <c r="D1786" s="27"/>
      <c r="E1786" s="27"/>
      <c r="F1786" s="27"/>
      <c r="G1786" s="50"/>
      <c r="H1786" s="50"/>
      <c r="I1786" s="27"/>
      <c r="J1786" s="27"/>
      <c r="K1786" s="52"/>
      <c r="L1786" s="50"/>
      <c r="M1786" s="50"/>
      <c r="N1786" s="422"/>
      <c r="O1786" s="27"/>
      <c r="P1786" s="27"/>
      <c r="Q1786" s="27"/>
      <c r="R1786" s="27"/>
      <c r="S1786" s="27"/>
      <c r="T1786" s="27"/>
      <c r="U1786" s="27"/>
      <c r="V1786" s="27"/>
      <c r="W1786" s="27"/>
      <c r="X1786" s="27"/>
      <c r="Y1786" s="410"/>
      <c r="Z1786" s="53"/>
      <c r="AA1786" s="53"/>
      <c r="AB1786" s="27"/>
      <c r="AC1786" s="27"/>
      <c r="AD1786" s="27"/>
      <c r="AE1786" s="244"/>
      <c r="AF1786" s="27"/>
      <c r="AG1786" s="27"/>
      <c r="AH1786" s="27"/>
      <c r="AI1786" s="27"/>
      <c r="AJ1786" s="467"/>
      <c r="AK1786" s="54"/>
      <c r="AO1786" s="157"/>
      <c r="AS1786" s="157"/>
      <c r="AT1786" s="161"/>
    </row>
    <row r="1787" spans="1:46" s="55" customFormat="1" ht="12.75" customHeight="1" x14ac:dyDescent="0.3">
      <c r="A1787" s="49"/>
      <c r="B1787" s="49"/>
      <c r="C1787" s="50"/>
      <c r="D1787" s="27"/>
      <c r="E1787" s="27"/>
      <c r="F1787" s="27"/>
      <c r="G1787" s="50"/>
      <c r="H1787" s="50"/>
      <c r="I1787" s="27"/>
      <c r="J1787" s="27"/>
      <c r="K1787" s="52"/>
      <c r="L1787" s="50"/>
      <c r="M1787" s="50"/>
      <c r="N1787" s="422"/>
      <c r="O1787" s="27"/>
      <c r="P1787" s="27"/>
      <c r="Q1787" s="27"/>
      <c r="R1787" s="27"/>
      <c r="S1787" s="27"/>
      <c r="T1787" s="27"/>
      <c r="U1787" s="27"/>
      <c r="V1787" s="27"/>
      <c r="W1787" s="27"/>
      <c r="X1787" s="27"/>
      <c r="Y1787" s="410"/>
      <c r="Z1787" s="53"/>
      <c r="AA1787" s="53"/>
      <c r="AB1787" s="27"/>
      <c r="AC1787" s="27"/>
      <c r="AD1787" s="27"/>
      <c r="AE1787" s="244"/>
      <c r="AF1787" s="27"/>
      <c r="AG1787" s="27"/>
      <c r="AH1787" s="27"/>
      <c r="AI1787" s="27"/>
      <c r="AJ1787" s="467"/>
      <c r="AK1787" s="54"/>
      <c r="AO1787" s="157"/>
      <c r="AS1787" s="157"/>
      <c r="AT1787" s="161"/>
    </row>
    <row r="1788" spans="1:46" s="55" customFormat="1" ht="12.75" customHeight="1" x14ac:dyDescent="0.3">
      <c r="A1788" s="49"/>
      <c r="B1788" s="49"/>
      <c r="C1788" s="50"/>
      <c r="D1788" s="27"/>
      <c r="E1788" s="27"/>
      <c r="F1788" s="27"/>
      <c r="G1788" s="50"/>
      <c r="H1788" s="50"/>
      <c r="I1788" s="27"/>
      <c r="J1788" s="27"/>
      <c r="K1788" s="52"/>
      <c r="L1788" s="50"/>
      <c r="M1788" s="50"/>
      <c r="N1788" s="422"/>
      <c r="O1788" s="27"/>
      <c r="P1788" s="27"/>
      <c r="Q1788" s="27"/>
      <c r="R1788" s="27"/>
      <c r="S1788" s="27"/>
      <c r="T1788" s="27"/>
      <c r="U1788" s="27"/>
      <c r="V1788" s="27"/>
      <c r="W1788" s="27"/>
      <c r="X1788" s="27"/>
      <c r="Y1788" s="410"/>
      <c r="Z1788" s="53"/>
      <c r="AA1788" s="53"/>
      <c r="AB1788" s="27"/>
      <c r="AC1788" s="27"/>
      <c r="AD1788" s="27"/>
      <c r="AE1788" s="244"/>
      <c r="AF1788" s="27"/>
      <c r="AG1788" s="27"/>
      <c r="AH1788" s="27"/>
      <c r="AI1788" s="27"/>
      <c r="AJ1788" s="467"/>
      <c r="AK1788" s="54"/>
      <c r="AO1788" s="157"/>
      <c r="AS1788" s="157"/>
      <c r="AT1788" s="161"/>
    </row>
    <row r="1789" spans="1:46" s="55" customFormat="1" ht="12.75" customHeight="1" x14ac:dyDescent="0.3">
      <c r="A1789" s="49"/>
      <c r="B1789" s="49"/>
      <c r="C1789" s="50"/>
      <c r="D1789" s="27"/>
      <c r="E1789" s="27"/>
      <c r="F1789" s="27"/>
      <c r="G1789" s="50"/>
      <c r="H1789" s="50"/>
      <c r="I1789" s="27"/>
      <c r="J1789" s="27"/>
      <c r="K1789" s="52"/>
      <c r="L1789" s="50"/>
      <c r="M1789" s="50"/>
      <c r="N1789" s="422"/>
      <c r="O1789" s="27"/>
      <c r="P1789" s="27"/>
      <c r="Q1789" s="27"/>
      <c r="R1789" s="27"/>
      <c r="S1789" s="27"/>
      <c r="T1789" s="27"/>
      <c r="U1789" s="27"/>
      <c r="V1789" s="27"/>
      <c r="W1789" s="27"/>
      <c r="X1789" s="27"/>
      <c r="Y1789" s="410"/>
      <c r="Z1789" s="53"/>
      <c r="AA1789" s="53"/>
      <c r="AB1789" s="27"/>
      <c r="AC1789" s="27"/>
      <c r="AD1789" s="27"/>
      <c r="AE1789" s="244"/>
      <c r="AF1789" s="27"/>
      <c r="AG1789" s="27"/>
      <c r="AH1789" s="27"/>
      <c r="AI1789" s="27"/>
      <c r="AJ1789" s="467"/>
      <c r="AK1789" s="54"/>
      <c r="AO1789" s="157"/>
      <c r="AS1789" s="157"/>
      <c r="AT1789" s="161"/>
    </row>
    <row r="1790" spans="1:46" s="55" customFormat="1" ht="12.75" customHeight="1" x14ac:dyDescent="0.3">
      <c r="A1790" s="49"/>
      <c r="B1790" s="49"/>
      <c r="C1790" s="50"/>
      <c r="D1790" s="27"/>
      <c r="E1790" s="27"/>
      <c r="F1790" s="27"/>
      <c r="G1790" s="50"/>
      <c r="H1790" s="50"/>
      <c r="I1790" s="27"/>
      <c r="J1790" s="27"/>
      <c r="K1790" s="52"/>
      <c r="L1790" s="50"/>
      <c r="M1790" s="50"/>
      <c r="N1790" s="422"/>
      <c r="O1790" s="27"/>
      <c r="P1790" s="27"/>
      <c r="Q1790" s="27"/>
      <c r="R1790" s="27"/>
      <c r="S1790" s="27"/>
      <c r="T1790" s="27"/>
      <c r="U1790" s="27"/>
      <c r="V1790" s="27"/>
      <c r="W1790" s="27"/>
      <c r="X1790" s="27"/>
      <c r="Y1790" s="410"/>
      <c r="Z1790" s="53"/>
      <c r="AA1790" s="53"/>
      <c r="AB1790" s="27"/>
      <c r="AC1790" s="27"/>
      <c r="AD1790" s="27"/>
      <c r="AE1790" s="244"/>
      <c r="AF1790" s="27"/>
      <c r="AG1790" s="27"/>
      <c r="AH1790" s="27"/>
      <c r="AI1790" s="27"/>
      <c r="AJ1790" s="467"/>
      <c r="AK1790" s="54"/>
      <c r="AO1790" s="157"/>
      <c r="AS1790" s="157"/>
      <c r="AT1790" s="161"/>
    </row>
    <row r="1791" spans="1:46" s="55" customFormat="1" ht="12.75" customHeight="1" x14ac:dyDescent="0.3">
      <c r="A1791" s="49"/>
      <c r="B1791" s="49"/>
      <c r="C1791" s="50"/>
      <c r="D1791" s="27"/>
      <c r="E1791" s="27"/>
      <c r="F1791" s="27"/>
      <c r="G1791" s="50"/>
      <c r="H1791" s="50"/>
      <c r="I1791" s="27"/>
      <c r="J1791" s="27"/>
      <c r="K1791" s="52"/>
      <c r="L1791" s="50"/>
      <c r="M1791" s="50"/>
      <c r="N1791" s="422"/>
      <c r="O1791" s="27"/>
      <c r="P1791" s="27"/>
      <c r="Q1791" s="27"/>
      <c r="R1791" s="27"/>
      <c r="S1791" s="27"/>
      <c r="T1791" s="27"/>
      <c r="U1791" s="27"/>
      <c r="V1791" s="27"/>
      <c r="W1791" s="27"/>
      <c r="X1791" s="27"/>
      <c r="Y1791" s="410"/>
      <c r="Z1791" s="53"/>
      <c r="AA1791" s="53"/>
      <c r="AB1791" s="27"/>
      <c r="AC1791" s="27"/>
      <c r="AD1791" s="27"/>
      <c r="AE1791" s="244"/>
      <c r="AF1791" s="27"/>
      <c r="AG1791" s="27"/>
      <c r="AH1791" s="27"/>
      <c r="AI1791" s="27"/>
      <c r="AJ1791" s="467"/>
      <c r="AK1791" s="54"/>
      <c r="AO1791" s="157"/>
      <c r="AS1791" s="157"/>
      <c r="AT1791" s="161"/>
    </row>
    <row r="1792" spans="1:46" s="55" customFormat="1" ht="12.75" customHeight="1" x14ac:dyDescent="0.3">
      <c r="A1792" s="49"/>
      <c r="B1792" s="49"/>
      <c r="C1792" s="50"/>
      <c r="D1792" s="27"/>
      <c r="E1792" s="27"/>
      <c r="F1792" s="27"/>
      <c r="G1792" s="50"/>
      <c r="H1792" s="50"/>
      <c r="I1792" s="27"/>
      <c r="J1792" s="27"/>
      <c r="K1792" s="52"/>
      <c r="L1792" s="50"/>
      <c r="M1792" s="50"/>
      <c r="N1792" s="422"/>
      <c r="O1792" s="27"/>
      <c r="P1792" s="27"/>
      <c r="Q1792" s="27"/>
      <c r="R1792" s="27"/>
      <c r="S1792" s="27"/>
      <c r="T1792" s="27"/>
      <c r="U1792" s="27"/>
      <c r="V1792" s="27"/>
      <c r="W1792" s="27"/>
      <c r="X1792" s="27"/>
      <c r="Y1792" s="410"/>
      <c r="Z1792" s="53"/>
      <c r="AA1792" s="53"/>
      <c r="AB1792" s="27"/>
      <c r="AC1792" s="27"/>
      <c r="AD1792" s="27"/>
      <c r="AE1792" s="244"/>
      <c r="AF1792" s="27"/>
      <c r="AG1792" s="27"/>
      <c r="AH1792" s="27"/>
      <c r="AI1792" s="27"/>
      <c r="AJ1792" s="467"/>
      <c r="AK1792" s="54"/>
      <c r="AO1792" s="157"/>
      <c r="AS1792" s="157"/>
      <c r="AT1792" s="161"/>
    </row>
    <row r="1793" spans="1:46" s="55" customFormat="1" ht="12.75" customHeight="1" x14ac:dyDescent="0.3">
      <c r="A1793" s="49"/>
      <c r="B1793" s="49"/>
      <c r="C1793" s="50"/>
      <c r="D1793" s="27"/>
      <c r="E1793" s="27"/>
      <c r="F1793" s="27"/>
      <c r="G1793" s="50"/>
      <c r="H1793" s="50"/>
      <c r="I1793" s="27"/>
      <c r="J1793" s="27"/>
      <c r="K1793" s="52"/>
      <c r="L1793" s="50"/>
      <c r="M1793" s="50"/>
      <c r="N1793" s="422"/>
      <c r="O1793" s="27"/>
      <c r="P1793" s="27"/>
      <c r="Q1793" s="27"/>
      <c r="R1793" s="27"/>
      <c r="S1793" s="27"/>
      <c r="T1793" s="27"/>
      <c r="U1793" s="27"/>
      <c r="V1793" s="27"/>
      <c r="W1793" s="27"/>
      <c r="X1793" s="27"/>
      <c r="Y1793" s="410"/>
      <c r="Z1793" s="53"/>
      <c r="AA1793" s="53"/>
      <c r="AB1793" s="27"/>
      <c r="AC1793" s="27"/>
      <c r="AD1793" s="27"/>
      <c r="AE1793" s="244"/>
      <c r="AF1793" s="27"/>
      <c r="AG1793" s="27"/>
      <c r="AH1793" s="27"/>
      <c r="AI1793" s="27"/>
      <c r="AJ1793" s="467"/>
      <c r="AK1793" s="54"/>
      <c r="AO1793" s="157"/>
      <c r="AS1793" s="157"/>
      <c r="AT1793" s="161"/>
    </row>
    <row r="1794" spans="1:46" s="55" customFormat="1" ht="12.75" customHeight="1" x14ac:dyDescent="0.3">
      <c r="A1794" s="49"/>
      <c r="B1794" s="49"/>
      <c r="C1794" s="50"/>
      <c r="D1794" s="27"/>
      <c r="E1794" s="27"/>
      <c r="F1794" s="27"/>
      <c r="G1794" s="50"/>
      <c r="H1794" s="50"/>
      <c r="I1794" s="27"/>
      <c r="J1794" s="27"/>
      <c r="K1794" s="52"/>
      <c r="L1794" s="50"/>
      <c r="M1794" s="50"/>
      <c r="N1794" s="422"/>
      <c r="O1794" s="27"/>
      <c r="P1794" s="27"/>
      <c r="Q1794" s="27"/>
      <c r="R1794" s="27"/>
      <c r="S1794" s="27"/>
      <c r="T1794" s="27"/>
      <c r="U1794" s="27"/>
      <c r="V1794" s="27"/>
      <c r="W1794" s="27"/>
      <c r="X1794" s="27"/>
      <c r="Y1794" s="410"/>
      <c r="Z1794" s="53"/>
      <c r="AA1794" s="53"/>
      <c r="AB1794" s="27"/>
      <c r="AC1794" s="27"/>
      <c r="AD1794" s="27"/>
      <c r="AE1794" s="244"/>
      <c r="AF1794" s="27"/>
      <c r="AG1794" s="27"/>
      <c r="AH1794" s="27"/>
      <c r="AI1794" s="27"/>
      <c r="AJ1794" s="467"/>
      <c r="AK1794" s="54"/>
      <c r="AO1794" s="157"/>
      <c r="AS1794" s="157"/>
      <c r="AT1794" s="161"/>
    </row>
    <row r="1795" spans="1:46" s="55" customFormat="1" ht="12.75" customHeight="1" x14ac:dyDescent="0.3">
      <c r="A1795" s="49"/>
      <c r="B1795" s="49"/>
      <c r="C1795" s="50"/>
      <c r="D1795" s="27"/>
      <c r="E1795" s="27"/>
      <c r="F1795" s="27"/>
      <c r="G1795" s="50"/>
      <c r="H1795" s="50"/>
      <c r="I1795" s="27"/>
      <c r="J1795" s="27"/>
      <c r="K1795" s="52"/>
      <c r="L1795" s="50"/>
      <c r="M1795" s="50"/>
      <c r="N1795" s="422"/>
      <c r="O1795" s="27"/>
      <c r="P1795" s="27"/>
      <c r="Q1795" s="27"/>
      <c r="R1795" s="27"/>
      <c r="S1795" s="27"/>
      <c r="T1795" s="27"/>
      <c r="U1795" s="27"/>
      <c r="V1795" s="27"/>
      <c r="W1795" s="27"/>
      <c r="X1795" s="27"/>
      <c r="Y1795" s="410"/>
      <c r="Z1795" s="53"/>
      <c r="AA1795" s="53"/>
      <c r="AB1795" s="27"/>
      <c r="AC1795" s="27"/>
      <c r="AD1795" s="27"/>
      <c r="AE1795" s="244"/>
      <c r="AF1795" s="27"/>
      <c r="AG1795" s="27"/>
      <c r="AH1795" s="27"/>
      <c r="AI1795" s="27"/>
      <c r="AJ1795" s="467"/>
      <c r="AK1795" s="54"/>
      <c r="AO1795" s="157"/>
      <c r="AS1795" s="157"/>
      <c r="AT1795" s="161"/>
    </row>
    <row r="1796" spans="1:46" s="55" customFormat="1" ht="12.75" customHeight="1" x14ac:dyDescent="0.3">
      <c r="A1796" s="49"/>
      <c r="B1796" s="49"/>
      <c r="C1796" s="50"/>
      <c r="D1796" s="27"/>
      <c r="E1796" s="27"/>
      <c r="F1796" s="27"/>
      <c r="G1796" s="50"/>
      <c r="H1796" s="50"/>
      <c r="I1796" s="27"/>
      <c r="J1796" s="27"/>
      <c r="K1796" s="52"/>
      <c r="L1796" s="50"/>
      <c r="M1796" s="50"/>
      <c r="N1796" s="422"/>
      <c r="O1796" s="27"/>
      <c r="P1796" s="27"/>
      <c r="Q1796" s="27"/>
      <c r="R1796" s="27"/>
      <c r="S1796" s="27"/>
      <c r="T1796" s="27"/>
      <c r="U1796" s="27"/>
      <c r="V1796" s="27"/>
      <c r="W1796" s="27"/>
      <c r="X1796" s="27"/>
      <c r="Y1796" s="410"/>
      <c r="Z1796" s="53"/>
      <c r="AA1796" s="53"/>
      <c r="AB1796" s="27"/>
      <c r="AC1796" s="27"/>
      <c r="AD1796" s="27"/>
      <c r="AE1796" s="244"/>
      <c r="AF1796" s="27"/>
      <c r="AG1796" s="27"/>
      <c r="AH1796" s="27"/>
      <c r="AI1796" s="27"/>
      <c r="AJ1796" s="467"/>
      <c r="AK1796" s="54"/>
      <c r="AO1796" s="157"/>
      <c r="AS1796" s="157"/>
      <c r="AT1796" s="161"/>
    </row>
    <row r="1797" spans="1:46" s="55" customFormat="1" ht="12.75" customHeight="1" x14ac:dyDescent="0.3">
      <c r="A1797" s="49"/>
      <c r="B1797" s="49"/>
      <c r="C1797" s="50"/>
      <c r="D1797" s="27"/>
      <c r="E1797" s="27"/>
      <c r="F1797" s="27"/>
      <c r="G1797" s="50"/>
      <c r="H1797" s="50"/>
      <c r="I1797" s="27"/>
      <c r="J1797" s="27"/>
      <c r="K1797" s="52"/>
      <c r="L1797" s="50"/>
      <c r="M1797" s="50"/>
      <c r="N1797" s="422"/>
      <c r="O1797" s="27"/>
      <c r="P1797" s="27"/>
      <c r="Q1797" s="27"/>
      <c r="R1797" s="27"/>
      <c r="S1797" s="27"/>
      <c r="T1797" s="27"/>
      <c r="U1797" s="27"/>
      <c r="V1797" s="27"/>
      <c r="W1797" s="27"/>
      <c r="X1797" s="27"/>
      <c r="Y1797" s="410"/>
      <c r="Z1797" s="53"/>
      <c r="AA1797" s="53"/>
      <c r="AB1797" s="27"/>
      <c r="AC1797" s="27"/>
      <c r="AD1797" s="27"/>
      <c r="AE1797" s="244"/>
      <c r="AF1797" s="27"/>
      <c r="AG1797" s="27"/>
      <c r="AH1797" s="27"/>
      <c r="AI1797" s="27"/>
      <c r="AJ1797" s="467"/>
      <c r="AK1797" s="54"/>
      <c r="AO1797" s="157"/>
      <c r="AS1797" s="157"/>
      <c r="AT1797" s="161"/>
    </row>
    <row r="1798" spans="1:46" s="55" customFormat="1" ht="12.75" customHeight="1" x14ac:dyDescent="0.3">
      <c r="A1798" s="49"/>
      <c r="B1798" s="49"/>
      <c r="C1798" s="50"/>
      <c r="D1798" s="27"/>
      <c r="E1798" s="27"/>
      <c r="F1798" s="27"/>
      <c r="G1798" s="50"/>
      <c r="H1798" s="50"/>
      <c r="I1798" s="27"/>
      <c r="J1798" s="27"/>
      <c r="K1798" s="52"/>
      <c r="L1798" s="50"/>
      <c r="M1798" s="50"/>
      <c r="N1798" s="422"/>
      <c r="O1798" s="27"/>
      <c r="P1798" s="27"/>
      <c r="Q1798" s="27"/>
      <c r="R1798" s="27"/>
      <c r="S1798" s="27"/>
      <c r="T1798" s="27"/>
      <c r="U1798" s="27"/>
      <c r="V1798" s="27"/>
      <c r="W1798" s="27"/>
      <c r="X1798" s="27"/>
      <c r="Y1798" s="410"/>
      <c r="Z1798" s="53"/>
      <c r="AA1798" s="53"/>
      <c r="AB1798" s="27"/>
      <c r="AC1798" s="27"/>
      <c r="AD1798" s="27"/>
      <c r="AE1798" s="244"/>
      <c r="AF1798" s="27"/>
      <c r="AG1798" s="27"/>
      <c r="AH1798" s="27"/>
      <c r="AI1798" s="27"/>
      <c r="AJ1798" s="467"/>
      <c r="AK1798" s="54"/>
      <c r="AO1798" s="157"/>
      <c r="AS1798" s="157"/>
      <c r="AT1798" s="161"/>
    </row>
    <row r="1799" spans="1:46" s="55" customFormat="1" ht="12.75" customHeight="1" x14ac:dyDescent="0.3">
      <c r="A1799" s="49"/>
      <c r="B1799" s="49"/>
      <c r="C1799" s="50"/>
      <c r="D1799" s="27"/>
      <c r="E1799" s="27"/>
      <c r="F1799" s="27"/>
      <c r="G1799" s="50"/>
      <c r="H1799" s="50"/>
      <c r="I1799" s="27"/>
      <c r="J1799" s="27"/>
      <c r="K1799" s="52"/>
      <c r="L1799" s="50"/>
      <c r="M1799" s="50"/>
      <c r="N1799" s="422"/>
      <c r="O1799" s="27"/>
      <c r="P1799" s="27"/>
      <c r="Q1799" s="27"/>
      <c r="R1799" s="27"/>
      <c r="S1799" s="27"/>
      <c r="T1799" s="27"/>
      <c r="U1799" s="27"/>
      <c r="V1799" s="27"/>
      <c r="W1799" s="27"/>
      <c r="X1799" s="27"/>
      <c r="Y1799" s="410"/>
      <c r="Z1799" s="53"/>
      <c r="AA1799" s="53"/>
      <c r="AB1799" s="27"/>
      <c r="AC1799" s="27"/>
      <c r="AD1799" s="27"/>
      <c r="AE1799" s="244"/>
      <c r="AF1799" s="27"/>
      <c r="AG1799" s="27"/>
      <c r="AH1799" s="27"/>
      <c r="AI1799" s="27"/>
      <c r="AJ1799" s="467"/>
      <c r="AK1799" s="54"/>
      <c r="AO1799" s="157"/>
      <c r="AS1799" s="157"/>
      <c r="AT1799" s="161"/>
    </row>
    <row r="1800" spans="1:46" s="55" customFormat="1" ht="12.75" customHeight="1" x14ac:dyDescent="0.3">
      <c r="A1800" s="49"/>
      <c r="B1800" s="49"/>
      <c r="C1800" s="50"/>
      <c r="D1800" s="27"/>
      <c r="E1800" s="27"/>
      <c r="F1800" s="27"/>
      <c r="G1800" s="50"/>
      <c r="H1800" s="50"/>
      <c r="I1800" s="27"/>
      <c r="J1800" s="27"/>
      <c r="K1800" s="52"/>
      <c r="L1800" s="50"/>
      <c r="M1800" s="50"/>
      <c r="N1800" s="422"/>
      <c r="O1800" s="27"/>
      <c r="P1800" s="27"/>
      <c r="Q1800" s="27"/>
      <c r="R1800" s="27"/>
      <c r="S1800" s="27"/>
      <c r="T1800" s="27"/>
      <c r="U1800" s="27"/>
      <c r="V1800" s="27"/>
      <c r="W1800" s="27"/>
      <c r="X1800" s="27"/>
      <c r="Y1800" s="410"/>
      <c r="Z1800" s="53"/>
      <c r="AA1800" s="53"/>
      <c r="AB1800" s="27"/>
      <c r="AC1800" s="27"/>
      <c r="AD1800" s="27"/>
      <c r="AE1800" s="244"/>
      <c r="AF1800" s="27"/>
      <c r="AG1800" s="27"/>
      <c r="AH1800" s="27"/>
      <c r="AI1800" s="27"/>
      <c r="AJ1800" s="467"/>
      <c r="AK1800" s="54"/>
      <c r="AO1800" s="157"/>
      <c r="AS1800" s="157"/>
      <c r="AT1800" s="161"/>
    </row>
    <row r="1801" spans="1:46" s="55" customFormat="1" ht="12.75" customHeight="1" x14ac:dyDescent="0.3">
      <c r="A1801" s="49"/>
      <c r="B1801" s="49"/>
      <c r="C1801" s="50"/>
      <c r="D1801" s="27"/>
      <c r="E1801" s="27"/>
      <c r="F1801" s="27"/>
      <c r="G1801" s="50"/>
      <c r="H1801" s="50"/>
      <c r="I1801" s="27"/>
      <c r="J1801" s="27"/>
      <c r="K1801" s="52"/>
      <c r="L1801" s="50"/>
      <c r="M1801" s="50"/>
      <c r="N1801" s="422"/>
      <c r="O1801" s="27"/>
      <c r="P1801" s="27"/>
      <c r="Q1801" s="27"/>
      <c r="R1801" s="27"/>
      <c r="S1801" s="27"/>
      <c r="T1801" s="27"/>
      <c r="U1801" s="27"/>
      <c r="V1801" s="27"/>
      <c r="W1801" s="27"/>
      <c r="X1801" s="27"/>
      <c r="Y1801" s="410"/>
      <c r="Z1801" s="53"/>
      <c r="AA1801" s="53"/>
      <c r="AB1801" s="27"/>
      <c r="AC1801" s="27"/>
      <c r="AD1801" s="27"/>
      <c r="AE1801" s="244"/>
      <c r="AF1801" s="27"/>
      <c r="AG1801" s="27"/>
      <c r="AH1801" s="27"/>
      <c r="AI1801" s="27"/>
      <c r="AJ1801" s="467"/>
      <c r="AK1801" s="54"/>
      <c r="AO1801" s="157"/>
      <c r="AS1801" s="157"/>
      <c r="AT1801" s="161"/>
    </row>
    <row r="1802" spans="1:46" s="55" customFormat="1" ht="12.75" customHeight="1" x14ac:dyDescent="0.3">
      <c r="A1802" s="49"/>
      <c r="B1802" s="49"/>
      <c r="C1802" s="50"/>
      <c r="D1802" s="27"/>
      <c r="E1802" s="27"/>
      <c r="F1802" s="27"/>
      <c r="G1802" s="50"/>
      <c r="H1802" s="50"/>
      <c r="I1802" s="27"/>
      <c r="J1802" s="27"/>
      <c r="K1802" s="52"/>
      <c r="L1802" s="50"/>
      <c r="M1802" s="50"/>
      <c r="N1802" s="422"/>
      <c r="O1802" s="27"/>
      <c r="P1802" s="27"/>
      <c r="Q1802" s="27"/>
      <c r="R1802" s="27"/>
      <c r="S1802" s="27"/>
      <c r="T1802" s="27"/>
      <c r="U1802" s="27"/>
      <c r="V1802" s="27"/>
      <c r="W1802" s="27"/>
      <c r="X1802" s="27"/>
      <c r="Y1802" s="410"/>
      <c r="Z1802" s="53"/>
      <c r="AA1802" s="53"/>
      <c r="AB1802" s="27"/>
      <c r="AC1802" s="27"/>
      <c r="AD1802" s="27"/>
      <c r="AE1802" s="244"/>
      <c r="AF1802" s="27"/>
      <c r="AG1802" s="27"/>
      <c r="AH1802" s="27"/>
      <c r="AI1802" s="27"/>
      <c r="AJ1802" s="467"/>
      <c r="AK1802" s="54"/>
      <c r="AO1802" s="157"/>
      <c r="AS1802" s="157"/>
      <c r="AT1802" s="161"/>
    </row>
    <row r="1803" spans="1:46" s="55" customFormat="1" ht="12.75" customHeight="1" x14ac:dyDescent="0.3">
      <c r="A1803" s="49"/>
      <c r="B1803" s="49"/>
      <c r="C1803" s="50"/>
      <c r="D1803" s="27"/>
      <c r="E1803" s="27"/>
      <c r="F1803" s="27"/>
      <c r="G1803" s="50"/>
      <c r="H1803" s="50"/>
      <c r="I1803" s="27"/>
      <c r="J1803" s="27"/>
      <c r="K1803" s="52"/>
      <c r="L1803" s="50"/>
      <c r="M1803" s="50"/>
      <c r="N1803" s="422"/>
      <c r="O1803" s="27"/>
      <c r="P1803" s="27"/>
      <c r="Q1803" s="27"/>
      <c r="R1803" s="27"/>
      <c r="S1803" s="27"/>
      <c r="T1803" s="27"/>
      <c r="U1803" s="27"/>
      <c r="V1803" s="27"/>
      <c r="W1803" s="27"/>
      <c r="X1803" s="27"/>
      <c r="Y1803" s="410"/>
      <c r="Z1803" s="53"/>
      <c r="AA1803" s="53"/>
      <c r="AB1803" s="27"/>
      <c r="AC1803" s="27"/>
      <c r="AD1803" s="27"/>
      <c r="AE1803" s="244"/>
      <c r="AF1803" s="27"/>
      <c r="AG1803" s="27"/>
      <c r="AH1803" s="27"/>
      <c r="AI1803" s="27"/>
      <c r="AJ1803" s="467"/>
      <c r="AK1803" s="54"/>
      <c r="AO1803" s="157"/>
      <c r="AS1803" s="157"/>
      <c r="AT1803" s="161"/>
    </row>
    <row r="1804" spans="1:46" s="55" customFormat="1" ht="12.75" customHeight="1" x14ac:dyDescent="0.3">
      <c r="A1804" s="49"/>
      <c r="B1804" s="49"/>
      <c r="C1804" s="50"/>
      <c r="D1804" s="27"/>
      <c r="E1804" s="27"/>
      <c r="F1804" s="27"/>
      <c r="G1804" s="50"/>
      <c r="H1804" s="50"/>
      <c r="I1804" s="27"/>
      <c r="J1804" s="27"/>
      <c r="K1804" s="52"/>
      <c r="L1804" s="50"/>
      <c r="M1804" s="50"/>
      <c r="N1804" s="422"/>
      <c r="O1804" s="27"/>
      <c r="P1804" s="27"/>
      <c r="Q1804" s="27"/>
      <c r="R1804" s="27"/>
      <c r="S1804" s="27"/>
      <c r="T1804" s="27"/>
      <c r="U1804" s="27"/>
      <c r="V1804" s="27"/>
      <c r="W1804" s="27"/>
      <c r="X1804" s="27"/>
      <c r="Y1804" s="410"/>
      <c r="Z1804" s="53"/>
      <c r="AA1804" s="53"/>
      <c r="AB1804" s="27"/>
      <c r="AC1804" s="27"/>
      <c r="AD1804" s="27"/>
      <c r="AE1804" s="244"/>
      <c r="AF1804" s="27"/>
      <c r="AG1804" s="27"/>
      <c r="AH1804" s="27"/>
      <c r="AI1804" s="27"/>
      <c r="AJ1804" s="467"/>
      <c r="AK1804" s="54"/>
      <c r="AO1804" s="157"/>
      <c r="AS1804" s="157"/>
      <c r="AT1804" s="161"/>
    </row>
    <row r="1805" spans="1:46" s="55" customFormat="1" ht="12.75" customHeight="1" x14ac:dyDescent="0.3">
      <c r="A1805" s="49"/>
      <c r="B1805" s="49"/>
      <c r="C1805" s="50"/>
      <c r="D1805" s="27"/>
      <c r="E1805" s="27"/>
      <c r="F1805" s="27"/>
      <c r="G1805" s="50"/>
      <c r="H1805" s="50"/>
      <c r="I1805" s="27"/>
      <c r="J1805" s="27"/>
      <c r="K1805" s="52"/>
      <c r="L1805" s="50"/>
      <c r="M1805" s="50"/>
      <c r="N1805" s="422"/>
      <c r="O1805" s="27"/>
      <c r="P1805" s="27"/>
      <c r="Q1805" s="27"/>
      <c r="R1805" s="27"/>
      <c r="S1805" s="27"/>
      <c r="T1805" s="27"/>
      <c r="U1805" s="27"/>
      <c r="V1805" s="27"/>
      <c r="W1805" s="27"/>
      <c r="X1805" s="27"/>
      <c r="Y1805" s="410"/>
      <c r="Z1805" s="53"/>
      <c r="AA1805" s="53"/>
      <c r="AB1805" s="27"/>
      <c r="AC1805" s="27"/>
      <c r="AD1805" s="27"/>
      <c r="AE1805" s="244"/>
      <c r="AF1805" s="27"/>
      <c r="AG1805" s="27"/>
      <c r="AH1805" s="27"/>
      <c r="AI1805" s="27"/>
      <c r="AJ1805" s="467"/>
      <c r="AK1805" s="54"/>
      <c r="AO1805" s="157"/>
      <c r="AS1805" s="157"/>
      <c r="AT1805" s="161"/>
    </row>
    <row r="1806" spans="1:46" s="55" customFormat="1" ht="12.75" customHeight="1" x14ac:dyDescent="0.3">
      <c r="A1806" s="49"/>
      <c r="B1806" s="49"/>
      <c r="C1806" s="50"/>
      <c r="D1806" s="27"/>
      <c r="E1806" s="27"/>
      <c r="F1806" s="27"/>
      <c r="G1806" s="50"/>
      <c r="H1806" s="50"/>
      <c r="I1806" s="27"/>
      <c r="J1806" s="27"/>
      <c r="K1806" s="52"/>
      <c r="L1806" s="50"/>
      <c r="M1806" s="50"/>
      <c r="N1806" s="422"/>
      <c r="O1806" s="27"/>
      <c r="P1806" s="27"/>
      <c r="Q1806" s="27"/>
      <c r="R1806" s="27"/>
      <c r="S1806" s="27"/>
      <c r="T1806" s="27"/>
      <c r="U1806" s="27"/>
      <c r="V1806" s="27"/>
      <c r="W1806" s="27"/>
      <c r="X1806" s="27"/>
      <c r="Y1806" s="410"/>
      <c r="Z1806" s="53"/>
      <c r="AA1806" s="53"/>
      <c r="AB1806" s="27"/>
      <c r="AC1806" s="27"/>
      <c r="AD1806" s="27"/>
      <c r="AE1806" s="244"/>
      <c r="AF1806" s="27"/>
      <c r="AG1806" s="27"/>
      <c r="AH1806" s="27"/>
      <c r="AI1806" s="27"/>
      <c r="AJ1806" s="467"/>
      <c r="AK1806" s="54"/>
      <c r="AO1806" s="157"/>
      <c r="AS1806" s="157"/>
      <c r="AT1806" s="161"/>
    </row>
    <row r="1807" spans="1:46" s="55" customFormat="1" ht="12.75" customHeight="1" x14ac:dyDescent="0.3">
      <c r="A1807" s="49"/>
      <c r="B1807" s="49"/>
      <c r="C1807" s="50"/>
      <c r="D1807" s="27"/>
      <c r="E1807" s="27"/>
      <c r="F1807" s="27"/>
      <c r="G1807" s="50"/>
      <c r="H1807" s="50"/>
      <c r="I1807" s="27"/>
      <c r="J1807" s="27"/>
      <c r="K1807" s="52"/>
      <c r="L1807" s="50"/>
      <c r="M1807" s="50"/>
      <c r="N1807" s="422"/>
      <c r="O1807" s="27"/>
      <c r="P1807" s="27"/>
      <c r="Q1807" s="27"/>
      <c r="R1807" s="27"/>
      <c r="S1807" s="27"/>
      <c r="T1807" s="27"/>
      <c r="U1807" s="27"/>
      <c r="V1807" s="27"/>
      <c r="W1807" s="27"/>
      <c r="X1807" s="27"/>
      <c r="Y1807" s="410"/>
      <c r="Z1807" s="53"/>
      <c r="AA1807" s="53"/>
      <c r="AB1807" s="27"/>
      <c r="AC1807" s="27"/>
      <c r="AD1807" s="27"/>
      <c r="AE1807" s="244"/>
      <c r="AF1807" s="27"/>
      <c r="AG1807" s="27"/>
      <c r="AH1807" s="27"/>
      <c r="AI1807" s="27"/>
      <c r="AJ1807" s="467"/>
      <c r="AK1807" s="54"/>
      <c r="AO1807" s="157"/>
      <c r="AS1807" s="157"/>
      <c r="AT1807" s="161"/>
    </row>
    <row r="1808" spans="1:46" s="55" customFormat="1" ht="12.75" customHeight="1" x14ac:dyDescent="0.3">
      <c r="A1808" s="49"/>
      <c r="B1808" s="49"/>
      <c r="C1808" s="50"/>
      <c r="D1808" s="27"/>
      <c r="E1808" s="27"/>
      <c r="F1808" s="27"/>
      <c r="G1808" s="50"/>
      <c r="H1808" s="50"/>
      <c r="I1808" s="27"/>
      <c r="J1808" s="27"/>
      <c r="K1808" s="52"/>
      <c r="L1808" s="50"/>
      <c r="M1808" s="50"/>
      <c r="N1808" s="422"/>
      <c r="O1808" s="27"/>
      <c r="P1808" s="27"/>
      <c r="Q1808" s="27"/>
      <c r="R1808" s="27"/>
      <c r="S1808" s="27"/>
      <c r="T1808" s="27"/>
      <c r="U1808" s="27"/>
      <c r="V1808" s="27"/>
      <c r="W1808" s="27"/>
      <c r="X1808" s="27"/>
      <c r="Y1808" s="410"/>
      <c r="Z1808" s="53"/>
      <c r="AA1808" s="53"/>
      <c r="AB1808" s="27"/>
      <c r="AC1808" s="27"/>
      <c r="AD1808" s="27"/>
      <c r="AE1808" s="244"/>
      <c r="AF1808" s="27"/>
      <c r="AG1808" s="27"/>
      <c r="AH1808" s="27"/>
      <c r="AI1808" s="27"/>
      <c r="AJ1808" s="467"/>
      <c r="AK1808" s="54"/>
      <c r="AO1808" s="157"/>
      <c r="AS1808" s="157"/>
      <c r="AT1808" s="161"/>
    </row>
    <row r="1809" spans="1:46" s="55" customFormat="1" ht="12.75" customHeight="1" x14ac:dyDescent="0.3">
      <c r="A1809" s="49"/>
      <c r="B1809" s="49"/>
      <c r="C1809" s="50"/>
      <c r="D1809" s="27"/>
      <c r="E1809" s="27"/>
      <c r="F1809" s="27"/>
      <c r="G1809" s="50"/>
      <c r="H1809" s="50"/>
      <c r="I1809" s="27"/>
      <c r="J1809" s="27"/>
      <c r="K1809" s="52"/>
      <c r="L1809" s="50"/>
      <c r="M1809" s="50"/>
      <c r="N1809" s="422"/>
      <c r="O1809" s="27"/>
      <c r="P1809" s="27"/>
      <c r="Q1809" s="27"/>
      <c r="R1809" s="27"/>
      <c r="S1809" s="27"/>
      <c r="T1809" s="27"/>
      <c r="U1809" s="27"/>
      <c r="V1809" s="27"/>
      <c r="W1809" s="27"/>
      <c r="X1809" s="27"/>
      <c r="Y1809" s="410"/>
      <c r="Z1809" s="53"/>
      <c r="AA1809" s="53"/>
      <c r="AB1809" s="27"/>
      <c r="AC1809" s="27"/>
      <c r="AD1809" s="27"/>
      <c r="AE1809" s="244"/>
      <c r="AF1809" s="27"/>
      <c r="AG1809" s="27"/>
      <c r="AH1809" s="27"/>
      <c r="AI1809" s="27"/>
      <c r="AJ1809" s="467"/>
      <c r="AK1809" s="54"/>
      <c r="AO1809" s="157"/>
      <c r="AS1809" s="157"/>
      <c r="AT1809" s="161"/>
    </row>
    <row r="1810" spans="1:46" s="55" customFormat="1" ht="12.75" customHeight="1" x14ac:dyDescent="0.3">
      <c r="A1810" s="49"/>
      <c r="B1810" s="49"/>
      <c r="C1810" s="50"/>
      <c r="D1810" s="27"/>
      <c r="E1810" s="27"/>
      <c r="F1810" s="27"/>
      <c r="G1810" s="50"/>
      <c r="H1810" s="50"/>
      <c r="I1810" s="27"/>
      <c r="J1810" s="27"/>
      <c r="K1810" s="52"/>
      <c r="L1810" s="50"/>
      <c r="M1810" s="50"/>
      <c r="N1810" s="422"/>
      <c r="O1810" s="27"/>
      <c r="P1810" s="27"/>
      <c r="Q1810" s="27"/>
      <c r="R1810" s="27"/>
      <c r="S1810" s="27"/>
      <c r="T1810" s="27"/>
      <c r="U1810" s="27"/>
      <c r="V1810" s="27"/>
      <c r="W1810" s="27"/>
      <c r="X1810" s="27"/>
      <c r="Y1810" s="410"/>
      <c r="Z1810" s="53"/>
      <c r="AA1810" s="53"/>
      <c r="AB1810" s="27"/>
      <c r="AC1810" s="27"/>
      <c r="AD1810" s="27"/>
      <c r="AE1810" s="244"/>
      <c r="AF1810" s="27"/>
      <c r="AG1810" s="27"/>
      <c r="AH1810" s="27"/>
      <c r="AI1810" s="27"/>
      <c r="AJ1810" s="467"/>
      <c r="AK1810" s="54"/>
      <c r="AO1810" s="157"/>
      <c r="AS1810" s="157"/>
      <c r="AT1810" s="161"/>
    </row>
    <row r="1811" spans="1:46" s="55" customFormat="1" ht="12.75" customHeight="1" x14ac:dyDescent="0.3">
      <c r="A1811" s="49"/>
      <c r="B1811" s="49"/>
      <c r="C1811" s="50"/>
      <c r="D1811" s="27"/>
      <c r="E1811" s="27"/>
      <c r="F1811" s="27"/>
      <c r="G1811" s="50"/>
      <c r="H1811" s="50"/>
      <c r="I1811" s="27"/>
      <c r="J1811" s="27"/>
      <c r="K1811" s="52"/>
      <c r="L1811" s="50"/>
      <c r="M1811" s="50"/>
      <c r="N1811" s="422"/>
      <c r="O1811" s="27"/>
      <c r="P1811" s="27"/>
      <c r="Q1811" s="27"/>
      <c r="R1811" s="27"/>
      <c r="S1811" s="27"/>
      <c r="T1811" s="27"/>
      <c r="U1811" s="27"/>
      <c r="V1811" s="27"/>
      <c r="W1811" s="27"/>
      <c r="X1811" s="27"/>
      <c r="Y1811" s="410"/>
      <c r="Z1811" s="53"/>
      <c r="AA1811" s="53"/>
      <c r="AB1811" s="27"/>
      <c r="AC1811" s="27"/>
      <c r="AD1811" s="27"/>
      <c r="AE1811" s="244"/>
      <c r="AF1811" s="27"/>
      <c r="AG1811" s="27"/>
      <c r="AH1811" s="27"/>
      <c r="AI1811" s="27"/>
      <c r="AJ1811" s="467"/>
      <c r="AK1811" s="54"/>
      <c r="AO1811" s="157"/>
      <c r="AS1811" s="157"/>
      <c r="AT1811" s="161"/>
    </row>
    <row r="1812" spans="1:46" s="55" customFormat="1" ht="12.75" customHeight="1" x14ac:dyDescent="0.3">
      <c r="A1812" s="49"/>
      <c r="B1812" s="49"/>
      <c r="C1812" s="50"/>
      <c r="D1812" s="27"/>
      <c r="E1812" s="27"/>
      <c r="F1812" s="27"/>
      <c r="G1812" s="50"/>
      <c r="H1812" s="50"/>
      <c r="I1812" s="27"/>
      <c r="J1812" s="27"/>
      <c r="K1812" s="52"/>
      <c r="L1812" s="50"/>
      <c r="M1812" s="50"/>
      <c r="N1812" s="422"/>
      <c r="O1812" s="27"/>
      <c r="P1812" s="27"/>
      <c r="Q1812" s="27"/>
      <c r="R1812" s="27"/>
      <c r="S1812" s="27"/>
      <c r="T1812" s="27"/>
      <c r="U1812" s="27"/>
      <c r="V1812" s="27"/>
      <c r="W1812" s="27"/>
      <c r="X1812" s="27"/>
      <c r="Y1812" s="410"/>
      <c r="Z1812" s="53"/>
      <c r="AA1812" s="53"/>
      <c r="AB1812" s="27"/>
      <c r="AC1812" s="27"/>
      <c r="AD1812" s="27"/>
      <c r="AE1812" s="244"/>
      <c r="AF1812" s="27"/>
      <c r="AG1812" s="27"/>
      <c r="AH1812" s="27"/>
      <c r="AI1812" s="27"/>
      <c r="AJ1812" s="467"/>
      <c r="AK1812" s="54"/>
      <c r="AO1812" s="157"/>
      <c r="AS1812" s="157"/>
      <c r="AT1812" s="161"/>
    </row>
    <row r="1813" spans="1:46" s="55" customFormat="1" ht="12.75" customHeight="1" x14ac:dyDescent="0.3">
      <c r="A1813" s="49"/>
      <c r="B1813" s="49"/>
      <c r="C1813" s="50"/>
      <c r="D1813" s="27"/>
      <c r="E1813" s="27"/>
      <c r="F1813" s="27"/>
      <c r="G1813" s="50"/>
      <c r="H1813" s="50"/>
      <c r="I1813" s="27"/>
      <c r="J1813" s="27"/>
      <c r="K1813" s="52"/>
      <c r="L1813" s="50"/>
      <c r="M1813" s="50"/>
      <c r="N1813" s="422"/>
      <c r="O1813" s="27"/>
      <c r="P1813" s="27"/>
      <c r="Q1813" s="27"/>
      <c r="R1813" s="27"/>
      <c r="S1813" s="27"/>
      <c r="T1813" s="27"/>
      <c r="U1813" s="27"/>
      <c r="V1813" s="27"/>
      <c r="W1813" s="27"/>
      <c r="X1813" s="27"/>
      <c r="Y1813" s="410"/>
      <c r="Z1813" s="53"/>
      <c r="AA1813" s="53"/>
      <c r="AB1813" s="27"/>
      <c r="AC1813" s="27"/>
      <c r="AD1813" s="27"/>
      <c r="AE1813" s="244"/>
      <c r="AF1813" s="27"/>
      <c r="AG1813" s="27"/>
      <c r="AH1813" s="27"/>
      <c r="AI1813" s="27"/>
      <c r="AJ1813" s="467"/>
      <c r="AK1813" s="54"/>
      <c r="AO1813" s="157"/>
      <c r="AS1813" s="157"/>
      <c r="AT1813" s="161"/>
    </row>
    <row r="1814" spans="1:46" s="55" customFormat="1" ht="12.75" customHeight="1" x14ac:dyDescent="0.3">
      <c r="A1814" s="49"/>
      <c r="B1814" s="49"/>
      <c r="C1814" s="50"/>
      <c r="D1814" s="27"/>
      <c r="E1814" s="27"/>
      <c r="F1814" s="27"/>
      <c r="G1814" s="50"/>
      <c r="H1814" s="50"/>
      <c r="I1814" s="27"/>
      <c r="J1814" s="27"/>
      <c r="K1814" s="52"/>
      <c r="L1814" s="50"/>
      <c r="M1814" s="50"/>
      <c r="N1814" s="422"/>
      <c r="O1814" s="27"/>
      <c r="P1814" s="27"/>
      <c r="Q1814" s="27"/>
      <c r="R1814" s="27"/>
      <c r="S1814" s="27"/>
      <c r="T1814" s="27"/>
      <c r="U1814" s="27"/>
      <c r="V1814" s="27"/>
      <c r="W1814" s="27"/>
      <c r="X1814" s="27"/>
      <c r="Y1814" s="410"/>
      <c r="Z1814" s="53"/>
      <c r="AA1814" s="53"/>
      <c r="AB1814" s="27"/>
      <c r="AC1814" s="27"/>
      <c r="AD1814" s="27"/>
      <c r="AE1814" s="244"/>
      <c r="AF1814" s="27"/>
      <c r="AG1814" s="27"/>
      <c r="AH1814" s="27"/>
      <c r="AI1814" s="27"/>
      <c r="AJ1814" s="467"/>
      <c r="AK1814" s="54"/>
      <c r="AO1814" s="157"/>
      <c r="AS1814" s="157"/>
      <c r="AT1814" s="161"/>
    </row>
    <row r="1815" spans="1:46" s="55" customFormat="1" ht="12.75" customHeight="1" x14ac:dyDescent="0.3">
      <c r="A1815" s="49"/>
      <c r="B1815" s="49"/>
      <c r="C1815" s="50"/>
      <c r="D1815" s="27"/>
      <c r="E1815" s="27"/>
      <c r="F1815" s="27"/>
      <c r="G1815" s="50"/>
      <c r="H1815" s="50"/>
      <c r="I1815" s="27"/>
      <c r="J1815" s="27"/>
      <c r="K1815" s="52"/>
      <c r="L1815" s="50"/>
      <c r="M1815" s="50"/>
      <c r="N1815" s="422"/>
      <c r="O1815" s="27"/>
      <c r="P1815" s="27"/>
      <c r="Q1815" s="27"/>
      <c r="R1815" s="27"/>
      <c r="S1815" s="27"/>
      <c r="T1815" s="27"/>
      <c r="U1815" s="27"/>
      <c r="V1815" s="27"/>
      <c r="W1815" s="27"/>
      <c r="X1815" s="27"/>
      <c r="Y1815" s="410"/>
      <c r="Z1815" s="53"/>
      <c r="AA1815" s="53"/>
      <c r="AB1815" s="27"/>
      <c r="AC1815" s="27"/>
      <c r="AD1815" s="27"/>
      <c r="AE1815" s="244"/>
      <c r="AF1815" s="27"/>
      <c r="AG1815" s="27"/>
      <c r="AH1815" s="27"/>
      <c r="AI1815" s="27"/>
      <c r="AJ1815" s="467"/>
      <c r="AK1815" s="54"/>
      <c r="AO1815" s="157"/>
      <c r="AS1815" s="157"/>
      <c r="AT1815" s="161"/>
    </row>
    <row r="1816" spans="1:46" s="55" customFormat="1" ht="12.75" customHeight="1" x14ac:dyDescent="0.3">
      <c r="A1816" s="49"/>
      <c r="B1816" s="49"/>
      <c r="C1816" s="50"/>
      <c r="D1816" s="27"/>
      <c r="E1816" s="27"/>
      <c r="F1816" s="27"/>
      <c r="G1816" s="50"/>
      <c r="H1816" s="50"/>
      <c r="I1816" s="27"/>
      <c r="J1816" s="27"/>
      <c r="K1816" s="52"/>
      <c r="L1816" s="50"/>
      <c r="M1816" s="50"/>
      <c r="N1816" s="422"/>
      <c r="O1816" s="27"/>
      <c r="P1816" s="27"/>
      <c r="Q1816" s="27"/>
      <c r="R1816" s="27"/>
      <c r="S1816" s="27"/>
      <c r="T1816" s="27"/>
      <c r="U1816" s="27"/>
      <c r="V1816" s="27"/>
      <c r="W1816" s="27"/>
      <c r="X1816" s="27"/>
      <c r="Y1816" s="410"/>
      <c r="Z1816" s="53"/>
      <c r="AA1816" s="53"/>
      <c r="AB1816" s="27"/>
      <c r="AC1816" s="27"/>
      <c r="AD1816" s="27"/>
      <c r="AE1816" s="244"/>
      <c r="AF1816" s="27"/>
      <c r="AG1816" s="27"/>
      <c r="AH1816" s="27"/>
      <c r="AI1816" s="27"/>
      <c r="AJ1816" s="467"/>
      <c r="AK1816" s="54"/>
      <c r="AO1816" s="157"/>
      <c r="AS1816" s="157"/>
      <c r="AT1816" s="161"/>
    </row>
    <row r="1817" spans="1:46" s="55" customFormat="1" ht="12.75" customHeight="1" x14ac:dyDescent="0.3">
      <c r="A1817" s="49"/>
      <c r="B1817" s="49"/>
      <c r="C1817" s="50"/>
      <c r="D1817" s="27"/>
      <c r="E1817" s="27"/>
      <c r="F1817" s="27"/>
      <c r="G1817" s="50"/>
      <c r="H1817" s="50"/>
      <c r="I1817" s="27"/>
      <c r="J1817" s="27"/>
      <c r="K1817" s="52"/>
      <c r="L1817" s="50"/>
      <c r="M1817" s="50"/>
      <c r="N1817" s="422"/>
      <c r="O1817" s="27"/>
      <c r="P1817" s="27"/>
      <c r="Q1817" s="27"/>
      <c r="R1817" s="27"/>
      <c r="S1817" s="27"/>
      <c r="T1817" s="27"/>
      <c r="U1817" s="27"/>
      <c r="V1817" s="27"/>
      <c r="W1817" s="27"/>
      <c r="X1817" s="27"/>
      <c r="Y1817" s="410"/>
      <c r="Z1817" s="53"/>
      <c r="AA1817" s="53"/>
      <c r="AB1817" s="27"/>
      <c r="AC1817" s="27"/>
      <c r="AD1817" s="27"/>
      <c r="AE1817" s="244"/>
      <c r="AF1817" s="27"/>
      <c r="AG1817" s="27"/>
      <c r="AH1817" s="27"/>
      <c r="AI1817" s="27"/>
      <c r="AJ1817" s="467"/>
      <c r="AK1817" s="54"/>
      <c r="AO1817" s="157"/>
      <c r="AS1817" s="157"/>
      <c r="AT1817" s="161"/>
    </row>
    <row r="1818" spans="1:46" s="55" customFormat="1" ht="12.75" customHeight="1" x14ac:dyDescent="0.3">
      <c r="A1818" s="49"/>
      <c r="B1818" s="49"/>
      <c r="C1818" s="50"/>
      <c r="D1818" s="27"/>
      <c r="E1818" s="27"/>
      <c r="F1818" s="27"/>
      <c r="G1818" s="50"/>
      <c r="H1818" s="50"/>
      <c r="I1818" s="27"/>
      <c r="J1818" s="27"/>
      <c r="K1818" s="52"/>
      <c r="L1818" s="50"/>
      <c r="M1818" s="50"/>
      <c r="N1818" s="422"/>
      <c r="O1818" s="27"/>
      <c r="P1818" s="27"/>
      <c r="Q1818" s="27"/>
      <c r="R1818" s="27"/>
      <c r="S1818" s="27"/>
      <c r="T1818" s="27"/>
      <c r="U1818" s="27"/>
      <c r="V1818" s="27"/>
      <c r="W1818" s="27"/>
      <c r="X1818" s="27"/>
      <c r="Y1818" s="410"/>
      <c r="Z1818" s="53"/>
      <c r="AA1818" s="53"/>
      <c r="AB1818" s="27"/>
      <c r="AC1818" s="27"/>
      <c r="AD1818" s="27"/>
      <c r="AE1818" s="244"/>
      <c r="AF1818" s="27"/>
      <c r="AG1818" s="27"/>
      <c r="AH1818" s="27"/>
      <c r="AI1818" s="27"/>
      <c r="AJ1818" s="467"/>
      <c r="AK1818" s="54"/>
      <c r="AO1818" s="157"/>
      <c r="AS1818" s="157"/>
      <c r="AT1818" s="161"/>
    </row>
    <row r="1819" spans="1:46" s="55" customFormat="1" ht="12.75" customHeight="1" x14ac:dyDescent="0.3">
      <c r="A1819" s="49"/>
      <c r="B1819" s="49"/>
      <c r="C1819" s="50"/>
      <c r="D1819" s="27"/>
      <c r="E1819" s="27"/>
      <c r="F1819" s="27"/>
      <c r="G1819" s="50"/>
      <c r="H1819" s="50"/>
      <c r="I1819" s="27"/>
      <c r="J1819" s="27"/>
      <c r="K1819" s="52"/>
      <c r="L1819" s="50"/>
      <c r="M1819" s="50"/>
      <c r="N1819" s="422"/>
      <c r="O1819" s="27"/>
      <c r="P1819" s="27"/>
      <c r="Q1819" s="27"/>
      <c r="R1819" s="27"/>
      <c r="S1819" s="27"/>
      <c r="T1819" s="27"/>
      <c r="U1819" s="27"/>
      <c r="V1819" s="27"/>
      <c r="W1819" s="27"/>
      <c r="X1819" s="27"/>
      <c r="Y1819" s="410"/>
      <c r="Z1819" s="53"/>
      <c r="AA1819" s="53"/>
      <c r="AB1819" s="27"/>
      <c r="AC1819" s="27"/>
      <c r="AD1819" s="27"/>
      <c r="AE1819" s="244"/>
      <c r="AF1819" s="27"/>
      <c r="AG1819" s="27"/>
      <c r="AH1819" s="27"/>
      <c r="AI1819" s="27"/>
      <c r="AJ1819" s="467"/>
      <c r="AK1819" s="54"/>
      <c r="AO1819" s="157"/>
      <c r="AS1819" s="157"/>
      <c r="AT1819" s="161"/>
    </row>
    <row r="1820" spans="1:46" s="55" customFormat="1" ht="12.75" customHeight="1" x14ac:dyDescent="0.3">
      <c r="A1820" s="49"/>
      <c r="B1820" s="49"/>
      <c r="C1820" s="50"/>
      <c r="D1820" s="27"/>
      <c r="E1820" s="27"/>
      <c r="F1820" s="27"/>
      <c r="G1820" s="50"/>
      <c r="H1820" s="50"/>
      <c r="I1820" s="27"/>
      <c r="J1820" s="27"/>
      <c r="K1820" s="52"/>
      <c r="L1820" s="50"/>
      <c r="M1820" s="50"/>
      <c r="N1820" s="422"/>
      <c r="O1820" s="27"/>
      <c r="P1820" s="27"/>
      <c r="Q1820" s="27"/>
      <c r="R1820" s="27"/>
      <c r="S1820" s="27"/>
      <c r="T1820" s="27"/>
      <c r="U1820" s="27"/>
      <c r="V1820" s="27"/>
      <c r="W1820" s="27"/>
      <c r="X1820" s="27"/>
      <c r="Y1820" s="410"/>
      <c r="Z1820" s="53"/>
      <c r="AA1820" s="53"/>
      <c r="AB1820" s="27"/>
      <c r="AC1820" s="27"/>
      <c r="AD1820" s="27"/>
      <c r="AE1820" s="244"/>
      <c r="AF1820" s="27"/>
      <c r="AG1820" s="27"/>
      <c r="AH1820" s="27"/>
      <c r="AI1820" s="27"/>
      <c r="AJ1820" s="467"/>
      <c r="AK1820" s="54"/>
      <c r="AO1820" s="157"/>
      <c r="AS1820" s="157"/>
      <c r="AT1820" s="161"/>
    </row>
    <row r="1821" spans="1:46" s="55" customFormat="1" ht="12.75" customHeight="1" x14ac:dyDescent="0.3">
      <c r="A1821" s="49"/>
      <c r="B1821" s="49"/>
      <c r="C1821" s="50"/>
      <c r="D1821" s="27"/>
      <c r="E1821" s="27"/>
      <c r="F1821" s="27"/>
      <c r="G1821" s="50"/>
      <c r="H1821" s="50"/>
      <c r="I1821" s="27"/>
      <c r="J1821" s="27"/>
      <c r="K1821" s="52"/>
      <c r="L1821" s="50"/>
      <c r="M1821" s="50"/>
      <c r="N1821" s="422"/>
      <c r="O1821" s="27"/>
      <c r="P1821" s="27"/>
      <c r="Q1821" s="27"/>
      <c r="R1821" s="27"/>
      <c r="S1821" s="27"/>
      <c r="T1821" s="27"/>
      <c r="U1821" s="27"/>
      <c r="V1821" s="27"/>
      <c r="W1821" s="27"/>
      <c r="X1821" s="27"/>
      <c r="Y1821" s="410"/>
      <c r="Z1821" s="53"/>
      <c r="AA1821" s="53"/>
      <c r="AB1821" s="27"/>
      <c r="AC1821" s="27"/>
      <c r="AD1821" s="27"/>
      <c r="AE1821" s="244"/>
      <c r="AF1821" s="27"/>
      <c r="AG1821" s="27"/>
      <c r="AH1821" s="27"/>
      <c r="AI1821" s="27"/>
      <c r="AJ1821" s="467"/>
      <c r="AK1821" s="54"/>
      <c r="AO1821" s="157"/>
      <c r="AS1821" s="157"/>
      <c r="AT1821" s="161"/>
    </row>
    <row r="1822" spans="1:46" s="55" customFormat="1" ht="12.75" customHeight="1" x14ac:dyDescent="0.3">
      <c r="A1822" s="49"/>
      <c r="B1822" s="49"/>
      <c r="C1822" s="50"/>
      <c r="D1822" s="27"/>
      <c r="E1822" s="27"/>
      <c r="F1822" s="27"/>
      <c r="G1822" s="50"/>
      <c r="H1822" s="50"/>
      <c r="I1822" s="27"/>
      <c r="J1822" s="27"/>
      <c r="K1822" s="52"/>
      <c r="L1822" s="50"/>
      <c r="M1822" s="50"/>
      <c r="N1822" s="422"/>
      <c r="O1822" s="27"/>
      <c r="P1822" s="27"/>
      <c r="Q1822" s="27"/>
      <c r="R1822" s="27"/>
      <c r="S1822" s="27"/>
      <c r="T1822" s="27"/>
      <c r="U1822" s="27"/>
      <c r="V1822" s="27"/>
      <c r="W1822" s="27"/>
      <c r="X1822" s="27"/>
      <c r="Y1822" s="410"/>
      <c r="Z1822" s="53"/>
      <c r="AA1822" s="53"/>
      <c r="AB1822" s="27"/>
      <c r="AC1822" s="27"/>
      <c r="AD1822" s="27"/>
      <c r="AE1822" s="244"/>
      <c r="AF1822" s="27"/>
      <c r="AG1822" s="27"/>
      <c r="AH1822" s="27"/>
      <c r="AI1822" s="27"/>
      <c r="AJ1822" s="467"/>
      <c r="AK1822" s="54"/>
      <c r="AO1822" s="157"/>
      <c r="AS1822" s="157"/>
      <c r="AT1822" s="161"/>
    </row>
    <row r="1823" spans="1:46" s="55" customFormat="1" ht="12.75" customHeight="1" x14ac:dyDescent="0.3">
      <c r="A1823" s="49"/>
      <c r="B1823" s="49"/>
      <c r="C1823" s="50"/>
      <c r="D1823" s="27"/>
      <c r="E1823" s="27"/>
      <c r="F1823" s="27"/>
      <c r="G1823" s="50"/>
      <c r="H1823" s="50"/>
      <c r="I1823" s="27"/>
      <c r="J1823" s="27"/>
      <c r="K1823" s="52"/>
      <c r="L1823" s="50"/>
      <c r="M1823" s="50"/>
      <c r="N1823" s="422"/>
      <c r="O1823" s="27"/>
      <c r="P1823" s="27"/>
      <c r="Q1823" s="27"/>
      <c r="R1823" s="27"/>
      <c r="S1823" s="27"/>
      <c r="T1823" s="27"/>
      <c r="U1823" s="27"/>
      <c r="V1823" s="27"/>
      <c r="W1823" s="27"/>
      <c r="X1823" s="27"/>
      <c r="Y1823" s="410"/>
      <c r="Z1823" s="53"/>
      <c r="AA1823" s="53"/>
      <c r="AB1823" s="27"/>
      <c r="AC1823" s="27"/>
      <c r="AD1823" s="27"/>
      <c r="AE1823" s="244"/>
      <c r="AF1823" s="27"/>
      <c r="AG1823" s="27"/>
      <c r="AH1823" s="27"/>
      <c r="AI1823" s="27"/>
      <c r="AJ1823" s="467"/>
      <c r="AK1823" s="54"/>
      <c r="AO1823" s="157"/>
      <c r="AS1823" s="157"/>
      <c r="AT1823" s="161"/>
    </row>
    <row r="1824" spans="1:46" s="55" customFormat="1" ht="12.75" customHeight="1" x14ac:dyDescent="0.3">
      <c r="A1824" s="49"/>
      <c r="B1824" s="49"/>
      <c r="C1824" s="50"/>
      <c r="D1824" s="27"/>
      <c r="E1824" s="27"/>
      <c r="F1824" s="27"/>
      <c r="G1824" s="50"/>
      <c r="H1824" s="50"/>
      <c r="I1824" s="27"/>
      <c r="J1824" s="27"/>
      <c r="K1824" s="52"/>
      <c r="L1824" s="50"/>
      <c r="M1824" s="50"/>
      <c r="N1824" s="422"/>
      <c r="O1824" s="27"/>
      <c r="P1824" s="27"/>
      <c r="Q1824" s="27"/>
      <c r="R1824" s="27"/>
      <c r="S1824" s="27"/>
      <c r="T1824" s="27"/>
      <c r="U1824" s="27"/>
      <c r="V1824" s="27"/>
      <c r="W1824" s="27"/>
      <c r="X1824" s="27"/>
      <c r="Y1824" s="410"/>
      <c r="Z1824" s="53"/>
      <c r="AA1824" s="53"/>
      <c r="AB1824" s="27"/>
      <c r="AC1824" s="27"/>
      <c r="AD1824" s="27"/>
      <c r="AE1824" s="244"/>
      <c r="AF1824" s="27"/>
      <c r="AG1824" s="27"/>
      <c r="AH1824" s="27"/>
      <c r="AI1824" s="27"/>
      <c r="AJ1824" s="467"/>
      <c r="AK1824" s="54"/>
      <c r="AO1824" s="157"/>
      <c r="AS1824" s="157"/>
      <c r="AT1824" s="161"/>
    </row>
    <row r="1825" spans="1:46" s="55" customFormat="1" ht="12.75" customHeight="1" x14ac:dyDescent="0.3">
      <c r="A1825" s="49"/>
      <c r="B1825" s="49"/>
      <c r="C1825" s="50"/>
      <c r="D1825" s="27"/>
      <c r="E1825" s="27"/>
      <c r="F1825" s="27"/>
      <c r="G1825" s="50"/>
      <c r="H1825" s="50"/>
      <c r="I1825" s="27"/>
      <c r="J1825" s="27"/>
      <c r="K1825" s="52"/>
      <c r="L1825" s="50"/>
      <c r="M1825" s="50"/>
      <c r="N1825" s="422"/>
      <c r="O1825" s="27"/>
      <c r="P1825" s="27"/>
      <c r="Q1825" s="27"/>
      <c r="R1825" s="27"/>
      <c r="S1825" s="27"/>
      <c r="T1825" s="27"/>
      <c r="U1825" s="27"/>
      <c r="V1825" s="27"/>
      <c r="W1825" s="27"/>
      <c r="X1825" s="27"/>
      <c r="Y1825" s="410"/>
      <c r="Z1825" s="53"/>
      <c r="AA1825" s="53"/>
      <c r="AB1825" s="27"/>
      <c r="AC1825" s="27"/>
      <c r="AD1825" s="27"/>
      <c r="AE1825" s="244"/>
      <c r="AF1825" s="27"/>
      <c r="AG1825" s="27"/>
      <c r="AH1825" s="27"/>
      <c r="AI1825" s="27"/>
      <c r="AJ1825" s="467"/>
      <c r="AK1825" s="54"/>
      <c r="AO1825" s="157"/>
      <c r="AS1825" s="157"/>
      <c r="AT1825" s="161"/>
    </row>
    <row r="1826" spans="1:46" s="55" customFormat="1" ht="12.75" customHeight="1" x14ac:dyDescent="0.3">
      <c r="A1826" s="49"/>
      <c r="B1826" s="49"/>
      <c r="C1826" s="50"/>
      <c r="D1826" s="27"/>
      <c r="E1826" s="27"/>
      <c r="F1826" s="27"/>
      <c r="G1826" s="50"/>
      <c r="H1826" s="50"/>
      <c r="I1826" s="27"/>
      <c r="J1826" s="27"/>
      <c r="K1826" s="52"/>
      <c r="L1826" s="50"/>
      <c r="M1826" s="50"/>
      <c r="N1826" s="422"/>
      <c r="O1826" s="27"/>
      <c r="P1826" s="27"/>
      <c r="Q1826" s="27"/>
      <c r="R1826" s="27"/>
      <c r="S1826" s="27"/>
      <c r="T1826" s="27"/>
      <c r="U1826" s="27"/>
      <c r="V1826" s="27"/>
      <c r="W1826" s="27"/>
      <c r="X1826" s="27"/>
      <c r="Y1826" s="410"/>
      <c r="Z1826" s="53"/>
      <c r="AA1826" s="53"/>
      <c r="AB1826" s="27"/>
      <c r="AC1826" s="27"/>
      <c r="AD1826" s="27"/>
      <c r="AE1826" s="244"/>
      <c r="AF1826" s="27"/>
      <c r="AG1826" s="27"/>
      <c r="AH1826" s="27"/>
      <c r="AI1826" s="27"/>
      <c r="AJ1826" s="467"/>
      <c r="AK1826" s="54"/>
      <c r="AO1826" s="157"/>
      <c r="AS1826" s="157"/>
      <c r="AT1826" s="161"/>
    </row>
    <row r="1827" spans="1:46" s="55" customFormat="1" ht="12.75" customHeight="1" x14ac:dyDescent="0.3">
      <c r="A1827" s="49"/>
      <c r="B1827" s="49"/>
      <c r="C1827" s="50"/>
      <c r="D1827" s="27"/>
      <c r="E1827" s="27"/>
      <c r="F1827" s="27"/>
      <c r="G1827" s="50"/>
      <c r="H1827" s="50"/>
      <c r="I1827" s="27"/>
      <c r="J1827" s="27"/>
      <c r="K1827" s="52"/>
      <c r="L1827" s="50"/>
      <c r="M1827" s="50"/>
      <c r="N1827" s="422"/>
      <c r="O1827" s="27"/>
      <c r="P1827" s="27"/>
      <c r="Q1827" s="27"/>
      <c r="R1827" s="27"/>
      <c r="S1827" s="27"/>
      <c r="T1827" s="27"/>
      <c r="U1827" s="27"/>
      <c r="V1827" s="27"/>
      <c r="W1827" s="27"/>
      <c r="X1827" s="27"/>
      <c r="Y1827" s="410"/>
      <c r="Z1827" s="53"/>
      <c r="AA1827" s="53"/>
      <c r="AB1827" s="27"/>
      <c r="AC1827" s="27"/>
      <c r="AD1827" s="27"/>
      <c r="AE1827" s="244"/>
      <c r="AF1827" s="27"/>
      <c r="AG1827" s="27"/>
      <c r="AH1827" s="27"/>
      <c r="AI1827" s="27"/>
      <c r="AJ1827" s="467"/>
      <c r="AK1827" s="54"/>
      <c r="AO1827" s="157"/>
      <c r="AS1827" s="157"/>
      <c r="AT1827" s="161"/>
    </row>
    <row r="1828" spans="1:46" s="55" customFormat="1" ht="12.75" customHeight="1" x14ac:dyDescent="0.3">
      <c r="A1828" s="49"/>
      <c r="B1828" s="49"/>
      <c r="C1828" s="50"/>
      <c r="D1828" s="27"/>
      <c r="E1828" s="27"/>
      <c r="F1828" s="27"/>
      <c r="G1828" s="50"/>
      <c r="H1828" s="50"/>
      <c r="I1828" s="27"/>
      <c r="J1828" s="27"/>
      <c r="K1828" s="52"/>
      <c r="L1828" s="50"/>
      <c r="M1828" s="50"/>
      <c r="N1828" s="422"/>
      <c r="O1828" s="27"/>
      <c r="P1828" s="27"/>
      <c r="Q1828" s="27"/>
      <c r="R1828" s="27"/>
      <c r="S1828" s="27"/>
      <c r="T1828" s="27"/>
      <c r="U1828" s="27"/>
      <c r="V1828" s="27"/>
      <c r="W1828" s="27"/>
      <c r="X1828" s="27"/>
      <c r="Y1828" s="410"/>
      <c r="Z1828" s="53"/>
      <c r="AA1828" s="53"/>
      <c r="AB1828" s="27"/>
      <c r="AC1828" s="27"/>
      <c r="AD1828" s="27"/>
      <c r="AE1828" s="244"/>
      <c r="AF1828" s="27"/>
      <c r="AG1828" s="27"/>
      <c r="AH1828" s="27"/>
      <c r="AI1828" s="27"/>
      <c r="AJ1828" s="467"/>
      <c r="AK1828" s="54"/>
      <c r="AO1828" s="157"/>
      <c r="AS1828" s="157"/>
      <c r="AT1828" s="161"/>
    </row>
    <row r="1829" spans="1:46" s="55" customFormat="1" ht="12.75" customHeight="1" x14ac:dyDescent="0.3">
      <c r="A1829" s="49"/>
      <c r="B1829" s="49"/>
      <c r="C1829" s="50"/>
      <c r="D1829" s="27"/>
      <c r="E1829" s="27"/>
      <c r="F1829" s="27"/>
      <c r="G1829" s="50"/>
      <c r="H1829" s="50"/>
      <c r="I1829" s="27"/>
      <c r="J1829" s="27"/>
      <c r="K1829" s="52"/>
      <c r="L1829" s="50"/>
      <c r="M1829" s="50"/>
      <c r="N1829" s="422"/>
      <c r="O1829" s="27"/>
      <c r="P1829" s="27"/>
      <c r="Q1829" s="27"/>
      <c r="R1829" s="27"/>
      <c r="S1829" s="27"/>
      <c r="T1829" s="27"/>
      <c r="U1829" s="27"/>
      <c r="V1829" s="27"/>
      <c r="W1829" s="27"/>
      <c r="X1829" s="27"/>
      <c r="Y1829" s="410"/>
      <c r="Z1829" s="53"/>
      <c r="AA1829" s="53"/>
      <c r="AB1829" s="27"/>
      <c r="AC1829" s="27"/>
      <c r="AD1829" s="27"/>
      <c r="AE1829" s="244"/>
      <c r="AF1829" s="27"/>
      <c r="AG1829" s="27"/>
      <c r="AH1829" s="27"/>
      <c r="AI1829" s="27"/>
      <c r="AJ1829" s="467"/>
      <c r="AK1829" s="54"/>
      <c r="AO1829" s="157"/>
      <c r="AS1829" s="157"/>
      <c r="AT1829" s="161"/>
    </row>
    <row r="1830" spans="1:46" s="55" customFormat="1" ht="12.75" customHeight="1" x14ac:dyDescent="0.3">
      <c r="A1830" s="49"/>
      <c r="B1830" s="49"/>
      <c r="C1830" s="50"/>
      <c r="D1830" s="27"/>
      <c r="E1830" s="27"/>
      <c r="F1830" s="27"/>
      <c r="G1830" s="50"/>
      <c r="H1830" s="50"/>
      <c r="I1830" s="27"/>
      <c r="J1830" s="27"/>
      <c r="K1830" s="52"/>
      <c r="L1830" s="50"/>
      <c r="M1830" s="50"/>
      <c r="N1830" s="422"/>
      <c r="O1830" s="27"/>
      <c r="P1830" s="27"/>
      <c r="Q1830" s="27"/>
      <c r="R1830" s="27"/>
      <c r="S1830" s="27"/>
      <c r="T1830" s="27"/>
      <c r="U1830" s="27"/>
      <c r="V1830" s="27"/>
      <c r="W1830" s="27"/>
      <c r="X1830" s="27"/>
      <c r="Y1830" s="410"/>
      <c r="Z1830" s="53"/>
      <c r="AA1830" s="53"/>
      <c r="AB1830" s="27"/>
      <c r="AC1830" s="27"/>
      <c r="AD1830" s="27"/>
      <c r="AE1830" s="244"/>
      <c r="AF1830" s="27"/>
      <c r="AG1830" s="27"/>
      <c r="AH1830" s="27"/>
      <c r="AI1830" s="27"/>
      <c r="AJ1830" s="467"/>
      <c r="AK1830" s="54"/>
      <c r="AO1830" s="157"/>
      <c r="AS1830" s="157"/>
      <c r="AT1830" s="161"/>
    </row>
    <row r="1831" spans="1:46" s="55" customFormat="1" ht="12.75" customHeight="1" x14ac:dyDescent="0.3">
      <c r="A1831" s="49"/>
      <c r="B1831" s="49"/>
      <c r="C1831" s="50"/>
      <c r="D1831" s="27"/>
      <c r="E1831" s="27"/>
      <c r="F1831" s="27"/>
      <c r="G1831" s="50"/>
      <c r="H1831" s="50"/>
      <c r="I1831" s="27"/>
      <c r="J1831" s="27"/>
      <c r="K1831" s="52"/>
      <c r="L1831" s="50"/>
      <c r="M1831" s="50"/>
      <c r="N1831" s="422"/>
      <c r="O1831" s="27"/>
      <c r="P1831" s="27"/>
      <c r="Q1831" s="27"/>
      <c r="R1831" s="27"/>
      <c r="S1831" s="27"/>
      <c r="T1831" s="27"/>
      <c r="U1831" s="27"/>
      <c r="V1831" s="27"/>
      <c r="W1831" s="27"/>
      <c r="X1831" s="27"/>
      <c r="Y1831" s="410"/>
      <c r="Z1831" s="53"/>
      <c r="AA1831" s="53"/>
      <c r="AB1831" s="27"/>
      <c r="AC1831" s="27"/>
      <c r="AD1831" s="27"/>
      <c r="AE1831" s="244"/>
      <c r="AF1831" s="27"/>
      <c r="AG1831" s="27"/>
      <c r="AH1831" s="27"/>
      <c r="AI1831" s="27"/>
      <c r="AJ1831" s="467"/>
      <c r="AK1831" s="54"/>
      <c r="AO1831" s="157"/>
      <c r="AS1831" s="157"/>
      <c r="AT1831" s="161"/>
    </row>
    <row r="1832" spans="1:46" s="55" customFormat="1" ht="12.75" customHeight="1" x14ac:dyDescent="0.3">
      <c r="A1832" s="49"/>
      <c r="B1832" s="49"/>
      <c r="C1832" s="50"/>
      <c r="D1832" s="27"/>
      <c r="E1832" s="27"/>
      <c r="F1832" s="27"/>
      <c r="G1832" s="50"/>
      <c r="H1832" s="50"/>
      <c r="I1832" s="27"/>
      <c r="J1832" s="27"/>
      <c r="K1832" s="52"/>
      <c r="L1832" s="50"/>
      <c r="M1832" s="50"/>
      <c r="N1832" s="422"/>
      <c r="O1832" s="27"/>
      <c r="P1832" s="27"/>
      <c r="Q1832" s="27"/>
      <c r="R1832" s="27"/>
      <c r="S1832" s="27"/>
      <c r="T1832" s="27"/>
      <c r="U1832" s="27"/>
      <c r="V1832" s="27"/>
      <c r="W1832" s="27"/>
      <c r="X1832" s="27"/>
      <c r="Y1832" s="410"/>
      <c r="Z1832" s="53"/>
      <c r="AA1832" s="53"/>
      <c r="AB1832" s="27"/>
      <c r="AC1832" s="27"/>
      <c r="AD1832" s="27"/>
      <c r="AE1832" s="244"/>
      <c r="AF1832" s="27"/>
      <c r="AG1832" s="27"/>
      <c r="AH1832" s="27"/>
      <c r="AI1832" s="27"/>
      <c r="AJ1832" s="467"/>
      <c r="AK1832" s="54"/>
      <c r="AO1832" s="157"/>
      <c r="AS1832" s="157"/>
      <c r="AT1832" s="161"/>
    </row>
    <row r="1833" spans="1:46" s="55" customFormat="1" ht="12.75" customHeight="1" x14ac:dyDescent="0.3">
      <c r="A1833" s="49"/>
      <c r="B1833" s="49"/>
      <c r="C1833" s="50"/>
      <c r="D1833" s="27"/>
      <c r="E1833" s="27"/>
      <c r="F1833" s="27"/>
      <c r="G1833" s="50"/>
      <c r="H1833" s="50"/>
      <c r="I1833" s="27"/>
      <c r="J1833" s="27"/>
      <c r="K1833" s="52"/>
      <c r="L1833" s="50"/>
      <c r="M1833" s="50"/>
      <c r="N1833" s="422"/>
      <c r="O1833" s="27"/>
      <c r="P1833" s="27"/>
      <c r="Q1833" s="27"/>
      <c r="R1833" s="27"/>
      <c r="S1833" s="27"/>
      <c r="T1833" s="27"/>
      <c r="U1833" s="27"/>
      <c r="V1833" s="27"/>
      <c r="W1833" s="27"/>
      <c r="X1833" s="27"/>
      <c r="Y1833" s="410"/>
      <c r="Z1833" s="53"/>
      <c r="AA1833" s="53"/>
      <c r="AB1833" s="27"/>
      <c r="AC1833" s="27"/>
      <c r="AD1833" s="27"/>
      <c r="AE1833" s="244"/>
      <c r="AF1833" s="27"/>
      <c r="AG1833" s="27"/>
      <c r="AH1833" s="27"/>
      <c r="AI1833" s="27"/>
      <c r="AJ1833" s="467"/>
      <c r="AK1833" s="54"/>
      <c r="AO1833" s="157"/>
      <c r="AS1833" s="157"/>
      <c r="AT1833" s="161"/>
    </row>
    <row r="1834" spans="1:46" s="55" customFormat="1" ht="12.75" customHeight="1" x14ac:dyDescent="0.3">
      <c r="A1834" s="49"/>
      <c r="B1834" s="49"/>
      <c r="C1834" s="50"/>
      <c r="D1834" s="27"/>
      <c r="E1834" s="27"/>
      <c r="F1834" s="27"/>
      <c r="G1834" s="50"/>
      <c r="H1834" s="50"/>
      <c r="I1834" s="27"/>
      <c r="J1834" s="27"/>
      <c r="K1834" s="52"/>
      <c r="L1834" s="50"/>
      <c r="M1834" s="50"/>
      <c r="N1834" s="422"/>
      <c r="O1834" s="27"/>
      <c r="P1834" s="27"/>
      <c r="Q1834" s="27"/>
      <c r="R1834" s="27"/>
      <c r="S1834" s="27"/>
      <c r="T1834" s="27"/>
      <c r="U1834" s="27"/>
      <c r="V1834" s="27"/>
      <c r="W1834" s="27"/>
      <c r="X1834" s="27"/>
      <c r="Y1834" s="410"/>
      <c r="Z1834" s="53"/>
      <c r="AA1834" s="53"/>
      <c r="AB1834" s="27"/>
      <c r="AC1834" s="27"/>
      <c r="AD1834" s="27"/>
      <c r="AE1834" s="244"/>
      <c r="AF1834" s="27"/>
      <c r="AG1834" s="27"/>
      <c r="AH1834" s="27"/>
      <c r="AI1834" s="27"/>
      <c r="AJ1834" s="467"/>
      <c r="AK1834" s="54"/>
      <c r="AO1834" s="157"/>
      <c r="AS1834" s="157"/>
      <c r="AT1834" s="161"/>
    </row>
    <row r="1835" spans="1:46" s="55" customFormat="1" ht="12.75" customHeight="1" x14ac:dyDescent="0.3">
      <c r="A1835" s="49"/>
      <c r="B1835" s="49"/>
      <c r="C1835" s="50"/>
      <c r="D1835" s="27"/>
      <c r="E1835" s="27"/>
      <c r="F1835" s="27"/>
      <c r="G1835" s="50"/>
      <c r="H1835" s="50"/>
      <c r="I1835" s="27"/>
      <c r="J1835" s="27"/>
      <c r="K1835" s="52"/>
      <c r="L1835" s="50"/>
      <c r="M1835" s="50"/>
      <c r="N1835" s="422"/>
      <c r="O1835" s="27"/>
      <c r="P1835" s="27"/>
      <c r="Q1835" s="27"/>
      <c r="R1835" s="27"/>
      <c r="S1835" s="27"/>
      <c r="T1835" s="27"/>
      <c r="U1835" s="27"/>
      <c r="V1835" s="27"/>
      <c r="W1835" s="27"/>
      <c r="X1835" s="27"/>
      <c r="Y1835" s="410"/>
      <c r="Z1835" s="53"/>
      <c r="AA1835" s="53"/>
      <c r="AB1835" s="27"/>
      <c r="AC1835" s="27"/>
      <c r="AD1835" s="27"/>
      <c r="AE1835" s="244"/>
      <c r="AF1835" s="27"/>
      <c r="AG1835" s="27"/>
      <c r="AH1835" s="27"/>
      <c r="AI1835" s="27"/>
      <c r="AJ1835" s="467"/>
      <c r="AK1835" s="54"/>
      <c r="AO1835" s="157"/>
      <c r="AS1835" s="157"/>
      <c r="AT1835" s="161"/>
    </row>
    <row r="1836" spans="1:46" s="55" customFormat="1" ht="12.75" customHeight="1" x14ac:dyDescent="0.3">
      <c r="A1836" s="49"/>
      <c r="B1836" s="49"/>
      <c r="C1836" s="50"/>
      <c r="D1836" s="27"/>
      <c r="E1836" s="27"/>
      <c r="F1836" s="27"/>
      <c r="G1836" s="50"/>
      <c r="H1836" s="50"/>
      <c r="I1836" s="27"/>
      <c r="J1836" s="27"/>
      <c r="K1836" s="52"/>
      <c r="L1836" s="50"/>
      <c r="M1836" s="50"/>
      <c r="N1836" s="422"/>
      <c r="O1836" s="27"/>
      <c r="P1836" s="27"/>
      <c r="Q1836" s="27"/>
      <c r="R1836" s="27"/>
      <c r="S1836" s="27"/>
      <c r="T1836" s="27"/>
      <c r="U1836" s="27"/>
      <c r="V1836" s="27"/>
      <c r="W1836" s="27"/>
      <c r="X1836" s="27"/>
      <c r="Y1836" s="410"/>
      <c r="Z1836" s="53"/>
      <c r="AA1836" s="53"/>
      <c r="AB1836" s="27"/>
      <c r="AC1836" s="27"/>
      <c r="AD1836" s="27"/>
      <c r="AE1836" s="244"/>
      <c r="AF1836" s="27"/>
      <c r="AG1836" s="27"/>
      <c r="AH1836" s="27"/>
      <c r="AI1836" s="27"/>
      <c r="AJ1836" s="467"/>
      <c r="AK1836" s="54"/>
      <c r="AO1836" s="157"/>
      <c r="AS1836" s="157"/>
      <c r="AT1836" s="161"/>
    </row>
    <row r="1837" spans="1:46" s="55" customFormat="1" ht="12.75" customHeight="1" x14ac:dyDescent="0.3">
      <c r="A1837" s="49"/>
      <c r="B1837" s="49"/>
      <c r="C1837" s="50"/>
      <c r="D1837" s="27"/>
      <c r="E1837" s="27"/>
      <c r="F1837" s="27"/>
      <c r="G1837" s="50"/>
      <c r="H1837" s="50"/>
      <c r="I1837" s="27"/>
      <c r="J1837" s="27"/>
      <c r="K1837" s="52"/>
      <c r="L1837" s="50"/>
      <c r="M1837" s="50"/>
      <c r="N1837" s="422"/>
      <c r="O1837" s="27"/>
      <c r="P1837" s="27"/>
      <c r="Q1837" s="27"/>
      <c r="R1837" s="27"/>
      <c r="S1837" s="27"/>
      <c r="T1837" s="27"/>
      <c r="U1837" s="27"/>
      <c r="V1837" s="27"/>
      <c r="W1837" s="27"/>
      <c r="X1837" s="27"/>
      <c r="Y1837" s="410"/>
      <c r="Z1837" s="53"/>
      <c r="AA1837" s="53"/>
      <c r="AB1837" s="27"/>
      <c r="AC1837" s="27"/>
      <c r="AD1837" s="27"/>
      <c r="AE1837" s="244"/>
      <c r="AF1837" s="27"/>
      <c r="AG1837" s="27"/>
      <c r="AH1837" s="27"/>
      <c r="AI1837" s="27"/>
      <c r="AJ1837" s="467"/>
      <c r="AK1837" s="54"/>
      <c r="AO1837" s="157"/>
      <c r="AS1837" s="157"/>
      <c r="AT1837" s="161"/>
    </row>
    <row r="1838" spans="1:46" s="55" customFormat="1" ht="12.75" customHeight="1" x14ac:dyDescent="0.3">
      <c r="A1838" s="49"/>
      <c r="B1838" s="49"/>
      <c r="C1838" s="50"/>
      <c r="D1838" s="27"/>
      <c r="E1838" s="27"/>
      <c r="F1838" s="27"/>
      <c r="G1838" s="50"/>
      <c r="H1838" s="50"/>
      <c r="I1838" s="27"/>
      <c r="J1838" s="27"/>
      <c r="K1838" s="52"/>
      <c r="L1838" s="50"/>
      <c r="M1838" s="50"/>
      <c r="N1838" s="422"/>
      <c r="O1838" s="27"/>
      <c r="P1838" s="27"/>
      <c r="Q1838" s="27"/>
      <c r="R1838" s="27"/>
      <c r="S1838" s="27"/>
      <c r="T1838" s="27"/>
      <c r="U1838" s="27"/>
      <c r="V1838" s="27"/>
      <c r="W1838" s="27"/>
      <c r="X1838" s="27"/>
      <c r="Y1838" s="410"/>
      <c r="Z1838" s="53"/>
      <c r="AA1838" s="53"/>
      <c r="AB1838" s="27"/>
      <c r="AC1838" s="27"/>
      <c r="AD1838" s="27"/>
      <c r="AE1838" s="244"/>
      <c r="AF1838" s="27"/>
      <c r="AG1838" s="27"/>
      <c r="AH1838" s="27"/>
      <c r="AI1838" s="27"/>
      <c r="AJ1838" s="467"/>
      <c r="AK1838" s="54"/>
      <c r="AO1838" s="157"/>
      <c r="AS1838" s="157"/>
      <c r="AT1838" s="161"/>
    </row>
    <row r="1839" spans="1:46" s="55" customFormat="1" ht="12.75" customHeight="1" x14ac:dyDescent="0.3">
      <c r="A1839" s="49"/>
      <c r="B1839" s="49"/>
      <c r="C1839" s="50"/>
      <c r="D1839" s="27"/>
      <c r="E1839" s="27"/>
      <c r="F1839" s="27"/>
      <c r="G1839" s="50"/>
      <c r="H1839" s="50"/>
      <c r="I1839" s="27"/>
      <c r="J1839" s="27"/>
      <c r="K1839" s="52"/>
      <c r="L1839" s="50"/>
      <c r="M1839" s="50"/>
      <c r="N1839" s="422"/>
      <c r="O1839" s="27"/>
      <c r="P1839" s="27"/>
      <c r="Q1839" s="27"/>
      <c r="R1839" s="27"/>
      <c r="S1839" s="27"/>
      <c r="T1839" s="27"/>
      <c r="U1839" s="27"/>
      <c r="V1839" s="27"/>
      <c r="W1839" s="27"/>
      <c r="X1839" s="27"/>
      <c r="Y1839" s="410"/>
      <c r="Z1839" s="53"/>
      <c r="AA1839" s="53"/>
      <c r="AB1839" s="27"/>
      <c r="AC1839" s="27"/>
      <c r="AD1839" s="27"/>
      <c r="AE1839" s="244"/>
      <c r="AF1839" s="27"/>
      <c r="AG1839" s="27"/>
      <c r="AH1839" s="27"/>
      <c r="AI1839" s="27"/>
      <c r="AJ1839" s="467"/>
      <c r="AK1839" s="54"/>
      <c r="AO1839" s="157"/>
      <c r="AS1839" s="157"/>
      <c r="AT1839" s="161"/>
    </row>
    <row r="1840" spans="1:46" s="55" customFormat="1" ht="12.75" customHeight="1" x14ac:dyDescent="0.3">
      <c r="A1840" s="49"/>
      <c r="B1840" s="49"/>
      <c r="C1840" s="50"/>
      <c r="D1840" s="27"/>
      <c r="E1840" s="27"/>
      <c r="F1840" s="27"/>
      <c r="G1840" s="50"/>
      <c r="H1840" s="50"/>
      <c r="I1840" s="27"/>
      <c r="J1840" s="27"/>
      <c r="K1840" s="52"/>
      <c r="L1840" s="50"/>
      <c r="M1840" s="50"/>
      <c r="N1840" s="422"/>
      <c r="O1840" s="27"/>
      <c r="P1840" s="27"/>
      <c r="Q1840" s="27"/>
      <c r="R1840" s="27"/>
      <c r="S1840" s="27"/>
      <c r="T1840" s="27"/>
      <c r="U1840" s="27"/>
      <c r="V1840" s="27"/>
      <c r="W1840" s="27"/>
      <c r="X1840" s="27"/>
      <c r="Y1840" s="410"/>
      <c r="Z1840" s="53"/>
      <c r="AA1840" s="53"/>
      <c r="AB1840" s="27"/>
      <c r="AC1840" s="27"/>
      <c r="AD1840" s="27"/>
      <c r="AE1840" s="244"/>
      <c r="AF1840" s="27"/>
      <c r="AG1840" s="27"/>
      <c r="AH1840" s="27"/>
      <c r="AI1840" s="27"/>
      <c r="AJ1840" s="467"/>
      <c r="AK1840" s="54"/>
      <c r="AO1840" s="157"/>
      <c r="AS1840" s="157"/>
      <c r="AT1840" s="161"/>
    </row>
    <row r="1841" spans="1:46" s="55" customFormat="1" ht="12.75" customHeight="1" x14ac:dyDescent="0.3">
      <c r="A1841" s="49"/>
      <c r="B1841" s="49"/>
      <c r="C1841" s="50"/>
      <c r="D1841" s="27"/>
      <c r="E1841" s="27"/>
      <c r="F1841" s="27"/>
      <c r="G1841" s="50"/>
      <c r="H1841" s="50"/>
      <c r="I1841" s="27"/>
      <c r="J1841" s="27"/>
      <c r="K1841" s="52"/>
      <c r="L1841" s="50"/>
      <c r="M1841" s="50"/>
      <c r="N1841" s="422"/>
      <c r="O1841" s="27"/>
      <c r="P1841" s="27"/>
      <c r="Q1841" s="27"/>
      <c r="R1841" s="27"/>
      <c r="S1841" s="27"/>
      <c r="T1841" s="27"/>
      <c r="U1841" s="27"/>
      <c r="V1841" s="27"/>
      <c r="W1841" s="27"/>
      <c r="X1841" s="27"/>
      <c r="Y1841" s="410"/>
      <c r="Z1841" s="53"/>
      <c r="AA1841" s="53"/>
      <c r="AB1841" s="27"/>
      <c r="AC1841" s="27"/>
      <c r="AD1841" s="27"/>
      <c r="AE1841" s="244"/>
      <c r="AF1841" s="27"/>
      <c r="AG1841" s="27"/>
      <c r="AH1841" s="27"/>
      <c r="AI1841" s="27"/>
      <c r="AJ1841" s="467"/>
      <c r="AK1841" s="54"/>
      <c r="AO1841" s="157"/>
      <c r="AS1841" s="157"/>
      <c r="AT1841" s="161"/>
    </row>
    <row r="1842" spans="1:46" s="55" customFormat="1" ht="12.75" customHeight="1" x14ac:dyDescent="0.3">
      <c r="A1842" s="49"/>
      <c r="B1842" s="49"/>
      <c r="C1842" s="50"/>
      <c r="D1842" s="27"/>
      <c r="E1842" s="27"/>
      <c r="F1842" s="27"/>
      <c r="G1842" s="50"/>
      <c r="H1842" s="50"/>
      <c r="I1842" s="27"/>
      <c r="J1842" s="27"/>
      <c r="K1842" s="52"/>
      <c r="L1842" s="50"/>
      <c r="M1842" s="50"/>
      <c r="N1842" s="422"/>
      <c r="O1842" s="27"/>
      <c r="P1842" s="27"/>
      <c r="Q1842" s="27"/>
      <c r="R1842" s="27"/>
      <c r="S1842" s="27"/>
      <c r="T1842" s="27"/>
      <c r="U1842" s="27"/>
      <c r="V1842" s="27"/>
      <c r="W1842" s="27"/>
      <c r="X1842" s="27"/>
      <c r="Y1842" s="410"/>
      <c r="Z1842" s="53"/>
      <c r="AA1842" s="53"/>
      <c r="AB1842" s="27"/>
      <c r="AC1842" s="27"/>
      <c r="AD1842" s="27"/>
      <c r="AE1842" s="244"/>
      <c r="AF1842" s="27"/>
      <c r="AG1842" s="27"/>
      <c r="AH1842" s="27"/>
      <c r="AI1842" s="27"/>
      <c r="AJ1842" s="467"/>
      <c r="AK1842" s="54"/>
      <c r="AO1842" s="157"/>
      <c r="AS1842" s="157"/>
      <c r="AT1842" s="161"/>
    </row>
    <row r="1843" spans="1:46" s="55" customFormat="1" ht="12.75" customHeight="1" x14ac:dyDescent="0.3">
      <c r="A1843" s="49"/>
      <c r="B1843" s="49"/>
      <c r="C1843" s="50"/>
      <c r="D1843" s="27"/>
      <c r="E1843" s="27"/>
      <c r="F1843" s="27"/>
      <c r="G1843" s="50"/>
      <c r="H1843" s="50"/>
      <c r="I1843" s="27"/>
      <c r="J1843" s="27"/>
      <c r="K1843" s="52"/>
      <c r="L1843" s="50"/>
      <c r="M1843" s="50"/>
      <c r="N1843" s="422"/>
      <c r="O1843" s="27"/>
      <c r="P1843" s="27"/>
      <c r="Q1843" s="27"/>
      <c r="R1843" s="27"/>
      <c r="S1843" s="27"/>
      <c r="T1843" s="27"/>
      <c r="U1843" s="27"/>
      <c r="V1843" s="27"/>
      <c r="W1843" s="27"/>
      <c r="X1843" s="27"/>
      <c r="Y1843" s="410"/>
      <c r="Z1843" s="53"/>
      <c r="AA1843" s="53"/>
      <c r="AB1843" s="27"/>
      <c r="AC1843" s="27"/>
      <c r="AD1843" s="27"/>
      <c r="AE1843" s="244"/>
      <c r="AF1843" s="27"/>
      <c r="AG1843" s="27"/>
      <c r="AH1843" s="27"/>
      <c r="AI1843" s="27"/>
      <c r="AJ1843" s="467"/>
      <c r="AK1843" s="54"/>
      <c r="AO1843" s="157"/>
      <c r="AS1843" s="157"/>
      <c r="AT1843" s="161"/>
    </row>
    <row r="1844" spans="1:46" s="55" customFormat="1" ht="12.75" customHeight="1" x14ac:dyDescent="0.3">
      <c r="A1844" s="49"/>
      <c r="B1844" s="49"/>
      <c r="C1844" s="50"/>
      <c r="D1844" s="27"/>
      <c r="E1844" s="27"/>
      <c r="F1844" s="27"/>
      <c r="G1844" s="50"/>
      <c r="H1844" s="50"/>
      <c r="I1844" s="27"/>
      <c r="J1844" s="27"/>
      <c r="K1844" s="52"/>
      <c r="L1844" s="50"/>
      <c r="M1844" s="50"/>
      <c r="N1844" s="422"/>
      <c r="O1844" s="27"/>
      <c r="P1844" s="27"/>
      <c r="Q1844" s="27"/>
      <c r="R1844" s="27"/>
      <c r="S1844" s="27"/>
      <c r="T1844" s="27"/>
      <c r="U1844" s="27"/>
      <c r="V1844" s="27"/>
      <c r="W1844" s="27"/>
      <c r="X1844" s="27"/>
      <c r="Y1844" s="410"/>
      <c r="Z1844" s="53"/>
      <c r="AA1844" s="53"/>
      <c r="AB1844" s="27"/>
      <c r="AC1844" s="27"/>
      <c r="AD1844" s="27"/>
      <c r="AE1844" s="244"/>
      <c r="AF1844" s="27"/>
      <c r="AG1844" s="27"/>
      <c r="AH1844" s="27"/>
      <c r="AI1844" s="27"/>
      <c r="AJ1844" s="467"/>
      <c r="AK1844" s="54"/>
      <c r="AO1844" s="157"/>
      <c r="AS1844" s="157"/>
      <c r="AT1844" s="161"/>
    </row>
    <row r="1845" spans="1:46" s="55" customFormat="1" ht="12.75" customHeight="1" x14ac:dyDescent="0.3">
      <c r="A1845" s="49"/>
      <c r="B1845" s="49"/>
      <c r="C1845" s="50"/>
      <c r="D1845" s="27"/>
      <c r="E1845" s="27"/>
      <c r="F1845" s="27"/>
      <c r="G1845" s="50"/>
      <c r="H1845" s="50"/>
      <c r="I1845" s="27"/>
      <c r="J1845" s="27"/>
      <c r="K1845" s="52"/>
      <c r="L1845" s="50"/>
      <c r="M1845" s="50"/>
      <c r="N1845" s="422"/>
      <c r="O1845" s="27"/>
      <c r="P1845" s="27"/>
      <c r="Q1845" s="27"/>
      <c r="R1845" s="27"/>
      <c r="S1845" s="27"/>
      <c r="T1845" s="27"/>
      <c r="U1845" s="27"/>
      <c r="V1845" s="27"/>
      <c r="W1845" s="27"/>
      <c r="X1845" s="27"/>
      <c r="Y1845" s="410"/>
      <c r="Z1845" s="53"/>
      <c r="AA1845" s="53"/>
      <c r="AB1845" s="27"/>
      <c r="AC1845" s="27"/>
      <c r="AD1845" s="27"/>
      <c r="AE1845" s="244"/>
      <c r="AF1845" s="27"/>
      <c r="AG1845" s="27"/>
      <c r="AH1845" s="27"/>
      <c r="AI1845" s="27"/>
      <c r="AJ1845" s="467"/>
      <c r="AK1845" s="54"/>
      <c r="AO1845" s="157"/>
      <c r="AS1845" s="157"/>
      <c r="AT1845" s="161"/>
    </row>
    <row r="1846" spans="1:46" s="55" customFormat="1" ht="12.75" customHeight="1" x14ac:dyDescent="0.3">
      <c r="A1846" s="49"/>
      <c r="B1846" s="49"/>
      <c r="C1846" s="50"/>
      <c r="D1846" s="27"/>
      <c r="E1846" s="27"/>
      <c r="F1846" s="27"/>
      <c r="G1846" s="50"/>
      <c r="H1846" s="50"/>
      <c r="I1846" s="27"/>
      <c r="J1846" s="27"/>
      <c r="K1846" s="52"/>
      <c r="L1846" s="50"/>
      <c r="M1846" s="50"/>
      <c r="N1846" s="422"/>
      <c r="O1846" s="27"/>
      <c r="P1846" s="27"/>
      <c r="Q1846" s="27"/>
      <c r="R1846" s="27"/>
      <c r="S1846" s="27"/>
      <c r="T1846" s="27"/>
      <c r="U1846" s="27"/>
      <c r="V1846" s="27"/>
      <c r="W1846" s="27"/>
      <c r="X1846" s="27"/>
      <c r="Y1846" s="410"/>
      <c r="Z1846" s="53"/>
      <c r="AA1846" s="53"/>
      <c r="AB1846" s="27"/>
      <c r="AC1846" s="27"/>
      <c r="AD1846" s="27"/>
      <c r="AE1846" s="244"/>
      <c r="AF1846" s="27"/>
      <c r="AG1846" s="27"/>
      <c r="AH1846" s="27"/>
      <c r="AI1846" s="27"/>
      <c r="AJ1846" s="467"/>
      <c r="AK1846" s="54"/>
      <c r="AO1846" s="157"/>
      <c r="AS1846" s="157"/>
      <c r="AT1846" s="161"/>
    </row>
    <row r="1847" spans="1:46" s="55" customFormat="1" ht="12.75" customHeight="1" x14ac:dyDescent="0.3">
      <c r="A1847" s="49"/>
      <c r="B1847" s="49"/>
      <c r="C1847" s="50"/>
      <c r="D1847" s="27"/>
      <c r="E1847" s="27"/>
      <c r="F1847" s="27"/>
      <c r="G1847" s="50"/>
      <c r="H1847" s="50"/>
      <c r="I1847" s="27"/>
      <c r="J1847" s="27"/>
      <c r="K1847" s="52"/>
      <c r="L1847" s="50"/>
      <c r="M1847" s="50"/>
      <c r="N1847" s="422"/>
      <c r="O1847" s="27"/>
      <c r="P1847" s="27"/>
      <c r="Q1847" s="27"/>
      <c r="R1847" s="27"/>
      <c r="S1847" s="27"/>
      <c r="T1847" s="27"/>
      <c r="U1847" s="27"/>
      <c r="V1847" s="27"/>
      <c r="W1847" s="27"/>
      <c r="X1847" s="27"/>
      <c r="Y1847" s="410"/>
      <c r="Z1847" s="53"/>
      <c r="AA1847" s="53"/>
      <c r="AB1847" s="27"/>
      <c r="AC1847" s="27"/>
      <c r="AD1847" s="27"/>
      <c r="AE1847" s="244"/>
      <c r="AF1847" s="27"/>
      <c r="AG1847" s="27"/>
      <c r="AH1847" s="27"/>
      <c r="AI1847" s="27"/>
      <c r="AJ1847" s="467"/>
      <c r="AK1847" s="54"/>
      <c r="AO1847" s="157"/>
      <c r="AS1847" s="157"/>
      <c r="AT1847" s="161"/>
    </row>
    <row r="1848" spans="1:46" s="55" customFormat="1" ht="12.75" customHeight="1" x14ac:dyDescent="0.3">
      <c r="A1848" s="49"/>
      <c r="B1848" s="49"/>
      <c r="C1848" s="50"/>
      <c r="D1848" s="27"/>
      <c r="E1848" s="27"/>
      <c r="F1848" s="27"/>
      <c r="G1848" s="50"/>
      <c r="H1848" s="50"/>
      <c r="I1848" s="27"/>
      <c r="J1848" s="27"/>
      <c r="K1848" s="52"/>
      <c r="L1848" s="50"/>
      <c r="M1848" s="50"/>
      <c r="N1848" s="422"/>
      <c r="O1848" s="27"/>
      <c r="P1848" s="27"/>
      <c r="Q1848" s="27"/>
      <c r="R1848" s="27"/>
      <c r="S1848" s="27"/>
      <c r="T1848" s="27"/>
      <c r="U1848" s="27"/>
      <c r="V1848" s="27"/>
      <c r="W1848" s="27"/>
      <c r="X1848" s="27"/>
      <c r="Y1848" s="410"/>
      <c r="Z1848" s="53"/>
      <c r="AA1848" s="53"/>
      <c r="AB1848" s="27"/>
      <c r="AC1848" s="27"/>
      <c r="AD1848" s="27"/>
      <c r="AE1848" s="244"/>
      <c r="AF1848" s="27"/>
      <c r="AG1848" s="27"/>
      <c r="AH1848" s="27"/>
      <c r="AI1848" s="27"/>
      <c r="AJ1848" s="467"/>
      <c r="AK1848" s="54"/>
      <c r="AO1848" s="157"/>
      <c r="AS1848" s="157"/>
      <c r="AT1848" s="161"/>
    </row>
    <row r="1849" spans="1:46" s="55" customFormat="1" ht="12.75" customHeight="1" x14ac:dyDescent="0.3">
      <c r="A1849" s="49"/>
      <c r="B1849" s="49"/>
      <c r="C1849" s="50"/>
      <c r="D1849" s="27"/>
      <c r="E1849" s="27"/>
      <c r="F1849" s="27"/>
      <c r="G1849" s="50"/>
      <c r="H1849" s="50"/>
      <c r="I1849" s="27"/>
      <c r="J1849" s="27"/>
      <c r="K1849" s="52"/>
      <c r="L1849" s="50"/>
      <c r="M1849" s="50"/>
      <c r="N1849" s="422"/>
      <c r="O1849" s="27"/>
      <c r="P1849" s="27"/>
      <c r="Q1849" s="27"/>
      <c r="R1849" s="27"/>
      <c r="S1849" s="27"/>
      <c r="T1849" s="27"/>
      <c r="U1849" s="27"/>
      <c r="V1849" s="27"/>
      <c r="W1849" s="27"/>
      <c r="X1849" s="27"/>
      <c r="Y1849" s="410"/>
      <c r="Z1849" s="53"/>
      <c r="AA1849" s="53"/>
      <c r="AB1849" s="27"/>
      <c r="AC1849" s="27"/>
      <c r="AD1849" s="27"/>
      <c r="AE1849" s="244"/>
      <c r="AF1849" s="27"/>
      <c r="AG1849" s="27"/>
      <c r="AH1849" s="27"/>
      <c r="AI1849" s="27"/>
      <c r="AJ1849" s="467"/>
      <c r="AK1849" s="54"/>
      <c r="AO1849" s="157"/>
      <c r="AS1849" s="157"/>
      <c r="AT1849" s="161"/>
    </row>
    <row r="1850" spans="1:46" s="55" customFormat="1" ht="12.75" customHeight="1" x14ac:dyDescent="0.3">
      <c r="A1850" s="49"/>
      <c r="B1850" s="49"/>
      <c r="C1850" s="50"/>
      <c r="D1850" s="27"/>
      <c r="E1850" s="27"/>
      <c r="F1850" s="27"/>
      <c r="G1850" s="50"/>
      <c r="H1850" s="50"/>
      <c r="I1850" s="27"/>
      <c r="J1850" s="27"/>
      <c r="K1850" s="52"/>
      <c r="L1850" s="50"/>
      <c r="M1850" s="50"/>
      <c r="N1850" s="422"/>
      <c r="O1850" s="27"/>
      <c r="P1850" s="27"/>
      <c r="Q1850" s="27"/>
      <c r="R1850" s="27"/>
      <c r="S1850" s="27"/>
      <c r="T1850" s="27"/>
      <c r="U1850" s="27"/>
      <c r="V1850" s="27"/>
      <c r="W1850" s="27"/>
      <c r="X1850" s="27"/>
      <c r="Y1850" s="410"/>
      <c r="Z1850" s="53"/>
      <c r="AA1850" s="53"/>
      <c r="AB1850" s="27"/>
      <c r="AC1850" s="27"/>
      <c r="AD1850" s="27"/>
      <c r="AE1850" s="244"/>
      <c r="AF1850" s="27"/>
      <c r="AG1850" s="27"/>
      <c r="AH1850" s="27"/>
      <c r="AI1850" s="27"/>
      <c r="AJ1850" s="467"/>
      <c r="AK1850" s="54"/>
      <c r="AO1850" s="157"/>
      <c r="AS1850" s="157"/>
      <c r="AT1850" s="161"/>
    </row>
    <row r="1851" spans="1:46" s="55" customFormat="1" ht="12.75" customHeight="1" x14ac:dyDescent="0.3">
      <c r="A1851" s="49"/>
      <c r="B1851" s="49"/>
      <c r="C1851" s="50"/>
      <c r="D1851" s="27"/>
      <c r="E1851" s="27"/>
      <c r="F1851" s="27"/>
      <c r="G1851" s="50"/>
      <c r="H1851" s="50"/>
      <c r="I1851" s="27"/>
      <c r="J1851" s="27"/>
      <c r="K1851" s="52"/>
      <c r="L1851" s="50"/>
      <c r="M1851" s="50"/>
      <c r="N1851" s="422"/>
      <c r="O1851" s="27"/>
      <c r="P1851" s="27"/>
      <c r="Q1851" s="27"/>
      <c r="R1851" s="27"/>
      <c r="S1851" s="27"/>
      <c r="T1851" s="27"/>
      <c r="U1851" s="27"/>
      <c r="V1851" s="27"/>
      <c r="W1851" s="27"/>
      <c r="X1851" s="27"/>
      <c r="Y1851" s="410"/>
      <c r="Z1851" s="53"/>
      <c r="AA1851" s="53"/>
      <c r="AB1851" s="27"/>
      <c r="AC1851" s="27"/>
      <c r="AD1851" s="27"/>
      <c r="AE1851" s="244"/>
      <c r="AF1851" s="27"/>
      <c r="AG1851" s="27"/>
      <c r="AH1851" s="27"/>
      <c r="AI1851" s="27"/>
      <c r="AJ1851" s="467"/>
      <c r="AK1851" s="54"/>
      <c r="AO1851" s="157"/>
      <c r="AS1851" s="157"/>
      <c r="AT1851" s="161"/>
    </row>
    <row r="1852" spans="1:46" s="55" customFormat="1" ht="12.75" customHeight="1" x14ac:dyDescent="0.3">
      <c r="A1852" s="49"/>
      <c r="B1852" s="49"/>
      <c r="C1852" s="50"/>
      <c r="D1852" s="27"/>
      <c r="E1852" s="27"/>
      <c r="F1852" s="27"/>
      <c r="G1852" s="50"/>
      <c r="H1852" s="50"/>
      <c r="I1852" s="27"/>
      <c r="J1852" s="27"/>
      <c r="K1852" s="52"/>
      <c r="L1852" s="50"/>
      <c r="M1852" s="50"/>
      <c r="N1852" s="422"/>
      <c r="O1852" s="27"/>
      <c r="P1852" s="27"/>
      <c r="Q1852" s="27"/>
      <c r="R1852" s="27"/>
      <c r="S1852" s="27"/>
      <c r="T1852" s="27"/>
      <c r="U1852" s="27"/>
      <c r="V1852" s="27"/>
      <c r="W1852" s="27"/>
      <c r="X1852" s="27"/>
      <c r="Y1852" s="410"/>
      <c r="Z1852" s="53"/>
      <c r="AA1852" s="53"/>
      <c r="AB1852" s="27"/>
      <c r="AC1852" s="27"/>
      <c r="AD1852" s="27"/>
      <c r="AE1852" s="244"/>
      <c r="AF1852" s="27"/>
      <c r="AG1852" s="27"/>
      <c r="AH1852" s="27"/>
      <c r="AI1852" s="27"/>
      <c r="AJ1852" s="467"/>
      <c r="AK1852" s="54"/>
      <c r="AO1852" s="157"/>
      <c r="AS1852" s="157"/>
      <c r="AT1852" s="161"/>
    </row>
    <row r="1853" spans="1:46" s="55" customFormat="1" ht="12.75" customHeight="1" x14ac:dyDescent="0.3">
      <c r="A1853" s="49"/>
      <c r="B1853" s="49"/>
      <c r="C1853" s="50"/>
      <c r="D1853" s="27"/>
      <c r="E1853" s="27"/>
      <c r="F1853" s="27"/>
      <c r="G1853" s="50"/>
      <c r="H1853" s="50"/>
      <c r="I1853" s="27"/>
      <c r="J1853" s="27"/>
      <c r="K1853" s="52"/>
      <c r="L1853" s="50"/>
      <c r="M1853" s="50"/>
      <c r="N1853" s="422"/>
      <c r="O1853" s="27"/>
      <c r="P1853" s="27"/>
      <c r="Q1853" s="27"/>
      <c r="R1853" s="27"/>
      <c r="S1853" s="27"/>
      <c r="T1853" s="27"/>
      <c r="U1853" s="27"/>
      <c r="V1853" s="27"/>
      <c r="W1853" s="27"/>
      <c r="X1853" s="27"/>
      <c r="Y1853" s="410"/>
      <c r="Z1853" s="53"/>
      <c r="AA1853" s="53"/>
      <c r="AB1853" s="27"/>
      <c r="AC1853" s="27"/>
      <c r="AD1853" s="27"/>
      <c r="AE1853" s="244"/>
      <c r="AF1853" s="27"/>
      <c r="AG1853" s="27"/>
      <c r="AH1853" s="27"/>
      <c r="AI1853" s="27"/>
      <c r="AJ1853" s="467"/>
      <c r="AK1853" s="54"/>
      <c r="AO1853" s="157"/>
      <c r="AS1853" s="157"/>
      <c r="AT1853" s="161"/>
    </row>
    <row r="1854" spans="1:46" s="55" customFormat="1" ht="12.75" customHeight="1" x14ac:dyDescent="0.3">
      <c r="A1854" s="49"/>
      <c r="B1854" s="49"/>
      <c r="C1854" s="50"/>
      <c r="D1854" s="27"/>
      <c r="E1854" s="27"/>
      <c r="F1854" s="27"/>
      <c r="G1854" s="50"/>
      <c r="H1854" s="50"/>
      <c r="I1854" s="27"/>
      <c r="J1854" s="27"/>
      <c r="K1854" s="52"/>
      <c r="L1854" s="50"/>
      <c r="M1854" s="50"/>
      <c r="N1854" s="422"/>
      <c r="O1854" s="27"/>
      <c r="P1854" s="27"/>
      <c r="Q1854" s="27"/>
      <c r="R1854" s="27"/>
      <c r="S1854" s="27"/>
      <c r="T1854" s="27"/>
      <c r="U1854" s="27"/>
      <c r="V1854" s="27"/>
      <c r="W1854" s="27"/>
      <c r="X1854" s="27"/>
      <c r="Y1854" s="410"/>
      <c r="Z1854" s="53"/>
      <c r="AA1854" s="53"/>
      <c r="AB1854" s="27"/>
      <c r="AC1854" s="27"/>
      <c r="AD1854" s="27"/>
      <c r="AE1854" s="244"/>
      <c r="AF1854" s="27"/>
      <c r="AG1854" s="27"/>
      <c r="AH1854" s="27"/>
      <c r="AI1854" s="27"/>
      <c r="AJ1854" s="467"/>
      <c r="AK1854" s="54"/>
      <c r="AO1854" s="157"/>
      <c r="AS1854" s="157"/>
      <c r="AT1854" s="161"/>
    </row>
    <row r="1855" spans="1:46" s="55" customFormat="1" ht="12.75" customHeight="1" x14ac:dyDescent="0.3">
      <c r="A1855" s="49"/>
      <c r="B1855" s="49"/>
      <c r="C1855" s="50"/>
      <c r="D1855" s="27"/>
      <c r="E1855" s="27"/>
      <c r="F1855" s="27"/>
      <c r="G1855" s="50"/>
      <c r="H1855" s="50"/>
      <c r="I1855" s="27"/>
      <c r="J1855" s="27"/>
      <c r="K1855" s="52"/>
      <c r="L1855" s="50"/>
      <c r="M1855" s="50"/>
      <c r="N1855" s="422"/>
      <c r="O1855" s="27"/>
      <c r="P1855" s="27"/>
      <c r="Q1855" s="27"/>
      <c r="R1855" s="27"/>
      <c r="S1855" s="27"/>
      <c r="T1855" s="27"/>
      <c r="U1855" s="27"/>
      <c r="V1855" s="27"/>
      <c r="W1855" s="27"/>
      <c r="X1855" s="27"/>
      <c r="Y1855" s="410"/>
      <c r="Z1855" s="53"/>
      <c r="AA1855" s="53"/>
      <c r="AB1855" s="27"/>
      <c r="AC1855" s="27"/>
      <c r="AD1855" s="27"/>
      <c r="AE1855" s="244"/>
      <c r="AF1855" s="27"/>
      <c r="AG1855" s="27"/>
      <c r="AH1855" s="27"/>
      <c r="AI1855" s="27"/>
      <c r="AJ1855" s="467"/>
      <c r="AK1855" s="54"/>
      <c r="AO1855" s="157"/>
      <c r="AS1855" s="157"/>
      <c r="AT1855" s="161"/>
    </row>
    <row r="1856" spans="1:46" s="55" customFormat="1" ht="12.75" customHeight="1" x14ac:dyDescent="0.3">
      <c r="A1856" s="49"/>
      <c r="B1856" s="49"/>
      <c r="C1856" s="50"/>
      <c r="D1856" s="27"/>
      <c r="E1856" s="27"/>
      <c r="F1856" s="27"/>
      <c r="G1856" s="50"/>
      <c r="H1856" s="50"/>
      <c r="I1856" s="27"/>
      <c r="J1856" s="27"/>
      <c r="K1856" s="52"/>
      <c r="L1856" s="50"/>
      <c r="M1856" s="50"/>
      <c r="N1856" s="422"/>
      <c r="O1856" s="27"/>
      <c r="P1856" s="27"/>
      <c r="Q1856" s="27"/>
      <c r="R1856" s="27"/>
      <c r="S1856" s="27"/>
      <c r="T1856" s="27"/>
      <c r="U1856" s="27"/>
      <c r="V1856" s="27"/>
      <c r="W1856" s="27"/>
      <c r="X1856" s="27"/>
      <c r="Y1856" s="410"/>
      <c r="Z1856" s="53"/>
      <c r="AA1856" s="53"/>
      <c r="AB1856" s="27"/>
      <c r="AC1856" s="27"/>
      <c r="AD1856" s="27"/>
      <c r="AE1856" s="244"/>
      <c r="AF1856" s="27"/>
      <c r="AG1856" s="27"/>
      <c r="AH1856" s="27"/>
      <c r="AI1856" s="27"/>
      <c r="AJ1856" s="467"/>
      <c r="AK1856" s="54"/>
      <c r="AO1856" s="157"/>
      <c r="AS1856" s="157"/>
      <c r="AT1856" s="161"/>
    </row>
    <row r="1857" spans="1:46" s="55" customFormat="1" ht="12.75" customHeight="1" x14ac:dyDescent="0.3">
      <c r="A1857" s="49"/>
      <c r="B1857" s="49"/>
      <c r="C1857" s="50"/>
      <c r="D1857" s="27"/>
      <c r="E1857" s="27"/>
      <c r="F1857" s="27"/>
      <c r="G1857" s="50"/>
      <c r="H1857" s="50"/>
      <c r="I1857" s="27"/>
      <c r="J1857" s="27"/>
      <c r="K1857" s="52"/>
      <c r="L1857" s="50"/>
      <c r="M1857" s="50"/>
      <c r="N1857" s="422"/>
      <c r="O1857" s="27"/>
      <c r="P1857" s="27"/>
      <c r="Q1857" s="27"/>
      <c r="R1857" s="27"/>
      <c r="S1857" s="27"/>
      <c r="T1857" s="27"/>
      <c r="U1857" s="27"/>
      <c r="V1857" s="27"/>
      <c r="W1857" s="27"/>
      <c r="X1857" s="27"/>
      <c r="Y1857" s="410"/>
      <c r="Z1857" s="53"/>
      <c r="AA1857" s="53"/>
      <c r="AB1857" s="27"/>
      <c r="AC1857" s="27"/>
      <c r="AD1857" s="27"/>
      <c r="AE1857" s="244"/>
      <c r="AF1857" s="27"/>
      <c r="AG1857" s="27"/>
      <c r="AH1857" s="27"/>
      <c r="AI1857" s="27"/>
      <c r="AJ1857" s="467"/>
      <c r="AK1857" s="54"/>
      <c r="AO1857" s="157"/>
      <c r="AS1857" s="157"/>
      <c r="AT1857" s="161"/>
    </row>
    <row r="1858" spans="1:46" s="55" customFormat="1" ht="12.75" customHeight="1" x14ac:dyDescent="0.3">
      <c r="A1858" s="49"/>
      <c r="B1858" s="49"/>
      <c r="C1858" s="50"/>
      <c r="D1858" s="27"/>
      <c r="E1858" s="27"/>
      <c r="F1858" s="27"/>
      <c r="G1858" s="50"/>
      <c r="H1858" s="50"/>
      <c r="I1858" s="27"/>
      <c r="J1858" s="27"/>
      <c r="K1858" s="52"/>
      <c r="L1858" s="50"/>
      <c r="M1858" s="50"/>
      <c r="N1858" s="422"/>
      <c r="O1858" s="27"/>
      <c r="P1858" s="27"/>
      <c r="Q1858" s="27"/>
      <c r="R1858" s="27"/>
      <c r="S1858" s="27"/>
      <c r="T1858" s="27"/>
      <c r="U1858" s="27"/>
      <c r="V1858" s="27"/>
      <c r="W1858" s="27"/>
      <c r="X1858" s="27"/>
      <c r="Y1858" s="410"/>
      <c r="Z1858" s="53"/>
      <c r="AA1858" s="53"/>
      <c r="AB1858" s="27"/>
      <c r="AC1858" s="27"/>
      <c r="AD1858" s="27"/>
      <c r="AE1858" s="244"/>
      <c r="AF1858" s="27"/>
      <c r="AG1858" s="27"/>
      <c r="AH1858" s="27"/>
      <c r="AI1858" s="27"/>
      <c r="AJ1858" s="467"/>
      <c r="AK1858" s="54"/>
      <c r="AO1858" s="157"/>
      <c r="AS1858" s="157"/>
      <c r="AT1858" s="161"/>
    </row>
    <row r="1859" spans="1:46" s="55" customFormat="1" ht="12.75" customHeight="1" x14ac:dyDescent="0.3">
      <c r="A1859" s="49"/>
      <c r="B1859" s="49"/>
      <c r="C1859" s="50"/>
      <c r="D1859" s="27"/>
      <c r="E1859" s="27"/>
      <c r="F1859" s="27"/>
      <c r="G1859" s="50"/>
      <c r="H1859" s="50"/>
      <c r="I1859" s="27"/>
      <c r="J1859" s="27"/>
      <c r="K1859" s="52"/>
      <c r="L1859" s="50"/>
      <c r="M1859" s="50"/>
      <c r="N1859" s="422"/>
      <c r="O1859" s="27"/>
      <c r="P1859" s="27"/>
      <c r="Q1859" s="27"/>
      <c r="R1859" s="27"/>
      <c r="S1859" s="27"/>
      <c r="T1859" s="27"/>
      <c r="U1859" s="27"/>
      <c r="V1859" s="27"/>
      <c r="W1859" s="27"/>
      <c r="X1859" s="27"/>
      <c r="Y1859" s="410"/>
      <c r="Z1859" s="53"/>
      <c r="AA1859" s="53"/>
      <c r="AB1859" s="27"/>
      <c r="AC1859" s="27"/>
      <c r="AD1859" s="27"/>
      <c r="AE1859" s="244"/>
      <c r="AF1859" s="27"/>
      <c r="AG1859" s="27"/>
      <c r="AH1859" s="27"/>
      <c r="AI1859" s="27"/>
      <c r="AJ1859" s="467"/>
      <c r="AK1859" s="54"/>
      <c r="AO1859" s="157"/>
      <c r="AS1859" s="157"/>
      <c r="AT1859" s="161"/>
    </row>
    <row r="1860" spans="1:46" s="55" customFormat="1" ht="12.75" customHeight="1" x14ac:dyDescent="0.3">
      <c r="A1860" s="49"/>
      <c r="B1860" s="49"/>
      <c r="C1860" s="50"/>
      <c r="D1860" s="27"/>
      <c r="E1860" s="27"/>
      <c r="F1860" s="27"/>
      <c r="G1860" s="50"/>
      <c r="H1860" s="50"/>
      <c r="I1860" s="27"/>
      <c r="J1860" s="27"/>
      <c r="K1860" s="52"/>
      <c r="L1860" s="50"/>
      <c r="M1860" s="50"/>
      <c r="N1860" s="422"/>
      <c r="O1860" s="27"/>
      <c r="P1860" s="27"/>
      <c r="Q1860" s="27"/>
      <c r="R1860" s="27"/>
      <c r="S1860" s="27"/>
      <c r="T1860" s="27"/>
      <c r="U1860" s="27"/>
      <c r="V1860" s="27"/>
      <c r="W1860" s="27"/>
      <c r="X1860" s="27"/>
      <c r="Y1860" s="410"/>
      <c r="Z1860" s="53"/>
      <c r="AA1860" s="53"/>
      <c r="AB1860" s="27"/>
      <c r="AC1860" s="27"/>
      <c r="AD1860" s="27"/>
      <c r="AE1860" s="244"/>
      <c r="AF1860" s="27"/>
      <c r="AG1860" s="27"/>
      <c r="AH1860" s="27"/>
      <c r="AI1860" s="27"/>
      <c r="AJ1860" s="467"/>
      <c r="AK1860" s="54"/>
      <c r="AO1860" s="157"/>
      <c r="AS1860" s="157"/>
      <c r="AT1860" s="161"/>
    </row>
    <row r="1861" spans="1:46" s="55" customFormat="1" ht="12.75" customHeight="1" x14ac:dyDescent="0.3">
      <c r="A1861" s="49"/>
      <c r="B1861" s="49"/>
      <c r="C1861" s="50"/>
      <c r="D1861" s="27"/>
      <c r="E1861" s="27"/>
      <c r="F1861" s="27"/>
      <c r="G1861" s="50"/>
      <c r="H1861" s="50"/>
      <c r="I1861" s="27"/>
      <c r="J1861" s="27"/>
      <c r="K1861" s="52"/>
      <c r="L1861" s="50"/>
      <c r="M1861" s="50"/>
      <c r="N1861" s="422"/>
      <c r="O1861" s="27"/>
      <c r="P1861" s="27"/>
      <c r="Q1861" s="27"/>
      <c r="R1861" s="27"/>
      <c r="S1861" s="27"/>
      <c r="T1861" s="27"/>
      <c r="U1861" s="27"/>
      <c r="V1861" s="27"/>
      <c r="W1861" s="27"/>
      <c r="X1861" s="27"/>
      <c r="Y1861" s="410"/>
      <c r="Z1861" s="53"/>
      <c r="AA1861" s="53"/>
      <c r="AB1861" s="27"/>
      <c r="AC1861" s="27"/>
      <c r="AD1861" s="27"/>
      <c r="AE1861" s="244"/>
      <c r="AF1861" s="27"/>
      <c r="AG1861" s="27"/>
      <c r="AH1861" s="27"/>
      <c r="AI1861" s="27"/>
      <c r="AJ1861" s="467"/>
      <c r="AK1861" s="54"/>
      <c r="AO1861" s="157"/>
      <c r="AS1861" s="157"/>
      <c r="AT1861" s="161"/>
    </row>
    <row r="1862" spans="1:46" s="55" customFormat="1" ht="12.75" customHeight="1" x14ac:dyDescent="0.3">
      <c r="A1862" s="49"/>
      <c r="B1862" s="49"/>
      <c r="C1862" s="50"/>
      <c r="D1862" s="27"/>
      <c r="E1862" s="27"/>
      <c r="F1862" s="27"/>
      <c r="G1862" s="50"/>
      <c r="H1862" s="50"/>
      <c r="I1862" s="27"/>
      <c r="J1862" s="27"/>
      <c r="K1862" s="52"/>
      <c r="L1862" s="50"/>
      <c r="M1862" s="50"/>
      <c r="N1862" s="422"/>
      <c r="O1862" s="27"/>
      <c r="P1862" s="27"/>
      <c r="Q1862" s="27"/>
      <c r="R1862" s="27"/>
      <c r="S1862" s="27"/>
      <c r="T1862" s="27"/>
      <c r="U1862" s="27"/>
      <c r="V1862" s="27"/>
      <c r="W1862" s="27"/>
      <c r="X1862" s="27"/>
      <c r="Y1862" s="410"/>
      <c r="Z1862" s="53"/>
      <c r="AA1862" s="53"/>
      <c r="AB1862" s="27"/>
      <c r="AC1862" s="27"/>
      <c r="AD1862" s="27"/>
      <c r="AE1862" s="244"/>
      <c r="AF1862" s="27"/>
      <c r="AG1862" s="27"/>
      <c r="AH1862" s="27"/>
      <c r="AI1862" s="27"/>
      <c r="AJ1862" s="467"/>
      <c r="AK1862" s="54"/>
      <c r="AO1862" s="157"/>
      <c r="AS1862" s="157"/>
      <c r="AT1862" s="161"/>
    </row>
    <row r="1863" spans="1:46" s="55" customFormat="1" ht="12.75" customHeight="1" x14ac:dyDescent="0.3">
      <c r="A1863" s="49"/>
      <c r="B1863" s="49"/>
      <c r="C1863" s="50"/>
      <c r="D1863" s="27"/>
      <c r="E1863" s="27"/>
      <c r="F1863" s="27"/>
      <c r="G1863" s="50"/>
      <c r="H1863" s="50"/>
      <c r="I1863" s="27"/>
      <c r="J1863" s="27"/>
      <c r="K1863" s="52"/>
      <c r="L1863" s="50"/>
      <c r="M1863" s="50"/>
      <c r="N1863" s="422"/>
      <c r="O1863" s="27"/>
      <c r="P1863" s="27"/>
      <c r="Q1863" s="27"/>
      <c r="R1863" s="27"/>
      <c r="S1863" s="27"/>
      <c r="T1863" s="27"/>
      <c r="U1863" s="27"/>
      <c r="V1863" s="27"/>
      <c r="W1863" s="27"/>
      <c r="X1863" s="27"/>
      <c r="Y1863" s="410"/>
      <c r="Z1863" s="53"/>
      <c r="AA1863" s="53"/>
      <c r="AB1863" s="27"/>
      <c r="AC1863" s="27"/>
      <c r="AD1863" s="27"/>
      <c r="AE1863" s="244"/>
      <c r="AF1863" s="27"/>
      <c r="AG1863" s="27"/>
      <c r="AH1863" s="27"/>
      <c r="AI1863" s="27"/>
      <c r="AJ1863" s="467"/>
      <c r="AK1863" s="54"/>
      <c r="AO1863" s="157"/>
      <c r="AS1863" s="157"/>
      <c r="AT1863" s="161"/>
    </row>
    <row r="1864" spans="1:46" s="55" customFormat="1" ht="12.75" customHeight="1" x14ac:dyDescent="0.3">
      <c r="A1864" s="49"/>
      <c r="B1864" s="49"/>
      <c r="C1864" s="50"/>
      <c r="D1864" s="27"/>
      <c r="E1864" s="27"/>
      <c r="F1864" s="27"/>
      <c r="G1864" s="50"/>
      <c r="H1864" s="50"/>
      <c r="I1864" s="27"/>
      <c r="J1864" s="27"/>
      <c r="K1864" s="52"/>
      <c r="L1864" s="50"/>
      <c r="M1864" s="50"/>
      <c r="N1864" s="422"/>
      <c r="O1864" s="27"/>
      <c r="P1864" s="27"/>
      <c r="Q1864" s="27"/>
      <c r="R1864" s="27"/>
      <c r="S1864" s="27"/>
      <c r="T1864" s="27"/>
      <c r="U1864" s="27"/>
      <c r="V1864" s="27"/>
      <c r="W1864" s="27"/>
      <c r="X1864" s="27"/>
      <c r="Y1864" s="410"/>
      <c r="Z1864" s="53"/>
      <c r="AA1864" s="53"/>
      <c r="AB1864" s="27"/>
      <c r="AC1864" s="27"/>
      <c r="AD1864" s="27"/>
      <c r="AE1864" s="244"/>
      <c r="AF1864" s="27"/>
      <c r="AG1864" s="27"/>
      <c r="AH1864" s="27"/>
      <c r="AI1864" s="27"/>
      <c r="AJ1864" s="467"/>
      <c r="AK1864" s="54"/>
      <c r="AO1864" s="157"/>
      <c r="AS1864" s="157"/>
      <c r="AT1864" s="161"/>
    </row>
    <row r="1865" spans="1:46" s="55" customFormat="1" ht="12.75" customHeight="1" x14ac:dyDescent="0.3">
      <c r="A1865" s="49"/>
      <c r="B1865" s="49"/>
      <c r="C1865" s="50"/>
      <c r="D1865" s="27"/>
      <c r="E1865" s="27"/>
      <c r="F1865" s="27"/>
      <c r="G1865" s="50"/>
      <c r="H1865" s="50"/>
      <c r="I1865" s="27"/>
      <c r="J1865" s="27"/>
      <c r="K1865" s="52"/>
      <c r="L1865" s="50"/>
      <c r="M1865" s="50"/>
      <c r="N1865" s="422"/>
      <c r="O1865" s="27"/>
      <c r="P1865" s="27"/>
      <c r="Q1865" s="27"/>
      <c r="R1865" s="27"/>
      <c r="S1865" s="27"/>
      <c r="T1865" s="27"/>
      <c r="U1865" s="27"/>
      <c r="V1865" s="27"/>
      <c r="W1865" s="27"/>
      <c r="X1865" s="27"/>
      <c r="Y1865" s="410"/>
      <c r="Z1865" s="53"/>
      <c r="AA1865" s="53"/>
      <c r="AB1865" s="27"/>
      <c r="AC1865" s="27"/>
      <c r="AD1865" s="27"/>
      <c r="AE1865" s="244"/>
      <c r="AF1865" s="27"/>
      <c r="AG1865" s="27"/>
      <c r="AH1865" s="27"/>
      <c r="AI1865" s="27"/>
      <c r="AJ1865" s="467"/>
      <c r="AK1865" s="54"/>
      <c r="AO1865" s="157"/>
      <c r="AS1865" s="157"/>
      <c r="AT1865" s="161"/>
    </row>
    <row r="1866" spans="1:46" s="55" customFormat="1" ht="12.75" customHeight="1" x14ac:dyDescent="0.3">
      <c r="A1866" s="49"/>
      <c r="B1866" s="49"/>
      <c r="C1866" s="50"/>
      <c r="D1866" s="27"/>
      <c r="E1866" s="27"/>
      <c r="F1866" s="27"/>
      <c r="G1866" s="50"/>
      <c r="H1866" s="50"/>
      <c r="I1866" s="27"/>
      <c r="J1866" s="27"/>
      <c r="K1866" s="52"/>
      <c r="L1866" s="50"/>
      <c r="M1866" s="50"/>
      <c r="N1866" s="422"/>
      <c r="O1866" s="27"/>
      <c r="P1866" s="27"/>
      <c r="Q1866" s="27"/>
      <c r="R1866" s="27"/>
      <c r="S1866" s="27"/>
      <c r="T1866" s="27"/>
      <c r="U1866" s="27"/>
      <c r="V1866" s="27"/>
      <c r="W1866" s="27"/>
      <c r="X1866" s="27"/>
      <c r="Y1866" s="410"/>
      <c r="Z1866" s="53"/>
      <c r="AA1866" s="53"/>
      <c r="AB1866" s="27"/>
      <c r="AC1866" s="27"/>
      <c r="AD1866" s="27"/>
      <c r="AE1866" s="244"/>
      <c r="AF1866" s="27"/>
      <c r="AG1866" s="27"/>
      <c r="AH1866" s="27"/>
      <c r="AI1866" s="27"/>
      <c r="AJ1866" s="467"/>
      <c r="AK1866" s="54"/>
      <c r="AO1866" s="157"/>
      <c r="AS1866" s="157"/>
      <c r="AT1866" s="161"/>
    </row>
    <row r="1867" spans="1:46" s="55" customFormat="1" ht="12.75" customHeight="1" x14ac:dyDescent="0.3">
      <c r="A1867" s="49"/>
      <c r="B1867" s="49"/>
      <c r="C1867" s="50"/>
      <c r="D1867" s="27"/>
      <c r="E1867" s="27"/>
      <c r="F1867" s="27"/>
      <c r="G1867" s="50"/>
      <c r="H1867" s="50"/>
      <c r="I1867" s="27"/>
      <c r="J1867" s="27"/>
      <c r="K1867" s="52"/>
      <c r="L1867" s="50"/>
      <c r="M1867" s="50"/>
      <c r="N1867" s="422"/>
      <c r="O1867" s="27"/>
      <c r="P1867" s="27"/>
      <c r="Q1867" s="27"/>
      <c r="R1867" s="27"/>
      <c r="S1867" s="27"/>
      <c r="T1867" s="27"/>
      <c r="U1867" s="27"/>
      <c r="V1867" s="27"/>
      <c r="W1867" s="27"/>
      <c r="X1867" s="27"/>
      <c r="Y1867" s="410"/>
      <c r="Z1867" s="53"/>
      <c r="AA1867" s="53"/>
      <c r="AB1867" s="27"/>
      <c r="AC1867" s="27"/>
      <c r="AD1867" s="27"/>
      <c r="AE1867" s="244"/>
      <c r="AF1867" s="27"/>
      <c r="AG1867" s="27"/>
      <c r="AH1867" s="27"/>
      <c r="AI1867" s="27"/>
      <c r="AJ1867" s="467"/>
      <c r="AK1867" s="54"/>
      <c r="AO1867" s="157"/>
      <c r="AS1867" s="157"/>
      <c r="AT1867" s="161"/>
    </row>
    <row r="1868" spans="1:46" s="55" customFormat="1" ht="12.75" customHeight="1" x14ac:dyDescent="0.3">
      <c r="A1868" s="49"/>
      <c r="B1868" s="49"/>
      <c r="C1868" s="50"/>
      <c r="D1868" s="27"/>
      <c r="E1868" s="27"/>
      <c r="F1868" s="27"/>
      <c r="G1868" s="50"/>
      <c r="H1868" s="50"/>
      <c r="I1868" s="27"/>
      <c r="J1868" s="27"/>
      <c r="K1868" s="52"/>
      <c r="L1868" s="50"/>
      <c r="M1868" s="50"/>
      <c r="N1868" s="422"/>
      <c r="O1868" s="27"/>
      <c r="P1868" s="27"/>
      <c r="Q1868" s="27"/>
      <c r="R1868" s="27"/>
      <c r="S1868" s="27"/>
      <c r="T1868" s="27"/>
      <c r="U1868" s="27"/>
      <c r="V1868" s="27"/>
      <c r="W1868" s="27"/>
      <c r="X1868" s="27"/>
      <c r="Y1868" s="410"/>
      <c r="Z1868" s="53"/>
      <c r="AA1868" s="53"/>
      <c r="AB1868" s="27"/>
      <c r="AC1868" s="27"/>
      <c r="AD1868" s="27"/>
      <c r="AE1868" s="244"/>
      <c r="AF1868" s="27"/>
      <c r="AG1868" s="27"/>
      <c r="AH1868" s="27"/>
      <c r="AI1868" s="27"/>
      <c r="AJ1868" s="467"/>
      <c r="AK1868" s="54"/>
      <c r="AO1868" s="157"/>
      <c r="AS1868" s="157"/>
      <c r="AT1868" s="161"/>
    </row>
    <row r="1869" spans="1:46" s="55" customFormat="1" ht="12.75" customHeight="1" x14ac:dyDescent="0.3">
      <c r="A1869" s="49"/>
      <c r="B1869" s="49"/>
      <c r="C1869" s="50"/>
      <c r="D1869" s="27"/>
      <c r="E1869" s="27"/>
      <c r="F1869" s="27"/>
      <c r="G1869" s="50"/>
      <c r="H1869" s="50"/>
      <c r="I1869" s="27"/>
      <c r="J1869" s="27"/>
      <c r="K1869" s="52"/>
      <c r="L1869" s="50"/>
      <c r="M1869" s="50"/>
      <c r="N1869" s="422"/>
      <c r="O1869" s="27"/>
      <c r="P1869" s="27"/>
      <c r="Q1869" s="27"/>
      <c r="R1869" s="27"/>
      <c r="S1869" s="27"/>
      <c r="T1869" s="27"/>
      <c r="U1869" s="27"/>
      <c r="V1869" s="27"/>
      <c r="W1869" s="27"/>
      <c r="X1869" s="27"/>
      <c r="Y1869" s="410"/>
      <c r="Z1869" s="53"/>
      <c r="AA1869" s="53"/>
      <c r="AB1869" s="27"/>
      <c r="AC1869" s="27"/>
      <c r="AD1869" s="27"/>
      <c r="AE1869" s="244"/>
      <c r="AF1869" s="27"/>
      <c r="AG1869" s="27"/>
      <c r="AH1869" s="27"/>
      <c r="AI1869" s="27"/>
      <c r="AJ1869" s="467"/>
      <c r="AK1869" s="54"/>
      <c r="AO1869" s="157"/>
      <c r="AS1869" s="157"/>
      <c r="AT1869" s="161"/>
    </row>
    <row r="1870" spans="1:46" s="55" customFormat="1" ht="12.75" customHeight="1" x14ac:dyDescent="0.3">
      <c r="A1870" s="49"/>
      <c r="B1870" s="49"/>
      <c r="C1870" s="50"/>
      <c r="D1870" s="27"/>
      <c r="E1870" s="27"/>
      <c r="F1870" s="27"/>
      <c r="G1870" s="50"/>
      <c r="H1870" s="50"/>
      <c r="I1870" s="27"/>
      <c r="J1870" s="27"/>
      <c r="K1870" s="52"/>
      <c r="L1870" s="50"/>
      <c r="M1870" s="50"/>
      <c r="N1870" s="422"/>
      <c r="O1870" s="27"/>
      <c r="P1870" s="27"/>
      <c r="Q1870" s="27"/>
      <c r="R1870" s="27"/>
      <c r="S1870" s="27"/>
      <c r="T1870" s="27"/>
      <c r="U1870" s="27"/>
      <c r="V1870" s="27"/>
      <c r="W1870" s="27"/>
      <c r="X1870" s="27"/>
      <c r="Y1870" s="410"/>
      <c r="Z1870" s="53"/>
      <c r="AA1870" s="53"/>
      <c r="AB1870" s="27"/>
      <c r="AC1870" s="27"/>
      <c r="AD1870" s="27"/>
      <c r="AE1870" s="244"/>
      <c r="AF1870" s="27"/>
      <c r="AG1870" s="27"/>
      <c r="AH1870" s="27"/>
      <c r="AI1870" s="27"/>
      <c r="AJ1870" s="467"/>
      <c r="AK1870" s="54"/>
      <c r="AO1870" s="157"/>
      <c r="AS1870" s="157"/>
      <c r="AT1870" s="161"/>
    </row>
    <row r="1871" spans="1:46" s="55" customFormat="1" ht="12.75" customHeight="1" x14ac:dyDescent="0.3">
      <c r="A1871" s="49"/>
      <c r="B1871" s="49"/>
      <c r="C1871" s="50"/>
      <c r="D1871" s="27"/>
      <c r="E1871" s="27"/>
      <c r="F1871" s="27"/>
      <c r="G1871" s="50"/>
      <c r="H1871" s="50"/>
      <c r="I1871" s="27"/>
      <c r="J1871" s="27"/>
      <c r="K1871" s="52"/>
      <c r="L1871" s="50"/>
      <c r="M1871" s="50"/>
      <c r="N1871" s="422"/>
      <c r="O1871" s="27"/>
      <c r="P1871" s="27"/>
      <c r="Q1871" s="27"/>
      <c r="R1871" s="27"/>
      <c r="S1871" s="27"/>
      <c r="T1871" s="27"/>
      <c r="U1871" s="27"/>
      <c r="V1871" s="27"/>
      <c r="W1871" s="27"/>
      <c r="X1871" s="27"/>
      <c r="Y1871" s="410"/>
      <c r="Z1871" s="53"/>
      <c r="AA1871" s="53"/>
      <c r="AB1871" s="27"/>
      <c r="AC1871" s="27"/>
      <c r="AD1871" s="27"/>
      <c r="AE1871" s="244"/>
      <c r="AF1871" s="27"/>
      <c r="AG1871" s="27"/>
      <c r="AH1871" s="27"/>
      <c r="AI1871" s="27"/>
      <c r="AJ1871" s="467"/>
      <c r="AK1871" s="54"/>
      <c r="AO1871" s="157"/>
      <c r="AS1871" s="157"/>
      <c r="AT1871" s="161"/>
    </row>
    <row r="1872" spans="1:46" s="55" customFormat="1" ht="12.75" customHeight="1" x14ac:dyDescent="0.3">
      <c r="A1872" s="49"/>
      <c r="B1872" s="49"/>
      <c r="C1872" s="50"/>
      <c r="D1872" s="27"/>
      <c r="E1872" s="27"/>
      <c r="F1872" s="27"/>
      <c r="G1872" s="50"/>
      <c r="H1872" s="50"/>
      <c r="I1872" s="27"/>
      <c r="J1872" s="27"/>
      <c r="K1872" s="52"/>
      <c r="L1872" s="50"/>
      <c r="M1872" s="50"/>
      <c r="N1872" s="422"/>
      <c r="O1872" s="27"/>
      <c r="P1872" s="27"/>
      <c r="Q1872" s="27"/>
      <c r="R1872" s="27"/>
      <c r="S1872" s="27"/>
      <c r="T1872" s="27"/>
      <c r="U1872" s="27"/>
      <c r="V1872" s="27"/>
      <c r="W1872" s="27"/>
      <c r="X1872" s="27"/>
      <c r="Y1872" s="410"/>
      <c r="Z1872" s="53"/>
      <c r="AA1872" s="53"/>
      <c r="AB1872" s="27"/>
      <c r="AC1872" s="27"/>
      <c r="AD1872" s="27"/>
      <c r="AE1872" s="244"/>
      <c r="AF1872" s="27"/>
      <c r="AG1872" s="27"/>
      <c r="AH1872" s="27"/>
      <c r="AI1872" s="27"/>
      <c r="AJ1872" s="467"/>
      <c r="AK1872" s="54"/>
      <c r="AO1872" s="157"/>
      <c r="AS1872" s="157"/>
      <c r="AT1872" s="161"/>
    </row>
    <row r="1873" spans="1:46" s="55" customFormat="1" ht="12.75" customHeight="1" x14ac:dyDescent="0.3">
      <c r="A1873" s="49"/>
      <c r="B1873" s="49"/>
      <c r="C1873" s="50"/>
      <c r="D1873" s="27"/>
      <c r="E1873" s="27"/>
      <c r="F1873" s="27"/>
      <c r="G1873" s="50"/>
      <c r="H1873" s="50"/>
      <c r="I1873" s="27"/>
      <c r="J1873" s="27"/>
      <c r="K1873" s="52"/>
      <c r="L1873" s="50"/>
      <c r="M1873" s="50"/>
      <c r="N1873" s="422"/>
      <c r="O1873" s="27"/>
      <c r="P1873" s="27"/>
      <c r="Q1873" s="27"/>
      <c r="R1873" s="27"/>
      <c r="S1873" s="27"/>
      <c r="T1873" s="27"/>
      <c r="U1873" s="27"/>
      <c r="V1873" s="27"/>
      <c r="W1873" s="27"/>
      <c r="X1873" s="27"/>
      <c r="Y1873" s="410"/>
      <c r="Z1873" s="53"/>
      <c r="AA1873" s="53"/>
      <c r="AB1873" s="27"/>
      <c r="AC1873" s="27"/>
      <c r="AD1873" s="27"/>
      <c r="AE1873" s="244"/>
      <c r="AF1873" s="27"/>
      <c r="AG1873" s="27"/>
      <c r="AH1873" s="27"/>
      <c r="AI1873" s="27"/>
      <c r="AJ1873" s="467"/>
      <c r="AK1873" s="54"/>
      <c r="AO1873" s="157"/>
      <c r="AS1873" s="157"/>
      <c r="AT1873" s="161"/>
    </row>
    <row r="1874" spans="1:46" s="55" customFormat="1" ht="12.75" customHeight="1" x14ac:dyDescent="0.3">
      <c r="A1874" s="49"/>
      <c r="B1874" s="49"/>
      <c r="C1874" s="50"/>
      <c r="D1874" s="27"/>
      <c r="E1874" s="27"/>
      <c r="F1874" s="27"/>
      <c r="G1874" s="50"/>
      <c r="H1874" s="50"/>
      <c r="I1874" s="27"/>
      <c r="J1874" s="27"/>
      <c r="K1874" s="52"/>
      <c r="L1874" s="50"/>
      <c r="M1874" s="50"/>
      <c r="N1874" s="422"/>
      <c r="O1874" s="27"/>
      <c r="P1874" s="27"/>
      <c r="Q1874" s="27"/>
      <c r="R1874" s="27"/>
      <c r="S1874" s="27"/>
      <c r="T1874" s="27"/>
      <c r="U1874" s="27"/>
      <c r="V1874" s="27"/>
      <c r="W1874" s="27"/>
      <c r="X1874" s="27"/>
      <c r="Y1874" s="410"/>
      <c r="Z1874" s="53"/>
      <c r="AA1874" s="53"/>
      <c r="AB1874" s="27"/>
      <c r="AC1874" s="27"/>
      <c r="AD1874" s="27"/>
      <c r="AE1874" s="244"/>
      <c r="AF1874" s="27"/>
      <c r="AG1874" s="27"/>
      <c r="AH1874" s="27"/>
      <c r="AI1874" s="27"/>
      <c r="AJ1874" s="467"/>
      <c r="AK1874" s="54"/>
      <c r="AO1874" s="157"/>
      <c r="AS1874" s="157"/>
      <c r="AT1874" s="161"/>
    </row>
    <row r="1875" spans="1:46" s="55" customFormat="1" ht="12.75" customHeight="1" x14ac:dyDescent="0.3">
      <c r="A1875" s="49"/>
      <c r="B1875" s="49"/>
      <c r="C1875" s="50"/>
      <c r="D1875" s="27"/>
      <c r="E1875" s="27"/>
      <c r="F1875" s="27"/>
      <c r="G1875" s="50"/>
      <c r="H1875" s="50"/>
      <c r="I1875" s="27"/>
      <c r="J1875" s="27"/>
      <c r="K1875" s="52"/>
      <c r="L1875" s="50"/>
      <c r="M1875" s="50"/>
      <c r="N1875" s="422"/>
      <c r="O1875" s="27"/>
      <c r="P1875" s="27"/>
      <c r="Q1875" s="27"/>
      <c r="R1875" s="27"/>
      <c r="S1875" s="27"/>
      <c r="T1875" s="27"/>
      <c r="U1875" s="27"/>
      <c r="V1875" s="27"/>
      <c r="W1875" s="27"/>
      <c r="X1875" s="27"/>
      <c r="Y1875" s="410"/>
      <c r="Z1875" s="53"/>
      <c r="AA1875" s="53"/>
      <c r="AB1875" s="27"/>
      <c r="AC1875" s="27"/>
      <c r="AD1875" s="27"/>
      <c r="AE1875" s="244"/>
      <c r="AF1875" s="27"/>
      <c r="AG1875" s="27"/>
      <c r="AH1875" s="27"/>
      <c r="AI1875" s="27"/>
      <c r="AJ1875" s="467"/>
      <c r="AK1875" s="54"/>
      <c r="AO1875" s="157"/>
      <c r="AS1875" s="157"/>
      <c r="AT1875" s="161"/>
    </row>
    <row r="1876" spans="1:46" s="55" customFormat="1" ht="12.75" customHeight="1" x14ac:dyDescent="0.3">
      <c r="A1876" s="49"/>
      <c r="B1876" s="49"/>
      <c r="C1876" s="50"/>
      <c r="D1876" s="27"/>
      <c r="E1876" s="27"/>
      <c r="F1876" s="27"/>
      <c r="G1876" s="50"/>
      <c r="H1876" s="50"/>
      <c r="I1876" s="27"/>
      <c r="J1876" s="27"/>
      <c r="K1876" s="52"/>
      <c r="L1876" s="50"/>
      <c r="M1876" s="50"/>
      <c r="N1876" s="422"/>
      <c r="O1876" s="27"/>
      <c r="P1876" s="27"/>
      <c r="Q1876" s="27"/>
      <c r="R1876" s="27"/>
      <c r="S1876" s="27"/>
      <c r="T1876" s="27"/>
      <c r="U1876" s="27"/>
      <c r="V1876" s="27"/>
      <c r="W1876" s="27"/>
      <c r="X1876" s="27"/>
      <c r="Y1876" s="410"/>
      <c r="Z1876" s="53"/>
      <c r="AA1876" s="53"/>
      <c r="AB1876" s="27"/>
      <c r="AC1876" s="27"/>
      <c r="AD1876" s="27"/>
      <c r="AE1876" s="244"/>
      <c r="AF1876" s="27"/>
      <c r="AG1876" s="27"/>
      <c r="AH1876" s="27"/>
      <c r="AI1876" s="27"/>
      <c r="AJ1876" s="467"/>
      <c r="AK1876" s="54"/>
      <c r="AO1876" s="157"/>
      <c r="AS1876" s="157"/>
      <c r="AT1876" s="161"/>
    </row>
    <row r="1877" spans="1:46" s="55" customFormat="1" ht="12.75" customHeight="1" x14ac:dyDescent="0.3">
      <c r="A1877" s="49"/>
      <c r="B1877" s="49"/>
      <c r="C1877" s="50"/>
      <c r="D1877" s="27"/>
      <c r="E1877" s="27"/>
      <c r="F1877" s="27"/>
      <c r="G1877" s="50"/>
      <c r="H1877" s="50"/>
      <c r="I1877" s="27"/>
      <c r="J1877" s="27"/>
      <c r="K1877" s="52"/>
      <c r="L1877" s="50"/>
      <c r="M1877" s="50"/>
      <c r="N1877" s="422"/>
      <c r="O1877" s="27"/>
      <c r="P1877" s="27"/>
      <c r="Q1877" s="27"/>
      <c r="R1877" s="27"/>
      <c r="S1877" s="27"/>
      <c r="T1877" s="27"/>
      <c r="U1877" s="27"/>
      <c r="V1877" s="27"/>
      <c r="W1877" s="27"/>
      <c r="X1877" s="27"/>
      <c r="Y1877" s="410"/>
      <c r="Z1877" s="53"/>
      <c r="AA1877" s="53"/>
      <c r="AB1877" s="27"/>
      <c r="AC1877" s="27"/>
      <c r="AD1877" s="27"/>
      <c r="AE1877" s="244"/>
      <c r="AF1877" s="27"/>
      <c r="AG1877" s="27"/>
      <c r="AH1877" s="27"/>
      <c r="AI1877" s="27"/>
      <c r="AJ1877" s="467"/>
      <c r="AK1877" s="54"/>
      <c r="AO1877" s="157"/>
      <c r="AS1877" s="157"/>
      <c r="AT1877" s="161"/>
    </row>
    <row r="1878" spans="1:46" s="55" customFormat="1" ht="12.75" customHeight="1" x14ac:dyDescent="0.3">
      <c r="A1878" s="49"/>
      <c r="B1878" s="49"/>
      <c r="C1878" s="50"/>
      <c r="D1878" s="27"/>
      <c r="E1878" s="27"/>
      <c r="F1878" s="27"/>
      <c r="G1878" s="50"/>
      <c r="H1878" s="50"/>
      <c r="I1878" s="27"/>
      <c r="J1878" s="27"/>
      <c r="K1878" s="52"/>
      <c r="L1878" s="50"/>
      <c r="M1878" s="50"/>
      <c r="N1878" s="422"/>
      <c r="O1878" s="27"/>
      <c r="P1878" s="27"/>
      <c r="Q1878" s="27"/>
      <c r="R1878" s="27"/>
      <c r="S1878" s="27"/>
      <c r="T1878" s="27"/>
      <c r="U1878" s="27"/>
      <c r="V1878" s="27"/>
      <c r="W1878" s="27"/>
      <c r="X1878" s="27"/>
      <c r="Y1878" s="410"/>
      <c r="Z1878" s="53"/>
      <c r="AA1878" s="53"/>
      <c r="AB1878" s="27"/>
      <c r="AC1878" s="27"/>
      <c r="AD1878" s="27"/>
      <c r="AE1878" s="244"/>
      <c r="AF1878" s="27"/>
      <c r="AG1878" s="27"/>
      <c r="AH1878" s="27"/>
      <c r="AI1878" s="27"/>
      <c r="AJ1878" s="467"/>
      <c r="AK1878" s="54"/>
      <c r="AO1878" s="157"/>
      <c r="AS1878" s="157"/>
      <c r="AT1878" s="161"/>
    </row>
    <row r="1879" spans="1:46" s="55" customFormat="1" ht="12.75" customHeight="1" x14ac:dyDescent="0.3">
      <c r="A1879" s="49"/>
      <c r="B1879" s="49"/>
      <c r="C1879" s="50"/>
      <c r="D1879" s="27"/>
      <c r="E1879" s="27"/>
      <c r="F1879" s="27"/>
      <c r="G1879" s="50"/>
      <c r="H1879" s="50"/>
      <c r="I1879" s="27"/>
      <c r="J1879" s="27"/>
      <c r="K1879" s="52"/>
      <c r="L1879" s="50"/>
      <c r="M1879" s="50"/>
      <c r="N1879" s="422"/>
      <c r="O1879" s="27"/>
      <c r="P1879" s="27"/>
      <c r="Q1879" s="27"/>
      <c r="R1879" s="27"/>
      <c r="S1879" s="27"/>
      <c r="T1879" s="27"/>
      <c r="U1879" s="27"/>
      <c r="V1879" s="27"/>
      <c r="W1879" s="27"/>
      <c r="X1879" s="27"/>
      <c r="Y1879" s="410"/>
      <c r="Z1879" s="53"/>
      <c r="AA1879" s="53"/>
      <c r="AB1879" s="27"/>
      <c r="AC1879" s="27"/>
      <c r="AD1879" s="27"/>
      <c r="AE1879" s="244"/>
      <c r="AF1879" s="27"/>
      <c r="AG1879" s="27"/>
      <c r="AH1879" s="27"/>
      <c r="AI1879" s="27"/>
      <c r="AJ1879" s="467"/>
      <c r="AK1879" s="54"/>
      <c r="AO1879" s="157"/>
      <c r="AS1879" s="157"/>
      <c r="AT1879" s="161"/>
    </row>
    <row r="1880" spans="1:46" s="55" customFormat="1" ht="12.75" customHeight="1" x14ac:dyDescent="0.3">
      <c r="A1880" s="49"/>
      <c r="B1880" s="49"/>
      <c r="C1880" s="50"/>
      <c r="D1880" s="27"/>
      <c r="E1880" s="27"/>
      <c r="F1880" s="27"/>
      <c r="G1880" s="50"/>
      <c r="H1880" s="50"/>
      <c r="I1880" s="27"/>
      <c r="J1880" s="27"/>
      <c r="K1880" s="52"/>
      <c r="L1880" s="50"/>
      <c r="M1880" s="50"/>
      <c r="N1880" s="422"/>
      <c r="O1880" s="27"/>
      <c r="P1880" s="27"/>
      <c r="Q1880" s="27"/>
      <c r="R1880" s="27"/>
      <c r="S1880" s="27"/>
      <c r="T1880" s="27"/>
      <c r="U1880" s="27"/>
      <c r="V1880" s="27"/>
      <c r="W1880" s="27"/>
      <c r="X1880" s="27"/>
      <c r="Y1880" s="410"/>
      <c r="Z1880" s="53"/>
      <c r="AA1880" s="53"/>
      <c r="AB1880" s="27"/>
      <c r="AC1880" s="27"/>
      <c r="AD1880" s="27"/>
      <c r="AE1880" s="244"/>
      <c r="AF1880" s="27"/>
      <c r="AG1880" s="27"/>
      <c r="AH1880" s="27"/>
      <c r="AI1880" s="27"/>
      <c r="AJ1880" s="467"/>
      <c r="AK1880" s="54"/>
      <c r="AO1880" s="157"/>
      <c r="AS1880" s="157"/>
      <c r="AT1880" s="161"/>
    </row>
    <row r="1881" spans="1:46" s="55" customFormat="1" ht="12.75" customHeight="1" x14ac:dyDescent="0.3">
      <c r="A1881" s="49"/>
      <c r="B1881" s="49"/>
      <c r="C1881" s="50"/>
      <c r="D1881" s="27"/>
      <c r="E1881" s="27"/>
      <c r="F1881" s="27"/>
      <c r="G1881" s="50"/>
      <c r="H1881" s="50"/>
      <c r="I1881" s="27"/>
      <c r="J1881" s="27"/>
      <c r="K1881" s="52"/>
      <c r="L1881" s="50"/>
      <c r="M1881" s="50"/>
      <c r="N1881" s="422"/>
      <c r="O1881" s="27"/>
      <c r="P1881" s="27"/>
      <c r="Q1881" s="27"/>
      <c r="R1881" s="27"/>
      <c r="S1881" s="27"/>
      <c r="T1881" s="27"/>
      <c r="U1881" s="27"/>
      <c r="V1881" s="27"/>
      <c r="W1881" s="27"/>
      <c r="X1881" s="27"/>
      <c r="Y1881" s="410"/>
      <c r="Z1881" s="53"/>
      <c r="AA1881" s="53"/>
      <c r="AB1881" s="27"/>
      <c r="AC1881" s="27"/>
      <c r="AD1881" s="27"/>
      <c r="AE1881" s="244"/>
      <c r="AF1881" s="27"/>
      <c r="AG1881" s="27"/>
      <c r="AH1881" s="27"/>
      <c r="AI1881" s="27"/>
      <c r="AJ1881" s="467"/>
      <c r="AK1881" s="54"/>
      <c r="AO1881" s="157"/>
      <c r="AS1881" s="157"/>
      <c r="AT1881" s="161"/>
    </row>
    <row r="1882" spans="1:46" s="55" customFormat="1" ht="12.75" customHeight="1" x14ac:dyDescent="0.3">
      <c r="A1882" s="49"/>
      <c r="B1882" s="49"/>
      <c r="C1882" s="50"/>
      <c r="D1882" s="27"/>
      <c r="E1882" s="27"/>
      <c r="F1882" s="27"/>
      <c r="G1882" s="50"/>
      <c r="H1882" s="50"/>
      <c r="I1882" s="27"/>
      <c r="J1882" s="27"/>
      <c r="K1882" s="52"/>
      <c r="L1882" s="50"/>
      <c r="M1882" s="50"/>
      <c r="N1882" s="422"/>
      <c r="O1882" s="27"/>
      <c r="P1882" s="27"/>
      <c r="Q1882" s="27"/>
      <c r="R1882" s="27"/>
      <c r="S1882" s="27"/>
      <c r="T1882" s="27"/>
      <c r="U1882" s="27"/>
      <c r="V1882" s="27"/>
      <c r="W1882" s="27"/>
      <c r="X1882" s="27"/>
      <c r="Y1882" s="410"/>
      <c r="Z1882" s="53"/>
      <c r="AA1882" s="53"/>
      <c r="AB1882" s="27"/>
      <c r="AC1882" s="27"/>
      <c r="AD1882" s="27"/>
      <c r="AE1882" s="244"/>
      <c r="AF1882" s="27"/>
      <c r="AG1882" s="27"/>
      <c r="AH1882" s="27"/>
      <c r="AI1882" s="27"/>
      <c r="AJ1882" s="467"/>
      <c r="AK1882" s="54"/>
      <c r="AO1882" s="157"/>
      <c r="AS1882" s="157"/>
      <c r="AT1882" s="161"/>
    </row>
    <row r="1883" spans="1:46" s="55" customFormat="1" ht="12.75" customHeight="1" x14ac:dyDescent="0.3">
      <c r="A1883" s="49"/>
      <c r="B1883" s="49"/>
      <c r="C1883" s="50"/>
      <c r="D1883" s="27"/>
      <c r="E1883" s="27"/>
      <c r="F1883" s="27"/>
      <c r="G1883" s="50"/>
      <c r="H1883" s="50"/>
      <c r="I1883" s="27"/>
      <c r="J1883" s="27"/>
      <c r="K1883" s="52"/>
      <c r="L1883" s="50"/>
      <c r="M1883" s="50"/>
      <c r="N1883" s="422"/>
      <c r="O1883" s="27"/>
      <c r="P1883" s="27"/>
      <c r="Q1883" s="27"/>
      <c r="R1883" s="27"/>
      <c r="S1883" s="27"/>
      <c r="T1883" s="27"/>
      <c r="U1883" s="27"/>
      <c r="V1883" s="27"/>
      <c r="W1883" s="27"/>
      <c r="X1883" s="27"/>
      <c r="Y1883" s="410"/>
      <c r="Z1883" s="53"/>
      <c r="AA1883" s="53"/>
      <c r="AB1883" s="27"/>
      <c r="AC1883" s="27"/>
      <c r="AD1883" s="27"/>
      <c r="AE1883" s="244"/>
      <c r="AF1883" s="27"/>
      <c r="AG1883" s="27"/>
      <c r="AH1883" s="27"/>
      <c r="AI1883" s="27"/>
      <c r="AJ1883" s="467"/>
      <c r="AK1883" s="54"/>
      <c r="AO1883" s="157"/>
      <c r="AS1883" s="157"/>
      <c r="AT1883" s="161"/>
    </row>
    <row r="1884" spans="1:46" s="55" customFormat="1" ht="12.75" customHeight="1" x14ac:dyDescent="0.3">
      <c r="A1884" s="49"/>
      <c r="B1884" s="49"/>
      <c r="C1884" s="50"/>
      <c r="D1884" s="27"/>
      <c r="E1884" s="27"/>
      <c r="F1884" s="27"/>
      <c r="G1884" s="50"/>
      <c r="H1884" s="50"/>
      <c r="I1884" s="27"/>
      <c r="J1884" s="27"/>
      <c r="K1884" s="52"/>
      <c r="L1884" s="50"/>
      <c r="M1884" s="50"/>
      <c r="N1884" s="422"/>
      <c r="O1884" s="27"/>
      <c r="P1884" s="27"/>
      <c r="Q1884" s="27"/>
      <c r="R1884" s="27"/>
      <c r="S1884" s="27"/>
      <c r="T1884" s="27"/>
      <c r="U1884" s="27"/>
      <c r="V1884" s="27"/>
      <c r="W1884" s="27"/>
      <c r="X1884" s="27"/>
      <c r="Y1884" s="410"/>
      <c r="Z1884" s="53"/>
      <c r="AA1884" s="53"/>
      <c r="AB1884" s="27"/>
      <c r="AC1884" s="27"/>
      <c r="AD1884" s="27"/>
      <c r="AE1884" s="244"/>
      <c r="AF1884" s="27"/>
      <c r="AG1884" s="27"/>
      <c r="AH1884" s="27"/>
      <c r="AI1884" s="27"/>
      <c r="AJ1884" s="467"/>
      <c r="AK1884" s="54"/>
      <c r="AO1884" s="157"/>
      <c r="AS1884" s="157"/>
      <c r="AT1884" s="161"/>
    </row>
    <row r="1885" spans="1:46" s="55" customFormat="1" ht="12.75" customHeight="1" x14ac:dyDescent="0.3">
      <c r="A1885" s="49"/>
      <c r="B1885" s="49"/>
      <c r="C1885" s="50"/>
      <c r="D1885" s="27"/>
      <c r="E1885" s="27"/>
      <c r="F1885" s="27"/>
      <c r="G1885" s="50"/>
      <c r="H1885" s="50"/>
      <c r="I1885" s="27"/>
      <c r="J1885" s="27"/>
      <c r="K1885" s="52"/>
      <c r="L1885" s="50"/>
      <c r="M1885" s="50"/>
      <c r="N1885" s="422"/>
      <c r="O1885" s="27"/>
      <c r="P1885" s="27"/>
      <c r="Q1885" s="27"/>
      <c r="R1885" s="27"/>
      <c r="S1885" s="27"/>
      <c r="T1885" s="27"/>
      <c r="U1885" s="27"/>
      <c r="V1885" s="27"/>
      <c r="W1885" s="27"/>
      <c r="X1885" s="27"/>
      <c r="Y1885" s="410"/>
      <c r="Z1885" s="53"/>
      <c r="AA1885" s="53"/>
      <c r="AB1885" s="27"/>
      <c r="AC1885" s="27"/>
      <c r="AD1885" s="27"/>
      <c r="AE1885" s="244"/>
      <c r="AF1885" s="27"/>
      <c r="AG1885" s="27"/>
      <c r="AH1885" s="27"/>
      <c r="AI1885" s="27"/>
      <c r="AJ1885" s="467"/>
      <c r="AK1885" s="54"/>
      <c r="AO1885" s="157"/>
      <c r="AS1885" s="157"/>
      <c r="AT1885" s="161"/>
    </row>
    <row r="1886" spans="1:46" s="55" customFormat="1" ht="12.75" customHeight="1" x14ac:dyDescent="0.3">
      <c r="A1886" s="49"/>
      <c r="B1886" s="49"/>
      <c r="C1886" s="50"/>
      <c r="D1886" s="27"/>
      <c r="E1886" s="27"/>
      <c r="F1886" s="27"/>
      <c r="G1886" s="50"/>
      <c r="H1886" s="50"/>
      <c r="I1886" s="27"/>
      <c r="J1886" s="27"/>
      <c r="K1886" s="52"/>
      <c r="L1886" s="50"/>
      <c r="M1886" s="50"/>
      <c r="N1886" s="422"/>
      <c r="O1886" s="27"/>
      <c r="P1886" s="27"/>
      <c r="Q1886" s="27"/>
      <c r="R1886" s="27"/>
      <c r="S1886" s="27"/>
      <c r="T1886" s="27"/>
      <c r="U1886" s="27"/>
      <c r="V1886" s="27"/>
      <c r="W1886" s="27"/>
      <c r="X1886" s="27"/>
      <c r="Y1886" s="410"/>
      <c r="Z1886" s="53"/>
      <c r="AA1886" s="53"/>
      <c r="AB1886" s="27"/>
      <c r="AC1886" s="27"/>
      <c r="AD1886" s="27"/>
      <c r="AE1886" s="244"/>
      <c r="AF1886" s="27"/>
      <c r="AG1886" s="27"/>
      <c r="AH1886" s="27"/>
      <c r="AI1886" s="27"/>
      <c r="AJ1886" s="467"/>
      <c r="AK1886" s="54"/>
      <c r="AO1886" s="157"/>
      <c r="AS1886" s="157"/>
      <c r="AT1886" s="161"/>
    </row>
    <row r="1887" spans="1:46" s="55" customFormat="1" ht="12.75" customHeight="1" x14ac:dyDescent="0.3">
      <c r="A1887" s="49"/>
      <c r="B1887" s="49"/>
      <c r="C1887" s="50"/>
      <c r="D1887" s="27"/>
      <c r="E1887" s="27"/>
      <c r="F1887" s="27"/>
      <c r="G1887" s="50"/>
      <c r="H1887" s="50"/>
      <c r="I1887" s="27"/>
      <c r="J1887" s="27"/>
      <c r="K1887" s="52"/>
      <c r="L1887" s="50"/>
      <c r="M1887" s="50"/>
      <c r="N1887" s="422"/>
      <c r="O1887" s="27"/>
      <c r="P1887" s="27"/>
      <c r="Q1887" s="27"/>
      <c r="R1887" s="27"/>
      <c r="S1887" s="27"/>
      <c r="T1887" s="27"/>
      <c r="U1887" s="27"/>
      <c r="V1887" s="27"/>
      <c r="W1887" s="27"/>
      <c r="X1887" s="27"/>
      <c r="Y1887" s="410"/>
      <c r="Z1887" s="53"/>
      <c r="AA1887" s="53"/>
      <c r="AB1887" s="27"/>
      <c r="AC1887" s="27"/>
      <c r="AD1887" s="27"/>
      <c r="AE1887" s="244"/>
      <c r="AF1887" s="27"/>
      <c r="AG1887" s="27"/>
      <c r="AH1887" s="27"/>
      <c r="AI1887" s="27"/>
      <c r="AJ1887" s="467"/>
      <c r="AK1887" s="54"/>
      <c r="AO1887" s="157"/>
      <c r="AS1887" s="157"/>
      <c r="AT1887" s="161"/>
    </row>
    <row r="1888" spans="1:46" s="55" customFormat="1" ht="12.75" customHeight="1" x14ac:dyDescent="0.3">
      <c r="A1888" s="49"/>
      <c r="B1888" s="49"/>
      <c r="C1888" s="50"/>
      <c r="D1888" s="27"/>
      <c r="E1888" s="27"/>
      <c r="F1888" s="27"/>
      <c r="G1888" s="50"/>
      <c r="H1888" s="50"/>
      <c r="I1888" s="27"/>
      <c r="J1888" s="27"/>
      <c r="K1888" s="52"/>
      <c r="L1888" s="50"/>
      <c r="M1888" s="50"/>
      <c r="N1888" s="422"/>
      <c r="O1888" s="27"/>
      <c r="P1888" s="27"/>
      <c r="Q1888" s="27"/>
      <c r="R1888" s="27"/>
      <c r="S1888" s="27"/>
      <c r="T1888" s="27"/>
      <c r="U1888" s="27"/>
      <c r="V1888" s="27"/>
      <c r="W1888" s="27"/>
      <c r="X1888" s="27"/>
      <c r="Y1888" s="410"/>
      <c r="Z1888" s="53"/>
      <c r="AA1888" s="53"/>
      <c r="AB1888" s="27"/>
      <c r="AC1888" s="27"/>
      <c r="AD1888" s="27"/>
      <c r="AE1888" s="244"/>
      <c r="AF1888" s="27"/>
      <c r="AG1888" s="27"/>
      <c r="AH1888" s="27"/>
      <c r="AI1888" s="27"/>
      <c r="AJ1888" s="467"/>
      <c r="AK1888" s="54"/>
      <c r="AO1888" s="157"/>
      <c r="AS1888" s="157"/>
      <c r="AT1888" s="161"/>
    </row>
    <row r="1889" spans="1:46" s="55" customFormat="1" ht="12.75" customHeight="1" x14ac:dyDescent="0.3">
      <c r="A1889" s="49"/>
      <c r="B1889" s="49"/>
      <c r="C1889" s="50"/>
      <c r="D1889" s="27"/>
      <c r="E1889" s="27"/>
      <c r="F1889" s="27"/>
      <c r="G1889" s="50"/>
      <c r="H1889" s="50"/>
      <c r="I1889" s="27"/>
      <c r="J1889" s="27"/>
      <c r="K1889" s="52"/>
      <c r="L1889" s="50"/>
      <c r="M1889" s="50"/>
      <c r="N1889" s="422"/>
      <c r="O1889" s="27"/>
      <c r="P1889" s="27"/>
      <c r="Q1889" s="27"/>
      <c r="R1889" s="27"/>
      <c r="S1889" s="27"/>
      <c r="T1889" s="27"/>
      <c r="U1889" s="27"/>
      <c r="V1889" s="27"/>
      <c r="W1889" s="27"/>
      <c r="X1889" s="27"/>
      <c r="Y1889" s="410"/>
      <c r="Z1889" s="53"/>
      <c r="AA1889" s="53"/>
      <c r="AB1889" s="27"/>
      <c r="AC1889" s="27"/>
      <c r="AD1889" s="27"/>
      <c r="AE1889" s="244"/>
      <c r="AF1889" s="27"/>
      <c r="AG1889" s="27"/>
      <c r="AH1889" s="27"/>
      <c r="AI1889" s="27"/>
      <c r="AJ1889" s="467"/>
      <c r="AK1889" s="54"/>
      <c r="AO1889" s="157"/>
      <c r="AS1889" s="157"/>
      <c r="AT1889" s="161"/>
    </row>
    <row r="1890" spans="1:46" s="55" customFormat="1" ht="12.75" customHeight="1" x14ac:dyDescent="0.3">
      <c r="A1890" s="49"/>
      <c r="B1890" s="49"/>
      <c r="C1890" s="50"/>
      <c r="D1890" s="27"/>
      <c r="E1890" s="27"/>
      <c r="F1890" s="27"/>
      <c r="G1890" s="50"/>
      <c r="H1890" s="50"/>
      <c r="I1890" s="27"/>
      <c r="J1890" s="27"/>
      <c r="K1890" s="52"/>
      <c r="L1890" s="50"/>
      <c r="M1890" s="50"/>
      <c r="N1890" s="422"/>
      <c r="O1890" s="27"/>
      <c r="P1890" s="27"/>
      <c r="Q1890" s="27"/>
      <c r="R1890" s="27"/>
      <c r="S1890" s="27"/>
      <c r="T1890" s="27"/>
      <c r="U1890" s="27"/>
      <c r="V1890" s="27"/>
      <c r="W1890" s="27"/>
      <c r="X1890" s="27"/>
      <c r="Y1890" s="410"/>
      <c r="Z1890" s="53"/>
      <c r="AA1890" s="53"/>
      <c r="AB1890" s="27"/>
      <c r="AC1890" s="27"/>
      <c r="AD1890" s="27"/>
      <c r="AE1890" s="244"/>
      <c r="AF1890" s="27"/>
      <c r="AG1890" s="27"/>
      <c r="AH1890" s="27"/>
      <c r="AI1890" s="27"/>
      <c r="AJ1890" s="467"/>
      <c r="AK1890" s="54"/>
      <c r="AO1890" s="157"/>
      <c r="AS1890" s="157"/>
      <c r="AT1890" s="161"/>
    </row>
    <row r="1891" spans="1:46" s="55" customFormat="1" ht="12.75" customHeight="1" x14ac:dyDescent="0.3">
      <c r="A1891" s="49"/>
      <c r="B1891" s="49"/>
      <c r="C1891" s="50"/>
      <c r="D1891" s="27"/>
      <c r="E1891" s="27"/>
      <c r="F1891" s="27"/>
      <c r="G1891" s="50"/>
      <c r="H1891" s="50"/>
      <c r="I1891" s="27"/>
      <c r="J1891" s="27"/>
      <c r="K1891" s="52"/>
      <c r="L1891" s="50"/>
      <c r="M1891" s="50"/>
      <c r="N1891" s="422"/>
      <c r="O1891" s="27"/>
      <c r="P1891" s="27"/>
      <c r="Q1891" s="27"/>
      <c r="R1891" s="27"/>
      <c r="S1891" s="27"/>
      <c r="T1891" s="27"/>
      <c r="U1891" s="27"/>
      <c r="V1891" s="27"/>
      <c r="W1891" s="27"/>
      <c r="X1891" s="27"/>
      <c r="Y1891" s="410"/>
      <c r="Z1891" s="53"/>
      <c r="AA1891" s="53"/>
      <c r="AB1891" s="27"/>
      <c r="AC1891" s="27"/>
      <c r="AD1891" s="27"/>
      <c r="AE1891" s="244"/>
      <c r="AF1891" s="27"/>
      <c r="AG1891" s="27"/>
      <c r="AH1891" s="27"/>
      <c r="AI1891" s="27"/>
      <c r="AJ1891" s="467"/>
      <c r="AK1891" s="54"/>
      <c r="AO1891" s="157"/>
      <c r="AS1891" s="157"/>
      <c r="AT1891" s="161"/>
    </row>
    <row r="1892" spans="1:46" s="55" customFormat="1" ht="12.75" customHeight="1" x14ac:dyDescent="0.3">
      <c r="A1892" s="49"/>
      <c r="B1892" s="49"/>
      <c r="C1892" s="50"/>
      <c r="D1892" s="27"/>
      <c r="E1892" s="27"/>
      <c r="F1892" s="27"/>
      <c r="G1892" s="50"/>
      <c r="H1892" s="50"/>
      <c r="I1892" s="27"/>
      <c r="J1892" s="27"/>
      <c r="K1892" s="52"/>
      <c r="L1892" s="50"/>
      <c r="M1892" s="50"/>
      <c r="N1892" s="422"/>
      <c r="O1892" s="27"/>
      <c r="P1892" s="27"/>
      <c r="Q1892" s="27"/>
      <c r="R1892" s="27"/>
      <c r="S1892" s="27"/>
      <c r="T1892" s="27"/>
      <c r="U1892" s="27"/>
      <c r="V1892" s="27"/>
      <c r="W1892" s="27"/>
      <c r="X1892" s="27"/>
      <c r="Y1892" s="410"/>
      <c r="Z1892" s="53"/>
      <c r="AA1892" s="53"/>
      <c r="AB1892" s="27"/>
      <c r="AC1892" s="27"/>
      <c r="AD1892" s="27"/>
      <c r="AE1892" s="244"/>
      <c r="AF1892" s="27"/>
      <c r="AG1892" s="27"/>
      <c r="AH1892" s="27"/>
      <c r="AI1892" s="27"/>
      <c r="AJ1892" s="467"/>
      <c r="AK1892" s="54"/>
      <c r="AO1892" s="157"/>
      <c r="AS1892" s="157"/>
      <c r="AT1892" s="161"/>
    </row>
    <row r="1893" spans="1:46" s="55" customFormat="1" ht="12.75" customHeight="1" x14ac:dyDescent="0.3">
      <c r="A1893" s="49"/>
      <c r="B1893" s="49"/>
      <c r="C1893" s="50"/>
      <c r="D1893" s="27"/>
      <c r="E1893" s="27"/>
      <c r="F1893" s="27"/>
      <c r="G1893" s="50"/>
      <c r="H1893" s="50"/>
      <c r="I1893" s="27"/>
      <c r="J1893" s="27"/>
      <c r="K1893" s="52"/>
      <c r="L1893" s="50"/>
      <c r="M1893" s="50"/>
      <c r="N1893" s="422"/>
      <c r="O1893" s="27"/>
      <c r="P1893" s="27"/>
      <c r="Q1893" s="27"/>
      <c r="R1893" s="27"/>
      <c r="S1893" s="27"/>
      <c r="T1893" s="27"/>
      <c r="U1893" s="27"/>
      <c r="V1893" s="27"/>
      <c r="W1893" s="27"/>
      <c r="X1893" s="27"/>
      <c r="Y1893" s="410"/>
      <c r="Z1893" s="53"/>
      <c r="AA1893" s="53"/>
      <c r="AB1893" s="27"/>
      <c r="AC1893" s="27"/>
      <c r="AD1893" s="27"/>
      <c r="AE1893" s="244"/>
      <c r="AF1893" s="27"/>
      <c r="AG1893" s="27"/>
      <c r="AH1893" s="27"/>
      <c r="AI1893" s="27"/>
      <c r="AJ1893" s="467"/>
      <c r="AK1893" s="54"/>
      <c r="AO1893" s="157"/>
      <c r="AS1893" s="157"/>
      <c r="AT1893" s="161"/>
    </row>
    <row r="1894" spans="1:46" s="55" customFormat="1" ht="12.75" customHeight="1" x14ac:dyDescent="0.3">
      <c r="A1894" s="49"/>
      <c r="B1894" s="49"/>
      <c r="C1894" s="50"/>
      <c r="D1894" s="27"/>
      <c r="E1894" s="27"/>
      <c r="F1894" s="27"/>
      <c r="G1894" s="50"/>
      <c r="H1894" s="50"/>
      <c r="I1894" s="27"/>
      <c r="J1894" s="27"/>
      <c r="K1894" s="52"/>
      <c r="L1894" s="50"/>
      <c r="M1894" s="50"/>
      <c r="N1894" s="422"/>
      <c r="O1894" s="27"/>
      <c r="P1894" s="27"/>
      <c r="Q1894" s="27"/>
      <c r="R1894" s="27"/>
      <c r="S1894" s="27"/>
      <c r="T1894" s="27"/>
      <c r="U1894" s="27"/>
      <c r="V1894" s="27"/>
      <c r="W1894" s="27"/>
      <c r="X1894" s="27"/>
      <c r="Y1894" s="410"/>
      <c r="Z1894" s="53"/>
      <c r="AA1894" s="53"/>
      <c r="AB1894" s="27"/>
      <c r="AC1894" s="27"/>
      <c r="AD1894" s="27"/>
      <c r="AE1894" s="244"/>
      <c r="AF1894" s="27"/>
      <c r="AG1894" s="27"/>
      <c r="AH1894" s="27"/>
      <c r="AI1894" s="27"/>
      <c r="AJ1894" s="467"/>
      <c r="AK1894" s="54"/>
      <c r="AO1894" s="157"/>
      <c r="AS1894" s="157"/>
      <c r="AT1894" s="161"/>
    </row>
    <row r="1895" spans="1:46" s="55" customFormat="1" ht="12.75" customHeight="1" x14ac:dyDescent="0.3">
      <c r="A1895" s="49"/>
      <c r="B1895" s="49"/>
      <c r="C1895" s="50"/>
      <c r="D1895" s="27"/>
      <c r="E1895" s="27"/>
      <c r="F1895" s="27"/>
      <c r="G1895" s="50"/>
      <c r="H1895" s="50"/>
      <c r="I1895" s="27"/>
      <c r="J1895" s="27"/>
      <c r="K1895" s="52"/>
      <c r="L1895" s="50"/>
      <c r="M1895" s="50"/>
      <c r="N1895" s="422"/>
      <c r="O1895" s="27"/>
      <c r="P1895" s="27"/>
      <c r="Q1895" s="27"/>
      <c r="R1895" s="27"/>
      <c r="S1895" s="27"/>
      <c r="T1895" s="27"/>
      <c r="U1895" s="27"/>
      <c r="V1895" s="27"/>
      <c r="W1895" s="27"/>
      <c r="X1895" s="27"/>
      <c r="Y1895" s="410"/>
      <c r="Z1895" s="53"/>
      <c r="AA1895" s="53"/>
      <c r="AB1895" s="27"/>
      <c r="AC1895" s="27"/>
      <c r="AD1895" s="27"/>
      <c r="AE1895" s="244"/>
      <c r="AF1895" s="27"/>
      <c r="AG1895" s="27"/>
      <c r="AH1895" s="27"/>
      <c r="AI1895" s="27"/>
      <c r="AJ1895" s="467"/>
      <c r="AK1895" s="54"/>
      <c r="AO1895" s="157"/>
      <c r="AS1895" s="157"/>
      <c r="AT1895" s="161"/>
    </row>
    <row r="1896" spans="1:46" s="55" customFormat="1" ht="12.75" customHeight="1" x14ac:dyDescent="0.3">
      <c r="A1896" s="49"/>
      <c r="B1896" s="49"/>
      <c r="C1896" s="50"/>
      <c r="D1896" s="27"/>
      <c r="E1896" s="27"/>
      <c r="F1896" s="27"/>
      <c r="G1896" s="50"/>
      <c r="H1896" s="50"/>
      <c r="I1896" s="27"/>
      <c r="J1896" s="27"/>
      <c r="K1896" s="52"/>
      <c r="L1896" s="50"/>
      <c r="M1896" s="50"/>
      <c r="N1896" s="422"/>
      <c r="O1896" s="27"/>
      <c r="P1896" s="27"/>
      <c r="Q1896" s="27"/>
      <c r="R1896" s="27"/>
      <c r="S1896" s="27"/>
      <c r="T1896" s="27"/>
      <c r="U1896" s="27"/>
      <c r="V1896" s="27"/>
      <c r="W1896" s="27"/>
      <c r="X1896" s="27"/>
      <c r="Y1896" s="410"/>
      <c r="Z1896" s="53"/>
      <c r="AA1896" s="53"/>
      <c r="AB1896" s="27"/>
      <c r="AC1896" s="27"/>
      <c r="AD1896" s="27"/>
      <c r="AE1896" s="244"/>
      <c r="AF1896" s="27"/>
      <c r="AG1896" s="27"/>
      <c r="AH1896" s="27"/>
      <c r="AI1896" s="27"/>
      <c r="AJ1896" s="467"/>
      <c r="AK1896" s="54"/>
      <c r="AO1896" s="157"/>
      <c r="AS1896" s="157"/>
      <c r="AT1896" s="161"/>
    </row>
    <row r="1897" spans="1:46" s="55" customFormat="1" ht="12.75" customHeight="1" x14ac:dyDescent="0.3">
      <c r="A1897" s="49"/>
      <c r="B1897" s="49"/>
      <c r="C1897" s="50"/>
      <c r="D1897" s="27"/>
      <c r="E1897" s="27"/>
      <c r="F1897" s="27"/>
      <c r="G1897" s="50"/>
      <c r="H1897" s="50"/>
      <c r="I1897" s="27"/>
      <c r="J1897" s="27"/>
      <c r="K1897" s="52"/>
      <c r="L1897" s="50"/>
      <c r="M1897" s="50"/>
      <c r="N1897" s="422"/>
      <c r="O1897" s="27"/>
      <c r="P1897" s="27"/>
      <c r="Q1897" s="27"/>
      <c r="R1897" s="27"/>
      <c r="S1897" s="27"/>
      <c r="T1897" s="27"/>
      <c r="U1897" s="27"/>
      <c r="V1897" s="27"/>
      <c r="W1897" s="27"/>
      <c r="X1897" s="27"/>
      <c r="Y1897" s="410"/>
      <c r="Z1897" s="53"/>
      <c r="AA1897" s="53"/>
      <c r="AB1897" s="27"/>
      <c r="AC1897" s="27"/>
      <c r="AD1897" s="27"/>
      <c r="AE1897" s="244"/>
      <c r="AF1897" s="27"/>
      <c r="AG1897" s="27"/>
      <c r="AH1897" s="27"/>
      <c r="AI1897" s="27"/>
      <c r="AJ1897" s="467"/>
      <c r="AK1897" s="54"/>
      <c r="AO1897" s="157"/>
      <c r="AS1897" s="157"/>
      <c r="AT1897" s="161"/>
    </row>
    <row r="1898" spans="1:46" s="55" customFormat="1" ht="12.75" customHeight="1" x14ac:dyDescent="0.3">
      <c r="A1898" s="49"/>
      <c r="B1898" s="49"/>
      <c r="C1898" s="50"/>
      <c r="D1898" s="27"/>
      <c r="E1898" s="27"/>
      <c r="F1898" s="27"/>
      <c r="G1898" s="50"/>
      <c r="H1898" s="50"/>
      <c r="I1898" s="27"/>
      <c r="J1898" s="27"/>
      <c r="K1898" s="52"/>
      <c r="L1898" s="50"/>
      <c r="M1898" s="50"/>
      <c r="N1898" s="422"/>
      <c r="O1898" s="27"/>
      <c r="P1898" s="27"/>
      <c r="Q1898" s="27"/>
      <c r="R1898" s="27"/>
      <c r="S1898" s="27"/>
      <c r="T1898" s="27"/>
      <c r="U1898" s="27"/>
      <c r="V1898" s="27"/>
      <c r="W1898" s="27"/>
      <c r="X1898" s="27"/>
      <c r="Y1898" s="410"/>
      <c r="Z1898" s="53"/>
      <c r="AA1898" s="53"/>
      <c r="AB1898" s="27"/>
      <c r="AC1898" s="27"/>
      <c r="AD1898" s="27"/>
      <c r="AE1898" s="244"/>
      <c r="AF1898" s="27"/>
      <c r="AG1898" s="27"/>
      <c r="AH1898" s="27"/>
      <c r="AI1898" s="27"/>
      <c r="AJ1898" s="467"/>
      <c r="AK1898" s="54"/>
      <c r="AO1898" s="157"/>
      <c r="AS1898" s="157"/>
      <c r="AT1898" s="161"/>
    </row>
    <row r="1899" spans="1:46" s="55" customFormat="1" ht="12.75" customHeight="1" x14ac:dyDescent="0.3">
      <c r="A1899" s="49"/>
      <c r="B1899" s="49"/>
      <c r="C1899" s="50"/>
      <c r="D1899" s="27"/>
      <c r="E1899" s="27"/>
      <c r="F1899" s="27"/>
      <c r="G1899" s="50"/>
      <c r="H1899" s="50"/>
      <c r="I1899" s="27"/>
      <c r="J1899" s="27"/>
      <c r="K1899" s="52"/>
      <c r="L1899" s="50"/>
      <c r="M1899" s="50"/>
      <c r="N1899" s="422"/>
      <c r="O1899" s="27"/>
      <c r="P1899" s="27"/>
      <c r="Q1899" s="27"/>
      <c r="R1899" s="27"/>
      <c r="S1899" s="27"/>
      <c r="T1899" s="27"/>
      <c r="U1899" s="27"/>
      <c r="V1899" s="27"/>
      <c r="W1899" s="27"/>
      <c r="X1899" s="27"/>
      <c r="Y1899" s="410"/>
      <c r="Z1899" s="53"/>
      <c r="AA1899" s="53"/>
      <c r="AB1899" s="27"/>
      <c r="AC1899" s="27"/>
      <c r="AD1899" s="27"/>
      <c r="AE1899" s="244"/>
      <c r="AF1899" s="27"/>
      <c r="AG1899" s="27"/>
      <c r="AH1899" s="27"/>
      <c r="AI1899" s="27"/>
      <c r="AJ1899" s="467"/>
      <c r="AK1899" s="54"/>
      <c r="AO1899" s="157"/>
      <c r="AS1899" s="157"/>
      <c r="AT1899" s="161"/>
    </row>
    <row r="1900" spans="1:46" s="55" customFormat="1" ht="12.75" customHeight="1" x14ac:dyDescent="0.3">
      <c r="A1900" s="49"/>
      <c r="B1900" s="49"/>
      <c r="C1900" s="50"/>
      <c r="D1900" s="27"/>
      <c r="E1900" s="27"/>
      <c r="F1900" s="27"/>
      <c r="G1900" s="50"/>
      <c r="H1900" s="50"/>
      <c r="I1900" s="27"/>
      <c r="J1900" s="27"/>
      <c r="K1900" s="52"/>
      <c r="L1900" s="50"/>
      <c r="M1900" s="50"/>
      <c r="N1900" s="422"/>
      <c r="O1900" s="27"/>
      <c r="P1900" s="27"/>
      <c r="Q1900" s="27"/>
      <c r="R1900" s="27"/>
      <c r="S1900" s="27"/>
      <c r="T1900" s="27"/>
      <c r="U1900" s="27"/>
      <c r="V1900" s="27"/>
      <c r="W1900" s="27"/>
      <c r="X1900" s="27"/>
      <c r="Y1900" s="410"/>
      <c r="Z1900" s="53"/>
      <c r="AA1900" s="53"/>
      <c r="AB1900" s="27"/>
      <c r="AC1900" s="27"/>
      <c r="AD1900" s="27"/>
      <c r="AE1900" s="244"/>
      <c r="AF1900" s="27"/>
      <c r="AG1900" s="27"/>
      <c r="AH1900" s="27"/>
      <c r="AI1900" s="27"/>
      <c r="AJ1900" s="467"/>
      <c r="AK1900" s="54"/>
      <c r="AO1900" s="157"/>
      <c r="AS1900" s="157"/>
      <c r="AT1900" s="161"/>
    </row>
    <row r="1901" spans="1:46" s="55" customFormat="1" ht="12.75" customHeight="1" x14ac:dyDescent="0.3">
      <c r="A1901" s="49"/>
      <c r="B1901" s="49"/>
      <c r="C1901" s="50"/>
      <c r="D1901" s="27"/>
      <c r="E1901" s="27"/>
      <c r="F1901" s="27"/>
      <c r="G1901" s="50"/>
      <c r="H1901" s="50"/>
      <c r="I1901" s="27"/>
      <c r="J1901" s="27"/>
      <c r="K1901" s="52"/>
      <c r="L1901" s="50"/>
      <c r="M1901" s="50"/>
      <c r="N1901" s="422"/>
      <c r="O1901" s="27"/>
      <c r="P1901" s="27"/>
      <c r="Q1901" s="27"/>
      <c r="R1901" s="27"/>
      <c r="S1901" s="27"/>
      <c r="T1901" s="27"/>
      <c r="U1901" s="27"/>
      <c r="V1901" s="27"/>
      <c r="W1901" s="27"/>
      <c r="X1901" s="27"/>
      <c r="Y1901" s="410"/>
      <c r="Z1901" s="53"/>
      <c r="AA1901" s="53"/>
      <c r="AB1901" s="27"/>
      <c r="AC1901" s="27"/>
      <c r="AD1901" s="27"/>
      <c r="AE1901" s="244"/>
      <c r="AF1901" s="27"/>
      <c r="AG1901" s="27"/>
      <c r="AH1901" s="27"/>
      <c r="AI1901" s="27"/>
      <c r="AJ1901" s="467"/>
      <c r="AK1901" s="54"/>
      <c r="AO1901" s="157"/>
      <c r="AS1901" s="157"/>
      <c r="AT1901" s="161"/>
    </row>
    <row r="1902" spans="1:46" s="55" customFormat="1" ht="12.75" customHeight="1" x14ac:dyDescent="0.3">
      <c r="A1902" s="49"/>
      <c r="B1902" s="49"/>
      <c r="C1902" s="50"/>
      <c r="D1902" s="27"/>
      <c r="E1902" s="27"/>
      <c r="F1902" s="27"/>
      <c r="G1902" s="50"/>
      <c r="H1902" s="50"/>
      <c r="I1902" s="27"/>
      <c r="J1902" s="27"/>
      <c r="K1902" s="52"/>
      <c r="L1902" s="50"/>
      <c r="M1902" s="50"/>
      <c r="N1902" s="422"/>
      <c r="O1902" s="27"/>
      <c r="P1902" s="27"/>
      <c r="Q1902" s="27"/>
      <c r="R1902" s="27"/>
      <c r="S1902" s="27"/>
      <c r="T1902" s="27"/>
      <c r="U1902" s="27"/>
      <c r="V1902" s="27"/>
      <c r="W1902" s="27"/>
      <c r="X1902" s="27"/>
      <c r="Y1902" s="410"/>
      <c r="Z1902" s="53"/>
      <c r="AA1902" s="53"/>
      <c r="AB1902" s="27"/>
      <c r="AC1902" s="27"/>
      <c r="AD1902" s="27"/>
      <c r="AE1902" s="244"/>
      <c r="AF1902" s="27"/>
      <c r="AG1902" s="27"/>
      <c r="AH1902" s="27"/>
      <c r="AI1902" s="27"/>
      <c r="AJ1902" s="467"/>
      <c r="AK1902" s="54"/>
      <c r="AO1902" s="157"/>
      <c r="AS1902" s="157"/>
      <c r="AT1902" s="161"/>
    </row>
    <row r="1903" spans="1:46" s="55" customFormat="1" ht="12.75" customHeight="1" x14ac:dyDescent="0.3">
      <c r="A1903" s="49"/>
      <c r="B1903" s="49"/>
      <c r="C1903" s="50"/>
      <c r="D1903" s="27"/>
      <c r="E1903" s="27"/>
      <c r="F1903" s="27"/>
      <c r="G1903" s="50"/>
      <c r="H1903" s="50"/>
      <c r="I1903" s="27"/>
      <c r="J1903" s="27"/>
      <c r="K1903" s="52"/>
      <c r="L1903" s="50"/>
      <c r="M1903" s="50"/>
      <c r="N1903" s="422"/>
      <c r="O1903" s="27"/>
      <c r="P1903" s="27"/>
      <c r="Q1903" s="27"/>
      <c r="R1903" s="27"/>
      <c r="S1903" s="27"/>
      <c r="T1903" s="27"/>
      <c r="U1903" s="27"/>
      <c r="V1903" s="27"/>
      <c r="W1903" s="27"/>
      <c r="X1903" s="27"/>
      <c r="Y1903" s="410"/>
      <c r="Z1903" s="53"/>
      <c r="AA1903" s="53"/>
      <c r="AB1903" s="27"/>
      <c r="AC1903" s="27"/>
      <c r="AD1903" s="27"/>
      <c r="AE1903" s="244"/>
      <c r="AF1903" s="27"/>
      <c r="AG1903" s="27"/>
      <c r="AH1903" s="27"/>
      <c r="AI1903" s="27"/>
      <c r="AJ1903" s="467"/>
      <c r="AK1903" s="54"/>
      <c r="AO1903" s="157"/>
      <c r="AS1903" s="157"/>
      <c r="AT1903" s="161"/>
    </row>
    <row r="1904" spans="1:46" s="55" customFormat="1" ht="12.75" customHeight="1" x14ac:dyDescent="0.3">
      <c r="A1904" s="49"/>
      <c r="B1904" s="49"/>
      <c r="C1904" s="50"/>
      <c r="D1904" s="27"/>
      <c r="E1904" s="27"/>
      <c r="F1904" s="27"/>
      <c r="G1904" s="50"/>
      <c r="H1904" s="50"/>
      <c r="I1904" s="27"/>
      <c r="J1904" s="27"/>
      <c r="K1904" s="52"/>
      <c r="L1904" s="50"/>
      <c r="M1904" s="50"/>
      <c r="N1904" s="422"/>
      <c r="O1904" s="27"/>
      <c r="P1904" s="27"/>
      <c r="Q1904" s="27"/>
      <c r="R1904" s="27"/>
      <c r="S1904" s="27"/>
      <c r="T1904" s="27"/>
      <c r="U1904" s="27"/>
      <c r="V1904" s="27"/>
      <c r="W1904" s="27"/>
      <c r="X1904" s="27"/>
      <c r="Y1904" s="410"/>
      <c r="Z1904" s="53"/>
      <c r="AA1904" s="53"/>
      <c r="AB1904" s="27"/>
      <c r="AC1904" s="27"/>
      <c r="AD1904" s="27"/>
      <c r="AE1904" s="244"/>
      <c r="AF1904" s="27"/>
      <c r="AG1904" s="27"/>
      <c r="AH1904" s="27"/>
      <c r="AI1904" s="27"/>
      <c r="AJ1904" s="467"/>
      <c r="AK1904" s="54"/>
      <c r="AO1904" s="157"/>
      <c r="AS1904" s="157"/>
      <c r="AT1904" s="161"/>
    </row>
    <row r="1905" spans="1:46" s="55" customFormat="1" ht="12.75" customHeight="1" x14ac:dyDescent="0.3">
      <c r="A1905" s="49"/>
      <c r="B1905" s="49"/>
      <c r="C1905" s="50"/>
      <c r="D1905" s="27"/>
      <c r="E1905" s="27"/>
      <c r="F1905" s="27"/>
      <c r="G1905" s="50"/>
      <c r="H1905" s="50"/>
      <c r="I1905" s="27"/>
      <c r="J1905" s="27"/>
      <c r="K1905" s="52"/>
      <c r="L1905" s="50"/>
      <c r="M1905" s="50"/>
      <c r="N1905" s="422"/>
      <c r="O1905" s="27"/>
      <c r="P1905" s="27"/>
      <c r="Q1905" s="27"/>
      <c r="R1905" s="27"/>
      <c r="S1905" s="27"/>
      <c r="T1905" s="27"/>
      <c r="U1905" s="27"/>
      <c r="V1905" s="27"/>
      <c r="W1905" s="27"/>
      <c r="X1905" s="27"/>
      <c r="Y1905" s="410"/>
      <c r="Z1905" s="53"/>
      <c r="AA1905" s="53"/>
      <c r="AB1905" s="27"/>
      <c r="AC1905" s="27"/>
      <c r="AD1905" s="27"/>
      <c r="AE1905" s="244"/>
      <c r="AF1905" s="27"/>
      <c r="AG1905" s="27"/>
      <c r="AH1905" s="27"/>
      <c r="AI1905" s="27"/>
      <c r="AJ1905" s="467"/>
      <c r="AK1905" s="54"/>
      <c r="AO1905" s="157"/>
      <c r="AS1905" s="157"/>
      <c r="AT1905" s="161"/>
    </row>
    <row r="1906" spans="1:46" s="55" customFormat="1" ht="12.75" customHeight="1" x14ac:dyDescent="0.3">
      <c r="A1906" s="49"/>
      <c r="B1906" s="49"/>
      <c r="C1906" s="50"/>
      <c r="D1906" s="27"/>
      <c r="E1906" s="27"/>
      <c r="F1906" s="27"/>
      <c r="G1906" s="50"/>
      <c r="H1906" s="50"/>
      <c r="I1906" s="27"/>
      <c r="J1906" s="27"/>
      <c r="K1906" s="52"/>
      <c r="L1906" s="50"/>
      <c r="M1906" s="50"/>
      <c r="N1906" s="422"/>
      <c r="O1906" s="27"/>
      <c r="P1906" s="27"/>
      <c r="Q1906" s="27"/>
      <c r="R1906" s="27"/>
      <c r="S1906" s="27"/>
      <c r="T1906" s="27"/>
      <c r="U1906" s="27"/>
      <c r="V1906" s="27"/>
      <c r="W1906" s="27"/>
      <c r="X1906" s="27"/>
      <c r="Y1906" s="410"/>
      <c r="Z1906" s="53"/>
      <c r="AA1906" s="53"/>
      <c r="AB1906" s="27"/>
      <c r="AC1906" s="27"/>
      <c r="AD1906" s="27"/>
      <c r="AE1906" s="244"/>
      <c r="AF1906" s="27"/>
      <c r="AG1906" s="27"/>
      <c r="AH1906" s="27"/>
      <c r="AI1906" s="27"/>
      <c r="AJ1906" s="467"/>
      <c r="AK1906" s="54"/>
      <c r="AO1906" s="157"/>
      <c r="AS1906" s="157"/>
      <c r="AT1906" s="161"/>
    </row>
    <row r="1907" spans="1:46" s="55" customFormat="1" ht="12.75" customHeight="1" x14ac:dyDescent="0.3">
      <c r="A1907" s="49"/>
      <c r="B1907" s="49"/>
      <c r="C1907" s="50"/>
      <c r="D1907" s="27"/>
      <c r="E1907" s="27"/>
      <c r="F1907" s="27"/>
      <c r="G1907" s="50"/>
      <c r="H1907" s="50"/>
      <c r="I1907" s="27"/>
      <c r="J1907" s="27"/>
      <c r="K1907" s="52"/>
      <c r="L1907" s="50"/>
      <c r="M1907" s="50"/>
      <c r="N1907" s="422"/>
      <c r="O1907" s="27"/>
      <c r="P1907" s="27"/>
      <c r="Q1907" s="27"/>
      <c r="R1907" s="27"/>
      <c r="S1907" s="27"/>
      <c r="T1907" s="27"/>
      <c r="U1907" s="27"/>
      <c r="V1907" s="27"/>
      <c r="W1907" s="27"/>
      <c r="X1907" s="27"/>
      <c r="Y1907" s="410"/>
      <c r="Z1907" s="53"/>
      <c r="AA1907" s="53"/>
      <c r="AB1907" s="27"/>
      <c r="AC1907" s="27"/>
      <c r="AD1907" s="27"/>
      <c r="AE1907" s="244"/>
      <c r="AF1907" s="27"/>
      <c r="AG1907" s="27"/>
      <c r="AH1907" s="27"/>
      <c r="AI1907" s="27"/>
      <c r="AJ1907" s="467"/>
      <c r="AK1907" s="54"/>
      <c r="AO1907" s="157"/>
      <c r="AS1907" s="157"/>
      <c r="AT1907" s="161"/>
    </row>
    <row r="1908" spans="1:46" s="55" customFormat="1" ht="12.75" customHeight="1" x14ac:dyDescent="0.3">
      <c r="A1908" s="49"/>
      <c r="B1908" s="49"/>
      <c r="C1908" s="50"/>
      <c r="D1908" s="27"/>
      <c r="E1908" s="27"/>
      <c r="F1908" s="27"/>
      <c r="G1908" s="50"/>
      <c r="H1908" s="50"/>
      <c r="I1908" s="27"/>
      <c r="J1908" s="27"/>
      <c r="K1908" s="52"/>
      <c r="L1908" s="50"/>
      <c r="M1908" s="50"/>
      <c r="N1908" s="422"/>
      <c r="O1908" s="27"/>
      <c r="P1908" s="27"/>
      <c r="Q1908" s="27"/>
      <c r="R1908" s="27"/>
      <c r="S1908" s="27"/>
      <c r="T1908" s="27"/>
      <c r="U1908" s="27"/>
      <c r="V1908" s="27"/>
      <c r="W1908" s="27"/>
      <c r="X1908" s="27"/>
      <c r="Y1908" s="410"/>
      <c r="Z1908" s="53"/>
      <c r="AA1908" s="53"/>
      <c r="AB1908" s="27"/>
      <c r="AC1908" s="27"/>
      <c r="AD1908" s="27"/>
      <c r="AE1908" s="244"/>
      <c r="AF1908" s="27"/>
      <c r="AG1908" s="27"/>
      <c r="AH1908" s="27"/>
      <c r="AI1908" s="27"/>
      <c r="AJ1908" s="467"/>
      <c r="AK1908" s="54"/>
      <c r="AO1908" s="157"/>
      <c r="AS1908" s="157"/>
      <c r="AT1908" s="161"/>
    </row>
    <row r="1909" spans="1:46" s="55" customFormat="1" ht="12.75" customHeight="1" x14ac:dyDescent="0.3">
      <c r="A1909" s="49"/>
      <c r="B1909" s="49"/>
      <c r="C1909" s="50"/>
      <c r="D1909" s="27"/>
      <c r="E1909" s="27"/>
      <c r="F1909" s="27"/>
      <c r="G1909" s="50"/>
      <c r="H1909" s="50"/>
      <c r="I1909" s="27"/>
      <c r="J1909" s="27"/>
      <c r="K1909" s="52"/>
      <c r="L1909" s="50"/>
      <c r="M1909" s="50"/>
      <c r="N1909" s="422"/>
      <c r="O1909" s="27"/>
      <c r="P1909" s="27"/>
      <c r="Q1909" s="27"/>
      <c r="R1909" s="27"/>
      <c r="S1909" s="27"/>
      <c r="T1909" s="27"/>
      <c r="U1909" s="27"/>
      <c r="V1909" s="27"/>
      <c r="W1909" s="27"/>
      <c r="X1909" s="27"/>
      <c r="Y1909" s="410"/>
      <c r="Z1909" s="53"/>
      <c r="AA1909" s="53"/>
      <c r="AB1909" s="27"/>
      <c r="AC1909" s="27"/>
      <c r="AD1909" s="27"/>
      <c r="AE1909" s="244"/>
      <c r="AF1909" s="27"/>
      <c r="AG1909" s="27"/>
      <c r="AH1909" s="27"/>
      <c r="AI1909" s="27"/>
      <c r="AJ1909" s="467"/>
      <c r="AK1909" s="54"/>
      <c r="AO1909" s="157"/>
      <c r="AS1909" s="157"/>
      <c r="AT1909" s="161"/>
    </row>
    <row r="1910" spans="1:46" s="55" customFormat="1" ht="12.75" customHeight="1" x14ac:dyDescent="0.3">
      <c r="A1910" s="49"/>
      <c r="B1910" s="49"/>
      <c r="C1910" s="50"/>
      <c r="D1910" s="27"/>
      <c r="E1910" s="27"/>
      <c r="F1910" s="27"/>
      <c r="G1910" s="50"/>
      <c r="H1910" s="50"/>
      <c r="I1910" s="27"/>
      <c r="J1910" s="27"/>
      <c r="K1910" s="52"/>
      <c r="L1910" s="50"/>
      <c r="M1910" s="50"/>
      <c r="N1910" s="422"/>
      <c r="O1910" s="27"/>
      <c r="P1910" s="27"/>
      <c r="Q1910" s="27"/>
      <c r="R1910" s="27"/>
      <c r="S1910" s="27"/>
      <c r="T1910" s="27"/>
      <c r="U1910" s="27"/>
      <c r="V1910" s="27"/>
      <c r="W1910" s="27"/>
      <c r="X1910" s="27"/>
      <c r="Y1910" s="410"/>
      <c r="Z1910" s="53"/>
      <c r="AA1910" s="53"/>
      <c r="AB1910" s="27"/>
      <c r="AC1910" s="27"/>
      <c r="AD1910" s="27"/>
      <c r="AE1910" s="244"/>
      <c r="AF1910" s="27"/>
      <c r="AG1910" s="27"/>
      <c r="AH1910" s="27"/>
      <c r="AI1910" s="27"/>
      <c r="AJ1910" s="467"/>
      <c r="AK1910" s="54"/>
      <c r="AO1910" s="157"/>
      <c r="AS1910" s="157"/>
      <c r="AT1910" s="161"/>
    </row>
    <row r="1911" spans="1:46" s="55" customFormat="1" ht="12.75" customHeight="1" x14ac:dyDescent="0.3">
      <c r="A1911" s="49"/>
      <c r="B1911" s="49"/>
      <c r="C1911" s="50"/>
      <c r="D1911" s="27"/>
      <c r="E1911" s="27"/>
      <c r="F1911" s="27"/>
      <c r="G1911" s="50"/>
      <c r="H1911" s="50"/>
      <c r="I1911" s="27"/>
      <c r="J1911" s="27"/>
      <c r="K1911" s="52"/>
      <c r="L1911" s="50"/>
      <c r="M1911" s="50"/>
      <c r="N1911" s="422"/>
      <c r="O1911" s="27"/>
      <c r="P1911" s="27"/>
      <c r="Q1911" s="27"/>
      <c r="R1911" s="27"/>
      <c r="S1911" s="27"/>
      <c r="T1911" s="27"/>
      <c r="U1911" s="27"/>
      <c r="V1911" s="27"/>
      <c r="W1911" s="27"/>
      <c r="X1911" s="27"/>
      <c r="Y1911" s="410"/>
      <c r="Z1911" s="53"/>
      <c r="AA1911" s="53"/>
      <c r="AB1911" s="27"/>
      <c r="AC1911" s="27"/>
      <c r="AD1911" s="27"/>
      <c r="AE1911" s="244"/>
      <c r="AF1911" s="27"/>
      <c r="AG1911" s="27"/>
      <c r="AH1911" s="27"/>
      <c r="AI1911" s="27"/>
      <c r="AJ1911" s="467"/>
      <c r="AK1911" s="54"/>
      <c r="AO1911" s="157"/>
      <c r="AS1911" s="157"/>
      <c r="AT1911" s="161"/>
    </row>
    <row r="1912" spans="1:46" s="55" customFormat="1" ht="12.75" customHeight="1" x14ac:dyDescent="0.3">
      <c r="A1912" s="49"/>
      <c r="B1912" s="49"/>
      <c r="C1912" s="50"/>
      <c r="D1912" s="27"/>
      <c r="E1912" s="27"/>
      <c r="F1912" s="27"/>
      <c r="G1912" s="50"/>
      <c r="H1912" s="50"/>
      <c r="I1912" s="27"/>
      <c r="J1912" s="27"/>
      <c r="K1912" s="52"/>
      <c r="L1912" s="50"/>
      <c r="M1912" s="50"/>
      <c r="N1912" s="422"/>
      <c r="O1912" s="27"/>
      <c r="P1912" s="27"/>
      <c r="Q1912" s="27"/>
      <c r="R1912" s="27"/>
      <c r="S1912" s="27"/>
      <c r="T1912" s="27"/>
      <c r="U1912" s="27"/>
      <c r="V1912" s="27"/>
      <c r="W1912" s="27"/>
      <c r="X1912" s="27"/>
      <c r="Y1912" s="410"/>
      <c r="Z1912" s="53"/>
      <c r="AA1912" s="53"/>
      <c r="AB1912" s="27"/>
      <c r="AC1912" s="27"/>
      <c r="AD1912" s="27"/>
      <c r="AE1912" s="244"/>
      <c r="AF1912" s="27"/>
      <c r="AG1912" s="27"/>
      <c r="AH1912" s="27"/>
      <c r="AI1912" s="27"/>
      <c r="AJ1912" s="467"/>
      <c r="AK1912" s="54"/>
      <c r="AO1912" s="157"/>
      <c r="AS1912" s="157"/>
      <c r="AT1912" s="161"/>
    </row>
    <row r="1913" spans="1:46" s="55" customFormat="1" ht="12.75" customHeight="1" x14ac:dyDescent="0.3">
      <c r="A1913" s="49"/>
      <c r="B1913" s="49"/>
      <c r="C1913" s="50"/>
      <c r="D1913" s="27"/>
      <c r="E1913" s="27"/>
      <c r="F1913" s="27"/>
      <c r="G1913" s="50"/>
      <c r="H1913" s="50"/>
      <c r="I1913" s="27"/>
      <c r="J1913" s="27"/>
      <c r="K1913" s="52"/>
      <c r="L1913" s="50"/>
      <c r="M1913" s="50"/>
      <c r="N1913" s="422"/>
      <c r="O1913" s="27"/>
      <c r="P1913" s="27"/>
      <c r="Q1913" s="27"/>
      <c r="R1913" s="27"/>
      <c r="S1913" s="27"/>
      <c r="T1913" s="27"/>
      <c r="U1913" s="27"/>
      <c r="V1913" s="27"/>
      <c r="W1913" s="27"/>
      <c r="X1913" s="27"/>
      <c r="Y1913" s="410"/>
      <c r="Z1913" s="53"/>
      <c r="AA1913" s="53"/>
      <c r="AB1913" s="27"/>
      <c r="AC1913" s="27"/>
      <c r="AD1913" s="27"/>
      <c r="AE1913" s="244"/>
      <c r="AF1913" s="27"/>
      <c r="AG1913" s="27"/>
      <c r="AH1913" s="27"/>
      <c r="AI1913" s="27"/>
      <c r="AJ1913" s="467"/>
      <c r="AK1913" s="54"/>
      <c r="AO1913" s="157"/>
      <c r="AS1913" s="157"/>
      <c r="AT1913" s="161"/>
    </row>
    <row r="1914" spans="1:46" s="55" customFormat="1" ht="12.75" customHeight="1" x14ac:dyDescent="0.3">
      <c r="A1914" s="49"/>
      <c r="B1914" s="49"/>
      <c r="C1914" s="50"/>
      <c r="D1914" s="27"/>
      <c r="E1914" s="27"/>
      <c r="F1914" s="27"/>
      <c r="G1914" s="50"/>
      <c r="H1914" s="50"/>
      <c r="I1914" s="27"/>
      <c r="J1914" s="27"/>
      <c r="K1914" s="52"/>
      <c r="L1914" s="50"/>
      <c r="M1914" s="50"/>
      <c r="N1914" s="422"/>
      <c r="O1914" s="27"/>
      <c r="P1914" s="27"/>
      <c r="Q1914" s="27"/>
      <c r="R1914" s="27"/>
      <c r="S1914" s="27"/>
      <c r="T1914" s="27"/>
      <c r="U1914" s="27"/>
      <c r="V1914" s="27"/>
      <c r="W1914" s="27"/>
      <c r="X1914" s="27"/>
      <c r="Y1914" s="410"/>
      <c r="Z1914" s="53"/>
      <c r="AA1914" s="53"/>
      <c r="AB1914" s="27"/>
      <c r="AC1914" s="27"/>
      <c r="AD1914" s="27"/>
      <c r="AE1914" s="244"/>
      <c r="AF1914" s="27"/>
      <c r="AG1914" s="27"/>
      <c r="AH1914" s="27"/>
      <c r="AI1914" s="27"/>
      <c r="AJ1914" s="467"/>
      <c r="AK1914" s="54"/>
      <c r="AO1914" s="157"/>
      <c r="AS1914" s="157"/>
      <c r="AT1914" s="161"/>
    </row>
    <row r="1915" spans="1:46" s="55" customFormat="1" ht="12.75" customHeight="1" x14ac:dyDescent="0.3">
      <c r="A1915" s="49"/>
      <c r="B1915" s="49"/>
      <c r="C1915" s="50"/>
      <c r="D1915" s="27"/>
      <c r="E1915" s="27"/>
      <c r="F1915" s="27"/>
      <c r="G1915" s="50"/>
      <c r="H1915" s="50"/>
      <c r="I1915" s="27"/>
      <c r="J1915" s="27"/>
      <c r="K1915" s="52"/>
      <c r="L1915" s="50"/>
      <c r="M1915" s="50"/>
      <c r="N1915" s="422"/>
      <c r="O1915" s="27"/>
      <c r="P1915" s="27"/>
      <c r="Q1915" s="27"/>
      <c r="R1915" s="27"/>
      <c r="S1915" s="27"/>
      <c r="T1915" s="27"/>
      <c r="U1915" s="27"/>
      <c r="V1915" s="27"/>
      <c r="W1915" s="27"/>
      <c r="X1915" s="27"/>
      <c r="Y1915" s="410"/>
      <c r="Z1915" s="53"/>
      <c r="AA1915" s="53"/>
      <c r="AB1915" s="27"/>
      <c r="AC1915" s="27"/>
      <c r="AD1915" s="27"/>
      <c r="AE1915" s="244"/>
      <c r="AF1915" s="27"/>
      <c r="AG1915" s="27"/>
      <c r="AH1915" s="27"/>
      <c r="AI1915" s="27"/>
      <c r="AJ1915" s="467"/>
      <c r="AK1915" s="54"/>
      <c r="AO1915" s="157"/>
      <c r="AS1915" s="157"/>
      <c r="AT1915" s="161"/>
    </row>
    <row r="1916" spans="1:46" s="55" customFormat="1" ht="12.75" customHeight="1" x14ac:dyDescent="0.3">
      <c r="A1916" s="49"/>
      <c r="B1916" s="49"/>
      <c r="C1916" s="50"/>
      <c r="D1916" s="27"/>
      <c r="E1916" s="27"/>
      <c r="F1916" s="27"/>
      <c r="G1916" s="50"/>
      <c r="H1916" s="50"/>
      <c r="I1916" s="27"/>
      <c r="J1916" s="27"/>
      <c r="K1916" s="52"/>
      <c r="L1916" s="50"/>
      <c r="M1916" s="50"/>
      <c r="N1916" s="422"/>
      <c r="O1916" s="27"/>
      <c r="P1916" s="27"/>
      <c r="Q1916" s="27"/>
      <c r="R1916" s="27"/>
      <c r="S1916" s="27"/>
      <c r="T1916" s="27"/>
      <c r="U1916" s="27"/>
      <c r="V1916" s="27"/>
      <c r="W1916" s="27"/>
      <c r="X1916" s="27"/>
      <c r="Y1916" s="410"/>
      <c r="Z1916" s="53"/>
      <c r="AA1916" s="53"/>
      <c r="AB1916" s="27"/>
      <c r="AC1916" s="27"/>
      <c r="AD1916" s="27"/>
      <c r="AE1916" s="244"/>
      <c r="AF1916" s="27"/>
      <c r="AG1916" s="27"/>
      <c r="AH1916" s="27"/>
      <c r="AI1916" s="27"/>
      <c r="AJ1916" s="467"/>
      <c r="AK1916" s="54"/>
      <c r="AO1916" s="157"/>
      <c r="AS1916" s="157"/>
      <c r="AT1916" s="161"/>
    </row>
    <row r="1917" spans="1:46" s="55" customFormat="1" ht="12.75" customHeight="1" x14ac:dyDescent="0.3">
      <c r="A1917" s="49"/>
      <c r="B1917" s="49"/>
      <c r="C1917" s="50"/>
      <c r="D1917" s="27"/>
      <c r="E1917" s="27"/>
      <c r="F1917" s="27"/>
      <c r="G1917" s="50"/>
      <c r="H1917" s="50"/>
      <c r="I1917" s="27"/>
      <c r="J1917" s="27"/>
      <c r="K1917" s="52"/>
      <c r="L1917" s="50"/>
      <c r="M1917" s="50"/>
      <c r="N1917" s="422"/>
      <c r="O1917" s="27"/>
      <c r="P1917" s="27"/>
      <c r="Q1917" s="27"/>
      <c r="R1917" s="27"/>
      <c r="S1917" s="27"/>
      <c r="T1917" s="27"/>
      <c r="U1917" s="27"/>
      <c r="V1917" s="27"/>
      <c r="W1917" s="27"/>
      <c r="X1917" s="27"/>
      <c r="Y1917" s="410"/>
      <c r="Z1917" s="53"/>
      <c r="AA1917" s="53"/>
      <c r="AB1917" s="27"/>
      <c r="AC1917" s="27"/>
      <c r="AD1917" s="27"/>
      <c r="AE1917" s="244"/>
      <c r="AF1917" s="27"/>
      <c r="AG1917" s="27"/>
      <c r="AH1917" s="27"/>
      <c r="AI1917" s="27"/>
      <c r="AJ1917" s="467"/>
      <c r="AK1917" s="54"/>
      <c r="AO1917" s="157"/>
      <c r="AS1917" s="157"/>
      <c r="AT1917" s="161"/>
    </row>
    <row r="1918" spans="1:46" s="55" customFormat="1" ht="12.75" customHeight="1" x14ac:dyDescent="0.3">
      <c r="A1918" s="49"/>
      <c r="B1918" s="49"/>
      <c r="C1918" s="50"/>
      <c r="D1918" s="27"/>
      <c r="E1918" s="27"/>
      <c r="F1918" s="27"/>
      <c r="G1918" s="50"/>
      <c r="H1918" s="50"/>
      <c r="I1918" s="27"/>
      <c r="J1918" s="27"/>
      <c r="K1918" s="52"/>
      <c r="L1918" s="50"/>
      <c r="M1918" s="50"/>
      <c r="N1918" s="422"/>
      <c r="O1918" s="27"/>
      <c r="P1918" s="27"/>
      <c r="Q1918" s="27"/>
      <c r="R1918" s="27"/>
      <c r="S1918" s="27"/>
      <c r="T1918" s="27"/>
      <c r="U1918" s="27"/>
      <c r="V1918" s="27"/>
      <c r="W1918" s="27"/>
      <c r="X1918" s="27"/>
      <c r="Y1918" s="410"/>
      <c r="Z1918" s="53"/>
      <c r="AA1918" s="53"/>
      <c r="AB1918" s="27"/>
      <c r="AC1918" s="27"/>
      <c r="AD1918" s="27"/>
      <c r="AE1918" s="244"/>
      <c r="AF1918" s="27"/>
      <c r="AG1918" s="27"/>
      <c r="AH1918" s="27"/>
      <c r="AI1918" s="27"/>
      <c r="AJ1918" s="467"/>
      <c r="AK1918" s="54"/>
      <c r="AO1918" s="157"/>
      <c r="AS1918" s="157"/>
      <c r="AT1918" s="161"/>
    </row>
    <row r="1919" spans="1:46" s="55" customFormat="1" ht="12.75" customHeight="1" x14ac:dyDescent="0.3">
      <c r="A1919" s="49"/>
      <c r="B1919" s="49"/>
      <c r="C1919" s="50"/>
      <c r="D1919" s="27"/>
      <c r="E1919" s="27"/>
      <c r="F1919" s="27"/>
      <c r="G1919" s="50"/>
      <c r="H1919" s="50"/>
      <c r="I1919" s="27"/>
      <c r="J1919" s="27"/>
      <c r="K1919" s="52"/>
      <c r="L1919" s="50"/>
      <c r="M1919" s="50"/>
      <c r="N1919" s="422"/>
      <c r="O1919" s="27"/>
      <c r="P1919" s="27"/>
      <c r="Q1919" s="27"/>
      <c r="R1919" s="27"/>
      <c r="S1919" s="27"/>
      <c r="T1919" s="27"/>
      <c r="U1919" s="27"/>
      <c r="V1919" s="27"/>
      <c r="W1919" s="27"/>
      <c r="X1919" s="27"/>
      <c r="Y1919" s="410"/>
      <c r="Z1919" s="53"/>
      <c r="AA1919" s="53"/>
      <c r="AB1919" s="27"/>
      <c r="AC1919" s="27"/>
      <c r="AD1919" s="27"/>
      <c r="AE1919" s="244"/>
      <c r="AF1919" s="27"/>
      <c r="AG1919" s="27"/>
      <c r="AH1919" s="27"/>
      <c r="AI1919" s="27"/>
      <c r="AJ1919" s="467"/>
      <c r="AK1919" s="54"/>
      <c r="AO1919" s="157"/>
      <c r="AS1919" s="157"/>
      <c r="AT1919" s="161"/>
    </row>
    <row r="1920" spans="1:46" s="55" customFormat="1" ht="12.75" customHeight="1" x14ac:dyDescent="0.3">
      <c r="A1920" s="49"/>
      <c r="B1920" s="49"/>
      <c r="C1920" s="50"/>
      <c r="D1920" s="27"/>
      <c r="E1920" s="27"/>
      <c r="F1920" s="27"/>
      <c r="G1920" s="50"/>
      <c r="H1920" s="50"/>
      <c r="I1920" s="27"/>
      <c r="J1920" s="27"/>
      <c r="K1920" s="52"/>
      <c r="L1920" s="50"/>
      <c r="M1920" s="50"/>
      <c r="N1920" s="422"/>
      <c r="O1920" s="27"/>
      <c r="P1920" s="27"/>
      <c r="Q1920" s="27"/>
      <c r="R1920" s="27"/>
      <c r="S1920" s="27"/>
      <c r="T1920" s="27"/>
      <c r="U1920" s="27"/>
      <c r="V1920" s="27"/>
      <c r="W1920" s="27"/>
      <c r="X1920" s="27"/>
      <c r="Y1920" s="410"/>
      <c r="Z1920" s="53"/>
      <c r="AA1920" s="53"/>
      <c r="AB1920" s="27"/>
      <c r="AC1920" s="27"/>
      <c r="AD1920" s="27"/>
      <c r="AE1920" s="244"/>
      <c r="AF1920" s="27"/>
      <c r="AG1920" s="27"/>
      <c r="AH1920" s="27"/>
      <c r="AI1920" s="27"/>
      <c r="AJ1920" s="467"/>
      <c r="AK1920" s="54"/>
      <c r="AO1920" s="157"/>
      <c r="AS1920" s="157"/>
      <c r="AT1920" s="161"/>
    </row>
    <row r="1921" spans="1:46" s="55" customFormat="1" ht="12.75" customHeight="1" x14ac:dyDescent="0.3">
      <c r="A1921" s="49"/>
      <c r="B1921" s="49"/>
      <c r="C1921" s="50"/>
      <c r="D1921" s="27"/>
      <c r="E1921" s="27"/>
      <c r="F1921" s="27"/>
      <c r="G1921" s="50"/>
      <c r="H1921" s="50"/>
      <c r="I1921" s="27"/>
      <c r="J1921" s="27"/>
      <c r="K1921" s="52"/>
      <c r="L1921" s="50"/>
      <c r="M1921" s="50"/>
      <c r="N1921" s="422"/>
      <c r="O1921" s="27"/>
      <c r="P1921" s="27"/>
      <c r="Q1921" s="27"/>
      <c r="R1921" s="27"/>
      <c r="S1921" s="27"/>
      <c r="T1921" s="27"/>
      <c r="U1921" s="27"/>
      <c r="V1921" s="27"/>
      <c r="W1921" s="27"/>
      <c r="X1921" s="27"/>
      <c r="Y1921" s="410"/>
      <c r="Z1921" s="53"/>
      <c r="AA1921" s="53"/>
      <c r="AB1921" s="27"/>
      <c r="AC1921" s="27"/>
      <c r="AD1921" s="27"/>
      <c r="AE1921" s="244"/>
      <c r="AF1921" s="27"/>
      <c r="AG1921" s="27"/>
      <c r="AH1921" s="27"/>
      <c r="AI1921" s="27"/>
      <c r="AJ1921" s="467"/>
      <c r="AK1921" s="54"/>
      <c r="AO1921" s="157"/>
      <c r="AS1921" s="157"/>
      <c r="AT1921" s="161"/>
    </row>
    <row r="1922" spans="1:46" s="55" customFormat="1" ht="12.75" customHeight="1" x14ac:dyDescent="0.3">
      <c r="A1922" s="49"/>
      <c r="B1922" s="49"/>
      <c r="C1922" s="50"/>
      <c r="D1922" s="27"/>
      <c r="E1922" s="27"/>
      <c r="F1922" s="27"/>
      <c r="G1922" s="50"/>
      <c r="H1922" s="50"/>
      <c r="I1922" s="27"/>
      <c r="J1922" s="27"/>
      <c r="K1922" s="52"/>
      <c r="L1922" s="50"/>
      <c r="M1922" s="50"/>
      <c r="N1922" s="422"/>
      <c r="O1922" s="27"/>
      <c r="P1922" s="27"/>
      <c r="Q1922" s="27"/>
      <c r="R1922" s="27"/>
      <c r="S1922" s="27"/>
      <c r="T1922" s="27"/>
      <c r="U1922" s="27"/>
      <c r="V1922" s="27"/>
      <c r="W1922" s="27"/>
      <c r="X1922" s="27"/>
      <c r="Y1922" s="410"/>
      <c r="Z1922" s="53"/>
      <c r="AA1922" s="53"/>
      <c r="AB1922" s="27"/>
      <c r="AC1922" s="27"/>
      <c r="AD1922" s="27"/>
      <c r="AE1922" s="244"/>
      <c r="AF1922" s="27"/>
      <c r="AG1922" s="27"/>
      <c r="AH1922" s="27"/>
      <c r="AI1922" s="27"/>
      <c r="AJ1922" s="467"/>
      <c r="AK1922" s="54"/>
      <c r="AO1922" s="157"/>
      <c r="AS1922" s="157"/>
      <c r="AT1922" s="161"/>
    </row>
    <row r="1923" spans="1:46" s="55" customFormat="1" ht="12.75" customHeight="1" x14ac:dyDescent="0.3">
      <c r="A1923" s="49"/>
      <c r="B1923" s="49"/>
      <c r="C1923" s="50"/>
      <c r="D1923" s="27"/>
      <c r="E1923" s="27"/>
      <c r="F1923" s="27"/>
      <c r="G1923" s="50"/>
      <c r="H1923" s="50"/>
      <c r="I1923" s="27"/>
      <c r="J1923" s="27"/>
      <c r="K1923" s="52"/>
      <c r="L1923" s="50"/>
      <c r="M1923" s="50"/>
      <c r="N1923" s="422"/>
      <c r="O1923" s="27"/>
      <c r="P1923" s="27"/>
      <c r="Q1923" s="27"/>
      <c r="R1923" s="27"/>
      <c r="S1923" s="27"/>
      <c r="T1923" s="27"/>
      <c r="U1923" s="27"/>
      <c r="V1923" s="27"/>
      <c r="W1923" s="27"/>
      <c r="X1923" s="27"/>
      <c r="Y1923" s="410"/>
      <c r="Z1923" s="53"/>
      <c r="AA1923" s="53"/>
      <c r="AB1923" s="27"/>
      <c r="AC1923" s="27"/>
      <c r="AD1923" s="27"/>
      <c r="AE1923" s="244"/>
      <c r="AF1923" s="27"/>
      <c r="AG1923" s="27"/>
      <c r="AH1923" s="27"/>
      <c r="AI1923" s="27"/>
      <c r="AJ1923" s="467"/>
      <c r="AK1923" s="54"/>
      <c r="AO1923" s="157"/>
      <c r="AS1923" s="157"/>
      <c r="AT1923" s="161"/>
    </row>
    <row r="1924" spans="1:46" s="55" customFormat="1" ht="12.75" customHeight="1" x14ac:dyDescent="0.3">
      <c r="A1924" s="49"/>
      <c r="B1924" s="49"/>
      <c r="C1924" s="50"/>
      <c r="D1924" s="27"/>
      <c r="E1924" s="27"/>
      <c r="F1924" s="27"/>
      <c r="G1924" s="50"/>
      <c r="H1924" s="50"/>
      <c r="I1924" s="27"/>
      <c r="J1924" s="27"/>
      <c r="K1924" s="52"/>
      <c r="L1924" s="50"/>
      <c r="M1924" s="50"/>
      <c r="N1924" s="422"/>
      <c r="O1924" s="27"/>
      <c r="P1924" s="27"/>
      <c r="Q1924" s="27"/>
      <c r="R1924" s="27"/>
      <c r="S1924" s="27"/>
      <c r="T1924" s="27"/>
      <c r="U1924" s="27"/>
      <c r="V1924" s="27"/>
      <c r="W1924" s="27"/>
      <c r="X1924" s="27"/>
      <c r="Y1924" s="410"/>
      <c r="Z1924" s="53"/>
      <c r="AA1924" s="53"/>
      <c r="AB1924" s="27"/>
      <c r="AC1924" s="27"/>
      <c r="AD1924" s="27"/>
      <c r="AE1924" s="244"/>
      <c r="AF1924" s="27"/>
      <c r="AG1924" s="27"/>
      <c r="AH1924" s="27"/>
      <c r="AI1924" s="27"/>
      <c r="AJ1924" s="467"/>
      <c r="AK1924" s="54"/>
      <c r="AO1924" s="157"/>
      <c r="AS1924" s="157"/>
      <c r="AT1924" s="161"/>
    </row>
    <row r="1925" spans="1:46" s="55" customFormat="1" ht="12.75" customHeight="1" x14ac:dyDescent="0.3">
      <c r="A1925" s="49"/>
      <c r="B1925" s="49"/>
      <c r="C1925" s="50"/>
      <c r="D1925" s="27"/>
      <c r="E1925" s="27"/>
      <c r="F1925" s="27"/>
      <c r="G1925" s="50"/>
      <c r="H1925" s="50"/>
      <c r="I1925" s="27"/>
      <c r="J1925" s="27"/>
      <c r="K1925" s="52"/>
      <c r="L1925" s="50"/>
      <c r="M1925" s="50"/>
      <c r="N1925" s="422"/>
      <c r="O1925" s="27"/>
      <c r="P1925" s="27"/>
      <c r="Q1925" s="27"/>
      <c r="R1925" s="27"/>
      <c r="S1925" s="27"/>
      <c r="T1925" s="27"/>
      <c r="U1925" s="27"/>
      <c r="V1925" s="27"/>
      <c r="W1925" s="27"/>
      <c r="X1925" s="27"/>
      <c r="Y1925" s="410"/>
      <c r="Z1925" s="53"/>
      <c r="AA1925" s="53"/>
      <c r="AB1925" s="27"/>
      <c r="AC1925" s="27"/>
      <c r="AD1925" s="27"/>
      <c r="AE1925" s="244"/>
      <c r="AF1925" s="27"/>
      <c r="AG1925" s="27"/>
      <c r="AH1925" s="27"/>
      <c r="AI1925" s="27"/>
      <c r="AJ1925" s="467"/>
      <c r="AK1925" s="54"/>
      <c r="AO1925" s="157"/>
      <c r="AS1925" s="157"/>
      <c r="AT1925" s="161"/>
    </row>
    <row r="1926" spans="1:46" s="55" customFormat="1" ht="12.75" customHeight="1" x14ac:dyDescent="0.3">
      <c r="A1926" s="49"/>
      <c r="B1926" s="49"/>
      <c r="C1926" s="50"/>
      <c r="D1926" s="27"/>
      <c r="E1926" s="27"/>
      <c r="F1926" s="27"/>
      <c r="G1926" s="50"/>
      <c r="H1926" s="50"/>
      <c r="I1926" s="27"/>
      <c r="J1926" s="27"/>
      <c r="K1926" s="52"/>
      <c r="L1926" s="50"/>
      <c r="M1926" s="50"/>
      <c r="N1926" s="422"/>
      <c r="O1926" s="27"/>
      <c r="P1926" s="27"/>
      <c r="Q1926" s="27"/>
      <c r="R1926" s="27"/>
      <c r="S1926" s="27"/>
      <c r="T1926" s="27"/>
      <c r="U1926" s="27"/>
      <c r="V1926" s="27"/>
      <c r="W1926" s="27"/>
      <c r="X1926" s="27"/>
      <c r="Y1926" s="410"/>
      <c r="Z1926" s="53"/>
      <c r="AA1926" s="53"/>
      <c r="AB1926" s="27"/>
      <c r="AC1926" s="27"/>
      <c r="AD1926" s="27"/>
      <c r="AE1926" s="244"/>
      <c r="AF1926" s="27"/>
      <c r="AG1926" s="27"/>
      <c r="AH1926" s="27"/>
      <c r="AI1926" s="27"/>
      <c r="AJ1926" s="467"/>
      <c r="AK1926" s="54"/>
      <c r="AO1926" s="157"/>
      <c r="AS1926" s="157"/>
      <c r="AT1926" s="161"/>
    </row>
    <row r="1927" spans="1:46" s="55" customFormat="1" ht="12.75" customHeight="1" x14ac:dyDescent="0.3">
      <c r="A1927" s="49"/>
      <c r="B1927" s="49"/>
      <c r="C1927" s="50"/>
      <c r="D1927" s="27"/>
      <c r="E1927" s="27"/>
      <c r="F1927" s="27"/>
      <c r="G1927" s="50"/>
      <c r="H1927" s="50"/>
      <c r="I1927" s="27"/>
      <c r="J1927" s="27"/>
      <c r="K1927" s="52"/>
      <c r="L1927" s="50"/>
      <c r="M1927" s="50"/>
      <c r="N1927" s="422"/>
      <c r="O1927" s="27"/>
      <c r="P1927" s="27"/>
      <c r="Q1927" s="27"/>
      <c r="R1927" s="27"/>
      <c r="S1927" s="27"/>
      <c r="T1927" s="27"/>
      <c r="U1927" s="27"/>
      <c r="V1927" s="27"/>
      <c r="W1927" s="27"/>
      <c r="X1927" s="27"/>
      <c r="Y1927" s="410"/>
      <c r="Z1927" s="53"/>
      <c r="AA1927" s="53"/>
      <c r="AB1927" s="27"/>
      <c r="AC1927" s="27"/>
      <c r="AD1927" s="27"/>
      <c r="AE1927" s="244"/>
      <c r="AF1927" s="27"/>
      <c r="AG1927" s="27"/>
      <c r="AH1927" s="27"/>
      <c r="AI1927" s="27"/>
      <c r="AJ1927" s="467"/>
      <c r="AK1927" s="54"/>
      <c r="AO1927" s="157"/>
      <c r="AS1927" s="157"/>
      <c r="AT1927" s="161"/>
    </row>
    <row r="1928" spans="1:46" s="55" customFormat="1" ht="12.75" customHeight="1" x14ac:dyDescent="0.3">
      <c r="A1928" s="49"/>
      <c r="B1928" s="49"/>
      <c r="C1928" s="50"/>
      <c r="D1928" s="27"/>
      <c r="E1928" s="27"/>
      <c r="F1928" s="27"/>
      <c r="G1928" s="50"/>
      <c r="H1928" s="50"/>
      <c r="I1928" s="27"/>
      <c r="J1928" s="27"/>
      <c r="K1928" s="52"/>
      <c r="L1928" s="50"/>
      <c r="M1928" s="50"/>
      <c r="N1928" s="422"/>
      <c r="O1928" s="27"/>
      <c r="P1928" s="27"/>
      <c r="Q1928" s="27"/>
      <c r="R1928" s="27"/>
      <c r="S1928" s="27"/>
      <c r="T1928" s="27"/>
      <c r="U1928" s="27"/>
      <c r="V1928" s="27"/>
      <c r="W1928" s="27"/>
      <c r="X1928" s="27"/>
      <c r="Y1928" s="410"/>
      <c r="Z1928" s="53"/>
      <c r="AA1928" s="53"/>
      <c r="AB1928" s="27"/>
      <c r="AC1928" s="27"/>
      <c r="AD1928" s="27"/>
      <c r="AE1928" s="244"/>
      <c r="AF1928" s="27"/>
      <c r="AG1928" s="27"/>
      <c r="AH1928" s="27"/>
      <c r="AI1928" s="27"/>
      <c r="AJ1928" s="467"/>
      <c r="AK1928" s="54"/>
      <c r="AO1928" s="157"/>
      <c r="AS1928" s="157"/>
      <c r="AT1928" s="161"/>
    </row>
    <row r="1929" spans="1:46" s="55" customFormat="1" ht="12.75" customHeight="1" x14ac:dyDescent="0.3">
      <c r="A1929" s="49"/>
      <c r="B1929" s="49"/>
      <c r="C1929" s="50"/>
      <c r="D1929" s="27"/>
      <c r="E1929" s="27"/>
      <c r="F1929" s="27"/>
      <c r="G1929" s="50"/>
      <c r="H1929" s="50"/>
      <c r="I1929" s="27"/>
      <c r="J1929" s="27"/>
      <c r="K1929" s="52"/>
      <c r="L1929" s="50"/>
      <c r="M1929" s="50"/>
      <c r="N1929" s="422"/>
      <c r="O1929" s="27"/>
      <c r="P1929" s="27"/>
      <c r="Q1929" s="27"/>
      <c r="R1929" s="27"/>
      <c r="S1929" s="27"/>
      <c r="T1929" s="27"/>
      <c r="U1929" s="27"/>
      <c r="V1929" s="27"/>
      <c r="W1929" s="27"/>
      <c r="X1929" s="27"/>
      <c r="Y1929" s="410"/>
      <c r="Z1929" s="53"/>
      <c r="AA1929" s="53"/>
      <c r="AB1929" s="27"/>
      <c r="AC1929" s="27"/>
      <c r="AD1929" s="27"/>
      <c r="AE1929" s="244"/>
      <c r="AF1929" s="27"/>
      <c r="AG1929" s="27"/>
      <c r="AH1929" s="27"/>
      <c r="AI1929" s="27"/>
      <c r="AJ1929" s="467"/>
      <c r="AK1929" s="54"/>
      <c r="AO1929" s="157"/>
      <c r="AS1929" s="157"/>
      <c r="AT1929" s="161"/>
    </row>
    <row r="1930" spans="1:46" s="55" customFormat="1" ht="12.75" customHeight="1" x14ac:dyDescent="0.3">
      <c r="A1930" s="49"/>
      <c r="B1930" s="49"/>
      <c r="C1930" s="50"/>
      <c r="D1930" s="27"/>
      <c r="E1930" s="27"/>
      <c r="F1930" s="27"/>
      <c r="G1930" s="50"/>
      <c r="H1930" s="50"/>
      <c r="I1930" s="27"/>
      <c r="J1930" s="27"/>
      <c r="K1930" s="52"/>
      <c r="L1930" s="50"/>
      <c r="M1930" s="50"/>
      <c r="N1930" s="422"/>
      <c r="O1930" s="27"/>
      <c r="P1930" s="27"/>
      <c r="Q1930" s="27"/>
      <c r="R1930" s="27"/>
      <c r="S1930" s="27"/>
      <c r="T1930" s="27"/>
      <c r="U1930" s="27"/>
      <c r="V1930" s="27"/>
      <c r="W1930" s="27"/>
      <c r="X1930" s="27"/>
      <c r="Y1930" s="410"/>
      <c r="Z1930" s="53"/>
      <c r="AA1930" s="53"/>
      <c r="AB1930" s="27"/>
      <c r="AC1930" s="27"/>
      <c r="AD1930" s="27"/>
      <c r="AE1930" s="244"/>
      <c r="AF1930" s="27"/>
      <c r="AG1930" s="27"/>
      <c r="AH1930" s="27"/>
      <c r="AI1930" s="27"/>
      <c r="AJ1930" s="467"/>
      <c r="AK1930" s="54"/>
      <c r="AO1930" s="157"/>
      <c r="AS1930" s="157"/>
      <c r="AT1930" s="161"/>
    </row>
    <row r="1931" spans="1:46" s="55" customFormat="1" ht="12.75" customHeight="1" x14ac:dyDescent="0.3">
      <c r="A1931" s="49"/>
      <c r="B1931" s="49"/>
      <c r="C1931" s="50"/>
      <c r="D1931" s="27"/>
      <c r="E1931" s="27"/>
      <c r="F1931" s="27"/>
      <c r="G1931" s="50"/>
      <c r="H1931" s="50"/>
      <c r="I1931" s="27"/>
      <c r="J1931" s="27"/>
      <c r="K1931" s="52"/>
      <c r="L1931" s="50"/>
      <c r="M1931" s="50"/>
      <c r="N1931" s="422"/>
      <c r="O1931" s="27"/>
      <c r="P1931" s="27"/>
      <c r="Q1931" s="27"/>
      <c r="R1931" s="27"/>
      <c r="S1931" s="27"/>
      <c r="T1931" s="27"/>
      <c r="U1931" s="27"/>
      <c r="V1931" s="27"/>
      <c r="W1931" s="27"/>
      <c r="X1931" s="27"/>
      <c r="Y1931" s="410"/>
      <c r="Z1931" s="53"/>
      <c r="AA1931" s="53"/>
      <c r="AB1931" s="27"/>
      <c r="AC1931" s="27"/>
      <c r="AD1931" s="27"/>
      <c r="AE1931" s="244"/>
      <c r="AF1931" s="27"/>
      <c r="AG1931" s="27"/>
      <c r="AH1931" s="27"/>
      <c r="AI1931" s="27"/>
      <c r="AJ1931" s="467"/>
      <c r="AK1931" s="54"/>
      <c r="AO1931" s="157"/>
      <c r="AS1931" s="157"/>
      <c r="AT1931" s="161"/>
    </row>
    <row r="1932" spans="1:46" s="55" customFormat="1" ht="12.75" customHeight="1" x14ac:dyDescent="0.3">
      <c r="A1932" s="49"/>
      <c r="B1932" s="49"/>
      <c r="C1932" s="50"/>
      <c r="D1932" s="27"/>
      <c r="E1932" s="27"/>
      <c r="F1932" s="27"/>
      <c r="G1932" s="50"/>
      <c r="H1932" s="50"/>
      <c r="I1932" s="27"/>
      <c r="J1932" s="27"/>
      <c r="K1932" s="52"/>
      <c r="L1932" s="50"/>
      <c r="M1932" s="50"/>
      <c r="N1932" s="422"/>
      <c r="O1932" s="27"/>
      <c r="P1932" s="27"/>
      <c r="Q1932" s="27"/>
      <c r="R1932" s="27"/>
      <c r="S1932" s="27"/>
      <c r="T1932" s="27"/>
      <c r="U1932" s="27"/>
      <c r="V1932" s="27"/>
      <c r="W1932" s="27"/>
      <c r="X1932" s="27"/>
      <c r="Y1932" s="410"/>
      <c r="Z1932" s="53"/>
      <c r="AA1932" s="53"/>
      <c r="AB1932" s="27"/>
      <c r="AC1932" s="27"/>
      <c r="AD1932" s="27"/>
      <c r="AE1932" s="244"/>
      <c r="AF1932" s="27"/>
      <c r="AG1932" s="27"/>
      <c r="AH1932" s="27"/>
      <c r="AI1932" s="27"/>
      <c r="AJ1932" s="467"/>
      <c r="AK1932" s="54"/>
      <c r="AO1932" s="157"/>
      <c r="AS1932" s="157"/>
      <c r="AT1932" s="161"/>
    </row>
    <row r="1933" spans="1:46" s="55" customFormat="1" ht="12.75" customHeight="1" x14ac:dyDescent="0.3">
      <c r="A1933" s="49"/>
      <c r="B1933" s="49"/>
      <c r="C1933" s="50"/>
      <c r="D1933" s="27"/>
      <c r="E1933" s="27"/>
      <c r="F1933" s="27"/>
      <c r="G1933" s="50"/>
      <c r="H1933" s="50"/>
      <c r="I1933" s="27"/>
      <c r="J1933" s="27"/>
      <c r="K1933" s="52"/>
      <c r="L1933" s="50"/>
      <c r="M1933" s="50"/>
      <c r="N1933" s="422"/>
      <c r="O1933" s="27"/>
      <c r="P1933" s="27"/>
      <c r="Q1933" s="27"/>
      <c r="R1933" s="27"/>
      <c r="S1933" s="27"/>
      <c r="T1933" s="27"/>
      <c r="U1933" s="27"/>
      <c r="V1933" s="27"/>
      <c r="W1933" s="27"/>
      <c r="X1933" s="27"/>
      <c r="Y1933" s="410"/>
      <c r="Z1933" s="53"/>
      <c r="AA1933" s="53"/>
      <c r="AB1933" s="27"/>
      <c r="AC1933" s="27"/>
      <c r="AD1933" s="27"/>
      <c r="AE1933" s="244"/>
      <c r="AF1933" s="27"/>
      <c r="AG1933" s="27"/>
      <c r="AH1933" s="27"/>
      <c r="AI1933" s="27"/>
      <c r="AJ1933" s="467"/>
      <c r="AK1933" s="54"/>
      <c r="AO1933" s="157"/>
      <c r="AS1933" s="157"/>
      <c r="AT1933" s="161"/>
    </row>
    <row r="1934" spans="1:46" s="55" customFormat="1" ht="12.75" customHeight="1" x14ac:dyDescent="0.3">
      <c r="A1934" s="49"/>
      <c r="B1934" s="49"/>
      <c r="C1934" s="50"/>
      <c r="D1934" s="27"/>
      <c r="E1934" s="27"/>
      <c r="F1934" s="27"/>
      <c r="G1934" s="50"/>
      <c r="H1934" s="50"/>
      <c r="I1934" s="27"/>
      <c r="J1934" s="27"/>
      <c r="K1934" s="52"/>
      <c r="L1934" s="50"/>
      <c r="M1934" s="50"/>
      <c r="N1934" s="422"/>
      <c r="O1934" s="27"/>
      <c r="P1934" s="27"/>
      <c r="Q1934" s="27"/>
      <c r="R1934" s="27"/>
      <c r="S1934" s="27"/>
      <c r="T1934" s="27"/>
      <c r="U1934" s="27"/>
      <c r="V1934" s="27"/>
      <c r="W1934" s="27"/>
      <c r="X1934" s="27"/>
      <c r="Y1934" s="410"/>
      <c r="Z1934" s="53"/>
      <c r="AA1934" s="53"/>
      <c r="AB1934" s="27"/>
      <c r="AC1934" s="27"/>
      <c r="AD1934" s="27"/>
      <c r="AE1934" s="244"/>
      <c r="AF1934" s="27"/>
      <c r="AG1934" s="27"/>
      <c r="AH1934" s="27"/>
      <c r="AI1934" s="27"/>
      <c r="AJ1934" s="467"/>
      <c r="AK1934" s="54"/>
      <c r="AO1934" s="157"/>
      <c r="AS1934" s="157"/>
      <c r="AT1934" s="161"/>
    </row>
    <row r="1935" spans="1:46" s="55" customFormat="1" ht="12.75" customHeight="1" x14ac:dyDescent="0.3">
      <c r="A1935" s="49"/>
      <c r="B1935" s="49"/>
      <c r="C1935" s="50"/>
      <c r="D1935" s="27"/>
      <c r="E1935" s="27"/>
      <c r="F1935" s="27"/>
      <c r="G1935" s="50"/>
      <c r="H1935" s="50"/>
      <c r="I1935" s="27"/>
      <c r="J1935" s="27"/>
      <c r="K1935" s="52"/>
      <c r="L1935" s="50"/>
      <c r="M1935" s="50"/>
      <c r="N1935" s="422"/>
      <c r="O1935" s="27"/>
      <c r="P1935" s="27"/>
      <c r="Q1935" s="27"/>
      <c r="R1935" s="27"/>
      <c r="S1935" s="27"/>
      <c r="T1935" s="27"/>
      <c r="U1935" s="27"/>
      <c r="V1935" s="27"/>
      <c r="W1935" s="27"/>
      <c r="X1935" s="27"/>
      <c r="Y1935" s="410"/>
      <c r="Z1935" s="53"/>
      <c r="AA1935" s="53"/>
      <c r="AB1935" s="27"/>
      <c r="AC1935" s="27"/>
      <c r="AD1935" s="27"/>
      <c r="AE1935" s="244"/>
      <c r="AF1935" s="27"/>
      <c r="AG1935" s="27"/>
      <c r="AH1935" s="27"/>
      <c r="AI1935" s="27"/>
      <c r="AJ1935" s="467"/>
      <c r="AK1935" s="54"/>
      <c r="AO1935" s="157"/>
      <c r="AS1935" s="157"/>
      <c r="AT1935" s="161"/>
    </row>
    <row r="1936" spans="1:46" s="55" customFormat="1" ht="12.75" customHeight="1" x14ac:dyDescent="0.3">
      <c r="A1936" s="49"/>
      <c r="B1936" s="49"/>
      <c r="C1936" s="50"/>
      <c r="D1936" s="27"/>
      <c r="E1936" s="27"/>
      <c r="F1936" s="27"/>
      <c r="G1936" s="50"/>
      <c r="H1936" s="50"/>
      <c r="I1936" s="27"/>
      <c r="J1936" s="27"/>
      <c r="K1936" s="52"/>
      <c r="L1936" s="50"/>
      <c r="M1936" s="50"/>
      <c r="N1936" s="422"/>
      <c r="O1936" s="27"/>
      <c r="P1936" s="27"/>
      <c r="Q1936" s="27"/>
      <c r="R1936" s="27"/>
      <c r="S1936" s="27"/>
      <c r="T1936" s="27"/>
      <c r="U1936" s="27"/>
      <c r="V1936" s="27"/>
      <c r="W1936" s="27"/>
      <c r="X1936" s="27"/>
      <c r="Y1936" s="410"/>
      <c r="Z1936" s="53"/>
      <c r="AA1936" s="53"/>
      <c r="AB1936" s="27"/>
      <c r="AC1936" s="27"/>
      <c r="AD1936" s="27"/>
      <c r="AE1936" s="244"/>
      <c r="AF1936" s="27"/>
      <c r="AG1936" s="27"/>
      <c r="AH1936" s="27"/>
      <c r="AI1936" s="27"/>
      <c r="AJ1936" s="467"/>
      <c r="AK1936" s="54"/>
      <c r="AO1936" s="157"/>
      <c r="AS1936" s="157"/>
      <c r="AT1936" s="161"/>
    </row>
    <row r="1937" spans="1:46" s="55" customFormat="1" ht="12.75" customHeight="1" x14ac:dyDescent="0.3">
      <c r="A1937" s="49"/>
      <c r="B1937" s="49"/>
      <c r="C1937" s="50"/>
      <c r="D1937" s="27"/>
      <c r="E1937" s="27"/>
      <c r="F1937" s="27"/>
      <c r="G1937" s="50"/>
      <c r="H1937" s="50"/>
      <c r="I1937" s="27"/>
      <c r="J1937" s="27"/>
      <c r="K1937" s="52"/>
      <c r="L1937" s="50"/>
      <c r="M1937" s="50"/>
      <c r="N1937" s="422"/>
      <c r="O1937" s="27"/>
      <c r="P1937" s="27"/>
      <c r="Q1937" s="27"/>
      <c r="R1937" s="27"/>
      <c r="S1937" s="27"/>
      <c r="T1937" s="27"/>
      <c r="U1937" s="27"/>
      <c r="V1937" s="27"/>
      <c r="W1937" s="27"/>
      <c r="X1937" s="27"/>
      <c r="Y1937" s="410"/>
      <c r="Z1937" s="53"/>
      <c r="AA1937" s="53"/>
      <c r="AB1937" s="27"/>
      <c r="AC1937" s="27"/>
      <c r="AD1937" s="27"/>
      <c r="AE1937" s="244"/>
      <c r="AF1937" s="27"/>
      <c r="AG1937" s="27"/>
      <c r="AH1937" s="27"/>
      <c r="AI1937" s="27"/>
      <c r="AJ1937" s="467"/>
      <c r="AK1937" s="54"/>
      <c r="AO1937" s="157"/>
      <c r="AS1937" s="157"/>
      <c r="AT1937" s="161"/>
    </row>
    <row r="1938" spans="1:46" s="55" customFormat="1" ht="12.75" customHeight="1" x14ac:dyDescent="0.3">
      <c r="A1938" s="49"/>
      <c r="B1938" s="49"/>
      <c r="C1938" s="50"/>
      <c r="D1938" s="27"/>
      <c r="E1938" s="27"/>
      <c r="F1938" s="27"/>
      <c r="G1938" s="50"/>
      <c r="H1938" s="50"/>
      <c r="I1938" s="27"/>
      <c r="J1938" s="27"/>
      <c r="K1938" s="52"/>
      <c r="L1938" s="50"/>
      <c r="M1938" s="50"/>
      <c r="N1938" s="422"/>
      <c r="O1938" s="27"/>
      <c r="P1938" s="27"/>
      <c r="Q1938" s="27"/>
      <c r="R1938" s="27"/>
      <c r="S1938" s="27"/>
      <c r="T1938" s="27"/>
      <c r="U1938" s="27"/>
      <c r="V1938" s="27"/>
      <c r="W1938" s="27"/>
      <c r="X1938" s="27"/>
      <c r="Y1938" s="410"/>
      <c r="Z1938" s="53"/>
      <c r="AA1938" s="53"/>
      <c r="AB1938" s="27"/>
      <c r="AC1938" s="27"/>
      <c r="AD1938" s="27"/>
      <c r="AE1938" s="244"/>
      <c r="AF1938" s="27"/>
      <c r="AG1938" s="27"/>
      <c r="AH1938" s="27"/>
      <c r="AI1938" s="27"/>
      <c r="AJ1938" s="467"/>
      <c r="AK1938" s="54"/>
      <c r="AO1938" s="157"/>
      <c r="AS1938" s="157"/>
      <c r="AT1938" s="161"/>
    </row>
    <row r="1939" spans="1:46" s="55" customFormat="1" ht="12.75" customHeight="1" x14ac:dyDescent="0.3">
      <c r="A1939" s="49"/>
      <c r="B1939" s="49"/>
      <c r="C1939" s="50"/>
      <c r="D1939" s="27"/>
      <c r="E1939" s="27"/>
      <c r="F1939" s="27"/>
      <c r="G1939" s="50"/>
      <c r="H1939" s="50"/>
      <c r="I1939" s="27"/>
      <c r="J1939" s="27"/>
      <c r="K1939" s="52"/>
      <c r="L1939" s="50"/>
      <c r="M1939" s="50"/>
      <c r="N1939" s="422"/>
      <c r="O1939" s="27"/>
      <c r="P1939" s="27"/>
      <c r="Q1939" s="27"/>
      <c r="R1939" s="27"/>
      <c r="S1939" s="27"/>
      <c r="T1939" s="27"/>
      <c r="U1939" s="27"/>
      <c r="V1939" s="27"/>
      <c r="W1939" s="27"/>
      <c r="X1939" s="27"/>
      <c r="Y1939" s="410"/>
      <c r="Z1939" s="53"/>
      <c r="AA1939" s="53"/>
      <c r="AB1939" s="27"/>
      <c r="AC1939" s="27"/>
      <c r="AD1939" s="27"/>
      <c r="AE1939" s="244"/>
      <c r="AF1939" s="27"/>
      <c r="AG1939" s="27"/>
      <c r="AH1939" s="27"/>
      <c r="AI1939" s="27"/>
      <c r="AJ1939" s="467"/>
      <c r="AK1939" s="54"/>
      <c r="AO1939" s="157"/>
      <c r="AS1939" s="157"/>
      <c r="AT1939" s="161"/>
    </row>
    <row r="1940" spans="1:46" s="55" customFormat="1" ht="12.75" customHeight="1" x14ac:dyDescent="0.3">
      <c r="A1940" s="49"/>
      <c r="B1940" s="49"/>
      <c r="C1940" s="50"/>
      <c r="D1940" s="27"/>
      <c r="E1940" s="27"/>
      <c r="F1940" s="27"/>
      <c r="G1940" s="50"/>
      <c r="H1940" s="50"/>
      <c r="I1940" s="27"/>
      <c r="J1940" s="27"/>
      <c r="K1940" s="52"/>
      <c r="L1940" s="50"/>
      <c r="M1940" s="50"/>
      <c r="N1940" s="422"/>
      <c r="O1940" s="27"/>
      <c r="P1940" s="27"/>
      <c r="Q1940" s="27"/>
      <c r="R1940" s="27"/>
      <c r="S1940" s="27"/>
      <c r="T1940" s="27"/>
      <c r="U1940" s="27"/>
      <c r="V1940" s="27"/>
      <c r="W1940" s="27"/>
      <c r="X1940" s="27"/>
      <c r="Y1940" s="410"/>
      <c r="Z1940" s="53"/>
      <c r="AA1940" s="53"/>
      <c r="AB1940" s="27"/>
      <c r="AC1940" s="27"/>
      <c r="AD1940" s="27"/>
      <c r="AE1940" s="244"/>
      <c r="AF1940" s="27"/>
      <c r="AG1940" s="27"/>
      <c r="AH1940" s="27"/>
      <c r="AI1940" s="27"/>
      <c r="AJ1940" s="467"/>
      <c r="AK1940" s="54"/>
      <c r="AO1940" s="157"/>
      <c r="AS1940" s="157"/>
      <c r="AT1940" s="161"/>
    </row>
    <row r="1941" spans="1:46" s="55" customFormat="1" ht="12.75" customHeight="1" x14ac:dyDescent="0.3">
      <c r="A1941" s="49"/>
      <c r="B1941" s="49"/>
      <c r="C1941" s="50"/>
      <c r="D1941" s="27"/>
      <c r="E1941" s="27"/>
      <c r="F1941" s="27"/>
      <c r="G1941" s="50"/>
      <c r="H1941" s="50"/>
      <c r="I1941" s="27"/>
      <c r="J1941" s="27"/>
      <c r="K1941" s="52"/>
      <c r="L1941" s="50"/>
      <c r="M1941" s="50"/>
      <c r="N1941" s="422"/>
      <c r="O1941" s="27"/>
      <c r="P1941" s="27"/>
      <c r="Q1941" s="27"/>
      <c r="R1941" s="27"/>
      <c r="S1941" s="27"/>
      <c r="T1941" s="27"/>
      <c r="U1941" s="27"/>
      <c r="V1941" s="27"/>
      <c r="W1941" s="27"/>
      <c r="X1941" s="27"/>
      <c r="Y1941" s="410"/>
      <c r="Z1941" s="53"/>
      <c r="AA1941" s="53"/>
      <c r="AB1941" s="27"/>
      <c r="AC1941" s="27"/>
      <c r="AD1941" s="27"/>
      <c r="AE1941" s="244"/>
      <c r="AF1941" s="27"/>
      <c r="AG1941" s="27"/>
      <c r="AH1941" s="27"/>
      <c r="AI1941" s="27"/>
      <c r="AJ1941" s="467"/>
      <c r="AK1941" s="54"/>
      <c r="AO1941" s="157"/>
      <c r="AS1941" s="157"/>
      <c r="AT1941" s="161"/>
    </row>
    <row r="1942" spans="1:46" s="55" customFormat="1" ht="12.75" customHeight="1" x14ac:dyDescent="0.3">
      <c r="A1942" s="49"/>
      <c r="B1942" s="49"/>
      <c r="C1942" s="50"/>
      <c r="D1942" s="27"/>
      <c r="E1942" s="27"/>
      <c r="F1942" s="27"/>
      <c r="G1942" s="50"/>
      <c r="H1942" s="50"/>
      <c r="I1942" s="27"/>
      <c r="J1942" s="27"/>
      <c r="K1942" s="52"/>
      <c r="L1942" s="50"/>
      <c r="M1942" s="50"/>
      <c r="N1942" s="422"/>
      <c r="O1942" s="27"/>
      <c r="P1942" s="27"/>
      <c r="Q1942" s="27"/>
      <c r="R1942" s="27"/>
      <c r="S1942" s="27"/>
      <c r="T1942" s="27"/>
      <c r="U1942" s="27"/>
      <c r="V1942" s="27"/>
      <c r="W1942" s="27"/>
      <c r="X1942" s="27"/>
      <c r="Y1942" s="410"/>
      <c r="Z1942" s="53"/>
      <c r="AA1942" s="53"/>
      <c r="AB1942" s="27"/>
      <c r="AC1942" s="27"/>
      <c r="AD1942" s="27"/>
      <c r="AE1942" s="244"/>
      <c r="AF1942" s="27"/>
      <c r="AG1942" s="27"/>
      <c r="AH1942" s="27"/>
      <c r="AI1942" s="27"/>
      <c r="AJ1942" s="467"/>
      <c r="AK1942" s="54"/>
      <c r="AO1942" s="157"/>
      <c r="AS1942" s="157"/>
      <c r="AT1942" s="161"/>
    </row>
    <row r="1943" spans="1:46" s="55" customFormat="1" ht="12.75" customHeight="1" x14ac:dyDescent="0.3">
      <c r="A1943" s="49"/>
      <c r="B1943" s="49"/>
      <c r="C1943" s="50"/>
      <c r="D1943" s="27"/>
      <c r="E1943" s="27"/>
      <c r="F1943" s="27"/>
      <c r="G1943" s="50"/>
      <c r="H1943" s="50"/>
      <c r="I1943" s="27"/>
      <c r="J1943" s="27"/>
      <c r="K1943" s="52"/>
      <c r="L1943" s="50"/>
      <c r="M1943" s="50"/>
      <c r="N1943" s="422"/>
      <c r="O1943" s="27"/>
      <c r="P1943" s="27"/>
      <c r="Q1943" s="27"/>
      <c r="R1943" s="27"/>
      <c r="S1943" s="27"/>
      <c r="T1943" s="27"/>
      <c r="U1943" s="27"/>
      <c r="V1943" s="27"/>
      <c r="W1943" s="27"/>
      <c r="X1943" s="27"/>
      <c r="Y1943" s="410"/>
      <c r="Z1943" s="53"/>
      <c r="AA1943" s="53"/>
      <c r="AB1943" s="27"/>
      <c r="AC1943" s="27"/>
      <c r="AD1943" s="27"/>
      <c r="AE1943" s="244"/>
      <c r="AF1943" s="27"/>
      <c r="AG1943" s="27"/>
      <c r="AH1943" s="27"/>
      <c r="AI1943" s="27"/>
      <c r="AJ1943" s="467"/>
      <c r="AK1943" s="54"/>
      <c r="AO1943" s="157"/>
      <c r="AS1943" s="157"/>
      <c r="AT1943" s="161"/>
    </row>
    <row r="1944" spans="1:46" s="55" customFormat="1" ht="12.75" customHeight="1" x14ac:dyDescent="0.3">
      <c r="A1944" s="49"/>
      <c r="B1944" s="49"/>
      <c r="C1944" s="50"/>
      <c r="D1944" s="27"/>
      <c r="E1944" s="27"/>
      <c r="F1944" s="27"/>
      <c r="G1944" s="50"/>
      <c r="H1944" s="50"/>
      <c r="I1944" s="27"/>
      <c r="J1944" s="27"/>
      <c r="K1944" s="52"/>
      <c r="L1944" s="50"/>
      <c r="M1944" s="50"/>
      <c r="N1944" s="422"/>
      <c r="O1944" s="27"/>
      <c r="P1944" s="27"/>
      <c r="Q1944" s="27"/>
      <c r="R1944" s="27"/>
      <c r="S1944" s="27"/>
      <c r="T1944" s="27"/>
      <c r="U1944" s="27"/>
      <c r="V1944" s="27"/>
      <c r="W1944" s="27"/>
      <c r="X1944" s="27"/>
      <c r="Y1944" s="410"/>
      <c r="Z1944" s="53"/>
      <c r="AA1944" s="53"/>
      <c r="AB1944" s="27"/>
      <c r="AC1944" s="27"/>
      <c r="AD1944" s="27"/>
      <c r="AE1944" s="244"/>
      <c r="AF1944" s="27"/>
      <c r="AG1944" s="27"/>
      <c r="AH1944" s="27"/>
      <c r="AI1944" s="27"/>
      <c r="AJ1944" s="467"/>
      <c r="AK1944" s="54"/>
      <c r="AO1944" s="157"/>
      <c r="AS1944" s="157"/>
      <c r="AT1944" s="161"/>
    </row>
    <row r="1945" spans="1:46" s="55" customFormat="1" ht="12.75" customHeight="1" x14ac:dyDescent="0.3">
      <c r="A1945" s="49"/>
      <c r="B1945" s="49"/>
      <c r="C1945" s="50"/>
      <c r="D1945" s="27"/>
      <c r="E1945" s="27"/>
      <c r="F1945" s="27"/>
      <c r="G1945" s="50"/>
      <c r="H1945" s="50"/>
      <c r="I1945" s="27"/>
      <c r="J1945" s="27"/>
      <c r="K1945" s="52"/>
      <c r="L1945" s="50"/>
      <c r="M1945" s="50"/>
      <c r="N1945" s="422"/>
      <c r="O1945" s="27"/>
      <c r="P1945" s="27"/>
      <c r="Q1945" s="27"/>
      <c r="R1945" s="27"/>
      <c r="S1945" s="27"/>
      <c r="T1945" s="27"/>
      <c r="U1945" s="27"/>
      <c r="V1945" s="27"/>
      <c r="W1945" s="27"/>
      <c r="X1945" s="27"/>
      <c r="Y1945" s="410"/>
      <c r="Z1945" s="53"/>
      <c r="AA1945" s="53"/>
      <c r="AB1945" s="27"/>
      <c r="AC1945" s="27"/>
      <c r="AD1945" s="27"/>
      <c r="AE1945" s="244"/>
      <c r="AF1945" s="27"/>
      <c r="AG1945" s="27"/>
      <c r="AH1945" s="27"/>
      <c r="AI1945" s="27"/>
      <c r="AJ1945" s="467"/>
      <c r="AK1945" s="54"/>
      <c r="AO1945" s="157"/>
      <c r="AS1945" s="157"/>
      <c r="AT1945" s="161"/>
    </row>
    <row r="1946" spans="1:46" s="55" customFormat="1" ht="12.75" customHeight="1" x14ac:dyDescent="0.3">
      <c r="A1946" s="49"/>
      <c r="B1946" s="49"/>
      <c r="C1946" s="50"/>
      <c r="D1946" s="27"/>
      <c r="E1946" s="27"/>
      <c r="F1946" s="27"/>
      <c r="G1946" s="50"/>
      <c r="H1946" s="50"/>
      <c r="I1946" s="27"/>
      <c r="J1946" s="27"/>
      <c r="K1946" s="52"/>
      <c r="L1946" s="50"/>
      <c r="M1946" s="50"/>
      <c r="N1946" s="422"/>
      <c r="O1946" s="27"/>
      <c r="P1946" s="27"/>
      <c r="Q1946" s="27"/>
      <c r="R1946" s="27"/>
      <c r="S1946" s="27"/>
      <c r="T1946" s="27"/>
      <c r="U1946" s="27"/>
      <c r="V1946" s="27"/>
      <c r="W1946" s="27"/>
      <c r="X1946" s="27"/>
      <c r="Y1946" s="410"/>
      <c r="Z1946" s="53"/>
      <c r="AA1946" s="53"/>
      <c r="AB1946" s="27"/>
      <c r="AC1946" s="27"/>
      <c r="AD1946" s="27"/>
      <c r="AE1946" s="244"/>
      <c r="AF1946" s="27"/>
      <c r="AG1946" s="27"/>
      <c r="AH1946" s="27"/>
      <c r="AI1946" s="27"/>
      <c r="AJ1946" s="467"/>
      <c r="AK1946" s="54"/>
      <c r="AO1946" s="157"/>
      <c r="AS1946" s="157"/>
      <c r="AT1946" s="161"/>
    </row>
    <row r="1947" spans="1:46" s="55" customFormat="1" ht="12.75" customHeight="1" x14ac:dyDescent="0.3">
      <c r="A1947" s="49"/>
      <c r="B1947" s="49"/>
      <c r="C1947" s="50"/>
      <c r="D1947" s="27"/>
      <c r="E1947" s="27"/>
      <c r="F1947" s="27"/>
      <c r="G1947" s="50"/>
      <c r="H1947" s="50"/>
      <c r="I1947" s="27"/>
      <c r="J1947" s="27"/>
      <c r="K1947" s="52"/>
      <c r="L1947" s="50"/>
      <c r="M1947" s="50"/>
      <c r="N1947" s="422"/>
      <c r="O1947" s="27"/>
      <c r="P1947" s="27"/>
      <c r="Q1947" s="27"/>
      <c r="R1947" s="27"/>
      <c r="S1947" s="27"/>
      <c r="T1947" s="27"/>
      <c r="U1947" s="27"/>
      <c r="V1947" s="27"/>
      <c r="W1947" s="27"/>
      <c r="X1947" s="27"/>
      <c r="Y1947" s="410"/>
      <c r="Z1947" s="53"/>
      <c r="AA1947" s="53"/>
      <c r="AB1947" s="27"/>
      <c r="AC1947" s="27"/>
      <c r="AD1947" s="27"/>
      <c r="AE1947" s="244"/>
      <c r="AF1947" s="27"/>
      <c r="AG1947" s="27"/>
      <c r="AH1947" s="27"/>
      <c r="AI1947" s="27"/>
      <c r="AJ1947" s="467"/>
      <c r="AK1947" s="54"/>
      <c r="AO1947" s="157"/>
      <c r="AS1947" s="157"/>
      <c r="AT1947" s="161"/>
    </row>
    <row r="1948" spans="1:46" s="55" customFormat="1" ht="12.75" customHeight="1" x14ac:dyDescent="0.3">
      <c r="A1948" s="49"/>
      <c r="B1948" s="49"/>
      <c r="C1948" s="50"/>
      <c r="D1948" s="27"/>
      <c r="E1948" s="27"/>
      <c r="F1948" s="27"/>
      <c r="G1948" s="50"/>
      <c r="H1948" s="50"/>
      <c r="I1948" s="27"/>
      <c r="J1948" s="27"/>
      <c r="K1948" s="52"/>
      <c r="L1948" s="50"/>
      <c r="M1948" s="50"/>
      <c r="N1948" s="422"/>
      <c r="O1948" s="27"/>
      <c r="P1948" s="27"/>
      <c r="Q1948" s="27"/>
      <c r="R1948" s="27"/>
      <c r="S1948" s="27"/>
      <c r="T1948" s="27"/>
      <c r="U1948" s="27"/>
      <c r="V1948" s="27"/>
      <c r="W1948" s="27"/>
      <c r="X1948" s="27"/>
      <c r="Y1948" s="410"/>
      <c r="Z1948" s="53"/>
      <c r="AA1948" s="53"/>
      <c r="AB1948" s="27"/>
      <c r="AC1948" s="27"/>
      <c r="AD1948" s="27"/>
      <c r="AE1948" s="244"/>
      <c r="AF1948" s="27"/>
      <c r="AG1948" s="27"/>
      <c r="AH1948" s="27"/>
      <c r="AI1948" s="27"/>
      <c r="AJ1948" s="467"/>
      <c r="AK1948" s="54"/>
      <c r="AO1948" s="157"/>
      <c r="AS1948" s="157"/>
      <c r="AT1948" s="161"/>
    </row>
    <row r="1949" spans="1:46" s="55" customFormat="1" ht="12.75" customHeight="1" x14ac:dyDescent="0.3">
      <c r="A1949" s="49"/>
      <c r="B1949" s="49"/>
      <c r="C1949" s="50"/>
      <c r="D1949" s="27"/>
      <c r="E1949" s="27"/>
      <c r="F1949" s="27"/>
      <c r="G1949" s="50"/>
      <c r="H1949" s="50"/>
      <c r="I1949" s="27"/>
      <c r="J1949" s="27"/>
      <c r="K1949" s="52"/>
      <c r="L1949" s="50"/>
      <c r="M1949" s="50"/>
      <c r="N1949" s="422"/>
      <c r="O1949" s="27"/>
      <c r="P1949" s="27"/>
      <c r="Q1949" s="27"/>
      <c r="R1949" s="27"/>
      <c r="S1949" s="27"/>
      <c r="T1949" s="27"/>
      <c r="U1949" s="27"/>
      <c r="V1949" s="27"/>
      <c r="W1949" s="27"/>
      <c r="X1949" s="27"/>
      <c r="Y1949" s="410"/>
      <c r="Z1949" s="53"/>
      <c r="AA1949" s="53"/>
      <c r="AB1949" s="27"/>
      <c r="AC1949" s="27"/>
      <c r="AD1949" s="27"/>
      <c r="AE1949" s="244"/>
      <c r="AF1949" s="27"/>
      <c r="AG1949" s="27"/>
      <c r="AH1949" s="27"/>
      <c r="AI1949" s="27"/>
      <c r="AJ1949" s="467"/>
      <c r="AK1949" s="54"/>
      <c r="AO1949" s="157"/>
      <c r="AS1949" s="157"/>
      <c r="AT1949" s="161"/>
    </row>
    <row r="1950" spans="1:46" s="55" customFormat="1" ht="12.75" customHeight="1" x14ac:dyDescent="0.3">
      <c r="A1950" s="49"/>
      <c r="B1950" s="49"/>
      <c r="C1950" s="50"/>
      <c r="D1950" s="27"/>
      <c r="E1950" s="27"/>
      <c r="F1950" s="27"/>
      <c r="G1950" s="50"/>
      <c r="H1950" s="50"/>
      <c r="I1950" s="27"/>
      <c r="J1950" s="27"/>
      <c r="K1950" s="52"/>
      <c r="L1950" s="50"/>
      <c r="M1950" s="50"/>
      <c r="N1950" s="422"/>
      <c r="O1950" s="27"/>
      <c r="P1950" s="27"/>
      <c r="Q1950" s="27"/>
      <c r="R1950" s="27"/>
      <c r="S1950" s="27"/>
      <c r="T1950" s="27"/>
      <c r="U1950" s="27"/>
      <c r="V1950" s="27"/>
      <c r="W1950" s="27"/>
      <c r="X1950" s="27"/>
      <c r="Y1950" s="410"/>
      <c r="Z1950" s="53"/>
      <c r="AA1950" s="53"/>
      <c r="AB1950" s="27"/>
      <c r="AC1950" s="27"/>
      <c r="AD1950" s="27"/>
      <c r="AE1950" s="244"/>
      <c r="AF1950" s="27"/>
      <c r="AG1950" s="27"/>
      <c r="AH1950" s="27"/>
      <c r="AI1950" s="27"/>
      <c r="AJ1950" s="467"/>
      <c r="AK1950" s="54"/>
      <c r="AO1950" s="157"/>
      <c r="AS1950" s="157"/>
      <c r="AT1950" s="161"/>
    </row>
    <row r="1951" spans="1:46" s="55" customFormat="1" ht="12.75" customHeight="1" x14ac:dyDescent="0.3">
      <c r="A1951" s="49"/>
      <c r="B1951" s="49"/>
      <c r="C1951" s="50"/>
      <c r="D1951" s="27"/>
      <c r="E1951" s="27"/>
      <c r="F1951" s="27"/>
      <c r="G1951" s="50"/>
      <c r="H1951" s="50"/>
      <c r="I1951" s="27"/>
      <c r="J1951" s="27"/>
      <c r="K1951" s="52"/>
      <c r="L1951" s="50"/>
      <c r="M1951" s="50"/>
      <c r="N1951" s="422"/>
      <c r="O1951" s="27"/>
      <c r="P1951" s="27"/>
      <c r="Q1951" s="27"/>
      <c r="R1951" s="27"/>
      <c r="S1951" s="27"/>
      <c r="T1951" s="27"/>
      <c r="U1951" s="27"/>
      <c r="V1951" s="27"/>
      <c r="W1951" s="27"/>
      <c r="X1951" s="27"/>
      <c r="Y1951" s="410"/>
      <c r="Z1951" s="53"/>
      <c r="AA1951" s="53"/>
      <c r="AB1951" s="27"/>
      <c r="AC1951" s="27"/>
      <c r="AD1951" s="27"/>
      <c r="AE1951" s="244"/>
      <c r="AF1951" s="27"/>
      <c r="AG1951" s="27"/>
      <c r="AH1951" s="27"/>
      <c r="AI1951" s="27"/>
      <c r="AJ1951" s="467"/>
      <c r="AK1951" s="54"/>
      <c r="AO1951" s="157"/>
      <c r="AS1951" s="157"/>
      <c r="AT1951" s="161"/>
    </row>
    <row r="1952" spans="1:46" s="55" customFormat="1" ht="12.75" customHeight="1" x14ac:dyDescent="0.3">
      <c r="A1952" s="49"/>
      <c r="B1952" s="49"/>
      <c r="C1952" s="50"/>
      <c r="D1952" s="27"/>
      <c r="E1952" s="27"/>
      <c r="F1952" s="27"/>
      <c r="G1952" s="50"/>
      <c r="H1952" s="50"/>
      <c r="I1952" s="27"/>
      <c r="J1952" s="27"/>
      <c r="K1952" s="52"/>
      <c r="L1952" s="50"/>
      <c r="M1952" s="50"/>
      <c r="N1952" s="422"/>
      <c r="O1952" s="27"/>
      <c r="P1952" s="27"/>
      <c r="Q1952" s="27"/>
      <c r="R1952" s="27"/>
      <c r="S1952" s="27"/>
      <c r="T1952" s="27"/>
      <c r="U1952" s="27"/>
      <c r="V1952" s="27"/>
      <c r="W1952" s="27"/>
      <c r="X1952" s="27"/>
      <c r="Y1952" s="410"/>
      <c r="Z1952" s="53"/>
      <c r="AA1952" s="53"/>
      <c r="AB1952" s="27"/>
      <c r="AC1952" s="27"/>
      <c r="AD1952" s="27"/>
      <c r="AE1952" s="244"/>
      <c r="AF1952" s="27"/>
      <c r="AG1952" s="27"/>
      <c r="AH1952" s="27"/>
      <c r="AI1952" s="27"/>
      <c r="AJ1952" s="467"/>
      <c r="AK1952" s="54"/>
      <c r="AO1952" s="157"/>
      <c r="AS1952" s="157"/>
      <c r="AT1952" s="161"/>
    </row>
    <row r="1953" spans="1:46" s="55" customFormat="1" ht="12.75" customHeight="1" x14ac:dyDescent="0.3">
      <c r="A1953" s="49"/>
      <c r="B1953" s="49"/>
      <c r="C1953" s="50"/>
      <c r="D1953" s="27"/>
      <c r="E1953" s="27"/>
      <c r="F1953" s="27"/>
      <c r="G1953" s="50"/>
      <c r="H1953" s="50"/>
      <c r="I1953" s="27"/>
      <c r="J1953" s="27"/>
      <c r="K1953" s="52"/>
      <c r="L1953" s="50"/>
      <c r="M1953" s="50"/>
      <c r="N1953" s="422"/>
      <c r="O1953" s="27"/>
      <c r="P1953" s="27"/>
      <c r="Q1953" s="27"/>
      <c r="R1953" s="27"/>
      <c r="S1953" s="27"/>
      <c r="T1953" s="27"/>
      <c r="U1953" s="27"/>
      <c r="V1953" s="27"/>
      <c r="W1953" s="27"/>
      <c r="X1953" s="27"/>
      <c r="Y1953" s="410"/>
      <c r="Z1953" s="53"/>
      <c r="AA1953" s="53"/>
      <c r="AB1953" s="27"/>
      <c r="AC1953" s="27"/>
      <c r="AD1953" s="27"/>
      <c r="AE1953" s="244"/>
      <c r="AF1953" s="27"/>
      <c r="AG1953" s="27"/>
      <c r="AH1953" s="27"/>
      <c r="AI1953" s="27"/>
      <c r="AJ1953" s="467"/>
      <c r="AK1953" s="54"/>
      <c r="AO1953" s="157"/>
      <c r="AS1953" s="157"/>
      <c r="AT1953" s="161"/>
    </row>
    <row r="1954" spans="1:46" s="55" customFormat="1" ht="12.75" customHeight="1" x14ac:dyDescent="0.3">
      <c r="A1954" s="49"/>
      <c r="B1954" s="49"/>
      <c r="C1954" s="50"/>
      <c r="D1954" s="27"/>
      <c r="E1954" s="27"/>
      <c r="F1954" s="27"/>
      <c r="G1954" s="50"/>
      <c r="H1954" s="50"/>
      <c r="I1954" s="27"/>
      <c r="J1954" s="27"/>
      <c r="K1954" s="52"/>
      <c r="L1954" s="50"/>
      <c r="M1954" s="50"/>
      <c r="N1954" s="422"/>
      <c r="O1954" s="27"/>
      <c r="P1954" s="27"/>
      <c r="Q1954" s="27"/>
      <c r="R1954" s="27"/>
      <c r="S1954" s="27"/>
      <c r="T1954" s="27"/>
      <c r="U1954" s="27"/>
      <c r="V1954" s="27"/>
      <c r="W1954" s="27"/>
      <c r="X1954" s="27"/>
      <c r="Y1954" s="410"/>
      <c r="Z1954" s="53"/>
      <c r="AA1954" s="53"/>
      <c r="AB1954" s="27"/>
      <c r="AC1954" s="27"/>
      <c r="AD1954" s="27"/>
      <c r="AE1954" s="244"/>
      <c r="AF1954" s="27"/>
      <c r="AG1954" s="27"/>
      <c r="AH1954" s="27"/>
      <c r="AI1954" s="27"/>
      <c r="AJ1954" s="467"/>
      <c r="AK1954" s="54"/>
      <c r="AO1954" s="157"/>
      <c r="AS1954" s="157"/>
      <c r="AT1954" s="161"/>
    </row>
    <row r="1955" spans="1:46" s="55" customFormat="1" ht="12.75" customHeight="1" x14ac:dyDescent="0.3">
      <c r="A1955" s="49"/>
      <c r="B1955" s="49"/>
      <c r="C1955" s="50"/>
      <c r="D1955" s="27"/>
      <c r="E1955" s="27"/>
      <c r="F1955" s="27"/>
      <c r="G1955" s="50"/>
      <c r="H1955" s="50"/>
      <c r="I1955" s="27"/>
      <c r="J1955" s="27"/>
      <c r="K1955" s="52"/>
      <c r="L1955" s="50"/>
      <c r="M1955" s="50"/>
      <c r="N1955" s="422"/>
      <c r="O1955" s="27"/>
      <c r="P1955" s="27"/>
      <c r="Q1955" s="27"/>
      <c r="R1955" s="27"/>
      <c r="S1955" s="27"/>
      <c r="T1955" s="27"/>
      <c r="U1955" s="27"/>
      <c r="V1955" s="27"/>
      <c r="W1955" s="27"/>
      <c r="X1955" s="27"/>
      <c r="Y1955" s="410"/>
      <c r="Z1955" s="53"/>
      <c r="AA1955" s="53"/>
      <c r="AB1955" s="27"/>
      <c r="AC1955" s="27"/>
      <c r="AD1955" s="27"/>
      <c r="AE1955" s="244"/>
      <c r="AF1955" s="27"/>
      <c r="AG1955" s="27"/>
      <c r="AH1955" s="27"/>
      <c r="AI1955" s="27"/>
      <c r="AJ1955" s="467"/>
      <c r="AK1955" s="54"/>
      <c r="AO1955" s="157"/>
      <c r="AS1955" s="157"/>
      <c r="AT1955" s="161"/>
    </row>
    <row r="1956" spans="1:46" s="55" customFormat="1" ht="12.75" customHeight="1" x14ac:dyDescent="0.3">
      <c r="A1956" s="49"/>
      <c r="B1956" s="49"/>
      <c r="C1956" s="50"/>
      <c r="D1956" s="27"/>
      <c r="E1956" s="27"/>
      <c r="F1956" s="27"/>
      <c r="G1956" s="50"/>
      <c r="H1956" s="50"/>
      <c r="I1956" s="27"/>
      <c r="J1956" s="27"/>
      <c r="K1956" s="52"/>
      <c r="L1956" s="50"/>
      <c r="M1956" s="50"/>
      <c r="N1956" s="422"/>
      <c r="O1956" s="27"/>
      <c r="P1956" s="27"/>
      <c r="Q1956" s="27"/>
      <c r="R1956" s="27"/>
      <c r="S1956" s="27"/>
      <c r="T1956" s="27"/>
      <c r="U1956" s="27"/>
      <c r="V1956" s="27"/>
      <c r="W1956" s="27"/>
      <c r="X1956" s="27"/>
      <c r="Y1956" s="410"/>
      <c r="Z1956" s="53"/>
      <c r="AA1956" s="53"/>
      <c r="AB1956" s="27"/>
      <c r="AC1956" s="27"/>
      <c r="AD1956" s="27"/>
      <c r="AE1956" s="244"/>
      <c r="AF1956" s="27"/>
      <c r="AG1956" s="27"/>
      <c r="AH1956" s="27"/>
      <c r="AI1956" s="27"/>
      <c r="AJ1956" s="467"/>
      <c r="AK1956" s="54"/>
      <c r="AO1956" s="157"/>
      <c r="AS1956" s="157"/>
      <c r="AT1956" s="161"/>
    </row>
    <row r="1957" spans="1:46" s="55" customFormat="1" ht="12.75" customHeight="1" x14ac:dyDescent="0.3">
      <c r="A1957" s="49"/>
      <c r="B1957" s="49"/>
      <c r="C1957" s="50"/>
      <c r="D1957" s="27"/>
      <c r="E1957" s="27"/>
      <c r="F1957" s="27"/>
      <c r="G1957" s="50"/>
      <c r="H1957" s="50"/>
      <c r="I1957" s="27"/>
      <c r="J1957" s="27"/>
      <c r="K1957" s="52"/>
      <c r="L1957" s="50"/>
      <c r="M1957" s="50"/>
      <c r="N1957" s="422"/>
      <c r="O1957" s="27"/>
      <c r="P1957" s="27"/>
      <c r="Q1957" s="27"/>
      <c r="R1957" s="27"/>
      <c r="S1957" s="27"/>
      <c r="T1957" s="27"/>
      <c r="U1957" s="27"/>
      <c r="V1957" s="27"/>
      <c r="W1957" s="27"/>
      <c r="X1957" s="27"/>
      <c r="Y1957" s="410"/>
      <c r="Z1957" s="53"/>
      <c r="AA1957" s="53"/>
      <c r="AB1957" s="27"/>
      <c r="AC1957" s="27"/>
      <c r="AD1957" s="27"/>
      <c r="AE1957" s="244"/>
      <c r="AF1957" s="27"/>
      <c r="AG1957" s="27"/>
      <c r="AH1957" s="27"/>
      <c r="AI1957" s="27"/>
      <c r="AJ1957" s="467"/>
      <c r="AK1957" s="54"/>
      <c r="AO1957" s="157"/>
      <c r="AS1957" s="157"/>
      <c r="AT1957" s="161"/>
    </row>
    <row r="1958" spans="1:46" s="55" customFormat="1" ht="12.75" customHeight="1" x14ac:dyDescent="0.3">
      <c r="A1958" s="49"/>
      <c r="B1958" s="49"/>
      <c r="C1958" s="50"/>
      <c r="D1958" s="27"/>
      <c r="E1958" s="27"/>
      <c r="F1958" s="27"/>
      <c r="G1958" s="50"/>
      <c r="H1958" s="50"/>
      <c r="I1958" s="27"/>
      <c r="J1958" s="27"/>
      <c r="K1958" s="52"/>
      <c r="L1958" s="50"/>
      <c r="M1958" s="50"/>
      <c r="N1958" s="422"/>
      <c r="O1958" s="27"/>
      <c r="P1958" s="27"/>
      <c r="Q1958" s="27"/>
      <c r="R1958" s="27"/>
      <c r="S1958" s="27"/>
      <c r="T1958" s="27"/>
      <c r="U1958" s="27"/>
      <c r="V1958" s="27"/>
      <c r="W1958" s="27"/>
      <c r="X1958" s="27"/>
      <c r="Y1958" s="410"/>
      <c r="Z1958" s="53"/>
      <c r="AA1958" s="53"/>
      <c r="AB1958" s="27"/>
      <c r="AC1958" s="27"/>
      <c r="AD1958" s="27"/>
      <c r="AE1958" s="244"/>
      <c r="AF1958" s="27"/>
      <c r="AG1958" s="27"/>
      <c r="AH1958" s="27"/>
      <c r="AI1958" s="27"/>
      <c r="AJ1958" s="467"/>
      <c r="AK1958" s="54"/>
      <c r="AO1958" s="157"/>
      <c r="AS1958" s="157"/>
      <c r="AT1958" s="161"/>
    </row>
    <row r="1959" spans="1:46" s="55" customFormat="1" ht="12.75" customHeight="1" x14ac:dyDescent="0.3">
      <c r="A1959" s="49"/>
      <c r="B1959" s="49"/>
      <c r="C1959" s="50"/>
      <c r="D1959" s="27"/>
      <c r="E1959" s="27"/>
      <c r="F1959" s="27"/>
      <c r="G1959" s="50"/>
      <c r="H1959" s="50"/>
      <c r="I1959" s="27"/>
      <c r="J1959" s="27"/>
      <c r="K1959" s="52"/>
      <c r="L1959" s="50"/>
      <c r="M1959" s="50"/>
      <c r="N1959" s="422"/>
      <c r="O1959" s="27"/>
      <c r="P1959" s="27"/>
      <c r="Q1959" s="27"/>
      <c r="R1959" s="27"/>
      <c r="S1959" s="27"/>
      <c r="T1959" s="27"/>
      <c r="U1959" s="27"/>
      <c r="V1959" s="27"/>
      <c r="W1959" s="27"/>
      <c r="X1959" s="27"/>
      <c r="Y1959" s="410"/>
      <c r="Z1959" s="53"/>
      <c r="AA1959" s="53"/>
      <c r="AB1959" s="27"/>
      <c r="AC1959" s="27"/>
      <c r="AD1959" s="27"/>
      <c r="AE1959" s="244"/>
      <c r="AF1959" s="27"/>
      <c r="AG1959" s="27"/>
      <c r="AH1959" s="27"/>
      <c r="AI1959" s="27"/>
      <c r="AJ1959" s="467"/>
      <c r="AK1959" s="54"/>
      <c r="AO1959" s="157"/>
      <c r="AS1959" s="157"/>
      <c r="AT1959" s="161"/>
    </row>
    <row r="1960" spans="1:46" s="55" customFormat="1" ht="12.75" customHeight="1" x14ac:dyDescent="0.3">
      <c r="A1960" s="49"/>
      <c r="B1960" s="49"/>
      <c r="C1960" s="50"/>
      <c r="D1960" s="27"/>
      <c r="E1960" s="27"/>
      <c r="F1960" s="27"/>
      <c r="G1960" s="50"/>
      <c r="H1960" s="50"/>
      <c r="I1960" s="27"/>
      <c r="J1960" s="27"/>
      <c r="K1960" s="52"/>
      <c r="L1960" s="50"/>
      <c r="M1960" s="50"/>
      <c r="N1960" s="422"/>
      <c r="O1960" s="27"/>
      <c r="P1960" s="27"/>
      <c r="Q1960" s="27"/>
      <c r="R1960" s="27"/>
      <c r="S1960" s="27"/>
      <c r="T1960" s="27"/>
      <c r="U1960" s="27"/>
      <c r="V1960" s="27"/>
      <c r="W1960" s="27"/>
      <c r="X1960" s="27"/>
      <c r="Y1960" s="410"/>
      <c r="Z1960" s="53"/>
      <c r="AA1960" s="53"/>
      <c r="AB1960" s="27"/>
      <c r="AC1960" s="27"/>
      <c r="AD1960" s="27"/>
      <c r="AE1960" s="244"/>
      <c r="AF1960" s="27"/>
      <c r="AG1960" s="27"/>
      <c r="AH1960" s="27"/>
      <c r="AI1960" s="27"/>
      <c r="AJ1960" s="467"/>
      <c r="AK1960" s="54"/>
      <c r="AO1960" s="157"/>
      <c r="AS1960" s="157"/>
      <c r="AT1960" s="161"/>
    </row>
    <row r="1961" spans="1:46" s="55" customFormat="1" ht="12.75" customHeight="1" x14ac:dyDescent="0.3">
      <c r="A1961" s="49"/>
      <c r="B1961" s="49"/>
      <c r="C1961" s="50"/>
      <c r="D1961" s="27"/>
      <c r="E1961" s="27"/>
      <c r="F1961" s="27"/>
      <c r="G1961" s="50"/>
      <c r="H1961" s="50"/>
      <c r="I1961" s="27"/>
      <c r="J1961" s="27"/>
      <c r="K1961" s="52"/>
      <c r="L1961" s="50"/>
      <c r="M1961" s="50"/>
      <c r="N1961" s="422"/>
      <c r="O1961" s="27"/>
      <c r="P1961" s="27"/>
      <c r="Q1961" s="27"/>
      <c r="R1961" s="27"/>
      <c r="S1961" s="27"/>
      <c r="T1961" s="27"/>
      <c r="U1961" s="27"/>
      <c r="V1961" s="27"/>
      <c r="W1961" s="27"/>
      <c r="X1961" s="27"/>
      <c r="Y1961" s="410"/>
      <c r="Z1961" s="53"/>
      <c r="AA1961" s="53"/>
      <c r="AB1961" s="27"/>
      <c r="AC1961" s="27"/>
      <c r="AD1961" s="27"/>
      <c r="AE1961" s="244"/>
      <c r="AF1961" s="27"/>
      <c r="AG1961" s="27"/>
      <c r="AH1961" s="27"/>
      <c r="AI1961" s="27"/>
      <c r="AJ1961" s="467"/>
      <c r="AK1961" s="54"/>
      <c r="AO1961" s="157"/>
      <c r="AS1961" s="157"/>
      <c r="AT1961" s="161"/>
    </row>
    <row r="1962" spans="1:46" s="55" customFormat="1" ht="12.75" customHeight="1" x14ac:dyDescent="0.3">
      <c r="A1962" s="49"/>
      <c r="B1962" s="49"/>
      <c r="C1962" s="50"/>
      <c r="D1962" s="27"/>
      <c r="E1962" s="27"/>
      <c r="F1962" s="27"/>
      <c r="G1962" s="50"/>
      <c r="H1962" s="50"/>
      <c r="I1962" s="27"/>
      <c r="J1962" s="27"/>
      <c r="K1962" s="52"/>
      <c r="L1962" s="50"/>
      <c r="M1962" s="50"/>
      <c r="N1962" s="422"/>
      <c r="O1962" s="27"/>
      <c r="P1962" s="27"/>
      <c r="Q1962" s="27"/>
      <c r="R1962" s="27"/>
      <c r="S1962" s="27"/>
      <c r="T1962" s="27"/>
      <c r="U1962" s="27"/>
      <c r="V1962" s="27"/>
      <c r="W1962" s="27"/>
      <c r="X1962" s="27"/>
      <c r="Y1962" s="410"/>
      <c r="Z1962" s="53"/>
      <c r="AA1962" s="53"/>
      <c r="AB1962" s="27"/>
      <c r="AC1962" s="27"/>
      <c r="AD1962" s="27"/>
      <c r="AE1962" s="244"/>
      <c r="AF1962" s="27"/>
      <c r="AG1962" s="27"/>
      <c r="AH1962" s="27"/>
      <c r="AI1962" s="27"/>
      <c r="AJ1962" s="467"/>
      <c r="AK1962" s="54"/>
      <c r="AO1962" s="157"/>
      <c r="AS1962" s="157"/>
      <c r="AT1962" s="161"/>
    </row>
    <row r="1963" spans="1:46" s="55" customFormat="1" ht="12.75" customHeight="1" x14ac:dyDescent="0.3">
      <c r="A1963" s="49"/>
      <c r="B1963" s="49"/>
      <c r="C1963" s="50"/>
      <c r="D1963" s="27"/>
      <c r="E1963" s="27"/>
      <c r="F1963" s="27"/>
      <c r="G1963" s="50"/>
      <c r="H1963" s="50"/>
      <c r="I1963" s="27"/>
      <c r="J1963" s="27"/>
      <c r="K1963" s="52"/>
      <c r="L1963" s="50"/>
      <c r="M1963" s="50"/>
      <c r="N1963" s="422"/>
      <c r="O1963" s="27"/>
      <c r="P1963" s="27"/>
      <c r="Q1963" s="27"/>
      <c r="R1963" s="27"/>
      <c r="S1963" s="27"/>
      <c r="T1963" s="27"/>
      <c r="U1963" s="27"/>
      <c r="V1963" s="27"/>
      <c r="W1963" s="27"/>
      <c r="X1963" s="27"/>
      <c r="Y1963" s="410"/>
      <c r="Z1963" s="53"/>
      <c r="AA1963" s="53"/>
      <c r="AB1963" s="27"/>
      <c r="AC1963" s="27"/>
      <c r="AD1963" s="27"/>
      <c r="AE1963" s="244"/>
      <c r="AF1963" s="27"/>
      <c r="AG1963" s="27"/>
      <c r="AH1963" s="27"/>
      <c r="AI1963" s="27"/>
      <c r="AJ1963" s="467"/>
      <c r="AK1963" s="54"/>
      <c r="AO1963" s="157"/>
      <c r="AS1963" s="157"/>
      <c r="AT1963" s="161"/>
    </row>
    <row r="1964" spans="1:46" s="55" customFormat="1" ht="12.75" customHeight="1" x14ac:dyDescent="0.3">
      <c r="A1964" s="49"/>
      <c r="B1964" s="49"/>
      <c r="C1964" s="50"/>
      <c r="D1964" s="27"/>
      <c r="E1964" s="27"/>
      <c r="F1964" s="27"/>
      <c r="G1964" s="50"/>
      <c r="H1964" s="50"/>
      <c r="I1964" s="27"/>
      <c r="J1964" s="27"/>
      <c r="K1964" s="52"/>
      <c r="L1964" s="50"/>
      <c r="M1964" s="50"/>
      <c r="N1964" s="422"/>
      <c r="O1964" s="27"/>
      <c r="P1964" s="27"/>
      <c r="Q1964" s="27"/>
      <c r="R1964" s="27"/>
      <c r="S1964" s="27"/>
      <c r="T1964" s="27"/>
      <c r="U1964" s="27"/>
      <c r="V1964" s="27"/>
      <c r="W1964" s="27"/>
      <c r="X1964" s="27"/>
      <c r="Y1964" s="410"/>
      <c r="Z1964" s="53"/>
      <c r="AA1964" s="53"/>
      <c r="AB1964" s="27"/>
      <c r="AC1964" s="27"/>
      <c r="AD1964" s="27"/>
      <c r="AE1964" s="244"/>
      <c r="AF1964" s="27"/>
      <c r="AG1964" s="27"/>
      <c r="AH1964" s="27"/>
      <c r="AI1964" s="27"/>
      <c r="AJ1964" s="467"/>
      <c r="AK1964" s="54"/>
      <c r="AO1964" s="157"/>
      <c r="AS1964" s="157"/>
      <c r="AT1964" s="161"/>
    </row>
    <row r="1965" spans="1:46" s="55" customFormat="1" ht="12.75" customHeight="1" x14ac:dyDescent="0.3">
      <c r="A1965" s="49"/>
      <c r="B1965" s="49"/>
      <c r="C1965" s="50"/>
      <c r="D1965" s="27"/>
      <c r="E1965" s="27"/>
      <c r="F1965" s="27"/>
      <c r="G1965" s="50"/>
      <c r="H1965" s="50"/>
      <c r="I1965" s="27"/>
      <c r="J1965" s="27"/>
      <c r="K1965" s="52"/>
      <c r="L1965" s="50"/>
      <c r="M1965" s="50"/>
      <c r="N1965" s="422"/>
      <c r="O1965" s="27"/>
      <c r="P1965" s="27"/>
      <c r="Q1965" s="27"/>
      <c r="R1965" s="27"/>
      <c r="S1965" s="27"/>
      <c r="T1965" s="27"/>
      <c r="U1965" s="27"/>
      <c r="V1965" s="27"/>
      <c r="W1965" s="27"/>
      <c r="X1965" s="27"/>
      <c r="Y1965" s="410"/>
      <c r="Z1965" s="53"/>
      <c r="AA1965" s="53"/>
      <c r="AB1965" s="27"/>
      <c r="AC1965" s="27"/>
      <c r="AD1965" s="27"/>
      <c r="AE1965" s="244"/>
      <c r="AF1965" s="27"/>
      <c r="AG1965" s="27"/>
      <c r="AH1965" s="27"/>
      <c r="AI1965" s="27"/>
      <c r="AJ1965" s="467"/>
      <c r="AK1965" s="54"/>
      <c r="AO1965" s="157"/>
      <c r="AS1965" s="157"/>
      <c r="AT1965" s="161"/>
    </row>
    <row r="1966" spans="1:46" s="55" customFormat="1" ht="12.75" customHeight="1" x14ac:dyDescent="0.3">
      <c r="A1966" s="49"/>
      <c r="B1966" s="49"/>
      <c r="C1966" s="50"/>
      <c r="D1966" s="27"/>
      <c r="E1966" s="27"/>
      <c r="F1966" s="27"/>
      <c r="G1966" s="50"/>
      <c r="H1966" s="50"/>
      <c r="I1966" s="27"/>
      <c r="J1966" s="27"/>
      <c r="K1966" s="52"/>
      <c r="L1966" s="50"/>
      <c r="M1966" s="50"/>
      <c r="N1966" s="422"/>
      <c r="O1966" s="27"/>
      <c r="P1966" s="27"/>
      <c r="Q1966" s="27"/>
      <c r="R1966" s="27"/>
      <c r="S1966" s="27"/>
      <c r="T1966" s="27"/>
      <c r="U1966" s="27"/>
      <c r="V1966" s="27"/>
      <c r="W1966" s="27"/>
      <c r="X1966" s="27"/>
      <c r="Y1966" s="410"/>
      <c r="Z1966" s="53"/>
      <c r="AA1966" s="53"/>
      <c r="AB1966" s="27"/>
      <c r="AC1966" s="27"/>
      <c r="AD1966" s="27"/>
      <c r="AE1966" s="244"/>
      <c r="AF1966" s="27"/>
      <c r="AG1966" s="27"/>
      <c r="AH1966" s="27"/>
      <c r="AI1966" s="27"/>
      <c r="AJ1966" s="467"/>
      <c r="AK1966" s="54"/>
      <c r="AO1966" s="157"/>
      <c r="AS1966" s="157"/>
      <c r="AT1966" s="161"/>
    </row>
    <row r="1967" spans="1:46" s="55" customFormat="1" ht="12.75" customHeight="1" x14ac:dyDescent="0.3">
      <c r="A1967" s="49"/>
      <c r="B1967" s="49"/>
      <c r="C1967" s="50"/>
      <c r="D1967" s="27"/>
      <c r="E1967" s="27"/>
      <c r="F1967" s="27"/>
      <c r="G1967" s="50"/>
      <c r="H1967" s="50"/>
      <c r="I1967" s="27"/>
      <c r="J1967" s="27"/>
      <c r="K1967" s="52"/>
      <c r="L1967" s="50"/>
      <c r="M1967" s="50"/>
      <c r="N1967" s="422"/>
      <c r="O1967" s="27"/>
      <c r="P1967" s="27"/>
      <c r="Q1967" s="27"/>
      <c r="R1967" s="27"/>
      <c r="S1967" s="27"/>
      <c r="T1967" s="27"/>
      <c r="U1967" s="27"/>
      <c r="V1967" s="27"/>
      <c r="W1967" s="27"/>
      <c r="X1967" s="27"/>
      <c r="Y1967" s="410"/>
      <c r="Z1967" s="53"/>
      <c r="AA1967" s="53"/>
      <c r="AB1967" s="27"/>
      <c r="AC1967" s="27"/>
      <c r="AD1967" s="27"/>
      <c r="AE1967" s="244"/>
      <c r="AF1967" s="27"/>
      <c r="AG1967" s="27"/>
      <c r="AH1967" s="27"/>
      <c r="AI1967" s="27"/>
      <c r="AJ1967" s="467"/>
      <c r="AK1967" s="54"/>
      <c r="AO1967" s="157"/>
      <c r="AS1967" s="157"/>
      <c r="AT1967" s="161"/>
    </row>
    <row r="1968" spans="1:46" s="55" customFormat="1" ht="12.75" customHeight="1" x14ac:dyDescent="0.3">
      <c r="A1968" s="49"/>
      <c r="B1968" s="49"/>
      <c r="C1968" s="50"/>
      <c r="D1968" s="27"/>
      <c r="E1968" s="27"/>
      <c r="F1968" s="27"/>
      <c r="G1968" s="50"/>
      <c r="H1968" s="50"/>
      <c r="I1968" s="27"/>
      <c r="J1968" s="27"/>
      <c r="K1968" s="52"/>
      <c r="L1968" s="50"/>
      <c r="M1968" s="50"/>
      <c r="N1968" s="422"/>
      <c r="O1968" s="27"/>
      <c r="P1968" s="27"/>
      <c r="Q1968" s="27"/>
      <c r="R1968" s="27"/>
      <c r="S1968" s="27"/>
      <c r="T1968" s="27"/>
      <c r="U1968" s="27"/>
      <c r="V1968" s="27"/>
      <c r="W1968" s="27"/>
      <c r="X1968" s="27"/>
      <c r="Y1968" s="410"/>
      <c r="Z1968" s="53"/>
      <c r="AA1968" s="53"/>
      <c r="AB1968" s="27"/>
      <c r="AC1968" s="27"/>
      <c r="AD1968" s="27"/>
      <c r="AE1968" s="244"/>
      <c r="AF1968" s="27"/>
      <c r="AG1968" s="27"/>
      <c r="AH1968" s="27"/>
      <c r="AI1968" s="27"/>
      <c r="AJ1968" s="467"/>
      <c r="AK1968" s="54"/>
      <c r="AO1968" s="157"/>
      <c r="AS1968" s="157"/>
      <c r="AT1968" s="161"/>
    </row>
    <row r="1969" spans="1:46" s="55" customFormat="1" ht="12.75" customHeight="1" x14ac:dyDescent="0.3">
      <c r="A1969" s="49"/>
      <c r="B1969" s="49"/>
      <c r="C1969" s="50"/>
      <c r="D1969" s="27"/>
      <c r="E1969" s="27"/>
      <c r="F1969" s="27"/>
      <c r="G1969" s="50"/>
      <c r="H1969" s="50"/>
      <c r="I1969" s="27"/>
      <c r="J1969" s="27"/>
      <c r="K1969" s="52"/>
      <c r="L1969" s="50"/>
      <c r="M1969" s="50"/>
      <c r="N1969" s="422"/>
      <c r="O1969" s="27"/>
      <c r="P1969" s="27"/>
      <c r="Q1969" s="27"/>
      <c r="R1969" s="27"/>
      <c r="S1969" s="27"/>
      <c r="T1969" s="27"/>
      <c r="U1969" s="27"/>
      <c r="V1969" s="27"/>
      <c r="W1969" s="27"/>
      <c r="X1969" s="27"/>
      <c r="Y1969" s="410"/>
      <c r="Z1969" s="53"/>
      <c r="AA1969" s="53"/>
      <c r="AB1969" s="27"/>
      <c r="AC1969" s="27"/>
      <c r="AD1969" s="27"/>
      <c r="AE1969" s="244"/>
      <c r="AF1969" s="27"/>
      <c r="AG1969" s="27"/>
      <c r="AH1969" s="27"/>
      <c r="AI1969" s="27"/>
      <c r="AJ1969" s="467"/>
      <c r="AK1969" s="54"/>
      <c r="AO1969" s="157"/>
      <c r="AS1969" s="157"/>
      <c r="AT1969" s="161"/>
    </row>
    <row r="1970" spans="1:46" s="55" customFormat="1" ht="12.75" customHeight="1" x14ac:dyDescent="0.3">
      <c r="A1970" s="49"/>
      <c r="B1970" s="49"/>
      <c r="C1970" s="50"/>
      <c r="D1970" s="27"/>
      <c r="E1970" s="27"/>
      <c r="F1970" s="27"/>
      <c r="G1970" s="50"/>
      <c r="H1970" s="50"/>
      <c r="I1970" s="27"/>
      <c r="J1970" s="27"/>
      <c r="K1970" s="52"/>
      <c r="L1970" s="50"/>
      <c r="M1970" s="50"/>
      <c r="N1970" s="422"/>
      <c r="O1970" s="27"/>
      <c r="P1970" s="27"/>
      <c r="Q1970" s="27"/>
      <c r="R1970" s="27"/>
      <c r="S1970" s="27"/>
      <c r="T1970" s="27"/>
      <c r="U1970" s="27"/>
      <c r="V1970" s="27"/>
      <c r="W1970" s="27"/>
      <c r="X1970" s="27"/>
      <c r="Y1970" s="410"/>
      <c r="Z1970" s="53"/>
      <c r="AA1970" s="53"/>
      <c r="AB1970" s="27"/>
      <c r="AC1970" s="27"/>
      <c r="AD1970" s="27"/>
      <c r="AE1970" s="244"/>
      <c r="AF1970" s="27"/>
      <c r="AG1970" s="27"/>
      <c r="AH1970" s="27"/>
      <c r="AI1970" s="27"/>
      <c r="AJ1970" s="467"/>
      <c r="AK1970" s="54"/>
      <c r="AO1970" s="157"/>
      <c r="AS1970" s="157"/>
      <c r="AT1970" s="161"/>
    </row>
    <row r="1971" spans="1:46" s="55" customFormat="1" ht="12.75" customHeight="1" x14ac:dyDescent="0.3">
      <c r="A1971" s="49"/>
      <c r="B1971" s="49"/>
      <c r="C1971" s="50"/>
      <c r="D1971" s="27"/>
      <c r="E1971" s="27"/>
      <c r="F1971" s="27"/>
      <c r="G1971" s="50"/>
      <c r="H1971" s="50"/>
      <c r="I1971" s="27"/>
      <c r="J1971" s="27"/>
      <c r="K1971" s="52"/>
      <c r="L1971" s="50"/>
      <c r="M1971" s="50"/>
      <c r="N1971" s="422"/>
      <c r="O1971" s="27"/>
      <c r="P1971" s="27"/>
      <c r="Q1971" s="27"/>
      <c r="R1971" s="27"/>
      <c r="S1971" s="27"/>
      <c r="T1971" s="27"/>
      <c r="U1971" s="27"/>
      <c r="V1971" s="27"/>
      <c r="W1971" s="27"/>
      <c r="X1971" s="27"/>
      <c r="Y1971" s="410"/>
      <c r="Z1971" s="53"/>
      <c r="AA1971" s="53"/>
      <c r="AB1971" s="27"/>
      <c r="AC1971" s="27"/>
      <c r="AD1971" s="27"/>
      <c r="AE1971" s="244"/>
      <c r="AF1971" s="27"/>
      <c r="AG1971" s="27"/>
      <c r="AH1971" s="27"/>
      <c r="AI1971" s="27"/>
      <c r="AJ1971" s="467"/>
      <c r="AK1971" s="54"/>
      <c r="AO1971" s="157"/>
      <c r="AS1971" s="157"/>
      <c r="AT1971" s="161"/>
    </row>
    <row r="1972" spans="1:46" s="55" customFormat="1" ht="12.75" customHeight="1" x14ac:dyDescent="0.3">
      <c r="A1972" s="49"/>
      <c r="B1972" s="49"/>
      <c r="C1972" s="50"/>
      <c r="D1972" s="27"/>
      <c r="E1972" s="27"/>
      <c r="F1972" s="27"/>
      <c r="G1972" s="50"/>
      <c r="H1972" s="50"/>
      <c r="I1972" s="27"/>
      <c r="J1972" s="27"/>
      <c r="K1972" s="52"/>
      <c r="L1972" s="50"/>
      <c r="M1972" s="50"/>
      <c r="N1972" s="422"/>
      <c r="O1972" s="27"/>
      <c r="P1972" s="27"/>
      <c r="Q1972" s="27"/>
      <c r="R1972" s="27"/>
      <c r="S1972" s="27"/>
      <c r="T1972" s="27"/>
      <c r="U1972" s="27"/>
      <c r="V1972" s="27"/>
      <c r="W1972" s="27"/>
      <c r="X1972" s="27"/>
      <c r="Y1972" s="410"/>
      <c r="Z1972" s="53"/>
      <c r="AA1972" s="53"/>
      <c r="AB1972" s="27"/>
      <c r="AC1972" s="27"/>
      <c r="AD1972" s="27"/>
      <c r="AE1972" s="244"/>
      <c r="AF1972" s="27"/>
      <c r="AG1972" s="27"/>
      <c r="AH1972" s="27"/>
      <c r="AI1972" s="27"/>
      <c r="AJ1972" s="467"/>
      <c r="AK1972" s="54"/>
      <c r="AO1972" s="157"/>
      <c r="AS1972" s="157"/>
      <c r="AT1972" s="161"/>
    </row>
    <row r="1973" spans="1:46" s="55" customFormat="1" ht="12.75" customHeight="1" x14ac:dyDescent="0.3">
      <c r="A1973" s="49"/>
      <c r="B1973" s="49"/>
      <c r="C1973" s="50"/>
      <c r="D1973" s="27"/>
      <c r="E1973" s="27"/>
      <c r="F1973" s="27"/>
      <c r="G1973" s="50"/>
      <c r="H1973" s="50"/>
      <c r="I1973" s="27"/>
      <c r="J1973" s="27"/>
      <c r="K1973" s="52"/>
      <c r="L1973" s="50"/>
      <c r="M1973" s="50"/>
      <c r="N1973" s="422"/>
      <c r="O1973" s="27"/>
      <c r="P1973" s="27"/>
      <c r="Q1973" s="27"/>
      <c r="R1973" s="27"/>
      <c r="S1973" s="27"/>
      <c r="T1973" s="27"/>
      <c r="U1973" s="27"/>
      <c r="V1973" s="27"/>
      <c r="W1973" s="27"/>
      <c r="X1973" s="27"/>
      <c r="Y1973" s="410"/>
      <c r="Z1973" s="53"/>
      <c r="AA1973" s="53"/>
      <c r="AB1973" s="27"/>
      <c r="AC1973" s="27"/>
      <c r="AD1973" s="27"/>
      <c r="AE1973" s="244"/>
      <c r="AF1973" s="27"/>
      <c r="AG1973" s="27"/>
      <c r="AH1973" s="27"/>
      <c r="AI1973" s="27"/>
      <c r="AJ1973" s="467"/>
      <c r="AK1973" s="54"/>
      <c r="AO1973" s="157"/>
      <c r="AS1973" s="157"/>
      <c r="AT1973" s="161"/>
    </row>
    <row r="1974" spans="1:46" s="55" customFormat="1" ht="12.75" customHeight="1" x14ac:dyDescent="0.3">
      <c r="A1974" s="49"/>
      <c r="B1974" s="49"/>
      <c r="C1974" s="50"/>
      <c r="D1974" s="27"/>
      <c r="E1974" s="27"/>
      <c r="F1974" s="27"/>
      <c r="G1974" s="50"/>
      <c r="H1974" s="50"/>
      <c r="I1974" s="27"/>
      <c r="J1974" s="27"/>
      <c r="K1974" s="52"/>
      <c r="L1974" s="50"/>
      <c r="M1974" s="50"/>
      <c r="N1974" s="422"/>
      <c r="O1974" s="27"/>
      <c r="P1974" s="27"/>
      <c r="Q1974" s="27"/>
      <c r="R1974" s="27"/>
      <c r="S1974" s="27"/>
      <c r="T1974" s="27"/>
      <c r="U1974" s="27"/>
      <c r="V1974" s="27"/>
      <c r="W1974" s="27"/>
      <c r="X1974" s="27"/>
      <c r="Y1974" s="410"/>
      <c r="Z1974" s="53"/>
      <c r="AA1974" s="53"/>
      <c r="AB1974" s="27"/>
      <c r="AC1974" s="27"/>
      <c r="AD1974" s="27"/>
      <c r="AE1974" s="244"/>
      <c r="AF1974" s="27"/>
      <c r="AG1974" s="27"/>
      <c r="AH1974" s="27"/>
      <c r="AI1974" s="27"/>
      <c r="AJ1974" s="467"/>
      <c r="AK1974" s="54"/>
      <c r="AO1974" s="157"/>
      <c r="AS1974" s="157"/>
      <c r="AT1974" s="161"/>
    </row>
    <row r="1975" spans="1:46" s="55" customFormat="1" ht="12.75" customHeight="1" x14ac:dyDescent="0.3">
      <c r="A1975" s="49"/>
      <c r="B1975" s="49"/>
      <c r="C1975" s="50"/>
      <c r="D1975" s="27"/>
      <c r="E1975" s="27"/>
      <c r="F1975" s="27"/>
      <c r="G1975" s="50"/>
      <c r="H1975" s="50"/>
      <c r="I1975" s="27"/>
      <c r="J1975" s="27"/>
      <c r="K1975" s="52"/>
      <c r="L1975" s="50"/>
      <c r="M1975" s="50"/>
      <c r="N1975" s="422"/>
      <c r="O1975" s="27"/>
      <c r="P1975" s="27"/>
      <c r="Q1975" s="27"/>
      <c r="R1975" s="27"/>
      <c r="S1975" s="27"/>
      <c r="T1975" s="27"/>
      <c r="U1975" s="27"/>
      <c r="V1975" s="27"/>
      <c r="W1975" s="27"/>
      <c r="X1975" s="27"/>
      <c r="Y1975" s="410"/>
      <c r="Z1975" s="53"/>
      <c r="AA1975" s="53"/>
      <c r="AB1975" s="27"/>
      <c r="AC1975" s="27"/>
      <c r="AD1975" s="27"/>
      <c r="AE1975" s="244"/>
      <c r="AF1975" s="27"/>
      <c r="AG1975" s="27"/>
      <c r="AH1975" s="27"/>
      <c r="AI1975" s="27"/>
      <c r="AJ1975" s="467"/>
      <c r="AK1975" s="54"/>
      <c r="AO1975" s="157"/>
      <c r="AS1975" s="157"/>
      <c r="AT1975" s="161"/>
    </row>
    <row r="1976" spans="1:46" s="55" customFormat="1" ht="12.75" customHeight="1" x14ac:dyDescent="0.3">
      <c r="A1976" s="49"/>
      <c r="B1976" s="49"/>
      <c r="C1976" s="50"/>
      <c r="D1976" s="27"/>
      <c r="E1976" s="27"/>
      <c r="F1976" s="27"/>
      <c r="G1976" s="50"/>
      <c r="H1976" s="50"/>
      <c r="I1976" s="27"/>
      <c r="J1976" s="27"/>
      <c r="K1976" s="52"/>
      <c r="L1976" s="50"/>
      <c r="M1976" s="50"/>
      <c r="N1976" s="422"/>
      <c r="O1976" s="27"/>
      <c r="P1976" s="27"/>
      <c r="Q1976" s="27"/>
      <c r="R1976" s="27"/>
      <c r="S1976" s="27"/>
      <c r="T1976" s="27"/>
      <c r="U1976" s="27"/>
      <c r="V1976" s="27"/>
      <c r="W1976" s="27"/>
      <c r="X1976" s="27"/>
      <c r="Y1976" s="410"/>
      <c r="Z1976" s="53"/>
      <c r="AA1976" s="53"/>
      <c r="AB1976" s="27"/>
      <c r="AC1976" s="27"/>
      <c r="AD1976" s="27"/>
      <c r="AE1976" s="244"/>
      <c r="AF1976" s="27"/>
      <c r="AG1976" s="27"/>
      <c r="AH1976" s="27"/>
      <c r="AI1976" s="27"/>
      <c r="AJ1976" s="467"/>
      <c r="AK1976" s="54"/>
      <c r="AO1976" s="157"/>
      <c r="AS1976" s="157"/>
      <c r="AT1976" s="161"/>
    </row>
    <row r="1977" spans="1:46" s="55" customFormat="1" ht="12.75" customHeight="1" x14ac:dyDescent="0.3">
      <c r="A1977" s="49"/>
      <c r="B1977" s="49"/>
      <c r="C1977" s="50"/>
      <c r="D1977" s="27"/>
      <c r="E1977" s="27"/>
      <c r="F1977" s="27"/>
      <c r="G1977" s="50"/>
      <c r="H1977" s="50"/>
      <c r="I1977" s="27"/>
      <c r="J1977" s="27"/>
      <c r="K1977" s="52"/>
      <c r="L1977" s="50"/>
      <c r="M1977" s="50"/>
      <c r="N1977" s="422"/>
      <c r="O1977" s="27"/>
      <c r="P1977" s="27"/>
      <c r="Q1977" s="27"/>
      <c r="R1977" s="27"/>
      <c r="S1977" s="27"/>
      <c r="T1977" s="27"/>
      <c r="U1977" s="27"/>
      <c r="V1977" s="27"/>
      <c r="W1977" s="27"/>
      <c r="X1977" s="27"/>
      <c r="Y1977" s="410"/>
      <c r="Z1977" s="53"/>
      <c r="AA1977" s="53"/>
      <c r="AB1977" s="27"/>
      <c r="AC1977" s="27"/>
      <c r="AD1977" s="27"/>
      <c r="AE1977" s="244"/>
      <c r="AF1977" s="27"/>
      <c r="AG1977" s="27"/>
      <c r="AH1977" s="27"/>
      <c r="AI1977" s="27"/>
      <c r="AJ1977" s="467"/>
      <c r="AK1977" s="54"/>
      <c r="AO1977" s="157"/>
      <c r="AS1977" s="157"/>
      <c r="AT1977" s="161"/>
    </row>
    <row r="1978" spans="1:46" s="55" customFormat="1" ht="12.75" customHeight="1" x14ac:dyDescent="0.3">
      <c r="A1978" s="49"/>
      <c r="B1978" s="49"/>
      <c r="C1978" s="50"/>
      <c r="D1978" s="27"/>
      <c r="E1978" s="27"/>
      <c r="F1978" s="27"/>
      <c r="G1978" s="50"/>
      <c r="H1978" s="50"/>
      <c r="I1978" s="27"/>
      <c r="J1978" s="27"/>
      <c r="K1978" s="52"/>
      <c r="L1978" s="50"/>
      <c r="M1978" s="50"/>
      <c r="N1978" s="422"/>
      <c r="O1978" s="27"/>
      <c r="P1978" s="27"/>
      <c r="Q1978" s="27"/>
      <c r="R1978" s="27"/>
      <c r="S1978" s="27"/>
      <c r="T1978" s="27"/>
      <c r="U1978" s="27"/>
      <c r="V1978" s="27"/>
      <c r="W1978" s="27"/>
      <c r="X1978" s="27"/>
      <c r="Y1978" s="410"/>
      <c r="Z1978" s="53"/>
      <c r="AA1978" s="53"/>
      <c r="AB1978" s="27"/>
      <c r="AC1978" s="27"/>
      <c r="AD1978" s="27"/>
      <c r="AE1978" s="244"/>
      <c r="AF1978" s="27"/>
      <c r="AG1978" s="27"/>
      <c r="AH1978" s="27"/>
      <c r="AI1978" s="27"/>
      <c r="AJ1978" s="467"/>
      <c r="AK1978" s="54"/>
      <c r="AO1978" s="157"/>
      <c r="AS1978" s="157"/>
      <c r="AT1978" s="161"/>
    </row>
    <row r="1979" spans="1:46" s="55" customFormat="1" ht="12.75" customHeight="1" x14ac:dyDescent="0.3">
      <c r="A1979" s="49"/>
      <c r="B1979" s="49"/>
      <c r="C1979" s="50"/>
      <c r="D1979" s="27"/>
      <c r="E1979" s="27"/>
      <c r="F1979" s="27"/>
      <c r="G1979" s="50"/>
      <c r="H1979" s="50"/>
      <c r="I1979" s="27"/>
      <c r="J1979" s="27"/>
      <c r="K1979" s="52"/>
      <c r="L1979" s="50"/>
      <c r="M1979" s="50"/>
      <c r="N1979" s="422"/>
      <c r="O1979" s="27"/>
      <c r="P1979" s="27"/>
      <c r="Q1979" s="27"/>
      <c r="R1979" s="27"/>
      <c r="S1979" s="27"/>
      <c r="T1979" s="27"/>
      <c r="U1979" s="27"/>
      <c r="V1979" s="27"/>
      <c r="W1979" s="27"/>
      <c r="X1979" s="27"/>
      <c r="Y1979" s="410"/>
      <c r="Z1979" s="53"/>
      <c r="AA1979" s="53"/>
      <c r="AB1979" s="27"/>
      <c r="AC1979" s="27"/>
      <c r="AD1979" s="27"/>
      <c r="AE1979" s="244"/>
      <c r="AF1979" s="27"/>
      <c r="AG1979" s="27"/>
      <c r="AH1979" s="27"/>
      <c r="AI1979" s="27"/>
      <c r="AJ1979" s="467"/>
      <c r="AK1979" s="54"/>
      <c r="AO1979" s="157"/>
      <c r="AS1979" s="157"/>
      <c r="AT1979" s="161"/>
    </row>
    <row r="1980" spans="1:46" s="55" customFormat="1" ht="12.75" customHeight="1" x14ac:dyDescent="0.3">
      <c r="A1980" s="49"/>
      <c r="B1980" s="49"/>
      <c r="C1980" s="50"/>
      <c r="D1980" s="27"/>
      <c r="E1980" s="27"/>
      <c r="F1980" s="27"/>
      <c r="G1980" s="50"/>
      <c r="H1980" s="50"/>
      <c r="I1980" s="27"/>
      <c r="J1980" s="27"/>
      <c r="K1980" s="52"/>
      <c r="L1980" s="50"/>
      <c r="M1980" s="50"/>
      <c r="N1980" s="422"/>
      <c r="O1980" s="27"/>
      <c r="P1980" s="27"/>
      <c r="Q1980" s="27"/>
      <c r="R1980" s="27"/>
      <c r="S1980" s="27"/>
      <c r="T1980" s="27"/>
      <c r="U1980" s="27"/>
      <c r="V1980" s="27"/>
      <c r="W1980" s="27"/>
      <c r="X1980" s="27"/>
      <c r="Y1980" s="410"/>
      <c r="Z1980" s="53"/>
      <c r="AA1980" s="53"/>
      <c r="AB1980" s="27"/>
      <c r="AC1980" s="27"/>
      <c r="AD1980" s="27"/>
      <c r="AE1980" s="244"/>
      <c r="AF1980" s="27"/>
      <c r="AG1980" s="27"/>
      <c r="AH1980" s="27"/>
      <c r="AI1980" s="27"/>
      <c r="AJ1980" s="467"/>
      <c r="AK1980" s="54"/>
      <c r="AO1980" s="157"/>
      <c r="AS1980" s="157"/>
      <c r="AT1980" s="161"/>
    </row>
    <row r="1981" spans="1:46" s="55" customFormat="1" ht="12.75" customHeight="1" x14ac:dyDescent="0.3">
      <c r="A1981" s="49"/>
      <c r="B1981" s="49"/>
      <c r="C1981" s="50"/>
      <c r="D1981" s="27"/>
      <c r="E1981" s="27"/>
      <c r="F1981" s="27"/>
      <c r="G1981" s="50"/>
      <c r="H1981" s="50"/>
      <c r="I1981" s="27"/>
      <c r="J1981" s="27"/>
      <c r="K1981" s="52"/>
      <c r="L1981" s="50"/>
      <c r="M1981" s="50"/>
      <c r="N1981" s="422"/>
      <c r="O1981" s="27"/>
      <c r="P1981" s="27"/>
      <c r="Q1981" s="27"/>
      <c r="R1981" s="27"/>
      <c r="S1981" s="27"/>
      <c r="T1981" s="27"/>
      <c r="U1981" s="27"/>
      <c r="V1981" s="27"/>
      <c r="W1981" s="27"/>
      <c r="X1981" s="27"/>
      <c r="Y1981" s="410"/>
      <c r="Z1981" s="53"/>
      <c r="AA1981" s="53"/>
      <c r="AB1981" s="27"/>
      <c r="AC1981" s="27"/>
      <c r="AD1981" s="27"/>
      <c r="AE1981" s="244"/>
      <c r="AF1981" s="27"/>
      <c r="AG1981" s="27"/>
      <c r="AH1981" s="27"/>
      <c r="AI1981" s="27"/>
      <c r="AJ1981" s="467"/>
      <c r="AK1981" s="54"/>
      <c r="AO1981" s="157"/>
      <c r="AS1981" s="157"/>
      <c r="AT1981" s="161"/>
    </row>
    <row r="1982" spans="1:46" s="55" customFormat="1" ht="12.75" customHeight="1" x14ac:dyDescent="0.3">
      <c r="A1982" s="49"/>
      <c r="B1982" s="49"/>
      <c r="C1982" s="50"/>
      <c r="D1982" s="27"/>
      <c r="E1982" s="27"/>
      <c r="F1982" s="27"/>
      <c r="G1982" s="50"/>
      <c r="H1982" s="50"/>
      <c r="I1982" s="27"/>
      <c r="J1982" s="27"/>
      <c r="K1982" s="52"/>
      <c r="L1982" s="50"/>
      <c r="M1982" s="50"/>
      <c r="N1982" s="422"/>
      <c r="O1982" s="27"/>
      <c r="P1982" s="27"/>
      <c r="Q1982" s="27"/>
      <c r="R1982" s="27"/>
      <c r="S1982" s="27"/>
      <c r="T1982" s="27"/>
      <c r="U1982" s="27"/>
      <c r="V1982" s="27"/>
      <c r="W1982" s="27"/>
      <c r="X1982" s="27"/>
      <c r="Y1982" s="410"/>
      <c r="Z1982" s="53"/>
      <c r="AA1982" s="53"/>
      <c r="AB1982" s="27"/>
      <c r="AC1982" s="27"/>
      <c r="AD1982" s="27"/>
      <c r="AE1982" s="244"/>
      <c r="AF1982" s="27"/>
      <c r="AG1982" s="27"/>
      <c r="AH1982" s="27"/>
      <c r="AI1982" s="27"/>
      <c r="AJ1982" s="467"/>
      <c r="AK1982" s="54"/>
      <c r="AO1982" s="157"/>
      <c r="AS1982" s="157"/>
      <c r="AT1982" s="161"/>
    </row>
    <row r="1983" spans="1:46" s="55" customFormat="1" ht="12.75" customHeight="1" x14ac:dyDescent="0.3">
      <c r="A1983" s="49"/>
      <c r="B1983" s="49"/>
      <c r="C1983" s="50"/>
      <c r="D1983" s="27"/>
      <c r="E1983" s="27"/>
      <c r="F1983" s="27"/>
      <c r="G1983" s="50"/>
      <c r="H1983" s="50"/>
      <c r="I1983" s="27"/>
      <c r="J1983" s="27"/>
      <c r="K1983" s="52"/>
      <c r="L1983" s="50"/>
      <c r="M1983" s="50"/>
      <c r="N1983" s="422"/>
      <c r="O1983" s="27"/>
      <c r="P1983" s="27"/>
      <c r="Q1983" s="27"/>
      <c r="R1983" s="27"/>
      <c r="S1983" s="27"/>
      <c r="T1983" s="27"/>
      <c r="U1983" s="27"/>
      <c r="V1983" s="27"/>
      <c r="W1983" s="27"/>
      <c r="X1983" s="27"/>
      <c r="Y1983" s="410"/>
      <c r="Z1983" s="53"/>
      <c r="AA1983" s="53"/>
      <c r="AB1983" s="27"/>
      <c r="AC1983" s="27"/>
      <c r="AD1983" s="27"/>
      <c r="AE1983" s="244"/>
      <c r="AF1983" s="27"/>
      <c r="AG1983" s="27"/>
      <c r="AH1983" s="27"/>
      <c r="AI1983" s="27"/>
      <c r="AJ1983" s="467"/>
      <c r="AK1983" s="54"/>
      <c r="AO1983" s="157"/>
      <c r="AS1983" s="157"/>
      <c r="AT1983" s="161"/>
    </row>
    <row r="1984" spans="1:46" s="55" customFormat="1" ht="12.75" customHeight="1" x14ac:dyDescent="0.3">
      <c r="A1984" s="49"/>
      <c r="B1984" s="49"/>
      <c r="C1984" s="50"/>
      <c r="D1984" s="27"/>
      <c r="E1984" s="27"/>
      <c r="F1984" s="27"/>
      <c r="G1984" s="50"/>
      <c r="H1984" s="50"/>
      <c r="I1984" s="27"/>
      <c r="J1984" s="27"/>
      <c r="K1984" s="52"/>
      <c r="L1984" s="50"/>
      <c r="M1984" s="50"/>
      <c r="N1984" s="422"/>
      <c r="O1984" s="27"/>
      <c r="P1984" s="27"/>
      <c r="Q1984" s="27"/>
      <c r="R1984" s="27"/>
      <c r="S1984" s="27"/>
      <c r="T1984" s="27"/>
      <c r="U1984" s="27"/>
      <c r="V1984" s="27"/>
      <c r="W1984" s="27"/>
      <c r="X1984" s="27"/>
      <c r="Y1984" s="410"/>
      <c r="Z1984" s="53"/>
      <c r="AA1984" s="53"/>
      <c r="AB1984" s="27"/>
      <c r="AC1984" s="27"/>
      <c r="AD1984" s="27"/>
      <c r="AE1984" s="244"/>
      <c r="AF1984" s="27"/>
      <c r="AG1984" s="27"/>
      <c r="AH1984" s="27"/>
      <c r="AI1984" s="27"/>
      <c r="AJ1984" s="467"/>
      <c r="AK1984" s="54"/>
      <c r="AO1984" s="157"/>
      <c r="AS1984" s="157"/>
      <c r="AT1984" s="161"/>
    </row>
    <row r="1985" spans="1:46" s="55" customFormat="1" ht="12.75" customHeight="1" x14ac:dyDescent="0.3">
      <c r="A1985" s="49"/>
      <c r="B1985" s="49"/>
      <c r="C1985" s="50"/>
      <c r="D1985" s="27"/>
      <c r="E1985" s="27"/>
      <c r="F1985" s="27"/>
      <c r="G1985" s="50"/>
      <c r="H1985" s="50"/>
      <c r="I1985" s="27"/>
      <c r="J1985" s="27"/>
      <c r="K1985" s="52"/>
      <c r="L1985" s="50"/>
      <c r="M1985" s="50"/>
      <c r="N1985" s="422"/>
      <c r="O1985" s="27"/>
      <c r="P1985" s="27"/>
      <c r="Q1985" s="27"/>
      <c r="R1985" s="27"/>
      <c r="S1985" s="27"/>
      <c r="T1985" s="27"/>
      <c r="U1985" s="27"/>
      <c r="V1985" s="27"/>
      <c r="W1985" s="27"/>
      <c r="X1985" s="27"/>
      <c r="Y1985" s="410"/>
      <c r="Z1985" s="53"/>
      <c r="AA1985" s="53"/>
      <c r="AB1985" s="27"/>
      <c r="AC1985" s="27"/>
      <c r="AD1985" s="27"/>
      <c r="AE1985" s="244"/>
      <c r="AF1985" s="27"/>
      <c r="AG1985" s="27"/>
      <c r="AH1985" s="27"/>
      <c r="AI1985" s="27"/>
      <c r="AJ1985" s="467"/>
      <c r="AK1985" s="54"/>
      <c r="AO1985" s="157"/>
      <c r="AS1985" s="157"/>
      <c r="AT1985" s="161"/>
    </row>
    <row r="1986" spans="1:46" s="55" customFormat="1" ht="12.75" customHeight="1" x14ac:dyDescent="0.3">
      <c r="A1986" s="49"/>
      <c r="B1986" s="49"/>
      <c r="C1986" s="50"/>
      <c r="D1986" s="27"/>
      <c r="E1986" s="27"/>
      <c r="F1986" s="27"/>
      <c r="G1986" s="50"/>
      <c r="H1986" s="50"/>
      <c r="I1986" s="27"/>
      <c r="J1986" s="27"/>
      <c r="K1986" s="52"/>
      <c r="L1986" s="50"/>
      <c r="M1986" s="50"/>
      <c r="N1986" s="422"/>
      <c r="O1986" s="27"/>
      <c r="P1986" s="27"/>
      <c r="Q1986" s="27"/>
      <c r="R1986" s="27"/>
      <c r="S1986" s="27"/>
      <c r="T1986" s="27"/>
      <c r="U1986" s="27"/>
      <c r="V1986" s="27"/>
      <c r="W1986" s="27"/>
      <c r="X1986" s="27"/>
      <c r="Y1986" s="410"/>
      <c r="Z1986" s="53"/>
      <c r="AA1986" s="53"/>
      <c r="AB1986" s="27"/>
      <c r="AC1986" s="27"/>
      <c r="AD1986" s="27"/>
      <c r="AE1986" s="244"/>
      <c r="AF1986" s="27"/>
      <c r="AG1986" s="27"/>
      <c r="AH1986" s="27"/>
      <c r="AI1986" s="27"/>
      <c r="AJ1986" s="467"/>
      <c r="AK1986" s="54"/>
      <c r="AO1986" s="157"/>
      <c r="AS1986" s="157"/>
      <c r="AT1986" s="161"/>
    </row>
    <row r="1987" spans="1:46" s="55" customFormat="1" ht="12.75" customHeight="1" x14ac:dyDescent="0.3">
      <c r="A1987" s="49"/>
      <c r="B1987" s="49"/>
      <c r="C1987" s="50"/>
      <c r="D1987" s="27"/>
      <c r="E1987" s="27"/>
      <c r="F1987" s="27"/>
      <c r="G1987" s="50"/>
      <c r="H1987" s="50"/>
      <c r="I1987" s="27"/>
      <c r="J1987" s="27"/>
      <c r="K1987" s="52"/>
      <c r="L1987" s="50"/>
      <c r="M1987" s="50"/>
      <c r="N1987" s="422"/>
      <c r="O1987" s="27"/>
      <c r="P1987" s="27"/>
      <c r="Q1987" s="27"/>
      <c r="R1987" s="27"/>
      <c r="S1987" s="27"/>
      <c r="T1987" s="27"/>
      <c r="U1987" s="27"/>
      <c r="V1987" s="27"/>
      <c r="W1987" s="27"/>
      <c r="X1987" s="27"/>
      <c r="Y1987" s="410"/>
      <c r="Z1987" s="53"/>
      <c r="AA1987" s="53"/>
      <c r="AB1987" s="27"/>
      <c r="AC1987" s="27"/>
      <c r="AD1987" s="27"/>
      <c r="AE1987" s="244"/>
      <c r="AF1987" s="27"/>
      <c r="AG1987" s="27"/>
      <c r="AH1987" s="27"/>
      <c r="AI1987" s="27"/>
      <c r="AJ1987" s="467"/>
      <c r="AK1987" s="54"/>
      <c r="AO1987" s="157"/>
      <c r="AS1987" s="157"/>
      <c r="AT1987" s="161"/>
    </row>
    <row r="1988" spans="1:46" s="55" customFormat="1" ht="12.75" customHeight="1" x14ac:dyDescent="0.3">
      <c r="A1988" s="49"/>
      <c r="B1988" s="49"/>
      <c r="C1988" s="50"/>
      <c r="D1988" s="27"/>
      <c r="E1988" s="27"/>
      <c r="F1988" s="27"/>
      <c r="G1988" s="50"/>
      <c r="H1988" s="50"/>
      <c r="I1988" s="27"/>
      <c r="J1988" s="27"/>
      <c r="K1988" s="52"/>
      <c r="L1988" s="50"/>
      <c r="M1988" s="50"/>
      <c r="N1988" s="422"/>
      <c r="O1988" s="27"/>
      <c r="P1988" s="27"/>
      <c r="Q1988" s="27"/>
      <c r="R1988" s="27"/>
      <c r="S1988" s="27"/>
      <c r="T1988" s="27"/>
      <c r="U1988" s="27"/>
      <c r="V1988" s="27"/>
      <c r="W1988" s="27"/>
      <c r="X1988" s="27"/>
      <c r="Y1988" s="410"/>
      <c r="Z1988" s="53"/>
      <c r="AA1988" s="53"/>
      <c r="AB1988" s="27"/>
      <c r="AC1988" s="27"/>
      <c r="AD1988" s="27"/>
      <c r="AE1988" s="244"/>
      <c r="AF1988" s="27"/>
      <c r="AG1988" s="27"/>
      <c r="AH1988" s="27"/>
      <c r="AI1988" s="27"/>
      <c r="AJ1988" s="467"/>
      <c r="AK1988" s="54"/>
      <c r="AO1988" s="157"/>
      <c r="AS1988" s="157"/>
      <c r="AT1988" s="161"/>
    </row>
    <row r="1989" spans="1:46" s="55" customFormat="1" ht="12.75" customHeight="1" x14ac:dyDescent="0.3">
      <c r="A1989" s="49"/>
      <c r="B1989" s="49"/>
      <c r="C1989" s="50"/>
      <c r="D1989" s="27"/>
      <c r="E1989" s="27"/>
      <c r="F1989" s="27"/>
      <c r="G1989" s="50"/>
      <c r="H1989" s="50"/>
      <c r="I1989" s="27"/>
      <c r="J1989" s="27"/>
      <c r="K1989" s="52"/>
      <c r="L1989" s="50"/>
      <c r="M1989" s="50"/>
      <c r="N1989" s="422"/>
      <c r="O1989" s="27"/>
      <c r="P1989" s="27"/>
      <c r="Q1989" s="27"/>
      <c r="R1989" s="27"/>
      <c r="S1989" s="27"/>
      <c r="T1989" s="27"/>
      <c r="U1989" s="27"/>
      <c r="V1989" s="27"/>
      <c r="W1989" s="27"/>
      <c r="X1989" s="27"/>
      <c r="Y1989" s="410"/>
      <c r="Z1989" s="53"/>
      <c r="AA1989" s="53"/>
      <c r="AB1989" s="27"/>
      <c r="AC1989" s="27"/>
      <c r="AD1989" s="27"/>
      <c r="AE1989" s="244"/>
      <c r="AF1989" s="27"/>
      <c r="AG1989" s="27"/>
      <c r="AH1989" s="27"/>
      <c r="AI1989" s="27"/>
      <c r="AJ1989" s="467"/>
      <c r="AK1989" s="54"/>
      <c r="AO1989" s="157"/>
      <c r="AS1989" s="157"/>
      <c r="AT1989" s="161"/>
    </row>
    <row r="1990" spans="1:46" s="55" customFormat="1" ht="12.75" customHeight="1" x14ac:dyDescent="0.3">
      <c r="A1990" s="49"/>
      <c r="B1990" s="49"/>
      <c r="C1990" s="50"/>
      <c r="D1990" s="27"/>
      <c r="E1990" s="27"/>
      <c r="F1990" s="27"/>
      <c r="G1990" s="50"/>
      <c r="H1990" s="50"/>
      <c r="I1990" s="27"/>
      <c r="J1990" s="27"/>
      <c r="K1990" s="52"/>
      <c r="L1990" s="50"/>
      <c r="M1990" s="50"/>
      <c r="N1990" s="422"/>
      <c r="O1990" s="27"/>
      <c r="P1990" s="27"/>
      <c r="Q1990" s="27"/>
      <c r="R1990" s="27"/>
      <c r="S1990" s="27"/>
      <c r="T1990" s="27"/>
      <c r="U1990" s="27"/>
      <c r="V1990" s="27"/>
      <c r="W1990" s="27"/>
      <c r="X1990" s="27"/>
      <c r="Y1990" s="410"/>
      <c r="Z1990" s="53"/>
      <c r="AA1990" s="53"/>
      <c r="AB1990" s="27"/>
      <c r="AC1990" s="27"/>
      <c r="AD1990" s="27"/>
      <c r="AE1990" s="244"/>
      <c r="AF1990" s="27"/>
      <c r="AG1990" s="27"/>
      <c r="AH1990" s="27"/>
      <c r="AI1990" s="27"/>
      <c r="AJ1990" s="467"/>
      <c r="AK1990" s="54"/>
      <c r="AO1990" s="157"/>
      <c r="AS1990" s="157"/>
      <c r="AT1990" s="161"/>
    </row>
    <row r="1991" spans="1:46" s="55" customFormat="1" ht="12.75" customHeight="1" x14ac:dyDescent="0.3">
      <c r="A1991" s="49"/>
      <c r="B1991" s="49"/>
      <c r="C1991" s="50"/>
      <c r="D1991" s="27"/>
      <c r="E1991" s="27"/>
      <c r="F1991" s="27"/>
      <c r="G1991" s="50"/>
      <c r="H1991" s="50"/>
      <c r="I1991" s="27"/>
      <c r="J1991" s="27"/>
      <c r="K1991" s="52"/>
      <c r="L1991" s="50"/>
      <c r="M1991" s="50"/>
      <c r="N1991" s="422"/>
      <c r="O1991" s="27"/>
      <c r="P1991" s="27"/>
      <c r="Q1991" s="27"/>
      <c r="R1991" s="27"/>
      <c r="S1991" s="27"/>
      <c r="T1991" s="27"/>
      <c r="U1991" s="27"/>
      <c r="V1991" s="27"/>
      <c r="W1991" s="27"/>
      <c r="X1991" s="27"/>
      <c r="Y1991" s="410"/>
      <c r="Z1991" s="53"/>
      <c r="AA1991" s="53"/>
      <c r="AB1991" s="27"/>
      <c r="AC1991" s="27"/>
      <c r="AD1991" s="27"/>
      <c r="AE1991" s="244"/>
      <c r="AF1991" s="27"/>
      <c r="AG1991" s="27"/>
      <c r="AH1991" s="27"/>
      <c r="AI1991" s="27"/>
      <c r="AJ1991" s="467"/>
      <c r="AK1991" s="54"/>
      <c r="AO1991" s="157"/>
      <c r="AS1991" s="157"/>
      <c r="AT1991" s="161"/>
    </row>
    <row r="1992" spans="1:46" s="55" customFormat="1" ht="12.75" customHeight="1" x14ac:dyDescent="0.3">
      <c r="A1992" s="49"/>
      <c r="B1992" s="49"/>
      <c r="C1992" s="50"/>
      <c r="D1992" s="27"/>
      <c r="E1992" s="27"/>
      <c r="F1992" s="27"/>
      <c r="G1992" s="50"/>
      <c r="H1992" s="50"/>
      <c r="I1992" s="27"/>
      <c r="J1992" s="27"/>
      <c r="K1992" s="52"/>
      <c r="L1992" s="50"/>
      <c r="M1992" s="50"/>
      <c r="N1992" s="422"/>
      <c r="O1992" s="27"/>
      <c r="P1992" s="27"/>
      <c r="Q1992" s="27"/>
      <c r="R1992" s="27"/>
      <c r="S1992" s="27"/>
      <c r="T1992" s="27"/>
      <c r="U1992" s="27"/>
      <c r="V1992" s="27"/>
      <c r="W1992" s="27"/>
      <c r="X1992" s="27"/>
      <c r="Y1992" s="410"/>
      <c r="Z1992" s="53"/>
      <c r="AA1992" s="53"/>
      <c r="AB1992" s="27"/>
      <c r="AC1992" s="27"/>
      <c r="AD1992" s="27"/>
      <c r="AE1992" s="244"/>
      <c r="AF1992" s="27"/>
      <c r="AG1992" s="27"/>
      <c r="AH1992" s="27"/>
      <c r="AI1992" s="27"/>
      <c r="AJ1992" s="467"/>
      <c r="AK1992" s="54"/>
      <c r="AO1992" s="157"/>
      <c r="AS1992" s="157"/>
      <c r="AT1992" s="161"/>
    </row>
    <row r="1993" spans="1:46" s="55" customFormat="1" ht="12.75" customHeight="1" x14ac:dyDescent="0.3">
      <c r="A1993" s="49"/>
      <c r="B1993" s="49"/>
      <c r="C1993" s="50"/>
      <c r="D1993" s="27"/>
      <c r="E1993" s="27"/>
      <c r="F1993" s="27"/>
      <c r="G1993" s="50"/>
      <c r="H1993" s="50"/>
      <c r="I1993" s="27"/>
      <c r="J1993" s="27"/>
      <c r="K1993" s="52"/>
      <c r="L1993" s="50"/>
      <c r="M1993" s="50"/>
      <c r="N1993" s="422"/>
      <c r="O1993" s="27"/>
      <c r="P1993" s="27"/>
      <c r="Q1993" s="27"/>
      <c r="R1993" s="27"/>
      <c r="S1993" s="27"/>
      <c r="T1993" s="27"/>
      <c r="U1993" s="27"/>
      <c r="V1993" s="27"/>
      <c r="W1993" s="27"/>
      <c r="X1993" s="27"/>
      <c r="Y1993" s="410"/>
      <c r="Z1993" s="53"/>
      <c r="AA1993" s="53"/>
      <c r="AB1993" s="27"/>
      <c r="AC1993" s="27"/>
      <c r="AD1993" s="27"/>
      <c r="AE1993" s="244"/>
      <c r="AF1993" s="27"/>
      <c r="AG1993" s="27"/>
      <c r="AH1993" s="27"/>
      <c r="AI1993" s="27"/>
      <c r="AJ1993" s="467"/>
      <c r="AK1993" s="54"/>
      <c r="AO1993" s="157"/>
      <c r="AS1993" s="157"/>
      <c r="AT1993" s="161"/>
    </row>
    <row r="1994" spans="1:46" s="55" customFormat="1" ht="12.75" customHeight="1" x14ac:dyDescent="0.3">
      <c r="A1994" s="49"/>
      <c r="B1994" s="49"/>
      <c r="C1994" s="50"/>
      <c r="D1994" s="27"/>
      <c r="E1994" s="27"/>
      <c r="F1994" s="27"/>
      <c r="G1994" s="50"/>
      <c r="H1994" s="50"/>
      <c r="I1994" s="27"/>
      <c r="J1994" s="27"/>
      <c r="K1994" s="52"/>
      <c r="L1994" s="50"/>
      <c r="M1994" s="50"/>
      <c r="N1994" s="422"/>
      <c r="O1994" s="27"/>
      <c r="P1994" s="27"/>
      <c r="Q1994" s="27"/>
      <c r="R1994" s="27"/>
      <c r="S1994" s="27"/>
      <c r="T1994" s="27"/>
      <c r="U1994" s="27"/>
      <c r="V1994" s="27"/>
      <c r="W1994" s="27"/>
      <c r="X1994" s="27"/>
      <c r="Y1994" s="410"/>
      <c r="Z1994" s="53"/>
      <c r="AA1994" s="53"/>
      <c r="AB1994" s="27"/>
      <c r="AC1994" s="27"/>
      <c r="AD1994" s="27"/>
      <c r="AE1994" s="244"/>
      <c r="AF1994" s="27"/>
      <c r="AG1994" s="27"/>
      <c r="AH1994" s="27"/>
      <c r="AI1994" s="27"/>
      <c r="AJ1994" s="467"/>
      <c r="AK1994" s="54"/>
      <c r="AO1994" s="157"/>
      <c r="AS1994" s="157"/>
      <c r="AT1994" s="161"/>
    </row>
    <row r="1995" spans="1:46" s="55" customFormat="1" ht="12.75" customHeight="1" x14ac:dyDescent="0.3">
      <c r="A1995" s="49"/>
      <c r="B1995" s="49"/>
      <c r="C1995" s="50"/>
      <c r="D1995" s="27"/>
      <c r="E1995" s="27"/>
      <c r="F1995" s="27"/>
      <c r="G1995" s="50"/>
      <c r="H1995" s="50"/>
      <c r="I1995" s="27"/>
      <c r="J1995" s="27"/>
      <c r="K1995" s="52"/>
      <c r="L1995" s="50"/>
      <c r="M1995" s="50"/>
      <c r="N1995" s="422"/>
      <c r="O1995" s="27"/>
      <c r="P1995" s="27"/>
      <c r="Q1995" s="27"/>
      <c r="R1995" s="27"/>
      <c r="S1995" s="27"/>
      <c r="T1995" s="27"/>
      <c r="U1995" s="27"/>
      <c r="V1995" s="27"/>
      <c r="W1995" s="27"/>
      <c r="X1995" s="27"/>
      <c r="Y1995" s="410"/>
      <c r="Z1995" s="53"/>
      <c r="AA1995" s="53"/>
      <c r="AB1995" s="27"/>
      <c r="AC1995" s="27"/>
      <c r="AD1995" s="27"/>
      <c r="AE1995" s="244"/>
      <c r="AF1995" s="27"/>
      <c r="AG1995" s="27"/>
      <c r="AH1995" s="27"/>
      <c r="AI1995" s="27"/>
      <c r="AJ1995" s="467"/>
      <c r="AK1995" s="54"/>
      <c r="AO1995" s="157"/>
      <c r="AS1995" s="157"/>
      <c r="AT1995" s="161"/>
    </row>
    <row r="1996" spans="1:46" s="55" customFormat="1" ht="12.75" customHeight="1" x14ac:dyDescent="0.3">
      <c r="A1996" s="49"/>
      <c r="B1996" s="49"/>
      <c r="C1996" s="50"/>
      <c r="D1996" s="27"/>
      <c r="E1996" s="27"/>
      <c r="F1996" s="27"/>
      <c r="G1996" s="50"/>
      <c r="H1996" s="50"/>
      <c r="I1996" s="27"/>
      <c r="J1996" s="27"/>
      <c r="K1996" s="52"/>
      <c r="L1996" s="50"/>
      <c r="M1996" s="50"/>
      <c r="N1996" s="422"/>
      <c r="O1996" s="27"/>
      <c r="P1996" s="27"/>
      <c r="Q1996" s="27"/>
      <c r="R1996" s="27"/>
      <c r="S1996" s="27"/>
      <c r="T1996" s="27"/>
      <c r="U1996" s="27"/>
      <c r="V1996" s="27"/>
      <c r="W1996" s="27"/>
      <c r="X1996" s="27"/>
      <c r="Y1996" s="410"/>
      <c r="Z1996" s="53"/>
      <c r="AA1996" s="53"/>
      <c r="AB1996" s="27"/>
      <c r="AC1996" s="27"/>
      <c r="AD1996" s="27"/>
      <c r="AE1996" s="244"/>
      <c r="AF1996" s="27"/>
      <c r="AG1996" s="27"/>
      <c r="AH1996" s="27"/>
      <c r="AI1996" s="27"/>
      <c r="AJ1996" s="467"/>
      <c r="AK1996" s="54"/>
      <c r="AO1996" s="157"/>
      <c r="AS1996" s="157"/>
      <c r="AT1996" s="161"/>
    </row>
    <row r="1997" spans="1:46" s="55" customFormat="1" ht="12.75" customHeight="1" x14ac:dyDescent="0.3">
      <c r="A1997" s="49"/>
      <c r="B1997" s="49"/>
      <c r="C1997" s="50"/>
      <c r="D1997" s="27"/>
      <c r="E1997" s="27"/>
      <c r="F1997" s="27"/>
      <c r="G1997" s="50"/>
      <c r="H1997" s="50"/>
      <c r="I1997" s="27"/>
      <c r="J1997" s="27"/>
      <c r="K1997" s="52"/>
      <c r="L1997" s="50"/>
      <c r="M1997" s="50"/>
      <c r="N1997" s="422"/>
      <c r="O1997" s="27"/>
      <c r="P1997" s="27"/>
      <c r="Q1997" s="27"/>
      <c r="R1997" s="27"/>
      <c r="S1997" s="27"/>
      <c r="T1997" s="27"/>
      <c r="U1997" s="27"/>
      <c r="V1997" s="27"/>
      <c r="W1997" s="27"/>
      <c r="X1997" s="27"/>
      <c r="Y1997" s="410"/>
      <c r="Z1997" s="53"/>
      <c r="AA1997" s="53"/>
      <c r="AB1997" s="27"/>
      <c r="AC1997" s="27"/>
      <c r="AD1997" s="27"/>
      <c r="AE1997" s="244"/>
      <c r="AF1997" s="27"/>
      <c r="AG1997" s="27"/>
      <c r="AH1997" s="27"/>
      <c r="AI1997" s="27"/>
      <c r="AJ1997" s="467"/>
      <c r="AK1997" s="54"/>
      <c r="AO1997" s="157"/>
      <c r="AS1997" s="157"/>
      <c r="AT1997" s="161"/>
    </row>
    <row r="1998" spans="1:46" s="55" customFormat="1" ht="12.75" customHeight="1" x14ac:dyDescent="0.3">
      <c r="A1998" s="49"/>
      <c r="B1998" s="49"/>
      <c r="C1998" s="50"/>
      <c r="D1998" s="27"/>
      <c r="E1998" s="27"/>
      <c r="F1998" s="27"/>
      <c r="G1998" s="50"/>
      <c r="H1998" s="50"/>
      <c r="I1998" s="27"/>
      <c r="J1998" s="27"/>
      <c r="K1998" s="52"/>
      <c r="L1998" s="50"/>
      <c r="M1998" s="50"/>
      <c r="N1998" s="422"/>
      <c r="O1998" s="27"/>
      <c r="P1998" s="27"/>
      <c r="Q1998" s="27"/>
      <c r="R1998" s="27"/>
      <c r="S1998" s="27"/>
      <c r="T1998" s="27"/>
      <c r="U1998" s="27"/>
      <c r="V1998" s="27"/>
      <c r="W1998" s="27"/>
      <c r="X1998" s="27"/>
      <c r="Y1998" s="410"/>
      <c r="Z1998" s="53"/>
      <c r="AA1998" s="53"/>
      <c r="AB1998" s="27"/>
      <c r="AC1998" s="27"/>
      <c r="AD1998" s="27"/>
      <c r="AE1998" s="244"/>
      <c r="AF1998" s="27"/>
      <c r="AG1998" s="27"/>
      <c r="AH1998" s="27"/>
      <c r="AI1998" s="27"/>
      <c r="AJ1998" s="467"/>
      <c r="AK1998" s="54"/>
      <c r="AO1998" s="157"/>
      <c r="AS1998" s="157"/>
      <c r="AT1998" s="161"/>
    </row>
    <row r="1999" spans="1:46" s="55" customFormat="1" ht="12.75" customHeight="1" x14ac:dyDescent="0.3">
      <c r="A1999" s="49"/>
      <c r="B1999" s="49"/>
      <c r="C1999" s="50"/>
      <c r="D1999" s="27"/>
      <c r="E1999" s="27"/>
      <c r="F1999" s="27"/>
      <c r="G1999" s="50"/>
      <c r="H1999" s="50"/>
      <c r="I1999" s="27"/>
      <c r="J1999" s="27"/>
      <c r="K1999" s="52"/>
      <c r="L1999" s="50"/>
      <c r="M1999" s="50"/>
      <c r="N1999" s="422"/>
      <c r="O1999" s="27"/>
      <c r="P1999" s="27"/>
      <c r="Q1999" s="27"/>
      <c r="R1999" s="27"/>
      <c r="S1999" s="27"/>
      <c r="T1999" s="27"/>
      <c r="U1999" s="27"/>
      <c r="V1999" s="27"/>
      <c r="W1999" s="27"/>
      <c r="X1999" s="27"/>
      <c r="Y1999" s="410"/>
      <c r="Z1999" s="53"/>
      <c r="AA1999" s="53"/>
      <c r="AB1999" s="27"/>
      <c r="AC1999" s="27"/>
      <c r="AD1999" s="27"/>
      <c r="AE1999" s="244"/>
      <c r="AF1999" s="27"/>
      <c r="AG1999" s="27"/>
      <c r="AH1999" s="27"/>
      <c r="AI1999" s="27"/>
      <c r="AJ1999" s="467"/>
      <c r="AK1999" s="54"/>
      <c r="AO1999" s="157"/>
      <c r="AS1999" s="157"/>
      <c r="AT1999" s="161"/>
    </row>
    <row r="2000" spans="1:46" s="55" customFormat="1" ht="12.75" customHeight="1" x14ac:dyDescent="0.3">
      <c r="A2000" s="49"/>
      <c r="B2000" s="49"/>
      <c r="C2000" s="50"/>
      <c r="D2000" s="27"/>
      <c r="E2000" s="27"/>
      <c r="F2000" s="27"/>
      <c r="G2000" s="50"/>
      <c r="H2000" s="50"/>
      <c r="I2000" s="27"/>
      <c r="J2000" s="27"/>
      <c r="K2000" s="52"/>
      <c r="L2000" s="50"/>
      <c r="M2000" s="50"/>
      <c r="N2000" s="422"/>
      <c r="O2000" s="27"/>
      <c r="P2000" s="27"/>
      <c r="Q2000" s="27"/>
      <c r="R2000" s="27"/>
      <c r="S2000" s="27"/>
      <c r="T2000" s="27"/>
      <c r="U2000" s="27"/>
      <c r="V2000" s="27"/>
      <c r="W2000" s="27"/>
      <c r="X2000" s="27"/>
      <c r="Y2000" s="410"/>
      <c r="Z2000" s="53"/>
      <c r="AA2000" s="53"/>
      <c r="AB2000" s="27"/>
      <c r="AC2000" s="27"/>
      <c r="AD2000" s="27"/>
      <c r="AE2000" s="244"/>
      <c r="AF2000" s="27"/>
      <c r="AG2000" s="27"/>
      <c r="AH2000" s="27"/>
      <c r="AI2000" s="27"/>
      <c r="AJ2000" s="467"/>
      <c r="AK2000" s="54"/>
      <c r="AO2000" s="157"/>
      <c r="AS2000" s="157"/>
      <c r="AT2000" s="161"/>
    </row>
    <row r="2001" spans="1:46" s="55" customFormat="1" ht="12.75" customHeight="1" x14ac:dyDescent="0.3">
      <c r="A2001" s="49"/>
      <c r="B2001" s="49"/>
      <c r="C2001" s="50"/>
      <c r="D2001" s="27"/>
      <c r="E2001" s="27"/>
      <c r="F2001" s="27"/>
      <c r="G2001" s="50"/>
      <c r="H2001" s="50"/>
      <c r="I2001" s="27"/>
      <c r="J2001" s="27"/>
      <c r="K2001" s="52"/>
      <c r="L2001" s="50"/>
      <c r="M2001" s="50"/>
      <c r="N2001" s="422"/>
      <c r="O2001" s="27"/>
      <c r="P2001" s="27"/>
      <c r="Q2001" s="27"/>
      <c r="R2001" s="27"/>
      <c r="S2001" s="27"/>
      <c r="T2001" s="27"/>
      <c r="U2001" s="27"/>
      <c r="V2001" s="27"/>
      <c r="W2001" s="27"/>
      <c r="X2001" s="27"/>
      <c r="Y2001" s="410"/>
      <c r="Z2001" s="53"/>
      <c r="AA2001" s="53"/>
      <c r="AB2001" s="27"/>
      <c r="AC2001" s="27"/>
      <c r="AD2001" s="27"/>
      <c r="AE2001" s="244"/>
      <c r="AF2001" s="27"/>
      <c r="AG2001" s="27"/>
      <c r="AH2001" s="27"/>
      <c r="AI2001" s="27"/>
      <c r="AJ2001" s="467"/>
      <c r="AK2001" s="54"/>
      <c r="AO2001" s="157"/>
      <c r="AS2001" s="157"/>
      <c r="AT2001" s="161"/>
    </row>
    <row r="2002" spans="1:46" s="55" customFormat="1" ht="12.75" customHeight="1" x14ac:dyDescent="0.3">
      <c r="A2002" s="49"/>
      <c r="B2002" s="49"/>
      <c r="C2002" s="50"/>
      <c r="D2002" s="27"/>
      <c r="E2002" s="27"/>
      <c r="F2002" s="27"/>
      <c r="G2002" s="50"/>
      <c r="H2002" s="50"/>
      <c r="I2002" s="27"/>
      <c r="J2002" s="27"/>
      <c r="K2002" s="52"/>
      <c r="L2002" s="50"/>
      <c r="M2002" s="50"/>
      <c r="N2002" s="422"/>
      <c r="O2002" s="27"/>
      <c r="P2002" s="27"/>
      <c r="Q2002" s="27"/>
      <c r="R2002" s="27"/>
      <c r="S2002" s="27"/>
      <c r="T2002" s="27"/>
      <c r="U2002" s="27"/>
      <c r="V2002" s="27"/>
      <c r="W2002" s="27"/>
      <c r="X2002" s="27"/>
      <c r="Y2002" s="410"/>
      <c r="Z2002" s="53"/>
      <c r="AA2002" s="53"/>
      <c r="AB2002" s="27"/>
      <c r="AC2002" s="27"/>
      <c r="AD2002" s="27"/>
      <c r="AE2002" s="244"/>
      <c r="AF2002" s="27"/>
      <c r="AG2002" s="27"/>
      <c r="AH2002" s="27"/>
      <c r="AI2002" s="27"/>
      <c r="AJ2002" s="467"/>
      <c r="AK2002" s="54"/>
      <c r="AO2002" s="157"/>
      <c r="AS2002" s="157"/>
      <c r="AT2002" s="161"/>
    </row>
    <row r="2003" spans="1:46" s="55" customFormat="1" ht="12.75" customHeight="1" x14ac:dyDescent="0.3">
      <c r="A2003" s="49"/>
      <c r="B2003" s="49"/>
      <c r="C2003" s="50"/>
      <c r="D2003" s="27"/>
      <c r="E2003" s="27"/>
      <c r="F2003" s="27"/>
      <c r="G2003" s="50"/>
      <c r="H2003" s="50"/>
      <c r="I2003" s="27"/>
      <c r="J2003" s="27"/>
      <c r="K2003" s="52"/>
      <c r="L2003" s="50"/>
      <c r="M2003" s="50"/>
      <c r="N2003" s="422"/>
      <c r="O2003" s="27"/>
      <c r="P2003" s="27"/>
      <c r="Q2003" s="27"/>
      <c r="R2003" s="27"/>
      <c r="S2003" s="27"/>
      <c r="T2003" s="27"/>
      <c r="U2003" s="27"/>
      <c r="V2003" s="27"/>
      <c r="W2003" s="27"/>
      <c r="X2003" s="27"/>
      <c r="Y2003" s="410"/>
      <c r="Z2003" s="53"/>
      <c r="AA2003" s="53"/>
      <c r="AB2003" s="27"/>
      <c r="AC2003" s="27"/>
      <c r="AD2003" s="27"/>
      <c r="AE2003" s="244"/>
      <c r="AF2003" s="27"/>
      <c r="AG2003" s="27"/>
      <c r="AH2003" s="27"/>
      <c r="AI2003" s="27"/>
      <c r="AJ2003" s="467"/>
      <c r="AK2003" s="54"/>
      <c r="AO2003" s="157"/>
      <c r="AS2003" s="157"/>
      <c r="AT2003" s="161"/>
    </row>
    <row r="2004" spans="1:46" s="55" customFormat="1" ht="12.75" customHeight="1" x14ac:dyDescent="0.3">
      <c r="A2004" s="49"/>
      <c r="B2004" s="49"/>
      <c r="C2004" s="50"/>
      <c r="D2004" s="27"/>
      <c r="E2004" s="27"/>
      <c r="F2004" s="27"/>
      <c r="G2004" s="50"/>
      <c r="H2004" s="50"/>
      <c r="I2004" s="27"/>
      <c r="J2004" s="27"/>
      <c r="K2004" s="52"/>
      <c r="L2004" s="50"/>
      <c r="M2004" s="50"/>
      <c r="N2004" s="422"/>
      <c r="O2004" s="27"/>
      <c r="P2004" s="27"/>
      <c r="Q2004" s="27"/>
      <c r="R2004" s="27"/>
      <c r="S2004" s="27"/>
      <c r="T2004" s="27"/>
      <c r="U2004" s="27"/>
      <c r="V2004" s="27"/>
      <c r="W2004" s="27"/>
      <c r="X2004" s="27"/>
      <c r="Y2004" s="410"/>
      <c r="Z2004" s="53"/>
      <c r="AA2004" s="53"/>
      <c r="AB2004" s="27"/>
      <c r="AC2004" s="27"/>
      <c r="AD2004" s="27"/>
      <c r="AE2004" s="244"/>
      <c r="AF2004" s="27"/>
      <c r="AG2004" s="27"/>
      <c r="AH2004" s="27"/>
      <c r="AI2004" s="27"/>
      <c r="AJ2004" s="467"/>
      <c r="AK2004" s="54"/>
      <c r="AO2004" s="157"/>
      <c r="AS2004" s="157"/>
      <c r="AT2004" s="161"/>
    </row>
    <row r="2005" spans="1:46" s="55" customFormat="1" ht="12.75" customHeight="1" x14ac:dyDescent="0.3">
      <c r="A2005" s="49"/>
      <c r="B2005" s="49"/>
      <c r="C2005" s="50"/>
      <c r="D2005" s="27"/>
      <c r="E2005" s="27"/>
      <c r="F2005" s="27"/>
      <c r="G2005" s="50"/>
      <c r="H2005" s="50"/>
      <c r="I2005" s="27"/>
      <c r="J2005" s="27"/>
      <c r="K2005" s="52"/>
      <c r="L2005" s="50"/>
      <c r="M2005" s="50"/>
      <c r="N2005" s="422"/>
      <c r="O2005" s="27"/>
      <c r="P2005" s="27"/>
      <c r="Q2005" s="27"/>
      <c r="R2005" s="27"/>
      <c r="S2005" s="27"/>
      <c r="T2005" s="27"/>
      <c r="U2005" s="27"/>
      <c r="V2005" s="27"/>
      <c r="W2005" s="27"/>
      <c r="X2005" s="27"/>
      <c r="Y2005" s="410"/>
      <c r="Z2005" s="53"/>
      <c r="AA2005" s="53"/>
      <c r="AB2005" s="27"/>
      <c r="AC2005" s="27"/>
      <c r="AD2005" s="27"/>
      <c r="AE2005" s="244"/>
      <c r="AF2005" s="27"/>
      <c r="AG2005" s="27"/>
      <c r="AH2005" s="27"/>
      <c r="AI2005" s="27"/>
      <c r="AJ2005" s="467"/>
      <c r="AK2005" s="54"/>
      <c r="AO2005" s="157"/>
      <c r="AS2005" s="157"/>
      <c r="AT2005" s="161"/>
    </row>
    <row r="2006" spans="1:46" s="55" customFormat="1" ht="12.75" customHeight="1" x14ac:dyDescent="0.3">
      <c r="A2006" s="49"/>
      <c r="B2006" s="49"/>
      <c r="C2006" s="50"/>
      <c r="D2006" s="27"/>
      <c r="E2006" s="27"/>
      <c r="F2006" s="27"/>
      <c r="G2006" s="50"/>
      <c r="H2006" s="50"/>
      <c r="I2006" s="27"/>
      <c r="J2006" s="27"/>
      <c r="K2006" s="52"/>
      <c r="L2006" s="50"/>
      <c r="M2006" s="50"/>
      <c r="N2006" s="422"/>
      <c r="O2006" s="27"/>
      <c r="P2006" s="27"/>
      <c r="Q2006" s="27"/>
      <c r="R2006" s="27"/>
      <c r="S2006" s="27"/>
      <c r="T2006" s="27"/>
      <c r="U2006" s="27"/>
      <c r="V2006" s="27"/>
      <c r="W2006" s="27"/>
      <c r="X2006" s="27"/>
      <c r="Y2006" s="410"/>
      <c r="Z2006" s="53"/>
      <c r="AA2006" s="53"/>
      <c r="AB2006" s="27"/>
      <c r="AC2006" s="27"/>
      <c r="AD2006" s="27"/>
      <c r="AE2006" s="244"/>
      <c r="AF2006" s="27"/>
      <c r="AG2006" s="27"/>
      <c r="AH2006" s="27"/>
      <c r="AI2006" s="27"/>
      <c r="AJ2006" s="467"/>
      <c r="AK2006" s="54"/>
      <c r="AO2006" s="157"/>
      <c r="AS2006" s="157"/>
      <c r="AT2006" s="161"/>
    </row>
    <row r="2007" spans="1:46" s="55" customFormat="1" ht="12.75" customHeight="1" x14ac:dyDescent="0.3">
      <c r="A2007" s="49"/>
      <c r="B2007" s="49"/>
      <c r="C2007" s="50"/>
      <c r="D2007" s="27"/>
      <c r="E2007" s="27"/>
      <c r="F2007" s="27"/>
      <c r="G2007" s="50"/>
      <c r="H2007" s="50"/>
      <c r="I2007" s="27"/>
      <c r="J2007" s="27"/>
      <c r="K2007" s="52"/>
      <c r="L2007" s="50"/>
      <c r="M2007" s="50"/>
      <c r="N2007" s="422"/>
      <c r="O2007" s="27"/>
      <c r="P2007" s="27"/>
      <c r="Q2007" s="27"/>
      <c r="R2007" s="27"/>
      <c r="S2007" s="27"/>
      <c r="T2007" s="27"/>
      <c r="U2007" s="27"/>
      <c r="V2007" s="27"/>
      <c r="W2007" s="27"/>
      <c r="X2007" s="27"/>
      <c r="Y2007" s="410"/>
      <c r="Z2007" s="53"/>
      <c r="AA2007" s="53"/>
      <c r="AB2007" s="27"/>
      <c r="AC2007" s="27"/>
      <c r="AD2007" s="27"/>
      <c r="AE2007" s="244"/>
      <c r="AF2007" s="27"/>
      <c r="AG2007" s="27"/>
      <c r="AH2007" s="27"/>
      <c r="AI2007" s="27"/>
      <c r="AJ2007" s="467"/>
      <c r="AK2007" s="54"/>
      <c r="AO2007" s="157"/>
      <c r="AS2007" s="157"/>
      <c r="AT2007" s="161"/>
    </row>
    <row r="2008" spans="1:46" s="55" customFormat="1" ht="12.75" customHeight="1" x14ac:dyDescent="0.3">
      <c r="A2008" s="49"/>
      <c r="B2008" s="49"/>
      <c r="C2008" s="50"/>
      <c r="D2008" s="27"/>
      <c r="E2008" s="27"/>
      <c r="F2008" s="27"/>
      <c r="G2008" s="50"/>
      <c r="H2008" s="50"/>
      <c r="I2008" s="27"/>
      <c r="J2008" s="27"/>
      <c r="K2008" s="52"/>
      <c r="L2008" s="50"/>
      <c r="M2008" s="50"/>
      <c r="N2008" s="422"/>
      <c r="O2008" s="27"/>
      <c r="P2008" s="27"/>
      <c r="Q2008" s="27"/>
      <c r="R2008" s="27"/>
      <c r="S2008" s="27"/>
      <c r="T2008" s="27"/>
      <c r="U2008" s="27"/>
      <c r="V2008" s="27"/>
      <c r="W2008" s="27"/>
      <c r="X2008" s="27"/>
      <c r="Y2008" s="410"/>
      <c r="Z2008" s="53"/>
      <c r="AA2008" s="53"/>
      <c r="AB2008" s="27"/>
      <c r="AC2008" s="27"/>
      <c r="AD2008" s="27"/>
      <c r="AE2008" s="244"/>
      <c r="AF2008" s="27"/>
      <c r="AG2008" s="27"/>
      <c r="AH2008" s="27"/>
      <c r="AI2008" s="27"/>
      <c r="AJ2008" s="467"/>
      <c r="AK2008" s="54"/>
      <c r="AO2008" s="157"/>
      <c r="AS2008" s="157"/>
      <c r="AT2008" s="161"/>
    </row>
    <row r="2009" spans="1:46" s="55" customFormat="1" ht="12.75" customHeight="1" x14ac:dyDescent="0.3">
      <c r="A2009" s="49"/>
      <c r="B2009" s="49"/>
      <c r="C2009" s="50"/>
      <c r="D2009" s="27"/>
      <c r="E2009" s="27"/>
      <c r="F2009" s="27"/>
      <c r="G2009" s="50"/>
      <c r="H2009" s="50"/>
      <c r="I2009" s="27"/>
      <c r="J2009" s="27"/>
      <c r="K2009" s="52"/>
      <c r="L2009" s="50"/>
      <c r="M2009" s="50"/>
      <c r="N2009" s="422"/>
      <c r="O2009" s="27"/>
      <c r="P2009" s="27"/>
      <c r="Q2009" s="27"/>
      <c r="R2009" s="27"/>
      <c r="S2009" s="27"/>
      <c r="T2009" s="27"/>
      <c r="U2009" s="27"/>
      <c r="V2009" s="27"/>
      <c r="W2009" s="27"/>
      <c r="X2009" s="27"/>
      <c r="Y2009" s="410"/>
      <c r="Z2009" s="53"/>
      <c r="AA2009" s="53"/>
      <c r="AB2009" s="27"/>
      <c r="AC2009" s="27"/>
      <c r="AD2009" s="27"/>
      <c r="AE2009" s="244"/>
      <c r="AF2009" s="27"/>
      <c r="AG2009" s="27"/>
      <c r="AH2009" s="27"/>
      <c r="AI2009" s="27"/>
      <c r="AJ2009" s="467"/>
      <c r="AK2009" s="54"/>
      <c r="AO2009" s="157"/>
      <c r="AS2009" s="157"/>
      <c r="AT2009" s="161"/>
    </row>
    <row r="2010" spans="1:46" s="55" customFormat="1" ht="12.75" customHeight="1" x14ac:dyDescent="0.3">
      <c r="A2010" s="49"/>
      <c r="B2010" s="49"/>
      <c r="C2010" s="50"/>
      <c r="D2010" s="27"/>
      <c r="E2010" s="27"/>
      <c r="F2010" s="27"/>
      <c r="G2010" s="50"/>
      <c r="H2010" s="50"/>
      <c r="I2010" s="27"/>
      <c r="J2010" s="27"/>
      <c r="K2010" s="52"/>
      <c r="L2010" s="50"/>
      <c r="M2010" s="50"/>
      <c r="N2010" s="422"/>
      <c r="O2010" s="27"/>
      <c r="P2010" s="27"/>
      <c r="Q2010" s="27"/>
      <c r="R2010" s="27"/>
      <c r="S2010" s="27"/>
      <c r="T2010" s="27"/>
      <c r="U2010" s="27"/>
      <c r="V2010" s="27"/>
      <c r="W2010" s="27"/>
      <c r="X2010" s="27"/>
      <c r="Y2010" s="410"/>
      <c r="Z2010" s="53"/>
      <c r="AA2010" s="53"/>
      <c r="AB2010" s="27"/>
      <c r="AC2010" s="27"/>
      <c r="AD2010" s="27"/>
      <c r="AE2010" s="244"/>
      <c r="AF2010" s="27"/>
      <c r="AG2010" s="27"/>
      <c r="AH2010" s="27"/>
      <c r="AI2010" s="27"/>
      <c r="AJ2010" s="467"/>
      <c r="AK2010" s="54"/>
      <c r="AO2010" s="157"/>
      <c r="AS2010" s="157"/>
      <c r="AT2010" s="161"/>
    </row>
    <row r="2011" spans="1:46" s="55" customFormat="1" ht="12.75" customHeight="1" x14ac:dyDescent="0.3">
      <c r="A2011" s="49"/>
      <c r="B2011" s="49"/>
      <c r="C2011" s="50"/>
      <c r="D2011" s="27"/>
      <c r="E2011" s="27"/>
      <c r="F2011" s="27"/>
      <c r="G2011" s="50"/>
      <c r="H2011" s="50"/>
      <c r="I2011" s="27"/>
      <c r="J2011" s="27"/>
      <c r="K2011" s="52"/>
      <c r="L2011" s="50"/>
      <c r="M2011" s="50"/>
      <c r="N2011" s="422"/>
      <c r="O2011" s="27"/>
      <c r="P2011" s="27"/>
      <c r="Q2011" s="27"/>
      <c r="R2011" s="27"/>
      <c r="S2011" s="27"/>
      <c r="T2011" s="27"/>
      <c r="U2011" s="27"/>
      <c r="V2011" s="27"/>
      <c r="W2011" s="27"/>
      <c r="X2011" s="27"/>
      <c r="Y2011" s="410"/>
      <c r="Z2011" s="53"/>
      <c r="AA2011" s="53"/>
      <c r="AB2011" s="27"/>
      <c r="AC2011" s="27"/>
      <c r="AD2011" s="27"/>
      <c r="AE2011" s="244"/>
      <c r="AF2011" s="27"/>
      <c r="AG2011" s="27"/>
      <c r="AH2011" s="27"/>
      <c r="AI2011" s="27"/>
      <c r="AJ2011" s="467"/>
      <c r="AK2011" s="54"/>
      <c r="AO2011" s="157"/>
      <c r="AS2011" s="157"/>
      <c r="AT2011" s="161"/>
    </row>
    <row r="2012" spans="1:46" s="55" customFormat="1" ht="12.75" customHeight="1" x14ac:dyDescent="0.3">
      <c r="A2012" s="49"/>
      <c r="B2012" s="49"/>
      <c r="C2012" s="50"/>
      <c r="D2012" s="27"/>
      <c r="E2012" s="27"/>
      <c r="F2012" s="27"/>
      <c r="G2012" s="50"/>
      <c r="H2012" s="50"/>
      <c r="I2012" s="27"/>
      <c r="J2012" s="27"/>
      <c r="K2012" s="52"/>
      <c r="L2012" s="50"/>
      <c r="M2012" s="50"/>
      <c r="N2012" s="422"/>
      <c r="O2012" s="27"/>
      <c r="P2012" s="27"/>
      <c r="Q2012" s="27"/>
      <c r="R2012" s="27"/>
      <c r="S2012" s="27"/>
      <c r="T2012" s="27"/>
      <c r="U2012" s="27"/>
      <c r="V2012" s="27"/>
      <c r="W2012" s="27"/>
      <c r="X2012" s="27"/>
      <c r="Y2012" s="410"/>
      <c r="Z2012" s="53"/>
      <c r="AA2012" s="53"/>
      <c r="AB2012" s="27"/>
      <c r="AC2012" s="27"/>
      <c r="AD2012" s="27"/>
      <c r="AE2012" s="244"/>
      <c r="AF2012" s="27"/>
      <c r="AG2012" s="27"/>
      <c r="AH2012" s="27"/>
      <c r="AI2012" s="27"/>
      <c r="AJ2012" s="467"/>
      <c r="AK2012" s="54"/>
      <c r="AO2012" s="157"/>
      <c r="AS2012" s="157"/>
      <c r="AT2012" s="161"/>
    </row>
    <row r="2013" spans="1:46" s="55" customFormat="1" ht="12.75" customHeight="1" x14ac:dyDescent="0.3">
      <c r="A2013" s="49"/>
      <c r="B2013" s="49"/>
      <c r="C2013" s="50"/>
      <c r="D2013" s="27"/>
      <c r="E2013" s="27"/>
      <c r="F2013" s="27"/>
      <c r="G2013" s="50"/>
      <c r="H2013" s="50"/>
      <c r="I2013" s="27"/>
      <c r="J2013" s="27"/>
      <c r="K2013" s="52"/>
      <c r="L2013" s="50"/>
      <c r="M2013" s="50"/>
      <c r="N2013" s="422"/>
      <c r="O2013" s="27"/>
      <c r="P2013" s="27"/>
      <c r="Q2013" s="27"/>
      <c r="R2013" s="27"/>
      <c r="S2013" s="27"/>
      <c r="T2013" s="27"/>
      <c r="U2013" s="27"/>
      <c r="V2013" s="27"/>
      <c r="W2013" s="27"/>
      <c r="X2013" s="27"/>
      <c r="Y2013" s="410"/>
      <c r="Z2013" s="53"/>
      <c r="AA2013" s="53"/>
      <c r="AB2013" s="27"/>
      <c r="AC2013" s="27"/>
      <c r="AD2013" s="27"/>
      <c r="AE2013" s="244"/>
      <c r="AF2013" s="27"/>
      <c r="AG2013" s="27"/>
      <c r="AH2013" s="27"/>
      <c r="AI2013" s="27"/>
      <c r="AJ2013" s="467"/>
      <c r="AK2013" s="54"/>
      <c r="AO2013" s="157"/>
      <c r="AS2013" s="157"/>
      <c r="AT2013" s="161"/>
    </row>
    <row r="2014" spans="1:46" s="55" customFormat="1" ht="12.75" customHeight="1" x14ac:dyDescent="0.3">
      <c r="A2014" s="49"/>
      <c r="B2014" s="49"/>
      <c r="C2014" s="50"/>
      <c r="D2014" s="27"/>
      <c r="E2014" s="27"/>
      <c r="F2014" s="27"/>
      <c r="G2014" s="50"/>
      <c r="H2014" s="50"/>
      <c r="I2014" s="27"/>
      <c r="J2014" s="27"/>
      <c r="K2014" s="52"/>
      <c r="L2014" s="50"/>
      <c r="M2014" s="50"/>
      <c r="N2014" s="422"/>
      <c r="O2014" s="27"/>
      <c r="P2014" s="27"/>
      <c r="Q2014" s="27"/>
      <c r="R2014" s="27"/>
      <c r="S2014" s="27"/>
      <c r="T2014" s="27"/>
      <c r="U2014" s="27"/>
      <c r="V2014" s="27"/>
      <c r="W2014" s="27"/>
      <c r="X2014" s="27"/>
      <c r="Y2014" s="410"/>
      <c r="Z2014" s="53"/>
      <c r="AA2014" s="53"/>
      <c r="AB2014" s="27"/>
      <c r="AC2014" s="27"/>
      <c r="AD2014" s="27"/>
      <c r="AE2014" s="244"/>
      <c r="AF2014" s="27"/>
      <c r="AG2014" s="27"/>
      <c r="AH2014" s="27"/>
      <c r="AI2014" s="27"/>
      <c r="AJ2014" s="467"/>
      <c r="AK2014" s="54"/>
      <c r="AO2014" s="157"/>
      <c r="AS2014" s="157"/>
      <c r="AT2014" s="161"/>
    </row>
    <row r="2015" spans="1:46" s="55" customFormat="1" ht="12.75" customHeight="1" x14ac:dyDescent="0.3">
      <c r="A2015" s="49"/>
      <c r="B2015" s="49"/>
      <c r="C2015" s="50"/>
      <c r="D2015" s="27"/>
      <c r="E2015" s="27"/>
      <c r="F2015" s="27"/>
      <c r="G2015" s="50"/>
      <c r="H2015" s="50"/>
      <c r="I2015" s="27"/>
      <c r="J2015" s="27"/>
      <c r="K2015" s="52"/>
      <c r="L2015" s="50"/>
      <c r="M2015" s="50"/>
      <c r="N2015" s="422"/>
      <c r="O2015" s="27"/>
      <c r="P2015" s="27"/>
      <c r="Q2015" s="27"/>
      <c r="R2015" s="27"/>
      <c r="S2015" s="27"/>
      <c r="T2015" s="27"/>
      <c r="U2015" s="27"/>
      <c r="V2015" s="27"/>
      <c r="W2015" s="27"/>
      <c r="X2015" s="27"/>
      <c r="Y2015" s="410"/>
      <c r="Z2015" s="53"/>
      <c r="AA2015" s="53"/>
      <c r="AB2015" s="27"/>
      <c r="AC2015" s="27"/>
      <c r="AD2015" s="27"/>
      <c r="AE2015" s="244"/>
      <c r="AF2015" s="27"/>
      <c r="AG2015" s="27"/>
      <c r="AH2015" s="27"/>
      <c r="AI2015" s="27"/>
      <c r="AJ2015" s="467"/>
      <c r="AK2015" s="54"/>
      <c r="AO2015" s="157"/>
      <c r="AS2015" s="157"/>
      <c r="AT2015" s="161"/>
    </row>
    <row r="2016" spans="1:46" s="55" customFormat="1" ht="12.75" customHeight="1" x14ac:dyDescent="0.3">
      <c r="A2016" s="49"/>
      <c r="B2016" s="49"/>
      <c r="C2016" s="50"/>
      <c r="D2016" s="27"/>
      <c r="E2016" s="27"/>
      <c r="F2016" s="27"/>
      <c r="G2016" s="50"/>
      <c r="H2016" s="50"/>
      <c r="I2016" s="27"/>
      <c r="J2016" s="27"/>
      <c r="K2016" s="52"/>
      <c r="L2016" s="50"/>
      <c r="M2016" s="50"/>
      <c r="N2016" s="422"/>
      <c r="O2016" s="27"/>
      <c r="P2016" s="27"/>
      <c r="Q2016" s="27"/>
      <c r="R2016" s="27"/>
      <c r="S2016" s="27"/>
      <c r="T2016" s="27"/>
      <c r="U2016" s="27"/>
      <c r="V2016" s="27"/>
      <c r="W2016" s="27"/>
      <c r="X2016" s="27"/>
      <c r="Y2016" s="410"/>
      <c r="Z2016" s="53"/>
      <c r="AA2016" s="53"/>
      <c r="AB2016" s="27"/>
      <c r="AC2016" s="27"/>
      <c r="AD2016" s="27"/>
      <c r="AE2016" s="244"/>
      <c r="AF2016" s="27"/>
      <c r="AG2016" s="27"/>
      <c r="AH2016" s="27"/>
      <c r="AI2016" s="27"/>
      <c r="AJ2016" s="467"/>
      <c r="AK2016" s="54"/>
      <c r="AO2016" s="157"/>
      <c r="AS2016" s="157"/>
      <c r="AT2016" s="161"/>
    </row>
    <row r="2017" spans="1:46" s="55" customFormat="1" ht="12.75" customHeight="1" x14ac:dyDescent="0.3">
      <c r="A2017" s="49"/>
      <c r="B2017" s="49"/>
      <c r="C2017" s="50"/>
      <c r="D2017" s="27"/>
      <c r="E2017" s="27"/>
      <c r="F2017" s="27"/>
      <c r="G2017" s="50"/>
      <c r="H2017" s="50"/>
      <c r="I2017" s="27"/>
      <c r="J2017" s="27"/>
      <c r="K2017" s="52"/>
      <c r="L2017" s="50"/>
      <c r="M2017" s="50"/>
      <c r="N2017" s="422"/>
      <c r="O2017" s="27"/>
      <c r="P2017" s="27"/>
      <c r="Q2017" s="27"/>
      <c r="R2017" s="27"/>
      <c r="S2017" s="27"/>
      <c r="T2017" s="27"/>
      <c r="U2017" s="27"/>
      <c r="V2017" s="27"/>
      <c r="W2017" s="27"/>
      <c r="X2017" s="27"/>
      <c r="Y2017" s="410"/>
      <c r="Z2017" s="53"/>
      <c r="AA2017" s="53"/>
      <c r="AB2017" s="27"/>
      <c r="AC2017" s="27"/>
      <c r="AD2017" s="27"/>
      <c r="AE2017" s="244"/>
      <c r="AF2017" s="27"/>
      <c r="AG2017" s="27"/>
      <c r="AH2017" s="27"/>
      <c r="AI2017" s="27"/>
      <c r="AJ2017" s="467"/>
      <c r="AK2017" s="54"/>
      <c r="AO2017" s="157"/>
      <c r="AS2017" s="157"/>
      <c r="AT2017" s="161"/>
    </row>
    <row r="2018" spans="1:46" s="55" customFormat="1" ht="12.75" customHeight="1" x14ac:dyDescent="0.3">
      <c r="A2018" s="49"/>
      <c r="B2018" s="49"/>
      <c r="C2018" s="50"/>
      <c r="D2018" s="27"/>
      <c r="E2018" s="27"/>
      <c r="F2018" s="27"/>
      <c r="G2018" s="50"/>
      <c r="H2018" s="50"/>
      <c r="I2018" s="27"/>
      <c r="J2018" s="27"/>
      <c r="K2018" s="52"/>
      <c r="L2018" s="50"/>
      <c r="M2018" s="50"/>
      <c r="N2018" s="422"/>
      <c r="O2018" s="27"/>
      <c r="P2018" s="27"/>
      <c r="Q2018" s="27"/>
      <c r="R2018" s="27"/>
      <c r="S2018" s="27"/>
      <c r="T2018" s="27"/>
      <c r="U2018" s="27"/>
      <c r="V2018" s="27"/>
      <c r="W2018" s="27"/>
      <c r="X2018" s="27"/>
      <c r="Y2018" s="410"/>
      <c r="Z2018" s="53"/>
      <c r="AA2018" s="53"/>
      <c r="AB2018" s="27"/>
      <c r="AC2018" s="27"/>
      <c r="AD2018" s="27"/>
      <c r="AE2018" s="244"/>
      <c r="AF2018" s="27"/>
      <c r="AG2018" s="27"/>
      <c r="AH2018" s="27"/>
      <c r="AI2018" s="27"/>
      <c r="AJ2018" s="467"/>
      <c r="AK2018" s="54"/>
      <c r="AO2018" s="157"/>
      <c r="AS2018" s="157"/>
      <c r="AT2018" s="161"/>
    </row>
    <row r="2019" spans="1:46" s="55" customFormat="1" ht="12.75" customHeight="1" x14ac:dyDescent="0.3">
      <c r="A2019" s="49"/>
      <c r="B2019" s="49"/>
      <c r="C2019" s="50"/>
      <c r="D2019" s="27"/>
      <c r="E2019" s="27"/>
      <c r="F2019" s="27"/>
      <c r="G2019" s="50"/>
      <c r="H2019" s="50"/>
      <c r="I2019" s="27"/>
      <c r="J2019" s="27"/>
      <c r="K2019" s="52"/>
      <c r="L2019" s="50"/>
      <c r="M2019" s="50"/>
      <c r="N2019" s="422"/>
      <c r="O2019" s="27"/>
      <c r="P2019" s="27"/>
      <c r="Q2019" s="27"/>
      <c r="R2019" s="27"/>
      <c r="S2019" s="27"/>
      <c r="T2019" s="27"/>
      <c r="U2019" s="27"/>
      <c r="V2019" s="27"/>
      <c r="W2019" s="27"/>
      <c r="X2019" s="27"/>
      <c r="Y2019" s="410"/>
      <c r="Z2019" s="53"/>
      <c r="AA2019" s="53"/>
      <c r="AB2019" s="27"/>
      <c r="AC2019" s="27"/>
      <c r="AD2019" s="27"/>
      <c r="AE2019" s="244"/>
      <c r="AF2019" s="27"/>
      <c r="AG2019" s="27"/>
      <c r="AH2019" s="27"/>
      <c r="AI2019" s="27"/>
      <c r="AJ2019" s="467"/>
      <c r="AK2019" s="54"/>
      <c r="AO2019" s="157"/>
      <c r="AS2019" s="157"/>
      <c r="AT2019" s="161"/>
    </row>
    <row r="2020" spans="1:46" s="55" customFormat="1" ht="12.75" customHeight="1" x14ac:dyDescent="0.3">
      <c r="A2020" s="49"/>
      <c r="B2020" s="49"/>
      <c r="C2020" s="50"/>
      <c r="D2020" s="27"/>
      <c r="E2020" s="27"/>
      <c r="F2020" s="27"/>
      <c r="G2020" s="50"/>
      <c r="H2020" s="50"/>
      <c r="I2020" s="27"/>
      <c r="J2020" s="27"/>
      <c r="K2020" s="52"/>
      <c r="L2020" s="50"/>
      <c r="M2020" s="50"/>
      <c r="N2020" s="422"/>
      <c r="O2020" s="27"/>
      <c r="P2020" s="27"/>
      <c r="Q2020" s="27"/>
      <c r="R2020" s="27"/>
      <c r="S2020" s="27"/>
      <c r="T2020" s="27"/>
      <c r="U2020" s="27"/>
      <c r="V2020" s="27"/>
      <c r="W2020" s="27"/>
      <c r="X2020" s="27"/>
      <c r="Y2020" s="410"/>
      <c r="Z2020" s="53"/>
      <c r="AA2020" s="53"/>
      <c r="AB2020" s="27"/>
      <c r="AC2020" s="27"/>
      <c r="AD2020" s="27"/>
      <c r="AE2020" s="244"/>
      <c r="AF2020" s="27"/>
      <c r="AG2020" s="27"/>
      <c r="AH2020" s="27"/>
      <c r="AI2020" s="27"/>
      <c r="AJ2020" s="467"/>
      <c r="AK2020" s="54"/>
      <c r="AO2020" s="157"/>
      <c r="AS2020" s="157"/>
      <c r="AT2020" s="161"/>
    </row>
    <row r="2021" spans="1:46" s="55" customFormat="1" ht="12.75" customHeight="1" x14ac:dyDescent="0.3">
      <c r="A2021" s="49"/>
      <c r="B2021" s="49"/>
      <c r="C2021" s="50"/>
      <c r="D2021" s="27"/>
      <c r="E2021" s="27"/>
      <c r="F2021" s="27"/>
      <c r="G2021" s="50"/>
      <c r="H2021" s="50"/>
      <c r="I2021" s="27"/>
      <c r="J2021" s="27"/>
      <c r="K2021" s="52"/>
      <c r="L2021" s="50"/>
      <c r="M2021" s="50"/>
      <c r="N2021" s="422"/>
      <c r="O2021" s="27"/>
      <c r="P2021" s="27"/>
      <c r="Q2021" s="27"/>
      <c r="R2021" s="27"/>
      <c r="S2021" s="27"/>
      <c r="T2021" s="27"/>
      <c r="U2021" s="27"/>
      <c r="V2021" s="27"/>
      <c r="W2021" s="27"/>
      <c r="X2021" s="27"/>
      <c r="Y2021" s="410"/>
      <c r="Z2021" s="53"/>
      <c r="AA2021" s="53"/>
      <c r="AB2021" s="27"/>
      <c r="AC2021" s="27"/>
      <c r="AD2021" s="27"/>
      <c r="AE2021" s="244"/>
      <c r="AF2021" s="27"/>
      <c r="AG2021" s="27"/>
      <c r="AH2021" s="27"/>
      <c r="AI2021" s="27"/>
      <c r="AJ2021" s="467"/>
      <c r="AK2021" s="54"/>
      <c r="AO2021" s="157"/>
      <c r="AS2021" s="157"/>
      <c r="AT2021" s="161"/>
    </row>
    <row r="2022" spans="1:46" s="55" customFormat="1" ht="12.75" customHeight="1" x14ac:dyDescent="0.3">
      <c r="A2022" s="49"/>
      <c r="B2022" s="49"/>
      <c r="C2022" s="50"/>
      <c r="D2022" s="27"/>
      <c r="E2022" s="27"/>
      <c r="F2022" s="27"/>
      <c r="G2022" s="50"/>
      <c r="H2022" s="50"/>
      <c r="I2022" s="27"/>
      <c r="J2022" s="27"/>
      <c r="K2022" s="52"/>
      <c r="L2022" s="50"/>
      <c r="M2022" s="50"/>
      <c r="N2022" s="422"/>
      <c r="O2022" s="27"/>
      <c r="P2022" s="27"/>
      <c r="Q2022" s="27"/>
      <c r="R2022" s="27"/>
      <c r="S2022" s="27"/>
      <c r="T2022" s="27"/>
      <c r="U2022" s="27"/>
      <c r="V2022" s="27"/>
      <c r="W2022" s="27"/>
      <c r="X2022" s="27"/>
      <c r="Y2022" s="410"/>
      <c r="Z2022" s="53"/>
      <c r="AA2022" s="53"/>
      <c r="AB2022" s="27"/>
      <c r="AC2022" s="27"/>
      <c r="AD2022" s="27"/>
      <c r="AE2022" s="244"/>
      <c r="AF2022" s="27"/>
      <c r="AG2022" s="27"/>
      <c r="AH2022" s="27"/>
      <c r="AI2022" s="27"/>
      <c r="AJ2022" s="467"/>
      <c r="AK2022" s="54"/>
      <c r="AO2022" s="157"/>
      <c r="AS2022" s="157"/>
      <c r="AT2022" s="161"/>
    </row>
    <row r="2023" spans="1:46" s="55" customFormat="1" ht="12.75" customHeight="1" x14ac:dyDescent="0.3">
      <c r="A2023" s="49"/>
      <c r="B2023" s="49"/>
      <c r="C2023" s="50"/>
      <c r="D2023" s="27"/>
      <c r="E2023" s="27"/>
      <c r="F2023" s="27"/>
      <c r="G2023" s="50"/>
      <c r="H2023" s="50"/>
      <c r="I2023" s="27"/>
      <c r="J2023" s="27"/>
      <c r="K2023" s="52"/>
      <c r="L2023" s="50"/>
      <c r="M2023" s="50"/>
      <c r="N2023" s="422"/>
      <c r="O2023" s="27"/>
      <c r="P2023" s="27"/>
      <c r="Q2023" s="27"/>
      <c r="R2023" s="27"/>
      <c r="S2023" s="27"/>
      <c r="T2023" s="27"/>
      <c r="U2023" s="27"/>
      <c r="V2023" s="27"/>
      <c r="W2023" s="27"/>
      <c r="X2023" s="27"/>
      <c r="Y2023" s="410"/>
      <c r="Z2023" s="53"/>
      <c r="AA2023" s="53"/>
      <c r="AB2023" s="27"/>
      <c r="AC2023" s="27"/>
      <c r="AD2023" s="27"/>
      <c r="AE2023" s="244"/>
      <c r="AF2023" s="27"/>
      <c r="AG2023" s="27"/>
      <c r="AH2023" s="27"/>
      <c r="AI2023" s="27"/>
      <c r="AJ2023" s="467"/>
      <c r="AK2023" s="54"/>
      <c r="AO2023" s="157"/>
      <c r="AS2023" s="157"/>
      <c r="AT2023" s="161"/>
    </row>
    <row r="2024" spans="1:46" s="55" customFormat="1" ht="12.75" customHeight="1" x14ac:dyDescent="0.3">
      <c r="A2024" s="49"/>
      <c r="B2024" s="49"/>
      <c r="C2024" s="50"/>
      <c r="D2024" s="27"/>
      <c r="E2024" s="27"/>
      <c r="F2024" s="27"/>
      <c r="G2024" s="50"/>
      <c r="H2024" s="50"/>
      <c r="I2024" s="27"/>
      <c r="J2024" s="27"/>
      <c r="K2024" s="52"/>
      <c r="L2024" s="50"/>
      <c r="M2024" s="50"/>
      <c r="N2024" s="422"/>
      <c r="O2024" s="27"/>
      <c r="P2024" s="27"/>
      <c r="Q2024" s="27"/>
      <c r="R2024" s="27"/>
      <c r="S2024" s="27"/>
      <c r="T2024" s="27"/>
      <c r="U2024" s="27"/>
      <c r="V2024" s="27"/>
      <c r="W2024" s="27"/>
      <c r="X2024" s="27"/>
      <c r="Y2024" s="410"/>
      <c r="Z2024" s="53"/>
      <c r="AA2024" s="53"/>
      <c r="AB2024" s="27"/>
      <c r="AC2024" s="27"/>
      <c r="AD2024" s="27"/>
      <c r="AE2024" s="244"/>
      <c r="AF2024" s="27"/>
      <c r="AG2024" s="27"/>
      <c r="AH2024" s="27"/>
      <c r="AI2024" s="27"/>
      <c r="AJ2024" s="467"/>
      <c r="AK2024" s="54"/>
      <c r="AO2024" s="157"/>
      <c r="AS2024" s="157"/>
      <c r="AT2024" s="161"/>
    </row>
    <row r="2025" spans="1:46" s="55" customFormat="1" ht="12.75" customHeight="1" x14ac:dyDescent="0.3">
      <c r="A2025" s="49"/>
      <c r="B2025" s="49"/>
      <c r="C2025" s="50"/>
      <c r="D2025" s="27"/>
      <c r="E2025" s="27"/>
      <c r="F2025" s="27"/>
      <c r="G2025" s="50"/>
      <c r="H2025" s="50"/>
      <c r="I2025" s="27"/>
      <c r="J2025" s="27"/>
      <c r="K2025" s="52"/>
      <c r="L2025" s="50"/>
      <c r="M2025" s="50"/>
      <c r="N2025" s="422"/>
      <c r="O2025" s="27"/>
      <c r="P2025" s="27"/>
      <c r="Q2025" s="27"/>
      <c r="R2025" s="27"/>
      <c r="S2025" s="27"/>
      <c r="T2025" s="27"/>
      <c r="U2025" s="27"/>
      <c r="V2025" s="27"/>
      <c r="W2025" s="27"/>
      <c r="X2025" s="27"/>
      <c r="Y2025" s="410"/>
      <c r="Z2025" s="53"/>
      <c r="AA2025" s="53"/>
      <c r="AB2025" s="27"/>
      <c r="AC2025" s="27"/>
      <c r="AD2025" s="27"/>
      <c r="AE2025" s="244"/>
      <c r="AF2025" s="27"/>
      <c r="AG2025" s="27"/>
      <c r="AH2025" s="27"/>
      <c r="AI2025" s="27"/>
      <c r="AJ2025" s="467"/>
      <c r="AK2025" s="54"/>
      <c r="AO2025" s="157"/>
      <c r="AS2025" s="157"/>
      <c r="AT2025" s="161"/>
    </row>
    <row r="2026" spans="1:46" s="55" customFormat="1" ht="12.75" customHeight="1" x14ac:dyDescent="0.3">
      <c r="A2026" s="49"/>
      <c r="B2026" s="49"/>
      <c r="C2026" s="50"/>
      <c r="D2026" s="27"/>
      <c r="E2026" s="27"/>
      <c r="F2026" s="27"/>
      <c r="G2026" s="50"/>
      <c r="H2026" s="50"/>
      <c r="I2026" s="27"/>
      <c r="J2026" s="27"/>
      <c r="K2026" s="52"/>
      <c r="L2026" s="50"/>
      <c r="M2026" s="50"/>
      <c r="N2026" s="422"/>
      <c r="O2026" s="27"/>
      <c r="P2026" s="27"/>
      <c r="Q2026" s="27"/>
      <c r="R2026" s="27"/>
      <c r="S2026" s="27"/>
      <c r="T2026" s="27"/>
      <c r="U2026" s="27"/>
      <c r="V2026" s="27"/>
      <c r="W2026" s="27"/>
      <c r="X2026" s="27"/>
      <c r="Y2026" s="410"/>
      <c r="Z2026" s="53"/>
      <c r="AA2026" s="53"/>
      <c r="AB2026" s="27"/>
      <c r="AC2026" s="27"/>
      <c r="AD2026" s="27"/>
      <c r="AE2026" s="244"/>
      <c r="AF2026" s="27"/>
      <c r="AG2026" s="27"/>
      <c r="AH2026" s="27"/>
      <c r="AI2026" s="27"/>
      <c r="AJ2026" s="467"/>
      <c r="AK2026" s="54"/>
      <c r="AO2026" s="157"/>
      <c r="AS2026" s="157"/>
      <c r="AT2026" s="161"/>
    </row>
    <row r="2027" spans="1:46" s="55" customFormat="1" ht="12.75" customHeight="1" x14ac:dyDescent="0.3">
      <c r="A2027" s="49"/>
      <c r="B2027" s="49"/>
      <c r="C2027" s="50"/>
      <c r="D2027" s="27"/>
      <c r="E2027" s="27"/>
      <c r="F2027" s="27"/>
      <c r="G2027" s="50"/>
      <c r="H2027" s="50"/>
      <c r="I2027" s="27"/>
      <c r="J2027" s="27"/>
      <c r="K2027" s="52"/>
      <c r="L2027" s="50"/>
      <c r="M2027" s="50"/>
      <c r="N2027" s="422"/>
      <c r="O2027" s="27"/>
      <c r="P2027" s="27"/>
      <c r="Q2027" s="27"/>
      <c r="R2027" s="27"/>
      <c r="S2027" s="27"/>
      <c r="T2027" s="27"/>
      <c r="U2027" s="27"/>
      <c r="V2027" s="27"/>
      <c r="W2027" s="27"/>
      <c r="X2027" s="27"/>
      <c r="Y2027" s="410"/>
      <c r="Z2027" s="53"/>
      <c r="AA2027" s="53"/>
      <c r="AB2027" s="27"/>
      <c r="AC2027" s="27"/>
      <c r="AD2027" s="27"/>
      <c r="AE2027" s="244"/>
      <c r="AF2027" s="27"/>
      <c r="AG2027" s="27"/>
      <c r="AH2027" s="27"/>
      <c r="AI2027" s="27"/>
      <c r="AJ2027" s="467"/>
      <c r="AK2027" s="54"/>
      <c r="AO2027" s="157"/>
      <c r="AS2027" s="157"/>
      <c r="AT2027" s="161"/>
    </row>
    <row r="2028" spans="1:46" s="55" customFormat="1" ht="12.75" customHeight="1" x14ac:dyDescent="0.3">
      <c r="A2028" s="49"/>
      <c r="B2028" s="49"/>
      <c r="C2028" s="50"/>
      <c r="D2028" s="27"/>
      <c r="E2028" s="27"/>
      <c r="F2028" s="27"/>
      <c r="G2028" s="50"/>
      <c r="H2028" s="50"/>
      <c r="I2028" s="27"/>
      <c r="J2028" s="27"/>
      <c r="K2028" s="52"/>
      <c r="L2028" s="50"/>
      <c r="M2028" s="50"/>
      <c r="N2028" s="422"/>
      <c r="O2028" s="27"/>
      <c r="P2028" s="27"/>
      <c r="Q2028" s="27"/>
      <c r="R2028" s="27"/>
      <c r="S2028" s="27"/>
      <c r="T2028" s="27"/>
      <c r="U2028" s="27"/>
      <c r="V2028" s="27"/>
      <c r="W2028" s="27"/>
      <c r="X2028" s="27"/>
      <c r="Y2028" s="410"/>
      <c r="Z2028" s="53"/>
      <c r="AA2028" s="53"/>
      <c r="AB2028" s="27"/>
      <c r="AC2028" s="27"/>
      <c r="AD2028" s="27"/>
      <c r="AE2028" s="244"/>
      <c r="AF2028" s="27"/>
      <c r="AG2028" s="27"/>
      <c r="AH2028" s="27"/>
      <c r="AI2028" s="27"/>
      <c r="AJ2028" s="467"/>
      <c r="AK2028" s="54"/>
      <c r="AO2028" s="157"/>
      <c r="AS2028" s="157"/>
      <c r="AT2028" s="161"/>
    </row>
    <row r="2029" spans="1:46" s="55" customFormat="1" ht="12.75" customHeight="1" x14ac:dyDescent="0.3">
      <c r="A2029" s="49"/>
      <c r="B2029" s="49"/>
      <c r="C2029" s="50"/>
      <c r="D2029" s="27"/>
      <c r="E2029" s="27"/>
      <c r="F2029" s="27"/>
      <c r="G2029" s="50"/>
      <c r="H2029" s="50"/>
      <c r="I2029" s="27"/>
      <c r="J2029" s="27"/>
      <c r="K2029" s="52"/>
      <c r="L2029" s="50"/>
      <c r="M2029" s="50"/>
      <c r="N2029" s="422"/>
      <c r="O2029" s="27"/>
      <c r="P2029" s="27"/>
      <c r="Q2029" s="27"/>
      <c r="R2029" s="27"/>
      <c r="S2029" s="27"/>
      <c r="T2029" s="27"/>
      <c r="U2029" s="27"/>
      <c r="V2029" s="27"/>
      <c r="W2029" s="27"/>
      <c r="X2029" s="27"/>
      <c r="Y2029" s="410"/>
      <c r="Z2029" s="53"/>
      <c r="AA2029" s="53"/>
      <c r="AB2029" s="27"/>
      <c r="AC2029" s="27"/>
      <c r="AD2029" s="27"/>
      <c r="AE2029" s="244"/>
      <c r="AF2029" s="27"/>
      <c r="AG2029" s="27"/>
      <c r="AH2029" s="27"/>
      <c r="AI2029" s="27"/>
      <c r="AJ2029" s="467"/>
      <c r="AK2029" s="54"/>
      <c r="AO2029" s="157"/>
      <c r="AS2029" s="157"/>
      <c r="AT2029" s="161"/>
    </row>
    <row r="2030" spans="1:46" s="55" customFormat="1" ht="12.75" customHeight="1" x14ac:dyDescent="0.3">
      <c r="A2030" s="49"/>
      <c r="B2030" s="49"/>
      <c r="C2030" s="50"/>
      <c r="D2030" s="27"/>
      <c r="E2030" s="27"/>
      <c r="F2030" s="27"/>
      <c r="G2030" s="50"/>
      <c r="H2030" s="50"/>
      <c r="I2030" s="27"/>
      <c r="J2030" s="27"/>
      <c r="K2030" s="52"/>
      <c r="L2030" s="50"/>
      <c r="M2030" s="50"/>
      <c r="N2030" s="422"/>
      <c r="O2030" s="27"/>
      <c r="P2030" s="27"/>
      <c r="Q2030" s="27"/>
      <c r="R2030" s="27"/>
      <c r="S2030" s="27"/>
      <c r="T2030" s="27"/>
      <c r="U2030" s="27"/>
      <c r="V2030" s="27"/>
      <c r="W2030" s="27"/>
      <c r="X2030" s="27"/>
      <c r="Y2030" s="410"/>
      <c r="Z2030" s="53"/>
      <c r="AA2030" s="53"/>
      <c r="AB2030" s="27"/>
      <c r="AC2030" s="27"/>
      <c r="AD2030" s="27"/>
      <c r="AE2030" s="244"/>
      <c r="AF2030" s="27"/>
      <c r="AG2030" s="27"/>
      <c r="AH2030" s="27"/>
      <c r="AI2030" s="27"/>
      <c r="AJ2030" s="467"/>
      <c r="AK2030" s="54"/>
      <c r="AO2030" s="157"/>
      <c r="AS2030" s="157"/>
      <c r="AT2030" s="161"/>
    </row>
    <row r="2031" spans="1:46" s="55" customFormat="1" ht="12.75" customHeight="1" x14ac:dyDescent="0.3">
      <c r="A2031" s="49"/>
      <c r="B2031" s="49"/>
      <c r="C2031" s="50"/>
      <c r="D2031" s="27"/>
      <c r="E2031" s="27"/>
      <c r="F2031" s="27"/>
      <c r="G2031" s="50"/>
      <c r="H2031" s="50"/>
      <c r="I2031" s="27"/>
      <c r="J2031" s="27"/>
      <c r="K2031" s="52"/>
      <c r="L2031" s="50"/>
      <c r="M2031" s="50"/>
      <c r="N2031" s="422"/>
      <c r="O2031" s="27"/>
      <c r="P2031" s="27"/>
      <c r="Q2031" s="27"/>
      <c r="R2031" s="27"/>
      <c r="S2031" s="27"/>
      <c r="T2031" s="27"/>
      <c r="U2031" s="27"/>
      <c r="V2031" s="27"/>
      <c r="W2031" s="27"/>
      <c r="X2031" s="27"/>
      <c r="Y2031" s="410"/>
      <c r="Z2031" s="53"/>
      <c r="AA2031" s="53"/>
      <c r="AB2031" s="27"/>
      <c r="AC2031" s="27"/>
      <c r="AD2031" s="27"/>
      <c r="AE2031" s="244"/>
      <c r="AF2031" s="27"/>
      <c r="AG2031" s="27"/>
      <c r="AH2031" s="27"/>
      <c r="AI2031" s="27"/>
      <c r="AJ2031" s="467"/>
      <c r="AK2031" s="54"/>
      <c r="AO2031" s="157"/>
      <c r="AS2031" s="157"/>
      <c r="AT2031" s="161"/>
    </row>
    <row r="2032" spans="1:46" s="55" customFormat="1" ht="12.75" customHeight="1" x14ac:dyDescent="0.3">
      <c r="A2032" s="49"/>
      <c r="B2032" s="49"/>
      <c r="C2032" s="50"/>
      <c r="D2032" s="27"/>
      <c r="E2032" s="27"/>
      <c r="F2032" s="27"/>
      <c r="G2032" s="50"/>
      <c r="H2032" s="50"/>
      <c r="I2032" s="27"/>
      <c r="J2032" s="27"/>
      <c r="K2032" s="52"/>
      <c r="L2032" s="50"/>
      <c r="M2032" s="50"/>
      <c r="N2032" s="422"/>
      <c r="O2032" s="27"/>
      <c r="P2032" s="27"/>
      <c r="Q2032" s="27"/>
      <c r="R2032" s="27"/>
      <c r="S2032" s="27"/>
      <c r="T2032" s="27"/>
      <c r="U2032" s="27"/>
      <c r="V2032" s="27"/>
      <c r="W2032" s="27"/>
      <c r="X2032" s="27"/>
      <c r="Y2032" s="410"/>
      <c r="Z2032" s="53"/>
      <c r="AA2032" s="53"/>
      <c r="AB2032" s="27"/>
      <c r="AC2032" s="27"/>
      <c r="AD2032" s="27"/>
      <c r="AE2032" s="244"/>
      <c r="AF2032" s="27"/>
      <c r="AG2032" s="27"/>
      <c r="AH2032" s="27"/>
      <c r="AI2032" s="27"/>
      <c r="AJ2032" s="467"/>
      <c r="AK2032" s="54"/>
      <c r="AO2032" s="157"/>
      <c r="AS2032" s="157"/>
      <c r="AT2032" s="161"/>
    </row>
    <row r="2033" spans="1:46" s="55" customFormat="1" ht="12.75" customHeight="1" x14ac:dyDescent="0.3">
      <c r="A2033" s="49"/>
      <c r="B2033" s="49"/>
      <c r="C2033" s="50"/>
      <c r="D2033" s="27"/>
      <c r="E2033" s="27"/>
      <c r="F2033" s="27"/>
      <c r="G2033" s="50"/>
      <c r="H2033" s="50"/>
      <c r="I2033" s="27"/>
      <c r="J2033" s="27"/>
      <c r="K2033" s="52"/>
      <c r="L2033" s="50"/>
      <c r="M2033" s="50"/>
      <c r="N2033" s="422"/>
      <c r="O2033" s="27"/>
      <c r="P2033" s="27"/>
      <c r="Q2033" s="27"/>
      <c r="R2033" s="27"/>
      <c r="S2033" s="27"/>
      <c r="T2033" s="27"/>
      <c r="U2033" s="27"/>
      <c r="V2033" s="27"/>
      <c r="W2033" s="27"/>
      <c r="X2033" s="27"/>
      <c r="Y2033" s="410"/>
      <c r="Z2033" s="53"/>
      <c r="AA2033" s="53"/>
      <c r="AB2033" s="27"/>
      <c r="AC2033" s="27"/>
      <c r="AD2033" s="27"/>
      <c r="AE2033" s="244"/>
      <c r="AF2033" s="27"/>
      <c r="AG2033" s="27"/>
      <c r="AH2033" s="27"/>
      <c r="AI2033" s="27"/>
      <c r="AJ2033" s="467"/>
      <c r="AK2033" s="54"/>
      <c r="AO2033" s="157"/>
      <c r="AS2033" s="157"/>
      <c r="AT2033" s="161"/>
    </row>
    <row r="2034" spans="1:46" s="55" customFormat="1" ht="12.75" customHeight="1" x14ac:dyDescent="0.3">
      <c r="A2034" s="49"/>
      <c r="B2034" s="49"/>
      <c r="C2034" s="50"/>
      <c r="D2034" s="27"/>
      <c r="E2034" s="27"/>
      <c r="F2034" s="27"/>
      <c r="G2034" s="50"/>
      <c r="H2034" s="50"/>
      <c r="I2034" s="27"/>
      <c r="J2034" s="27"/>
      <c r="K2034" s="52"/>
      <c r="L2034" s="50"/>
      <c r="M2034" s="50"/>
      <c r="N2034" s="422"/>
      <c r="O2034" s="27"/>
      <c r="P2034" s="27"/>
      <c r="Q2034" s="27"/>
      <c r="R2034" s="27"/>
      <c r="S2034" s="27"/>
      <c r="T2034" s="27"/>
      <c r="U2034" s="27"/>
      <c r="V2034" s="27"/>
      <c r="W2034" s="27"/>
      <c r="X2034" s="27"/>
      <c r="Y2034" s="410"/>
      <c r="Z2034" s="53"/>
      <c r="AA2034" s="53"/>
      <c r="AB2034" s="27"/>
      <c r="AC2034" s="27"/>
      <c r="AD2034" s="27"/>
      <c r="AE2034" s="244"/>
      <c r="AF2034" s="27"/>
      <c r="AG2034" s="27"/>
      <c r="AH2034" s="27"/>
      <c r="AI2034" s="27"/>
      <c r="AJ2034" s="467"/>
      <c r="AK2034" s="54"/>
      <c r="AO2034" s="157"/>
      <c r="AS2034" s="157"/>
      <c r="AT2034" s="161"/>
    </row>
    <row r="2035" spans="1:46" s="55" customFormat="1" ht="12.75" customHeight="1" x14ac:dyDescent="0.3">
      <c r="A2035" s="49"/>
      <c r="B2035" s="49"/>
      <c r="C2035" s="50"/>
      <c r="D2035" s="27"/>
      <c r="E2035" s="27"/>
      <c r="F2035" s="27"/>
      <c r="G2035" s="50"/>
      <c r="H2035" s="50"/>
      <c r="I2035" s="27"/>
      <c r="J2035" s="27"/>
      <c r="K2035" s="52"/>
      <c r="L2035" s="50"/>
      <c r="M2035" s="50"/>
      <c r="N2035" s="422"/>
      <c r="O2035" s="27"/>
      <c r="P2035" s="27"/>
      <c r="Q2035" s="27"/>
      <c r="R2035" s="27"/>
      <c r="S2035" s="27"/>
      <c r="T2035" s="27"/>
      <c r="U2035" s="27"/>
      <c r="V2035" s="27"/>
      <c r="W2035" s="27"/>
      <c r="X2035" s="27"/>
      <c r="Y2035" s="410"/>
      <c r="Z2035" s="53"/>
      <c r="AA2035" s="53"/>
      <c r="AB2035" s="27"/>
      <c r="AC2035" s="27"/>
      <c r="AD2035" s="27"/>
      <c r="AE2035" s="244"/>
      <c r="AF2035" s="27"/>
      <c r="AG2035" s="27"/>
      <c r="AH2035" s="27"/>
      <c r="AI2035" s="27"/>
      <c r="AJ2035" s="467"/>
      <c r="AK2035" s="54"/>
      <c r="AO2035" s="157"/>
      <c r="AS2035" s="157"/>
      <c r="AT2035" s="161"/>
    </row>
    <row r="2036" spans="1:46" s="55" customFormat="1" ht="12.75" customHeight="1" x14ac:dyDescent="0.3">
      <c r="A2036" s="49"/>
      <c r="B2036" s="49"/>
      <c r="C2036" s="50"/>
      <c r="D2036" s="27"/>
      <c r="E2036" s="27"/>
      <c r="F2036" s="27"/>
      <c r="G2036" s="50"/>
      <c r="H2036" s="50"/>
      <c r="I2036" s="27"/>
      <c r="J2036" s="27"/>
      <c r="K2036" s="52"/>
      <c r="L2036" s="50"/>
      <c r="M2036" s="50"/>
      <c r="N2036" s="422"/>
      <c r="O2036" s="27"/>
      <c r="P2036" s="27"/>
      <c r="Q2036" s="27"/>
      <c r="R2036" s="27"/>
      <c r="S2036" s="27"/>
      <c r="T2036" s="27"/>
      <c r="U2036" s="27"/>
      <c r="V2036" s="27"/>
      <c r="W2036" s="27"/>
      <c r="X2036" s="27"/>
      <c r="Y2036" s="410"/>
      <c r="Z2036" s="53"/>
      <c r="AA2036" s="53"/>
      <c r="AB2036" s="27"/>
      <c r="AC2036" s="27"/>
      <c r="AD2036" s="27"/>
      <c r="AE2036" s="244"/>
      <c r="AF2036" s="27"/>
      <c r="AG2036" s="27"/>
      <c r="AH2036" s="27"/>
      <c r="AI2036" s="27"/>
      <c r="AJ2036" s="467"/>
      <c r="AK2036" s="54"/>
      <c r="AO2036" s="157"/>
      <c r="AS2036" s="157"/>
      <c r="AT2036" s="161"/>
    </row>
    <row r="2037" spans="1:46" s="55" customFormat="1" ht="12.75" customHeight="1" x14ac:dyDescent="0.3">
      <c r="A2037" s="49"/>
      <c r="B2037" s="49"/>
      <c r="C2037" s="50"/>
      <c r="D2037" s="27"/>
      <c r="E2037" s="27"/>
      <c r="F2037" s="27"/>
      <c r="G2037" s="50"/>
      <c r="H2037" s="50"/>
      <c r="I2037" s="27"/>
      <c r="J2037" s="27"/>
      <c r="K2037" s="52"/>
      <c r="L2037" s="50"/>
      <c r="M2037" s="50"/>
      <c r="N2037" s="422"/>
      <c r="O2037" s="27"/>
      <c r="P2037" s="27"/>
      <c r="Q2037" s="27"/>
      <c r="R2037" s="27"/>
      <c r="S2037" s="27"/>
      <c r="T2037" s="27"/>
      <c r="U2037" s="27"/>
      <c r="V2037" s="27"/>
      <c r="W2037" s="27"/>
      <c r="X2037" s="27"/>
      <c r="Y2037" s="410"/>
      <c r="Z2037" s="53"/>
      <c r="AA2037" s="53"/>
      <c r="AB2037" s="27"/>
      <c r="AC2037" s="27"/>
      <c r="AD2037" s="27"/>
      <c r="AE2037" s="244"/>
      <c r="AF2037" s="27"/>
      <c r="AG2037" s="27"/>
      <c r="AH2037" s="27"/>
      <c r="AI2037" s="27"/>
      <c r="AJ2037" s="467"/>
      <c r="AK2037" s="54"/>
      <c r="AO2037" s="157"/>
      <c r="AS2037" s="157"/>
      <c r="AT2037" s="161"/>
    </row>
    <row r="2038" spans="1:46" s="55" customFormat="1" ht="12.75" customHeight="1" x14ac:dyDescent="0.3">
      <c r="A2038" s="49"/>
      <c r="B2038" s="49"/>
      <c r="C2038" s="50"/>
      <c r="D2038" s="27"/>
      <c r="E2038" s="27"/>
      <c r="F2038" s="27"/>
      <c r="G2038" s="50"/>
      <c r="H2038" s="50"/>
      <c r="I2038" s="27"/>
      <c r="J2038" s="27"/>
      <c r="K2038" s="52"/>
      <c r="L2038" s="50"/>
      <c r="M2038" s="50"/>
      <c r="N2038" s="422"/>
      <c r="O2038" s="27"/>
      <c r="P2038" s="27"/>
      <c r="Q2038" s="27"/>
      <c r="R2038" s="27"/>
      <c r="S2038" s="27"/>
      <c r="T2038" s="27"/>
      <c r="U2038" s="27"/>
      <c r="V2038" s="27"/>
      <c r="W2038" s="27"/>
      <c r="X2038" s="27"/>
      <c r="Y2038" s="410"/>
      <c r="Z2038" s="53"/>
      <c r="AA2038" s="53"/>
      <c r="AB2038" s="27"/>
      <c r="AC2038" s="27"/>
      <c r="AD2038" s="27"/>
      <c r="AE2038" s="244"/>
      <c r="AF2038" s="27"/>
      <c r="AG2038" s="27"/>
      <c r="AH2038" s="27"/>
      <c r="AI2038" s="27"/>
      <c r="AJ2038" s="467"/>
      <c r="AK2038" s="54"/>
      <c r="AO2038" s="157"/>
      <c r="AS2038" s="157"/>
      <c r="AT2038" s="161"/>
    </row>
    <row r="2039" spans="1:46" s="55" customFormat="1" ht="12.75" customHeight="1" x14ac:dyDescent="0.3">
      <c r="A2039" s="49"/>
      <c r="B2039" s="49"/>
      <c r="C2039" s="50"/>
      <c r="D2039" s="27"/>
      <c r="E2039" s="27"/>
      <c r="F2039" s="27"/>
      <c r="G2039" s="50"/>
      <c r="H2039" s="50"/>
      <c r="I2039" s="27"/>
      <c r="J2039" s="27"/>
      <c r="K2039" s="52"/>
      <c r="L2039" s="50"/>
      <c r="M2039" s="50"/>
      <c r="N2039" s="422"/>
      <c r="O2039" s="27"/>
      <c r="P2039" s="27"/>
      <c r="Q2039" s="27"/>
      <c r="R2039" s="27"/>
      <c r="S2039" s="27"/>
      <c r="T2039" s="27"/>
      <c r="U2039" s="27"/>
      <c r="V2039" s="27"/>
      <c r="W2039" s="27"/>
      <c r="X2039" s="27"/>
      <c r="Y2039" s="410"/>
      <c r="Z2039" s="53"/>
      <c r="AA2039" s="53"/>
      <c r="AB2039" s="27"/>
      <c r="AC2039" s="27"/>
      <c r="AD2039" s="27"/>
      <c r="AE2039" s="244"/>
      <c r="AF2039" s="27"/>
      <c r="AG2039" s="27"/>
      <c r="AH2039" s="27"/>
      <c r="AI2039" s="27"/>
      <c r="AJ2039" s="467"/>
      <c r="AK2039" s="54"/>
      <c r="AO2039" s="157"/>
      <c r="AS2039" s="157"/>
      <c r="AT2039" s="161"/>
    </row>
    <row r="2040" spans="1:46" s="55" customFormat="1" ht="12.75" customHeight="1" x14ac:dyDescent="0.3">
      <c r="A2040" s="49"/>
      <c r="B2040" s="49"/>
      <c r="C2040" s="50"/>
      <c r="D2040" s="27"/>
      <c r="E2040" s="27"/>
      <c r="F2040" s="27"/>
      <c r="G2040" s="50"/>
      <c r="H2040" s="50"/>
      <c r="I2040" s="27"/>
      <c r="J2040" s="27"/>
      <c r="K2040" s="52"/>
      <c r="L2040" s="50"/>
      <c r="M2040" s="50"/>
      <c r="N2040" s="422"/>
      <c r="O2040" s="27"/>
      <c r="P2040" s="27"/>
      <c r="Q2040" s="27"/>
      <c r="R2040" s="27"/>
      <c r="S2040" s="27"/>
      <c r="T2040" s="27"/>
      <c r="U2040" s="27"/>
      <c r="V2040" s="27"/>
      <c r="W2040" s="27"/>
      <c r="X2040" s="27"/>
      <c r="Y2040" s="410"/>
      <c r="Z2040" s="53"/>
      <c r="AA2040" s="53"/>
      <c r="AB2040" s="27"/>
      <c r="AC2040" s="27"/>
      <c r="AD2040" s="27"/>
      <c r="AE2040" s="244"/>
      <c r="AF2040" s="27"/>
      <c r="AG2040" s="27"/>
      <c r="AH2040" s="27"/>
      <c r="AI2040" s="27"/>
      <c r="AJ2040" s="467"/>
      <c r="AK2040" s="54"/>
      <c r="AO2040" s="157"/>
      <c r="AS2040" s="157"/>
      <c r="AT2040" s="161"/>
    </row>
    <row r="2041" spans="1:46" s="55" customFormat="1" ht="12.75" customHeight="1" x14ac:dyDescent="0.3">
      <c r="A2041" s="49"/>
      <c r="B2041" s="49"/>
      <c r="C2041" s="50"/>
      <c r="D2041" s="27"/>
      <c r="E2041" s="27"/>
      <c r="F2041" s="27"/>
      <c r="G2041" s="50"/>
      <c r="H2041" s="50"/>
      <c r="I2041" s="27"/>
      <c r="J2041" s="27"/>
      <c r="K2041" s="52"/>
      <c r="L2041" s="50"/>
      <c r="M2041" s="50"/>
      <c r="N2041" s="422"/>
      <c r="O2041" s="27"/>
      <c r="P2041" s="27"/>
      <c r="Q2041" s="27"/>
      <c r="R2041" s="27"/>
      <c r="S2041" s="27"/>
      <c r="T2041" s="27"/>
      <c r="U2041" s="27"/>
      <c r="V2041" s="27"/>
      <c r="W2041" s="27"/>
      <c r="X2041" s="27"/>
      <c r="Y2041" s="410"/>
      <c r="Z2041" s="53"/>
      <c r="AA2041" s="53"/>
      <c r="AB2041" s="27"/>
      <c r="AC2041" s="27"/>
      <c r="AD2041" s="27"/>
      <c r="AE2041" s="244"/>
      <c r="AF2041" s="27"/>
      <c r="AG2041" s="27"/>
      <c r="AH2041" s="27"/>
      <c r="AI2041" s="27"/>
      <c r="AJ2041" s="467"/>
      <c r="AK2041" s="54"/>
      <c r="AO2041" s="157"/>
      <c r="AS2041" s="157"/>
      <c r="AT2041" s="161"/>
    </row>
    <row r="2042" spans="1:46" s="55" customFormat="1" ht="12.75" customHeight="1" x14ac:dyDescent="0.3">
      <c r="A2042" s="49"/>
      <c r="B2042" s="49"/>
      <c r="C2042" s="50"/>
      <c r="D2042" s="27"/>
      <c r="E2042" s="27"/>
      <c r="F2042" s="27"/>
      <c r="G2042" s="50"/>
      <c r="H2042" s="50"/>
      <c r="I2042" s="27"/>
      <c r="J2042" s="27"/>
      <c r="K2042" s="52"/>
      <c r="L2042" s="50"/>
      <c r="M2042" s="50"/>
      <c r="N2042" s="422"/>
      <c r="O2042" s="27"/>
      <c r="P2042" s="27"/>
      <c r="Q2042" s="27"/>
      <c r="R2042" s="27"/>
      <c r="S2042" s="27"/>
      <c r="T2042" s="27"/>
      <c r="U2042" s="27"/>
      <c r="V2042" s="27"/>
      <c r="W2042" s="27"/>
      <c r="X2042" s="27"/>
      <c r="Y2042" s="410"/>
      <c r="Z2042" s="53"/>
      <c r="AA2042" s="53"/>
      <c r="AB2042" s="27"/>
      <c r="AC2042" s="27"/>
      <c r="AD2042" s="27"/>
      <c r="AE2042" s="244"/>
      <c r="AF2042" s="27"/>
      <c r="AG2042" s="27"/>
      <c r="AH2042" s="27"/>
      <c r="AI2042" s="27"/>
      <c r="AJ2042" s="467"/>
      <c r="AK2042" s="54"/>
      <c r="AO2042" s="157"/>
      <c r="AS2042" s="157"/>
      <c r="AT2042" s="161"/>
    </row>
    <row r="2043" spans="1:46" s="55" customFormat="1" ht="12.75" customHeight="1" x14ac:dyDescent="0.3">
      <c r="A2043" s="49"/>
      <c r="B2043" s="49"/>
      <c r="C2043" s="50"/>
      <c r="D2043" s="27"/>
      <c r="E2043" s="27"/>
      <c r="F2043" s="27"/>
      <c r="G2043" s="50"/>
      <c r="H2043" s="50"/>
      <c r="I2043" s="27"/>
      <c r="J2043" s="27"/>
      <c r="K2043" s="52"/>
      <c r="L2043" s="50"/>
      <c r="M2043" s="50"/>
      <c r="N2043" s="422"/>
      <c r="O2043" s="27"/>
      <c r="P2043" s="27"/>
      <c r="Q2043" s="27"/>
      <c r="R2043" s="27"/>
      <c r="S2043" s="27"/>
      <c r="T2043" s="27"/>
      <c r="U2043" s="27"/>
      <c r="V2043" s="27"/>
      <c r="W2043" s="27"/>
      <c r="X2043" s="27"/>
      <c r="Y2043" s="410"/>
      <c r="Z2043" s="53"/>
      <c r="AA2043" s="53"/>
      <c r="AB2043" s="27"/>
      <c r="AC2043" s="27"/>
      <c r="AD2043" s="27"/>
      <c r="AE2043" s="244"/>
      <c r="AF2043" s="27"/>
      <c r="AG2043" s="27"/>
      <c r="AH2043" s="27"/>
      <c r="AI2043" s="27"/>
      <c r="AJ2043" s="467"/>
      <c r="AK2043" s="54"/>
      <c r="AO2043" s="157"/>
      <c r="AS2043" s="157"/>
      <c r="AT2043" s="161"/>
    </row>
    <row r="2044" spans="1:46" s="55" customFormat="1" ht="12.75" customHeight="1" x14ac:dyDescent="0.3">
      <c r="A2044" s="49"/>
      <c r="B2044" s="49"/>
      <c r="C2044" s="50"/>
      <c r="D2044" s="27"/>
      <c r="E2044" s="27"/>
      <c r="F2044" s="27"/>
      <c r="G2044" s="50"/>
      <c r="H2044" s="50"/>
      <c r="I2044" s="27"/>
      <c r="J2044" s="27"/>
      <c r="K2044" s="52"/>
      <c r="L2044" s="50"/>
      <c r="M2044" s="50"/>
      <c r="N2044" s="422"/>
      <c r="O2044" s="27"/>
      <c r="P2044" s="27"/>
      <c r="Q2044" s="27"/>
      <c r="R2044" s="27"/>
      <c r="S2044" s="27"/>
      <c r="T2044" s="27"/>
      <c r="U2044" s="27"/>
      <c r="V2044" s="27"/>
      <c r="W2044" s="27"/>
      <c r="X2044" s="27"/>
      <c r="Y2044" s="410"/>
      <c r="Z2044" s="53"/>
      <c r="AA2044" s="53"/>
      <c r="AB2044" s="27"/>
      <c r="AC2044" s="27"/>
      <c r="AD2044" s="27"/>
      <c r="AE2044" s="244"/>
      <c r="AF2044" s="27"/>
      <c r="AG2044" s="27"/>
      <c r="AH2044" s="27"/>
      <c r="AI2044" s="27"/>
      <c r="AJ2044" s="467"/>
      <c r="AK2044" s="54"/>
      <c r="AO2044" s="157"/>
      <c r="AS2044" s="157"/>
      <c r="AT2044" s="161"/>
    </row>
    <row r="2045" spans="1:46" s="55" customFormat="1" ht="12.75" customHeight="1" x14ac:dyDescent="0.3">
      <c r="A2045" s="49"/>
      <c r="B2045" s="49"/>
      <c r="C2045" s="50"/>
      <c r="D2045" s="27"/>
      <c r="E2045" s="27"/>
      <c r="F2045" s="27"/>
      <c r="G2045" s="50"/>
      <c r="H2045" s="50"/>
      <c r="I2045" s="27"/>
      <c r="J2045" s="27"/>
      <c r="K2045" s="52"/>
      <c r="L2045" s="50"/>
      <c r="M2045" s="50"/>
      <c r="N2045" s="422"/>
      <c r="O2045" s="27"/>
      <c r="P2045" s="27"/>
      <c r="Q2045" s="27"/>
      <c r="R2045" s="27"/>
      <c r="S2045" s="27"/>
      <c r="T2045" s="27"/>
      <c r="U2045" s="27"/>
      <c r="V2045" s="27"/>
      <c r="W2045" s="27"/>
      <c r="X2045" s="27"/>
      <c r="Y2045" s="410"/>
      <c r="Z2045" s="53"/>
      <c r="AA2045" s="53"/>
      <c r="AB2045" s="27"/>
      <c r="AC2045" s="27"/>
      <c r="AD2045" s="27"/>
      <c r="AE2045" s="244"/>
      <c r="AF2045" s="27"/>
      <c r="AG2045" s="27"/>
      <c r="AH2045" s="27"/>
      <c r="AI2045" s="27"/>
      <c r="AJ2045" s="467"/>
      <c r="AK2045" s="54"/>
      <c r="AO2045" s="157"/>
      <c r="AS2045" s="157"/>
      <c r="AT2045" s="161"/>
    </row>
    <row r="2046" spans="1:46" s="55" customFormat="1" ht="12.75" customHeight="1" x14ac:dyDescent="0.3">
      <c r="A2046" s="49"/>
      <c r="B2046" s="49"/>
      <c r="C2046" s="50"/>
      <c r="D2046" s="27"/>
      <c r="E2046" s="27"/>
      <c r="F2046" s="27"/>
      <c r="G2046" s="50"/>
      <c r="H2046" s="50"/>
      <c r="I2046" s="27"/>
      <c r="J2046" s="27"/>
      <c r="K2046" s="52"/>
      <c r="L2046" s="50"/>
      <c r="M2046" s="50"/>
      <c r="N2046" s="422"/>
      <c r="O2046" s="27"/>
      <c r="P2046" s="27"/>
      <c r="Q2046" s="27"/>
      <c r="R2046" s="27"/>
      <c r="S2046" s="27"/>
      <c r="T2046" s="27"/>
      <c r="U2046" s="27"/>
      <c r="V2046" s="27"/>
      <c r="W2046" s="27"/>
      <c r="X2046" s="27"/>
      <c r="Y2046" s="410"/>
      <c r="Z2046" s="53"/>
      <c r="AA2046" s="53"/>
      <c r="AB2046" s="27"/>
      <c r="AC2046" s="27"/>
      <c r="AD2046" s="27"/>
      <c r="AE2046" s="244"/>
      <c r="AF2046" s="27"/>
      <c r="AG2046" s="27"/>
      <c r="AH2046" s="27"/>
      <c r="AI2046" s="27"/>
      <c r="AJ2046" s="467"/>
      <c r="AK2046" s="54"/>
      <c r="AO2046" s="157"/>
      <c r="AS2046" s="157"/>
      <c r="AT2046" s="161"/>
    </row>
    <row r="2047" spans="1:46" s="55" customFormat="1" ht="12.75" customHeight="1" x14ac:dyDescent="0.3">
      <c r="A2047" s="49"/>
      <c r="B2047" s="49"/>
      <c r="C2047" s="50"/>
      <c r="D2047" s="27"/>
      <c r="E2047" s="27"/>
      <c r="F2047" s="27"/>
      <c r="G2047" s="50"/>
      <c r="H2047" s="50"/>
      <c r="I2047" s="27"/>
      <c r="J2047" s="27"/>
      <c r="K2047" s="52"/>
      <c r="L2047" s="50"/>
      <c r="M2047" s="50"/>
      <c r="N2047" s="422"/>
      <c r="O2047" s="27"/>
      <c r="P2047" s="27"/>
      <c r="Q2047" s="27"/>
      <c r="R2047" s="27"/>
      <c r="S2047" s="27"/>
      <c r="T2047" s="27"/>
      <c r="U2047" s="27"/>
      <c r="V2047" s="27"/>
      <c r="W2047" s="27"/>
      <c r="X2047" s="27"/>
      <c r="Y2047" s="410"/>
      <c r="Z2047" s="53"/>
      <c r="AA2047" s="53"/>
      <c r="AB2047" s="27"/>
      <c r="AC2047" s="27"/>
      <c r="AD2047" s="27"/>
      <c r="AE2047" s="244"/>
      <c r="AF2047" s="27"/>
      <c r="AG2047" s="27"/>
      <c r="AH2047" s="27"/>
      <c r="AI2047" s="27"/>
      <c r="AJ2047" s="467"/>
      <c r="AK2047" s="54"/>
      <c r="AO2047" s="157"/>
      <c r="AS2047" s="157"/>
      <c r="AT2047" s="161"/>
    </row>
    <row r="2048" spans="1:46" s="55" customFormat="1" ht="12.75" customHeight="1" x14ac:dyDescent="0.3">
      <c r="A2048" s="49"/>
      <c r="B2048" s="49"/>
      <c r="C2048" s="50"/>
      <c r="D2048" s="27"/>
      <c r="E2048" s="27"/>
      <c r="F2048" s="27"/>
      <c r="G2048" s="50"/>
      <c r="H2048" s="50"/>
      <c r="I2048" s="27"/>
      <c r="J2048" s="27"/>
      <c r="K2048" s="52"/>
      <c r="L2048" s="50"/>
      <c r="M2048" s="50"/>
      <c r="N2048" s="422"/>
      <c r="O2048" s="27"/>
      <c r="P2048" s="27"/>
      <c r="Q2048" s="27"/>
      <c r="R2048" s="27"/>
      <c r="S2048" s="27"/>
      <c r="T2048" s="27"/>
      <c r="U2048" s="27"/>
      <c r="V2048" s="27"/>
      <c r="W2048" s="27"/>
      <c r="X2048" s="27"/>
      <c r="Y2048" s="410"/>
      <c r="Z2048" s="53"/>
      <c r="AA2048" s="53"/>
      <c r="AB2048" s="27"/>
      <c r="AC2048" s="27"/>
      <c r="AD2048" s="27"/>
      <c r="AE2048" s="244"/>
      <c r="AF2048" s="27"/>
      <c r="AG2048" s="27"/>
      <c r="AH2048" s="27"/>
      <c r="AI2048" s="27"/>
      <c r="AJ2048" s="467"/>
      <c r="AK2048" s="54"/>
      <c r="AO2048" s="157"/>
      <c r="AS2048" s="157"/>
      <c r="AT2048" s="161"/>
    </row>
    <row r="2049" spans="1:46" s="55" customFormat="1" ht="12.75" customHeight="1" x14ac:dyDescent="0.3">
      <c r="A2049" s="49"/>
      <c r="B2049" s="49"/>
      <c r="C2049" s="50"/>
      <c r="D2049" s="27"/>
      <c r="E2049" s="27"/>
      <c r="F2049" s="27"/>
      <c r="G2049" s="50"/>
      <c r="H2049" s="50"/>
      <c r="I2049" s="27"/>
      <c r="J2049" s="27"/>
      <c r="K2049" s="52"/>
      <c r="L2049" s="50"/>
      <c r="M2049" s="50"/>
      <c r="N2049" s="422"/>
      <c r="O2049" s="27"/>
      <c r="P2049" s="27"/>
      <c r="Q2049" s="27"/>
      <c r="R2049" s="27"/>
      <c r="S2049" s="27"/>
      <c r="T2049" s="27"/>
      <c r="U2049" s="27"/>
      <c r="V2049" s="27"/>
      <c r="W2049" s="27"/>
      <c r="X2049" s="27"/>
      <c r="Y2049" s="410"/>
      <c r="Z2049" s="53"/>
      <c r="AA2049" s="53"/>
      <c r="AB2049" s="27"/>
      <c r="AC2049" s="27"/>
      <c r="AD2049" s="27"/>
      <c r="AE2049" s="244"/>
      <c r="AF2049" s="27"/>
      <c r="AG2049" s="27"/>
      <c r="AH2049" s="27"/>
      <c r="AI2049" s="27"/>
      <c r="AJ2049" s="467"/>
      <c r="AK2049" s="54"/>
      <c r="AO2049" s="157"/>
      <c r="AS2049" s="157"/>
      <c r="AT2049" s="161"/>
    </row>
    <row r="2050" spans="1:46" s="55" customFormat="1" ht="12.75" customHeight="1" x14ac:dyDescent="0.3">
      <c r="A2050" s="49"/>
      <c r="B2050" s="49"/>
      <c r="C2050" s="50"/>
      <c r="D2050" s="27"/>
      <c r="E2050" s="27"/>
      <c r="F2050" s="27"/>
      <c r="G2050" s="50"/>
      <c r="H2050" s="50"/>
      <c r="I2050" s="27"/>
      <c r="J2050" s="27"/>
      <c r="K2050" s="52"/>
      <c r="L2050" s="50"/>
      <c r="M2050" s="50"/>
      <c r="N2050" s="422"/>
      <c r="O2050" s="27"/>
      <c r="P2050" s="27"/>
      <c r="Q2050" s="27"/>
      <c r="R2050" s="27"/>
      <c r="S2050" s="27"/>
      <c r="T2050" s="27"/>
      <c r="U2050" s="27"/>
      <c r="V2050" s="27"/>
      <c r="W2050" s="27"/>
      <c r="X2050" s="27"/>
      <c r="Y2050" s="410"/>
      <c r="Z2050" s="53"/>
      <c r="AA2050" s="53"/>
      <c r="AB2050" s="27"/>
      <c r="AC2050" s="27"/>
      <c r="AD2050" s="27"/>
      <c r="AE2050" s="244"/>
      <c r="AF2050" s="27"/>
      <c r="AG2050" s="27"/>
      <c r="AH2050" s="27"/>
      <c r="AI2050" s="27"/>
      <c r="AJ2050" s="467"/>
      <c r="AK2050" s="54"/>
      <c r="AO2050" s="157"/>
      <c r="AS2050" s="157"/>
      <c r="AT2050" s="161"/>
    </row>
    <row r="2051" spans="1:46" s="55" customFormat="1" ht="12.75" customHeight="1" x14ac:dyDescent="0.3">
      <c r="A2051" s="49"/>
      <c r="B2051" s="49"/>
      <c r="C2051" s="50"/>
      <c r="D2051" s="27"/>
      <c r="E2051" s="27"/>
      <c r="F2051" s="27"/>
      <c r="G2051" s="50"/>
      <c r="H2051" s="50"/>
      <c r="I2051" s="27"/>
      <c r="J2051" s="27"/>
      <c r="K2051" s="52"/>
      <c r="L2051" s="50"/>
      <c r="M2051" s="50"/>
      <c r="N2051" s="422"/>
      <c r="O2051" s="27"/>
      <c r="P2051" s="27"/>
      <c r="Q2051" s="27"/>
      <c r="R2051" s="27"/>
      <c r="S2051" s="27"/>
      <c r="T2051" s="27"/>
      <c r="U2051" s="27"/>
      <c r="V2051" s="27"/>
      <c r="W2051" s="27"/>
      <c r="X2051" s="27"/>
      <c r="Y2051" s="410"/>
      <c r="Z2051" s="53"/>
      <c r="AA2051" s="53"/>
      <c r="AB2051" s="27"/>
      <c r="AC2051" s="27"/>
      <c r="AD2051" s="27"/>
      <c r="AE2051" s="244"/>
      <c r="AF2051" s="27"/>
      <c r="AG2051" s="27"/>
      <c r="AH2051" s="27"/>
      <c r="AI2051" s="27"/>
      <c r="AJ2051" s="467"/>
      <c r="AK2051" s="54"/>
      <c r="AO2051" s="157"/>
      <c r="AS2051" s="157"/>
      <c r="AT2051" s="161"/>
    </row>
    <row r="2052" spans="1:46" s="55" customFormat="1" ht="12.75" customHeight="1" x14ac:dyDescent="0.3">
      <c r="A2052" s="49"/>
      <c r="B2052" s="49"/>
      <c r="C2052" s="50"/>
      <c r="D2052" s="27"/>
      <c r="E2052" s="27"/>
      <c r="F2052" s="27"/>
      <c r="G2052" s="50"/>
      <c r="H2052" s="50"/>
      <c r="I2052" s="27"/>
      <c r="J2052" s="27"/>
      <c r="K2052" s="52"/>
      <c r="L2052" s="50"/>
      <c r="M2052" s="50"/>
      <c r="N2052" s="422"/>
      <c r="O2052" s="27"/>
      <c r="P2052" s="27"/>
      <c r="Q2052" s="27"/>
      <c r="R2052" s="27"/>
      <c r="S2052" s="27"/>
      <c r="T2052" s="27"/>
      <c r="U2052" s="27"/>
      <c r="V2052" s="27"/>
      <c r="W2052" s="27"/>
      <c r="X2052" s="27"/>
      <c r="Y2052" s="410"/>
      <c r="Z2052" s="53"/>
      <c r="AA2052" s="53"/>
      <c r="AB2052" s="27"/>
      <c r="AC2052" s="27"/>
      <c r="AD2052" s="27"/>
      <c r="AE2052" s="244"/>
      <c r="AF2052" s="27"/>
      <c r="AG2052" s="27"/>
      <c r="AH2052" s="27"/>
      <c r="AI2052" s="27"/>
      <c r="AJ2052" s="467"/>
      <c r="AK2052" s="54"/>
      <c r="AO2052" s="157"/>
      <c r="AS2052" s="157"/>
      <c r="AT2052" s="161"/>
    </row>
    <row r="2053" spans="1:46" s="55" customFormat="1" ht="12.75" customHeight="1" x14ac:dyDescent="0.3">
      <c r="A2053" s="49"/>
      <c r="B2053" s="49"/>
      <c r="C2053" s="50"/>
      <c r="D2053" s="27"/>
      <c r="E2053" s="27"/>
      <c r="F2053" s="27"/>
      <c r="G2053" s="50"/>
      <c r="H2053" s="50"/>
      <c r="I2053" s="27"/>
      <c r="J2053" s="27"/>
      <c r="K2053" s="52"/>
      <c r="L2053" s="50"/>
      <c r="M2053" s="50"/>
      <c r="N2053" s="422"/>
      <c r="O2053" s="27"/>
      <c r="P2053" s="27"/>
      <c r="Q2053" s="27"/>
      <c r="R2053" s="27"/>
      <c r="S2053" s="27"/>
      <c r="T2053" s="27"/>
      <c r="U2053" s="27"/>
      <c r="V2053" s="27"/>
      <c r="W2053" s="27"/>
      <c r="X2053" s="27"/>
      <c r="Y2053" s="410"/>
      <c r="Z2053" s="53"/>
      <c r="AA2053" s="53"/>
      <c r="AB2053" s="27"/>
      <c r="AC2053" s="27"/>
      <c r="AD2053" s="27"/>
      <c r="AE2053" s="244"/>
      <c r="AF2053" s="27"/>
      <c r="AG2053" s="27"/>
      <c r="AH2053" s="27"/>
      <c r="AI2053" s="27"/>
      <c r="AJ2053" s="467"/>
      <c r="AK2053" s="54"/>
      <c r="AO2053" s="157"/>
      <c r="AS2053" s="157"/>
      <c r="AT2053" s="161"/>
    </row>
    <row r="2054" spans="1:46" s="55" customFormat="1" ht="12.75" customHeight="1" x14ac:dyDescent="0.3">
      <c r="A2054" s="49"/>
      <c r="B2054" s="49"/>
      <c r="C2054" s="50"/>
      <c r="D2054" s="27"/>
      <c r="E2054" s="27"/>
      <c r="F2054" s="27"/>
      <c r="G2054" s="50"/>
      <c r="H2054" s="50"/>
      <c r="I2054" s="27"/>
      <c r="J2054" s="27"/>
      <c r="K2054" s="52"/>
      <c r="L2054" s="50"/>
      <c r="M2054" s="50"/>
      <c r="N2054" s="422"/>
      <c r="O2054" s="27"/>
      <c r="P2054" s="27"/>
      <c r="Q2054" s="27"/>
      <c r="R2054" s="27"/>
      <c r="S2054" s="27"/>
      <c r="T2054" s="27"/>
      <c r="U2054" s="27"/>
      <c r="V2054" s="27"/>
      <c r="W2054" s="27"/>
      <c r="X2054" s="27"/>
      <c r="Y2054" s="410"/>
      <c r="Z2054" s="53"/>
      <c r="AA2054" s="53"/>
      <c r="AB2054" s="27"/>
      <c r="AC2054" s="27"/>
      <c r="AD2054" s="27"/>
      <c r="AE2054" s="244"/>
      <c r="AF2054" s="27"/>
      <c r="AG2054" s="27"/>
      <c r="AH2054" s="27"/>
      <c r="AI2054" s="27"/>
      <c r="AJ2054" s="467"/>
      <c r="AK2054" s="54"/>
      <c r="AO2054" s="157"/>
      <c r="AS2054" s="157"/>
      <c r="AT2054" s="161"/>
    </row>
    <row r="2055" spans="1:46" s="55" customFormat="1" ht="12.75" customHeight="1" x14ac:dyDescent="0.3">
      <c r="A2055" s="49"/>
      <c r="B2055" s="49"/>
      <c r="C2055" s="50"/>
      <c r="D2055" s="27"/>
      <c r="E2055" s="27"/>
      <c r="F2055" s="27"/>
      <c r="G2055" s="50"/>
      <c r="H2055" s="50"/>
      <c r="I2055" s="27"/>
      <c r="J2055" s="27"/>
      <c r="K2055" s="52"/>
      <c r="L2055" s="50"/>
      <c r="M2055" s="50"/>
      <c r="N2055" s="422"/>
      <c r="O2055" s="27"/>
      <c r="P2055" s="27"/>
      <c r="Q2055" s="27"/>
      <c r="R2055" s="27"/>
      <c r="S2055" s="27"/>
      <c r="T2055" s="27"/>
      <c r="U2055" s="27"/>
      <c r="V2055" s="27"/>
      <c r="W2055" s="27"/>
      <c r="X2055" s="27"/>
      <c r="Y2055" s="410"/>
      <c r="Z2055" s="53"/>
      <c r="AA2055" s="53"/>
      <c r="AB2055" s="27"/>
      <c r="AC2055" s="27"/>
      <c r="AD2055" s="27"/>
      <c r="AE2055" s="244"/>
      <c r="AF2055" s="27"/>
      <c r="AG2055" s="27"/>
      <c r="AH2055" s="27"/>
      <c r="AI2055" s="27"/>
      <c r="AJ2055" s="467"/>
      <c r="AK2055" s="54"/>
      <c r="AO2055" s="157"/>
      <c r="AS2055" s="157"/>
      <c r="AT2055" s="161"/>
    </row>
    <row r="2056" spans="1:46" s="55" customFormat="1" ht="12.75" customHeight="1" x14ac:dyDescent="0.3">
      <c r="A2056" s="49"/>
      <c r="B2056" s="49"/>
      <c r="C2056" s="50"/>
      <c r="D2056" s="27"/>
      <c r="E2056" s="27"/>
      <c r="F2056" s="27"/>
      <c r="G2056" s="50"/>
      <c r="H2056" s="50"/>
      <c r="I2056" s="27"/>
      <c r="J2056" s="27"/>
      <c r="K2056" s="52"/>
      <c r="L2056" s="50"/>
      <c r="M2056" s="50"/>
      <c r="N2056" s="422"/>
      <c r="O2056" s="27"/>
      <c r="P2056" s="27"/>
      <c r="Q2056" s="27"/>
      <c r="R2056" s="27"/>
      <c r="S2056" s="27"/>
      <c r="T2056" s="27"/>
      <c r="U2056" s="27"/>
      <c r="V2056" s="27"/>
      <c r="W2056" s="27"/>
      <c r="X2056" s="27"/>
      <c r="Y2056" s="410"/>
      <c r="Z2056" s="53"/>
      <c r="AA2056" s="53"/>
      <c r="AB2056" s="27"/>
      <c r="AC2056" s="27"/>
      <c r="AD2056" s="27"/>
      <c r="AE2056" s="244"/>
      <c r="AF2056" s="27"/>
      <c r="AG2056" s="27"/>
      <c r="AH2056" s="27"/>
      <c r="AI2056" s="27"/>
      <c r="AJ2056" s="467"/>
      <c r="AK2056" s="54"/>
      <c r="AO2056" s="157"/>
      <c r="AS2056" s="157"/>
      <c r="AT2056" s="161"/>
    </row>
    <row r="2057" spans="1:46" s="55" customFormat="1" ht="12.75" customHeight="1" x14ac:dyDescent="0.3">
      <c r="A2057" s="49"/>
      <c r="B2057" s="49"/>
      <c r="C2057" s="50"/>
      <c r="D2057" s="27"/>
      <c r="E2057" s="27"/>
      <c r="F2057" s="27"/>
      <c r="G2057" s="50"/>
      <c r="H2057" s="50"/>
      <c r="I2057" s="27"/>
      <c r="J2057" s="27"/>
      <c r="K2057" s="52"/>
      <c r="L2057" s="50"/>
      <c r="M2057" s="50"/>
      <c r="N2057" s="422"/>
      <c r="O2057" s="27"/>
      <c r="P2057" s="27"/>
      <c r="Q2057" s="27"/>
      <c r="R2057" s="27"/>
      <c r="S2057" s="27"/>
      <c r="T2057" s="27"/>
      <c r="U2057" s="27"/>
      <c r="V2057" s="27"/>
      <c r="W2057" s="27"/>
      <c r="X2057" s="27"/>
      <c r="Y2057" s="410"/>
      <c r="Z2057" s="53"/>
      <c r="AA2057" s="53"/>
      <c r="AB2057" s="27"/>
      <c r="AC2057" s="27"/>
      <c r="AD2057" s="27"/>
      <c r="AE2057" s="244"/>
      <c r="AF2057" s="27"/>
      <c r="AG2057" s="27"/>
      <c r="AH2057" s="27"/>
      <c r="AI2057" s="27"/>
      <c r="AJ2057" s="467"/>
      <c r="AK2057" s="54"/>
      <c r="AO2057" s="157"/>
      <c r="AS2057" s="157"/>
      <c r="AT2057" s="161"/>
    </row>
    <row r="2058" spans="1:46" s="55" customFormat="1" ht="12.75" customHeight="1" x14ac:dyDescent="0.3">
      <c r="A2058" s="49"/>
      <c r="B2058" s="49"/>
      <c r="C2058" s="50"/>
      <c r="D2058" s="27"/>
      <c r="E2058" s="27"/>
      <c r="F2058" s="27"/>
      <c r="G2058" s="50"/>
      <c r="H2058" s="50"/>
      <c r="I2058" s="27"/>
      <c r="J2058" s="27"/>
      <c r="K2058" s="52"/>
      <c r="L2058" s="50"/>
      <c r="M2058" s="50"/>
      <c r="N2058" s="422"/>
      <c r="O2058" s="27"/>
      <c r="P2058" s="27"/>
      <c r="Q2058" s="27"/>
      <c r="R2058" s="27"/>
      <c r="S2058" s="27"/>
      <c r="T2058" s="27"/>
      <c r="U2058" s="27"/>
      <c r="V2058" s="27"/>
      <c r="W2058" s="27"/>
      <c r="X2058" s="27"/>
      <c r="Y2058" s="410"/>
      <c r="Z2058" s="53"/>
      <c r="AA2058" s="53"/>
      <c r="AB2058" s="27"/>
      <c r="AC2058" s="27"/>
      <c r="AD2058" s="27"/>
      <c r="AE2058" s="244"/>
      <c r="AF2058" s="27"/>
      <c r="AG2058" s="27"/>
      <c r="AH2058" s="27"/>
      <c r="AI2058" s="27"/>
      <c r="AJ2058" s="467"/>
      <c r="AK2058" s="54"/>
      <c r="AO2058" s="157"/>
      <c r="AS2058" s="157"/>
      <c r="AT2058" s="161"/>
    </row>
    <row r="2059" spans="1:46" s="55" customFormat="1" ht="12.75" customHeight="1" x14ac:dyDescent="0.3">
      <c r="A2059" s="49"/>
      <c r="B2059" s="49"/>
      <c r="C2059" s="50"/>
      <c r="D2059" s="27"/>
      <c r="E2059" s="27"/>
      <c r="F2059" s="27"/>
      <c r="G2059" s="50"/>
      <c r="H2059" s="50"/>
      <c r="I2059" s="27"/>
      <c r="J2059" s="27"/>
      <c r="K2059" s="52"/>
      <c r="L2059" s="50"/>
      <c r="M2059" s="50"/>
      <c r="N2059" s="422"/>
      <c r="O2059" s="27"/>
      <c r="P2059" s="27"/>
      <c r="Q2059" s="27"/>
      <c r="R2059" s="27"/>
      <c r="S2059" s="27"/>
      <c r="T2059" s="27"/>
      <c r="U2059" s="27"/>
      <c r="V2059" s="27"/>
      <c r="W2059" s="27"/>
      <c r="X2059" s="27"/>
      <c r="Y2059" s="410"/>
      <c r="Z2059" s="53"/>
      <c r="AA2059" s="53"/>
      <c r="AB2059" s="27"/>
      <c r="AC2059" s="27"/>
      <c r="AD2059" s="27"/>
      <c r="AE2059" s="244"/>
      <c r="AF2059" s="27"/>
      <c r="AG2059" s="27"/>
      <c r="AH2059" s="27"/>
      <c r="AI2059" s="27"/>
      <c r="AJ2059" s="467"/>
      <c r="AK2059" s="54"/>
      <c r="AO2059" s="157"/>
      <c r="AS2059" s="157"/>
      <c r="AT2059" s="161"/>
    </row>
    <row r="2060" spans="1:46" s="55" customFormat="1" ht="12.75" customHeight="1" x14ac:dyDescent="0.3">
      <c r="A2060" s="49"/>
      <c r="B2060" s="49"/>
      <c r="C2060" s="50"/>
      <c r="D2060" s="27"/>
      <c r="E2060" s="27"/>
      <c r="F2060" s="27"/>
      <c r="G2060" s="50"/>
      <c r="H2060" s="50"/>
      <c r="I2060" s="27"/>
      <c r="J2060" s="27"/>
      <c r="K2060" s="52"/>
      <c r="L2060" s="50"/>
      <c r="M2060" s="50"/>
      <c r="N2060" s="422"/>
      <c r="O2060" s="27"/>
      <c r="P2060" s="27"/>
      <c r="Q2060" s="27"/>
      <c r="R2060" s="27"/>
      <c r="S2060" s="27"/>
      <c r="T2060" s="27"/>
      <c r="U2060" s="27"/>
      <c r="V2060" s="27"/>
      <c r="W2060" s="27"/>
      <c r="X2060" s="27"/>
      <c r="Y2060" s="410"/>
      <c r="Z2060" s="53"/>
      <c r="AA2060" s="53"/>
      <c r="AB2060" s="27"/>
      <c r="AC2060" s="27"/>
      <c r="AD2060" s="27"/>
      <c r="AE2060" s="244"/>
      <c r="AF2060" s="27"/>
      <c r="AG2060" s="27"/>
      <c r="AH2060" s="27"/>
      <c r="AI2060" s="27"/>
      <c r="AJ2060" s="467"/>
      <c r="AK2060" s="54"/>
      <c r="AO2060" s="157"/>
      <c r="AS2060" s="157"/>
      <c r="AT2060" s="161"/>
    </row>
    <row r="2061" spans="1:46" s="55" customFormat="1" ht="12.75" customHeight="1" x14ac:dyDescent="0.3">
      <c r="A2061" s="49"/>
      <c r="B2061" s="49"/>
      <c r="C2061" s="50"/>
      <c r="D2061" s="27"/>
      <c r="E2061" s="27"/>
      <c r="F2061" s="27"/>
      <c r="G2061" s="50"/>
      <c r="H2061" s="50"/>
      <c r="I2061" s="27"/>
      <c r="J2061" s="27"/>
      <c r="K2061" s="52"/>
      <c r="L2061" s="50"/>
      <c r="M2061" s="50"/>
      <c r="N2061" s="422"/>
      <c r="O2061" s="27"/>
      <c r="P2061" s="27"/>
      <c r="Q2061" s="27"/>
      <c r="R2061" s="27"/>
      <c r="S2061" s="27"/>
      <c r="T2061" s="27"/>
      <c r="U2061" s="27"/>
      <c r="V2061" s="27"/>
      <c r="W2061" s="27"/>
      <c r="X2061" s="27"/>
      <c r="Y2061" s="410"/>
      <c r="Z2061" s="53"/>
      <c r="AA2061" s="53"/>
      <c r="AB2061" s="27"/>
      <c r="AC2061" s="27"/>
      <c r="AD2061" s="27"/>
      <c r="AE2061" s="244"/>
      <c r="AF2061" s="27"/>
      <c r="AG2061" s="27"/>
      <c r="AH2061" s="27"/>
      <c r="AI2061" s="27"/>
      <c r="AJ2061" s="467"/>
      <c r="AK2061" s="54"/>
      <c r="AO2061" s="157"/>
      <c r="AS2061" s="157"/>
      <c r="AT2061" s="161"/>
    </row>
    <row r="2062" spans="1:46" s="55" customFormat="1" ht="12.75" customHeight="1" x14ac:dyDescent="0.3">
      <c r="A2062" s="49"/>
      <c r="B2062" s="49"/>
      <c r="C2062" s="50"/>
      <c r="D2062" s="27"/>
      <c r="E2062" s="27"/>
      <c r="F2062" s="27"/>
      <c r="G2062" s="50"/>
      <c r="H2062" s="50"/>
      <c r="I2062" s="27"/>
      <c r="J2062" s="27"/>
      <c r="K2062" s="52"/>
      <c r="L2062" s="50"/>
      <c r="M2062" s="50"/>
      <c r="N2062" s="422"/>
      <c r="O2062" s="27"/>
      <c r="P2062" s="27"/>
      <c r="Q2062" s="27"/>
      <c r="R2062" s="27"/>
      <c r="S2062" s="27"/>
      <c r="T2062" s="27"/>
      <c r="U2062" s="27"/>
      <c r="V2062" s="27"/>
      <c r="W2062" s="27"/>
      <c r="X2062" s="27"/>
      <c r="Y2062" s="410"/>
      <c r="Z2062" s="53"/>
      <c r="AA2062" s="53"/>
      <c r="AB2062" s="27"/>
      <c r="AC2062" s="27"/>
      <c r="AD2062" s="27"/>
      <c r="AE2062" s="244"/>
      <c r="AF2062" s="27"/>
      <c r="AG2062" s="27"/>
      <c r="AH2062" s="27"/>
      <c r="AI2062" s="27"/>
      <c r="AJ2062" s="467"/>
      <c r="AK2062" s="54"/>
      <c r="AO2062" s="157"/>
      <c r="AS2062" s="157"/>
      <c r="AT2062" s="161"/>
    </row>
    <row r="2063" spans="1:46" s="55" customFormat="1" ht="12.75" customHeight="1" x14ac:dyDescent="0.3">
      <c r="A2063" s="49"/>
      <c r="B2063" s="49"/>
      <c r="C2063" s="50"/>
      <c r="D2063" s="27"/>
      <c r="E2063" s="27"/>
      <c r="F2063" s="27"/>
      <c r="G2063" s="50"/>
      <c r="H2063" s="50"/>
      <c r="I2063" s="27"/>
      <c r="J2063" s="27"/>
      <c r="K2063" s="52"/>
      <c r="L2063" s="50"/>
      <c r="M2063" s="50"/>
      <c r="N2063" s="422"/>
      <c r="O2063" s="27"/>
      <c r="P2063" s="27"/>
      <c r="Q2063" s="27"/>
      <c r="R2063" s="27"/>
      <c r="S2063" s="27"/>
      <c r="T2063" s="27"/>
      <c r="U2063" s="27"/>
      <c r="V2063" s="27"/>
      <c r="W2063" s="27"/>
      <c r="X2063" s="27"/>
      <c r="Y2063" s="410"/>
      <c r="Z2063" s="53"/>
      <c r="AA2063" s="53"/>
      <c r="AB2063" s="27"/>
      <c r="AC2063" s="27"/>
      <c r="AD2063" s="27"/>
      <c r="AE2063" s="244"/>
      <c r="AF2063" s="27"/>
      <c r="AG2063" s="27"/>
      <c r="AH2063" s="27"/>
      <c r="AI2063" s="27"/>
      <c r="AJ2063" s="467"/>
      <c r="AK2063" s="54"/>
      <c r="AO2063" s="157"/>
      <c r="AS2063" s="157"/>
      <c r="AT2063" s="161"/>
    </row>
    <row r="2064" spans="1:46" s="55" customFormat="1" ht="12.75" customHeight="1" x14ac:dyDescent="0.3">
      <c r="A2064" s="49"/>
      <c r="B2064" s="49"/>
      <c r="C2064" s="50"/>
      <c r="D2064" s="27"/>
      <c r="E2064" s="27"/>
      <c r="F2064" s="27"/>
      <c r="G2064" s="50"/>
      <c r="H2064" s="50"/>
      <c r="I2064" s="27"/>
      <c r="J2064" s="27"/>
      <c r="K2064" s="52"/>
      <c r="L2064" s="50"/>
      <c r="M2064" s="50"/>
      <c r="N2064" s="422"/>
      <c r="O2064" s="27"/>
      <c r="P2064" s="27"/>
      <c r="Q2064" s="27"/>
      <c r="R2064" s="27"/>
      <c r="S2064" s="27"/>
      <c r="T2064" s="27"/>
      <c r="U2064" s="27"/>
      <c r="V2064" s="27"/>
      <c r="W2064" s="27"/>
      <c r="X2064" s="27"/>
      <c r="Y2064" s="410"/>
      <c r="Z2064" s="53"/>
      <c r="AA2064" s="53"/>
      <c r="AB2064" s="27"/>
      <c r="AC2064" s="27"/>
      <c r="AD2064" s="27"/>
      <c r="AE2064" s="244"/>
      <c r="AF2064" s="27"/>
      <c r="AG2064" s="27"/>
      <c r="AH2064" s="27"/>
      <c r="AI2064" s="27"/>
      <c r="AJ2064" s="467"/>
      <c r="AK2064" s="54"/>
      <c r="AO2064" s="157"/>
      <c r="AS2064" s="157"/>
      <c r="AT2064" s="161"/>
    </row>
    <row r="2065" spans="1:46" s="55" customFormat="1" ht="12.75" customHeight="1" x14ac:dyDescent="0.3">
      <c r="A2065" s="49"/>
      <c r="B2065" s="49"/>
      <c r="C2065" s="50"/>
      <c r="D2065" s="27"/>
      <c r="E2065" s="27"/>
      <c r="F2065" s="27"/>
      <c r="G2065" s="50"/>
      <c r="H2065" s="50"/>
      <c r="I2065" s="27"/>
      <c r="J2065" s="27"/>
      <c r="K2065" s="52"/>
      <c r="L2065" s="50"/>
      <c r="M2065" s="50"/>
      <c r="N2065" s="422"/>
      <c r="O2065" s="27"/>
      <c r="P2065" s="27"/>
      <c r="Q2065" s="27"/>
      <c r="R2065" s="27"/>
      <c r="S2065" s="27"/>
      <c r="T2065" s="27"/>
      <c r="U2065" s="27"/>
      <c r="V2065" s="27"/>
      <c r="W2065" s="27"/>
      <c r="X2065" s="27"/>
      <c r="Y2065" s="410"/>
      <c r="Z2065" s="53"/>
      <c r="AA2065" s="53"/>
      <c r="AB2065" s="27"/>
      <c r="AC2065" s="27"/>
      <c r="AD2065" s="27"/>
      <c r="AE2065" s="244"/>
      <c r="AF2065" s="27"/>
      <c r="AG2065" s="27"/>
      <c r="AH2065" s="27"/>
      <c r="AI2065" s="27"/>
      <c r="AJ2065" s="467"/>
      <c r="AK2065" s="54"/>
      <c r="AO2065" s="157"/>
      <c r="AS2065" s="157"/>
      <c r="AT2065" s="161"/>
    </row>
    <row r="2066" spans="1:46" s="55" customFormat="1" ht="12.75" customHeight="1" x14ac:dyDescent="0.3">
      <c r="A2066" s="49"/>
      <c r="B2066" s="49"/>
      <c r="C2066" s="50"/>
      <c r="D2066" s="27"/>
      <c r="E2066" s="27"/>
      <c r="F2066" s="27"/>
      <c r="G2066" s="50"/>
      <c r="H2066" s="50"/>
      <c r="I2066" s="27"/>
      <c r="J2066" s="27"/>
      <c r="K2066" s="52"/>
      <c r="L2066" s="50"/>
      <c r="M2066" s="50"/>
      <c r="N2066" s="422"/>
      <c r="O2066" s="27"/>
      <c r="P2066" s="27"/>
      <c r="Q2066" s="27"/>
      <c r="R2066" s="27"/>
      <c r="S2066" s="27"/>
      <c r="T2066" s="27"/>
      <c r="U2066" s="27"/>
      <c r="V2066" s="27"/>
      <c r="W2066" s="27"/>
      <c r="X2066" s="27"/>
      <c r="Y2066" s="410"/>
      <c r="Z2066" s="53"/>
      <c r="AA2066" s="53"/>
      <c r="AB2066" s="27"/>
      <c r="AC2066" s="27"/>
      <c r="AD2066" s="27"/>
      <c r="AE2066" s="244"/>
      <c r="AF2066" s="27"/>
      <c r="AG2066" s="27"/>
      <c r="AH2066" s="27"/>
      <c r="AI2066" s="27"/>
      <c r="AJ2066" s="467"/>
      <c r="AK2066" s="54"/>
      <c r="AO2066" s="157"/>
      <c r="AS2066" s="157"/>
      <c r="AT2066" s="161"/>
    </row>
    <row r="2067" spans="1:46" s="55" customFormat="1" ht="12.75" customHeight="1" x14ac:dyDescent="0.3">
      <c r="A2067" s="49"/>
      <c r="B2067" s="49"/>
      <c r="C2067" s="50"/>
      <c r="D2067" s="27"/>
      <c r="E2067" s="27"/>
      <c r="F2067" s="27"/>
      <c r="G2067" s="50"/>
      <c r="H2067" s="50"/>
      <c r="I2067" s="27"/>
      <c r="J2067" s="27"/>
      <c r="K2067" s="52"/>
      <c r="L2067" s="50"/>
      <c r="M2067" s="50"/>
      <c r="N2067" s="422"/>
      <c r="O2067" s="27"/>
      <c r="P2067" s="27"/>
      <c r="Q2067" s="27"/>
      <c r="R2067" s="27"/>
      <c r="S2067" s="27"/>
      <c r="T2067" s="27"/>
      <c r="U2067" s="27"/>
      <c r="V2067" s="27"/>
      <c r="W2067" s="27"/>
      <c r="X2067" s="27"/>
      <c r="Y2067" s="410"/>
      <c r="Z2067" s="53"/>
      <c r="AA2067" s="53"/>
      <c r="AB2067" s="27"/>
      <c r="AC2067" s="27"/>
      <c r="AD2067" s="27"/>
      <c r="AE2067" s="244"/>
      <c r="AF2067" s="27"/>
      <c r="AG2067" s="27"/>
      <c r="AH2067" s="27"/>
      <c r="AI2067" s="27"/>
      <c r="AJ2067" s="467"/>
      <c r="AK2067" s="54"/>
      <c r="AO2067" s="157"/>
      <c r="AS2067" s="157"/>
      <c r="AT2067" s="161"/>
    </row>
    <row r="2068" spans="1:46" s="55" customFormat="1" ht="12.75" customHeight="1" x14ac:dyDescent="0.3">
      <c r="A2068" s="49"/>
      <c r="B2068" s="49"/>
      <c r="C2068" s="50"/>
      <c r="D2068" s="27"/>
      <c r="E2068" s="27"/>
      <c r="F2068" s="27"/>
      <c r="G2068" s="50"/>
      <c r="H2068" s="50"/>
      <c r="I2068" s="27"/>
      <c r="J2068" s="27"/>
      <c r="K2068" s="52"/>
      <c r="L2068" s="50"/>
      <c r="M2068" s="50"/>
      <c r="N2068" s="422"/>
      <c r="O2068" s="27"/>
      <c r="P2068" s="27"/>
      <c r="Q2068" s="27"/>
      <c r="R2068" s="27"/>
      <c r="S2068" s="27"/>
      <c r="T2068" s="27"/>
      <c r="U2068" s="27"/>
      <c r="V2068" s="27"/>
      <c r="W2068" s="27"/>
      <c r="X2068" s="27"/>
      <c r="Y2068" s="410"/>
      <c r="Z2068" s="53"/>
      <c r="AA2068" s="53"/>
      <c r="AB2068" s="27"/>
      <c r="AC2068" s="27"/>
      <c r="AD2068" s="27"/>
      <c r="AE2068" s="244"/>
      <c r="AF2068" s="27"/>
      <c r="AG2068" s="27"/>
      <c r="AH2068" s="27"/>
      <c r="AI2068" s="27"/>
      <c r="AJ2068" s="467"/>
      <c r="AK2068" s="54"/>
      <c r="AO2068" s="157"/>
      <c r="AS2068" s="157"/>
      <c r="AT2068" s="161"/>
    </row>
    <row r="2069" spans="1:46" s="55" customFormat="1" ht="12.75" customHeight="1" x14ac:dyDescent="0.3">
      <c r="A2069" s="49"/>
      <c r="B2069" s="49"/>
      <c r="C2069" s="50"/>
      <c r="D2069" s="27"/>
      <c r="E2069" s="27"/>
      <c r="F2069" s="27"/>
      <c r="G2069" s="50"/>
      <c r="H2069" s="50"/>
      <c r="I2069" s="27"/>
      <c r="J2069" s="27"/>
      <c r="K2069" s="52"/>
      <c r="L2069" s="50"/>
      <c r="M2069" s="50"/>
      <c r="N2069" s="422"/>
      <c r="O2069" s="27"/>
      <c r="P2069" s="27"/>
      <c r="Q2069" s="27"/>
      <c r="R2069" s="27"/>
      <c r="S2069" s="27"/>
      <c r="T2069" s="27"/>
      <c r="U2069" s="27"/>
      <c r="V2069" s="27"/>
      <c r="W2069" s="27"/>
      <c r="X2069" s="27"/>
      <c r="Y2069" s="410"/>
      <c r="Z2069" s="53"/>
      <c r="AA2069" s="53"/>
      <c r="AB2069" s="27"/>
      <c r="AC2069" s="27"/>
      <c r="AD2069" s="27"/>
      <c r="AE2069" s="244"/>
      <c r="AF2069" s="27"/>
      <c r="AG2069" s="27"/>
      <c r="AH2069" s="27"/>
      <c r="AI2069" s="27"/>
      <c r="AJ2069" s="467"/>
      <c r="AK2069" s="54"/>
      <c r="AO2069" s="157"/>
      <c r="AS2069" s="157"/>
      <c r="AT2069" s="161"/>
    </row>
    <row r="2070" spans="1:46" s="55" customFormat="1" ht="12.75" customHeight="1" x14ac:dyDescent="0.3">
      <c r="A2070" s="49"/>
      <c r="B2070" s="49"/>
      <c r="C2070" s="50"/>
      <c r="D2070" s="27"/>
      <c r="E2070" s="27"/>
      <c r="F2070" s="27"/>
      <c r="G2070" s="50"/>
      <c r="H2070" s="50"/>
      <c r="I2070" s="27"/>
      <c r="J2070" s="27"/>
      <c r="K2070" s="52"/>
      <c r="L2070" s="50"/>
      <c r="M2070" s="50"/>
      <c r="N2070" s="422"/>
      <c r="O2070" s="27"/>
      <c r="P2070" s="27"/>
      <c r="Q2070" s="27"/>
      <c r="R2070" s="27"/>
      <c r="S2070" s="27"/>
      <c r="T2070" s="27"/>
      <c r="U2070" s="27"/>
      <c r="V2070" s="27"/>
      <c r="W2070" s="27"/>
      <c r="X2070" s="27"/>
      <c r="Y2070" s="410"/>
      <c r="Z2070" s="53"/>
      <c r="AA2070" s="53"/>
      <c r="AB2070" s="27"/>
      <c r="AC2070" s="27"/>
      <c r="AD2070" s="27"/>
      <c r="AE2070" s="244"/>
      <c r="AF2070" s="27"/>
      <c r="AG2070" s="27"/>
      <c r="AH2070" s="27"/>
      <c r="AI2070" s="27"/>
      <c r="AJ2070" s="467"/>
      <c r="AK2070" s="54"/>
      <c r="AO2070" s="157"/>
      <c r="AS2070" s="157"/>
      <c r="AT2070" s="161"/>
    </row>
    <row r="2071" spans="1:46" s="55" customFormat="1" ht="12.75" customHeight="1" x14ac:dyDescent="0.3">
      <c r="A2071" s="49"/>
      <c r="B2071" s="49"/>
      <c r="C2071" s="50"/>
      <c r="D2071" s="27"/>
      <c r="E2071" s="27"/>
      <c r="F2071" s="27"/>
      <c r="G2071" s="50"/>
      <c r="H2071" s="50"/>
      <c r="I2071" s="27"/>
      <c r="J2071" s="27"/>
      <c r="K2071" s="52"/>
      <c r="L2071" s="50"/>
      <c r="M2071" s="50"/>
      <c r="N2071" s="422"/>
      <c r="O2071" s="27"/>
      <c r="P2071" s="27"/>
      <c r="Q2071" s="27"/>
      <c r="R2071" s="27"/>
      <c r="S2071" s="27"/>
      <c r="T2071" s="27"/>
      <c r="U2071" s="27"/>
      <c r="V2071" s="27"/>
      <c r="W2071" s="27"/>
      <c r="X2071" s="27"/>
      <c r="Y2071" s="410"/>
      <c r="Z2071" s="53"/>
      <c r="AA2071" s="53"/>
      <c r="AB2071" s="27"/>
      <c r="AC2071" s="27"/>
      <c r="AD2071" s="27"/>
      <c r="AE2071" s="244"/>
      <c r="AF2071" s="27"/>
      <c r="AG2071" s="27"/>
      <c r="AH2071" s="27"/>
      <c r="AI2071" s="27"/>
      <c r="AJ2071" s="467"/>
      <c r="AK2071" s="54"/>
      <c r="AO2071" s="157"/>
      <c r="AS2071" s="157"/>
      <c r="AT2071" s="161"/>
    </row>
    <row r="2072" spans="1:46" s="55" customFormat="1" ht="12.75" customHeight="1" x14ac:dyDescent="0.3">
      <c r="A2072" s="49"/>
      <c r="B2072" s="49"/>
      <c r="C2072" s="50"/>
      <c r="D2072" s="27"/>
      <c r="E2072" s="27"/>
      <c r="F2072" s="27"/>
      <c r="G2072" s="50"/>
      <c r="H2072" s="50"/>
      <c r="I2072" s="27"/>
      <c r="J2072" s="27"/>
      <c r="K2072" s="52"/>
      <c r="L2072" s="50"/>
      <c r="M2072" s="50"/>
      <c r="N2072" s="422"/>
      <c r="O2072" s="27"/>
      <c r="P2072" s="27"/>
      <c r="Q2072" s="27"/>
      <c r="R2072" s="27"/>
      <c r="S2072" s="27"/>
      <c r="T2072" s="27"/>
      <c r="U2072" s="27"/>
      <c r="V2072" s="27"/>
      <c r="W2072" s="27"/>
      <c r="X2072" s="27"/>
      <c r="Y2072" s="410"/>
      <c r="Z2072" s="53"/>
      <c r="AA2072" s="53"/>
      <c r="AB2072" s="27"/>
      <c r="AC2072" s="27"/>
      <c r="AD2072" s="27"/>
      <c r="AE2072" s="244"/>
      <c r="AF2072" s="27"/>
      <c r="AG2072" s="27"/>
      <c r="AH2072" s="27"/>
      <c r="AI2072" s="27"/>
      <c r="AJ2072" s="467"/>
      <c r="AK2072" s="54"/>
      <c r="AO2072" s="157"/>
      <c r="AS2072" s="157"/>
      <c r="AT2072" s="161"/>
    </row>
    <row r="2073" spans="1:46" s="55" customFormat="1" ht="12.75" customHeight="1" x14ac:dyDescent="0.3">
      <c r="A2073" s="49"/>
      <c r="B2073" s="49"/>
      <c r="C2073" s="50"/>
      <c r="D2073" s="27"/>
      <c r="E2073" s="27"/>
      <c r="F2073" s="27"/>
      <c r="G2073" s="50"/>
      <c r="H2073" s="50"/>
      <c r="I2073" s="27"/>
      <c r="J2073" s="27"/>
      <c r="K2073" s="52"/>
      <c r="L2073" s="50"/>
      <c r="M2073" s="50"/>
      <c r="N2073" s="422"/>
      <c r="O2073" s="27"/>
      <c r="P2073" s="27"/>
      <c r="Q2073" s="27"/>
      <c r="R2073" s="27"/>
      <c r="S2073" s="27"/>
      <c r="T2073" s="27"/>
      <c r="U2073" s="27"/>
      <c r="V2073" s="27"/>
      <c r="W2073" s="27"/>
      <c r="X2073" s="27"/>
      <c r="Y2073" s="410"/>
      <c r="Z2073" s="53"/>
      <c r="AA2073" s="53"/>
      <c r="AB2073" s="27"/>
      <c r="AC2073" s="27"/>
      <c r="AD2073" s="27"/>
      <c r="AE2073" s="244"/>
      <c r="AF2073" s="27"/>
      <c r="AG2073" s="27"/>
      <c r="AH2073" s="27"/>
      <c r="AI2073" s="27"/>
      <c r="AJ2073" s="467"/>
      <c r="AK2073" s="54"/>
      <c r="AO2073" s="157"/>
      <c r="AS2073" s="157"/>
      <c r="AT2073" s="161"/>
    </row>
    <row r="2074" spans="1:46" s="55" customFormat="1" ht="12.75" customHeight="1" x14ac:dyDescent="0.3">
      <c r="A2074" s="49"/>
      <c r="B2074" s="49"/>
      <c r="C2074" s="50"/>
      <c r="D2074" s="27"/>
      <c r="E2074" s="27"/>
      <c r="F2074" s="27"/>
      <c r="G2074" s="50"/>
      <c r="H2074" s="50"/>
      <c r="I2074" s="27"/>
      <c r="J2074" s="27"/>
      <c r="K2074" s="52"/>
      <c r="L2074" s="50"/>
      <c r="M2074" s="50"/>
      <c r="N2074" s="422"/>
      <c r="O2074" s="27"/>
      <c r="P2074" s="27"/>
      <c r="Q2074" s="27"/>
      <c r="R2074" s="27"/>
      <c r="S2074" s="27"/>
      <c r="T2074" s="27"/>
      <c r="U2074" s="27"/>
      <c r="V2074" s="27"/>
      <c r="W2074" s="27"/>
      <c r="X2074" s="27"/>
      <c r="Y2074" s="410"/>
      <c r="Z2074" s="53"/>
      <c r="AA2074" s="53"/>
      <c r="AB2074" s="27"/>
      <c r="AC2074" s="27"/>
      <c r="AD2074" s="27"/>
      <c r="AE2074" s="244"/>
      <c r="AF2074" s="27"/>
      <c r="AG2074" s="27"/>
      <c r="AH2074" s="27"/>
      <c r="AI2074" s="27"/>
      <c r="AJ2074" s="467"/>
      <c r="AK2074" s="54"/>
      <c r="AO2074" s="157"/>
      <c r="AS2074" s="157"/>
      <c r="AT2074" s="161"/>
    </row>
    <row r="2075" spans="1:46" s="55" customFormat="1" ht="12.75" customHeight="1" x14ac:dyDescent="0.3">
      <c r="A2075" s="49"/>
      <c r="B2075" s="49"/>
      <c r="C2075" s="50"/>
      <c r="D2075" s="27"/>
      <c r="E2075" s="27"/>
      <c r="F2075" s="27"/>
      <c r="G2075" s="50"/>
      <c r="H2075" s="50"/>
      <c r="I2075" s="27"/>
      <c r="J2075" s="27"/>
      <c r="K2075" s="52"/>
      <c r="L2075" s="50"/>
      <c r="M2075" s="50"/>
      <c r="N2075" s="422"/>
      <c r="O2075" s="27"/>
      <c r="P2075" s="27"/>
      <c r="Q2075" s="27"/>
      <c r="R2075" s="27"/>
      <c r="S2075" s="27"/>
      <c r="T2075" s="27"/>
      <c r="U2075" s="27"/>
      <c r="V2075" s="27"/>
      <c r="W2075" s="27"/>
      <c r="X2075" s="27"/>
      <c r="Y2075" s="410"/>
      <c r="Z2075" s="53"/>
      <c r="AA2075" s="53"/>
      <c r="AB2075" s="27"/>
      <c r="AC2075" s="27"/>
      <c r="AD2075" s="27"/>
      <c r="AE2075" s="244"/>
      <c r="AF2075" s="27"/>
      <c r="AG2075" s="27"/>
      <c r="AH2075" s="27"/>
      <c r="AI2075" s="27"/>
      <c r="AJ2075" s="467"/>
      <c r="AK2075" s="54"/>
      <c r="AO2075" s="157"/>
      <c r="AS2075" s="157"/>
      <c r="AT2075" s="161"/>
    </row>
    <row r="2076" spans="1:46" s="55" customFormat="1" ht="12.75" customHeight="1" x14ac:dyDescent="0.3">
      <c r="A2076" s="49"/>
      <c r="B2076" s="49"/>
      <c r="C2076" s="50"/>
      <c r="D2076" s="27"/>
      <c r="E2076" s="27"/>
      <c r="F2076" s="27"/>
      <c r="G2076" s="50"/>
      <c r="H2076" s="50"/>
      <c r="I2076" s="27"/>
      <c r="J2076" s="27"/>
      <c r="K2076" s="52"/>
      <c r="L2076" s="50"/>
      <c r="M2076" s="50"/>
      <c r="N2076" s="422"/>
      <c r="O2076" s="27"/>
      <c r="P2076" s="27"/>
      <c r="Q2076" s="27"/>
      <c r="R2076" s="27"/>
      <c r="S2076" s="27"/>
      <c r="T2076" s="27"/>
      <c r="U2076" s="27"/>
      <c r="V2076" s="27"/>
      <c r="W2076" s="27"/>
      <c r="X2076" s="27"/>
      <c r="Y2076" s="410"/>
      <c r="Z2076" s="53"/>
      <c r="AA2076" s="53"/>
      <c r="AB2076" s="27"/>
      <c r="AC2076" s="27"/>
      <c r="AD2076" s="27"/>
      <c r="AE2076" s="244"/>
      <c r="AF2076" s="27"/>
      <c r="AG2076" s="27"/>
      <c r="AH2076" s="27"/>
      <c r="AI2076" s="27"/>
      <c r="AJ2076" s="467"/>
      <c r="AK2076" s="54"/>
      <c r="AO2076" s="157"/>
      <c r="AS2076" s="157"/>
      <c r="AT2076" s="161"/>
    </row>
    <row r="2077" spans="1:46" s="55" customFormat="1" ht="12.75" customHeight="1" x14ac:dyDescent="0.3">
      <c r="A2077" s="49"/>
      <c r="B2077" s="49"/>
      <c r="C2077" s="50"/>
      <c r="D2077" s="27"/>
      <c r="E2077" s="27"/>
      <c r="F2077" s="27"/>
      <c r="G2077" s="50"/>
      <c r="H2077" s="50"/>
      <c r="I2077" s="27"/>
      <c r="J2077" s="27"/>
      <c r="K2077" s="52"/>
      <c r="L2077" s="50"/>
      <c r="M2077" s="50"/>
      <c r="N2077" s="422"/>
      <c r="O2077" s="27"/>
      <c r="P2077" s="27"/>
      <c r="Q2077" s="27"/>
      <c r="R2077" s="27"/>
      <c r="S2077" s="27"/>
      <c r="T2077" s="27"/>
      <c r="U2077" s="27"/>
      <c r="V2077" s="27"/>
      <c r="W2077" s="27"/>
      <c r="X2077" s="27"/>
      <c r="Y2077" s="410"/>
      <c r="Z2077" s="53"/>
      <c r="AA2077" s="53"/>
      <c r="AB2077" s="27"/>
      <c r="AC2077" s="27"/>
      <c r="AD2077" s="27"/>
      <c r="AE2077" s="244"/>
      <c r="AF2077" s="27"/>
      <c r="AG2077" s="27"/>
      <c r="AH2077" s="27"/>
      <c r="AI2077" s="27"/>
      <c r="AJ2077" s="467"/>
      <c r="AK2077" s="54"/>
      <c r="AO2077" s="157"/>
      <c r="AS2077" s="157"/>
      <c r="AT2077" s="161"/>
    </row>
    <row r="2078" spans="1:46" s="55" customFormat="1" ht="12.75" customHeight="1" x14ac:dyDescent="0.3">
      <c r="A2078" s="49"/>
      <c r="B2078" s="49"/>
      <c r="C2078" s="50"/>
      <c r="D2078" s="27"/>
      <c r="E2078" s="27"/>
      <c r="F2078" s="27"/>
      <c r="G2078" s="50"/>
      <c r="H2078" s="50"/>
      <c r="I2078" s="27"/>
      <c r="J2078" s="27"/>
      <c r="K2078" s="52"/>
      <c r="L2078" s="50"/>
      <c r="M2078" s="50"/>
      <c r="N2078" s="422"/>
      <c r="O2078" s="27"/>
      <c r="P2078" s="27"/>
      <c r="Q2078" s="27"/>
      <c r="R2078" s="27"/>
      <c r="S2078" s="27"/>
      <c r="T2078" s="27"/>
      <c r="U2078" s="27"/>
      <c r="V2078" s="27"/>
      <c r="W2078" s="27"/>
      <c r="X2078" s="27"/>
      <c r="Y2078" s="410"/>
      <c r="Z2078" s="53"/>
      <c r="AA2078" s="53"/>
      <c r="AB2078" s="27"/>
      <c r="AC2078" s="27"/>
      <c r="AD2078" s="27"/>
      <c r="AE2078" s="244"/>
      <c r="AF2078" s="27"/>
      <c r="AG2078" s="27"/>
      <c r="AH2078" s="27"/>
      <c r="AI2078" s="27"/>
      <c r="AJ2078" s="467"/>
      <c r="AK2078" s="54"/>
      <c r="AO2078" s="157"/>
      <c r="AS2078" s="157"/>
      <c r="AT2078" s="161"/>
    </row>
    <row r="2079" spans="1:46" s="55" customFormat="1" ht="12.75" customHeight="1" x14ac:dyDescent="0.3">
      <c r="A2079" s="49"/>
      <c r="B2079" s="49"/>
      <c r="C2079" s="50"/>
      <c r="D2079" s="27"/>
      <c r="E2079" s="27"/>
      <c r="F2079" s="27"/>
      <c r="G2079" s="50"/>
      <c r="H2079" s="50"/>
      <c r="I2079" s="27"/>
      <c r="J2079" s="27"/>
      <c r="K2079" s="52"/>
      <c r="L2079" s="50"/>
      <c r="M2079" s="50"/>
      <c r="N2079" s="422"/>
      <c r="O2079" s="27"/>
      <c r="P2079" s="27"/>
      <c r="Q2079" s="27"/>
      <c r="R2079" s="27"/>
      <c r="S2079" s="27"/>
      <c r="T2079" s="27"/>
      <c r="U2079" s="27"/>
      <c r="V2079" s="27"/>
      <c r="W2079" s="27"/>
      <c r="X2079" s="27"/>
      <c r="Y2079" s="410"/>
      <c r="Z2079" s="53"/>
      <c r="AA2079" s="53"/>
      <c r="AB2079" s="27"/>
      <c r="AC2079" s="27"/>
      <c r="AD2079" s="27"/>
      <c r="AE2079" s="244"/>
      <c r="AF2079" s="27"/>
      <c r="AG2079" s="27"/>
      <c r="AH2079" s="27"/>
      <c r="AI2079" s="27"/>
      <c r="AJ2079" s="467"/>
      <c r="AK2079" s="54"/>
      <c r="AO2079" s="157"/>
      <c r="AS2079" s="157"/>
      <c r="AT2079" s="161"/>
    </row>
    <row r="2080" spans="1:46" s="55" customFormat="1" ht="12.75" customHeight="1" x14ac:dyDescent="0.3">
      <c r="A2080" s="49"/>
      <c r="B2080" s="49"/>
      <c r="C2080" s="50"/>
      <c r="D2080" s="27"/>
      <c r="E2080" s="27"/>
      <c r="F2080" s="27"/>
      <c r="G2080" s="50"/>
      <c r="H2080" s="50"/>
      <c r="I2080" s="27"/>
      <c r="J2080" s="27"/>
      <c r="K2080" s="52"/>
      <c r="L2080" s="50"/>
      <c r="M2080" s="50"/>
      <c r="N2080" s="422"/>
      <c r="O2080" s="27"/>
      <c r="P2080" s="27"/>
      <c r="Q2080" s="27"/>
      <c r="R2080" s="27"/>
      <c r="S2080" s="27"/>
      <c r="T2080" s="27"/>
      <c r="U2080" s="27"/>
      <c r="V2080" s="27"/>
      <c r="W2080" s="27"/>
      <c r="X2080" s="27"/>
      <c r="Y2080" s="410"/>
      <c r="Z2080" s="53"/>
      <c r="AA2080" s="53"/>
      <c r="AB2080" s="27"/>
      <c r="AC2080" s="27"/>
      <c r="AD2080" s="27"/>
      <c r="AE2080" s="244"/>
      <c r="AF2080" s="27"/>
      <c r="AG2080" s="27"/>
      <c r="AH2080" s="27"/>
      <c r="AI2080" s="27"/>
      <c r="AJ2080" s="467"/>
      <c r="AK2080" s="54"/>
      <c r="AO2080" s="157"/>
      <c r="AS2080" s="157"/>
      <c r="AT2080" s="161"/>
    </row>
    <row r="2081" spans="1:46" s="55" customFormat="1" ht="12.75" customHeight="1" x14ac:dyDescent="0.3">
      <c r="A2081" s="49"/>
      <c r="B2081" s="49"/>
      <c r="C2081" s="50"/>
      <c r="D2081" s="27"/>
      <c r="E2081" s="27"/>
      <c r="F2081" s="27"/>
      <c r="G2081" s="50"/>
      <c r="H2081" s="50"/>
      <c r="I2081" s="27"/>
      <c r="J2081" s="27"/>
      <c r="K2081" s="52"/>
      <c r="L2081" s="50"/>
      <c r="M2081" s="50"/>
      <c r="N2081" s="422"/>
      <c r="O2081" s="27"/>
      <c r="P2081" s="27"/>
      <c r="Q2081" s="27"/>
      <c r="R2081" s="27"/>
      <c r="S2081" s="27"/>
      <c r="T2081" s="27"/>
      <c r="U2081" s="27"/>
      <c r="V2081" s="27"/>
      <c r="W2081" s="27"/>
      <c r="X2081" s="27"/>
      <c r="Y2081" s="410"/>
      <c r="Z2081" s="53"/>
      <c r="AA2081" s="53"/>
      <c r="AB2081" s="27"/>
      <c r="AC2081" s="27"/>
      <c r="AD2081" s="27"/>
      <c r="AE2081" s="244"/>
      <c r="AF2081" s="27"/>
      <c r="AG2081" s="27"/>
      <c r="AH2081" s="27"/>
      <c r="AI2081" s="27"/>
      <c r="AJ2081" s="467"/>
      <c r="AK2081" s="54"/>
      <c r="AO2081" s="157"/>
      <c r="AS2081" s="157"/>
      <c r="AT2081" s="161"/>
    </row>
    <row r="2082" spans="1:46" s="55" customFormat="1" ht="12.75" customHeight="1" x14ac:dyDescent="0.3">
      <c r="A2082" s="49"/>
      <c r="B2082" s="49"/>
      <c r="C2082" s="50"/>
      <c r="D2082" s="27"/>
      <c r="E2082" s="27"/>
      <c r="F2082" s="27"/>
      <c r="G2082" s="50"/>
      <c r="H2082" s="50"/>
      <c r="I2082" s="27"/>
      <c r="J2082" s="27"/>
      <c r="K2082" s="52"/>
      <c r="L2082" s="50"/>
      <c r="M2082" s="50"/>
      <c r="N2082" s="422"/>
      <c r="O2082" s="27"/>
      <c r="P2082" s="27"/>
      <c r="Q2082" s="27"/>
      <c r="R2082" s="27"/>
      <c r="S2082" s="27"/>
      <c r="T2082" s="27"/>
      <c r="U2082" s="27"/>
      <c r="V2082" s="27"/>
      <c r="W2082" s="27"/>
      <c r="X2082" s="27"/>
      <c r="Y2082" s="410"/>
      <c r="Z2082" s="53"/>
      <c r="AA2082" s="53"/>
      <c r="AB2082" s="27"/>
      <c r="AC2082" s="27"/>
      <c r="AD2082" s="27"/>
      <c r="AE2082" s="244"/>
      <c r="AF2082" s="27"/>
      <c r="AG2082" s="27"/>
      <c r="AH2082" s="27"/>
      <c r="AI2082" s="27"/>
      <c r="AJ2082" s="467"/>
      <c r="AK2082" s="54"/>
      <c r="AO2082" s="157"/>
      <c r="AS2082" s="157"/>
      <c r="AT2082" s="161"/>
    </row>
    <row r="2083" spans="1:46" s="55" customFormat="1" ht="12.75" customHeight="1" x14ac:dyDescent="0.3">
      <c r="A2083" s="49"/>
      <c r="B2083" s="49"/>
      <c r="C2083" s="50"/>
      <c r="D2083" s="27"/>
      <c r="E2083" s="27"/>
      <c r="F2083" s="27"/>
      <c r="G2083" s="50"/>
      <c r="H2083" s="50"/>
      <c r="I2083" s="27"/>
      <c r="J2083" s="27"/>
      <c r="K2083" s="52"/>
      <c r="L2083" s="50"/>
      <c r="M2083" s="50"/>
      <c r="N2083" s="422"/>
      <c r="O2083" s="27"/>
      <c r="P2083" s="27"/>
      <c r="Q2083" s="27"/>
      <c r="R2083" s="27"/>
      <c r="S2083" s="27"/>
      <c r="T2083" s="27"/>
      <c r="U2083" s="27"/>
      <c r="V2083" s="27"/>
      <c r="W2083" s="27"/>
      <c r="X2083" s="27"/>
      <c r="Y2083" s="410"/>
      <c r="Z2083" s="53"/>
      <c r="AA2083" s="53"/>
      <c r="AB2083" s="27"/>
      <c r="AC2083" s="27"/>
      <c r="AD2083" s="27"/>
      <c r="AE2083" s="244"/>
      <c r="AF2083" s="27"/>
      <c r="AG2083" s="27"/>
      <c r="AH2083" s="27"/>
      <c r="AI2083" s="27"/>
      <c r="AJ2083" s="467"/>
      <c r="AK2083" s="54"/>
      <c r="AO2083" s="157"/>
      <c r="AS2083" s="157"/>
      <c r="AT2083" s="161"/>
    </row>
    <row r="2084" spans="1:46" s="55" customFormat="1" ht="12.75" customHeight="1" x14ac:dyDescent="0.3">
      <c r="A2084" s="49"/>
      <c r="B2084" s="49"/>
      <c r="C2084" s="50"/>
      <c r="D2084" s="27"/>
      <c r="E2084" s="27"/>
      <c r="F2084" s="27"/>
      <c r="G2084" s="50"/>
      <c r="H2084" s="50"/>
      <c r="I2084" s="27"/>
      <c r="J2084" s="27"/>
      <c r="K2084" s="52"/>
      <c r="L2084" s="50"/>
      <c r="M2084" s="50"/>
      <c r="N2084" s="422"/>
      <c r="O2084" s="27"/>
      <c r="P2084" s="27"/>
      <c r="Q2084" s="27"/>
      <c r="R2084" s="27"/>
      <c r="S2084" s="27"/>
      <c r="T2084" s="27"/>
      <c r="U2084" s="27"/>
      <c r="V2084" s="27"/>
      <c r="W2084" s="27"/>
      <c r="X2084" s="27"/>
      <c r="Y2084" s="410"/>
      <c r="Z2084" s="53"/>
      <c r="AA2084" s="53"/>
      <c r="AB2084" s="27"/>
      <c r="AC2084" s="27"/>
      <c r="AD2084" s="27"/>
      <c r="AE2084" s="244"/>
      <c r="AF2084" s="27"/>
      <c r="AG2084" s="27"/>
      <c r="AH2084" s="27"/>
      <c r="AI2084" s="27"/>
      <c r="AJ2084" s="467"/>
      <c r="AK2084" s="54"/>
      <c r="AO2084" s="157"/>
      <c r="AS2084" s="157"/>
      <c r="AT2084" s="161"/>
    </row>
    <row r="2085" spans="1:46" s="55" customFormat="1" ht="12.75" customHeight="1" x14ac:dyDescent="0.3">
      <c r="A2085" s="49"/>
      <c r="B2085" s="49"/>
      <c r="C2085" s="50"/>
      <c r="D2085" s="27"/>
      <c r="E2085" s="27"/>
      <c r="F2085" s="27"/>
      <c r="G2085" s="50"/>
      <c r="H2085" s="50"/>
      <c r="I2085" s="27"/>
      <c r="J2085" s="27"/>
      <c r="K2085" s="52"/>
      <c r="L2085" s="50"/>
      <c r="M2085" s="50"/>
      <c r="N2085" s="422"/>
      <c r="O2085" s="27"/>
      <c r="P2085" s="27"/>
      <c r="Q2085" s="27"/>
      <c r="R2085" s="27"/>
      <c r="S2085" s="27"/>
      <c r="T2085" s="27"/>
      <c r="U2085" s="27"/>
      <c r="V2085" s="27"/>
      <c r="W2085" s="27"/>
      <c r="X2085" s="27"/>
      <c r="Y2085" s="410"/>
      <c r="Z2085" s="53"/>
      <c r="AA2085" s="53"/>
      <c r="AB2085" s="27"/>
      <c r="AC2085" s="27"/>
      <c r="AD2085" s="27"/>
      <c r="AE2085" s="244"/>
      <c r="AF2085" s="27"/>
      <c r="AG2085" s="27"/>
      <c r="AH2085" s="27"/>
      <c r="AI2085" s="27"/>
      <c r="AJ2085" s="467"/>
      <c r="AK2085" s="54"/>
      <c r="AO2085" s="157"/>
      <c r="AS2085" s="157"/>
      <c r="AT2085" s="161"/>
    </row>
    <row r="2086" spans="1:46" s="55" customFormat="1" ht="12.75" customHeight="1" x14ac:dyDescent="0.3">
      <c r="A2086" s="49"/>
      <c r="B2086" s="49"/>
      <c r="C2086" s="50"/>
      <c r="D2086" s="27"/>
      <c r="E2086" s="27"/>
      <c r="F2086" s="27"/>
      <c r="G2086" s="50"/>
      <c r="H2086" s="50"/>
      <c r="I2086" s="27"/>
      <c r="J2086" s="27"/>
      <c r="K2086" s="52"/>
      <c r="L2086" s="50"/>
      <c r="M2086" s="50"/>
      <c r="N2086" s="422"/>
      <c r="O2086" s="27"/>
      <c r="P2086" s="27"/>
      <c r="Q2086" s="27"/>
      <c r="R2086" s="27"/>
      <c r="S2086" s="27"/>
      <c r="T2086" s="27"/>
      <c r="U2086" s="27"/>
      <c r="V2086" s="27"/>
      <c r="W2086" s="27"/>
      <c r="X2086" s="27"/>
      <c r="Y2086" s="410"/>
      <c r="Z2086" s="53"/>
      <c r="AA2086" s="53"/>
      <c r="AB2086" s="27"/>
      <c r="AC2086" s="27"/>
      <c r="AD2086" s="27"/>
      <c r="AE2086" s="244"/>
      <c r="AF2086" s="27"/>
      <c r="AG2086" s="27"/>
      <c r="AH2086" s="27"/>
      <c r="AI2086" s="27"/>
      <c r="AJ2086" s="467"/>
      <c r="AK2086" s="54"/>
      <c r="AO2086" s="157"/>
      <c r="AS2086" s="157"/>
      <c r="AT2086" s="161"/>
    </row>
    <row r="2087" spans="1:46" s="55" customFormat="1" ht="12.75" customHeight="1" x14ac:dyDescent="0.3">
      <c r="A2087" s="49"/>
      <c r="B2087" s="49"/>
      <c r="C2087" s="50"/>
      <c r="D2087" s="27"/>
      <c r="E2087" s="27"/>
      <c r="F2087" s="27"/>
      <c r="G2087" s="50"/>
      <c r="H2087" s="50"/>
      <c r="I2087" s="27"/>
      <c r="J2087" s="27"/>
      <c r="K2087" s="52"/>
      <c r="L2087" s="50"/>
      <c r="M2087" s="50"/>
      <c r="N2087" s="422"/>
      <c r="O2087" s="27"/>
      <c r="P2087" s="27"/>
      <c r="Q2087" s="27"/>
      <c r="R2087" s="27"/>
      <c r="S2087" s="27"/>
      <c r="T2087" s="27"/>
      <c r="U2087" s="27"/>
      <c r="V2087" s="27"/>
      <c r="W2087" s="27"/>
      <c r="X2087" s="27"/>
      <c r="Y2087" s="410"/>
      <c r="Z2087" s="53"/>
      <c r="AA2087" s="53"/>
      <c r="AB2087" s="27"/>
      <c r="AC2087" s="27"/>
      <c r="AD2087" s="27"/>
      <c r="AE2087" s="244"/>
      <c r="AF2087" s="27"/>
      <c r="AG2087" s="27"/>
      <c r="AH2087" s="27"/>
      <c r="AI2087" s="27"/>
      <c r="AJ2087" s="467"/>
      <c r="AK2087" s="54"/>
      <c r="AO2087" s="157"/>
      <c r="AS2087" s="157"/>
      <c r="AT2087" s="161"/>
    </row>
    <row r="2088" spans="1:46" s="55" customFormat="1" ht="12.75" customHeight="1" x14ac:dyDescent="0.3">
      <c r="A2088" s="49"/>
      <c r="B2088" s="49"/>
      <c r="C2088" s="50"/>
      <c r="D2088" s="27"/>
      <c r="E2088" s="27"/>
      <c r="F2088" s="27"/>
      <c r="G2088" s="50"/>
      <c r="H2088" s="50"/>
      <c r="I2088" s="27"/>
      <c r="J2088" s="27"/>
      <c r="K2088" s="52"/>
      <c r="L2088" s="50"/>
      <c r="M2088" s="50"/>
      <c r="N2088" s="422"/>
      <c r="O2088" s="27"/>
      <c r="P2088" s="27"/>
      <c r="Q2088" s="27"/>
      <c r="R2088" s="27"/>
      <c r="S2088" s="27"/>
      <c r="T2088" s="27"/>
      <c r="U2088" s="27"/>
      <c r="V2088" s="27"/>
      <c r="W2088" s="27"/>
      <c r="X2088" s="27"/>
      <c r="Y2088" s="410"/>
      <c r="Z2088" s="53"/>
      <c r="AA2088" s="53"/>
      <c r="AB2088" s="27"/>
      <c r="AC2088" s="27"/>
      <c r="AD2088" s="27"/>
      <c r="AE2088" s="244"/>
      <c r="AF2088" s="27"/>
      <c r="AG2088" s="27"/>
      <c r="AH2088" s="27"/>
      <c r="AI2088" s="27"/>
      <c r="AJ2088" s="467"/>
      <c r="AK2088" s="54"/>
      <c r="AO2088" s="157"/>
      <c r="AS2088" s="157"/>
      <c r="AT2088" s="161"/>
    </row>
    <row r="2089" spans="1:46" s="55" customFormat="1" ht="12.75" customHeight="1" x14ac:dyDescent="0.3">
      <c r="A2089" s="49"/>
      <c r="B2089" s="49"/>
      <c r="C2089" s="50"/>
      <c r="D2089" s="27"/>
      <c r="E2089" s="27"/>
      <c r="F2089" s="27"/>
      <c r="G2089" s="50"/>
      <c r="H2089" s="50"/>
      <c r="I2089" s="27"/>
      <c r="J2089" s="27"/>
      <c r="K2089" s="52"/>
      <c r="L2089" s="50"/>
      <c r="M2089" s="50"/>
      <c r="N2089" s="422"/>
      <c r="O2089" s="27"/>
      <c r="P2089" s="27"/>
      <c r="Q2089" s="27"/>
      <c r="R2089" s="27"/>
      <c r="S2089" s="27"/>
      <c r="T2089" s="27"/>
      <c r="U2089" s="27"/>
      <c r="V2089" s="27"/>
      <c r="W2089" s="27"/>
      <c r="X2089" s="27"/>
      <c r="Y2089" s="410"/>
      <c r="Z2089" s="53"/>
      <c r="AA2089" s="53"/>
      <c r="AB2089" s="27"/>
      <c r="AC2089" s="27"/>
      <c r="AD2089" s="27"/>
      <c r="AE2089" s="244"/>
      <c r="AF2089" s="27"/>
      <c r="AG2089" s="27"/>
      <c r="AH2089" s="27"/>
      <c r="AI2089" s="27"/>
      <c r="AJ2089" s="467"/>
      <c r="AK2089" s="54"/>
      <c r="AO2089" s="157"/>
      <c r="AS2089" s="157"/>
      <c r="AT2089" s="161"/>
    </row>
    <row r="2090" spans="1:46" s="55" customFormat="1" ht="12.75" customHeight="1" x14ac:dyDescent="0.3">
      <c r="A2090" s="49"/>
      <c r="B2090" s="49"/>
      <c r="C2090" s="50"/>
      <c r="D2090" s="27"/>
      <c r="E2090" s="27"/>
      <c r="F2090" s="27"/>
      <c r="G2090" s="50"/>
      <c r="H2090" s="50"/>
      <c r="I2090" s="27"/>
      <c r="J2090" s="27"/>
      <c r="K2090" s="52"/>
      <c r="L2090" s="50"/>
      <c r="M2090" s="50"/>
      <c r="N2090" s="422"/>
      <c r="O2090" s="27"/>
      <c r="P2090" s="27"/>
      <c r="Q2090" s="27"/>
      <c r="R2090" s="27"/>
      <c r="S2090" s="27"/>
      <c r="T2090" s="27"/>
      <c r="U2090" s="27"/>
      <c r="V2090" s="27"/>
      <c r="W2090" s="27"/>
      <c r="X2090" s="27"/>
      <c r="Y2090" s="410"/>
      <c r="Z2090" s="53"/>
      <c r="AA2090" s="53"/>
      <c r="AB2090" s="27"/>
      <c r="AC2090" s="27"/>
      <c r="AD2090" s="27"/>
      <c r="AE2090" s="244"/>
      <c r="AF2090" s="27"/>
      <c r="AG2090" s="27"/>
      <c r="AH2090" s="27"/>
      <c r="AI2090" s="27"/>
      <c r="AJ2090" s="467"/>
      <c r="AK2090" s="54"/>
      <c r="AO2090" s="157"/>
      <c r="AS2090" s="157"/>
      <c r="AT2090" s="161"/>
    </row>
    <row r="2091" spans="1:46" s="55" customFormat="1" ht="12.75" customHeight="1" x14ac:dyDescent="0.3">
      <c r="A2091" s="49"/>
      <c r="B2091" s="49"/>
      <c r="C2091" s="50"/>
      <c r="D2091" s="27"/>
      <c r="E2091" s="27"/>
      <c r="F2091" s="27"/>
      <c r="G2091" s="50"/>
      <c r="H2091" s="50"/>
      <c r="I2091" s="27"/>
      <c r="J2091" s="27"/>
      <c r="K2091" s="52"/>
      <c r="L2091" s="50"/>
      <c r="M2091" s="50"/>
      <c r="N2091" s="422"/>
      <c r="O2091" s="27"/>
      <c r="P2091" s="27"/>
      <c r="Q2091" s="27"/>
      <c r="R2091" s="27"/>
      <c r="S2091" s="27"/>
      <c r="T2091" s="27"/>
      <c r="U2091" s="27"/>
      <c r="V2091" s="27"/>
      <c r="W2091" s="27"/>
      <c r="X2091" s="27"/>
      <c r="Y2091" s="410"/>
      <c r="Z2091" s="53"/>
      <c r="AA2091" s="53"/>
      <c r="AB2091" s="27"/>
      <c r="AC2091" s="27"/>
      <c r="AD2091" s="27"/>
      <c r="AE2091" s="244"/>
      <c r="AF2091" s="27"/>
      <c r="AG2091" s="27"/>
      <c r="AH2091" s="27"/>
      <c r="AI2091" s="27"/>
      <c r="AJ2091" s="467"/>
      <c r="AK2091" s="54"/>
      <c r="AO2091" s="157"/>
      <c r="AS2091" s="157"/>
      <c r="AT2091" s="161"/>
    </row>
    <row r="2092" spans="1:46" s="55" customFormat="1" ht="12.75" customHeight="1" x14ac:dyDescent="0.3">
      <c r="A2092" s="49"/>
      <c r="B2092" s="49"/>
      <c r="C2092" s="50"/>
      <c r="D2092" s="27"/>
      <c r="E2092" s="27"/>
      <c r="F2092" s="27"/>
      <c r="G2092" s="50"/>
      <c r="H2092" s="50"/>
      <c r="I2092" s="27"/>
      <c r="J2092" s="27"/>
      <c r="K2092" s="52"/>
      <c r="L2092" s="50"/>
      <c r="M2092" s="50"/>
      <c r="N2092" s="422"/>
      <c r="O2092" s="27"/>
      <c r="P2092" s="27"/>
      <c r="Q2092" s="27"/>
      <c r="R2092" s="27"/>
      <c r="S2092" s="27"/>
      <c r="T2092" s="27"/>
      <c r="U2092" s="27"/>
      <c r="V2092" s="27"/>
      <c r="W2092" s="27"/>
      <c r="X2092" s="27"/>
      <c r="Y2092" s="410"/>
      <c r="Z2092" s="53"/>
      <c r="AA2092" s="53"/>
      <c r="AB2092" s="27"/>
      <c r="AC2092" s="27"/>
      <c r="AD2092" s="27"/>
      <c r="AE2092" s="244"/>
      <c r="AF2092" s="27"/>
      <c r="AG2092" s="27"/>
      <c r="AH2092" s="27"/>
      <c r="AI2092" s="27"/>
      <c r="AJ2092" s="467"/>
      <c r="AK2092" s="54"/>
      <c r="AO2092" s="157"/>
      <c r="AS2092" s="157"/>
      <c r="AT2092" s="161"/>
    </row>
    <row r="2093" spans="1:46" s="55" customFormat="1" ht="12.75" customHeight="1" x14ac:dyDescent="0.3">
      <c r="A2093" s="49"/>
      <c r="B2093" s="49"/>
      <c r="C2093" s="50"/>
      <c r="D2093" s="27"/>
      <c r="E2093" s="27"/>
      <c r="F2093" s="27"/>
      <c r="G2093" s="50"/>
      <c r="H2093" s="50"/>
      <c r="I2093" s="27"/>
      <c r="J2093" s="27"/>
      <c r="K2093" s="52"/>
      <c r="L2093" s="50"/>
      <c r="M2093" s="50"/>
      <c r="N2093" s="422"/>
      <c r="O2093" s="27"/>
      <c r="P2093" s="27"/>
      <c r="Q2093" s="27"/>
      <c r="R2093" s="27"/>
      <c r="S2093" s="27"/>
      <c r="T2093" s="27"/>
      <c r="U2093" s="27"/>
      <c r="V2093" s="27"/>
      <c r="W2093" s="27"/>
      <c r="X2093" s="27"/>
      <c r="Y2093" s="410"/>
      <c r="Z2093" s="53"/>
      <c r="AA2093" s="53"/>
      <c r="AB2093" s="27"/>
      <c r="AC2093" s="27"/>
      <c r="AD2093" s="27"/>
      <c r="AE2093" s="244"/>
      <c r="AF2093" s="27"/>
      <c r="AG2093" s="27"/>
      <c r="AH2093" s="27"/>
      <c r="AI2093" s="27"/>
      <c r="AJ2093" s="467"/>
      <c r="AK2093" s="54"/>
      <c r="AO2093" s="157"/>
      <c r="AS2093" s="157"/>
      <c r="AT2093" s="161"/>
    </row>
    <row r="2094" spans="1:46" s="55" customFormat="1" ht="12.75" customHeight="1" x14ac:dyDescent="0.3">
      <c r="A2094" s="49"/>
      <c r="B2094" s="49"/>
      <c r="C2094" s="50"/>
      <c r="D2094" s="27"/>
      <c r="E2094" s="27"/>
      <c r="F2094" s="27"/>
      <c r="G2094" s="50"/>
      <c r="H2094" s="50"/>
      <c r="I2094" s="27"/>
      <c r="J2094" s="27"/>
      <c r="K2094" s="52"/>
      <c r="L2094" s="50"/>
      <c r="M2094" s="50"/>
      <c r="N2094" s="422"/>
      <c r="O2094" s="27"/>
      <c r="P2094" s="27"/>
      <c r="Q2094" s="27"/>
      <c r="R2094" s="27"/>
      <c r="S2094" s="27"/>
      <c r="T2094" s="27"/>
      <c r="U2094" s="27"/>
      <c r="V2094" s="27"/>
      <c r="W2094" s="27"/>
      <c r="X2094" s="27"/>
      <c r="Y2094" s="410"/>
      <c r="Z2094" s="53"/>
      <c r="AA2094" s="53"/>
      <c r="AB2094" s="27"/>
      <c r="AC2094" s="27"/>
      <c r="AD2094" s="27"/>
      <c r="AE2094" s="244"/>
      <c r="AF2094" s="27"/>
      <c r="AG2094" s="27"/>
      <c r="AH2094" s="27"/>
      <c r="AI2094" s="27"/>
      <c r="AJ2094" s="467"/>
      <c r="AK2094" s="54"/>
      <c r="AO2094" s="157"/>
      <c r="AS2094" s="157"/>
      <c r="AT2094" s="161"/>
    </row>
    <row r="2095" spans="1:46" s="55" customFormat="1" ht="12.75" customHeight="1" x14ac:dyDescent="0.3">
      <c r="A2095" s="49"/>
      <c r="B2095" s="49"/>
      <c r="C2095" s="50"/>
      <c r="D2095" s="27"/>
      <c r="E2095" s="27"/>
      <c r="F2095" s="27"/>
      <c r="G2095" s="50"/>
      <c r="H2095" s="50"/>
      <c r="I2095" s="27"/>
      <c r="J2095" s="27"/>
      <c r="K2095" s="52"/>
      <c r="L2095" s="50"/>
      <c r="M2095" s="50"/>
      <c r="N2095" s="422"/>
      <c r="O2095" s="27"/>
      <c r="P2095" s="27"/>
      <c r="Q2095" s="27"/>
      <c r="R2095" s="27"/>
      <c r="S2095" s="27"/>
      <c r="T2095" s="27"/>
      <c r="U2095" s="27"/>
      <c r="V2095" s="27"/>
      <c r="W2095" s="27"/>
      <c r="X2095" s="27"/>
      <c r="Y2095" s="410"/>
      <c r="Z2095" s="53"/>
      <c r="AA2095" s="53"/>
      <c r="AB2095" s="27"/>
      <c r="AC2095" s="27"/>
      <c r="AD2095" s="27"/>
      <c r="AE2095" s="244"/>
      <c r="AF2095" s="27"/>
      <c r="AG2095" s="27"/>
      <c r="AH2095" s="27"/>
      <c r="AI2095" s="27"/>
      <c r="AJ2095" s="467"/>
      <c r="AK2095" s="54"/>
      <c r="AO2095" s="157"/>
      <c r="AS2095" s="157"/>
      <c r="AT2095" s="161"/>
    </row>
    <row r="2096" spans="1:46" s="55" customFormat="1" ht="12.75" customHeight="1" x14ac:dyDescent="0.3">
      <c r="A2096" s="49"/>
      <c r="B2096" s="49"/>
      <c r="C2096" s="50"/>
      <c r="D2096" s="27"/>
      <c r="E2096" s="27"/>
      <c r="F2096" s="27"/>
      <c r="G2096" s="50"/>
      <c r="H2096" s="50"/>
      <c r="I2096" s="27"/>
      <c r="J2096" s="27"/>
      <c r="K2096" s="52"/>
      <c r="L2096" s="50"/>
      <c r="M2096" s="50"/>
      <c r="N2096" s="422"/>
      <c r="O2096" s="27"/>
      <c r="P2096" s="27"/>
      <c r="Q2096" s="27"/>
      <c r="R2096" s="27"/>
      <c r="S2096" s="27"/>
      <c r="T2096" s="27"/>
      <c r="U2096" s="27"/>
      <c r="V2096" s="27"/>
      <c r="W2096" s="27"/>
      <c r="X2096" s="27"/>
      <c r="Y2096" s="410"/>
      <c r="Z2096" s="53"/>
      <c r="AA2096" s="53"/>
      <c r="AB2096" s="27"/>
      <c r="AC2096" s="27"/>
      <c r="AD2096" s="27"/>
      <c r="AE2096" s="244"/>
      <c r="AF2096" s="27"/>
      <c r="AG2096" s="27"/>
      <c r="AH2096" s="27"/>
      <c r="AI2096" s="27"/>
      <c r="AJ2096" s="467"/>
      <c r="AK2096" s="54"/>
      <c r="AO2096" s="157"/>
      <c r="AS2096" s="157"/>
      <c r="AT2096" s="161"/>
    </row>
    <row r="2097" spans="1:46" s="55" customFormat="1" ht="12.75" customHeight="1" x14ac:dyDescent="0.3">
      <c r="A2097" s="49"/>
      <c r="B2097" s="49"/>
      <c r="C2097" s="50"/>
      <c r="D2097" s="27"/>
      <c r="E2097" s="27"/>
      <c r="F2097" s="27"/>
      <c r="G2097" s="50"/>
      <c r="H2097" s="50"/>
      <c r="I2097" s="27"/>
      <c r="J2097" s="27"/>
      <c r="K2097" s="52"/>
      <c r="L2097" s="50"/>
      <c r="M2097" s="50"/>
      <c r="N2097" s="422"/>
      <c r="O2097" s="27"/>
      <c r="P2097" s="27"/>
      <c r="Q2097" s="27"/>
      <c r="R2097" s="27"/>
      <c r="S2097" s="27"/>
      <c r="T2097" s="27"/>
      <c r="U2097" s="27"/>
      <c r="V2097" s="27"/>
      <c r="W2097" s="27"/>
      <c r="X2097" s="27"/>
      <c r="Y2097" s="410"/>
      <c r="Z2097" s="53"/>
      <c r="AA2097" s="53"/>
      <c r="AB2097" s="27"/>
      <c r="AC2097" s="27"/>
      <c r="AD2097" s="27"/>
      <c r="AE2097" s="244"/>
      <c r="AF2097" s="27"/>
      <c r="AG2097" s="27"/>
      <c r="AH2097" s="27"/>
      <c r="AI2097" s="27"/>
      <c r="AJ2097" s="467"/>
      <c r="AK2097" s="54"/>
      <c r="AO2097" s="157"/>
      <c r="AS2097" s="157"/>
      <c r="AT2097" s="161"/>
    </row>
    <row r="2098" spans="1:46" s="55" customFormat="1" ht="12.75" customHeight="1" x14ac:dyDescent="0.3">
      <c r="A2098" s="49"/>
      <c r="B2098" s="49"/>
      <c r="C2098" s="50"/>
      <c r="D2098" s="27"/>
      <c r="E2098" s="27"/>
      <c r="F2098" s="27"/>
      <c r="G2098" s="50"/>
      <c r="H2098" s="50"/>
      <c r="I2098" s="27"/>
      <c r="J2098" s="27"/>
      <c r="K2098" s="52"/>
      <c r="L2098" s="50"/>
      <c r="M2098" s="50"/>
      <c r="N2098" s="422"/>
      <c r="O2098" s="27"/>
      <c r="P2098" s="27"/>
      <c r="Q2098" s="27"/>
      <c r="R2098" s="27"/>
      <c r="S2098" s="27"/>
      <c r="T2098" s="27"/>
      <c r="U2098" s="27"/>
      <c r="V2098" s="27"/>
      <c r="W2098" s="27"/>
      <c r="X2098" s="27"/>
      <c r="Y2098" s="410"/>
      <c r="Z2098" s="53"/>
      <c r="AA2098" s="53"/>
      <c r="AB2098" s="27"/>
      <c r="AC2098" s="27"/>
      <c r="AD2098" s="27"/>
      <c r="AE2098" s="244"/>
      <c r="AF2098" s="27"/>
      <c r="AG2098" s="27"/>
      <c r="AH2098" s="27"/>
      <c r="AI2098" s="27"/>
      <c r="AJ2098" s="467"/>
      <c r="AK2098" s="54"/>
      <c r="AO2098" s="157"/>
      <c r="AS2098" s="157"/>
      <c r="AT2098" s="161"/>
    </row>
    <row r="2099" spans="1:46" s="55" customFormat="1" ht="12.75" customHeight="1" x14ac:dyDescent="0.3">
      <c r="A2099" s="49"/>
      <c r="B2099" s="49"/>
      <c r="C2099" s="50"/>
      <c r="D2099" s="27"/>
      <c r="E2099" s="27"/>
      <c r="F2099" s="27"/>
      <c r="G2099" s="50"/>
      <c r="H2099" s="50"/>
      <c r="I2099" s="27"/>
      <c r="J2099" s="27"/>
      <c r="K2099" s="52"/>
      <c r="L2099" s="50"/>
      <c r="M2099" s="50"/>
      <c r="N2099" s="422"/>
      <c r="O2099" s="27"/>
      <c r="P2099" s="27"/>
      <c r="Q2099" s="27"/>
      <c r="R2099" s="27"/>
      <c r="S2099" s="27"/>
      <c r="T2099" s="27"/>
      <c r="U2099" s="27"/>
      <c r="V2099" s="27"/>
      <c r="W2099" s="27"/>
      <c r="X2099" s="27"/>
      <c r="Y2099" s="410"/>
      <c r="Z2099" s="53"/>
      <c r="AA2099" s="53"/>
      <c r="AB2099" s="27"/>
      <c r="AC2099" s="27"/>
      <c r="AD2099" s="27"/>
      <c r="AE2099" s="244"/>
      <c r="AF2099" s="27"/>
      <c r="AG2099" s="27"/>
      <c r="AH2099" s="27"/>
      <c r="AI2099" s="27"/>
      <c r="AJ2099" s="467"/>
      <c r="AK2099" s="54"/>
      <c r="AO2099" s="157"/>
      <c r="AS2099" s="157"/>
      <c r="AT2099" s="161"/>
    </row>
    <row r="2100" spans="1:46" s="55" customFormat="1" ht="12.75" customHeight="1" x14ac:dyDescent="0.3">
      <c r="A2100" s="49"/>
      <c r="B2100" s="49"/>
      <c r="C2100" s="50"/>
      <c r="D2100" s="27"/>
      <c r="E2100" s="27"/>
      <c r="F2100" s="27"/>
      <c r="G2100" s="50"/>
      <c r="H2100" s="50"/>
      <c r="I2100" s="27"/>
      <c r="J2100" s="27"/>
      <c r="K2100" s="52"/>
      <c r="L2100" s="50"/>
      <c r="M2100" s="50"/>
      <c r="N2100" s="422"/>
      <c r="O2100" s="27"/>
      <c r="P2100" s="27"/>
      <c r="Q2100" s="27"/>
      <c r="R2100" s="27"/>
      <c r="S2100" s="27"/>
      <c r="T2100" s="27"/>
      <c r="U2100" s="27"/>
      <c r="V2100" s="27"/>
      <c r="W2100" s="27"/>
      <c r="X2100" s="27"/>
      <c r="Y2100" s="410"/>
      <c r="Z2100" s="53"/>
      <c r="AA2100" s="53"/>
      <c r="AB2100" s="27"/>
      <c r="AC2100" s="27"/>
      <c r="AD2100" s="27"/>
      <c r="AE2100" s="244"/>
      <c r="AF2100" s="27"/>
      <c r="AG2100" s="27"/>
      <c r="AH2100" s="27"/>
      <c r="AI2100" s="27"/>
      <c r="AJ2100" s="467"/>
      <c r="AK2100" s="54"/>
      <c r="AO2100" s="157"/>
      <c r="AS2100" s="157"/>
      <c r="AT2100" s="161"/>
    </row>
    <row r="2101" spans="1:46" s="55" customFormat="1" ht="12.75" customHeight="1" x14ac:dyDescent="0.3">
      <c r="A2101" s="49"/>
      <c r="B2101" s="49"/>
      <c r="C2101" s="50"/>
      <c r="D2101" s="27"/>
      <c r="E2101" s="27"/>
      <c r="F2101" s="27"/>
      <c r="G2101" s="50"/>
      <c r="H2101" s="50"/>
      <c r="I2101" s="27"/>
      <c r="J2101" s="27"/>
      <c r="K2101" s="52"/>
      <c r="L2101" s="50"/>
      <c r="M2101" s="50"/>
      <c r="N2101" s="422"/>
      <c r="O2101" s="27"/>
      <c r="P2101" s="27"/>
      <c r="Q2101" s="27"/>
      <c r="R2101" s="27"/>
      <c r="S2101" s="27"/>
      <c r="T2101" s="27"/>
      <c r="U2101" s="27"/>
      <c r="V2101" s="27"/>
      <c r="W2101" s="27"/>
      <c r="X2101" s="27"/>
      <c r="Y2101" s="410"/>
      <c r="Z2101" s="53"/>
      <c r="AA2101" s="53"/>
      <c r="AB2101" s="27"/>
      <c r="AC2101" s="27"/>
      <c r="AD2101" s="27"/>
      <c r="AE2101" s="244"/>
      <c r="AF2101" s="27"/>
      <c r="AG2101" s="27"/>
      <c r="AH2101" s="27"/>
      <c r="AI2101" s="27"/>
      <c r="AJ2101" s="467"/>
      <c r="AK2101" s="54"/>
      <c r="AO2101" s="157"/>
      <c r="AS2101" s="157"/>
      <c r="AT2101" s="161"/>
    </row>
    <row r="2102" spans="1:46" s="55" customFormat="1" ht="12.75" customHeight="1" x14ac:dyDescent="0.3">
      <c r="A2102" s="49"/>
      <c r="B2102" s="49"/>
      <c r="C2102" s="50"/>
      <c r="D2102" s="27"/>
      <c r="E2102" s="27"/>
      <c r="F2102" s="27"/>
      <c r="G2102" s="50"/>
      <c r="H2102" s="50"/>
      <c r="I2102" s="27"/>
      <c r="J2102" s="27"/>
      <c r="K2102" s="52"/>
      <c r="L2102" s="50"/>
      <c r="M2102" s="50"/>
      <c r="N2102" s="422"/>
      <c r="O2102" s="27"/>
      <c r="P2102" s="27"/>
      <c r="Q2102" s="27"/>
      <c r="R2102" s="27"/>
      <c r="S2102" s="27"/>
      <c r="T2102" s="27"/>
      <c r="U2102" s="27"/>
      <c r="V2102" s="27"/>
      <c r="W2102" s="27"/>
      <c r="X2102" s="27"/>
      <c r="Y2102" s="410"/>
      <c r="Z2102" s="53"/>
      <c r="AA2102" s="53"/>
      <c r="AB2102" s="27"/>
      <c r="AC2102" s="27"/>
      <c r="AD2102" s="27"/>
      <c r="AE2102" s="244"/>
      <c r="AF2102" s="27"/>
      <c r="AG2102" s="27"/>
      <c r="AH2102" s="27"/>
      <c r="AI2102" s="27"/>
      <c r="AJ2102" s="467"/>
      <c r="AK2102" s="54"/>
      <c r="AO2102" s="157"/>
      <c r="AS2102" s="157"/>
      <c r="AT2102" s="161"/>
    </row>
    <row r="2103" spans="1:46" s="55" customFormat="1" ht="12.75" customHeight="1" x14ac:dyDescent="0.3">
      <c r="A2103" s="49"/>
      <c r="B2103" s="49"/>
      <c r="C2103" s="50"/>
      <c r="D2103" s="27"/>
      <c r="E2103" s="27"/>
      <c r="F2103" s="27"/>
      <c r="G2103" s="50"/>
      <c r="H2103" s="50"/>
      <c r="I2103" s="27"/>
      <c r="J2103" s="27"/>
      <c r="K2103" s="52"/>
      <c r="L2103" s="50"/>
      <c r="M2103" s="50"/>
      <c r="N2103" s="422"/>
      <c r="O2103" s="27"/>
      <c r="P2103" s="27"/>
      <c r="Q2103" s="27"/>
      <c r="R2103" s="27"/>
      <c r="S2103" s="27"/>
      <c r="T2103" s="27"/>
      <c r="U2103" s="27"/>
      <c r="V2103" s="27"/>
      <c r="W2103" s="27"/>
      <c r="X2103" s="27"/>
      <c r="Y2103" s="410"/>
      <c r="Z2103" s="53"/>
      <c r="AA2103" s="53"/>
      <c r="AB2103" s="27"/>
      <c r="AC2103" s="27"/>
      <c r="AD2103" s="27"/>
      <c r="AE2103" s="244"/>
      <c r="AF2103" s="27"/>
      <c r="AG2103" s="27"/>
      <c r="AH2103" s="27"/>
      <c r="AI2103" s="27"/>
      <c r="AJ2103" s="467"/>
      <c r="AK2103" s="54"/>
      <c r="AO2103" s="157"/>
      <c r="AS2103" s="157"/>
      <c r="AT2103" s="161"/>
    </row>
    <row r="2104" spans="1:46" s="55" customFormat="1" ht="12.75" customHeight="1" x14ac:dyDescent="0.3">
      <c r="A2104" s="49"/>
      <c r="B2104" s="49"/>
      <c r="C2104" s="50"/>
      <c r="D2104" s="27"/>
      <c r="E2104" s="27"/>
      <c r="F2104" s="27"/>
      <c r="G2104" s="50"/>
      <c r="H2104" s="50"/>
      <c r="I2104" s="27"/>
      <c r="J2104" s="27"/>
      <c r="K2104" s="52"/>
      <c r="L2104" s="50"/>
      <c r="M2104" s="50"/>
      <c r="N2104" s="422"/>
      <c r="O2104" s="27"/>
      <c r="P2104" s="27"/>
      <c r="Q2104" s="27"/>
      <c r="R2104" s="27"/>
      <c r="S2104" s="27"/>
      <c r="T2104" s="27"/>
      <c r="U2104" s="27"/>
      <c r="V2104" s="27"/>
      <c r="W2104" s="27"/>
      <c r="X2104" s="27"/>
      <c r="Y2104" s="410"/>
      <c r="Z2104" s="53"/>
      <c r="AA2104" s="53"/>
      <c r="AB2104" s="27"/>
      <c r="AC2104" s="27"/>
      <c r="AD2104" s="27"/>
      <c r="AE2104" s="244"/>
      <c r="AF2104" s="27"/>
      <c r="AG2104" s="27"/>
      <c r="AH2104" s="27"/>
      <c r="AI2104" s="27"/>
      <c r="AJ2104" s="467"/>
      <c r="AK2104" s="54"/>
      <c r="AO2104" s="157"/>
      <c r="AS2104" s="157"/>
      <c r="AT2104" s="161"/>
    </row>
    <row r="2105" spans="1:46" s="55" customFormat="1" ht="12.75" customHeight="1" x14ac:dyDescent="0.3">
      <c r="A2105" s="49"/>
      <c r="B2105" s="49"/>
      <c r="C2105" s="50"/>
      <c r="D2105" s="27"/>
      <c r="E2105" s="27"/>
      <c r="F2105" s="27"/>
      <c r="G2105" s="50"/>
      <c r="H2105" s="50"/>
      <c r="I2105" s="27"/>
      <c r="J2105" s="27"/>
      <c r="K2105" s="52"/>
      <c r="L2105" s="50"/>
      <c r="M2105" s="50"/>
      <c r="N2105" s="422"/>
      <c r="O2105" s="27"/>
      <c r="P2105" s="27"/>
      <c r="Q2105" s="27"/>
      <c r="R2105" s="27"/>
      <c r="S2105" s="27"/>
      <c r="T2105" s="27"/>
      <c r="U2105" s="27"/>
      <c r="V2105" s="27"/>
      <c r="W2105" s="27"/>
      <c r="X2105" s="27"/>
      <c r="Y2105" s="410"/>
      <c r="Z2105" s="53"/>
      <c r="AA2105" s="53"/>
      <c r="AB2105" s="27"/>
      <c r="AC2105" s="27"/>
      <c r="AD2105" s="27"/>
      <c r="AE2105" s="244"/>
      <c r="AF2105" s="27"/>
      <c r="AG2105" s="27"/>
      <c r="AH2105" s="27"/>
      <c r="AI2105" s="27"/>
      <c r="AJ2105" s="467"/>
      <c r="AK2105" s="54"/>
      <c r="AO2105" s="157"/>
      <c r="AS2105" s="157"/>
      <c r="AT2105" s="161"/>
    </row>
    <row r="2106" spans="1:46" s="55" customFormat="1" ht="12.75" customHeight="1" x14ac:dyDescent="0.3">
      <c r="A2106" s="49"/>
      <c r="B2106" s="49"/>
      <c r="C2106" s="50"/>
      <c r="D2106" s="27"/>
      <c r="E2106" s="27"/>
      <c r="F2106" s="27"/>
      <c r="G2106" s="50"/>
      <c r="H2106" s="50"/>
      <c r="I2106" s="27"/>
      <c r="J2106" s="27"/>
      <c r="K2106" s="52"/>
      <c r="L2106" s="50"/>
      <c r="M2106" s="50"/>
      <c r="N2106" s="422"/>
      <c r="O2106" s="27"/>
      <c r="P2106" s="27"/>
      <c r="Q2106" s="27"/>
      <c r="R2106" s="27"/>
      <c r="S2106" s="27"/>
      <c r="T2106" s="27"/>
      <c r="U2106" s="27"/>
      <c r="V2106" s="27"/>
      <c r="W2106" s="27"/>
      <c r="X2106" s="27"/>
      <c r="Y2106" s="410"/>
      <c r="Z2106" s="53"/>
      <c r="AA2106" s="53"/>
      <c r="AB2106" s="27"/>
      <c r="AC2106" s="27"/>
      <c r="AD2106" s="27"/>
      <c r="AE2106" s="244"/>
      <c r="AF2106" s="27"/>
      <c r="AG2106" s="27"/>
      <c r="AH2106" s="27"/>
      <c r="AI2106" s="27"/>
      <c r="AJ2106" s="467"/>
      <c r="AK2106" s="54"/>
      <c r="AO2106" s="157"/>
      <c r="AS2106" s="157"/>
      <c r="AT2106" s="161"/>
    </row>
    <row r="2107" spans="1:46" s="55" customFormat="1" ht="12.75" customHeight="1" x14ac:dyDescent="0.3">
      <c r="A2107" s="49"/>
      <c r="B2107" s="49"/>
      <c r="C2107" s="50"/>
      <c r="D2107" s="27"/>
      <c r="E2107" s="27"/>
      <c r="F2107" s="27"/>
      <c r="G2107" s="50"/>
      <c r="H2107" s="50"/>
      <c r="I2107" s="27"/>
      <c r="J2107" s="27"/>
      <c r="K2107" s="52"/>
      <c r="L2107" s="50"/>
      <c r="M2107" s="50"/>
      <c r="N2107" s="422"/>
      <c r="O2107" s="27"/>
      <c r="P2107" s="27"/>
      <c r="Q2107" s="27"/>
      <c r="R2107" s="27"/>
      <c r="S2107" s="27"/>
      <c r="T2107" s="27"/>
      <c r="U2107" s="27"/>
      <c r="V2107" s="27"/>
      <c r="W2107" s="27"/>
      <c r="X2107" s="27"/>
      <c r="Y2107" s="410"/>
      <c r="Z2107" s="53"/>
      <c r="AA2107" s="53"/>
      <c r="AB2107" s="27"/>
      <c r="AC2107" s="27"/>
      <c r="AD2107" s="27"/>
      <c r="AE2107" s="244"/>
      <c r="AF2107" s="27"/>
      <c r="AG2107" s="27"/>
      <c r="AH2107" s="27"/>
      <c r="AI2107" s="27"/>
      <c r="AJ2107" s="467"/>
      <c r="AK2107" s="54"/>
      <c r="AO2107" s="157"/>
      <c r="AS2107" s="157"/>
      <c r="AT2107" s="161"/>
    </row>
    <row r="2108" spans="1:46" s="55" customFormat="1" ht="12.75" customHeight="1" x14ac:dyDescent="0.3">
      <c r="A2108" s="49"/>
      <c r="B2108" s="49"/>
      <c r="C2108" s="50"/>
      <c r="D2108" s="27"/>
      <c r="E2108" s="27"/>
      <c r="F2108" s="27"/>
      <c r="G2108" s="50"/>
      <c r="H2108" s="50"/>
      <c r="I2108" s="27"/>
      <c r="J2108" s="27"/>
      <c r="K2108" s="52"/>
      <c r="L2108" s="50"/>
      <c r="M2108" s="50"/>
      <c r="N2108" s="422"/>
      <c r="O2108" s="27"/>
      <c r="P2108" s="27"/>
      <c r="Q2108" s="27"/>
      <c r="R2108" s="27"/>
      <c r="S2108" s="27"/>
      <c r="T2108" s="27"/>
      <c r="U2108" s="27"/>
      <c r="V2108" s="27"/>
      <c r="W2108" s="27"/>
      <c r="X2108" s="27"/>
      <c r="Y2108" s="410"/>
      <c r="Z2108" s="53"/>
      <c r="AA2108" s="53"/>
      <c r="AB2108" s="27"/>
      <c r="AC2108" s="27"/>
      <c r="AD2108" s="27"/>
      <c r="AE2108" s="244"/>
      <c r="AF2108" s="27"/>
      <c r="AG2108" s="27"/>
      <c r="AH2108" s="27"/>
      <c r="AI2108" s="27"/>
      <c r="AJ2108" s="467"/>
      <c r="AK2108" s="54"/>
      <c r="AO2108" s="157"/>
      <c r="AS2108" s="157"/>
      <c r="AT2108" s="161"/>
    </row>
    <row r="2109" spans="1:46" s="55" customFormat="1" ht="12.75" customHeight="1" x14ac:dyDescent="0.3">
      <c r="A2109" s="49"/>
      <c r="B2109" s="49"/>
      <c r="C2109" s="50"/>
      <c r="D2109" s="27"/>
      <c r="E2109" s="27"/>
      <c r="F2109" s="27"/>
      <c r="G2109" s="50"/>
      <c r="H2109" s="50"/>
      <c r="I2109" s="27"/>
      <c r="J2109" s="27"/>
      <c r="K2109" s="52"/>
      <c r="L2109" s="50"/>
      <c r="M2109" s="50"/>
      <c r="N2109" s="422"/>
      <c r="O2109" s="27"/>
      <c r="P2109" s="27"/>
      <c r="Q2109" s="27"/>
      <c r="R2109" s="27"/>
      <c r="S2109" s="27"/>
      <c r="T2109" s="27"/>
      <c r="U2109" s="27"/>
      <c r="V2109" s="27"/>
      <c r="W2109" s="27"/>
      <c r="X2109" s="27"/>
      <c r="Y2109" s="410"/>
      <c r="Z2109" s="53"/>
      <c r="AA2109" s="53"/>
      <c r="AB2109" s="27"/>
      <c r="AC2109" s="27"/>
      <c r="AD2109" s="27"/>
      <c r="AE2109" s="244"/>
      <c r="AF2109" s="27"/>
      <c r="AG2109" s="27"/>
      <c r="AH2109" s="27"/>
      <c r="AI2109" s="27"/>
      <c r="AJ2109" s="467"/>
      <c r="AK2109" s="54"/>
      <c r="AO2109" s="157"/>
      <c r="AS2109" s="157"/>
      <c r="AT2109" s="161"/>
    </row>
    <row r="2110" spans="1:46" s="55" customFormat="1" ht="12.75" customHeight="1" x14ac:dyDescent="0.3">
      <c r="A2110" s="49"/>
      <c r="B2110" s="49"/>
      <c r="C2110" s="50"/>
      <c r="D2110" s="27"/>
      <c r="E2110" s="27"/>
      <c r="F2110" s="27"/>
      <c r="G2110" s="50"/>
      <c r="H2110" s="50"/>
      <c r="I2110" s="27"/>
      <c r="J2110" s="27"/>
      <c r="K2110" s="52"/>
      <c r="L2110" s="50"/>
      <c r="M2110" s="50"/>
      <c r="N2110" s="422"/>
      <c r="O2110" s="27"/>
      <c r="P2110" s="27"/>
      <c r="Q2110" s="27"/>
      <c r="R2110" s="27"/>
      <c r="S2110" s="27"/>
      <c r="T2110" s="27"/>
      <c r="U2110" s="27"/>
      <c r="V2110" s="27"/>
      <c r="W2110" s="27"/>
      <c r="X2110" s="27"/>
      <c r="Y2110" s="410"/>
      <c r="Z2110" s="53"/>
      <c r="AA2110" s="53"/>
      <c r="AB2110" s="27"/>
      <c r="AC2110" s="27"/>
      <c r="AD2110" s="27"/>
      <c r="AE2110" s="244"/>
      <c r="AF2110" s="27"/>
      <c r="AG2110" s="27"/>
      <c r="AH2110" s="27"/>
      <c r="AI2110" s="27"/>
      <c r="AJ2110" s="467"/>
      <c r="AK2110" s="54"/>
      <c r="AO2110" s="157"/>
      <c r="AS2110" s="157"/>
      <c r="AT2110" s="161"/>
    </row>
    <row r="2111" spans="1:46" s="55" customFormat="1" ht="12.75" customHeight="1" x14ac:dyDescent="0.3">
      <c r="A2111" s="49"/>
      <c r="B2111" s="49"/>
      <c r="C2111" s="50"/>
      <c r="D2111" s="27"/>
      <c r="E2111" s="27"/>
      <c r="F2111" s="27"/>
      <c r="G2111" s="50"/>
      <c r="H2111" s="50"/>
      <c r="I2111" s="27"/>
      <c r="J2111" s="27"/>
      <c r="K2111" s="52"/>
      <c r="L2111" s="50"/>
      <c r="M2111" s="50"/>
      <c r="N2111" s="422"/>
      <c r="O2111" s="27"/>
      <c r="P2111" s="27"/>
      <c r="Q2111" s="27"/>
      <c r="R2111" s="27"/>
      <c r="S2111" s="27"/>
      <c r="T2111" s="27"/>
      <c r="U2111" s="27"/>
      <c r="V2111" s="27"/>
      <c r="W2111" s="27"/>
      <c r="X2111" s="27"/>
      <c r="Y2111" s="410"/>
      <c r="Z2111" s="53"/>
      <c r="AA2111" s="53"/>
      <c r="AB2111" s="27"/>
      <c r="AC2111" s="27"/>
      <c r="AD2111" s="27"/>
      <c r="AE2111" s="244"/>
      <c r="AF2111" s="27"/>
      <c r="AG2111" s="27"/>
      <c r="AH2111" s="27"/>
      <c r="AI2111" s="27"/>
      <c r="AJ2111" s="467"/>
      <c r="AK2111" s="54"/>
      <c r="AO2111" s="157"/>
      <c r="AS2111" s="157"/>
      <c r="AT2111" s="161"/>
    </row>
    <row r="2112" spans="1:46" s="55" customFormat="1" ht="12.75" customHeight="1" x14ac:dyDescent="0.3">
      <c r="A2112" s="49"/>
      <c r="B2112" s="49"/>
      <c r="C2112" s="50"/>
      <c r="D2112" s="27"/>
      <c r="E2112" s="27"/>
      <c r="F2112" s="27"/>
      <c r="G2112" s="50"/>
      <c r="H2112" s="50"/>
      <c r="I2112" s="27"/>
      <c r="J2112" s="27"/>
      <c r="K2112" s="52"/>
      <c r="L2112" s="50"/>
      <c r="M2112" s="50"/>
      <c r="N2112" s="422"/>
      <c r="O2112" s="27"/>
      <c r="P2112" s="27"/>
      <c r="Q2112" s="27"/>
      <c r="R2112" s="27"/>
      <c r="S2112" s="27"/>
      <c r="T2112" s="27"/>
      <c r="U2112" s="27"/>
      <c r="V2112" s="27"/>
      <c r="W2112" s="27"/>
      <c r="X2112" s="27"/>
      <c r="Y2112" s="410"/>
      <c r="Z2112" s="53"/>
      <c r="AA2112" s="53"/>
      <c r="AB2112" s="27"/>
      <c r="AC2112" s="27"/>
      <c r="AD2112" s="27"/>
      <c r="AE2112" s="244"/>
      <c r="AF2112" s="27"/>
      <c r="AG2112" s="27"/>
      <c r="AH2112" s="27"/>
      <c r="AI2112" s="27"/>
      <c r="AJ2112" s="467"/>
      <c r="AK2112" s="54"/>
      <c r="AO2112" s="157"/>
      <c r="AS2112" s="157"/>
      <c r="AT2112" s="161"/>
    </row>
    <row r="2113" spans="1:46" s="55" customFormat="1" ht="12.75" customHeight="1" x14ac:dyDescent="0.3">
      <c r="A2113" s="49"/>
      <c r="B2113" s="49"/>
      <c r="C2113" s="50"/>
      <c r="D2113" s="27"/>
      <c r="E2113" s="27"/>
      <c r="F2113" s="27"/>
      <c r="G2113" s="50"/>
      <c r="H2113" s="50"/>
      <c r="I2113" s="27"/>
      <c r="J2113" s="27"/>
      <c r="K2113" s="52"/>
      <c r="L2113" s="50"/>
      <c r="M2113" s="50"/>
      <c r="N2113" s="422"/>
      <c r="O2113" s="27"/>
      <c r="P2113" s="27"/>
      <c r="Q2113" s="27"/>
      <c r="R2113" s="27"/>
      <c r="S2113" s="27"/>
      <c r="T2113" s="27"/>
      <c r="U2113" s="27"/>
      <c r="V2113" s="27"/>
      <c r="W2113" s="27"/>
      <c r="X2113" s="27"/>
      <c r="Y2113" s="410"/>
      <c r="Z2113" s="53"/>
      <c r="AA2113" s="53"/>
      <c r="AB2113" s="27"/>
      <c r="AC2113" s="27"/>
      <c r="AD2113" s="27"/>
      <c r="AE2113" s="244"/>
      <c r="AF2113" s="27"/>
      <c r="AG2113" s="27"/>
      <c r="AH2113" s="27"/>
      <c r="AI2113" s="27"/>
      <c r="AJ2113" s="467"/>
      <c r="AK2113" s="54"/>
      <c r="AO2113" s="157"/>
      <c r="AS2113" s="157"/>
      <c r="AT2113" s="161"/>
    </row>
    <row r="2114" spans="1:46" s="55" customFormat="1" ht="12.75" customHeight="1" x14ac:dyDescent="0.3">
      <c r="A2114" s="49"/>
      <c r="B2114" s="49"/>
      <c r="C2114" s="50"/>
      <c r="D2114" s="27"/>
      <c r="E2114" s="27"/>
      <c r="F2114" s="27"/>
      <c r="G2114" s="50"/>
      <c r="H2114" s="50"/>
      <c r="I2114" s="27"/>
      <c r="J2114" s="27"/>
      <c r="K2114" s="52"/>
      <c r="L2114" s="50"/>
      <c r="M2114" s="50"/>
      <c r="N2114" s="422"/>
      <c r="O2114" s="27"/>
      <c r="P2114" s="27"/>
      <c r="Q2114" s="27"/>
      <c r="R2114" s="27"/>
      <c r="S2114" s="27"/>
      <c r="T2114" s="27"/>
      <c r="U2114" s="27"/>
      <c r="V2114" s="27"/>
      <c r="W2114" s="27"/>
      <c r="X2114" s="27"/>
      <c r="Y2114" s="410"/>
      <c r="Z2114" s="53"/>
      <c r="AA2114" s="53"/>
      <c r="AB2114" s="27"/>
      <c r="AC2114" s="27"/>
      <c r="AD2114" s="27"/>
      <c r="AE2114" s="244"/>
      <c r="AF2114" s="27"/>
      <c r="AG2114" s="27"/>
      <c r="AH2114" s="27"/>
      <c r="AI2114" s="27"/>
      <c r="AJ2114" s="467"/>
      <c r="AK2114" s="54"/>
      <c r="AO2114" s="157"/>
      <c r="AS2114" s="157"/>
      <c r="AT2114" s="161"/>
    </row>
    <row r="2115" spans="1:46" s="55" customFormat="1" ht="12.75" customHeight="1" x14ac:dyDescent="0.3">
      <c r="A2115" s="49"/>
      <c r="B2115" s="49"/>
      <c r="C2115" s="50"/>
      <c r="D2115" s="27"/>
      <c r="E2115" s="27"/>
      <c r="F2115" s="27"/>
      <c r="G2115" s="50"/>
      <c r="H2115" s="50"/>
      <c r="I2115" s="27"/>
      <c r="J2115" s="27"/>
      <c r="K2115" s="52"/>
      <c r="L2115" s="50"/>
      <c r="M2115" s="50"/>
      <c r="N2115" s="422"/>
      <c r="O2115" s="27"/>
      <c r="P2115" s="27"/>
      <c r="Q2115" s="27"/>
      <c r="R2115" s="27"/>
      <c r="S2115" s="27"/>
      <c r="T2115" s="27"/>
      <c r="U2115" s="27"/>
      <c r="V2115" s="27"/>
      <c r="W2115" s="27"/>
      <c r="X2115" s="27"/>
      <c r="Y2115" s="410"/>
      <c r="Z2115" s="53"/>
      <c r="AA2115" s="53"/>
      <c r="AB2115" s="27"/>
      <c r="AC2115" s="27"/>
      <c r="AD2115" s="27"/>
      <c r="AE2115" s="244"/>
      <c r="AF2115" s="27"/>
      <c r="AG2115" s="27"/>
      <c r="AH2115" s="27"/>
      <c r="AI2115" s="27"/>
      <c r="AJ2115" s="467"/>
      <c r="AK2115" s="54"/>
      <c r="AO2115" s="157"/>
      <c r="AS2115" s="157"/>
      <c r="AT2115" s="161"/>
    </row>
    <row r="2116" spans="1:46" s="55" customFormat="1" ht="12.75" customHeight="1" x14ac:dyDescent="0.3">
      <c r="A2116" s="49"/>
      <c r="B2116" s="49"/>
      <c r="C2116" s="50"/>
      <c r="D2116" s="27"/>
      <c r="E2116" s="27"/>
      <c r="F2116" s="27"/>
      <c r="G2116" s="50"/>
      <c r="H2116" s="50"/>
      <c r="I2116" s="27"/>
      <c r="J2116" s="27"/>
      <c r="K2116" s="52"/>
      <c r="L2116" s="50"/>
      <c r="M2116" s="50"/>
      <c r="N2116" s="422"/>
      <c r="O2116" s="27"/>
      <c r="P2116" s="27"/>
      <c r="Q2116" s="27"/>
      <c r="R2116" s="27"/>
      <c r="S2116" s="27"/>
      <c r="T2116" s="27"/>
      <c r="U2116" s="27"/>
      <c r="V2116" s="27"/>
      <c r="W2116" s="27"/>
      <c r="X2116" s="27"/>
      <c r="Y2116" s="410"/>
      <c r="Z2116" s="53"/>
      <c r="AA2116" s="53"/>
      <c r="AB2116" s="27"/>
      <c r="AC2116" s="27"/>
      <c r="AD2116" s="27"/>
      <c r="AE2116" s="244"/>
      <c r="AF2116" s="27"/>
      <c r="AG2116" s="27"/>
      <c r="AH2116" s="27"/>
      <c r="AI2116" s="27"/>
      <c r="AJ2116" s="467"/>
      <c r="AK2116" s="54"/>
      <c r="AO2116" s="157"/>
      <c r="AS2116" s="157"/>
      <c r="AT2116" s="161"/>
    </row>
    <row r="2117" spans="1:46" s="55" customFormat="1" ht="12.75" customHeight="1" x14ac:dyDescent="0.3">
      <c r="A2117" s="49"/>
      <c r="B2117" s="49"/>
      <c r="C2117" s="50"/>
      <c r="D2117" s="27"/>
      <c r="E2117" s="27"/>
      <c r="F2117" s="27"/>
      <c r="G2117" s="50"/>
      <c r="H2117" s="50"/>
      <c r="I2117" s="27"/>
      <c r="J2117" s="27"/>
      <c r="K2117" s="52"/>
      <c r="L2117" s="50"/>
      <c r="M2117" s="50"/>
      <c r="N2117" s="422"/>
      <c r="O2117" s="27"/>
      <c r="P2117" s="27"/>
      <c r="Q2117" s="27"/>
      <c r="R2117" s="27"/>
      <c r="S2117" s="27"/>
      <c r="T2117" s="27"/>
      <c r="U2117" s="27"/>
      <c r="V2117" s="27"/>
      <c r="W2117" s="27"/>
      <c r="X2117" s="27"/>
      <c r="Y2117" s="410"/>
      <c r="Z2117" s="53"/>
      <c r="AA2117" s="53"/>
      <c r="AB2117" s="27"/>
      <c r="AC2117" s="27"/>
      <c r="AD2117" s="27"/>
      <c r="AE2117" s="244"/>
      <c r="AF2117" s="27"/>
      <c r="AG2117" s="27"/>
      <c r="AH2117" s="27"/>
      <c r="AI2117" s="27"/>
      <c r="AJ2117" s="467"/>
      <c r="AK2117" s="54"/>
      <c r="AO2117" s="157"/>
      <c r="AS2117" s="157"/>
      <c r="AT2117" s="161"/>
    </row>
    <row r="2118" spans="1:46" s="55" customFormat="1" ht="12.75" customHeight="1" x14ac:dyDescent="0.3">
      <c r="A2118" s="49"/>
      <c r="B2118" s="49"/>
      <c r="C2118" s="50"/>
      <c r="D2118" s="27"/>
      <c r="E2118" s="27"/>
      <c r="F2118" s="27"/>
      <c r="G2118" s="50"/>
      <c r="H2118" s="50"/>
      <c r="I2118" s="27"/>
      <c r="J2118" s="27"/>
      <c r="K2118" s="52"/>
      <c r="L2118" s="50"/>
      <c r="M2118" s="50"/>
      <c r="N2118" s="422"/>
      <c r="O2118" s="27"/>
      <c r="P2118" s="27"/>
      <c r="Q2118" s="27"/>
      <c r="R2118" s="27"/>
      <c r="S2118" s="27"/>
      <c r="T2118" s="27"/>
      <c r="U2118" s="27"/>
      <c r="V2118" s="27"/>
      <c r="W2118" s="27"/>
      <c r="X2118" s="27"/>
      <c r="Y2118" s="410"/>
      <c r="Z2118" s="53"/>
      <c r="AA2118" s="53"/>
      <c r="AB2118" s="27"/>
      <c r="AC2118" s="27"/>
      <c r="AD2118" s="27"/>
      <c r="AE2118" s="244"/>
      <c r="AF2118" s="27"/>
      <c r="AG2118" s="27"/>
      <c r="AH2118" s="27"/>
      <c r="AI2118" s="27"/>
      <c r="AJ2118" s="467"/>
      <c r="AK2118" s="54"/>
      <c r="AO2118" s="157"/>
      <c r="AS2118" s="157"/>
      <c r="AT2118" s="161"/>
    </row>
    <row r="2119" spans="1:46" s="55" customFormat="1" ht="12.75" customHeight="1" x14ac:dyDescent="0.3">
      <c r="A2119" s="49"/>
      <c r="B2119" s="49"/>
      <c r="C2119" s="50"/>
      <c r="D2119" s="27"/>
      <c r="E2119" s="27"/>
      <c r="F2119" s="27"/>
      <c r="G2119" s="50"/>
      <c r="H2119" s="50"/>
      <c r="I2119" s="27"/>
      <c r="J2119" s="27"/>
      <c r="K2119" s="52"/>
      <c r="L2119" s="50"/>
      <c r="M2119" s="50"/>
      <c r="N2119" s="422"/>
      <c r="O2119" s="27"/>
      <c r="P2119" s="27"/>
      <c r="Q2119" s="27"/>
      <c r="R2119" s="27"/>
      <c r="S2119" s="27"/>
      <c r="T2119" s="27"/>
      <c r="U2119" s="27"/>
      <c r="V2119" s="27"/>
      <c r="W2119" s="27"/>
      <c r="X2119" s="27"/>
      <c r="Y2119" s="410"/>
      <c r="Z2119" s="53"/>
      <c r="AA2119" s="53"/>
      <c r="AB2119" s="27"/>
      <c r="AC2119" s="27"/>
      <c r="AD2119" s="27"/>
      <c r="AE2119" s="244"/>
      <c r="AF2119" s="27"/>
      <c r="AG2119" s="27"/>
      <c r="AH2119" s="27"/>
      <c r="AI2119" s="27"/>
      <c r="AJ2119" s="467"/>
      <c r="AK2119" s="54"/>
      <c r="AO2119" s="157"/>
      <c r="AS2119" s="157"/>
      <c r="AT2119" s="161"/>
    </row>
    <row r="2120" spans="1:46" s="55" customFormat="1" ht="12.75" customHeight="1" x14ac:dyDescent="0.3">
      <c r="A2120" s="49"/>
      <c r="B2120" s="49"/>
      <c r="C2120" s="50"/>
      <c r="D2120" s="27"/>
      <c r="E2120" s="27"/>
      <c r="F2120" s="27"/>
      <c r="G2120" s="50"/>
      <c r="H2120" s="50"/>
      <c r="I2120" s="27"/>
      <c r="J2120" s="27"/>
      <c r="K2120" s="52"/>
      <c r="L2120" s="50"/>
      <c r="M2120" s="50"/>
      <c r="N2120" s="422"/>
      <c r="O2120" s="27"/>
      <c r="P2120" s="27"/>
      <c r="Q2120" s="27"/>
      <c r="R2120" s="27"/>
      <c r="S2120" s="27"/>
      <c r="T2120" s="27"/>
      <c r="U2120" s="27"/>
      <c r="V2120" s="27"/>
      <c r="W2120" s="27"/>
      <c r="X2120" s="27"/>
      <c r="Y2120" s="410"/>
      <c r="Z2120" s="53"/>
      <c r="AA2120" s="53"/>
      <c r="AB2120" s="27"/>
      <c r="AC2120" s="27"/>
      <c r="AD2120" s="27"/>
      <c r="AE2120" s="244"/>
      <c r="AF2120" s="27"/>
      <c r="AG2120" s="27"/>
      <c r="AH2120" s="27"/>
      <c r="AI2120" s="27"/>
      <c r="AJ2120" s="467"/>
      <c r="AK2120" s="54"/>
      <c r="AO2120" s="157"/>
      <c r="AS2120" s="157"/>
      <c r="AT2120" s="161"/>
    </row>
    <row r="2121" spans="1:46" s="55" customFormat="1" ht="12.75" customHeight="1" x14ac:dyDescent="0.3">
      <c r="A2121" s="49"/>
      <c r="B2121" s="49"/>
      <c r="C2121" s="50"/>
      <c r="D2121" s="27"/>
      <c r="E2121" s="27"/>
      <c r="F2121" s="27"/>
      <c r="G2121" s="50"/>
      <c r="H2121" s="50"/>
      <c r="I2121" s="27"/>
      <c r="J2121" s="27"/>
      <c r="K2121" s="52"/>
      <c r="L2121" s="50"/>
      <c r="M2121" s="50"/>
      <c r="N2121" s="422"/>
      <c r="O2121" s="27"/>
      <c r="P2121" s="27"/>
      <c r="Q2121" s="27"/>
      <c r="R2121" s="27"/>
      <c r="S2121" s="27"/>
      <c r="T2121" s="27"/>
      <c r="U2121" s="27"/>
      <c r="V2121" s="27"/>
      <c r="W2121" s="27"/>
      <c r="X2121" s="27"/>
      <c r="Y2121" s="410"/>
      <c r="Z2121" s="53"/>
      <c r="AA2121" s="53"/>
      <c r="AB2121" s="27"/>
      <c r="AC2121" s="27"/>
      <c r="AD2121" s="27"/>
      <c r="AE2121" s="244"/>
      <c r="AF2121" s="27"/>
      <c r="AG2121" s="27"/>
      <c r="AH2121" s="27"/>
      <c r="AI2121" s="27"/>
      <c r="AJ2121" s="467"/>
      <c r="AK2121" s="54"/>
      <c r="AO2121" s="157"/>
      <c r="AS2121" s="157"/>
      <c r="AT2121" s="161"/>
    </row>
    <row r="2122" spans="1:46" s="55" customFormat="1" ht="12.75" customHeight="1" x14ac:dyDescent="0.3">
      <c r="A2122" s="49"/>
      <c r="B2122" s="49"/>
      <c r="C2122" s="50"/>
      <c r="D2122" s="27"/>
      <c r="E2122" s="27"/>
      <c r="F2122" s="27"/>
      <c r="G2122" s="50"/>
      <c r="H2122" s="50"/>
      <c r="I2122" s="27"/>
      <c r="J2122" s="27"/>
      <c r="K2122" s="52"/>
      <c r="L2122" s="50"/>
      <c r="M2122" s="50"/>
      <c r="N2122" s="422"/>
      <c r="O2122" s="27"/>
      <c r="P2122" s="27"/>
      <c r="Q2122" s="27"/>
      <c r="R2122" s="27"/>
      <c r="S2122" s="27"/>
      <c r="T2122" s="27"/>
      <c r="U2122" s="27"/>
      <c r="V2122" s="27"/>
      <c r="W2122" s="27"/>
      <c r="X2122" s="27"/>
      <c r="Y2122" s="410"/>
      <c r="Z2122" s="53"/>
      <c r="AA2122" s="53"/>
      <c r="AB2122" s="27"/>
      <c r="AC2122" s="27"/>
      <c r="AD2122" s="27"/>
      <c r="AE2122" s="244"/>
      <c r="AF2122" s="27"/>
      <c r="AG2122" s="27"/>
      <c r="AH2122" s="27"/>
      <c r="AI2122" s="27"/>
      <c r="AJ2122" s="467"/>
      <c r="AK2122" s="54"/>
      <c r="AO2122" s="157"/>
      <c r="AS2122" s="157"/>
      <c r="AT2122" s="161"/>
    </row>
    <row r="2123" spans="1:46" s="55" customFormat="1" ht="12.75" customHeight="1" x14ac:dyDescent="0.3">
      <c r="A2123" s="49"/>
      <c r="B2123" s="49"/>
      <c r="C2123" s="50"/>
      <c r="D2123" s="27"/>
      <c r="E2123" s="27"/>
      <c r="F2123" s="27"/>
      <c r="G2123" s="50"/>
      <c r="H2123" s="50"/>
      <c r="I2123" s="27"/>
      <c r="J2123" s="27"/>
      <c r="K2123" s="52"/>
      <c r="L2123" s="50"/>
      <c r="M2123" s="50"/>
      <c r="N2123" s="422"/>
      <c r="O2123" s="27"/>
      <c r="P2123" s="27"/>
      <c r="Q2123" s="27"/>
      <c r="R2123" s="27"/>
      <c r="S2123" s="27"/>
      <c r="T2123" s="27"/>
      <c r="U2123" s="27"/>
      <c r="V2123" s="27"/>
      <c r="W2123" s="27"/>
      <c r="X2123" s="27"/>
      <c r="Y2123" s="410"/>
      <c r="Z2123" s="53"/>
      <c r="AA2123" s="53"/>
      <c r="AB2123" s="27"/>
      <c r="AC2123" s="27"/>
      <c r="AD2123" s="27"/>
      <c r="AE2123" s="244"/>
      <c r="AF2123" s="27"/>
      <c r="AG2123" s="27"/>
      <c r="AH2123" s="27"/>
      <c r="AI2123" s="27"/>
      <c r="AJ2123" s="467"/>
      <c r="AK2123" s="54"/>
      <c r="AO2123" s="157"/>
      <c r="AS2123" s="157"/>
      <c r="AT2123" s="161"/>
    </row>
    <row r="2124" spans="1:46" s="55" customFormat="1" ht="12.75" customHeight="1" x14ac:dyDescent="0.3">
      <c r="A2124" s="49"/>
      <c r="B2124" s="49"/>
      <c r="C2124" s="50"/>
      <c r="D2124" s="27"/>
      <c r="E2124" s="27"/>
      <c r="F2124" s="27"/>
      <c r="G2124" s="50"/>
      <c r="H2124" s="50"/>
      <c r="I2124" s="27"/>
      <c r="J2124" s="27"/>
      <c r="K2124" s="52"/>
      <c r="L2124" s="50"/>
      <c r="M2124" s="50"/>
      <c r="N2124" s="422"/>
      <c r="O2124" s="27"/>
      <c r="P2124" s="27"/>
      <c r="Q2124" s="27"/>
      <c r="R2124" s="27"/>
      <c r="S2124" s="27"/>
      <c r="T2124" s="27"/>
      <c r="U2124" s="27"/>
      <c r="V2124" s="27"/>
      <c r="W2124" s="27"/>
      <c r="X2124" s="27"/>
      <c r="Y2124" s="410"/>
      <c r="Z2124" s="53"/>
      <c r="AA2124" s="53"/>
      <c r="AB2124" s="27"/>
      <c r="AC2124" s="27"/>
      <c r="AD2124" s="27"/>
      <c r="AE2124" s="244"/>
      <c r="AF2124" s="27"/>
      <c r="AG2124" s="27"/>
      <c r="AH2124" s="27"/>
      <c r="AI2124" s="27"/>
      <c r="AJ2124" s="467"/>
      <c r="AK2124" s="54"/>
      <c r="AO2124" s="157"/>
      <c r="AS2124" s="157"/>
      <c r="AT2124" s="161"/>
    </row>
    <row r="2125" spans="1:46" s="55" customFormat="1" ht="12.75" customHeight="1" x14ac:dyDescent="0.3">
      <c r="A2125" s="49"/>
      <c r="B2125" s="49"/>
      <c r="C2125" s="50"/>
      <c r="D2125" s="27"/>
      <c r="E2125" s="27"/>
      <c r="F2125" s="27"/>
      <c r="G2125" s="50"/>
      <c r="H2125" s="50"/>
      <c r="I2125" s="27"/>
      <c r="J2125" s="27"/>
      <c r="K2125" s="52"/>
      <c r="L2125" s="50"/>
      <c r="M2125" s="50"/>
      <c r="N2125" s="422"/>
      <c r="O2125" s="27"/>
      <c r="P2125" s="27"/>
      <c r="Q2125" s="27"/>
      <c r="R2125" s="27"/>
      <c r="S2125" s="27"/>
      <c r="T2125" s="27"/>
      <c r="U2125" s="27"/>
      <c r="V2125" s="27"/>
      <c r="W2125" s="27"/>
      <c r="X2125" s="27"/>
      <c r="Y2125" s="410"/>
      <c r="Z2125" s="53"/>
      <c r="AA2125" s="53"/>
      <c r="AB2125" s="27"/>
      <c r="AC2125" s="27"/>
      <c r="AD2125" s="27"/>
      <c r="AE2125" s="244"/>
      <c r="AF2125" s="27"/>
      <c r="AG2125" s="27"/>
      <c r="AH2125" s="27"/>
      <c r="AI2125" s="27"/>
      <c r="AJ2125" s="467"/>
      <c r="AK2125" s="54"/>
      <c r="AO2125" s="157"/>
      <c r="AS2125" s="157"/>
      <c r="AT2125" s="161"/>
    </row>
    <row r="2126" spans="1:46" s="55" customFormat="1" ht="12.75" customHeight="1" x14ac:dyDescent="0.3">
      <c r="A2126" s="49"/>
      <c r="B2126" s="49"/>
      <c r="C2126" s="50"/>
      <c r="D2126" s="27"/>
      <c r="E2126" s="27"/>
      <c r="F2126" s="27"/>
      <c r="G2126" s="50"/>
      <c r="H2126" s="50"/>
      <c r="I2126" s="27"/>
      <c r="J2126" s="27"/>
      <c r="K2126" s="52"/>
      <c r="L2126" s="50"/>
      <c r="M2126" s="50"/>
      <c r="N2126" s="422"/>
      <c r="O2126" s="27"/>
      <c r="P2126" s="27"/>
      <c r="Q2126" s="27"/>
      <c r="R2126" s="27"/>
      <c r="S2126" s="27"/>
      <c r="T2126" s="27"/>
      <c r="U2126" s="27"/>
      <c r="V2126" s="27"/>
      <c r="W2126" s="27"/>
      <c r="X2126" s="27"/>
      <c r="Y2126" s="410"/>
      <c r="Z2126" s="53"/>
      <c r="AA2126" s="53"/>
      <c r="AB2126" s="27"/>
      <c r="AC2126" s="27"/>
      <c r="AD2126" s="27"/>
      <c r="AE2126" s="244"/>
      <c r="AF2126" s="27"/>
      <c r="AG2126" s="27"/>
      <c r="AH2126" s="27"/>
      <c r="AI2126" s="27"/>
      <c r="AJ2126" s="467"/>
      <c r="AK2126" s="54"/>
      <c r="AO2126" s="157"/>
      <c r="AS2126" s="157"/>
      <c r="AT2126" s="161"/>
    </row>
    <row r="2127" spans="1:46" s="55" customFormat="1" ht="12.75" customHeight="1" x14ac:dyDescent="0.3">
      <c r="A2127" s="49"/>
      <c r="B2127" s="49"/>
      <c r="C2127" s="50"/>
      <c r="D2127" s="27"/>
      <c r="E2127" s="27"/>
      <c r="F2127" s="27"/>
      <c r="G2127" s="50"/>
      <c r="H2127" s="50"/>
      <c r="I2127" s="27"/>
      <c r="J2127" s="27"/>
      <c r="K2127" s="52"/>
      <c r="L2127" s="50"/>
      <c r="M2127" s="50"/>
      <c r="N2127" s="422"/>
      <c r="O2127" s="27"/>
      <c r="P2127" s="27"/>
      <c r="Q2127" s="27"/>
      <c r="R2127" s="27"/>
      <c r="S2127" s="27"/>
      <c r="T2127" s="27"/>
      <c r="U2127" s="27"/>
      <c r="V2127" s="27"/>
      <c r="W2127" s="27"/>
      <c r="X2127" s="27"/>
      <c r="Y2127" s="410"/>
      <c r="Z2127" s="53"/>
      <c r="AA2127" s="53"/>
      <c r="AB2127" s="27"/>
      <c r="AC2127" s="27"/>
      <c r="AD2127" s="27"/>
      <c r="AE2127" s="244"/>
      <c r="AF2127" s="27"/>
      <c r="AG2127" s="27"/>
      <c r="AH2127" s="27"/>
      <c r="AI2127" s="27"/>
      <c r="AJ2127" s="467"/>
      <c r="AK2127" s="54"/>
      <c r="AO2127" s="157"/>
      <c r="AS2127" s="157"/>
      <c r="AT2127" s="161"/>
    </row>
    <row r="2128" spans="1:46" s="55" customFormat="1" ht="12.75" customHeight="1" x14ac:dyDescent="0.3">
      <c r="A2128" s="49"/>
      <c r="B2128" s="49"/>
      <c r="C2128" s="50"/>
      <c r="D2128" s="27"/>
      <c r="E2128" s="27"/>
      <c r="F2128" s="27"/>
      <c r="G2128" s="50"/>
      <c r="H2128" s="50"/>
      <c r="I2128" s="27"/>
      <c r="J2128" s="27"/>
      <c r="K2128" s="52"/>
      <c r="L2128" s="50"/>
      <c r="M2128" s="50"/>
      <c r="N2128" s="422"/>
      <c r="O2128" s="27"/>
      <c r="P2128" s="27"/>
      <c r="Q2128" s="27"/>
      <c r="R2128" s="27"/>
      <c r="S2128" s="27"/>
      <c r="T2128" s="27"/>
      <c r="U2128" s="27"/>
      <c r="V2128" s="27"/>
      <c r="W2128" s="27"/>
      <c r="X2128" s="27"/>
      <c r="Y2128" s="410"/>
      <c r="Z2128" s="53"/>
      <c r="AA2128" s="53"/>
      <c r="AB2128" s="27"/>
      <c r="AC2128" s="27"/>
      <c r="AD2128" s="27"/>
      <c r="AE2128" s="244"/>
      <c r="AF2128" s="27"/>
      <c r="AG2128" s="27"/>
      <c r="AH2128" s="27"/>
      <c r="AI2128" s="27"/>
      <c r="AJ2128" s="467"/>
      <c r="AK2128" s="54"/>
      <c r="AO2128" s="157"/>
      <c r="AS2128" s="157"/>
      <c r="AT2128" s="161"/>
    </row>
    <row r="2129" spans="1:46" s="55" customFormat="1" ht="12.75" customHeight="1" x14ac:dyDescent="0.3">
      <c r="A2129" s="49"/>
      <c r="B2129" s="49"/>
      <c r="C2129" s="50"/>
      <c r="D2129" s="27"/>
      <c r="E2129" s="27"/>
      <c r="F2129" s="27"/>
      <c r="G2129" s="50"/>
      <c r="H2129" s="50"/>
      <c r="I2129" s="27"/>
      <c r="J2129" s="27"/>
      <c r="K2129" s="52"/>
      <c r="L2129" s="50"/>
      <c r="M2129" s="50"/>
      <c r="N2129" s="422"/>
      <c r="O2129" s="27"/>
      <c r="P2129" s="27"/>
      <c r="Q2129" s="27"/>
      <c r="R2129" s="27"/>
      <c r="S2129" s="27"/>
      <c r="T2129" s="27"/>
      <c r="U2129" s="27"/>
      <c r="V2129" s="27"/>
      <c r="W2129" s="27"/>
      <c r="X2129" s="27"/>
      <c r="Y2129" s="410"/>
      <c r="Z2129" s="53"/>
      <c r="AA2129" s="53"/>
      <c r="AB2129" s="27"/>
      <c r="AC2129" s="27"/>
      <c r="AD2129" s="27"/>
      <c r="AE2129" s="244"/>
      <c r="AF2129" s="27"/>
      <c r="AG2129" s="27"/>
      <c r="AH2129" s="27"/>
      <c r="AI2129" s="27"/>
      <c r="AJ2129" s="467"/>
      <c r="AK2129" s="54"/>
      <c r="AO2129" s="157"/>
      <c r="AS2129" s="157"/>
      <c r="AT2129" s="161"/>
    </row>
    <row r="2130" spans="1:46" s="55" customFormat="1" ht="12.75" customHeight="1" x14ac:dyDescent="0.3">
      <c r="A2130" s="49"/>
      <c r="B2130" s="49"/>
      <c r="C2130" s="50"/>
      <c r="D2130" s="27"/>
      <c r="E2130" s="27"/>
      <c r="F2130" s="27"/>
      <c r="G2130" s="50"/>
      <c r="H2130" s="50"/>
      <c r="I2130" s="27"/>
      <c r="J2130" s="27"/>
      <c r="K2130" s="52"/>
      <c r="L2130" s="50"/>
      <c r="M2130" s="50"/>
      <c r="N2130" s="422"/>
      <c r="O2130" s="27"/>
      <c r="P2130" s="27"/>
      <c r="Q2130" s="27"/>
      <c r="R2130" s="27"/>
      <c r="S2130" s="27"/>
      <c r="T2130" s="27"/>
      <c r="U2130" s="27"/>
      <c r="V2130" s="27"/>
      <c r="W2130" s="27"/>
      <c r="X2130" s="27"/>
      <c r="Y2130" s="410"/>
      <c r="Z2130" s="53"/>
      <c r="AA2130" s="53"/>
      <c r="AB2130" s="27"/>
      <c r="AC2130" s="27"/>
      <c r="AD2130" s="27"/>
      <c r="AE2130" s="244"/>
      <c r="AF2130" s="27"/>
      <c r="AG2130" s="27"/>
      <c r="AH2130" s="27"/>
      <c r="AI2130" s="27"/>
      <c r="AJ2130" s="467"/>
      <c r="AK2130" s="54"/>
      <c r="AO2130" s="157"/>
      <c r="AS2130" s="157"/>
      <c r="AT2130" s="161"/>
    </row>
    <row r="2131" spans="1:46" s="55" customFormat="1" ht="12.75" customHeight="1" x14ac:dyDescent="0.3">
      <c r="A2131" s="49"/>
      <c r="B2131" s="49"/>
      <c r="C2131" s="50"/>
      <c r="D2131" s="27"/>
      <c r="E2131" s="27"/>
      <c r="F2131" s="27"/>
      <c r="G2131" s="50"/>
      <c r="H2131" s="50"/>
      <c r="I2131" s="27"/>
      <c r="J2131" s="27"/>
      <c r="K2131" s="52"/>
      <c r="L2131" s="50"/>
      <c r="M2131" s="50"/>
      <c r="N2131" s="422"/>
      <c r="O2131" s="27"/>
      <c r="P2131" s="27"/>
      <c r="Q2131" s="27"/>
      <c r="R2131" s="27"/>
      <c r="S2131" s="27"/>
      <c r="T2131" s="27"/>
      <c r="U2131" s="27"/>
      <c r="V2131" s="27"/>
      <c r="W2131" s="27"/>
      <c r="X2131" s="27"/>
      <c r="Y2131" s="410"/>
      <c r="Z2131" s="53"/>
      <c r="AA2131" s="53"/>
      <c r="AB2131" s="27"/>
      <c r="AC2131" s="27"/>
      <c r="AD2131" s="27"/>
      <c r="AE2131" s="244"/>
      <c r="AF2131" s="27"/>
      <c r="AG2131" s="27"/>
      <c r="AH2131" s="27"/>
      <c r="AI2131" s="27"/>
      <c r="AJ2131" s="467"/>
      <c r="AK2131" s="54"/>
      <c r="AO2131" s="157"/>
      <c r="AS2131" s="157"/>
      <c r="AT2131" s="161"/>
    </row>
    <row r="2132" spans="1:46" s="55" customFormat="1" ht="12.75" customHeight="1" x14ac:dyDescent="0.3">
      <c r="A2132" s="49"/>
      <c r="B2132" s="49"/>
      <c r="C2132" s="50"/>
      <c r="D2132" s="27"/>
      <c r="E2132" s="27"/>
      <c r="F2132" s="27"/>
      <c r="G2132" s="50"/>
      <c r="H2132" s="50"/>
      <c r="I2132" s="27"/>
      <c r="J2132" s="27"/>
      <c r="K2132" s="52"/>
      <c r="L2132" s="50"/>
      <c r="M2132" s="50"/>
      <c r="N2132" s="422"/>
      <c r="O2132" s="27"/>
      <c r="P2132" s="27"/>
      <c r="Q2132" s="27"/>
      <c r="R2132" s="27"/>
      <c r="S2132" s="27"/>
      <c r="T2132" s="27"/>
      <c r="U2132" s="27"/>
      <c r="V2132" s="27"/>
      <c r="W2132" s="27"/>
      <c r="X2132" s="27"/>
      <c r="Y2132" s="410"/>
      <c r="Z2132" s="53"/>
      <c r="AA2132" s="53"/>
      <c r="AB2132" s="27"/>
      <c r="AC2132" s="27"/>
      <c r="AD2132" s="27"/>
      <c r="AE2132" s="244"/>
      <c r="AF2132" s="27"/>
      <c r="AG2132" s="27"/>
      <c r="AH2132" s="27"/>
      <c r="AI2132" s="27"/>
      <c r="AJ2132" s="467"/>
      <c r="AK2132" s="54"/>
      <c r="AO2132" s="157"/>
      <c r="AS2132" s="157"/>
      <c r="AT2132" s="161"/>
    </row>
    <row r="2133" spans="1:46" s="55" customFormat="1" ht="12.75" customHeight="1" x14ac:dyDescent="0.3">
      <c r="A2133" s="49"/>
      <c r="B2133" s="49"/>
      <c r="C2133" s="50"/>
      <c r="D2133" s="27"/>
      <c r="E2133" s="27"/>
      <c r="F2133" s="27"/>
      <c r="G2133" s="50"/>
      <c r="H2133" s="50"/>
      <c r="I2133" s="27"/>
      <c r="J2133" s="27"/>
      <c r="K2133" s="52"/>
      <c r="L2133" s="50"/>
      <c r="M2133" s="50"/>
      <c r="N2133" s="422"/>
      <c r="O2133" s="27"/>
      <c r="P2133" s="27"/>
      <c r="Q2133" s="27"/>
      <c r="R2133" s="27"/>
      <c r="S2133" s="27"/>
      <c r="T2133" s="27"/>
      <c r="U2133" s="27"/>
      <c r="V2133" s="27"/>
      <c r="W2133" s="27"/>
      <c r="X2133" s="27"/>
      <c r="Y2133" s="410"/>
      <c r="Z2133" s="53"/>
      <c r="AA2133" s="53"/>
      <c r="AB2133" s="27"/>
      <c r="AC2133" s="27"/>
      <c r="AD2133" s="27"/>
      <c r="AE2133" s="244"/>
      <c r="AF2133" s="27"/>
      <c r="AG2133" s="27"/>
      <c r="AH2133" s="27"/>
      <c r="AI2133" s="27"/>
      <c r="AJ2133" s="467"/>
      <c r="AK2133" s="54"/>
      <c r="AO2133" s="157"/>
      <c r="AS2133" s="157"/>
      <c r="AT2133" s="161"/>
    </row>
    <row r="2134" spans="1:46" s="55" customFormat="1" ht="12.75" customHeight="1" x14ac:dyDescent="0.3">
      <c r="A2134" s="49"/>
      <c r="B2134" s="49"/>
      <c r="C2134" s="50"/>
      <c r="D2134" s="27"/>
      <c r="E2134" s="27"/>
      <c r="F2134" s="27"/>
      <c r="G2134" s="50"/>
      <c r="H2134" s="50"/>
      <c r="I2134" s="27"/>
      <c r="J2134" s="27"/>
      <c r="K2134" s="52"/>
      <c r="L2134" s="50"/>
      <c r="M2134" s="50"/>
      <c r="N2134" s="422"/>
      <c r="O2134" s="27"/>
      <c r="P2134" s="27"/>
      <c r="Q2134" s="27"/>
      <c r="R2134" s="27"/>
      <c r="S2134" s="27"/>
      <c r="T2134" s="27"/>
      <c r="U2134" s="27"/>
      <c r="V2134" s="27"/>
      <c r="W2134" s="27"/>
      <c r="X2134" s="27"/>
      <c r="Y2134" s="410"/>
      <c r="Z2134" s="53"/>
      <c r="AA2134" s="53"/>
      <c r="AB2134" s="27"/>
      <c r="AC2134" s="27"/>
      <c r="AD2134" s="27"/>
      <c r="AE2134" s="244"/>
      <c r="AF2134" s="27"/>
      <c r="AG2134" s="27"/>
      <c r="AH2134" s="27"/>
      <c r="AI2134" s="27"/>
      <c r="AJ2134" s="467"/>
      <c r="AK2134" s="54"/>
      <c r="AO2134" s="157"/>
      <c r="AS2134" s="157"/>
      <c r="AT2134" s="161"/>
    </row>
    <row r="2135" spans="1:46" s="55" customFormat="1" ht="12.75" customHeight="1" x14ac:dyDescent="0.3">
      <c r="A2135" s="49"/>
      <c r="B2135" s="49"/>
      <c r="C2135" s="50"/>
      <c r="D2135" s="27"/>
      <c r="E2135" s="27"/>
      <c r="F2135" s="27"/>
      <c r="G2135" s="50"/>
      <c r="H2135" s="50"/>
      <c r="I2135" s="27"/>
      <c r="J2135" s="27"/>
      <c r="K2135" s="52"/>
      <c r="L2135" s="50"/>
      <c r="M2135" s="50"/>
      <c r="N2135" s="422"/>
      <c r="O2135" s="27"/>
      <c r="P2135" s="27"/>
      <c r="Q2135" s="27"/>
      <c r="R2135" s="27"/>
      <c r="S2135" s="27"/>
      <c r="T2135" s="27"/>
      <c r="U2135" s="27"/>
      <c r="V2135" s="27"/>
      <c r="W2135" s="27"/>
      <c r="X2135" s="27"/>
      <c r="Y2135" s="410"/>
      <c r="Z2135" s="53"/>
      <c r="AA2135" s="53"/>
      <c r="AB2135" s="27"/>
      <c r="AC2135" s="27"/>
      <c r="AD2135" s="27"/>
      <c r="AE2135" s="244"/>
      <c r="AF2135" s="27"/>
      <c r="AG2135" s="27"/>
      <c r="AH2135" s="27"/>
      <c r="AI2135" s="27"/>
      <c r="AJ2135" s="467"/>
      <c r="AK2135" s="54"/>
      <c r="AO2135" s="157"/>
      <c r="AS2135" s="157"/>
      <c r="AT2135" s="161"/>
    </row>
    <row r="2136" spans="1:46" s="55" customFormat="1" ht="12.75" customHeight="1" x14ac:dyDescent="0.3">
      <c r="A2136" s="49"/>
      <c r="B2136" s="49"/>
      <c r="C2136" s="50"/>
      <c r="D2136" s="27"/>
      <c r="E2136" s="27"/>
      <c r="F2136" s="27"/>
      <c r="G2136" s="50"/>
      <c r="H2136" s="50"/>
      <c r="I2136" s="27"/>
      <c r="J2136" s="27"/>
      <c r="K2136" s="52"/>
      <c r="L2136" s="50"/>
      <c r="M2136" s="50"/>
      <c r="N2136" s="422"/>
      <c r="O2136" s="27"/>
      <c r="P2136" s="27"/>
      <c r="Q2136" s="27"/>
      <c r="R2136" s="27"/>
      <c r="S2136" s="27"/>
      <c r="T2136" s="27"/>
      <c r="U2136" s="27"/>
      <c r="V2136" s="27"/>
      <c r="W2136" s="27"/>
      <c r="X2136" s="27"/>
      <c r="Y2136" s="410"/>
      <c r="Z2136" s="53"/>
      <c r="AA2136" s="53"/>
      <c r="AB2136" s="27"/>
      <c r="AC2136" s="27"/>
      <c r="AD2136" s="27"/>
      <c r="AE2136" s="244"/>
      <c r="AF2136" s="27"/>
      <c r="AG2136" s="27"/>
      <c r="AH2136" s="27"/>
      <c r="AI2136" s="27"/>
      <c r="AJ2136" s="467"/>
      <c r="AK2136" s="54"/>
      <c r="AO2136" s="157"/>
      <c r="AS2136" s="157"/>
      <c r="AT2136" s="161"/>
    </row>
    <row r="2137" spans="1:46" s="55" customFormat="1" ht="12.75" customHeight="1" x14ac:dyDescent="0.3">
      <c r="A2137" s="49"/>
      <c r="B2137" s="49"/>
      <c r="C2137" s="50"/>
      <c r="D2137" s="27"/>
      <c r="E2137" s="27"/>
      <c r="F2137" s="27"/>
      <c r="G2137" s="50"/>
      <c r="H2137" s="50"/>
      <c r="I2137" s="27"/>
      <c r="J2137" s="27"/>
      <c r="K2137" s="52"/>
      <c r="L2137" s="50"/>
      <c r="M2137" s="50"/>
      <c r="N2137" s="422"/>
      <c r="O2137" s="27"/>
      <c r="P2137" s="27"/>
      <c r="Q2137" s="27"/>
      <c r="R2137" s="27"/>
      <c r="S2137" s="27"/>
      <c r="T2137" s="27"/>
      <c r="U2137" s="27"/>
      <c r="V2137" s="27"/>
      <c r="W2137" s="27"/>
      <c r="X2137" s="27"/>
      <c r="Y2137" s="410"/>
      <c r="Z2137" s="53"/>
      <c r="AA2137" s="53"/>
      <c r="AB2137" s="27"/>
      <c r="AC2137" s="27"/>
      <c r="AD2137" s="27"/>
      <c r="AE2137" s="244"/>
      <c r="AF2137" s="27"/>
      <c r="AG2137" s="27"/>
      <c r="AH2137" s="27"/>
      <c r="AI2137" s="27"/>
      <c r="AJ2137" s="467"/>
      <c r="AK2137" s="54"/>
      <c r="AO2137" s="157"/>
      <c r="AS2137" s="157"/>
      <c r="AT2137" s="161"/>
    </row>
    <row r="2138" spans="1:46" s="55" customFormat="1" ht="12.75" customHeight="1" x14ac:dyDescent="0.3">
      <c r="A2138" s="49"/>
      <c r="B2138" s="49"/>
      <c r="C2138" s="50"/>
      <c r="D2138" s="27"/>
      <c r="E2138" s="27"/>
      <c r="F2138" s="27"/>
      <c r="G2138" s="50"/>
      <c r="H2138" s="50"/>
      <c r="I2138" s="27"/>
      <c r="J2138" s="27"/>
      <c r="K2138" s="52"/>
      <c r="L2138" s="50"/>
      <c r="M2138" s="50"/>
      <c r="N2138" s="422"/>
      <c r="O2138" s="27"/>
      <c r="P2138" s="27"/>
      <c r="Q2138" s="27"/>
      <c r="R2138" s="27"/>
      <c r="S2138" s="27"/>
      <c r="T2138" s="27"/>
      <c r="U2138" s="27"/>
      <c r="V2138" s="27"/>
      <c r="W2138" s="27"/>
      <c r="X2138" s="27"/>
      <c r="Y2138" s="410"/>
      <c r="Z2138" s="53"/>
      <c r="AA2138" s="53"/>
      <c r="AB2138" s="27"/>
      <c r="AC2138" s="27"/>
      <c r="AD2138" s="27"/>
      <c r="AE2138" s="244"/>
      <c r="AF2138" s="27"/>
      <c r="AG2138" s="27"/>
      <c r="AH2138" s="27"/>
      <c r="AI2138" s="27"/>
      <c r="AJ2138" s="467"/>
      <c r="AK2138" s="54"/>
      <c r="AO2138" s="157"/>
      <c r="AS2138" s="157"/>
      <c r="AT2138" s="161"/>
    </row>
    <row r="2139" spans="1:46" s="55" customFormat="1" ht="12.75" customHeight="1" x14ac:dyDescent="0.3">
      <c r="A2139" s="49"/>
      <c r="B2139" s="49"/>
      <c r="C2139" s="50"/>
      <c r="D2139" s="27"/>
      <c r="E2139" s="27"/>
      <c r="F2139" s="27"/>
      <c r="G2139" s="50"/>
      <c r="H2139" s="50"/>
      <c r="I2139" s="27"/>
      <c r="J2139" s="27"/>
      <c r="K2139" s="52"/>
      <c r="L2139" s="50"/>
      <c r="M2139" s="50"/>
      <c r="N2139" s="422"/>
      <c r="O2139" s="27"/>
      <c r="P2139" s="27"/>
      <c r="Q2139" s="27"/>
      <c r="R2139" s="27"/>
      <c r="S2139" s="27"/>
      <c r="T2139" s="27"/>
      <c r="U2139" s="27"/>
      <c r="V2139" s="27"/>
      <c r="W2139" s="27"/>
      <c r="X2139" s="27"/>
      <c r="Y2139" s="410"/>
      <c r="Z2139" s="53"/>
      <c r="AA2139" s="53"/>
      <c r="AB2139" s="27"/>
      <c r="AC2139" s="27"/>
      <c r="AD2139" s="27"/>
      <c r="AE2139" s="244"/>
      <c r="AF2139" s="27"/>
      <c r="AG2139" s="27"/>
      <c r="AH2139" s="27"/>
      <c r="AI2139" s="27"/>
      <c r="AJ2139" s="467"/>
      <c r="AK2139" s="54"/>
      <c r="AO2139" s="157"/>
      <c r="AS2139" s="157"/>
      <c r="AT2139" s="161"/>
    </row>
    <row r="2140" spans="1:46" s="55" customFormat="1" ht="12.75" customHeight="1" x14ac:dyDescent="0.3">
      <c r="A2140" s="49"/>
      <c r="B2140" s="49"/>
      <c r="C2140" s="50"/>
      <c r="D2140" s="27"/>
      <c r="E2140" s="27"/>
      <c r="F2140" s="27"/>
      <c r="G2140" s="50"/>
      <c r="H2140" s="50"/>
      <c r="I2140" s="27"/>
      <c r="J2140" s="27"/>
      <c r="K2140" s="52"/>
      <c r="L2140" s="50"/>
      <c r="M2140" s="50"/>
      <c r="N2140" s="422"/>
      <c r="O2140" s="27"/>
      <c r="P2140" s="27"/>
      <c r="Q2140" s="27"/>
      <c r="R2140" s="27"/>
      <c r="S2140" s="27"/>
      <c r="T2140" s="27"/>
      <c r="U2140" s="27"/>
      <c r="V2140" s="27"/>
      <c r="W2140" s="27"/>
      <c r="X2140" s="27"/>
      <c r="Y2140" s="410"/>
      <c r="Z2140" s="53"/>
      <c r="AA2140" s="53"/>
      <c r="AB2140" s="27"/>
      <c r="AC2140" s="27"/>
      <c r="AD2140" s="27"/>
      <c r="AE2140" s="244"/>
      <c r="AF2140" s="27"/>
      <c r="AG2140" s="27"/>
      <c r="AH2140" s="27"/>
      <c r="AI2140" s="27"/>
      <c r="AJ2140" s="467"/>
      <c r="AK2140" s="54"/>
      <c r="AO2140" s="157"/>
      <c r="AS2140" s="157"/>
      <c r="AT2140" s="161"/>
    </row>
    <row r="2141" spans="1:46" s="55" customFormat="1" ht="12.75" customHeight="1" x14ac:dyDescent="0.3">
      <c r="A2141" s="49"/>
      <c r="B2141" s="49"/>
      <c r="C2141" s="50"/>
      <c r="D2141" s="27"/>
      <c r="E2141" s="27"/>
      <c r="F2141" s="27"/>
      <c r="G2141" s="50"/>
      <c r="H2141" s="50"/>
      <c r="I2141" s="27"/>
      <c r="J2141" s="27"/>
      <c r="K2141" s="52"/>
      <c r="L2141" s="50"/>
      <c r="M2141" s="50"/>
      <c r="N2141" s="422"/>
      <c r="O2141" s="27"/>
      <c r="P2141" s="27"/>
      <c r="Q2141" s="27"/>
      <c r="R2141" s="27"/>
      <c r="S2141" s="27"/>
      <c r="T2141" s="27"/>
      <c r="U2141" s="27"/>
      <c r="V2141" s="27"/>
      <c r="W2141" s="27"/>
      <c r="X2141" s="27"/>
      <c r="Y2141" s="410"/>
      <c r="Z2141" s="53"/>
      <c r="AA2141" s="53"/>
      <c r="AB2141" s="27"/>
      <c r="AC2141" s="27"/>
      <c r="AD2141" s="27"/>
      <c r="AE2141" s="244"/>
      <c r="AF2141" s="27"/>
      <c r="AG2141" s="27"/>
      <c r="AH2141" s="27"/>
      <c r="AI2141" s="27"/>
      <c r="AJ2141" s="467"/>
      <c r="AK2141" s="54"/>
      <c r="AO2141" s="157"/>
      <c r="AS2141" s="157"/>
      <c r="AT2141" s="161"/>
    </row>
    <row r="2142" spans="1:46" s="55" customFormat="1" ht="12.75" customHeight="1" x14ac:dyDescent="0.3">
      <c r="A2142" s="49"/>
      <c r="B2142" s="49"/>
      <c r="C2142" s="50"/>
      <c r="D2142" s="27"/>
      <c r="E2142" s="27"/>
      <c r="F2142" s="27"/>
      <c r="G2142" s="50"/>
      <c r="H2142" s="50"/>
      <c r="I2142" s="27"/>
      <c r="J2142" s="27"/>
      <c r="K2142" s="52"/>
      <c r="L2142" s="50"/>
      <c r="M2142" s="50"/>
      <c r="N2142" s="422"/>
      <c r="O2142" s="27"/>
      <c r="P2142" s="27"/>
      <c r="Q2142" s="27"/>
      <c r="R2142" s="27"/>
      <c r="S2142" s="27"/>
      <c r="T2142" s="27"/>
      <c r="U2142" s="27"/>
      <c r="V2142" s="27"/>
      <c r="W2142" s="27"/>
      <c r="X2142" s="27"/>
      <c r="Y2142" s="410"/>
      <c r="Z2142" s="53"/>
      <c r="AA2142" s="53"/>
      <c r="AB2142" s="27"/>
      <c r="AC2142" s="27"/>
      <c r="AD2142" s="27"/>
      <c r="AE2142" s="244"/>
      <c r="AF2142" s="27"/>
      <c r="AG2142" s="27"/>
      <c r="AH2142" s="27"/>
      <c r="AI2142" s="27"/>
      <c r="AJ2142" s="467"/>
      <c r="AK2142" s="54"/>
      <c r="AO2142" s="157"/>
      <c r="AS2142" s="157"/>
      <c r="AT2142" s="161"/>
    </row>
    <row r="2143" spans="1:46" s="55" customFormat="1" ht="12.75" customHeight="1" x14ac:dyDescent="0.3">
      <c r="A2143" s="49"/>
      <c r="B2143" s="49"/>
      <c r="C2143" s="50"/>
      <c r="D2143" s="27"/>
      <c r="E2143" s="27"/>
      <c r="F2143" s="27"/>
      <c r="G2143" s="50"/>
      <c r="H2143" s="50"/>
      <c r="I2143" s="27"/>
      <c r="J2143" s="27"/>
      <c r="K2143" s="52"/>
      <c r="L2143" s="50"/>
      <c r="M2143" s="50"/>
      <c r="N2143" s="422"/>
      <c r="O2143" s="27"/>
      <c r="P2143" s="27"/>
      <c r="Q2143" s="27"/>
      <c r="R2143" s="27"/>
      <c r="S2143" s="27"/>
      <c r="T2143" s="27"/>
      <c r="U2143" s="27"/>
      <c r="V2143" s="27"/>
      <c r="W2143" s="27"/>
      <c r="X2143" s="27"/>
      <c r="Y2143" s="410"/>
      <c r="Z2143" s="53"/>
      <c r="AA2143" s="53"/>
      <c r="AB2143" s="27"/>
      <c r="AC2143" s="27"/>
      <c r="AD2143" s="27"/>
      <c r="AE2143" s="244"/>
      <c r="AF2143" s="27"/>
      <c r="AG2143" s="27"/>
      <c r="AH2143" s="27"/>
      <c r="AI2143" s="27"/>
      <c r="AJ2143" s="467"/>
      <c r="AK2143" s="54"/>
      <c r="AO2143" s="157"/>
      <c r="AS2143" s="157"/>
      <c r="AT2143" s="161"/>
    </row>
    <row r="2144" spans="1:46" s="55" customFormat="1" ht="12.75" customHeight="1" x14ac:dyDescent="0.3">
      <c r="A2144" s="49"/>
      <c r="B2144" s="49"/>
      <c r="C2144" s="50"/>
      <c r="D2144" s="27"/>
      <c r="E2144" s="27"/>
      <c r="F2144" s="27"/>
      <c r="G2144" s="50"/>
      <c r="H2144" s="50"/>
      <c r="I2144" s="27"/>
      <c r="J2144" s="27"/>
      <c r="K2144" s="52"/>
      <c r="L2144" s="50"/>
      <c r="M2144" s="50"/>
      <c r="N2144" s="422"/>
      <c r="O2144" s="27"/>
      <c r="P2144" s="27"/>
      <c r="Q2144" s="27"/>
      <c r="R2144" s="27"/>
      <c r="S2144" s="27"/>
      <c r="T2144" s="27"/>
      <c r="U2144" s="27"/>
      <c r="V2144" s="27"/>
      <c r="W2144" s="27"/>
      <c r="X2144" s="27"/>
      <c r="Y2144" s="410"/>
      <c r="Z2144" s="53"/>
      <c r="AA2144" s="53"/>
      <c r="AB2144" s="27"/>
      <c r="AC2144" s="27"/>
      <c r="AD2144" s="27"/>
      <c r="AE2144" s="244"/>
      <c r="AF2144" s="27"/>
      <c r="AG2144" s="27"/>
      <c r="AH2144" s="27"/>
      <c r="AI2144" s="27"/>
      <c r="AJ2144" s="467"/>
      <c r="AK2144" s="54"/>
      <c r="AO2144" s="157"/>
      <c r="AS2144" s="157"/>
      <c r="AT2144" s="161"/>
    </row>
    <row r="2145" spans="1:46" s="55" customFormat="1" ht="12.75" customHeight="1" x14ac:dyDescent="0.3">
      <c r="A2145" s="49"/>
      <c r="B2145" s="49"/>
      <c r="C2145" s="50"/>
      <c r="D2145" s="27"/>
      <c r="E2145" s="27"/>
      <c r="F2145" s="27"/>
      <c r="G2145" s="50"/>
      <c r="H2145" s="50"/>
      <c r="I2145" s="27"/>
      <c r="J2145" s="27"/>
      <c r="K2145" s="52"/>
      <c r="L2145" s="50"/>
      <c r="M2145" s="50"/>
      <c r="N2145" s="422"/>
      <c r="O2145" s="27"/>
      <c r="P2145" s="27"/>
      <c r="Q2145" s="27"/>
      <c r="R2145" s="27"/>
      <c r="S2145" s="27"/>
      <c r="T2145" s="27"/>
      <c r="U2145" s="27"/>
      <c r="V2145" s="27"/>
      <c r="W2145" s="27"/>
      <c r="X2145" s="27"/>
      <c r="Y2145" s="410"/>
      <c r="Z2145" s="53"/>
      <c r="AA2145" s="53"/>
      <c r="AB2145" s="27"/>
      <c r="AC2145" s="27"/>
      <c r="AD2145" s="27"/>
      <c r="AE2145" s="244"/>
      <c r="AF2145" s="27"/>
      <c r="AG2145" s="27"/>
      <c r="AH2145" s="27"/>
      <c r="AI2145" s="27"/>
      <c r="AJ2145" s="467"/>
      <c r="AK2145" s="54"/>
      <c r="AO2145" s="157"/>
      <c r="AS2145" s="157"/>
      <c r="AT2145" s="161"/>
    </row>
    <row r="2146" spans="1:46" s="55" customFormat="1" ht="12.75" customHeight="1" x14ac:dyDescent="0.3">
      <c r="A2146" s="49"/>
      <c r="B2146" s="49"/>
      <c r="C2146" s="50"/>
      <c r="D2146" s="27"/>
      <c r="E2146" s="27"/>
      <c r="F2146" s="27"/>
      <c r="G2146" s="50"/>
      <c r="H2146" s="50"/>
      <c r="I2146" s="27"/>
      <c r="J2146" s="27"/>
      <c r="K2146" s="52"/>
      <c r="L2146" s="50"/>
      <c r="M2146" s="50"/>
      <c r="N2146" s="422"/>
      <c r="O2146" s="27"/>
      <c r="P2146" s="27"/>
      <c r="Q2146" s="27"/>
      <c r="R2146" s="27"/>
      <c r="S2146" s="27"/>
      <c r="T2146" s="27"/>
      <c r="U2146" s="27"/>
      <c r="V2146" s="27"/>
      <c r="W2146" s="27"/>
      <c r="X2146" s="27"/>
      <c r="Y2146" s="410"/>
      <c r="Z2146" s="53"/>
      <c r="AA2146" s="53"/>
      <c r="AB2146" s="27"/>
      <c r="AC2146" s="27"/>
      <c r="AD2146" s="27"/>
      <c r="AE2146" s="244"/>
      <c r="AF2146" s="27"/>
      <c r="AG2146" s="27"/>
      <c r="AH2146" s="27"/>
      <c r="AI2146" s="27"/>
      <c r="AJ2146" s="467"/>
      <c r="AK2146" s="54"/>
      <c r="AO2146" s="157"/>
      <c r="AS2146" s="157"/>
      <c r="AT2146" s="161"/>
    </row>
    <row r="2147" spans="1:46" s="55" customFormat="1" ht="12.75" customHeight="1" x14ac:dyDescent="0.3">
      <c r="A2147" s="49"/>
      <c r="B2147" s="49"/>
      <c r="C2147" s="50"/>
      <c r="D2147" s="27"/>
      <c r="E2147" s="27"/>
      <c r="F2147" s="27"/>
      <c r="G2147" s="50"/>
      <c r="H2147" s="50"/>
      <c r="I2147" s="27"/>
      <c r="J2147" s="27"/>
      <c r="K2147" s="52"/>
      <c r="L2147" s="50"/>
      <c r="M2147" s="50"/>
      <c r="N2147" s="422"/>
      <c r="O2147" s="27"/>
      <c r="P2147" s="27"/>
      <c r="Q2147" s="27"/>
      <c r="R2147" s="27"/>
      <c r="S2147" s="27"/>
      <c r="T2147" s="27"/>
      <c r="U2147" s="27"/>
      <c r="V2147" s="27"/>
      <c r="W2147" s="27"/>
      <c r="X2147" s="27"/>
      <c r="Y2147" s="410"/>
      <c r="Z2147" s="53"/>
      <c r="AA2147" s="53"/>
      <c r="AB2147" s="27"/>
      <c r="AC2147" s="27"/>
      <c r="AD2147" s="27"/>
      <c r="AE2147" s="244"/>
      <c r="AF2147" s="27"/>
      <c r="AG2147" s="27"/>
      <c r="AH2147" s="27"/>
      <c r="AI2147" s="27"/>
      <c r="AJ2147" s="467"/>
      <c r="AK2147" s="54"/>
      <c r="AO2147" s="157"/>
      <c r="AS2147" s="157"/>
      <c r="AT2147" s="161"/>
    </row>
    <row r="2148" spans="1:46" s="55" customFormat="1" ht="12.75" customHeight="1" x14ac:dyDescent="0.3">
      <c r="A2148" s="49"/>
      <c r="B2148" s="49"/>
      <c r="C2148" s="50"/>
      <c r="D2148" s="27"/>
      <c r="E2148" s="27"/>
      <c r="F2148" s="27"/>
      <c r="G2148" s="50"/>
      <c r="H2148" s="50"/>
      <c r="I2148" s="27"/>
      <c r="J2148" s="27"/>
      <c r="K2148" s="52"/>
      <c r="L2148" s="50"/>
      <c r="M2148" s="50"/>
      <c r="N2148" s="422"/>
      <c r="O2148" s="27"/>
      <c r="P2148" s="27"/>
      <c r="Q2148" s="27"/>
      <c r="R2148" s="27"/>
      <c r="S2148" s="27"/>
      <c r="T2148" s="27"/>
      <c r="U2148" s="27"/>
      <c r="V2148" s="27"/>
      <c r="W2148" s="27"/>
      <c r="X2148" s="27"/>
      <c r="Y2148" s="410"/>
      <c r="Z2148" s="53"/>
      <c r="AA2148" s="53"/>
      <c r="AB2148" s="27"/>
      <c r="AC2148" s="27"/>
      <c r="AD2148" s="27"/>
      <c r="AE2148" s="244"/>
      <c r="AF2148" s="27"/>
      <c r="AG2148" s="27"/>
      <c r="AH2148" s="27"/>
      <c r="AI2148" s="27"/>
      <c r="AJ2148" s="467"/>
      <c r="AK2148" s="54"/>
      <c r="AO2148" s="157"/>
      <c r="AS2148" s="157"/>
      <c r="AT2148" s="161"/>
    </row>
    <row r="2149" spans="1:46" s="55" customFormat="1" ht="12.75" customHeight="1" x14ac:dyDescent="0.3">
      <c r="A2149" s="49"/>
      <c r="B2149" s="49"/>
      <c r="C2149" s="50"/>
      <c r="D2149" s="27"/>
      <c r="E2149" s="27"/>
      <c r="F2149" s="27"/>
      <c r="G2149" s="50"/>
      <c r="H2149" s="50"/>
      <c r="I2149" s="27"/>
      <c r="J2149" s="27"/>
      <c r="K2149" s="52"/>
      <c r="L2149" s="50"/>
      <c r="M2149" s="50"/>
      <c r="N2149" s="422"/>
      <c r="O2149" s="27"/>
      <c r="P2149" s="27"/>
      <c r="Q2149" s="27"/>
      <c r="R2149" s="27"/>
      <c r="S2149" s="27"/>
      <c r="T2149" s="27"/>
      <c r="U2149" s="27"/>
      <c r="V2149" s="27"/>
      <c r="W2149" s="27"/>
      <c r="X2149" s="27"/>
      <c r="Y2149" s="410"/>
      <c r="Z2149" s="53"/>
      <c r="AA2149" s="53"/>
      <c r="AB2149" s="27"/>
      <c r="AC2149" s="27"/>
      <c r="AD2149" s="27"/>
      <c r="AE2149" s="244"/>
      <c r="AF2149" s="27"/>
      <c r="AG2149" s="27"/>
      <c r="AH2149" s="27"/>
      <c r="AI2149" s="27"/>
      <c r="AJ2149" s="467"/>
      <c r="AK2149" s="54"/>
      <c r="AO2149" s="157"/>
      <c r="AS2149" s="157"/>
      <c r="AT2149" s="161"/>
    </row>
    <row r="2150" spans="1:46" s="55" customFormat="1" ht="12.75" customHeight="1" x14ac:dyDescent="0.3">
      <c r="A2150" s="49"/>
      <c r="B2150" s="49"/>
      <c r="C2150" s="50"/>
      <c r="D2150" s="27"/>
      <c r="E2150" s="27"/>
      <c r="F2150" s="27"/>
      <c r="G2150" s="50"/>
      <c r="H2150" s="50"/>
      <c r="I2150" s="27"/>
      <c r="J2150" s="27"/>
      <c r="K2150" s="52"/>
      <c r="L2150" s="50"/>
      <c r="M2150" s="50"/>
      <c r="N2150" s="422"/>
      <c r="O2150" s="27"/>
      <c r="P2150" s="27"/>
      <c r="Q2150" s="27"/>
      <c r="R2150" s="27"/>
      <c r="S2150" s="27"/>
      <c r="T2150" s="27"/>
      <c r="U2150" s="27"/>
      <c r="V2150" s="27"/>
      <c r="W2150" s="27"/>
      <c r="X2150" s="27"/>
      <c r="Y2150" s="410"/>
      <c r="Z2150" s="53"/>
      <c r="AA2150" s="53"/>
      <c r="AB2150" s="27"/>
      <c r="AC2150" s="27"/>
      <c r="AD2150" s="27"/>
      <c r="AE2150" s="244"/>
      <c r="AF2150" s="27"/>
      <c r="AG2150" s="27"/>
      <c r="AH2150" s="27"/>
      <c r="AI2150" s="27"/>
      <c r="AJ2150" s="467"/>
      <c r="AK2150" s="54"/>
      <c r="AO2150" s="157"/>
      <c r="AS2150" s="157"/>
      <c r="AT2150" s="161"/>
    </row>
    <row r="2151" spans="1:46" s="55" customFormat="1" ht="12.75" customHeight="1" x14ac:dyDescent="0.3">
      <c r="A2151" s="49"/>
      <c r="B2151" s="49"/>
      <c r="C2151" s="50"/>
      <c r="D2151" s="27"/>
      <c r="E2151" s="27"/>
      <c r="F2151" s="27"/>
      <c r="G2151" s="50"/>
      <c r="H2151" s="50"/>
      <c r="I2151" s="27"/>
      <c r="J2151" s="27"/>
      <c r="K2151" s="52"/>
      <c r="L2151" s="50"/>
      <c r="M2151" s="50"/>
      <c r="N2151" s="422"/>
      <c r="O2151" s="27"/>
      <c r="P2151" s="27"/>
      <c r="Q2151" s="27"/>
      <c r="R2151" s="27"/>
      <c r="S2151" s="27"/>
      <c r="T2151" s="27"/>
      <c r="U2151" s="27"/>
      <c r="V2151" s="27"/>
      <c r="W2151" s="27"/>
      <c r="X2151" s="27"/>
      <c r="Y2151" s="410"/>
      <c r="Z2151" s="53"/>
      <c r="AA2151" s="53"/>
      <c r="AB2151" s="27"/>
      <c r="AC2151" s="27"/>
      <c r="AD2151" s="27"/>
      <c r="AE2151" s="244"/>
      <c r="AF2151" s="27"/>
      <c r="AG2151" s="27"/>
      <c r="AH2151" s="27"/>
      <c r="AI2151" s="27"/>
      <c r="AJ2151" s="467"/>
      <c r="AK2151" s="54"/>
      <c r="AO2151" s="157"/>
      <c r="AS2151" s="157"/>
      <c r="AT2151" s="161"/>
    </row>
    <row r="2152" spans="1:46" s="55" customFormat="1" ht="12.75" customHeight="1" x14ac:dyDescent="0.3">
      <c r="A2152" s="49"/>
      <c r="B2152" s="49"/>
      <c r="C2152" s="50"/>
      <c r="D2152" s="27"/>
      <c r="E2152" s="27"/>
      <c r="F2152" s="27"/>
      <c r="G2152" s="50"/>
      <c r="H2152" s="50"/>
      <c r="I2152" s="27"/>
      <c r="J2152" s="27"/>
      <c r="K2152" s="52"/>
      <c r="L2152" s="50"/>
      <c r="M2152" s="50"/>
      <c r="N2152" s="422"/>
      <c r="O2152" s="27"/>
      <c r="P2152" s="27"/>
      <c r="Q2152" s="27"/>
      <c r="R2152" s="27"/>
      <c r="S2152" s="27"/>
      <c r="T2152" s="27"/>
      <c r="U2152" s="27"/>
      <c r="V2152" s="27"/>
      <c r="W2152" s="27"/>
      <c r="X2152" s="27"/>
      <c r="Y2152" s="410"/>
      <c r="Z2152" s="53"/>
      <c r="AA2152" s="53"/>
      <c r="AB2152" s="27"/>
      <c r="AC2152" s="27"/>
      <c r="AD2152" s="27"/>
      <c r="AE2152" s="244"/>
      <c r="AF2152" s="27"/>
      <c r="AG2152" s="27"/>
      <c r="AH2152" s="27"/>
      <c r="AI2152" s="27"/>
      <c r="AJ2152" s="467"/>
      <c r="AK2152" s="54"/>
      <c r="AO2152" s="157"/>
      <c r="AS2152" s="157"/>
      <c r="AT2152" s="161"/>
    </row>
    <row r="2153" spans="1:46" s="55" customFormat="1" ht="12.75" customHeight="1" x14ac:dyDescent="0.3">
      <c r="A2153" s="49"/>
      <c r="B2153" s="49"/>
      <c r="C2153" s="50"/>
      <c r="D2153" s="27"/>
      <c r="E2153" s="27"/>
      <c r="F2153" s="27"/>
      <c r="G2153" s="50"/>
      <c r="H2153" s="50"/>
      <c r="I2153" s="27"/>
      <c r="J2153" s="27"/>
      <c r="K2153" s="52"/>
      <c r="L2153" s="50"/>
      <c r="M2153" s="50"/>
      <c r="N2153" s="422"/>
      <c r="O2153" s="27"/>
      <c r="P2153" s="27"/>
      <c r="Q2153" s="27"/>
      <c r="R2153" s="27"/>
      <c r="S2153" s="27"/>
      <c r="T2153" s="27"/>
      <c r="U2153" s="27"/>
      <c r="V2153" s="27"/>
      <c r="W2153" s="27"/>
      <c r="X2153" s="27"/>
      <c r="Y2153" s="410"/>
      <c r="Z2153" s="53"/>
      <c r="AA2153" s="53"/>
      <c r="AB2153" s="27"/>
      <c r="AC2153" s="27"/>
      <c r="AD2153" s="27"/>
      <c r="AE2153" s="244"/>
      <c r="AF2153" s="27"/>
      <c r="AG2153" s="27"/>
      <c r="AH2153" s="27"/>
      <c r="AI2153" s="27"/>
      <c r="AJ2153" s="467"/>
      <c r="AK2153" s="54"/>
      <c r="AO2153" s="157"/>
      <c r="AS2153" s="157"/>
      <c r="AT2153" s="161"/>
    </row>
    <row r="2154" spans="1:46" s="55" customFormat="1" ht="12.75" customHeight="1" x14ac:dyDescent="0.3">
      <c r="A2154" s="49"/>
      <c r="B2154" s="49"/>
      <c r="C2154" s="50"/>
      <c r="D2154" s="27"/>
      <c r="E2154" s="27"/>
      <c r="F2154" s="27"/>
      <c r="G2154" s="50"/>
      <c r="H2154" s="50"/>
      <c r="I2154" s="27"/>
      <c r="J2154" s="27"/>
      <c r="K2154" s="52"/>
      <c r="L2154" s="50"/>
      <c r="M2154" s="50"/>
      <c r="N2154" s="422"/>
      <c r="O2154" s="27"/>
      <c r="P2154" s="27"/>
      <c r="Q2154" s="27"/>
      <c r="R2154" s="27"/>
      <c r="S2154" s="27"/>
      <c r="T2154" s="27"/>
      <c r="U2154" s="27"/>
      <c r="V2154" s="27"/>
      <c r="W2154" s="27"/>
      <c r="X2154" s="27"/>
      <c r="Y2154" s="410"/>
      <c r="Z2154" s="53"/>
      <c r="AA2154" s="53"/>
      <c r="AB2154" s="27"/>
      <c r="AC2154" s="27"/>
      <c r="AD2154" s="27"/>
      <c r="AE2154" s="244"/>
      <c r="AF2154" s="27"/>
      <c r="AG2154" s="27"/>
      <c r="AH2154" s="27"/>
      <c r="AI2154" s="27"/>
      <c r="AJ2154" s="467"/>
      <c r="AK2154" s="54"/>
      <c r="AO2154" s="157"/>
      <c r="AS2154" s="157"/>
      <c r="AT2154" s="161"/>
    </row>
    <row r="2155" spans="1:46" s="55" customFormat="1" ht="12.75" customHeight="1" x14ac:dyDescent="0.3">
      <c r="A2155" s="49"/>
      <c r="B2155" s="49"/>
      <c r="C2155" s="50"/>
      <c r="D2155" s="27"/>
      <c r="E2155" s="27"/>
      <c r="F2155" s="27"/>
      <c r="G2155" s="50"/>
      <c r="H2155" s="50"/>
      <c r="I2155" s="27"/>
      <c r="J2155" s="27"/>
      <c r="K2155" s="52"/>
      <c r="L2155" s="50"/>
      <c r="M2155" s="50"/>
      <c r="N2155" s="422"/>
      <c r="O2155" s="27"/>
      <c r="P2155" s="27"/>
      <c r="Q2155" s="27"/>
      <c r="R2155" s="27"/>
      <c r="S2155" s="27"/>
      <c r="T2155" s="27"/>
      <c r="U2155" s="27"/>
      <c r="V2155" s="27"/>
      <c r="W2155" s="27"/>
      <c r="X2155" s="27"/>
      <c r="Y2155" s="410"/>
      <c r="Z2155" s="53"/>
      <c r="AA2155" s="53"/>
      <c r="AB2155" s="27"/>
      <c r="AC2155" s="27"/>
      <c r="AD2155" s="27"/>
      <c r="AE2155" s="244"/>
      <c r="AF2155" s="27"/>
      <c r="AG2155" s="27"/>
      <c r="AH2155" s="27"/>
      <c r="AI2155" s="27"/>
      <c r="AJ2155" s="467"/>
      <c r="AK2155" s="54"/>
      <c r="AO2155" s="157"/>
      <c r="AS2155" s="157"/>
      <c r="AT2155" s="161"/>
    </row>
    <row r="2156" spans="1:46" s="55" customFormat="1" ht="12.75" customHeight="1" x14ac:dyDescent="0.3">
      <c r="A2156" s="49"/>
      <c r="B2156" s="49"/>
      <c r="C2156" s="50"/>
      <c r="D2156" s="27"/>
      <c r="E2156" s="27"/>
      <c r="F2156" s="27"/>
      <c r="G2156" s="50"/>
      <c r="H2156" s="50"/>
      <c r="I2156" s="27"/>
      <c r="J2156" s="27"/>
      <c r="K2156" s="52"/>
      <c r="L2156" s="50"/>
      <c r="M2156" s="50"/>
      <c r="N2156" s="422"/>
      <c r="O2156" s="27"/>
      <c r="P2156" s="27"/>
      <c r="Q2156" s="27"/>
      <c r="R2156" s="27"/>
      <c r="S2156" s="27"/>
      <c r="T2156" s="27"/>
      <c r="U2156" s="27"/>
      <c r="V2156" s="27"/>
      <c r="W2156" s="27"/>
      <c r="X2156" s="27"/>
      <c r="Y2156" s="410"/>
      <c r="Z2156" s="53"/>
      <c r="AA2156" s="53"/>
      <c r="AB2156" s="27"/>
      <c r="AC2156" s="27"/>
      <c r="AD2156" s="27"/>
      <c r="AE2156" s="244"/>
      <c r="AF2156" s="27"/>
      <c r="AG2156" s="27"/>
      <c r="AH2156" s="27"/>
      <c r="AI2156" s="27"/>
      <c r="AJ2156" s="467"/>
      <c r="AK2156" s="54"/>
      <c r="AO2156" s="157"/>
      <c r="AS2156" s="157"/>
      <c r="AT2156" s="161"/>
    </row>
    <row r="2157" spans="1:46" s="55" customFormat="1" ht="12.75" customHeight="1" x14ac:dyDescent="0.3">
      <c r="A2157" s="49"/>
      <c r="B2157" s="49"/>
      <c r="C2157" s="50"/>
      <c r="D2157" s="27"/>
      <c r="E2157" s="27"/>
      <c r="F2157" s="27"/>
      <c r="G2157" s="50"/>
      <c r="H2157" s="50"/>
      <c r="I2157" s="27"/>
      <c r="J2157" s="27"/>
      <c r="K2157" s="52"/>
      <c r="L2157" s="50"/>
      <c r="M2157" s="50"/>
      <c r="N2157" s="422"/>
      <c r="O2157" s="27"/>
      <c r="P2157" s="27"/>
      <c r="Q2157" s="27"/>
      <c r="R2157" s="27"/>
      <c r="S2157" s="27"/>
      <c r="T2157" s="27"/>
      <c r="U2157" s="27"/>
      <c r="V2157" s="27"/>
      <c r="W2157" s="27"/>
      <c r="X2157" s="27"/>
      <c r="Y2157" s="410"/>
      <c r="Z2157" s="53"/>
      <c r="AA2157" s="53"/>
      <c r="AB2157" s="27"/>
      <c r="AC2157" s="27"/>
      <c r="AD2157" s="27"/>
      <c r="AE2157" s="244"/>
      <c r="AF2157" s="27"/>
      <c r="AG2157" s="27"/>
      <c r="AH2157" s="27"/>
      <c r="AI2157" s="27"/>
      <c r="AJ2157" s="467"/>
      <c r="AK2157" s="54"/>
      <c r="AO2157" s="157"/>
      <c r="AS2157" s="157"/>
      <c r="AT2157" s="161"/>
    </row>
    <row r="2158" spans="1:46" s="55" customFormat="1" ht="12.75" customHeight="1" x14ac:dyDescent="0.3">
      <c r="A2158" s="49"/>
      <c r="B2158" s="49"/>
      <c r="C2158" s="50"/>
      <c r="D2158" s="27"/>
      <c r="E2158" s="27"/>
      <c r="F2158" s="27"/>
      <c r="G2158" s="50"/>
      <c r="H2158" s="50"/>
      <c r="I2158" s="27"/>
      <c r="J2158" s="27"/>
      <c r="K2158" s="52"/>
      <c r="L2158" s="50"/>
      <c r="M2158" s="50"/>
      <c r="N2158" s="422"/>
      <c r="O2158" s="27"/>
      <c r="P2158" s="27"/>
      <c r="Q2158" s="27"/>
      <c r="R2158" s="27"/>
      <c r="S2158" s="27"/>
      <c r="T2158" s="27"/>
      <c r="U2158" s="27"/>
      <c r="V2158" s="27"/>
      <c r="W2158" s="27"/>
      <c r="X2158" s="27"/>
      <c r="Y2158" s="410"/>
      <c r="Z2158" s="53"/>
      <c r="AA2158" s="53"/>
      <c r="AB2158" s="27"/>
      <c r="AC2158" s="27"/>
      <c r="AD2158" s="27"/>
      <c r="AE2158" s="244"/>
      <c r="AF2158" s="27"/>
      <c r="AG2158" s="27"/>
      <c r="AH2158" s="27"/>
      <c r="AI2158" s="27"/>
      <c r="AJ2158" s="467"/>
      <c r="AK2158" s="54"/>
      <c r="AO2158" s="157"/>
      <c r="AS2158" s="157"/>
      <c r="AT2158" s="161"/>
    </row>
    <row r="2159" spans="1:46" s="55" customFormat="1" ht="12.75" customHeight="1" x14ac:dyDescent="0.3">
      <c r="A2159" s="49"/>
      <c r="B2159" s="49"/>
      <c r="C2159" s="50"/>
      <c r="D2159" s="27"/>
      <c r="E2159" s="27"/>
      <c r="F2159" s="27"/>
      <c r="G2159" s="50"/>
      <c r="H2159" s="50"/>
      <c r="I2159" s="27"/>
      <c r="J2159" s="27"/>
      <c r="K2159" s="52"/>
      <c r="L2159" s="50"/>
      <c r="M2159" s="50"/>
      <c r="N2159" s="422"/>
      <c r="O2159" s="27"/>
      <c r="P2159" s="27"/>
      <c r="Q2159" s="27"/>
      <c r="R2159" s="27"/>
      <c r="S2159" s="27"/>
      <c r="T2159" s="27"/>
      <c r="U2159" s="27"/>
      <c r="V2159" s="27"/>
      <c r="W2159" s="27"/>
      <c r="X2159" s="27"/>
      <c r="Y2159" s="410"/>
      <c r="Z2159" s="53"/>
      <c r="AA2159" s="53"/>
      <c r="AB2159" s="27"/>
      <c r="AC2159" s="27"/>
      <c r="AD2159" s="27"/>
      <c r="AE2159" s="244"/>
      <c r="AF2159" s="27"/>
      <c r="AG2159" s="27"/>
      <c r="AH2159" s="27"/>
      <c r="AI2159" s="27"/>
      <c r="AJ2159" s="467"/>
      <c r="AK2159" s="54"/>
      <c r="AO2159" s="157"/>
      <c r="AS2159" s="157"/>
      <c r="AT2159" s="161"/>
    </row>
    <row r="2160" spans="1:46" s="55" customFormat="1" ht="12.75" customHeight="1" x14ac:dyDescent="0.3">
      <c r="A2160" s="49"/>
      <c r="B2160" s="49"/>
      <c r="C2160" s="50"/>
      <c r="D2160" s="27"/>
      <c r="E2160" s="27"/>
      <c r="F2160" s="27"/>
      <c r="G2160" s="50"/>
      <c r="H2160" s="50"/>
      <c r="I2160" s="27"/>
      <c r="J2160" s="27"/>
      <c r="K2160" s="52"/>
      <c r="L2160" s="50"/>
      <c r="M2160" s="50"/>
      <c r="N2160" s="422"/>
      <c r="O2160" s="27"/>
      <c r="P2160" s="27"/>
      <c r="Q2160" s="27"/>
      <c r="R2160" s="27"/>
      <c r="S2160" s="27"/>
      <c r="T2160" s="27"/>
      <c r="U2160" s="27"/>
      <c r="V2160" s="27"/>
      <c r="W2160" s="27"/>
      <c r="X2160" s="27"/>
      <c r="Y2160" s="410"/>
      <c r="Z2160" s="53"/>
      <c r="AA2160" s="53"/>
      <c r="AB2160" s="27"/>
      <c r="AC2160" s="27"/>
      <c r="AD2160" s="27"/>
      <c r="AE2160" s="244"/>
      <c r="AF2160" s="27"/>
      <c r="AG2160" s="27"/>
      <c r="AH2160" s="27"/>
      <c r="AI2160" s="27"/>
      <c r="AJ2160" s="467"/>
      <c r="AK2160" s="54"/>
      <c r="AO2160" s="157"/>
      <c r="AS2160" s="157"/>
      <c r="AT2160" s="161"/>
    </row>
    <row r="2161" spans="1:46" s="55" customFormat="1" ht="12.75" customHeight="1" x14ac:dyDescent="0.3">
      <c r="A2161" s="49"/>
      <c r="B2161" s="49"/>
      <c r="C2161" s="50"/>
      <c r="D2161" s="27"/>
      <c r="E2161" s="27"/>
      <c r="F2161" s="27"/>
      <c r="G2161" s="50"/>
      <c r="H2161" s="50"/>
      <c r="I2161" s="27"/>
      <c r="J2161" s="27"/>
      <c r="K2161" s="52"/>
      <c r="L2161" s="50"/>
      <c r="M2161" s="50"/>
      <c r="N2161" s="422"/>
      <c r="O2161" s="27"/>
      <c r="P2161" s="27"/>
      <c r="Q2161" s="27"/>
      <c r="R2161" s="27"/>
      <c r="S2161" s="27"/>
      <c r="T2161" s="27"/>
      <c r="U2161" s="27"/>
      <c r="V2161" s="27"/>
      <c r="W2161" s="27"/>
      <c r="X2161" s="27"/>
      <c r="Y2161" s="410"/>
      <c r="Z2161" s="53"/>
      <c r="AA2161" s="53"/>
      <c r="AB2161" s="27"/>
      <c r="AC2161" s="27"/>
      <c r="AD2161" s="27"/>
      <c r="AE2161" s="244"/>
      <c r="AF2161" s="27"/>
      <c r="AG2161" s="27"/>
      <c r="AH2161" s="27"/>
      <c r="AI2161" s="27"/>
      <c r="AJ2161" s="467"/>
      <c r="AK2161" s="54"/>
      <c r="AO2161" s="157"/>
      <c r="AS2161" s="157"/>
      <c r="AT2161" s="161"/>
    </row>
    <row r="2162" spans="1:46" s="55" customFormat="1" ht="12.75" customHeight="1" x14ac:dyDescent="0.3">
      <c r="A2162" s="49"/>
      <c r="B2162" s="49"/>
      <c r="C2162" s="50"/>
      <c r="D2162" s="27"/>
      <c r="E2162" s="27"/>
      <c r="F2162" s="27"/>
      <c r="G2162" s="50"/>
      <c r="H2162" s="50"/>
      <c r="I2162" s="27"/>
      <c r="J2162" s="27"/>
      <c r="K2162" s="52"/>
      <c r="L2162" s="50"/>
      <c r="M2162" s="50"/>
      <c r="N2162" s="422"/>
      <c r="O2162" s="27"/>
      <c r="P2162" s="27"/>
      <c r="Q2162" s="27"/>
      <c r="R2162" s="27"/>
      <c r="S2162" s="27"/>
      <c r="T2162" s="27"/>
      <c r="U2162" s="27"/>
      <c r="V2162" s="27"/>
      <c r="W2162" s="27"/>
      <c r="X2162" s="27"/>
      <c r="Y2162" s="410"/>
      <c r="Z2162" s="53"/>
      <c r="AA2162" s="53"/>
      <c r="AB2162" s="27"/>
      <c r="AC2162" s="27"/>
      <c r="AD2162" s="27"/>
      <c r="AE2162" s="244"/>
      <c r="AF2162" s="27"/>
      <c r="AG2162" s="27"/>
      <c r="AH2162" s="27"/>
      <c r="AI2162" s="27"/>
      <c r="AJ2162" s="467"/>
      <c r="AK2162" s="54"/>
      <c r="AO2162" s="157"/>
      <c r="AS2162" s="157"/>
      <c r="AT2162" s="161"/>
    </row>
    <row r="2163" spans="1:46" s="55" customFormat="1" ht="12.75" customHeight="1" x14ac:dyDescent="0.3">
      <c r="A2163" s="49"/>
      <c r="B2163" s="49"/>
      <c r="C2163" s="50"/>
      <c r="D2163" s="27"/>
      <c r="E2163" s="27"/>
      <c r="F2163" s="27"/>
      <c r="G2163" s="50"/>
      <c r="H2163" s="50"/>
      <c r="I2163" s="27"/>
      <c r="J2163" s="27"/>
      <c r="K2163" s="52"/>
      <c r="L2163" s="50"/>
      <c r="M2163" s="50"/>
      <c r="N2163" s="422"/>
      <c r="O2163" s="27"/>
      <c r="P2163" s="27"/>
      <c r="Q2163" s="27"/>
      <c r="R2163" s="27"/>
      <c r="S2163" s="27"/>
      <c r="T2163" s="27"/>
      <c r="U2163" s="27"/>
      <c r="V2163" s="27"/>
      <c r="W2163" s="27"/>
      <c r="X2163" s="27"/>
      <c r="Y2163" s="410"/>
      <c r="Z2163" s="53"/>
      <c r="AA2163" s="53"/>
      <c r="AB2163" s="27"/>
      <c r="AC2163" s="27"/>
      <c r="AD2163" s="27"/>
      <c r="AE2163" s="244"/>
      <c r="AF2163" s="27"/>
      <c r="AG2163" s="27"/>
      <c r="AH2163" s="27"/>
      <c r="AI2163" s="27"/>
      <c r="AJ2163" s="467"/>
      <c r="AK2163" s="54"/>
      <c r="AO2163" s="157"/>
      <c r="AS2163" s="157"/>
      <c r="AT2163" s="161"/>
    </row>
    <row r="2164" spans="1:46" s="55" customFormat="1" ht="12.75" customHeight="1" x14ac:dyDescent="0.3">
      <c r="A2164" s="49"/>
      <c r="B2164" s="49"/>
      <c r="C2164" s="50"/>
      <c r="D2164" s="27"/>
      <c r="E2164" s="27"/>
      <c r="F2164" s="27"/>
      <c r="G2164" s="50"/>
      <c r="H2164" s="50"/>
      <c r="I2164" s="27"/>
      <c r="J2164" s="27"/>
      <c r="K2164" s="52"/>
      <c r="L2164" s="50"/>
      <c r="M2164" s="50"/>
      <c r="N2164" s="422"/>
      <c r="O2164" s="27"/>
      <c r="P2164" s="27"/>
      <c r="Q2164" s="27"/>
      <c r="R2164" s="27"/>
      <c r="S2164" s="27"/>
      <c r="T2164" s="27"/>
      <c r="U2164" s="27"/>
      <c r="V2164" s="27"/>
      <c r="W2164" s="27"/>
      <c r="X2164" s="27"/>
      <c r="Y2164" s="410"/>
      <c r="Z2164" s="53"/>
      <c r="AA2164" s="53"/>
      <c r="AB2164" s="27"/>
      <c r="AC2164" s="27"/>
      <c r="AD2164" s="27"/>
      <c r="AE2164" s="244"/>
      <c r="AF2164" s="27"/>
      <c r="AG2164" s="27"/>
      <c r="AH2164" s="27"/>
      <c r="AI2164" s="27"/>
      <c r="AJ2164" s="467"/>
      <c r="AK2164" s="54"/>
      <c r="AO2164" s="157"/>
      <c r="AS2164" s="157"/>
      <c r="AT2164" s="161"/>
    </row>
    <row r="2165" spans="1:46" s="55" customFormat="1" ht="12.75" customHeight="1" x14ac:dyDescent="0.3">
      <c r="A2165" s="49"/>
      <c r="B2165" s="49"/>
      <c r="C2165" s="50"/>
      <c r="D2165" s="27"/>
      <c r="E2165" s="27"/>
      <c r="F2165" s="27"/>
      <c r="G2165" s="50"/>
      <c r="H2165" s="50"/>
      <c r="I2165" s="27"/>
      <c r="J2165" s="27"/>
      <c r="K2165" s="52"/>
      <c r="L2165" s="50"/>
      <c r="M2165" s="50"/>
      <c r="N2165" s="422"/>
      <c r="O2165" s="27"/>
      <c r="P2165" s="27"/>
      <c r="Q2165" s="27"/>
      <c r="R2165" s="27"/>
      <c r="S2165" s="27"/>
      <c r="T2165" s="27"/>
      <c r="U2165" s="27"/>
      <c r="V2165" s="27"/>
      <c r="W2165" s="27"/>
      <c r="X2165" s="27"/>
      <c r="Y2165" s="410"/>
      <c r="Z2165" s="53"/>
      <c r="AA2165" s="53"/>
      <c r="AB2165" s="27"/>
      <c r="AC2165" s="27"/>
      <c r="AD2165" s="27"/>
      <c r="AE2165" s="244"/>
      <c r="AF2165" s="27"/>
      <c r="AG2165" s="27"/>
      <c r="AH2165" s="27"/>
      <c r="AI2165" s="27"/>
      <c r="AJ2165" s="467"/>
      <c r="AK2165" s="54"/>
      <c r="AO2165" s="157"/>
      <c r="AS2165" s="157"/>
      <c r="AT2165" s="161"/>
    </row>
    <row r="2166" spans="1:46" s="55" customFormat="1" ht="12.75" customHeight="1" x14ac:dyDescent="0.3">
      <c r="A2166" s="49"/>
      <c r="B2166" s="49"/>
      <c r="C2166" s="50"/>
      <c r="D2166" s="27"/>
      <c r="E2166" s="27"/>
      <c r="F2166" s="27"/>
      <c r="G2166" s="50"/>
      <c r="H2166" s="50"/>
      <c r="I2166" s="27"/>
      <c r="J2166" s="27"/>
      <c r="K2166" s="52"/>
      <c r="L2166" s="50"/>
      <c r="M2166" s="50"/>
      <c r="N2166" s="422"/>
      <c r="O2166" s="27"/>
      <c r="P2166" s="27"/>
      <c r="Q2166" s="27"/>
      <c r="R2166" s="27"/>
      <c r="S2166" s="27"/>
      <c r="T2166" s="27"/>
      <c r="U2166" s="27"/>
      <c r="V2166" s="27"/>
      <c r="W2166" s="27"/>
      <c r="X2166" s="27"/>
      <c r="Y2166" s="410"/>
      <c r="Z2166" s="53"/>
      <c r="AA2166" s="53"/>
      <c r="AB2166" s="27"/>
      <c r="AC2166" s="27"/>
      <c r="AD2166" s="27"/>
      <c r="AE2166" s="244"/>
      <c r="AF2166" s="27"/>
      <c r="AG2166" s="27"/>
      <c r="AH2166" s="27"/>
      <c r="AI2166" s="27"/>
      <c r="AJ2166" s="467"/>
      <c r="AK2166" s="54"/>
      <c r="AO2166" s="157"/>
      <c r="AS2166" s="157"/>
      <c r="AT2166" s="161"/>
    </row>
    <row r="2167" spans="1:46" s="55" customFormat="1" ht="12.75" customHeight="1" x14ac:dyDescent="0.3">
      <c r="A2167" s="49"/>
      <c r="B2167" s="49"/>
      <c r="C2167" s="50"/>
      <c r="D2167" s="27"/>
      <c r="E2167" s="27"/>
      <c r="F2167" s="27"/>
      <c r="G2167" s="50"/>
      <c r="H2167" s="50"/>
      <c r="I2167" s="27"/>
      <c r="J2167" s="27"/>
      <c r="K2167" s="52"/>
      <c r="L2167" s="50"/>
      <c r="M2167" s="50"/>
      <c r="N2167" s="422"/>
      <c r="O2167" s="27"/>
      <c r="P2167" s="27"/>
      <c r="Q2167" s="27"/>
      <c r="R2167" s="27"/>
      <c r="S2167" s="27"/>
      <c r="T2167" s="27"/>
      <c r="U2167" s="27"/>
      <c r="V2167" s="27"/>
      <c r="W2167" s="27"/>
      <c r="X2167" s="27"/>
      <c r="Y2167" s="410"/>
      <c r="Z2167" s="53"/>
      <c r="AA2167" s="53"/>
      <c r="AB2167" s="27"/>
      <c r="AC2167" s="27"/>
      <c r="AD2167" s="27"/>
      <c r="AE2167" s="244"/>
      <c r="AF2167" s="27"/>
      <c r="AG2167" s="27"/>
      <c r="AH2167" s="27"/>
      <c r="AI2167" s="27"/>
      <c r="AJ2167" s="467"/>
      <c r="AK2167" s="54"/>
      <c r="AO2167" s="157"/>
      <c r="AS2167" s="157"/>
      <c r="AT2167" s="161"/>
    </row>
    <row r="2168" spans="1:46" s="55" customFormat="1" ht="12.75" customHeight="1" x14ac:dyDescent="0.3">
      <c r="A2168" s="49"/>
      <c r="B2168" s="49"/>
      <c r="C2168" s="50"/>
      <c r="D2168" s="27"/>
      <c r="E2168" s="27"/>
      <c r="F2168" s="27"/>
      <c r="G2168" s="50"/>
      <c r="H2168" s="50"/>
      <c r="I2168" s="27"/>
      <c r="J2168" s="27"/>
      <c r="K2168" s="52"/>
      <c r="L2168" s="50"/>
      <c r="M2168" s="50"/>
      <c r="N2168" s="422"/>
      <c r="O2168" s="27"/>
      <c r="P2168" s="27"/>
      <c r="Q2168" s="27"/>
      <c r="R2168" s="27"/>
      <c r="S2168" s="27"/>
      <c r="T2168" s="27"/>
      <c r="U2168" s="27"/>
      <c r="V2168" s="27"/>
      <c r="W2168" s="27"/>
      <c r="X2168" s="27"/>
      <c r="Y2168" s="410"/>
      <c r="Z2168" s="53"/>
      <c r="AA2168" s="53"/>
      <c r="AB2168" s="27"/>
      <c r="AC2168" s="27"/>
      <c r="AD2168" s="27"/>
      <c r="AE2168" s="244"/>
      <c r="AF2168" s="27"/>
      <c r="AG2168" s="27"/>
      <c r="AH2168" s="27"/>
      <c r="AI2168" s="27"/>
      <c r="AJ2168" s="467"/>
      <c r="AK2168" s="54"/>
      <c r="AO2168" s="157"/>
      <c r="AS2168" s="157"/>
      <c r="AT2168" s="161"/>
    </row>
    <row r="2169" spans="1:46" s="55" customFormat="1" ht="12.75" customHeight="1" x14ac:dyDescent="0.3">
      <c r="A2169" s="49"/>
      <c r="B2169" s="49"/>
      <c r="C2169" s="50"/>
      <c r="D2169" s="27"/>
      <c r="E2169" s="27"/>
      <c r="F2169" s="27"/>
      <c r="G2169" s="50"/>
      <c r="H2169" s="50"/>
      <c r="I2169" s="27"/>
      <c r="J2169" s="27"/>
      <c r="K2169" s="52"/>
      <c r="L2169" s="50"/>
      <c r="M2169" s="50"/>
      <c r="N2169" s="422"/>
      <c r="O2169" s="27"/>
      <c r="P2169" s="27"/>
      <c r="Q2169" s="27"/>
      <c r="R2169" s="27"/>
      <c r="S2169" s="27"/>
      <c r="T2169" s="27"/>
      <c r="U2169" s="27"/>
      <c r="V2169" s="27"/>
      <c r="W2169" s="27"/>
      <c r="X2169" s="27"/>
      <c r="Y2169" s="410"/>
      <c r="Z2169" s="53"/>
      <c r="AA2169" s="53"/>
      <c r="AB2169" s="27"/>
      <c r="AC2169" s="27"/>
      <c r="AD2169" s="27"/>
      <c r="AE2169" s="244"/>
      <c r="AF2169" s="27"/>
      <c r="AG2169" s="27"/>
      <c r="AH2169" s="27"/>
      <c r="AI2169" s="27"/>
      <c r="AJ2169" s="467"/>
      <c r="AK2169" s="54"/>
      <c r="AO2169" s="157"/>
      <c r="AS2169" s="157"/>
      <c r="AT2169" s="161"/>
    </row>
    <row r="2170" spans="1:46" s="55" customFormat="1" ht="12.75" customHeight="1" x14ac:dyDescent="0.3">
      <c r="A2170" s="49"/>
      <c r="B2170" s="49"/>
      <c r="C2170" s="50"/>
      <c r="D2170" s="27"/>
      <c r="E2170" s="27"/>
      <c r="F2170" s="27"/>
      <c r="G2170" s="50"/>
      <c r="H2170" s="50"/>
      <c r="I2170" s="27"/>
      <c r="J2170" s="27"/>
      <c r="K2170" s="52"/>
      <c r="L2170" s="50"/>
      <c r="M2170" s="50"/>
      <c r="N2170" s="422"/>
      <c r="O2170" s="27"/>
      <c r="P2170" s="27"/>
      <c r="Q2170" s="27"/>
      <c r="R2170" s="27"/>
      <c r="S2170" s="27"/>
      <c r="T2170" s="27"/>
      <c r="U2170" s="27"/>
      <c r="V2170" s="27"/>
      <c r="W2170" s="27"/>
      <c r="X2170" s="27"/>
      <c r="Y2170" s="410"/>
      <c r="Z2170" s="53"/>
      <c r="AA2170" s="53"/>
      <c r="AB2170" s="27"/>
      <c r="AC2170" s="27"/>
      <c r="AD2170" s="27"/>
      <c r="AE2170" s="244"/>
      <c r="AF2170" s="27"/>
      <c r="AG2170" s="27"/>
      <c r="AH2170" s="27"/>
      <c r="AI2170" s="27"/>
      <c r="AJ2170" s="467"/>
      <c r="AK2170" s="54"/>
      <c r="AO2170" s="157"/>
      <c r="AS2170" s="157"/>
      <c r="AT2170" s="161"/>
    </row>
    <row r="2171" spans="1:46" s="55" customFormat="1" ht="12.75" customHeight="1" x14ac:dyDescent="0.3">
      <c r="A2171" s="49"/>
      <c r="B2171" s="49"/>
      <c r="C2171" s="50"/>
      <c r="D2171" s="27"/>
      <c r="E2171" s="27"/>
      <c r="F2171" s="27"/>
      <c r="G2171" s="50"/>
      <c r="H2171" s="50"/>
      <c r="I2171" s="27"/>
      <c r="J2171" s="27"/>
      <c r="K2171" s="52"/>
      <c r="L2171" s="50"/>
      <c r="M2171" s="50"/>
      <c r="N2171" s="422"/>
      <c r="O2171" s="27"/>
      <c r="P2171" s="27"/>
      <c r="Q2171" s="27"/>
      <c r="R2171" s="27"/>
      <c r="S2171" s="27"/>
      <c r="T2171" s="27"/>
      <c r="U2171" s="27"/>
      <c r="V2171" s="27"/>
      <c r="W2171" s="27"/>
      <c r="X2171" s="27"/>
      <c r="Y2171" s="410"/>
      <c r="Z2171" s="53"/>
      <c r="AA2171" s="53"/>
      <c r="AB2171" s="27"/>
      <c r="AC2171" s="27"/>
      <c r="AD2171" s="27"/>
      <c r="AE2171" s="244"/>
      <c r="AF2171" s="27"/>
      <c r="AG2171" s="27"/>
      <c r="AH2171" s="27"/>
      <c r="AI2171" s="27"/>
      <c r="AJ2171" s="467"/>
      <c r="AK2171" s="54"/>
      <c r="AO2171" s="157"/>
      <c r="AS2171" s="157"/>
      <c r="AT2171" s="161"/>
    </row>
    <row r="2172" spans="1:46" s="55" customFormat="1" ht="12.75" customHeight="1" x14ac:dyDescent="0.3">
      <c r="A2172" s="49"/>
      <c r="B2172" s="49"/>
      <c r="C2172" s="50"/>
      <c r="D2172" s="27"/>
      <c r="E2172" s="27"/>
      <c r="F2172" s="27"/>
      <c r="G2172" s="50"/>
      <c r="H2172" s="50"/>
      <c r="I2172" s="27"/>
      <c r="J2172" s="27"/>
      <c r="K2172" s="52"/>
      <c r="L2172" s="50"/>
      <c r="M2172" s="50"/>
      <c r="N2172" s="422"/>
      <c r="O2172" s="27"/>
      <c r="P2172" s="27"/>
      <c r="Q2172" s="27"/>
      <c r="R2172" s="27"/>
      <c r="S2172" s="27"/>
      <c r="T2172" s="27"/>
      <c r="U2172" s="27"/>
      <c r="V2172" s="27"/>
      <c r="W2172" s="27"/>
      <c r="X2172" s="27"/>
      <c r="Y2172" s="410"/>
      <c r="Z2172" s="53"/>
      <c r="AA2172" s="53"/>
      <c r="AB2172" s="27"/>
      <c r="AC2172" s="27"/>
      <c r="AD2172" s="27"/>
      <c r="AE2172" s="244"/>
      <c r="AF2172" s="27"/>
      <c r="AG2172" s="27"/>
      <c r="AH2172" s="27"/>
      <c r="AI2172" s="27"/>
      <c r="AJ2172" s="467"/>
      <c r="AK2172" s="54"/>
      <c r="AO2172" s="157"/>
      <c r="AS2172" s="157"/>
      <c r="AT2172" s="161"/>
    </row>
    <row r="2173" spans="1:46" s="55" customFormat="1" ht="12.75" customHeight="1" x14ac:dyDescent="0.3">
      <c r="A2173" s="49"/>
      <c r="B2173" s="49"/>
      <c r="C2173" s="50"/>
      <c r="D2173" s="27"/>
      <c r="E2173" s="27"/>
      <c r="F2173" s="27"/>
      <c r="G2173" s="50"/>
      <c r="H2173" s="50"/>
      <c r="I2173" s="27"/>
      <c r="J2173" s="27"/>
      <c r="K2173" s="52"/>
      <c r="L2173" s="50"/>
      <c r="M2173" s="50"/>
      <c r="N2173" s="422"/>
      <c r="O2173" s="27"/>
      <c r="P2173" s="27"/>
      <c r="Q2173" s="27"/>
      <c r="R2173" s="27"/>
      <c r="S2173" s="27"/>
      <c r="T2173" s="27"/>
      <c r="U2173" s="27"/>
      <c r="V2173" s="27"/>
      <c r="W2173" s="27"/>
      <c r="X2173" s="27"/>
      <c r="Y2173" s="410"/>
      <c r="Z2173" s="53"/>
      <c r="AA2173" s="53"/>
      <c r="AB2173" s="27"/>
      <c r="AC2173" s="27"/>
      <c r="AD2173" s="27"/>
      <c r="AE2173" s="244"/>
      <c r="AF2173" s="27"/>
      <c r="AG2173" s="27"/>
      <c r="AH2173" s="27"/>
      <c r="AI2173" s="27"/>
      <c r="AJ2173" s="467"/>
      <c r="AK2173" s="54"/>
      <c r="AO2173" s="157"/>
      <c r="AS2173" s="157"/>
      <c r="AT2173" s="161"/>
    </row>
    <row r="2174" spans="1:46" s="55" customFormat="1" ht="12.75" customHeight="1" x14ac:dyDescent="0.3">
      <c r="A2174" s="49"/>
      <c r="B2174" s="49"/>
      <c r="C2174" s="50"/>
      <c r="D2174" s="27"/>
      <c r="E2174" s="27"/>
      <c r="F2174" s="27"/>
      <c r="G2174" s="50"/>
      <c r="H2174" s="50"/>
      <c r="I2174" s="27"/>
      <c r="J2174" s="27"/>
      <c r="K2174" s="52"/>
      <c r="L2174" s="50"/>
      <c r="M2174" s="50"/>
      <c r="N2174" s="422"/>
      <c r="O2174" s="27"/>
      <c r="P2174" s="27"/>
      <c r="Q2174" s="27"/>
      <c r="R2174" s="27"/>
      <c r="S2174" s="27"/>
      <c r="T2174" s="27"/>
      <c r="U2174" s="27"/>
      <c r="V2174" s="27"/>
      <c r="W2174" s="27"/>
      <c r="X2174" s="27"/>
      <c r="Y2174" s="410"/>
      <c r="Z2174" s="53"/>
      <c r="AA2174" s="53"/>
      <c r="AB2174" s="27"/>
      <c r="AC2174" s="27"/>
      <c r="AD2174" s="27"/>
      <c r="AE2174" s="244"/>
      <c r="AF2174" s="27"/>
      <c r="AG2174" s="27"/>
      <c r="AH2174" s="27"/>
      <c r="AI2174" s="27"/>
      <c r="AJ2174" s="467"/>
      <c r="AK2174" s="54"/>
      <c r="AO2174" s="157"/>
      <c r="AS2174" s="157"/>
      <c r="AT2174" s="161"/>
    </row>
    <row r="2175" spans="1:46" s="55" customFormat="1" ht="12.75" customHeight="1" x14ac:dyDescent="0.3">
      <c r="A2175" s="49"/>
      <c r="B2175" s="49"/>
      <c r="C2175" s="50"/>
      <c r="D2175" s="27"/>
      <c r="E2175" s="27"/>
      <c r="F2175" s="27"/>
      <c r="G2175" s="50"/>
      <c r="H2175" s="50"/>
      <c r="I2175" s="27"/>
      <c r="J2175" s="27"/>
      <c r="K2175" s="52"/>
      <c r="L2175" s="50"/>
      <c r="M2175" s="50"/>
      <c r="N2175" s="422"/>
      <c r="O2175" s="27"/>
      <c r="P2175" s="27"/>
      <c r="Q2175" s="27"/>
      <c r="R2175" s="27"/>
      <c r="S2175" s="27"/>
      <c r="T2175" s="27"/>
      <c r="U2175" s="27"/>
      <c r="V2175" s="27"/>
      <c r="W2175" s="27"/>
      <c r="X2175" s="27"/>
      <c r="Y2175" s="410"/>
      <c r="Z2175" s="53"/>
      <c r="AA2175" s="53"/>
      <c r="AB2175" s="27"/>
      <c r="AC2175" s="27"/>
      <c r="AD2175" s="27"/>
      <c r="AE2175" s="244"/>
      <c r="AF2175" s="27"/>
      <c r="AG2175" s="27"/>
      <c r="AH2175" s="27"/>
      <c r="AI2175" s="27"/>
      <c r="AJ2175" s="467"/>
      <c r="AK2175" s="54"/>
      <c r="AO2175" s="157"/>
      <c r="AS2175" s="157"/>
      <c r="AT2175" s="161"/>
    </row>
    <row r="2176" spans="1:46" s="55" customFormat="1" ht="12.75" customHeight="1" x14ac:dyDescent="0.3">
      <c r="A2176" s="49"/>
      <c r="B2176" s="49"/>
      <c r="C2176" s="50"/>
      <c r="D2176" s="27"/>
      <c r="E2176" s="27"/>
      <c r="F2176" s="27"/>
      <c r="G2176" s="50"/>
      <c r="H2176" s="50"/>
      <c r="I2176" s="27"/>
      <c r="J2176" s="27"/>
      <c r="K2176" s="52"/>
      <c r="L2176" s="50"/>
      <c r="M2176" s="50"/>
      <c r="N2176" s="422"/>
      <c r="O2176" s="27"/>
      <c r="P2176" s="27"/>
      <c r="Q2176" s="27"/>
      <c r="R2176" s="27"/>
      <c r="S2176" s="27"/>
      <c r="T2176" s="27"/>
      <c r="U2176" s="27"/>
      <c r="V2176" s="27"/>
      <c r="W2176" s="27"/>
      <c r="X2176" s="27"/>
      <c r="Y2176" s="410"/>
      <c r="Z2176" s="53"/>
      <c r="AA2176" s="53"/>
      <c r="AB2176" s="27"/>
      <c r="AC2176" s="27"/>
      <c r="AD2176" s="27"/>
      <c r="AE2176" s="244"/>
      <c r="AF2176" s="27"/>
      <c r="AG2176" s="27"/>
      <c r="AH2176" s="27"/>
      <c r="AI2176" s="27"/>
      <c r="AJ2176" s="467"/>
      <c r="AK2176" s="54"/>
      <c r="AO2176" s="157"/>
      <c r="AS2176" s="157"/>
      <c r="AT2176" s="161"/>
    </row>
    <row r="2177" spans="1:46" s="55" customFormat="1" ht="12.75" customHeight="1" x14ac:dyDescent="0.3">
      <c r="A2177" s="49"/>
      <c r="B2177" s="49"/>
      <c r="C2177" s="50"/>
      <c r="D2177" s="27"/>
      <c r="E2177" s="27"/>
      <c r="F2177" s="27"/>
      <c r="G2177" s="50"/>
      <c r="H2177" s="50"/>
      <c r="I2177" s="27"/>
      <c r="J2177" s="27"/>
      <c r="K2177" s="52"/>
      <c r="L2177" s="50"/>
      <c r="M2177" s="50"/>
      <c r="N2177" s="422"/>
      <c r="O2177" s="27"/>
      <c r="P2177" s="27"/>
      <c r="Q2177" s="27"/>
      <c r="R2177" s="27"/>
      <c r="S2177" s="27"/>
      <c r="T2177" s="27"/>
      <c r="U2177" s="27"/>
      <c r="V2177" s="27"/>
      <c r="W2177" s="27"/>
      <c r="X2177" s="27"/>
      <c r="Y2177" s="410"/>
      <c r="Z2177" s="53"/>
      <c r="AA2177" s="53"/>
      <c r="AB2177" s="27"/>
      <c r="AC2177" s="27"/>
      <c r="AD2177" s="27"/>
      <c r="AE2177" s="244"/>
      <c r="AF2177" s="27"/>
      <c r="AG2177" s="27"/>
      <c r="AH2177" s="27"/>
      <c r="AI2177" s="27"/>
      <c r="AJ2177" s="467"/>
      <c r="AK2177" s="54"/>
      <c r="AO2177" s="157"/>
      <c r="AS2177" s="157"/>
      <c r="AT2177" s="161"/>
    </row>
    <row r="2178" spans="1:46" s="55" customFormat="1" ht="12.75" customHeight="1" x14ac:dyDescent="0.3">
      <c r="A2178" s="49"/>
      <c r="B2178" s="49"/>
      <c r="C2178" s="50"/>
      <c r="D2178" s="27"/>
      <c r="E2178" s="27"/>
      <c r="F2178" s="27"/>
      <c r="G2178" s="50"/>
      <c r="H2178" s="50"/>
      <c r="I2178" s="27"/>
      <c r="J2178" s="27"/>
      <c r="K2178" s="52"/>
      <c r="L2178" s="50"/>
      <c r="M2178" s="50"/>
      <c r="N2178" s="422"/>
      <c r="O2178" s="27"/>
      <c r="P2178" s="27"/>
      <c r="Q2178" s="27"/>
      <c r="R2178" s="27"/>
      <c r="S2178" s="27"/>
      <c r="T2178" s="27"/>
      <c r="U2178" s="27"/>
      <c r="V2178" s="27"/>
      <c r="W2178" s="27"/>
      <c r="X2178" s="27"/>
      <c r="Y2178" s="410"/>
      <c r="Z2178" s="53"/>
      <c r="AA2178" s="53"/>
      <c r="AB2178" s="27"/>
      <c r="AC2178" s="27"/>
      <c r="AD2178" s="27"/>
      <c r="AE2178" s="244"/>
      <c r="AF2178" s="27"/>
      <c r="AG2178" s="27"/>
      <c r="AH2178" s="27"/>
      <c r="AI2178" s="27"/>
      <c r="AJ2178" s="467"/>
      <c r="AK2178" s="54"/>
      <c r="AO2178" s="157"/>
      <c r="AS2178" s="157"/>
      <c r="AT2178" s="161"/>
    </row>
    <row r="2179" spans="1:46" s="55" customFormat="1" ht="12.75" customHeight="1" x14ac:dyDescent="0.3">
      <c r="A2179" s="49"/>
      <c r="B2179" s="49"/>
      <c r="C2179" s="50"/>
      <c r="D2179" s="27"/>
      <c r="E2179" s="27"/>
      <c r="F2179" s="27"/>
      <c r="G2179" s="50"/>
      <c r="H2179" s="50"/>
      <c r="I2179" s="27"/>
      <c r="J2179" s="27"/>
      <c r="K2179" s="52"/>
      <c r="L2179" s="50"/>
      <c r="M2179" s="50"/>
      <c r="N2179" s="422"/>
      <c r="O2179" s="27"/>
      <c r="P2179" s="27"/>
      <c r="Q2179" s="27"/>
      <c r="R2179" s="27"/>
      <c r="S2179" s="27"/>
      <c r="T2179" s="27"/>
      <c r="U2179" s="27"/>
      <c r="V2179" s="27"/>
      <c r="W2179" s="27"/>
      <c r="X2179" s="27"/>
      <c r="Y2179" s="410"/>
      <c r="Z2179" s="53"/>
      <c r="AA2179" s="53"/>
      <c r="AB2179" s="27"/>
      <c r="AC2179" s="27"/>
      <c r="AD2179" s="27"/>
      <c r="AE2179" s="244"/>
      <c r="AF2179" s="27"/>
      <c r="AG2179" s="27"/>
      <c r="AH2179" s="27"/>
      <c r="AI2179" s="27"/>
      <c r="AJ2179" s="467"/>
      <c r="AK2179" s="54"/>
      <c r="AO2179" s="157"/>
      <c r="AS2179" s="157"/>
      <c r="AT2179" s="161"/>
    </row>
    <row r="2180" spans="1:46" s="55" customFormat="1" ht="12.75" customHeight="1" x14ac:dyDescent="0.3">
      <c r="A2180" s="49"/>
      <c r="B2180" s="49"/>
      <c r="C2180" s="50"/>
      <c r="D2180" s="27"/>
      <c r="E2180" s="27"/>
      <c r="F2180" s="27"/>
      <c r="G2180" s="50"/>
      <c r="H2180" s="50"/>
      <c r="I2180" s="27"/>
      <c r="J2180" s="27"/>
      <c r="K2180" s="52"/>
      <c r="L2180" s="50"/>
      <c r="M2180" s="50"/>
      <c r="N2180" s="422"/>
      <c r="O2180" s="27"/>
      <c r="P2180" s="27"/>
      <c r="Q2180" s="27"/>
      <c r="R2180" s="27"/>
      <c r="S2180" s="27"/>
      <c r="T2180" s="27"/>
      <c r="U2180" s="27"/>
      <c r="V2180" s="27"/>
      <c r="W2180" s="27"/>
      <c r="X2180" s="27"/>
      <c r="Y2180" s="410"/>
      <c r="Z2180" s="53"/>
      <c r="AA2180" s="53"/>
      <c r="AB2180" s="27"/>
      <c r="AC2180" s="27"/>
      <c r="AD2180" s="27"/>
      <c r="AE2180" s="244"/>
      <c r="AF2180" s="27"/>
      <c r="AG2180" s="27"/>
      <c r="AH2180" s="27"/>
      <c r="AI2180" s="27"/>
      <c r="AJ2180" s="467"/>
      <c r="AK2180" s="54"/>
      <c r="AO2180" s="157"/>
      <c r="AS2180" s="157"/>
      <c r="AT2180" s="161"/>
    </row>
    <row r="2181" spans="1:46" s="55" customFormat="1" ht="12.75" customHeight="1" x14ac:dyDescent="0.3">
      <c r="A2181" s="49"/>
      <c r="B2181" s="49"/>
      <c r="C2181" s="50"/>
      <c r="D2181" s="27"/>
      <c r="E2181" s="27"/>
      <c r="F2181" s="27"/>
      <c r="G2181" s="50"/>
      <c r="H2181" s="50"/>
      <c r="I2181" s="27"/>
      <c r="J2181" s="27"/>
      <c r="K2181" s="52"/>
      <c r="L2181" s="50"/>
      <c r="M2181" s="50"/>
      <c r="N2181" s="422"/>
      <c r="O2181" s="27"/>
      <c r="P2181" s="27"/>
      <c r="Q2181" s="27"/>
      <c r="R2181" s="27"/>
      <c r="S2181" s="27"/>
      <c r="T2181" s="27"/>
      <c r="U2181" s="27"/>
      <c r="V2181" s="27"/>
      <c r="W2181" s="27"/>
      <c r="X2181" s="27"/>
      <c r="Y2181" s="410"/>
      <c r="Z2181" s="53"/>
      <c r="AA2181" s="53"/>
      <c r="AB2181" s="27"/>
      <c r="AC2181" s="27"/>
      <c r="AD2181" s="27"/>
      <c r="AE2181" s="244"/>
      <c r="AF2181" s="27"/>
      <c r="AG2181" s="27"/>
      <c r="AH2181" s="27"/>
      <c r="AI2181" s="27"/>
      <c r="AJ2181" s="467"/>
      <c r="AK2181" s="54"/>
      <c r="AO2181" s="157"/>
      <c r="AS2181" s="157"/>
      <c r="AT2181" s="161"/>
    </row>
    <row r="2182" spans="1:46" s="55" customFormat="1" ht="12.75" customHeight="1" x14ac:dyDescent="0.3">
      <c r="A2182" s="49"/>
      <c r="B2182" s="49"/>
      <c r="C2182" s="50"/>
      <c r="D2182" s="27"/>
      <c r="E2182" s="27"/>
      <c r="F2182" s="27"/>
      <c r="G2182" s="50"/>
      <c r="H2182" s="50"/>
      <c r="I2182" s="27"/>
      <c r="J2182" s="27"/>
      <c r="K2182" s="52"/>
      <c r="L2182" s="50"/>
      <c r="M2182" s="50"/>
      <c r="N2182" s="422"/>
      <c r="O2182" s="27"/>
      <c r="P2182" s="27"/>
      <c r="Q2182" s="27"/>
      <c r="R2182" s="27"/>
      <c r="S2182" s="27"/>
      <c r="T2182" s="27"/>
      <c r="U2182" s="27"/>
      <c r="V2182" s="27"/>
      <c r="W2182" s="27"/>
      <c r="X2182" s="27"/>
      <c r="Y2182" s="410"/>
      <c r="Z2182" s="53"/>
      <c r="AA2182" s="53"/>
      <c r="AB2182" s="27"/>
      <c r="AC2182" s="27"/>
      <c r="AD2182" s="27"/>
      <c r="AE2182" s="244"/>
      <c r="AF2182" s="27"/>
      <c r="AG2182" s="27"/>
      <c r="AH2182" s="27"/>
      <c r="AI2182" s="27"/>
      <c r="AJ2182" s="467"/>
      <c r="AK2182" s="54"/>
      <c r="AO2182" s="157"/>
      <c r="AS2182" s="157"/>
      <c r="AT2182" s="161"/>
    </row>
    <row r="2183" spans="1:46" s="55" customFormat="1" ht="12.75" customHeight="1" x14ac:dyDescent="0.3">
      <c r="A2183" s="49"/>
      <c r="B2183" s="49"/>
      <c r="C2183" s="50"/>
      <c r="D2183" s="27"/>
      <c r="E2183" s="27"/>
      <c r="F2183" s="27"/>
      <c r="G2183" s="50"/>
      <c r="H2183" s="50"/>
      <c r="I2183" s="27"/>
      <c r="J2183" s="27"/>
      <c r="K2183" s="52"/>
      <c r="L2183" s="50"/>
      <c r="M2183" s="50"/>
      <c r="N2183" s="422"/>
      <c r="O2183" s="27"/>
      <c r="P2183" s="27"/>
      <c r="Q2183" s="27"/>
      <c r="R2183" s="27"/>
      <c r="S2183" s="27"/>
      <c r="T2183" s="27"/>
      <c r="U2183" s="27"/>
      <c r="V2183" s="27"/>
      <c r="W2183" s="27"/>
      <c r="X2183" s="27"/>
      <c r="Y2183" s="410"/>
      <c r="Z2183" s="53"/>
      <c r="AA2183" s="53"/>
      <c r="AB2183" s="27"/>
      <c r="AC2183" s="27"/>
      <c r="AD2183" s="27"/>
      <c r="AE2183" s="244"/>
      <c r="AF2183" s="27"/>
      <c r="AG2183" s="27"/>
      <c r="AH2183" s="27"/>
      <c r="AI2183" s="27"/>
      <c r="AJ2183" s="467"/>
      <c r="AK2183" s="54"/>
      <c r="AO2183" s="157"/>
      <c r="AS2183" s="157"/>
      <c r="AT2183" s="161"/>
    </row>
    <row r="2184" spans="1:46" s="55" customFormat="1" ht="12.75" customHeight="1" x14ac:dyDescent="0.3">
      <c r="A2184" s="49"/>
      <c r="B2184" s="49"/>
      <c r="C2184" s="50"/>
      <c r="D2184" s="27"/>
      <c r="E2184" s="27"/>
      <c r="F2184" s="27"/>
      <c r="G2184" s="50"/>
      <c r="H2184" s="50"/>
      <c r="I2184" s="27"/>
      <c r="J2184" s="27"/>
      <c r="K2184" s="52"/>
      <c r="L2184" s="50"/>
      <c r="M2184" s="50"/>
      <c r="N2184" s="422"/>
      <c r="O2184" s="27"/>
      <c r="P2184" s="27"/>
      <c r="Q2184" s="27"/>
      <c r="R2184" s="27"/>
      <c r="S2184" s="27"/>
      <c r="T2184" s="27"/>
      <c r="U2184" s="27"/>
      <c r="V2184" s="27"/>
      <c r="W2184" s="27"/>
      <c r="X2184" s="27"/>
      <c r="Y2184" s="410"/>
      <c r="Z2184" s="53"/>
      <c r="AA2184" s="53"/>
      <c r="AB2184" s="27"/>
      <c r="AC2184" s="27"/>
      <c r="AD2184" s="27"/>
      <c r="AE2184" s="244"/>
      <c r="AF2184" s="27"/>
      <c r="AG2184" s="27"/>
      <c r="AH2184" s="27"/>
      <c r="AI2184" s="27"/>
      <c r="AJ2184" s="467"/>
      <c r="AK2184" s="54"/>
      <c r="AO2184" s="157"/>
      <c r="AS2184" s="157"/>
      <c r="AT2184" s="161"/>
    </row>
    <row r="2185" spans="1:46" s="55" customFormat="1" ht="12.75" customHeight="1" x14ac:dyDescent="0.3">
      <c r="A2185" s="49"/>
      <c r="B2185" s="49"/>
      <c r="C2185" s="50"/>
      <c r="D2185" s="27"/>
      <c r="E2185" s="27"/>
      <c r="F2185" s="27"/>
      <c r="G2185" s="50"/>
      <c r="H2185" s="50"/>
      <c r="I2185" s="27"/>
      <c r="J2185" s="27"/>
      <c r="K2185" s="52"/>
      <c r="L2185" s="50"/>
      <c r="M2185" s="50"/>
      <c r="N2185" s="422"/>
      <c r="O2185" s="27"/>
      <c r="P2185" s="27"/>
      <c r="Q2185" s="27"/>
      <c r="R2185" s="27"/>
      <c r="S2185" s="27"/>
      <c r="T2185" s="27"/>
      <c r="U2185" s="27"/>
      <c r="V2185" s="27"/>
      <c r="W2185" s="27"/>
      <c r="X2185" s="27"/>
      <c r="Y2185" s="410"/>
      <c r="Z2185" s="53"/>
      <c r="AA2185" s="53"/>
      <c r="AB2185" s="27"/>
      <c r="AC2185" s="27"/>
      <c r="AD2185" s="27"/>
      <c r="AE2185" s="244"/>
      <c r="AF2185" s="27"/>
      <c r="AG2185" s="27"/>
      <c r="AH2185" s="27"/>
      <c r="AI2185" s="27"/>
      <c r="AJ2185" s="467"/>
      <c r="AK2185" s="54"/>
      <c r="AO2185" s="157"/>
      <c r="AS2185" s="157"/>
      <c r="AT2185" s="161"/>
    </row>
    <row r="2186" spans="1:46" s="55" customFormat="1" ht="12.75" customHeight="1" x14ac:dyDescent="0.3">
      <c r="A2186" s="49"/>
      <c r="B2186" s="49"/>
      <c r="C2186" s="50"/>
      <c r="D2186" s="27"/>
      <c r="E2186" s="27"/>
      <c r="F2186" s="27"/>
      <c r="G2186" s="50"/>
      <c r="H2186" s="50"/>
      <c r="I2186" s="27"/>
      <c r="J2186" s="27"/>
      <c r="K2186" s="52"/>
      <c r="L2186" s="50"/>
      <c r="M2186" s="50"/>
      <c r="N2186" s="422"/>
      <c r="O2186" s="27"/>
      <c r="P2186" s="27"/>
      <c r="Q2186" s="27"/>
      <c r="R2186" s="27"/>
      <c r="S2186" s="27"/>
      <c r="T2186" s="27"/>
      <c r="U2186" s="27"/>
      <c r="V2186" s="27"/>
      <c r="W2186" s="27"/>
      <c r="X2186" s="27"/>
      <c r="Y2186" s="410"/>
      <c r="Z2186" s="53"/>
      <c r="AA2186" s="53"/>
      <c r="AB2186" s="27"/>
      <c r="AC2186" s="27"/>
      <c r="AD2186" s="27"/>
      <c r="AE2186" s="244"/>
      <c r="AF2186" s="27"/>
      <c r="AG2186" s="27"/>
      <c r="AH2186" s="27"/>
      <c r="AI2186" s="27"/>
      <c r="AJ2186" s="467"/>
      <c r="AK2186" s="54"/>
      <c r="AO2186" s="157"/>
      <c r="AS2186" s="157"/>
      <c r="AT2186" s="161"/>
    </row>
    <row r="2187" spans="1:46" s="55" customFormat="1" ht="12.75" customHeight="1" x14ac:dyDescent="0.3">
      <c r="A2187" s="49"/>
      <c r="B2187" s="49"/>
      <c r="C2187" s="50"/>
      <c r="D2187" s="27"/>
      <c r="E2187" s="27"/>
      <c r="F2187" s="27"/>
      <c r="G2187" s="50"/>
      <c r="H2187" s="50"/>
      <c r="I2187" s="27"/>
      <c r="J2187" s="27"/>
      <c r="K2187" s="52"/>
      <c r="L2187" s="50"/>
      <c r="M2187" s="50"/>
      <c r="N2187" s="422"/>
      <c r="O2187" s="27"/>
      <c r="P2187" s="27"/>
      <c r="Q2187" s="27"/>
      <c r="R2187" s="27"/>
      <c r="S2187" s="27"/>
      <c r="T2187" s="27"/>
      <c r="U2187" s="27"/>
      <c r="V2187" s="27"/>
      <c r="W2187" s="27"/>
      <c r="X2187" s="27"/>
      <c r="Y2187" s="410"/>
      <c r="Z2187" s="53"/>
      <c r="AA2187" s="53"/>
      <c r="AB2187" s="27"/>
      <c r="AC2187" s="27"/>
      <c r="AD2187" s="27"/>
      <c r="AE2187" s="244"/>
      <c r="AF2187" s="27"/>
      <c r="AG2187" s="27"/>
      <c r="AH2187" s="27"/>
      <c r="AI2187" s="27"/>
      <c r="AJ2187" s="467"/>
      <c r="AK2187" s="54"/>
      <c r="AO2187" s="157"/>
      <c r="AS2187" s="157"/>
      <c r="AT2187" s="161"/>
    </row>
    <row r="2188" spans="1:46" s="55" customFormat="1" ht="12.75" customHeight="1" x14ac:dyDescent="0.3">
      <c r="A2188" s="49"/>
      <c r="B2188" s="49"/>
      <c r="C2188" s="50"/>
      <c r="D2188" s="27"/>
      <c r="E2188" s="27"/>
      <c r="F2188" s="27"/>
      <c r="G2188" s="50"/>
      <c r="H2188" s="50"/>
      <c r="I2188" s="27"/>
      <c r="J2188" s="27"/>
      <c r="K2188" s="52"/>
      <c r="L2188" s="50"/>
      <c r="M2188" s="50"/>
      <c r="N2188" s="422"/>
      <c r="O2188" s="27"/>
      <c r="P2188" s="27"/>
      <c r="Q2188" s="27"/>
      <c r="R2188" s="27"/>
      <c r="S2188" s="27"/>
      <c r="T2188" s="27"/>
      <c r="U2188" s="27"/>
      <c r="V2188" s="27"/>
      <c r="W2188" s="27"/>
      <c r="X2188" s="27"/>
      <c r="Y2188" s="410"/>
      <c r="Z2188" s="53"/>
      <c r="AA2188" s="53"/>
      <c r="AB2188" s="27"/>
      <c r="AC2188" s="27"/>
      <c r="AD2188" s="27"/>
      <c r="AE2188" s="244"/>
      <c r="AF2188" s="27"/>
      <c r="AG2188" s="27"/>
      <c r="AH2188" s="27"/>
      <c r="AI2188" s="27"/>
      <c r="AJ2188" s="467"/>
      <c r="AK2188" s="54"/>
      <c r="AO2188" s="157"/>
      <c r="AS2188" s="157"/>
      <c r="AT2188" s="161"/>
    </row>
    <row r="2189" spans="1:46" s="55" customFormat="1" ht="12.75" customHeight="1" x14ac:dyDescent="0.3">
      <c r="A2189" s="49"/>
      <c r="B2189" s="49"/>
      <c r="C2189" s="50"/>
      <c r="D2189" s="27"/>
      <c r="E2189" s="27"/>
      <c r="F2189" s="27"/>
      <c r="G2189" s="50"/>
      <c r="H2189" s="50"/>
      <c r="I2189" s="27"/>
      <c r="J2189" s="27"/>
      <c r="K2189" s="52"/>
      <c r="L2189" s="50"/>
      <c r="M2189" s="50"/>
      <c r="N2189" s="422"/>
      <c r="O2189" s="27"/>
      <c r="P2189" s="27"/>
      <c r="Q2189" s="27"/>
      <c r="R2189" s="27"/>
      <c r="S2189" s="27"/>
      <c r="T2189" s="27"/>
      <c r="U2189" s="27"/>
      <c r="V2189" s="27"/>
      <c r="W2189" s="27"/>
      <c r="X2189" s="27"/>
      <c r="Y2189" s="410"/>
      <c r="Z2189" s="53"/>
      <c r="AA2189" s="53"/>
      <c r="AB2189" s="27"/>
      <c r="AC2189" s="27"/>
      <c r="AD2189" s="27"/>
      <c r="AE2189" s="244"/>
      <c r="AF2189" s="27"/>
      <c r="AG2189" s="27"/>
      <c r="AH2189" s="27"/>
      <c r="AI2189" s="27"/>
      <c r="AJ2189" s="467"/>
      <c r="AK2189" s="54"/>
      <c r="AO2189" s="157"/>
      <c r="AS2189" s="157"/>
      <c r="AT2189" s="161"/>
    </row>
    <row r="2190" spans="1:46" s="55" customFormat="1" ht="12.75" customHeight="1" x14ac:dyDescent="0.3">
      <c r="A2190" s="49"/>
      <c r="B2190" s="49"/>
      <c r="C2190" s="50"/>
      <c r="D2190" s="27"/>
      <c r="E2190" s="27"/>
      <c r="F2190" s="27"/>
      <c r="G2190" s="50"/>
      <c r="H2190" s="50"/>
      <c r="I2190" s="27"/>
      <c r="J2190" s="27"/>
      <c r="K2190" s="52"/>
      <c r="L2190" s="50"/>
      <c r="M2190" s="50"/>
      <c r="N2190" s="422"/>
      <c r="O2190" s="27"/>
      <c r="P2190" s="27"/>
      <c r="Q2190" s="27"/>
      <c r="R2190" s="27"/>
      <c r="S2190" s="27"/>
      <c r="T2190" s="27"/>
      <c r="U2190" s="27"/>
      <c r="V2190" s="27"/>
      <c r="W2190" s="27"/>
      <c r="X2190" s="27"/>
      <c r="Y2190" s="410"/>
      <c r="Z2190" s="53"/>
      <c r="AA2190" s="53"/>
      <c r="AB2190" s="27"/>
      <c r="AC2190" s="27"/>
      <c r="AD2190" s="27"/>
      <c r="AE2190" s="244"/>
      <c r="AF2190" s="27"/>
      <c r="AG2190" s="27"/>
      <c r="AH2190" s="27"/>
      <c r="AI2190" s="27"/>
      <c r="AJ2190" s="467"/>
      <c r="AK2190" s="54"/>
      <c r="AO2190" s="157"/>
      <c r="AS2190" s="157"/>
      <c r="AT2190" s="161"/>
    </row>
    <row r="2191" spans="1:46" s="55" customFormat="1" ht="12.75" customHeight="1" x14ac:dyDescent="0.3">
      <c r="A2191" s="49"/>
      <c r="B2191" s="49"/>
      <c r="C2191" s="50"/>
      <c r="D2191" s="27"/>
      <c r="E2191" s="27"/>
      <c r="F2191" s="27"/>
      <c r="G2191" s="50"/>
      <c r="H2191" s="50"/>
      <c r="I2191" s="27"/>
      <c r="J2191" s="27"/>
      <c r="K2191" s="52"/>
      <c r="L2191" s="50"/>
      <c r="M2191" s="50"/>
      <c r="N2191" s="422"/>
      <c r="O2191" s="27"/>
      <c r="P2191" s="27"/>
      <c r="Q2191" s="27"/>
      <c r="R2191" s="27"/>
      <c r="S2191" s="27"/>
      <c r="T2191" s="27"/>
      <c r="U2191" s="27"/>
      <c r="V2191" s="27"/>
      <c r="W2191" s="27"/>
      <c r="X2191" s="27"/>
      <c r="Y2191" s="410"/>
      <c r="Z2191" s="53"/>
      <c r="AA2191" s="53"/>
      <c r="AB2191" s="27"/>
      <c r="AC2191" s="27"/>
      <c r="AD2191" s="27"/>
      <c r="AE2191" s="244"/>
      <c r="AF2191" s="27"/>
      <c r="AG2191" s="27"/>
      <c r="AH2191" s="27"/>
      <c r="AI2191" s="27"/>
      <c r="AJ2191" s="467"/>
      <c r="AK2191" s="54"/>
      <c r="AO2191" s="157"/>
      <c r="AS2191" s="157"/>
      <c r="AT2191" s="161"/>
    </row>
    <row r="2192" spans="1:46" s="55" customFormat="1" ht="12.75" customHeight="1" x14ac:dyDescent="0.3">
      <c r="A2192" s="49"/>
      <c r="B2192" s="49"/>
      <c r="C2192" s="50"/>
      <c r="D2192" s="27"/>
      <c r="E2192" s="27"/>
      <c r="F2192" s="27"/>
      <c r="G2192" s="50"/>
      <c r="H2192" s="50"/>
      <c r="I2192" s="27"/>
      <c r="J2192" s="27"/>
      <c r="K2192" s="52"/>
      <c r="L2192" s="50"/>
      <c r="M2192" s="50"/>
      <c r="N2192" s="422"/>
      <c r="O2192" s="27"/>
      <c r="P2192" s="27"/>
      <c r="Q2192" s="27"/>
      <c r="R2192" s="27"/>
      <c r="S2192" s="27"/>
      <c r="T2192" s="27"/>
      <c r="U2192" s="27"/>
      <c r="V2192" s="27"/>
      <c r="W2192" s="27"/>
      <c r="X2192" s="27"/>
      <c r="Y2192" s="410"/>
      <c r="Z2192" s="53"/>
      <c r="AA2192" s="53"/>
      <c r="AB2192" s="27"/>
      <c r="AC2192" s="27"/>
      <c r="AD2192" s="27"/>
      <c r="AE2192" s="244"/>
      <c r="AF2192" s="27"/>
      <c r="AG2192" s="27"/>
      <c r="AH2192" s="27"/>
      <c r="AI2192" s="27"/>
      <c r="AJ2192" s="467"/>
      <c r="AK2192" s="54"/>
      <c r="AO2192" s="157"/>
      <c r="AS2192" s="157"/>
      <c r="AT2192" s="161"/>
    </row>
    <row r="2193" spans="1:46" s="55" customFormat="1" ht="12.75" customHeight="1" x14ac:dyDescent="0.3">
      <c r="A2193" s="49"/>
      <c r="B2193" s="49"/>
      <c r="C2193" s="50"/>
      <c r="D2193" s="27"/>
      <c r="E2193" s="27"/>
      <c r="F2193" s="27"/>
      <c r="G2193" s="50"/>
      <c r="H2193" s="50"/>
      <c r="I2193" s="27"/>
      <c r="J2193" s="27"/>
      <c r="K2193" s="52"/>
      <c r="L2193" s="50"/>
      <c r="M2193" s="50"/>
      <c r="N2193" s="422"/>
      <c r="O2193" s="27"/>
      <c r="P2193" s="27"/>
      <c r="Q2193" s="27"/>
      <c r="R2193" s="27"/>
      <c r="S2193" s="27"/>
      <c r="T2193" s="27"/>
      <c r="U2193" s="27"/>
      <c r="V2193" s="27"/>
      <c r="W2193" s="27"/>
      <c r="X2193" s="27"/>
      <c r="Y2193" s="410"/>
      <c r="Z2193" s="53"/>
      <c r="AA2193" s="53"/>
      <c r="AB2193" s="27"/>
      <c r="AC2193" s="27"/>
      <c r="AD2193" s="27"/>
      <c r="AE2193" s="244"/>
      <c r="AF2193" s="27"/>
      <c r="AG2193" s="27"/>
      <c r="AH2193" s="27"/>
      <c r="AI2193" s="27"/>
      <c r="AJ2193" s="467"/>
      <c r="AK2193" s="54"/>
      <c r="AO2193" s="157"/>
      <c r="AS2193" s="157"/>
      <c r="AT2193" s="161"/>
    </row>
    <row r="2194" spans="1:46" s="55" customFormat="1" ht="12.75" customHeight="1" x14ac:dyDescent="0.3">
      <c r="A2194" s="49"/>
      <c r="B2194" s="49"/>
      <c r="C2194" s="50"/>
      <c r="D2194" s="27"/>
      <c r="E2194" s="27"/>
      <c r="F2194" s="27"/>
      <c r="G2194" s="50"/>
      <c r="H2194" s="50"/>
      <c r="I2194" s="27"/>
      <c r="J2194" s="27"/>
      <c r="K2194" s="52"/>
      <c r="L2194" s="50"/>
      <c r="M2194" s="50"/>
      <c r="N2194" s="422"/>
      <c r="O2194" s="27"/>
      <c r="P2194" s="27"/>
      <c r="Q2194" s="27"/>
      <c r="R2194" s="27"/>
      <c r="S2194" s="27"/>
      <c r="T2194" s="27"/>
      <c r="U2194" s="27"/>
      <c r="V2194" s="27"/>
      <c r="W2194" s="27"/>
      <c r="X2194" s="27"/>
      <c r="Y2194" s="410"/>
      <c r="Z2194" s="53"/>
      <c r="AA2194" s="53"/>
      <c r="AB2194" s="27"/>
      <c r="AC2194" s="27"/>
      <c r="AD2194" s="27"/>
      <c r="AE2194" s="244"/>
      <c r="AF2194" s="27"/>
      <c r="AG2194" s="27"/>
      <c r="AH2194" s="27"/>
      <c r="AI2194" s="27"/>
      <c r="AJ2194" s="467"/>
      <c r="AK2194" s="54"/>
      <c r="AO2194" s="157"/>
      <c r="AS2194" s="157"/>
      <c r="AT2194" s="161"/>
    </row>
    <row r="2195" spans="1:46" s="55" customFormat="1" ht="12.75" customHeight="1" x14ac:dyDescent="0.3">
      <c r="A2195" s="49"/>
      <c r="B2195" s="49"/>
      <c r="C2195" s="50"/>
      <c r="D2195" s="27"/>
      <c r="E2195" s="27"/>
      <c r="F2195" s="27"/>
      <c r="G2195" s="50"/>
      <c r="H2195" s="50"/>
      <c r="I2195" s="27"/>
      <c r="J2195" s="27"/>
      <c r="K2195" s="52"/>
      <c r="L2195" s="50"/>
      <c r="M2195" s="50"/>
      <c r="N2195" s="422"/>
      <c r="O2195" s="27"/>
      <c r="P2195" s="27"/>
      <c r="Q2195" s="27"/>
      <c r="R2195" s="27"/>
      <c r="S2195" s="27"/>
      <c r="T2195" s="27"/>
      <c r="U2195" s="27"/>
      <c r="V2195" s="27"/>
      <c r="W2195" s="27"/>
      <c r="X2195" s="27"/>
      <c r="Y2195" s="410"/>
      <c r="Z2195" s="53"/>
      <c r="AA2195" s="53"/>
      <c r="AB2195" s="27"/>
      <c r="AC2195" s="27"/>
      <c r="AD2195" s="27"/>
      <c r="AE2195" s="244"/>
      <c r="AF2195" s="27"/>
      <c r="AG2195" s="27"/>
      <c r="AH2195" s="27"/>
      <c r="AI2195" s="27"/>
      <c r="AJ2195" s="467"/>
      <c r="AK2195" s="54"/>
      <c r="AO2195" s="157"/>
      <c r="AS2195" s="157"/>
      <c r="AT2195" s="161"/>
    </row>
    <row r="2196" spans="1:46" s="55" customFormat="1" ht="12.75" customHeight="1" x14ac:dyDescent="0.3">
      <c r="A2196" s="49"/>
      <c r="B2196" s="49"/>
      <c r="C2196" s="50"/>
      <c r="D2196" s="27"/>
      <c r="E2196" s="27"/>
      <c r="F2196" s="27"/>
      <c r="G2196" s="50"/>
      <c r="H2196" s="50"/>
      <c r="I2196" s="27"/>
      <c r="J2196" s="27"/>
      <c r="K2196" s="52"/>
      <c r="L2196" s="50"/>
      <c r="M2196" s="50"/>
      <c r="N2196" s="422"/>
      <c r="O2196" s="27"/>
      <c r="P2196" s="27"/>
      <c r="Q2196" s="27"/>
      <c r="R2196" s="27"/>
      <c r="S2196" s="27"/>
      <c r="T2196" s="27"/>
      <c r="U2196" s="27"/>
      <c r="V2196" s="27"/>
      <c r="W2196" s="27"/>
      <c r="X2196" s="27"/>
      <c r="Y2196" s="410"/>
      <c r="Z2196" s="53"/>
      <c r="AA2196" s="53"/>
      <c r="AB2196" s="27"/>
      <c r="AC2196" s="27"/>
      <c r="AD2196" s="27"/>
      <c r="AE2196" s="244"/>
      <c r="AF2196" s="27"/>
      <c r="AG2196" s="27"/>
      <c r="AH2196" s="27"/>
      <c r="AI2196" s="27"/>
      <c r="AJ2196" s="467"/>
      <c r="AK2196" s="54"/>
      <c r="AO2196" s="157"/>
      <c r="AS2196" s="157"/>
      <c r="AT2196" s="161"/>
    </row>
    <row r="2197" spans="1:46" s="55" customFormat="1" ht="12.75" customHeight="1" x14ac:dyDescent="0.3">
      <c r="A2197" s="49"/>
      <c r="B2197" s="49"/>
      <c r="C2197" s="50"/>
      <c r="D2197" s="27"/>
      <c r="E2197" s="27"/>
      <c r="F2197" s="27"/>
      <c r="G2197" s="50"/>
      <c r="H2197" s="50"/>
      <c r="I2197" s="27"/>
      <c r="J2197" s="27"/>
      <c r="K2197" s="52"/>
      <c r="L2197" s="50"/>
      <c r="M2197" s="50"/>
      <c r="N2197" s="422"/>
      <c r="O2197" s="27"/>
      <c r="P2197" s="27"/>
      <c r="Q2197" s="27"/>
      <c r="R2197" s="27"/>
      <c r="S2197" s="27"/>
      <c r="T2197" s="27"/>
      <c r="U2197" s="27"/>
      <c r="V2197" s="27"/>
      <c r="W2197" s="27"/>
      <c r="X2197" s="27"/>
      <c r="Y2197" s="410"/>
      <c r="Z2197" s="53"/>
      <c r="AA2197" s="53"/>
      <c r="AB2197" s="27"/>
      <c r="AC2197" s="27"/>
      <c r="AD2197" s="27"/>
      <c r="AE2197" s="244"/>
      <c r="AF2197" s="27"/>
      <c r="AG2197" s="27"/>
      <c r="AH2197" s="27"/>
      <c r="AI2197" s="27"/>
      <c r="AJ2197" s="467"/>
      <c r="AK2197" s="54"/>
      <c r="AO2197" s="157"/>
      <c r="AS2197" s="157"/>
      <c r="AT2197" s="161"/>
    </row>
    <row r="2198" spans="1:46" s="55" customFormat="1" ht="12.75" customHeight="1" x14ac:dyDescent="0.3">
      <c r="A2198" s="49"/>
      <c r="B2198" s="49"/>
      <c r="C2198" s="50"/>
      <c r="D2198" s="27"/>
      <c r="E2198" s="27"/>
      <c r="F2198" s="27"/>
      <c r="G2198" s="50"/>
      <c r="H2198" s="50"/>
      <c r="I2198" s="27"/>
      <c r="J2198" s="27"/>
      <c r="K2198" s="52"/>
      <c r="L2198" s="50"/>
      <c r="M2198" s="50"/>
      <c r="N2198" s="422"/>
      <c r="O2198" s="27"/>
      <c r="P2198" s="27"/>
      <c r="Q2198" s="27"/>
      <c r="R2198" s="27"/>
      <c r="S2198" s="27"/>
      <c r="T2198" s="27"/>
      <c r="U2198" s="27"/>
      <c r="V2198" s="27"/>
      <c r="W2198" s="27"/>
      <c r="X2198" s="27"/>
      <c r="Y2198" s="410"/>
      <c r="Z2198" s="53"/>
      <c r="AA2198" s="53"/>
      <c r="AB2198" s="27"/>
      <c r="AC2198" s="27"/>
      <c r="AD2198" s="27"/>
      <c r="AE2198" s="244"/>
      <c r="AF2198" s="27"/>
      <c r="AG2198" s="27"/>
      <c r="AH2198" s="27"/>
      <c r="AI2198" s="27"/>
      <c r="AJ2198" s="467"/>
      <c r="AK2198" s="54"/>
      <c r="AO2198" s="157"/>
      <c r="AS2198" s="157"/>
      <c r="AT2198" s="161"/>
    </row>
    <row r="2199" spans="1:46" s="55" customFormat="1" ht="12.75" customHeight="1" x14ac:dyDescent="0.3">
      <c r="A2199" s="49"/>
      <c r="B2199" s="49"/>
      <c r="C2199" s="50"/>
      <c r="D2199" s="27"/>
      <c r="E2199" s="27"/>
      <c r="F2199" s="27"/>
      <c r="G2199" s="50"/>
      <c r="H2199" s="50"/>
      <c r="I2199" s="27"/>
      <c r="J2199" s="27"/>
      <c r="K2199" s="52"/>
      <c r="L2199" s="50"/>
      <c r="M2199" s="50"/>
      <c r="N2199" s="422"/>
      <c r="O2199" s="27"/>
      <c r="P2199" s="27"/>
      <c r="Q2199" s="27"/>
      <c r="R2199" s="27"/>
      <c r="S2199" s="27"/>
      <c r="T2199" s="27"/>
      <c r="U2199" s="27"/>
      <c r="V2199" s="27"/>
      <c r="W2199" s="27"/>
      <c r="X2199" s="27"/>
      <c r="Y2199" s="410"/>
      <c r="Z2199" s="53"/>
      <c r="AA2199" s="53"/>
      <c r="AB2199" s="27"/>
      <c r="AC2199" s="27"/>
      <c r="AD2199" s="27"/>
      <c r="AE2199" s="244"/>
      <c r="AF2199" s="27"/>
      <c r="AG2199" s="27"/>
      <c r="AH2199" s="27"/>
      <c r="AI2199" s="27"/>
      <c r="AJ2199" s="467"/>
      <c r="AK2199" s="54"/>
      <c r="AO2199" s="157"/>
      <c r="AS2199" s="157"/>
      <c r="AT2199" s="161"/>
    </row>
    <row r="2200" spans="1:46" s="55" customFormat="1" ht="12.75" customHeight="1" x14ac:dyDescent="0.3">
      <c r="A2200" s="49"/>
      <c r="B2200" s="49"/>
      <c r="C2200" s="50"/>
      <c r="D2200" s="27"/>
      <c r="E2200" s="27"/>
      <c r="F2200" s="27"/>
      <c r="G2200" s="50"/>
      <c r="H2200" s="50"/>
      <c r="I2200" s="27"/>
      <c r="J2200" s="27"/>
      <c r="K2200" s="52"/>
      <c r="L2200" s="50"/>
      <c r="M2200" s="50"/>
      <c r="N2200" s="422"/>
      <c r="O2200" s="27"/>
      <c r="P2200" s="27"/>
      <c r="Q2200" s="27"/>
      <c r="R2200" s="27"/>
      <c r="S2200" s="27"/>
      <c r="T2200" s="27"/>
      <c r="U2200" s="27"/>
      <c r="V2200" s="27"/>
      <c r="W2200" s="27"/>
      <c r="X2200" s="27"/>
      <c r="Y2200" s="410"/>
      <c r="Z2200" s="53"/>
      <c r="AA2200" s="53"/>
      <c r="AB2200" s="27"/>
      <c r="AC2200" s="27"/>
      <c r="AD2200" s="27"/>
      <c r="AE2200" s="244"/>
      <c r="AF2200" s="27"/>
      <c r="AG2200" s="27"/>
      <c r="AH2200" s="27"/>
      <c r="AI2200" s="27"/>
      <c r="AJ2200" s="467"/>
      <c r="AK2200" s="54"/>
      <c r="AO2200" s="157"/>
      <c r="AS2200" s="157"/>
      <c r="AT2200" s="161"/>
    </row>
    <row r="2201" spans="1:46" s="55" customFormat="1" ht="12.75" customHeight="1" x14ac:dyDescent="0.3">
      <c r="A2201" s="49"/>
      <c r="B2201" s="49"/>
      <c r="C2201" s="50"/>
      <c r="D2201" s="27"/>
      <c r="E2201" s="27"/>
      <c r="F2201" s="27"/>
      <c r="G2201" s="50"/>
      <c r="H2201" s="50"/>
      <c r="I2201" s="27"/>
      <c r="J2201" s="27"/>
      <c r="K2201" s="52"/>
      <c r="L2201" s="50"/>
      <c r="M2201" s="50"/>
      <c r="N2201" s="422"/>
      <c r="O2201" s="27"/>
      <c r="P2201" s="27"/>
      <c r="Q2201" s="27"/>
      <c r="R2201" s="27"/>
      <c r="S2201" s="27"/>
      <c r="T2201" s="27"/>
      <c r="U2201" s="27"/>
      <c r="V2201" s="27"/>
      <c r="W2201" s="27"/>
      <c r="X2201" s="27"/>
      <c r="Y2201" s="410"/>
      <c r="Z2201" s="53"/>
      <c r="AA2201" s="53"/>
      <c r="AB2201" s="27"/>
      <c r="AC2201" s="27"/>
      <c r="AD2201" s="27"/>
      <c r="AE2201" s="244"/>
      <c r="AF2201" s="27"/>
      <c r="AG2201" s="27"/>
      <c r="AH2201" s="27"/>
      <c r="AI2201" s="27"/>
      <c r="AJ2201" s="467"/>
      <c r="AK2201" s="54"/>
      <c r="AO2201" s="157"/>
      <c r="AS2201" s="157"/>
      <c r="AT2201" s="161"/>
    </row>
    <row r="2202" spans="1:46" s="55" customFormat="1" ht="12.75" customHeight="1" x14ac:dyDescent="0.3">
      <c r="A2202" s="49"/>
      <c r="B2202" s="49"/>
      <c r="C2202" s="50"/>
      <c r="D2202" s="27"/>
      <c r="E2202" s="27"/>
      <c r="F2202" s="27"/>
      <c r="G2202" s="50"/>
      <c r="H2202" s="50"/>
      <c r="I2202" s="27"/>
      <c r="J2202" s="27"/>
      <c r="K2202" s="52"/>
      <c r="L2202" s="50"/>
      <c r="M2202" s="50"/>
      <c r="N2202" s="422"/>
      <c r="O2202" s="27"/>
      <c r="P2202" s="27"/>
      <c r="Q2202" s="27"/>
      <c r="R2202" s="27"/>
      <c r="S2202" s="27"/>
      <c r="T2202" s="27"/>
      <c r="U2202" s="27"/>
      <c r="V2202" s="27"/>
      <c r="W2202" s="27"/>
      <c r="X2202" s="27"/>
      <c r="Y2202" s="410"/>
      <c r="Z2202" s="53"/>
      <c r="AA2202" s="53"/>
      <c r="AB2202" s="27"/>
      <c r="AC2202" s="27"/>
      <c r="AD2202" s="27"/>
      <c r="AE2202" s="244"/>
      <c r="AF2202" s="27"/>
      <c r="AG2202" s="27"/>
      <c r="AH2202" s="27"/>
      <c r="AI2202" s="27"/>
      <c r="AJ2202" s="467"/>
      <c r="AK2202" s="54"/>
      <c r="AO2202" s="157"/>
      <c r="AS2202" s="157"/>
      <c r="AT2202" s="161"/>
    </row>
    <row r="2203" spans="1:46" s="55" customFormat="1" ht="12.75" customHeight="1" x14ac:dyDescent="0.3">
      <c r="A2203" s="49"/>
      <c r="B2203" s="49"/>
      <c r="C2203" s="50"/>
      <c r="D2203" s="27"/>
      <c r="E2203" s="27"/>
      <c r="F2203" s="27"/>
      <c r="G2203" s="50"/>
      <c r="H2203" s="50"/>
      <c r="I2203" s="27"/>
      <c r="J2203" s="27"/>
      <c r="K2203" s="52"/>
      <c r="L2203" s="50"/>
      <c r="M2203" s="50"/>
      <c r="N2203" s="422"/>
      <c r="O2203" s="27"/>
      <c r="P2203" s="27"/>
      <c r="Q2203" s="27"/>
      <c r="R2203" s="27"/>
      <c r="S2203" s="27"/>
      <c r="T2203" s="27"/>
      <c r="U2203" s="27"/>
      <c r="V2203" s="27"/>
      <c r="W2203" s="27"/>
      <c r="X2203" s="27"/>
      <c r="Y2203" s="410"/>
      <c r="Z2203" s="53"/>
      <c r="AA2203" s="53"/>
      <c r="AB2203" s="27"/>
      <c r="AC2203" s="27"/>
      <c r="AD2203" s="27"/>
      <c r="AE2203" s="244"/>
      <c r="AF2203" s="27"/>
      <c r="AG2203" s="27"/>
      <c r="AH2203" s="27"/>
      <c r="AI2203" s="27"/>
      <c r="AJ2203" s="467"/>
      <c r="AK2203" s="54"/>
      <c r="AO2203" s="157"/>
      <c r="AS2203" s="157"/>
      <c r="AT2203" s="161"/>
    </row>
    <row r="2204" spans="1:46" s="55" customFormat="1" ht="12.75" customHeight="1" x14ac:dyDescent="0.3">
      <c r="A2204" s="49"/>
      <c r="B2204" s="49"/>
      <c r="C2204" s="50"/>
      <c r="D2204" s="27"/>
      <c r="E2204" s="27"/>
      <c r="F2204" s="27"/>
      <c r="G2204" s="50"/>
      <c r="H2204" s="50"/>
      <c r="I2204" s="27"/>
      <c r="J2204" s="27"/>
      <c r="K2204" s="52"/>
      <c r="L2204" s="50"/>
      <c r="M2204" s="50"/>
      <c r="N2204" s="422"/>
      <c r="O2204" s="27"/>
      <c r="P2204" s="27"/>
      <c r="Q2204" s="27"/>
      <c r="R2204" s="27"/>
      <c r="S2204" s="27"/>
      <c r="T2204" s="27"/>
      <c r="U2204" s="27"/>
      <c r="V2204" s="27"/>
      <c r="W2204" s="27"/>
      <c r="X2204" s="27"/>
      <c r="Y2204" s="410"/>
      <c r="Z2204" s="53"/>
      <c r="AA2204" s="53"/>
      <c r="AB2204" s="27"/>
      <c r="AC2204" s="27"/>
      <c r="AD2204" s="27"/>
      <c r="AE2204" s="244"/>
      <c r="AF2204" s="27"/>
      <c r="AG2204" s="27"/>
      <c r="AH2204" s="27"/>
      <c r="AI2204" s="27"/>
      <c r="AJ2204" s="467"/>
      <c r="AK2204" s="54"/>
      <c r="AO2204" s="157"/>
      <c r="AS2204" s="157"/>
      <c r="AT2204" s="161"/>
    </row>
    <row r="2205" spans="1:46" s="55" customFormat="1" ht="12.75" customHeight="1" x14ac:dyDescent="0.3">
      <c r="A2205" s="49"/>
      <c r="B2205" s="49"/>
      <c r="C2205" s="50"/>
      <c r="D2205" s="27"/>
      <c r="E2205" s="27"/>
      <c r="F2205" s="27"/>
      <c r="G2205" s="50"/>
      <c r="H2205" s="50"/>
      <c r="I2205" s="27"/>
      <c r="J2205" s="27"/>
      <c r="K2205" s="52"/>
      <c r="L2205" s="50"/>
      <c r="M2205" s="50"/>
      <c r="N2205" s="422"/>
      <c r="O2205" s="27"/>
      <c r="P2205" s="27"/>
      <c r="Q2205" s="27"/>
      <c r="R2205" s="27"/>
      <c r="S2205" s="27"/>
      <c r="T2205" s="27"/>
      <c r="U2205" s="27"/>
      <c r="V2205" s="27"/>
      <c r="W2205" s="27"/>
      <c r="X2205" s="27"/>
      <c r="Y2205" s="410"/>
      <c r="Z2205" s="53"/>
      <c r="AA2205" s="53"/>
      <c r="AB2205" s="27"/>
      <c r="AC2205" s="27"/>
      <c r="AD2205" s="27"/>
      <c r="AE2205" s="244"/>
      <c r="AF2205" s="27"/>
      <c r="AG2205" s="27"/>
      <c r="AH2205" s="27"/>
      <c r="AI2205" s="27"/>
      <c r="AJ2205" s="467"/>
      <c r="AK2205" s="54"/>
      <c r="AO2205" s="157"/>
      <c r="AS2205" s="157"/>
      <c r="AT2205" s="161"/>
    </row>
    <row r="2206" spans="1:46" s="55" customFormat="1" ht="12.75" customHeight="1" x14ac:dyDescent="0.3">
      <c r="A2206" s="49"/>
      <c r="B2206" s="49"/>
      <c r="C2206" s="50"/>
      <c r="D2206" s="27"/>
      <c r="E2206" s="27"/>
      <c r="F2206" s="27"/>
      <c r="G2206" s="50"/>
      <c r="H2206" s="50"/>
      <c r="I2206" s="27"/>
      <c r="J2206" s="27"/>
      <c r="K2206" s="52"/>
      <c r="L2206" s="50"/>
      <c r="M2206" s="50"/>
      <c r="N2206" s="422"/>
      <c r="O2206" s="27"/>
      <c r="P2206" s="27"/>
      <c r="Q2206" s="27"/>
      <c r="R2206" s="27"/>
      <c r="S2206" s="27"/>
      <c r="T2206" s="27"/>
      <c r="U2206" s="27"/>
      <c r="V2206" s="27"/>
      <c r="W2206" s="27"/>
      <c r="X2206" s="27"/>
      <c r="Y2206" s="410"/>
      <c r="Z2206" s="53"/>
      <c r="AA2206" s="53"/>
      <c r="AB2206" s="27"/>
      <c r="AC2206" s="27"/>
      <c r="AD2206" s="27"/>
      <c r="AE2206" s="244"/>
      <c r="AF2206" s="27"/>
      <c r="AG2206" s="27"/>
      <c r="AH2206" s="27"/>
      <c r="AI2206" s="27"/>
      <c r="AJ2206" s="467"/>
      <c r="AK2206" s="54"/>
      <c r="AO2206" s="157"/>
      <c r="AS2206" s="157"/>
      <c r="AT2206" s="161"/>
    </row>
    <row r="2207" spans="1:46" s="55" customFormat="1" ht="12.75" customHeight="1" x14ac:dyDescent="0.3">
      <c r="A2207" s="49"/>
      <c r="B2207" s="49"/>
      <c r="C2207" s="50"/>
      <c r="D2207" s="27"/>
      <c r="E2207" s="27"/>
      <c r="F2207" s="27"/>
      <c r="G2207" s="50"/>
      <c r="H2207" s="50"/>
      <c r="I2207" s="27"/>
      <c r="J2207" s="27"/>
      <c r="K2207" s="52"/>
      <c r="L2207" s="50"/>
      <c r="M2207" s="50"/>
      <c r="N2207" s="422"/>
      <c r="O2207" s="27"/>
      <c r="P2207" s="27"/>
      <c r="Q2207" s="27"/>
      <c r="R2207" s="27"/>
      <c r="S2207" s="27"/>
      <c r="T2207" s="27"/>
      <c r="U2207" s="27"/>
      <c r="V2207" s="27"/>
      <c r="W2207" s="27"/>
      <c r="X2207" s="27"/>
      <c r="Y2207" s="410"/>
      <c r="Z2207" s="53"/>
      <c r="AA2207" s="53"/>
      <c r="AB2207" s="27"/>
      <c r="AC2207" s="27"/>
      <c r="AD2207" s="27"/>
      <c r="AE2207" s="244"/>
      <c r="AF2207" s="27"/>
      <c r="AG2207" s="27"/>
      <c r="AH2207" s="27"/>
      <c r="AI2207" s="27"/>
      <c r="AJ2207" s="467"/>
      <c r="AK2207" s="54"/>
      <c r="AO2207" s="157"/>
      <c r="AS2207" s="157"/>
      <c r="AT2207" s="161"/>
    </row>
    <row r="2208" spans="1:46" s="55" customFormat="1" ht="12.75" customHeight="1" x14ac:dyDescent="0.3">
      <c r="A2208" s="49"/>
      <c r="B2208" s="49"/>
      <c r="C2208" s="50"/>
      <c r="D2208" s="27"/>
      <c r="E2208" s="27"/>
      <c r="F2208" s="27"/>
      <c r="G2208" s="50"/>
      <c r="H2208" s="50"/>
      <c r="I2208" s="27"/>
      <c r="J2208" s="27"/>
      <c r="K2208" s="52"/>
      <c r="L2208" s="50"/>
      <c r="M2208" s="50"/>
      <c r="N2208" s="422"/>
      <c r="O2208" s="27"/>
      <c r="P2208" s="27"/>
      <c r="Q2208" s="27"/>
      <c r="R2208" s="27"/>
      <c r="S2208" s="27"/>
      <c r="T2208" s="27"/>
      <c r="U2208" s="27"/>
      <c r="V2208" s="27"/>
      <c r="W2208" s="27"/>
      <c r="X2208" s="27"/>
      <c r="Y2208" s="410"/>
      <c r="Z2208" s="53"/>
      <c r="AA2208" s="53"/>
      <c r="AB2208" s="27"/>
      <c r="AC2208" s="27"/>
      <c r="AD2208" s="27"/>
      <c r="AE2208" s="244"/>
      <c r="AF2208" s="27"/>
      <c r="AG2208" s="27"/>
      <c r="AH2208" s="27"/>
      <c r="AI2208" s="27"/>
      <c r="AJ2208" s="467"/>
      <c r="AK2208" s="54"/>
      <c r="AO2208" s="157"/>
      <c r="AS2208" s="157"/>
      <c r="AT2208" s="161"/>
    </row>
    <row r="2209" spans="1:46" s="55" customFormat="1" ht="12.75" customHeight="1" x14ac:dyDescent="0.3">
      <c r="A2209" s="49"/>
      <c r="B2209" s="49"/>
      <c r="C2209" s="50"/>
      <c r="D2209" s="27"/>
      <c r="E2209" s="27"/>
      <c r="F2209" s="27"/>
      <c r="G2209" s="50"/>
      <c r="H2209" s="50"/>
      <c r="I2209" s="27"/>
      <c r="J2209" s="27"/>
      <c r="K2209" s="52"/>
      <c r="L2209" s="50"/>
      <c r="M2209" s="50"/>
      <c r="N2209" s="422"/>
      <c r="O2209" s="27"/>
      <c r="P2209" s="27"/>
      <c r="Q2209" s="27"/>
      <c r="R2209" s="27"/>
      <c r="S2209" s="27"/>
      <c r="T2209" s="27"/>
      <c r="U2209" s="27"/>
      <c r="V2209" s="27"/>
      <c r="W2209" s="27"/>
      <c r="X2209" s="27"/>
      <c r="Y2209" s="410"/>
      <c r="Z2209" s="53"/>
      <c r="AA2209" s="53"/>
      <c r="AB2209" s="27"/>
      <c r="AC2209" s="27"/>
      <c r="AD2209" s="27"/>
      <c r="AE2209" s="244"/>
      <c r="AF2209" s="27"/>
      <c r="AG2209" s="27"/>
      <c r="AH2209" s="27"/>
      <c r="AI2209" s="27"/>
      <c r="AJ2209" s="467"/>
      <c r="AK2209" s="54"/>
      <c r="AO2209" s="157"/>
      <c r="AS2209" s="157"/>
      <c r="AT2209" s="161"/>
    </row>
    <row r="2210" spans="1:46" s="55" customFormat="1" ht="12.75" customHeight="1" x14ac:dyDescent="0.3">
      <c r="A2210" s="49"/>
      <c r="B2210" s="49"/>
      <c r="C2210" s="50"/>
      <c r="D2210" s="27"/>
      <c r="E2210" s="27"/>
      <c r="F2210" s="27"/>
      <c r="G2210" s="50"/>
      <c r="H2210" s="50"/>
      <c r="I2210" s="27"/>
      <c r="J2210" s="27"/>
      <c r="K2210" s="52"/>
      <c r="L2210" s="50"/>
      <c r="M2210" s="50"/>
      <c r="N2210" s="422"/>
      <c r="O2210" s="27"/>
      <c r="P2210" s="27"/>
      <c r="Q2210" s="27"/>
      <c r="R2210" s="27"/>
      <c r="S2210" s="27"/>
      <c r="T2210" s="27"/>
      <c r="U2210" s="27"/>
      <c r="V2210" s="27"/>
      <c r="W2210" s="27"/>
      <c r="X2210" s="27"/>
      <c r="Y2210" s="410"/>
      <c r="Z2210" s="53"/>
      <c r="AA2210" s="53"/>
      <c r="AB2210" s="27"/>
      <c r="AC2210" s="27"/>
      <c r="AD2210" s="27"/>
      <c r="AE2210" s="244"/>
      <c r="AF2210" s="27"/>
      <c r="AG2210" s="27"/>
      <c r="AH2210" s="27"/>
      <c r="AI2210" s="27"/>
      <c r="AJ2210" s="467"/>
      <c r="AK2210" s="54"/>
      <c r="AO2210" s="157"/>
      <c r="AS2210" s="157"/>
      <c r="AT2210" s="161"/>
    </row>
    <row r="2211" spans="1:46" s="55" customFormat="1" ht="12.75" customHeight="1" x14ac:dyDescent="0.3">
      <c r="A2211" s="49"/>
      <c r="B2211" s="49"/>
      <c r="C2211" s="50"/>
      <c r="D2211" s="27"/>
      <c r="E2211" s="27"/>
      <c r="F2211" s="27"/>
      <c r="G2211" s="50"/>
      <c r="H2211" s="50"/>
      <c r="I2211" s="27"/>
      <c r="J2211" s="27"/>
      <c r="K2211" s="52"/>
      <c r="L2211" s="50"/>
      <c r="M2211" s="50"/>
      <c r="N2211" s="422"/>
      <c r="O2211" s="27"/>
      <c r="P2211" s="27"/>
      <c r="Q2211" s="27"/>
      <c r="R2211" s="27"/>
      <c r="S2211" s="27"/>
      <c r="T2211" s="27"/>
      <c r="U2211" s="27"/>
      <c r="V2211" s="27"/>
      <c r="W2211" s="27"/>
      <c r="X2211" s="27"/>
      <c r="Y2211" s="410"/>
      <c r="Z2211" s="53"/>
      <c r="AA2211" s="53"/>
      <c r="AB2211" s="27"/>
      <c r="AC2211" s="27"/>
      <c r="AD2211" s="27"/>
      <c r="AE2211" s="244"/>
      <c r="AF2211" s="27"/>
      <c r="AG2211" s="27"/>
      <c r="AH2211" s="27"/>
      <c r="AI2211" s="27"/>
      <c r="AJ2211" s="467"/>
      <c r="AK2211" s="54"/>
      <c r="AO2211" s="157"/>
      <c r="AS2211" s="157"/>
      <c r="AT2211" s="161"/>
    </row>
    <row r="2212" spans="1:46" s="55" customFormat="1" ht="12.75" customHeight="1" x14ac:dyDescent="0.3">
      <c r="A2212" s="49"/>
      <c r="B2212" s="49"/>
      <c r="C2212" s="50"/>
      <c r="D2212" s="27"/>
      <c r="E2212" s="27"/>
      <c r="F2212" s="27"/>
      <c r="G2212" s="50"/>
      <c r="H2212" s="50"/>
      <c r="I2212" s="27"/>
      <c r="J2212" s="27"/>
      <c r="K2212" s="52"/>
      <c r="L2212" s="50"/>
      <c r="M2212" s="50"/>
      <c r="N2212" s="422"/>
      <c r="O2212" s="27"/>
      <c r="P2212" s="27"/>
      <c r="Q2212" s="27"/>
      <c r="R2212" s="27"/>
      <c r="S2212" s="27"/>
      <c r="T2212" s="27"/>
      <c r="U2212" s="27"/>
      <c r="V2212" s="27"/>
      <c r="W2212" s="27"/>
      <c r="X2212" s="27"/>
      <c r="Y2212" s="410"/>
      <c r="Z2212" s="53"/>
      <c r="AA2212" s="53"/>
      <c r="AB2212" s="27"/>
      <c r="AC2212" s="27"/>
      <c r="AD2212" s="27"/>
      <c r="AE2212" s="244"/>
      <c r="AF2212" s="27"/>
      <c r="AG2212" s="27"/>
      <c r="AH2212" s="27"/>
      <c r="AI2212" s="27"/>
      <c r="AJ2212" s="467"/>
      <c r="AK2212" s="54"/>
      <c r="AO2212" s="157"/>
      <c r="AS2212" s="157"/>
      <c r="AT2212" s="161"/>
    </row>
    <row r="2213" spans="1:46" s="55" customFormat="1" ht="12.75" customHeight="1" x14ac:dyDescent="0.3">
      <c r="A2213" s="49"/>
      <c r="B2213" s="49"/>
      <c r="C2213" s="50"/>
      <c r="D2213" s="27"/>
      <c r="E2213" s="27"/>
      <c r="F2213" s="27"/>
      <c r="G2213" s="50"/>
      <c r="H2213" s="50"/>
      <c r="I2213" s="27"/>
      <c r="J2213" s="27"/>
      <c r="K2213" s="52"/>
      <c r="L2213" s="50"/>
      <c r="M2213" s="50"/>
      <c r="N2213" s="422"/>
      <c r="O2213" s="27"/>
      <c r="P2213" s="27"/>
      <c r="Q2213" s="27"/>
      <c r="R2213" s="27"/>
      <c r="S2213" s="27"/>
      <c r="T2213" s="27"/>
      <c r="U2213" s="27"/>
      <c r="V2213" s="27"/>
      <c r="W2213" s="27"/>
      <c r="X2213" s="27"/>
      <c r="Y2213" s="410"/>
      <c r="Z2213" s="53"/>
      <c r="AA2213" s="53"/>
      <c r="AB2213" s="27"/>
      <c r="AC2213" s="27"/>
      <c r="AD2213" s="27"/>
      <c r="AE2213" s="244"/>
      <c r="AF2213" s="27"/>
      <c r="AG2213" s="27"/>
      <c r="AH2213" s="27"/>
      <c r="AI2213" s="27"/>
      <c r="AJ2213" s="467"/>
      <c r="AK2213" s="54"/>
      <c r="AO2213" s="157"/>
      <c r="AS2213" s="157"/>
      <c r="AT2213" s="161"/>
    </row>
    <row r="2214" spans="1:46" s="55" customFormat="1" ht="12.75" customHeight="1" x14ac:dyDescent="0.3">
      <c r="A2214" s="49"/>
      <c r="B2214" s="49"/>
      <c r="C2214" s="50"/>
      <c r="D2214" s="27"/>
      <c r="E2214" s="27"/>
      <c r="F2214" s="27"/>
      <c r="G2214" s="50"/>
      <c r="H2214" s="50"/>
      <c r="I2214" s="27"/>
      <c r="J2214" s="27"/>
      <c r="K2214" s="52"/>
      <c r="L2214" s="50"/>
      <c r="M2214" s="50"/>
      <c r="N2214" s="422"/>
      <c r="O2214" s="27"/>
      <c r="P2214" s="27"/>
      <c r="Q2214" s="27"/>
      <c r="R2214" s="27"/>
      <c r="S2214" s="27"/>
      <c r="T2214" s="27"/>
      <c r="U2214" s="27"/>
      <c r="V2214" s="27"/>
      <c r="W2214" s="27"/>
      <c r="X2214" s="27"/>
      <c r="Y2214" s="410"/>
      <c r="Z2214" s="53"/>
      <c r="AA2214" s="53"/>
      <c r="AB2214" s="27"/>
      <c r="AC2214" s="27"/>
      <c r="AD2214" s="27"/>
      <c r="AE2214" s="244"/>
      <c r="AF2214" s="27"/>
      <c r="AG2214" s="27"/>
      <c r="AH2214" s="27"/>
      <c r="AI2214" s="27"/>
      <c r="AJ2214" s="467"/>
      <c r="AK2214" s="54"/>
      <c r="AO2214" s="157"/>
      <c r="AS2214" s="157"/>
      <c r="AT2214" s="161"/>
    </row>
    <row r="2215" spans="1:46" s="55" customFormat="1" ht="12.75" customHeight="1" x14ac:dyDescent="0.3">
      <c r="A2215" s="49"/>
      <c r="B2215" s="49"/>
      <c r="C2215" s="50"/>
      <c r="D2215" s="27"/>
      <c r="E2215" s="27"/>
      <c r="F2215" s="27"/>
      <c r="G2215" s="50"/>
      <c r="H2215" s="50"/>
      <c r="I2215" s="27"/>
      <c r="J2215" s="27"/>
      <c r="K2215" s="52"/>
      <c r="L2215" s="50"/>
      <c r="M2215" s="50"/>
      <c r="N2215" s="422"/>
      <c r="O2215" s="27"/>
      <c r="P2215" s="27"/>
      <c r="Q2215" s="27"/>
      <c r="R2215" s="27"/>
      <c r="S2215" s="27"/>
      <c r="T2215" s="27"/>
      <c r="U2215" s="27"/>
      <c r="V2215" s="27"/>
      <c r="W2215" s="27"/>
      <c r="X2215" s="27"/>
      <c r="Y2215" s="410"/>
      <c r="Z2215" s="53"/>
      <c r="AA2215" s="53"/>
      <c r="AB2215" s="27"/>
      <c r="AC2215" s="27"/>
      <c r="AD2215" s="27"/>
      <c r="AE2215" s="244"/>
      <c r="AF2215" s="27"/>
      <c r="AG2215" s="27"/>
      <c r="AH2215" s="27"/>
      <c r="AI2215" s="27"/>
      <c r="AJ2215" s="467"/>
      <c r="AK2215" s="54"/>
      <c r="AO2215" s="157"/>
      <c r="AS2215" s="157"/>
      <c r="AT2215" s="161"/>
    </row>
    <row r="2216" spans="1:46" s="55" customFormat="1" ht="12.75" customHeight="1" x14ac:dyDescent="0.3">
      <c r="A2216" s="49"/>
      <c r="B2216" s="49"/>
      <c r="C2216" s="50"/>
      <c r="D2216" s="27"/>
      <c r="E2216" s="27"/>
      <c r="F2216" s="27"/>
      <c r="G2216" s="50"/>
      <c r="H2216" s="50"/>
      <c r="I2216" s="27"/>
      <c r="J2216" s="27"/>
      <c r="K2216" s="52"/>
      <c r="L2216" s="50"/>
      <c r="M2216" s="50"/>
      <c r="N2216" s="422"/>
      <c r="O2216" s="27"/>
      <c r="P2216" s="27"/>
      <c r="Q2216" s="27"/>
      <c r="R2216" s="27"/>
      <c r="S2216" s="27"/>
      <c r="T2216" s="27"/>
      <c r="U2216" s="27"/>
      <c r="V2216" s="27"/>
      <c r="W2216" s="27"/>
      <c r="X2216" s="27"/>
      <c r="Y2216" s="410"/>
      <c r="Z2216" s="53"/>
      <c r="AA2216" s="53"/>
      <c r="AB2216" s="27"/>
      <c r="AC2216" s="27"/>
      <c r="AD2216" s="27"/>
      <c r="AE2216" s="244"/>
      <c r="AF2216" s="27"/>
      <c r="AG2216" s="27"/>
      <c r="AH2216" s="27"/>
      <c r="AI2216" s="27"/>
      <c r="AJ2216" s="467"/>
      <c r="AK2216" s="54"/>
      <c r="AO2216" s="157"/>
      <c r="AS2216" s="157"/>
      <c r="AT2216" s="161"/>
    </row>
    <row r="2217" spans="1:46" s="55" customFormat="1" ht="12.75" customHeight="1" x14ac:dyDescent="0.3">
      <c r="A2217" s="49"/>
      <c r="B2217" s="49"/>
      <c r="C2217" s="50"/>
      <c r="D2217" s="27"/>
      <c r="E2217" s="27"/>
      <c r="F2217" s="27"/>
      <c r="G2217" s="50"/>
      <c r="H2217" s="50"/>
      <c r="I2217" s="27"/>
      <c r="J2217" s="27"/>
      <c r="K2217" s="52"/>
      <c r="L2217" s="50"/>
      <c r="M2217" s="50"/>
      <c r="N2217" s="422"/>
      <c r="O2217" s="27"/>
      <c r="P2217" s="27"/>
      <c r="Q2217" s="27"/>
      <c r="R2217" s="27"/>
      <c r="S2217" s="27"/>
      <c r="T2217" s="27"/>
      <c r="U2217" s="27"/>
      <c r="V2217" s="27"/>
      <c r="W2217" s="27"/>
      <c r="X2217" s="27"/>
      <c r="Y2217" s="410"/>
      <c r="Z2217" s="53"/>
      <c r="AA2217" s="53"/>
      <c r="AB2217" s="27"/>
      <c r="AC2217" s="27"/>
      <c r="AD2217" s="27"/>
      <c r="AE2217" s="244"/>
      <c r="AF2217" s="27"/>
      <c r="AG2217" s="27"/>
      <c r="AH2217" s="27"/>
      <c r="AI2217" s="27"/>
      <c r="AJ2217" s="467"/>
      <c r="AK2217" s="54"/>
      <c r="AO2217" s="157"/>
      <c r="AS2217" s="157"/>
      <c r="AT2217" s="161"/>
    </row>
    <row r="2218" spans="1:46" s="55" customFormat="1" ht="12.75" customHeight="1" x14ac:dyDescent="0.3">
      <c r="A2218" s="49"/>
      <c r="B2218" s="49"/>
      <c r="C2218" s="50"/>
      <c r="D2218" s="27"/>
      <c r="E2218" s="27"/>
      <c r="F2218" s="27"/>
      <c r="G2218" s="50"/>
      <c r="H2218" s="50"/>
      <c r="I2218" s="27"/>
      <c r="J2218" s="27"/>
      <c r="K2218" s="52"/>
      <c r="L2218" s="50"/>
      <c r="M2218" s="50"/>
      <c r="N2218" s="422"/>
      <c r="O2218" s="27"/>
      <c r="P2218" s="27"/>
      <c r="Q2218" s="27"/>
      <c r="R2218" s="27"/>
      <c r="S2218" s="27"/>
      <c r="T2218" s="27"/>
      <c r="U2218" s="27"/>
      <c r="V2218" s="27"/>
      <c r="W2218" s="27"/>
      <c r="X2218" s="27"/>
      <c r="Y2218" s="410"/>
      <c r="Z2218" s="53"/>
      <c r="AA2218" s="53"/>
      <c r="AB2218" s="27"/>
      <c r="AC2218" s="27"/>
      <c r="AD2218" s="27"/>
      <c r="AE2218" s="244"/>
      <c r="AF2218" s="27"/>
      <c r="AG2218" s="27"/>
      <c r="AH2218" s="27"/>
      <c r="AI2218" s="27"/>
      <c r="AJ2218" s="467"/>
      <c r="AK2218" s="54"/>
      <c r="AO2218" s="157"/>
      <c r="AS2218" s="157"/>
      <c r="AT2218" s="161"/>
    </row>
    <row r="2219" spans="1:46" s="55" customFormat="1" ht="12.75" customHeight="1" x14ac:dyDescent="0.3">
      <c r="A2219" s="49"/>
      <c r="B2219" s="49"/>
      <c r="C2219" s="50"/>
      <c r="D2219" s="27"/>
      <c r="E2219" s="27"/>
      <c r="F2219" s="27"/>
      <c r="G2219" s="50"/>
      <c r="H2219" s="50"/>
      <c r="I2219" s="27"/>
      <c r="J2219" s="27"/>
      <c r="K2219" s="52"/>
      <c r="L2219" s="50"/>
      <c r="M2219" s="50"/>
      <c r="N2219" s="422"/>
      <c r="O2219" s="27"/>
      <c r="P2219" s="27"/>
      <c r="Q2219" s="27"/>
      <c r="R2219" s="27"/>
      <c r="S2219" s="27"/>
      <c r="T2219" s="27"/>
      <c r="U2219" s="27"/>
      <c r="V2219" s="27"/>
      <c r="W2219" s="27"/>
      <c r="X2219" s="27"/>
      <c r="Y2219" s="410"/>
      <c r="Z2219" s="53"/>
      <c r="AA2219" s="53"/>
      <c r="AB2219" s="27"/>
      <c r="AC2219" s="27"/>
      <c r="AD2219" s="27"/>
      <c r="AE2219" s="244"/>
      <c r="AF2219" s="27"/>
      <c r="AG2219" s="27"/>
      <c r="AH2219" s="27"/>
      <c r="AI2219" s="27"/>
      <c r="AJ2219" s="467"/>
      <c r="AK2219" s="54"/>
      <c r="AO2219" s="157"/>
      <c r="AS2219" s="157"/>
      <c r="AT2219" s="161"/>
    </row>
    <row r="2220" spans="1:46" s="55" customFormat="1" ht="12.75" customHeight="1" x14ac:dyDescent="0.3">
      <c r="A2220" s="49"/>
      <c r="B2220" s="49"/>
      <c r="C2220" s="50"/>
      <c r="D2220" s="27"/>
      <c r="E2220" s="27"/>
      <c r="F2220" s="27"/>
      <c r="G2220" s="50"/>
      <c r="H2220" s="50"/>
      <c r="I2220" s="27"/>
      <c r="J2220" s="27"/>
      <c r="K2220" s="52"/>
      <c r="L2220" s="50"/>
      <c r="M2220" s="50"/>
      <c r="N2220" s="422"/>
      <c r="O2220" s="27"/>
      <c r="P2220" s="27"/>
      <c r="Q2220" s="27"/>
      <c r="R2220" s="27"/>
      <c r="S2220" s="27"/>
      <c r="T2220" s="27"/>
      <c r="U2220" s="27"/>
      <c r="V2220" s="27"/>
      <c r="W2220" s="27"/>
      <c r="X2220" s="27"/>
      <c r="Y2220" s="410"/>
      <c r="Z2220" s="53"/>
      <c r="AA2220" s="53"/>
      <c r="AB2220" s="27"/>
      <c r="AC2220" s="27"/>
      <c r="AD2220" s="27"/>
      <c r="AE2220" s="244"/>
      <c r="AF2220" s="27"/>
      <c r="AG2220" s="27"/>
      <c r="AH2220" s="27"/>
      <c r="AI2220" s="27"/>
      <c r="AJ2220" s="467"/>
      <c r="AK2220" s="54"/>
      <c r="AO2220" s="157"/>
      <c r="AS2220" s="157"/>
      <c r="AT2220" s="161"/>
    </row>
    <row r="2221" spans="1:46" s="55" customFormat="1" ht="12.75" customHeight="1" x14ac:dyDescent="0.3">
      <c r="A2221" s="49"/>
      <c r="B2221" s="49"/>
      <c r="C2221" s="50"/>
      <c r="D2221" s="27"/>
      <c r="E2221" s="27"/>
      <c r="F2221" s="27"/>
      <c r="G2221" s="50"/>
      <c r="H2221" s="50"/>
      <c r="I2221" s="27"/>
      <c r="J2221" s="27"/>
      <c r="K2221" s="52"/>
      <c r="L2221" s="50"/>
      <c r="M2221" s="50"/>
      <c r="N2221" s="422"/>
      <c r="O2221" s="27"/>
      <c r="P2221" s="27"/>
      <c r="Q2221" s="27"/>
      <c r="R2221" s="27"/>
      <c r="S2221" s="27"/>
      <c r="T2221" s="27"/>
      <c r="U2221" s="27"/>
      <c r="V2221" s="27"/>
      <c r="W2221" s="27"/>
      <c r="X2221" s="27"/>
      <c r="Y2221" s="410"/>
      <c r="Z2221" s="53"/>
      <c r="AA2221" s="53"/>
      <c r="AB2221" s="27"/>
      <c r="AC2221" s="27"/>
      <c r="AD2221" s="27"/>
      <c r="AE2221" s="244"/>
      <c r="AF2221" s="27"/>
      <c r="AG2221" s="27"/>
      <c r="AH2221" s="27"/>
      <c r="AI2221" s="27"/>
      <c r="AJ2221" s="467"/>
      <c r="AK2221" s="54"/>
      <c r="AO2221" s="157"/>
      <c r="AS2221" s="157"/>
      <c r="AT2221" s="161"/>
    </row>
    <row r="2222" spans="1:46" s="55" customFormat="1" ht="12.75" customHeight="1" x14ac:dyDescent="0.3">
      <c r="A2222" s="49"/>
      <c r="B2222" s="49"/>
      <c r="C2222" s="50"/>
      <c r="D2222" s="27"/>
      <c r="E2222" s="27"/>
      <c r="F2222" s="27"/>
      <c r="G2222" s="50"/>
      <c r="H2222" s="50"/>
      <c r="I2222" s="27"/>
      <c r="J2222" s="27"/>
      <c r="K2222" s="52"/>
      <c r="L2222" s="50"/>
      <c r="M2222" s="50"/>
      <c r="N2222" s="422"/>
      <c r="O2222" s="27"/>
      <c r="P2222" s="27"/>
      <c r="Q2222" s="27"/>
      <c r="R2222" s="27"/>
      <c r="S2222" s="27"/>
      <c r="T2222" s="27"/>
      <c r="U2222" s="27"/>
      <c r="V2222" s="27"/>
      <c r="W2222" s="27"/>
      <c r="X2222" s="27"/>
      <c r="Y2222" s="410"/>
      <c r="Z2222" s="53"/>
      <c r="AA2222" s="53"/>
      <c r="AB2222" s="27"/>
      <c r="AC2222" s="27"/>
      <c r="AD2222" s="27"/>
      <c r="AE2222" s="244"/>
      <c r="AF2222" s="27"/>
      <c r="AG2222" s="27"/>
      <c r="AH2222" s="27"/>
      <c r="AI2222" s="27"/>
      <c r="AJ2222" s="467"/>
      <c r="AK2222" s="54"/>
      <c r="AO2222" s="157"/>
      <c r="AS2222" s="157"/>
      <c r="AT2222" s="161"/>
    </row>
    <row r="2223" spans="1:46" s="55" customFormat="1" ht="12.75" customHeight="1" x14ac:dyDescent="0.3">
      <c r="A2223" s="49"/>
      <c r="B2223" s="49"/>
      <c r="C2223" s="50"/>
      <c r="D2223" s="27"/>
      <c r="E2223" s="27"/>
      <c r="F2223" s="27"/>
      <c r="G2223" s="50"/>
      <c r="H2223" s="50"/>
      <c r="I2223" s="27"/>
      <c r="J2223" s="27"/>
      <c r="K2223" s="52"/>
      <c r="L2223" s="50"/>
      <c r="M2223" s="50"/>
      <c r="N2223" s="422"/>
      <c r="O2223" s="27"/>
      <c r="P2223" s="27"/>
      <c r="Q2223" s="27"/>
      <c r="R2223" s="27"/>
      <c r="S2223" s="27"/>
      <c r="T2223" s="27"/>
      <c r="U2223" s="27"/>
      <c r="V2223" s="27"/>
      <c r="W2223" s="27"/>
      <c r="X2223" s="27"/>
      <c r="Y2223" s="410"/>
      <c r="Z2223" s="53"/>
      <c r="AA2223" s="53"/>
      <c r="AB2223" s="27"/>
      <c r="AC2223" s="27"/>
      <c r="AD2223" s="27"/>
      <c r="AE2223" s="244"/>
      <c r="AF2223" s="27"/>
      <c r="AG2223" s="27"/>
      <c r="AH2223" s="27"/>
      <c r="AI2223" s="27"/>
      <c r="AJ2223" s="467"/>
      <c r="AK2223" s="54"/>
      <c r="AO2223" s="157"/>
      <c r="AS2223" s="157"/>
      <c r="AT2223" s="161"/>
    </row>
    <row r="2224" spans="1:46" s="55" customFormat="1" ht="12.75" customHeight="1" x14ac:dyDescent="0.3">
      <c r="A2224" s="49"/>
      <c r="B2224" s="49"/>
      <c r="C2224" s="50"/>
      <c r="D2224" s="27"/>
      <c r="E2224" s="27"/>
      <c r="F2224" s="27"/>
      <c r="G2224" s="50"/>
      <c r="H2224" s="50"/>
      <c r="I2224" s="27"/>
      <c r="J2224" s="27"/>
      <c r="K2224" s="52"/>
      <c r="L2224" s="50"/>
      <c r="M2224" s="50"/>
      <c r="N2224" s="422"/>
      <c r="O2224" s="27"/>
      <c r="P2224" s="27"/>
      <c r="Q2224" s="27"/>
      <c r="R2224" s="27"/>
      <c r="S2224" s="27"/>
      <c r="T2224" s="27"/>
      <c r="U2224" s="27"/>
      <c r="V2224" s="27"/>
      <c r="W2224" s="27"/>
      <c r="X2224" s="27"/>
      <c r="Y2224" s="410"/>
      <c r="Z2224" s="53"/>
      <c r="AA2224" s="53"/>
      <c r="AB2224" s="27"/>
      <c r="AC2224" s="27"/>
      <c r="AD2224" s="27"/>
      <c r="AE2224" s="244"/>
      <c r="AF2224" s="27"/>
      <c r="AG2224" s="27"/>
      <c r="AH2224" s="27"/>
      <c r="AI2224" s="27"/>
      <c r="AJ2224" s="467"/>
      <c r="AK2224" s="54"/>
      <c r="AO2224" s="157"/>
      <c r="AS2224" s="157"/>
      <c r="AT2224" s="161"/>
    </row>
    <row r="2225" spans="1:46" s="55" customFormat="1" ht="12.75" customHeight="1" x14ac:dyDescent="0.3">
      <c r="A2225" s="49"/>
      <c r="B2225" s="49"/>
      <c r="C2225" s="50"/>
      <c r="D2225" s="27"/>
      <c r="E2225" s="27"/>
      <c r="F2225" s="27"/>
      <c r="G2225" s="50"/>
      <c r="H2225" s="50"/>
      <c r="I2225" s="27"/>
      <c r="J2225" s="27"/>
      <c r="K2225" s="52"/>
      <c r="L2225" s="50"/>
      <c r="M2225" s="50"/>
      <c r="N2225" s="422"/>
      <c r="O2225" s="27"/>
      <c r="P2225" s="27"/>
      <c r="Q2225" s="27"/>
      <c r="R2225" s="27"/>
      <c r="S2225" s="27"/>
      <c r="T2225" s="27"/>
      <c r="U2225" s="27"/>
      <c r="V2225" s="27"/>
      <c r="W2225" s="27"/>
      <c r="X2225" s="27"/>
      <c r="Y2225" s="410"/>
      <c r="Z2225" s="53"/>
      <c r="AA2225" s="53"/>
      <c r="AB2225" s="27"/>
      <c r="AC2225" s="27"/>
      <c r="AD2225" s="27"/>
      <c r="AE2225" s="244"/>
      <c r="AF2225" s="27"/>
      <c r="AG2225" s="27"/>
      <c r="AH2225" s="27"/>
      <c r="AI2225" s="27"/>
      <c r="AJ2225" s="467"/>
      <c r="AK2225" s="54"/>
      <c r="AO2225" s="157"/>
      <c r="AS2225" s="157"/>
      <c r="AT2225" s="161"/>
    </row>
    <row r="2226" spans="1:46" s="55" customFormat="1" ht="12.75" customHeight="1" x14ac:dyDescent="0.3">
      <c r="A2226" s="49"/>
      <c r="B2226" s="49"/>
      <c r="C2226" s="50"/>
      <c r="D2226" s="27"/>
      <c r="E2226" s="27"/>
      <c r="F2226" s="27"/>
      <c r="G2226" s="50"/>
      <c r="H2226" s="50"/>
      <c r="I2226" s="27"/>
      <c r="J2226" s="27"/>
      <c r="K2226" s="52"/>
      <c r="L2226" s="50"/>
      <c r="M2226" s="50"/>
      <c r="N2226" s="422"/>
      <c r="O2226" s="27"/>
      <c r="P2226" s="27"/>
      <c r="Q2226" s="27"/>
      <c r="R2226" s="27"/>
      <c r="S2226" s="27"/>
      <c r="T2226" s="27"/>
      <c r="U2226" s="27"/>
      <c r="V2226" s="27"/>
      <c r="W2226" s="27"/>
      <c r="X2226" s="27"/>
      <c r="Y2226" s="410"/>
      <c r="Z2226" s="53"/>
      <c r="AA2226" s="53"/>
      <c r="AB2226" s="27"/>
      <c r="AC2226" s="27"/>
      <c r="AD2226" s="27"/>
      <c r="AE2226" s="244"/>
      <c r="AF2226" s="27"/>
      <c r="AG2226" s="27"/>
      <c r="AH2226" s="27"/>
      <c r="AI2226" s="27"/>
      <c r="AJ2226" s="467"/>
      <c r="AK2226" s="54"/>
      <c r="AO2226" s="157"/>
      <c r="AS2226" s="157"/>
      <c r="AT2226" s="161"/>
    </row>
    <row r="2227" spans="1:46" s="55" customFormat="1" ht="12.75" customHeight="1" x14ac:dyDescent="0.3">
      <c r="A2227" s="49"/>
      <c r="B2227" s="49"/>
      <c r="C2227" s="50"/>
      <c r="D2227" s="27"/>
      <c r="E2227" s="27"/>
      <c r="F2227" s="27"/>
      <c r="G2227" s="50"/>
      <c r="H2227" s="50"/>
      <c r="I2227" s="27"/>
      <c r="J2227" s="27"/>
      <c r="K2227" s="52"/>
      <c r="L2227" s="50"/>
      <c r="M2227" s="50"/>
      <c r="N2227" s="422"/>
      <c r="O2227" s="27"/>
      <c r="P2227" s="27"/>
      <c r="Q2227" s="27"/>
      <c r="R2227" s="27"/>
      <c r="S2227" s="27"/>
      <c r="T2227" s="27"/>
      <c r="U2227" s="27"/>
      <c r="V2227" s="27"/>
      <c r="W2227" s="27"/>
      <c r="X2227" s="27"/>
      <c r="Y2227" s="410"/>
      <c r="Z2227" s="53"/>
      <c r="AA2227" s="53"/>
      <c r="AB2227" s="27"/>
      <c r="AC2227" s="27"/>
      <c r="AD2227" s="27"/>
      <c r="AE2227" s="244"/>
      <c r="AF2227" s="27"/>
      <c r="AG2227" s="27"/>
      <c r="AH2227" s="27"/>
      <c r="AI2227" s="27"/>
      <c r="AJ2227" s="467"/>
      <c r="AK2227" s="54"/>
      <c r="AO2227" s="157"/>
      <c r="AS2227" s="157"/>
      <c r="AT2227" s="161"/>
    </row>
    <row r="2228" spans="1:46" s="55" customFormat="1" ht="12.75" customHeight="1" x14ac:dyDescent="0.3">
      <c r="A2228" s="49"/>
      <c r="B2228" s="49"/>
      <c r="C2228" s="50"/>
      <c r="D2228" s="27"/>
      <c r="E2228" s="27"/>
      <c r="F2228" s="27"/>
      <c r="G2228" s="50"/>
      <c r="H2228" s="50"/>
      <c r="I2228" s="27"/>
      <c r="J2228" s="27"/>
      <c r="K2228" s="52"/>
      <c r="L2228" s="50"/>
      <c r="M2228" s="50"/>
      <c r="N2228" s="422"/>
      <c r="O2228" s="27"/>
      <c r="P2228" s="27"/>
      <c r="Q2228" s="27"/>
      <c r="R2228" s="27"/>
      <c r="S2228" s="27"/>
      <c r="T2228" s="27"/>
      <c r="U2228" s="27"/>
      <c r="V2228" s="27"/>
      <c r="W2228" s="27"/>
      <c r="X2228" s="27"/>
      <c r="Y2228" s="410"/>
      <c r="Z2228" s="53"/>
      <c r="AA2228" s="53"/>
      <c r="AB2228" s="27"/>
      <c r="AC2228" s="27"/>
      <c r="AD2228" s="27"/>
      <c r="AE2228" s="244"/>
      <c r="AF2228" s="27"/>
      <c r="AG2228" s="27"/>
      <c r="AH2228" s="27"/>
      <c r="AI2228" s="27"/>
      <c r="AJ2228" s="467"/>
      <c r="AK2228" s="54"/>
      <c r="AO2228" s="157"/>
      <c r="AS2228" s="157"/>
      <c r="AT2228" s="161"/>
    </row>
    <row r="2229" spans="1:46" s="55" customFormat="1" ht="12.75" customHeight="1" x14ac:dyDescent="0.3">
      <c r="A2229" s="49"/>
      <c r="B2229" s="49"/>
      <c r="C2229" s="50"/>
      <c r="D2229" s="27"/>
      <c r="E2229" s="27"/>
      <c r="F2229" s="27"/>
      <c r="G2229" s="50"/>
      <c r="H2229" s="50"/>
      <c r="I2229" s="27"/>
      <c r="J2229" s="27"/>
      <c r="K2229" s="52"/>
      <c r="L2229" s="50"/>
      <c r="M2229" s="50"/>
      <c r="N2229" s="422"/>
      <c r="O2229" s="27"/>
      <c r="P2229" s="27"/>
      <c r="Q2229" s="27"/>
      <c r="R2229" s="27"/>
      <c r="S2229" s="27"/>
      <c r="T2229" s="27"/>
      <c r="U2229" s="27"/>
      <c r="V2229" s="27"/>
      <c r="W2229" s="27"/>
      <c r="X2229" s="27"/>
      <c r="Y2229" s="410"/>
      <c r="Z2229" s="53"/>
      <c r="AA2229" s="53"/>
      <c r="AB2229" s="27"/>
      <c r="AC2229" s="27"/>
      <c r="AD2229" s="27"/>
      <c r="AE2229" s="244"/>
      <c r="AF2229" s="27"/>
      <c r="AG2229" s="27"/>
      <c r="AH2229" s="27"/>
      <c r="AI2229" s="27"/>
      <c r="AJ2229" s="467"/>
      <c r="AK2229" s="54"/>
      <c r="AO2229" s="157"/>
      <c r="AS2229" s="157"/>
      <c r="AT2229" s="161"/>
    </row>
    <row r="2230" spans="1:46" s="55" customFormat="1" ht="12.75" customHeight="1" x14ac:dyDescent="0.3">
      <c r="A2230" s="49"/>
      <c r="B2230" s="49"/>
      <c r="C2230" s="50"/>
      <c r="D2230" s="27"/>
      <c r="E2230" s="27"/>
      <c r="F2230" s="27"/>
      <c r="G2230" s="50"/>
      <c r="H2230" s="50"/>
      <c r="I2230" s="27"/>
      <c r="J2230" s="27"/>
      <c r="K2230" s="52"/>
      <c r="L2230" s="50"/>
      <c r="M2230" s="50"/>
      <c r="N2230" s="422"/>
      <c r="O2230" s="27"/>
      <c r="P2230" s="27"/>
      <c r="Q2230" s="27"/>
      <c r="R2230" s="27"/>
      <c r="S2230" s="27"/>
      <c r="T2230" s="27"/>
      <c r="U2230" s="27"/>
      <c r="V2230" s="27"/>
      <c r="W2230" s="27"/>
      <c r="X2230" s="27"/>
      <c r="Y2230" s="410"/>
      <c r="Z2230" s="53"/>
      <c r="AA2230" s="53"/>
      <c r="AB2230" s="27"/>
      <c r="AC2230" s="27"/>
      <c r="AD2230" s="27"/>
      <c r="AE2230" s="244"/>
      <c r="AF2230" s="27"/>
      <c r="AG2230" s="27"/>
      <c r="AH2230" s="27"/>
      <c r="AI2230" s="27"/>
      <c r="AJ2230" s="467"/>
      <c r="AK2230" s="54"/>
      <c r="AO2230" s="157"/>
      <c r="AS2230" s="157"/>
      <c r="AT2230" s="161"/>
    </row>
    <row r="2231" spans="1:46" s="55" customFormat="1" ht="12.75" customHeight="1" x14ac:dyDescent="0.3">
      <c r="A2231" s="49"/>
      <c r="B2231" s="49"/>
      <c r="C2231" s="50"/>
      <c r="D2231" s="27"/>
      <c r="E2231" s="27"/>
      <c r="F2231" s="27"/>
      <c r="G2231" s="50"/>
      <c r="H2231" s="50"/>
      <c r="I2231" s="27"/>
      <c r="J2231" s="27"/>
      <c r="K2231" s="52"/>
      <c r="L2231" s="50"/>
      <c r="M2231" s="50"/>
      <c r="N2231" s="422"/>
      <c r="O2231" s="27"/>
      <c r="P2231" s="27"/>
      <c r="Q2231" s="27"/>
      <c r="R2231" s="27"/>
      <c r="S2231" s="27"/>
      <c r="T2231" s="27"/>
      <c r="U2231" s="27"/>
      <c r="V2231" s="27"/>
      <c r="W2231" s="27"/>
      <c r="X2231" s="27"/>
      <c r="Y2231" s="410"/>
      <c r="Z2231" s="53"/>
      <c r="AA2231" s="53"/>
      <c r="AB2231" s="27"/>
      <c r="AC2231" s="27"/>
      <c r="AD2231" s="27"/>
      <c r="AE2231" s="244"/>
      <c r="AF2231" s="27"/>
      <c r="AG2231" s="27"/>
      <c r="AH2231" s="27"/>
      <c r="AI2231" s="27"/>
      <c r="AJ2231" s="467"/>
      <c r="AK2231" s="54"/>
      <c r="AO2231" s="157"/>
      <c r="AS2231" s="157"/>
      <c r="AT2231" s="161"/>
    </row>
    <row r="2232" spans="1:46" s="55" customFormat="1" ht="12.75" customHeight="1" x14ac:dyDescent="0.3">
      <c r="A2232" s="49"/>
      <c r="B2232" s="49"/>
      <c r="C2232" s="50"/>
      <c r="D2232" s="27"/>
      <c r="E2232" s="27"/>
      <c r="F2232" s="27"/>
      <c r="G2232" s="50"/>
      <c r="H2232" s="50"/>
      <c r="I2232" s="27"/>
      <c r="J2232" s="27"/>
      <c r="K2232" s="52"/>
      <c r="L2232" s="50"/>
      <c r="M2232" s="50"/>
      <c r="N2232" s="422"/>
      <c r="O2232" s="27"/>
      <c r="P2232" s="27"/>
      <c r="Q2232" s="27"/>
      <c r="R2232" s="27"/>
      <c r="S2232" s="27"/>
      <c r="T2232" s="27"/>
      <c r="U2232" s="27"/>
      <c r="V2232" s="27"/>
      <c r="W2232" s="27"/>
      <c r="X2232" s="27"/>
      <c r="Y2232" s="410"/>
      <c r="Z2232" s="53"/>
      <c r="AA2232" s="53"/>
      <c r="AB2232" s="27"/>
      <c r="AC2232" s="27"/>
      <c r="AD2232" s="27"/>
      <c r="AE2232" s="244"/>
      <c r="AF2232" s="27"/>
      <c r="AG2232" s="27"/>
      <c r="AH2232" s="27"/>
      <c r="AI2232" s="27"/>
      <c r="AJ2232" s="467"/>
      <c r="AK2232" s="54"/>
      <c r="AO2232" s="157"/>
      <c r="AS2232" s="157"/>
      <c r="AT2232" s="161"/>
    </row>
    <row r="2233" spans="1:46" s="55" customFormat="1" ht="12.75" customHeight="1" x14ac:dyDescent="0.3">
      <c r="A2233" s="49"/>
      <c r="B2233" s="49"/>
      <c r="C2233" s="50"/>
      <c r="D2233" s="27"/>
      <c r="E2233" s="27"/>
      <c r="F2233" s="27"/>
      <c r="G2233" s="50"/>
      <c r="H2233" s="50"/>
      <c r="I2233" s="27"/>
      <c r="J2233" s="27"/>
      <c r="K2233" s="52"/>
      <c r="L2233" s="50"/>
      <c r="M2233" s="50"/>
      <c r="N2233" s="422"/>
      <c r="O2233" s="27"/>
      <c r="P2233" s="27"/>
      <c r="Q2233" s="27"/>
      <c r="R2233" s="27"/>
      <c r="S2233" s="27"/>
      <c r="T2233" s="27"/>
      <c r="U2233" s="27"/>
      <c r="V2233" s="27"/>
      <c r="W2233" s="27"/>
      <c r="X2233" s="27"/>
      <c r="Y2233" s="410"/>
      <c r="Z2233" s="53"/>
      <c r="AA2233" s="53"/>
      <c r="AB2233" s="27"/>
      <c r="AC2233" s="27"/>
      <c r="AD2233" s="27"/>
      <c r="AE2233" s="244"/>
      <c r="AF2233" s="27"/>
      <c r="AG2233" s="27"/>
      <c r="AH2233" s="27"/>
      <c r="AI2233" s="27"/>
      <c r="AJ2233" s="467"/>
      <c r="AK2233" s="54"/>
      <c r="AO2233" s="157"/>
      <c r="AS2233" s="157"/>
      <c r="AT2233" s="161"/>
    </row>
    <row r="2234" spans="1:46" s="55" customFormat="1" ht="12.75" customHeight="1" x14ac:dyDescent="0.3">
      <c r="A2234" s="49"/>
      <c r="B2234" s="49"/>
      <c r="C2234" s="50"/>
      <c r="D2234" s="27"/>
      <c r="E2234" s="27"/>
      <c r="F2234" s="27"/>
      <c r="G2234" s="50"/>
      <c r="H2234" s="50"/>
      <c r="I2234" s="27"/>
      <c r="J2234" s="27"/>
      <c r="K2234" s="52"/>
      <c r="L2234" s="50"/>
      <c r="M2234" s="50"/>
      <c r="N2234" s="422"/>
      <c r="O2234" s="27"/>
      <c r="P2234" s="27"/>
      <c r="Q2234" s="27"/>
      <c r="R2234" s="27"/>
      <c r="S2234" s="27"/>
      <c r="T2234" s="27"/>
      <c r="U2234" s="27"/>
      <c r="V2234" s="27"/>
      <c r="W2234" s="27"/>
      <c r="X2234" s="27"/>
      <c r="Y2234" s="410"/>
      <c r="Z2234" s="53"/>
      <c r="AA2234" s="53"/>
      <c r="AB2234" s="27"/>
      <c r="AC2234" s="27"/>
      <c r="AD2234" s="27"/>
      <c r="AE2234" s="244"/>
      <c r="AF2234" s="27"/>
      <c r="AG2234" s="27"/>
      <c r="AH2234" s="27"/>
      <c r="AI2234" s="27"/>
      <c r="AJ2234" s="467"/>
      <c r="AK2234" s="54"/>
      <c r="AO2234" s="157"/>
      <c r="AS2234" s="157"/>
      <c r="AT2234" s="161"/>
    </row>
    <row r="2235" spans="1:46" s="55" customFormat="1" ht="12.75" customHeight="1" x14ac:dyDescent="0.3">
      <c r="A2235" s="49"/>
      <c r="B2235" s="49"/>
      <c r="C2235" s="50"/>
      <c r="D2235" s="27"/>
      <c r="E2235" s="27"/>
      <c r="F2235" s="27"/>
      <c r="G2235" s="50"/>
      <c r="H2235" s="50"/>
      <c r="I2235" s="27"/>
      <c r="J2235" s="27"/>
      <c r="K2235" s="52"/>
      <c r="L2235" s="50"/>
      <c r="M2235" s="50"/>
      <c r="N2235" s="422"/>
      <c r="O2235" s="27"/>
      <c r="P2235" s="27"/>
      <c r="Q2235" s="27"/>
      <c r="R2235" s="27"/>
      <c r="S2235" s="27"/>
      <c r="T2235" s="27"/>
      <c r="U2235" s="27"/>
      <c r="V2235" s="27"/>
      <c r="W2235" s="27"/>
      <c r="X2235" s="27"/>
      <c r="Y2235" s="410"/>
      <c r="Z2235" s="53"/>
      <c r="AA2235" s="53"/>
      <c r="AB2235" s="27"/>
      <c r="AC2235" s="27"/>
      <c r="AD2235" s="27"/>
      <c r="AE2235" s="244"/>
      <c r="AF2235" s="27"/>
      <c r="AG2235" s="27"/>
      <c r="AH2235" s="27"/>
      <c r="AI2235" s="27"/>
      <c r="AJ2235" s="467"/>
      <c r="AK2235" s="54"/>
      <c r="AO2235" s="157"/>
      <c r="AS2235" s="157"/>
      <c r="AT2235" s="161"/>
    </row>
    <row r="2236" spans="1:46" s="55" customFormat="1" ht="12.75" customHeight="1" x14ac:dyDescent="0.3">
      <c r="A2236" s="49"/>
      <c r="B2236" s="49"/>
      <c r="C2236" s="50"/>
      <c r="D2236" s="27"/>
      <c r="E2236" s="27"/>
      <c r="F2236" s="27"/>
      <c r="G2236" s="50"/>
      <c r="H2236" s="50"/>
      <c r="I2236" s="27"/>
      <c r="J2236" s="27"/>
      <c r="K2236" s="52"/>
      <c r="L2236" s="50"/>
      <c r="M2236" s="50"/>
      <c r="N2236" s="422"/>
      <c r="O2236" s="27"/>
      <c r="P2236" s="27"/>
      <c r="Q2236" s="27"/>
      <c r="R2236" s="27"/>
      <c r="S2236" s="27"/>
      <c r="T2236" s="27"/>
      <c r="U2236" s="27"/>
      <c r="V2236" s="27"/>
      <c r="W2236" s="27"/>
      <c r="X2236" s="27"/>
      <c r="Y2236" s="410"/>
      <c r="Z2236" s="53"/>
      <c r="AA2236" s="53"/>
      <c r="AB2236" s="27"/>
      <c r="AC2236" s="27"/>
      <c r="AD2236" s="27"/>
      <c r="AE2236" s="244"/>
      <c r="AF2236" s="27"/>
      <c r="AG2236" s="27"/>
      <c r="AH2236" s="27"/>
      <c r="AI2236" s="27"/>
      <c r="AJ2236" s="467"/>
      <c r="AK2236" s="54"/>
      <c r="AO2236" s="157"/>
      <c r="AS2236" s="157"/>
      <c r="AT2236" s="161"/>
    </row>
    <row r="2237" spans="1:46" s="55" customFormat="1" ht="12.75" customHeight="1" x14ac:dyDescent="0.3">
      <c r="A2237" s="49"/>
      <c r="B2237" s="49"/>
      <c r="C2237" s="50"/>
      <c r="D2237" s="27"/>
      <c r="E2237" s="27"/>
      <c r="F2237" s="27"/>
      <c r="G2237" s="50"/>
      <c r="H2237" s="50"/>
      <c r="I2237" s="27"/>
      <c r="J2237" s="27"/>
      <c r="K2237" s="52"/>
      <c r="L2237" s="50"/>
      <c r="M2237" s="50"/>
      <c r="N2237" s="422"/>
      <c r="O2237" s="27"/>
      <c r="P2237" s="27"/>
      <c r="Q2237" s="27"/>
      <c r="R2237" s="27"/>
      <c r="S2237" s="27"/>
      <c r="T2237" s="27"/>
      <c r="U2237" s="27"/>
      <c r="V2237" s="27"/>
      <c r="W2237" s="27"/>
      <c r="X2237" s="27"/>
      <c r="Y2237" s="410"/>
      <c r="Z2237" s="53"/>
      <c r="AA2237" s="53"/>
      <c r="AB2237" s="27"/>
      <c r="AC2237" s="27"/>
      <c r="AD2237" s="27"/>
      <c r="AE2237" s="244"/>
      <c r="AF2237" s="27"/>
      <c r="AG2237" s="27"/>
      <c r="AH2237" s="27"/>
      <c r="AI2237" s="27"/>
      <c r="AJ2237" s="467"/>
      <c r="AK2237" s="54"/>
      <c r="AO2237" s="157"/>
      <c r="AS2237" s="157"/>
      <c r="AT2237" s="161"/>
    </row>
    <row r="2238" spans="1:46" s="55" customFormat="1" ht="12.75" customHeight="1" x14ac:dyDescent="0.3">
      <c r="A2238" s="49"/>
      <c r="B2238" s="49"/>
      <c r="C2238" s="50"/>
      <c r="D2238" s="27"/>
      <c r="E2238" s="27"/>
      <c r="F2238" s="27"/>
      <c r="G2238" s="50"/>
      <c r="H2238" s="50"/>
      <c r="I2238" s="27"/>
      <c r="J2238" s="27"/>
      <c r="K2238" s="52"/>
      <c r="L2238" s="50"/>
      <c r="M2238" s="50"/>
      <c r="N2238" s="422"/>
      <c r="O2238" s="27"/>
      <c r="P2238" s="27"/>
      <c r="Q2238" s="27"/>
      <c r="R2238" s="27"/>
      <c r="S2238" s="27"/>
      <c r="T2238" s="27"/>
      <c r="U2238" s="27"/>
      <c r="V2238" s="27"/>
      <c r="W2238" s="27"/>
      <c r="X2238" s="27"/>
      <c r="Y2238" s="410"/>
      <c r="Z2238" s="53"/>
      <c r="AA2238" s="53"/>
      <c r="AB2238" s="27"/>
      <c r="AC2238" s="27"/>
      <c r="AD2238" s="27"/>
      <c r="AE2238" s="244"/>
      <c r="AF2238" s="27"/>
      <c r="AG2238" s="27"/>
      <c r="AH2238" s="27"/>
      <c r="AI2238" s="27"/>
      <c r="AJ2238" s="467"/>
      <c r="AK2238" s="54"/>
      <c r="AO2238" s="157"/>
      <c r="AS2238" s="157"/>
      <c r="AT2238" s="161"/>
    </row>
    <row r="2239" spans="1:46" s="55" customFormat="1" ht="12.75" customHeight="1" x14ac:dyDescent="0.3">
      <c r="A2239" s="49"/>
      <c r="B2239" s="49"/>
      <c r="C2239" s="50"/>
      <c r="D2239" s="27"/>
      <c r="E2239" s="27"/>
      <c r="F2239" s="27"/>
      <c r="G2239" s="50"/>
      <c r="H2239" s="50"/>
      <c r="I2239" s="27"/>
      <c r="J2239" s="27"/>
      <c r="K2239" s="52"/>
      <c r="L2239" s="50"/>
      <c r="M2239" s="50"/>
      <c r="N2239" s="422"/>
      <c r="O2239" s="27"/>
      <c r="P2239" s="27"/>
      <c r="Q2239" s="27"/>
      <c r="R2239" s="27"/>
      <c r="S2239" s="27"/>
      <c r="T2239" s="27"/>
      <c r="U2239" s="27"/>
      <c r="V2239" s="27"/>
      <c r="W2239" s="27"/>
      <c r="X2239" s="27"/>
      <c r="Y2239" s="410"/>
      <c r="Z2239" s="53"/>
      <c r="AA2239" s="53"/>
      <c r="AB2239" s="27"/>
      <c r="AC2239" s="27"/>
      <c r="AD2239" s="27"/>
      <c r="AE2239" s="244"/>
      <c r="AF2239" s="27"/>
      <c r="AG2239" s="27"/>
      <c r="AH2239" s="27"/>
      <c r="AI2239" s="27"/>
      <c r="AJ2239" s="467"/>
      <c r="AK2239" s="54"/>
      <c r="AO2239" s="157"/>
      <c r="AS2239" s="157"/>
      <c r="AT2239" s="161"/>
    </row>
    <row r="2240" spans="1:46" s="55" customFormat="1" ht="12.75" customHeight="1" x14ac:dyDescent="0.3">
      <c r="A2240" s="49"/>
      <c r="B2240" s="49"/>
      <c r="C2240" s="50"/>
      <c r="D2240" s="27"/>
      <c r="E2240" s="27"/>
      <c r="F2240" s="27"/>
      <c r="G2240" s="50"/>
      <c r="H2240" s="50"/>
      <c r="I2240" s="27"/>
      <c r="J2240" s="27"/>
      <c r="K2240" s="52"/>
      <c r="L2240" s="50"/>
      <c r="M2240" s="50"/>
      <c r="N2240" s="422"/>
      <c r="O2240" s="27"/>
      <c r="P2240" s="27"/>
      <c r="Q2240" s="27"/>
      <c r="R2240" s="27"/>
      <c r="S2240" s="27"/>
      <c r="T2240" s="27"/>
      <c r="U2240" s="27"/>
      <c r="V2240" s="27"/>
      <c r="W2240" s="27"/>
      <c r="X2240" s="27"/>
      <c r="Y2240" s="410"/>
      <c r="Z2240" s="53"/>
      <c r="AA2240" s="53"/>
      <c r="AB2240" s="27"/>
      <c r="AC2240" s="27"/>
      <c r="AD2240" s="27"/>
      <c r="AE2240" s="244"/>
      <c r="AF2240" s="27"/>
      <c r="AG2240" s="27"/>
      <c r="AH2240" s="27"/>
      <c r="AI2240" s="27"/>
      <c r="AJ2240" s="467"/>
      <c r="AK2240" s="54"/>
      <c r="AO2240" s="157"/>
      <c r="AS2240" s="157"/>
      <c r="AT2240" s="161"/>
    </row>
    <row r="2241" spans="1:46" s="55" customFormat="1" ht="12.75" customHeight="1" x14ac:dyDescent="0.3">
      <c r="A2241" s="49"/>
      <c r="B2241" s="49"/>
      <c r="C2241" s="50"/>
      <c r="D2241" s="27"/>
      <c r="E2241" s="27"/>
      <c r="F2241" s="27"/>
      <c r="G2241" s="50"/>
      <c r="H2241" s="50"/>
      <c r="I2241" s="27"/>
      <c r="J2241" s="27"/>
      <c r="K2241" s="52"/>
      <c r="L2241" s="50"/>
      <c r="M2241" s="50"/>
      <c r="N2241" s="422"/>
      <c r="O2241" s="27"/>
      <c r="P2241" s="27"/>
      <c r="Q2241" s="27"/>
      <c r="R2241" s="27"/>
      <c r="S2241" s="27"/>
      <c r="T2241" s="27"/>
      <c r="U2241" s="27"/>
      <c r="V2241" s="27"/>
      <c r="W2241" s="27"/>
      <c r="X2241" s="27"/>
      <c r="Y2241" s="410"/>
      <c r="Z2241" s="53"/>
      <c r="AA2241" s="53"/>
      <c r="AB2241" s="27"/>
      <c r="AC2241" s="27"/>
      <c r="AD2241" s="27"/>
      <c r="AE2241" s="244"/>
      <c r="AF2241" s="27"/>
      <c r="AG2241" s="27"/>
      <c r="AH2241" s="27"/>
      <c r="AI2241" s="27"/>
      <c r="AJ2241" s="467"/>
      <c r="AK2241" s="54"/>
      <c r="AO2241" s="157"/>
      <c r="AS2241" s="157"/>
      <c r="AT2241" s="161"/>
    </row>
    <row r="2242" spans="1:46" s="55" customFormat="1" ht="12.75" customHeight="1" x14ac:dyDescent="0.3">
      <c r="A2242" s="49"/>
      <c r="B2242" s="49"/>
      <c r="C2242" s="50"/>
      <c r="D2242" s="27"/>
      <c r="E2242" s="27"/>
      <c r="F2242" s="27"/>
      <c r="G2242" s="50"/>
      <c r="H2242" s="50"/>
      <c r="I2242" s="27"/>
      <c r="J2242" s="27"/>
      <c r="K2242" s="52"/>
      <c r="L2242" s="50"/>
      <c r="M2242" s="50"/>
      <c r="N2242" s="422"/>
      <c r="O2242" s="27"/>
      <c r="P2242" s="27"/>
      <c r="Q2242" s="27"/>
      <c r="R2242" s="27"/>
      <c r="S2242" s="27"/>
      <c r="T2242" s="27"/>
      <c r="U2242" s="27"/>
      <c r="V2242" s="27"/>
      <c r="W2242" s="27"/>
      <c r="X2242" s="27"/>
      <c r="Y2242" s="410"/>
      <c r="Z2242" s="53"/>
      <c r="AA2242" s="53"/>
      <c r="AB2242" s="27"/>
      <c r="AC2242" s="27"/>
      <c r="AD2242" s="27"/>
      <c r="AE2242" s="244"/>
      <c r="AF2242" s="27"/>
      <c r="AG2242" s="27"/>
      <c r="AH2242" s="27"/>
      <c r="AI2242" s="27"/>
      <c r="AJ2242" s="467"/>
      <c r="AK2242" s="54"/>
      <c r="AO2242" s="157"/>
      <c r="AS2242" s="157"/>
      <c r="AT2242" s="161"/>
    </row>
    <row r="2243" spans="1:46" s="55" customFormat="1" ht="12.75" customHeight="1" x14ac:dyDescent="0.3">
      <c r="A2243" s="49"/>
      <c r="B2243" s="49"/>
      <c r="C2243" s="50"/>
      <c r="D2243" s="27"/>
      <c r="E2243" s="27"/>
      <c r="F2243" s="27"/>
      <c r="G2243" s="50"/>
      <c r="H2243" s="50"/>
      <c r="I2243" s="27"/>
      <c r="J2243" s="27"/>
      <c r="K2243" s="52"/>
      <c r="L2243" s="50"/>
      <c r="M2243" s="50"/>
      <c r="N2243" s="422"/>
      <c r="O2243" s="27"/>
      <c r="P2243" s="27"/>
      <c r="Q2243" s="27"/>
      <c r="R2243" s="27"/>
      <c r="S2243" s="27"/>
      <c r="T2243" s="27"/>
      <c r="U2243" s="27"/>
      <c r="V2243" s="27"/>
      <c r="W2243" s="27"/>
      <c r="X2243" s="27"/>
      <c r="Y2243" s="410"/>
      <c r="Z2243" s="53"/>
      <c r="AA2243" s="53"/>
      <c r="AB2243" s="27"/>
      <c r="AC2243" s="27"/>
      <c r="AD2243" s="27"/>
      <c r="AE2243" s="244"/>
      <c r="AF2243" s="27"/>
      <c r="AG2243" s="27"/>
      <c r="AH2243" s="27"/>
      <c r="AI2243" s="27"/>
      <c r="AJ2243" s="467"/>
      <c r="AK2243" s="54"/>
      <c r="AO2243" s="157"/>
      <c r="AS2243" s="157"/>
      <c r="AT2243" s="161"/>
    </row>
    <row r="2244" spans="1:46" s="55" customFormat="1" ht="12.75" customHeight="1" x14ac:dyDescent="0.3">
      <c r="A2244" s="49"/>
      <c r="B2244" s="49"/>
      <c r="C2244" s="50"/>
      <c r="D2244" s="27"/>
      <c r="E2244" s="27"/>
      <c r="F2244" s="27"/>
      <c r="G2244" s="50"/>
      <c r="H2244" s="50"/>
      <c r="I2244" s="27"/>
      <c r="J2244" s="27"/>
      <c r="K2244" s="52"/>
      <c r="L2244" s="50"/>
      <c r="M2244" s="50"/>
      <c r="N2244" s="422"/>
      <c r="O2244" s="27"/>
      <c r="P2244" s="27"/>
      <c r="Q2244" s="27"/>
      <c r="R2244" s="27"/>
      <c r="S2244" s="27"/>
      <c r="T2244" s="27"/>
      <c r="U2244" s="27"/>
      <c r="V2244" s="27"/>
      <c r="W2244" s="27"/>
      <c r="X2244" s="27"/>
      <c r="Y2244" s="410"/>
      <c r="Z2244" s="53"/>
      <c r="AA2244" s="53"/>
      <c r="AB2244" s="27"/>
      <c r="AC2244" s="27"/>
      <c r="AD2244" s="27"/>
      <c r="AE2244" s="244"/>
      <c r="AF2244" s="27"/>
      <c r="AG2244" s="27"/>
      <c r="AH2244" s="27"/>
      <c r="AI2244" s="27"/>
      <c r="AJ2244" s="467"/>
      <c r="AK2244" s="54"/>
      <c r="AO2244" s="157"/>
      <c r="AS2244" s="157"/>
      <c r="AT2244" s="161"/>
    </row>
    <row r="2245" spans="1:46" s="55" customFormat="1" ht="12.75" customHeight="1" x14ac:dyDescent="0.3">
      <c r="A2245" s="49"/>
      <c r="B2245" s="49"/>
      <c r="C2245" s="50"/>
      <c r="D2245" s="27"/>
      <c r="E2245" s="27"/>
      <c r="F2245" s="27"/>
      <c r="G2245" s="50"/>
      <c r="H2245" s="50"/>
      <c r="I2245" s="27"/>
      <c r="J2245" s="27"/>
      <c r="K2245" s="52"/>
      <c r="L2245" s="50"/>
      <c r="M2245" s="50"/>
      <c r="N2245" s="422"/>
      <c r="O2245" s="27"/>
      <c r="P2245" s="27"/>
      <c r="Q2245" s="27"/>
      <c r="R2245" s="27"/>
      <c r="S2245" s="27"/>
      <c r="T2245" s="27"/>
      <c r="U2245" s="27"/>
      <c r="V2245" s="27"/>
      <c r="W2245" s="27"/>
      <c r="X2245" s="27"/>
      <c r="Y2245" s="410"/>
      <c r="Z2245" s="53"/>
      <c r="AA2245" s="53"/>
      <c r="AB2245" s="27"/>
      <c r="AC2245" s="27"/>
      <c r="AD2245" s="27"/>
      <c r="AE2245" s="244"/>
      <c r="AF2245" s="27"/>
      <c r="AG2245" s="27"/>
      <c r="AH2245" s="27"/>
      <c r="AI2245" s="27"/>
      <c r="AJ2245" s="467"/>
      <c r="AK2245" s="54"/>
      <c r="AO2245" s="157"/>
      <c r="AS2245" s="157"/>
      <c r="AT2245" s="161"/>
    </row>
    <row r="2246" spans="1:46" s="55" customFormat="1" ht="12.75" customHeight="1" x14ac:dyDescent="0.3">
      <c r="A2246" s="49"/>
      <c r="B2246" s="49"/>
      <c r="C2246" s="50"/>
      <c r="D2246" s="27"/>
      <c r="E2246" s="27"/>
      <c r="F2246" s="27"/>
      <c r="G2246" s="50"/>
      <c r="H2246" s="50"/>
      <c r="I2246" s="27"/>
      <c r="J2246" s="27"/>
      <c r="K2246" s="52"/>
      <c r="L2246" s="50"/>
      <c r="M2246" s="50"/>
      <c r="N2246" s="422"/>
      <c r="O2246" s="27"/>
      <c r="P2246" s="27"/>
      <c r="Q2246" s="27"/>
      <c r="R2246" s="27"/>
      <c r="S2246" s="27"/>
      <c r="T2246" s="27"/>
      <c r="U2246" s="27"/>
      <c r="V2246" s="27"/>
      <c r="W2246" s="27"/>
      <c r="X2246" s="27"/>
      <c r="Y2246" s="410"/>
      <c r="Z2246" s="53"/>
      <c r="AA2246" s="53"/>
      <c r="AB2246" s="27"/>
      <c r="AC2246" s="27"/>
      <c r="AD2246" s="27"/>
      <c r="AE2246" s="244"/>
      <c r="AF2246" s="27"/>
      <c r="AG2246" s="27"/>
      <c r="AH2246" s="27"/>
      <c r="AI2246" s="27"/>
      <c r="AJ2246" s="467"/>
      <c r="AK2246" s="54"/>
      <c r="AO2246" s="157"/>
      <c r="AS2246" s="157"/>
      <c r="AT2246" s="161"/>
    </row>
    <row r="2247" spans="1:46" s="55" customFormat="1" ht="12.75" customHeight="1" x14ac:dyDescent="0.3">
      <c r="A2247" s="49"/>
      <c r="B2247" s="49"/>
      <c r="C2247" s="50"/>
      <c r="D2247" s="27"/>
      <c r="E2247" s="27"/>
      <c r="F2247" s="27"/>
      <c r="G2247" s="50"/>
      <c r="H2247" s="50"/>
      <c r="I2247" s="27"/>
      <c r="J2247" s="27"/>
      <c r="K2247" s="52"/>
      <c r="L2247" s="50"/>
      <c r="M2247" s="50"/>
      <c r="N2247" s="422"/>
      <c r="O2247" s="27"/>
      <c r="P2247" s="27"/>
      <c r="Q2247" s="27"/>
      <c r="R2247" s="27"/>
      <c r="S2247" s="27"/>
      <c r="T2247" s="27"/>
      <c r="U2247" s="27"/>
      <c r="V2247" s="27"/>
      <c r="W2247" s="27"/>
      <c r="X2247" s="27"/>
      <c r="Y2247" s="410"/>
      <c r="Z2247" s="53"/>
      <c r="AA2247" s="53"/>
      <c r="AB2247" s="27"/>
      <c r="AC2247" s="27"/>
      <c r="AD2247" s="27"/>
      <c r="AE2247" s="244"/>
      <c r="AF2247" s="27"/>
      <c r="AG2247" s="27"/>
      <c r="AH2247" s="27"/>
      <c r="AI2247" s="27"/>
      <c r="AJ2247" s="467"/>
      <c r="AK2247" s="54"/>
      <c r="AO2247" s="157"/>
      <c r="AS2247" s="157"/>
      <c r="AT2247" s="161"/>
    </row>
    <row r="2248" spans="1:46" s="55" customFormat="1" ht="12.75" customHeight="1" x14ac:dyDescent="0.3">
      <c r="A2248" s="49"/>
      <c r="B2248" s="49"/>
      <c r="C2248" s="50"/>
      <c r="D2248" s="27"/>
      <c r="E2248" s="27"/>
      <c r="F2248" s="27"/>
      <c r="G2248" s="50"/>
      <c r="H2248" s="50"/>
      <c r="I2248" s="27"/>
      <c r="J2248" s="27"/>
      <c r="K2248" s="52"/>
      <c r="L2248" s="50"/>
      <c r="M2248" s="50"/>
      <c r="N2248" s="422"/>
      <c r="O2248" s="27"/>
      <c r="P2248" s="27"/>
      <c r="Q2248" s="27"/>
      <c r="R2248" s="27"/>
      <c r="S2248" s="27"/>
      <c r="T2248" s="27"/>
      <c r="U2248" s="27"/>
      <c r="V2248" s="27"/>
      <c r="W2248" s="27"/>
      <c r="X2248" s="27"/>
      <c r="Y2248" s="410"/>
      <c r="Z2248" s="53"/>
      <c r="AA2248" s="53"/>
      <c r="AB2248" s="27"/>
      <c r="AC2248" s="27"/>
      <c r="AD2248" s="27"/>
      <c r="AE2248" s="244"/>
      <c r="AF2248" s="27"/>
      <c r="AG2248" s="27"/>
      <c r="AH2248" s="27"/>
      <c r="AI2248" s="27"/>
      <c r="AJ2248" s="467"/>
      <c r="AK2248" s="54"/>
      <c r="AO2248" s="157"/>
      <c r="AS2248" s="157"/>
      <c r="AT2248" s="161"/>
    </row>
    <row r="2249" spans="1:46" s="55" customFormat="1" ht="12.75" customHeight="1" x14ac:dyDescent="0.3">
      <c r="A2249" s="49"/>
      <c r="B2249" s="49"/>
      <c r="C2249" s="50"/>
      <c r="D2249" s="27"/>
      <c r="E2249" s="27"/>
      <c r="F2249" s="27"/>
      <c r="G2249" s="50"/>
      <c r="H2249" s="50"/>
      <c r="I2249" s="27"/>
      <c r="J2249" s="27"/>
      <c r="K2249" s="52"/>
      <c r="L2249" s="50"/>
      <c r="M2249" s="50"/>
      <c r="N2249" s="422"/>
      <c r="O2249" s="27"/>
      <c r="P2249" s="27"/>
      <c r="Q2249" s="27"/>
      <c r="R2249" s="27"/>
      <c r="S2249" s="27"/>
      <c r="T2249" s="27"/>
      <c r="U2249" s="27"/>
      <c r="V2249" s="27"/>
      <c r="W2249" s="27"/>
      <c r="X2249" s="27"/>
      <c r="Y2249" s="410"/>
      <c r="Z2249" s="53"/>
      <c r="AA2249" s="53"/>
      <c r="AB2249" s="27"/>
      <c r="AC2249" s="27"/>
      <c r="AD2249" s="27"/>
      <c r="AE2249" s="244"/>
      <c r="AF2249" s="27"/>
      <c r="AG2249" s="27"/>
      <c r="AH2249" s="27"/>
      <c r="AI2249" s="27"/>
      <c r="AJ2249" s="467"/>
      <c r="AK2249" s="54"/>
      <c r="AO2249" s="157"/>
      <c r="AS2249" s="157"/>
      <c r="AT2249" s="161"/>
    </row>
    <row r="2250" spans="1:46" s="55" customFormat="1" ht="12.75" customHeight="1" x14ac:dyDescent="0.3">
      <c r="A2250" s="49"/>
      <c r="B2250" s="49"/>
      <c r="C2250" s="50"/>
      <c r="D2250" s="27"/>
      <c r="E2250" s="27"/>
      <c r="F2250" s="27"/>
      <c r="G2250" s="50"/>
      <c r="H2250" s="50"/>
      <c r="I2250" s="27"/>
      <c r="J2250" s="27"/>
      <c r="K2250" s="52"/>
      <c r="L2250" s="50"/>
      <c r="M2250" s="50"/>
      <c r="N2250" s="422"/>
      <c r="O2250" s="27"/>
      <c r="P2250" s="27"/>
      <c r="Q2250" s="27"/>
      <c r="R2250" s="27"/>
      <c r="S2250" s="27"/>
      <c r="T2250" s="27"/>
      <c r="U2250" s="27"/>
      <c r="V2250" s="27"/>
      <c r="W2250" s="27"/>
      <c r="X2250" s="27"/>
      <c r="Y2250" s="410"/>
      <c r="Z2250" s="53"/>
      <c r="AA2250" s="53"/>
      <c r="AB2250" s="27"/>
      <c r="AC2250" s="27"/>
      <c r="AD2250" s="27"/>
      <c r="AE2250" s="244"/>
      <c r="AF2250" s="27"/>
      <c r="AG2250" s="27"/>
      <c r="AH2250" s="27"/>
      <c r="AI2250" s="27"/>
      <c r="AJ2250" s="467"/>
      <c r="AK2250" s="54"/>
      <c r="AO2250" s="157"/>
      <c r="AS2250" s="157"/>
      <c r="AT2250" s="161"/>
    </row>
    <row r="2251" spans="1:46" s="55" customFormat="1" ht="12.75" customHeight="1" x14ac:dyDescent="0.3">
      <c r="A2251" s="49"/>
      <c r="B2251" s="49"/>
      <c r="C2251" s="50"/>
      <c r="D2251" s="27"/>
      <c r="E2251" s="27"/>
      <c r="F2251" s="27"/>
      <c r="G2251" s="50"/>
      <c r="H2251" s="50"/>
      <c r="I2251" s="27"/>
      <c r="J2251" s="27"/>
      <c r="K2251" s="52"/>
      <c r="L2251" s="50"/>
      <c r="M2251" s="50"/>
      <c r="N2251" s="422"/>
      <c r="O2251" s="27"/>
      <c r="P2251" s="27"/>
      <c r="Q2251" s="27"/>
      <c r="R2251" s="27"/>
      <c r="S2251" s="27"/>
      <c r="T2251" s="27"/>
      <c r="U2251" s="27"/>
      <c r="V2251" s="27"/>
      <c r="W2251" s="27"/>
      <c r="X2251" s="27"/>
      <c r="Y2251" s="410"/>
      <c r="Z2251" s="53"/>
      <c r="AA2251" s="53"/>
      <c r="AB2251" s="27"/>
      <c r="AC2251" s="27"/>
      <c r="AD2251" s="27"/>
      <c r="AE2251" s="244"/>
      <c r="AF2251" s="27"/>
      <c r="AG2251" s="27"/>
      <c r="AH2251" s="27"/>
      <c r="AI2251" s="27"/>
      <c r="AJ2251" s="467"/>
      <c r="AK2251" s="54"/>
      <c r="AO2251" s="157"/>
      <c r="AS2251" s="157"/>
      <c r="AT2251" s="161"/>
    </row>
    <row r="2252" spans="1:46" s="55" customFormat="1" ht="12.75" customHeight="1" x14ac:dyDescent="0.3">
      <c r="A2252" s="49"/>
      <c r="B2252" s="49"/>
      <c r="C2252" s="50"/>
      <c r="D2252" s="27"/>
      <c r="E2252" s="27"/>
      <c r="F2252" s="27"/>
      <c r="G2252" s="50"/>
      <c r="H2252" s="50"/>
      <c r="I2252" s="27"/>
      <c r="J2252" s="27"/>
      <c r="K2252" s="52"/>
      <c r="L2252" s="50"/>
      <c r="M2252" s="50"/>
      <c r="N2252" s="422"/>
      <c r="O2252" s="27"/>
      <c r="P2252" s="27"/>
      <c r="Q2252" s="27"/>
      <c r="R2252" s="27"/>
      <c r="S2252" s="27"/>
      <c r="T2252" s="27"/>
      <c r="U2252" s="27"/>
      <c r="V2252" s="27"/>
      <c r="W2252" s="27"/>
      <c r="X2252" s="27"/>
      <c r="Y2252" s="410"/>
      <c r="Z2252" s="53"/>
      <c r="AA2252" s="53"/>
      <c r="AB2252" s="27"/>
      <c r="AC2252" s="27"/>
      <c r="AD2252" s="27"/>
      <c r="AE2252" s="244"/>
      <c r="AF2252" s="27"/>
      <c r="AG2252" s="27"/>
      <c r="AH2252" s="27"/>
      <c r="AI2252" s="27"/>
      <c r="AJ2252" s="467"/>
      <c r="AK2252" s="54"/>
      <c r="AO2252" s="157"/>
      <c r="AS2252" s="157"/>
      <c r="AT2252" s="161"/>
    </row>
    <row r="2253" spans="1:46" s="55" customFormat="1" ht="12.75" customHeight="1" x14ac:dyDescent="0.3">
      <c r="A2253" s="49"/>
      <c r="B2253" s="49"/>
      <c r="C2253" s="50"/>
      <c r="D2253" s="27"/>
      <c r="E2253" s="27"/>
      <c r="F2253" s="27"/>
      <c r="G2253" s="50"/>
      <c r="H2253" s="50"/>
      <c r="I2253" s="27"/>
      <c r="J2253" s="27"/>
      <c r="K2253" s="52"/>
      <c r="L2253" s="50"/>
      <c r="M2253" s="50"/>
      <c r="N2253" s="422"/>
      <c r="O2253" s="27"/>
      <c r="P2253" s="27"/>
      <c r="Q2253" s="27"/>
      <c r="R2253" s="27"/>
      <c r="S2253" s="27"/>
      <c r="T2253" s="27"/>
      <c r="U2253" s="27"/>
      <c r="V2253" s="27"/>
      <c r="W2253" s="27"/>
      <c r="X2253" s="27"/>
      <c r="Y2253" s="410"/>
      <c r="Z2253" s="53"/>
      <c r="AA2253" s="53"/>
      <c r="AB2253" s="27"/>
      <c r="AC2253" s="27"/>
      <c r="AD2253" s="27"/>
      <c r="AE2253" s="244"/>
      <c r="AF2253" s="27"/>
      <c r="AG2253" s="27"/>
      <c r="AH2253" s="27"/>
      <c r="AI2253" s="27"/>
      <c r="AJ2253" s="467"/>
      <c r="AK2253" s="54"/>
      <c r="AO2253" s="157"/>
      <c r="AS2253" s="157"/>
      <c r="AT2253" s="161"/>
    </row>
    <row r="2254" spans="1:46" s="55" customFormat="1" ht="12.75" customHeight="1" x14ac:dyDescent="0.3">
      <c r="A2254" s="49"/>
      <c r="B2254" s="49"/>
      <c r="C2254" s="50"/>
      <c r="D2254" s="27"/>
      <c r="E2254" s="27"/>
      <c r="F2254" s="27"/>
      <c r="G2254" s="50"/>
      <c r="H2254" s="50"/>
      <c r="I2254" s="27"/>
      <c r="J2254" s="27"/>
      <c r="K2254" s="52"/>
      <c r="L2254" s="50"/>
      <c r="M2254" s="50"/>
      <c r="N2254" s="422"/>
      <c r="O2254" s="27"/>
      <c r="P2254" s="27"/>
      <c r="Q2254" s="27"/>
      <c r="R2254" s="27"/>
      <c r="S2254" s="27"/>
      <c r="T2254" s="27"/>
      <c r="U2254" s="27"/>
      <c r="V2254" s="27"/>
      <c r="W2254" s="27"/>
      <c r="X2254" s="27"/>
      <c r="Y2254" s="410"/>
      <c r="Z2254" s="53"/>
      <c r="AA2254" s="53"/>
      <c r="AB2254" s="27"/>
      <c r="AC2254" s="27"/>
      <c r="AD2254" s="27"/>
      <c r="AE2254" s="244"/>
      <c r="AF2254" s="27"/>
      <c r="AG2254" s="27"/>
      <c r="AH2254" s="27"/>
      <c r="AI2254" s="27"/>
      <c r="AJ2254" s="467"/>
      <c r="AK2254" s="54"/>
      <c r="AO2254" s="157"/>
      <c r="AS2254" s="157"/>
      <c r="AT2254" s="161"/>
    </row>
    <row r="2255" spans="1:46" s="55" customFormat="1" ht="12.75" customHeight="1" x14ac:dyDescent="0.3">
      <c r="A2255" s="49"/>
      <c r="B2255" s="49"/>
      <c r="C2255" s="50"/>
      <c r="D2255" s="27"/>
      <c r="E2255" s="27"/>
      <c r="F2255" s="27"/>
      <c r="G2255" s="50"/>
      <c r="H2255" s="50"/>
      <c r="I2255" s="27"/>
      <c r="J2255" s="27"/>
      <c r="K2255" s="52"/>
      <c r="L2255" s="50"/>
      <c r="M2255" s="50"/>
      <c r="N2255" s="422"/>
      <c r="O2255" s="27"/>
      <c r="P2255" s="27"/>
      <c r="Q2255" s="27"/>
      <c r="R2255" s="27"/>
      <c r="S2255" s="27"/>
      <c r="T2255" s="27"/>
      <c r="U2255" s="27"/>
      <c r="V2255" s="27"/>
      <c r="W2255" s="27"/>
      <c r="X2255" s="27"/>
      <c r="Y2255" s="410"/>
      <c r="Z2255" s="53"/>
      <c r="AA2255" s="53"/>
      <c r="AB2255" s="27"/>
      <c r="AC2255" s="27"/>
      <c r="AD2255" s="27"/>
      <c r="AE2255" s="244"/>
      <c r="AF2255" s="27"/>
      <c r="AG2255" s="27"/>
      <c r="AH2255" s="27"/>
      <c r="AI2255" s="27"/>
      <c r="AJ2255" s="467"/>
      <c r="AK2255" s="54"/>
      <c r="AO2255" s="157"/>
      <c r="AS2255" s="157"/>
      <c r="AT2255" s="161"/>
    </row>
    <row r="2256" spans="1:46" s="55" customFormat="1" ht="12.75" customHeight="1" x14ac:dyDescent="0.3">
      <c r="A2256" s="49"/>
      <c r="B2256" s="49"/>
      <c r="C2256" s="50"/>
      <c r="D2256" s="27"/>
      <c r="E2256" s="27"/>
      <c r="F2256" s="27"/>
      <c r="G2256" s="50"/>
      <c r="H2256" s="50"/>
      <c r="I2256" s="27"/>
      <c r="J2256" s="27"/>
      <c r="K2256" s="52"/>
      <c r="L2256" s="50"/>
      <c r="M2256" s="50"/>
      <c r="N2256" s="422"/>
      <c r="O2256" s="27"/>
      <c r="P2256" s="27"/>
      <c r="Q2256" s="27"/>
      <c r="R2256" s="27"/>
      <c r="S2256" s="27"/>
      <c r="T2256" s="27"/>
      <c r="U2256" s="27"/>
      <c r="V2256" s="27"/>
      <c r="W2256" s="27"/>
      <c r="X2256" s="27"/>
      <c r="Y2256" s="410"/>
      <c r="Z2256" s="53"/>
      <c r="AA2256" s="53"/>
      <c r="AB2256" s="27"/>
      <c r="AC2256" s="27"/>
      <c r="AD2256" s="27"/>
      <c r="AE2256" s="244"/>
      <c r="AF2256" s="27"/>
      <c r="AG2256" s="27"/>
      <c r="AH2256" s="27"/>
      <c r="AI2256" s="27"/>
      <c r="AJ2256" s="467"/>
      <c r="AK2256" s="54"/>
      <c r="AO2256" s="157"/>
      <c r="AS2256" s="157"/>
      <c r="AT2256" s="161"/>
    </row>
    <row r="2257" spans="1:46" s="55" customFormat="1" ht="12.75" customHeight="1" x14ac:dyDescent="0.3">
      <c r="A2257" s="49"/>
      <c r="B2257" s="49"/>
      <c r="C2257" s="50"/>
      <c r="D2257" s="27"/>
      <c r="E2257" s="27"/>
      <c r="F2257" s="27"/>
      <c r="G2257" s="50"/>
      <c r="H2257" s="50"/>
      <c r="I2257" s="27"/>
      <c r="J2257" s="27"/>
      <c r="K2257" s="52"/>
      <c r="L2257" s="50"/>
      <c r="M2257" s="50"/>
      <c r="N2257" s="422"/>
      <c r="O2257" s="27"/>
      <c r="P2257" s="27"/>
      <c r="Q2257" s="27"/>
      <c r="R2257" s="27"/>
      <c r="S2257" s="27"/>
      <c r="T2257" s="27"/>
      <c r="U2257" s="27"/>
      <c r="V2257" s="27"/>
      <c r="W2257" s="27"/>
      <c r="X2257" s="27"/>
      <c r="Y2257" s="410"/>
      <c r="Z2257" s="53"/>
      <c r="AA2257" s="53"/>
      <c r="AB2257" s="27"/>
      <c r="AC2257" s="27"/>
      <c r="AD2257" s="27"/>
      <c r="AE2257" s="244"/>
      <c r="AF2257" s="27"/>
      <c r="AG2257" s="27"/>
      <c r="AH2257" s="27"/>
      <c r="AI2257" s="27"/>
      <c r="AJ2257" s="467"/>
      <c r="AK2257" s="54"/>
      <c r="AO2257" s="157"/>
      <c r="AS2257" s="157"/>
      <c r="AT2257" s="161"/>
    </row>
    <row r="2258" spans="1:46" s="55" customFormat="1" ht="12.75" customHeight="1" x14ac:dyDescent="0.3">
      <c r="A2258" s="49"/>
      <c r="B2258" s="49"/>
      <c r="C2258" s="50"/>
      <c r="D2258" s="27"/>
      <c r="E2258" s="27"/>
      <c r="F2258" s="27"/>
      <c r="G2258" s="50"/>
      <c r="H2258" s="50"/>
      <c r="I2258" s="27"/>
      <c r="J2258" s="27"/>
      <c r="K2258" s="52"/>
      <c r="L2258" s="50"/>
      <c r="M2258" s="50"/>
      <c r="N2258" s="422"/>
      <c r="O2258" s="27"/>
      <c r="P2258" s="27"/>
      <c r="Q2258" s="27"/>
      <c r="R2258" s="27"/>
      <c r="S2258" s="27"/>
      <c r="T2258" s="27"/>
      <c r="U2258" s="27"/>
      <c r="V2258" s="27"/>
      <c r="W2258" s="27"/>
      <c r="X2258" s="27"/>
      <c r="Y2258" s="410"/>
      <c r="Z2258" s="53"/>
      <c r="AA2258" s="53"/>
      <c r="AB2258" s="27"/>
      <c r="AC2258" s="27"/>
      <c r="AD2258" s="27"/>
      <c r="AE2258" s="244"/>
      <c r="AF2258" s="27"/>
      <c r="AG2258" s="27"/>
      <c r="AH2258" s="27"/>
      <c r="AI2258" s="27"/>
      <c r="AJ2258" s="467"/>
      <c r="AK2258" s="54"/>
      <c r="AO2258" s="157"/>
      <c r="AS2258" s="157"/>
      <c r="AT2258" s="161"/>
    </row>
    <row r="2259" spans="1:46" s="55" customFormat="1" ht="12.75" customHeight="1" x14ac:dyDescent="0.3">
      <c r="A2259" s="49"/>
      <c r="B2259" s="49"/>
      <c r="C2259" s="50"/>
      <c r="D2259" s="27"/>
      <c r="E2259" s="27"/>
      <c r="F2259" s="27"/>
      <c r="G2259" s="50"/>
      <c r="H2259" s="50"/>
      <c r="I2259" s="27"/>
      <c r="J2259" s="27"/>
      <c r="K2259" s="52"/>
      <c r="L2259" s="50"/>
      <c r="M2259" s="50"/>
      <c r="N2259" s="422"/>
      <c r="O2259" s="27"/>
      <c r="P2259" s="27"/>
      <c r="Q2259" s="27"/>
      <c r="R2259" s="27"/>
      <c r="S2259" s="27"/>
      <c r="T2259" s="27"/>
      <c r="U2259" s="27"/>
      <c r="V2259" s="27"/>
      <c r="W2259" s="27"/>
      <c r="X2259" s="27"/>
      <c r="Y2259" s="410"/>
      <c r="Z2259" s="53"/>
      <c r="AA2259" s="53"/>
      <c r="AB2259" s="27"/>
      <c r="AC2259" s="27"/>
      <c r="AD2259" s="27"/>
      <c r="AE2259" s="244"/>
      <c r="AF2259" s="27"/>
      <c r="AG2259" s="27"/>
      <c r="AH2259" s="27"/>
      <c r="AI2259" s="27"/>
      <c r="AJ2259" s="467"/>
      <c r="AK2259" s="54"/>
      <c r="AO2259" s="157"/>
      <c r="AS2259" s="157"/>
      <c r="AT2259" s="161"/>
    </row>
    <row r="2260" spans="1:46" s="55" customFormat="1" ht="12.75" customHeight="1" x14ac:dyDescent="0.3">
      <c r="A2260" s="49"/>
      <c r="B2260" s="49"/>
      <c r="C2260" s="50"/>
      <c r="D2260" s="27"/>
      <c r="E2260" s="27"/>
      <c r="F2260" s="27"/>
      <c r="G2260" s="50"/>
      <c r="H2260" s="50"/>
      <c r="I2260" s="27"/>
      <c r="J2260" s="27"/>
      <c r="K2260" s="52"/>
      <c r="L2260" s="50"/>
      <c r="M2260" s="50"/>
      <c r="N2260" s="422"/>
      <c r="O2260" s="27"/>
      <c r="P2260" s="27"/>
      <c r="Q2260" s="27"/>
      <c r="R2260" s="27"/>
      <c r="S2260" s="27"/>
      <c r="T2260" s="27"/>
      <c r="U2260" s="27"/>
      <c r="V2260" s="27"/>
      <c r="W2260" s="27"/>
      <c r="X2260" s="27"/>
      <c r="Y2260" s="410"/>
      <c r="Z2260" s="53"/>
      <c r="AA2260" s="53"/>
      <c r="AB2260" s="27"/>
      <c r="AC2260" s="27"/>
      <c r="AD2260" s="27"/>
      <c r="AE2260" s="244"/>
      <c r="AF2260" s="27"/>
      <c r="AG2260" s="27"/>
      <c r="AH2260" s="27"/>
      <c r="AI2260" s="27"/>
      <c r="AJ2260" s="467"/>
      <c r="AK2260" s="54"/>
      <c r="AO2260" s="157"/>
      <c r="AS2260" s="157"/>
      <c r="AT2260" s="161"/>
    </row>
    <row r="2261" spans="1:46" s="55" customFormat="1" ht="12.75" customHeight="1" x14ac:dyDescent="0.3">
      <c r="A2261" s="49"/>
      <c r="B2261" s="49"/>
      <c r="C2261" s="50"/>
      <c r="D2261" s="27"/>
      <c r="E2261" s="27"/>
      <c r="F2261" s="27"/>
      <c r="G2261" s="50"/>
      <c r="H2261" s="50"/>
      <c r="I2261" s="27"/>
      <c r="J2261" s="27"/>
      <c r="K2261" s="52"/>
      <c r="L2261" s="50"/>
      <c r="M2261" s="50"/>
      <c r="N2261" s="422"/>
      <c r="O2261" s="27"/>
      <c r="P2261" s="27"/>
      <c r="Q2261" s="27"/>
      <c r="R2261" s="27"/>
      <c r="S2261" s="27"/>
      <c r="T2261" s="27"/>
      <c r="U2261" s="27"/>
      <c r="V2261" s="27"/>
      <c r="W2261" s="27"/>
      <c r="X2261" s="27"/>
      <c r="Y2261" s="410"/>
      <c r="Z2261" s="53"/>
      <c r="AA2261" s="53"/>
      <c r="AB2261" s="27"/>
      <c r="AC2261" s="27"/>
      <c r="AD2261" s="27"/>
      <c r="AE2261" s="244"/>
      <c r="AF2261" s="27"/>
      <c r="AG2261" s="27"/>
      <c r="AH2261" s="27"/>
      <c r="AI2261" s="27"/>
      <c r="AJ2261" s="467"/>
      <c r="AK2261" s="54"/>
      <c r="AO2261" s="157"/>
      <c r="AS2261" s="157"/>
      <c r="AT2261" s="161"/>
    </row>
    <row r="2262" spans="1:46" s="55" customFormat="1" ht="12.75" customHeight="1" x14ac:dyDescent="0.3">
      <c r="A2262" s="49"/>
      <c r="B2262" s="49"/>
      <c r="C2262" s="50"/>
      <c r="D2262" s="27"/>
      <c r="E2262" s="27"/>
      <c r="F2262" s="27"/>
      <c r="G2262" s="50"/>
      <c r="H2262" s="50"/>
      <c r="I2262" s="27"/>
      <c r="J2262" s="27"/>
      <c r="K2262" s="52"/>
      <c r="L2262" s="50"/>
      <c r="M2262" s="50"/>
      <c r="N2262" s="422"/>
      <c r="O2262" s="27"/>
      <c r="P2262" s="27"/>
      <c r="Q2262" s="27"/>
      <c r="R2262" s="27"/>
      <c r="S2262" s="27"/>
      <c r="T2262" s="27"/>
      <c r="U2262" s="27"/>
      <c r="V2262" s="27"/>
      <c r="W2262" s="27"/>
      <c r="X2262" s="27"/>
      <c r="Y2262" s="410"/>
      <c r="Z2262" s="53"/>
      <c r="AA2262" s="53"/>
      <c r="AB2262" s="27"/>
      <c r="AC2262" s="27"/>
      <c r="AD2262" s="27"/>
      <c r="AE2262" s="244"/>
      <c r="AF2262" s="27"/>
      <c r="AG2262" s="27"/>
      <c r="AH2262" s="27"/>
      <c r="AI2262" s="27"/>
      <c r="AJ2262" s="467"/>
      <c r="AK2262" s="54"/>
      <c r="AO2262" s="157"/>
      <c r="AS2262" s="157"/>
      <c r="AT2262" s="161"/>
    </row>
    <row r="2263" spans="1:46" s="55" customFormat="1" ht="12.75" customHeight="1" x14ac:dyDescent="0.3">
      <c r="A2263" s="49"/>
      <c r="B2263" s="49"/>
      <c r="C2263" s="50"/>
      <c r="D2263" s="27"/>
      <c r="E2263" s="27"/>
      <c r="F2263" s="27"/>
      <c r="G2263" s="50"/>
      <c r="H2263" s="50"/>
      <c r="I2263" s="27"/>
      <c r="J2263" s="27"/>
      <c r="K2263" s="52"/>
      <c r="L2263" s="50"/>
      <c r="M2263" s="50"/>
      <c r="N2263" s="422"/>
      <c r="O2263" s="27"/>
      <c r="P2263" s="27"/>
      <c r="Q2263" s="27"/>
      <c r="R2263" s="27"/>
      <c r="S2263" s="27"/>
      <c r="T2263" s="27"/>
      <c r="U2263" s="27"/>
      <c r="V2263" s="27"/>
      <c r="W2263" s="27"/>
      <c r="X2263" s="27"/>
      <c r="Y2263" s="410"/>
      <c r="Z2263" s="53"/>
      <c r="AA2263" s="53"/>
      <c r="AB2263" s="27"/>
      <c r="AC2263" s="27"/>
      <c r="AD2263" s="27"/>
      <c r="AE2263" s="244"/>
      <c r="AF2263" s="27"/>
      <c r="AG2263" s="27"/>
      <c r="AH2263" s="27"/>
      <c r="AI2263" s="27"/>
      <c r="AJ2263" s="467"/>
      <c r="AK2263" s="54"/>
      <c r="AO2263" s="157"/>
      <c r="AS2263" s="157"/>
      <c r="AT2263" s="161"/>
    </row>
    <row r="2264" spans="1:46" s="55" customFormat="1" ht="12.75" customHeight="1" x14ac:dyDescent="0.3">
      <c r="A2264" s="49"/>
      <c r="B2264" s="49"/>
      <c r="C2264" s="50"/>
      <c r="D2264" s="27"/>
      <c r="E2264" s="27"/>
      <c r="F2264" s="27"/>
      <c r="G2264" s="50"/>
      <c r="H2264" s="50"/>
      <c r="I2264" s="27"/>
      <c r="J2264" s="27"/>
      <c r="K2264" s="52"/>
      <c r="L2264" s="50"/>
      <c r="M2264" s="50"/>
      <c r="N2264" s="422"/>
      <c r="O2264" s="27"/>
      <c r="P2264" s="27"/>
      <c r="Q2264" s="27"/>
      <c r="R2264" s="27"/>
      <c r="S2264" s="27"/>
      <c r="T2264" s="27"/>
      <c r="U2264" s="27"/>
      <c r="V2264" s="27"/>
      <c r="W2264" s="27"/>
      <c r="X2264" s="27"/>
      <c r="Y2264" s="410"/>
      <c r="Z2264" s="53"/>
      <c r="AA2264" s="53"/>
      <c r="AB2264" s="27"/>
      <c r="AC2264" s="27"/>
      <c r="AD2264" s="27"/>
      <c r="AE2264" s="244"/>
      <c r="AF2264" s="27"/>
      <c r="AG2264" s="27"/>
      <c r="AH2264" s="27"/>
      <c r="AI2264" s="27"/>
      <c r="AJ2264" s="467"/>
      <c r="AK2264" s="54"/>
      <c r="AO2264" s="157"/>
      <c r="AS2264" s="157"/>
      <c r="AT2264" s="161"/>
    </row>
    <row r="2265" spans="1:46" s="55" customFormat="1" ht="12.75" customHeight="1" x14ac:dyDescent="0.3">
      <c r="A2265" s="49"/>
      <c r="B2265" s="49"/>
      <c r="C2265" s="50"/>
      <c r="D2265" s="27"/>
      <c r="E2265" s="27"/>
      <c r="F2265" s="27"/>
      <c r="G2265" s="50"/>
      <c r="H2265" s="50"/>
      <c r="I2265" s="27"/>
      <c r="J2265" s="27"/>
      <c r="K2265" s="52"/>
      <c r="L2265" s="50"/>
      <c r="M2265" s="50"/>
      <c r="N2265" s="422"/>
      <c r="O2265" s="27"/>
      <c r="P2265" s="27"/>
      <c r="Q2265" s="27"/>
      <c r="R2265" s="27"/>
      <c r="S2265" s="27"/>
      <c r="T2265" s="27"/>
      <c r="U2265" s="27"/>
      <c r="V2265" s="27"/>
      <c r="W2265" s="27"/>
      <c r="X2265" s="27"/>
      <c r="Y2265" s="410"/>
      <c r="Z2265" s="53"/>
      <c r="AA2265" s="53"/>
      <c r="AB2265" s="27"/>
      <c r="AC2265" s="27"/>
      <c r="AD2265" s="27"/>
      <c r="AE2265" s="244"/>
      <c r="AF2265" s="27"/>
      <c r="AG2265" s="27"/>
      <c r="AH2265" s="27"/>
      <c r="AI2265" s="27"/>
      <c r="AJ2265" s="467"/>
      <c r="AK2265" s="54"/>
      <c r="AO2265" s="157"/>
      <c r="AS2265" s="157"/>
      <c r="AT2265" s="161"/>
    </row>
    <row r="2266" spans="1:46" s="55" customFormat="1" ht="12.75" customHeight="1" x14ac:dyDescent="0.3">
      <c r="A2266" s="49"/>
      <c r="B2266" s="49"/>
      <c r="C2266" s="50"/>
      <c r="D2266" s="27"/>
      <c r="E2266" s="27"/>
      <c r="F2266" s="27"/>
      <c r="G2266" s="50"/>
      <c r="H2266" s="50"/>
      <c r="I2266" s="27"/>
      <c r="J2266" s="27"/>
      <c r="K2266" s="52"/>
      <c r="L2266" s="50"/>
      <c r="M2266" s="50"/>
      <c r="N2266" s="422"/>
      <c r="O2266" s="27"/>
      <c r="P2266" s="27"/>
      <c r="Q2266" s="27"/>
      <c r="R2266" s="27"/>
      <c r="S2266" s="27"/>
      <c r="T2266" s="27"/>
      <c r="U2266" s="27"/>
      <c r="V2266" s="27"/>
      <c r="W2266" s="27"/>
      <c r="X2266" s="27"/>
      <c r="Y2266" s="410"/>
      <c r="Z2266" s="53"/>
      <c r="AA2266" s="53"/>
      <c r="AB2266" s="27"/>
      <c r="AC2266" s="27"/>
      <c r="AD2266" s="27"/>
      <c r="AE2266" s="244"/>
      <c r="AF2266" s="27"/>
      <c r="AG2266" s="27"/>
      <c r="AH2266" s="27"/>
      <c r="AI2266" s="27"/>
      <c r="AJ2266" s="467"/>
      <c r="AK2266" s="54"/>
      <c r="AO2266" s="157"/>
      <c r="AS2266" s="157"/>
      <c r="AT2266" s="161"/>
    </row>
    <row r="2267" spans="1:46" s="57" customFormat="1" ht="12.75" customHeight="1" x14ac:dyDescent="0.3">
      <c r="A2267" s="49"/>
      <c r="B2267" s="49"/>
      <c r="C2267" s="56"/>
      <c r="D2267" s="175"/>
      <c r="E2267" s="175"/>
      <c r="F2267" s="175"/>
      <c r="G2267" s="27"/>
      <c r="H2267" s="27"/>
      <c r="I2267" s="175"/>
      <c r="J2267" s="175"/>
      <c r="K2267" s="56"/>
      <c r="L2267" s="56"/>
      <c r="M2267" s="109"/>
      <c r="N2267" s="411"/>
      <c r="O2267" s="56"/>
      <c r="P2267" s="175"/>
      <c r="Q2267" s="175"/>
      <c r="R2267" s="175"/>
      <c r="S2267" s="27"/>
      <c r="T2267" s="175"/>
      <c r="U2267" s="175"/>
      <c r="V2267" s="56"/>
      <c r="W2267" s="56"/>
      <c r="X2267" s="109"/>
      <c r="Y2267" s="411"/>
      <c r="Z2267" s="27"/>
      <c r="AA2267" s="27"/>
      <c r="AB2267" s="175"/>
      <c r="AC2267" s="175"/>
      <c r="AD2267" s="175"/>
      <c r="AE2267" s="175"/>
      <c r="AF2267" s="175"/>
      <c r="AG2267" s="175"/>
      <c r="AH2267" s="56"/>
      <c r="AI2267" s="56"/>
      <c r="AJ2267" s="468"/>
      <c r="AK2267" s="56"/>
      <c r="AO2267" s="158"/>
      <c r="AS2267" s="158"/>
      <c r="AT2267" s="162"/>
    </row>
    <row r="2268" spans="1:46" s="57" customFormat="1" ht="12.75" customHeight="1" x14ac:dyDescent="0.3">
      <c r="A2268" s="49"/>
      <c r="B2268" s="49"/>
      <c r="C2268" s="56"/>
      <c r="D2268" s="175"/>
      <c r="E2268" s="175"/>
      <c r="F2268" s="175"/>
      <c r="G2268" s="27"/>
      <c r="H2268" s="27"/>
      <c r="I2268" s="175"/>
      <c r="J2268" s="175"/>
      <c r="K2268" s="56"/>
      <c r="L2268" s="56"/>
      <c r="M2268" s="109"/>
      <c r="N2268" s="411"/>
      <c r="O2268" s="56"/>
      <c r="P2268" s="175"/>
      <c r="Q2268" s="175"/>
      <c r="R2268" s="175"/>
      <c r="S2268" s="27"/>
      <c r="T2268" s="175"/>
      <c r="U2268" s="175"/>
      <c r="V2268" s="56"/>
      <c r="W2268" s="56"/>
      <c r="X2268" s="109"/>
      <c r="Y2268" s="411"/>
      <c r="Z2268" s="27"/>
      <c r="AA2268" s="27"/>
      <c r="AB2268" s="175"/>
      <c r="AC2268" s="175"/>
      <c r="AD2268" s="175"/>
      <c r="AE2268" s="175"/>
      <c r="AF2268" s="175"/>
      <c r="AG2268" s="175"/>
      <c r="AH2268" s="56"/>
      <c r="AI2268" s="56"/>
      <c r="AJ2268" s="468"/>
      <c r="AK2268" s="56"/>
      <c r="AO2268" s="158"/>
      <c r="AS2268" s="158"/>
      <c r="AT2268" s="162"/>
    </row>
    <row r="2269" spans="1:46" s="57" customFormat="1" ht="12.75" customHeight="1" x14ac:dyDescent="0.3">
      <c r="A2269" s="49"/>
      <c r="B2269" s="49"/>
      <c r="C2269" s="56"/>
      <c r="D2269" s="175"/>
      <c r="E2269" s="175"/>
      <c r="F2269" s="175"/>
      <c r="G2269" s="27"/>
      <c r="H2269" s="27"/>
      <c r="I2269" s="175"/>
      <c r="J2269" s="175"/>
      <c r="K2269" s="56"/>
      <c r="L2269" s="56"/>
      <c r="M2269" s="109"/>
      <c r="N2269" s="411"/>
      <c r="O2269" s="56"/>
      <c r="P2269" s="175"/>
      <c r="Q2269" s="175"/>
      <c r="R2269" s="175"/>
      <c r="S2269" s="27"/>
      <c r="T2269" s="175"/>
      <c r="U2269" s="175"/>
      <c r="V2269" s="56"/>
      <c r="W2269" s="56"/>
      <c r="X2269" s="109"/>
      <c r="Y2269" s="411"/>
      <c r="Z2269" s="27"/>
      <c r="AA2269" s="27"/>
      <c r="AB2269" s="175"/>
      <c r="AC2269" s="175"/>
      <c r="AD2269" s="175"/>
      <c r="AE2269" s="175"/>
      <c r="AF2269" s="175"/>
      <c r="AG2269" s="175"/>
      <c r="AH2269" s="56"/>
      <c r="AI2269" s="56"/>
      <c r="AJ2269" s="468"/>
      <c r="AK2269" s="56"/>
      <c r="AO2269" s="158"/>
      <c r="AS2269" s="158"/>
      <c r="AT2269" s="162"/>
    </row>
    <row r="2270" spans="1:46" s="57" customFormat="1" ht="12.75" customHeight="1" x14ac:dyDescent="0.3">
      <c r="A2270" s="49"/>
      <c r="B2270" s="49"/>
      <c r="C2270" s="56"/>
      <c r="D2270" s="175"/>
      <c r="E2270" s="175"/>
      <c r="F2270" s="175"/>
      <c r="G2270" s="27"/>
      <c r="H2270" s="27"/>
      <c r="I2270" s="175"/>
      <c r="J2270" s="175"/>
      <c r="K2270" s="56"/>
      <c r="L2270" s="56"/>
      <c r="M2270" s="109"/>
      <c r="N2270" s="411"/>
      <c r="O2270" s="56"/>
      <c r="P2270" s="175"/>
      <c r="Q2270" s="175"/>
      <c r="R2270" s="175"/>
      <c r="S2270" s="27"/>
      <c r="T2270" s="175"/>
      <c r="U2270" s="175"/>
      <c r="V2270" s="56"/>
      <c r="W2270" s="56"/>
      <c r="X2270" s="109"/>
      <c r="Y2270" s="411"/>
      <c r="Z2270" s="27"/>
      <c r="AA2270" s="27"/>
      <c r="AB2270" s="175"/>
      <c r="AC2270" s="175"/>
      <c r="AD2270" s="175"/>
      <c r="AE2270" s="175"/>
      <c r="AF2270" s="175"/>
      <c r="AG2270" s="175"/>
      <c r="AH2270" s="56"/>
      <c r="AI2270" s="56"/>
      <c r="AJ2270" s="468"/>
      <c r="AK2270" s="56"/>
      <c r="AO2270" s="158"/>
      <c r="AS2270" s="158"/>
      <c r="AT2270" s="162"/>
    </row>
    <row r="2271" spans="1:46" s="57" customFormat="1" ht="12.75" customHeight="1" x14ac:dyDescent="0.3">
      <c r="A2271" s="49"/>
      <c r="B2271" s="49"/>
      <c r="C2271" s="56"/>
      <c r="D2271" s="175"/>
      <c r="E2271" s="175"/>
      <c r="F2271" s="175"/>
      <c r="G2271" s="27"/>
      <c r="H2271" s="27"/>
      <c r="I2271" s="175"/>
      <c r="J2271" s="175"/>
      <c r="K2271" s="56"/>
      <c r="L2271" s="56"/>
      <c r="M2271" s="109"/>
      <c r="N2271" s="411"/>
      <c r="O2271" s="56"/>
      <c r="P2271" s="175"/>
      <c r="Q2271" s="175"/>
      <c r="R2271" s="175"/>
      <c r="S2271" s="27"/>
      <c r="T2271" s="175"/>
      <c r="U2271" s="175"/>
      <c r="V2271" s="56"/>
      <c r="W2271" s="56"/>
      <c r="X2271" s="109"/>
      <c r="Y2271" s="411"/>
      <c r="Z2271" s="27"/>
      <c r="AA2271" s="27"/>
      <c r="AB2271" s="175"/>
      <c r="AC2271" s="175"/>
      <c r="AD2271" s="175"/>
      <c r="AE2271" s="175"/>
      <c r="AF2271" s="175"/>
      <c r="AG2271" s="175"/>
      <c r="AH2271" s="56"/>
      <c r="AI2271" s="56"/>
      <c r="AJ2271" s="468"/>
      <c r="AK2271" s="56"/>
      <c r="AO2271" s="158"/>
      <c r="AS2271" s="158"/>
      <c r="AT2271" s="162"/>
    </row>
    <row r="2272" spans="1:46" s="57" customFormat="1" ht="12.75" customHeight="1" x14ac:dyDescent="0.3">
      <c r="A2272" s="49"/>
      <c r="B2272" s="49"/>
      <c r="C2272" s="56"/>
      <c r="D2272" s="175"/>
      <c r="E2272" s="175"/>
      <c r="F2272" s="175"/>
      <c r="G2272" s="27"/>
      <c r="H2272" s="27"/>
      <c r="I2272" s="175"/>
      <c r="J2272" s="175"/>
      <c r="K2272" s="56"/>
      <c r="L2272" s="56"/>
      <c r="M2272" s="109"/>
      <c r="N2272" s="411"/>
      <c r="O2272" s="56"/>
      <c r="P2272" s="175"/>
      <c r="Q2272" s="175"/>
      <c r="R2272" s="175"/>
      <c r="S2272" s="27"/>
      <c r="T2272" s="175"/>
      <c r="U2272" s="175"/>
      <c r="V2272" s="56"/>
      <c r="W2272" s="56"/>
      <c r="X2272" s="109"/>
      <c r="Y2272" s="411"/>
      <c r="Z2272" s="27"/>
      <c r="AA2272" s="27"/>
      <c r="AB2272" s="175"/>
      <c r="AC2272" s="175"/>
      <c r="AD2272" s="175"/>
      <c r="AE2272" s="175"/>
      <c r="AF2272" s="175"/>
      <c r="AG2272" s="175"/>
      <c r="AH2272" s="56"/>
      <c r="AI2272" s="56"/>
      <c r="AJ2272" s="468"/>
      <c r="AK2272" s="56"/>
      <c r="AO2272" s="158"/>
      <c r="AS2272" s="158"/>
      <c r="AT2272" s="162"/>
    </row>
    <row r="2273" spans="1:46" s="57" customFormat="1" ht="12.75" customHeight="1" x14ac:dyDescent="0.3">
      <c r="A2273" s="49"/>
      <c r="B2273" s="49"/>
      <c r="C2273" s="56"/>
      <c r="D2273" s="175"/>
      <c r="E2273" s="175"/>
      <c r="F2273" s="175"/>
      <c r="G2273" s="27"/>
      <c r="H2273" s="27"/>
      <c r="I2273" s="175"/>
      <c r="J2273" s="175"/>
      <c r="K2273" s="56"/>
      <c r="L2273" s="56"/>
      <c r="M2273" s="109"/>
      <c r="N2273" s="411"/>
      <c r="O2273" s="56"/>
      <c r="P2273" s="175"/>
      <c r="Q2273" s="175"/>
      <c r="R2273" s="175"/>
      <c r="S2273" s="27"/>
      <c r="T2273" s="175"/>
      <c r="U2273" s="175"/>
      <c r="V2273" s="56"/>
      <c r="W2273" s="56"/>
      <c r="X2273" s="109"/>
      <c r="Y2273" s="411"/>
      <c r="Z2273" s="27"/>
      <c r="AA2273" s="27"/>
      <c r="AB2273" s="175"/>
      <c r="AC2273" s="175"/>
      <c r="AD2273" s="175"/>
      <c r="AE2273" s="175"/>
      <c r="AF2273" s="175"/>
      <c r="AG2273" s="175"/>
      <c r="AH2273" s="56"/>
      <c r="AI2273" s="56"/>
      <c r="AJ2273" s="468"/>
      <c r="AK2273" s="56"/>
      <c r="AO2273" s="158"/>
      <c r="AS2273" s="158"/>
      <c r="AT2273" s="162"/>
    </row>
    <row r="2274" spans="1:46" s="57" customFormat="1" ht="12.75" customHeight="1" x14ac:dyDescent="0.3">
      <c r="A2274" s="49"/>
      <c r="B2274" s="49"/>
      <c r="C2274" s="56"/>
      <c r="D2274" s="175"/>
      <c r="E2274" s="175"/>
      <c r="F2274" s="175"/>
      <c r="G2274" s="27"/>
      <c r="H2274" s="27"/>
      <c r="I2274" s="175"/>
      <c r="J2274" s="175"/>
      <c r="K2274" s="56"/>
      <c r="L2274" s="56"/>
      <c r="M2274" s="109"/>
      <c r="N2274" s="411"/>
      <c r="O2274" s="56"/>
      <c r="P2274" s="175"/>
      <c r="Q2274" s="175"/>
      <c r="R2274" s="175"/>
      <c r="S2274" s="27"/>
      <c r="T2274" s="175"/>
      <c r="U2274" s="175"/>
      <c r="V2274" s="56"/>
      <c r="W2274" s="56"/>
      <c r="X2274" s="109"/>
      <c r="Y2274" s="411"/>
      <c r="Z2274" s="27"/>
      <c r="AA2274" s="27"/>
      <c r="AB2274" s="175"/>
      <c r="AC2274" s="175"/>
      <c r="AD2274" s="175"/>
      <c r="AE2274" s="175"/>
      <c r="AF2274" s="175"/>
      <c r="AG2274" s="175"/>
      <c r="AH2274" s="56"/>
      <c r="AI2274" s="56"/>
      <c r="AJ2274" s="468"/>
      <c r="AK2274" s="56"/>
      <c r="AO2274" s="158"/>
      <c r="AS2274" s="158"/>
      <c r="AT2274" s="162"/>
    </row>
    <row r="2275" spans="1:46" s="57" customFormat="1" ht="12.75" customHeight="1" x14ac:dyDescent="0.3">
      <c r="A2275" s="49"/>
      <c r="B2275" s="49"/>
      <c r="C2275" s="56"/>
      <c r="D2275" s="175"/>
      <c r="E2275" s="175"/>
      <c r="F2275" s="175"/>
      <c r="G2275" s="27"/>
      <c r="H2275" s="27"/>
      <c r="I2275" s="175"/>
      <c r="J2275" s="175"/>
      <c r="K2275" s="56"/>
      <c r="L2275" s="56"/>
      <c r="M2275" s="109"/>
      <c r="N2275" s="411"/>
      <c r="O2275" s="56"/>
      <c r="P2275" s="175"/>
      <c r="Q2275" s="175"/>
      <c r="R2275" s="175"/>
      <c r="S2275" s="27"/>
      <c r="T2275" s="175"/>
      <c r="U2275" s="175"/>
      <c r="V2275" s="56"/>
      <c r="W2275" s="56"/>
      <c r="X2275" s="109"/>
      <c r="Y2275" s="411"/>
      <c r="Z2275" s="27"/>
      <c r="AA2275" s="27"/>
      <c r="AB2275" s="175"/>
      <c r="AC2275" s="175"/>
      <c r="AD2275" s="175"/>
      <c r="AE2275" s="175"/>
      <c r="AF2275" s="175"/>
      <c r="AG2275" s="175"/>
      <c r="AH2275" s="56"/>
      <c r="AI2275" s="56"/>
      <c r="AJ2275" s="468"/>
      <c r="AK2275" s="56"/>
      <c r="AO2275" s="158"/>
      <c r="AS2275" s="158"/>
      <c r="AT2275" s="162"/>
    </row>
    <row r="2276" spans="1:46" s="57" customFormat="1" ht="12.75" customHeight="1" x14ac:dyDescent="0.3">
      <c r="A2276" s="49"/>
      <c r="B2276" s="49"/>
      <c r="C2276" s="56"/>
      <c r="D2276" s="175"/>
      <c r="E2276" s="175"/>
      <c r="F2276" s="175"/>
      <c r="G2276" s="27"/>
      <c r="H2276" s="27"/>
      <c r="I2276" s="175"/>
      <c r="J2276" s="175"/>
      <c r="K2276" s="56"/>
      <c r="L2276" s="56"/>
      <c r="M2276" s="109"/>
      <c r="N2276" s="411"/>
      <c r="O2276" s="56"/>
      <c r="P2276" s="175"/>
      <c r="Q2276" s="175"/>
      <c r="R2276" s="175"/>
      <c r="S2276" s="27"/>
      <c r="T2276" s="175"/>
      <c r="U2276" s="175"/>
      <c r="V2276" s="56"/>
      <c r="W2276" s="56"/>
      <c r="X2276" s="109"/>
      <c r="Y2276" s="411"/>
      <c r="Z2276" s="27"/>
      <c r="AA2276" s="27"/>
      <c r="AB2276" s="175"/>
      <c r="AC2276" s="175"/>
      <c r="AD2276" s="175"/>
      <c r="AE2276" s="175"/>
      <c r="AF2276" s="175"/>
      <c r="AG2276" s="175"/>
      <c r="AH2276" s="56"/>
      <c r="AI2276" s="56"/>
      <c r="AJ2276" s="468"/>
      <c r="AK2276" s="56"/>
      <c r="AO2276" s="158"/>
      <c r="AS2276" s="158"/>
      <c r="AT2276" s="162"/>
    </row>
    <row r="2277" spans="1:46" s="57" customFormat="1" ht="12.75" customHeight="1" x14ac:dyDescent="0.3">
      <c r="A2277" s="49"/>
      <c r="B2277" s="49"/>
      <c r="C2277" s="56"/>
      <c r="D2277" s="175"/>
      <c r="E2277" s="175"/>
      <c r="F2277" s="175"/>
      <c r="G2277" s="27"/>
      <c r="H2277" s="27"/>
      <c r="I2277" s="175"/>
      <c r="J2277" s="175"/>
      <c r="K2277" s="56"/>
      <c r="L2277" s="56"/>
      <c r="M2277" s="109"/>
      <c r="N2277" s="411"/>
      <c r="O2277" s="56"/>
      <c r="P2277" s="175"/>
      <c r="Q2277" s="175"/>
      <c r="R2277" s="175"/>
      <c r="S2277" s="27"/>
      <c r="T2277" s="175"/>
      <c r="U2277" s="175"/>
      <c r="V2277" s="56"/>
      <c r="W2277" s="56"/>
      <c r="X2277" s="109"/>
      <c r="Y2277" s="411"/>
      <c r="Z2277" s="27"/>
      <c r="AA2277" s="27"/>
      <c r="AB2277" s="175"/>
      <c r="AC2277" s="175"/>
      <c r="AD2277" s="175"/>
      <c r="AE2277" s="175"/>
      <c r="AF2277" s="175"/>
      <c r="AG2277" s="175"/>
      <c r="AH2277" s="56"/>
      <c r="AI2277" s="56"/>
      <c r="AJ2277" s="468"/>
      <c r="AK2277" s="56"/>
      <c r="AO2277" s="158"/>
      <c r="AS2277" s="158"/>
      <c r="AT2277" s="162"/>
    </row>
    <row r="2278" spans="1:46" s="57" customFormat="1" ht="12.75" customHeight="1" x14ac:dyDescent="0.3">
      <c r="A2278" s="49"/>
      <c r="B2278" s="49"/>
      <c r="C2278" s="56"/>
      <c r="D2278" s="175"/>
      <c r="E2278" s="175"/>
      <c r="F2278" s="175"/>
      <c r="G2278" s="27"/>
      <c r="H2278" s="27"/>
      <c r="I2278" s="175"/>
      <c r="J2278" s="175"/>
      <c r="K2278" s="56"/>
      <c r="L2278" s="56"/>
      <c r="M2278" s="109"/>
      <c r="N2278" s="411"/>
      <c r="O2278" s="56"/>
      <c r="P2278" s="175"/>
      <c r="Q2278" s="175"/>
      <c r="R2278" s="175"/>
      <c r="S2278" s="27"/>
      <c r="T2278" s="175"/>
      <c r="U2278" s="175"/>
      <c r="V2278" s="56"/>
      <c r="W2278" s="56"/>
      <c r="X2278" s="109"/>
      <c r="Y2278" s="411"/>
      <c r="Z2278" s="27"/>
      <c r="AA2278" s="27"/>
      <c r="AB2278" s="175"/>
      <c r="AC2278" s="175"/>
      <c r="AD2278" s="175"/>
      <c r="AE2278" s="175"/>
      <c r="AF2278" s="175"/>
      <c r="AG2278" s="175"/>
      <c r="AH2278" s="56"/>
      <c r="AI2278" s="56"/>
      <c r="AJ2278" s="468"/>
      <c r="AK2278" s="56"/>
      <c r="AO2278" s="158"/>
      <c r="AS2278" s="158"/>
      <c r="AT2278" s="162"/>
    </row>
    <row r="2279" spans="1:46" s="57" customFormat="1" ht="12.75" customHeight="1" x14ac:dyDescent="0.3">
      <c r="A2279" s="49"/>
      <c r="B2279" s="49"/>
      <c r="C2279" s="56"/>
      <c r="D2279" s="175"/>
      <c r="E2279" s="175"/>
      <c r="F2279" s="175"/>
      <c r="G2279" s="27"/>
      <c r="H2279" s="27"/>
      <c r="I2279" s="175"/>
      <c r="J2279" s="175"/>
      <c r="K2279" s="56"/>
      <c r="L2279" s="56"/>
      <c r="M2279" s="109"/>
      <c r="N2279" s="411"/>
      <c r="O2279" s="56"/>
      <c r="P2279" s="175"/>
      <c r="Q2279" s="175"/>
      <c r="R2279" s="175"/>
      <c r="S2279" s="27"/>
      <c r="T2279" s="175"/>
      <c r="U2279" s="175"/>
      <c r="V2279" s="56"/>
      <c r="W2279" s="56"/>
      <c r="X2279" s="109"/>
      <c r="Y2279" s="411"/>
      <c r="Z2279" s="27"/>
      <c r="AA2279" s="27"/>
      <c r="AB2279" s="175"/>
      <c r="AC2279" s="175"/>
      <c r="AD2279" s="175"/>
      <c r="AE2279" s="175"/>
      <c r="AF2279" s="175"/>
      <c r="AG2279" s="175"/>
      <c r="AH2279" s="56"/>
      <c r="AI2279" s="56"/>
      <c r="AJ2279" s="468"/>
      <c r="AK2279" s="56"/>
      <c r="AO2279" s="158"/>
      <c r="AS2279" s="158"/>
      <c r="AT2279" s="162"/>
    </row>
    <row r="2280" spans="1:46" s="57" customFormat="1" ht="12.75" customHeight="1" x14ac:dyDescent="0.3">
      <c r="A2280" s="49"/>
      <c r="B2280" s="49"/>
      <c r="C2280" s="56"/>
      <c r="D2280" s="175"/>
      <c r="E2280" s="175"/>
      <c r="F2280" s="175"/>
      <c r="G2280" s="27"/>
      <c r="H2280" s="27"/>
      <c r="I2280" s="175"/>
      <c r="J2280" s="175"/>
      <c r="K2280" s="56"/>
      <c r="L2280" s="56"/>
      <c r="M2280" s="109"/>
      <c r="N2280" s="411"/>
      <c r="O2280" s="56"/>
      <c r="P2280" s="175"/>
      <c r="Q2280" s="175"/>
      <c r="R2280" s="175"/>
      <c r="S2280" s="27"/>
      <c r="T2280" s="175"/>
      <c r="U2280" s="175"/>
      <c r="V2280" s="56"/>
      <c r="W2280" s="56"/>
      <c r="X2280" s="109"/>
      <c r="Y2280" s="411"/>
      <c r="Z2280" s="27"/>
      <c r="AA2280" s="27"/>
      <c r="AB2280" s="175"/>
      <c r="AC2280" s="175"/>
      <c r="AD2280" s="175"/>
      <c r="AE2280" s="175"/>
      <c r="AF2280" s="175"/>
      <c r="AG2280" s="175"/>
      <c r="AH2280" s="56"/>
      <c r="AI2280" s="56"/>
      <c r="AJ2280" s="468"/>
      <c r="AK2280" s="56"/>
      <c r="AO2280" s="158"/>
      <c r="AS2280" s="158"/>
      <c r="AT2280" s="162"/>
    </row>
    <row r="2281" spans="1:46" s="57" customFormat="1" ht="12.75" customHeight="1" x14ac:dyDescent="0.3">
      <c r="A2281" s="49"/>
      <c r="B2281" s="49"/>
      <c r="C2281" s="56"/>
      <c r="D2281" s="175"/>
      <c r="E2281" s="175"/>
      <c r="F2281" s="175"/>
      <c r="G2281" s="27"/>
      <c r="H2281" s="27"/>
      <c r="I2281" s="175"/>
      <c r="J2281" s="175"/>
      <c r="K2281" s="56"/>
      <c r="L2281" s="56"/>
      <c r="M2281" s="109"/>
      <c r="N2281" s="411"/>
      <c r="O2281" s="56"/>
      <c r="P2281" s="175"/>
      <c r="Q2281" s="175"/>
      <c r="R2281" s="175"/>
      <c r="S2281" s="27"/>
      <c r="T2281" s="175"/>
      <c r="U2281" s="175"/>
      <c r="V2281" s="56"/>
      <c r="W2281" s="56"/>
      <c r="X2281" s="109"/>
      <c r="Y2281" s="411"/>
      <c r="Z2281" s="27"/>
      <c r="AA2281" s="27"/>
      <c r="AB2281" s="175"/>
      <c r="AC2281" s="175"/>
      <c r="AD2281" s="175"/>
      <c r="AE2281" s="175"/>
      <c r="AF2281" s="175"/>
      <c r="AG2281" s="175"/>
      <c r="AH2281" s="56"/>
      <c r="AI2281" s="56"/>
      <c r="AJ2281" s="468"/>
      <c r="AK2281" s="56"/>
      <c r="AO2281" s="158"/>
      <c r="AS2281" s="158"/>
      <c r="AT2281" s="162"/>
    </row>
    <row r="2282" spans="1:46" s="57" customFormat="1" ht="12.75" customHeight="1" x14ac:dyDescent="0.3">
      <c r="A2282" s="49"/>
      <c r="B2282" s="49"/>
      <c r="C2282" s="56"/>
      <c r="D2282" s="175"/>
      <c r="E2282" s="175"/>
      <c r="F2282" s="175"/>
      <c r="G2282" s="27"/>
      <c r="H2282" s="27"/>
      <c r="I2282" s="175"/>
      <c r="J2282" s="175"/>
      <c r="K2282" s="56"/>
      <c r="L2282" s="56"/>
      <c r="M2282" s="109"/>
      <c r="N2282" s="411"/>
      <c r="O2282" s="56"/>
      <c r="P2282" s="175"/>
      <c r="Q2282" s="175"/>
      <c r="R2282" s="175"/>
      <c r="S2282" s="27"/>
      <c r="T2282" s="175"/>
      <c r="U2282" s="175"/>
      <c r="V2282" s="56"/>
      <c r="W2282" s="56"/>
      <c r="X2282" s="109"/>
      <c r="Y2282" s="411"/>
      <c r="Z2282" s="27"/>
      <c r="AA2282" s="27"/>
      <c r="AB2282" s="175"/>
      <c r="AC2282" s="175"/>
      <c r="AD2282" s="175"/>
      <c r="AE2282" s="175"/>
      <c r="AF2282" s="175"/>
      <c r="AG2282" s="175"/>
      <c r="AH2282" s="56"/>
      <c r="AI2282" s="56"/>
      <c r="AJ2282" s="468"/>
      <c r="AK2282" s="56"/>
      <c r="AO2282" s="158"/>
      <c r="AS2282" s="158"/>
      <c r="AT2282" s="162"/>
    </row>
    <row r="2283" spans="1:46" s="57" customFormat="1" ht="12.75" customHeight="1" x14ac:dyDescent="0.3">
      <c r="A2283" s="49"/>
      <c r="B2283" s="49"/>
      <c r="C2283" s="56"/>
      <c r="D2283" s="175"/>
      <c r="E2283" s="175"/>
      <c r="F2283" s="175"/>
      <c r="G2283" s="27"/>
      <c r="H2283" s="27"/>
      <c r="I2283" s="175"/>
      <c r="J2283" s="175"/>
      <c r="K2283" s="56"/>
      <c r="L2283" s="56"/>
      <c r="M2283" s="109"/>
      <c r="N2283" s="411"/>
      <c r="O2283" s="56"/>
      <c r="P2283" s="175"/>
      <c r="Q2283" s="175"/>
      <c r="R2283" s="175"/>
      <c r="S2283" s="27"/>
      <c r="T2283" s="175"/>
      <c r="U2283" s="175"/>
      <c r="V2283" s="56"/>
      <c r="W2283" s="56"/>
      <c r="X2283" s="109"/>
      <c r="Y2283" s="411"/>
      <c r="Z2283" s="27"/>
      <c r="AA2283" s="27"/>
      <c r="AB2283" s="175"/>
      <c r="AC2283" s="175"/>
      <c r="AD2283" s="175"/>
      <c r="AE2283" s="175"/>
      <c r="AF2283" s="175"/>
      <c r="AG2283" s="175"/>
      <c r="AH2283" s="56"/>
      <c r="AI2283" s="56"/>
      <c r="AJ2283" s="468"/>
      <c r="AK2283" s="56"/>
      <c r="AO2283" s="158"/>
      <c r="AS2283" s="158"/>
      <c r="AT2283" s="162"/>
    </row>
    <row r="2284" spans="1:46" s="57" customFormat="1" ht="12.75" customHeight="1" x14ac:dyDescent="0.3">
      <c r="A2284" s="49"/>
      <c r="B2284" s="49"/>
      <c r="C2284" s="56"/>
      <c r="D2284" s="175"/>
      <c r="E2284" s="175"/>
      <c r="F2284" s="175"/>
      <c r="G2284" s="27"/>
      <c r="H2284" s="27"/>
      <c r="I2284" s="175"/>
      <c r="J2284" s="175"/>
      <c r="K2284" s="56"/>
      <c r="L2284" s="56"/>
      <c r="M2284" s="109"/>
      <c r="N2284" s="411"/>
      <c r="O2284" s="56"/>
      <c r="P2284" s="175"/>
      <c r="Q2284" s="175"/>
      <c r="R2284" s="175"/>
      <c r="S2284" s="27"/>
      <c r="T2284" s="175"/>
      <c r="U2284" s="175"/>
      <c r="V2284" s="56"/>
      <c r="W2284" s="56"/>
      <c r="X2284" s="109"/>
      <c r="Y2284" s="411"/>
      <c r="Z2284" s="27"/>
      <c r="AA2284" s="27"/>
      <c r="AB2284" s="175"/>
      <c r="AC2284" s="175"/>
      <c r="AD2284" s="175"/>
      <c r="AE2284" s="175"/>
      <c r="AF2284" s="175"/>
      <c r="AG2284" s="175"/>
      <c r="AH2284" s="56"/>
      <c r="AI2284" s="56"/>
      <c r="AJ2284" s="468"/>
      <c r="AK2284" s="56"/>
      <c r="AO2284" s="158"/>
      <c r="AS2284" s="158"/>
      <c r="AT2284" s="162"/>
    </row>
    <row r="2285" spans="1:46" s="57" customFormat="1" ht="12.75" customHeight="1" x14ac:dyDescent="0.3">
      <c r="A2285" s="49"/>
      <c r="B2285" s="49"/>
      <c r="C2285" s="56"/>
      <c r="D2285" s="175"/>
      <c r="E2285" s="175"/>
      <c r="F2285" s="175"/>
      <c r="G2285" s="27"/>
      <c r="H2285" s="27"/>
      <c r="I2285" s="175"/>
      <c r="J2285" s="175"/>
      <c r="K2285" s="56"/>
      <c r="L2285" s="56"/>
      <c r="M2285" s="109"/>
      <c r="N2285" s="411"/>
      <c r="O2285" s="56"/>
      <c r="P2285" s="175"/>
      <c r="Q2285" s="175"/>
      <c r="R2285" s="175"/>
      <c r="S2285" s="27"/>
      <c r="T2285" s="175"/>
      <c r="U2285" s="175"/>
      <c r="V2285" s="56"/>
      <c r="W2285" s="56"/>
      <c r="X2285" s="109"/>
      <c r="Y2285" s="411"/>
      <c r="Z2285" s="27"/>
      <c r="AA2285" s="27"/>
      <c r="AB2285" s="175"/>
      <c r="AC2285" s="175"/>
      <c r="AD2285" s="175"/>
      <c r="AE2285" s="175"/>
      <c r="AF2285" s="175"/>
      <c r="AG2285" s="175"/>
      <c r="AH2285" s="56"/>
      <c r="AI2285" s="56"/>
      <c r="AJ2285" s="468"/>
      <c r="AK2285" s="56"/>
      <c r="AO2285" s="158"/>
      <c r="AS2285" s="158"/>
      <c r="AT2285" s="162"/>
    </row>
    <row r="2286" spans="1:46" s="57" customFormat="1" ht="12.75" customHeight="1" x14ac:dyDescent="0.3">
      <c r="A2286" s="49"/>
      <c r="B2286" s="49"/>
      <c r="C2286" s="56"/>
      <c r="D2286" s="175"/>
      <c r="E2286" s="175"/>
      <c r="F2286" s="175"/>
      <c r="G2286" s="27"/>
      <c r="H2286" s="27"/>
      <c r="I2286" s="175"/>
      <c r="J2286" s="175"/>
      <c r="K2286" s="56"/>
      <c r="L2286" s="56"/>
      <c r="M2286" s="109"/>
      <c r="N2286" s="411"/>
      <c r="O2286" s="56"/>
      <c r="P2286" s="175"/>
      <c r="Q2286" s="175"/>
      <c r="R2286" s="175"/>
      <c r="S2286" s="27"/>
      <c r="T2286" s="175"/>
      <c r="U2286" s="175"/>
      <c r="V2286" s="56"/>
      <c r="W2286" s="56"/>
      <c r="X2286" s="109"/>
      <c r="Y2286" s="411"/>
      <c r="Z2286" s="27"/>
      <c r="AA2286" s="27"/>
      <c r="AB2286" s="175"/>
      <c r="AC2286" s="175"/>
      <c r="AD2286" s="175"/>
      <c r="AE2286" s="175"/>
      <c r="AF2286" s="175"/>
      <c r="AG2286" s="175"/>
      <c r="AH2286" s="56"/>
      <c r="AI2286" s="56"/>
      <c r="AJ2286" s="468"/>
      <c r="AK2286" s="56"/>
      <c r="AO2286" s="158"/>
      <c r="AS2286" s="158"/>
      <c r="AT2286" s="162"/>
    </row>
    <row r="2287" spans="1:46" s="57" customFormat="1" ht="12.75" customHeight="1" x14ac:dyDescent="0.3">
      <c r="A2287" s="49"/>
      <c r="B2287" s="49"/>
      <c r="C2287" s="56"/>
      <c r="D2287" s="175"/>
      <c r="E2287" s="175"/>
      <c r="F2287" s="175"/>
      <c r="G2287" s="27"/>
      <c r="H2287" s="27"/>
      <c r="I2287" s="175"/>
      <c r="J2287" s="175"/>
      <c r="K2287" s="56"/>
      <c r="L2287" s="56"/>
      <c r="M2287" s="109"/>
      <c r="N2287" s="411"/>
      <c r="O2287" s="56"/>
      <c r="P2287" s="175"/>
      <c r="Q2287" s="175"/>
      <c r="R2287" s="175"/>
      <c r="S2287" s="27"/>
      <c r="T2287" s="175"/>
      <c r="U2287" s="175"/>
      <c r="V2287" s="56"/>
      <c r="W2287" s="56"/>
      <c r="X2287" s="109"/>
      <c r="Y2287" s="411"/>
      <c r="Z2287" s="27"/>
      <c r="AA2287" s="27"/>
      <c r="AB2287" s="175"/>
      <c r="AC2287" s="175"/>
      <c r="AD2287" s="175"/>
      <c r="AE2287" s="175"/>
      <c r="AF2287" s="175"/>
      <c r="AG2287" s="175"/>
      <c r="AH2287" s="56"/>
      <c r="AI2287" s="56"/>
      <c r="AJ2287" s="468"/>
      <c r="AK2287" s="56"/>
      <c r="AO2287" s="158"/>
      <c r="AS2287" s="158"/>
      <c r="AT2287" s="162"/>
    </row>
    <row r="2288" spans="1:46" s="57" customFormat="1" ht="12.75" customHeight="1" x14ac:dyDescent="0.3">
      <c r="A2288" s="49"/>
      <c r="B2288" s="49"/>
      <c r="C2288" s="56"/>
      <c r="D2288" s="175"/>
      <c r="E2288" s="175"/>
      <c r="F2288" s="175"/>
      <c r="G2288" s="27"/>
      <c r="H2288" s="27"/>
      <c r="I2288" s="175"/>
      <c r="J2288" s="175"/>
      <c r="K2288" s="56"/>
      <c r="L2288" s="56"/>
      <c r="M2288" s="109"/>
      <c r="N2288" s="411"/>
      <c r="O2288" s="56"/>
      <c r="P2288" s="175"/>
      <c r="Q2288" s="175"/>
      <c r="R2288" s="175"/>
      <c r="S2288" s="27"/>
      <c r="T2288" s="175"/>
      <c r="U2288" s="175"/>
      <c r="V2288" s="56"/>
      <c r="W2288" s="56"/>
      <c r="X2288" s="109"/>
      <c r="Y2288" s="411"/>
      <c r="Z2288" s="27"/>
      <c r="AA2288" s="27"/>
      <c r="AB2288" s="175"/>
      <c r="AC2288" s="175"/>
      <c r="AD2288" s="175"/>
      <c r="AE2288" s="175"/>
      <c r="AF2288" s="175"/>
      <c r="AG2288" s="175"/>
      <c r="AH2288" s="56"/>
      <c r="AI2288" s="56"/>
      <c r="AJ2288" s="468"/>
      <c r="AK2288" s="56"/>
      <c r="AO2288" s="158"/>
      <c r="AS2288" s="158"/>
      <c r="AT2288" s="162"/>
    </row>
    <row r="2289" spans="1:46" s="57" customFormat="1" ht="12.75" customHeight="1" x14ac:dyDescent="0.3">
      <c r="A2289" s="49"/>
      <c r="B2289" s="49"/>
      <c r="C2289" s="56"/>
      <c r="D2289" s="175"/>
      <c r="E2289" s="175"/>
      <c r="F2289" s="175"/>
      <c r="G2289" s="27"/>
      <c r="H2289" s="27"/>
      <c r="I2289" s="175"/>
      <c r="J2289" s="175"/>
      <c r="K2289" s="56"/>
      <c r="L2289" s="56"/>
      <c r="M2289" s="109"/>
      <c r="N2289" s="411"/>
      <c r="O2289" s="56"/>
      <c r="P2289" s="175"/>
      <c r="Q2289" s="175"/>
      <c r="R2289" s="175"/>
      <c r="S2289" s="27"/>
      <c r="T2289" s="175"/>
      <c r="U2289" s="175"/>
      <c r="V2289" s="56"/>
      <c r="W2289" s="56"/>
      <c r="X2289" s="109"/>
      <c r="Y2289" s="411"/>
      <c r="Z2289" s="27"/>
      <c r="AA2289" s="27"/>
      <c r="AB2289" s="175"/>
      <c r="AC2289" s="175"/>
      <c r="AD2289" s="175"/>
      <c r="AE2289" s="175"/>
      <c r="AF2289" s="175"/>
      <c r="AG2289" s="175"/>
      <c r="AH2289" s="56"/>
      <c r="AI2289" s="56"/>
      <c r="AJ2289" s="468"/>
      <c r="AK2289" s="56"/>
      <c r="AO2289" s="158"/>
      <c r="AS2289" s="158"/>
      <c r="AT2289" s="162"/>
    </row>
    <row r="2290" spans="1:46" s="57" customFormat="1" ht="12.75" customHeight="1" x14ac:dyDescent="0.3">
      <c r="A2290" s="49"/>
      <c r="B2290" s="49"/>
      <c r="C2290" s="56"/>
      <c r="D2290" s="175"/>
      <c r="E2290" s="175"/>
      <c r="F2290" s="175"/>
      <c r="G2290" s="27"/>
      <c r="H2290" s="27"/>
      <c r="I2290" s="175"/>
      <c r="J2290" s="175"/>
      <c r="K2290" s="56"/>
      <c r="L2290" s="56"/>
      <c r="M2290" s="109"/>
      <c r="N2290" s="411"/>
      <c r="O2290" s="56"/>
      <c r="P2290" s="175"/>
      <c r="Q2290" s="175"/>
      <c r="R2290" s="175"/>
      <c r="S2290" s="27"/>
      <c r="T2290" s="175"/>
      <c r="U2290" s="175"/>
      <c r="V2290" s="56"/>
      <c r="W2290" s="56"/>
      <c r="X2290" s="109"/>
      <c r="Y2290" s="411"/>
      <c r="Z2290" s="27"/>
      <c r="AA2290" s="27"/>
      <c r="AB2290" s="175"/>
      <c r="AC2290" s="175"/>
      <c r="AD2290" s="175"/>
      <c r="AE2290" s="175"/>
      <c r="AF2290" s="175"/>
      <c r="AG2290" s="175"/>
      <c r="AH2290" s="56"/>
      <c r="AI2290" s="56"/>
      <c r="AJ2290" s="468"/>
      <c r="AK2290" s="56"/>
      <c r="AO2290" s="158"/>
      <c r="AS2290" s="158"/>
      <c r="AT2290" s="162"/>
    </row>
    <row r="2291" spans="1:46" s="57" customFormat="1" ht="12.75" customHeight="1" x14ac:dyDescent="0.3">
      <c r="A2291" s="49"/>
      <c r="B2291" s="49"/>
      <c r="C2291" s="56"/>
      <c r="D2291" s="175"/>
      <c r="E2291" s="175"/>
      <c r="F2291" s="175"/>
      <c r="G2291" s="27"/>
      <c r="H2291" s="27"/>
      <c r="I2291" s="175"/>
      <c r="J2291" s="175"/>
      <c r="K2291" s="56"/>
      <c r="L2291" s="56"/>
      <c r="M2291" s="109"/>
      <c r="N2291" s="411"/>
      <c r="O2291" s="56"/>
      <c r="P2291" s="175"/>
      <c r="Q2291" s="175"/>
      <c r="R2291" s="175"/>
      <c r="S2291" s="27"/>
      <c r="T2291" s="175"/>
      <c r="U2291" s="175"/>
      <c r="V2291" s="56"/>
      <c r="W2291" s="56"/>
      <c r="X2291" s="109"/>
      <c r="Y2291" s="411"/>
      <c r="Z2291" s="27"/>
      <c r="AA2291" s="27"/>
      <c r="AB2291" s="175"/>
      <c r="AC2291" s="175"/>
      <c r="AD2291" s="175"/>
      <c r="AE2291" s="175"/>
      <c r="AF2291" s="175"/>
      <c r="AG2291" s="175"/>
      <c r="AH2291" s="56"/>
      <c r="AI2291" s="56"/>
      <c r="AJ2291" s="468"/>
      <c r="AK2291" s="56"/>
      <c r="AO2291" s="158"/>
      <c r="AS2291" s="158"/>
      <c r="AT2291" s="162"/>
    </row>
    <row r="2292" spans="1:46" s="57" customFormat="1" ht="12.75" customHeight="1" x14ac:dyDescent="0.3">
      <c r="A2292" s="49"/>
      <c r="B2292" s="49"/>
      <c r="C2292" s="56"/>
      <c r="D2292" s="175"/>
      <c r="E2292" s="175"/>
      <c r="F2292" s="175"/>
      <c r="G2292" s="27"/>
      <c r="H2292" s="27"/>
      <c r="I2292" s="175"/>
      <c r="J2292" s="175"/>
      <c r="K2292" s="56"/>
      <c r="L2292" s="56"/>
      <c r="M2292" s="109"/>
      <c r="N2292" s="411"/>
      <c r="O2292" s="56"/>
      <c r="P2292" s="175"/>
      <c r="Q2292" s="175"/>
      <c r="R2292" s="175"/>
      <c r="S2292" s="27"/>
      <c r="T2292" s="175"/>
      <c r="U2292" s="175"/>
      <c r="V2292" s="56"/>
      <c r="W2292" s="56"/>
      <c r="X2292" s="109"/>
      <c r="Y2292" s="411"/>
      <c r="Z2292" s="27"/>
      <c r="AA2292" s="27"/>
      <c r="AB2292" s="175"/>
      <c r="AC2292" s="175"/>
      <c r="AD2292" s="175"/>
      <c r="AE2292" s="175"/>
      <c r="AF2292" s="175"/>
      <c r="AG2292" s="175"/>
      <c r="AH2292" s="56"/>
      <c r="AI2292" s="56"/>
      <c r="AJ2292" s="468"/>
      <c r="AK2292" s="56"/>
      <c r="AO2292" s="158"/>
      <c r="AS2292" s="158"/>
      <c r="AT2292" s="162"/>
    </row>
    <row r="2293" spans="1:46" s="57" customFormat="1" ht="12.75" customHeight="1" x14ac:dyDescent="0.3">
      <c r="A2293" s="49"/>
      <c r="B2293" s="49"/>
      <c r="C2293" s="56"/>
      <c r="D2293" s="175"/>
      <c r="E2293" s="175"/>
      <c r="F2293" s="175"/>
      <c r="G2293" s="27"/>
      <c r="H2293" s="27"/>
      <c r="I2293" s="175"/>
      <c r="J2293" s="175"/>
      <c r="K2293" s="56"/>
      <c r="L2293" s="56"/>
      <c r="M2293" s="109"/>
      <c r="N2293" s="411"/>
      <c r="O2293" s="56"/>
      <c r="P2293" s="175"/>
      <c r="Q2293" s="175"/>
      <c r="R2293" s="175"/>
      <c r="S2293" s="27"/>
      <c r="T2293" s="175"/>
      <c r="U2293" s="175"/>
      <c r="V2293" s="56"/>
      <c r="W2293" s="56"/>
      <c r="X2293" s="109"/>
      <c r="Y2293" s="411"/>
      <c r="Z2293" s="27"/>
      <c r="AA2293" s="27"/>
      <c r="AB2293" s="175"/>
      <c r="AC2293" s="175"/>
      <c r="AD2293" s="175"/>
      <c r="AE2293" s="175"/>
      <c r="AF2293" s="175"/>
      <c r="AG2293" s="175"/>
      <c r="AH2293" s="56"/>
      <c r="AI2293" s="56"/>
      <c r="AJ2293" s="468"/>
      <c r="AK2293" s="56"/>
      <c r="AO2293" s="158"/>
      <c r="AS2293" s="158"/>
      <c r="AT2293" s="162"/>
    </row>
    <row r="2294" spans="1:46" s="57" customFormat="1" ht="12.75" customHeight="1" x14ac:dyDescent="0.3">
      <c r="A2294" s="49"/>
      <c r="B2294" s="49"/>
      <c r="C2294" s="56"/>
      <c r="D2294" s="175"/>
      <c r="E2294" s="175"/>
      <c r="F2294" s="175"/>
      <c r="G2294" s="27"/>
      <c r="H2294" s="27"/>
      <c r="I2294" s="175"/>
      <c r="J2294" s="175"/>
      <c r="K2294" s="56"/>
      <c r="L2294" s="56"/>
      <c r="M2294" s="109"/>
      <c r="N2294" s="411"/>
      <c r="O2294" s="56"/>
      <c r="P2294" s="175"/>
      <c r="Q2294" s="175"/>
      <c r="R2294" s="175"/>
      <c r="S2294" s="27"/>
      <c r="T2294" s="175"/>
      <c r="U2294" s="175"/>
      <c r="V2294" s="56"/>
      <c r="W2294" s="56"/>
      <c r="X2294" s="109"/>
      <c r="Y2294" s="411"/>
      <c r="Z2294" s="27"/>
      <c r="AA2294" s="27"/>
      <c r="AB2294" s="175"/>
      <c r="AC2294" s="175"/>
      <c r="AD2294" s="175"/>
      <c r="AE2294" s="175"/>
      <c r="AF2294" s="175"/>
      <c r="AG2294" s="175"/>
      <c r="AH2294" s="56"/>
      <c r="AI2294" s="56"/>
      <c r="AJ2294" s="468"/>
      <c r="AK2294" s="56"/>
      <c r="AO2294" s="158"/>
      <c r="AS2294" s="158"/>
      <c r="AT2294" s="162"/>
    </row>
    <row r="2295" spans="1:46" s="57" customFormat="1" ht="12.75" customHeight="1" x14ac:dyDescent="0.3">
      <c r="A2295" s="49"/>
      <c r="B2295" s="49"/>
      <c r="C2295" s="56"/>
      <c r="D2295" s="175"/>
      <c r="E2295" s="175"/>
      <c r="F2295" s="175"/>
      <c r="G2295" s="27"/>
      <c r="H2295" s="27"/>
      <c r="I2295" s="175"/>
      <c r="J2295" s="175"/>
      <c r="K2295" s="56"/>
      <c r="L2295" s="56"/>
      <c r="M2295" s="109"/>
      <c r="N2295" s="411"/>
      <c r="O2295" s="56"/>
      <c r="P2295" s="175"/>
      <c r="Q2295" s="175"/>
      <c r="R2295" s="175"/>
      <c r="S2295" s="27"/>
      <c r="T2295" s="175"/>
      <c r="U2295" s="175"/>
      <c r="V2295" s="56"/>
      <c r="W2295" s="56"/>
      <c r="X2295" s="109"/>
      <c r="Y2295" s="411"/>
      <c r="Z2295" s="27"/>
      <c r="AA2295" s="27"/>
      <c r="AB2295" s="175"/>
      <c r="AC2295" s="175"/>
      <c r="AD2295" s="175"/>
      <c r="AE2295" s="175"/>
      <c r="AF2295" s="175"/>
      <c r="AG2295" s="175"/>
      <c r="AH2295" s="56"/>
      <c r="AI2295" s="56"/>
      <c r="AJ2295" s="468"/>
      <c r="AK2295" s="56"/>
      <c r="AO2295" s="158"/>
      <c r="AS2295" s="158"/>
      <c r="AT2295" s="162"/>
    </row>
    <row r="2296" spans="1:46" s="57" customFormat="1" ht="12.75" customHeight="1" x14ac:dyDescent="0.3">
      <c r="A2296" s="49"/>
      <c r="B2296" s="49"/>
      <c r="C2296" s="56"/>
      <c r="D2296" s="175"/>
      <c r="E2296" s="175"/>
      <c r="F2296" s="175"/>
      <c r="G2296" s="27"/>
      <c r="H2296" s="27"/>
      <c r="I2296" s="175"/>
      <c r="J2296" s="175"/>
      <c r="K2296" s="56"/>
      <c r="L2296" s="56"/>
      <c r="M2296" s="109"/>
      <c r="N2296" s="411"/>
      <c r="O2296" s="56"/>
      <c r="P2296" s="175"/>
      <c r="Q2296" s="175"/>
      <c r="R2296" s="175"/>
      <c r="S2296" s="27"/>
      <c r="T2296" s="175"/>
      <c r="U2296" s="175"/>
      <c r="V2296" s="56"/>
      <c r="W2296" s="56"/>
      <c r="X2296" s="109"/>
      <c r="Y2296" s="411"/>
      <c r="Z2296" s="27"/>
      <c r="AA2296" s="27"/>
      <c r="AB2296" s="175"/>
      <c r="AC2296" s="175"/>
      <c r="AD2296" s="175"/>
      <c r="AE2296" s="175"/>
      <c r="AF2296" s="175"/>
      <c r="AG2296" s="175"/>
      <c r="AH2296" s="56"/>
      <c r="AI2296" s="56"/>
      <c r="AJ2296" s="468"/>
      <c r="AK2296" s="56"/>
      <c r="AO2296" s="158"/>
      <c r="AS2296" s="158"/>
      <c r="AT2296" s="162"/>
    </row>
    <row r="2297" spans="1:46" s="57" customFormat="1" ht="12.75" customHeight="1" x14ac:dyDescent="0.3">
      <c r="A2297" s="49"/>
      <c r="B2297" s="49"/>
      <c r="C2297" s="56"/>
      <c r="D2297" s="175"/>
      <c r="E2297" s="175"/>
      <c r="F2297" s="175"/>
      <c r="G2297" s="27"/>
      <c r="H2297" s="27"/>
      <c r="I2297" s="175"/>
      <c r="J2297" s="175"/>
      <c r="K2297" s="56"/>
      <c r="L2297" s="56"/>
      <c r="M2297" s="109"/>
      <c r="N2297" s="411"/>
      <c r="O2297" s="56"/>
      <c r="P2297" s="175"/>
      <c r="Q2297" s="175"/>
      <c r="R2297" s="175"/>
      <c r="S2297" s="27"/>
      <c r="T2297" s="175"/>
      <c r="U2297" s="175"/>
      <c r="V2297" s="56"/>
      <c r="W2297" s="56"/>
      <c r="X2297" s="109"/>
      <c r="Y2297" s="411"/>
      <c r="Z2297" s="27"/>
      <c r="AA2297" s="27"/>
      <c r="AB2297" s="175"/>
      <c r="AC2297" s="175"/>
      <c r="AD2297" s="175"/>
      <c r="AE2297" s="175"/>
      <c r="AF2297" s="175"/>
      <c r="AG2297" s="175"/>
      <c r="AH2297" s="56"/>
      <c r="AI2297" s="56"/>
      <c r="AJ2297" s="468"/>
      <c r="AK2297" s="56"/>
      <c r="AO2297" s="158"/>
      <c r="AS2297" s="158"/>
      <c r="AT2297" s="162"/>
    </row>
    <row r="2298" spans="1:46" s="57" customFormat="1" ht="12.75" customHeight="1" x14ac:dyDescent="0.3">
      <c r="A2298" s="49"/>
      <c r="B2298" s="49"/>
      <c r="C2298" s="56"/>
      <c r="D2298" s="175"/>
      <c r="E2298" s="175"/>
      <c r="F2298" s="175"/>
      <c r="G2298" s="27"/>
      <c r="H2298" s="27"/>
      <c r="I2298" s="175"/>
      <c r="J2298" s="175"/>
      <c r="K2298" s="56"/>
      <c r="L2298" s="56"/>
      <c r="M2298" s="109"/>
      <c r="N2298" s="411"/>
      <c r="O2298" s="56"/>
      <c r="P2298" s="175"/>
      <c r="Q2298" s="175"/>
      <c r="R2298" s="175"/>
      <c r="S2298" s="27"/>
      <c r="T2298" s="175"/>
      <c r="U2298" s="175"/>
      <c r="V2298" s="56"/>
      <c r="W2298" s="56"/>
      <c r="X2298" s="109"/>
      <c r="Y2298" s="411"/>
      <c r="Z2298" s="27"/>
      <c r="AA2298" s="27"/>
      <c r="AB2298" s="175"/>
      <c r="AC2298" s="175"/>
      <c r="AD2298" s="175"/>
      <c r="AE2298" s="175"/>
      <c r="AF2298" s="175"/>
      <c r="AG2298" s="175"/>
      <c r="AH2298" s="56"/>
      <c r="AI2298" s="56"/>
      <c r="AJ2298" s="468"/>
      <c r="AK2298" s="56"/>
      <c r="AO2298" s="158"/>
      <c r="AS2298" s="158"/>
      <c r="AT2298" s="162"/>
    </row>
    <row r="2299" spans="1:46" s="57" customFormat="1" ht="12.75" customHeight="1" x14ac:dyDescent="0.3">
      <c r="A2299" s="49"/>
      <c r="B2299" s="49"/>
      <c r="C2299" s="56"/>
      <c r="D2299" s="175"/>
      <c r="E2299" s="175"/>
      <c r="F2299" s="175"/>
      <c r="G2299" s="27"/>
      <c r="H2299" s="27"/>
      <c r="I2299" s="175"/>
      <c r="J2299" s="175"/>
      <c r="K2299" s="56"/>
      <c r="L2299" s="56"/>
      <c r="M2299" s="109"/>
      <c r="N2299" s="411"/>
      <c r="O2299" s="56"/>
      <c r="P2299" s="175"/>
      <c r="Q2299" s="175"/>
      <c r="R2299" s="175"/>
      <c r="S2299" s="27"/>
      <c r="T2299" s="175"/>
      <c r="U2299" s="175"/>
      <c r="V2299" s="56"/>
      <c r="W2299" s="56"/>
      <c r="X2299" s="109"/>
      <c r="Y2299" s="411"/>
      <c r="Z2299" s="27"/>
      <c r="AA2299" s="27"/>
      <c r="AB2299" s="175"/>
      <c r="AC2299" s="175"/>
      <c r="AD2299" s="175"/>
      <c r="AE2299" s="175"/>
      <c r="AF2299" s="175"/>
      <c r="AG2299" s="175"/>
      <c r="AH2299" s="56"/>
      <c r="AI2299" s="56"/>
      <c r="AJ2299" s="468"/>
      <c r="AK2299" s="56"/>
      <c r="AO2299" s="158"/>
      <c r="AS2299" s="158"/>
      <c r="AT2299" s="162"/>
    </row>
    <row r="2300" spans="1:46" s="57" customFormat="1" ht="12.75" customHeight="1" x14ac:dyDescent="0.3">
      <c r="A2300" s="49"/>
      <c r="B2300" s="49"/>
      <c r="C2300" s="56"/>
      <c r="D2300" s="175"/>
      <c r="E2300" s="175"/>
      <c r="F2300" s="175"/>
      <c r="G2300" s="27"/>
      <c r="H2300" s="27"/>
      <c r="I2300" s="175"/>
      <c r="J2300" s="175"/>
      <c r="K2300" s="56"/>
      <c r="L2300" s="56"/>
      <c r="M2300" s="109"/>
      <c r="N2300" s="411"/>
      <c r="O2300" s="56"/>
      <c r="P2300" s="175"/>
      <c r="Q2300" s="175"/>
      <c r="R2300" s="175"/>
      <c r="S2300" s="27"/>
      <c r="T2300" s="175"/>
      <c r="U2300" s="175"/>
      <c r="V2300" s="56"/>
      <c r="W2300" s="56"/>
      <c r="X2300" s="109"/>
      <c r="Y2300" s="411"/>
      <c r="Z2300" s="27"/>
      <c r="AA2300" s="27"/>
      <c r="AB2300" s="175"/>
      <c r="AC2300" s="175"/>
      <c r="AD2300" s="175"/>
      <c r="AE2300" s="175"/>
      <c r="AF2300" s="175"/>
      <c r="AG2300" s="175"/>
      <c r="AH2300" s="56"/>
      <c r="AI2300" s="56"/>
      <c r="AJ2300" s="468"/>
      <c r="AK2300" s="56"/>
      <c r="AO2300" s="158"/>
      <c r="AS2300" s="158"/>
      <c r="AT2300" s="162"/>
    </row>
    <row r="2301" spans="1:46" s="57" customFormat="1" ht="12.75" customHeight="1" x14ac:dyDescent="0.3">
      <c r="A2301" s="49"/>
      <c r="B2301" s="49"/>
      <c r="C2301" s="56"/>
      <c r="D2301" s="175"/>
      <c r="E2301" s="175"/>
      <c r="F2301" s="175"/>
      <c r="G2301" s="27"/>
      <c r="H2301" s="27"/>
      <c r="I2301" s="175"/>
      <c r="J2301" s="175"/>
      <c r="K2301" s="56"/>
      <c r="L2301" s="56"/>
      <c r="M2301" s="109"/>
      <c r="N2301" s="411"/>
      <c r="O2301" s="56"/>
      <c r="P2301" s="175"/>
      <c r="Q2301" s="175"/>
      <c r="R2301" s="175"/>
      <c r="S2301" s="27"/>
      <c r="T2301" s="175"/>
      <c r="U2301" s="175"/>
      <c r="V2301" s="56"/>
      <c r="W2301" s="56"/>
      <c r="X2301" s="109"/>
      <c r="Y2301" s="411"/>
      <c r="Z2301" s="27"/>
      <c r="AA2301" s="27"/>
      <c r="AB2301" s="175"/>
      <c r="AC2301" s="175"/>
      <c r="AD2301" s="175"/>
      <c r="AE2301" s="175"/>
      <c r="AF2301" s="175"/>
      <c r="AG2301" s="175"/>
      <c r="AH2301" s="56"/>
      <c r="AI2301" s="56"/>
      <c r="AJ2301" s="468"/>
      <c r="AK2301" s="56"/>
      <c r="AO2301" s="158"/>
      <c r="AS2301" s="158"/>
      <c r="AT2301" s="162"/>
    </row>
    <row r="2302" spans="1:46" s="57" customFormat="1" ht="12.75" customHeight="1" x14ac:dyDescent="0.3">
      <c r="A2302" s="49"/>
      <c r="B2302" s="49"/>
      <c r="C2302" s="56"/>
      <c r="D2302" s="175"/>
      <c r="E2302" s="175"/>
      <c r="F2302" s="175"/>
      <c r="G2302" s="27"/>
      <c r="H2302" s="27"/>
      <c r="I2302" s="175"/>
      <c r="J2302" s="175"/>
      <c r="K2302" s="56"/>
      <c r="L2302" s="56"/>
      <c r="M2302" s="109"/>
      <c r="N2302" s="411"/>
      <c r="O2302" s="56"/>
      <c r="P2302" s="175"/>
      <c r="Q2302" s="175"/>
      <c r="R2302" s="175"/>
      <c r="S2302" s="27"/>
      <c r="T2302" s="175"/>
      <c r="U2302" s="175"/>
      <c r="V2302" s="56"/>
      <c r="W2302" s="56"/>
      <c r="X2302" s="109"/>
      <c r="Y2302" s="411"/>
      <c r="Z2302" s="27"/>
      <c r="AA2302" s="27"/>
      <c r="AB2302" s="175"/>
      <c r="AC2302" s="175"/>
      <c r="AD2302" s="175"/>
      <c r="AE2302" s="175"/>
      <c r="AF2302" s="175"/>
      <c r="AG2302" s="175"/>
      <c r="AH2302" s="56"/>
      <c r="AI2302" s="56"/>
      <c r="AJ2302" s="468"/>
      <c r="AK2302" s="56"/>
      <c r="AO2302" s="158"/>
      <c r="AS2302" s="158"/>
      <c r="AT2302" s="162"/>
    </row>
    <row r="2303" spans="1:46" s="57" customFormat="1" ht="12.75" customHeight="1" x14ac:dyDescent="0.3">
      <c r="A2303" s="49"/>
      <c r="B2303" s="49"/>
      <c r="C2303" s="56"/>
      <c r="D2303" s="175"/>
      <c r="E2303" s="175"/>
      <c r="F2303" s="175"/>
      <c r="G2303" s="27"/>
      <c r="H2303" s="27"/>
      <c r="I2303" s="175"/>
      <c r="J2303" s="175"/>
      <c r="K2303" s="56"/>
      <c r="L2303" s="56"/>
      <c r="M2303" s="109"/>
      <c r="N2303" s="411"/>
      <c r="O2303" s="56"/>
      <c r="P2303" s="175"/>
      <c r="Q2303" s="175"/>
      <c r="R2303" s="175"/>
      <c r="S2303" s="27"/>
      <c r="T2303" s="175"/>
      <c r="U2303" s="175"/>
      <c r="V2303" s="56"/>
      <c r="W2303" s="56"/>
      <c r="X2303" s="109"/>
      <c r="Y2303" s="411"/>
      <c r="Z2303" s="27"/>
      <c r="AA2303" s="27"/>
      <c r="AB2303" s="175"/>
      <c r="AC2303" s="175"/>
      <c r="AD2303" s="175"/>
      <c r="AE2303" s="175"/>
      <c r="AF2303" s="175"/>
      <c r="AG2303" s="175"/>
      <c r="AH2303" s="56"/>
      <c r="AI2303" s="56"/>
      <c r="AJ2303" s="468"/>
      <c r="AK2303" s="56"/>
      <c r="AO2303" s="158"/>
      <c r="AS2303" s="158"/>
      <c r="AT2303" s="162"/>
    </row>
    <row r="2304" spans="1:46" s="57" customFormat="1" ht="12.75" customHeight="1" x14ac:dyDescent="0.3">
      <c r="A2304" s="49"/>
      <c r="B2304" s="49"/>
      <c r="C2304" s="56"/>
      <c r="D2304" s="175"/>
      <c r="E2304" s="175"/>
      <c r="F2304" s="175"/>
      <c r="G2304" s="27"/>
      <c r="H2304" s="27"/>
      <c r="I2304" s="175"/>
      <c r="J2304" s="175"/>
      <c r="K2304" s="56"/>
      <c r="L2304" s="56"/>
      <c r="M2304" s="109"/>
      <c r="N2304" s="411"/>
      <c r="O2304" s="56"/>
      <c r="P2304" s="175"/>
      <c r="Q2304" s="175"/>
      <c r="R2304" s="175"/>
      <c r="S2304" s="27"/>
      <c r="T2304" s="175"/>
      <c r="U2304" s="175"/>
      <c r="V2304" s="56"/>
      <c r="W2304" s="56"/>
      <c r="X2304" s="109"/>
      <c r="Y2304" s="411"/>
      <c r="Z2304" s="27"/>
      <c r="AA2304" s="27"/>
      <c r="AB2304" s="175"/>
      <c r="AC2304" s="175"/>
      <c r="AD2304" s="175"/>
      <c r="AE2304" s="175"/>
      <c r="AF2304" s="175"/>
      <c r="AG2304" s="175"/>
      <c r="AH2304" s="56"/>
      <c r="AI2304" s="56"/>
      <c r="AJ2304" s="468"/>
      <c r="AK2304" s="56"/>
      <c r="AO2304" s="158"/>
      <c r="AS2304" s="158"/>
      <c r="AT2304" s="162"/>
    </row>
    <row r="2305" spans="1:46" s="57" customFormat="1" ht="12.75" customHeight="1" x14ac:dyDescent="0.3">
      <c r="A2305" s="49"/>
      <c r="B2305" s="49"/>
      <c r="C2305" s="56"/>
      <c r="D2305" s="175"/>
      <c r="E2305" s="175"/>
      <c r="F2305" s="175"/>
      <c r="G2305" s="27"/>
      <c r="H2305" s="27"/>
      <c r="I2305" s="175"/>
      <c r="J2305" s="175"/>
      <c r="K2305" s="56"/>
      <c r="L2305" s="56"/>
      <c r="M2305" s="109"/>
      <c r="N2305" s="411"/>
      <c r="O2305" s="56"/>
      <c r="P2305" s="175"/>
      <c r="Q2305" s="175"/>
      <c r="R2305" s="175"/>
      <c r="S2305" s="27"/>
      <c r="T2305" s="175"/>
      <c r="U2305" s="175"/>
      <c r="V2305" s="56"/>
      <c r="W2305" s="56"/>
      <c r="X2305" s="109"/>
      <c r="Y2305" s="411"/>
      <c r="Z2305" s="27"/>
      <c r="AA2305" s="27"/>
      <c r="AB2305" s="175"/>
      <c r="AC2305" s="175"/>
      <c r="AD2305" s="175"/>
      <c r="AE2305" s="175"/>
      <c r="AF2305" s="175"/>
      <c r="AG2305" s="175"/>
      <c r="AH2305" s="56"/>
      <c r="AI2305" s="56"/>
      <c r="AJ2305" s="468"/>
      <c r="AK2305" s="56"/>
      <c r="AO2305" s="158"/>
      <c r="AS2305" s="158"/>
      <c r="AT2305" s="162"/>
    </row>
    <row r="2306" spans="1:46" s="57" customFormat="1" ht="12.75" customHeight="1" x14ac:dyDescent="0.3">
      <c r="A2306" s="49"/>
      <c r="B2306" s="49"/>
      <c r="C2306" s="56"/>
      <c r="D2306" s="175"/>
      <c r="E2306" s="175"/>
      <c r="F2306" s="175"/>
      <c r="G2306" s="27"/>
      <c r="H2306" s="27"/>
      <c r="I2306" s="175"/>
      <c r="J2306" s="175"/>
      <c r="K2306" s="56"/>
      <c r="L2306" s="56"/>
      <c r="M2306" s="109"/>
      <c r="N2306" s="411"/>
      <c r="O2306" s="56"/>
      <c r="P2306" s="175"/>
      <c r="Q2306" s="175"/>
      <c r="R2306" s="175"/>
      <c r="S2306" s="27"/>
      <c r="T2306" s="175"/>
      <c r="U2306" s="175"/>
      <c r="V2306" s="56"/>
      <c r="W2306" s="56"/>
      <c r="X2306" s="109"/>
      <c r="Y2306" s="411"/>
      <c r="Z2306" s="27"/>
      <c r="AA2306" s="27"/>
      <c r="AB2306" s="175"/>
      <c r="AC2306" s="175"/>
      <c r="AD2306" s="175"/>
      <c r="AE2306" s="175"/>
      <c r="AF2306" s="175"/>
      <c r="AG2306" s="175"/>
      <c r="AH2306" s="56"/>
      <c r="AI2306" s="56"/>
      <c r="AJ2306" s="468"/>
      <c r="AK2306" s="56"/>
      <c r="AO2306" s="158"/>
      <c r="AS2306" s="158"/>
      <c r="AT2306" s="162"/>
    </row>
    <row r="2307" spans="1:46" s="57" customFormat="1" ht="12.75" customHeight="1" x14ac:dyDescent="0.3">
      <c r="A2307" s="49"/>
      <c r="B2307" s="49"/>
      <c r="C2307" s="56"/>
      <c r="D2307" s="175"/>
      <c r="E2307" s="175"/>
      <c r="F2307" s="175"/>
      <c r="G2307" s="27"/>
      <c r="H2307" s="27"/>
      <c r="I2307" s="175"/>
      <c r="J2307" s="175"/>
      <c r="K2307" s="56"/>
      <c r="L2307" s="56"/>
      <c r="M2307" s="109"/>
      <c r="N2307" s="411"/>
      <c r="O2307" s="56"/>
      <c r="P2307" s="175"/>
      <c r="Q2307" s="175"/>
      <c r="R2307" s="175"/>
      <c r="S2307" s="27"/>
      <c r="T2307" s="175"/>
      <c r="U2307" s="175"/>
      <c r="V2307" s="56"/>
      <c r="W2307" s="56"/>
      <c r="X2307" s="109"/>
      <c r="Y2307" s="411"/>
      <c r="Z2307" s="27"/>
      <c r="AA2307" s="27"/>
      <c r="AB2307" s="175"/>
      <c r="AC2307" s="175"/>
      <c r="AD2307" s="175"/>
      <c r="AE2307" s="175"/>
      <c r="AF2307" s="175"/>
      <c r="AG2307" s="175"/>
      <c r="AH2307" s="56"/>
      <c r="AI2307" s="56"/>
      <c r="AJ2307" s="468"/>
      <c r="AK2307" s="56"/>
      <c r="AO2307" s="158"/>
      <c r="AS2307" s="158"/>
      <c r="AT2307" s="162"/>
    </row>
    <row r="2308" spans="1:46" s="57" customFormat="1" ht="12.75" customHeight="1" x14ac:dyDescent="0.3">
      <c r="A2308" s="49"/>
      <c r="B2308" s="49"/>
      <c r="C2308" s="56"/>
      <c r="D2308" s="175"/>
      <c r="E2308" s="175"/>
      <c r="F2308" s="175"/>
      <c r="G2308" s="27"/>
      <c r="H2308" s="27"/>
      <c r="I2308" s="175"/>
      <c r="J2308" s="175"/>
      <c r="K2308" s="56"/>
      <c r="L2308" s="56"/>
      <c r="M2308" s="109"/>
      <c r="N2308" s="411"/>
      <c r="O2308" s="56"/>
      <c r="P2308" s="175"/>
      <c r="Q2308" s="175"/>
      <c r="R2308" s="175"/>
      <c r="S2308" s="27"/>
      <c r="T2308" s="175"/>
      <c r="U2308" s="175"/>
      <c r="V2308" s="56"/>
      <c r="W2308" s="56"/>
      <c r="X2308" s="109"/>
      <c r="Y2308" s="411"/>
      <c r="Z2308" s="27"/>
      <c r="AA2308" s="27"/>
      <c r="AB2308" s="175"/>
      <c r="AC2308" s="175"/>
      <c r="AD2308" s="175"/>
      <c r="AE2308" s="175"/>
      <c r="AF2308" s="175"/>
      <c r="AG2308" s="175"/>
      <c r="AH2308" s="56"/>
      <c r="AI2308" s="56"/>
      <c r="AJ2308" s="468"/>
      <c r="AK2308" s="56"/>
      <c r="AO2308" s="158"/>
      <c r="AS2308" s="158"/>
      <c r="AT2308" s="162"/>
    </row>
    <row r="2309" spans="1:46" s="57" customFormat="1" ht="12.75" customHeight="1" x14ac:dyDescent="0.3">
      <c r="A2309" s="49"/>
      <c r="B2309" s="49"/>
      <c r="C2309" s="56"/>
      <c r="D2309" s="175"/>
      <c r="E2309" s="175"/>
      <c r="F2309" s="175"/>
      <c r="G2309" s="27"/>
      <c r="H2309" s="27"/>
      <c r="I2309" s="175"/>
      <c r="J2309" s="175"/>
      <c r="K2309" s="56"/>
      <c r="L2309" s="56"/>
      <c r="M2309" s="109"/>
      <c r="N2309" s="411"/>
      <c r="O2309" s="56"/>
      <c r="P2309" s="175"/>
      <c r="Q2309" s="175"/>
      <c r="R2309" s="175"/>
      <c r="S2309" s="27"/>
      <c r="T2309" s="175"/>
      <c r="U2309" s="175"/>
      <c r="V2309" s="56"/>
      <c r="W2309" s="56"/>
      <c r="X2309" s="109"/>
      <c r="Y2309" s="411"/>
      <c r="Z2309" s="27"/>
      <c r="AA2309" s="27"/>
      <c r="AB2309" s="175"/>
      <c r="AC2309" s="175"/>
      <c r="AD2309" s="175"/>
      <c r="AE2309" s="175"/>
      <c r="AF2309" s="175"/>
      <c r="AG2309" s="175"/>
      <c r="AH2309" s="56"/>
      <c r="AI2309" s="56"/>
      <c r="AJ2309" s="468"/>
      <c r="AK2309" s="56"/>
      <c r="AO2309" s="158"/>
      <c r="AS2309" s="158"/>
      <c r="AT2309" s="162"/>
    </row>
    <row r="2310" spans="1:46" s="57" customFormat="1" ht="12.75" customHeight="1" x14ac:dyDescent="0.3">
      <c r="A2310" s="49"/>
      <c r="B2310" s="49"/>
      <c r="C2310" s="56"/>
      <c r="D2310" s="175"/>
      <c r="E2310" s="175"/>
      <c r="F2310" s="175"/>
      <c r="G2310" s="27"/>
      <c r="H2310" s="27"/>
      <c r="I2310" s="175"/>
      <c r="J2310" s="175"/>
      <c r="K2310" s="56"/>
      <c r="L2310" s="56"/>
      <c r="M2310" s="109"/>
      <c r="N2310" s="411"/>
      <c r="O2310" s="56"/>
      <c r="P2310" s="175"/>
      <c r="Q2310" s="175"/>
      <c r="R2310" s="175"/>
      <c r="S2310" s="27"/>
      <c r="T2310" s="175"/>
      <c r="U2310" s="175"/>
      <c r="V2310" s="56"/>
      <c r="W2310" s="56"/>
      <c r="X2310" s="109"/>
      <c r="Y2310" s="411"/>
      <c r="Z2310" s="27"/>
      <c r="AA2310" s="27"/>
      <c r="AB2310" s="175"/>
      <c r="AC2310" s="175"/>
      <c r="AD2310" s="175"/>
      <c r="AE2310" s="175"/>
      <c r="AF2310" s="175"/>
      <c r="AG2310" s="175"/>
      <c r="AH2310" s="56"/>
      <c r="AI2310" s="56"/>
      <c r="AJ2310" s="468"/>
      <c r="AK2310" s="56"/>
      <c r="AO2310" s="158"/>
      <c r="AS2310" s="158"/>
      <c r="AT2310" s="162"/>
    </row>
    <row r="2311" spans="1:46" s="57" customFormat="1" ht="12.75" customHeight="1" x14ac:dyDescent="0.3">
      <c r="A2311" s="49"/>
      <c r="B2311" s="49"/>
      <c r="C2311" s="56"/>
      <c r="D2311" s="175"/>
      <c r="E2311" s="175"/>
      <c r="F2311" s="175"/>
      <c r="G2311" s="27"/>
      <c r="H2311" s="27"/>
      <c r="I2311" s="175"/>
      <c r="J2311" s="175"/>
      <c r="K2311" s="56"/>
      <c r="L2311" s="56"/>
      <c r="M2311" s="109"/>
      <c r="N2311" s="411"/>
      <c r="O2311" s="56"/>
      <c r="P2311" s="175"/>
      <c r="Q2311" s="175"/>
      <c r="R2311" s="175"/>
      <c r="S2311" s="27"/>
      <c r="T2311" s="175"/>
      <c r="U2311" s="175"/>
      <c r="V2311" s="56"/>
      <c r="W2311" s="56"/>
      <c r="X2311" s="109"/>
      <c r="Y2311" s="411"/>
      <c r="Z2311" s="27"/>
      <c r="AA2311" s="27"/>
      <c r="AB2311" s="175"/>
      <c r="AC2311" s="175"/>
      <c r="AD2311" s="175"/>
      <c r="AE2311" s="175"/>
      <c r="AF2311" s="175"/>
      <c r="AG2311" s="175"/>
      <c r="AH2311" s="56"/>
      <c r="AI2311" s="56"/>
      <c r="AJ2311" s="468"/>
      <c r="AK2311" s="56"/>
      <c r="AO2311" s="158"/>
      <c r="AS2311" s="158"/>
      <c r="AT2311" s="162"/>
    </row>
    <row r="2312" spans="1:46" s="57" customFormat="1" ht="12.75" customHeight="1" x14ac:dyDescent="0.3">
      <c r="A2312" s="49"/>
      <c r="B2312" s="49"/>
      <c r="C2312" s="56"/>
      <c r="D2312" s="175"/>
      <c r="E2312" s="175"/>
      <c r="F2312" s="175"/>
      <c r="G2312" s="27"/>
      <c r="H2312" s="27"/>
      <c r="I2312" s="175"/>
      <c r="J2312" s="175"/>
      <c r="K2312" s="56"/>
      <c r="L2312" s="56"/>
      <c r="M2312" s="109"/>
      <c r="N2312" s="411"/>
      <c r="O2312" s="56"/>
      <c r="P2312" s="175"/>
      <c r="Q2312" s="175"/>
      <c r="R2312" s="175"/>
      <c r="S2312" s="27"/>
      <c r="T2312" s="175"/>
      <c r="U2312" s="175"/>
      <c r="V2312" s="56"/>
      <c r="W2312" s="56"/>
      <c r="X2312" s="109"/>
      <c r="Y2312" s="411"/>
      <c r="Z2312" s="27"/>
      <c r="AA2312" s="27"/>
      <c r="AB2312" s="175"/>
      <c r="AC2312" s="175"/>
      <c r="AD2312" s="175"/>
      <c r="AE2312" s="175"/>
      <c r="AF2312" s="175"/>
      <c r="AG2312" s="175"/>
      <c r="AH2312" s="56"/>
      <c r="AI2312" s="56"/>
      <c r="AJ2312" s="468"/>
      <c r="AK2312" s="56"/>
      <c r="AO2312" s="158"/>
      <c r="AS2312" s="158"/>
      <c r="AT2312" s="162"/>
    </row>
    <row r="2313" spans="1:46" s="57" customFormat="1" ht="12.75" customHeight="1" x14ac:dyDescent="0.3">
      <c r="A2313" s="49"/>
      <c r="B2313" s="49"/>
      <c r="C2313" s="56"/>
      <c r="D2313" s="175"/>
      <c r="E2313" s="175"/>
      <c r="F2313" s="175"/>
      <c r="G2313" s="27"/>
      <c r="H2313" s="27"/>
      <c r="I2313" s="175"/>
      <c r="J2313" s="175"/>
      <c r="K2313" s="56"/>
      <c r="L2313" s="56"/>
      <c r="M2313" s="109"/>
      <c r="N2313" s="411"/>
      <c r="O2313" s="56"/>
      <c r="P2313" s="175"/>
      <c r="Q2313" s="175"/>
      <c r="R2313" s="175"/>
      <c r="S2313" s="27"/>
      <c r="T2313" s="175"/>
      <c r="U2313" s="175"/>
      <c r="V2313" s="56"/>
      <c r="W2313" s="56"/>
      <c r="X2313" s="109"/>
      <c r="Y2313" s="411"/>
      <c r="Z2313" s="27"/>
      <c r="AA2313" s="27"/>
      <c r="AB2313" s="175"/>
      <c r="AC2313" s="175"/>
      <c r="AD2313" s="175"/>
      <c r="AE2313" s="175"/>
      <c r="AF2313" s="175"/>
      <c r="AG2313" s="175"/>
      <c r="AH2313" s="56"/>
      <c r="AI2313" s="56"/>
      <c r="AJ2313" s="468"/>
      <c r="AK2313" s="56"/>
      <c r="AO2313" s="158"/>
      <c r="AS2313" s="158"/>
      <c r="AT2313" s="162"/>
    </row>
    <row r="2314" spans="1:46" s="57" customFormat="1" ht="12.75" customHeight="1" x14ac:dyDescent="0.3">
      <c r="A2314" s="49"/>
      <c r="B2314" s="49"/>
      <c r="C2314" s="56"/>
      <c r="D2314" s="175"/>
      <c r="E2314" s="175"/>
      <c r="F2314" s="175"/>
      <c r="G2314" s="27"/>
      <c r="H2314" s="27"/>
      <c r="I2314" s="175"/>
      <c r="J2314" s="175"/>
      <c r="K2314" s="56"/>
      <c r="L2314" s="56"/>
      <c r="M2314" s="109"/>
      <c r="N2314" s="411"/>
      <c r="O2314" s="56"/>
      <c r="P2314" s="175"/>
      <c r="Q2314" s="175"/>
      <c r="R2314" s="175"/>
      <c r="S2314" s="27"/>
      <c r="T2314" s="175"/>
      <c r="U2314" s="175"/>
      <c r="V2314" s="56"/>
      <c r="W2314" s="56"/>
      <c r="X2314" s="109"/>
      <c r="Y2314" s="411"/>
      <c r="Z2314" s="27"/>
      <c r="AA2314" s="27"/>
      <c r="AB2314" s="175"/>
      <c r="AC2314" s="175"/>
      <c r="AD2314" s="175"/>
      <c r="AE2314" s="175"/>
      <c r="AF2314" s="175"/>
      <c r="AG2314" s="175"/>
      <c r="AH2314" s="56"/>
      <c r="AI2314" s="56"/>
      <c r="AJ2314" s="468"/>
      <c r="AK2314" s="56"/>
      <c r="AO2314" s="158"/>
      <c r="AS2314" s="158"/>
      <c r="AT2314" s="162"/>
    </row>
    <row r="2315" spans="1:46" s="57" customFormat="1" ht="12.75" customHeight="1" x14ac:dyDescent="0.3">
      <c r="A2315" s="49"/>
      <c r="B2315" s="49"/>
      <c r="C2315" s="56"/>
      <c r="D2315" s="175"/>
      <c r="E2315" s="175"/>
      <c r="F2315" s="175"/>
      <c r="G2315" s="27"/>
      <c r="H2315" s="27"/>
      <c r="I2315" s="175"/>
      <c r="J2315" s="175"/>
      <c r="K2315" s="56"/>
      <c r="L2315" s="56"/>
      <c r="M2315" s="109"/>
      <c r="N2315" s="411"/>
      <c r="O2315" s="56"/>
      <c r="P2315" s="175"/>
      <c r="Q2315" s="175"/>
      <c r="R2315" s="175"/>
      <c r="S2315" s="27"/>
      <c r="T2315" s="175"/>
      <c r="U2315" s="175"/>
      <c r="V2315" s="56"/>
      <c r="W2315" s="56"/>
      <c r="X2315" s="109"/>
      <c r="Y2315" s="411"/>
      <c r="Z2315" s="27"/>
      <c r="AA2315" s="27"/>
      <c r="AB2315" s="175"/>
      <c r="AC2315" s="175"/>
      <c r="AD2315" s="175"/>
      <c r="AE2315" s="175"/>
      <c r="AF2315" s="175"/>
      <c r="AG2315" s="175"/>
      <c r="AH2315" s="56"/>
      <c r="AI2315" s="56"/>
      <c r="AJ2315" s="468"/>
      <c r="AK2315" s="56"/>
      <c r="AO2315" s="158"/>
      <c r="AS2315" s="158"/>
      <c r="AT2315" s="162"/>
    </row>
    <row r="2316" spans="1:46" s="57" customFormat="1" ht="12.75" customHeight="1" x14ac:dyDescent="0.3">
      <c r="A2316" s="49"/>
      <c r="B2316" s="49"/>
      <c r="C2316" s="56"/>
      <c r="D2316" s="175"/>
      <c r="E2316" s="175"/>
      <c r="F2316" s="175"/>
      <c r="G2316" s="27"/>
      <c r="H2316" s="27"/>
      <c r="I2316" s="175"/>
      <c r="J2316" s="175"/>
      <c r="K2316" s="56"/>
      <c r="L2316" s="56"/>
      <c r="M2316" s="109"/>
      <c r="N2316" s="411"/>
      <c r="O2316" s="56"/>
      <c r="P2316" s="175"/>
      <c r="Q2316" s="175"/>
      <c r="R2316" s="175"/>
      <c r="S2316" s="27"/>
      <c r="T2316" s="175"/>
      <c r="U2316" s="175"/>
      <c r="V2316" s="56"/>
      <c r="W2316" s="56"/>
      <c r="X2316" s="109"/>
      <c r="Y2316" s="411"/>
      <c r="Z2316" s="27"/>
      <c r="AA2316" s="27"/>
      <c r="AB2316" s="175"/>
      <c r="AC2316" s="175"/>
      <c r="AD2316" s="175"/>
      <c r="AE2316" s="175"/>
      <c r="AF2316" s="175"/>
      <c r="AG2316" s="175"/>
      <c r="AH2316" s="56"/>
      <c r="AI2316" s="56"/>
      <c r="AJ2316" s="468"/>
      <c r="AK2316" s="56"/>
      <c r="AO2316" s="158"/>
      <c r="AS2316" s="158"/>
      <c r="AT2316" s="162"/>
    </row>
    <row r="2317" spans="1:46" s="57" customFormat="1" ht="12.75" customHeight="1" x14ac:dyDescent="0.3">
      <c r="A2317" s="49"/>
      <c r="B2317" s="49"/>
      <c r="C2317" s="56"/>
      <c r="D2317" s="175"/>
      <c r="E2317" s="175"/>
      <c r="F2317" s="175"/>
      <c r="G2317" s="27"/>
      <c r="H2317" s="27"/>
      <c r="I2317" s="175"/>
      <c r="J2317" s="175"/>
      <c r="K2317" s="56"/>
      <c r="L2317" s="56"/>
      <c r="M2317" s="109"/>
      <c r="N2317" s="411"/>
      <c r="O2317" s="56"/>
      <c r="P2317" s="175"/>
      <c r="Q2317" s="175"/>
      <c r="R2317" s="175"/>
      <c r="S2317" s="27"/>
      <c r="T2317" s="175"/>
      <c r="U2317" s="175"/>
      <c r="V2317" s="56"/>
      <c r="W2317" s="56"/>
      <c r="X2317" s="109"/>
      <c r="Y2317" s="411"/>
      <c r="Z2317" s="27"/>
      <c r="AA2317" s="27"/>
      <c r="AB2317" s="175"/>
      <c r="AC2317" s="175"/>
      <c r="AD2317" s="175"/>
      <c r="AE2317" s="175"/>
      <c r="AF2317" s="175"/>
      <c r="AG2317" s="175"/>
      <c r="AH2317" s="56"/>
      <c r="AI2317" s="56"/>
      <c r="AJ2317" s="468"/>
      <c r="AK2317" s="56"/>
      <c r="AO2317" s="158"/>
      <c r="AS2317" s="158"/>
      <c r="AT2317" s="162"/>
    </row>
    <row r="2318" spans="1:46" s="57" customFormat="1" ht="12.75" customHeight="1" x14ac:dyDescent="0.3">
      <c r="A2318" s="49"/>
      <c r="B2318" s="49"/>
      <c r="C2318" s="56"/>
      <c r="D2318" s="175"/>
      <c r="E2318" s="175"/>
      <c r="F2318" s="175"/>
      <c r="G2318" s="27"/>
      <c r="H2318" s="27"/>
      <c r="I2318" s="175"/>
      <c r="J2318" s="175"/>
      <c r="K2318" s="56"/>
      <c r="L2318" s="56"/>
      <c r="M2318" s="109"/>
      <c r="N2318" s="411"/>
      <c r="O2318" s="56"/>
      <c r="P2318" s="175"/>
      <c r="Q2318" s="175"/>
      <c r="R2318" s="175"/>
      <c r="S2318" s="27"/>
      <c r="T2318" s="175"/>
      <c r="U2318" s="175"/>
      <c r="V2318" s="56"/>
      <c r="W2318" s="56"/>
      <c r="X2318" s="109"/>
      <c r="Y2318" s="411"/>
      <c r="Z2318" s="27"/>
      <c r="AA2318" s="27"/>
      <c r="AB2318" s="175"/>
      <c r="AC2318" s="175"/>
      <c r="AD2318" s="175"/>
      <c r="AE2318" s="175"/>
      <c r="AF2318" s="175"/>
      <c r="AG2318" s="175"/>
      <c r="AH2318" s="56"/>
      <c r="AI2318" s="56"/>
      <c r="AJ2318" s="468"/>
      <c r="AK2318" s="56"/>
      <c r="AO2318" s="158"/>
      <c r="AS2318" s="158"/>
      <c r="AT2318" s="162"/>
    </row>
    <row r="2319" spans="1:46" s="57" customFormat="1" ht="12.75" customHeight="1" x14ac:dyDescent="0.3">
      <c r="A2319" s="49"/>
      <c r="B2319" s="49"/>
      <c r="C2319" s="56"/>
      <c r="D2319" s="175"/>
      <c r="E2319" s="175"/>
      <c r="F2319" s="175"/>
      <c r="G2319" s="27"/>
      <c r="H2319" s="27"/>
      <c r="I2319" s="175"/>
      <c r="J2319" s="175"/>
      <c r="K2319" s="56"/>
      <c r="L2319" s="56"/>
      <c r="M2319" s="109"/>
      <c r="N2319" s="411"/>
      <c r="O2319" s="56"/>
      <c r="P2319" s="175"/>
      <c r="Q2319" s="175"/>
      <c r="R2319" s="175"/>
      <c r="S2319" s="27"/>
      <c r="T2319" s="175"/>
      <c r="U2319" s="175"/>
      <c r="V2319" s="56"/>
      <c r="W2319" s="56"/>
      <c r="X2319" s="109"/>
      <c r="Y2319" s="411"/>
      <c r="Z2319" s="27"/>
      <c r="AA2319" s="27"/>
      <c r="AB2319" s="175"/>
      <c r="AC2319" s="175"/>
      <c r="AD2319" s="175"/>
      <c r="AE2319" s="175"/>
      <c r="AF2319" s="175"/>
      <c r="AG2319" s="175"/>
      <c r="AH2319" s="56"/>
      <c r="AI2319" s="56"/>
      <c r="AJ2319" s="468"/>
      <c r="AK2319" s="56"/>
      <c r="AO2319" s="158"/>
      <c r="AS2319" s="158"/>
      <c r="AT2319" s="162"/>
    </row>
    <row r="2320" spans="1:46" s="57" customFormat="1" ht="12.75" customHeight="1" x14ac:dyDescent="0.3">
      <c r="A2320" s="49"/>
      <c r="B2320" s="49"/>
      <c r="C2320" s="56"/>
      <c r="D2320" s="175"/>
      <c r="E2320" s="175"/>
      <c r="F2320" s="175"/>
      <c r="G2320" s="27"/>
      <c r="H2320" s="27"/>
      <c r="I2320" s="175"/>
      <c r="J2320" s="175"/>
      <c r="K2320" s="56"/>
      <c r="L2320" s="56"/>
      <c r="M2320" s="109"/>
      <c r="N2320" s="411"/>
      <c r="O2320" s="56"/>
      <c r="P2320" s="175"/>
      <c r="Q2320" s="175"/>
      <c r="R2320" s="175"/>
      <c r="S2320" s="27"/>
      <c r="T2320" s="175"/>
      <c r="U2320" s="175"/>
      <c r="V2320" s="56"/>
      <c r="W2320" s="56"/>
      <c r="X2320" s="109"/>
      <c r="Y2320" s="411"/>
      <c r="Z2320" s="27"/>
      <c r="AA2320" s="27"/>
      <c r="AB2320" s="175"/>
      <c r="AC2320" s="175"/>
      <c r="AD2320" s="175"/>
      <c r="AE2320" s="175"/>
      <c r="AF2320" s="175"/>
      <c r="AG2320" s="175"/>
      <c r="AH2320" s="56"/>
      <c r="AI2320" s="56"/>
      <c r="AJ2320" s="468"/>
      <c r="AK2320" s="56"/>
      <c r="AO2320" s="158"/>
      <c r="AS2320" s="158"/>
      <c r="AT2320" s="162"/>
    </row>
    <row r="2321" spans="1:46" s="57" customFormat="1" ht="12.75" customHeight="1" x14ac:dyDescent="0.3">
      <c r="A2321" s="49"/>
      <c r="B2321" s="49"/>
      <c r="C2321" s="56"/>
      <c r="D2321" s="175"/>
      <c r="E2321" s="175"/>
      <c r="F2321" s="175"/>
      <c r="G2321" s="27"/>
      <c r="H2321" s="27"/>
      <c r="I2321" s="175"/>
      <c r="J2321" s="175"/>
      <c r="K2321" s="56"/>
      <c r="L2321" s="56"/>
      <c r="M2321" s="109"/>
      <c r="N2321" s="411"/>
      <c r="O2321" s="56"/>
      <c r="P2321" s="175"/>
      <c r="Q2321" s="175"/>
      <c r="R2321" s="175"/>
      <c r="S2321" s="27"/>
      <c r="T2321" s="175"/>
      <c r="U2321" s="175"/>
      <c r="V2321" s="56"/>
      <c r="W2321" s="56"/>
      <c r="X2321" s="109"/>
      <c r="Y2321" s="411"/>
      <c r="Z2321" s="27"/>
      <c r="AA2321" s="27"/>
      <c r="AB2321" s="175"/>
      <c r="AC2321" s="175"/>
      <c r="AD2321" s="175"/>
      <c r="AE2321" s="175"/>
      <c r="AF2321" s="175"/>
      <c r="AG2321" s="175"/>
      <c r="AH2321" s="56"/>
      <c r="AI2321" s="56"/>
      <c r="AJ2321" s="468"/>
      <c r="AK2321" s="56"/>
      <c r="AO2321" s="158"/>
      <c r="AS2321" s="158"/>
      <c r="AT2321" s="162"/>
    </row>
    <row r="2322" spans="1:46" s="57" customFormat="1" ht="12.75" customHeight="1" x14ac:dyDescent="0.3">
      <c r="A2322" s="49"/>
      <c r="B2322" s="49"/>
      <c r="C2322" s="56"/>
      <c r="D2322" s="175"/>
      <c r="E2322" s="175"/>
      <c r="F2322" s="175"/>
      <c r="G2322" s="27"/>
      <c r="H2322" s="27"/>
      <c r="I2322" s="175"/>
      <c r="J2322" s="175"/>
      <c r="K2322" s="56"/>
      <c r="L2322" s="56"/>
      <c r="M2322" s="109"/>
      <c r="N2322" s="411"/>
      <c r="O2322" s="56"/>
      <c r="P2322" s="175"/>
      <c r="Q2322" s="175"/>
      <c r="R2322" s="175"/>
      <c r="S2322" s="27"/>
      <c r="T2322" s="175"/>
      <c r="U2322" s="175"/>
      <c r="V2322" s="56"/>
      <c r="W2322" s="56"/>
      <c r="X2322" s="109"/>
      <c r="Y2322" s="411"/>
      <c r="Z2322" s="27"/>
      <c r="AA2322" s="27"/>
      <c r="AB2322" s="175"/>
      <c r="AC2322" s="175"/>
      <c r="AD2322" s="175"/>
      <c r="AE2322" s="175"/>
      <c r="AF2322" s="175"/>
      <c r="AG2322" s="175"/>
      <c r="AH2322" s="56"/>
      <c r="AI2322" s="56"/>
      <c r="AJ2322" s="468"/>
      <c r="AK2322" s="56"/>
      <c r="AO2322" s="158"/>
      <c r="AS2322" s="158"/>
      <c r="AT2322" s="162"/>
    </row>
    <row r="2323" spans="1:46" s="57" customFormat="1" ht="12.75" customHeight="1" x14ac:dyDescent="0.3">
      <c r="A2323" s="49"/>
      <c r="B2323" s="49"/>
      <c r="C2323" s="56"/>
      <c r="D2323" s="175"/>
      <c r="E2323" s="175"/>
      <c r="F2323" s="175"/>
      <c r="G2323" s="27"/>
      <c r="H2323" s="27"/>
      <c r="I2323" s="175"/>
      <c r="J2323" s="175"/>
      <c r="K2323" s="56"/>
      <c r="L2323" s="56"/>
      <c r="M2323" s="109"/>
      <c r="N2323" s="411"/>
      <c r="O2323" s="56"/>
      <c r="P2323" s="175"/>
      <c r="Q2323" s="175"/>
      <c r="R2323" s="175"/>
      <c r="S2323" s="27"/>
      <c r="T2323" s="175"/>
      <c r="U2323" s="175"/>
      <c r="V2323" s="56"/>
      <c r="W2323" s="56"/>
      <c r="X2323" s="109"/>
      <c r="Y2323" s="411"/>
      <c r="Z2323" s="27"/>
      <c r="AA2323" s="27"/>
      <c r="AB2323" s="175"/>
      <c r="AC2323" s="175"/>
      <c r="AD2323" s="175"/>
      <c r="AE2323" s="175"/>
      <c r="AF2323" s="175"/>
      <c r="AG2323" s="175"/>
      <c r="AH2323" s="56"/>
      <c r="AI2323" s="56"/>
      <c r="AJ2323" s="468"/>
      <c r="AK2323" s="56"/>
      <c r="AO2323" s="158"/>
      <c r="AS2323" s="158"/>
      <c r="AT2323" s="162"/>
    </row>
    <row r="2324" spans="1:46" s="57" customFormat="1" ht="12.75" customHeight="1" x14ac:dyDescent="0.3">
      <c r="A2324" s="49"/>
      <c r="B2324" s="49"/>
      <c r="C2324" s="56"/>
      <c r="D2324" s="175"/>
      <c r="E2324" s="175"/>
      <c r="F2324" s="175"/>
      <c r="G2324" s="27"/>
      <c r="H2324" s="27"/>
      <c r="I2324" s="175"/>
      <c r="J2324" s="175"/>
      <c r="K2324" s="56"/>
      <c r="L2324" s="56"/>
      <c r="M2324" s="109"/>
      <c r="N2324" s="411"/>
      <c r="O2324" s="56"/>
      <c r="P2324" s="175"/>
      <c r="Q2324" s="175"/>
      <c r="R2324" s="175"/>
      <c r="S2324" s="27"/>
      <c r="T2324" s="175"/>
      <c r="U2324" s="175"/>
      <c r="V2324" s="56"/>
      <c r="W2324" s="56"/>
      <c r="X2324" s="109"/>
      <c r="Y2324" s="411"/>
      <c r="Z2324" s="27"/>
      <c r="AA2324" s="27"/>
      <c r="AB2324" s="175"/>
      <c r="AC2324" s="175"/>
      <c r="AD2324" s="175"/>
      <c r="AE2324" s="175"/>
      <c r="AF2324" s="175"/>
      <c r="AG2324" s="175"/>
      <c r="AH2324" s="56"/>
      <c r="AI2324" s="56"/>
      <c r="AJ2324" s="468"/>
      <c r="AK2324" s="56"/>
      <c r="AO2324" s="158"/>
      <c r="AS2324" s="158"/>
      <c r="AT2324" s="162"/>
    </row>
    <row r="2325" spans="1:46" s="57" customFormat="1" ht="12.75" customHeight="1" x14ac:dyDescent="0.3">
      <c r="A2325" s="49"/>
      <c r="B2325" s="49"/>
      <c r="C2325" s="56"/>
      <c r="D2325" s="175"/>
      <c r="E2325" s="175"/>
      <c r="F2325" s="175"/>
      <c r="G2325" s="27"/>
      <c r="H2325" s="27"/>
      <c r="I2325" s="175"/>
      <c r="J2325" s="175"/>
      <c r="K2325" s="56"/>
      <c r="L2325" s="56"/>
      <c r="M2325" s="109"/>
      <c r="N2325" s="411"/>
      <c r="O2325" s="56"/>
      <c r="P2325" s="175"/>
      <c r="Q2325" s="175"/>
      <c r="R2325" s="175"/>
      <c r="S2325" s="27"/>
      <c r="T2325" s="175"/>
      <c r="U2325" s="175"/>
      <c r="V2325" s="56"/>
      <c r="W2325" s="56"/>
      <c r="X2325" s="109"/>
      <c r="Y2325" s="411"/>
      <c r="Z2325" s="27"/>
      <c r="AA2325" s="27"/>
      <c r="AB2325" s="175"/>
      <c r="AC2325" s="175"/>
      <c r="AD2325" s="175"/>
      <c r="AE2325" s="175"/>
      <c r="AF2325" s="175"/>
      <c r="AG2325" s="175"/>
      <c r="AH2325" s="56"/>
      <c r="AI2325" s="56"/>
      <c r="AJ2325" s="468"/>
      <c r="AK2325" s="56"/>
      <c r="AO2325" s="158"/>
      <c r="AS2325" s="158"/>
      <c r="AT2325" s="162"/>
    </row>
    <row r="2326" spans="1:46" s="57" customFormat="1" ht="12.75" customHeight="1" x14ac:dyDescent="0.3">
      <c r="A2326" s="49"/>
      <c r="B2326" s="49"/>
      <c r="C2326" s="56"/>
      <c r="D2326" s="175"/>
      <c r="E2326" s="175"/>
      <c r="F2326" s="175"/>
      <c r="G2326" s="27"/>
      <c r="H2326" s="27"/>
      <c r="I2326" s="175"/>
      <c r="J2326" s="175"/>
      <c r="K2326" s="56"/>
      <c r="L2326" s="56"/>
      <c r="M2326" s="109"/>
      <c r="N2326" s="411"/>
      <c r="O2326" s="56"/>
      <c r="P2326" s="175"/>
      <c r="Q2326" s="175"/>
      <c r="R2326" s="175"/>
      <c r="S2326" s="27"/>
      <c r="T2326" s="175"/>
      <c r="U2326" s="175"/>
      <c r="V2326" s="56"/>
      <c r="W2326" s="56"/>
      <c r="X2326" s="109"/>
      <c r="Y2326" s="411"/>
      <c r="Z2326" s="27"/>
      <c r="AA2326" s="27"/>
      <c r="AB2326" s="175"/>
      <c r="AC2326" s="175"/>
      <c r="AD2326" s="175"/>
      <c r="AE2326" s="175"/>
      <c r="AF2326" s="175"/>
      <c r="AG2326" s="175"/>
      <c r="AH2326" s="56"/>
      <c r="AI2326" s="56"/>
      <c r="AJ2326" s="468"/>
      <c r="AK2326" s="56"/>
      <c r="AO2326" s="158"/>
      <c r="AS2326" s="158"/>
      <c r="AT2326" s="162"/>
    </row>
    <row r="2327" spans="1:46" s="57" customFormat="1" ht="12.75" customHeight="1" x14ac:dyDescent="0.3">
      <c r="A2327" s="49"/>
      <c r="B2327" s="49"/>
      <c r="C2327" s="56"/>
      <c r="D2327" s="175"/>
      <c r="E2327" s="175"/>
      <c r="F2327" s="175"/>
      <c r="G2327" s="27"/>
      <c r="H2327" s="27"/>
      <c r="I2327" s="175"/>
      <c r="J2327" s="175"/>
      <c r="K2327" s="56"/>
      <c r="L2327" s="56"/>
      <c r="M2327" s="109"/>
      <c r="N2327" s="411"/>
      <c r="O2327" s="56"/>
      <c r="P2327" s="175"/>
      <c r="Q2327" s="175"/>
      <c r="R2327" s="175"/>
      <c r="S2327" s="27"/>
      <c r="T2327" s="175"/>
      <c r="U2327" s="175"/>
      <c r="V2327" s="56"/>
      <c r="W2327" s="56"/>
      <c r="X2327" s="109"/>
      <c r="Y2327" s="411"/>
      <c r="Z2327" s="27"/>
      <c r="AA2327" s="27"/>
      <c r="AB2327" s="175"/>
      <c r="AC2327" s="175"/>
      <c r="AD2327" s="175"/>
      <c r="AE2327" s="175"/>
      <c r="AF2327" s="175"/>
      <c r="AG2327" s="175"/>
      <c r="AH2327" s="56"/>
      <c r="AI2327" s="56"/>
      <c r="AJ2327" s="468"/>
      <c r="AK2327" s="56"/>
      <c r="AO2327" s="158"/>
      <c r="AS2327" s="158"/>
      <c r="AT2327" s="162"/>
    </row>
    <row r="2328" spans="1:46" s="57" customFormat="1" ht="12.75" customHeight="1" x14ac:dyDescent="0.3">
      <c r="A2328" s="49"/>
      <c r="B2328" s="49"/>
      <c r="C2328" s="56"/>
      <c r="D2328" s="175"/>
      <c r="E2328" s="175"/>
      <c r="F2328" s="175"/>
      <c r="G2328" s="27"/>
      <c r="H2328" s="27"/>
      <c r="I2328" s="175"/>
      <c r="J2328" s="175"/>
      <c r="K2328" s="56"/>
      <c r="L2328" s="56"/>
      <c r="M2328" s="109"/>
      <c r="N2328" s="411"/>
      <c r="O2328" s="56"/>
      <c r="P2328" s="175"/>
      <c r="Q2328" s="175"/>
      <c r="R2328" s="175"/>
      <c r="S2328" s="27"/>
      <c r="T2328" s="175"/>
      <c r="U2328" s="175"/>
      <c r="V2328" s="56"/>
      <c r="W2328" s="56"/>
      <c r="X2328" s="109"/>
      <c r="Y2328" s="411"/>
      <c r="Z2328" s="27"/>
      <c r="AA2328" s="27"/>
      <c r="AB2328" s="175"/>
      <c r="AC2328" s="175"/>
      <c r="AD2328" s="175"/>
      <c r="AE2328" s="175"/>
      <c r="AF2328" s="175"/>
      <c r="AG2328" s="175"/>
      <c r="AH2328" s="56"/>
      <c r="AI2328" s="56"/>
      <c r="AJ2328" s="468"/>
      <c r="AK2328" s="56"/>
      <c r="AO2328" s="158"/>
      <c r="AS2328" s="158"/>
      <c r="AT2328" s="162"/>
    </row>
    <row r="2329" spans="1:46" s="57" customFormat="1" ht="12.75" customHeight="1" x14ac:dyDescent="0.3">
      <c r="A2329" s="49"/>
      <c r="B2329" s="49"/>
      <c r="C2329" s="56"/>
      <c r="D2329" s="175"/>
      <c r="E2329" s="175"/>
      <c r="F2329" s="175"/>
      <c r="G2329" s="27"/>
      <c r="H2329" s="27"/>
      <c r="I2329" s="175"/>
      <c r="J2329" s="175"/>
      <c r="K2329" s="56"/>
      <c r="L2329" s="56"/>
      <c r="M2329" s="109"/>
      <c r="N2329" s="411"/>
      <c r="O2329" s="56"/>
      <c r="P2329" s="175"/>
      <c r="Q2329" s="175"/>
      <c r="R2329" s="175"/>
      <c r="S2329" s="27"/>
      <c r="T2329" s="175"/>
      <c r="U2329" s="175"/>
      <c r="V2329" s="56"/>
      <c r="W2329" s="56"/>
      <c r="X2329" s="109"/>
      <c r="Y2329" s="411"/>
      <c r="Z2329" s="27"/>
      <c r="AA2329" s="27"/>
      <c r="AB2329" s="175"/>
      <c r="AC2329" s="175"/>
      <c r="AD2329" s="175"/>
      <c r="AE2329" s="175"/>
      <c r="AF2329" s="175"/>
      <c r="AG2329" s="175"/>
      <c r="AH2329" s="56"/>
      <c r="AI2329" s="56"/>
      <c r="AJ2329" s="468"/>
      <c r="AK2329" s="56"/>
      <c r="AO2329" s="158"/>
      <c r="AS2329" s="158"/>
      <c r="AT2329" s="162"/>
    </row>
    <row r="2330" spans="1:46" s="57" customFormat="1" ht="12.75" customHeight="1" x14ac:dyDescent="0.3">
      <c r="A2330" s="49"/>
      <c r="B2330" s="49"/>
      <c r="C2330" s="56"/>
      <c r="D2330" s="175"/>
      <c r="E2330" s="175"/>
      <c r="F2330" s="175"/>
      <c r="G2330" s="27"/>
      <c r="H2330" s="27"/>
      <c r="I2330" s="175"/>
      <c r="J2330" s="175"/>
      <c r="K2330" s="56"/>
      <c r="L2330" s="56"/>
      <c r="M2330" s="109"/>
      <c r="N2330" s="411"/>
      <c r="O2330" s="56"/>
      <c r="P2330" s="175"/>
      <c r="Q2330" s="175"/>
      <c r="R2330" s="175"/>
      <c r="S2330" s="27"/>
      <c r="T2330" s="175"/>
      <c r="U2330" s="175"/>
      <c r="V2330" s="56"/>
      <c r="W2330" s="56"/>
      <c r="X2330" s="109"/>
      <c r="Y2330" s="411"/>
      <c r="Z2330" s="27"/>
      <c r="AA2330" s="27"/>
      <c r="AB2330" s="175"/>
      <c r="AC2330" s="175"/>
      <c r="AD2330" s="175"/>
      <c r="AE2330" s="175"/>
      <c r="AF2330" s="175"/>
      <c r="AG2330" s="175"/>
      <c r="AH2330" s="56"/>
      <c r="AI2330" s="56"/>
      <c r="AJ2330" s="468"/>
      <c r="AK2330" s="56"/>
      <c r="AO2330" s="158"/>
      <c r="AS2330" s="158"/>
      <c r="AT2330" s="162"/>
    </row>
    <row r="2331" spans="1:46" s="57" customFormat="1" ht="12.75" customHeight="1" x14ac:dyDescent="0.3">
      <c r="A2331" s="49"/>
      <c r="B2331" s="49"/>
      <c r="C2331" s="56"/>
      <c r="D2331" s="175"/>
      <c r="E2331" s="175"/>
      <c r="F2331" s="175"/>
      <c r="G2331" s="27"/>
      <c r="H2331" s="27"/>
      <c r="I2331" s="175"/>
      <c r="J2331" s="175"/>
      <c r="K2331" s="56"/>
      <c r="L2331" s="56"/>
      <c r="M2331" s="109"/>
      <c r="N2331" s="411"/>
      <c r="O2331" s="56"/>
      <c r="P2331" s="175"/>
      <c r="Q2331" s="175"/>
      <c r="R2331" s="175"/>
      <c r="S2331" s="27"/>
      <c r="T2331" s="175"/>
      <c r="U2331" s="175"/>
      <c r="V2331" s="56"/>
      <c r="W2331" s="56"/>
      <c r="X2331" s="109"/>
      <c r="Y2331" s="411"/>
      <c r="Z2331" s="27"/>
      <c r="AA2331" s="27"/>
      <c r="AB2331" s="175"/>
      <c r="AC2331" s="175"/>
      <c r="AD2331" s="175"/>
      <c r="AE2331" s="175"/>
      <c r="AF2331" s="175"/>
      <c r="AG2331" s="175"/>
      <c r="AH2331" s="56"/>
      <c r="AI2331" s="56"/>
      <c r="AJ2331" s="468"/>
      <c r="AK2331" s="56"/>
      <c r="AO2331" s="158"/>
      <c r="AS2331" s="158"/>
      <c r="AT2331" s="162"/>
    </row>
    <row r="2332" spans="1:46" s="57" customFormat="1" ht="12.75" customHeight="1" x14ac:dyDescent="0.3">
      <c r="A2332" s="49"/>
      <c r="B2332" s="49"/>
      <c r="C2332" s="56"/>
      <c r="D2332" s="175"/>
      <c r="E2332" s="175"/>
      <c r="F2332" s="175"/>
      <c r="G2332" s="27"/>
      <c r="H2332" s="27"/>
      <c r="I2332" s="175"/>
      <c r="J2332" s="175"/>
      <c r="K2332" s="56"/>
      <c r="L2332" s="56"/>
      <c r="M2332" s="109"/>
      <c r="N2332" s="411"/>
      <c r="O2332" s="56"/>
      <c r="P2332" s="175"/>
      <c r="Q2332" s="175"/>
      <c r="R2332" s="175"/>
      <c r="S2332" s="27"/>
      <c r="T2332" s="175"/>
      <c r="U2332" s="175"/>
      <c r="V2332" s="56"/>
      <c r="W2332" s="56"/>
      <c r="X2332" s="109"/>
      <c r="Y2332" s="411"/>
      <c r="Z2332" s="27"/>
      <c r="AA2332" s="27"/>
      <c r="AB2332" s="175"/>
      <c r="AC2332" s="175"/>
      <c r="AD2332" s="175"/>
      <c r="AE2332" s="175"/>
      <c r="AF2332" s="175"/>
      <c r="AG2332" s="175"/>
      <c r="AH2332" s="56"/>
      <c r="AI2332" s="56"/>
      <c r="AJ2332" s="468"/>
      <c r="AK2332" s="56"/>
      <c r="AO2332" s="158"/>
      <c r="AS2332" s="158"/>
      <c r="AT2332" s="162"/>
    </row>
    <row r="2333" spans="1:46" s="57" customFormat="1" ht="12.75" customHeight="1" x14ac:dyDescent="0.3">
      <c r="A2333" s="49"/>
      <c r="B2333" s="49"/>
      <c r="C2333" s="56"/>
      <c r="D2333" s="175"/>
      <c r="E2333" s="175"/>
      <c r="F2333" s="175"/>
      <c r="G2333" s="27"/>
      <c r="H2333" s="27"/>
      <c r="I2333" s="175"/>
      <c r="J2333" s="175"/>
      <c r="K2333" s="56"/>
      <c r="L2333" s="56"/>
      <c r="M2333" s="109"/>
      <c r="N2333" s="411"/>
      <c r="O2333" s="56"/>
      <c r="P2333" s="175"/>
      <c r="Q2333" s="175"/>
      <c r="R2333" s="175"/>
      <c r="S2333" s="27"/>
      <c r="T2333" s="175"/>
      <c r="U2333" s="175"/>
      <c r="V2333" s="56"/>
      <c r="W2333" s="56"/>
      <c r="X2333" s="109"/>
      <c r="Y2333" s="411"/>
      <c r="Z2333" s="27"/>
      <c r="AA2333" s="27"/>
      <c r="AB2333" s="175"/>
      <c r="AC2333" s="175"/>
      <c r="AD2333" s="175"/>
      <c r="AE2333" s="175"/>
      <c r="AF2333" s="175"/>
      <c r="AG2333" s="175"/>
      <c r="AH2333" s="56"/>
      <c r="AI2333" s="56"/>
      <c r="AJ2333" s="468"/>
      <c r="AK2333" s="56"/>
      <c r="AO2333" s="158"/>
      <c r="AS2333" s="158"/>
      <c r="AT2333" s="162"/>
    </row>
    <row r="2334" spans="1:46" s="57" customFormat="1" ht="12.75" customHeight="1" x14ac:dyDescent="0.3">
      <c r="A2334" s="49"/>
      <c r="B2334" s="49"/>
      <c r="C2334" s="56"/>
      <c r="D2334" s="175"/>
      <c r="E2334" s="175"/>
      <c r="F2334" s="175"/>
      <c r="G2334" s="27"/>
      <c r="H2334" s="27"/>
      <c r="I2334" s="175"/>
      <c r="J2334" s="175"/>
      <c r="K2334" s="56"/>
      <c r="L2334" s="56"/>
      <c r="M2334" s="109"/>
      <c r="N2334" s="411"/>
      <c r="O2334" s="56"/>
      <c r="P2334" s="175"/>
      <c r="Q2334" s="175"/>
      <c r="R2334" s="175"/>
      <c r="S2334" s="27"/>
      <c r="T2334" s="175"/>
      <c r="U2334" s="175"/>
      <c r="V2334" s="56"/>
      <c r="W2334" s="56"/>
      <c r="X2334" s="109"/>
      <c r="Y2334" s="411"/>
      <c r="Z2334" s="27"/>
      <c r="AA2334" s="27"/>
      <c r="AB2334" s="175"/>
      <c r="AC2334" s="175"/>
      <c r="AD2334" s="175"/>
      <c r="AE2334" s="175"/>
      <c r="AF2334" s="175"/>
      <c r="AG2334" s="175"/>
      <c r="AH2334" s="56"/>
      <c r="AI2334" s="56"/>
      <c r="AJ2334" s="468"/>
      <c r="AK2334" s="56"/>
      <c r="AO2334" s="158"/>
      <c r="AS2334" s="158"/>
      <c r="AT2334" s="162"/>
    </row>
    <row r="2335" spans="1:46" s="57" customFormat="1" ht="12.75" customHeight="1" x14ac:dyDescent="0.3">
      <c r="A2335" s="49"/>
      <c r="B2335" s="49"/>
      <c r="C2335" s="56"/>
      <c r="D2335" s="175"/>
      <c r="E2335" s="175"/>
      <c r="F2335" s="175"/>
      <c r="G2335" s="27"/>
      <c r="H2335" s="27"/>
      <c r="I2335" s="175"/>
      <c r="J2335" s="175"/>
      <c r="K2335" s="56"/>
      <c r="L2335" s="56"/>
      <c r="M2335" s="109"/>
      <c r="N2335" s="411"/>
      <c r="O2335" s="56"/>
      <c r="P2335" s="175"/>
      <c r="Q2335" s="175"/>
      <c r="R2335" s="175"/>
      <c r="S2335" s="27"/>
      <c r="T2335" s="175"/>
      <c r="U2335" s="175"/>
      <c r="V2335" s="56"/>
      <c r="W2335" s="56"/>
      <c r="X2335" s="109"/>
      <c r="Y2335" s="411"/>
      <c r="Z2335" s="27"/>
      <c r="AA2335" s="27"/>
      <c r="AB2335" s="175"/>
      <c r="AC2335" s="175"/>
      <c r="AD2335" s="175"/>
      <c r="AE2335" s="175"/>
      <c r="AF2335" s="175"/>
      <c r="AG2335" s="175"/>
      <c r="AH2335" s="56"/>
      <c r="AI2335" s="56"/>
      <c r="AJ2335" s="468"/>
      <c r="AK2335" s="56"/>
      <c r="AO2335" s="158"/>
      <c r="AS2335" s="158"/>
      <c r="AT2335" s="162"/>
    </row>
    <row r="2336" spans="1:46" s="57" customFormat="1" ht="12.75" customHeight="1" x14ac:dyDescent="0.3">
      <c r="A2336" s="49"/>
      <c r="B2336" s="49"/>
      <c r="C2336" s="56"/>
      <c r="D2336" s="175"/>
      <c r="E2336" s="175"/>
      <c r="F2336" s="175"/>
      <c r="G2336" s="27"/>
      <c r="H2336" s="27"/>
      <c r="I2336" s="175"/>
      <c r="J2336" s="175"/>
      <c r="K2336" s="56"/>
      <c r="L2336" s="56"/>
      <c r="M2336" s="109"/>
      <c r="N2336" s="411"/>
      <c r="O2336" s="56"/>
      <c r="P2336" s="175"/>
      <c r="Q2336" s="175"/>
      <c r="R2336" s="175"/>
      <c r="S2336" s="27"/>
      <c r="T2336" s="175"/>
      <c r="U2336" s="175"/>
      <c r="V2336" s="56"/>
      <c r="W2336" s="56"/>
      <c r="X2336" s="109"/>
      <c r="Y2336" s="411"/>
      <c r="Z2336" s="27"/>
      <c r="AA2336" s="27"/>
      <c r="AB2336" s="175"/>
      <c r="AC2336" s="175"/>
      <c r="AD2336" s="175"/>
      <c r="AE2336" s="175"/>
      <c r="AF2336" s="175"/>
      <c r="AG2336" s="175"/>
      <c r="AH2336" s="56"/>
      <c r="AI2336" s="56"/>
      <c r="AJ2336" s="468"/>
      <c r="AK2336" s="56"/>
      <c r="AO2336" s="158"/>
      <c r="AS2336" s="158"/>
      <c r="AT2336" s="162"/>
    </row>
    <row r="2337" spans="1:46" s="57" customFormat="1" ht="12.75" customHeight="1" x14ac:dyDescent="0.3">
      <c r="A2337" s="49"/>
      <c r="B2337" s="49"/>
      <c r="C2337" s="56"/>
      <c r="D2337" s="175"/>
      <c r="E2337" s="175"/>
      <c r="F2337" s="175"/>
      <c r="G2337" s="27"/>
      <c r="H2337" s="27"/>
      <c r="I2337" s="175"/>
      <c r="J2337" s="175"/>
      <c r="K2337" s="56"/>
      <c r="L2337" s="56"/>
      <c r="M2337" s="109"/>
      <c r="N2337" s="411"/>
      <c r="O2337" s="56"/>
      <c r="P2337" s="175"/>
      <c r="Q2337" s="175"/>
      <c r="R2337" s="175"/>
      <c r="S2337" s="27"/>
      <c r="T2337" s="175"/>
      <c r="U2337" s="175"/>
      <c r="V2337" s="56"/>
      <c r="W2337" s="56"/>
      <c r="X2337" s="109"/>
      <c r="Y2337" s="411"/>
      <c r="Z2337" s="27"/>
      <c r="AA2337" s="27"/>
      <c r="AB2337" s="175"/>
      <c r="AC2337" s="175"/>
      <c r="AD2337" s="175"/>
      <c r="AE2337" s="175"/>
      <c r="AF2337" s="175"/>
      <c r="AG2337" s="175"/>
      <c r="AH2337" s="56"/>
      <c r="AI2337" s="56"/>
      <c r="AJ2337" s="468"/>
      <c r="AK2337" s="56"/>
      <c r="AO2337" s="158"/>
      <c r="AS2337" s="158"/>
      <c r="AT2337" s="162"/>
    </row>
    <row r="2338" spans="1:46" s="57" customFormat="1" ht="12.75" customHeight="1" x14ac:dyDescent="0.3">
      <c r="A2338" s="49"/>
      <c r="B2338" s="49"/>
      <c r="C2338" s="56"/>
      <c r="D2338" s="175"/>
      <c r="E2338" s="175"/>
      <c r="F2338" s="175"/>
      <c r="G2338" s="27"/>
      <c r="H2338" s="27"/>
      <c r="I2338" s="175"/>
      <c r="J2338" s="175"/>
      <c r="K2338" s="56"/>
      <c r="L2338" s="56"/>
      <c r="M2338" s="109"/>
      <c r="N2338" s="411"/>
      <c r="O2338" s="56"/>
      <c r="P2338" s="175"/>
      <c r="Q2338" s="175"/>
      <c r="R2338" s="175"/>
      <c r="S2338" s="27"/>
      <c r="T2338" s="175"/>
      <c r="U2338" s="175"/>
      <c r="V2338" s="56"/>
      <c r="W2338" s="56"/>
      <c r="X2338" s="109"/>
      <c r="Y2338" s="411"/>
      <c r="Z2338" s="27"/>
      <c r="AA2338" s="27"/>
      <c r="AB2338" s="175"/>
      <c r="AC2338" s="175"/>
      <c r="AD2338" s="175"/>
      <c r="AE2338" s="175"/>
      <c r="AF2338" s="175"/>
      <c r="AG2338" s="175"/>
      <c r="AH2338" s="56"/>
      <c r="AI2338" s="56"/>
      <c r="AJ2338" s="468"/>
      <c r="AK2338" s="56"/>
      <c r="AO2338" s="158"/>
      <c r="AS2338" s="158"/>
      <c r="AT2338" s="162"/>
    </row>
    <row r="2339" spans="1:46" s="57" customFormat="1" ht="12.75" customHeight="1" x14ac:dyDescent="0.3">
      <c r="A2339" s="49"/>
      <c r="B2339" s="49"/>
      <c r="C2339" s="56"/>
      <c r="D2339" s="175"/>
      <c r="E2339" s="175"/>
      <c r="F2339" s="175"/>
      <c r="G2339" s="27"/>
      <c r="H2339" s="27"/>
      <c r="I2339" s="175"/>
      <c r="J2339" s="175"/>
      <c r="K2339" s="56"/>
      <c r="L2339" s="56"/>
      <c r="M2339" s="109"/>
      <c r="N2339" s="411"/>
      <c r="O2339" s="56"/>
      <c r="P2339" s="175"/>
      <c r="Q2339" s="175"/>
      <c r="R2339" s="175"/>
      <c r="S2339" s="27"/>
      <c r="T2339" s="175"/>
      <c r="U2339" s="175"/>
      <c r="V2339" s="56"/>
      <c r="W2339" s="56"/>
      <c r="X2339" s="109"/>
      <c r="Y2339" s="411"/>
      <c r="Z2339" s="27"/>
      <c r="AA2339" s="27"/>
      <c r="AB2339" s="175"/>
      <c r="AC2339" s="175"/>
      <c r="AD2339" s="175"/>
      <c r="AE2339" s="175"/>
      <c r="AF2339" s="175"/>
      <c r="AG2339" s="175"/>
      <c r="AH2339" s="56"/>
      <c r="AI2339" s="56"/>
      <c r="AJ2339" s="468"/>
      <c r="AK2339" s="56"/>
      <c r="AO2339" s="158"/>
      <c r="AS2339" s="158"/>
      <c r="AT2339" s="162"/>
    </row>
    <row r="2340" spans="1:46" s="57" customFormat="1" ht="12.75" customHeight="1" x14ac:dyDescent="0.3">
      <c r="A2340" s="49"/>
      <c r="B2340" s="49"/>
      <c r="C2340" s="56"/>
      <c r="D2340" s="175"/>
      <c r="E2340" s="175"/>
      <c r="F2340" s="175"/>
      <c r="G2340" s="27"/>
      <c r="H2340" s="27"/>
      <c r="I2340" s="175"/>
      <c r="J2340" s="175"/>
      <c r="K2340" s="56"/>
      <c r="L2340" s="56"/>
      <c r="M2340" s="109"/>
      <c r="N2340" s="411"/>
      <c r="O2340" s="56"/>
      <c r="P2340" s="175"/>
      <c r="Q2340" s="175"/>
      <c r="R2340" s="175"/>
      <c r="S2340" s="27"/>
      <c r="T2340" s="175"/>
      <c r="U2340" s="175"/>
      <c r="V2340" s="56"/>
      <c r="W2340" s="56"/>
      <c r="X2340" s="109"/>
      <c r="Y2340" s="411"/>
      <c r="Z2340" s="27"/>
      <c r="AA2340" s="27"/>
      <c r="AB2340" s="175"/>
      <c r="AC2340" s="175"/>
      <c r="AD2340" s="175"/>
      <c r="AE2340" s="175"/>
      <c r="AF2340" s="175"/>
      <c r="AG2340" s="175"/>
      <c r="AH2340" s="56"/>
      <c r="AI2340" s="56"/>
      <c r="AJ2340" s="468"/>
      <c r="AK2340" s="56"/>
      <c r="AO2340" s="158"/>
      <c r="AS2340" s="158"/>
      <c r="AT2340" s="162"/>
    </row>
    <row r="2341" spans="1:46" s="57" customFormat="1" ht="12.75" customHeight="1" x14ac:dyDescent="0.3">
      <c r="A2341" s="49"/>
      <c r="B2341" s="49"/>
      <c r="C2341" s="56"/>
      <c r="D2341" s="175"/>
      <c r="E2341" s="175"/>
      <c r="F2341" s="175"/>
      <c r="G2341" s="27"/>
      <c r="H2341" s="27"/>
      <c r="I2341" s="175"/>
      <c r="J2341" s="175"/>
      <c r="K2341" s="56"/>
      <c r="L2341" s="56"/>
      <c r="M2341" s="109"/>
      <c r="N2341" s="411"/>
      <c r="O2341" s="56"/>
      <c r="P2341" s="175"/>
      <c r="Q2341" s="175"/>
      <c r="R2341" s="175"/>
      <c r="S2341" s="27"/>
      <c r="T2341" s="175"/>
      <c r="U2341" s="175"/>
      <c r="V2341" s="56"/>
      <c r="W2341" s="56"/>
      <c r="X2341" s="109"/>
      <c r="Y2341" s="411"/>
      <c r="Z2341" s="27"/>
      <c r="AA2341" s="27"/>
      <c r="AB2341" s="175"/>
      <c r="AC2341" s="175"/>
      <c r="AD2341" s="175"/>
      <c r="AE2341" s="175"/>
      <c r="AF2341" s="175"/>
      <c r="AG2341" s="175"/>
      <c r="AH2341" s="56"/>
      <c r="AI2341" s="56"/>
      <c r="AJ2341" s="468"/>
      <c r="AK2341" s="56"/>
      <c r="AO2341" s="158"/>
      <c r="AS2341" s="158"/>
      <c r="AT2341" s="162"/>
    </row>
    <row r="2342" spans="1:46" s="57" customFormat="1" ht="12.75" customHeight="1" x14ac:dyDescent="0.3">
      <c r="A2342" s="49"/>
      <c r="B2342" s="49"/>
      <c r="C2342" s="56"/>
      <c r="D2342" s="175"/>
      <c r="E2342" s="175"/>
      <c r="F2342" s="175"/>
      <c r="G2342" s="27"/>
      <c r="H2342" s="27"/>
      <c r="I2342" s="175"/>
      <c r="J2342" s="175"/>
      <c r="K2342" s="56"/>
      <c r="L2342" s="56"/>
      <c r="M2342" s="109"/>
      <c r="N2342" s="411"/>
      <c r="O2342" s="56"/>
      <c r="P2342" s="175"/>
      <c r="Q2342" s="175"/>
      <c r="R2342" s="175"/>
      <c r="S2342" s="27"/>
      <c r="T2342" s="175"/>
      <c r="U2342" s="175"/>
      <c r="V2342" s="56"/>
      <c r="W2342" s="56"/>
      <c r="X2342" s="109"/>
      <c r="Y2342" s="411"/>
      <c r="Z2342" s="27"/>
      <c r="AA2342" s="27"/>
      <c r="AB2342" s="175"/>
      <c r="AC2342" s="175"/>
      <c r="AD2342" s="175"/>
      <c r="AE2342" s="175"/>
      <c r="AF2342" s="175"/>
      <c r="AG2342" s="175"/>
      <c r="AH2342" s="56"/>
      <c r="AI2342" s="56"/>
      <c r="AJ2342" s="468"/>
      <c r="AK2342" s="56"/>
      <c r="AO2342" s="158"/>
      <c r="AS2342" s="158"/>
      <c r="AT2342" s="162"/>
    </row>
    <row r="2343" spans="1:46" s="57" customFormat="1" ht="12.75" customHeight="1" x14ac:dyDescent="0.3">
      <c r="A2343" s="49"/>
      <c r="B2343" s="49"/>
      <c r="C2343" s="56"/>
      <c r="D2343" s="175"/>
      <c r="E2343" s="175"/>
      <c r="F2343" s="175"/>
      <c r="G2343" s="27"/>
      <c r="H2343" s="27"/>
      <c r="I2343" s="175"/>
      <c r="J2343" s="175"/>
      <c r="K2343" s="56"/>
      <c r="L2343" s="56"/>
      <c r="M2343" s="109"/>
      <c r="N2343" s="411"/>
      <c r="O2343" s="56"/>
      <c r="P2343" s="175"/>
      <c r="Q2343" s="175"/>
      <c r="R2343" s="175"/>
      <c r="S2343" s="27"/>
      <c r="T2343" s="175"/>
      <c r="U2343" s="175"/>
      <c r="V2343" s="56"/>
      <c r="W2343" s="56"/>
      <c r="X2343" s="109"/>
      <c r="Y2343" s="411"/>
      <c r="Z2343" s="27"/>
      <c r="AA2343" s="27"/>
      <c r="AB2343" s="175"/>
      <c r="AC2343" s="175"/>
      <c r="AD2343" s="175"/>
      <c r="AE2343" s="175"/>
      <c r="AF2343" s="175"/>
      <c r="AG2343" s="175"/>
      <c r="AH2343" s="56"/>
      <c r="AI2343" s="56"/>
      <c r="AJ2343" s="468"/>
      <c r="AK2343" s="56"/>
      <c r="AO2343" s="158"/>
      <c r="AS2343" s="158"/>
      <c r="AT2343" s="162"/>
    </row>
    <row r="2344" spans="1:46" s="57" customFormat="1" ht="12.75" customHeight="1" x14ac:dyDescent="0.3">
      <c r="A2344" s="49"/>
      <c r="B2344" s="49"/>
      <c r="C2344" s="56"/>
      <c r="D2344" s="175"/>
      <c r="E2344" s="175"/>
      <c r="F2344" s="175"/>
      <c r="G2344" s="27"/>
      <c r="H2344" s="27"/>
      <c r="I2344" s="175"/>
      <c r="J2344" s="175"/>
      <c r="K2344" s="56"/>
      <c r="L2344" s="56"/>
      <c r="M2344" s="109"/>
      <c r="N2344" s="411"/>
      <c r="O2344" s="56"/>
      <c r="P2344" s="175"/>
      <c r="Q2344" s="175"/>
      <c r="R2344" s="175"/>
      <c r="S2344" s="27"/>
      <c r="T2344" s="175"/>
      <c r="U2344" s="175"/>
      <c r="V2344" s="56"/>
      <c r="W2344" s="56"/>
      <c r="X2344" s="109"/>
      <c r="Y2344" s="411"/>
      <c r="Z2344" s="27"/>
      <c r="AA2344" s="27"/>
      <c r="AB2344" s="175"/>
      <c r="AC2344" s="175"/>
      <c r="AD2344" s="175"/>
      <c r="AE2344" s="175"/>
      <c r="AF2344" s="175"/>
      <c r="AG2344" s="175"/>
      <c r="AH2344" s="56"/>
      <c r="AI2344" s="56"/>
      <c r="AJ2344" s="468"/>
      <c r="AK2344" s="56"/>
      <c r="AO2344" s="158"/>
      <c r="AS2344" s="158"/>
      <c r="AT2344" s="162"/>
    </row>
    <row r="2345" spans="1:46" s="57" customFormat="1" ht="12.75" customHeight="1" x14ac:dyDescent="0.3">
      <c r="A2345" s="49"/>
      <c r="B2345" s="49"/>
      <c r="C2345" s="56"/>
      <c r="D2345" s="175"/>
      <c r="E2345" s="175"/>
      <c r="F2345" s="175"/>
      <c r="G2345" s="27"/>
      <c r="H2345" s="27"/>
      <c r="I2345" s="175"/>
      <c r="J2345" s="175"/>
      <c r="K2345" s="56"/>
      <c r="L2345" s="56"/>
      <c r="M2345" s="109"/>
      <c r="N2345" s="411"/>
      <c r="O2345" s="56"/>
      <c r="P2345" s="175"/>
      <c r="Q2345" s="175"/>
      <c r="R2345" s="175"/>
      <c r="S2345" s="27"/>
      <c r="T2345" s="175"/>
      <c r="U2345" s="175"/>
      <c r="V2345" s="56"/>
      <c r="W2345" s="56"/>
      <c r="X2345" s="109"/>
      <c r="Y2345" s="411"/>
      <c r="Z2345" s="27"/>
      <c r="AA2345" s="27"/>
      <c r="AB2345" s="175"/>
      <c r="AC2345" s="175"/>
      <c r="AD2345" s="175"/>
      <c r="AE2345" s="175"/>
      <c r="AF2345" s="175"/>
      <c r="AG2345" s="175"/>
      <c r="AH2345" s="56"/>
      <c r="AI2345" s="56"/>
      <c r="AJ2345" s="468"/>
      <c r="AK2345" s="56"/>
      <c r="AO2345" s="158"/>
      <c r="AS2345" s="158"/>
      <c r="AT2345" s="162"/>
    </row>
    <row r="2346" spans="1:46" s="57" customFormat="1" ht="12.75" customHeight="1" x14ac:dyDescent="0.3">
      <c r="A2346" s="49"/>
      <c r="B2346" s="49"/>
      <c r="C2346" s="56"/>
      <c r="D2346" s="175"/>
      <c r="E2346" s="175"/>
      <c r="F2346" s="175"/>
      <c r="G2346" s="27"/>
      <c r="H2346" s="27"/>
      <c r="I2346" s="175"/>
      <c r="J2346" s="175"/>
      <c r="K2346" s="56"/>
      <c r="L2346" s="56"/>
      <c r="M2346" s="109"/>
      <c r="N2346" s="411"/>
      <c r="O2346" s="56"/>
      <c r="P2346" s="175"/>
      <c r="Q2346" s="175"/>
      <c r="R2346" s="175"/>
      <c r="S2346" s="27"/>
      <c r="T2346" s="175"/>
      <c r="U2346" s="175"/>
      <c r="V2346" s="56"/>
      <c r="W2346" s="56"/>
      <c r="X2346" s="109"/>
      <c r="Y2346" s="411"/>
      <c r="Z2346" s="27"/>
      <c r="AA2346" s="27"/>
      <c r="AB2346" s="175"/>
      <c r="AC2346" s="175"/>
      <c r="AD2346" s="175"/>
      <c r="AE2346" s="175"/>
      <c r="AF2346" s="175"/>
      <c r="AG2346" s="175"/>
      <c r="AH2346" s="56"/>
      <c r="AI2346" s="56"/>
      <c r="AJ2346" s="468"/>
      <c r="AK2346" s="56"/>
      <c r="AO2346" s="158"/>
      <c r="AS2346" s="158"/>
      <c r="AT2346" s="162"/>
    </row>
    <row r="2347" spans="1:46" s="57" customFormat="1" ht="12.75" customHeight="1" x14ac:dyDescent="0.3">
      <c r="A2347" s="49"/>
      <c r="B2347" s="49"/>
      <c r="C2347" s="56"/>
      <c r="D2347" s="175"/>
      <c r="E2347" s="175"/>
      <c r="F2347" s="175"/>
      <c r="G2347" s="27"/>
      <c r="H2347" s="27"/>
      <c r="I2347" s="175"/>
      <c r="J2347" s="175"/>
      <c r="K2347" s="56"/>
      <c r="L2347" s="56"/>
      <c r="M2347" s="109"/>
      <c r="N2347" s="411"/>
      <c r="O2347" s="56"/>
      <c r="P2347" s="175"/>
      <c r="Q2347" s="175"/>
      <c r="R2347" s="175"/>
      <c r="S2347" s="27"/>
      <c r="T2347" s="175"/>
      <c r="U2347" s="175"/>
      <c r="V2347" s="56"/>
      <c r="W2347" s="56"/>
      <c r="X2347" s="109"/>
      <c r="Y2347" s="411"/>
      <c r="Z2347" s="27"/>
      <c r="AA2347" s="27"/>
      <c r="AB2347" s="175"/>
      <c r="AC2347" s="175"/>
      <c r="AD2347" s="175"/>
      <c r="AE2347" s="175"/>
      <c r="AF2347" s="175"/>
      <c r="AG2347" s="175"/>
      <c r="AH2347" s="56"/>
      <c r="AI2347" s="56"/>
      <c r="AJ2347" s="468"/>
      <c r="AK2347" s="56"/>
      <c r="AO2347" s="158"/>
      <c r="AS2347" s="158"/>
      <c r="AT2347" s="162"/>
    </row>
    <row r="2348" spans="1:46" s="57" customFormat="1" ht="12.75" customHeight="1" x14ac:dyDescent="0.3">
      <c r="A2348" s="49"/>
      <c r="B2348" s="49"/>
      <c r="C2348" s="56"/>
      <c r="D2348" s="175"/>
      <c r="E2348" s="175"/>
      <c r="F2348" s="175"/>
      <c r="G2348" s="27"/>
      <c r="H2348" s="27"/>
      <c r="I2348" s="175"/>
      <c r="J2348" s="175"/>
      <c r="K2348" s="56"/>
      <c r="L2348" s="56"/>
      <c r="M2348" s="109"/>
      <c r="N2348" s="411"/>
      <c r="O2348" s="56"/>
      <c r="P2348" s="175"/>
      <c r="Q2348" s="175"/>
      <c r="R2348" s="175"/>
      <c r="S2348" s="27"/>
      <c r="T2348" s="175"/>
      <c r="U2348" s="175"/>
      <c r="V2348" s="56"/>
      <c r="W2348" s="56"/>
      <c r="X2348" s="109"/>
      <c r="Y2348" s="411"/>
      <c r="Z2348" s="27"/>
      <c r="AA2348" s="27"/>
      <c r="AB2348" s="175"/>
      <c r="AC2348" s="175"/>
      <c r="AD2348" s="175"/>
      <c r="AE2348" s="175"/>
      <c r="AF2348" s="175"/>
      <c r="AG2348" s="175"/>
      <c r="AH2348" s="56"/>
      <c r="AI2348" s="56"/>
      <c r="AJ2348" s="468"/>
      <c r="AK2348" s="56"/>
      <c r="AO2348" s="158"/>
      <c r="AS2348" s="158"/>
      <c r="AT2348" s="162"/>
    </row>
    <row r="2349" spans="1:46" s="57" customFormat="1" ht="12.75" customHeight="1" x14ac:dyDescent="0.3">
      <c r="A2349" s="49"/>
      <c r="B2349" s="49"/>
      <c r="C2349" s="56"/>
      <c r="D2349" s="175"/>
      <c r="E2349" s="175"/>
      <c r="F2349" s="175"/>
      <c r="G2349" s="27"/>
      <c r="H2349" s="27"/>
      <c r="I2349" s="175"/>
      <c r="J2349" s="175"/>
      <c r="K2349" s="56"/>
      <c r="L2349" s="56"/>
      <c r="M2349" s="109"/>
      <c r="N2349" s="411"/>
      <c r="O2349" s="56"/>
      <c r="P2349" s="175"/>
      <c r="Q2349" s="175"/>
      <c r="R2349" s="175"/>
      <c r="S2349" s="27"/>
      <c r="T2349" s="175"/>
      <c r="U2349" s="175"/>
      <c r="V2349" s="56"/>
      <c r="W2349" s="56"/>
      <c r="X2349" s="109"/>
      <c r="Y2349" s="411"/>
      <c r="Z2349" s="27"/>
      <c r="AA2349" s="27"/>
      <c r="AB2349" s="175"/>
      <c r="AC2349" s="175"/>
      <c r="AD2349" s="175"/>
      <c r="AE2349" s="175"/>
      <c r="AF2349" s="175"/>
      <c r="AG2349" s="175"/>
      <c r="AH2349" s="56"/>
      <c r="AI2349" s="56"/>
      <c r="AJ2349" s="468"/>
      <c r="AK2349" s="56"/>
      <c r="AO2349" s="158"/>
      <c r="AS2349" s="158"/>
      <c r="AT2349" s="162"/>
    </row>
    <row r="2350" spans="1:46" s="57" customFormat="1" ht="12.75" customHeight="1" x14ac:dyDescent="0.3">
      <c r="A2350" s="49"/>
      <c r="B2350" s="49"/>
      <c r="C2350" s="56"/>
      <c r="D2350" s="175"/>
      <c r="E2350" s="175"/>
      <c r="F2350" s="175"/>
      <c r="G2350" s="27"/>
      <c r="H2350" s="27"/>
      <c r="I2350" s="175"/>
      <c r="J2350" s="175"/>
      <c r="K2350" s="56"/>
      <c r="L2350" s="56"/>
      <c r="M2350" s="109"/>
      <c r="N2350" s="411"/>
      <c r="O2350" s="56"/>
      <c r="P2350" s="175"/>
      <c r="Q2350" s="175"/>
      <c r="R2350" s="175"/>
      <c r="S2350" s="27"/>
      <c r="T2350" s="175"/>
      <c r="U2350" s="175"/>
      <c r="V2350" s="56"/>
      <c r="W2350" s="56"/>
      <c r="X2350" s="109"/>
      <c r="Y2350" s="411"/>
      <c r="Z2350" s="27"/>
      <c r="AA2350" s="27"/>
      <c r="AB2350" s="175"/>
      <c r="AC2350" s="175"/>
      <c r="AD2350" s="175"/>
      <c r="AE2350" s="175"/>
      <c r="AF2350" s="175"/>
      <c r="AG2350" s="175"/>
      <c r="AH2350" s="56"/>
      <c r="AI2350" s="56"/>
      <c r="AJ2350" s="468"/>
      <c r="AK2350" s="56"/>
      <c r="AO2350" s="158"/>
      <c r="AS2350" s="158"/>
      <c r="AT2350" s="162"/>
    </row>
    <row r="2351" spans="1:46" s="57" customFormat="1" ht="12.75" customHeight="1" x14ac:dyDescent="0.3">
      <c r="A2351" s="49"/>
      <c r="B2351" s="49"/>
      <c r="C2351" s="56"/>
      <c r="D2351" s="175"/>
      <c r="E2351" s="175"/>
      <c r="F2351" s="175"/>
      <c r="G2351" s="27"/>
      <c r="H2351" s="27"/>
      <c r="I2351" s="175"/>
      <c r="J2351" s="175"/>
      <c r="K2351" s="56"/>
      <c r="L2351" s="56"/>
      <c r="M2351" s="109"/>
      <c r="N2351" s="411"/>
      <c r="O2351" s="56"/>
      <c r="P2351" s="175"/>
      <c r="Q2351" s="175"/>
      <c r="R2351" s="175"/>
      <c r="S2351" s="27"/>
      <c r="T2351" s="175"/>
      <c r="U2351" s="175"/>
      <c r="V2351" s="56"/>
      <c r="W2351" s="56"/>
      <c r="X2351" s="109"/>
      <c r="Y2351" s="411"/>
      <c r="Z2351" s="27"/>
      <c r="AA2351" s="27"/>
      <c r="AB2351" s="175"/>
      <c r="AC2351" s="175"/>
      <c r="AD2351" s="175"/>
      <c r="AE2351" s="175"/>
      <c r="AF2351" s="175"/>
      <c r="AG2351" s="175"/>
      <c r="AH2351" s="56"/>
      <c r="AI2351" s="56"/>
      <c r="AJ2351" s="468"/>
      <c r="AK2351" s="56"/>
      <c r="AO2351" s="158"/>
      <c r="AS2351" s="158"/>
      <c r="AT2351" s="162"/>
    </row>
    <row r="2352" spans="1:46" s="57" customFormat="1" ht="12.75" customHeight="1" x14ac:dyDescent="0.3">
      <c r="A2352" s="49"/>
      <c r="B2352" s="49"/>
      <c r="C2352" s="56"/>
      <c r="D2352" s="175"/>
      <c r="E2352" s="175"/>
      <c r="F2352" s="175"/>
      <c r="G2352" s="27"/>
      <c r="H2352" s="27"/>
      <c r="I2352" s="175"/>
      <c r="J2352" s="175"/>
      <c r="K2352" s="56"/>
      <c r="L2352" s="56"/>
      <c r="M2352" s="109"/>
      <c r="N2352" s="411"/>
      <c r="O2352" s="56"/>
      <c r="P2352" s="175"/>
      <c r="Q2352" s="175"/>
      <c r="R2352" s="175"/>
      <c r="S2352" s="27"/>
      <c r="T2352" s="175"/>
      <c r="U2352" s="175"/>
      <c r="V2352" s="56"/>
      <c r="W2352" s="56"/>
      <c r="X2352" s="109"/>
      <c r="Y2352" s="411"/>
      <c r="Z2352" s="27"/>
      <c r="AA2352" s="27"/>
      <c r="AB2352" s="175"/>
      <c r="AC2352" s="175"/>
      <c r="AD2352" s="175"/>
      <c r="AE2352" s="175"/>
      <c r="AF2352" s="175"/>
      <c r="AG2352" s="175"/>
      <c r="AH2352" s="56"/>
      <c r="AI2352" s="56"/>
      <c r="AJ2352" s="468"/>
      <c r="AK2352" s="56"/>
      <c r="AO2352" s="158"/>
      <c r="AS2352" s="158"/>
      <c r="AT2352" s="162"/>
    </row>
    <row r="2353" spans="1:46" s="57" customFormat="1" ht="12.75" customHeight="1" x14ac:dyDescent="0.3">
      <c r="A2353" s="49"/>
      <c r="B2353" s="49"/>
      <c r="C2353" s="56"/>
      <c r="D2353" s="175"/>
      <c r="E2353" s="175"/>
      <c r="F2353" s="175"/>
      <c r="G2353" s="27"/>
      <c r="H2353" s="27"/>
      <c r="I2353" s="175"/>
      <c r="J2353" s="175"/>
      <c r="K2353" s="56"/>
      <c r="L2353" s="56"/>
      <c r="M2353" s="109"/>
      <c r="N2353" s="411"/>
      <c r="O2353" s="56"/>
      <c r="P2353" s="175"/>
      <c r="Q2353" s="175"/>
      <c r="R2353" s="175"/>
      <c r="S2353" s="27"/>
      <c r="T2353" s="175"/>
      <c r="U2353" s="175"/>
      <c r="V2353" s="56"/>
      <c r="W2353" s="56"/>
      <c r="X2353" s="109"/>
      <c r="Y2353" s="411"/>
      <c r="Z2353" s="27"/>
      <c r="AA2353" s="27"/>
      <c r="AB2353" s="175"/>
      <c r="AC2353" s="175"/>
      <c r="AD2353" s="175"/>
      <c r="AE2353" s="175"/>
      <c r="AF2353" s="175"/>
      <c r="AG2353" s="175"/>
      <c r="AH2353" s="56"/>
      <c r="AI2353" s="56"/>
      <c r="AJ2353" s="468"/>
      <c r="AK2353" s="56"/>
      <c r="AO2353" s="158"/>
      <c r="AS2353" s="158"/>
      <c r="AT2353" s="162"/>
    </row>
    <row r="2354" spans="1:46" s="57" customFormat="1" ht="12.75" customHeight="1" x14ac:dyDescent="0.3">
      <c r="A2354" s="49"/>
      <c r="B2354" s="49"/>
      <c r="C2354" s="56"/>
      <c r="D2354" s="175"/>
      <c r="E2354" s="175"/>
      <c r="F2354" s="175"/>
      <c r="G2354" s="27"/>
      <c r="H2354" s="27"/>
      <c r="I2354" s="175"/>
      <c r="J2354" s="175"/>
      <c r="K2354" s="56"/>
      <c r="L2354" s="56"/>
      <c r="M2354" s="109"/>
      <c r="N2354" s="411"/>
      <c r="O2354" s="56"/>
      <c r="P2354" s="175"/>
      <c r="Q2354" s="175"/>
      <c r="R2354" s="175"/>
      <c r="S2354" s="27"/>
      <c r="T2354" s="175"/>
      <c r="U2354" s="175"/>
      <c r="V2354" s="56"/>
      <c r="W2354" s="56"/>
      <c r="X2354" s="109"/>
      <c r="Y2354" s="411"/>
      <c r="Z2354" s="27"/>
      <c r="AA2354" s="27"/>
      <c r="AB2354" s="175"/>
      <c r="AC2354" s="175"/>
      <c r="AD2354" s="175"/>
      <c r="AE2354" s="175"/>
      <c r="AF2354" s="175"/>
      <c r="AG2354" s="175"/>
      <c r="AH2354" s="56"/>
      <c r="AI2354" s="56"/>
      <c r="AJ2354" s="468"/>
      <c r="AK2354" s="56"/>
      <c r="AO2354" s="158"/>
      <c r="AS2354" s="158"/>
      <c r="AT2354" s="162"/>
    </row>
    <row r="2355" spans="1:46" s="57" customFormat="1" ht="12.75" customHeight="1" x14ac:dyDescent="0.3">
      <c r="A2355" s="49"/>
      <c r="B2355" s="49"/>
      <c r="C2355" s="56"/>
      <c r="D2355" s="175"/>
      <c r="E2355" s="175"/>
      <c r="F2355" s="175"/>
      <c r="G2355" s="27"/>
      <c r="H2355" s="27"/>
      <c r="I2355" s="175"/>
      <c r="J2355" s="175"/>
      <c r="K2355" s="56"/>
      <c r="L2355" s="56"/>
      <c r="M2355" s="109"/>
      <c r="N2355" s="411"/>
      <c r="O2355" s="56"/>
      <c r="P2355" s="175"/>
      <c r="Q2355" s="175"/>
      <c r="R2355" s="175"/>
      <c r="S2355" s="27"/>
      <c r="T2355" s="175"/>
      <c r="U2355" s="175"/>
      <c r="V2355" s="56"/>
      <c r="W2355" s="56"/>
      <c r="X2355" s="109"/>
      <c r="Y2355" s="411"/>
      <c r="Z2355" s="27"/>
      <c r="AA2355" s="27"/>
      <c r="AB2355" s="175"/>
      <c r="AC2355" s="175"/>
      <c r="AD2355" s="175"/>
      <c r="AE2355" s="175"/>
      <c r="AF2355" s="175"/>
      <c r="AG2355" s="175"/>
      <c r="AH2355" s="56"/>
      <c r="AI2355" s="56"/>
      <c r="AJ2355" s="468"/>
      <c r="AK2355" s="56"/>
      <c r="AO2355" s="158"/>
      <c r="AS2355" s="158"/>
      <c r="AT2355" s="162"/>
    </row>
    <row r="2356" spans="1:46" s="57" customFormat="1" ht="12.75" customHeight="1" x14ac:dyDescent="0.3">
      <c r="A2356" s="49"/>
      <c r="B2356" s="49"/>
      <c r="C2356" s="56"/>
      <c r="D2356" s="175"/>
      <c r="E2356" s="175"/>
      <c r="F2356" s="175"/>
      <c r="G2356" s="27"/>
      <c r="H2356" s="27"/>
      <c r="I2356" s="175"/>
      <c r="J2356" s="175"/>
      <c r="K2356" s="56"/>
      <c r="L2356" s="56"/>
      <c r="M2356" s="109"/>
      <c r="N2356" s="411"/>
      <c r="O2356" s="56"/>
      <c r="P2356" s="175"/>
      <c r="Q2356" s="175"/>
      <c r="R2356" s="175"/>
      <c r="S2356" s="27"/>
      <c r="T2356" s="175"/>
      <c r="U2356" s="175"/>
      <c r="V2356" s="56"/>
      <c r="W2356" s="56"/>
      <c r="X2356" s="109"/>
      <c r="Y2356" s="411"/>
      <c r="Z2356" s="27"/>
      <c r="AA2356" s="27"/>
      <c r="AB2356" s="175"/>
      <c r="AC2356" s="175"/>
      <c r="AD2356" s="175"/>
      <c r="AE2356" s="175"/>
      <c r="AF2356" s="175"/>
      <c r="AG2356" s="175"/>
      <c r="AH2356" s="56"/>
      <c r="AI2356" s="56"/>
      <c r="AJ2356" s="468"/>
      <c r="AK2356" s="56"/>
      <c r="AO2356" s="158"/>
      <c r="AS2356" s="158"/>
      <c r="AT2356" s="162"/>
    </row>
    <row r="2357" spans="1:46" s="57" customFormat="1" ht="12.75" customHeight="1" x14ac:dyDescent="0.3">
      <c r="A2357" s="49"/>
      <c r="B2357" s="49"/>
      <c r="C2357" s="56"/>
      <c r="D2357" s="175"/>
      <c r="E2357" s="175"/>
      <c r="F2357" s="175"/>
      <c r="G2357" s="27"/>
      <c r="H2357" s="27"/>
      <c r="I2357" s="175"/>
      <c r="J2357" s="175"/>
      <c r="K2357" s="56"/>
      <c r="L2357" s="56"/>
      <c r="M2357" s="109"/>
      <c r="N2357" s="411"/>
      <c r="O2357" s="56"/>
      <c r="P2357" s="175"/>
      <c r="Q2357" s="175"/>
      <c r="R2357" s="175"/>
      <c r="S2357" s="27"/>
      <c r="T2357" s="175"/>
      <c r="U2357" s="175"/>
      <c r="V2357" s="56"/>
      <c r="W2357" s="56"/>
      <c r="X2357" s="109"/>
      <c r="Y2357" s="411"/>
      <c r="Z2357" s="27"/>
      <c r="AA2357" s="27"/>
      <c r="AB2357" s="175"/>
      <c r="AC2357" s="175"/>
      <c r="AD2357" s="175"/>
      <c r="AE2357" s="175"/>
      <c r="AF2357" s="175"/>
      <c r="AG2357" s="175"/>
      <c r="AH2357" s="56"/>
      <c r="AI2357" s="56"/>
      <c r="AJ2357" s="468"/>
      <c r="AK2357" s="56"/>
      <c r="AO2357" s="158"/>
      <c r="AS2357" s="158"/>
      <c r="AT2357" s="162"/>
    </row>
    <row r="2358" spans="1:46" s="57" customFormat="1" ht="12.75" customHeight="1" x14ac:dyDescent="0.3">
      <c r="A2358" s="49"/>
      <c r="B2358" s="49"/>
      <c r="C2358" s="56"/>
      <c r="D2358" s="175"/>
      <c r="E2358" s="175"/>
      <c r="F2358" s="175"/>
      <c r="G2358" s="27"/>
      <c r="H2358" s="27"/>
      <c r="I2358" s="175"/>
      <c r="J2358" s="175"/>
      <c r="K2358" s="56"/>
      <c r="L2358" s="56"/>
      <c r="M2358" s="109"/>
      <c r="N2358" s="411"/>
      <c r="O2358" s="56"/>
      <c r="P2358" s="175"/>
      <c r="Q2358" s="175"/>
      <c r="R2358" s="175"/>
      <c r="S2358" s="27"/>
      <c r="T2358" s="175"/>
      <c r="U2358" s="175"/>
      <c r="V2358" s="56"/>
      <c r="W2358" s="56"/>
      <c r="X2358" s="109"/>
      <c r="Y2358" s="411"/>
      <c r="Z2358" s="27"/>
      <c r="AA2358" s="27"/>
      <c r="AB2358" s="175"/>
      <c r="AC2358" s="175"/>
      <c r="AD2358" s="175"/>
      <c r="AE2358" s="175"/>
      <c r="AF2358" s="175"/>
      <c r="AG2358" s="175"/>
      <c r="AH2358" s="56"/>
      <c r="AI2358" s="56"/>
      <c r="AJ2358" s="468"/>
      <c r="AK2358" s="56"/>
      <c r="AO2358" s="158"/>
      <c r="AS2358" s="158"/>
      <c r="AT2358" s="162"/>
    </row>
    <row r="2359" spans="1:46" s="57" customFormat="1" ht="12.75" customHeight="1" x14ac:dyDescent="0.3">
      <c r="A2359" s="49"/>
      <c r="B2359" s="49"/>
      <c r="C2359" s="56"/>
      <c r="D2359" s="175"/>
      <c r="E2359" s="175"/>
      <c r="F2359" s="175"/>
      <c r="G2359" s="27"/>
      <c r="H2359" s="27"/>
      <c r="I2359" s="175"/>
      <c r="J2359" s="175"/>
      <c r="K2359" s="56"/>
      <c r="L2359" s="56"/>
      <c r="M2359" s="109"/>
      <c r="N2359" s="411"/>
      <c r="O2359" s="56"/>
      <c r="P2359" s="175"/>
      <c r="Q2359" s="175"/>
      <c r="R2359" s="175"/>
      <c r="S2359" s="27"/>
      <c r="T2359" s="175"/>
      <c r="U2359" s="175"/>
      <c r="V2359" s="56"/>
      <c r="W2359" s="56"/>
      <c r="X2359" s="109"/>
      <c r="Y2359" s="411"/>
      <c r="Z2359" s="27"/>
      <c r="AA2359" s="27"/>
      <c r="AB2359" s="175"/>
      <c r="AC2359" s="175"/>
      <c r="AD2359" s="175"/>
      <c r="AE2359" s="175"/>
      <c r="AF2359" s="175"/>
      <c r="AG2359" s="175"/>
      <c r="AH2359" s="56"/>
      <c r="AI2359" s="56"/>
      <c r="AJ2359" s="468"/>
      <c r="AK2359" s="56"/>
      <c r="AO2359" s="158"/>
      <c r="AS2359" s="158"/>
      <c r="AT2359" s="162"/>
    </row>
    <row r="2360" spans="1:46" s="57" customFormat="1" ht="12.75" customHeight="1" x14ac:dyDescent="0.3">
      <c r="A2360" s="49"/>
      <c r="B2360" s="49"/>
      <c r="C2360" s="56"/>
      <c r="D2360" s="175"/>
      <c r="E2360" s="175"/>
      <c r="F2360" s="175"/>
      <c r="G2360" s="27"/>
      <c r="H2360" s="27"/>
      <c r="I2360" s="175"/>
      <c r="J2360" s="175"/>
      <c r="K2360" s="56"/>
      <c r="L2360" s="56"/>
      <c r="M2360" s="109"/>
      <c r="N2360" s="411"/>
      <c r="O2360" s="56"/>
      <c r="P2360" s="175"/>
      <c r="Q2360" s="175"/>
      <c r="R2360" s="175"/>
      <c r="S2360" s="27"/>
      <c r="T2360" s="175"/>
      <c r="U2360" s="175"/>
      <c r="V2360" s="56"/>
      <c r="W2360" s="56"/>
      <c r="X2360" s="109"/>
      <c r="Y2360" s="411"/>
      <c r="Z2360" s="27"/>
      <c r="AA2360" s="27"/>
      <c r="AB2360" s="175"/>
      <c r="AC2360" s="175"/>
      <c r="AD2360" s="175"/>
      <c r="AE2360" s="175"/>
      <c r="AF2360" s="175"/>
      <c r="AG2360" s="175"/>
      <c r="AH2360" s="56"/>
      <c r="AI2360" s="56"/>
      <c r="AJ2360" s="468"/>
      <c r="AK2360" s="56"/>
      <c r="AO2360" s="158"/>
      <c r="AS2360" s="158"/>
      <c r="AT2360" s="162"/>
    </row>
    <row r="2361" spans="1:46" s="57" customFormat="1" ht="12.75" customHeight="1" x14ac:dyDescent="0.3">
      <c r="A2361" s="49"/>
      <c r="B2361" s="49"/>
      <c r="C2361" s="56"/>
      <c r="D2361" s="175"/>
      <c r="E2361" s="175"/>
      <c r="F2361" s="175"/>
      <c r="G2361" s="27"/>
      <c r="H2361" s="27"/>
      <c r="I2361" s="175"/>
      <c r="J2361" s="175"/>
      <c r="K2361" s="56"/>
      <c r="L2361" s="56"/>
      <c r="M2361" s="109"/>
      <c r="N2361" s="411"/>
      <c r="O2361" s="56"/>
      <c r="P2361" s="175"/>
      <c r="Q2361" s="175"/>
      <c r="R2361" s="175"/>
      <c r="S2361" s="27"/>
      <c r="T2361" s="175"/>
      <c r="U2361" s="175"/>
      <c r="V2361" s="56"/>
      <c r="W2361" s="56"/>
      <c r="X2361" s="109"/>
      <c r="Y2361" s="411"/>
      <c r="Z2361" s="27"/>
      <c r="AA2361" s="27"/>
      <c r="AB2361" s="175"/>
      <c r="AC2361" s="175"/>
      <c r="AD2361" s="175"/>
      <c r="AE2361" s="175"/>
      <c r="AF2361" s="175"/>
      <c r="AG2361" s="175"/>
      <c r="AH2361" s="56"/>
      <c r="AI2361" s="56"/>
      <c r="AJ2361" s="468"/>
      <c r="AK2361" s="56"/>
      <c r="AO2361" s="158"/>
      <c r="AS2361" s="158"/>
      <c r="AT2361" s="162"/>
    </row>
    <row r="2362" spans="1:46" s="57" customFormat="1" ht="12.75" customHeight="1" x14ac:dyDescent="0.3">
      <c r="A2362" s="49"/>
      <c r="B2362" s="49"/>
      <c r="C2362" s="56"/>
      <c r="D2362" s="175"/>
      <c r="E2362" s="175"/>
      <c r="F2362" s="175"/>
      <c r="G2362" s="27"/>
      <c r="H2362" s="27"/>
      <c r="I2362" s="175"/>
      <c r="J2362" s="175"/>
      <c r="K2362" s="56"/>
      <c r="L2362" s="56"/>
      <c r="M2362" s="109"/>
      <c r="N2362" s="411"/>
      <c r="O2362" s="56"/>
      <c r="P2362" s="175"/>
      <c r="Q2362" s="175"/>
      <c r="R2362" s="175"/>
      <c r="S2362" s="27"/>
      <c r="T2362" s="175"/>
      <c r="U2362" s="175"/>
      <c r="V2362" s="56"/>
      <c r="W2362" s="56"/>
      <c r="X2362" s="109"/>
      <c r="Y2362" s="411"/>
      <c r="Z2362" s="27"/>
      <c r="AA2362" s="27"/>
      <c r="AB2362" s="175"/>
      <c r="AC2362" s="175"/>
      <c r="AD2362" s="175"/>
      <c r="AE2362" s="175"/>
      <c r="AF2362" s="175"/>
      <c r="AG2362" s="175"/>
      <c r="AH2362" s="56"/>
      <c r="AI2362" s="56"/>
      <c r="AJ2362" s="468"/>
      <c r="AK2362" s="56"/>
      <c r="AO2362" s="158"/>
      <c r="AS2362" s="158"/>
      <c r="AT2362" s="162"/>
    </row>
    <row r="2363" spans="1:46" s="57" customFormat="1" ht="12.75" customHeight="1" x14ac:dyDescent="0.3">
      <c r="A2363" s="49"/>
      <c r="B2363" s="49"/>
      <c r="C2363" s="56"/>
      <c r="D2363" s="175"/>
      <c r="E2363" s="175"/>
      <c r="F2363" s="175"/>
      <c r="G2363" s="27"/>
      <c r="H2363" s="27"/>
      <c r="I2363" s="175"/>
      <c r="J2363" s="175"/>
      <c r="K2363" s="56"/>
      <c r="L2363" s="56"/>
      <c r="M2363" s="109"/>
      <c r="N2363" s="411"/>
      <c r="O2363" s="56"/>
      <c r="P2363" s="175"/>
      <c r="Q2363" s="175"/>
      <c r="R2363" s="175"/>
      <c r="S2363" s="27"/>
      <c r="T2363" s="175"/>
      <c r="U2363" s="175"/>
      <c r="V2363" s="56"/>
      <c r="W2363" s="56"/>
      <c r="X2363" s="109"/>
      <c r="Y2363" s="411"/>
      <c r="Z2363" s="27"/>
      <c r="AA2363" s="27"/>
      <c r="AB2363" s="175"/>
      <c r="AC2363" s="175"/>
      <c r="AD2363" s="175"/>
      <c r="AE2363" s="175"/>
      <c r="AF2363" s="175"/>
      <c r="AG2363" s="175"/>
      <c r="AH2363" s="56"/>
      <c r="AI2363" s="56"/>
      <c r="AJ2363" s="468"/>
      <c r="AK2363" s="56"/>
      <c r="AO2363" s="158"/>
      <c r="AS2363" s="158"/>
      <c r="AT2363" s="162"/>
    </row>
    <row r="2364" spans="1:46" s="57" customFormat="1" ht="12.75" customHeight="1" x14ac:dyDescent="0.3">
      <c r="A2364" s="49"/>
      <c r="B2364" s="49"/>
      <c r="C2364" s="56"/>
      <c r="D2364" s="175"/>
      <c r="E2364" s="175"/>
      <c r="F2364" s="175"/>
      <c r="G2364" s="27"/>
      <c r="H2364" s="27"/>
      <c r="I2364" s="175"/>
      <c r="J2364" s="175"/>
      <c r="K2364" s="56"/>
      <c r="L2364" s="56"/>
      <c r="M2364" s="109"/>
      <c r="N2364" s="411"/>
      <c r="O2364" s="56"/>
      <c r="P2364" s="175"/>
      <c r="Q2364" s="175"/>
      <c r="R2364" s="175"/>
      <c r="S2364" s="27"/>
      <c r="T2364" s="175"/>
      <c r="U2364" s="175"/>
      <c r="V2364" s="56"/>
      <c r="W2364" s="56"/>
      <c r="X2364" s="109"/>
      <c r="Y2364" s="411"/>
      <c r="Z2364" s="27"/>
      <c r="AA2364" s="27"/>
      <c r="AB2364" s="175"/>
      <c r="AC2364" s="175"/>
      <c r="AD2364" s="175"/>
      <c r="AE2364" s="175"/>
      <c r="AF2364" s="175"/>
      <c r="AG2364" s="175"/>
      <c r="AH2364" s="56"/>
      <c r="AI2364" s="56"/>
      <c r="AJ2364" s="468"/>
      <c r="AK2364" s="56"/>
      <c r="AO2364" s="158"/>
      <c r="AS2364" s="158"/>
      <c r="AT2364" s="162"/>
    </row>
    <row r="2365" spans="1:46" s="57" customFormat="1" ht="12.75" customHeight="1" x14ac:dyDescent="0.3">
      <c r="A2365" s="49"/>
      <c r="B2365" s="49"/>
      <c r="C2365" s="56"/>
      <c r="D2365" s="175"/>
      <c r="E2365" s="175"/>
      <c r="F2365" s="175"/>
      <c r="G2365" s="27"/>
      <c r="H2365" s="27"/>
      <c r="I2365" s="175"/>
      <c r="J2365" s="175"/>
      <c r="K2365" s="56"/>
      <c r="L2365" s="56"/>
      <c r="M2365" s="109"/>
      <c r="N2365" s="411"/>
      <c r="O2365" s="56"/>
      <c r="P2365" s="175"/>
      <c r="Q2365" s="175"/>
      <c r="R2365" s="175"/>
      <c r="S2365" s="27"/>
      <c r="T2365" s="175"/>
      <c r="U2365" s="175"/>
      <c r="V2365" s="56"/>
      <c r="W2365" s="56"/>
      <c r="X2365" s="109"/>
      <c r="Y2365" s="411"/>
      <c r="Z2365" s="27"/>
      <c r="AA2365" s="27"/>
      <c r="AB2365" s="175"/>
      <c r="AC2365" s="175"/>
      <c r="AD2365" s="175"/>
      <c r="AE2365" s="175"/>
      <c r="AF2365" s="175"/>
      <c r="AG2365" s="175"/>
      <c r="AH2365" s="56"/>
      <c r="AI2365" s="56"/>
      <c r="AJ2365" s="468"/>
      <c r="AK2365" s="56"/>
      <c r="AO2365" s="158"/>
      <c r="AS2365" s="158"/>
      <c r="AT2365" s="162"/>
    </row>
    <row r="2366" spans="1:46" s="57" customFormat="1" ht="12.75" customHeight="1" x14ac:dyDescent="0.3">
      <c r="A2366" s="49"/>
      <c r="B2366" s="49"/>
      <c r="C2366" s="56"/>
      <c r="D2366" s="175"/>
      <c r="E2366" s="175"/>
      <c r="F2366" s="175"/>
      <c r="G2366" s="27"/>
      <c r="H2366" s="27"/>
      <c r="I2366" s="175"/>
      <c r="J2366" s="175"/>
      <c r="K2366" s="56"/>
      <c r="L2366" s="56"/>
      <c r="M2366" s="109"/>
      <c r="N2366" s="411"/>
      <c r="O2366" s="56"/>
      <c r="P2366" s="175"/>
      <c r="Q2366" s="175"/>
      <c r="R2366" s="175"/>
      <c r="S2366" s="27"/>
      <c r="T2366" s="175"/>
      <c r="U2366" s="175"/>
      <c r="V2366" s="56"/>
      <c r="W2366" s="56"/>
      <c r="X2366" s="109"/>
      <c r="Y2366" s="411"/>
      <c r="Z2366" s="27"/>
      <c r="AA2366" s="27"/>
      <c r="AB2366" s="175"/>
      <c r="AC2366" s="175"/>
      <c r="AD2366" s="175"/>
      <c r="AE2366" s="175"/>
      <c r="AF2366" s="175"/>
      <c r="AG2366" s="175"/>
      <c r="AH2366" s="56"/>
      <c r="AI2366" s="56"/>
      <c r="AJ2366" s="468"/>
      <c r="AK2366" s="56"/>
      <c r="AO2366" s="158"/>
      <c r="AS2366" s="158"/>
      <c r="AT2366" s="162"/>
    </row>
    <row r="2367" spans="1:46" s="57" customFormat="1" ht="12.75" customHeight="1" x14ac:dyDescent="0.3">
      <c r="A2367" s="49"/>
      <c r="B2367" s="49"/>
      <c r="C2367" s="56"/>
      <c r="D2367" s="175"/>
      <c r="E2367" s="175"/>
      <c r="F2367" s="175"/>
      <c r="G2367" s="27"/>
      <c r="H2367" s="27"/>
      <c r="I2367" s="175"/>
      <c r="J2367" s="175"/>
      <c r="K2367" s="56"/>
      <c r="L2367" s="56"/>
      <c r="M2367" s="109"/>
      <c r="N2367" s="411"/>
      <c r="O2367" s="56"/>
      <c r="P2367" s="175"/>
      <c r="Q2367" s="175"/>
      <c r="R2367" s="175"/>
      <c r="S2367" s="27"/>
      <c r="T2367" s="175"/>
      <c r="U2367" s="175"/>
      <c r="V2367" s="56"/>
      <c r="W2367" s="56"/>
      <c r="X2367" s="109"/>
      <c r="Y2367" s="411"/>
      <c r="Z2367" s="27"/>
      <c r="AA2367" s="27"/>
      <c r="AB2367" s="175"/>
      <c r="AC2367" s="175"/>
      <c r="AD2367" s="175"/>
      <c r="AE2367" s="175"/>
      <c r="AF2367" s="175"/>
      <c r="AG2367" s="175"/>
      <c r="AH2367" s="56"/>
      <c r="AI2367" s="56"/>
      <c r="AJ2367" s="468"/>
      <c r="AK2367" s="56"/>
      <c r="AO2367" s="158"/>
      <c r="AS2367" s="158"/>
      <c r="AT2367" s="162"/>
    </row>
    <row r="2368" spans="1:46" s="57" customFormat="1" ht="12.75" customHeight="1" x14ac:dyDescent="0.3">
      <c r="A2368" s="49"/>
      <c r="B2368" s="49"/>
      <c r="C2368" s="56"/>
      <c r="D2368" s="175"/>
      <c r="E2368" s="175"/>
      <c r="F2368" s="175"/>
      <c r="G2368" s="27"/>
      <c r="H2368" s="27"/>
      <c r="I2368" s="175"/>
      <c r="J2368" s="175"/>
      <c r="K2368" s="56"/>
      <c r="L2368" s="56"/>
      <c r="M2368" s="109"/>
      <c r="N2368" s="411"/>
      <c r="O2368" s="56"/>
      <c r="P2368" s="175"/>
      <c r="Q2368" s="175"/>
      <c r="R2368" s="175"/>
      <c r="S2368" s="27"/>
      <c r="T2368" s="175"/>
      <c r="U2368" s="175"/>
      <c r="V2368" s="56"/>
      <c r="W2368" s="56"/>
      <c r="X2368" s="109"/>
      <c r="Y2368" s="411"/>
      <c r="Z2368" s="27"/>
      <c r="AA2368" s="27"/>
      <c r="AB2368" s="175"/>
      <c r="AC2368" s="175"/>
      <c r="AD2368" s="175"/>
      <c r="AE2368" s="175"/>
      <c r="AF2368" s="175"/>
      <c r="AG2368" s="175"/>
      <c r="AH2368" s="56"/>
      <c r="AI2368" s="56"/>
      <c r="AJ2368" s="468"/>
      <c r="AK2368" s="56"/>
      <c r="AO2368" s="158"/>
      <c r="AS2368" s="158"/>
      <c r="AT2368" s="162"/>
    </row>
    <row r="2369" spans="1:46" s="57" customFormat="1" ht="12.75" customHeight="1" x14ac:dyDescent="0.3">
      <c r="A2369" s="49"/>
      <c r="B2369" s="49"/>
      <c r="C2369" s="56"/>
      <c r="D2369" s="175"/>
      <c r="E2369" s="175"/>
      <c r="F2369" s="175"/>
      <c r="G2369" s="27"/>
      <c r="H2369" s="27"/>
      <c r="I2369" s="175"/>
      <c r="J2369" s="175"/>
      <c r="K2369" s="56"/>
      <c r="L2369" s="56"/>
      <c r="M2369" s="109"/>
      <c r="N2369" s="411"/>
      <c r="O2369" s="56"/>
      <c r="P2369" s="175"/>
      <c r="Q2369" s="175"/>
      <c r="R2369" s="175"/>
      <c r="S2369" s="27"/>
      <c r="T2369" s="175"/>
      <c r="U2369" s="175"/>
      <c r="V2369" s="56"/>
      <c r="W2369" s="56"/>
      <c r="X2369" s="109"/>
      <c r="Y2369" s="411"/>
      <c r="Z2369" s="27"/>
      <c r="AA2369" s="27"/>
      <c r="AB2369" s="175"/>
      <c r="AC2369" s="175"/>
      <c r="AD2369" s="175"/>
      <c r="AE2369" s="175"/>
      <c r="AF2369" s="175"/>
      <c r="AG2369" s="175"/>
      <c r="AH2369" s="56"/>
      <c r="AI2369" s="56"/>
      <c r="AJ2369" s="468"/>
      <c r="AK2369" s="56"/>
      <c r="AO2369" s="158"/>
      <c r="AS2369" s="158"/>
      <c r="AT2369" s="162"/>
    </row>
    <row r="2370" spans="1:46" s="57" customFormat="1" ht="12.75" customHeight="1" x14ac:dyDescent="0.3">
      <c r="A2370" s="49"/>
      <c r="B2370" s="49"/>
      <c r="C2370" s="56"/>
      <c r="D2370" s="175"/>
      <c r="E2370" s="175"/>
      <c r="F2370" s="175"/>
      <c r="G2370" s="27"/>
      <c r="H2370" s="27"/>
      <c r="I2370" s="175"/>
      <c r="J2370" s="175"/>
      <c r="K2370" s="56"/>
      <c r="L2370" s="56"/>
      <c r="M2370" s="109"/>
      <c r="N2370" s="411"/>
      <c r="O2370" s="56"/>
      <c r="P2370" s="175"/>
      <c r="Q2370" s="175"/>
      <c r="R2370" s="175"/>
      <c r="S2370" s="27"/>
      <c r="T2370" s="175"/>
      <c r="U2370" s="175"/>
      <c r="V2370" s="56"/>
      <c r="W2370" s="56"/>
      <c r="X2370" s="109"/>
      <c r="Y2370" s="411"/>
      <c r="Z2370" s="27"/>
      <c r="AA2370" s="27"/>
      <c r="AB2370" s="175"/>
      <c r="AC2370" s="175"/>
      <c r="AD2370" s="175"/>
      <c r="AE2370" s="175"/>
      <c r="AF2370" s="175"/>
      <c r="AG2370" s="175"/>
      <c r="AH2370" s="56"/>
      <c r="AI2370" s="56"/>
      <c r="AJ2370" s="468"/>
      <c r="AK2370" s="56"/>
      <c r="AO2370" s="158"/>
      <c r="AS2370" s="158"/>
      <c r="AT2370" s="162"/>
    </row>
    <row r="2371" spans="1:46" s="57" customFormat="1" ht="12.75" customHeight="1" x14ac:dyDescent="0.3">
      <c r="A2371" s="49"/>
      <c r="B2371" s="49"/>
      <c r="C2371" s="56"/>
      <c r="D2371" s="175"/>
      <c r="E2371" s="175"/>
      <c r="F2371" s="175"/>
      <c r="G2371" s="27"/>
      <c r="H2371" s="27"/>
      <c r="I2371" s="175"/>
      <c r="J2371" s="175"/>
      <c r="K2371" s="56"/>
      <c r="L2371" s="56"/>
      <c r="M2371" s="109"/>
      <c r="N2371" s="411"/>
      <c r="O2371" s="56"/>
      <c r="P2371" s="175"/>
      <c r="Q2371" s="175"/>
      <c r="R2371" s="175"/>
      <c r="S2371" s="27"/>
      <c r="T2371" s="175"/>
      <c r="U2371" s="175"/>
      <c r="V2371" s="56"/>
      <c r="W2371" s="56"/>
      <c r="X2371" s="109"/>
      <c r="Y2371" s="411"/>
      <c r="Z2371" s="27"/>
      <c r="AA2371" s="27"/>
      <c r="AB2371" s="175"/>
      <c r="AC2371" s="175"/>
      <c r="AD2371" s="175"/>
      <c r="AE2371" s="175"/>
      <c r="AF2371" s="175"/>
      <c r="AG2371" s="175"/>
      <c r="AH2371" s="56"/>
      <c r="AI2371" s="56"/>
      <c r="AJ2371" s="468"/>
      <c r="AK2371" s="56"/>
      <c r="AO2371" s="158"/>
      <c r="AS2371" s="158"/>
      <c r="AT2371" s="162"/>
    </row>
    <row r="2372" spans="1:46" s="57" customFormat="1" ht="12.75" customHeight="1" x14ac:dyDescent="0.3">
      <c r="A2372" s="49"/>
      <c r="B2372" s="49"/>
      <c r="C2372" s="56"/>
      <c r="D2372" s="175"/>
      <c r="E2372" s="175"/>
      <c r="F2372" s="175"/>
      <c r="G2372" s="27"/>
      <c r="H2372" s="27"/>
      <c r="I2372" s="175"/>
      <c r="J2372" s="175"/>
      <c r="K2372" s="56"/>
      <c r="L2372" s="56"/>
      <c r="M2372" s="109"/>
      <c r="N2372" s="411"/>
      <c r="O2372" s="56"/>
      <c r="P2372" s="175"/>
      <c r="Q2372" s="175"/>
      <c r="R2372" s="175"/>
      <c r="S2372" s="27"/>
      <c r="T2372" s="175"/>
      <c r="U2372" s="175"/>
      <c r="V2372" s="56"/>
      <c r="W2372" s="56"/>
      <c r="X2372" s="109"/>
      <c r="Y2372" s="411"/>
      <c r="Z2372" s="27"/>
      <c r="AA2372" s="27"/>
      <c r="AB2372" s="175"/>
      <c r="AC2372" s="175"/>
      <c r="AD2372" s="175"/>
      <c r="AE2372" s="175"/>
      <c r="AF2372" s="175"/>
      <c r="AG2372" s="175"/>
      <c r="AH2372" s="56"/>
      <c r="AI2372" s="56"/>
      <c r="AJ2372" s="468"/>
      <c r="AK2372" s="56"/>
      <c r="AO2372" s="158"/>
      <c r="AS2372" s="158"/>
      <c r="AT2372" s="162"/>
    </row>
    <row r="2373" spans="1:46" s="57" customFormat="1" ht="12.75" customHeight="1" x14ac:dyDescent="0.3">
      <c r="A2373" s="49"/>
      <c r="B2373" s="49"/>
      <c r="C2373" s="56"/>
      <c r="D2373" s="175"/>
      <c r="E2373" s="175"/>
      <c r="F2373" s="175"/>
      <c r="G2373" s="27"/>
      <c r="H2373" s="27"/>
      <c r="I2373" s="175"/>
      <c r="J2373" s="175"/>
      <c r="K2373" s="56"/>
      <c r="L2373" s="56"/>
      <c r="M2373" s="109"/>
      <c r="N2373" s="411"/>
      <c r="O2373" s="56"/>
      <c r="P2373" s="175"/>
      <c r="Q2373" s="175"/>
      <c r="R2373" s="175"/>
      <c r="S2373" s="27"/>
      <c r="T2373" s="175"/>
      <c r="U2373" s="175"/>
      <c r="V2373" s="56"/>
      <c r="W2373" s="56"/>
      <c r="X2373" s="109"/>
      <c r="Y2373" s="411"/>
      <c r="Z2373" s="27"/>
      <c r="AA2373" s="27"/>
      <c r="AB2373" s="175"/>
      <c r="AC2373" s="175"/>
      <c r="AD2373" s="175"/>
      <c r="AE2373" s="175"/>
      <c r="AF2373" s="175"/>
      <c r="AG2373" s="175"/>
      <c r="AH2373" s="56"/>
      <c r="AI2373" s="56"/>
      <c r="AJ2373" s="468"/>
      <c r="AK2373" s="56"/>
      <c r="AO2373" s="158"/>
      <c r="AS2373" s="158"/>
      <c r="AT2373" s="162"/>
    </row>
    <row r="2374" spans="1:46" s="57" customFormat="1" ht="12.75" customHeight="1" x14ac:dyDescent="0.3">
      <c r="A2374" s="49"/>
      <c r="B2374" s="49"/>
      <c r="C2374" s="56"/>
      <c r="D2374" s="175"/>
      <c r="E2374" s="175"/>
      <c r="F2374" s="175"/>
      <c r="G2374" s="27"/>
      <c r="H2374" s="27"/>
      <c r="I2374" s="175"/>
      <c r="J2374" s="175"/>
      <c r="K2374" s="56"/>
      <c r="L2374" s="56"/>
      <c r="M2374" s="109"/>
      <c r="N2374" s="411"/>
      <c r="O2374" s="56"/>
      <c r="P2374" s="175"/>
      <c r="Q2374" s="175"/>
      <c r="R2374" s="175"/>
      <c r="S2374" s="27"/>
      <c r="T2374" s="175"/>
      <c r="U2374" s="175"/>
      <c r="V2374" s="56"/>
      <c r="W2374" s="56"/>
      <c r="X2374" s="109"/>
      <c r="Y2374" s="411"/>
      <c r="Z2374" s="27"/>
      <c r="AA2374" s="27"/>
      <c r="AB2374" s="175"/>
      <c r="AC2374" s="175"/>
      <c r="AD2374" s="175"/>
      <c r="AE2374" s="175"/>
      <c r="AF2374" s="175"/>
      <c r="AG2374" s="175"/>
      <c r="AH2374" s="56"/>
      <c r="AI2374" s="56"/>
      <c r="AJ2374" s="468"/>
      <c r="AK2374" s="56"/>
      <c r="AO2374" s="158"/>
      <c r="AS2374" s="158"/>
      <c r="AT2374" s="162"/>
    </row>
    <row r="2375" spans="1:46" s="57" customFormat="1" ht="12.75" customHeight="1" x14ac:dyDescent="0.3">
      <c r="A2375" s="49"/>
      <c r="B2375" s="49"/>
      <c r="C2375" s="56"/>
      <c r="D2375" s="175"/>
      <c r="E2375" s="175"/>
      <c r="F2375" s="175"/>
      <c r="G2375" s="27"/>
      <c r="H2375" s="27"/>
      <c r="I2375" s="175"/>
      <c r="J2375" s="175"/>
      <c r="K2375" s="56"/>
      <c r="L2375" s="56"/>
      <c r="M2375" s="109"/>
      <c r="N2375" s="411"/>
      <c r="O2375" s="56"/>
      <c r="P2375" s="175"/>
      <c r="Q2375" s="175"/>
      <c r="R2375" s="175"/>
      <c r="S2375" s="27"/>
      <c r="T2375" s="175"/>
      <c r="U2375" s="175"/>
      <c r="V2375" s="56"/>
      <c r="W2375" s="56"/>
      <c r="X2375" s="109"/>
      <c r="Y2375" s="411"/>
      <c r="Z2375" s="27"/>
      <c r="AA2375" s="27"/>
      <c r="AB2375" s="175"/>
      <c r="AC2375" s="175"/>
      <c r="AD2375" s="175"/>
      <c r="AE2375" s="175"/>
      <c r="AF2375" s="175"/>
      <c r="AG2375" s="175"/>
      <c r="AH2375" s="56"/>
      <c r="AI2375" s="56"/>
      <c r="AJ2375" s="468"/>
      <c r="AK2375" s="56"/>
      <c r="AO2375" s="158"/>
      <c r="AS2375" s="158"/>
      <c r="AT2375" s="162"/>
    </row>
    <row r="2376" spans="1:46" s="57" customFormat="1" ht="12.75" customHeight="1" x14ac:dyDescent="0.3">
      <c r="A2376" s="49"/>
      <c r="B2376" s="49"/>
      <c r="C2376" s="56"/>
      <c r="D2376" s="175"/>
      <c r="E2376" s="175"/>
      <c r="F2376" s="175"/>
      <c r="G2376" s="27"/>
      <c r="H2376" s="27"/>
      <c r="I2376" s="175"/>
      <c r="J2376" s="175"/>
      <c r="K2376" s="56"/>
      <c r="L2376" s="56"/>
      <c r="M2376" s="109"/>
      <c r="N2376" s="411"/>
      <c r="O2376" s="56"/>
      <c r="P2376" s="175"/>
      <c r="Q2376" s="175"/>
      <c r="R2376" s="175"/>
      <c r="S2376" s="27"/>
      <c r="T2376" s="175"/>
      <c r="U2376" s="175"/>
      <c r="V2376" s="56"/>
      <c r="W2376" s="56"/>
      <c r="X2376" s="109"/>
      <c r="Y2376" s="411"/>
      <c r="Z2376" s="27"/>
      <c r="AA2376" s="27"/>
      <c r="AB2376" s="175"/>
      <c r="AC2376" s="175"/>
      <c r="AD2376" s="175"/>
      <c r="AE2376" s="175"/>
      <c r="AF2376" s="175"/>
      <c r="AG2376" s="175"/>
      <c r="AH2376" s="56"/>
      <c r="AI2376" s="56"/>
      <c r="AJ2376" s="468"/>
      <c r="AK2376" s="56"/>
      <c r="AO2376" s="158"/>
      <c r="AS2376" s="158"/>
      <c r="AT2376" s="162"/>
    </row>
    <row r="2377" spans="1:46" s="57" customFormat="1" ht="12.75" customHeight="1" x14ac:dyDescent="0.3">
      <c r="A2377" s="49"/>
      <c r="B2377" s="49"/>
      <c r="C2377" s="56"/>
      <c r="D2377" s="175"/>
      <c r="E2377" s="175"/>
      <c r="F2377" s="175"/>
      <c r="G2377" s="27"/>
      <c r="H2377" s="27"/>
      <c r="I2377" s="175"/>
      <c r="J2377" s="175"/>
      <c r="K2377" s="56"/>
      <c r="L2377" s="56"/>
      <c r="M2377" s="109"/>
      <c r="N2377" s="411"/>
      <c r="O2377" s="56"/>
      <c r="P2377" s="175"/>
      <c r="Q2377" s="175"/>
      <c r="R2377" s="175"/>
      <c r="S2377" s="27"/>
      <c r="T2377" s="175"/>
      <c r="U2377" s="175"/>
      <c r="V2377" s="56"/>
      <c r="W2377" s="56"/>
      <c r="X2377" s="109"/>
      <c r="Y2377" s="411"/>
      <c r="Z2377" s="27"/>
      <c r="AA2377" s="27"/>
      <c r="AB2377" s="175"/>
      <c r="AC2377" s="175"/>
      <c r="AD2377" s="175"/>
      <c r="AE2377" s="175"/>
      <c r="AF2377" s="175"/>
      <c r="AG2377" s="175"/>
      <c r="AH2377" s="56"/>
      <c r="AI2377" s="56"/>
      <c r="AJ2377" s="468"/>
      <c r="AK2377" s="56"/>
      <c r="AO2377" s="158"/>
      <c r="AS2377" s="158"/>
      <c r="AT2377" s="162"/>
    </row>
    <row r="2378" spans="1:46" s="57" customFormat="1" ht="12.75" customHeight="1" x14ac:dyDescent="0.3">
      <c r="A2378" s="49"/>
      <c r="B2378" s="49"/>
      <c r="C2378" s="56"/>
      <c r="D2378" s="175"/>
      <c r="E2378" s="175"/>
      <c r="F2378" s="175"/>
      <c r="G2378" s="27"/>
      <c r="H2378" s="27"/>
      <c r="I2378" s="175"/>
      <c r="J2378" s="175"/>
      <c r="K2378" s="56"/>
      <c r="L2378" s="56"/>
      <c r="M2378" s="109"/>
      <c r="N2378" s="411"/>
      <c r="O2378" s="56"/>
      <c r="P2378" s="175"/>
      <c r="Q2378" s="175"/>
      <c r="R2378" s="175"/>
      <c r="S2378" s="27"/>
      <c r="T2378" s="175"/>
      <c r="U2378" s="175"/>
      <c r="V2378" s="56"/>
      <c r="W2378" s="56"/>
      <c r="X2378" s="109"/>
      <c r="Y2378" s="411"/>
      <c r="Z2378" s="27"/>
      <c r="AA2378" s="27"/>
      <c r="AB2378" s="175"/>
      <c r="AC2378" s="175"/>
      <c r="AD2378" s="175"/>
      <c r="AE2378" s="175"/>
      <c r="AF2378" s="175"/>
      <c r="AG2378" s="175"/>
      <c r="AH2378" s="56"/>
      <c r="AI2378" s="56"/>
      <c r="AJ2378" s="468"/>
      <c r="AK2378" s="56"/>
      <c r="AO2378" s="158"/>
      <c r="AS2378" s="158"/>
      <c r="AT2378" s="162"/>
    </row>
    <row r="2379" spans="1:46" s="57" customFormat="1" ht="12.75" customHeight="1" x14ac:dyDescent="0.3">
      <c r="A2379" s="49"/>
      <c r="B2379" s="49"/>
      <c r="C2379" s="56"/>
      <c r="D2379" s="175"/>
      <c r="E2379" s="175"/>
      <c r="F2379" s="175"/>
      <c r="G2379" s="27"/>
      <c r="H2379" s="27"/>
      <c r="I2379" s="175"/>
      <c r="J2379" s="175"/>
      <c r="K2379" s="56"/>
      <c r="L2379" s="56"/>
      <c r="M2379" s="109"/>
      <c r="N2379" s="411"/>
      <c r="O2379" s="56"/>
      <c r="P2379" s="175"/>
      <c r="Q2379" s="175"/>
      <c r="R2379" s="175"/>
      <c r="S2379" s="27"/>
      <c r="T2379" s="175"/>
      <c r="U2379" s="175"/>
      <c r="V2379" s="56"/>
      <c r="W2379" s="56"/>
      <c r="X2379" s="109"/>
      <c r="Y2379" s="411"/>
      <c r="Z2379" s="27"/>
      <c r="AA2379" s="27"/>
      <c r="AB2379" s="175"/>
      <c r="AC2379" s="175"/>
      <c r="AD2379" s="175"/>
      <c r="AE2379" s="175"/>
      <c r="AF2379" s="175"/>
      <c r="AG2379" s="175"/>
      <c r="AH2379" s="56"/>
      <c r="AI2379" s="56"/>
      <c r="AJ2379" s="468"/>
      <c r="AK2379" s="56"/>
      <c r="AO2379" s="158"/>
      <c r="AS2379" s="158"/>
      <c r="AT2379" s="162"/>
    </row>
    <row r="2380" spans="1:46" s="57" customFormat="1" ht="12.75" customHeight="1" x14ac:dyDescent="0.3">
      <c r="A2380" s="49"/>
      <c r="B2380" s="49"/>
      <c r="C2380" s="56"/>
      <c r="D2380" s="175"/>
      <c r="E2380" s="175"/>
      <c r="F2380" s="175"/>
      <c r="G2380" s="27"/>
      <c r="H2380" s="27"/>
      <c r="I2380" s="175"/>
      <c r="J2380" s="175"/>
      <c r="K2380" s="56"/>
      <c r="L2380" s="56"/>
      <c r="M2380" s="109"/>
      <c r="N2380" s="411"/>
      <c r="O2380" s="56"/>
      <c r="P2380" s="175"/>
      <c r="Q2380" s="175"/>
      <c r="R2380" s="175"/>
      <c r="S2380" s="27"/>
      <c r="T2380" s="175"/>
      <c r="U2380" s="175"/>
      <c r="V2380" s="56"/>
      <c r="W2380" s="56"/>
      <c r="X2380" s="109"/>
      <c r="Y2380" s="411"/>
      <c r="Z2380" s="27"/>
      <c r="AA2380" s="27"/>
      <c r="AB2380" s="175"/>
      <c r="AC2380" s="175"/>
      <c r="AD2380" s="175"/>
      <c r="AE2380" s="175"/>
      <c r="AF2380" s="175"/>
      <c r="AG2380" s="175"/>
      <c r="AH2380" s="56"/>
      <c r="AI2380" s="56"/>
      <c r="AJ2380" s="468"/>
      <c r="AK2380" s="56"/>
      <c r="AO2380" s="158"/>
      <c r="AS2380" s="158"/>
      <c r="AT2380" s="162"/>
    </row>
    <row r="2381" spans="1:46" s="57" customFormat="1" ht="12.75" customHeight="1" x14ac:dyDescent="0.3">
      <c r="A2381" s="49"/>
      <c r="B2381" s="49"/>
      <c r="C2381" s="56"/>
      <c r="D2381" s="175"/>
      <c r="E2381" s="175"/>
      <c r="F2381" s="175"/>
      <c r="G2381" s="27"/>
      <c r="H2381" s="27"/>
      <c r="I2381" s="175"/>
      <c r="J2381" s="175"/>
      <c r="K2381" s="56"/>
      <c r="L2381" s="56"/>
      <c r="M2381" s="109"/>
      <c r="N2381" s="411"/>
      <c r="O2381" s="56"/>
      <c r="P2381" s="175"/>
      <c r="Q2381" s="175"/>
      <c r="R2381" s="175"/>
      <c r="S2381" s="27"/>
      <c r="T2381" s="175"/>
      <c r="U2381" s="175"/>
      <c r="V2381" s="56"/>
      <c r="W2381" s="56"/>
      <c r="X2381" s="109"/>
      <c r="Y2381" s="411"/>
      <c r="Z2381" s="27"/>
      <c r="AA2381" s="27"/>
      <c r="AB2381" s="175"/>
      <c r="AC2381" s="175"/>
      <c r="AD2381" s="175"/>
      <c r="AE2381" s="175"/>
      <c r="AF2381" s="175"/>
      <c r="AG2381" s="175"/>
      <c r="AH2381" s="56"/>
      <c r="AI2381" s="56"/>
      <c r="AJ2381" s="468"/>
      <c r="AK2381" s="56"/>
      <c r="AO2381" s="158"/>
      <c r="AS2381" s="158"/>
      <c r="AT2381" s="162"/>
    </row>
    <row r="2382" spans="1:46" s="57" customFormat="1" ht="12.75" customHeight="1" x14ac:dyDescent="0.3">
      <c r="A2382" s="49"/>
      <c r="B2382" s="49"/>
      <c r="C2382" s="56"/>
      <c r="D2382" s="175"/>
      <c r="E2382" s="175"/>
      <c r="F2382" s="175"/>
      <c r="G2382" s="27"/>
      <c r="H2382" s="27"/>
      <c r="I2382" s="175"/>
      <c r="J2382" s="175"/>
      <c r="K2382" s="56"/>
      <c r="L2382" s="56"/>
      <c r="M2382" s="109"/>
      <c r="N2382" s="411"/>
      <c r="O2382" s="56"/>
      <c r="P2382" s="175"/>
      <c r="Q2382" s="175"/>
      <c r="R2382" s="175"/>
      <c r="S2382" s="27"/>
      <c r="T2382" s="175"/>
      <c r="U2382" s="175"/>
      <c r="V2382" s="56"/>
      <c r="W2382" s="56"/>
      <c r="X2382" s="109"/>
      <c r="Y2382" s="411"/>
      <c r="Z2382" s="27"/>
      <c r="AA2382" s="27"/>
      <c r="AB2382" s="175"/>
      <c r="AC2382" s="175"/>
      <c r="AD2382" s="175"/>
      <c r="AE2382" s="175"/>
      <c r="AF2382" s="175"/>
      <c r="AG2382" s="175"/>
      <c r="AH2382" s="56"/>
      <c r="AI2382" s="56"/>
      <c r="AJ2382" s="468"/>
      <c r="AK2382" s="56"/>
      <c r="AO2382" s="158"/>
      <c r="AS2382" s="158"/>
      <c r="AT2382" s="162"/>
    </row>
    <row r="2383" spans="1:46" s="57" customFormat="1" ht="12.75" customHeight="1" x14ac:dyDescent="0.3">
      <c r="A2383" s="49"/>
      <c r="B2383" s="49"/>
      <c r="C2383" s="56"/>
      <c r="D2383" s="175"/>
      <c r="E2383" s="175"/>
      <c r="F2383" s="175"/>
      <c r="G2383" s="27"/>
      <c r="H2383" s="27"/>
      <c r="I2383" s="175"/>
      <c r="J2383" s="175"/>
      <c r="K2383" s="56"/>
      <c r="L2383" s="56"/>
      <c r="M2383" s="109"/>
      <c r="N2383" s="411"/>
      <c r="O2383" s="56"/>
      <c r="P2383" s="175"/>
      <c r="Q2383" s="175"/>
      <c r="R2383" s="175"/>
      <c r="S2383" s="27"/>
      <c r="T2383" s="175"/>
      <c r="U2383" s="175"/>
      <c r="V2383" s="56"/>
      <c r="W2383" s="56"/>
      <c r="X2383" s="109"/>
      <c r="Y2383" s="411"/>
      <c r="Z2383" s="27"/>
      <c r="AA2383" s="27"/>
      <c r="AB2383" s="175"/>
      <c r="AC2383" s="175"/>
      <c r="AD2383" s="175"/>
      <c r="AE2383" s="175"/>
      <c r="AF2383" s="175"/>
      <c r="AG2383" s="175"/>
      <c r="AH2383" s="56"/>
      <c r="AI2383" s="56"/>
      <c r="AJ2383" s="468"/>
      <c r="AK2383" s="56"/>
      <c r="AO2383" s="158"/>
      <c r="AS2383" s="158"/>
      <c r="AT2383" s="162"/>
    </row>
    <row r="2384" spans="1:46" s="57" customFormat="1" ht="12.75" customHeight="1" x14ac:dyDescent="0.3">
      <c r="A2384" s="49"/>
      <c r="B2384" s="49"/>
      <c r="C2384" s="56"/>
      <c r="D2384" s="175"/>
      <c r="E2384" s="175"/>
      <c r="F2384" s="175"/>
      <c r="G2384" s="27"/>
      <c r="H2384" s="27"/>
      <c r="I2384" s="175"/>
      <c r="J2384" s="175"/>
      <c r="K2384" s="56"/>
      <c r="L2384" s="56"/>
      <c r="M2384" s="109"/>
      <c r="N2384" s="411"/>
      <c r="O2384" s="56"/>
      <c r="P2384" s="175"/>
      <c r="Q2384" s="175"/>
      <c r="R2384" s="175"/>
      <c r="S2384" s="27"/>
      <c r="T2384" s="175"/>
      <c r="U2384" s="175"/>
      <c r="V2384" s="56"/>
      <c r="W2384" s="56"/>
      <c r="X2384" s="109"/>
      <c r="Y2384" s="411"/>
      <c r="Z2384" s="27"/>
      <c r="AA2384" s="27"/>
      <c r="AB2384" s="175"/>
      <c r="AC2384" s="175"/>
      <c r="AD2384" s="175"/>
      <c r="AE2384" s="175"/>
      <c r="AF2384" s="175"/>
      <c r="AG2384" s="175"/>
      <c r="AH2384" s="56"/>
      <c r="AI2384" s="56"/>
      <c r="AJ2384" s="468"/>
      <c r="AK2384" s="56"/>
      <c r="AO2384" s="158"/>
      <c r="AS2384" s="158"/>
      <c r="AT2384" s="162"/>
    </row>
    <row r="2385" spans="1:46" s="57" customFormat="1" ht="12.75" customHeight="1" x14ac:dyDescent="0.3">
      <c r="A2385" s="49"/>
      <c r="B2385" s="49"/>
      <c r="C2385" s="56"/>
      <c r="D2385" s="175"/>
      <c r="E2385" s="175"/>
      <c r="F2385" s="175"/>
      <c r="G2385" s="27"/>
      <c r="H2385" s="27"/>
      <c r="I2385" s="175"/>
      <c r="J2385" s="175"/>
      <c r="K2385" s="56"/>
      <c r="L2385" s="56"/>
      <c r="M2385" s="109"/>
      <c r="N2385" s="411"/>
      <c r="O2385" s="56"/>
      <c r="P2385" s="175"/>
      <c r="Q2385" s="175"/>
      <c r="R2385" s="175"/>
      <c r="S2385" s="27"/>
      <c r="T2385" s="175"/>
      <c r="U2385" s="175"/>
      <c r="V2385" s="56"/>
      <c r="W2385" s="56"/>
      <c r="X2385" s="109"/>
      <c r="Y2385" s="411"/>
      <c r="Z2385" s="27"/>
      <c r="AA2385" s="27"/>
      <c r="AB2385" s="175"/>
      <c r="AC2385" s="175"/>
      <c r="AD2385" s="175"/>
      <c r="AE2385" s="175"/>
      <c r="AF2385" s="175"/>
      <c r="AG2385" s="175"/>
      <c r="AH2385" s="56"/>
      <c r="AI2385" s="56"/>
      <c r="AJ2385" s="468"/>
      <c r="AK2385" s="56"/>
      <c r="AO2385" s="158"/>
      <c r="AS2385" s="158"/>
      <c r="AT2385" s="162"/>
    </row>
    <row r="2386" spans="1:46" s="57" customFormat="1" ht="12.75" customHeight="1" x14ac:dyDescent="0.3">
      <c r="A2386" s="49"/>
      <c r="B2386" s="49"/>
      <c r="C2386" s="56"/>
      <c r="D2386" s="175"/>
      <c r="E2386" s="175"/>
      <c r="F2386" s="175"/>
      <c r="G2386" s="27"/>
      <c r="H2386" s="27"/>
      <c r="I2386" s="175"/>
      <c r="J2386" s="175"/>
      <c r="K2386" s="56"/>
      <c r="L2386" s="56"/>
      <c r="M2386" s="109"/>
      <c r="N2386" s="411"/>
      <c r="O2386" s="56"/>
      <c r="P2386" s="175"/>
      <c r="Q2386" s="175"/>
      <c r="R2386" s="175"/>
      <c r="S2386" s="27"/>
      <c r="T2386" s="175"/>
      <c r="U2386" s="175"/>
      <c r="V2386" s="56"/>
      <c r="W2386" s="56"/>
      <c r="X2386" s="109"/>
      <c r="Y2386" s="411"/>
      <c r="Z2386" s="27"/>
      <c r="AA2386" s="27"/>
      <c r="AB2386" s="175"/>
      <c r="AC2386" s="175"/>
      <c r="AD2386" s="175"/>
      <c r="AE2386" s="175"/>
      <c r="AF2386" s="175"/>
      <c r="AG2386" s="175"/>
      <c r="AH2386" s="56"/>
      <c r="AI2386" s="56"/>
      <c r="AJ2386" s="468"/>
      <c r="AK2386" s="56"/>
      <c r="AO2386" s="158"/>
      <c r="AS2386" s="158"/>
      <c r="AT2386" s="162"/>
    </row>
    <row r="2387" spans="1:46" s="57" customFormat="1" ht="12.75" customHeight="1" x14ac:dyDescent="0.3">
      <c r="A2387" s="49"/>
      <c r="B2387" s="49"/>
      <c r="C2387" s="56"/>
      <c r="D2387" s="175"/>
      <c r="E2387" s="175"/>
      <c r="F2387" s="175"/>
      <c r="G2387" s="27"/>
      <c r="H2387" s="27"/>
      <c r="I2387" s="175"/>
      <c r="J2387" s="175"/>
      <c r="K2387" s="56"/>
      <c r="L2387" s="56"/>
      <c r="M2387" s="109"/>
      <c r="N2387" s="411"/>
      <c r="O2387" s="56"/>
      <c r="P2387" s="175"/>
      <c r="Q2387" s="175"/>
      <c r="R2387" s="175"/>
      <c r="S2387" s="27"/>
      <c r="T2387" s="175"/>
      <c r="U2387" s="175"/>
      <c r="V2387" s="56"/>
      <c r="W2387" s="56"/>
      <c r="X2387" s="109"/>
      <c r="Y2387" s="411"/>
      <c r="Z2387" s="27"/>
      <c r="AA2387" s="27"/>
      <c r="AB2387" s="175"/>
      <c r="AC2387" s="175"/>
      <c r="AD2387" s="175"/>
      <c r="AE2387" s="175"/>
      <c r="AF2387" s="175"/>
      <c r="AG2387" s="175"/>
      <c r="AH2387" s="56"/>
      <c r="AI2387" s="56"/>
      <c r="AJ2387" s="468"/>
      <c r="AK2387" s="56"/>
      <c r="AO2387" s="158"/>
      <c r="AS2387" s="158"/>
      <c r="AT2387" s="162"/>
    </row>
    <row r="2388" spans="1:46" s="57" customFormat="1" ht="12.75" customHeight="1" x14ac:dyDescent="0.3">
      <c r="A2388" s="49"/>
      <c r="B2388" s="49"/>
      <c r="C2388" s="56"/>
      <c r="D2388" s="175"/>
      <c r="E2388" s="175"/>
      <c r="F2388" s="175"/>
      <c r="G2388" s="27"/>
      <c r="H2388" s="27"/>
      <c r="I2388" s="175"/>
      <c r="J2388" s="175"/>
      <c r="K2388" s="56"/>
      <c r="L2388" s="56"/>
      <c r="M2388" s="109"/>
      <c r="N2388" s="411"/>
      <c r="O2388" s="56"/>
      <c r="P2388" s="175"/>
      <c r="Q2388" s="175"/>
      <c r="R2388" s="175"/>
      <c r="S2388" s="27"/>
      <c r="T2388" s="175"/>
      <c r="U2388" s="175"/>
      <c r="V2388" s="56"/>
      <c r="W2388" s="56"/>
      <c r="X2388" s="109"/>
      <c r="Y2388" s="411"/>
      <c r="Z2388" s="27"/>
      <c r="AA2388" s="27"/>
      <c r="AB2388" s="175"/>
      <c r="AC2388" s="175"/>
      <c r="AD2388" s="175"/>
      <c r="AE2388" s="175"/>
      <c r="AF2388" s="175"/>
      <c r="AG2388" s="175"/>
      <c r="AH2388" s="56"/>
      <c r="AI2388" s="56"/>
      <c r="AJ2388" s="468"/>
      <c r="AK2388" s="56"/>
      <c r="AO2388" s="158"/>
      <c r="AS2388" s="158"/>
      <c r="AT2388" s="162"/>
    </row>
    <row r="2389" spans="1:46" s="57" customFormat="1" ht="12.75" customHeight="1" x14ac:dyDescent="0.3">
      <c r="A2389" s="49"/>
      <c r="B2389" s="49"/>
      <c r="C2389" s="56"/>
      <c r="D2389" s="175"/>
      <c r="E2389" s="175"/>
      <c r="F2389" s="175"/>
      <c r="G2389" s="27"/>
      <c r="H2389" s="27"/>
      <c r="I2389" s="175"/>
      <c r="J2389" s="175"/>
      <c r="K2389" s="56"/>
      <c r="L2389" s="56"/>
      <c r="M2389" s="109"/>
      <c r="N2389" s="411"/>
      <c r="O2389" s="56"/>
      <c r="P2389" s="175"/>
      <c r="Q2389" s="175"/>
      <c r="R2389" s="175"/>
      <c r="S2389" s="27"/>
      <c r="T2389" s="175"/>
      <c r="U2389" s="175"/>
      <c r="V2389" s="56"/>
      <c r="W2389" s="56"/>
      <c r="X2389" s="109"/>
      <c r="Y2389" s="411"/>
      <c r="Z2389" s="27"/>
      <c r="AA2389" s="27"/>
      <c r="AB2389" s="175"/>
      <c r="AC2389" s="175"/>
      <c r="AD2389" s="175"/>
      <c r="AE2389" s="175"/>
      <c r="AF2389" s="175"/>
      <c r="AG2389" s="175"/>
      <c r="AH2389" s="56"/>
      <c r="AI2389" s="56"/>
      <c r="AJ2389" s="468"/>
      <c r="AK2389" s="56"/>
      <c r="AO2389" s="158"/>
      <c r="AS2389" s="158"/>
      <c r="AT2389" s="162"/>
    </row>
    <row r="2390" spans="1:46" s="57" customFormat="1" ht="12.75" customHeight="1" x14ac:dyDescent="0.3">
      <c r="A2390" s="49"/>
      <c r="B2390" s="49"/>
      <c r="C2390" s="56"/>
      <c r="D2390" s="175"/>
      <c r="E2390" s="175"/>
      <c r="F2390" s="175"/>
      <c r="G2390" s="27"/>
      <c r="H2390" s="27"/>
      <c r="I2390" s="175"/>
      <c r="J2390" s="175"/>
      <c r="K2390" s="56"/>
      <c r="L2390" s="56"/>
      <c r="M2390" s="109"/>
      <c r="N2390" s="411"/>
      <c r="O2390" s="56"/>
      <c r="P2390" s="175"/>
      <c r="Q2390" s="175"/>
      <c r="R2390" s="175"/>
      <c r="S2390" s="27"/>
      <c r="T2390" s="175"/>
      <c r="U2390" s="175"/>
      <c r="V2390" s="56"/>
      <c r="W2390" s="56"/>
      <c r="X2390" s="109"/>
      <c r="Y2390" s="411"/>
      <c r="Z2390" s="27"/>
      <c r="AA2390" s="27"/>
      <c r="AB2390" s="175"/>
      <c r="AC2390" s="175"/>
      <c r="AD2390" s="175"/>
      <c r="AE2390" s="175"/>
      <c r="AF2390" s="175"/>
      <c r="AG2390" s="175"/>
      <c r="AH2390" s="56"/>
      <c r="AI2390" s="56"/>
      <c r="AJ2390" s="468"/>
      <c r="AK2390" s="56"/>
      <c r="AO2390" s="158"/>
      <c r="AS2390" s="158"/>
      <c r="AT2390" s="162"/>
    </row>
    <row r="2391" spans="1:46" s="57" customFormat="1" ht="12.75" customHeight="1" x14ac:dyDescent="0.3">
      <c r="A2391" s="49"/>
      <c r="B2391" s="49"/>
      <c r="C2391" s="56"/>
      <c r="D2391" s="175"/>
      <c r="E2391" s="175"/>
      <c r="F2391" s="175"/>
      <c r="G2391" s="27"/>
      <c r="H2391" s="27"/>
      <c r="I2391" s="175"/>
      <c r="J2391" s="175"/>
      <c r="K2391" s="56"/>
      <c r="L2391" s="56"/>
      <c r="M2391" s="109"/>
      <c r="N2391" s="411"/>
      <c r="O2391" s="56"/>
      <c r="P2391" s="175"/>
      <c r="Q2391" s="175"/>
      <c r="R2391" s="175"/>
      <c r="S2391" s="27"/>
      <c r="T2391" s="175"/>
      <c r="U2391" s="175"/>
      <c r="V2391" s="56"/>
      <c r="W2391" s="56"/>
      <c r="X2391" s="109"/>
      <c r="Y2391" s="411"/>
      <c r="Z2391" s="27"/>
      <c r="AA2391" s="27"/>
      <c r="AB2391" s="175"/>
      <c r="AC2391" s="175"/>
      <c r="AD2391" s="175"/>
      <c r="AE2391" s="175"/>
      <c r="AF2391" s="175"/>
      <c r="AG2391" s="175"/>
      <c r="AH2391" s="56"/>
      <c r="AI2391" s="56"/>
      <c r="AJ2391" s="468"/>
      <c r="AK2391" s="56"/>
      <c r="AO2391" s="158"/>
      <c r="AS2391" s="158"/>
      <c r="AT2391" s="162"/>
    </row>
    <row r="2392" spans="1:46" s="57" customFormat="1" ht="12.75" customHeight="1" x14ac:dyDescent="0.3">
      <c r="A2392" s="49"/>
      <c r="B2392" s="49"/>
      <c r="C2392" s="56"/>
      <c r="D2392" s="175"/>
      <c r="E2392" s="175"/>
      <c r="F2392" s="175"/>
      <c r="G2392" s="27"/>
      <c r="H2392" s="27"/>
      <c r="I2392" s="175"/>
      <c r="J2392" s="175"/>
      <c r="K2392" s="56"/>
      <c r="L2392" s="56"/>
      <c r="M2392" s="109"/>
      <c r="N2392" s="411"/>
      <c r="O2392" s="56"/>
      <c r="P2392" s="175"/>
      <c r="Q2392" s="175"/>
      <c r="R2392" s="175"/>
      <c r="S2392" s="27"/>
      <c r="T2392" s="175"/>
      <c r="U2392" s="175"/>
      <c r="V2392" s="56"/>
      <c r="W2392" s="56"/>
      <c r="X2392" s="109"/>
      <c r="Y2392" s="411"/>
      <c r="Z2392" s="27"/>
      <c r="AA2392" s="27"/>
      <c r="AB2392" s="175"/>
      <c r="AC2392" s="175"/>
      <c r="AD2392" s="175"/>
      <c r="AE2392" s="175"/>
      <c r="AF2392" s="175"/>
      <c r="AG2392" s="175"/>
      <c r="AH2392" s="56"/>
      <c r="AI2392" s="56"/>
      <c r="AJ2392" s="468"/>
      <c r="AK2392" s="56"/>
      <c r="AO2392" s="158"/>
      <c r="AS2392" s="158"/>
      <c r="AT2392" s="162"/>
    </row>
    <row r="2393" spans="1:46" s="57" customFormat="1" ht="12.75" customHeight="1" x14ac:dyDescent="0.3">
      <c r="A2393" s="49"/>
      <c r="B2393" s="49"/>
      <c r="C2393" s="56"/>
      <c r="D2393" s="175"/>
      <c r="E2393" s="175"/>
      <c r="F2393" s="175"/>
      <c r="G2393" s="27"/>
      <c r="H2393" s="27"/>
      <c r="I2393" s="175"/>
      <c r="J2393" s="175"/>
      <c r="K2393" s="56"/>
      <c r="L2393" s="56"/>
      <c r="M2393" s="109"/>
      <c r="N2393" s="411"/>
      <c r="O2393" s="56"/>
      <c r="P2393" s="175"/>
      <c r="Q2393" s="175"/>
      <c r="R2393" s="175"/>
      <c r="S2393" s="27"/>
      <c r="T2393" s="175"/>
      <c r="U2393" s="175"/>
      <c r="V2393" s="56"/>
      <c r="W2393" s="56"/>
      <c r="X2393" s="109"/>
      <c r="Y2393" s="411"/>
      <c r="Z2393" s="27"/>
      <c r="AA2393" s="27"/>
      <c r="AB2393" s="175"/>
      <c r="AC2393" s="175"/>
      <c r="AD2393" s="175"/>
      <c r="AE2393" s="175"/>
      <c r="AF2393" s="175"/>
      <c r="AG2393" s="175"/>
      <c r="AH2393" s="56"/>
      <c r="AI2393" s="56"/>
      <c r="AJ2393" s="468"/>
      <c r="AK2393" s="56"/>
      <c r="AO2393" s="158"/>
      <c r="AS2393" s="158"/>
      <c r="AT2393" s="162"/>
    </row>
    <row r="2394" spans="1:46" s="57" customFormat="1" ht="12.75" customHeight="1" x14ac:dyDescent="0.3">
      <c r="A2394" s="49"/>
      <c r="B2394" s="49"/>
      <c r="C2394" s="56"/>
      <c r="D2394" s="175"/>
      <c r="E2394" s="175"/>
      <c r="F2394" s="175"/>
      <c r="G2394" s="27"/>
      <c r="H2394" s="27"/>
      <c r="I2394" s="175"/>
      <c r="J2394" s="175"/>
      <c r="K2394" s="56"/>
      <c r="L2394" s="56"/>
      <c r="M2394" s="109"/>
      <c r="N2394" s="411"/>
      <c r="O2394" s="56"/>
      <c r="P2394" s="175"/>
      <c r="Q2394" s="175"/>
      <c r="R2394" s="175"/>
      <c r="S2394" s="27"/>
      <c r="T2394" s="175"/>
      <c r="U2394" s="175"/>
      <c r="V2394" s="56"/>
      <c r="W2394" s="56"/>
      <c r="X2394" s="109"/>
      <c r="Y2394" s="411"/>
      <c r="Z2394" s="27"/>
      <c r="AA2394" s="27"/>
      <c r="AB2394" s="175"/>
      <c r="AC2394" s="175"/>
      <c r="AD2394" s="175"/>
      <c r="AE2394" s="175"/>
      <c r="AF2394" s="175"/>
      <c r="AG2394" s="175"/>
      <c r="AH2394" s="56"/>
      <c r="AI2394" s="56"/>
      <c r="AJ2394" s="468"/>
      <c r="AK2394" s="56"/>
      <c r="AO2394" s="158"/>
      <c r="AS2394" s="158"/>
      <c r="AT2394" s="162"/>
    </row>
    <row r="2395" spans="1:46" ht="12.75" customHeight="1" x14ac:dyDescent="0.25"/>
    <row r="2396" spans="1:46" ht="12.75" customHeight="1" x14ac:dyDescent="0.25"/>
    <row r="2397" spans="1:46" ht="12.75" customHeight="1" x14ac:dyDescent="0.25"/>
    <row r="2398" spans="1:46" ht="32.25" customHeight="1" x14ac:dyDescent="0.25"/>
    <row r="2399" spans="1:46" ht="12.75" customHeight="1" x14ac:dyDescent="0.25"/>
    <row r="2400" spans="1:46" ht="12.75" customHeight="1" x14ac:dyDescent="0.25">
      <c r="B2400" s="469" t="s">
        <v>651</v>
      </c>
      <c r="C2400" s="56">
        <v>1</v>
      </c>
    </row>
    <row r="2401" spans="2:3" ht="12.75" customHeight="1" x14ac:dyDescent="0.25">
      <c r="B2401" s="469" t="s">
        <v>652</v>
      </c>
      <c r="C2401" s="56">
        <v>1</v>
      </c>
    </row>
    <row r="2402" spans="2:3" ht="12.75" customHeight="1" x14ac:dyDescent="0.25">
      <c r="B2402" s="469" t="s">
        <v>653</v>
      </c>
      <c r="C2402" s="56">
        <v>1</v>
      </c>
    </row>
    <row r="2403" spans="2:3" ht="12.75" customHeight="1" x14ac:dyDescent="0.25">
      <c r="B2403" s="469" t="s">
        <v>654</v>
      </c>
      <c r="C2403" s="56">
        <v>1</v>
      </c>
    </row>
    <row r="2404" spans="2:3" ht="12.75" customHeight="1" x14ac:dyDescent="0.25">
      <c r="B2404" s="469" t="s">
        <v>655</v>
      </c>
      <c r="C2404" s="56">
        <v>1</v>
      </c>
    </row>
    <row r="2405" spans="2:3" ht="12.75" customHeight="1" x14ac:dyDescent="0.25">
      <c r="B2405" s="469" t="s">
        <v>656</v>
      </c>
      <c r="C2405" s="56">
        <v>1</v>
      </c>
    </row>
    <row r="2406" spans="2:3" ht="12.75" customHeight="1" x14ac:dyDescent="0.25">
      <c r="B2406" s="469" t="s">
        <v>657</v>
      </c>
      <c r="C2406" s="56">
        <v>1</v>
      </c>
    </row>
    <row r="2407" spans="2:3" ht="12.75" customHeight="1" x14ac:dyDescent="0.25">
      <c r="B2407" s="469" t="s">
        <v>658</v>
      </c>
      <c r="C2407" s="56">
        <v>1</v>
      </c>
    </row>
    <row r="2408" spans="2:3" ht="12.75" customHeight="1" x14ac:dyDescent="0.25">
      <c r="B2408" s="469" t="s">
        <v>659</v>
      </c>
      <c r="C2408" s="56">
        <v>1</v>
      </c>
    </row>
    <row r="2409" spans="2:3" ht="12.75" customHeight="1" x14ac:dyDescent="0.25">
      <c r="B2409" s="477" t="s">
        <v>660</v>
      </c>
      <c r="C2409" s="56">
        <v>1</v>
      </c>
    </row>
    <row r="2410" spans="2:3" ht="12.75" customHeight="1" x14ac:dyDescent="0.25">
      <c r="B2410" s="477" t="s">
        <v>661</v>
      </c>
      <c r="C2410" s="56">
        <v>1</v>
      </c>
    </row>
    <row r="2411" spans="2:3" ht="12.75" customHeight="1" x14ac:dyDescent="0.25">
      <c r="B2411" s="477" t="s">
        <v>662</v>
      </c>
      <c r="C2411" s="56">
        <v>1</v>
      </c>
    </row>
    <row r="2412" spans="2:3" ht="12.75" customHeight="1" x14ac:dyDescent="0.25">
      <c r="B2412" s="477" t="s">
        <v>663</v>
      </c>
      <c r="C2412" s="56">
        <v>1</v>
      </c>
    </row>
    <row r="2413" spans="2:3" ht="12.75" customHeight="1" x14ac:dyDescent="0.25">
      <c r="B2413" s="477" t="s">
        <v>664</v>
      </c>
      <c r="C2413" s="56">
        <v>1</v>
      </c>
    </row>
    <row r="2414" spans="2:3" ht="12.75" customHeight="1" x14ac:dyDescent="0.25">
      <c r="B2414" s="477" t="s">
        <v>665</v>
      </c>
      <c r="C2414" s="56">
        <v>1</v>
      </c>
    </row>
    <row r="2415" spans="2:3" ht="12.75" customHeight="1" x14ac:dyDescent="0.25">
      <c r="B2415" s="469" t="s">
        <v>1563</v>
      </c>
      <c r="C2415" s="56">
        <v>1</v>
      </c>
    </row>
    <row r="2416" spans="2:3" ht="12.75" customHeight="1" x14ac:dyDescent="0.25">
      <c r="C2416" s="56">
        <f>SUM(C2400:C2415)</f>
        <v>16</v>
      </c>
    </row>
  </sheetData>
  <autoFilter ref="A1:BT2416"/>
  <dataConsolidate link="1"/>
  <phoneticPr fontId="8" type="noConversion"/>
  <pageMargins left="0" right="0" top="0.2" bottom="0.2" header="0.3" footer="0.3"/>
  <pageSetup fitToHeight="0" orientation="portrait" r:id="rId1"/>
  <rowBreaks count="1" manualBreakCount="1">
    <brk id="756"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S69"/>
  <sheetViews>
    <sheetView workbookViewId="0">
      <selection activeCell="S2" sqref="S2"/>
    </sheetView>
  </sheetViews>
  <sheetFormatPr defaultColWidth="9.109375" defaultRowHeight="13.8" x14ac:dyDescent="0.25"/>
  <cols>
    <col min="1" max="1" width="6.5546875" style="82" customWidth="1"/>
    <col min="2" max="2" width="49.5546875" style="83" customWidth="1"/>
    <col min="3" max="3" width="7.109375" style="84" customWidth="1"/>
    <col min="4" max="4" width="7.44140625" style="21" customWidth="1"/>
    <col min="5" max="5" width="8.44140625" style="22" customWidth="1"/>
    <col min="6" max="6" width="7.44140625" style="21" customWidth="1"/>
    <col min="7" max="7" width="7.6640625" style="23" customWidth="1"/>
    <col min="8" max="8" width="10" style="24" customWidth="1"/>
    <col min="9" max="9" width="8.88671875" style="20" customWidth="1"/>
    <col min="10" max="10" width="9.88671875" style="25" customWidth="1"/>
    <col min="11" max="11" width="8.5546875" style="20" customWidth="1"/>
    <col min="12" max="12" width="8.6640625" style="25" customWidth="1"/>
    <col min="13" max="13" width="8.109375" style="20" customWidth="1"/>
    <col min="14" max="14" width="8.33203125" style="20" customWidth="1"/>
    <col min="15" max="15" width="9.88671875" style="25" customWidth="1"/>
    <col min="16" max="16" width="7.6640625" style="20" customWidth="1"/>
    <col min="17" max="17" width="8.5546875" style="25" customWidth="1"/>
    <col min="18" max="18" width="7.33203125" style="20" customWidth="1"/>
    <col min="19" max="19" width="9.109375" style="574"/>
    <col min="20" max="16384" width="9.109375" style="20"/>
  </cols>
  <sheetData>
    <row r="1" spans="1:19" s="92" customFormat="1" ht="15" x14ac:dyDescent="0.25">
      <c r="A1" s="72"/>
      <c r="B1" s="73"/>
      <c r="C1" s="74"/>
      <c r="D1" s="793" t="s">
        <v>3</v>
      </c>
      <c r="E1" s="793"/>
      <c r="F1" s="793"/>
      <c r="G1" s="793"/>
      <c r="H1" s="793"/>
      <c r="I1" s="794" t="s">
        <v>709</v>
      </c>
      <c r="J1" s="795"/>
      <c r="K1" s="795"/>
      <c r="L1" s="795"/>
      <c r="M1" s="796"/>
      <c r="N1" s="797" t="s">
        <v>710</v>
      </c>
      <c r="O1" s="797"/>
      <c r="P1" s="797"/>
      <c r="Q1" s="797"/>
      <c r="R1" s="797"/>
      <c r="S1" s="573" t="s">
        <v>2140</v>
      </c>
    </row>
    <row r="2" spans="1:19" s="99" customFormat="1" ht="30" x14ac:dyDescent="0.25">
      <c r="A2" s="75" t="s">
        <v>706</v>
      </c>
      <c r="B2" s="75" t="s">
        <v>711</v>
      </c>
      <c r="C2" s="76" t="s">
        <v>723</v>
      </c>
      <c r="D2" s="93" t="s">
        <v>714</v>
      </c>
      <c r="E2" s="94" t="s">
        <v>724</v>
      </c>
      <c r="F2" s="93" t="s">
        <v>720</v>
      </c>
      <c r="G2" s="94" t="s">
        <v>721</v>
      </c>
      <c r="H2" s="95" t="s">
        <v>712</v>
      </c>
      <c r="I2" s="96" t="s">
        <v>714</v>
      </c>
      <c r="J2" s="97" t="s">
        <v>725</v>
      </c>
      <c r="K2" s="96" t="s">
        <v>720</v>
      </c>
      <c r="L2" s="97" t="s">
        <v>721</v>
      </c>
      <c r="M2" s="98" t="s">
        <v>712</v>
      </c>
      <c r="N2" s="100" t="s">
        <v>714</v>
      </c>
      <c r="O2" s="101" t="s">
        <v>724</v>
      </c>
      <c r="P2" s="100" t="s">
        <v>720</v>
      </c>
      <c r="Q2" s="101" t="s">
        <v>721</v>
      </c>
      <c r="R2" s="102" t="s">
        <v>712</v>
      </c>
      <c r="S2" s="695">
        <v>42370</v>
      </c>
    </row>
    <row r="3" spans="1:19" ht="15" x14ac:dyDescent="0.25">
      <c r="A3" s="77" t="s">
        <v>19</v>
      </c>
      <c r="B3" s="78" t="str">
        <f>VLOOKUP(A3,'[1]IPAC ALC'!$A$3:$I$1441,3,FALSE)</f>
        <v>SENATE DISBURSING OFFICE</v>
      </c>
      <c r="C3" s="79">
        <f>COUNTIF('ALC Transition Plans'!$A$3:$A$2334,A3)</f>
        <v>2</v>
      </c>
      <c r="D3" s="85">
        <f>COUNTIF('ALC Transition Plans'!$L$3:$L$2267,A3&amp;"x")</f>
        <v>2</v>
      </c>
      <c r="E3" s="86">
        <f>$D$3/$C$3</f>
        <v>1</v>
      </c>
      <c r="F3" s="85">
        <f>COUNTIF('ALC Transition Plans'!$K$3:$K$2267,A3&amp;"x")</f>
        <v>0</v>
      </c>
      <c r="G3" s="87">
        <f t="shared" ref="G3:G9" si="0">F3/C3</f>
        <v>0</v>
      </c>
      <c r="H3" s="88">
        <f>RANK(E3,E3:E67,0)</f>
        <v>1</v>
      </c>
      <c r="I3" s="89">
        <f>COUNTIF('ALC Transition Plans'!$W$3:$W$2267,A3&amp;"x")</f>
        <v>2</v>
      </c>
      <c r="J3" s="90">
        <f>I3/C3</f>
        <v>1</v>
      </c>
      <c r="K3" s="89">
        <f>COUNTIF('ALC Transition Plans'!$V$3:$V$2267,A3&amp;"x")</f>
        <v>0</v>
      </c>
      <c r="L3" s="90">
        <f t="shared" ref="L3:L63" si="1">K3/C3</f>
        <v>0</v>
      </c>
      <c r="M3" s="91">
        <f>RANK(J3,J3:J67,0)</f>
        <v>1</v>
      </c>
      <c r="N3" s="103">
        <f>COUNTIF('ALC Transition Plans'!$AI$3:$AI$2267,A3&amp;"x")</f>
        <v>1</v>
      </c>
      <c r="O3" s="104">
        <f t="shared" ref="O3:O63" si="2">N3/C3</f>
        <v>0.5</v>
      </c>
      <c r="P3" s="103">
        <f>COUNTIF('ALC Transition Plans'!$AH$3:$AH$2267,A3&amp;"x")</f>
        <v>0</v>
      </c>
      <c r="Q3" s="104">
        <f t="shared" ref="Q3:Q63" si="3">P3/C3</f>
        <v>0</v>
      </c>
      <c r="R3" s="105">
        <f>RANK(O3,O3:O67,0)</f>
        <v>47</v>
      </c>
      <c r="S3" s="574">
        <f>COUNTIF('Jan 2016'!$A$2:$A$34,A3)</f>
        <v>0</v>
      </c>
    </row>
    <row r="4" spans="1:19" ht="15" x14ac:dyDescent="0.25">
      <c r="A4" s="77" t="s">
        <v>23</v>
      </c>
      <c r="B4" s="78" t="str">
        <f>VLOOKUP(A4,'[1]IPAC ALC'!$A$3:$I$1441,3,FALSE)</f>
        <v>UNITED STATES SENATE</v>
      </c>
      <c r="C4" s="79">
        <f>COUNTIF('ALC Transition Plans'!$A$3:$A$2334,A4)</f>
        <v>2</v>
      </c>
      <c r="D4" s="85">
        <f>COUNTIF('ALC Transition Plans'!$L$3:$L$2267,A4&amp;"x")</f>
        <v>2</v>
      </c>
      <c r="E4" s="86">
        <f>$D$4/$C$4</f>
        <v>1</v>
      </c>
      <c r="F4" s="85">
        <f>COUNTIF('ALC Transition Plans'!$K$3:$K$2267,A4&amp;"x")</f>
        <v>0</v>
      </c>
      <c r="G4" s="87">
        <f t="shared" si="0"/>
        <v>0</v>
      </c>
      <c r="H4" s="88">
        <f>RANK(E4,E4:E68,0)</f>
        <v>1</v>
      </c>
      <c r="I4" s="89">
        <f>COUNTIF('ALC Transition Plans'!$W$3:$W$2267,A4&amp;"x")</f>
        <v>2</v>
      </c>
      <c r="J4" s="90">
        <f t="shared" ref="J4:J64" si="4">I4/C4</f>
        <v>1</v>
      </c>
      <c r="K4" s="89">
        <f>COUNTIF('ALC Transition Plans'!$V$3:$V$2267,A4&amp;"x")</f>
        <v>0</v>
      </c>
      <c r="L4" s="90">
        <f t="shared" si="1"/>
        <v>0</v>
      </c>
      <c r="M4" s="91">
        <f>RANK(J4,J4:J68,0)</f>
        <v>1</v>
      </c>
      <c r="N4" s="103">
        <f>COUNTIF('ALC Transition Plans'!$AI$3:$AI$2267,A4&amp;"x")</f>
        <v>2</v>
      </c>
      <c r="O4" s="104">
        <f t="shared" si="2"/>
        <v>1</v>
      </c>
      <c r="P4" s="103">
        <f>COUNTIF('ALC Transition Plans'!$AH$3:$AH$2267,A4&amp;"x")</f>
        <v>0</v>
      </c>
      <c r="Q4" s="104">
        <f t="shared" si="3"/>
        <v>0</v>
      </c>
      <c r="R4" s="105">
        <f>RANK(O4,O4:O68,0)</f>
        <v>1</v>
      </c>
      <c r="S4" s="574">
        <f>COUNTIF('Jan 2016'!$A$2:$A$34,A4)</f>
        <v>0</v>
      </c>
    </row>
    <row r="5" spans="1:19" ht="15" x14ac:dyDescent="0.25">
      <c r="A5" s="77" t="s">
        <v>14</v>
      </c>
      <c r="B5" s="78" t="str">
        <f>VLOOKUP(A5,'[1]IPAC ALC'!$A$3:$I$1441,3,FALSE)</f>
        <v>UNITED STATES HOUSE OF REPRESENTATIVES</v>
      </c>
      <c r="C5" s="79">
        <f>COUNTIF('ALC Transition Plans'!$A$3:$A$2334,A5)</f>
        <v>3</v>
      </c>
      <c r="D5" s="85">
        <f>COUNTIF('ALC Transition Plans'!$L$3:$L$2267,A5&amp;"x")</f>
        <v>2</v>
      </c>
      <c r="E5" s="86">
        <f>$D$5/$C$5</f>
        <v>0.66666666666666663</v>
      </c>
      <c r="F5" s="85">
        <f>COUNTIF('ALC Transition Plans'!$K$3:$K$2267,A5&amp;"x")</f>
        <v>0</v>
      </c>
      <c r="G5" s="87">
        <f t="shared" si="0"/>
        <v>0</v>
      </c>
      <c r="H5" s="88">
        <f>RANK(E5,E5:E69,0)</f>
        <v>47</v>
      </c>
      <c r="I5" s="89">
        <f>COUNTIF('ALC Transition Plans'!$W$3:$W$2267,A5&amp;"x")</f>
        <v>0</v>
      </c>
      <c r="J5" s="90">
        <f t="shared" si="4"/>
        <v>0</v>
      </c>
      <c r="K5" s="89">
        <f>COUNTIF('ALC Transition Plans'!$V$3:$V$2267,A5&amp;"x")</f>
        <v>0</v>
      </c>
      <c r="L5" s="90">
        <f t="shared" si="1"/>
        <v>0</v>
      </c>
      <c r="M5" s="91">
        <f>RANK(J5,J5:J69,0)</f>
        <v>50</v>
      </c>
      <c r="N5" s="103">
        <f>COUNTIF('ALC Transition Plans'!$AI$3:$AI$2267,A5&amp;"x")</f>
        <v>2</v>
      </c>
      <c r="O5" s="104">
        <f t="shared" si="2"/>
        <v>0.66666666666666663</v>
      </c>
      <c r="P5" s="103">
        <f>COUNTIF('ALC Transition Plans'!$AH$3:$AH$2267,A5&amp;"x")</f>
        <v>1</v>
      </c>
      <c r="Q5" s="104">
        <f t="shared" si="3"/>
        <v>0.33333333333333331</v>
      </c>
      <c r="R5" s="105">
        <f>RANK(O5,O5:O69,0)</f>
        <v>40</v>
      </c>
      <c r="S5" s="574">
        <f>COUNTIF('Jan 2016'!$A$2:$A$34,A5)</f>
        <v>0</v>
      </c>
    </row>
    <row r="6" spans="1:19" ht="15" x14ac:dyDescent="0.25">
      <c r="A6" s="77" t="s">
        <v>13</v>
      </c>
      <c r="B6" s="78" t="str">
        <f>VLOOKUP(A6,'[1]IPAC ALC'!$A$3:$I$1441,3,FALSE)</f>
        <v>UNITED STATES HOUSE OF REPRESENTATIVES</v>
      </c>
      <c r="C6" s="79">
        <f>COUNTIF('ALC Transition Plans'!$A$3:$A$2334,A6)</f>
        <v>2</v>
      </c>
      <c r="D6" s="85">
        <f>COUNTIF('ALC Transition Plans'!$L$3:$L$2267,A6&amp;"x")</f>
        <v>2</v>
      </c>
      <c r="E6" s="86">
        <f>$D$6/$C$6</f>
        <v>1</v>
      </c>
      <c r="F6" s="85">
        <f>COUNTIF('ALC Transition Plans'!$K$3:$K$2267,A6&amp;"x")</f>
        <v>0</v>
      </c>
      <c r="G6" s="87">
        <f t="shared" si="0"/>
        <v>0</v>
      </c>
      <c r="H6" s="88">
        <f>RANK(E6,E6:E70,0)</f>
        <v>1</v>
      </c>
      <c r="I6" s="89">
        <f>COUNTIF('ALC Transition Plans'!$W$3:$W$2267,A6&amp;"x")</f>
        <v>1</v>
      </c>
      <c r="J6" s="90">
        <f t="shared" si="4"/>
        <v>0.5</v>
      </c>
      <c r="K6" s="89">
        <f>COUNTIF('ALC Transition Plans'!$V$3:$V$2267,A6&amp;"x")</f>
        <v>0</v>
      </c>
      <c r="L6" s="90">
        <f t="shared" si="1"/>
        <v>0</v>
      </c>
      <c r="M6" s="91">
        <f>RANK(J6,J6:J70,0)</f>
        <v>38</v>
      </c>
      <c r="N6" s="103">
        <f>COUNTIF('ALC Transition Plans'!$AI$3:$AI$2267,A6&amp;"x")</f>
        <v>1</v>
      </c>
      <c r="O6" s="104">
        <f t="shared" si="2"/>
        <v>0.5</v>
      </c>
      <c r="P6" s="103">
        <f>COUNTIF('ALC Transition Plans'!$AH$3:$AH$2267,A6&amp;"x")</f>
        <v>0</v>
      </c>
      <c r="Q6" s="104">
        <f t="shared" si="3"/>
        <v>0</v>
      </c>
      <c r="R6" s="105">
        <f>RANK(O6,O6:O70,0)</f>
        <v>45</v>
      </c>
      <c r="S6" s="574">
        <f>COUNTIF('Jan 2016'!$A$2:$A$34,A6)</f>
        <v>0</v>
      </c>
    </row>
    <row r="7" spans="1:19" ht="15" x14ac:dyDescent="0.25">
      <c r="A7" s="77" t="s">
        <v>30</v>
      </c>
      <c r="B7" s="78" t="str">
        <f>VLOOKUP(A7,'[1]IPAC ALC'!$A$3:$I$1441,3,FALSE)</f>
        <v>GOVERNMENT ACCOUNTABILITY OFFICE</v>
      </c>
      <c r="C7" s="79">
        <f>COUNTIF('ALC Transition Plans'!$A$3:$A$2334,A7)</f>
        <v>1</v>
      </c>
      <c r="D7" s="85">
        <f>COUNTIF('ALC Transition Plans'!$L$3:$L$2267,A7&amp;"x")</f>
        <v>0</v>
      </c>
      <c r="E7" s="86">
        <f>$D$7/$C$7</f>
        <v>0</v>
      </c>
      <c r="F7" s="85">
        <f>COUNTIF('ALC Transition Plans'!$K$3:$K$2267,A7&amp;"x")</f>
        <v>1</v>
      </c>
      <c r="G7" s="87">
        <f t="shared" si="0"/>
        <v>1</v>
      </c>
      <c r="H7" s="88">
        <f>RANK(E7,E7:E71,0)</f>
        <v>56</v>
      </c>
      <c r="I7" s="89">
        <f>COUNTIF('ALC Transition Plans'!$W$3:$W$2267,A7&amp;"x")</f>
        <v>0</v>
      </c>
      <c r="J7" s="90">
        <f t="shared" si="4"/>
        <v>0</v>
      </c>
      <c r="K7" s="89">
        <f>COUNTIF('ALC Transition Plans'!$V$3:$V$2267,A7&amp;"x")</f>
        <v>1</v>
      </c>
      <c r="L7" s="90">
        <f t="shared" si="1"/>
        <v>1</v>
      </c>
      <c r="M7" s="91">
        <f>RANK(J7,J7:J71,0)</f>
        <v>49</v>
      </c>
      <c r="N7" s="103">
        <f>COUNTIF('ALC Transition Plans'!$AI$3:$AI$2267,A7&amp;"x")</f>
        <v>0</v>
      </c>
      <c r="O7" s="104">
        <f t="shared" si="2"/>
        <v>0</v>
      </c>
      <c r="P7" s="103">
        <f>COUNTIF('ALC Transition Plans'!$AH$3:$AH$2267,A7&amp;"x")</f>
        <v>1</v>
      </c>
      <c r="Q7" s="104">
        <f t="shared" si="3"/>
        <v>1</v>
      </c>
      <c r="R7" s="105">
        <f>RANK(O7,O7:O71,0)</f>
        <v>53</v>
      </c>
      <c r="S7" s="574">
        <f>COUNTIF('Jan 2016'!$A$2:$A$34,A7)</f>
        <v>0</v>
      </c>
    </row>
    <row r="8" spans="1:19" ht="15" x14ac:dyDescent="0.25">
      <c r="A8" s="80">
        <v>10</v>
      </c>
      <c r="B8" s="78" t="str">
        <f>VLOOKUP(A8,'[1]IPAC ALC'!$A$3:$I$1441,3,FALSE)</f>
        <v>UNITED STATES COURTS</v>
      </c>
      <c r="C8" s="79">
        <f>COUNTIF('ALC Transition Plans'!$A$3:$A$2334,A8)</f>
        <v>2</v>
      </c>
      <c r="D8" s="85">
        <f>COUNTIF('ALC Transition Plans'!$L$3:$L$2267,A8&amp;"x")</f>
        <v>1</v>
      </c>
      <c r="E8" s="86">
        <f>D8/C8</f>
        <v>0.5</v>
      </c>
      <c r="F8" s="85">
        <f>COUNTIF('ALC Transition Plans'!$K$3:$K$2267,A8&amp;"x")</f>
        <v>1</v>
      </c>
      <c r="G8" s="87">
        <f t="shared" si="0"/>
        <v>0.5</v>
      </c>
      <c r="H8" s="88">
        <f t="shared" ref="H8:H45" si="5">RANK(E8,E8:E73,0)</f>
        <v>49</v>
      </c>
      <c r="I8" s="89">
        <f>COUNTIF('ALC Transition Plans'!$W$3:$W$2267,A8&amp;"x")</f>
        <v>0</v>
      </c>
      <c r="J8" s="90">
        <f t="shared" si="4"/>
        <v>0</v>
      </c>
      <c r="K8" s="89">
        <f>COUNTIF('ALC Transition Plans'!$V$3:$V$2267,A8&amp;"x")</f>
        <v>1</v>
      </c>
      <c r="L8" s="90">
        <f t="shared" si="1"/>
        <v>0.5</v>
      </c>
      <c r="M8" s="91">
        <f t="shared" ref="M8:M45" si="6">RANK(J8,J8:J73,0)</f>
        <v>49</v>
      </c>
      <c r="N8" s="103">
        <f>COUNTIF('ALC Transition Plans'!$AI$3:$AI$2267,A8&amp;"x")</f>
        <v>2</v>
      </c>
      <c r="O8" s="104">
        <f t="shared" si="2"/>
        <v>1</v>
      </c>
      <c r="P8" s="103">
        <f>COUNTIF('ALC Transition Plans'!$AH$3:$AH$2267,A8&amp;"x")</f>
        <v>0</v>
      </c>
      <c r="Q8" s="104">
        <f t="shared" si="3"/>
        <v>0</v>
      </c>
      <c r="R8" s="105">
        <f t="shared" ref="R8:R45" si="7">RANK(O8,O8:O73,0)</f>
        <v>1</v>
      </c>
      <c r="S8" s="574">
        <f>COUNTIF('Jan 2016'!$A$2:$A$34,A8)</f>
        <v>0</v>
      </c>
    </row>
    <row r="9" spans="1:19" ht="15" x14ac:dyDescent="0.25">
      <c r="A9" s="80">
        <v>11</v>
      </c>
      <c r="B9" s="78" t="str">
        <f>VLOOKUP(A9,'[1]IPAC ALC'!$A$3:$I$1441,3,FALSE)</f>
        <v>EXECUTIVE OFFICE OF THE PRESIDENT</v>
      </c>
      <c r="C9" s="79">
        <f>COUNTIF('ALC Transition Plans'!$A$3:$A$2334,A9)</f>
        <v>4</v>
      </c>
      <c r="D9" s="85">
        <f>COUNTIF('ALC Transition Plans'!$L$3:$L$2267,A9&amp;"x")</f>
        <v>4</v>
      </c>
      <c r="E9" s="86">
        <f t="shared" ref="E9:E66" si="8">D9/C9</f>
        <v>1</v>
      </c>
      <c r="F9" s="85">
        <f>COUNTIF('ALC Transition Plans'!$K$3:$K$2267,A9&amp;"x")</f>
        <v>0</v>
      </c>
      <c r="G9" s="87">
        <f t="shared" si="0"/>
        <v>0</v>
      </c>
      <c r="H9" s="88">
        <f t="shared" si="5"/>
        <v>1</v>
      </c>
      <c r="I9" s="89">
        <f>COUNTIF('ALC Transition Plans'!$W$3:$W$2267,A9&amp;"x")</f>
        <v>4</v>
      </c>
      <c r="J9" s="90">
        <f t="shared" si="4"/>
        <v>1</v>
      </c>
      <c r="K9" s="89">
        <f>COUNTIF('ALC Transition Plans'!$V$3:$V$2267,A9&amp;"x")</f>
        <v>0</v>
      </c>
      <c r="L9" s="90">
        <f t="shared" si="1"/>
        <v>0</v>
      </c>
      <c r="M9" s="91">
        <f t="shared" si="6"/>
        <v>1</v>
      </c>
      <c r="N9" s="103">
        <f>COUNTIF('ALC Transition Plans'!$AI$3:$AI$2267,A9&amp;"x")</f>
        <v>4</v>
      </c>
      <c r="O9" s="104">
        <f t="shared" si="2"/>
        <v>1</v>
      </c>
      <c r="P9" s="103">
        <f>COUNTIF('ALC Transition Plans'!$AH$3:$AH$2267,A9&amp;"x")</f>
        <v>0</v>
      </c>
      <c r="Q9" s="104">
        <f t="shared" si="3"/>
        <v>0</v>
      </c>
      <c r="R9" s="105">
        <f t="shared" si="7"/>
        <v>1</v>
      </c>
      <c r="S9" s="574">
        <f>COUNTIF('Jan 2016'!$A$2:$A$34,A9)</f>
        <v>0</v>
      </c>
    </row>
    <row r="10" spans="1:19" ht="15" x14ac:dyDescent="0.25">
      <c r="A10" s="80">
        <v>12</v>
      </c>
      <c r="B10" s="78" t="str">
        <f>VLOOKUP(A10,'[1]IPAC ALC'!$A$3:$I$1441,3,FALSE)</f>
        <v>DEPARTMENT OF AGRICULTURE</v>
      </c>
      <c r="C10" s="79">
        <f>COUNTIF('ALC Transition Plans'!$A$3:$A$2334,A10)</f>
        <v>80</v>
      </c>
      <c r="D10" s="85">
        <f>COUNTIF('ALC Transition Plans'!$L$3:$L$2267,A10&amp;"x")</f>
        <v>44</v>
      </c>
      <c r="E10" s="86">
        <f t="shared" si="8"/>
        <v>0.55000000000000004</v>
      </c>
      <c r="F10" s="85">
        <f>COUNTIF('ALC Transition Plans'!$K$3:$K$2267,A10&amp;"x")</f>
        <v>34</v>
      </c>
      <c r="G10" s="87">
        <f>F10/C10</f>
        <v>0.42499999999999999</v>
      </c>
      <c r="H10" s="88">
        <f t="shared" si="5"/>
        <v>47</v>
      </c>
      <c r="I10" s="89">
        <f>COUNTIF('ALC Transition Plans'!$W$3:$W$2267,A10&amp;"x")</f>
        <v>5</v>
      </c>
      <c r="J10" s="90">
        <f t="shared" si="4"/>
        <v>6.25E-2</v>
      </c>
      <c r="K10" s="89">
        <f>COUNTIF('ALC Transition Plans'!$V$3:$V$2267,A10&amp;"x")</f>
        <v>15</v>
      </c>
      <c r="L10" s="90">
        <f t="shared" si="1"/>
        <v>0.1875</v>
      </c>
      <c r="M10" s="91">
        <f t="shared" si="6"/>
        <v>47</v>
      </c>
      <c r="N10" s="103">
        <f>COUNTIF('ALC Transition Plans'!$AI$3:$AI$2267,A10&amp;"x")</f>
        <v>45</v>
      </c>
      <c r="O10" s="104">
        <f t="shared" si="2"/>
        <v>0.5625</v>
      </c>
      <c r="P10" s="103">
        <f>COUNTIF('ALC Transition Plans'!$AH$3:$AH$2267,A10&amp;"x")</f>
        <v>20</v>
      </c>
      <c r="Q10" s="104">
        <f t="shared" si="3"/>
        <v>0.25</v>
      </c>
      <c r="R10" s="105">
        <f t="shared" si="7"/>
        <v>40</v>
      </c>
      <c r="S10" s="574">
        <f>COUNTIF('Jan 2016'!$A$2:$A$34,A10)</f>
        <v>1</v>
      </c>
    </row>
    <row r="11" spans="1:19" ht="15" x14ac:dyDescent="0.25">
      <c r="A11" s="80">
        <v>13</v>
      </c>
      <c r="B11" s="78" t="str">
        <f>VLOOKUP(A11,'[1]IPAC ALC'!$A$3:$I$1441,3,FALSE)</f>
        <v>DEPARTMENT OF COMMERCE</v>
      </c>
      <c r="C11" s="79">
        <f>COUNTIF('ALC Transition Plans'!$A$3:$A$2334,A11)</f>
        <v>7</v>
      </c>
      <c r="D11" s="85">
        <f>COUNTIF('ALC Transition Plans'!$L$3:$L$2267,A11&amp;"x")</f>
        <v>7</v>
      </c>
      <c r="E11" s="86">
        <f t="shared" si="8"/>
        <v>1</v>
      </c>
      <c r="F11" s="85">
        <f>COUNTIF('ALC Transition Plans'!$K$3:$K$2267,A11&amp;"x")</f>
        <v>0</v>
      </c>
      <c r="G11" s="87">
        <f t="shared" ref="G11:G66" si="9">F11/C11</f>
        <v>0</v>
      </c>
      <c r="H11" s="88">
        <f t="shared" si="5"/>
        <v>1</v>
      </c>
      <c r="I11" s="89">
        <f>COUNTIF('ALC Transition Plans'!$W$3:$W$2267,A11&amp;"x")</f>
        <v>6</v>
      </c>
      <c r="J11" s="90">
        <f t="shared" si="4"/>
        <v>0.8571428571428571</v>
      </c>
      <c r="K11" s="89">
        <f>COUNTIF('ALC Transition Plans'!$V$3:$V$2267,A11&amp;"x")</f>
        <v>0</v>
      </c>
      <c r="L11" s="90">
        <f t="shared" si="1"/>
        <v>0</v>
      </c>
      <c r="M11" s="91">
        <f t="shared" si="6"/>
        <v>29</v>
      </c>
      <c r="N11" s="103">
        <f>COUNTIF('ALC Transition Plans'!$AI$3:$AI$2267,A11&amp;"x")</f>
        <v>6</v>
      </c>
      <c r="O11" s="104">
        <f t="shared" si="2"/>
        <v>0.8571428571428571</v>
      </c>
      <c r="P11" s="103">
        <f>COUNTIF('ALC Transition Plans'!$AH$3:$AH$2267,A11&amp;"x")</f>
        <v>0</v>
      </c>
      <c r="Q11" s="104">
        <f t="shared" si="3"/>
        <v>0</v>
      </c>
      <c r="R11" s="105">
        <f t="shared" si="7"/>
        <v>34</v>
      </c>
      <c r="S11" s="574">
        <f>COUNTIF('Jan 2016'!$A$2:$A$34,A11)</f>
        <v>0</v>
      </c>
    </row>
    <row r="12" spans="1:19" ht="15" x14ac:dyDescent="0.25">
      <c r="A12" s="80">
        <v>14</v>
      </c>
      <c r="B12" s="78" t="str">
        <f>VLOOKUP(A12,'[1]IPAC ALC'!$A$3:$I$1441,3,FALSE)</f>
        <v>DEPARTMENT OF THE INTERIOR</v>
      </c>
      <c r="C12" s="79">
        <f>COUNTIF('ALC Transition Plans'!$A$3:$A$2334,A12)</f>
        <v>15</v>
      </c>
      <c r="D12" s="85">
        <f>COUNTIF('ALC Transition Plans'!$L$3:$L$2267,A12&amp;"x")</f>
        <v>15</v>
      </c>
      <c r="E12" s="86">
        <f t="shared" si="8"/>
        <v>1</v>
      </c>
      <c r="F12" s="85">
        <f>COUNTIF('ALC Transition Plans'!$K$3:$K$2267,A12&amp;"x")</f>
        <v>0</v>
      </c>
      <c r="G12" s="87">
        <f t="shared" si="9"/>
        <v>0</v>
      </c>
      <c r="H12" s="88">
        <f t="shared" si="5"/>
        <v>1</v>
      </c>
      <c r="I12" s="89">
        <f>COUNTIF('ALC Transition Plans'!$W$3:$W$2267,A12&amp;"x")</f>
        <v>15</v>
      </c>
      <c r="J12" s="90">
        <f t="shared" si="4"/>
        <v>1</v>
      </c>
      <c r="K12" s="89">
        <f>COUNTIF('ALC Transition Plans'!$V$3:$V$2267,A12&amp;"x")</f>
        <v>0</v>
      </c>
      <c r="L12" s="90">
        <f t="shared" si="1"/>
        <v>0</v>
      </c>
      <c r="M12" s="91">
        <f t="shared" si="6"/>
        <v>1</v>
      </c>
      <c r="N12" s="103">
        <f>COUNTIF('ALC Transition Plans'!$AI$3:$AI$2267,A12&amp;"x")</f>
        <v>15</v>
      </c>
      <c r="O12" s="104">
        <f t="shared" si="2"/>
        <v>1</v>
      </c>
      <c r="P12" s="103">
        <f>COUNTIF('ALC Transition Plans'!$AH$3:$AH$2267,A12&amp;"x")</f>
        <v>0</v>
      </c>
      <c r="Q12" s="104">
        <f t="shared" si="3"/>
        <v>0</v>
      </c>
      <c r="R12" s="105">
        <f t="shared" si="7"/>
        <v>1</v>
      </c>
      <c r="S12" s="574">
        <f>COUNTIF('Jan 2016'!$A$2:$A$34,A12)</f>
        <v>0</v>
      </c>
    </row>
    <row r="13" spans="1:19" ht="15" x14ac:dyDescent="0.25">
      <c r="A13" s="80">
        <v>15</v>
      </c>
      <c r="B13" s="78" t="str">
        <f>VLOOKUP(A13,'[1]IPAC ALC'!$A$3:$I$1441,3,FALSE)</f>
        <v>DEPARTMENT OF JUSTICE</v>
      </c>
      <c r="C13" s="79">
        <f>COUNTIF('ALC Transition Plans'!$A$3:$A$2334,A13)</f>
        <v>124</v>
      </c>
      <c r="D13" s="85">
        <f>COUNTIF('ALC Transition Plans'!$L$3:$L$2267,A13&amp;"x")</f>
        <v>119</v>
      </c>
      <c r="E13" s="86">
        <f t="shared" si="8"/>
        <v>0.95967741935483875</v>
      </c>
      <c r="F13" s="85">
        <f>COUNTIF('ALC Transition Plans'!$K$3:$K$2267,A13&amp;"x")</f>
        <v>4</v>
      </c>
      <c r="G13" s="87">
        <f t="shared" si="9"/>
        <v>3.2258064516129031E-2</v>
      </c>
      <c r="H13" s="88">
        <f t="shared" si="5"/>
        <v>38</v>
      </c>
      <c r="I13" s="89">
        <f>COUNTIF('ALC Transition Plans'!$W$3:$W$2267,A13&amp;"x")</f>
        <v>120</v>
      </c>
      <c r="J13" s="90">
        <f t="shared" si="4"/>
        <v>0.967741935483871</v>
      </c>
      <c r="K13" s="89">
        <f>COUNTIF('ALC Transition Plans'!$V$3:$V$2267,A13&amp;"x")</f>
        <v>2</v>
      </c>
      <c r="L13" s="90">
        <f t="shared" si="1"/>
        <v>1.6129032258064516E-2</v>
      </c>
      <c r="M13" s="91">
        <f t="shared" si="6"/>
        <v>25</v>
      </c>
      <c r="N13" s="103">
        <f>COUNTIF('ALC Transition Plans'!$AI$3:$AI$2267,A13&amp;"x")</f>
        <v>15</v>
      </c>
      <c r="O13" s="104">
        <f t="shared" si="2"/>
        <v>0.12096774193548387</v>
      </c>
      <c r="P13" s="103">
        <f>COUNTIF('ALC Transition Plans'!$AH$3:$AH$2267,A13&amp;"x")</f>
        <v>0</v>
      </c>
      <c r="Q13" s="104">
        <f t="shared" si="3"/>
        <v>0</v>
      </c>
      <c r="R13" s="105">
        <f t="shared" si="7"/>
        <v>47</v>
      </c>
      <c r="S13" s="574">
        <f>COUNTIF('Jan 2016'!$A$2:$A$34,A13)</f>
        <v>0</v>
      </c>
    </row>
    <row r="14" spans="1:19" ht="15" x14ac:dyDescent="0.25">
      <c r="A14" s="80">
        <v>16</v>
      </c>
      <c r="B14" s="78" t="str">
        <f>VLOOKUP(A14,'[1]IPAC ALC'!$A$3:$I$1441,3,FALSE)</f>
        <v>DEPARTMENT OF LABOR</v>
      </c>
      <c r="C14" s="79">
        <f>COUNTIF('ALC Transition Plans'!$A$3:$A$2334,A14)</f>
        <v>39</v>
      </c>
      <c r="D14" s="85">
        <f>COUNTIF('ALC Transition Plans'!$L$3:$L$2267,A14&amp;"x")</f>
        <v>39</v>
      </c>
      <c r="E14" s="86">
        <f t="shared" si="8"/>
        <v>1</v>
      </c>
      <c r="F14" s="85">
        <f>COUNTIF('ALC Transition Plans'!$K$3:$K$2267,A14&amp;"x")</f>
        <v>0</v>
      </c>
      <c r="G14" s="87">
        <f t="shared" si="9"/>
        <v>0</v>
      </c>
      <c r="H14" s="88">
        <f t="shared" si="5"/>
        <v>1</v>
      </c>
      <c r="I14" s="89">
        <f>COUNTIF('ALC Transition Plans'!$W$3:$W$2267,A14&amp;"x")</f>
        <v>27</v>
      </c>
      <c r="J14" s="90">
        <f t="shared" si="4"/>
        <v>0.69230769230769229</v>
      </c>
      <c r="K14" s="89">
        <f>COUNTIF('ALC Transition Plans'!$V$3:$V$2267,A14&amp;"x")</f>
        <v>0</v>
      </c>
      <c r="L14" s="90">
        <f t="shared" si="1"/>
        <v>0</v>
      </c>
      <c r="M14" s="91">
        <f t="shared" si="6"/>
        <v>30</v>
      </c>
      <c r="N14" s="103">
        <f>COUNTIF('ALC Transition Plans'!$AI$3:$AI$2267,A14&amp;"x")</f>
        <v>21</v>
      </c>
      <c r="O14" s="104">
        <f t="shared" si="2"/>
        <v>0.53846153846153844</v>
      </c>
      <c r="P14" s="103">
        <f>COUNTIF('ALC Transition Plans'!$AH$3:$AH$2267,A14&amp;"x")</f>
        <v>0</v>
      </c>
      <c r="Q14" s="104">
        <f t="shared" si="3"/>
        <v>0</v>
      </c>
      <c r="R14" s="105">
        <f t="shared" si="7"/>
        <v>38</v>
      </c>
      <c r="S14" s="574">
        <f>COUNTIF('Jan 2016'!$A$2:$A$34,A14)</f>
        <v>0</v>
      </c>
    </row>
    <row r="15" spans="1:19" ht="15" x14ac:dyDescent="0.25">
      <c r="A15" s="80">
        <v>17</v>
      </c>
      <c r="B15" s="78" t="str">
        <f>VLOOKUP(A15,'[1]IPAC ALC'!$A$3:$I$1441,3,FALSE)</f>
        <v>DEPARTMENT OF THE NAVY</v>
      </c>
      <c r="C15" s="79">
        <f>COUNTIF('ALC Transition Plans'!$A$3:$A$2334,A15)</f>
        <v>7</v>
      </c>
      <c r="D15" s="85">
        <f>COUNTIF('ALC Transition Plans'!$L$3:$L$2267,A15&amp;"x")</f>
        <v>6</v>
      </c>
      <c r="E15" s="86">
        <f t="shared" si="8"/>
        <v>0.8571428571428571</v>
      </c>
      <c r="F15" s="85">
        <f>COUNTIF('ALC Transition Plans'!$K$3:$K$2267,A15&amp;"x")</f>
        <v>0</v>
      </c>
      <c r="G15" s="87">
        <f t="shared" si="9"/>
        <v>0</v>
      </c>
      <c r="H15" s="88">
        <f t="shared" si="5"/>
        <v>40</v>
      </c>
      <c r="I15" s="89">
        <f>COUNTIF('ALC Transition Plans'!$W$3:$W$2267,A15&amp;"x")</f>
        <v>0</v>
      </c>
      <c r="J15" s="90">
        <f t="shared" si="4"/>
        <v>0</v>
      </c>
      <c r="K15" s="89">
        <f>COUNTIF('ALC Transition Plans'!$V$3:$V$2267,A15&amp;"x")</f>
        <v>0</v>
      </c>
      <c r="L15" s="90">
        <f t="shared" si="1"/>
        <v>0</v>
      </c>
      <c r="M15" s="91">
        <f t="shared" si="6"/>
        <v>43</v>
      </c>
      <c r="N15" s="103">
        <f>COUNTIF('ALC Transition Plans'!$AI$3:$AI$2267,A15&amp;"x")</f>
        <v>0</v>
      </c>
      <c r="O15" s="104">
        <f t="shared" si="2"/>
        <v>0</v>
      </c>
      <c r="P15" s="103">
        <f>COUNTIF('ALC Transition Plans'!$AH$3:$AH$2267,A15&amp;"x")</f>
        <v>1</v>
      </c>
      <c r="Q15" s="104">
        <f t="shared" si="3"/>
        <v>0.14285714285714285</v>
      </c>
      <c r="R15" s="105">
        <f t="shared" si="7"/>
        <v>46</v>
      </c>
      <c r="S15" s="574">
        <f>COUNTIF('Jan 2016'!$A$2:$A$34,A15)</f>
        <v>0</v>
      </c>
    </row>
    <row r="16" spans="1:19" x14ac:dyDescent="0.25">
      <c r="A16" s="80">
        <v>18</v>
      </c>
      <c r="B16" s="78" t="str">
        <f>VLOOKUP(A16,'[1]IPAC ALC'!$A$3:$I$1441,3,FALSE)</f>
        <v>UNITED STATES POSTAL SERVICE</v>
      </c>
      <c r="C16" s="79">
        <f>COUNTIF('ALC Transition Plans'!$A$3:$A$2334,A16)</f>
        <v>6</v>
      </c>
      <c r="D16" s="85">
        <f>COUNTIF('ALC Transition Plans'!$L$3:$L$2267,A16&amp;"x")</f>
        <v>6</v>
      </c>
      <c r="E16" s="86">
        <f t="shared" si="8"/>
        <v>1</v>
      </c>
      <c r="F16" s="85">
        <f>COUNTIF('ALC Transition Plans'!$K$3:$K$2267,A16&amp;"x")</f>
        <v>0</v>
      </c>
      <c r="G16" s="87">
        <f t="shared" si="9"/>
        <v>0</v>
      </c>
      <c r="H16" s="88">
        <f t="shared" si="5"/>
        <v>1</v>
      </c>
      <c r="I16" s="89">
        <f>COUNTIF('ALC Transition Plans'!$W$3:$W$2267,A16&amp;"x")</f>
        <v>1</v>
      </c>
      <c r="J16" s="90">
        <f t="shared" si="4"/>
        <v>0.16666666666666666</v>
      </c>
      <c r="K16" s="89">
        <f>COUNTIF('ALC Transition Plans'!$V$3:$V$2267,A16&amp;"x")</f>
        <v>1</v>
      </c>
      <c r="L16" s="90">
        <f t="shared" si="1"/>
        <v>0.16666666666666666</v>
      </c>
      <c r="M16" s="91">
        <f t="shared" si="6"/>
        <v>41</v>
      </c>
      <c r="N16" s="103">
        <f>COUNTIF('ALC Transition Plans'!$AI$3:$AI$2267,A16&amp;"x")</f>
        <v>1</v>
      </c>
      <c r="O16" s="104">
        <f t="shared" si="2"/>
        <v>0.16666666666666666</v>
      </c>
      <c r="P16" s="103">
        <f>COUNTIF('ALC Transition Plans'!$AH$3:$AH$2267,A16&amp;"x")</f>
        <v>0</v>
      </c>
      <c r="Q16" s="104">
        <f t="shared" si="3"/>
        <v>0</v>
      </c>
      <c r="R16" s="105">
        <f t="shared" si="7"/>
        <v>45</v>
      </c>
      <c r="S16" s="574">
        <f>COUNTIF('Jan 2016'!$A$2:$A$34,A16)</f>
        <v>0</v>
      </c>
    </row>
    <row r="17" spans="1:19" x14ac:dyDescent="0.25">
      <c r="A17" s="80">
        <v>19</v>
      </c>
      <c r="B17" s="78" t="str">
        <f>VLOOKUP(A17,'[1]IPAC ALC'!$A$3:$I$1441,3,FALSE)</f>
        <v>DEPARTMENT OF STATE</v>
      </c>
      <c r="C17" s="79">
        <f>COUNTIF('ALC Transition Plans'!$A$3:$A$2334,A17)</f>
        <v>3</v>
      </c>
      <c r="D17" s="85">
        <f>COUNTIF('ALC Transition Plans'!$L$3:$L$2267,A17&amp;"x")</f>
        <v>2</v>
      </c>
      <c r="E17" s="86">
        <f t="shared" si="8"/>
        <v>0.66666666666666663</v>
      </c>
      <c r="F17" s="85">
        <f>COUNTIF('ALC Transition Plans'!$K$3:$K$2267,A17&amp;"x")</f>
        <v>1</v>
      </c>
      <c r="G17" s="87">
        <f t="shared" si="9"/>
        <v>0.33333333333333331</v>
      </c>
      <c r="H17" s="88">
        <f t="shared" si="5"/>
        <v>39</v>
      </c>
      <c r="I17" s="89">
        <f>COUNTIF('ALC Transition Plans'!$W$3:$W$2267,A17&amp;"x")</f>
        <v>2</v>
      </c>
      <c r="J17" s="90">
        <f t="shared" si="4"/>
        <v>0.66666666666666663</v>
      </c>
      <c r="K17" s="89">
        <f>COUNTIF('ALC Transition Plans'!$V$3:$V$2267,A17&amp;"x")</f>
        <v>1</v>
      </c>
      <c r="L17" s="90">
        <f t="shared" si="1"/>
        <v>0.33333333333333331</v>
      </c>
      <c r="M17" s="91">
        <f t="shared" si="6"/>
        <v>30</v>
      </c>
      <c r="N17" s="103">
        <f>COUNTIF('ALC Transition Plans'!$AI$3:$AI$2267,A17&amp;"x")</f>
        <v>2</v>
      </c>
      <c r="O17" s="104">
        <f t="shared" si="2"/>
        <v>0.66666666666666663</v>
      </c>
      <c r="P17" s="103">
        <f>COUNTIF('ALC Transition Plans'!$AH$3:$AH$2267,A17&amp;"x")</f>
        <v>1</v>
      </c>
      <c r="Q17" s="104">
        <f t="shared" si="3"/>
        <v>0.33333333333333331</v>
      </c>
      <c r="R17" s="105">
        <f t="shared" si="7"/>
        <v>36</v>
      </c>
      <c r="S17" s="574">
        <f>COUNTIF('Jan 2016'!$A$2:$A$34,A17)</f>
        <v>0</v>
      </c>
    </row>
    <row r="18" spans="1:19" x14ac:dyDescent="0.25">
      <c r="A18" s="80">
        <v>20</v>
      </c>
      <c r="B18" s="78" t="str">
        <f>VLOOKUP(A18,'[1]IPAC ALC'!$A$3:$I$1441,3,FALSE)</f>
        <v>DEPARTMENT OF THE TREASURY</v>
      </c>
      <c r="C18" s="79">
        <f>COUNTIF('ALC Transition Plans'!$A$3:$A$2334,A18)</f>
        <v>90</v>
      </c>
      <c r="D18" s="85">
        <f>COUNTIF('ALC Transition Plans'!$L$3:$L$2267,A18&amp;"x")</f>
        <v>80</v>
      </c>
      <c r="E18" s="86">
        <f t="shared" si="8"/>
        <v>0.88888888888888884</v>
      </c>
      <c r="F18" s="85">
        <f>COUNTIF('ALC Transition Plans'!$K$3:$K$2267,A18&amp;"x")</f>
        <v>2</v>
      </c>
      <c r="G18" s="87">
        <f t="shared" si="9"/>
        <v>2.2222222222222223E-2</v>
      </c>
      <c r="H18" s="88">
        <f t="shared" si="5"/>
        <v>38</v>
      </c>
      <c r="I18" s="89">
        <f>COUNTIF('ALC Transition Plans'!$W$3:$W$2267,A18&amp;"x")</f>
        <v>69</v>
      </c>
      <c r="J18" s="90">
        <f t="shared" si="4"/>
        <v>0.76666666666666672</v>
      </c>
      <c r="K18" s="89">
        <f>COUNTIF('ALC Transition Plans'!$V$3:$V$2267,A18&amp;"x")</f>
        <v>7</v>
      </c>
      <c r="L18" s="90">
        <f t="shared" si="1"/>
        <v>7.7777777777777779E-2</v>
      </c>
      <c r="M18" s="91">
        <f t="shared" si="6"/>
        <v>28</v>
      </c>
      <c r="N18" s="103">
        <f>COUNTIF('ALC Transition Plans'!$AI$3:$AI$2267,A18&amp;"x")</f>
        <v>75</v>
      </c>
      <c r="O18" s="104">
        <f t="shared" si="2"/>
        <v>0.83333333333333337</v>
      </c>
      <c r="P18" s="103">
        <f>COUNTIF('ALC Transition Plans'!$AH$3:$AH$2267,A18&amp;"x")</f>
        <v>0</v>
      </c>
      <c r="Q18" s="104">
        <f t="shared" si="3"/>
        <v>0</v>
      </c>
      <c r="R18" s="105">
        <f t="shared" si="7"/>
        <v>35</v>
      </c>
      <c r="S18" s="574">
        <f>COUNTIF('Jan 2016'!$A$2:$A$34,A18)</f>
        <v>5</v>
      </c>
    </row>
    <row r="19" spans="1:19" x14ac:dyDescent="0.25">
      <c r="A19" s="80">
        <v>21</v>
      </c>
      <c r="B19" s="78" t="str">
        <f>VLOOKUP(A19,'[1]IPAC ALC'!$A$3:$I$1441,3,FALSE)</f>
        <v>DEPARTMENT OF THE ARMY</v>
      </c>
      <c r="C19" s="79">
        <f>COUNTIF('ALC Transition Plans'!$A$3:$A$2334,A19)</f>
        <v>3</v>
      </c>
      <c r="D19" s="85">
        <f>COUNTIF('ALC Transition Plans'!$L$3:$L$2267,A19&amp;"x")</f>
        <v>1</v>
      </c>
      <c r="E19" s="86">
        <f t="shared" si="8"/>
        <v>0.33333333333333331</v>
      </c>
      <c r="F19" s="85">
        <f>COUNTIF('ALC Transition Plans'!$K$3:$K$2267,A19&amp;"x")</f>
        <v>1</v>
      </c>
      <c r="G19" s="87">
        <f t="shared" si="9"/>
        <v>0.33333333333333331</v>
      </c>
      <c r="H19" s="88">
        <f t="shared" si="5"/>
        <v>41</v>
      </c>
      <c r="I19" s="89">
        <f>COUNTIF('ALC Transition Plans'!$W$3:$W$2267,A19&amp;"x")</f>
        <v>0</v>
      </c>
      <c r="J19" s="90">
        <f t="shared" si="4"/>
        <v>0</v>
      </c>
      <c r="K19" s="89">
        <f>COUNTIF('ALC Transition Plans'!$V$3:$V$2267,A19&amp;"x")</f>
        <v>0</v>
      </c>
      <c r="L19" s="90">
        <f t="shared" si="1"/>
        <v>0</v>
      </c>
      <c r="M19" s="91">
        <f t="shared" si="6"/>
        <v>40</v>
      </c>
      <c r="N19" s="103">
        <f>COUNTIF('ALC Transition Plans'!$AI$3:$AI$2267,A19&amp;"x")</f>
        <v>1</v>
      </c>
      <c r="O19" s="104">
        <f t="shared" si="2"/>
        <v>0.33333333333333331</v>
      </c>
      <c r="P19" s="103">
        <f>COUNTIF('ALC Transition Plans'!$AH$3:$AH$2267,A19&amp;"x")</f>
        <v>0</v>
      </c>
      <c r="Q19" s="104">
        <f t="shared" si="3"/>
        <v>0</v>
      </c>
      <c r="R19" s="105">
        <f t="shared" si="7"/>
        <v>39</v>
      </c>
      <c r="S19" s="574">
        <f>COUNTIF('Jan 2016'!$A$2:$A$34,A19)</f>
        <v>0</v>
      </c>
    </row>
    <row r="20" spans="1:19" x14ac:dyDescent="0.25">
      <c r="A20" s="80">
        <v>23</v>
      </c>
      <c r="B20" s="78" t="str">
        <f>VLOOKUP(A20,'[1]IPAC ALC'!$A$3:$I$1441,3,FALSE)</f>
        <v>US TAX COURT</v>
      </c>
      <c r="C20" s="79">
        <f>COUNTIF('ALC Transition Plans'!$A$3:$A$2334,A20)</f>
        <v>1</v>
      </c>
      <c r="D20" s="85">
        <f>COUNTIF('ALC Transition Plans'!$L$3:$L$2267,A20&amp;"x")</f>
        <v>1</v>
      </c>
      <c r="E20" s="86">
        <f t="shared" si="8"/>
        <v>1</v>
      </c>
      <c r="F20" s="85">
        <f>COUNTIF('ALC Transition Plans'!$K$3:$K$2267,A20&amp;"x")</f>
        <v>0</v>
      </c>
      <c r="G20" s="87">
        <f t="shared" si="9"/>
        <v>0</v>
      </c>
      <c r="H20" s="88">
        <f t="shared" si="5"/>
        <v>1</v>
      </c>
      <c r="I20" s="89">
        <f>COUNTIF('ALC Transition Plans'!$W$3:$W$2267,A20&amp;"x")</f>
        <v>1</v>
      </c>
      <c r="J20" s="90">
        <f t="shared" si="4"/>
        <v>1</v>
      </c>
      <c r="K20" s="89">
        <f>COUNTIF('ALC Transition Plans'!$V$3:$V$2267,A20&amp;"x")</f>
        <v>0</v>
      </c>
      <c r="L20" s="90">
        <f t="shared" si="1"/>
        <v>0</v>
      </c>
      <c r="M20" s="91">
        <f t="shared" si="6"/>
        <v>1</v>
      </c>
      <c r="N20" s="103">
        <f>COUNTIF('ALC Transition Plans'!$AI$3:$AI$2267,A20&amp;"x")</f>
        <v>1</v>
      </c>
      <c r="O20" s="104">
        <f t="shared" si="2"/>
        <v>1</v>
      </c>
      <c r="P20" s="103">
        <f>COUNTIF('ALC Transition Plans'!$AH$3:$AH$2267,A20&amp;"x")</f>
        <v>0</v>
      </c>
      <c r="Q20" s="104">
        <f t="shared" si="3"/>
        <v>0</v>
      </c>
      <c r="R20" s="105">
        <f t="shared" si="7"/>
        <v>1</v>
      </c>
      <c r="S20" s="574">
        <f>COUNTIF('Jan 2016'!$A$2:$A$34,A20)</f>
        <v>0</v>
      </c>
    </row>
    <row r="21" spans="1:19" x14ac:dyDescent="0.25">
      <c r="A21" s="80">
        <v>24</v>
      </c>
      <c r="B21" s="78" t="str">
        <f>VLOOKUP(A21,'[1]IPAC ALC'!$A$3:$I$1441,3,FALSE)</f>
        <v>OFFICE OF PERSONNEL MANAGEMENT</v>
      </c>
      <c r="C21" s="79">
        <f>COUNTIF('ALC Transition Plans'!$A$3:$A$2334,A21)</f>
        <v>2</v>
      </c>
      <c r="D21" s="85">
        <f>COUNTIF('ALC Transition Plans'!$L$3:$L$2267,A21&amp;"x")</f>
        <v>2</v>
      </c>
      <c r="E21" s="86">
        <f t="shared" si="8"/>
        <v>1</v>
      </c>
      <c r="F21" s="85">
        <f>COUNTIF('ALC Transition Plans'!$K$3:$K$2267,A21&amp;"x")</f>
        <v>0</v>
      </c>
      <c r="G21" s="87">
        <f t="shared" si="9"/>
        <v>0</v>
      </c>
      <c r="H21" s="88">
        <f t="shared" si="5"/>
        <v>1</v>
      </c>
      <c r="I21" s="89">
        <f>COUNTIF('ALC Transition Plans'!$W$3:$W$2267,A21&amp;"x")</f>
        <v>2</v>
      </c>
      <c r="J21" s="90">
        <f t="shared" si="4"/>
        <v>1</v>
      </c>
      <c r="K21" s="89">
        <f>COUNTIF('ALC Transition Plans'!$V$3:$V$2267,A21&amp;"x")</f>
        <v>0</v>
      </c>
      <c r="L21" s="90">
        <f t="shared" si="1"/>
        <v>0</v>
      </c>
      <c r="M21" s="91">
        <f t="shared" si="6"/>
        <v>1</v>
      </c>
      <c r="N21" s="103">
        <f>COUNTIF('ALC Transition Plans'!$AI$3:$AI$2267,A21&amp;"x")</f>
        <v>2</v>
      </c>
      <c r="O21" s="104">
        <f t="shared" si="2"/>
        <v>1</v>
      </c>
      <c r="P21" s="103">
        <f>COUNTIF('ALC Transition Plans'!$AH$3:$AH$2267,A21&amp;"x")</f>
        <v>0</v>
      </c>
      <c r="Q21" s="104">
        <f t="shared" si="3"/>
        <v>0</v>
      </c>
      <c r="R21" s="105">
        <f t="shared" si="7"/>
        <v>1</v>
      </c>
      <c r="S21" s="574">
        <f>COUNTIF('Jan 2016'!$A$2:$A$34,A21)</f>
        <v>0</v>
      </c>
    </row>
    <row r="22" spans="1:19" x14ac:dyDescent="0.25">
      <c r="A22" s="80">
        <v>25</v>
      </c>
      <c r="B22" s="78" t="str">
        <f>VLOOKUP(A22,'[1]IPAC ALC'!$A$3:$I$1441,3,FALSE)</f>
        <v>NATIONAL CREDIT UNION ADMINISTRATION</v>
      </c>
      <c r="C22" s="79">
        <f>COUNTIF('ALC Transition Plans'!$A$3:$A$2334,A22)</f>
        <v>1</v>
      </c>
      <c r="D22" s="85">
        <f>COUNTIF('ALC Transition Plans'!$L$3:$L$2267,A22&amp;"x")</f>
        <v>0</v>
      </c>
      <c r="E22" s="86">
        <f t="shared" si="8"/>
        <v>0</v>
      </c>
      <c r="F22" s="85">
        <f>COUNTIF('ALC Transition Plans'!$K$3:$K$2267,A22&amp;"x")</f>
        <v>1</v>
      </c>
      <c r="G22" s="87">
        <f t="shared" si="9"/>
        <v>1</v>
      </c>
      <c r="H22" s="88">
        <f t="shared" si="5"/>
        <v>42</v>
      </c>
      <c r="I22" s="89">
        <f>COUNTIF('ALC Transition Plans'!$W$3:$W$2267,A22&amp;"x")</f>
        <v>0</v>
      </c>
      <c r="J22" s="90">
        <f t="shared" si="4"/>
        <v>0</v>
      </c>
      <c r="K22" s="89">
        <f>COUNTIF('ALC Transition Plans'!$V$3:$V$2267,A22&amp;"x")</f>
        <v>1</v>
      </c>
      <c r="L22" s="90">
        <f t="shared" si="1"/>
        <v>1</v>
      </c>
      <c r="M22" s="91">
        <f t="shared" si="6"/>
        <v>38</v>
      </c>
      <c r="N22" s="103">
        <f>COUNTIF('ALC Transition Plans'!$AI$3:$AI$2267,A22&amp;"x")</f>
        <v>0</v>
      </c>
      <c r="O22" s="104">
        <f t="shared" si="2"/>
        <v>0</v>
      </c>
      <c r="P22" s="103">
        <f>COUNTIF('ALC Transition Plans'!$AH$3:$AH$2267,A22&amp;"x")</f>
        <v>1</v>
      </c>
      <c r="Q22" s="104">
        <f t="shared" si="3"/>
        <v>1</v>
      </c>
      <c r="R22" s="105">
        <f t="shared" si="7"/>
        <v>40</v>
      </c>
      <c r="S22" s="574">
        <f>COUNTIF('Jan 2016'!$A$2:$A$34,A22)</f>
        <v>0</v>
      </c>
    </row>
    <row r="23" spans="1:19" x14ac:dyDescent="0.25">
      <c r="A23" s="80">
        <v>26</v>
      </c>
      <c r="B23" s="78" t="str">
        <f>VLOOKUP(A23,'[1]IPAC ALC'!$A$3:$I$1441,3,FALSE)</f>
        <v>FEDERAL RETIREMENT THRIFT</v>
      </c>
      <c r="C23" s="79">
        <f>COUNTIF('ALC Transition Plans'!$A$3:$A$2334,A23)</f>
        <v>2</v>
      </c>
      <c r="D23" s="85">
        <f>COUNTIF('ALC Transition Plans'!$L$3:$L$2267,A23&amp;"x")</f>
        <v>2</v>
      </c>
      <c r="E23" s="86">
        <f t="shared" si="8"/>
        <v>1</v>
      </c>
      <c r="F23" s="85">
        <f>COUNTIF('ALC Transition Plans'!$K$3:$K$2267,A23&amp;"x")</f>
        <v>0</v>
      </c>
      <c r="G23" s="87">
        <f t="shared" si="9"/>
        <v>0</v>
      </c>
      <c r="H23" s="88">
        <f t="shared" si="5"/>
        <v>1</v>
      </c>
      <c r="I23" s="89">
        <f>COUNTIF('ALC Transition Plans'!$W$3:$W$2267,A23&amp;"x")</f>
        <v>1</v>
      </c>
      <c r="J23" s="90">
        <f t="shared" si="4"/>
        <v>0.5</v>
      </c>
      <c r="K23" s="89">
        <f>COUNTIF('ALC Transition Plans'!$V$3:$V$2267,A23&amp;"x")</f>
        <v>1</v>
      </c>
      <c r="L23" s="90">
        <f t="shared" si="1"/>
        <v>0.5</v>
      </c>
      <c r="M23" s="91">
        <f t="shared" si="6"/>
        <v>29</v>
      </c>
      <c r="N23" s="103">
        <f>COUNTIF('ALC Transition Plans'!$AI$3:$AI$2267,A23&amp;"x")</f>
        <v>2</v>
      </c>
      <c r="O23" s="104">
        <f t="shared" si="2"/>
        <v>1</v>
      </c>
      <c r="P23" s="103">
        <f>COUNTIF('ALC Transition Plans'!$AH$3:$AH$2267,A23&amp;"x")</f>
        <v>0</v>
      </c>
      <c r="Q23" s="104">
        <f t="shared" si="3"/>
        <v>0</v>
      </c>
      <c r="R23" s="105">
        <f t="shared" si="7"/>
        <v>1</v>
      </c>
      <c r="S23" s="574">
        <f>COUNTIF('Jan 2016'!$A$2:$A$34,A23)</f>
        <v>0</v>
      </c>
    </row>
    <row r="24" spans="1:19" x14ac:dyDescent="0.25">
      <c r="A24" s="80">
        <v>27</v>
      </c>
      <c r="B24" s="78" t="str">
        <f>VLOOKUP(A24,'[1]IPAC ALC'!$A$3:$I$1441,3,FALSE)</f>
        <v>FEDERAL COMMUNICATIONS COMMISSION</v>
      </c>
      <c r="C24" s="79">
        <f>COUNTIF('ALC Transition Plans'!$A$3:$A$2334,A24)</f>
        <v>2</v>
      </c>
      <c r="D24" s="85">
        <f>COUNTIF('ALC Transition Plans'!$L$3:$L$2267,A24&amp;"x")</f>
        <v>2</v>
      </c>
      <c r="E24" s="86">
        <f t="shared" si="8"/>
        <v>1</v>
      </c>
      <c r="F24" s="85">
        <f>COUNTIF('ALC Transition Plans'!$K$3:$K$2267,A24&amp;"x")</f>
        <v>0</v>
      </c>
      <c r="G24" s="87">
        <f t="shared" si="9"/>
        <v>0</v>
      </c>
      <c r="H24" s="88">
        <f t="shared" si="5"/>
        <v>1</v>
      </c>
      <c r="I24" s="89">
        <f>COUNTIF('ALC Transition Plans'!$W$3:$W$2267,A24&amp;"x")</f>
        <v>1</v>
      </c>
      <c r="J24" s="90">
        <f t="shared" si="4"/>
        <v>0.5</v>
      </c>
      <c r="K24" s="89">
        <f>COUNTIF('ALC Transition Plans'!$V$3:$V$2267,A24&amp;"x")</f>
        <v>0</v>
      </c>
      <c r="L24" s="90">
        <f t="shared" si="1"/>
        <v>0</v>
      </c>
      <c r="M24" s="91">
        <f t="shared" si="6"/>
        <v>29</v>
      </c>
      <c r="N24" s="103">
        <f>COUNTIF('ALC Transition Plans'!$AI$3:$AI$2267,A24&amp;"x")</f>
        <v>2</v>
      </c>
      <c r="O24" s="104">
        <f t="shared" si="2"/>
        <v>1</v>
      </c>
      <c r="P24" s="103">
        <f>COUNTIF('ALC Transition Plans'!$AH$3:$AH$2267,A24&amp;"x")</f>
        <v>0</v>
      </c>
      <c r="Q24" s="104">
        <f t="shared" si="3"/>
        <v>0</v>
      </c>
      <c r="R24" s="105">
        <f t="shared" si="7"/>
        <v>1</v>
      </c>
      <c r="S24" s="574">
        <f>COUNTIF('Jan 2016'!$A$2:$A$34,A24)</f>
        <v>0</v>
      </c>
    </row>
    <row r="25" spans="1:19" x14ac:dyDescent="0.25">
      <c r="A25" s="80">
        <v>28</v>
      </c>
      <c r="B25" s="78" t="str">
        <f>VLOOKUP(A25,'[1]IPAC ALC'!$A$3:$I$1441,3,FALSE)</f>
        <v>SOCIAL SECURITY ADMINISTRATION</v>
      </c>
      <c r="C25" s="79">
        <f>COUNTIF('ALC Transition Plans'!$A$3:$A$2334,A25)</f>
        <v>9</v>
      </c>
      <c r="D25" s="85">
        <f>COUNTIF('ALC Transition Plans'!$L$3:$L$2267,A25&amp;"x")</f>
        <v>9</v>
      </c>
      <c r="E25" s="86">
        <f t="shared" si="8"/>
        <v>1</v>
      </c>
      <c r="F25" s="85">
        <f>COUNTIF('ALC Transition Plans'!$K$3:$K$2267,A25&amp;"x")</f>
        <v>0</v>
      </c>
      <c r="G25" s="87">
        <f t="shared" si="9"/>
        <v>0</v>
      </c>
      <c r="H25" s="88">
        <f t="shared" si="5"/>
        <v>1</v>
      </c>
      <c r="I25" s="89">
        <f>COUNTIF('ALC Transition Plans'!$W$3:$W$2267,A25&amp;"x")</f>
        <v>6</v>
      </c>
      <c r="J25" s="90">
        <f t="shared" si="4"/>
        <v>0.66666666666666663</v>
      </c>
      <c r="K25" s="89">
        <f>COUNTIF('ALC Transition Plans'!$V$3:$V$2267,A25&amp;"x")</f>
        <v>0</v>
      </c>
      <c r="L25" s="90">
        <f t="shared" si="1"/>
        <v>0</v>
      </c>
      <c r="M25" s="91">
        <f t="shared" si="6"/>
        <v>27</v>
      </c>
      <c r="N25" s="103">
        <f>COUNTIF('ALC Transition Plans'!$AI$3:$AI$2267,A25&amp;"x")</f>
        <v>9</v>
      </c>
      <c r="O25" s="104">
        <f t="shared" si="2"/>
        <v>1</v>
      </c>
      <c r="P25" s="103">
        <f>COUNTIF('ALC Transition Plans'!$AH$3:$AH$2267,A25&amp;"x")</f>
        <v>0</v>
      </c>
      <c r="Q25" s="104">
        <f t="shared" si="3"/>
        <v>0</v>
      </c>
      <c r="R25" s="105">
        <f t="shared" si="7"/>
        <v>1</v>
      </c>
      <c r="S25" s="574">
        <f>COUNTIF('Jan 2016'!$A$2:$A$34,A25)</f>
        <v>0</v>
      </c>
    </row>
    <row r="26" spans="1:19" x14ac:dyDescent="0.25">
      <c r="A26" s="80">
        <v>29</v>
      </c>
      <c r="B26" s="78" t="str">
        <f>VLOOKUP(A26,'[1]IPAC ALC'!$A$3:$I$1441,3,FALSE)</f>
        <v>FEDERAL TRADE COMMISSION</v>
      </c>
      <c r="C26" s="79">
        <f>COUNTIF('ALC Transition Plans'!$A$3:$A$2334,A26)</f>
        <v>1</v>
      </c>
      <c r="D26" s="85">
        <f>COUNTIF('ALC Transition Plans'!$L$3:$L$2267,A26&amp;"x")</f>
        <v>1</v>
      </c>
      <c r="E26" s="86">
        <f t="shared" si="8"/>
        <v>1</v>
      </c>
      <c r="F26" s="85">
        <f>COUNTIF('ALC Transition Plans'!$K$3:$K$2267,A26&amp;"x")</f>
        <v>0</v>
      </c>
      <c r="G26" s="87">
        <f t="shared" si="9"/>
        <v>0</v>
      </c>
      <c r="H26" s="88">
        <f t="shared" si="5"/>
        <v>1</v>
      </c>
      <c r="I26" s="89">
        <f>COUNTIF('ALC Transition Plans'!$W$3:$W$2267,A26&amp;"x")</f>
        <v>1</v>
      </c>
      <c r="J26" s="90">
        <f t="shared" si="4"/>
        <v>1</v>
      </c>
      <c r="K26" s="89">
        <f>COUNTIF('ALC Transition Plans'!$V$3:$V$2267,A26&amp;"x")</f>
        <v>0</v>
      </c>
      <c r="L26" s="90">
        <f t="shared" si="1"/>
        <v>0</v>
      </c>
      <c r="M26" s="91">
        <f t="shared" si="6"/>
        <v>1</v>
      </c>
      <c r="N26" s="103">
        <f>COUNTIF('ALC Transition Plans'!$AI$3:$AI$2267,A26&amp;"x")</f>
        <v>1</v>
      </c>
      <c r="O26" s="104">
        <f t="shared" si="2"/>
        <v>1</v>
      </c>
      <c r="P26" s="103">
        <f>COUNTIF('ALC Transition Plans'!$AH$3:$AH$2267,A26&amp;"x")</f>
        <v>0</v>
      </c>
      <c r="Q26" s="104">
        <f t="shared" si="3"/>
        <v>0</v>
      </c>
      <c r="R26" s="105">
        <f t="shared" si="7"/>
        <v>1</v>
      </c>
      <c r="S26" s="574">
        <f>COUNTIF('Jan 2016'!$A$2:$A$34,A26)</f>
        <v>0</v>
      </c>
    </row>
    <row r="27" spans="1:19" x14ac:dyDescent="0.25">
      <c r="A27" s="80">
        <v>31</v>
      </c>
      <c r="B27" s="78" t="str">
        <f>VLOOKUP(A27,'[1]IPAC ALC'!$A$3:$I$1441,3,FALSE)</f>
        <v>NUCLEAR REGULATORY COMMISSION</v>
      </c>
      <c r="C27" s="79">
        <f>COUNTIF('ALC Transition Plans'!$A$3:$A$2334,A27)</f>
        <v>1</v>
      </c>
      <c r="D27" s="85">
        <f>COUNTIF('ALC Transition Plans'!$L$3:$L$2267,A27&amp;"x")</f>
        <v>1</v>
      </c>
      <c r="E27" s="86">
        <f t="shared" si="8"/>
        <v>1</v>
      </c>
      <c r="F27" s="85">
        <f>COUNTIF('ALC Transition Plans'!$K$3:$K$2267,A27&amp;"x")</f>
        <v>0</v>
      </c>
      <c r="G27" s="87">
        <f t="shared" si="9"/>
        <v>0</v>
      </c>
      <c r="H27" s="88">
        <f t="shared" si="5"/>
        <v>1</v>
      </c>
      <c r="I27" s="89">
        <f>COUNTIF('ALC Transition Plans'!$W$3:$W$2267,A27&amp;"x")</f>
        <v>1</v>
      </c>
      <c r="J27" s="90">
        <f t="shared" si="4"/>
        <v>1</v>
      </c>
      <c r="K27" s="89">
        <f>COUNTIF('ALC Transition Plans'!$V$3:$V$2267,A27&amp;"x")</f>
        <v>0</v>
      </c>
      <c r="L27" s="90">
        <f t="shared" si="1"/>
        <v>0</v>
      </c>
      <c r="M27" s="91">
        <f t="shared" si="6"/>
        <v>1</v>
      </c>
      <c r="N27" s="103">
        <f>COUNTIF('ALC Transition Plans'!$AI$3:$AI$2267,A27&amp;"x")</f>
        <v>1</v>
      </c>
      <c r="O27" s="104">
        <f t="shared" si="2"/>
        <v>1</v>
      </c>
      <c r="P27" s="103">
        <f>COUNTIF('ALC Transition Plans'!$AH$3:$AH$2267,A27&amp;"x")</f>
        <v>0</v>
      </c>
      <c r="Q27" s="104">
        <f t="shared" si="3"/>
        <v>0</v>
      </c>
      <c r="R27" s="105">
        <f t="shared" si="7"/>
        <v>1</v>
      </c>
      <c r="S27" s="574">
        <f>COUNTIF('Jan 2016'!$A$2:$A$34,A27)</f>
        <v>0</v>
      </c>
    </row>
    <row r="28" spans="1:19" x14ac:dyDescent="0.25">
      <c r="A28" s="80">
        <v>33</v>
      </c>
      <c r="B28" s="78" t="str">
        <f>VLOOKUP(A28,'[1]IPAC ALC'!$A$3:$I$1441,3,FALSE)</f>
        <v>SMITHSONIAN INSTITUTION</v>
      </c>
      <c r="C28" s="79">
        <f>COUNTIF('ALC Transition Plans'!$A$3:$A$2334,A28)</f>
        <v>2</v>
      </c>
      <c r="D28" s="85">
        <f>COUNTIF('ALC Transition Plans'!$L$3:$L$2267,A28&amp;"x")</f>
        <v>2</v>
      </c>
      <c r="E28" s="86">
        <f t="shared" si="8"/>
        <v>1</v>
      </c>
      <c r="F28" s="85">
        <f>COUNTIF('ALC Transition Plans'!$K$3:$K$2267,A28&amp;"x")</f>
        <v>0</v>
      </c>
      <c r="G28" s="87">
        <f t="shared" si="9"/>
        <v>0</v>
      </c>
      <c r="H28" s="88">
        <f t="shared" si="5"/>
        <v>1</v>
      </c>
      <c r="I28" s="89">
        <f>COUNTIF('ALC Transition Plans'!$W$3:$W$2267,A28&amp;"x")</f>
        <v>2</v>
      </c>
      <c r="J28" s="90">
        <f t="shared" si="4"/>
        <v>1</v>
      </c>
      <c r="K28" s="89">
        <f>COUNTIF('ALC Transition Plans'!$V$3:$V$2267,A28&amp;"x")</f>
        <v>0</v>
      </c>
      <c r="L28" s="90">
        <f t="shared" si="1"/>
        <v>0</v>
      </c>
      <c r="M28" s="91">
        <f t="shared" si="6"/>
        <v>1</v>
      </c>
      <c r="N28" s="103">
        <f>COUNTIF('ALC Transition Plans'!$AI$3:$AI$2267,A28&amp;"x")</f>
        <v>2</v>
      </c>
      <c r="O28" s="104">
        <f t="shared" si="2"/>
        <v>1</v>
      </c>
      <c r="P28" s="103">
        <f>COUNTIF('ALC Transition Plans'!$AH$3:$AH$2267,A28&amp;"x")</f>
        <v>0</v>
      </c>
      <c r="Q28" s="104">
        <f t="shared" si="3"/>
        <v>0</v>
      </c>
      <c r="R28" s="105">
        <f t="shared" si="7"/>
        <v>1</v>
      </c>
      <c r="S28" s="574">
        <f>COUNTIF('Jan 2016'!$A$2:$A$34,A28)</f>
        <v>0</v>
      </c>
    </row>
    <row r="29" spans="1:19" x14ac:dyDescent="0.25">
      <c r="A29" s="80">
        <v>34</v>
      </c>
      <c r="B29" s="78" t="str">
        <f>VLOOKUP(A29,'[1]IPAC ALC'!$A$3:$I$1441,3,FALSE)</f>
        <v>INTERNATIONAL TRADE COMMISSION</v>
      </c>
      <c r="C29" s="79">
        <f>COUNTIF('ALC Transition Plans'!$A$3:$A$2334,A29)</f>
        <v>1</v>
      </c>
      <c r="D29" s="85">
        <f>COUNTIF('ALC Transition Plans'!$L$3:$L$2267,A29&amp;"x")</f>
        <v>1</v>
      </c>
      <c r="E29" s="86">
        <f t="shared" si="8"/>
        <v>1</v>
      </c>
      <c r="F29" s="85">
        <f>COUNTIF('ALC Transition Plans'!$K$3:$K$2267,A29&amp;"x")</f>
        <v>0</v>
      </c>
      <c r="G29" s="87">
        <f t="shared" si="9"/>
        <v>0</v>
      </c>
      <c r="H29" s="88">
        <f t="shared" si="5"/>
        <v>1</v>
      </c>
      <c r="I29" s="89">
        <f>COUNTIF('ALC Transition Plans'!$W$3:$W$2267,A29&amp;"x")</f>
        <v>1</v>
      </c>
      <c r="J29" s="90">
        <f t="shared" si="4"/>
        <v>1</v>
      </c>
      <c r="K29" s="89">
        <f>COUNTIF('ALC Transition Plans'!$V$3:$V$2267,A29&amp;"x")</f>
        <v>0</v>
      </c>
      <c r="L29" s="90">
        <f t="shared" si="1"/>
        <v>0</v>
      </c>
      <c r="M29" s="91">
        <f t="shared" si="6"/>
        <v>1</v>
      </c>
      <c r="N29" s="103">
        <f>COUNTIF('ALC Transition Plans'!$AI$3:$AI$2267,A29&amp;"x")</f>
        <v>1</v>
      </c>
      <c r="O29" s="104">
        <f t="shared" si="2"/>
        <v>1</v>
      </c>
      <c r="P29" s="103">
        <f>COUNTIF('ALC Transition Plans'!$AH$3:$AH$2267,A29&amp;"x")</f>
        <v>0</v>
      </c>
      <c r="Q29" s="104">
        <f t="shared" si="3"/>
        <v>0</v>
      </c>
      <c r="R29" s="105">
        <f t="shared" si="7"/>
        <v>1</v>
      </c>
      <c r="S29" s="574">
        <f>COUNTIF('Jan 2016'!$A$2:$A$34,A29)</f>
        <v>0</v>
      </c>
    </row>
    <row r="30" spans="1:19" x14ac:dyDescent="0.25">
      <c r="A30" s="80">
        <v>36</v>
      </c>
      <c r="B30" s="78" t="str">
        <f>VLOOKUP(A30,'[1]IPAC ALC'!$A$3:$I$1441,3,FALSE)</f>
        <v>DEPARTMENT OF VETERANS AFFAIRS</v>
      </c>
      <c r="C30" s="79">
        <f>COUNTIF('ALC Transition Plans'!$A$3:$A$2334,A30)</f>
        <v>7</v>
      </c>
      <c r="D30" s="85">
        <f>COUNTIF('ALC Transition Plans'!$L$3:$L$2267,A30&amp;"x")</f>
        <v>7</v>
      </c>
      <c r="E30" s="86">
        <f t="shared" si="8"/>
        <v>1</v>
      </c>
      <c r="F30" s="85">
        <f>COUNTIF('ALC Transition Plans'!$K$3:$K$2267,A30&amp;"x")</f>
        <v>0</v>
      </c>
      <c r="G30" s="87">
        <f t="shared" si="9"/>
        <v>0</v>
      </c>
      <c r="H30" s="88">
        <f t="shared" si="5"/>
        <v>1</v>
      </c>
      <c r="I30" s="89">
        <f>COUNTIF('ALC Transition Plans'!$W$3:$W$2267,A30&amp;"x")</f>
        <v>5</v>
      </c>
      <c r="J30" s="90">
        <f t="shared" si="4"/>
        <v>0.7142857142857143</v>
      </c>
      <c r="K30" s="89">
        <f>COUNTIF('ALC Transition Plans'!$V$3:$V$2267,A30&amp;"x")</f>
        <v>1</v>
      </c>
      <c r="L30" s="90">
        <f t="shared" si="1"/>
        <v>0.14285714285714285</v>
      </c>
      <c r="M30" s="91">
        <f t="shared" si="6"/>
        <v>22</v>
      </c>
      <c r="N30" s="103">
        <f>COUNTIF('ALC Transition Plans'!$AI$3:$AI$2267,A30&amp;"x")</f>
        <v>6</v>
      </c>
      <c r="O30" s="104">
        <f t="shared" si="2"/>
        <v>0.8571428571428571</v>
      </c>
      <c r="P30" s="103">
        <f>COUNTIF('ALC Transition Plans'!$AH$3:$AH$2267,A30&amp;"x")</f>
        <v>0</v>
      </c>
      <c r="Q30" s="104">
        <f t="shared" si="3"/>
        <v>0</v>
      </c>
      <c r="R30" s="105">
        <f t="shared" si="7"/>
        <v>24</v>
      </c>
      <c r="S30" s="574">
        <f>COUNTIF('Jan 2016'!$A$2:$A$34,A30)</f>
        <v>0</v>
      </c>
    </row>
    <row r="31" spans="1:19" x14ac:dyDescent="0.25">
      <c r="A31" s="80">
        <v>41</v>
      </c>
      <c r="B31" s="78" t="str">
        <f>VLOOKUP(A31,'[1]IPAC ALC'!$A$3:$I$1441,3,FALSE)</f>
        <v>DEPARTMENT OF THE TREASURY</v>
      </c>
      <c r="C31" s="79">
        <f>COUNTIF('ALC Transition Plans'!$A$3:$A$2334,A31)</f>
        <v>1</v>
      </c>
      <c r="D31" s="85">
        <f>COUNTIF('ALC Transition Plans'!$L$3:$L$2267,A31&amp;"x")</f>
        <v>1</v>
      </c>
      <c r="E31" s="86">
        <f t="shared" si="8"/>
        <v>1</v>
      </c>
      <c r="F31" s="85">
        <f>COUNTIF('ALC Transition Plans'!$K$3:$K$2267,A31&amp;"x")</f>
        <v>0</v>
      </c>
      <c r="G31" s="87">
        <f t="shared" si="9"/>
        <v>0</v>
      </c>
      <c r="H31" s="88">
        <f t="shared" si="5"/>
        <v>1</v>
      </c>
      <c r="I31" s="89">
        <f>COUNTIF('ALC Transition Plans'!$W$3:$W$2267,A31&amp;"x")</f>
        <v>1</v>
      </c>
      <c r="J31" s="90">
        <f t="shared" si="4"/>
        <v>1</v>
      </c>
      <c r="K31" s="89">
        <f>COUNTIF('ALC Transition Plans'!$V$3:$V$2267,A31&amp;"x")</f>
        <v>0</v>
      </c>
      <c r="L31" s="90">
        <f t="shared" si="1"/>
        <v>0</v>
      </c>
      <c r="M31" s="91">
        <f t="shared" si="6"/>
        <v>1</v>
      </c>
      <c r="N31" s="103">
        <f>COUNTIF('ALC Transition Plans'!$AI$3:$AI$2267,A31&amp;"x")</f>
        <v>1</v>
      </c>
      <c r="O31" s="104">
        <f t="shared" si="2"/>
        <v>1</v>
      </c>
      <c r="P31" s="103">
        <f>COUNTIF('ALC Transition Plans'!$AH$3:$AH$2267,A31&amp;"x")</f>
        <v>0</v>
      </c>
      <c r="Q31" s="104">
        <f t="shared" si="3"/>
        <v>0</v>
      </c>
      <c r="R31" s="105">
        <f t="shared" si="7"/>
        <v>1</v>
      </c>
      <c r="S31" s="574">
        <f>COUNTIF('Jan 2016'!$A$2:$A$34,A31)</f>
        <v>0</v>
      </c>
    </row>
    <row r="32" spans="1:19" x14ac:dyDescent="0.25">
      <c r="A32" s="80">
        <v>45</v>
      </c>
      <c r="B32" s="78" t="str">
        <f>VLOOKUP(A32,'[1]IPAC ALC'!$A$3:$I$1441,3,FALSE)</f>
        <v>EQUAL EMPLOYMENT OPPORTUNITY COMM.</v>
      </c>
      <c r="C32" s="79">
        <f>COUNTIF('ALC Transition Plans'!$A$3:$A$2334,A32)</f>
        <v>1</v>
      </c>
      <c r="D32" s="85">
        <f>COUNTIF('ALC Transition Plans'!$L$3:$L$2267,A32&amp;"x")</f>
        <v>1</v>
      </c>
      <c r="E32" s="86">
        <f t="shared" si="8"/>
        <v>1</v>
      </c>
      <c r="F32" s="85">
        <f>COUNTIF('ALC Transition Plans'!$K$3:$K$2267,A32&amp;"x")</f>
        <v>0</v>
      </c>
      <c r="G32" s="87">
        <f t="shared" si="9"/>
        <v>0</v>
      </c>
      <c r="H32" s="88">
        <f t="shared" si="5"/>
        <v>1</v>
      </c>
      <c r="I32" s="89">
        <f>COUNTIF('ALC Transition Plans'!$W$3:$W$2267,A32&amp;"x")</f>
        <v>1</v>
      </c>
      <c r="J32" s="90">
        <f t="shared" si="4"/>
        <v>1</v>
      </c>
      <c r="K32" s="89">
        <f>COUNTIF('ALC Transition Plans'!$V$3:$V$2267,A32&amp;"x")</f>
        <v>0</v>
      </c>
      <c r="L32" s="90">
        <f t="shared" si="1"/>
        <v>0</v>
      </c>
      <c r="M32" s="91">
        <f t="shared" si="6"/>
        <v>1</v>
      </c>
      <c r="N32" s="103">
        <f>COUNTIF('ALC Transition Plans'!$AI$3:$AI$2267,A32&amp;"x")</f>
        <v>1</v>
      </c>
      <c r="O32" s="104">
        <f t="shared" si="2"/>
        <v>1</v>
      </c>
      <c r="P32" s="103">
        <f>COUNTIF('ALC Transition Plans'!$AH$3:$AH$2267,A32&amp;"x")</f>
        <v>0</v>
      </c>
      <c r="Q32" s="104">
        <f t="shared" si="3"/>
        <v>0</v>
      </c>
      <c r="R32" s="105">
        <f t="shared" si="7"/>
        <v>1</v>
      </c>
      <c r="S32" s="574">
        <f>COUNTIF('Jan 2016'!$A$2:$A$34,A32)</f>
        <v>0</v>
      </c>
    </row>
    <row r="33" spans="1:19" x14ac:dyDescent="0.25">
      <c r="A33" s="80">
        <v>47</v>
      </c>
      <c r="B33" s="78" t="str">
        <f>VLOOKUP(A33,'[1]IPAC ALC'!$A$3:$I$1441,3,FALSE)</f>
        <v>GENERAL SERVICIES ADMINISTRATION</v>
      </c>
      <c r="C33" s="79">
        <f>COUNTIF('ALC Transition Plans'!$A$3:$A$2334,A33)</f>
        <v>3</v>
      </c>
      <c r="D33" s="85">
        <f>COUNTIF('ALC Transition Plans'!$L$3:$L$2267,A33&amp;"x")</f>
        <v>0</v>
      </c>
      <c r="E33" s="86">
        <f t="shared" si="8"/>
        <v>0</v>
      </c>
      <c r="F33" s="85">
        <f>COUNTIF('ALC Transition Plans'!$K$3:$K$2267,A33&amp;"x")</f>
        <v>3</v>
      </c>
      <c r="G33" s="87">
        <f t="shared" si="9"/>
        <v>1</v>
      </c>
      <c r="H33" s="88">
        <f t="shared" si="5"/>
        <v>32</v>
      </c>
      <c r="I33" s="89">
        <f>COUNTIF('ALC Transition Plans'!$W$3:$W$2267,A33&amp;"x")</f>
        <v>0</v>
      </c>
      <c r="J33" s="90">
        <f t="shared" si="4"/>
        <v>0</v>
      </c>
      <c r="K33" s="89">
        <f>COUNTIF('ALC Transition Plans'!$V$3:$V$2267,A33&amp;"x")</f>
        <v>2</v>
      </c>
      <c r="L33" s="90">
        <f t="shared" si="1"/>
        <v>0.66666666666666663</v>
      </c>
      <c r="M33" s="91">
        <f t="shared" si="6"/>
        <v>28</v>
      </c>
      <c r="N33" s="103">
        <f>COUNTIF('ALC Transition Plans'!$AI$3:$AI$2267,A33&amp;"x")</f>
        <v>3</v>
      </c>
      <c r="O33" s="104">
        <f t="shared" si="2"/>
        <v>1</v>
      </c>
      <c r="P33" s="103">
        <f>COUNTIF('ALC Transition Plans'!$AH$3:$AH$2267,A33&amp;"x")</f>
        <v>0</v>
      </c>
      <c r="Q33" s="104">
        <f t="shared" si="3"/>
        <v>0</v>
      </c>
      <c r="R33" s="105">
        <f t="shared" si="7"/>
        <v>1</v>
      </c>
      <c r="S33" s="574">
        <f>COUNTIF('Jan 2016'!$A$2:$A$34,A33)</f>
        <v>0</v>
      </c>
    </row>
    <row r="34" spans="1:19" x14ac:dyDescent="0.25">
      <c r="A34" s="80">
        <v>48</v>
      </c>
      <c r="B34" s="78" t="s">
        <v>722</v>
      </c>
      <c r="C34" s="79">
        <f>COUNTIF('ALC Transition Plans'!$A$3:$A$2334,A34)</f>
        <v>2</v>
      </c>
      <c r="D34" s="85">
        <f>COUNTIF('ALC Transition Plans'!$L$3:$L$2267,A34&amp;"x")</f>
        <v>2</v>
      </c>
      <c r="E34" s="86">
        <f t="shared" si="8"/>
        <v>1</v>
      </c>
      <c r="F34" s="85">
        <f>COUNTIF('ALC Transition Plans'!$K$3:$K$2267,A34&amp;"x")</f>
        <v>0</v>
      </c>
      <c r="G34" s="87">
        <f t="shared" si="9"/>
        <v>0</v>
      </c>
      <c r="H34" s="88">
        <f t="shared" si="5"/>
        <v>1</v>
      </c>
      <c r="I34" s="89">
        <f>COUNTIF('ALC Transition Plans'!$W$3:$W$2267,A34&amp;"x")</f>
        <v>1</v>
      </c>
      <c r="J34" s="90">
        <f t="shared" si="4"/>
        <v>0.5</v>
      </c>
      <c r="K34" s="89">
        <f>COUNTIF('ALC Transition Plans'!$V$3:$V$2267,A34&amp;"x")</f>
        <v>0</v>
      </c>
      <c r="L34" s="90">
        <f t="shared" si="1"/>
        <v>0</v>
      </c>
      <c r="M34" s="91">
        <f t="shared" si="6"/>
        <v>21</v>
      </c>
      <c r="N34" s="103">
        <f>COUNTIF('ALC Transition Plans'!$AI$3:$AI$2267,A34&amp;"x")</f>
        <v>2</v>
      </c>
      <c r="O34" s="104">
        <f t="shared" si="2"/>
        <v>1</v>
      </c>
      <c r="P34" s="103">
        <f>COUNTIF('ALC Transition Plans'!$AH$3:$AH$2267,A34&amp;"x")</f>
        <v>0</v>
      </c>
      <c r="Q34" s="104">
        <f t="shared" si="3"/>
        <v>0</v>
      </c>
      <c r="R34" s="105">
        <f t="shared" si="7"/>
        <v>1</v>
      </c>
      <c r="S34" s="574">
        <f>COUNTIF('Jan 2016'!$A$2:$A$34,A34)</f>
        <v>0</v>
      </c>
    </row>
    <row r="35" spans="1:19" x14ac:dyDescent="0.25">
      <c r="A35" s="80">
        <v>49</v>
      </c>
      <c r="B35" s="78" t="str">
        <f>VLOOKUP(A35,'[1]IPAC ALC'!$A$3:$I$1441,3,FALSE)</f>
        <v>NATIONAL SCIENCE FOUNDATION</v>
      </c>
      <c r="C35" s="79">
        <f>COUNTIF('ALC Transition Plans'!$A$3:$A$2334,A35)</f>
        <v>1</v>
      </c>
      <c r="D35" s="85">
        <f>COUNTIF('ALC Transition Plans'!$L$3:$L$2267,A35&amp;"x")</f>
        <v>1</v>
      </c>
      <c r="E35" s="86">
        <f t="shared" si="8"/>
        <v>1</v>
      </c>
      <c r="F35" s="85">
        <f>COUNTIF('ALC Transition Plans'!$K$3:$K$2267,A35&amp;"x")</f>
        <v>0</v>
      </c>
      <c r="G35" s="87">
        <f t="shared" si="9"/>
        <v>0</v>
      </c>
      <c r="H35" s="88">
        <f t="shared" si="5"/>
        <v>1</v>
      </c>
      <c r="I35" s="89">
        <f>COUNTIF('ALC Transition Plans'!$W$3:$W$2267,A35&amp;"x")</f>
        <v>1</v>
      </c>
      <c r="J35" s="90">
        <f t="shared" si="4"/>
        <v>1</v>
      </c>
      <c r="K35" s="89">
        <f>COUNTIF('ALC Transition Plans'!$V$3:$V$2267,A35&amp;"x")</f>
        <v>0</v>
      </c>
      <c r="L35" s="90">
        <f t="shared" si="1"/>
        <v>0</v>
      </c>
      <c r="M35" s="91">
        <f t="shared" si="6"/>
        <v>1</v>
      </c>
      <c r="N35" s="103">
        <f>COUNTIF('ALC Transition Plans'!$AI$3:$AI$2267,A35&amp;"x")</f>
        <v>1</v>
      </c>
      <c r="O35" s="104">
        <f t="shared" si="2"/>
        <v>1</v>
      </c>
      <c r="P35" s="103">
        <f>COUNTIF('ALC Transition Plans'!$AH$3:$AH$2267,A35&amp;"x")</f>
        <v>0</v>
      </c>
      <c r="Q35" s="104">
        <f t="shared" si="3"/>
        <v>0</v>
      </c>
      <c r="R35" s="105">
        <f t="shared" si="7"/>
        <v>1</v>
      </c>
      <c r="S35" s="574">
        <f>COUNTIF('Jan 2016'!$A$2:$A$34,A35)</f>
        <v>0</v>
      </c>
    </row>
    <row r="36" spans="1:19" x14ac:dyDescent="0.25">
      <c r="A36" s="80">
        <v>50</v>
      </c>
      <c r="B36" s="78" t="str">
        <f>VLOOKUP(A36,'[1]IPAC ALC'!$A$3:$I$1441,3,FALSE)</f>
        <v>SECURITIES &amp; EXC. COMMISSION</v>
      </c>
      <c r="C36" s="79">
        <f>COUNTIF('ALC Transition Plans'!$A$3:$A$2334,A36)</f>
        <v>1</v>
      </c>
      <c r="D36" s="85">
        <f>COUNTIF('ALC Transition Plans'!$L$3:$L$2267,A36&amp;"x")</f>
        <v>0</v>
      </c>
      <c r="E36" s="86">
        <f t="shared" si="8"/>
        <v>0</v>
      </c>
      <c r="F36" s="85">
        <f>COUNTIF('ALC Transition Plans'!$K$3:$K$2267,A36&amp;"x")</f>
        <v>1</v>
      </c>
      <c r="G36" s="87">
        <f t="shared" si="9"/>
        <v>1</v>
      </c>
      <c r="H36" s="88">
        <f t="shared" si="5"/>
        <v>30</v>
      </c>
      <c r="I36" s="89">
        <f>COUNTIF('ALC Transition Plans'!$W$3:$W$2267,A36&amp;"x")</f>
        <v>0</v>
      </c>
      <c r="J36" s="90">
        <f t="shared" si="4"/>
        <v>0</v>
      </c>
      <c r="K36" s="89">
        <f>COUNTIF('ALC Transition Plans'!$V$3:$V$2267,A36&amp;"x")</f>
        <v>1</v>
      </c>
      <c r="L36" s="90">
        <f t="shared" si="1"/>
        <v>1</v>
      </c>
      <c r="M36" s="91">
        <f t="shared" si="6"/>
        <v>26</v>
      </c>
      <c r="N36" s="103">
        <f>COUNTIF('ALC Transition Plans'!$AI$3:$AI$2267,A36&amp;"x")</f>
        <v>0</v>
      </c>
      <c r="O36" s="104">
        <f t="shared" si="2"/>
        <v>0</v>
      </c>
      <c r="P36" s="103">
        <f>COUNTIF('ALC Transition Plans'!$AH$3:$AH$2267,A36&amp;"x")</f>
        <v>1</v>
      </c>
      <c r="Q36" s="104">
        <f t="shared" si="3"/>
        <v>1</v>
      </c>
      <c r="R36" s="105">
        <f t="shared" si="7"/>
        <v>27</v>
      </c>
      <c r="S36" s="574">
        <f>COUNTIF('Jan 2016'!$A$2:$A$34,A36)</f>
        <v>0</v>
      </c>
    </row>
    <row r="37" spans="1:19" x14ac:dyDescent="0.25">
      <c r="A37" s="80">
        <v>51</v>
      </c>
      <c r="B37" s="78" t="str">
        <f>VLOOKUP(A37,'[1]IPAC ALC'!$A$3:$I$1441,3,FALSE)</f>
        <v>FEDERAL DEPOSIT INSURANCE CORPORATION</v>
      </c>
      <c r="C37" s="79">
        <f>COUNTIF('ALC Transition Plans'!$A$3:$A$2334,A37)</f>
        <v>1</v>
      </c>
      <c r="D37" s="85">
        <f>COUNTIF('ALC Transition Plans'!$L$3:$L$2267,A37&amp;"x")</f>
        <v>1</v>
      </c>
      <c r="E37" s="86">
        <f t="shared" si="8"/>
        <v>1</v>
      </c>
      <c r="F37" s="85">
        <f>COUNTIF('ALC Transition Plans'!$K$3:$K$2267,A37&amp;"x")</f>
        <v>0</v>
      </c>
      <c r="G37" s="87">
        <f t="shared" si="9"/>
        <v>0</v>
      </c>
      <c r="H37" s="88">
        <f t="shared" si="5"/>
        <v>1</v>
      </c>
      <c r="I37" s="89">
        <f>COUNTIF('ALC Transition Plans'!$W$3:$W$2267,A37&amp;"x")</f>
        <v>0</v>
      </c>
      <c r="J37" s="90">
        <f t="shared" si="4"/>
        <v>0</v>
      </c>
      <c r="K37" s="89">
        <f>COUNTIF('ALC Transition Plans'!$V$3:$V$2267,A37&amp;"x")</f>
        <v>1</v>
      </c>
      <c r="L37" s="90">
        <f t="shared" si="1"/>
        <v>1</v>
      </c>
      <c r="M37" s="91">
        <f t="shared" si="6"/>
        <v>26</v>
      </c>
      <c r="N37" s="103">
        <f>COUNTIF('ALC Transition Plans'!$AI$3:$AI$2267,A37&amp;"x")</f>
        <v>1</v>
      </c>
      <c r="O37" s="104">
        <f t="shared" si="2"/>
        <v>1</v>
      </c>
      <c r="P37" s="103">
        <f>COUNTIF('ALC Transition Plans'!$AH$3:$AH$2267,A37&amp;"x")</f>
        <v>0</v>
      </c>
      <c r="Q37" s="104">
        <f t="shared" si="3"/>
        <v>0</v>
      </c>
      <c r="R37" s="105">
        <f t="shared" si="7"/>
        <v>1</v>
      </c>
      <c r="S37" s="574">
        <f>COUNTIF('Jan 2016'!$A$2:$A$34,A37)</f>
        <v>0</v>
      </c>
    </row>
    <row r="38" spans="1:19" x14ac:dyDescent="0.25">
      <c r="A38" s="80">
        <v>54</v>
      </c>
      <c r="B38" s="78" t="str">
        <f>VLOOKUP(A38,'[1]IPAC ALC'!$A$3:$I$1441,3,FALSE)</f>
        <v>FEDERAL LABOR RELATIONS AUTHORITY</v>
      </c>
      <c r="C38" s="79">
        <f>COUNTIF('ALC Transition Plans'!$A$3:$A$2334,A38)</f>
        <v>1</v>
      </c>
      <c r="D38" s="85">
        <f>COUNTIF('ALC Transition Plans'!$L$3:$L$2267,A38&amp;"x")</f>
        <v>1</v>
      </c>
      <c r="E38" s="86">
        <f t="shared" si="8"/>
        <v>1</v>
      </c>
      <c r="F38" s="85">
        <f>COUNTIF('ALC Transition Plans'!$K$3:$K$2267,A38&amp;"x")</f>
        <v>0</v>
      </c>
      <c r="G38" s="87">
        <f t="shared" si="9"/>
        <v>0</v>
      </c>
      <c r="H38" s="88">
        <f t="shared" si="5"/>
        <v>1</v>
      </c>
      <c r="I38" s="89">
        <f>COUNTIF('ALC Transition Plans'!$W$3:$W$2267,A38&amp;"x")</f>
        <v>1</v>
      </c>
      <c r="J38" s="90">
        <f t="shared" si="4"/>
        <v>1</v>
      </c>
      <c r="K38" s="89">
        <f>COUNTIF('ALC Transition Plans'!$V$3:$V$2267,A38&amp;"x")</f>
        <v>0</v>
      </c>
      <c r="L38" s="90">
        <f t="shared" si="1"/>
        <v>0</v>
      </c>
      <c r="M38" s="91">
        <f t="shared" si="6"/>
        <v>1</v>
      </c>
      <c r="N38" s="103">
        <f>COUNTIF('ALC Transition Plans'!$AI$3:$AI$2267,A38&amp;"x")</f>
        <v>1</v>
      </c>
      <c r="O38" s="104">
        <f t="shared" si="2"/>
        <v>1</v>
      </c>
      <c r="P38" s="103">
        <f>COUNTIF('ALC Transition Plans'!$AH$3:$AH$2267,A38&amp;"x")</f>
        <v>0</v>
      </c>
      <c r="Q38" s="104">
        <f t="shared" si="3"/>
        <v>0</v>
      </c>
      <c r="R38" s="105">
        <f t="shared" si="7"/>
        <v>1</v>
      </c>
      <c r="S38" s="574">
        <f>COUNTIF('Jan 2016'!$A$2:$A$34,A38)</f>
        <v>0</v>
      </c>
    </row>
    <row r="39" spans="1:19" x14ac:dyDescent="0.25">
      <c r="A39" s="80">
        <v>56</v>
      </c>
      <c r="B39" s="78" t="str">
        <f>VLOOKUP(A39,'[1]IPAC ALC'!$A$3:$I$1441,3,FALSE)</f>
        <v>CENTRAL INTELLIGENCE AGENCY RETIREMENT</v>
      </c>
      <c r="C39" s="79">
        <f>COUNTIF('ALC Transition Plans'!$A$3:$A$2334,A39)</f>
        <v>1</v>
      </c>
      <c r="D39" s="85">
        <f>COUNTIF('ALC Transition Plans'!$L$3:$L$2267,A39&amp;"x")</f>
        <v>1</v>
      </c>
      <c r="E39" s="86">
        <f t="shared" si="8"/>
        <v>1</v>
      </c>
      <c r="F39" s="85">
        <f>COUNTIF('ALC Transition Plans'!$K$3:$K$2267,A39&amp;"x")</f>
        <v>0</v>
      </c>
      <c r="G39" s="87">
        <f t="shared" si="9"/>
        <v>0</v>
      </c>
      <c r="H39" s="88">
        <f t="shared" si="5"/>
        <v>1</v>
      </c>
      <c r="I39" s="89">
        <f>COUNTIF('ALC Transition Plans'!$W$3:$W$2267,A39&amp;"x")</f>
        <v>0</v>
      </c>
      <c r="J39" s="90">
        <f t="shared" si="4"/>
        <v>0</v>
      </c>
      <c r="K39" s="89">
        <f>COUNTIF('ALC Transition Plans'!$V$3:$V$2267,A39&amp;"x")</f>
        <v>0</v>
      </c>
      <c r="L39" s="90">
        <f t="shared" si="1"/>
        <v>0</v>
      </c>
      <c r="M39" s="91">
        <f t="shared" si="6"/>
        <v>25</v>
      </c>
      <c r="N39" s="103">
        <f>COUNTIF('ALC Transition Plans'!$AI$3:$AI$2267,A39&amp;"x")</f>
        <v>0</v>
      </c>
      <c r="O39" s="104">
        <f t="shared" si="2"/>
        <v>0</v>
      </c>
      <c r="P39" s="103">
        <f>COUNTIF('ALC Transition Plans'!$AH$3:$AH$2267,A39&amp;"x")</f>
        <v>0</v>
      </c>
      <c r="Q39" s="104">
        <f t="shared" si="3"/>
        <v>0</v>
      </c>
      <c r="R39" s="105">
        <f t="shared" si="7"/>
        <v>25</v>
      </c>
      <c r="S39" s="574">
        <f>COUNTIF('Jan 2016'!$A$2:$A$34,A39)</f>
        <v>0</v>
      </c>
    </row>
    <row r="40" spans="1:19" x14ac:dyDescent="0.25">
      <c r="A40" s="80">
        <v>57</v>
      </c>
      <c r="B40" s="78" t="str">
        <f>VLOOKUP(A40,'[1]IPAC ALC'!$A$3:$I$1441,3,FALSE)</f>
        <v>DEPARTMENT OF DEFENSE</v>
      </c>
      <c r="C40" s="79">
        <f>COUNTIF('ALC Transition Plans'!$A$3:$A$2334,A40)</f>
        <v>2</v>
      </c>
      <c r="D40" s="85">
        <f>COUNTIF('ALC Transition Plans'!$L$3:$L$2267,A40&amp;"x")</f>
        <v>1</v>
      </c>
      <c r="E40" s="86">
        <f t="shared" ref="E40" si="10">D40/C40</f>
        <v>0.5</v>
      </c>
      <c r="F40" s="85">
        <f>COUNTIF('ALC Transition Plans'!$K$3:$K$2267,A40&amp;"x")</f>
        <v>0</v>
      </c>
      <c r="G40" s="87">
        <f t="shared" ref="G40" si="11">F40/C40</f>
        <v>0</v>
      </c>
      <c r="H40" s="88">
        <f t="shared" si="5"/>
        <v>22</v>
      </c>
      <c r="I40" s="89">
        <f>COUNTIF('ALC Transition Plans'!$W$3:$W$2267,A40&amp;"x")</f>
        <v>0</v>
      </c>
      <c r="J40" s="90">
        <f t="shared" ref="J40" si="12">I40/C40</f>
        <v>0</v>
      </c>
      <c r="K40" s="89">
        <f>COUNTIF('ALC Transition Plans'!$V$3:$V$2267,A40&amp;"x")</f>
        <v>0</v>
      </c>
      <c r="L40" s="90">
        <f t="shared" ref="L40" si="13">K40/C40</f>
        <v>0</v>
      </c>
      <c r="M40" s="91">
        <f t="shared" si="6"/>
        <v>25</v>
      </c>
      <c r="N40" s="103">
        <f>COUNTIF('ALC Transition Plans'!$AI$3:$AI$2267,A40&amp;"x")</f>
        <v>0</v>
      </c>
      <c r="O40" s="104">
        <f t="shared" ref="O40" si="14">N40/C40</f>
        <v>0</v>
      </c>
      <c r="P40" s="103">
        <f>COUNTIF('ALC Transition Plans'!$AH$3:$AH$2267,A40&amp;"x")</f>
        <v>1</v>
      </c>
      <c r="Q40" s="104">
        <f t="shared" ref="Q40" si="15">P40/C40</f>
        <v>0.5</v>
      </c>
      <c r="R40" s="105">
        <f t="shared" si="7"/>
        <v>25</v>
      </c>
      <c r="S40" s="574">
        <f>COUNTIF('Jan 2016'!$A$2:$A$34,A40)</f>
        <v>0</v>
      </c>
    </row>
    <row r="41" spans="1:19" x14ac:dyDescent="0.25">
      <c r="A41" s="80">
        <v>59</v>
      </c>
      <c r="B41" s="78" t="str">
        <f>VLOOKUP(A41,'[1]IPAC ALC'!$A$3:$I$1441,3,FALSE)</f>
        <v>NATIONAL ENDOWMENT FOR ARTS</v>
      </c>
      <c r="C41" s="79">
        <f>COUNTIF('ALC Transition Plans'!$A$3:$A$2334,A41)</f>
        <v>3</v>
      </c>
      <c r="D41" s="85">
        <f>COUNTIF('ALC Transition Plans'!$L$3:$L$2267,A41&amp;"x")</f>
        <v>1</v>
      </c>
      <c r="E41" s="86">
        <f t="shared" si="8"/>
        <v>0.33333333333333331</v>
      </c>
      <c r="F41" s="85">
        <f>COUNTIF('ALC Transition Plans'!$K$3:$K$2267,A41&amp;"x")</f>
        <v>2</v>
      </c>
      <c r="G41" s="87">
        <f t="shared" si="9"/>
        <v>0.66666666666666663</v>
      </c>
      <c r="H41" s="88">
        <f t="shared" si="5"/>
        <v>23</v>
      </c>
      <c r="I41" s="89">
        <f>COUNTIF('ALC Transition Plans'!$W$3:$W$2267,A41&amp;"x")</f>
        <v>1</v>
      </c>
      <c r="J41" s="90">
        <f t="shared" si="4"/>
        <v>0.33333333333333331</v>
      </c>
      <c r="K41" s="89">
        <f>COUNTIF('ALC Transition Plans'!$V$3:$V$2267,A41&amp;"x")</f>
        <v>2</v>
      </c>
      <c r="L41" s="90">
        <f t="shared" si="1"/>
        <v>0.66666666666666663</v>
      </c>
      <c r="M41" s="91">
        <f t="shared" si="6"/>
        <v>20</v>
      </c>
      <c r="N41" s="103">
        <f>COUNTIF('ALC Transition Plans'!$AI$3:$AI$2267,A41&amp;"x")</f>
        <v>1</v>
      </c>
      <c r="O41" s="104">
        <f t="shared" si="2"/>
        <v>0.33333333333333331</v>
      </c>
      <c r="P41" s="103">
        <f>COUNTIF('ALC Transition Plans'!$AH$3:$AH$2267,A41&amp;"x")</f>
        <v>2</v>
      </c>
      <c r="Q41" s="104">
        <f t="shared" si="3"/>
        <v>0.66666666666666663</v>
      </c>
      <c r="R41" s="105">
        <f t="shared" si="7"/>
        <v>22</v>
      </c>
      <c r="S41" s="574">
        <f>COUNTIF('Jan 2016'!$A$2:$A$34,A41)</f>
        <v>0</v>
      </c>
    </row>
    <row r="42" spans="1:19" x14ac:dyDescent="0.25">
      <c r="A42" s="80">
        <v>60</v>
      </c>
      <c r="B42" s="78" t="str">
        <f>VLOOKUP(A42,'[1]IPAC ALC'!$A$3:$I$1441,3,FALSE)</f>
        <v>RAILROAD RETIREMENT BOARD</v>
      </c>
      <c r="C42" s="79">
        <f>COUNTIF('ALC Transition Plans'!$A$3:$A$2334,A42)</f>
        <v>2</v>
      </c>
      <c r="D42" s="85">
        <f>COUNTIF('ALC Transition Plans'!$L$3:$L$2267,A42&amp;"x")</f>
        <v>2</v>
      </c>
      <c r="E42" s="86">
        <f t="shared" si="8"/>
        <v>1</v>
      </c>
      <c r="F42" s="85">
        <f>COUNTIF('ALC Transition Plans'!$K$3:$K$2267,A42&amp;"x")</f>
        <v>0</v>
      </c>
      <c r="G42" s="87">
        <f t="shared" si="9"/>
        <v>0</v>
      </c>
      <c r="H42" s="88">
        <f t="shared" si="5"/>
        <v>1</v>
      </c>
      <c r="I42" s="89">
        <f>COUNTIF('ALC Transition Plans'!$W$3:$W$2267,A42&amp;"x")</f>
        <v>1</v>
      </c>
      <c r="J42" s="90">
        <f t="shared" si="4"/>
        <v>0.5</v>
      </c>
      <c r="K42" s="89">
        <f>COUNTIF('ALC Transition Plans'!$V$3:$V$2267,A42&amp;"x")</f>
        <v>0</v>
      </c>
      <c r="L42" s="90">
        <f t="shared" si="1"/>
        <v>0</v>
      </c>
      <c r="M42" s="91">
        <f t="shared" si="6"/>
        <v>19</v>
      </c>
      <c r="N42" s="103">
        <f>COUNTIF('ALC Transition Plans'!$AI$3:$AI$2267,A42&amp;"x")</f>
        <v>1</v>
      </c>
      <c r="O42" s="104">
        <f t="shared" si="2"/>
        <v>0.5</v>
      </c>
      <c r="P42" s="103">
        <f>COUNTIF('ALC Transition Plans'!$AH$3:$AH$2267,A42&amp;"x")</f>
        <v>0</v>
      </c>
      <c r="Q42" s="104">
        <f t="shared" si="3"/>
        <v>0</v>
      </c>
      <c r="R42" s="105">
        <f t="shared" si="7"/>
        <v>20</v>
      </c>
      <c r="S42" s="574">
        <f>COUNTIF('Jan 2016'!$A$2:$A$34,A42)</f>
        <v>0</v>
      </c>
    </row>
    <row r="43" spans="1:19" x14ac:dyDescent="0.25">
      <c r="A43" s="80">
        <v>61</v>
      </c>
      <c r="B43" s="78" t="str">
        <f>VLOOKUP(A43,'[1]IPAC ALC'!$A$3:$I$1441,3,FALSE)</f>
        <v>CONSUMER PRODUCT SAFETY COMMISSION</v>
      </c>
      <c r="C43" s="79">
        <f>COUNTIF('ALC Transition Plans'!$A$3:$A$2334,A43)</f>
        <v>1</v>
      </c>
      <c r="D43" s="85">
        <f>COUNTIF('ALC Transition Plans'!$L$3:$L$2267,A43&amp;"x")</f>
        <v>0</v>
      </c>
      <c r="E43" s="86">
        <f t="shared" si="8"/>
        <v>0</v>
      </c>
      <c r="F43" s="85">
        <f>COUNTIF('ALC Transition Plans'!$K$3:$K$2267,A43&amp;"x")</f>
        <v>1</v>
      </c>
      <c r="G43" s="87">
        <f t="shared" si="9"/>
        <v>1</v>
      </c>
      <c r="H43" s="88">
        <f t="shared" si="5"/>
        <v>24</v>
      </c>
      <c r="I43" s="89">
        <f>COUNTIF('ALC Transition Plans'!$W$3:$W$2267,A43&amp;"x")</f>
        <v>0</v>
      </c>
      <c r="J43" s="90">
        <f t="shared" si="4"/>
        <v>0</v>
      </c>
      <c r="K43" s="89">
        <f>COUNTIF('ALC Transition Plans'!$V$3:$V$2267,A43&amp;"x")</f>
        <v>1</v>
      </c>
      <c r="L43" s="90">
        <f t="shared" si="1"/>
        <v>1</v>
      </c>
      <c r="M43" s="91">
        <f t="shared" si="6"/>
        <v>23</v>
      </c>
      <c r="N43" s="103">
        <f>COUNTIF('ALC Transition Plans'!$AI$3:$AI$2267,A43&amp;"x")</f>
        <v>0</v>
      </c>
      <c r="O43" s="104">
        <f t="shared" si="2"/>
        <v>0</v>
      </c>
      <c r="P43" s="103">
        <f>COUNTIF('ALC Transition Plans'!$AH$3:$AH$2267,A43&amp;"x")</f>
        <v>1</v>
      </c>
      <c r="Q43" s="104">
        <f t="shared" si="3"/>
        <v>1</v>
      </c>
      <c r="R43" s="105">
        <f t="shared" si="7"/>
        <v>23</v>
      </c>
      <c r="S43" s="574">
        <f>COUNTIF('Jan 2016'!$A$2:$A$34,A43)</f>
        <v>0</v>
      </c>
    </row>
    <row r="44" spans="1:19" x14ac:dyDescent="0.25">
      <c r="A44" s="80">
        <v>62</v>
      </c>
      <c r="B44" s="78" t="str">
        <f>VLOOKUP(A44,'[1]IPAC ALC'!$A$3:$I$1441,3,FALSE)</f>
        <v>THE OFFICE OF SPECIAL COUNSEL</v>
      </c>
      <c r="C44" s="79">
        <f>COUNTIF('ALC Transition Plans'!$A$3:$A$2334,A44)</f>
        <v>1</v>
      </c>
      <c r="D44" s="85">
        <f>COUNTIF('ALC Transition Plans'!$L$3:$L$2267,A44&amp;"x")</f>
        <v>1</v>
      </c>
      <c r="E44" s="86">
        <f t="shared" si="8"/>
        <v>1</v>
      </c>
      <c r="F44" s="85">
        <f>COUNTIF('ALC Transition Plans'!$K$3:$K$2267,A44&amp;"x")</f>
        <v>0</v>
      </c>
      <c r="G44" s="87">
        <f t="shared" si="9"/>
        <v>0</v>
      </c>
      <c r="H44" s="88">
        <f t="shared" si="5"/>
        <v>1</v>
      </c>
      <c r="I44" s="89">
        <f>COUNTIF('ALC Transition Plans'!$W$3:$W$2267,A44&amp;"x")</f>
        <v>1</v>
      </c>
      <c r="J44" s="90">
        <f t="shared" si="4"/>
        <v>1</v>
      </c>
      <c r="K44" s="89">
        <f>COUNTIF('ALC Transition Plans'!$V$3:$V$2267,A44&amp;"x")</f>
        <v>0</v>
      </c>
      <c r="L44" s="90">
        <f t="shared" si="1"/>
        <v>0</v>
      </c>
      <c r="M44" s="91">
        <f t="shared" si="6"/>
        <v>1</v>
      </c>
      <c r="N44" s="103">
        <f>COUNTIF('ALC Transition Plans'!$AI$3:$AI$2267,A44&amp;"x")</f>
        <v>1</v>
      </c>
      <c r="O44" s="104">
        <f t="shared" si="2"/>
        <v>1</v>
      </c>
      <c r="P44" s="103">
        <f>COUNTIF('ALC Transition Plans'!$AH$3:$AH$2267,A44&amp;"x")</f>
        <v>0</v>
      </c>
      <c r="Q44" s="104">
        <f t="shared" si="3"/>
        <v>0</v>
      </c>
      <c r="R44" s="105">
        <f t="shared" si="7"/>
        <v>1</v>
      </c>
      <c r="S44" s="574">
        <f>COUNTIF('Jan 2016'!$A$2:$A$34,A44)</f>
        <v>0</v>
      </c>
    </row>
    <row r="45" spans="1:19" x14ac:dyDescent="0.25">
      <c r="A45" s="80">
        <v>63</v>
      </c>
      <c r="B45" s="78" t="str">
        <f>VLOOKUP(A45,'[1]IPAC ALC'!$A$3:$I$1441,3,FALSE)</f>
        <v>NATIONAL LABOR RELATIONS BOARD</v>
      </c>
      <c r="C45" s="79">
        <f>COUNTIF('ALC Transition Plans'!$A$3:$A$2334,A45)</f>
        <v>1</v>
      </c>
      <c r="D45" s="85">
        <f>COUNTIF('ALC Transition Plans'!$L$3:$L$2267,A45&amp;"x")</f>
        <v>1</v>
      </c>
      <c r="E45" s="86">
        <f t="shared" si="8"/>
        <v>1</v>
      </c>
      <c r="F45" s="85">
        <f>COUNTIF('ALC Transition Plans'!$K$3:$K$2267,A45&amp;"x")</f>
        <v>0</v>
      </c>
      <c r="G45" s="87">
        <f t="shared" si="9"/>
        <v>0</v>
      </c>
      <c r="H45" s="88">
        <f t="shared" si="5"/>
        <v>1</v>
      </c>
      <c r="I45" s="89">
        <f>COUNTIF('ALC Transition Plans'!$W$3:$W$2267,A45&amp;"x")</f>
        <v>1</v>
      </c>
      <c r="J45" s="90">
        <f t="shared" si="4"/>
        <v>1</v>
      </c>
      <c r="K45" s="89">
        <f>COUNTIF('ALC Transition Plans'!$V$3:$V$2267,A45&amp;"x")</f>
        <v>0</v>
      </c>
      <c r="L45" s="90">
        <f t="shared" si="1"/>
        <v>0</v>
      </c>
      <c r="M45" s="91">
        <f t="shared" si="6"/>
        <v>1</v>
      </c>
      <c r="N45" s="103">
        <f>COUNTIF('ALC Transition Plans'!$AI$3:$AI$2267,A45&amp;"x")</f>
        <v>1</v>
      </c>
      <c r="O45" s="104">
        <f t="shared" si="2"/>
        <v>1</v>
      </c>
      <c r="P45" s="103">
        <f>COUNTIF('ALC Transition Plans'!$AH$3:$AH$2267,A45&amp;"x")</f>
        <v>0</v>
      </c>
      <c r="Q45" s="104">
        <f t="shared" si="3"/>
        <v>0</v>
      </c>
      <c r="R45" s="105">
        <f t="shared" si="7"/>
        <v>1</v>
      </c>
      <c r="S45" s="574">
        <f>COUNTIF('Jan 2016'!$A$2:$A$34,A45)</f>
        <v>0</v>
      </c>
    </row>
    <row r="46" spans="1:19" x14ac:dyDescent="0.25">
      <c r="A46" s="80">
        <v>65</v>
      </c>
      <c r="B46" s="78" t="str">
        <f>VLOOKUP(A46,'[1]IPAC ALC'!$A$3:$I$1441,3,FALSE)</f>
        <v>FEDERAL MARITIME COMMISSION</v>
      </c>
      <c r="C46" s="79">
        <f>COUNTIF('ALC Transition Plans'!$A$3:$A$2334,A46)</f>
        <v>1</v>
      </c>
      <c r="D46" s="85">
        <f>COUNTIF('ALC Transition Plans'!$L$3:$L$2267,A46&amp;"x")</f>
        <v>1</v>
      </c>
      <c r="E46" s="86">
        <f t="shared" si="8"/>
        <v>1</v>
      </c>
      <c r="F46" s="85">
        <f>COUNTIF('ALC Transition Plans'!$K$3:$K$2267,A46&amp;"x")</f>
        <v>0</v>
      </c>
      <c r="G46" s="87">
        <f t="shared" si="9"/>
        <v>0</v>
      </c>
      <c r="H46" s="88">
        <f t="shared" ref="H46:H56" si="16">RANK(E46,E46:E112,0)</f>
        <v>1</v>
      </c>
      <c r="I46" s="89">
        <f>COUNTIF('ALC Transition Plans'!$W$3:$W$2267,A46&amp;"x")</f>
        <v>1</v>
      </c>
      <c r="J46" s="90">
        <f t="shared" si="4"/>
        <v>1</v>
      </c>
      <c r="K46" s="89">
        <f>COUNTIF('ALC Transition Plans'!$V$3:$V$2267,A46&amp;"x")</f>
        <v>0</v>
      </c>
      <c r="L46" s="90">
        <f t="shared" si="1"/>
        <v>0</v>
      </c>
      <c r="M46" s="91">
        <f t="shared" ref="M46:M56" si="17">RANK(J46,J46:J112,0)</f>
        <v>1</v>
      </c>
      <c r="N46" s="103">
        <f>COUNTIF('ALC Transition Plans'!$AI$3:$AI$2267,A46&amp;"x")</f>
        <v>1</v>
      </c>
      <c r="O46" s="104">
        <f t="shared" si="2"/>
        <v>1</v>
      </c>
      <c r="P46" s="103">
        <f>COUNTIF('ALC Transition Plans'!$AH$3:$AH$2267,A46&amp;"x")</f>
        <v>0</v>
      </c>
      <c r="Q46" s="104">
        <f t="shared" si="3"/>
        <v>0</v>
      </c>
      <c r="R46" s="105">
        <f t="shared" ref="R46:R56" si="18">RANK(O46,O46:O112,0)</f>
        <v>1</v>
      </c>
      <c r="S46" s="574">
        <f>COUNTIF('Jan 2016'!$A$2:$A$34,A46)</f>
        <v>0</v>
      </c>
    </row>
    <row r="47" spans="1:19" x14ac:dyDescent="0.25">
      <c r="A47" s="80">
        <v>68</v>
      </c>
      <c r="B47" s="78" t="str">
        <f>VLOOKUP(A47,'[1]IPAC ALC'!$A$3:$I$1441,3,FALSE)</f>
        <v>U.S. ENVIRONMENTAL PROTECTION AGENCY</v>
      </c>
      <c r="C47" s="79">
        <f>COUNTIF('ALC Transition Plans'!$A$3:$A$2334,A47)</f>
        <v>8</v>
      </c>
      <c r="D47" s="85">
        <f>COUNTIF('ALC Transition Plans'!$L$3:$L$2267,A47&amp;"x")</f>
        <v>8</v>
      </c>
      <c r="E47" s="86">
        <f t="shared" si="8"/>
        <v>1</v>
      </c>
      <c r="F47" s="85">
        <f>COUNTIF('ALC Transition Plans'!$K$3:$K$2267,A47&amp;"x")</f>
        <v>0</v>
      </c>
      <c r="G47" s="87">
        <f t="shared" si="9"/>
        <v>0</v>
      </c>
      <c r="H47" s="88">
        <f t="shared" si="16"/>
        <v>1</v>
      </c>
      <c r="I47" s="89">
        <f>COUNTIF('ALC Transition Plans'!$W$3:$W$2267,A47&amp;"x")</f>
        <v>5</v>
      </c>
      <c r="J47" s="90">
        <f t="shared" si="4"/>
        <v>0.625</v>
      </c>
      <c r="K47" s="89">
        <f>COUNTIF('ALC Transition Plans'!$V$3:$V$2267,A47&amp;"x")</f>
        <v>0</v>
      </c>
      <c r="L47" s="90">
        <f t="shared" si="1"/>
        <v>0</v>
      </c>
      <c r="M47" s="91">
        <f t="shared" si="17"/>
        <v>15</v>
      </c>
      <c r="N47" s="103">
        <f>COUNTIF('ALC Transition Plans'!$AI$3:$AI$2267,A47&amp;"x")</f>
        <v>5</v>
      </c>
      <c r="O47" s="104">
        <f t="shared" si="2"/>
        <v>0.625</v>
      </c>
      <c r="P47" s="103">
        <f>COUNTIF('ALC Transition Plans'!$AH$3:$AH$2267,A47&amp;"x")</f>
        <v>0</v>
      </c>
      <c r="Q47" s="104">
        <f t="shared" si="3"/>
        <v>0</v>
      </c>
      <c r="R47" s="105">
        <f t="shared" si="18"/>
        <v>15</v>
      </c>
      <c r="S47" s="574">
        <f>COUNTIF('Jan 2016'!$A$2:$A$34,A47)</f>
        <v>0</v>
      </c>
    </row>
    <row r="48" spans="1:19" x14ac:dyDescent="0.25">
      <c r="A48" s="80">
        <v>69</v>
      </c>
      <c r="B48" s="78" t="str">
        <f>VLOOKUP(A48,'[1]IPAC ALC'!$A$3:$I$1441,3,FALSE)</f>
        <v>SAINT LAWRENCE SEAWAY DEVELOPMENT</v>
      </c>
      <c r="C48" s="79">
        <f>COUNTIF('ALC Transition Plans'!$A$3:$A$2334,A48)</f>
        <v>15</v>
      </c>
      <c r="D48" s="85">
        <f>COUNTIF('ALC Transition Plans'!$L$3:$L$2267,A48&amp;"x")</f>
        <v>1</v>
      </c>
      <c r="E48" s="86">
        <f t="shared" si="8"/>
        <v>6.6666666666666666E-2</v>
      </c>
      <c r="F48" s="85">
        <f>COUNTIF('ALC Transition Plans'!$K$3:$K$2267,A48&amp;"x")</f>
        <v>14</v>
      </c>
      <c r="G48" s="87">
        <f t="shared" si="9"/>
        <v>0.93333333333333335</v>
      </c>
      <c r="H48" s="88">
        <f t="shared" si="16"/>
        <v>19</v>
      </c>
      <c r="I48" s="89">
        <f>COUNTIF('ALC Transition Plans'!$W$3:$W$2267,A48&amp;"x")</f>
        <v>0</v>
      </c>
      <c r="J48" s="90">
        <f t="shared" si="4"/>
        <v>0</v>
      </c>
      <c r="K48" s="89">
        <f>COUNTIF('ALC Transition Plans'!$V$3:$V$2267,A48&amp;"x")</f>
        <v>14</v>
      </c>
      <c r="L48" s="90">
        <f t="shared" si="1"/>
        <v>0.93333333333333335</v>
      </c>
      <c r="M48" s="91">
        <f t="shared" si="17"/>
        <v>19</v>
      </c>
      <c r="N48" s="103">
        <f>COUNTIF('ALC Transition Plans'!$AI$3:$AI$2267,A48&amp;"x")</f>
        <v>0</v>
      </c>
      <c r="O48" s="104">
        <f t="shared" si="2"/>
        <v>0</v>
      </c>
      <c r="P48" s="103">
        <f>COUNTIF('ALC Transition Plans'!$AH$3:$AH$2267,A48&amp;"x")</f>
        <v>14</v>
      </c>
      <c r="Q48" s="104">
        <f t="shared" si="3"/>
        <v>0.93333333333333335</v>
      </c>
      <c r="R48" s="105">
        <f t="shared" si="18"/>
        <v>19</v>
      </c>
      <c r="S48" s="574">
        <f>COUNTIF('Jan 2016'!$A$2:$A$34,A48)</f>
        <v>0</v>
      </c>
    </row>
    <row r="49" spans="1:19" x14ac:dyDescent="0.25">
      <c r="A49" s="80">
        <v>70</v>
      </c>
      <c r="B49" s="78" t="str">
        <f>VLOOKUP(A49,'[1]IPAC ALC'!$A$3:$I$1441,3,FALSE)</f>
        <v>DEPARTMENT OF HOMELAND SECURITY</v>
      </c>
      <c r="C49" s="79">
        <f>COUNTIF('ALC Transition Plans'!$A$3:$A$2334,A49)</f>
        <v>92</v>
      </c>
      <c r="D49" s="85">
        <f>COUNTIF('ALC Transition Plans'!$L$3:$L$2267,A49&amp;"x")</f>
        <v>32</v>
      </c>
      <c r="E49" s="86">
        <f t="shared" si="8"/>
        <v>0.34782608695652173</v>
      </c>
      <c r="F49" s="85">
        <f>COUNTIF('ALC Transition Plans'!$K$3:$K$2267,A49&amp;"x")</f>
        <v>2</v>
      </c>
      <c r="G49" s="87">
        <f t="shared" si="9"/>
        <v>2.1739130434782608E-2</v>
      </c>
      <c r="H49" s="88">
        <f t="shared" si="16"/>
        <v>17</v>
      </c>
      <c r="I49" s="89">
        <f>COUNTIF('ALC Transition Plans'!$W$3:$W$2267,A49&amp;"x")</f>
        <v>30</v>
      </c>
      <c r="J49" s="90">
        <f t="shared" si="4"/>
        <v>0.32608695652173914</v>
      </c>
      <c r="K49" s="89">
        <f>COUNTIF('ALC Transition Plans'!$V$3:$V$2267,A49&amp;"x")</f>
        <v>55</v>
      </c>
      <c r="L49" s="90">
        <f t="shared" si="1"/>
        <v>0.59782608695652173</v>
      </c>
      <c r="M49" s="91">
        <f t="shared" si="17"/>
        <v>15</v>
      </c>
      <c r="N49" s="103">
        <f>COUNTIF('ALC Transition Plans'!$AI$3:$AI$2267,A49&amp;"x")</f>
        <v>29</v>
      </c>
      <c r="O49" s="104">
        <f t="shared" si="2"/>
        <v>0.31521739130434784</v>
      </c>
      <c r="P49" s="103">
        <f>COUNTIF('ALC Transition Plans'!$AH$3:$AH$2267,A49&amp;"x")</f>
        <v>0</v>
      </c>
      <c r="Q49" s="104">
        <f t="shared" si="3"/>
        <v>0</v>
      </c>
      <c r="R49" s="105">
        <f t="shared" si="18"/>
        <v>17</v>
      </c>
      <c r="S49" s="574">
        <f>COUNTIF('Jan 2016'!$A$2:$A$34,A49)</f>
        <v>0</v>
      </c>
    </row>
    <row r="50" spans="1:19" x14ac:dyDescent="0.25">
      <c r="A50" s="80">
        <v>71</v>
      </c>
      <c r="B50" s="78" t="str">
        <f>VLOOKUP(A50,'[1]IPAC ALC'!$A$3:$I$1441,3,FALSE)</f>
        <v>OVERSEAS PRIVATE INVESTMENT CORP</v>
      </c>
      <c r="C50" s="79">
        <f>COUNTIF('ALC Transition Plans'!$A$3:$A$2334,A50)</f>
        <v>1</v>
      </c>
      <c r="D50" s="85">
        <f>COUNTIF('ALC Transition Plans'!$L$3:$L$2267,A50&amp;"x")</f>
        <v>1</v>
      </c>
      <c r="E50" s="86">
        <f t="shared" si="8"/>
        <v>1</v>
      </c>
      <c r="F50" s="85">
        <f>COUNTIF('ALC Transition Plans'!$K$3:$K$2267,A50&amp;"x")</f>
        <v>0</v>
      </c>
      <c r="G50" s="87">
        <f t="shared" si="9"/>
        <v>0</v>
      </c>
      <c r="H50" s="88">
        <f t="shared" si="16"/>
        <v>1</v>
      </c>
      <c r="I50" s="89">
        <f>COUNTIF('ALC Transition Plans'!$W$3:$W$2267,A50&amp;"x")</f>
        <v>1</v>
      </c>
      <c r="J50" s="90">
        <f t="shared" si="4"/>
        <v>1</v>
      </c>
      <c r="K50" s="89">
        <f>COUNTIF('ALC Transition Plans'!$V$3:$V$2267,A50&amp;"x")</f>
        <v>0</v>
      </c>
      <c r="L50" s="90">
        <f t="shared" si="1"/>
        <v>0</v>
      </c>
      <c r="M50" s="91">
        <f t="shared" si="17"/>
        <v>1</v>
      </c>
      <c r="N50" s="103">
        <f>COUNTIF('ALC Transition Plans'!$AI$3:$AI$2267,A50&amp;"x")</f>
        <v>1</v>
      </c>
      <c r="O50" s="104">
        <f t="shared" si="2"/>
        <v>1</v>
      </c>
      <c r="P50" s="103">
        <f>COUNTIF('ALC Transition Plans'!$AH$3:$AH$2267,A50&amp;"x")</f>
        <v>0</v>
      </c>
      <c r="Q50" s="104">
        <f t="shared" si="3"/>
        <v>0</v>
      </c>
      <c r="R50" s="105">
        <f t="shared" si="18"/>
        <v>1</v>
      </c>
      <c r="S50" s="574">
        <f>COUNTIF('Jan 2016'!$A$2:$A$34,A50)</f>
        <v>0</v>
      </c>
    </row>
    <row r="51" spans="1:19" x14ac:dyDescent="0.25">
      <c r="A51" s="80">
        <v>72</v>
      </c>
      <c r="B51" s="78" t="str">
        <f>VLOOKUP(A51,'[1]IPAC ALC'!$A$3:$I$1441,3,FALSE)</f>
        <v>AGENCY FOR INTERNATIONAL DEVELOPMENT</v>
      </c>
      <c r="C51" s="79">
        <f>COUNTIF('ALC Transition Plans'!$A$3:$A$2334,A51)</f>
        <v>54</v>
      </c>
      <c r="D51" s="85">
        <f>COUNTIF('ALC Transition Plans'!$L$3:$L$2267,A51&amp;"x")</f>
        <v>53</v>
      </c>
      <c r="E51" s="86">
        <f t="shared" si="8"/>
        <v>0.98148148148148151</v>
      </c>
      <c r="F51" s="85">
        <f>COUNTIF('ALC Transition Plans'!$K$3:$K$2267,A51&amp;"x")</f>
        <v>0</v>
      </c>
      <c r="G51" s="87">
        <f t="shared" si="9"/>
        <v>0</v>
      </c>
      <c r="H51" s="88">
        <f t="shared" si="16"/>
        <v>12</v>
      </c>
      <c r="I51" s="89">
        <f>COUNTIF('ALC Transition Plans'!$W$3:$W$2267,A51&amp;"x")</f>
        <v>8</v>
      </c>
      <c r="J51" s="90">
        <f t="shared" si="4"/>
        <v>0.14814814814814814</v>
      </c>
      <c r="K51" s="89">
        <f>COUNTIF('ALC Transition Plans'!$V$3:$V$2267,A51&amp;"x")</f>
        <v>0</v>
      </c>
      <c r="L51" s="90">
        <f t="shared" si="1"/>
        <v>0</v>
      </c>
      <c r="M51" s="91">
        <f t="shared" si="17"/>
        <v>16</v>
      </c>
      <c r="N51" s="103">
        <f>COUNTIF('ALC Transition Plans'!$AI$3:$AI$2267,A51&amp;"x")</f>
        <v>54</v>
      </c>
      <c r="O51" s="104">
        <f t="shared" si="2"/>
        <v>1</v>
      </c>
      <c r="P51" s="103">
        <f>COUNTIF('ALC Transition Plans'!$AH$3:$AH$2267,A51&amp;"x")</f>
        <v>0</v>
      </c>
      <c r="Q51" s="104">
        <f t="shared" si="3"/>
        <v>0</v>
      </c>
      <c r="R51" s="105">
        <f t="shared" si="18"/>
        <v>1</v>
      </c>
      <c r="S51" s="574">
        <f>COUNTIF('Jan 2016'!$A$2:$A$34,A51)</f>
        <v>0</v>
      </c>
    </row>
    <row r="52" spans="1:19" x14ac:dyDescent="0.25">
      <c r="A52" s="80">
        <v>73</v>
      </c>
      <c r="B52" s="78" t="str">
        <f>VLOOKUP(A52,'[1]IPAC ALC'!$A$3:$I$1441,3,FALSE)</f>
        <v>SMALL BUSINESS ADMINISTRATION</v>
      </c>
      <c r="C52" s="79">
        <f>COUNTIF('ALC Transition Plans'!$A$3:$A$2334,A52)</f>
        <v>1</v>
      </c>
      <c r="D52" s="85">
        <f>COUNTIF('ALC Transition Plans'!$L$3:$L$2267,A52&amp;"x")</f>
        <v>1</v>
      </c>
      <c r="E52" s="86">
        <f t="shared" si="8"/>
        <v>1</v>
      </c>
      <c r="F52" s="85">
        <f>COUNTIF('ALC Transition Plans'!$K$3:$K$2267,A52&amp;"x")</f>
        <v>0</v>
      </c>
      <c r="G52" s="87">
        <f t="shared" si="9"/>
        <v>0</v>
      </c>
      <c r="H52" s="88">
        <f t="shared" si="16"/>
        <v>1</v>
      </c>
      <c r="I52" s="89">
        <f>COUNTIF('ALC Transition Plans'!$W$3:$W$2267,A52&amp;"x")</f>
        <v>1</v>
      </c>
      <c r="J52" s="90">
        <f t="shared" si="4"/>
        <v>1</v>
      </c>
      <c r="K52" s="89">
        <f>COUNTIF('ALC Transition Plans'!$V$3:$V$2267,A52&amp;"x")</f>
        <v>0</v>
      </c>
      <c r="L52" s="90">
        <f t="shared" si="1"/>
        <v>0</v>
      </c>
      <c r="M52" s="91">
        <f t="shared" si="17"/>
        <v>1</v>
      </c>
      <c r="N52" s="103">
        <f>COUNTIF('ALC Transition Plans'!$AI$3:$AI$2267,A52&amp;"x")</f>
        <v>1</v>
      </c>
      <c r="O52" s="104">
        <f t="shared" si="2"/>
        <v>1</v>
      </c>
      <c r="P52" s="103">
        <f>COUNTIF('ALC Transition Plans'!$AH$3:$AH$2267,A52&amp;"x")</f>
        <v>0</v>
      </c>
      <c r="Q52" s="104">
        <f t="shared" si="3"/>
        <v>0</v>
      </c>
      <c r="R52" s="105">
        <f t="shared" si="18"/>
        <v>1</v>
      </c>
      <c r="S52" s="574">
        <f>COUNTIF('Jan 2016'!$A$2:$A$34,A52)</f>
        <v>0</v>
      </c>
    </row>
    <row r="53" spans="1:19" x14ac:dyDescent="0.25">
      <c r="A53" s="80">
        <v>74</v>
      </c>
      <c r="B53" s="78" t="str">
        <f>VLOOKUP(A53,'[1]IPAC ALC'!$A$3:$I$1441,3,FALSE)</f>
        <v>AMERICAN BATTLE MONUMENTS COMMISSION</v>
      </c>
      <c r="C53" s="79">
        <f>COUNTIF('ALC Transition Plans'!$A$3:$A$2334,A53)</f>
        <v>1</v>
      </c>
      <c r="D53" s="85">
        <f>COUNTIF('ALC Transition Plans'!$L$3:$L$2267,A53&amp;"x")</f>
        <v>1</v>
      </c>
      <c r="E53" s="86">
        <f t="shared" si="8"/>
        <v>1</v>
      </c>
      <c r="F53" s="85">
        <f>COUNTIF('ALC Transition Plans'!$K$3:$K$2267,A53&amp;"x")</f>
        <v>0</v>
      </c>
      <c r="G53" s="87">
        <f t="shared" si="9"/>
        <v>0</v>
      </c>
      <c r="H53" s="88">
        <f t="shared" si="16"/>
        <v>1</v>
      </c>
      <c r="I53" s="89">
        <f>COUNTIF('ALC Transition Plans'!$W$3:$W$2267,A53&amp;"x")</f>
        <v>1</v>
      </c>
      <c r="J53" s="90">
        <f t="shared" si="4"/>
        <v>1</v>
      </c>
      <c r="K53" s="89">
        <f>COUNTIF('ALC Transition Plans'!$V$3:$V$2267,A53&amp;"x")</f>
        <v>0</v>
      </c>
      <c r="L53" s="90">
        <f t="shared" si="1"/>
        <v>0</v>
      </c>
      <c r="M53" s="91">
        <f t="shared" si="17"/>
        <v>1</v>
      </c>
      <c r="N53" s="103">
        <f>COUNTIF('ALC Transition Plans'!$AI$3:$AI$2267,A53&amp;"x")</f>
        <v>1</v>
      </c>
      <c r="O53" s="104">
        <f t="shared" si="2"/>
        <v>1</v>
      </c>
      <c r="P53" s="103">
        <f>COUNTIF('ALC Transition Plans'!$AH$3:$AH$2267,A53&amp;"x")</f>
        <v>0</v>
      </c>
      <c r="Q53" s="104">
        <f t="shared" si="3"/>
        <v>0</v>
      </c>
      <c r="R53" s="105">
        <f t="shared" si="18"/>
        <v>1</v>
      </c>
      <c r="S53" s="574">
        <f>COUNTIF('Jan 2016'!$A$2:$A$34,A53)</f>
        <v>0</v>
      </c>
    </row>
    <row r="54" spans="1:19" x14ac:dyDescent="0.25">
      <c r="A54" s="80">
        <v>75</v>
      </c>
      <c r="B54" s="78" t="str">
        <f>VLOOKUP(A54,'[1]IPAC ALC'!$A$3:$I$1441,3,FALSE)</f>
        <v>DEPARTMENT OF HEALTH &amp; HUMAN SERVICES</v>
      </c>
      <c r="C54" s="79">
        <f>COUNTIF('ALC Transition Plans'!$A$3:$A$2334,A54)</f>
        <v>22</v>
      </c>
      <c r="D54" s="85">
        <f>COUNTIF('ALC Transition Plans'!$L$3:$L$2267,A54&amp;"x")</f>
        <v>5</v>
      </c>
      <c r="E54" s="86">
        <f t="shared" si="8"/>
        <v>0.22727272727272727</v>
      </c>
      <c r="F54" s="85">
        <f>COUNTIF('ALC Transition Plans'!$K$3:$K$2267,A54&amp;"x")</f>
        <v>16</v>
      </c>
      <c r="G54" s="87">
        <f t="shared" si="9"/>
        <v>0.72727272727272729</v>
      </c>
      <c r="H54" s="88">
        <f t="shared" si="16"/>
        <v>13</v>
      </c>
      <c r="I54" s="89">
        <f>COUNTIF('ALC Transition Plans'!$W$3:$W$2267,A54&amp;"x")</f>
        <v>4</v>
      </c>
      <c r="J54" s="90">
        <f t="shared" si="4"/>
        <v>0.18181818181818182</v>
      </c>
      <c r="K54" s="89">
        <f>COUNTIF('ALC Transition Plans'!$V$3:$V$2267,A54&amp;"x")</f>
        <v>17</v>
      </c>
      <c r="L54" s="90">
        <f t="shared" si="1"/>
        <v>0.77272727272727271</v>
      </c>
      <c r="M54" s="91">
        <f t="shared" si="17"/>
        <v>12</v>
      </c>
      <c r="N54" s="103">
        <f>COUNTIF('ALC Transition Plans'!$AI$3:$AI$2267,A54&amp;"x")</f>
        <v>4</v>
      </c>
      <c r="O54" s="104">
        <f t="shared" si="2"/>
        <v>0.18181818181818182</v>
      </c>
      <c r="P54" s="103">
        <f>COUNTIF('ALC Transition Plans'!$AH$3:$AH$2267,A54&amp;"x")</f>
        <v>16</v>
      </c>
      <c r="Q54" s="104">
        <f t="shared" si="3"/>
        <v>0.72727272727272729</v>
      </c>
      <c r="R54" s="105">
        <f t="shared" si="18"/>
        <v>13</v>
      </c>
      <c r="S54" s="574">
        <f>COUNTIF('Jan 2016'!$A$2:$A$34,A54)</f>
        <v>0</v>
      </c>
    </row>
    <row r="55" spans="1:19" x14ac:dyDescent="0.25">
      <c r="A55" s="80">
        <v>78</v>
      </c>
      <c r="B55" s="78" t="str">
        <f>VLOOKUP(A55,'[1]IPAC ALC'!$A$3:$I$1441,3,FALSE)</f>
        <v>FARM CREDIT ADMINISTRATION</v>
      </c>
      <c r="C55" s="79">
        <f>COUNTIF('ALC Transition Plans'!$A$3:$A$2334,A55)</f>
        <v>2</v>
      </c>
      <c r="D55" s="85">
        <f>COUNTIF('ALC Transition Plans'!$L$3:$L$2267,A55&amp;"x")</f>
        <v>2</v>
      </c>
      <c r="E55" s="86">
        <f t="shared" si="8"/>
        <v>1</v>
      </c>
      <c r="F55" s="85">
        <f>COUNTIF('ALC Transition Plans'!$K$3:$K$2267,A55&amp;"x")</f>
        <v>0</v>
      </c>
      <c r="G55" s="87">
        <f t="shared" si="9"/>
        <v>0</v>
      </c>
      <c r="H55" s="88">
        <f t="shared" si="16"/>
        <v>1</v>
      </c>
      <c r="I55" s="89">
        <f>COUNTIF('ALC Transition Plans'!$W$3:$W$2267,A55&amp;"x")</f>
        <v>2</v>
      </c>
      <c r="J55" s="90">
        <f t="shared" si="4"/>
        <v>1</v>
      </c>
      <c r="K55" s="89">
        <f>COUNTIF('ALC Transition Plans'!$V$3:$V$2267,A55&amp;"x")</f>
        <v>0</v>
      </c>
      <c r="L55" s="90">
        <f t="shared" si="1"/>
        <v>0</v>
      </c>
      <c r="M55" s="91">
        <f t="shared" si="17"/>
        <v>1</v>
      </c>
      <c r="N55" s="103">
        <f>COUNTIF('ALC Transition Plans'!$AI$3:$AI$2267,A55&amp;"x")</f>
        <v>2</v>
      </c>
      <c r="O55" s="104">
        <f t="shared" si="2"/>
        <v>1</v>
      </c>
      <c r="P55" s="103">
        <f>COUNTIF('ALC Transition Plans'!$AH$3:$AH$2267,A55&amp;"x")</f>
        <v>0</v>
      </c>
      <c r="Q55" s="104">
        <f t="shared" si="3"/>
        <v>0</v>
      </c>
      <c r="R55" s="105">
        <f t="shared" si="18"/>
        <v>1</v>
      </c>
      <c r="S55" s="574">
        <f>COUNTIF('Jan 2016'!$A$2:$A$34,A55)</f>
        <v>0</v>
      </c>
    </row>
    <row r="56" spans="1:19" x14ac:dyDescent="0.25">
      <c r="A56" s="80">
        <v>80</v>
      </c>
      <c r="B56" s="78" t="str">
        <f>VLOOKUP(A56,'[1]IPAC ALC'!$A$3:$I$1441,3,FALSE)</f>
        <v>NAT'L AERONAUTICS &amp; SPACE ADMIN.</v>
      </c>
      <c r="C56" s="79">
        <f>COUNTIF('ALC Transition Plans'!$A$3:$A$2334,A56)</f>
        <v>11</v>
      </c>
      <c r="D56" s="85">
        <f>COUNTIF('ALC Transition Plans'!$L$3:$L$2267,A56&amp;"x")</f>
        <v>11</v>
      </c>
      <c r="E56" s="86">
        <f t="shared" si="8"/>
        <v>1</v>
      </c>
      <c r="F56" s="85">
        <f>COUNTIF('ALC Transition Plans'!$K$3:$K$2267,A56&amp;"x")</f>
        <v>0</v>
      </c>
      <c r="G56" s="87">
        <f t="shared" si="9"/>
        <v>0</v>
      </c>
      <c r="H56" s="88">
        <f t="shared" si="16"/>
        <v>1</v>
      </c>
      <c r="I56" s="89">
        <f>COUNTIF('ALC Transition Plans'!$W$3:$W$2267,A56&amp;"x")</f>
        <v>11</v>
      </c>
      <c r="J56" s="90">
        <f t="shared" si="4"/>
        <v>1</v>
      </c>
      <c r="K56" s="89">
        <f>COUNTIF('ALC Transition Plans'!$V$3:$V$2267,A56&amp;"x")</f>
        <v>0</v>
      </c>
      <c r="L56" s="90">
        <f t="shared" si="1"/>
        <v>0</v>
      </c>
      <c r="M56" s="91">
        <f t="shared" si="17"/>
        <v>1</v>
      </c>
      <c r="N56" s="103">
        <f>COUNTIF('ALC Transition Plans'!$AI$3:$AI$2267,A56&amp;"x")</f>
        <v>11</v>
      </c>
      <c r="O56" s="104">
        <f t="shared" si="2"/>
        <v>1</v>
      </c>
      <c r="P56" s="103">
        <f>COUNTIF('ALC Transition Plans'!$AH$3:$AH$2267,A56&amp;"x")</f>
        <v>0</v>
      </c>
      <c r="Q56" s="104">
        <f t="shared" si="3"/>
        <v>0</v>
      </c>
      <c r="R56" s="105">
        <f t="shared" si="18"/>
        <v>1</v>
      </c>
      <c r="S56" s="574">
        <f>COUNTIF('Jan 2016'!$A$2:$A$34,A56)</f>
        <v>0</v>
      </c>
    </row>
    <row r="57" spans="1:19" x14ac:dyDescent="0.25">
      <c r="A57" s="80">
        <v>83</v>
      </c>
      <c r="B57" s="78" t="str">
        <f>VLOOKUP(A57,'[1]IPAC ALC'!$A$3:$I$1441,3,FALSE)</f>
        <v>EXPORT IMPORT BANK OF UNITED STATES</v>
      </c>
      <c r="C57" s="79">
        <f>COUNTIF('ALC Transition Plans'!$A$3:$A$2334,A57)</f>
        <v>2</v>
      </c>
      <c r="D57" s="85">
        <f>COUNTIF('ALC Transition Plans'!$L$3:$L$2267,A57&amp;"x")</f>
        <v>2</v>
      </c>
      <c r="E57" s="86">
        <f t="shared" si="8"/>
        <v>1</v>
      </c>
      <c r="F57" s="85">
        <f>COUNTIF('ALC Transition Plans'!$K$3:$K$2267,A57&amp;"x")</f>
        <v>0</v>
      </c>
      <c r="G57" s="87">
        <f t="shared" si="9"/>
        <v>0</v>
      </c>
      <c r="H57" s="88">
        <f t="shared" ref="H57:H65" si="19">RANK(E57,E57:E124,0)</f>
        <v>1</v>
      </c>
      <c r="I57" s="89">
        <f>COUNTIF('ALC Transition Plans'!$W$3:$W$2267,A57&amp;"x")</f>
        <v>2</v>
      </c>
      <c r="J57" s="90">
        <f t="shared" si="4"/>
        <v>1</v>
      </c>
      <c r="K57" s="89">
        <f>COUNTIF('ALC Transition Plans'!$V$3:$V$2267,A57&amp;"x")</f>
        <v>0</v>
      </c>
      <c r="L57" s="90">
        <f t="shared" si="1"/>
        <v>0</v>
      </c>
      <c r="M57" s="91">
        <f t="shared" ref="M57:M65" si="20">RANK(J57,J57:J124,0)</f>
        <v>1</v>
      </c>
      <c r="N57" s="103">
        <f>COUNTIF('ALC Transition Plans'!$AI$3:$AI$2267,A57&amp;"x")</f>
        <v>1</v>
      </c>
      <c r="O57" s="104">
        <f t="shared" si="2"/>
        <v>0.5</v>
      </c>
      <c r="P57" s="103">
        <f>COUNTIF('ALC Transition Plans'!$AH$3:$AH$2267,A57&amp;"x")</f>
        <v>0</v>
      </c>
      <c r="Q57" s="104">
        <f t="shared" si="3"/>
        <v>0</v>
      </c>
      <c r="R57" s="105">
        <f t="shared" ref="R57:R65" si="21">RANK(O57,O57:O124,0)</f>
        <v>10</v>
      </c>
      <c r="S57" s="574">
        <f>COUNTIF('Jan 2016'!$A$2:$A$34,A57)</f>
        <v>0</v>
      </c>
    </row>
    <row r="58" spans="1:19" x14ac:dyDescent="0.25">
      <c r="A58" s="80">
        <v>84</v>
      </c>
      <c r="B58" s="78" t="str">
        <f>VLOOKUP(A58,'[1]IPAC ALC'!$A$3:$I$1441,3,FALSE)</f>
        <v>ARMED FORCES RETIREMENT HOME</v>
      </c>
      <c r="C58" s="79">
        <f>COUNTIF('ALC Transition Plans'!$A$3:$A$2334,A58)</f>
        <v>1</v>
      </c>
      <c r="D58" s="85">
        <f>COUNTIF('ALC Transition Plans'!$L$3:$L$2267,A58&amp;"x")</f>
        <v>1</v>
      </c>
      <c r="E58" s="86">
        <f t="shared" si="8"/>
        <v>1</v>
      </c>
      <c r="F58" s="85">
        <f>COUNTIF('ALC Transition Plans'!$K$3:$K$2267,A58&amp;"x")</f>
        <v>0</v>
      </c>
      <c r="G58" s="87">
        <f t="shared" si="9"/>
        <v>0</v>
      </c>
      <c r="H58" s="88">
        <f t="shared" si="19"/>
        <v>1</v>
      </c>
      <c r="I58" s="89">
        <f>COUNTIF('ALC Transition Plans'!$W$3:$W$2267,A58&amp;"x")</f>
        <v>1</v>
      </c>
      <c r="J58" s="90">
        <f t="shared" si="4"/>
        <v>1</v>
      </c>
      <c r="K58" s="89">
        <f>COUNTIF('ALC Transition Plans'!$V$3:$V$2267,A58&amp;"x")</f>
        <v>0</v>
      </c>
      <c r="L58" s="90">
        <f t="shared" si="1"/>
        <v>0</v>
      </c>
      <c r="M58" s="91">
        <f t="shared" si="20"/>
        <v>1</v>
      </c>
      <c r="N58" s="103">
        <f>COUNTIF('ALC Transition Plans'!$AI$3:$AI$2267,A58&amp;"x")</f>
        <v>1</v>
      </c>
      <c r="O58" s="104">
        <f t="shared" si="2"/>
        <v>1</v>
      </c>
      <c r="P58" s="103">
        <f>COUNTIF('ALC Transition Plans'!$AH$3:$AH$2267,A58&amp;"x")</f>
        <v>0</v>
      </c>
      <c r="Q58" s="104">
        <f t="shared" si="3"/>
        <v>0</v>
      </c>
      <c r="R58" s="105">
        <f t="shared" si="21"/>
        <v>1</v>
      </c>
      <c r="S58" s="574">
        <f>COUNTIF('Jan 2016'!$A$2:$A$34,A58)</f>
        <v>0</v>
      </c>
    </row>
    <row r="59" spans="1:19" x14ac:dyDescent="0.25">
      <c r="A59" s="80">
        <v>86</v>
      </c>
      <c r="B59" s="78" t="str">
        <f>VLOOKUP(A59,'[1]IPAC ALC'!$A$3:$I$1441,3,FALSE)</f>
        <v>HOUSING AND URBAN DEVELOPMENT</v>
      </c>
      <c r="C59" s="79">
        <f>COUNTIF('ALC Transition Plans'!$A$3:$A$2334,A59)</f>
        <v>5</v>
      </c>
      <c r="D59" s="85">
        <f>COUNTIF('ALC Transition Plans'!$L$3:$L$2267,A59&amp;"x")</f>
        <v>5</v>
      </c>
      <c r="E59" s="86">
        <f t="shared" si="8"/>
        <v>1</v>
      </c>
      <c r="F59" s="85">
        <f>COUNTIF('ALC Transition Plans'!$K$3:$K$2267,A59&amp;"x")</f>
        <v>0</v>
      </c>
      <c r="G59" s="87">
        <f t="shared" si="9"/>
        <v>0</v>
      </c>
      <c r="H59" s="88">
        <f t="shared" si="19"/>
        <v>1</v>
      </c>
      <c r="I59" s="89">
        <f>COUNTIF('ALC Transition Plans'!$W$3:$W$2267,A59&amp;"x")</f>
        <v>5</v>
      </c>
      <c r="J59" s="90">
        <f t="shared" si="4"/>
        <v>1</v>
      </c>
      <c r="K59" s="89">
        <f>COUNTIF('ALC Transition Plans'!$V$3:$V$2267,A59&amp;"x")</f>
        <v>0</v>
      </c>
      <c r="L59" s="90">
        <f t="shared" si="1"/>
        <v>0</v>
      </c>
      <c r="M59" s="91">
        <f t="shared" si="20"/>
        <v>1</v>
      </c>
      <c r="N59" s="103">
        <f>COUNTIF('ALC Transition Plans'!$AI$3:$AI$2267,A59&amp;"x")</f>
        <v>5</v>
      </c>
      <c r="O59" s="104">
        <f t="shared" si="2"/>
        <v>1</v>
      </c>
      <c r="P59" s="103">
        <f>COUNTIF('ALC Transition Plans'!$AH$3:$AH$2267,A59&amp;"x")</f>
        <v>0</v>
      </c>
      <c r="Q59" s="104">
        <f t="shared" si="3"/>
        <v>0</v>
      </c>
      <c r="R59" s="105">
        <f t="shared" si="21"/>
        <v>1</v>
      </c>
      <c r="S59" s="574">
        <f>COUNTIF('Jan 2016'!$A$2:$A$34,A59)</f>
        <v>0</v>
      </c>
    </row>
    <row r="60" spans="1:19" x14ac:dyDescent="0.25">
      <c r="A60" s="80">
        <v>88</v>
      </c>
      <c r="B60" s="78" t="str">
        <f>VLOOKUP(A60,'[1]IPAC ALC'!$A$3:$I$1441,3,FALSE)</f>
        <v>NATIONAL ARCHIVE &amp; RECORDS ADMINI.</v>
      </c>
      <c r="C60" s="79">
        <f>COUNTIF('ALC Transition Plans'!$A$3:$A$2334,A60)</f>
        <v>1</v>
      </c>
      <c r="D60" s="85">
        <f>COUNTIF('ALC Transition Plans'!$L$3:$L$2267,A60&amp;"x")</f>
        <v>1</v>
      </c>
      <c r="E60" s="86">
        <f t="shared" si="8"/>
        <v>1</v>
      </c>
      <c r="F60" s="85">
        <f>COUNTIF('ALC Transition Plans'!$K$3:$K$2267,A60&amp;"x")</f>
        <v>0</v>
      </c>
      <c r="G60" s="87">
        <f t="shared" si="9"/>
        <v>0</v>
      </c>
      <c r="H60" s="88">
        <f t="shared" si="19"/>
        <v>1</v>
      </c>
      <c r="I60" s="89">
        <f>COUNTIF('ALC Transition Plans'!$W$3:$W$2267,A60&amp;"x")</f>
        <v>1</v>
      </c>
      <c r="J60" s="90">
        <f t="shared" si="4"/>
        <v>1</v>
      </c>
      <c r="K60" s="89">
        <f>COUNTIF('ALC Transition Plans'!$V$3:$V$2267,A60&amp;"x")</f>
        <v>0</v>
      </c>
      <c r="L60" s="90">
        <f t="shared" si="1"/>
        <v>0</v>
      </c>
      <c r="M60" s="91">
        <f t="shared" si="20"/>
        <v>1</v>
      </c>
      <c r="N60" s="103">
        <f>COUNTIF('ALC Transition Plans'!$AI$3:$AI$2267,A60&amp;"x")</f>
        <v>1</v>
      </c>
      <c r="O60" s="104">
        <f t="shared" si="2"/>
        <v>1</v>
      </c>
      <c r="P60" s="103">
        <f>COUNTIF('ALC Transition Plans'!$AH$3:$AH$2267,A60&amp;"x")</f>
        <v>0</v>
      </c>
      <c r="Q60" s="104">
        <f t="shared" si="3"/>
        <v>0</v>
      </c>
      <c r="R60" s="105">
        <f t="shared" si="21"/>
        <v>1</v>
      </c>
      <c r="S60" s="574">
        <f>COUNTIF('Jan 2016'!$A$2:$A$34,A60)</f>
        <v>0</v>
      </c>
    </row>
    <row r="61" spans="1:19" x14ac:dyDescent="0.25">
      <c r="A61" s="80">
        <v>89</v>
      </c>
      <c r="B61" s="78" t="str">
        <f>VLOOKUP(A61,'[1]IPAC ALC'!$A$3:$I$1441,3,FALSE)</f>
        <v>DEPARTMENT OF ENERGY</v>
      </c>
      <c r="C61" s="79">
        <f>COUNTIF('ALC Transition Plans'!$A$3:$A$2334,A61)</f>
        <v>7</v>
      </c>
      <c r="D61" s="85">
        <f>COUNTIF('ALC Transition Plans'!$L$3:$L$2267,A61&amp;"x")</f>
        <v>7</v>
      </c>
      <c r="E61" s="86">
        <f t="shared" si="8"/>
        <v>1</v>
      </c>
      <c r="F61" s="85">
        <f>COUNTIF('ALC Transition Plans'!$K$3:$K$2267,A61&amp;"x")</f>
        <v>0</v>
      </c>
      <c r="G61" s="87">
        <f t="shared" si="9"/>
        <v>0</v>
      </c>
      <c r="H61" s="88">
        <f t="shared" si="19"/>
        <v>1</v>
      </c>
      <c r="I61" s="89">
        <f>COUNTIF('ALC Transition Plans'!$W$3:$W$2267,A61&amp;"x")</f>
        <v>6</v>
      </c>
      <c r="J61" s="90">
        <f t="shared" si="4"/>
        <v>0.8571428571428571</v>
      </c>
      <c r="K61" s="89">
        <f>COUNTIF('ALC Transition Plans'!$V$3:$V$2267,A61&amp;"x")</f>
        <v>0</v>
      </c>
      <c r="L61" s="90">
        <f t="shared" si="1"/>
        <v>0</v>
      </c>
      <c r="M61" s="91">
        <f t="shared" si="20"/>
        <v>5</v>
      </c>
      <c r="N61" s="103">
        <f>COUNTIF('ALC Transition Plans'!$AI$3:$AI$2267,A61&amp;"x")</f>
        <v>6</v>
      </c>
      <c r="O61" s="104">
        <f t="shared" si="2"/>
        <v>0.8571428571428571</v>
      </c>
      <c r="P61" s="103">
        <f>COUNTIF('ALC Transition Plans'!$AH$3:$AH$2267,A61&amp;"x")</f>
        <v>0</v>
      </c>
      <c r="Q61" s="104">
        <f t="shared" si="3"/>
        <v>0</v>
      </c>
      <c r="R61" s="105">
        <f t="shared" si="21"/>
        <v>5</v>
      </c>
      <c r="S61" s="574">
        <f>COUNTIF('Jan 2016'!$A$2:$A$34,A61)</f>
        <v>1</v>
      </c>
    </row>
    <row r="62" spans="1:19" x14ac:dyDescent="0.25">
      <c r="A62" s="80">
        <v>90</v>
      </c>
      <c r="B62" s="78" t="str">
        <f>VLOOKUP(A62,'[1]IPAC ALC'!$A$3:$I$1441,3,FALSE)</f>
        <v>SELECTIVE SERVICE SYSTEM</v>
      </c>
      <c r="C62" s="79">
        <f>COUNTIF('ALC Transition Plans'!$A$3:$A$2334,A62)</f>
        <v>1</v>
      </c>
      <c r="D62" s="85">
        <f>COUNTIF('ALC Transition Plans'!$L$3:$L$2267,A62&amp;"x")</f>
        <v>1</v>
      </c>
      <c r="E62" s="86">
        <f t="shared" si="8"/>
        <v>1</v>
      </c>
      <c r="F62" s="85">
        <f>COUNTIF('ALC Transition Plans'!$K$3:$K$2267,A62&amp;"x")</f>
        <v>0</v>
      </c>
      <c r="G62" s="87">
        <f t="shared" si="9"/>
        <v>0</v>
      </c>
      <c r="H62" s="88">
        <f t="shared" si="19"/>
        <v>1</v>
      </c>
      <c r="I62" s="89">
        <f>COUNTIF('ALC Transition Plans'!$W$3:$W$2267,A62&amp;"x")</f>
        <v>1</v>
      </c>
      <c r="J62" s="90">
        <f t="shared" si="4"/>
        <v>1</v>
      </c>
      <c r="K62" s="89">
        <f>COUNTIF('ALC Transition Plans'!$V$3:$V$2267,A62&amp;"x")</f>
        <v>0</v>
      </c>
      <c r="L62" s="90">
        <f t="shared" si="1"/>
        <v>0</v>
      </c>
      <c r="M62" s="91">
        <f t="shared" si="20"/>
        <v>1</v>
      </c>
      <c r="N62" s="103">
        <f>COUNTIF('ALC Transition Plans'!$AI$3:$AI$2267,A62&amp;"x")</f>
        <v>1</v>
      </c>
      <c r="O62" s="104">
        <f t="shared" si="2"/>
        <v>1</v>
      </c>
      <c r="P62" s="103">
        <f>COUNTIF('ALC Transition Plans'!$AH$3:$AH$2267,A62&amp;"x")</f>
        <v>0</v>
      </c>
      <c r="Q62" s="104">
        <f t="shared" si="3"/>
        <v>0</v>
      </c>
      <c r="R62" s="105">
        <f t="shared" si="21"/>
        <v>1</v>
      </c>
      <c r="S62" s="574">
        <f>COUNTIF('Jan 2016'!$A$2:$A$34,A62)</f>
        <v>0</v>
      </c>
    </row>
    <row r="63" spans="1:19" x14ac:dyDescent="0.25">
      <c r="A63" s="80">
        <v>91</v>
      </c>
      <c r="B63" s="78" t="str">
        <f>VLOOKUP(A63,'[1]IPAC ALC'!$A$3:$I$1441,3,FALSE)</f>
        <v>DEPARTMENT OF EDUCATION</v>
      </c>
      <c r="C63" s="79">
        <f>COUNTIF('ALC Transition Plans'!$A$3:$A$2334,A63)</f>
        <v>22</v>
      </c>
      <c r="D63" s="85">
        <f>COUNTIF('ALC Transition Plans'!$L$3:$L$2267,A63&amp;"x")</f>
        <v>21</v>
      </c>
      <c r="E63" s="86">
        <f t="shared" si="8"/>
        <v>0.95454545454545459</v>
      </c>
      <c r="F63" s="85">
        <f>COUNTIF('ALC Transition Plans'!$K$3:$K$2267,A63&amp;"x")</f>
        <v>0</v>
      </c>
      <c r="G63" s="87">
        <f t="shared" si="9"/>
        <v>0</v>
      </c>
      <c r="H63" s="88">
        <f t="shared" si="19"/>
        <v>2</v>
      </c>
      <c r="I63" s="89">
        <f>COUNTIF('ALC Transition Plans'!$W$3:$W$2267,A63&amp;"x")</f>
        <v>21</v>
      </c>
      <c r="J63" s="90">
        <f t="shared" si="4"/>
        <v>0.95454545454545459</v>
      </c>
      <c r="K63" s="89">
        <f>COUNTIF('ALC Transition Plans'!$V$3:$V$2267,A63&amp;"x")</f>
        <v>0</v>
      </c>
      <c r="L63" s="90">
        <f t="shared" si="1"/>
        <v>0</v>
      </c>
      <c r="M63" s="91">
        <f t="shared" si="20"/>
        <v>2</v>
      </c>
      <c r="N63" s="103">
        <f>COUNTIF('ALC Transition Plans'!$AI$3:$AI$2267,A63&amp;"x")</f>
        <v>22</v>
      </c>
      <c r="O63" s="104">
        <f t="shared" si="2"/>
        <v>1</v>
      </c>
      <c r="P63" s="103">
        <f>COUNTIF('ALC Transition Plans'!$AH$3:$AH$2267,A63&amp;"x")</f>
        <v>0</v>
      </c>
      <c r="Q63" s="104">
        <f t="shared" si="3"/>
        <v>0</v>
      </c>
      <c r="R63" s="105">
        <f t="shared" si="21"/>
        <v>1</v>
      </c>
      <c r="S63" s="574">
        <f>COUNTIF('Jan 2016'!$A$2:$A$34,A63)</f>
        <v>0</v>
      </c>
    </row>
    <row r="64" spans="1:19" x14ac:dyDescent="0.25">
      <c r="A64" s="80">
        <v>93</v>
      </c>
      <c r="B64" s="78" t="str">
        <f>VLOOKUP(A64,'[1]IPAC ALC'!$A$3:$I$1441,3,FALSE)</f>
        <v>FED. MEDIATION &amp; CONCIL. SERV.</v>
      </c>
      <c r="C64" s="79">
        <f>COUNTIF('ALC Transition Plans'!$A$3:$A$2334,A64)</f>
        <v>1</v>
      </c>
      <c r="D64" s="85">
        <f>COUNTIF('ALC Transition Plans'!$L$3:$L$2267,A64&amp;"x")</f>
        <v>1</v>
      </c>
      <c r="E64" s="86">
        <f t="shared" si="8"/>
        <v>1</v>
      </c>
      <c r="F64" s="85">
        <f>COUNTIF('ALC Transition Plans'!$K$3:$K$2267,A64&amp;"x")</f>
        <v>0</v>
      </c>
      <c r="G64" s="87">
        <f t="shared" si="9"/>
        <v>0</v>
      </c>
      <c r="H64" s="88">
        <f t="shared" si="19"/>
        <v>1</v>
      </c>
      <c r="I64" s="89">
        <f>COUNTIF('ALC Transition Plans'!$W$3:$W$2267,A64&amp;"x")</f>
        <v>1</v>
      </c>
      <c r="J64" s="90">
        <f t="shared" si="4"/>
        <v>1</v>
      </c>
      <c r="K64" s="89">
        <f>COUNTIF('ALC Transition Plans'!$V$3:$V$2267,A64&amp;"x")</f>
        <v>0</v>
      </c>
      <c r="L64" s="90">
        <f>K64/C64</f>
        <v>0</v>
      </c>
      <c r="M64" s="91">
        <f t="shared" si="20"/>
        <v>1</v>
      </c>
      <c r="N64" s="103">
        <f>COUNTIF('ALC Transition Plans'!$AI$3:$AI$2267,A64&amp;"x")</f>
        <v>1</v>
      </c>
      <c r="O64" s="104">
        <f>N64/C64</f>
        <v>1</v>
      </c>
      <c r="P64" s="103">
        <f>COUNTIF('ALC Transition Plans'!$AH$3:$AH$2267,A64&amp;"x")</f>
        <v>0</v>
      </c>
      <c r="Q64" s="104">
        <f>P64/C64</f>
        <v>0</v>
      </c>
      <c r="R64" s="105">
        <f t="shared" si="21"/>
        <v>1</v>
      </c>
      <c r="S64" s="574">
        <f>COUNTIF('Jan 2016'!$A$2:$A$34,A64)</f>
        <v>0</v>
      </c>
    </row>
    <row r="65" spans="1:19" x14ac:dyDescent="0.25">
      <c r="A65" s="80">
        <v>95</v>
      </c>
      <c r="B65" s="78" t="s">
        <v>722</v>
      </c>
      <c r="C65" s="79">
        <f>COUNTIF('ALC Transition Plans'!$A$3:$A$2334,A65)</f>
        <v>36</v>
      </c>
      <c r="D65" s="85">
        <f>COUNTIF('ALC Transition Plans'!$L$3:$L$2267,A65&amp;"x")</f>
        <v>34</v>
      </c>
      <c r="E65" s="86">
        <f t="shared" si="8"/>
        <v>0.94444444444444442</v>
      </c>
      <c r="F65" s="85">
        <f>COUNTIF('ALC Transition Plans'!$K$3:$K$2267,A65&amp;"x")</f>
        <v>2</v>
      </c>
      <c r="G65" s="87">
        <f t="shared" si="9"/>
        <v>5.5555555555555552E-2</v>
      </c>
      <c r="H65" s="88">
        <f t="shared" si="19"/>
        <v>1</v>
      </c>
      <c r="I65" s="89">
        <f>COUNTIF('ALC Transition Plans'!$W$3:$W$2267,A65&amp;"x")</f>
        <v>32</v>
      </c>
      <c r="J65" s="90">
        <f>I65/C65</f>
        <v>0.88888888888888884</v>
      </c>
      <c r="K65" s="89">
        <f>COUNTIF('ALC Transition Plans'!$V$3:$V$2267,A65&amp;"x")</f>
        <v>2</v>
      </c>
      <c r="L65" s="90">
        <f>K65/C65</f>
        <v>5.5555555555555552E-2</v>
      </c>
      <c r="M65" s="91">
        <f t="shared" si="20"/>
        <v>1</v>
      </c>
      <c r="N65" s="103">
        <f>COUNTIF('ALC Transition Plans'!$AI$3:$AI$2267,A65&amp;"x")</f>
        <v>32</v>
      </c>
      <c r="O65" s="104">
        <f>N65/C65</f>
        <v>0.88888888888888884</v>
      </c>
      <c r="P65" s="103">
        <f>COUNTIF('ALC Transition Plans'!$AH$3:$AH$2267,A65&amp;"x")</f>
        <v>2</v>
      </c>
      <c r="Q65" s="104">
        <f>P65/C65</f>
        <v>5.5555555555555552E-2</v>
      </c>
      <c r="R65" s="105">
        <f t="shared" si="21"/>
        <v>1</v>
      </c>
      <c r="S65" s="574">
        <f>COUNTIF('Jan 2016'!$A$2:$A$34,A65)</f>
        <v>0</v>
      </c>
    </row>
    <row r="66" spans="1:19" x14ac:dyDescent="0.25">
      <c r="A66" s="80">
        <v>97</v>
      </c>
      <c r="B66" s="78" t="str">
        <f>VLOOKUP(A66,'[1]IPAC ALC'!$A$3:$I$1441,3,FALSE)</f>
        <v>DEPARTMENT OF DEFENSE</v>
      </c>
      <c r="C66" s="79">
        <f>COUNTIF('ALC Transition Plans'!$A$3:$A$2334,A66)</f>
        <v>29</v>
      </c>
      <c r="D66" s="85">
        <f>COUNTIF('ALC Transition Plans'!$L$3:$L$2267,A66&amp;"x")</f>
        <v>19</v>
      </c>
      <c r="E66" s="86">
        <f t="shared" si="8"/>
        <v>0.65517241379310343</v>
      </c>
      <c r="F66" s="85">
        <f>COUNTIF('ALC Transition Plans'!$K$3:$K$2267,A66&amp;"x")</f>
        <v>5</v>
      </c>
      <c r="G66" s="87">
        <f t="shared" si="9"/>
        <v>0.17241379310344829</v>
      </c>
      <c r="H66" s="88">
        <f>RANK(E66,E66:E134,0)</f>
        <v>1</v>
      </c>
      <c r="I66" s="89">
        <f>COUNTIF('ALC Transition Plans'!$W$3:$W$2267,A66&amp;"x")</f>
        <v>5</v>
      </c>
      <c r="J66" s="90">
        <f>I66/C66</f>
        <v>0.17241379310344829</v>
      </c>
      <c r="K66" s="89">
        <f>COUNTIF('ALC Transition Plans'!$V$3:$V$2267,A66&amp;"x")</f>
        <v>2</v>
      </c>
      <c r="L66" s="90">
        <f>K66/C66</f>
        <v>6.8965517241379309E-2</v>
      </c>
      <c r="M66" s="91">
        <f>RANK(J66,J66:J134,0)</f>
        <v>1</v>
      </c>
      <c r="N66" s="103">
        <f>COUNTIF('ALC Transition Plans'!$AI$3:$AI$2267,A66&amp;"x")</f>
        <v>15</v>
      </c>
      <c r="O66" s="104">
        <f>N66/C66</f>
        <v>0.51724137931034486</v>
      </c>
      <c r="P66" s="103">
        <f>COUNTIF('ALC Transition Plans'!$AH$3:$AH$2267,A66&amp;"x")</f>
        <v>2</v>
      </c>
      <c r="Q66" s="104">
        <f>P66/C66</f>
        <v>6.8965517241379309E-2</v>
      </c>
      <c r="R66" s="105">
        <f>RANK(O66,O66:O134,0)</f>
        <v>1</v>
      </c>
      <c r="S66" s="574">
        <f>COUNTIF('Jan 2016'!$A$2:$A$34,A66)</f>
        <v>11</v>
      </c>
    </row>
    <row r="67" spans="1:19" x14ac:dyDescent="0.25">
      <c r="A67" s="80"/>
      <c r="B67" s="78"/>
      <c r="C67" s="81">
        <f>SUM(C3:C66)</f>
        <v>754</v>
      </c>
      <c r="D67" s="81">
        <f>SUM(D3:D66)</f>
        <v>582</v>
      </c>
      <c r="F67" s="81">
        <f>SUM(F3:F66)</f>
        <v>91</v>
      </c>
      <c r="I67" s="81">
        <f>SUM(I3:I66)</f>
        <v>423</v>
      </c>
      <c r="K67" s="81">
        <f>SUM(K3:K66)</f>
        <v>128</v>
      </c>
      <c r="M67" s="81"/>
      <c r="N67" s="81">
        <f>SUM(N3:N66)</f>
        <v>428</v>
      </c>
      <c r="S67" s="574">
        <f>SUM(S3:S66)</f>
        <v>18</v>
      </c>
    </row>
    <row r="69" spans="1:19" x14ac:dyDescent="0.25">
      <c r="D69" s="516"/>
      <c r="E69" s="517"/>
      <c r="F69" s="516"/>
      <c r="G69" s="518"/>
      <c r="H69" s="519"/>
      <c r="I69" s="92"/>
      <c r="J69" s="520"/>
      <c r="K69" s="92"/>
      <c r="L69" s="520"/>
      <c r="M69" s="92"/>
      <c r="N69" s="92"/>
      <c r="O69" s="520"/>
      <c r="P69" s="92"/>
      <c r="Q69" s="520"/>
      <c r="R69" s="92"/>
    </row>
  </sheetData>
  <autoFilter ref="S1:S69"/>
  <mergeCells count="3">
    <mergeCell ref="D1:H1"/>
    <mergeCell ref="I1:M1"/>
    <mergeCell ref="N1:R1"/>
  </mergeCells>
  <phoneticPr fontId="8" type="noConversion"/>
  <conditionalFormatting sqref="E3:E39 E41:E66">
    <cfRule type="dataBar" priority="35">
      <dataBar>
        <cfvo type="min"/>
        <cfvo type="max"/>
        <color rgb="FF92D050"/>
      </dataBar>
      <extLst>
        <ext xmlns:x14="http://schemas.microsoft.com/office/spreadsheetml/2009/9/main" uri="{B025F937-C7B1-47D3-B67F-A62EFF666E3E}">
          <x14:id>{4BD3F12E-3A4B-44D2-8BF0-461011238E29}</x14:id>
        </ext>
      </extLst>
    </cfRule>
  </conditionalFormatting>
  <conditionalFormatting sqref="J3:J39 J41:J66">
    <cfRule type="dataBar" priority="36">
      <dataBar>
        <cfvo type="min"/>
        <cfvo type="max"/>
        <color rgb="FF92D050"/>
      </dataBar>
      <extLst>
        <ext xmlns:x14="http://schemas.microsoft.com/office/spreadsheetml/2009/9/main" uri="{B025F937-C7B1-47D3-B67F-A62EFF666E3E}">
          <x14:id>{8886B1EB-4145-4F43-86DA-708D57D8A057}</x14:id>
        </ext>
      </extLst>
    </cfRule>
  </conditionalFormatting>
  <conditionalFormatting sqref="O3:O39 O41:O66">
    <cfRule type="dataBar" priority="37">
      <dataBar>
        <cfvo type="min"/>
        <cfvo type="max"/>
        <color rgb="FF92D050"/>
      </dataBar>
      <extLst>
        <ext xmlns:x14="http://schemas.microsoft.com/office/spreadsheetml/2009/9/main" uri="{B025F937-C7B1-47D3-B67F-A62EFF666E3E}">
          <x14:id>{4C18A563-439C-433F-B743-2C81B8582769}</x14:id>
        </ext>
      </extLst>
    </cfRule>
  </conditionalFormatting>
  <conditionalFormatting sqref="E40">
    <cfRule type="dataBar" priority="1">
      <dataBar>
        <cfvo type="min"/>
        <cfvo type="max"/>
        <color rgb="FF92D050"/>
      </dataBar>
      <extLst>
        <ext xmlns:x14="http://schemas.microsoft.com/office/spreadsheetml/2009/9/main" uri="{B025F937-C7B1-47D3-B67F-A62EFF666E3E}">
          <x14:id>{3BDE8706-F688-41F2-AE5F-65CD7E851D9D}</x14:id>
        </ext>
      </extLst>
    </cfRule>
  </conditionalFormatting>
  <conditionalFormatting sqref="J40">
    <cfRule type="dataBar" priority="2">
      <dataBar>
        <cfvo type="min"/>
        <cfvo type="max"/>
        <color rgb="FF92D050"/>
      </dataBar>
      <extLst>
        <ext xmlns:x14="http://schemas.microsoft.com/office/spreadsheetml/2009/9/main" uri="{B025F937-C7B1-47D3-B67F-A62EFF666E3E}">
          <x14:id>{6BEA2542-07A7-4571-888C-35882C597D55}</x14:id>
        </ext>
      </extLst>
    </cfRule>
  </conditionalFormatting>
  <conditionalFormatting sqref="O40">
    <cfRule type="dataBar" priority="3">
      <dataBar>
        <cfvo type="min"/>
        <cfvo type="max"/>
        <color rgb="FF92D050"/>
      </dataBar>
      <extLst>
        <ext xmlns:x14="http://schemas.microsoft.com/office/spreadsheetml/2009/9/main" uri="{B025F937-C7B1-47D3-B67F-A62EFF666E3E}">
          <x14:id>{ED8D635C-FB82-4386-A984-0494FEE012C9}</x14:id>
        </ext>
      </extLst>
    </cfRule>
  </conditionalFormatting>
  <pageMargins left="0" right="0" top="0.75" bottom="0.75" header="0.3" footer="0.3"/>
  <pageSetup fitToHeight="0" orientation="portrait" r:id="rId1"/>
  <extLst>
    <ext xmlns:x14="http://schemas.microsoft.com/office/spreadsheetml/2009/9/main" uri="{78C0D931-6437-407d-A8EE-F0AAD7539E65}">
      <x14:conditionalFormattings>
        <x14:conditionalFormatting xmlns:xm="http://schemas.microsoft.com/office/excel/2006/main">
          <x14:cfRule type="dataBar" id="{4BD3F12E-3A4B-44D2-8BF0-461011238E29}">
            <x14:dataBar minLength="0" maxLength="100" negativeBarColorSameAsPositive="1" axisPosition="none">
              <x14:cfvo type="min"/>
              <x14:cfvo type="max"/>
            </x14:dataBar>
          </x14:cfRule>
          <xm:sqref>E3:E39 E41:E66</xm:sqref>
        </x14:conditionalFormatting>
        <x14:conditionalFormatting xmlns:xm="http://schemas.microsoft.com/office/excel/2006/main">
          <x14:cfRule type="dataBar" id="{8886B1EB-4145-4F43-86DA-708D57D8A057}">
            <x14:dataBar minLength="0" maxLength="100" negativeBarColorSameAsPositive="1" axisPosition="none">
              <x14:cfvo type="min"/>
              <x14:cfvo type="max"/>
            </x14:dataBar>
          </x14:cfRule>
          <xm:sqref>J3:J39 J41:J66</xm:sqref>
        </x14:conditionalFormatting>
        <x14:conditionalFormatting xmlns:xm="http://schemas.microsoft.com/office/excel/2006/main">
          <x14:cfRule type="dataBar" id="{4C18A563-439C-433F-B743-2C81B8582769}">
            <x14:dataBar minLength="0" maxLength="100" negativeBarColorSameAsPositive="1" axisPosition="none">
              <x14:cfvo type="min"/>
              <x14:cfvo type="max"/>
            </x14:dataBar>
          </x14:cfRule>
          <xm:sqref>O3:O39 O41:O66</xm:sqref>
        </x14:conditionalFormatting>
        <x14:conditionalFormatting xmlns:xm="http://schemas.microsoft.com/office/excel/2006/main">
          <x14:cfRule type="dataBar" id="{3BDE8706-F688-41F2-AE5F-65CD7E851D9D}">
            <x14:dataBar minLength="0" maxLength="100" negativeBarColorSameAsPositive="1" axisPosition="none">
              <x14:cfvo type="min"/>
              <x14:cfvo type="max"/>
            </x14:dataBar>
          </x14:cfRule>
          <xm:sqref>E40</xm:sqref>
        </x14:conditionalFormatting>
        <x14:conditionalFormatting xmlns:xm="http://schemas.microsoft.com/office/excel/2006/main">
          <x14:cfRule type="dataBar" id="{6BEA2542-07A7-4571-888C-35882C597D55}">
            <x14:dataBar minLength="0" maxLength="100" negativeBarColorSameAsPositive="1" axisPosition="none">
              <x14:cfvo type="min"/>
              <x14:cfvo type="max"/>
            </x14:dataBar>
          </x14:cfRule>
          <xm:sqref>J40</xm:sqref>
        </x14:conditionalFormatting>
        <x14:conditionalFormatting xmlns:xm="http://schemas.microsoft.com/office/excel/2006/main">
          <x14:cfRule type="dataBar" id="{ED8D635C-FB82-4386-A984-0494FEE012C9}">
            <x14:dataBar minLength="0" maxLength="100" negativeBarColorSameAsPositive="1" axisPosition="none">
              <x14:cfvo type="min"/>
              <x14:cfvo type="max"/>
            </x14:dataBar>
          </x14:cfRule>
          <xm:sqref>O40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3192"/>
  <sheetViews>
    <sheetView workbookViewId="0">
      <pane ySplit="1" topLeftCell="A2" activePane="bottomLeft" state="frozen"/>
      <selection pane="bottomLeft"/>
    </sheetView>
  </sheetViews>
  <sheetFormatPr defaultRowHeight="14.4" x14ac:dyDescent="0.3"/>
  <cols>
    <col min="1" max="1" width="6" style="58" customWidth="1"/>
    <col min="2" max="2" width="9.6640625" style="58" customWidth="1"/>
    <col min="3" max="5" width="11.88671875" style="143" customWidth="1"/>
    <col min="6" max="6" width="10.109375" style="148" customWidth="1"/>
    <col min="7" max="7" width="9.109375" style="166" customWidth="1"/>
    <col min="8" max="8" width="9.109375" style="217" customWidth="1"/>
    <col min="9" max="9" width="10.6640625" customWidth="1"/>
    <col min="10" max="10" width="9.6640625" style="217" customWidth="1"/>
  </cols>
  <sheetData>
    <row r="1" spans="1:10" ht="34.5" x14ac:dyDescent="0.25">
      <c r="A1" s="32" t="s">
        <v>706</v>
      </c>
      <c r="B1" s="32" t="s">
        <v>0</v>
      </c>
      <c r="C1" s="144" t="s">
        <v>982</v>
      </c>
      <c r="D1" s="144" t="s">
        <v>983</v>
      </c>
      <c r="E1" s="144" t="s">
        <v>984</v>
      </c>
      <c r="F1" s="167" t="s">
        <v>980</v>
      </c>
      <c r="G1" s="167" t="s">
        <v>996</v>
      </c>
      <c r="H1" s="216" t="s">
        <v>1181</v>
      </c>
      <c r="I1" s="216" t="s">
        <v>1210</v>
      </c>
      <c r="J1" s="167" t="s">
        <v>1290</v>
      </c>
    </row>
    <row r="2" spans="1:10" ht="15" customHeight="1" x14ac:dyDescent="0.25">
      <c r="A2" s="43" t="s">
        <v>19</v>
      </c>
      <c r="B2" s="43" t="s">
        <v>18</v>
      </c>
      <c r="C2" s="145" t="str">
        <f>IF('ALC Transition Plans'!$C3="yes",IF('ALC Transition Plans'!D3=0,"No ",'ALC Transition Plans'!D3),"N/A")</f>
        <v>Yes</v>
      </c>
      <c r="D2" s="141" t="str">
        <f>IF('ALC Transition Plans'!$O3="yes",IF('ALC Transition Plans'!P3=0,"No ",'ALC Transition Plans'!P3),"N/A")</f>
        <v>Yes</v>
      </c>
      <c r="E2" s="141" t="str">
        <f>IF('ALC Transition Plans'!$Z3="yes",IF('ALC Transition Plans'!AB3=0,"No ",'ALC Transition Plans'!AB3),"N/A")</f>
        <v>Yes</v>
      </c>
      <c r="F2" s="146" t="str">
        <f>IF(VLOOKUP(B2,'Pivot Table'!$B$5:$K$2000,8,FALSE)=1,"Yes","")</f>
        <v/>
      </c>
      <c r="G2" s="164" t="str">
        <f>IF('ALC Transition Plans'!AT3="F","Y"," ")</f>
        <v>Y</v>
      </c>
      <c r="H2" s="217" t="str">
        <f>IF('ALC Transition Plans'!AW3=0," ",'ALC Transition Plans'!AW3)</f>
        <v>Y</v>
      </c>
      <c r="I2" s="312" t="str">
        <f>A2&amp;G2</f>
        <v>01Y</v>
      </c>
      <c r="J2" s="230" t="str">
        <f>'ALC Transition Plans'!BL3</f>
        <v>F</v>
      </c>
    </row>
    <row r="3" spans="1:10" ht="15" customHeight="1" x14ac:dyDescent="0.25">
      <c r="A3" s="43" t="s">
        <v>19</v>
      </c>
      <c r="B3" s="43" t="s">
        <v>21</v>
      </c>
      <c r="C3" s="145" t="str">
        <f>IF('ALC Transition Plans'!$C4="yes",IF('ALC Transition Plans'!D4=0,"No ",'ALC Transition Plans'!D4),"N/A")</f>
        <v>Yes</v>
      </c>
      <c r="D3" s="141" t="str">
        <f>IF('ALC Transition Plans'!$O4="yes",IF('ALC Transition Plans'!P4=0,"No ",'ALC Transition Plans'!P4),"N/A")</f>
        <v>Yes</v>
      </c>
      <c r="E3" s="141" t="str">
        <f>IF('ALC Transition Plans'!$Z4="yes",IF('ALC Transition Plans'!AB4=0,"No ",'ALC Transition Plans'!AB4),"N/A")</f>
        <v>N/A</v>
      </c>
      <c r="F3" s="146" t="str">
        <f>IF(VLOOKUP(B3,'Pivot Table'!$B$5:$K$2000,8,FALSE)=1,"Yes","")</f>
        <v/>
      </c>
      <c r="G3" s="164" t="str">
        <f>IF('ALC Transition Plans'!AT4="F","Y"," ")</f>
        <v>Y</v>
      </c>
      <c r="H3" s="217" t="str">
        <f>IF('ALC Transition Plans'!AW4=0," ",'ALC Transition Plans'!AW4)</f>
        <v xml:space="preserve"> </v>
      </c>
      <c r="I3" s="312" t="str">
        <f t="shared" ref="I3:I78" si="0">A3&amp;G3</f>
        <v>01Y</v>
      </c>
      <c r="J3" s="230" t="str">
        <f>'ALC Transition Plans'!BL4</f>
        <v>F</v>
      </c>
    </row>
    <row r="4" spans="1:10" ht="15" customHeight="1" x14ac:dyDescent="0.25">
      <c r="A4" s="43" t="s">
        <v>23</v>
      </c>
      <c r="B4" s="43" t="s">
        <v>22</v>
      </c>
      <c r="C4" s="145" t="str">
        <f>IF('ALC Transition Plans'!$C5="yes",IF('ALC Transition Plans'!D5=0,"No ",'ALC Transition Plans'!D5),"N/A")</f>
        <v>Yes</v>
      </c>
      <c r="D4" s="141" t="str">
        <f>IF('ALC Transition Plans'!$O5="yes",IF('ALC Transition Plans'!P5=0,"No ",'ALC Transition Plans'!P5),"N/A")</f>
        <v>Yes</v>
      </c>
      <c r="E4" s="141" t="str">
        <f>IF('ALC Transition Plans'!$Z5="yes",IF('ALC Transition Plans'!AB5=0,"No ",'ALC Transition Plans'!AB5),"N/A")</f>
        <v>Yes</v>
      </c>
      <c r="F4" s="146" t="str">
        <f>IF(VLOOKUP(B4,'Pivot Table'!$B$5:$K$2000,8,FALSE)=1,"Yes","")</f>
        <v/>
      </c>
      <c r="G4" s="164" t="str">
        <f>IF('ALC Transition Plans'!AT5="F","Y"," ")</f>
        <v>Y</v>
      </c>
      <c r="H4" s="217" t="str">
        <f>IF('ALC Transition Plans'!AW5=0," ",'ALC Transition Plans'!AW5)</f>
        <v xml:space="preserve"> </v>
      </c>
      <c r="I4" s="312" t="str">
        <f t="shared" si="0"/>
        <v>02Y</v>
      </c>
      <c r="J4" s="230" t="str">
        <f>'ALC Transition Plans'!BL5</f>
        <v>F</v>
      </c>
    </row>
    <row r="5" spans="1:10" ht="15" customHeight="1" x14ac:dyDescent="0.25">
      <c r="A5" s="43" t="s">
        <v>23</v>
      </c>
      <c r="B5" s="123" t="s">
        <v>24</v>
      </c>
      <c r="C5" s="145" t="str">
        <f>IF('ALC Transition Plans'!$C6="yes",IF('ALC Transition Plans'!D6=0,"No ",'ALC Transition Plans'!D6),"N/A")</f>
        <v>Yes</v>
      </c>
      <c r="D5" s="141" t="str">
        <f>IF('ALC Transition Plans'!$O6="yes",IF('ALC Transition Plans'!P6=0,"No ",'ALC Transition Plans'!P6),"N/A")</f>
        <v>Yes</v>
      </c>
      <c r="E5" s="141" t="str">
        <f>IF('ALC Transition Plans'!$Z6="yes",IF('ALC Transition Plans'!AB6=0,"No ",'ALC Transition Plans'!AB6),"N/A")</f>
        <v>Yes</v>
      </c>
      <c r="F5" s="146" t="str">
        <f>IF(VLOOKUP(B5,'Pivot Table'!$B$5:$K$2000,8,FALSE)=1,"Yes","")</f>
        <v/>
      </c>
      <c r="G5" s="164" t="str">
        <f>IF('ALC Transition Plans'!AT6="F","Y"," ")</f>
        <v>Y</v>
      </c>
      <c r="H5" s="217" t="str">
        <f>IF('ALC Transition Plans'!AW6=0," ",'ALC Transition Plans'!AW6)</f>
        <v xml:space="preserve"> </v>
      </c>
      <c r="I5" s="312" t="str">
        <f t="shared" si="0"/>
        <v>02Y</v>
      </c>
      <c r="J5" s="230" t="str">
        <f>'ALC Transition Plans'!BL6</f>
        <v>F</v>
      </c>
    </row>
    <row r="6" spans="1:10" ht="15" customHeight="1" x14ac:dyDescent="0.25">
      <c r="A6" s="43" t="s">
        <v>14</v>
      </c>
      <c r="B6" s="43" t="s">
        <v>25</v>
      </c>
      <c r="C6" s="145" t="str">
        <f>IF('ALC Transition Plans'!$C7="yes",IF('ALC Transition Plans'!D7=0,"No ",'ALC Transition Plans'!D7),"N/A")</f>
        <v>Yes</v>
      </c>
      <c r="D6" s="141" t="str">
        <f>IF('ALC Transition Plans'!$O7="yes",IF('ALC Transition Plans'!P7=0,"No ",'ALC Transition Plans'!P7),"N/A")</f>
        <v>N/A</v>
      </c>
      <c r="E6" s="141" t="str">
        <f>IF('ALC Transition Plans'!$Z7="yes",IF('ALC Transition Plans'!AB7=0,"No ",'ALC Transition Plans'!AB7),"N/A")</f>
        <v>Yes</v>
      </c>
      <c r="F6" s="146" t="str">
        <f>IF(VLOOKUP(B6,'Pivot Table'!$B$5:$K$2000,8,FALSE)=1,"Yes","")</f>
        <v/>
      </c>
      <c r="G6" s="164" t="str">
        <f>IF('ALC Transition Plans'!AT7="F","Y"," ")</f>
        <v>Y</v>
      </c>
      <c r="H6" s="217" t="str">
        <f>IF('ALC Transition Plans'!AW7=0," ",'ALC Transition Plans'!AW7)</f>
        <v xml:space="preserve"> </v>
      </c>
      <c r="I6" s="312" t="str">
        <f t="shared" si="0"/>
        <v>03Y</v>
      </c>
      <c r="J6" s="230" t="str">
        <f>'ALC Transition Plans'!BL7</f>
        <v>F</v>
      </c>
    </row>
    <row r="7" spans="1:10" ht="15" customHeight="1" x14ac:dyDescent="0.25">
      <c r="A7" s="43" t="s">
        <v>14</v>
      </c>
      <c r="B7" s="123" t="s">
        <v>26</v>
      </c>
      <c r="C7" s="145" t="str">
        <f>IF('ALC Transition Plans'!$C8="yes",IF('ALC Transition Plans'!D8=0,"No ",'ALC Transition Plans'!D8),"N/A")</f>
        <v>Yes</v>
      </c>
      <c r="D7" s="141" t="str">
        <f>IF('ALC Transition Plans'!$O8="yes",IF('ALC Transition Plans'!P8=0,"No ",'ALC Transition Plans'!P8),"N/A")</f>
        <v>N/A</v>
      </c>
      <c r="E7" s="141" t="str">
        <f>IF('ALC Transition Plans'!$Z8="yes",IF('ALC Transition Plans'!AB8=0,"No ",'ALC Transition Plans'!AB8),"N/A")</f>
        <v>Yes</v>
      </c>
      <c r="F7" s="146" t="str">
        <f>IF(VLOOKUP(B7,'Pivot Table'!$B$5:$K$2000,8,FALSE)=1,"Yes","")</f>
        <v/>
      </c>
      <c r="G7" s="164" t="str">
        <f>IF('ALC Transition Plans'!AT8="F","Y"," ")</f>
        <v>Y</v>
      </c>
      <c r="H7" s="217" t="str">
        <f>IF('ALC Transition Plans'!AW8=0," ",'ALC Transition Plans'!AW8)</f>
        <v xml:space="preserve"> </v>
      </c>
      <c r="I7" s="312" t="str">
        <f t="shared" si="0"/>
        <v>03Y</v>
      </c>
      <c r="J7" s="230" t="str">
        <f>'ALC Transition Plans'!BL8</f>
        <v>F</v>
      </c>
    </row>
    <row r="8" spans="1:10" ht="15" customHeight="1" x14ac:dyDescent="0.25">
      <c r="A8" s="43" t="s">
        <v>14</v>
      </c>
      <c r="B8" s="123" t="s">
        <v>1865</v>
      </c>
      <c r="C8" s="145" t="str">
        <f>IF('ALC Transition Plans'!$C9="yes",IF('ALC Transition Plans'!D9=0,"No ",'ALC Transition Plans'!D9),"N/A")</f>
        <v>N/A</v>
      </c>
      <c r="D8" s="141" t="str">
        <f>IF('ALC Transition Plans'!$O9="yes",IF('ALC Transition Plans'!P9=0,"No ",'ALC Transition Plans'!P9),"N/A")</f>
        <v>N/A</v>
      </c>
      <c r="E8" s="141" t="str">
        <f>IF('ALC Transition Plans'!$Z9="yes",IF('ALC Transition Plans'!AB9=0,"No ",'ALC Transition Plans'!AB9),"N/A")</f>
        <v>In Progress</v>
      </c>
      <c r="F8" s="146" t="str">
        <f>IF(VLOOKUP(B8,'Pivot Table'!$B$5:$K$2000,8,FALSE)=1,"Yes","")</f>
        <v/>
      </c>
      <c r="G8" s="164" t="str">
        <f>IF('ALC Transition Plans'!AT9="F","Y"," ")</f>
        <v xml:space="preserve"> </v>
      </c>
      <c r="H8" s="217" t="str">
        <f>IF('ALC Transition Plans'!AW9=0," ",'ALC Transition Plans'!AW9)</f>
        <v xml:space="preserve"> </v>
      </c>
      <c r="I8" s="312" t="str">
        <f t="shared" ref="I8" si="1">A8&amp;G8</f>
        <v xml:space="preserve">03 </v>
      </c>
      <c r="J8" s="230" t="str">
        <f>'ALC Transition Plans'!BL9</f>
        <v xml:space="preserve"> </v>
      </c>
    </row>
    <row r="9" spans="1:10" ht="15" customHeight="1" x14ac:dyDescent="0.25">
      <c r="A9" s="43" t="s">
        <v>13</v>
      </c>
      <c r="B9" s="43" t="s">
        <v>27</v>
      </c>
      <c r="C9" s="145" t="str">
        <f>IF('ALC Transition Plans'!$C10="yes",IF('ALC Transition Plans'!D10=0,"No ",'ALC Transition Plans'!D10),"N/A")</f>
        <v>Yes</v>
      </c>
      <c r="D9" s="141" t="str">
        <f>IF('ALC Transition Plans'!$O10="yes",IF('ALC Transition Plans'!P10=0,"No ",'ALC Transition Plans'!P10),"N/A")</f>
        <v>Yes</v>
      </c>
      <c r="E9" s="141" t="str">
        <f>IF('ALC Transition Plans'!$Z10="yes",IF('ALC Transition Plans'!AB10=0,"No ",'ALC Transition Plans'!AB10),"N/A")</f>
        <v>Yes</v>
      </c>
      <c r="F9" s="146" t="str">
        <f>IF(VLOOKUP(B9,'Pivot Table'!$B$5:$K$2000,8,FALSE)=1,"Yes","")</f>
        <v/>
      </c>
      <c r="G9" s="164" t="str">
        <f>IF('ALC Transition Plans'!AT10="F","Y"," ")</f>
        <v>Y</v>
      </c>
      <c r="H9" s="217" t="str">
        <f>IF('ALC Transition Plans'!AW10=0," ",'ALC Transition Plans'!AW10)</f>
        <v xml:space="preserve"> </v>
      </c>
      <c r="I9" s="312" t="str">
        <f t="shared" si="0"/>
        <v>04Y</v>
      </c>
      <c r="J9" s="230" t="str">
        <f>'ALC Transition Plans'!BL10</f>
        <v>F</v>
      </c>
    </row>
    <row r="10" spans="1:10" ht="15" customHeight="1" x14ac:dyDescent="0.25">
      <c r="A10" s="43" t="s">
        <v>13</v>
      </c>
      <c r="B10" s="43" t="s">
        <v>28</v>
      </c>
      <c r="C10" s="145" t="str">
        <f>IF('ALC Transition Plans'!$C11="yes",IF('ALC Transition Plans'!D11=0,"No ",'ALC Transition Plans'!D11),"N/A")</f>
        <v>Yes</v>
      </c>
      <c r="D10" s="141" t="str">
        <f>IF('ALC Transition Plans'!$O11="yes",IF('ALC Transition Plans'!P11=0,"No ",'ALC Transition Plans'!P11),"N/A")</f>
        <v>N/A</v>
      </c>
      <c r="E10" s="141" t="str">
        <f>IF('ALC Transition Plans'!$Z11="yes",IF('ALC Transition Plans'!AB11=0,"No ",'ALC Transition Plans'!AB11),"N/A")</f>
        <v>N/A</v>
      </c>
      <c r="F10" s="146" t="str">
        <f>IF(VLOOKUP(B10,'Pivot Table'!$B$5:$K$2000,8,FALSE)=1,"Yes","")</f>
        <v/>
      </c>
      <c r="G10" s="164" t="str">
        <f>IF('ALC Transition Plans'!AT11="F","Y"," ")</f>
        <v>Y</v>
      </c>
      <c r="H10" s="217" t="str">
        <f>IF('ALC Transition Plans'!AW11=0," ",'ALC Transition Plans'!AW11)</f>
        <v xml:space="preserve"> </v>
      </c>
      <c r="I10" s="312" t="str">
        <f t="shared" si="0"/>
        <v>04Y</v>
      </c>
      <c r="J10" s="230" t="str">
        <f>'ALC Transition Plans'!BL11</f>
        <v>F</v>
      </c>
    </row>
    <row r="11" spans="1:10" ht="15" customHeight="1" x14ac:dyDescent="0.25">
      <c r="A11" s="43" t="s">
        <v>30</v>
      </c>
      <c r="B11" s="43" t="s">
        <v>29</v>
      </c>
      <c r="C11" s="145" t="str">
        <f>IF('ALC Transition Plans'!$C12="yes",IF('ALC Transition Plans'!D12=0,"No ",'ALC Transition Plans'!D12),"N/A")</f>
        <v>In Progress</v>
      </c>
      <c r="D11" s="141" t="str">
        <f>IF('ALC Transition Plans'!$O12="yes",IF('ALC Transition Plans'!P12=0,"No ",'ALC Transition Plans'!P12),"N/A")</f>
        <v>In Progress</v>
      </c>
      <c r="E11" s="141" t="str">
        <f>IF('ALC Transition Plans'!$Z12="yes",IF('ALC Transition Plans'!AB12=0,"No ",'ALC Transition Plans'!AB12),"N/A")</f>
        <v>In Progress</v>
      </c>
      <c r="F11" s="146" t="str">
        <f>IF(VLOOKUP(B11,'Pivot Table'!$B$5:$K$2000,8,FALSE)=1,"Yes","")</f>
        <v/>
      </c>
      <c r="G11" s="164" t="str">
        <f>IF('ALC Transition Plans'!AT12="F","Y"," ")</f>
        <v xml:space="preserve"> </v>
      </c>
      <c r="H11" s="217" t="str">
        <f>IF('ALC Transition Plans'!AW12=0," ",'ALC Transition Plans'!AW12)</f>
        <v xml:space="preserve"> </v>
      </c>
      <c r="I11" s="312" t="str">
        <f t="shared" si="0"/>
        <v xml:space="preserve">05 </v>
      </c>
      <c r="J11" s="230" t="str">
        <f>'ALC Transition Plans'!BL12</f>
        <v xml:space="preserve"> </v>
      </c>
    </row>
    <row r="12" spans="1:10" ht="15" customHeight="1" x14ac:dyDescent="0.25">
      <c r="A12" s="43" t="s">
        <v>5</v>
      </c>
      <c r="B12" s="43" t="s">
        <v>31</v>
      </c>
      <c r="C12" s="145" t="str">
        <f>IF('ALC Transition Plans'!$C13="yes",IF('ALC Transition Plans'!D13=0,"No ",'ALC Transition Plans'!D13),"N/A")</f>
        <v>Yes</v>
      </c>
      <c r="D12" s="141" t="str">
        <f>IF('ALC Transition Plans'!$O13="yes",IF('ALC Transition Plans'!P13=0,"No ",'ALC Transition Plans'!P13),"N/A")</f>
        <v>N/A</v>
      </c>
      <c r="E12" s="141" t="str">
        <f>IF('ALC Transition Plans'!$Z13="yes",IF('ALC Transition Plans'!AB13=0,"No ",'ALC Transition Plans'!AB13),"N/A")</f>
        <v>Yes</v>
      </c>
      <c r="F12" s="146" t="str">
        <f>IF(VLOOKUP(B12,'Pivot Table'!$B$5:$K$2000,8,FALSE)=1,"Yes","")</f>
        <v/>
      </c>
      <c r="G12" s="164" t="str">
        <f>IF('ALC Transition Plans'!AT13="F","Y"," ")</f>
        <v>Y</v>
      </c>
      <c r="H12" s="217" t="str">
        <f>IF('ALC Transition Plans'!AW13=0," ",'ALC Transition Plans'!AW13)</f>
        <v xml:space="preserve"> </v>
      </c>
      <c r="I12" s="312" t="str">
        <f t="shared" si="0"/>
        <v>10Y</v>
      </c>
      <c r="J12" s="230" t="str">
        <f>'ALC Transition Plans'!BL13</f>
        <v>F</v>
      </c>
    </row>
    <row r="13" spans="1:10" ht="15" customHeight="1" x14ac:dyDescent="0.25">
      <c r="A13" s="43" t="s">
        <v>5</v>
      </c>
      <c r="B13" s="43" t="s">
        <v>32</v>
      </c>
      <c r="C13" s="145" t="str">
        <f>IF('ALC Transition Plans'!$C14="yes",IF('ALC Transition Plans'!D14=0,"No ",'ALC Transition Plans'!D14),"N/A")</f>
        <v>In Progress</v>
      </c>
      <c r="D13" s="141" t="str">
        <f>IF('ALC Transition Plans'!$O14="yes",IF('ALC Transition Plans'!P14=0,"No ",'ALC Transition Plans'!P14),"N/A")</f>
        <v>In Progress</v>
      </c>
      <c r="E13" s="141" t="str">
        <f>IF('ALC Transition Plans'!$Z14="yes",IF('ALC Transition Plans'!AB14=0,"No ",'ALC Transition Plans'!AB14),"N/A")</f>
        <v>Yes</v>
      </c>
      <c r="F13" s="146" t="str">
        <f>IF(VLOOKUP(B13,'Pivot Table'!$B$5:$K$2000,8,FALSE)=1,"Yes","")</f>
        <v/>
      </c>
      <c r="G13" s="164" t="str">
        <f>IF('ALC Transition Plans'!AT14="F","Y"," ")</f>
        <v xml:space="preserve"> </v>
      </c>
      <c r="H13" s="217" t="str">
        <f>IF('ALC Transition Plans'!AW14=0," ",'ALC Transition Plans'!AW14)</f>
        <v xml:space="preserve"> </v>
      </c>
      <c r="I13" s="312" t="str">
        <f t="shared" si="0"/>
        <v xml:space="preserve">10 </v>
      </c>
      <c r="J13" s="230" t="str">
        <f>'ALC Transition Plans'!BL14</f>
        <v>P</v>
      </c>
    </row>
    <row r="14" spans="1:10" ht="15" customHeight="1" x14ac:dyDescent="0.25">
      <c r="A14" s="43" t="s">
        <v>34</v>
      </c>
      <c r="B14" s="43" t="s">
        <v>33</v>
      </c>
      <c r="C14" s="145" t="str">
        <f>IF('ALC Transition Plans'!$C15="yes",IF('ALC Transition Plans'!D15=0,"No ",'ALC Transition Plans'!D15),"N/A")</f>
        <v>Yes</v>
      </c>
      <c r="D14" s="141" t="str">
        <f>IF('ALC Transition Plans'!$O15="yes",IF('ALC Transition Plans'!P15=0,"No ",'ALC Transition Plans'!P15),"N/A")</f>
        <v>Yes</v>
      </c>
      <c r="E14" s="141" t="str">
        <f>IF('ALC Transition Plans'!$Z15="yes",IF('ALC Transition Plans'!AB15=0,"No ",'ALC Transition Plans'!AB15),"N/A")</f>
        <v>Yes</v>
      </c>
      <c r="F14" s="146" t="str">
        <f>IF(VLOOKUP(B14,'Pivot Table'!$B$5:$K$2000,8,FALSE)=1,"Yes","")</f>
        <v/>
      </c>
      <c r="G14" s="164" t="str">
        <f>IF('ALC Transition Plans'!AT15="F","Y"," ")</f>
        <v>Y</v>
      </c>
      <c r="H14" s="217" t="str">
        <f>IF('ALC Transition Plans'!AW15=0," ",'ALC Transition Plans'!AW15)</f>
        <v xml:space="preserve"> </v>
      </c>
      <c r="I14" s="312" t="str">
        <f t="shared" si="0"/>
        <v>11Y</v>
      </c>
      <c r="J14" s="230" t="str">
        <f>'ALC Transition Plans'!BL15</f>
        <v>F</v>
      </c>
    </row>
    <row r="15" spans="1:10" ht="15" customHeight="1" x14ac:dyDescent="0.25">
      <c r="A15" s="43" t="s">
        <v>34</v>
      </c>
      <c r="B15" s="43" t="s">
        <v>35</v>
      </c>
      <c r="C15" s="145" t="str">
        <f>IF('ALC Transition Plans'!$C16="yes",IF('ALC Transition Plans'!D16=0,"No ",'ALC Transition Plans'!D16),"N/A")</f>
        <v>Yes</v>
      </c>
      <c r="D15" s="141" t="str">
        <f>IF('ALC Transition Plans'!$O16="yes",IF('ALC Transition Plans'!P16=0,"No ",'ALC Transition Plans'!P16),"N/A")</f>
        <v>Yes</v>
      </c>
      <c r="E15" s="141" t="str">
        <f>IF('ALC Transition Plans'!$Z16="yes",IF('ALC Transition Plans'!AB16=0,"No ",'ALC Transition Plans'!AB16),"N/A")</f>
        <v>Yes</v>
      </c>
      <c r="F15" s="146" t="str">
        <f>IF(VLOOKUP(B15,'Pivot Table'!$B$5:$K$2000,8,FALSE)=1,"Yes","")</f>
        <v/>
      </c>
      <c r="G15" s="164" t="str">
        <f>IF('ALC Transition Plans'!AT16="F","Y"," ")</f>
        <v>Y</v>
      </c>
      <c r="H15" s="217" t="str">
        <f>IF('ALC Transition Plans'!AW16=0," ",'ALC Transition Plans'!AW16)</f>
        <v xml:space="preserve"> </v>
      </c>
      <c r="I15" s="312" t="str">
        <f t="shared" si="0"/>
        <v>11Y</v>
      </c>
      <c r="J15" s="230" t="str">
        <f>'ALC Transition Plans'!BL16</f>
        <v>F</v>
      </c>
    </row>
    <row r="16" spans="1:10" ht="15" customHeight="1" x14ac:dyDescent="0.25">
      <c r="A16" s="43" t="s">
        <v>34</v>
      </c>
      <c r="B16" s="43" t="s">
        <v>36</v>
      </c>
      <c r="C16" s="145" t="str">
        <f>IF('ALC Transition Plans'!$C17="yes",IF('ALC Transition Plans'!D17=0,"No ",'ALC Transition Plans'!D17),"N/A")</f>
        <v>Yes</v>
      </c>
      <c r="D16" s="141" t="str">
        <f>IF('ALC Transition Plans'!$O17="yes",IF('ALC Transition Plans'!P17=0,"No ",'ALC Transition Plans'!P17),"N/A")</f>
        <v>Yes</v>
      </c>
      <c r="E16" s="141" t="str">
        <f>IF('ALC Transition Plans'!$Z17="yes",IF('ALC Transition Plans'!AB17=0,"No ",'ALC Transition Plans'!AB17),"N/A")</f>
        <v>Yes</v>
      </c>
      <c r="F16" s="146" t="str">
        <f>IF(VLOOKUP(B16,'Pivot Table'!$B$5:$K$2000,8,FALSE)=1,"Yes","")</f>
        <v/>
      </c>
      <c r="G16" s="164" t="str">
        <f>IF('ALC Transition Plans'!AT17="F","Y"," ")</f>
        <v>Y</v>
      </c>
      <c r="H16" s="217" t="str">
        <f>IF('ALC Transition Plans'!AW17=0," ",'ALC Transition Plans'!AW17)</f>
        <v xml:space="preserve"> </v>
      </c>
      <c r="I16" s="312" t="str">
        <f t="shared" si="0"/>
        <v>11Y</v>
      </c>
      <c r="J16" s="230" t="str">
        <f>'ALC Transition Plans'!BL17</f>
        <v>F</v>
      </c>
    </row>
    <row r="17" spans="1:10" ht="15" customHeight="1" x14ac:dyDescent="0.25">
      <c r="A17" s="43" t="s">
        <v>34</v>
      </c>
      <c r="B17" s="43" t="s">
        <v>37</v>
      </c>
      <c r="C17" s="145" t="str">
        <f>IF('ALC Transition Plans'!$C18="yes",IF('ALC Transition Plans'!D18=0,"No ",'ALC Transition Plans'!D18),"N/A")</f>
        <v>Yes</v>
      </c>
      <c r="D17" s="141" t="str">
        <f>IF('ALC Transition Plans'!$O18="yes",IF('ALC Transition Plans'!P18=0,"No ",'ALC Transition Plans'!P18),"N/A")</f>
        <v>Yes</v>
      </c>
      <c r="E17" s="141" t="str">
        <f>IF('ALC Transition Plans'!$Z18="yes",IF('ALC Transition Plans'!AB18=0,"No ",'ALC Transition Plans'!AB18),"N/A")</f>
        <v>Yes</v>
      </c>
      <c r="F17" s="146" t="str">
        <f>IF(VLOOKUP(B17,'Pivot Table'!$B$5:$K$2000,8,FALSE)=1,"Yes","")</f>
        <v/>
      </c>
      <c r="G17" s="164" t="str">
        <f>IF('ALC Transition Plans'!AT18="F","Y"," ")</f>
        <v>Y</v>
      </c>
      <c r="H17" s="217" t="str">
        <f>IF('ALC Transition Plans'!AW18=0," ",'ALC Transition Plans'!AW18)</f>
        <v xml:space="preserve"> </v>
      </c>
      <c r="I17" s="312" t="str">
        <f t="shared" si="0"/>
        <v>11Y</v>
      </c>
      <c r="J17" s="230" t="str">
        <f>'ALC Transition Plans'!BL18</f>
        <v>F</v>
      </c>
    </row>
    <row r="18" spans="1:10" ht="15" customHeight="1" x14ac:dyDescent="0.3">
      <c r="A18" s="43" t="s">
        <v>9</v>
      </c>
      <c r="B18" s="43" t="s">
        <v>38</v>
      </c>
      <c r="C18" s="145" t="str">
        <f>IF('ALC Transition Plans'!$C19="yes",IF('ALC Transition Plans'!D19=0,"No ",'ALC Transition Plans'!D19),"N/A")</f>
        <v>In Progress</v>
      </c>
      <c r="D18" s="141" t="str">
        <f>IF('ALC Transition Plans'!$O19="yes",IF('ALC Transition Plans'!P19=0,"No ",'ALC Transition Plans'!P19),"N/A")</f>
        <v>In Progress</v>
      </c>
      <c r="E18" s="141" t="str">
        <f>IF('ALC Transition Plans'!$Z19="yes",IF('ALC Transition Plans'!AB19=0,"No ",'ALC Transition Plans'!AB19),"N/A")</f>
        <v>In Progress</v>
      </c>
      <c r="F18" s="146" t="str">
        <f>IF(VLOOKUP(B18,'Pivot Table'!$B$5:$K$2000,8,FALSE)=1,"Yes","")</f>
        <v/>
      </c>
      <c r="G18" s="164" t="str">
        <f>IF('ALC Transition Plans'!AT19="F","Y"," ")</f>
        <v xml:space="preserve"> </v>
      </c>
      <c r="H18" s="217" t="str">
        <f>IF('ALC Transition Plans'!AW19=0," ",'ALC Transition Plans'!AW19)</f>
        <v>Y</v>
      </c>
      <c r="I18" s="312" t="str">
        <f t="shared" si="0"/>
        <v xml:space="preserve">12 </v>
      </c>
      <c r="J18" s="230" t="str">
        <f>'ALC Transition Plans'!BL19</f>
        <v xml:space="preserve"> </v>
      </c>
    </row>
    <row r="19" spans="1:10" ht="15" customHeight="1" x14ac:dyDescent="0.3">
      <c r="A19" s="43" t="s">
        <v>9</v>
      </c>
      <c r="B19" s="43" t="s">
        <v>39</v>
      </c>
      <c r="C19" s="145" t="str">
        <f>IF('ALC Transition Plans'!$C20="yes",IF('ALC Transition Plans'!D20=0,"No ",'ALC Transition Plans'!D20),"N/A")</f>
        <v>In Progress</v>
      </c>
      <c r="D19" s="141" t="str">
        <f>IF('ALC Transition Plans'!$O20="yes",IF('ALC Transition Plans'!P20=0,"No ",'ALC Transition Plans'!P20),"N/A")</f>
        <v>In Progress</v>
      </c>
      <c r="E19" s="141" t="str">
        <f>IF('ALC Transition Plans'!$Z20="yes",IF('ALC Transition Plans'!AB20=0,"No ",'ALC Transition Plans'!AB20),"N/A")</f>
        <v>N/A</v>
      </c>
      <c r="F19" s="146" t="str">
        <f>IF(VLOOKUP(B19,'Pivot Table'!$B$5:$K$2000,8,FALSE)=1,"Yes","")</f>
        <v/>
      </c>
      <c r="G19" s="164" t="str">
        <f>IF('ALC Transition Plans'!AT20="F","Y"," ")</f>
        <v xml:space="preserve"> </v>
      </c>
      <c r="H19" s="217" t="str">
        <f>IF('ALC Transition Plans'!AW20=0," ",'ALC Transition Plans'!AW20)</f>
        <v>Y</v>
      </c>
      <c r="I19" s="312" t="str">
        <f t="shared" si="0"/>
        <v xml:space="preserve">12 </v>
      </c>
      <c r="J19" s="230" t="str">
        <f>'ALC Transition Plans'!BL20</f>
        <v xml:space="preserve"> </v>
      </c>
    </row>
    <row r="20" spans="1:10" ht="15" customHeight="1" x14ac:dyDescent="0.3">
      <c r="A20" s="43" t="s">
        <v>9</v>
      </c>
      <c r="B20" s="43" t="s">
        <v>40</v>
      </c>
      <c r="C20" s="145" t="str">
        <f>IF('ALC Transition Plans'!$C21="yes",IF('ALC Transition Plans'!D21=0,"No ",'ALC Transition Plans'!D21),"N/A")</f>
        <v>In Progress</v>
      </c>
      <c r="D20" s="141" t="str">
        <f>IF('ALC Transition Plans'!$O21="yes",IF('ALC Transition Plans'!P21=0,"No ",'ALC Transition Plans'!P21),"N/A")</f>
        <v>In Progress</v>
      </c>
      <c r="E20" s="141" t="str">
        <f>IF('ALC Transition Plans'!$Z21="yes",IF('ALC Transition Plans'!AB21=0,"No ",'ALC Transition Plans'!AB21),"N/A")</f>
        <v>Yes</v>
      </c>
      <c r="F20" s="146" t="str">
        <f>IF(VLOOKUP(B20,'Pivot Table'!$B$5:$K$2000,8,FALSE)=1,"Yes","")</f>
        <v/>
      </c>
      <c r="G20" s="164" t="str">
        <f>IF('ALC Transition Plans'!AT21="F","Y"," ")</f>
        <v xml:space="preserve"> </v>
      </c>
      <c r="H20" s="217" t="str">
        <f>IF('ALC Transition Plans'!AW21=0," ",'ALC Transition Plans'!AW21)</f>
        <v>Y</v>
      </c>
      <c r="I20" s="312" t="str">
        <f t="shared" si="0"/>
        <v xml:space="preserve">12 </v>
      </c>
      <c r="J20" s="230" t="str">
        <f>'ALC Transition Plans'!BL21</f>
        <v>P</v>
      </c>
    </row>
    <row r="21" spans="1:10" ht="15" customHeight="1" x14ac:dyDescent="0.3">
      <c r="A21" s="43" t="s">
        <v>9</v>
      </c>
      <c r="B21" s="43" t="s">
        <v>41</v>
      </c>
      <c r="C21" s="145" t="str">
        <f>IF('ALC Transition Plans'!$C22="yes",IF('ALC Transition Plans'!D22=0,"No ",'ALC Transition Plans'!D22),"N/A")</f>
        <v>In Progress</v>
      </c>
      <c r="D21" s="141" t="str">
        <f>IF('ALC Transition Plans'!$O22="yes",IF('ALC Transition Plans'!P22=0,"No ",'ALC Transition Plans'!P22),"N/A")</f>
        <v>In Progress</v>
      </c>
      <c r="E21" s="141" t="str">
        <f>IF('ALC Transition Plans'!$Z22="yes",IF('ALC Transition Plans'!AB22=0,"No ",'ALC Transition Plans'!AB22),"N/A")</f>
        <v>In Progress</v>
      </c>
      <c r="F21" s="146" t="str">
        <f>IF(VLOOKUP(B21,'Pivot Table'!$B$5:$K$2000,8,FALSE)=1,"Yes","")</f>
        <v/>
      </c>
      <c r="G21" s="164" t="str">
        <f>IF('ALC Transition Plans'!AT22="F","Y"," ")</f>
        <v xml:space="preserve"> </v>
      </c>
      <c r="H21" s="217" t="str">
        <f>IF('ALC Transition Plans'!AW22=0," ",'ALC Transition Plans'!AW22)</f>
        <v>Y</v>
      </c>
      <c r="I21" s="312" t="str">
        <f t="shared" si="0"/>
        <v xml:space="preserve">12 </v>
      </c>
      <c r="J21" s="230" t="str">
        <f>'ALC Transition Plans'!BL22</f>
        <v xml:space="preserve"> </v>
      </c>
    </row>
    <row r="22" spans="1:10" ht="15" customHeight="1" x14ac:dyDescent="0.3">
      <c r="A22" s="43" t="s">
        <v>9</v>
      </c>
      <c r="B22" s="43" t="s">
        <v>42</v>
      </c>
      <c r="C22" s="145" t="str">
        <f>IF('ALC Transition Plans'!$C23="yes",IF('ALC Transition Plans'!D23=0,"No ",'ALC Transition Plans'!D23),"N/A")</f>
        <v>Yes</v>
      </c>
      <c r="D22" s="141" t="str">
        <f>IF('ALC Transition Plans'!$O23="yes",IF('ALC Transition Plans'!P23=0,"No ",'ALC Transition Plans'!P23),"N/A")</f>
        <v>Yes</v>
      </c>
      <c r="E22" s="141" t="str">
        <f>IF('ALC Transition Plans'!$Z23="yes",IF('ALC Transition Plans'!AB23=0,"No ",'ALC Transition Plans'!AB23),"N/A")</f>
        <v>Yes</v>
      </c>
      <c r="F22" s="146" t="str">
        <f>IF(VLOOKUP(B22,'Pivot Table'!$B$5:$K$2000,8,FALSE)=1,"Yes","")</f>
        <v/>
      </c>
      <c r="G22" s="164" t="str">
        <f>IF('ALC Transition Plans'!AT23="F","Y"," ")</f>
        <v>Y</v>
      </c>
      <c r="H22" s="217" t="str">
        <f>IF('ALC Transition Plans'!AW23=0," ",'ALC Transition Plans'!AW23)</f>
        <v>Y</v>
      </c>
      <c r="I22" s="312" t="str">
        <f t="shared" si="0"/>
        <v>12Y</v>
      </c>
      <c r="J22" s="230" t="str">
        <f>'ALC Transition Plans'!BL23</f>
        <v>F</v>
      </c>
    </row>
    <row r="23" spans="1:10" ht="15" customHeight="1" x14ac:dyDescent="0.3">
      <c r="A23" s="43" t="s">
        <v>9</v>
      </c>
      <c r="B23" s="43" t="s">
        <v>43</v>
      </c>
      <c r="C23" s="145" t="str">
        <f>IF('ALC Transition Plans'!$C24="yes",IF('ALC Transition Plans'!D24=0,"No ",'ALC Transition Plans'!D24),"N/A")</f>
        <v>Yes</v>
      </c>
      <c r="D23" s="141" t="str">
        <f>IF('ALC Transition Plans'!$O24="yes",IF('ALC Transition Plans'!P24=0,"No ",'ALC Transition Plans'!P24),"N/A")</f>
        <v>Yes</v>
      </c>
      <c r="E23" s="141" t="str">
        <f>IF('ALC Transition Plans'!$Z24="yes",IF('ALC Transition Plans'!AB24=0,"No ",'ALC Transition Plans'!AB24),"N/A")</f>
        <v>Yes</v>
      </c>
      <c r="F23" s="213" t="str">
        <f>IF(VLOOKUP(B23,'Pivot Table'!$B$5:$K$2000,8,FALSE)=1,"Yes","")</f>
        <v>Yes</v>
      </c>
      <c r="G23" s="164" t="str">
        <f>IF('ALC Transition Plans'!AT24="F","Y"," ")</f>
        <v>Y</v>
      </c>
      <c r="H23" s="217" t="str">
        <f>IF('ALC Transition Plans'!AW24=0," ",'ALC Transition Plans'!AW24)</f>
        <v>Y</v>
      </c>
      <c r="I23" s="312" t="str">
        <f t="shared" si="0"/>
        <v>12Y</v>
      </c>
      <c r="J23" s="230" t="str">
        <f>'ALC Transition Plans'!BL24</f>
        <v>F</v>
      </c>
    </row>
    <row r="24" spans="1:10" ht="15" customHeight="1" x14ac:dyDescent="0.3">
      <c r="A24" s="43" t="s">
        <v>9</v>
      </c>
      <c r="B24" s="43" t="s">
        <v>44</v>
      </c>
      <c r="C24" s="145" t="str">
        <f>IF('ALC Transition Plans'!$C25="yes",IF('ALC Transition Plans'!D25=0,"No ",'ALC Transition Plans'!D25),"N/A")</f>
        <v>Yes</v>
      </c>
      <c r="D24" s="141" t="str">
        <f>IF('ALC Transition Plans'!$O25="yes",IF('ALC Transition Plans'!P25=0,"No ",'ALC Transition Plans'!P25),"N/A")</f>
        <v>N/A</v>
      </c>
      <c r="E24" s="141" t="str">
        <f>IF('ALC Transition Plans'!$Z25="yes",IF('ALC Transition Plans'!AB25=0,"No ",'ALC Transition Plans'!AB25),"N/A")</f>
        <v>Yes</v>
      </c>
      <c r="F24" s="146" t="str">
        <f>IF(VLOOKUP(B24,'Pivot Table'!$B$5:$K$2000,8,FALSE)=1,"Yes","")</f>
        <v/>
      </c>
      <c r="G24" s="164" t="str">
        <f>IF('ALC Transition Plans'!AT25="F","Y"," ")</f>
        <v>Y</v>
      </c>
      <c r="H24" s="217" t="str">
        <f>IF('ALC Transition Plans'!AW25=0," ",'ALC Transition Plans'!AW25)</f>
        <v>Y</v>
      </c>
      <c r="I24" s="312" t="str">
        <f t="shared" si="0"/>
        <v>12Y</v>
      </c>
      <c r="J24" s="230" t="str">
        <f>'ALC Transition Plans'!BL25</f>
        <v>F</v>
      </c>
    </row>
    <row r="25" spans="1:10" ht="15" customHeight="1" x14ac:dyDescent="0.3">
      <c r="A25" s="43" t="s">
        <v>9</v>
      </c>
      <c r="B25" s="43" t="s">
        <v>45</v>
      </c>
      <c r="C25" s="145" t="str">
        <f>IF('ALC Transition Plans'!$C26="yes",IF('ALC Transition Plans'!D26=0,"No ",'ALC Transition Plans'!D26),"N/A")</f>
        <v>Yes</v>
      </c>
      <c r="D25" s="141" t="str">
        <f>IF('ALC Transition Plans'!$O26="yes",IF('ALC Transition Plans'!P26=0,"No ",'ALC Transition Plans'!P26),"N/A")</f>
        <v>N/A</v>
      </c>
      <c r="E25" s="141" t="str">
        <f>IF('ALC Transition Plans'!$Z26="yes",IF('ALC Transition Plans'!AB26=0,"No ",'ALC Transition Plans'!AB26),"N/A")</f>
        <v>Yes</v>
      </c>
      <c r="F25" s="146" t="str">
        <f>IF(VLOOKUP(B25,'Pivot Table'!$B$5:$K$2000,8,FALSE)=1,"Yes","")</f>
        <v/>
      </c>
      <c r="G25" s="164" t="str">
        <f>IF('ALC Transition Plans'!AT26="F","Y"," ")</f>
        <v>Y</v>
      </c>
      <c r="H25" s="217" t="str">
        <f>IF('ALC Transition Plans'!AW26=0," ",'ALC Transition Plans'!AW26)</f>
        <v>Y</v>
      </c>
      <c r="I25" s="312" t="str">
        <f t="shared" si="0"/>
        <v>12Y</v>
      </c>
      <c r="J25" s="230" t="str">
        <f>'ALC Transition Plans'!BL26</f>
        <v>F</v>
      </c>
    </row>
    <row r="26" spans="1:10" ht="15" customHeight="1" x14ac:dyDescent="0.3">
      <c r="A26" s="43" t="s">
        <v>9</v>
      </c>
      <c r="B26" s="43" t="s">
        <v>46</v>
      </c>
      <c r="C26" s="145" t="str">
        <f>IF('ALC Transition Plans'!$C27="yes",IF('ALC Transition Plans'!D27=0,"No ",'ALC Transition Plans'!D27),"N/A")</f>
        <v>Yes</v>
      </c>
      <c r="D26" s="141" t="str">
        <f>IF('ALC Transition Plans'!$O27="yes",IF('ALC Transition Plans'!P27=0,"No ",'ALC Transition Plans'!P27),"N/A")</f>
        <v>N/A</v>
      </c>
      <c r="E26" s="141" t="str">
        <f>IF('ALC Transition Plans'!$Z27="yes",IF('ALC Transition Plans'!AB27=0,"No ",'ALC Transition Plans'!AB27),"N/A")</f>
        <v>Yes</v>
      </c>
      <c r="F26" s="146" t="str">
        <f>IF(VLOOKUP(B26,'Pivot Table'!$B$5:$K$2000,8,FALSE)=1,"Yes","")</f>
        <v/>
      </c>
      <c r="G26" s="164" t="str">
        <f>IF('ALC Transition Plans'!AT27="F","Y"," ")</f>
        <v>Y</v>
      </c>
      <c r="H26" s="217" t="str">
        <f>IF('ALC Transition Plans'!AW27=0," ",'ALC Transition Plans'!AW27)</f>
        <v>Y</v>
      </c>
      <c r="I26" s="312" t="str">
        <f t="shared" si="0"/>
        <v>12Y</v>
      </c>
      <c r="J26" s="230" t="str">
        <f>'ALC Transition Plans'!BL27</f>
        <v>F</v>
      </c>
    </row>
    <row r="27" spans="1:10" ht="15" customHeight="1" x14ac:dyDescent="0.3">
      <c r="A27" s="43" t="s">
        <v>9</v>
      </c>
      <c r="B27" s="43" t="s">
        <v>47</v>
      </c>
      <c r="C27" s="145" t="str">
        <f>IF('ALC Transition Plans'!$C28="yes",IF('ALC Transition Plans'!D28=0,"No ",'ALC Transition Plans'!D28),"N/A")</f>
        <v>Yes</v>
      </c>
      <c r="D27" s="141" t="str">
        <f>IF('ALC Transition Plans'!$O28="yes",IF('ALC Transition Plans'!P28=0,"No ",'ALC Transition Plans'!P28),"N/A")</f>
        <v>N/A</v>
      </c>
      <c r="E27" s="141" t="str">
        <f>IF('ALC Transition Plans'!$Z28="yes",IF('ALC Transition Plans'!AB28=0,"No ",'ALC Transition Plans'!AB28),"N/A")</f>
        <v>Yes</v>
      </c>
      <c r="F27" s="146" t="str">
        <f>IF(VLOOKUP(B27,'Pivot Table'!$B$5:$K$2000,8,FALSE)=1,"Yes","")</f>
        <v/>
      </c>
      <c r="G27" s="164" t="str">
        <f>IF('ALC Transition Plans'!AT28="F","Y"," ")</f>
        <v>Y</v>
      </c>
      <c r="H27" s="217" t="str">
        <f>IF('ALC Transition Plans'!AW28=0," ",'ALC Transition Plans'!AW28)</f>
        <v>Y</v>
      </c>
      <c r="I27" s="312" t="str">
        <f t="shared" si="0"/>
        <v>12Y</v>
      </c>
      <c r="J27" s="230" t="str">
        <f>'ALC Transition Plans'!BL28</f>
        <v>F</v>
      </c>
    </row>
    <row r="28" spans="1:10" ht="15" customHeight="1" x14ac:dyDescent="0.3">
      <c r="A28" s="43" t="s">
        <v>9</v>
      </c>
      <c r="B28" s="43" t="s">
        <v>48</v>
      </c>
      <c r="C28" s="145" t="str">
        <f>IF('ALC Transition Plans'!$C29="yes",IF('ALC Transition Plans'!D29=0,"No ",'ALC Transition Plans'!D29),"N/A")</f>
        <v>Yes</v>
      </c>
      <c r="D28" s="141" t="str">
        <f>IF('ALC Transition Plans'!$O29="yes",IF('ALC Transition Plans'!P29=0,"No ",'ALC Transition Plans'!P29),"N/A")</f>
        <v>Yes</v>
      </c>
      <c r="E28" s="141" t="str">
        <f>IF('ALC Transition Plans'!$Z29="yes",IF('ALC Transition Plans'!AB29=0,"No ",'ALC Transition Plans'!AB29),"N/A")</f>
        <v>Yes</v>
      </c>
      <c r="F28" s="146" t="str">
        <f>IF(VLOOKUP(B28,'Pivot Table'!$B$5:$K$2000,8,FALSE)=1,"Yes","")</f>
        <v/>
      </c>
      <c r="G28" s="164" t="str">
        <f>IF('ALC Transition Plans'!AT29="F","Y"," ")</f>
        <v>Y</v>
      </c>
      <c r="H28" s="217" t="str">
        <f>IF('ALC Transition Plans'!AW29=0," ",'ALC Transition Plans'!AW29)</f>
        <v>Y</v>
      </c>
      <c r="I28" s="312" t="str">
        <f t="shared" si="0"/>
        <v>12Y</v>
      </c>
      <c r="J28" s="230" t="str">
        <f>'ALC Transition Plans'!BL29</f>
        <v>F</v>
      </c>
    </row>
    <row r="29" spans="1:10" ht="15" customHeight="1" x14ac:dyDescent="0.3">
      <c r="A29" s="43" t="s">
        <v>9</v>
      </c>
      <c r="B29" s="43" t="s">
        <v>49</v>
      </c>
      <c r="C29" s="145" t="str">
        <f>IF('ALC Transition Plans'!$C30="yes",IF('ALC Transition Plans'!D30=0,"No ",'ALC Transition Plans'!D30),"N/A")</f>
        <v>Yes</v>
      </c>
      <c r="D29" s="141" t="str">
        <f>IF('ALC Transition Plans'!$O30="yes",IF('ALC Transition Plans'!P30=0,"No ",'ALC Transition Plans'!P30),"N/A")</f>
        <v>N/A</v>
      </c>
      <c r="E29" s="141" t="str">
        <f>IF('ALC Transition Plans'!$Z30="yes",IF('ALC Transition Plans'!AB30=0,"No ",'ALC Transition Plans'!AB30),"N/A")</f>
        <v>Yes</v>
      </c>
      <c r="F29" s="146" t="str">
        <f>IF(VLOOKUP(B29,'Pivot Table'!$B$5:$K$2000,8,FALSE)=1,"Yes","")</f>
        <v/>
      </c>
      <c r="G29" s="164" t="str">
        <f>IF('ALC Transition Plans'!AT30="F","Y"," ")</f>
        <v>Y</v>
      </c>
      <c r="H29" s="217" t="str">
        <f>IF('ALC Transition Plans'!AW30=0," ",'ALC Transition Plans'!AW30)</f>
        <v>Y</v>
      </c>
      <c r="I29" s="312" t="str">
        <f t="shared" si="0"/>
        <v>12Y</v>
      </c>
      <c r="J29" s="230" t="str">
        <f>'ALC Transition Plans'!BL30</f>
        <v>F</v>
      </c>
    </row>
    <row r="30" spans="1:10" ht="15" customHeight="1" x14ac:dyDescent="0.3">
      <c r="A30" s="43" t="s">
        <v>9</v>
      </c>
      <c r="B30" s="43" t="s">
        <v>50</v>
      </c>
      <c r="C30" s="145" t="str">
        <f>IF('ALC Transition Plans'!$C31="yes",IF('ALC Transition Plans'!D31=0,"No ",'ALC Transition Plans'!D31),"N/A")</f>
        <v>Yes</v>
      </c>
      <c r="D30" s="141" t="str">
        <f>IF('ALC Transition Plans'!$O31="yes",IF('ALC Transition Plans'!P31=0,"No ",'ALC Transition Plans'!P31),"N/A")</f>
        <v>N/A</v>
      </c>
      <c r="E30" s="141" t="str">
        <f>IF('ALC Transition Plans'!$Z31="yes",IF('ALC Transition Plans'!AB31=0,"No ",'ALC Transition Plans'!AB31),"N/A")</f>
        <v>Yes</v>
      </c>
      <c r="F30" s="146" t="str">
        <f>IF(VLOOKUP(B30,'Pivot Table'!$B$5:$K$2000,8,FALSE)=1,"Yes","")</f>
        <v/>
      </c>
      <c r="G30" s="164" t="str">
        <f>IF('ALC Transition Plans'!AT31="F","Y"," ")</f>
        <v>Y</v>
      </c>
      <c r="H30" s="217" t="str">
        <f>IF('ALC Transition Plans'!AW31=0," ",'ALC Transition Plans'!AW31)</f>
        <v>Y</v>
      </c>
      <c r="I30" s="312" t="str">
        <f t="shared" si="0"/>
        <v>12Y</v>
      </c>
      <c r="J30" s="230" t="str">
        <f>'ALC Transition Plans'!BL31</f>
        <v>F</v>
      </c>
    </row>
    <row r="31" spans="1:10" ht="15" customHeight="1" x14ac:dyDescent="0.3">
      <c r="A31" s="43" t="s">
        <v>9</v>
      </c>
      <c r="B31" s="43" t="s">
        <v>51</v>
      </c>
      <c r="C31" s="145" t="str">
        <f>IF('ALC Transition Plans'!$C32="yes",IF('ALC Transition Plans'!D32=0,"No ",'ALC Transition Plans'!D32),"N/A")</f>
        <v>Yes</v>
      </c>
      <c r="D31" s="141" t="str">
        <f>IF('ALC Transition Plans'!$O32="yes",IF('ALC Transition Plans'!P32=0,"No ",'ALC Transition Plans'!P32),"N/A")</f>
        <v>N/A</v>
      </c>
      <c r="E31" s="141" t="str">
        <f>IF('ALC Transition Plans'!$Z32="yes",IF('ALC Transition Plans'!AB32=0,"No ",'ALC Transition Plans'!AB32),"N/A")</f>
        <v>Yes</v>
      </c>
      <c r="F31" s="146" t="str">
        <f>IF(VLOOKUP(B31,'Pivot Table'!$B$5:$K$2000,8,FALSE)=1,"Yes","")</f>
        <v/>
      </c>
      <c r="G31" s="164" t="str">
        <f>IF('ALC Transition Plans'!AT32="F","Y"," ")</f>
        <v>Y</v>
      </c>
      <c r="H31" s="217" t="str">
        <f>IF('ALC Transition Plans'!AW32=0," ",'ALC Transition Plans'!AW32)</f>
        <v>Y</v>
      </c>
      <c r="I31" s="312" t="str">
        <f t="shared" si="0"/>
        <v>12Y</v>
      </c>
      <c r="J31" s="230" t="str">
        <f>'ALC Transition Plans'!BL32</f>
        <v>F</v>
      </c>
    </row>
    <row r="32" spans="1:10" ht="15" customHeight="1" x14ac:dyDescent="0.3">
      <c r="A32" s="43" t="s">
        <v>9</v>
      </c>
      <c r="B32" s="43" t="s">
        <v>52</v>
      </c>
      <c r="C32" s="145" t="str">
        <f>IF('ALC Transition Plans'!$C33="yes",IF('ALC Transition Plans'!D33=0,"No ",'ALC Transition Plans'!D33),"N/A")</f>
        <v>Yes</v>
      </c>
      <c r="D32" s="141" t="str">
        <f>IF('ALC Transition Plans'!$O33="yes",IF('ALC Transition Plans'!P33=0,"No ",'ALC Transition Plans'!P33),"N/A")</f>
        <v>N/A</v>
      </c>
      <c r="E32" s="141" t="str">
        <f>IF('ALC Transition Plans'!$Z33="yes",IF('ALC Transition Plans'!AB33=0,"No ",'ALC Transition Plans'!AB33),"N/A")</f>
        <v>Yes</v>
      </c>
      <c r="F32" s="146" t="str">
        <f>IF(VLOOKUP(B32,'Pivot Table'!$B$5:$K$2000,8,FALSE)=1,"Yes","")</f>
        <v/>
      </c>
      <c r="G32" s="164" t="str">
        <f>IF('ALC Transition Plans'!AT33="F","Y"," ")</f>
        <v>Y</v>
      </c>
      <c r="H32" s="217" t="str">
        <f>IF('ALC Transition Plans'!AW33=0," ",'ALC Transition Plans'!AW33)</f>
        <v>Y</v>
      </c>
      <c r="I32" s="312" t="str">
        <f t="shared" si="0"/>
        <v>12Y</v>
      </c>
      <c r="J32" s="230" t="str">
        <f>'ALC Transition Plans'!BL33</f>
        <v>F</v>
      </c>
    </row>
    <row r="33" spans="1:10" ht="15" customHeight="1" x14ac:dyDescent="0.3">
      <c r="A33" s="43" t="s">
        <v>9</v>
      </c>
      <c r="B33" s="43" t="s">
        <v>53</v>
      </c>
      <c r="C33" s="145" t="str">
        <f>IF('ALC Transition Plans'!$C34="yes",IF('ALC Transition Plans'!D34=0,"No ",'ALC Transition Plans'!D34),"N/A")</f>
        <v>Yes</v>
      </c>
      <c r="D33" s="141" t="str">
        <f>IF('ALC Transition Plans'!$O34="yes",IF('ALC Transition Plans'!P34=0,"No ",'ALC Transition Plans'!P34),"N/A")</f>
        <v>N/A</v>
      </c>
      <c r="E33" s="141" t="str">
        <f>IF('ALC Transition Plans'!$Z34="yes",IF('ALC Transition Plans'!AB34=0,"No ",'ALC Transition Plans'!AB34),"N/A")</f>
        <v>Yes</v>
      </c>
      <c r="F33" s="146" t="str">
        <f>IF(VLOOKUP(B33,'Pivot Table'!$B$5:$K$2000,8,FALSE)=1,"Yes","")</f>
        <v/>
      </c>
      <c r="G33" s="164" t="str">
        <f>IF('ALC Transition Plans'!AT34="F","Y"," ")</f>
        <v>Y</v>
      </c>
      <c r="H33" s="217" t="str">
        <f>IF('ALC Transition Plans'!AW34=0," ",'ALC Transition Plans'!AW34)</f>
        <v>Y</v>
      </c>
      <c r="I33" s="312" t="str">
        <f t="shared" si="0"/>
        <v>12Y</v>
      </c>
      <c r="J33" s="230" t="str">
        <f>'ALC Transition Plans'!BL34</f>
        <v>F</v>
      </c>
    </row>
    <row r="34" spans="1:10" ht="15" customHeight="1" x14ac:dyDescent="0.3">
      <c r="A34" s="43" t="s">
        <v>9</v>
      </c>
      <c r="B34" s="123" t="s">
        <v>727</v>
      </c>
      <c r="C34" s="145" t="str">
        <f>IF('ALC Transition Plans'!$C35="yes",IF('ALC Transition Plans'!D35=0,"No ",'ALC Transition Plans'!D35),"N/A")</f>
        <v>Yes</v>
      </c>
      <c r="D34" s="141" t="str">
        <f>IF('ALC Transition Plans'!$O35="yes",IF('ALC Transition Plans'!P35=0,"No ",'ALC Transition Plans'!P35),"N/A")</f>
        <v>N/A</v>
      </c>
      <c r="E34" s="141" t="str">
        <f>IF('ALC Transition Plans'!$Z35="yes",IF('ALC Transition Plans'!AB35=0,"No ",'ALC Transition Plans'!AB35),"N/A")</f>
        <v>Yes</v>
      </c>
      <c r="F34" s="146" t="str">
        <f>IF(VLOOKUP(B34,'Pivot Table'!$B$5:$K$2000,8,FALSE)=1,"Yes","")</f>
        <v/>
      </c>
      <c r="G34" s="164" t="str">
        <f>IF('ALC Transition Plans'!AT35="F","Y"," ")</f>
        <v>Y</v>
      </c>
      <c r="H34" s="217" t="str">
        <f>IF('ALC Transition Plans'!AW35=0," ",'ALC Transition Plans'!AW35)</f>
        <v>Y</v>
      </c>
      <c r="I34" s="312" t="str">
        <f t="shared" si="0"/>
        <v>12Y</v>
      </c>
      <c r="J34" s="230" t="str">
        <f>'ALC Transition Plans'!BL35</f>
        <v>F</v>
      </c>
    </row>
    <row r="35" spans="1:10" ht="15" customHeight="1" x14ac:dyDescent="0.3">
      <c r="A35" s="43" t="s">
        <v>9</v>
      </c>
      <c r="B35" s="43" t="s">
        <v>54</v>
      </c>
      <c r="C35" s="145" t="str">
        <f>IF('ALC Transition Plans'!$C36="yes",IF('ALC Transition Plans'!D36=0,"No ",'ALC Transition Plans'!D36),"N/A")</f>
        <v>Yes</v>
      </c>
      <c r="D35" s="141" t="str">
        <f>IF('ALC Transition Plans'!$O36="yes",IF('ALC Transition Plans'!P36=0,"No ",'ALC Transition Plans'!P36),"N/A")</f>
        <v>N/A</v>
      </c>
      <c r="E35" s="141" t="str">
        <f>IF('ALC Transition Plans'!$Z36="yes",IF('ALC Transition Plans'!AB36=0,"No ",'ALC Transition Plans'!AB36),"N/A")</f>
        <v>Yes</v>
      </c>
      <c r="F35" s="146" t="str">
        <f>IF(VLOOKUP(B35,'Pivot Table'!$B$5:$K$2000,8,FALSE)=1,"Yes","")</f>
        <v/>
      </c>
      <c r="G35" s="164" t="str">
        <f>IF('ALC Transition Plans'!AT36="F","Y"," ")</f>
        <v>Y</v>
      </c>
      <c r="H35" s="217" t="str">
        <f>IF('ALC Transition Plans'!AW36=0," ",'ALC Transition Plans'!AW36)</f>
        <v>Y</v>
      </c>
      <c r="I35" s="312" t="str">
        <f t="shared" si="0"/>
        <v>12Y</v>
      </c>
      <c r="J35" s="230" t="str">
        <f>'ALC Transition Plans'!BL36</f>
        <v>F</v>
      </c>
    </row>
    <row r="36" spans="1:10" ht="15" customHeight="1" x14ac:dyDescent="0.3">
      <c r="A36" s="43" t="s">
        <v>9</v>
      </c>
      <c r="B36" s="123" t="s">
        <v>728</v>
      </c>
      <c r="C36" s="145" t="str">
        <f>IF('ALC Transition Plans'!$C37="yes",IF('ALC Transition Plans'!D37=0,"No ",'ALC Transition Plans'!D37),"N/A")</f>
        <v>Yes</v>
      </c>
      <c r="D36" s="141" t="str">
        <f>IF('ALC Transition Plans'!$O37="yes",IF('ALC Transition Plans'!P37=0,"No ",'ALC Transition Plans'!P37),"N/A")</f>
        <v>N/A</v>
      </c>
      <c r="E36" s="141" t="str">
        <f>IF('ALC Transition Plans'!$Z37="yes",IF('ALC Transition Plans'!AB37=0,"No ",'ALC Transition Plans'!AB37),"N/A")</f>
        <v>Yes</v>
      </c>
      <c r="F36" s="146" t="str">
        <f>IF(VLOOKUP(B36,'Pivot Table'!$B$5:$K$2000,8,FALSE)=1,"Yes","")</f>
        <v/>
      </c>
      <c r="G36" s="164" t="str">
        <f>IF('ALC Transition Plans'!AT37="F","Y"," ")</f>
        <v>Y</v>
      </c>
      <c r="H36" s="217" t="str">
        <f>IF('ALC Transition Plans'!AW37=0," ",'ALC Transition Plans'!AW37)</f>
        <v>Y</v>
      </c>
      <c r="I36" s="312" t="str">
        <f t="shared" si="0"/>
        <v>12Y</v>
      </c>
      <c r="J36" s="230" t="str">
        <f>'ALC Transition Plans'!BL37</f>
        <v>F</v>
      </c>
    </row>
    <row r="37" spans="1:10" ht="15" customHeight="1" x14ac:dyDescent="0.3">
      <c r="A37" s="43" t="s">
        <v>9</v>
      </c>
      <c r="B37" s="43" t="s">
        <v>55</v>
      </c>
      <c r="C37" s="145" t="str">
        <f>IF('ALC Transition Plans'!$C38="yes",IF('ALC Transition Plans'!D38=0,"No ",'ALC Transition Plans'!D38),"N/A")</f>
        <v>Yes</v>
      </c>
      <c r="D37" s="141" t="str">
        <f>IF('ALC Transition Plans'!$O38="yes",IF('ALC Transition Plans'!P38=0,"No ",'ALC Transition Plans'!P38),"N/A")</f>
        <v>N/A</v>
      </c>
      <c r="E37" s="141" t="str">
        <f>IF('ALC Transition Plans'!$Z38="yes",IF('ALC Transition Plans'!AB38=0,"No ",'ALC Transition Plans'!AB38),"N/A")</f>
        <v>Yes</v>
      </c>
      <c r="F37" s="146" t="str">
        <f>IF(VLOOKUP(B37,'Pivot Table'!$B$5:$K$2000,8,FALSE)=1,"Yes","")</f>
        <v/>
      </c>
      <c r="G37" s="164" t="str">
        <f>IF('ALC Transition Plans'!AT38="F","Y"," ")</f>
        <v>Y</v>
      </c>
      <c r="H37" s="217" t="str">
        <f>IF('ALC Transition Plans'!AW38=0," ",'ALC Transition Plans'!AW38)</f>
        <v>Y</v>
      </c>
      <c r="I37" s="312" t="str">
        <f t="shared" si="0"/>
        <v>12Y</v>
      </c>
      <c r="J37" s="230" t="str">
        <f>'ALC Transition Plans'!BL38</f>
        <v>F</v>
      </c>
    </row>
    <row r="38" spans="1:10" ht="15" customHeight="1" x14ac:dyDescent="0.3">
      <c r="A38" s="43" t="s">
        <v>9</v>
      </c>
      <c r="B38" s="43" t="s">
        <v>56</v>
      </c>
      <c r="C38" s="145" t="str">
        <f>IF('ALC Transition Plans'!$C39="yes",IF('ALC Transition Plans'!D39=0,"No ",'ALC Transition Plans'!D39),"N/A")</f>
        <v>Yes</v>
      </c>
      <c r="D38" s="141" t="str">
        <f>IF('ALC Transition Plans'!$O39="yes",IF('ALC Transition Plans'!P39=0,"No ",'ALC Transition Plans'!P39),"N/A")</f>
        <v>N/A</v>
      </c>
      <c r="E38" s="141" t="str">
        <f>IF('ALC Transition Plans'!$Z39="yes",IF('ALC Transition Plans'!AB39=0,"No ",'ALC Transition Plans'!AB39),"N/A")</f>
        <v>Yes</v>
      </c>
      <c r="F38" s="146" t="str">
        <f>IF(VLOOKUP(B38,'Pivot Table'!$B$5:$K$2000,8,FALSE)=1,"Yes","")</f>
        <v/>
      </c>
      <c r="G38" s="164" t="str">
        <f>IF('ALC Transition Plans'!AT39="F","Y"," ")</f>
        <v>Y</v>
      </c>
      <c r="H38" s="217" t="str">
        <f>IF('ALC Transition Plans'!AW39=0," ",'ALC Transition Plans'!AW39)</f>
        <v>Y</v>
      </c>
      <c r="I38" s="312" t="str">
        <f t="shared" si="0"/>
        <v>12Y</v>
      </c>
      <c r="J38" s="230" t="str">
        <f>'ALC Transition Plans'!BL39</f>
        <v>F</v>
      </c>
    </row>
    <row r="39" spans="1:10" ht="15" customHeight="1" x14ac:dyDescent="0.3">
      <c r="A39" s="43" t="s">
        <v>9</v>
      </c>
      <c r="B39" s="43" t="s">
        <v>57</v>
      </c>
      <c r="C39" s="145" t="str">
        <f>IF('ALC Transition Plans'!$C40="yes",IF('ALC Transition Plans'!D40=0,"No ",'ALC Transition Plans'!D40),"N/A")</f>
        <v>Yes</v>
      </c>
      <c r="D39" s="141" t="str">
        <f>IF('ALC Transition Plans'!$O40="yes",IF('ALC Transition Plans'!P40=0,"No ",'ALC Transition Plans'!P40),"N/A")</f>
        <v>N/A</v>
      </c>
      <c r="E39" s="141" t="str">
        <f>IF('ALC Transition Plans'!$Z40="yes",IF('ALC Transition Plans'!AB40=0,"No ",'ALC Transition Plans'!AB40),"N/A")</f>
        <v>Yes</v>
      </c>
      <c r="F39" s="146" t="str">
        <f>IF(VLOOKUP(B39,'Pivot Table'!$B$5:$K$2000,8,FALSE)=1,"Yes","")</f>
        <v/>
      </c>
      <c r="G39" s="164" t="str">
        <f>IF('ALC Transition Plans'!AT40="F","Y"," ")</f>
        <v>Y</v>
      </c>
      <c r="H39" s="217" t="str">
        <f>IF('ALC Transition Plans'!AW40=0," ",'ALC Transition Plans'!AW40)</f>
        <v>Y</v>
      </c>
      <c r="I39" s="312" t="str">
        <f t="shared" si="0"/>
        <v>12Y</v>
      </c>
      <c r="J39" s="230" t="str">
        <f>'ALC Transition Plans'!BL40</f>
        <v>F</v>
      </c>
    </row>
    <row r="40" spans="1:10" ht="15" customHeight="1" x14ac:dyDescent="0.3">
      <c r="A40" s="43" t="s">
        <v>9</v>
      </c>
      <c r="B40" s="123" t="s">
        <v>729</v>
      </c>
      <c r="C40" s="145" t="str">
        <f>IF('ALC Transition Plans'!$C41="yes",IF('ALC Transition Plans'!D41=0,"No ",'ALC Transition Plans'!D41),"N/A")</f>
        <v>Yes</v>
      </c>
      <c r="D40" s="141" t="str">
        <f>IF('ALC Transition Plans'!$O41="yes",IF('ALC Transition Plans'!P41=0,"No ",'ALC Transition Plans'!P41),"N/A")</f>
        <v>N/A</v>
      </c>
      <c r="E40" s="141" t="str">
        <f>IF('ALC Transition Plans'!$Z41="yes",IF('ALC Transition Plans'!AB41=0,"No ",'ALC Transition Plans'!AB41),"N/A")</f>
        <v>Yes</v>
      </c>
      <c r="F40" s="146" t="str">
        <f>IF(VLOOKUP(B40,'Pivot Table'!$B$5:$K$2000,8,FALSE)=1,"Yes","")</f>
        <v/>
      </c>
      <c r="G40" s="164" t="str">
        <f>IF('ALC Transition Plans'!AT41="F","Y"," ")</f>
        <v>Y</v>
      </c>
      <c r="H40" s="217" t="str">
        <f>IF('ALC Transition Plans'!AW41=0," ",'ALC Transition Plans'!AW41)</f>
        <v>Y</v>
      </c>
      <c r="I40" s="312" t="str">
        <f t="shared" si="0"/>
        <v>12Y</v>
      </c>
      <c r="J40" s="230" t="str">
        <f>'ALC Transition Plans'!BL41</f>
        <v>F</v>
      </c>
    </row>
    <row r="41" spans="1:10" ht="15" customHeight="1" x14ac:dyDescent="0.3">
      <c r="A41" s="43" t="s">
        <v>9</v>
      </c>
      <c r="B41" s="123" t="s">
        <v>730</v>
      </c>
      <c r="C41" s="145" t="str">
        <f>IF('ALC Transition Plans'!$C42="yes",IF('ALC Transition Plans'!D42=0,"No ",'ALC Transition Plans'!D42),"N/A")</f>
        <v>Yes</v>
      </c>
      <c r="D41" s="141" t="str">
        <f>IF('ALC Transition Plans'!$O42="yes",IF('ALC Transition Plans'!P42=0,"No ",'ALC Transition Plans'!P42),"N/A")</f>
        <v>N/A</v>
      </c>
      <c r="E41" s="141" t="str">
        <f>IF('ALC Transition Plans'!$Z42="yes",IF('ALC Transition Plans'!AB42=0,"No ",'ALC Transition Plans'!AB42),"N/A")</f>
        <v>Yes</v>
      </c>
      <c r="F41" s="146" t="str">
        <f>IF(VLOOKUP(B41,'Pivot Table'!$B$5:$K$2000,8,FALSE)=1,"Yes","")</f>
        <v/>
      </c>
      <c r="G41" s="164" t="str">
        <f>IF('ALC Transition Plans'!AT42="F","Y"," ")</f>
        <v>Y</v>
      </c>
      <c r="H41" s="217" t="str">
        <f>IF('ALC Transition Plans'!AW42=0," ",'ALC Transition Plans'!AW42)</f>
        <v>Y</v>
      </c>
      <c r="I41" s="312" t="str">
        <f t="shared" si="0"/>
        <v>12Y</v>
      </c>
      <c r="J41" s="230" t="str">
        <f>'ALC Transition Plans'!BL42</f>
        <v>F</v>
      </c>
    </row>
    <row r="42" spans="1:10" ht="15" customHeight="1" x14ac:dyDescent="0.3">
      <c r="A42" s="43" t="s">
        <v>9</v>
      </c>
      <c r="B42" s="123" t="s">
        <v>731</v>
      </c>
      <c r="C42" s="145" t="str">
        <f>IF('ALC Transition Plans'!$C43="yes",IF('ALC Transition Plans'!D43=0,"No ",'ALC Transition Plans'!D43),"N/A")</f>
        <v>Yes</v>
      </c>
      <c r="D42" s="141" t="str">
        <f>IF('ALC Transition Plans'!$O43="yes",IF('ALC Transition Plans'!P43=0,"No ",'ALC Transition Plans'!P43),"N/A")</f>
        <v>N/A</v>
      </c>
      <c r="E42" s="141" t="str">
        <f>IF('ALC Transition Plans'!$Z43="yes",IF('ALC Transition Plans'!AB43=0,"No ",'ALC Transition Plans'!AB43),"N/A")</f>
        <v>Yes</v>
      </c>
      <c r="F42" s="146" t="str">
        <f>IF(VLOOKUP(B42,'Pivot Table'!$B$5:$K$2000,8,FALSE)=1,"Yes","")</f>
        <v/>
      </c>
      <c r="G42" s="164" t="str">
        <f>IF('ALC Transition Plans'!AT43="F","Y"," ")</f>
        <v>Y</v>
      </c>
      <c r="H42" s="217" t="str">
        <f>IF('ALC Transition Plans'!AW43=0," ",'ALC Transition Plans'!AW43)</f>
        <v>Y</v>
      </c>
      <c r="I42" s="312" t="str">
        <f t="shared" si="0"/>
        <v>12Y</v>
      </c>
      <c r="J42" s="230" t="str">
        <f>'ALC Transition Plans'!BL43</f>
        <v>F</v>
      </c>
    </row>
    <row r="43" spans="1:10" ht="15" customHeight="1" x14ac:dyDescent="0.3">
      <c r="A43" s="43" t="s">
        <v>9</v>
      </c>
      <c r="B43" s="123" t="s">
        <v>732</v>
      </c>
      <c r="C43" s="145" t="str">
        <f>IF('ALC Transition Plans'!$C44="yes",IF('ALC Transition Plans'!D44=0,"No ",'ALC Transition Plans'!D44),"N/A")</f>
        <v>Yes</v>
      </c>
      <c r="D43" s="141" t="str">
        <f>IF('ALC Transition Plans'!$O44="yes",IF('ALC Transition Plans'!P44=0,"No ",'ALC Transition Plans'!P44),"N/A")</f>
        <v>N/A</v>
      </c>
      <c r="E43" s="141" t="str">
        <f>IF('ALC Transition Plans'!$Z44="yes",IF('ALC Transition Plans'!AB44=0,"No ",'ALC Transition Plans'!AB44),"N/A")</f>
        <v>Yes</v>
      </c>
      <c r="F43" s="146" t="str">
        <f>IF(VLOOKUP(B43,'Pivot Table'!$B$5:$K$2000,8,FALSE)=1,"Yes","")</f>
        <v/>
      </c>
      <c r="G43" s="164" t="str">
        <f>IF('ALC Transition Plans'!AT44="F","Y"," ")</f>
        <v>Y</v>
      </c>
      <c r="H43" s="217" t="str">
        <f>IF('ALC Transition Plans'!AW44=0," ",'ALC Transition Plans'!AW44)</f>
        <v>Y</v>
      </c>
      <c r="I43" s="312" t="str">
        <f t="shared" si="0"/>
        <v>12Y</v>
      </c>
      <c r="J43" s="230" t="str">
        <f>'ALC Transition Plans'!BL44</f>
        <v>F</v>
      </c>
    </row>
    <row r="44" spans="1:10" ht="15" customHeight="1" x14ac:dyDescent="0.3">
      <c r="A44" s="43" t="s">
        <v>9</v>
      </c>
      <c r="B44" s="123" t="s">
        <v>733</v>
      </c>
      <c r="C44" s="145" t="str">
        <f>IF('ALC Transition Plans'!$C45="yes",IF('ALC Transition Plans'!D45=0,"No ",'ALC Transition Plans'!D45),"N/A")</f>
        <v>Yes</v>
      </c>
      <c r="D44" s="141" t="str">
        <f>IF('ALC Transition Plans'!$O45="yes",IF('ALC Transition Plans'!P45=0,"No ",'ALC Transition Plans'!P45),"N/A")</f>
        <v>N/A</v>
      </c>
      <c r="E44" s="141" t="str">
        <f>IF('ALC Transition Plans'!$Z45="yes",IF('ALC Transition Plans'!AB45=0,"No ",'ALC Transition Plans'!AB45),"N/A")</f>
        <v>Yes</v>
      </c>
      <c r="F44" s="146" t="str">
        <f>IF(VLOOKUP(B44,'Pivot Table'!$B$5:$K$2000,8,FALSE)=1,"Yes","")</f>
        <v/>
      </c>
      <c r="G44" s="164" t="str">
        <f>IF('ALC Transition Plans'!AT45="F","Y"," ")</f>
        <v>Y</v>
      </c>
      <c r="H44" s="217" t="str">
        <f>IF('ALC Transition Plans'!AW45=0," ",'ALC Transition Plans'!AW45)</f>
        <v>Y</v>
      </c>
      <c r="I44" s="312" t="str">
        <f t="shared" si="0"/>
        <v>12Y</v>
      </c>
      <c r="J44" s="230" t="str">
        <f>'ALC Transition Plans'!BL45</f>
        <v>F</v>
      </c>
    </row>
    <row r="45" spans="1:10" ht="15" customHeight="1" x14ac:dyDescent="0.3">
      <c r="A45" s="43" t="s">
        <v>9</v>
      </c>
      <c r="B45" s="123" t="s">
        <v>734</v>
      </c>
      <c r="C45" s="145" t="str">
        <f>IF('ALC Transition Plans'!$C46="yes",IF('ALC Transition Plans'!D46=0,"No ",'ALC Transition Plans'!D46),"N/A")</f>
        <v>Yes</v>
      </c>
      <c r="D45" s="141" t="str">
        <f>IF('ALC Transition Plans'!$O46="yes",IF('ALC Transition Plans'!P46=0,"No ",'ALC Transition Plans'!P46),"N/A")</f>
        <v>N/A</v>
      </c>
      <c r="E45" s="141" t="str">
        <f>IF('ALC Transition Plans'!$Z46="yes",IF('ALC Transition Plans'!AB46=0,"No ",'ALC Transition Plans'!AB46),"N/A")</f>
        <v>Yes</v>
      </c>
      <c r="F45" s="146" t="str">
        <f>IF(VLOOKUP(B45,'Pivot Table'!$B$5:$K$2000,8,FALSE)=1,"Yes","")</f>
        <v/>
      </c>
      <c r="G45" s="164" t="str">
        <f>IF('ALC Transition Plans'!AT46="F","Y"," ")</f>
        <v>Y</v>
      </c>
      <c r="H45" s="217" t="str">
        <f>IF('ALC Transition Plans'!AW46=0," ",'ALC Transition Plans'!AW46)</f>
        <v>Y</v>
      </c>
      <c r="I45" s="312" t="str">
        <f t="shared" si="0"/>
        <v>12Y</v>
      </c>
      <c r="J45" s="230" t="str">
        <f>'ALC Transition Plans'!BL46</f>
        <v>F</v>
      </c>
    </row>
    <row r="46" spans="1:10" ht="15" customHeight="1" x14ac:dyDescent="0.3">
      <c r="A46" s="43" t="s">
        <v>9</v>
      </c>
      <c r="B46" s="123" t="s">
        <v>735</v>
      </c>
      <c r="C46" s="145" t="str">
        <f>IF('ALC Transition Plans'!$C47="yes",IF('ALC Transition Plans'!D47=0,"No ",'ALC Transition Plans'!D47),"N/A")</f>
        <v>Yes</v>
      </c>
      <c r="D46" s="141" t="str">
        <f>IF('ALC Transition Plans'!$O47="yes",IF('ALC Transition Plans'!P47=0,"No ",'ALC Transition Plans'!P47),"N/A")</f>
        <v>N/A</v>
      </c>
      <c r="E46" s="141" t="str">
        <f>IF('ALC Transition Plans'!$Z47="yes",IF('ALC Transition Plans'!AB47=0,"No ",'ALC Transition Plans'!AB47),"N/A")</f>
        <v>Yes</v>
      </c>
      <c r="F46" s="146" t="str">
        <f>IF(VLOOKUP(B46,'Pivot Table'!$B$5:$K$2000,8,FALSE)=1,"Yes","")</f>
        <v/>
      </c>
      <c r="G46" s="164" t="str">
        <f>IF('ALC Transition Plans'!AT47="F","Y"," ")</f>
        <v>Y</v>
      </c>
      <c r="H46" s="217" t="str">
        <f>IF('ALC Transition Plans'!AW47=0," ",'ALC Transition Plans'!AW47)</f>
        <v>Y</v>
      </c>
      <c r="I46" s="312" t="str">
        <f t="shared" si="0"/>
        <v>12Y</v>
      </c>
      <c r="J46" s="230" t="str">
        <f>'ALC Transition Plans'!BL47</f>
        <v>F</v>
      </c>
    </row>
    <row r="47" spans="1:10" ht="15" customHeight="1" x14ac:dyDescent="0.3">
      <c r="A47" s="43" t="s">
        <v>9</v>
      </c>
      <c r="B47" s="123" t="s">
        <v>736</v>
      </c>
      <c r="C47" s="145" t="str">
        <f>IF('ALC Transition Plans'!$C48="yes",IF('ALC Transition Plans'!D48=0,"No ",'ALC Transition Plans'!D48),"N/A")</f>
        <v>Yes</v>
      </c>
      <c r="D47" s="141" t="str">
        <f>IF('ALC Transition Plans'!$O48="yes",IF('ALC Transition Plans'!P48=0,"No ",'ALC Transition Plans'!P48),"N/A")</f>
        <v>N/A</v>
      </c>
      <c r="E47" s="141" t="str">
        <f>IF('ALC Transition Plans'!$Z48="yes",IF('ALC Transition Plans'!AB48=0,"No ",'ALC Transition Plans'!AB48),"N/A")</f>
        <v>Yes</v>
      </c>
      <c r="F47" s="146" t="str">
        <f>IF(VLOOKUP(B47,'Pivot Table'!$B$5:$K$2000,8,FALSE)=1,"Yes","")</f>
        <v/>
      </c>
      <c r="G47" s="164" t="str">
        <f>IF('ALC Transition Plans'!AT48="F","Y"," ")</f>
        <v>Y</v>
      </c>
      <c r="H47" s="217" t="str">
        <f>IF('ALC Transition Plans'!AW48=0," ",'ALC Transition Plans'!AW48)</f>
        <v>Y</v>
      </c>
      <c r="I47" s="312" t="str">
        <f t="shared" si="0"/>
        <v>12Y</v>
      </c>
      <c r="J47" s="230" t="str">
        <f>'ALC Transition Plans'!BL48</f>
        <v>F</v>
      </c>
    </row>
    <row r="48" spans="1:10" ht="15" customHeight="1" x14ac:dyDescent="0.3">
      <c r="A48" s="43" t="s">
        <v>9</v>
      </c>
      <c r="B48" s="123" t="s">
        <v>997</v>
      </c>
      <c r="C48" s="145" t="str">
        <f>IF('ALC Transition Plans'!$C49="yes",IF('ALC Transition Plans'!D49=0,"No ",'ALC Transition Plans'!D49),"N/A")</f>
        <v>Yes</v>
      </c>
      <c r="D48" s="141" t="str">
        <f>IF('ALC Transition Plans'!$O49="yes",IF('ALC Transition Plans'!P49=0,"No ",'ALC Transition Plans'!P49),"N/A")</f>
        <v>N/A</v>
      </c>
      <c r="E48" s="141" t="str">
        <f>IF('ALC Transition Plans'!$Z49="yes",IF('ALC Transition Plans'!AB49=0,"No ",'ALC Transition Plans'!AB49),"N/A")</f>
        <v>Yes</v>
      </c>
      <c r="F48" s="146" t="str">
        <f>IF(VLOOKUP(B48,'Pivot Table'!$B$5:$K$2000,8,FALSE)=1,"Yes","")</f>
        <v/>
      </c>
      <c r="G48" s="164" t="str">
        <f>IF('ALC Transition Plans'!AT49="F","Y"," ")</f>
        <v>Y</v>
      </c>
      <c r="H48" s="217" t="str">
        <f>IF('ALC Transition Plans'!AW49=0," ",'ALC Transition Plans'!AW49)</f>
        <v>Y</v>
      </c>
      <c r="I48" s="312" t="str">
        <f t="shared" si="0"/>
        <v>12Y</v>
      </c>
      <c r="J48" s="230" t="str">
        <f>'ALC Transition Plans'!BL49</f>
        <v>F</v>
      </c>
    </row>
    <row r="49" spans="1:10" ht="15" customHeight="1" x14ac:dyDescent="0.3">
      <c r="A49" s="43" t="s">
        <v>9</v>
      </c>
      <c r="B49" s="123" t="s">
        <v>998</v>
      </c>
      <c r="C49" s="145" t="str">
        <f>IF('ALC Transition Plans'!$C50="yes",IF('ALC Transition Plans'!D50=0,"No ",'ALC Transition Plans'!D50),"N/A")</f>
        <v>Yes</v>
      </c>
      <c r="D49" s="141" t="str">
        <f>IF('ALC Transition Plans'!$O50="yes",IF('ALC Transition Plans'!P50=0,"No ",'ALC Transition Plans'!P50),"N/A")</f>
        <v>N/A</v>
      </c>
      <c r="E49" s="141" t="str">
        <f>IF('ALC Transition Plans'!$Z50="yes",IF('ALC Transition Plans'!AB50=0,"No ",'ALC Transition Plans'!AB50),"N/A")</f>
        <v>Yes</v>
      </c>
      <c r="F49" s="146" t="str">
        <f>IF(VLOOKUP(B49,'Pivot Table'!$B$5:$K$2000,8,FALSE)=1,"Yes","")</f>
        <v/>
      </c>
      <c r="G49" s="164" t="str">
        <f>IF('ALC Transition Plans'!AT50="F","Y"," ")</f>
        <v>Y</v>
      </c>
      <c r="H49" s="217" t="str">
        <f>IF('ALC Transition Plans'!AW50=0," ",'ALC Transition Plans'!AW50)</f>
        <v>Y</v>
      </c>
      <c r="I49" s="312" t="str">
        <f t="shared" si="0"/>
        <v>12Y</v>
      </c>
      <c r="J49" s="230" t="str">
        <f>'ALC Transition Plans'!BL50</f>
        <v>F</v>
      </c>
    </row>
    <row r="50" spans="1:10" ht="15" customHeight="1" x14ac:dyDescent="0.3">
      <c r="A50" s="43" t="s">
        <v>9</v>
      </c>
      <c r="B50" s="123" t="s">
        <v>999</v>
      </c>
      <c r="C50" s="145" t="str">
        <f>IF('ALC Transition Plans'!$C51="yes",IF('ALC Transition Plans'!D51=0,"No ",'ALC Transition Plans'!D51),"N/A")</f>
        <v>Yes</v>
      </c>
      <c r="D50" s="141" t="str">
        <f>IF('ALC Transition Plans'!$O51="yes",IF('ALC Transition Plans'!P51=0,"No ",'ALC Transition Plans'!P51),"N/A")</f>
        <v>N/A</v>
      </c>
      <c r="E50" s="141" t="str">
        <f>IF('ALC Transition Plans'!$Z51="yes",IF('ALC Transition Plans'!AB51=0,"No ",'ALC Transition Plans'!AB51),"N/A")</f>
        <v>Yes</v>
      </c>
      <c r="F50" s="146" t="str">
        <f>IF(VLOOKUP(B50,'Pivot Table'!$B$5:$K$2000,8,FALSE)=1,"Yes","")</f>
        <v/>
      </c>
      <c r="G50" s="164" t="str">
        <f>IF('ALC Transition Plans'!AT51="F","Y"," ")</f>
        <v>Y</v>
      </c>
      <c r="H50" s="217" t="str">
        <f>IF('ALC Transition Plans'!AW51=0," ",'ALC Transition Plans'!AW51)</f>
        <v>Y</v>
      </c>
      <c r="I50" s="312" t="str">
        <f t="shared" si="0"/>
        <v>12Y</v>
      </c>
      <c r="J50" s="230" t="str">
        <f>'ALC Transition Plans'!BL51</f>
        <v>F</v>
      </c>
    </row>
    <row r="51" spans="1:10" ht="15" customHeight="1" x14ac:dyDescent="0.3">
      <c r="A51" s="43" t="s">
        <v>9</v>
      </c>
      <c r="B51" s="123" t="s">
        <v>1000</v>
      </c>
      <c r="C51" s="145" t="str">
        <f>IF('ALC Transition Plans'!$C52="yes",IF('ALC Transition Plans'!D52=0,"No ",'ALC Transition Plans'!D52),"N/A")</f>
        <v>Yes</v>
      </c>
      <c r="D51" s="141" t="str">
        <f>IF('ALC Transition Plans'!$O52="yes",IF('ALC Transition Plans'!P52=0,"No ",'ALC Transition Plans'!P52),"N/A")</f>
        <v>N/A</v>
      </c>
      <c r="E51" s="141" t="str">
        <f>IF('ALC Transition Plans'!$Z52="yes",IF('ALC Transition Plans'!AB52=0,"No ",'ALC Transition Plans'!AB52),"N/A")</f>
        <v>Yes</v>
      </c>
      <c r="F51" s="146" t="str">
        <f>IF(VLOOKUP(B51,'Pivot Table'!$B$5:$K$2000,8,FALSE)=1,"Yes","")</f>
        <v/>
      </c>
      <c r="G51" s="164" t="str">
        <f>IF('ALC Transition Plans'!AT52="F","Y"," ")</f>
        <v>Y</v>
      </c>
      <c r="H51" s="217" t="str">
        <f>IF('ALC Transition Plans'!AW52=0," ",'ALC Transition Plans'!AW52)</f>
        <v>Y</v>
      </c>
      <c r="I51" s="312" t="str">
        <f t="shared" si="0"/>
        <v>12Y</v>
      </c>
      <c r="J51" s="230" t="str">
        <f>'ALC Transition Plans'!BL52</f>
        <v>F</v>
      </c>
    </row>
    <row r="52" spans="1:10" ht="15" customHeight="1" x14ac:dyDescent="0.3">
      <c r="A52" s="43" t="s">
        <v>9</v>
      </c>
      <c r="B52" s="123" t="s">
        <v>1001</v>
      </c>
      <c r="C52" s="145" t="str">
        <f>IF('ALC Transition Plans'!$C53="yes",IF('ALC Transition Plans'!D53=0,"No ",'ALC Transition Plans'!D53),"N/A")</f>
        <v>Yes</v>
      </c>
      <c r="D52" s="141" t="str">
        <f>IF('ALC Transition Plans'!$O53="yes",IF('ALC Transition Plans'!P53=0,"No ",'ALC Transition Plans'!P53),"N/A")</f>
        <v>N/A</v>
      </c>
      <c r="E52" s="141" t="str">
        <f>IF('ALC Transition Plans'!$Z53="yes",IF('ALC Transition Plans'!AB53=0,"No ",'ALC Transition Plans'!AB53),"N/A")</f>
        <v>Yes</v>
      </c>
      <c r="F52" s="146" t="str">
        <f>IF(VLOOKUP(B52,'Pivot Table'!$B$5:$K$2000,8,FALSE)=1,"Yes","")</f>
        <v/>
      </c>
      <c r="G52" s="164" t="str">
        <f>IF('ALC Transition Plans'!AT53="F","Y"," ")</f>
        <v>Y</v>
      </c>
      <c r="H52" s="217" t="str">
        <f>IF('ALC Transition Plans'!AW53=0," ",'ALC Transition Plans'!AW53)</f>
        <v>Y</v>
      </c>
      <c r="I52" s="312" t="str">
        <f t="shared" si="0"/>
        <v>12Y</v>
      </c>
      <c r="J52" s="230" t="str">
        <f>'ALC Transition Plans'!BL53</f>
        <v>F</v>
      </c>
    </row>
    <row r="53" spans="1:10" ht="15" customHeight="1" x14ac:dyDescent="0.3">
      <c r="A53" s="43" t="s">
        <v>9</v>
      </c>
      <c r="B53" s="123" t="s">
        <v>1002</v>
      </c>
      <c r="C53" s="145" t="str">
        <f>IF('ALC Transition Plans'!$C54="yes",IF('ALC Transition Plans'!D54=0,"No ",'ALC Transition Plans'!D54),"N/A")</f>
        <v>Yes</v>
      </c>
      <c r="D53" s="141" t="str">
        <f>IF('ALC Transition Plans'!$O54="yes",IF('ALC Transition Plans'!P54=0,"No ",'ALC Transition Plans'!P54),"N/A")</f>
        <v>N/A</v>
      </c>
      <c r="E53" s="141" t="str">
        <f>IF('ALC Transition Plans'!$Z54="yes",IF('ALC Transition Plans'!AB54=0,"No ",'ALC Transition Plans'!AB54),"N/A")</f>
        <v>Yes</v>
      </c>
      <c r="F53" s="146" t="str">
        <f>IF(VLOOKUP(B53,'Pivot Table'!$B$5:$K$2000,8,FALSE)=1,"Yes","")</f>
        <v/>
      </c>
      <c r="G53" s="164" t="str">
        <f>IF('ALC Transition Plans'!AT54="F","Y"," ")</f>
        <v>Y</v>
      </c>
      <c r="H53" s="217" t="str">
        <f>IF('ALC Transition Plans'!AW54=0," ",'ALC Transition Plans'!AW54)</f>
        <v>Y</v>
      </c>
      <c r="I53" s="312" t="str">
        <f t="shared" si="0"/>
        <v>12Y</v>
      </c>
      <c r="J53" s="230" t="str">
        <f>'ALC Transition Plans'!BL54</f>
        <v>F</v>
      </c>
    </row>
    <row r="54" spans="1:10" ht="15" customHeight="1" x14ac:dyDescent="0.3">
      <c r="A54" s="43" t="s">
        <v>9</v>
      </c>
      <c r="B54" s="123" t="s">
        <v>1136</v>
      </c>
      <c r="C54" s="145" t="str">
        <f>IF('ALC Transition Plans'!$C55="yes",IF('ALC Transition Plans'!D55=0,"No ",'ALC Transition Plans'!D55),"N/A")</f>
        <v>N/A</v>
      </c>
      <c r="D54" s="141" t="str">
        <f>IF('ALC Transition Plans'!$O55="yes",IF('ALC Transition Plans'!P55=0,"No ",'ALC Transition Plans'!P55),"N/A")</f>
        <v>Yes</v>
      </c>
      <c r="E54" s="141" t="str">
        <f>IF('ALC Transition Plans'!$Z55="yes",IF('ALC Transition Plans'!AB55=0,"No ",'ALC Transition Plans'!AB55),"N/A")</f>
        <v>N/A</v>
      </c>
      <c r="F54" s="146" t="str">
        <f>IF(VLOOKUP(B54,'Pivot Table'!$B$5:$K$2000,8,FALSE)=1,"Yes","")</f>
        <v/>
      </c>
      <c r="G54" s="164" t="str">
        <f>IF('ALC Transition Plans'!AT55="F","Y"," ")</f>
        <v>Y</v>
      </c>
      <c r="H54" s="217" t="str">
        <f>IF('ALC Transition Plans'!AW55=0," ",'ALC Transition Plans'!AW55)</f>
        <v>Y</v>
      </c>
      <c r="I54" s="312" t="str">
        <f t="shared" si="0"/>
        <v>12Y</v>
      </c>
      <c r="J54" s="230" t="str">
        <f>'ALC Transition Plans'!BL55</f>
        <v>F</v>
      </c>
    </row>
    <row r="55" spans="1:10" ht="15" customHeight="1" x14ac:dyDescent="0.3">
      <c r="A55" s="43" t="s">
        <v>9</v>
      </c>
      <c r="B55" s="123" t="s">
        <v>1648</v>
      </c>
      <c r="C55" s="145" t="str">
        <f>IF('ALC Transition Plans'!$C56="yes",IF('ALC Transition Plans'!D56=0,"No ",'ALC Transition Plans'!D56),"N/A")</f>
        <v>N/A</v>
      </c>
      <c r="D55" s="141" t="str">
        <f>IF('ALC Transition Plans'!$O56="yes",IF('ALC Transition Plans'!P56=0,"No ",'ALC Transition Plans'!P56),"N/A")</f>
        <v>N/A</v>
      </c>
      <c r="E55" s="141" t="str">
        <f>IF('ALC Transition Plans'!$Z56="yes",IF('ALC Transition Plans'!AB56=0,"No ",'ALC Transition Plans'!AB56),"N/A")</f>
        <v>In Progress</v>
      </c>
      <c r="F55" s="146" t="str">
        <f>IF(VLOOKUP(B55,'Pivot Table'!$B$5:$K$2000,8,FALSE)=1,"Yes","")</f>
        <v/>
      </c>
      <c r="G55" s="164" t="str">
        <f>IF('ALC Transition Plans'!AT56="F","Y"," ")</f>
        <v xml:space="preserve"> </v>
      </c>
      <c r="H55" s="217" t="str">
        <f>IF('ALC Transition Plans'!AW56=0," ",'ALC Transition Plans'!AW56)</f>
        <v>Y</v>
      </c>
      <c r="I55" s="312" t="str">
        <f t="shared" ref="I55:I61" si="2">A55&amp;G55</f>
        <v xml:space="preserve">12 </v>
      </c>
      <c r="J55" s="230" t="str">
        <f>'ALC Transition Plans'!BL56</f>
        <v xml:space="preserve"> </v>
      </c>
    </row>
    <row r="56" spans="1:10" ht="15" customHeight="1" x14ac:dyDescent="0.3">
      <c r="A56" s="43" t="s">
        <v>9</v>
      </c>
      <c r="B56" s="123" t="s">
        <v>1649</v>
      </c>
      <c r="C56" s="145" t="str">
        <f>IF('ALC Transition Plans'!$C57="yes",IF('ALC Transition Plans'!D57=0,"No ",'ALC Transition Plans'!D57),"N/A")</f>
        <v>Yes</v>
      </c>
      <c r="D56" s="141" t="str">
        <f>IF('ALC Transition Plans'!$O57="yes",IF('ALC Transition Plans'!P57=0,"No ",'ALC Transition Plans'!P57),"N/A")</f>
        <v>N/A</v>
      </c>
      <c r="E56" s="141" t="str">
        <f>IF('ALC Transition Plans'!$Z57="yes",IF('ALC Transition Plans'!AB57=0,"No ",'ALC Transition Plans'!AB57),"N/A")</f>
        <v>Yes</v>
      </c>
      <c r="F56" s="146" t="str">
        <f>IF(VLOOKUP(B56,'Pivot Table'!$B$5:$K$2000,8,FALSE)=1,"Yes","")</f>
        <v/>
      </c>
      <c r="G56" s="164" t="str">
        <f>IF('ALC Transition Plans'!AT57="F","Y"," ")</f>
        <v>Y</v>
      </c>
      <c r="H56" s="217" t="str">
        <f>IF('ALC Transition Plans'!AW57=0," ",'ALC Transition Plans'!AW57)</f>
        <v>Y</v>
      </c>
      <c r="I56" s="312" t="str">
        <f t="shared" si="2"/>
        <v>12Y</v>
      </c>
      <c r="J56" s="230" t="str">
        <f>'ALC Transition Plans'!BL57</f>
        <v>F</v>
      </c>
    </row>
    <row r="57" spans="1:10" ht="15" customHeight="1" x14ac:dyDescent="0.3">
      <c r="A57" s="43" t="s">
        <v>9</v>
      </c>
      <c r="B57" s="123" t="s">
        <v>1650</v>
      </c>
      <c r="C57" s="145" t="str">
        <f>IF('ALC Transition Plans'!$C58="yes",IF('ALC Transition Plans'!D58=0,"No ",'ALC Transition Plans'!D58),"N/A")</f>
        <v>Yes</v>
      </c>
      <c r="D57" s="141" t="str">
        <f>IF('ALC Transition Plans'!$O58="yes",IF('ALC Transition Plans'!P58=0,"No ",'ALC Transition Plans'!P58),"N/A")</f>
        <v>N/A</v>
      </c>
      <c r="E57" s="141" t="str">
        <f>IF('ALC Transition Plans'!$Z58="yes",IF('ALC Transition Plans'!AB58=0,"No ",'ALC Transition Plans'!AB58),"N/A")</f>
        <v>Yes</v>
      </c>
      <c r="F57" s="146" t="str">
        <f>IF(VLOOKUP(B57,'Pivot Table'!$B$5:$K$2000,8,FALSE)=1,"Yes","")</f>
        <v/>
      </c>
      <c r="G57" s="164" t="str">
        <f>IF('ALC Transition Plans'!AT58="F","Y"," ")</f>
        <v>Y</v>
      </c>
      <c r="H57" s="217" t="str">
        <f>IF('ALC Transition Plans'!AW58=0," ",'ALC Transition Plans'!AW58)</f>
        <v>Y</v>
      </c>
      <c r="I57" s="312" t="str">
        <f t="shared" si="2"/>
        <v>12Y</v>
      </c>
      <c r="J57" s="230" t="str">
        <f>'ALC Transition Plans'!BL58</f>
        <v>F</v>
      </c>
    </row>
    <row r="58" spans="1:10" ht="15" customHeight="1" x14ac:dyDescent="0.3">
      <c r="A58" s="43" t="s">
        <v>9</v>
      </c>
      <c r="B58" s="123" t="s">
        <v>1651</v>
      </c>
      <c r="C58" s="145" t="str">
        <f>IF('ALC Transition Plans'!$C59="yes",IF('ALC Transition Plans'!D59=0,"No ",'ALC Transition Plans'!D59),"N/A")</f>
        <v>Yes</v>
      </c>
      <c r="D58" s="141" t="str">
        <f>IF('ALC Transition Plans'!$O59="yes",IF('ALC Transition Plans'!P59=0,"No ",'ALC Transition Plans'!P59),"N/A")</f>
        <v>N/A</v>
      </c>
      <c r="E58" s="141" t="str">
        <f>IF('ALC Transition Plans'!$Z59="yes",IF('ALC Transition Plans'!AB59=0,"No ",'ALC Transition Plans'!AB59),"N/A")</f>
        <v>Yes</v>
      </c>
      <c r="F58" s="146" t="str">
        <f>IF(VLOOKUP(B58,'Pivot Table'!$B$5:$K$2000,8,FALSE)=1,"Yes","")</f>
        <v/>
      </c>
      <c r="G58" s="164" t="str">
        <f>IF('ALC Transition Plans'!AT59="F","Y"," ")</f>
        <v>Y</v>
      </c>
      <c r="H58" s="217" t="str">
        <f>IF('ALC Transition Plans'!AW59=0," ",'ALC Transition Plans'!AW59)</f>
        <v>Y</v>
      </c>
      <c r="I58" s="312" t="str">
        <f t="shared" si="2"/>
        <v>12Y</v>
      </c>
      <c r="J58" s="230" t="str">
        <f>'ALC Transition Plans'!BL59</f>
        <v>F</v>
      </c>
    </row>
    <row r="59" spans="1:10" ht="15" customHeight="1" x14ac:dyDescent="0.3">
      <c r="A59" s="43" t="s">
        <v>9</v>
      </c>
      <c r="B59" s="123" t="s">
        <v>1652</v>
      </c>
      <c r="C59" s="145" t="str">
        <f>IF('ALC Transition Plans'!$C60="yes",IF('ALC Transition Plans'!D60=0,"No ",'ALC Transition Plans'!D60),"N/A")</f>
        <v>Yes</v>
      </c>
      <c r="D59" s="141" t="str">
        <f>IF('ALC Transition Plans'!$O60="yes",IF('ALC Transition Plans'!P60=0,"No ",'ALC Transition Plans'!P60),"N/A")</f>
        <v>N/A</v>
      </c>
      <c r="E59" s="141" t="str">
        <f>IF('ALC Transition Plans'!$Z60="yes",IF('ALC Transition Plans'!AB60=0,"No ",'ALC Transition Plans'!AB60),"N/A")</f>
        <v>Yes</v>
      </c>
      <c r="F59" s="146" t="str">
        <f>IF(VLOOKUP(B59,'Pivot Table'!$B$5:$K$2000,8,FALSE)=1,"Yes","")</f>
        <v/>
      </c>
      <c r="G59" s="164" t="str">
        <f>IF('ALC Transition Plans'!AT60="F","Y"," ")</f>
        <v>Y</v>
      </c>
      <c r="H59" s="217" t="str">
        <f>IF('ALC Transition Plans'!AW60=0," ",'ALC Transition Plans'!AW60)</f>
        <v>Y</v>
      </c>
      <c r="I59" s="312" t="str">
        <f t="shared" si="2"/>
        <v>12Y</v>
      </c>
      <c r="J59" s="230" t="str">
        <f>'ALC Transition Plans'!BL60</f>
        <v>F</v>
      </c>
    </row>
    <row r="60" spans="1:10" ht="15" customHeight="1" x14ac:dyDescent="0.3">
      <c r="A60" s="43" t="s">
        <v>9</v>
      </c>
      <c r="B60" s="123" t="s">
        <v>1653</v>
      </c>
      <c r="C60" s="145" t="str">
        <f>IF('ALC Transition Plans'!$C61="yes",IF('ALC Transition Plans'!D61=0,"No ",'ALC Transition Plans'!D61),"N/A")</f>
        <v>Yes</v>
      </c>
      <c r="D60" s="141" t="str">
        <f>IF('ALC Transition Plans'!$O61="yes",IF('ALC Transition Plans'!P61=0,"No ",'ALC Transition Plans'!P61),"N/A")</f>
        <v>N/A</v>
      </c>
      <c r="E60" s="141" t="str">
        <f>IF('ALC Transition Plans'!$Z61="yes",IF('ALC Transition Plans'!AB61=0,"No ",'ALC Transition Plans'!AB61),"N/A")</f>
        <v>Yes</v>
      </c>
      <c r="F60" s="146" t="str">
        <f>IF(VLOOKUP(B60,'Pivot Table'!$B$5:$K$2000,8,FALSE)=1,"Yes","")</f>
        <v/>
      </c>
      <c r="G60" s="164" t="str">
        <f>IF('ALC Transition Plans'!AT61="F","Y"," ")</f>
        <v>Y</v>
      </c>
      <c r="H60" s="217" t="str">
        <f>IF('ALC Transition Plans'!AW61=0," ",'ALC Transition Plans'!AW61)</f>
        <v>Y</v>
      </c>
      <c r="I60" s="312" t="str">
        <f t="shared" si="2"/>
        <v>12Y</v>
      </c>
      <c r="J60" s="230" t="str">
        <f>'ALC Transition Plans'!BL61</f>
        <v>F</v>
      </c>
    </row>
    <row r="61" spans="1:10" ht="15" customHeight="1" x14ac:dyDescent="0.3">
      <c r="A61" s="43" t="s">
        <v>9</v>
      </c>
      <c r="B61" s="123" t="s">
        <v>1654</v>
      </c>
      <c r="C61" s="145" t="str">
        <f>IF('ALC Transition Plans'!$C62="yes",IF('ALC Transition Plans'!D62=0,"No ",'ALC Transition Plans'!D62),"N/A")</f>
        <v>Yes</v>
      </c>
      <c r="D61" s="141" t="str">
        <f>IF('ALC Transition Plans'!$O62="yes",IF('ALC Transition Plans'!P62=0,"No ",'ALC Transition Plans'!P62),"N/A")</f>
        <v>N/A</v>
      </c>
      <c r="E61" s="141" t="str">
        <f>IF('ALC Transition Plans'!$Z62="yes",IF('ALC Transition Plans'!AB62=0,"No ",'ALC Transition Plans'!AB62),"N/A")</f>
        <v>Yes</v>
      </c>
      <c r="F61" s="146" t="str">
        <f>IF(VLOOKUP(B61,'Pivot Table'!$B$5:$K$2000,8,FALSE)=1,"Yes","")</f>
        <v/>
      </c>
      <c r="G61" s="164" t="str">
        <f>IF('ALC Transition Plans'!AT62="F","Y"," ")</f>
        <v>Y</v>
      </c>
      <c r="H61" s="217" t="str">
        <f>IF('ALC Transition Plans'!AW62=0," ",'ALC Transition Plans'!AW62)</f>
        <v>Y</v>
      </c>
      <c r="I61" s="312" t="str">
        <f t="shared" si="2"/>
        <v>12Y</v>
      </c>
      <c r="J61" s="230" t="str">
        <f>'ALC Transition Plans'!BL62</f>
        <v>F</v>
      </c>
    </row>
    <row r="62" spans="1:10" ht="15" customHeight="1" x14ac:dyDescent="0.3">
      <c r="A62" s="43" t="s">
        <v>9</v>
      </c>
      <c r="B62" s="123" t="s">
        <v>1728</v>
      </c>
      <c r="C62" s="145" t="str">
        <f>IF('ALC Transition Plans'!$C63="yes",IF('ALC Transition Plans'!D63=0,"No ",'ALC Transition Plans'!D63),"N/A")</f>
        <v>Yes</v>
      </c>
      <c r="D62" s="141" t="str">
        <f>IF('ALC Transition Plans'!$O63="yes",IF('ALC Transition Plans'!P63=0,"No ",'ALC Transition Plans'!P63),"N/A")</f>
        <v>N/A</v>
      </c>
      <c r="E62" s="141" t="str">
        <f>IF('ALC Transition Plans'!$Z63="yes",IF('ALC Transition Plans'!AB63=0,"No ",'ALC Transition Plans'!AB63),"N/A")</f>
        <v>Yes</v>
      </c>
      <c r="F62" s="146" t="str">
        <f>IF(VLOOKUP(B62,'Pivot Table'!$B$5:$K$2000,8,FALSE)=1,"Yes","")</f>
        <v/>
      </c>
      <c r="G62" s="164" t="str">
        <f>IF('ALC Transition Plans'!AT63="F","Y"," ")</f>
        <v>Y</v>
      </c>
      <c r="H62" s="217" t="str">
        <f>IF('ALC Transition Plans'!AW63=0," ",'ALC Transition Plans'!AW63)</f>
        <v>Y</v>
      </c>
      <c r="I62" s="312" t="str">
        <f t="shared" ref="I62:I63" si="3">A62&amp;G62</f>
        <v>12Y</v>
      </c>
      <c r="J62" s="230" t="str">
        <f>'ALC Transition Plans'!BL63</f>
        <v>F</v>
      </c>
    </row>
    <row r="63" spans="1:10" ht="15" customHeight="1" x14ac:dyDescent="0.3">
      <c r="A63" s="43" t="s">
        <v>9</v>
      </c>
      <c r="B63" s="123" t="s">
        <v>1729</v>
      </c>
      <c r="C63" s="145" t="str">
        <f>IF('ALC Transition Plans'!$C64="yes",IF('ALC Transition Plans'!D64=0,"No ",'ALC Transition Plans'!D64),"N/A")</f>
        <v>In Progress</v>
      </c>
      <c r="D63" s="141" t="str">
        <f>IF('ALC Transition Plans'!$O64="yes",IF('ALC Transition Plans'!P64=0,"No ",'ALC Transition Plans'!P64),"N/A")</f>
        <v>N/A</v>
      </c>
      <c r="E63" s="141" t="str">
        <f>IF('ALC Transition Plans'!$Z64="yes",IF('ALC Transition Plans'!AB64=0,"No ",'ALC Transition Plans'!AB64),"N/A")</f>
        <v>In Progress</v>
      </c>
      <c r="F63" s="146" t="str">
        <f>IF(VLOOKUP(B63,'Pivot Table'!$B$5:$K$2000,8,FALSE)=1,"Yes","")</f>
        <v/>
      </c>
      <c r="G63" s="164" t="str">
        <f>IF('ALC Transition Plans'!AT64="F","Y"," ")</f>
        <v xml:space="preserve"> </v>
      </c>
      <c r="H63" s="217" t="str">
        <f>IF('ALC Transition Plans'!AW64=0," ",'ALC Transition Plans'!AW64)</f>
        <v>Y</v>
      </c>
      <c r="I63" s="312" t="str">
        <f t="shared" si="3"/>
        <v xml:space="preserve">12 </v>
      </c>
      <c r="J63" s="230" t="str">
        <f>'ALC Transition Plans'!BL64</f>
        <v xml:space="preserve"> </v>
      </c>
    </row>
    <row r="64" spans="1:10" ht="15" customHeight="1" x14ac:dyDescent="0.3">
      <c r="A64" s="43" t="s">
        <v>9</v>
      </c>
      <c r="B64" s="123" t="s">
        <v>1970</v>
      </c>
      <c r="C64" s="145" t="str">
        <f>IF('ALC Transition Plans'!$C65="yes",IF('ALC Transition Plans'!D65=0,"No ",'ALC Transition Plans'!D65),"N/A")</f>
        <v>Yes</v>
      </c>
      <c r="D64" s="141" t="str">
        <f>IF('ALC Transition Plans'!$O65="yes",IF('ALC Transition Plans'!P65=0,"No ",'ALC Transition Plans'!P65),"N/A")</f>
        <v>N/A</v>
      </c>
      <c r="E64" s="141" t="str">
        <f>IF('ALC Transition Plans'!$Z65="yes",IF('ALC Transition Plans'!AB65=0,"No ",'ALC Transition Plans'!AB65),"N/A")</f>
        <v>Yes</v>
      </c>
      <c r="F64" s="146" t="str">
        <f>IF(VLOOKUP(B64,'Pivot Table'!$B$5:$K$2000,8,FALSE)=1,"Yes","")</f>
        <v/>
      </c>
      <c r="G64" s="164" t="str">
        <f>IF('ALC Transition Plans'!AT65="F","Y"," ")</f>
        <v>Y</v>
      </c>
      <c r="H64" s="217" t="str">
        <f>IF('ALC Transition Plans'!AW65=0," ",'ALC Transition Plans'!AW65)</f>
        <v>Y</v>
      </c>
      <c r="I64" s="312" t="str">
        <f t="shared" ref="I64:I67" si="4">A64&amp;G64</f>
        <v>12Y</v>
      </c>
      <c r="J64" s="230" t="str">
        <f>'ALC Transition Plans'!BL65</f>
        <v>F</v>
      </c>
    </row>
    <row r="65" spans="1:10" ht="15" customHeight="1" x14ac:dyDescent="0.3">
      <c r="A65" s="43" t="s">
        <v>9</v>
      </c>
      <c r="B65" s="123" t="s">
        <v>1971</v>
      </c>
      <c r="C65" s="145" t="str">
        <f>IF('ALC Transition Plans'!$C66="yes",IF('ALC Transition Plans'!D66=0,"No ",'ALC Transition Plans'!D66),"N/A")</f>
        <v>Yes</v>
      </c>
      <c r="D65" s="141" t="str">
        <f>IF('ALC Transition Plans'!$O66="yes",IF('ALC Transition Plans'!P66=0,"No ",'ALC Transition Plans'!P66),"N/A")</f>
        <v>N/A</v>
      </c>
      <c r="E65" s="141" t="str">
        <f>IF('ALC Transition Plans'!$Z66="yes",IF('ALC Transition Plans'!AB66=0,"No ",'ALC Transition Plans'!AB66),"N/A")</f>
        <v>Yes</v>
      </c>
      <c r="F65" s="146" t="str">
        <f>IF(VLOOKUP(B65,'Pivot Table'!$B$5:$K$2000,8,FALSE)=1,"Yes","")</f>
        <v/>
      </c>
      <c r="G65" s="164" t="str">
        <f>IF('ALC Transition Plans'!AT66="F","Y"," ")</f>
        <v>Y</v>
      </c>
      <c r="H65" s="217" t="str">
        <f>IF('ALC Transition Plans'!AW66=0," ",'ALC Transition Plans'!AW66)</f>
        <v>Y</v>
      </c>
      <c r="I65" s="312" t="str">
        <f t="shared" si="4"/>
        <v>12Y</v>
      </c>
      <c r="J65" s="230" t="str">
        <f>'ALC Transition Plans'!BL66</f>
        <v>F</v>
      </c>
    </row>
    <row r="66" spans="1:10" ht="15" customHeight="1" x14ac:dyDescent="0.3">
      <c r="A66" s="43" t="s">
        <v>9</v>
      </c>
      <c r="B66" s="123" t="s">
        <v>1972</v>
      </c>
      <c r="C66" s="145" t="str">
        <f>IF('ALC Transition Plans'!$C67="yes",IF('ALC Transition Plans'!D67=0,"No ",'ALC Transition Plans'!D67),"N/A")</f>
        <v>Yes</v>
      </c>
      <c r="D66" s="141" t="str">
        <f>IF('ALC Transition Plans'!$O67="yes",IF('ALC Transition Plans'!P67=0,"No ",'ALC Transition Plans'!P67),"N/A")</f>
        <v>N/A</v>
      </c>
      <c r="E66" s="141" t="str">
        <f>IF('ALC Transition Plans'!$Z67="yes",IF('ALC Transition Plans'!AB67=0,"No ",'ALC Transition Plans'!AB67),"N/A")</f>
        <v>Yes</v>
      </c>
      <c r="F66" s="146" t="str">
        <f>IF(VLOOKUP(B66,'Pivot Table'!$B$5:$K$2000,8,FALSE)=1,"Yes","")</f>
        <v/>
      </c>
      <c r="G66" s="164" t="str">
        <f>IF('ALC Transition Plans'!AT67="F","Y"," ")</f>
        <v>Y</v>
      </c>
      <c r="H66" s="217" t="str">
        <f>IF('ALC Transition Plans'!AW67=0," ",'ALC Transition Plans'!AW67)</f>
        <v>Y</v>
      </c>
      <c r="I66" s="312" t="str">
        <f t="shared" si="4"/>
        <v>12Y</v>
      </c>
      <c r="J66" s="230" t="str">
        <f>'ALC Transition Plans'!BL67</f>
        <v>F</v>
      </c>
    </row>
    <row r="67" spans="1:10" ht="15" customHeight="1" x14ac:dyDescent="0.3">
      <c r="A67" s="43" t="s">
        <v>9</v>
      </c>
      <c r="B67" s="123" t="s">
        <v>1973</v>
      </c>
      <c r="C67" s="145" t="str">
        <f>IF('ALC Transition Plans'!$C68="yes",IF('ALC Transition Plans'!D68=0,"No ",'ALC Transition Plans'!D68),"N/A")</f>
        <v>Yes</v>
      </c>
      <c r="D67" s="141" t="str">
        <f>IF('ALC Transition Plans'!$O68="yes",IF('ALC Transition Plans'!P68=0,"No ",'ALC Transition Plans'!P68),"N/A")</f>
        <v>N/A</v>
      </c>
      <c r="E67" s="141" t="str">
        <f>IF('ALC Transition Plans'!$Z68="yes",IF('ALC Transition Plans'!AB68=0,"No ",'ALC Transition Plans'!AB68),"N/A")</f>
        <v>Yes</v>
      </c>
      <c r="F67" s="146" t="str">
        <f>IF(VLOOKUP(B67,'Pivot Table'!$B$5:$K$2000,8,FALSE)=1,"Yes","")</f>
        <v/>
      </c>
      <c r="G67" s="164" t="str">
        <f>IF('ALC Transition Plans'!AT68="F","Y"," ")</f>
        <v>Y</v>
      </c>
      <c r="H67" s="217" t="str">
        <f>IF('ALC Transition Plans'!AW68=0," ",'ALC Transition Plans'!AW68)</f>
        <v>Y</v>
      </c>
      <c r="I67" s="312" t="str">
        <f t="shared" si="4"/>
        <v>12Y</v>
      </c>
      <c r="J67" s="230" t="str">
        <f>'ALC Transition Plans'!BL68</f>
        <v>F</v>
      </c>
    </row>
    <row r="68" spans="1:10" ht="15" customHeight="1" x14ac:dyDescent="0.3">
      <c r="A68" s="43" t="s">
        <v>9</v>
      </c>
      <c r="B68" s="43" t="s">
        <v>58</v>
      </c>
      <c r="C68" s="145" t="str">
        <f>IF('ALC Transition Plans'!$C69="yes",IF('ALC Transition Plans'!D69=0,"No ",'ALC Transition Plans'!D69),"N/A")</f>
        <v>In Progress</v>
      </c>
      <c r="D68" s="141" t="str">
        <f>IF('ALC Transition Plans'!$O69="yes",IF('ALC Transition Plans'!P69=0,"No ",'ALC Transition Plans'!P69),"N/A")</f>
        <v>In Progress</v>
      </c>
      <c r="E68" s="141" t="str">
        <f>IF('ALC Transition Plans'!$Z69="yes",IF('ALC Transition Plans'!AB69=0,"No ",'ALC Transition Plans'!AB69),"N/A")</f>
        <v>In Progress</v>
      </c>
      <c r="F68" s="146" t="str">
        <f>IF(VLOOKUP(B68,'Pivot Table'!$B$5:$K$2000,8,FALSE)=1,"Yes","")</f>
        <v/>
      </c>
      <c r="G68" s="164" t="str">
        <f>IF('ALC Transition Plans'!AT69="F","Y"," ")</f>
        <v xml:space="preserve"> </v>
      </c>
      <c r="H68" s="217" t="str">
        <f>IF('ALC Transition Plans'!AW69=0," ",'ALC Transition Plans'!AW69)</f>
        <v>Y</v>
      </c>
      <c r="I68" s="312" t="str">
        <f t="shared" si="0"/>
        <v xml:space="preserve">12 </v>
      </c>
      <c r="J68" s="230" t="str">
        <f>'ALC Transition Plans'!BL69</f>
        <v xml:space="preserve"> </v>
      </c>
    </row>
    <row r="69" spans="1:10" ht="15" customHeight="1" x14ac:dyDescent="0.3">
      <c r="A69" s="43" t="s">
        <v>9</v>
      </c>
      <c r="B69" s="123" t="s">
        <v>59</v>
      </c>
      <c r="C69" s="145" t="str">
        <f>IF('ALC Transition Plans'!$C70="yes",IF('ALC Transition Plans'!D70=0,"No ",'ALC Transition Plans'!D70),"N/A")</f>
        <v>In Progress</v>
      </c>
      <c r="D69" s="141" t="str">
        <f>IF('ALC Transition Plans'!$O70="yes",IF('ALC Transition Plans'!P70=0,"No ",'ALC Transition Plans'!P70),"N/A")</f>
        <v>In Progress</v>
      </c>
      <c r="E69" s="141" t="str">
        <f>IF('ALC Transition Plans'!$Z70="yes",IF('ALC Transition Plans'!AB70=0,"No ",'ALC Transition Plans'!AB70),"N/A")</f>
        <v>In Progress</v>
      </c>
      <c r="F69" s="146" t="str">
        <f>IF(VLOOKUP(B69,'Pivot Table'!$B$5:$K$2000,8,FALSE)=1,"Yes","")</f>
        <v/>
      </c>
      <c r="G69" s="164" t="str">
        <f>IF('ALC Transition Plans'!AT70="F","Y"," ")</f>
        <v xml:space="preserve"> </v>
      </c>
      <c r="H69" s="217" t="str">
        <f>IF('ALC Transition Plans'!AW70=0," ",'ALC Transition Plans'!AW70)</f>
        <v>Y</v>
      </c>
      <c r="I69" s="312" t="str">
        <f t="shared" si="0"/>
        <v xml:space="preserve">12 </v>
      </c>
      <c r="J69" s="230" t="str">
        <f>'ALC Transition Plans'!BL70</f>
        <v xml:space="preserve"> </v>
      </c>
    </row>
    <row r="70" spans="1:10" ht="15" customHeight="1" x14ac:dyDescent="0.3">
      <c r="A70" s="43" t="s">
        <v>9</v>
      </c>
      <c r="B70" s="43" t="s">
        <v>60</v>
      </c>
      <c r="C70" s="145" t="str">
        <f>IF('ALC Transition Plans'!$C71="yes",IF('ALC Transition Plans'!D71=0,"No ",'ALC Transition Plans'!D71),"N/A")</f>
        <v>In Progress</v>
      </c>
      <c r="D70" s="141" t="str">
        <f>IF('ALC Transition Plans'!$O71="yes",IF('ALC Transition Plans'!P71=0,"No ",'ALC Transition Plans'!P71),"N/A")</f>
        <v>In Progress</v>
      </c>
      <c r="E70" s="141" t="str">
        <f>IF('ALC Transition Plans'!$Z71="yes",IF('ALC Transition Plans'!AB71=0,"No ",'ALC Transition Plans'!AB71),"N/A")</f>
        <v>In Progress</v>
      </c>
      <c r="F70" s="146" t="str">
        <f>IF(VLOOKUP(B70,'Pivot Table'!$B$5:$K$2000,8,FALSE)=1,"Yes","")</f>
        <v/>
      </c>
      <c r="G70" s="164" t="str">
        <f>IF('ALC Transition Plans'!AT71="F","Y"," ")</f>
        <v xml:space="preserve"> </v>
      </c>
      <c r="H70" s="217" t="str">
        <f>IF('ALC Transition Plans'!AW71=0," ",'ALC Transition Plans'!AW71)</f>
        <v>Y</v>
      </c>
      <c r="I70" s="312" t="str">
        <f t="shared" si="0"/>
        <v xml:space="preserve">12 </v>
      </c>
      <c r="J70" s="230" t="str">
        <f>'ALC Transition Plans'!BL71</f>
        <v xml:space="preserve"> </v>
      </c>
    </row>
    <row r="71" spans="1:10" ht="15" customHeight="1" x14ac:dyDescent="0.3">
      <c r="A71" s="43" t="s">
        <v>9</v>
      </c>
      <c r="B71" s="43" t="s">
        <v>61</v>
      </c>
      <c r="C71" s="145" t="str">
        <f>IF('ALC Transition Plans'!$C72="yes",IF('ALC Transition Plans'!D72=0,"No ",'ALC Transition Plans'!D72),"N/A")</f>
        <v>In Progress</v>
      </c>
      <c r="D71" s="141" t="str">
        <f>IF('ALC Transition Plans'!$O72="yes",IF('ALC Transition Plans'!P72=0,"No ",'ALC Transition Plans'!P72),"N/A")</f>
        <v>N/A</v>
      </c>
      <c r="E71" s="141" t="str">
        <f>IF('ALC Transition Plans'!$Z72="yes",IF('ALC Transition Plans'!AB72=0,"No ",'ALC Transition Plans'!AB72),"N/A")</f>
        <v>N/A</v>
      </c>
      <c r="F71" s="146" t="str">
        <f>IF(VLOOKUP(B71,'Pivot Table'!$B$5:$K$2000,8,FALSE)=1,"Yes","")</f>
        <v/>
      </c>
      <c r="G71" s="164" t="str">
        <f>IF('ALC Transition Plans'!AT72="F","Y"," ")</f>
        <v xml:space="preserve"> </v>
      </c>
      <c r="H71" s="217" t="str">
        <f>IF('ALC Transition Plans'!AW72=0," ",'ALC Transition Plans'!AW72)</f>
        <v>Y</v>
      </c>
      <c r="I71" s="312" t="str">
        <f t="shared" si="0"/>
        <v xml:space="preserve">12 </v>
      </c>
      <c r="J71" s="230" t="str">
        <f>'ALC Transition Plans'!BL72</f>
        <v xml:space="preserve"> </v>
      </c>
    </row>
    <row r="72" spans="1:10" ht="15" customHeight="1" x14ac:dyDescent="0.3">
      <c r="A72" s="43" t="s">
        <v>9</v>
      </c>
      <c r="B72" s="43" t="s">
        <v>62</v>
      </c>
      <c r="C72" s="145" t="str">
        <f>IF('ALC Transition Plans'!$C73="yes",IF('ALC Transition Plans'!D73=0,"No ",'ALC Transition Plans'!D73),"N/A")</f>
        <v>In Progress</v>
      </c>
      <c r="D72" s="141" t="str">
        <f>IF('ALC Transition Plans'!$O73="yes",IF('ALC Transition Plans'!P73=0,"No ",'ALC Transition Plans'!P73),"N/A")</f>
        <v>N/A</v>
      </c>
      <c r="E72" s="141" t="str">
        <f>IF('ALC Transition Plans'!$Z73="yes",IF('ALC Transition Plans'!AB73=0,"No ",'ALC Transition Plans'!AB73),"N/A")</f>
        <v>N/A</v>
      </c>
      <c r="F72" s="146" t="str">
        <f>IF(VLOOKUP(B72,'Pivot Table'!$B$5:$K$2000,8,FALSE)=1,"Yes","")</f>
        <v/>
      </c>
      <c r="G72" s="164" t="str">
        <f>IF('ALC Transition Plans'!AT73="F","Y"," ")</f>
        <v xml:space="preserve"> </v>
      </c>
      <c r="H72" s="217" t="str">
        <f>IF('ALC Transition Plans'!AW73=0," ",'ALC Transition Plans'!AW73)</f>
        <v>Y</v>
      </c>
      <c r="I72" s="312" t="str">
        <f t="shared" si="0"/>
        <v xml:space="preserve">12 </v>
      </c>
      <c r="J72" s="230" t="str">
        <f>'ALC Transition Plans'!BL73</f>
        <v xml:space="preserve"> </v>
      </c>
    </row>
    <row r="73" spans="1:10" ht="15" customHeight="1" x14ac:dyDescent="0.3">
      <c r="A73" s="43" t="s">
        <v>9</v>
      </c>
      <c r="B73" s="43" t="s">
        <v>63</v>
      </c>
      <c r="C73" s="145" t="str">
        <f>IF('ALC Transition Plans'!$C74="yes",IF('ALC Transition Plans'!D74=0,"No ",'ALC Transition Plans'!D74),"N/A")</f>
        <v>In Progress</v>
      </c>
      <c r="D73" s="141" t="str">
        <f>IF('ALC Transition Plans'!$O74="yes",IF('ALC Transition Plans'!P74=0,"No ",'ALC Transition Plans'!P74),"N/A")</f>
        <v>N/A</v>
      </c>
      <c r="E73" s="141" t="str">
        <f>IF('ALC Transition Plans'!$Z74="yes",IF('ALC Transition Plans'!AB74=0,"No ",'ALC Transition Plans'!AB74),"N/A")</f>
        <v>N/A</v>
      </c>
      <c r="F73" s="146" t="str">
        <f>IF(VLOOKUP(B73,'Pivot Table'!$B$5:$K$2000,8,FALSE)=1,"Yes","")</f>
        <v/>
      </c>
      <c r="G73" s="164" t="str">
        <f>IF('ALC Transition Plans'!AT74="F","Y"," ")</f>
        <v xml:space="preserve"> </v>
      </c>
      <c r="H73" s="217" t="str">
        <f>IF('ALC Transition Plans'!AW74=0," ",'ALC Transition Plans'!AW74)</f>
        <v>Y</v>
      </c>
      <c r="I73" s="312" t="str">
        <f t="shared" si="0"/>
        <v xml:space="preserve">12 </v>
      </c>
      <c r="J73" s="230" t="str">
        <f>'ALC Transition Plans'!BL74</f>
        <v xml:space="preserve"> </v>
      </c>
    </row>
    <row r="74" spans="1:10" ht="15" customHeight="1" x14ac:dyDescent="0.3">
      <c r="A74" s="43" t="s">
        <v>9</v>
      </c>
      <c r="B74" s="43" t="s">
        <v>64</v>
      </c>
      <c r="C74" s="145" t="str">
        <f>IF('ALC Transition Plans'!$C75="yes",IF('ALC Transition Plans'!D75=0,"No ",'ALC Transition Plans'!D75),"N/A")</f>
        <v>In Progress</v>
      </c>
      <c r="D74" s="141" t="str">
        <f>IF('ALC Transition Plans'!$O75="yes",IF('ALC Transition Plans'!P75=0,"No ",'ALC Transition Plans'!P75),"N/A")</f>
        <v>N/A</v>
      </c>
      <c r="E74" s="141" t="str">
        <f>IF('ALC Transition Plans'!$Z75="yes",IF('ALC Transition Plans'!AB75=0,"No ",'ALC Transition Plans'!AB75),"N/A")</f>
        <v>N/A</v>
      </c>
      <c r="F74" s="146" t="str">
        <f>IF(VLOOKUP(B74,'Pivot Table'!$B$5:$K$2000,8,FALSE)=1,"Yes","")</f>
        <v/>
      </c>
      <c r="G74" s="164" t="str">
        <f>IF('ALC Transition Plans'!AT75="F","Y"," ")</f>
        <v xml:space="preserve"> </v>
      </c>
      <c r="H74" s="217" t="str">
        <f>IF('ALC Transition Plans'!AW75=0," ",'ALC Transition Plans'!AW75)</f>
        <v>Y</v>
      </c>
      <c r="I74" s="312" t="str">
        <f t="shared" si="0"/>
        <v xml:space="preserve">12 </v>
      </c>
      <c r="J74" s="230" t="str">
        <f>'ALC Transition Plans'!BL75</f>
        <v xml:space="preserve"> </v>
      </c>
    </row>
    <row r="75" spans="1:10" ht="15" customHeight="1" x14ac:dyDescent="0.3">
      <c r="A75" s="43" t="s">
        <v>9</v>
      </c>
      <c r="B75" s="43" t="s">
        <v>65</v>
      </c>
      <c r="C75" s="145" t="str">
        <f>IF('ALC Transition Plans'!$C76="yes",IF('ALC Transition Plans'!D76=0,"No ",'ALC Transition Plans'!D76),"N/A")</f>
        <v>In Progress</v>
      </c>
      <c r="D75" s="141" t="str">
        <f>IF('ALC Transition Plans'!$O76="yes",IF('ALC Transition Plans'!P76=0,"No ",'ALC Transition Plans'!P76),"N/A")</f>
        <v>N/A</v>
      </c>
      <c r="E75" s="141" t="str">
        <f>IF('ALC Transition Plans'!$Z76="yes",IF('ALC Transition Plans'!AB76=0,"No ",'ALC Transition Plans'!AB76),"N/A")</f>
        <v>N/A</v>
      </c>
      <c r="F75" s="146" t="str">
        <f>IF(VLOOKUP(B75,'Pivot Table'!$B$5:$K$2000,8,FALSE)=1,"Yes","")</f>
        <v/>
      </c>
      <c r="G75" s="164" t="str">
        <f>IF('ALC Transition Plans'!AT76="F","Y"," ")</f>
        <v xml:space="preserve"> </v>
      </c>
      <c r="H75" s="217" t="str">
        <f>IF('ALC Transition Plans'!AW76=0," ",'ALC Transition Plans'!AW76)</f>
        <v>Y</v>
      </c>
      <c r="I75" s="312" t="str">
        <f t="shared" si="0"/>
        <v xml:space="preserve">12 </v>
      </c>
      <c r="J75" s="230" t="str">
        <f>'ALC Transition Plans'!BL76</f>
        <v xml:space="preserve"> </v>
      </c>
    </row>
    <row r="76" spans="1:10" ht="15" customHeight="1" x14ac:dyDescent="0.3">
      <c r="A76" s="43" t="s">
        <v>9</v>
      </c>
      <c r="B76" s="43" t="s">
        <v>66</v>
      </c>
      <c r="C76" s="145" t="str">
        <f>IF('ALC Transition Plans'!$C77="yes",IF('ALC Transition Plans'!D77=0,"No ",'ALC Transition Plans'!D77),"N/A")</f>
        <v>In Progress</v>
      </c>
      <c r="D76" s="141" t="str">
        <f>IF('ALC Transition Plans'!$O77="yes",IF('ALC Transition Plans'!P77=0,"No ",'ALC Transition Plans'!P77),"N/A")</f>
        <v>N/A</v>
      </c>
      <c r="E76" s="141" t="str">
        <f>IF('ALC Transition Plans'!$Z77="yes",IF('ALC Transition Plans'!AB77=0,"No ",'ALC Transition Plans'!AB77),"N/A")</f>
        <v>N/A</v>
      </c>
      <c r="F76" s="146" t="str">
        <f>IF(VLOOKUP(B76,'Pivot Table'!$B$5:$K$2000,8,FALSE)=1,"Yes","")</f>
        <v/>
      </c>
      <c r="G76" s="164" t="str">
        <f>IF('ALC Transition Plans'!AT77="F","Y"," ")</f>
        <v xml:space="preserve"> </v>
      </c>
      <c r="H76" s="217" t="str">
        <f>IF('ALC Transition Plans'!AW77=0," ",'ALC Transition Plans'!AW77)</f>
        <v>Y</v>
      </c>
      <c r="I76" s="312" t="str">
        <f t="shared" si="0"/>
        <v xml:space="preserve">12 </v>
      </c>
      <c r="J76" s="230" t="str">
        <f>'ALC Transition Plans'!BL77</f>
        <v xml:space="preserve"> </v>
      </c>
    </row>
    <row r="77" spans="1:10" ht="15" customHeight="1" x14ac:dyDescent="0.3">
      <c r="A77" s="43" t="s">
        <v>9</v>
      </c>
      <c r="B77" s="43" t="s">
        <v>67</v>
      </c>
      <c r="C77" s="145" t="str">
        <f>IF('ALC Transition Plans'!$C78="yes",IF('ALC Transition Plans'!D78=0,"No ",'ALC Transition Plans'!D78),"N/A")</f>
        <v>In Progress</v>
      </c>
      <c r="D77" s="141" t="str">
        <f>IF('ALC Transition Plans'!$O78="yes",IF('ALC Transition Plans'!P78=0,"No ",'ALC Transition Plans'!P78),"N/A")</f>
        <v>N/A</v>
      </c>
      <c r="E77" s="141" t="str">
        <f>IF('ALC Transition Plans'!$Z78="yes",IF('ALC Transition Plans'!AB78=0,"No ",'ALC Transition Plans'!AB78),"N/A")</f>
        <v>N/A</v>
      </c>
      <c r="F77" s="146" t="str">
        <f>IF(VLOOKUP(B77,'Pivot Table'!$B$5:$K$2000,8,FALSE)=1,"Yes","")</f>
        <v/>
      </c>
      <c r="G77" s="164" t="str">
        <f>IF('ALC Transition Plans'!AT78="F","Y"," ")</f>
        <v xml:space="preserve"> </v>
      </c>
      <c r="H77" s="217" t="str">
        <f>IF('ALC Transition Plans'!AW78=0," ",'ALC Transition Plans'!AW78)</f>
        <v>Y</v>
      </c>
      <c r="I77" s="312" t="str">
        <f t="shared" si="0"/>
        <v xml:space="preserve">12 </v>
      </c>
      <c r="J77" s="230" t="str">
        <f>'ALC Transition Plans'!BL78</f>
        <v xml:space="preserve"> </v>
      </c>
    </row>
    <row r="78" spans="1:10" ht="15" customHeight="1" x14ac:dyDescent="0.3">
      <c r="A78" s="43" t="s">
        <v>9</v>
      </c>
      <c r="B78" s="43" t="s">
        <v>68</v>
      </c>
      <c r="C78" s="145" t="str">
        <f>IF('ALC Transition Plans'!$C79="yes",IF('ALC Transition Plans'!D79=0,"No ",'ALC Transition Plans'!D79),"N/A")</f>
        <v>In Progress</v>
      </c>
      <c r="D78" s="141" t="str">
        <f>IF('ALC Transition Plans'!$O79="yes",IF('ALC Transition Plans'!P79=0,"No ",'ALC Transition Plans'!P79),"N/A")</f>
        <v>N/A</v>
      </c>
      <c r="E78" s="141" t="str">
        <f>IF('ALC Transition Plans'!$Z79="yes",IF('ALC Transition Plans'!AB79=0,"No ",'ALC Transition Plans'!AB79),"N/A")</f>
        <v>N/A</v>
      </c>
      <c r="F78" s="146" t="str">
        <f>IF(VLOOKUP(B78,'Pivot Table'!$B$5:$K$2000,8,FALSE)=1,"Yes","")</f>
        <v/>
      </c>
      <c r="G78" s="164" t="str">
        <f>IF('ALC Transition Plans'!AT79="F","Y"," ")</f>
        <v xml:space="preserve"> </v>
      </c>
      <c r="H78" s="217" t="str">
        <f>IF('ALC Transition Plans'!AW79=0," ",'ALC Transition Plans'!AW79)</f>
        <v>Y</v>
      </c>
      <c r="I78" s="312" t="str">
        <f t="shared" si="0"/>
        <v xml:space="preserve">12 </v>
      </c>
      <c r="J78" s="230" t="str">
        <f>'ALC Transition Plans'!BL79</f>
        <v xml:space="preserve"> </v>
      </c>
    </row>
    <row r="79" spans="1:10" ht="15" customHeight="1" x14ac:dyDescent="0.3">
      <c r="A79" s="43" t="s">
        <v>9</v>
      </c>
      <c r="B79" s="43" t="s">
        <v>69</v>
      </c>
      <c r="C79" s="145" t="str">
        <f>IF('ALC Transition Plans'!$C80="yes",IF('ALC Transition Plans'!D80=0,"No ",'ALC Transition Plans'!D80),"N/A")</f>
        <v>In Progress</v>
      </c>
      <c r="D79" s="141" t="str">
        <f>IF('ALC Transition Plans'!$O80="yes",IF('ALC Transition Plans'!P80=0,"No ",'ALC Transition Plans'!P80),"N/A")</f>
        <v>N/A</v>
      </c>
      <c r="E79" s="141" t="str">
        <f>IF('ALC Transition Plans'!$Z80="yes",IF('ALC Transition Plans'!AB80=0,"No ",'ALC Transition Plans'!AB80),"N/A")</f>
        <v>N/A</v>
      </c>
      <c r="F79" s="146" t="str">
        <f>IF(VLOOKUP(B79,'Pivot Table'!$B$5:$K$2000,8,FALSE)=1,"Yes","")</f>
        <v/>
      </c>
      <c r="G79" s="164" t="str">
        <f>IF('ALC Transition Plans'!AT80="F","Y"," ")</f>
        <v xml:space="preserve"> </v>
      </c>
      <c r="H79" s="217" t="str">
        <f>IF('ALC Transition Plans'!AW80=0," ",'ALC Transition Plans'!AW80)</f>
        <v>Y</v>
      </c>
      <c r="I79" s="312" t="str">
        <f t="shared" ref="I79:I141" si="5">A79&amp;G79</f>
        <v xml:space="preserve">12 </v>
      </c>
      <c r="J79" s="230" t="str">
        <f>'ALC Transition Plans'!BL80</f>
        <v xml:space="preserve"> </v>
      </c>
    </row>
    <row r="80" spans="1:10" ht="15" customHeight="1" x14ac:dyDescent="0.3">
      <c r="A80" s="43" t="s">
        <v>9</v>
      </c>
      <c r="B80" s="43" t="s">
        <v>70</v>
      </c>
      <c r="C80" s="145" t="str">
        <f>IF('ALC Transition Plans'!$C81="yes",IF('ALC Transition Plans'!D81=0,"No ",'ALC Transition Plans'!D81),"N/A")</f>
        <v>In Progress</v>
      </c>
      <c r="D80" s="141" t="str">
        <f>IF('ALC Transition Plans'!$O81="yes",IF('ALC Transition Plans'!P81=0,"No ",'ALC Transition Plans'!P81),"N/A")</f>
        <v>N/A</v>
      </c>
      <c r="E80" s="141" t="str">
        <f>IF('ALC Transition Plans'!$Z81="yes",IF('ALC Transition Plans'!AB81=0,"No ",'ALC Transition Plans'!AB81),"N/A")</f>
        <v>N/A</v>
      </c>
      <c r="F80" s="146" t="str">
        <f>IF(VLOOKUP(B80,'Pivot Table'!$B$5:$K$2000,8,FALSE)=1,"Yes","")</f>
        <v/>
      </c>
      <c r="G80" s="164" t="str">
        <f>IF('ALC Transition Plans'!AT81="F","Y"," ")</f>
        <v xml:space="preserve"> </v>
      </c>
      <c r="H80" s="217" t="str">
        <f>IF('ALC Transition Plans'!AW81=0," ",'ALC Transition Plans'!AW81)</f>
        <v>Y</v>
      </c>
      <c r="I80" s="312" t="str">
        <f t="shared" si="5"/>
        <v xml:space="preserve">12 </v>
      </c>
      <c r="J80" s="230" t="str">
        <f>'ALC Transition Plans'!BL81</f>
        <v xml:space="preserve"> </v>
      </c>
    </row>
    <row r="81" spans="1:10" ht="15" customHeight="1" x14ac:dyDescent="0.3">
      <c r="A81" s="43" t="s">
        <v>9</v>
      </c>
      <c r="B81" s="43" t="s">
        <v>71</v>
      </c>
      <c r="C81" s="145" t="str">
        <f>IF('ALC Transition Plans'!$C82="yes",IF('ALC Transition Plans'!D82=0,"No ",'ALC Transition Plans'!D82),"N/A")</f>
        <v>In Progress</v>
      </c>
      <c r="D81" s="141" t="str">
        <f>IF('ALC Transition Plans'!$O82="yes",IF('ALC Transition Plans'!P82=0,"No ",'ALC Transition Plans'!P82),"N/A")</f>
        <v>In Progress</v>
      </c>
      <c r="E81" s="141" t="str">
        <f>IF('ALC Transition Plans'!$Z82="yes",IF('ALC Transition Plans'!AB82=0,"No ",'ALC Transition Plans'!AB82),"N/A")</f>
        <v>In Progress</v>
      </c>
      <c r="F81" s="146" t="str">
        <f>IF(VLOOKUP(B81,'Pivot Table'!$B$5:$K$2000,8,FALSE)=1,"Yes","")</f>
        <v/>
      </c>
      <c r="G81" s="164" t="str">
        <f>IF('ALC Transition Plans'!AT82="F","Y"," ")</f>
        <v xml:space="preserve"> </v>
      </c>
      <c r="H81" s="217" t="str">
        <f>IF('ALC Transition Plans'!AW82=0," ",'ALC Transition Plans'!AW82)</f>
        <v>Y</v>
      </c>
      <c r="I81" s="312" t="str">
        <f t="shared" si="5"/>
        <v xml:space="preserve">12 </v>
      </c>
      <c r="J81" s="230" t="str">
        <f>'ALC Transition Plans'!BL82</f>
        <v xml:space="preserve"> </v>
      </c>
    </row>
    <row r="82" spans="1:10" ht="15" customHeight="1" x14ac:dyDescent="0.3">
      <c r="A82" s="43" t="s">
        <v>9</v>
      </c>
      <c r="B82" s="43" t="s">
        <v>72</v>
      </c>
      <c r="C82" s="145" t="str">
        <f>IF('ALC Transition Plans'!$C83="yes",IF('ALC Transition Plans'!D83=0,"No ",'ALC Transition Plans'!D83),"N/A")</f>
        <v>In Progress</v>
      </c>
      <c r="D82" s="141" t="str">
        <f>IF('ALC Transition Plans'!$O83="yes",IF('ALC Transition Plans'!P83=0,"No ",'ALC Transition Plans'!P83),"N/A")</f>
        <v>N/A</v>
      </c>
      <c r="E82" s="141" t="str">
        <f>IF('ALC Transition Plans'!$Z83="yes",IF('ALC Transition Plans'!AB83=0,"No ",'ALC Transition Plans'!AB83),"N/A")</f>
        <v>N/A</v>
      </c>
      <c r="F82" s="146" t="str">
        <f>IF(VLOOKUP(B82,'Pivot Table'!$B$5:$K$2000,8,FALSE)=1,"Yes","")</f>
        <v/>
      </c>
      <c r="G82" s="164" t="str">
        <f>IF('ALC Transition Plans'!AT83="F","Y"," ")</f>
        <v xml:space="preserve"> </v>
      </c>
      <c r="H82" s="217" t="str">
        <f>IF('ALC Transition Plans'!AW83=0," ",'ALC Transition Plans'!AW83)</f>
        <v>Y</v>
      </c>
      <c r="I82" s="312" t="str">
        <f t="shared" si="5"/>
        <v xml:space="preserve">12 </v>
      </c>
      <c r="J82" s="230" t="str">
        <f>'ALC Transition Plans'!BL83</f>
        <v xml:space="preserve"> </v>
      </c>
    </row>
    <row r="83" spans="1:10" ht="15" customHeight="1" x14ac:dyDescent="0.3">
      <c r="A83" s="43" t="s">
        <v>9</v>
      </c>
      <c r="B83" s="43" t="s">
        <v>73</v>
      </c>
      <c r="C83" s="145" t="str">
        <f>IF('ALC Transition Plans'!$C84="yes",IF('ALC Transition Plans'!D84=0,"No ",'ALC Transition Plans'!D84),"N/A")</f>
        <v>In Progress</v>
      </c>
      <c r="D83" s="141" t="str">
        <f>IF('ALC Transition Plans'!$O84="yes",IF('ALC Transition Plans'!P84=0,"No ",'ALC Transition Plans'!P84),"N/A")</f>
        <v>N/A</v>
      </c>
      <c r="E83" s="141" t="str">
        <f>IF('ALC Transition Plans'!$Z84="yes",IF('ALC Transition Plans'!AB84=0,"No ",'ALC Transition Plans'!AB84),"N/A")</f>
        <v>In Progress</v>
      </c>
      <c r="F83" s="146" t="str">
        <f>IF(VLOOKUP(B83,'Pivot Table'!$B$5:$K$2000,8,FALSE)=1,"Yes","")</f>
        <v/>
      </c>
      <c r="G83" s="164" t="str">
        <f>IF('ALC Transition Plans'!AT84="F","Y"," ")</f>
        <v xml:space="preserve"> </v>
      </c>
      <c r="H83" s="217" t="str">
        <f>IF('ALC Transition Plans'!AW84=0," ",'ALC Transition Plans'!AW84)</f>
        <v>Y</v>
      </c>
      <c r="I83" s="312" t="str">
        <f t="shared" si="5"/>
        <v xml:space="preserve">12 </v>
      </c>
      <c r="J83" s="230" t="str">
        <f>'ALC Transition Plans'!BL84</f>
        <v xml:space="preserve"> </v>
      </c>
    </row>
    <row r="84" spans="1:10" ht="15" customHeight="1" x14ac:dyDescent="0.3">
      <c r="A84" s="43" t="s">
        <v>9</v>
      </c>
      <c r="B84" s="43" t="s">
        <v>74</v>
      </c>
      <c r="C84" s="145" t="str">
        <f>IF('ALC Transition Plans'!$C85="yes",IF('ALC Transition Plans'!D85=0,"No ",'ALC Transition Plans'!D85),"N/A")</f>
        <v>In Progress</v>
      </c>
      <c r="D84" s="141" t="str">
        <f>IF('ALC Transition Plans'!$O85="yes",IF('ALC Transition Plans'!P85=0,"No ",'ALC Transition Plans'!P85),"N/A")</f>
        <v>In Progress</v>
      </c>
      <c r="E84" s="141" t="str">
        <f>IF('ALC Transition Plans'!$Z85="yes",IF('ALC Transition Plans'!AB85=0,"No ",'ALC Transition Plans'!AB85),"N/A")</f>
        <v>In Progress</v>
      </c>
      <c r="F84" s="146" t="str">
        <f>IF(VLOOKUP(B84,'Pivot Table'!$B$5:$K$2000,8,FALSE)=1,"Yes","")</f>
        <v/>
      </c>
      <c r="G84" s="164" t="str">
        <f>IF('ALC Transition Plans'!AT85="F","Y"," ")</f>
        <v xml:space="preserve"> </v>
      </c>
      <c r="H84" s="217" t="str">
        <f>IF('ALC Transition Plans'!AW85=0," ",'ALC Transition Plans'!AW85)</f>
        <v>Y</v>
      </c>
      <c r="I84" s="312" t="str">
        <f t="shared" si="5"/>
        <v xml:space="preserve">12 </v>
      </c>
      <c r="J84" s="230" t="str">
        <f>'ALC Transition Plans'!BL85</f>
        <v xml:space="preserve"> </v>
      </c>
    </row>
    <row r="85" spans="1:10" ht="15" customHeight="1" x14ac:dyDescent="0.3">
      <c r="A85" s="43" t="s">
        <v>9</v>
      </c>
      <c r="B85" s="43" t="s">
        <v>75</v>
      </c>
      <c r="C85" s="145" t="str">
        <f>IF('ALC Transition Plans'!$C86="yes",IF('ALC Transition Plans'!D86=0,"No ",'ALC Transition Plans'!D86),"N/A")</f>
        <v>In Progress</v>
      </c>
      <c r="D85" s="141" t="str">
        <f>IF('ALC Transition Plans'!$O86="yes",IF('ALC Transition Plans'!P86=0,"No ",'ALC Transition Plans'!P86),"N/A")</f>
        <v>N/A</v>
      </c>
      <c r="E85" s="141" t="str">
        <f>IF('ALC Transition Plans'!$Z86="yes",IF('ALC Transition Plans'!AB86=0,"No ",'ALC Transition Plans'!AB86),"N/A")</f>
        <v>N/A</v>
      </c>
      <c r="F85" s="146" t="str">
        <f>IF(VLOOKUP(B85,'Pivot Table'!$B$5:$K$2000,8,FALSE)=1,"Yes","")</f>
        <v/>
      </c>
      <c r="G85" s="164" t="str">
        <f>IF('ALC Transition Plans'!AT86="F","Y"," ")</f>
        <v xml:space="preserve"> </v>
      </c>
      <c r="H85" s="217" t="str">
        <f>IF('ALC Transition Plans'!AW86=0," ",'ALC Transition Plans'!AW86)</f>
        <v>Y</v>
      </c>
      <c r="I85" s="312" t="str">
        <f t="shared" si="5"/>
        <v xml:space="preserve">12 </v>
      </c>
      <c r="J85" s="230" t="str">
        <f>'ALC Transition Plans'!BL86</f>
        <v xml:space="preserve"> </v>
      </c>
    </row>
    <row r="86" spans="1:10" ht="15" customHeight="1" x14ac:dyDescent="0.3">
      <c r="A86" s="43" t="s">
        <v>9</v>
      </c>
      <c r="B86" s="43" t="s">
        <v>76</v>
      </c>
      <c r="C86" s="145" t="str">
        <f>IF('ALC Transition Plans'!$C87="yes",IF('ALC Transition Plans'!D87=0,"No ",'ALC Transition Plans'!D87),"N/A")</f>
        <v>In Progress</v>
      </c>
      <c r="D86" s="141" t="str">
        <f>IF('ALC Transition Plans'!$O87="yes",IF('ALC Transition Plans'!P87=0,"No ",'ALC Transition Plans'!P87),"N/A")</f>
        <v>In Progress</v>
      </c>
      <c r="E86" s="141" t="str">
        <f>IF('ALC Transition Plans'!$Z87="yes",IF('ALC Transition Plans'!AB87=0,"No ",'ALC Transition Plans'!AB87),"N/A")</f>
        <v>In Progress</v>
      </c>
      <c r="F86" s="146" t="str">
        <f>IF(VLOOKUP(B86,'Pivot Table'!$B$5:$K$2000,8,FALSE)=1,"Yes","")</f>
        <v/>
      </c>
      <c r="G86" s="164" t="str">
        <f>IF('ALC Transition Plans'!AT87="F","Y"," ")</f>
        <v xml:space="preserve"> </v>
      </c>
      <c r="H86" s="217" t="str">
        <f>IF('ALC Transition Plans'!AW87=0," ",'ALC Transition Plans'!AW87)</f>
        <v>Y</v>
      </c>
      <c r="I86" s="312" t="str">
        <f t="shared" si="5"/>
        <v xml:space="preserve">12 </v>
      </c>
      <c r="J86" s="230" t="str">
        <f>'ALC Transition Plans'!BL87</f>
        <v xml:space="preserve"> </v>
      </c>
    </row>
    <row r="87" spans="1:10" ht="15" customHeight="1" x14ac:dyDescent="0.3">
      <c r="A87" s="43" t="s">
        <v>9</v>
      </c>
      <c r="B87" s="43" t="s">
        <v>77</v>
      </c>
      <c r="C87" s="145" t="str">
        <f>IF('ALC Transition Plans'!$C88="yes",IF('ALC Transition Plans'!D88=0,"No ",'ALC Transition Plans'!D88),"N/A")</f>
        <v>In Progress</v>
      </c>
      <c r="D87" s="141" t="str">
        <f>IF('ALC Transition Plans'!$O88="yes",IF('ALC Transition Plans'!P88=0,"No ",'ALC Transition Plans'!P88),"N/A")</f>
        <v>In Progress</v>
      </c>
      <c r="E87" s="141" t="str">
        <f>IF('ALC Transition Plans'!$Z88="yes",IF('ALC Transition Plans'!AB88=0,"No ",'ALC Transition Plans'!AB88),"N/A")</f>
        <v>In Progress</v>
      </c>
      <c r="F87" s="146" t="str">
        <f>IF(VLOOKUP(B87,'Pivot Table'!$B$5:$K$2000,8,FALSE)=1,"Yes","")</f>
        <v/>
      </c>
      <c r="G87" s="164" t="str">
        <f>IF('ALC Transition Plans'!AT88="F","Y"," ")</f>
        <v xml:space="preserve"> </v>
      </c>
      <c r="H87" s="217" t="str">
        <f>IF('ALC Transition Plans'!AW88=0," ",'ALC Transition Plans'!AW88)</f>
        <v>Y</v>
      </c>
      <c r="I87" s="312" t="str">
        <f t="shared" si="5"/>
        <v xml:space="preserve">12 </v>
      </c>
      <c r="J87" s="230" t="str">
        <f>'ALC Transition Plans'!BL88</f>
        <v xml:space="preserve"> </v>
      </c>
    </row>
    <row r="88" spans="1:10" ht="15" customHeight="1" x14ac:dyDescent="0.3">
      <c r="A88" s="43" t="s">
        <v>9</v>
      </c>
      <c r="B88" s="43" t="s">
        <v>78</v>
      </c>
      <c r="C88" s="145" t="str">
        <f>IF('ALC Transition Plans'!$C89="yes",IF('ALC Transition Plans'!D89=0,"No ",'ALC Transition Plans'!D89),"N/A")</f>
        <v>In Progress</v>
      </c>
      <c r="D88" s="141" t="str">
        <f>IF('ALC Transition Plans'!$O89="yes",IF('ALC Transition Plans'!P89=0,"No ",'ALC Transition Plans'!P89),"N/A")</f>
        <v>N/A</v>
      </c>
      <c r="E88" s="141" t="str">
        <f>IF('ALC Transition Plans'!$Z89="yes",IF('ALC Transition Plans'!AB89=0,"No ",'ALC Transition Plans'!AB89),"N/A")</f>
        <v>In Progress</v>
      </c>
      <c r="F88" s="146" t="str">
        <f>IF(VLOOKUP(B88,'Pivot Table'!$B$5:$K$2000,8,FALSE)=1,"Yes","")</f>
        <v/>
      </c>
      <c r="G88" s="164" t="str">
        <f>IF('ALC Transition Plans'!AT89="F","Y"," ")</f>
        <v xml:space="preserve"> </v>
      </c>
      <c r="H88" s="217" t="str">
        <f>IF('ALC Transition Plans'!AW89=0," ",'ALC Transition Plans'!AW89)</f>
        <v>Y</v>
      </c>
      <c r="I88" s="312" t="str">
        <f t="shared" si="5"/>
        <v xml:space="preserve">12 </v>
      </c>
      <c r="J88" s="230" t="str">
        <f>'ALC Transition Plans'!BL89</f>
        <v xml:space="preserve"> </v>
      </c>
    </row>
    <row r="89" spans="1:10" ht="15" customHeight="1" x14ac:dyDescent="0.3">
      <c r="A89" s="43" t="s">
        <v>9</v>
      </c>
      <c r="B89" s="43" t="s">
        <v>79</v>
      </c>
      <c r="C89" s="145" t="str">
        <f>IF('ALC Transition Plans'!$C90="yes",IF('ALC Transition Plans'!D90=0,"No ",'ALC Transition Plans'!D90),"N/A")</f>
        <v>In Progress</v>
      </c>
      <c r="D89" s="141" t="str">
        <f>IF('ALC Transition Plans'!$O90="yes",IF('ALC Transition Plans'!P90=0,"No ",'ALC Transition Plans'!P90),"N/A")</f>
        <v>N/A</v>
      </c>
      <c r="E89" s="141" t="str">
        <f>IF('ALC Transition Plans'!$Z90="yes",IF('ALC Transition Plans'!AB90=0,"No ",'ALC Transition Plans'!AB90),"N/A")</f>
        <v>In Progress</v>
      </c>
      <c r="F89" s="146" t="str">
        <f>IF(VLOOKUP(B89,'Pivot Table'!$B$5:$K$2000,8,FALSE)=1,"Yes","")</f>
        <v/>
      </c>
      <c r="G89" s="164" t="str">
        <f>IF('ALC Transition Plans'!AT90="F","Y"," ")</f>
        <v xml:space="preserve"> </v>
      </c>
      <c r="H89" s="217" t="str">
        <f>IF('ALC Transition Plans'!AW90=0," ",'ALC Transition Plans'!AW90)</f>
        <v>Y</v>
      </c>
      <c r="I89" s="312" t="str">
        <f t="shared" si="5"/>
        <v xml:space="preserve">12 </v>
      </c>
      <c r="J89" s="230" t="str">
        <f>'ALC Transition Plans'!BL90</f>
        <v xml:space="preserve"> </v>
      </c>
    </row>
    <row r="90" spans="1:10" ht="15" customHeight="1" x14ac:dyDescent="0.3">
      <c r="A90" s="43" t="s">
        <v>9</v>
      </c>
      <c r="B90" s="43" t="s">
        <v>80</v>
      </c>
      <c r="C90" s="145" t="str">
        <f>IF('ALC Transition Plans'!$C91="yes",IF('ALC Transition Plans'!D91=0,"No ",'ALC Transition Plans'!D91),"N/A")</f>
        <v>In Progress</v>
      </c>
      <c r="D90" s="141" t="str">
        <f>IF('ALC Transition Plans'!$O91="yes",IF('ALC Transition Plans'!P91=0,"No ",'ALC Transition Plans'!P91),"N/A")</f>
        <v>N/A</v>
      </c>
      <c r="E90" s="141" t="str">
        <f>IF('ALC Transition Plans'!$Z91="yes",IF('ALC Transition Plans'!AB91=0,"No ",'ALC Transition Plans'!AB91),"N/A")</f>
        <v>In Progress</v>
      </c>
      <c r="F90" s="146" t="str">
        <f>IF(VLOOKUP(B90,'Pivot Table'!$B$5:$K$2000,8,FALSE)=1,"Yes","")</f>
        <v/>
      </c>
      <c r="G90" s="164" t="str">
        <f>IF('ALC Transition Plans'!AT91="F","Y"," ")</f>
        <v xml:space="preserve"> </v>
      </c>
      <c r="H90" s="217" t="str">
        <f>IF('ALC Transition Plans'!AW91=0," ",'ALC Transition Plans'!AW91)</f>
        <v>Y</v>
      </c>
      <c r="I90" s="312" t="str">
        <f t="shared" si="5"/>
        <v xml:space="preserve">12 </v>
      </c>
      <c r="J90" s="230" t="str">
        <f>'ALC Transition Plans'!BL91</f>
        <v xml:space="preserve"> </v>
      </c>
    </row>
    <row r="91" spans="1:10" ht="15" customHeight="1" x14ac:dyDescent="0.3">
      <c r="A91" s="43" t="s">
        <v>9</v>
      </c>
      <c r="B91" s="43" t="s">
        <v>81</v>
      </c>
      <c r="C91" s="145" t="str">
        <f>IF('ALC Transition Plans'!$C92="yes",IF('ALC Transition Plans'!D92=0,"No ",'ALC Transition Plans'!D92),"N/A")</f>
        <v>In Progress</v>
      </c>
      <c r="D91" s="141" t="str">
        <f>IF('ALC Transition Plans'!$O92="yes",IF('ALC Transition Plans'!P92=0,"No ",'ALC Transition Plans'!P92),"N/A")</f>
        <v>In Progress</v>
      </c>
      <c r="E91" s="141" t="str">
        <f>IF('ALC Transition Plans'!$Z92="yes",IF('ALC Transition Plans'!AB92=0,"No ",'ALC Transition Plans'!AB92),"N/A")</f>
        <v>In Progress</v>
      </c>
      <c r="F91" s="146" t="str">
        <f>IF(VLOOKUP(B91,'Pivot Table'!$B$5:$K$2000,8,FALSE)=1,"Yes","")</f>
        <v/>
      </c>
      <c r="G91" s="164" t="str">
        <f>IF('ALC Transition Plans'!AT92="F","Y"," ")</f>
        <v xml:space="preserve"> </v>
      </c>
      <c r="H91" s="217" t="str">
        <f>IF('ALC Transition Plans'!AW92=0," ",'ALC Transition Plans'!AW92)</f>
        <v>Y</v>
      </c>
      <c r="I91" s="312" t="str">
        <f t="shared" si="5"/>
        <v xml:space="preserve">12 </v>
      </c>
      <c r="J91" s="230" t="str">
        <f>'ALC Transition Plans'!BL92</f>
        <v xml:space="preserve"> </v>
      </c>
    </row>
    <row r="92" spans="1:10" ht="15" customHeight="1" x14ac:dyDescent="0.3">
      <c r="A92" s="43" t="s">
        <v>9</v>
      </c>
      <c r="B92" s="43" t="s">
        <v>82</v>
      </c>
      <c r="C92" s="145" t="str">
        <f>IF('ALC Transition Plans'!$C93="yes",IF('ALC Transition Plans'!D93=0,"No ",'ALC Transition Plans'!D93),"N/A")</f>
        <v>In Progress</v>
      </c>
      <c r="D92" s="141" t="str">
        <f>IF('ALC Transition Plans'!$O93="yes",IF('ALC Transition Plans'!P93=0,"No ",'ALC Transition Plans'!P93),"N/A")</f>
        <v>N/A</v>
      </c>
      <c r="E92" s="141" t="str">
        <f>IF('ALC Transition Plans'!$Z93="yes",IF('ALC Transition Plans'!AB93=0,"No ",'ALC Transition Plans'!AB93),"N/A")</f>
        <v>In Progress</v>
      </c>
      <c r="F92" s="146" t="str">
        <f>IF(VLOOKUP(B92,'Pivot Table'!$B$5:$K$2000,8,FALSE)=1,"Yes","")</f>
        <v/>
      </c>
      <c r="G92" s="164" t="str">
        <f>IF('ALC Transition Plans'!AT93="F","Y"," ")</f>
        <v xml:space="preserve"> </v>
      </c>
      <c r="H92" s="217" t="str">
        <f>IF('ALC Transition Plans'!AW93=0," ",'ALC Transition Plans'!AW93)</f>
        <v>Y</v>
      </c>
      <c r="I92" s="312" t="str">
        <f t="shared" si="5"/>
        <v xml:space="preserve">12 </v>
      </c>
      <c r="J92" s="230" t="str">
        <f>'ALC Transition Plans'!BL93</f>
        <v xml:space="preserve"> </v>
      </c>
    </row>
    <row r="93" spans="1:10" ht="15" customHeight="1" x14ac:dyDescent="0.3">
      <c r="A93" s="43" t="s">
        <v>9</v>
      </c>
      <c r="B93" s="43" t="s">
        <v>83</v>
      </c>
      <c r="C93" s="145" t="str">
        <f>IF('ALC Transition Plans'!$C94="yes",IF('ALC Transition Plans'!D94=0,"No ",'ALC Transition Plans'!D94),"N/A")</f>
        <v>In Progress</v>
      </c>
      <c r="D93" s="141" t="str">
        <f>IF('ALC Transition Plans'!$O94="yes",IF('ALC Transition Plans'!P94=0,"No ",'ALC Transition Plans'!P94),"N/A")</f>
        <v>In Progress</v>
      </c>
      <c r="E93" s="141" t="str">
        <f>IF('ALC Transition Plans'!$Z94="yes",IF('ALC Transition Plans'!AB94=0,"No ",'ALC Transition Plans'!AB94),"N/A")</f>
        <v>In Progress</v>
      </c>
      <c r="F93" s="146" t="str">
        <f>IF(VLOOKUP(B93,'Pivot Table'!$B$5:$K$2000,8,FALSE)=1,"Yes","")</f>
        <v>Yes</v>
      </c>
      <c r="G93" s="164" t="str">
        <f>IF('ALC Transition Plans'!AT94="F","Y"," ")</f>
        <v xml:space="preserve"> </v>
      </c>
      <c r="H93" s="217" t="str">
        <f>IF('ALC Transition Plans'!AW94=0," ",'ALC Transition Plans'!AW94)</f>
        <v>Y</v>
      </c>
      <c r="I93" s="312" t="str">
        <f t="shared" si="5"/>
        <v xml:space="preserve">12 </v>
      </c>
      <c r="J93" s="230" t="str">
        <f>'ALC Transition Plans'!BL94</f>
        <v xml:space="preserve"> </v>
      </c>
    </row>
    <row r="94" spans="1:10" ht="15" customHeight="1" x14ac:dyDescent="0.3">
      <c r="A94" s="43" t="s">
        <v>9</v>
      </c>
      <c r="B94" s="43" t="s">
        <v>84</v>
      </c>
      <c r="C94" s="145" t="str">
        <f>IF('ALC Transition Plans'!$C95="yes",IF('ALC Transition Plans'!D95=0,"No ",'ALC Transition Plans'!D95),"N/A")</f>
        <v>In Progress</v>
      </c>
      <c r="D94" s="141" t="str">
        <f>IF('ALC Transition Plans'!$O95="yes",IF('ALC Transition Plans'!P95=0,"No ",'ALC Transition Plans'!P95),"N/A")</f>
        <v>In Progress</v>
      </c>
      <c r="E94" s="141" t="str">
        <f>IF('ALC Transition Plans'!$Z95="yes",IF('ALC Transition Plans'!AB95=0,"No ",'ALC Transition Plans'!AB95),"N/A")</f>
        <v>In Progress</v>
      </c>
      <c r="F94" s="146" t="str">
        <f>IF(VLOOKUP(B94,'Pivot Table'!$B$5:$K$2000,8,FALSE)=1,"Yes","")</f>
        <v/>
      </c>
      <c r="G94" s="164" t="str">
        <f>IF('ALC Transition Plans'!AT95="F","Y"," ")</f>
        <v xml:space="preserve"> </v>
      </c>
      <c r="H94" s="217" t="str">
        <f>IF('ALC Transition Plans'!AW95=0," ",'ALC Transition Plans'!AW95)</f>
        <v>Y</v>
      </c>
      <c r="I94" s="312" t="str">
        <f t="shared" si="5"/>
        <v xml:space="preserve">12 </v>
      </c>
      <c r="J94" s="230" t="str">
        <f>'ALC Transition Plans'!BL95</f>
        <v xml:space="preserve"> </v>
      </c>
    </row>
    <row r="95" spans="1:10" ht="15" customHeight="1" x14ac:dyDescent="0.3">
      <c r="A95" s="43" t="s">
        <v>9</v>
      </c>
      <c r="B95" s="43" t="s">
        <v>85</v>
      </c>
      <c r="C95" s="145" t="str">
        <f>IF('ALC Transition Plans'!$C96="yes",IF('ALC Transition Plans'!D96=0,"No ",'ALC Transition Plans'!D96),"N/A")</f>
        <v>In Progress</v>
      </c>
      <c r="D95" s="141" t="str">
        <f>IF('ALC Transition Plans'!$O96="yes",IF('ALC Transition Plans'!P96=0,"No ",'ALC Transition Plans'!P96),"N/A")</f>
        <v>In Progress</v>
      </c>
      <c r="E95" s="141" t="str">
        <f>IF('ALC Transition Plans'!$Z96="yes",IF('ALC Transition Plans'!AB96=0,"No ",'ALC Transition Plans'!AB96),"N/A")</f>
        <v>In Progress</v>
      </c>
      <c r="F95" s="146" t="str">
        <f>IF(VLOOKUP(B95,'Pivot Table'!$B$5:$K$2000,8,FALSE)=1,"Yes","")</f>
        <v/>
      </c>
      <c r="G95" s="164" t="str">
        <f>IF('ALC Transition Plans'!AT96="F","Y"," ")</f>
        <v xml:space="preserve"> </v>
      </c>
      <c r="H95" s="217" t="str">
        <f>IF('ALC Transition Plans'!AW96=0," ",'ALC Transition Plans'!AW96)</f>
        <v>Y</v>
      </c>
      <c r="I95" s="312" t="str">
        <f t="shared" si="5"/>
        <v xml:space="preserve">12 </v>
      </c>
      <c r="J95" s="230" t="str">
        <f>'ALC Transition Plans'!BL96</f>
        <v xml:space="preserve"> </v>
      </c>
    </row>
    <row r="96" spans="1:10" ht="15" customHeight="1" x14ac:dyDescent="0.3">
      <c r="A96" s="43" t="s">
        <v>9</v>
      </c>
      <c r="B96" s="43" t="s">
        <v>86</v>
      </c>
      <c r="C96" s="145" t="str">
        <f>IF('ALC Transition Plans'!$C97="yes",IF('ALC Transition Plans'!D97=0,"No ",'ALC Transition Plans'!D97),"N/A")</f>
        <v>In Progress</v>
      </c>
      <c r="D96" s="141" t="str">
        <f>IF('ALC Transition Plans'!$O97="yes",IF('ALC Transition Plans'!P97=0,"No ",'ALC Transition Plans'!P97),"N/A")</f>
        <v>N/A</v>
      </c>
      <c r="E96" s="141" t="str">
        <f>IF('ALC Transition Plans'!$Z97="yes",IF('ALC Transition Plans'!AB97=0,"No ",'ALC Transition Plans'!AB97),"N/A")</f>
        <v>N/A</v>
      </c>
      <c r="F96" s="146" t="str">
        <f>IF(VLOOKUP(B96,'Pivot Table'!$B$5:$K$2000,8,FALSE)=1,"Yes","")</f>
        <v/>
      </c>
      <c r="G96" s="164" t="str">
        <f>IF('ALC Transition Plans'!AT97="F","Y"," ")</f>
        <v xml:space="preserve"> </v>
      </c>
      <c r="H96" s="217" t="str">
        <f>IF('ALC Transition Plans'!AW97=0," ",'ALC Transition Plans'!AW97)</f>
        <v>Y</v>
      </c>
      <c r="I96" s="312" t="str">
        <f t="shared" si="5"/>
        <v xml:space="preserve">12 </v>
      </c>
      <c r="J96" s="230" t="str">
        <f>'ALC Transition Plans'!BL97</f>
        <v xml:space="preserve"> </v>
      </c>
    </row>
    <row r="97" spans="1:10" ht="15" customHeight="1" x14ac:dyDescent="0.3">
      <c r="A97" s="43" t="s">
        <v>9</v>
      </c>
      <c r="B97" s="43" t="s">
        <v>87</v>
      </c>
      <c r="C97" s="145" t="str">
        <f>IF('ALC Transition Plans'!$C98="yes",IF('ALC Transition Plans'!D98=0,"No ",'ALC Transition Plans'!D98),"N/A")</f>
        <v>Yes</v>
      </c>
      <c r="D97" s="141" t="str">
        <f>IF('ALC Transition Plans'!$O98="yes",IF('ALC Transition Plans'!P98=0,"No ",'ALC Transition Plans'!P98),"N/A")</f>
        <v>Yes</v>
      </c>
      <c r="E97" s="141" t="str">
        <f>IF('ALC Transition Plans'!$Z98="yes",IF('ALC Transition Plans'!AB98=0,"No ",'ALC Transition Plans'!AB98),"N/A")</f>
        <v>Yes</v>
      </c>
      <c r="F97" s="146" t="str">
        <f>IF(VLOOKUP(B97,'Pivot Table'!$B$5:$K$2000,8,FALSE)=1,"Yes","")</f>
        <v/>
      </c>
      <c r="G97" s="164" t="str">
        <f>IF('ALC Transition Plans'!AT98="F","Y"," ")</f>
        <v>Y</v>
      </c>
      <c r="H97" s="217" t="str">
        <f>IF('ALC Transition Plans'!AW98=0," ",'ALC Transition Plans'!AW98)</f>
        <v>Y</v>
      </c>
      <c r="I97" s="312" t="str">
        <f t="shared" si="5"/>
        <v>12Y</v>
      </c>
      <c r="J97" s="230" t="str">
        <f>'ALC Transition Plans'!BL98</f>
        <v>F</v>
      </c>
    </row>
    <row r="98" spans="1:10" ht="15" customHeight="1" x14ac:dyDescent="0.3">
      <c r="A98" s="43" t="s">
        <v>89</v>
      </c>
      <c r="B98" s="43" t="s">
        <v>88</v>
      </c>
      <c r="C98" s="145" t="str">
        <f>IF('ALC Transition Plans'!$C99="yes",IF('ALC Transition Plans'!D99=0,"No ",'ALC Transition Plans'!D99),"N/A")</f>
        <v>Yes</v>
      </c>
      <c r="D98" s="141" t="str">
        <f>IF('ALC Transition Plans'!$O99="yes",IF('ALC Transition Plans'!P99=0,"No ",'ALC Transition Plans'!P99),"N/A")</f>
        <v>Yes</v>
      </c>
      <c r="E98" s="141" t="str">
        <f>IF('ALC Transition Plans'!$Z99="yes",IF('ALC Transition Plans'!AB99=0,"No ",'ALC Transition Plans'!AB99),"N/A")</f>
        <v>Yes</v>
      </c>
      <c r="F98" s="146" t="str">
        <f>IF(VLOOKUP(B98,'Pivot Table'!$B$5:$K$2000,8,FALSE)=1,"Yes","")</f>
        <v/>
      </c>
      <c r="G98" s="164" t="str">
        <f>IF('ALC Transition Plans'!AT99="F","Y"," ")</f>
        <v>Y</v>
      </c>
      <c r="H98" s="217" t="str">
        <f>IF('ALC Transition Plans'!AW99=0," ",'ALC Transition Plans'!AW99)</f>
        <v>Y</v>
      </c>
      <c r="I98" s="312" t="str">
        <f t="shared" si="5"/>
        <v>13Y</v>
      </c>
      <c r="J98" s="230" t="str">
        <f>'ALC Transition Plans'!BL99</f>
        <v>F</v>
      </c>
    </row>
    <row r="99" spans="1:10" ht="15" customHeight="1" x14ac:dyDescent="0.3">
      <c r="A99" s="43" t="s">
        <v>89</v>
      </c>
      <c r="B99" s="43" t="s">
        <v>90</v>
      </c>
      <c r="C99" s="145" t="str">
        <f>IF('ALC Transition Plans'!$C100="yes",IF('ALC Transition Plans'!D100=0,"No ",'ALC Transition Plans'!D100),"N/A")</f>
        <v>Yes</v>
      </c>
      <c r="D99" s="141" t="str">
        <f>IF('ALC Transition Plans'!$O100="yes",IF('ALC Transition Plans'!P100=0,"No ",'ALC Transition Plans'!P100),"N/A")</f>
        <v>Yes</v>
      </c>
      <c r="E99" s="141" t="str">
        <f>IF('ALC Transition Plans'!$Z100="yes",IF('ALC Transition Plans'!AB100=0,"No ",'ALC Transition Plans'!AB100),"N/A")</f>
        <v>Yes</v>
      </c>
      <c r="F99" s="146" t="str">
        <f>IF(VLOOKUP(B99,'Pivot Table'!$B$5:$K$2000,8,FALSE)=1,"Yes","")</f>
        <v/>
      </c>
      <c r="G99" s="164" t="str">
        <f>IF('ALC Transition Plans'!AT100="F","Y"," ")</f>
        <v>Y</v>
      </c>
      <c r="H99" s="217" t="str">
        <f>IF('ALC Transition Plans'!AW100=0," ",'ALC Transition Plans'!AW100)</f>
        <v>Y</v>
      </c>
      <c r="I99" s="312" t="str">
        <f t="shared" si="5"/>
        <v>13Y</v>
      </c>
      <c r="J99" s="230" t="str">
        <f>'ALC Transition Plans'!BL100</f>
        <v>F</v>
      </c>
    </row>
    <row r="100" spans="1:10" ht="15" customHeight="1" x14ac:dyDescent="0.3">
      <c r="A100" s="43" t="s">
        <v>89</v>
      </c>
      <c r="B100" s="43" t="s">
        <v>91</v>
      </c>
      <c r="C100" s="145" t="str">
        <f>IF('ALC Transition Plans'!$C101="yes",IF('ALC Transition Plans'!D101=0,"No ",'ALC Transition Plans'!D101),"N/A")</f>
        <v>Yes</v>
      </c>
      <c r="D100" s="141" t="str">
        <f>IF('ALC Transition Plans'!$O101="yes",IF('ALC Transition Plans'!P101=0,"No ",'ALC Transition Plans'!P101),"N/A")</f>
        <v>Yes</v>
      </c>
      <c r="E100" s="141" t="str">
        <f>IF('ALC Transition Plans'!$Z101="yes",IF('ALC Transition Plans'!AB101=0,"No ",'ALC Transition Plans'!AB101),"N/A")</f>
        <v>Yes</v>
      </c>
      <c r="F100" s="146" t="str">
        <f>IF(VLOOKUP(B100,'Pivot Table'!$B$5:$K$2000,8,FALSE)=1,"Yes","")</f>
        <v/>
      </c>
      <c r="G100" s="164" t="str">
        <f>IF('ALC Transition Plans'!AT101="F","Y"," ")</f>
        <v>Y</v>
      </c>
      <c r="H100" s="217" t="str">
        <f>IF('ALC Transition Plans'!AW101=0," ",'ALC Transition Plans'!AW101)</f>
        <v>Y</v>
      </c>
      <c r="I100" s="312" t="str">
        <f t="shared" si="5"/>
        <v>13Y</v>
      </c>
      <c r="J100" s="230" t="str">
        <f>'ALC Transition Plans'!BL101</f>
        <v>F</v>
      </c>
    </row>
    <row r="101" spans="1:10" ht="15" customHeight="1" x14ac:dyDescent="0.3">
      <c r="A101" s="43" t="s">
        <v>89</v>
      </c>
      <c r="B101" s="43" t="s">
        <v>92</v>
      </c>
      <c r="C101" s="145" t="str">
        <f>IF('ALC Transition Plans'!$C102="yes",IF('ALC Transition Plans'!D102=0,"No ",'ALC Transition Plans'!D102),"N/A")</f>
        <v>Yes</v>
      </c>
      <c r="D101" s="141" t="str">
        <f>IF('ALC Transition Plans'!$O102="yes",IF('ALC Transition Plans'!P102=0,"No ",'ALC Transition Plans'!P102),"N/A")</f>
        <v>Yes</v>
      </c>
      <c r="E101" s="141" t="str">
        <f>IF('ALC Transition Plans'!$Z102="yes",IF('ALC Transition Plans'!AB102=0,"No ",'ALC Transition Plans'!AB102),"N/A")</f>
        <v>Yes</v>
      </c>
      <c r="F101" s="146" t="str">
        <f>IF(VLOOKUP(B101,'Pivot Table'!$B$5:$K$2000,8,FALSE)=1,"Yes","")</f>
        <v/>
      </c>
      <c r="G101" s="164" t="str">
        <f>IF('ALC Transition Plans'!AT102="F","Y"," ")</f>
        <v>Y</v>
      </c>
      <c r="H101" s="217" t="str">
        <f>IF('ALC Transition Plans'!AW102=0," ",'ALC Transition Plans'!AW102)</f>
        <v>Y</v>
      </c>
      <c r="I101" s="312" t="str">
        <f t="shared" si="5"/>
        <v>13Y</v>
      </c>
      <c r="J101" s="230" t="str">
        <f>'ALC Transition Plans'!BL102</f>
        <v>F</v>
      </c>
    </row>
    <row r="102" spans="1:10" ht="15" customHeight="1" x14ac:dyDescent="0.3">
      <c r="A102" s="43" t="s">
        <v>89</v>
      </c>
      <c r="B102" s="43" t="s">
        <v>93</v>
      </c>
      <c r="C102" s="145" t="str">
        <f>IF('ALC Transition Plans'!$C103="yes",IF('ALC Transition Plans'!D103=0,"No ",'ALC Transition Plans'!D103),"N/A")</f>
        <v>Yes</v>
      </c>
      <c r="D102" s="141" t="str">
        <f>IF('ALC Transition Plans'!$O103="yes",IF('ALC Transition Plans'!P103=0,"No ",'ALC Transition Plans'!P103),"N/A")</f>
        <v>Yes</v>
      </c>
      <c r="E102" s="141" t="str">
        <f>IF('ALC Transition Plans'!$Z103="yes",IF('ALC Transition Plans'!AB103=0,"No ",'ALC Transition Plans'!AB103),"N/A")</f>
        <v>Yes</v>
      </c>
      <c r="F102" s="146" t="str">
        <f>IF(VLOOKUP(B102,'Pivot Table'!$B$5:$K$2000,8,FALSE)=1,"Yes","")</f>
        <v/>
      </c>
      <c r="G102" s="164" t="str">
        <f>IF('ALC Transition Plans'!AT103="F","Y"," ")</f>
        <v>Y</v>
      </c>
      <c r="H102" s="217" t="str">
        <f>IF('ALC Transition Plans'!AW103=0," ",'ALC Transition Plans'!AW103)</f>
        <v>Y</v>
      </c>
      <c r="I102" s="312" t="str">
        <f t="shared" si="5"/>
        <v>13Y</v>
      </c>
      <c r="J102" s="230" t="str">
        <f>'ALC Transition Plans'!BL103</f>
        <v>F</v>
      </c>
    </row>
    <row r="103" spans="1:10" ht="15" customHeight="1" x14ac:dyDescent="0.3">
      <c r="A103" s="43" t="s">
        <v>89</v>
      </c>
      <c r="B103" s="123" t="s">
        <v>737</v>
      </c>
      <c r="C103" s="145" t="str">
        <f>IF('ALC Transition Plans'!$C104="yes",IF('ALC Transition Plans'!D104=0,"No ",'ALC Transition Plans'!D104),"N/A")</f>
        <v>Yes</v>
      </c>
      <c r="D103" s="141" t="str">
        <f>IF('ALC Transition Plans'!$O104="yes",IF('ALC Transition Plans'!P104=0,"No ",'ALC Transition Plans'!P104),"N/A")</f>
        <v>N/A</v>
      </c>
      <c r="E103" s="141" t="str">
        <f>IF('ALC Transition Plans'!$Z104="yes",IF('ALC Transition Plans'!AB104=0,"No ",'ALC Transition Plans'!AB104),"N/A")</f>
        <v>N/A</v>
      </c>
      <c r="F103" s="146" t="str">
        <f>IF(VLOOKUP(B103,'Pivot Table'!$B$5:$K$2000,8,FALSE)=1,"Yes","")</f>
        <v/>
      </c>
      <c r="G103" s="164" t="str">
        <f>IF('ALC Transition Plans'!AT104="F","Y"," ")</f>
        <v>Y</v>
      </c>
      <c r="H103" s="217" t="str">
        <f>IF('ALC Transition Plans'!AW104=0," ",'ALC Transition Plans'!AW104)</f>
        <v>Y</v>
      </c>
      <c r="I103" s="312" t="str">
        <f t="shared" si="5"/>
        <v>13Y</v>
      </c>
      <c r="J103" s="230" t="str">
        <f>'ALC Transition Plans'!BL104</f>
        <v>F</v>
      </c>
    </row>
    <row r="104" spans="1:10" ht="15" customHeight="1" x14ac:dyDescent="0.3">
      <c r="A104" s="43" t="s">
        <v>89</v>
      </c>
      <c r="B104" s="43" t="s">
        <v>94</v>
      </c>
      <c r="C104" s="145" t="str">
        <f>IF('ALC Transition Plans'!$C105="yes",IF('ALC Transition Plans'!D105=0,"No ",'ALC Transition Plans'!D105),"N/A")</f>
        <v>Yes</v>
      </c>
      <c r="D104" s="141" t="str">
        <f>IF('ALC Transition Plans'!$O105="yes",IF('ALC Transition Plans'!P105=0,"No ",'ALC Transition Plans'!P105),"N/A")</f>
        <v>Yes</v>
      </c>
      <c r="E104" s="141" t="str">
        <f>IF('ALC Transition Plans'!$Z105="yes",IF('ALC Transition Plans'!AB105=0,"No ",'ALC Transition Plans'!AB105),"N/A")</f>
        <v>Yes</v>
      </c>
      <c r="F104" s="146" t="str">
        <f>IF(VLOOKUP(B104,'Pivot Table'!$B$5:$K$2000,8,FALSE)=1,"Yes","")</f>
        <v/>
      </c>
      <c r="G104" s="164" t="str">
        <f>IF('ALC Transition Plans'!AT105="F","Y"," ")</f>
        <v>Y</v>
      </c>
      <c r="H104" s="217" t="str">
        <f>IF('ALC Transition Plans'!AW105=0," ",'ALC Transition Plans'!AW105)</f>
        <v>Y</v>
      </c>
      <c r="I104" s="312" t="str">
        <f t="shared" si="5"/>
        <v>13Y</v>
      </c>
      <c r="J104" s="230" t="str">
        <f>'ALC Transition Plans'!BL105</f>
        <v>F</v>
      </c>
    </row>
    <row r="105" spans="1:10" ht="15" customHeight="1" x14ac:dyDescent="0.3">
      <c r="A105" s="43" t="s">
        <v>6</v>
      </c>
      <c r="B105" s="43" t="s">
        <v>95</v>
      </c>
      <c r="C105" s="145" t="str">
        <f>IF('ALC Transition Plans'!$C106="yes",IF('ALC Transition Plans'!D106=0,"No ",'ALC Transition Plans'!D106),"N/A")</f>
        <v>Yes</v>
      </c>
      <c r="D105" s="141" t="str">
        <f>IF('ALC Transition Plans'!$O106="yes",IF('ALC Transition Plans'!P106=0,"No ",'ALC Transition Plans'!P106),"N/A")</f>
        <v>Yes</v>
      </c>
      <c r="E105" s="141" t="str">
        <f>IF('ALC Transition Plans'!$Z106="yes",IF('ALC Transition Plans'!AB106=0,"No ",'ALC Transition Plans'!AB106),"N/A")</f>
        <v>Yes</v>
      </c>
      <c r="F105" s="146" t="str">
        <f>IF(VLOOKUP(B105,'Pivot Table'!$B$5:$K$2000,8,FALSE)=1,"Yes","")</f>
        <v/>
      </c>
      <c r="G105" s="164" t="str">
        <f>IF('ALC Transition Plans'!AT106="F","Y"," ")</f>
        <v>Y</v>
      </c>
      <c r="H105" s="217" t="str">
        <f>IF('ALC Transition Plans'!AW106=0," ",'ALC Transition Plans'!AW106)</f>
        <v>Y</v>
      </c>
      <c r="I105" s="312" t="str">
        <f t="shared" si="5"/>
        <v>14Y</v>
      </c>
      <c r="J105" s="230" t="str">
        <f>'ALC Transition Plans'!BL106</f>
        <v>F</v>
      </c>
    </row>
    <row r="106" spans="1:10" ht="15" customHeight="1" x14ac:dyDescent="0.3">
      <c r="A106" s="43" t="s">
        <v>6</v>
      </c>
      <c r="B106" s="43" t="s">
        <v>96</v>
      </c>
      <c r="C106" s="145" t="str">
        <f>IF('ALC Transition Plans'!$C107="yes",IF('ALC Transition Plans'!D107=0,"No ",'ALC Transition Plans'!D107),"N/A")</f>
        <v>Yes</v>
      </c>
      <c r="D106" s="141" t="str">
        <f>IF('ALC Transition Plans'!$O107="yes",IF('ALC Transition Plans'!P107=0,"No ",'ALC Transition Plans'!P107),"N/A")</f>
        <v>Yes</v>
      </c>
      <c r="E106" s="141" t="str">
        <f>IF('ALC Transition Plans'!$Z107="yes",IF('ALC Transition Plans'!AB107=0,"No ",'ALC Transition Plans'!AB107),"N/A")</f>
        <v>Yes</v>
      </c>
      <c r="F106" s="146" t="str">
        <f>IF(VLOOKUP(B106,'Pivot Table'!$B$5:$K$2000,8,FALSE)=1,"Yes","")</f>
        <v/>
      </c>
      <c r="G106" s="164" t="str">
        <f>IF('ALC Transition Plans'!AT107="F","Y"," ")</f>
        <v>Y</v>
      </c>
      <c r="H106" s="217" t="str">
        <f>IF('ALC Transition Plans'!AW107=0," ",'ALC Transition Plans'!AW107)</f>
        <v>Y</v>
      </c>
      <c r="I106" s="312" t="str">
        <f t="shared" si="5"/>
        <v>14Y</v>
      </c>
      <c r="J106" s="230" t="str">
        <f>'ALC Transition Plans'!BL107</f>
        <v>F</v>
      </c>
    </row>
    <row r="107" spans="1:10" ht="15" customHeight="1" x14ac:dyDescent="0.3">
      <c r="A107" s="43" t="s">
        <v>6</v>
      </c>
      <c r="B107" s="123" t="s">
        <v>97</v>
      </c>
      <c r="C107" s="145" t="str">
        <f>IF('ALC Transition Plans'!$C108="yes",IF('ALC Transition Plans'!D108=0,"No ",'ALC Transition Plans'!D108),"N/A")</f>
        <v>Yes</v>
      </c>
      <c r="D107" s="141" t="str">
        <f>IF('ALC Transition Plans'!$O108="yes",IF('ALC Transition Plans'!P108=0,"No ",'ALC Transition Plans'!P108),"N/A")</f>
        <v>Yes</v>
      </c>
      <c r="E107" s="141" t="str">
        <f>IF('ALC Transition Plans'!$Z108="yes",IF('ALC Transition Plans'!AB108=0,"No ",'ALC Transition Plans'!AB108),"N/A")</f>
        <v>Yes</v>
      </c>
      <c r="F107" s="146" t="str">
        <f>IF(VLOOKUP(B107,'Pivot Table'!$B$5:$K$2000,8,FALSE)=1,"Yes","")</f>
        <v/>
      </c>
      <c r="G107" s="164" t="str">
        <f>IF('ALC Transition Plans'!AT108="F","Y"," ")</f>
        <v>Y</v>
      </c>
      <c r="H107" s="217" t="str">
        <f>IF('ALC Transition Plans'!AW108=0," ",'ALC Transition Plans'!AW108)</f>
        <v>Y</v>
      </c>
      <c r="I107" s="312" t="str">
        <f t="shared" si="5"/>
        <v>14Y</v>
      </c>
      <c r="J107" s="230" t="str">
        <f>'ALC Transition Plans'!BL108</f>
        <v>F</v>
      </c>
    </row>
    <row r="108" spans="1:10" ht="15" customHeight="1" x14ac:dyDescent="0.3">
      <c r="A108" s="43" t="s">
        <v>6</v>
      </c>
      <c r="B108" s="43" t="s">
        <v>98</v>
      </c>
      <c r="C108" s="145" t="str">
        <f>IF('ALC Transition Plans'!$C109="yes",IF('ALC Transition Plans'!D109=0,"No ",'ALC Transition Plans'!D109),"N/A")</f>
        <v>Yes</v>
      </c>
      <c r="D108" s="141" t="str">
        <f>IF('ALC Transition Plans'!$O109="yes",IF('ALC Transition Plans'!P109=0,"No ",'ALC Transition Plans'!P109),"N/A")</f>
        <v>Yes</v>
      </c>
      <c r="E108" s="141" t="str">
        <f>IF('ALC Transition Plans'!$Z109="yes",IF('ALC Transition Plans'!AB109=0,"No ",'ALC Transition Plans'!AB109),"N/A")</f>
        <v>Yes</v>
      </c>
      <c r="F108" s="146" t="str">
        <f>IF(VLOOKUP(B108,'Pivot Table'!$B$5:$K$2000,8,FALSE)=1,"Yes","")</f>
        <v/>
      </c>
      <c r="G108" s="164" t="str">
        <f>IF('ALC Transition Plans'!AT109="F","Y"," ")</f>
        <v>Y</v>
      </c>
      <c r="H108" s="217" t="str">
        <f>IF('ALC Transition Plans'!AW109=0," ",'ALC Transition Plans'!AW109)</f>
        <v>Y</v>
      </c>
      <c r="I108" s="312" t="str">
        <f t="shared" si="5"/>
        <v>14Y</v>
      </c>
      <c r="J108" s="230" t="str">
        <f>'ALC Transition Plans'!BL109</f>
        <v>F</v>
      </c>
    </row>
    <row r="109" spans="1:10" ht="15" customHeight="1" x14ac:dyDescent="0.3">
      <c r="A109" s="43" t="s">
        <v>6</v>
      </c>
      <c r="B109" s="43" t="s">
        <v>99</v>
      </c>
      <c r="C109" s="145" t="str">
        <f>IF('ALC Transition Plans'!$C110="yes",IF('ALC Transition Plans'!D110=0,"No ",'ALC Transition Plans'!D110),"N/A")</f>
        <v>Yes</v>
      </c>
      <c r="D109" s="141" t="str">
        <f>IF('ALC Transition Plans'!$O110="yes",IF('ALC Transition Plans'!P110=0,"No ",'ALC Transition Plans'!P110),"N/A")</f>
        <v>Yes</v>
      </c>
      <c r="E109" s="141" t="str">
        <f>IF('ALC Transition Plans'!$Z110="yes",IF('ALC Transition Plans'!AB110=0,"No ",'ALC Transition Plans'!AB110),"N/A")</f>
        <v>Yes</v>
      </c>
      <c r="F109" s="146" t="str">
        <f>IF(VLOOKUP(B109,'Pivot Table'!$B$5:$K$2000,8,FALSE)=1,"Yes","")</f>
        <v/>
      </c>
      <c r="G109" s="164" t="str">
        <f>IF('ALC Transition Plans'!AT110="F","Y"," ")</f>
        <v>Y</v>
      </c>
      <c r="H109" s="217" t="str">
        <f>IF('ALC Transition Plans'!AW110=0," ",'ALC Transition Plans'!AW110)</f>
        <v>Y</v>
      </c>
      <c r="I109" s="312" t="str">
        <f t="shared" si="5"/>
        <v>14Y</v>
      </c>
      <c r="J109" s="230" t="str">
        <f>'ALC Transition Plans'!BL110</f>
        <v>F</v>
      </c>
    </row>
    <row r="110" spans="1:10" ht="15" customHeight="1" x14ac:dyDescent="0.3">
      <c r="A110" s="43" t="s">
        <v>6</v>
      </c>
      <c r="B110" s="43" t="s">
        <v>100</v>
      </c>
      <c r="C110" s="145" t="str">
        <f>IF('ALC Transition Plans'!$C111="yes",IF('ALC Transition Plans'!D111=0,"No ",'ALC Transition Plans'!D111),"N/A")</f>
        <v>Yes</v>
      </c>
      <c r="D110" s="141" t="str">
        <f>IF('ALC Transition Plans'!$O111="yes",IF('ALC Transition Plans'!P111=0,"No ",'ALC Transition Plans'!P111),"N/A")</f>
        <v>Yes</v>
      </c>
      <c r="E110" s="141" t="str">
        <f>IF('ALC Transition Plans'!$Z111="yes",IF('ALC Transition Plans'!AB111=0,"No ",'ALC Transition Plans'!AB111),"N/A")</f>
        <v>Yes</v>
      </c>
      <c r="F110" s="146" t="str">
        <f>IF(VLOOKUP(B110,'Pivot Table'!$B$5:$K$2000,8,FALSE)=1,"Yes","")</f>
        <v/>
      </c>
      <c r="G110" s="164" t="str">
        <f>IF('ALC Transition Plans'!AT111="F","Y"," ")</f>
        <v>Y</v>
      </c>
      <c r="H110" s="217" t="str">
        <f>IF('ALC Transition Plans'!AW111=0," ",'ALC Transition Plans'!AW111)</f>
        <v>Y</v>
      </c>
      <c r="I110" s="312" t="str">
        <f t="shared" si="5"/>
        <v>14Y</v>
      </c>
      <c r="J110" s="230" t="str">
        <f>'ALC Transition Plans'!BL111</f>
        <v>F</v>
      </c>
    </row>
    <row r="111" spans="1:10" ht="15" customHeight="1" x14ac:dyDescent="0.3">
      <c r="A111" s="43" t="s">
        <v>6</v>
      </c>
      <c r="B111" s="43" t="s">
        <v>101</v>
      </c>
      <c r="C111" s="145" t="str">
        <f>IF('ALC Transition Plans'!$C112="yes",IF('ALC Transition Plans'!D112=0,"No ",'ALC Transition Plans'!D112),"N/A")</f>
        <v>Yes</v>
      </c>
      <c r="D111" s="141" t="str">
        <f>IF('ALC Transition Plans'!$O112="yes",IF('ALC Transition Plans'!P112=0,"No ",'ALC Transition Plans'!P112),"N/A")</f>
        <v>Yes</v>
      </c>
      <c r="E111" s="141" t="str">
        <f>IF('ALC Transition Plans'!$Z112="yes",IF('ALC Transition Plans'!AB112=0,"No ",'ALC Transition Plans'!AB112),"N/A")</f>
        <v>Yes</v>
      </c>
      <c r="F111" s="146" t="str">
        <f>IF(VLOOKUP(B111,'Pivot Table'!$B$5:$K$2000,8,FALSE)=1,"Yes","")</f>
        <v/>
      </c>
      <c r="G111" s="164" t="str">
        <f>IF('ALC Transition Plans'!AT112="F","Y"," ")</f>
        <v>Y</v>
      </c>
      <c r="H111" s="217" t="str">
        <f>IF('ALC Transition Plans'!AW112=0," ",'ALC Transition Plans'!AW112)</f>
        <v>Y</v>
      </c>
      <c r="I111" s="312" t="str">
        <f t="shared" si="5"/>
        <v>14Y</v>
      </c>
      <c r="J111" s="230" t="str">
        <f>'ALC Transition Plans'!BL112</f>
        <v>F</v>
      </c>
    </row>
    <row r="112" spans="1:10" ht="15" customHeight="1" x14ac:dyDescent="0.3">
      <c r="A112" s="43" t="s">
        <v>6</v>
      </c>
      <c r="B112" s="123" t="s">
        <v>102</v>
      </c>
      <c r="C112" s="145" t="str">
        <f>IF('ALC Transition Plans'!$C113="yes",IF('ALC Transition Plans'!D113=0,"No ",'ALC Transition Plans'!D113),"N/A")</f>
        <v>Yes</v>
      </c>
      <c r="D112" s="141" t="str">
        <f>IF('ALC Transition Plans'!$O113="yes",IF('ALC Transition Plans'!P113=0,"No ",'ALC Transition Plans'!P113),"N/A")</f>
        <v>Yes</v>
      </c>
      <c r="E112" s="141" t="str">
        <f>IF('ALC Transition Plans'!$Z113="yes",IF('ALC Transition Plans'!AB113=0,"No ",'ALC Transition Plans'!AB113),"N/A")</f>
        <v>Yes</v>
      </c>
      <c r="F112" s="146" t="str">
        <f>IF(VLOOKUP(B112,'Pivot Table'!$B$5:$K$2000,8,FALSE)=1,"Yes","")</f>
        <v/>
      </c>
      <c r="G112" s="164" t="str">
        <f>IF('ALC Transition Plans'!AT113="F","Y"," ")</f>
        <v>Y</v>
      </c>
      <c r="H112" s="217" t="str">
        <f>IF('ALC Transition Plans'!AW113=0," ",'ALC Transition Plans'!AW113)</f>
        <v>Y</v>
      </c>
      <c r="I112" s="312" t="str">
        <f t="shared" si="5"/>
        <v>14Y</v>
      </c>
      <c r="J112" s="230" t="str">
        <f>'ALC Transition Plans'!BL113</f>
        <v>F</v>
      </c>
    </row>
    <row r="113" spans="1:10" ht="15" customHeight="1" x14ac:dyDescent="0.3">
      <c r="A113" s="43" t="s">
        <v>6</v>
      </c>
      <c r="B113" s="43" t="s">
        <v>103</v>
      </c>
      <c r="C113" s="145" t="str">
        <f>IF('ALC Transition Plans'!$C114="yes",IF('ALC Transition Plans'!D114=0,"No ",'ALC Transition Plans'!D114),"N/A")</f>
        <v>Yes</v>
      </c>
      <c r="D113" s="141" t="str">
        <f>IF('ALC Transition Plans'!$O114="yes",IF('ALC Transition Plans'!P114=0,"No ",'ALC Transition Plans'!P114),"N/A")</f>
        <v>Yes</v>
      </c>
      <c r="E113" s="141" t="str">
        <f>IF('ALC Transition Plans'!$Z114="yes",IF('ALC Transition Plans'!AB114=0,"No ",'ALC Transition Plans'!AB114),"N/A")</f>
        <v>Yes</v>
      </c>
      <c r="F113" s="146" t="str">
        <f>IF(VLOOKUP(B113,'Pivot Table'!$B$5:$K$2000,8,FALSE)=1,"Yes","")</f>
        <v/>
      </c>
      <c r="G113" s="164" t="str">
        <f>IF('ALC Transition Plans'!AT114="F","Y"," ")</f>
        <v>Y</v>
      </c>
      <c r="H113" s="217" t="str">
        <f>IF('ALC Transition Plans'!AW114=0," ",'ALC Transition Plans'!AW114)</f>
        <v>Y</v>
      </c>
      <c r="I113" s="312" t="str">
        <f t="shared" si="5"/>
        <v>14Y</v>
      </c>
      <c r="J113" s="230" t="str">
        <f>'ALC Transition Plans'!BL114</f>
        <v>F</v>
      </c>
    </row>
    <row r="114" spans="1:10" ht="15" customHeight="1" x14ac:dyDescent="0.3">
      <c r="A114" s="43" t="s">
        <v>6</v>
      </c>
      <c r="B114" s="43" t="s">
        <v>104</v>
      </c>
      <c r="C114" s="145" t="str">
        <f>IF('ALC Transition Plans'!$C115="yes",IF('ALC Transition Plans'!D115=0,"No ",'ALC Transition Plans'!D115),"N/A")</f>
        <v>Yes</v>
      </c>
      <c r="D114" s="141" t="str">
        <f>IF('ALC Transition Plans'!$O115="yes",IF('ALC Transition Plans'!P115=0,"No ",'ALC Transition Plans'!P115),"N/A")</f>
        <v>Yes</v>
      </c>
      <c r="E114" s="141" t="str">
        <f>IF('ALC Transition Plans'!$Z115="yes",IF('ALC Transition Plans'!AB115=0,"No ",'ALC Transition Plans'!AB115),"N/A")</f>
        <v>Yes</v>
      </c>
      <c r="F114" s="146" t="str">
        <f>IF(VLOOKUP(B114,'Pivot Table'!$B$5:$K$2000,8,FALSE)=1,"Yes","")</f>
        <v/>
      </c>
      <c r="G114" s="164" t="str">
        <f>IF('ALC Transition Plans'!AT115="F","Y"," ")</f>
        <v>Y</v>
      </c>
      <c r="H114" s="217" t="str">
        <f>IF('ALC Transition Plans'!AW115=0," ",'ALC Transition Plans'!AW115)</f>
        <v>Y</v>
      </c>
      <c r="I114" s="312" t="str">
        <f t="shared" si="5"/>
        <v>14Y</v>
      </c>
      <c r="J114" s="230" t="str">
        <f>'ALC Transition Plans'!BL115</f>
        <v>F</v>
      </c>
    </row>
    <row r="115" spans="1:10" ht="15" customHeight="1" x14ac:dyDescent="0.3">
      <c r="A115" s="43" t="s">
        <v>6</v>
      </c>
      <c r="B115" s="43" t="s">
        <v>105</v>
      </c>
      <c r="C115" s="145" t="str">
        <f>IF('ALC Transition Plans'!$C116="yes",IF('ALC Transition Plans'!D116=0,"No ",'ALC Transition Plans'!D116),"N/A")</f>
        <v>Yes</v>
      </c>
      <c r="D115" s="141" t="str">
        <f>IF('ALC Transition Plans'!$O116="yes",IF('ALC Transition Plans'!P116=0,"No ",'ALC Transition Plans'!P116),"N/A")</f>
        <v>Yes</v>
      </c>
      <c r="E115" s="141" t="str">
        <f>IF('ALC Transition Plans'!$Z116="yes",IF('ALC Transition Plans'!AB116=0,"No ",'ALC Transition Plans'!AB116),"N/A")</f>
        <v>Yes</v>
      </c>
      <c r="F115" s="146" t="str">
        <f>IF(VLOOKUP(B115,'Pivot Table'!$B$5:$K$2000,8,FALSE)=1,"Yes","")</f>
        <v/>
      </c>
      <c r="G115" s="164" t="str">
        <f>IF('ALC Transition Plans'!AT116="F","Y"," ")</f>
        <v>Y</v>
      </c>
      <c r="H115" s="217" t="str">
        <f>IF('ALC Transition Plans'!AW116=0," ",'ALC Transition Plans'!AW116)</f>
        <v>Y</v>
      </c>
      <c r="I115" s="312" t="str">
        <f t="shared" si="5"/>
        <v>14Y</v>
      </c>
      <c r="J115" s="230" t="str">
        <f>'ALC Transition Plans'!BL116</f>
        <v>F</v>
      </c>
    </row>
    <row r="116" spans="1:10" ht="15" customHeight="1" x14ac:dyDescent="0.3">
      <c r="A116" s="43" t="s">
        <v>6</v>
      </c>
      <c r="B116" s="43" t="s">
        <v>106</v>
      </c>
      <c r="C116" s="145" t="str">
        <f>IF('ALC Transition Plans'!$C117="yes",IF('ALC Transition Plans'!D117=0,"No ",'ALC Transition Plans'!D117),"N/A")</f>
        <v>Yes</v>
      </c>
      <c r="D116" s="141" t="str">
        <f>IF('ALC Transition Plans'!$O117="yes",IF('ALC Transition Plans'!P117=0,"No ",'ALC Transition Plans'!P117),"N/A")</f>
        <v>Yes</v>
      </c>
      <c r="E116" s="141" t="str">
        <f>IF('ALC Transition Plans'!$Z117="yes",IF('ALC Transition Plans'!AB117=0,"No ",'ALC Transition Plans'!AB117),"N/A")</f>
        <v>Yes</v>
      </c>
      <c r="F116" s="146" t="str">
        <f>IF(VLOOKUP(B116,'Pivot Table'!$B$5:$K$2000,8,FALSE)=1,"Yes","")</f>
        <v/>
      </c>
      <c r="G116" s="164" t="str">
        <f>IF('ALC Transition Plans'!AT117="F","Y"," ")</f>
        <v>Y</v>
      </c>
      <c r="H116" s="217" t="str">
        <f>IF('ALC Transition Plans'!AW117=0," ",'ALC Transition Plans'!AW117)</f>
        <v>Y</v>
      </c>
      <c r="I116" s="312" t="str">
        <f t="shared" si="5"/>
        <v>14Y</v>
      </c>
      <c r="J116" s="230" t="str">
        <f>'ALC Transition Plans'!BL117</f>
        <v>F</v>
      </c>
    </row>
    <row r="117" spans="1:10" ht="15" customHeight="1" x14ac:dyDescent="0.3">
      <c r="A117" s="43" t="s">
        <v>6</v>
      </c>
      <c r="B117" s="43" t="s">
        <v>107</v>
      </c>
      <c r="C117" s="145" t="str">
        <f>IF('ALC Transition Plans'!$C118="yes",IF('ALC Transition Plans'!D118=0,"No ",'ALC Transition Plans'!D118),"N/A")</f>
        <v>Yes</v>
      </c>
      <c r="D117" s="141" t="str">
        <f>IF('ALC Transition Plans'!$O118="yes",IF('ALC Transition Plans'!P118=0,"No ",'ALC Transition Plans'!P118),"N/A")</f>
        <v>Yes</v>
      </c>
      <c r="E117" s="141" t="str">
        <f>IF('ALC Transition Plans'!$Z118="yes",IF('ALC Transition Plans'!AB118=0,"No ",'ALC Transition Plans'!AB118),"N/A")</f>
        <v>Yes</v>
      </c>
      <c r="F117" s="146" t="str">
        <f>IF(VLOOKUP(B117,'Pivot Table'!$B$5:$K$2000,8,FALSE)=1,"Yes","")</f>
        <v/>
      </c>
      <c r="G117" s="164" t="str">
        <f>IF('ALC Transition Plans'!AT118="F","Y"," ")</f>
        <v>Y</v>
      </c>
      <c r="H117" s="217" t="str">
        <f>IF('ALC Transition Plans'!AW118=0," ",'ALC Transition Plans'!AW118)</f>
        <v>Y</v>
      </c>
      <c r="I117" s="312" t="str">
        <f t="shared" si="5"/>
        <v>14Y</v>
      </c>
      <c r="J117" s="230" t="str">
        <f>'ALC Transition Plans'!BL118</f>
        <v>F</v>
      </c>
    </row>
    <row r="118" spans="1:10" ht="15" customHeight="1" x14ac:dyDescent="0.3">
      <c r="A118" s="43" t="s">
        <v>6</v>
      </c>
      <c r="B118" s="43" t="s">
        <v>108</v>
      </c>
      <c r="C118" s="145" t="str">
        <f>IF('ALC Transition Plans'!$C119="yes",IF('ALC Transition Plans'!D119=0,"No ",'ALC Transition Plans'!D119),"N/A")</f>
        <v>Yes</v>
      </c>
      <c r="D118" s="141" t="str">
        <f>IF('ALC Transition Plans'!$O119="yes",IF('ALC Transition Plans'!P119=0,"No ",'ALC Transition Plans'!P119),"N/A")</f>
        <v>Yes</v>
      </c>
      <c r="E118" s="141" t="str">
        <f>IF('ALC Transition Plans'!$Z119="yes",IF('ALC Transition Plans'!AB119=0,"No ",'ALC Transition Plans'!AB119),"N/A")</f>
        <v>Yes</v>
      </c>
      <c r="F118" s="146" t="str">
        <f>IF(VLOOKUP(B118,'Pivot Table'!$B$5:$K$2000,8,FALSE)=1,"Yes","")</f>
        <v/>
      </c>
      <c r="G118" s="164" t="str">
        <f>IF('ALC Transition Plans'!AT119="F","Y"," ")</f>
        <v>Y</v>
      </c>
      <c r="H118" s="217" t="str">
        <f>IF('ALC Transition Plans'!AW119=0," ",'ALC Transition Plans'!AW119)</f>
        <v>Y</v>
      </c>
      <c r="I118" s="312" t="str">
        <f t="shared" si="5"/>
        <v>14Y</v>
      </c>
      <c r="J118" s="230" t="str">
        <f>'ALC Transition Plans'!BL119</f>
        <v>F</v>
      </c>
    </row>
    <row r="119" spans="1:10" ht="15" customHeight="1" x14ac:dyDescent="0.3">
      <c r="A119" s="43" t="s">
        <v>6</v>
      </c>
      <c r="B119" s="123" t="s">
        <v>109</v>
      </c>
      <c r="C119" s="145" t="str">
        <f>IF('ALC Transition Plans'!$C120="yes",IF('ALC Transition Plans'!D120=0,"No ",'ALC Transition Plans'!D120),"N/A")</f>
        <v>Yes</v>
      </c>
      <c r="D119" s="141" t="str">
        <f>IF('ALC Transition Plans'!$O120="yes",IF('ALC Transition Plans'!P120=0,"No ",'ALC Transition Plans'!P120),"N/A")</f>
        <v>Yes</v>
      </c>
      <c r="E119" s="141" t="str">
        <f>IF('ALC Transition Plans'!$Z120="yes",IF('ALC Transition Plans'!AB120=0,"No ",'ALC Transition Plans'!AB120),"N/A")</f>
        <v>Yes</v>
      </c>
      <c r="F119" s="146" t="str">
        <f>IF(VLOOKUP(B119,'Pivot Table'!$B$5:$K$2000,8,FALSE)=1,"Yes","")</f>
        <v/>
      </c>
      <c r="G119" s="164" t="str">
        <f>IF('ALC Transition Plans'!AT120="F","Y"," ")</f>
        <v>Y</v>
      </c>
      <c r="H119" s="217" t="str">
        <f>IF('ALC Transition Plans'!AW120=0," ",'ALC Transition Plans'!AW120)</f>
        <v>Y</v>
      </c>
      <c r="I119" s="312" t="str">
        <f t="shared" si="5"/>
        <v>14Y</v>
      </c>
      <c r="J119" s="230" t="str">
        <f>'ALC Transition Plans'!BL120</f>
        <v>F</v>
      </c>
    </row>
    <row r="120" spans="1:10" ht="15" customHeight="1" x14ac:dyDescent="0.3">
      <c r="A120" s="43" t="s">
        <v>15</v>
      </c>
      <c r="B120" s="43" t="s">
        <v>110</v>
      </c>
      <c r="C120" s="145" t="str">
        <f>IF('ALC Transition Plans'!$C121="yes",IF('ALC Transition Plans'!D121=0,"No ",'ALC Transition Plans'!D121),"N/A")</f>
        <v>In Progress</v>
      </c>
      <c r="D120" s="141" t="str">
        <f>IF('ALC Transition Plans'!$O121="yes",IF('ALC Transition Plans'!P121=0,"No ",'ALC Transition Plans'!P121),"N/A")</f>
        <v>Yes</v>
      </c>
      <c r="E120" s="141" t="str">
        <f>IF('ALC Transition Plans'!$Z121="yes",IF('ALC Transition Plans'!AB121=0,"No ",'ALC Transition Plans'!AB121),"N/A")</f>
        <v>Yes</v>
      </c>
      <c r="F120" s="146" t="str">
        <f>IF(VLOOKUP(B120,'Pivot Table'!$B$5:$K$2000,8,FALSE)=1,"Yes","")</f>
        <v/>
      </c>
      <c r="G120" s="164" t="str">
        <f>IF('ALC Transition Plans'!AT121="F","Y"," ")</f>
        <v xml:space="preserve"> </v>
      </c>
      <c r="H120" s="217" t="str">
        <f>IF('ALC Transition Plans'!AW121=0," ",'ALC Transition Plans'!AW121)</f>
        <v>Y</v>
      </c>
      <c r="I120" s="312" t="str">
        <f t="shared" si="5"/>
        <v xml:space="preserve">15 </v>
      </c>
      <c r="J120" s="230" t="str">
        <f>'ALC Transition Plans'!BL121</f>
        <v>P</v>
      </c>
    </row>
    <row r="121" spans="1:10" ht="15" customHeight="1" x14ac:dyDescent="0.3">
      <c r="A121" s="43" t="s">
        <v>15</v>
      </c>
      <c r="B121" s="43" t="s">
        <v>111</v>
      </c>
      <c r="C121" s="145" t="str">
        <f>IF('ALC Transition Plans'!$C122="yes",IF('ALC Transition Plans'!D122=0,"No ",'ALC Transition Plans'!D122),"N/A")</f>
        <v>Yes</v>
      </c>
      <c r="D121" s="141" t="str">
        <f>IF('ALC Transition Plans'!$O122="yes",IF('ALC Transition Plans'!P122=0,"No ",'ALC Transition Plans'!P122),"N/A")</f>
        <v>Yes</v>
      </c>
      <c r="E121" s="141" t="str">
        <f>IF('ALC Transition Plans'!$Z122="yes",IF('ALC Transition Plans'!AB122=0,"No ",'ALC Transition Plans'!AB122),"N/A")</f>
        <v>Yes</v>
      </c>
      <c r="F121" s="146" t="str">
        <f>IF(VLOOKUP(B121,'Pivot Table'!$B$5:$K$2000,8,FALSE)=1,"Yes","")</f>
        <v/>
      </c>
      <c r="G121" s="164" t="str">
        <f>IF('ALC Transition Plans'!AT122="F","Y"," ")</f>
        <v>Y</v>
      </c>
      <c r="H121" s="217" t="str">
        <f>IF('ALC Transition Plans'!AW122=0," ",'ALC Transition Plans'!AW122)</f>
        <v>Y</v>
      </c>
      <c r="I121" s="312" t="str">
        <f t="shared" si="5"/>
        <v>15Y</v>
      </c>
      <c r="J121" s="230" t="str">
        <f>'ALC Transition Plans'!BL122</f>
        <v>F</v>
      </c>
    </row>
    <row r="122" spans="1:10" ht="15" customHeight="1" x14ac:dyDescent="0.3">
      <c r="A122" s="43" t="s">
        <v>15</v>
      </c>
      <c r="B122" s="43" t="s">
        <v>112</v>
      </c>
      <c r="C122" s="145" t="str">
        <f>IF('ALC Transition Plans'!$C123="yes",IF('ALC Transition Plans'!D123=0,"No ",'ALC Transition Plans'!D123),"N/A")</f>
        <v>In Progress</v>
      </c>
      <c r="D122" s="141" t="str">
        <f>IF('ALC Transition Plans'!$O123="yes",IF('ALC Transition Plans'!P123=0,"No ",'ALC Transition Plans'!P123),"N/A")</f>
        <v>In Progress</v>
      </c>
      <c r="E122" s="141" t="str">
        <f>IF('ALC Transition Plans'!$Z123="yes",IF('ALC Transition Plans'!AB123=0,"No ",'ALC Transition Plans'!AB123),"N/A")</f>
        <v>Yes</v>
      </c>
      <c r="F122" s="146" t="str">
        <f>IF(VLOOKUP(B122,'Pivot Table'!$B$5:$K$2000,8,FALSE)=1,"Yes","")</f>
        <v/>
      </c>
      <c r="G122" s="164" t="str">
        <f>IF('ALC Transition Plans'!AT123="F","Y"," ")</f>
        <v xml:space="preserve"> </v>
      </c>
      <c r="H122" s="217" t="str">
        <f>IF('ALC Transition Plans'!AW123=0," ",'ALC Transition Plans'!AW123)</f>
        <v>Y</v>
      </c>
      <c r="I122" s="312" t="str">
        <f t="shared" si="5"/>
        <v xml:space="preserve">15 </v>
      </c>
      <c r="J122" s="230" t="str">
        <f>'ALC Transition Plans'!BL123</f>
        <v>P</v>
      </c>
    </row>
    <row r="123" spans="1:10" ht="15" customHeight="1" x14ac:dyDescent="0.3">
      <c r="A123" s="43" t="s">
        <v>15</v>
      </c>
      <c r="B123" s="43" t="s">
        <v>113</v>
      </c>
      <c r="C123" s="145" t="str">
        <f>IF('ALC Transition Plans'!$C124="yes",IF('ALC Transition Plans'!D124=0,"No ",'ALC Transition Plans'!D124),"N/A")</f>
        <v>In Progress</v>
      </c>
      <c r="D123" s="141" t="str">
        <f>IF('ALC Transition Plans'!$O124="yes",IF('ALC Transition Plans'!P124=0,"No ",'ALC Transition Plans'!P124),"N/A")</f>
        <v>In Progress</v>
      </c>
      <c r="E123" s="141" t="str">
        <f>IF('ALC Transition Plans'!$Z124="yes",IF('ALC Transition Plans'!AB124=0,"No ",'ALC Transition Plans'!AB124),"N/A")</f>
        <v>Yes</v>
      </c>
      <c r="F123" s="146" t="str">
        <f>IF(VLOOKUP(B123,'Pivot Table'!$B$5:$K$2000,8,FALSE)=1,"Yes","")</f>
        <v/>
      </c>
      <c r="G123" s="164" t="str">
        <f>IF('ALC Transition Plans'!AT124="F","Y"," ")</f>
        <v xml:space="preserve"> </v>
      </c>
      <c r="H123" s="217" t="str">
        <f>IF('ALC Transition Plans'!AW124=0," ",'ALC Transition Plans'!AW124)</f>
        <v>Y</v>
      </c>
      <c r="I123" s="312" t="str">
        <f t="shared" si="5"/>
        <v xml:space="preserve">15 </v>
      </c>
      <c r="J123" s="230" t="str">
        <f>'ALC Transition Plans'!BL124</f>
        <v>P</v>
      </c>
    </row>
    <row r="124" spans="1:10" ht="15" customHeight="1" x14ac:dyDescent="0.3">
      <c r="A124" s="43" t="s">
        <v>15</v>
      </c>
      <c r="B124" s="43" t="s">
        <v>114</v>
      </c>
      <c r="C124" s="145" t="str">
        <f>IF('ALC Transition Plans'!$C125="yes",IF('ALC Transition Plans'!D125=0,"No ",'ALC Transition Plans'!D125),"N/A")</f>
        <v>Yes</v>
      </c>
      <c r="D124" s="141" t="str">
        <f>IF('ALC Transition Plans'!$O125="yes",IF('ALC Transition Plans'!P125=0,"No ",'ALC Transition Plans'!P125),"N/A")</f>
        <v>Yes</v>
      </c>
      <c r="E124" s="141" t="str">
        <f>IF('ALC Transition Plans'!$Z125="yes",IF('ALC Transition Plans'!AB125=0,"No ",'ALC Transition Plans'!AB125),"N/A")</f>
        <v>Yes</v>
      </c>
      <c r="F124" s="146" t="str">
        <f>IF(VLOOKUP(B124,'Pivot Table'!$B$5:$K$2000,8,FALSE)=1,"Yes","")</f>
        <v/>
      </c>
      <c r="G124" s="164" t="str">
        <f>IF('ALC Transition Plans'!AT125="F","Y"," ")</f>
        <v>Y</v>
      </c>
      <c r="H124" s="217" t="str">
        <f>IF('ALC Transition Plans'!AW125=0," ",'ALC Transition Plans'!AW125)</f>
        <v>Y</v>
      </c>
      <c r="I124" s="312" t="str">
        <f t="shared" si="5"/>
        <v>15Y</v>
      </c>
      <c r="J124" s="230" t="str">
        <f>'ALC Transition Plans'!BL125</f>
        <v>F</v>
      </c>
    </row>
    <row r="125" spans="1:10" ht="15" customHeight="1" x14ac:dyDescent="0.3">
      <c r="A125" s="43" t="s">
        <v>15</v>
      </c>
      <c r="B125" s="43" t="s">
        <v>115</v>
      </c>
      <c r="C125" s="145" t="str">
        <f>IF('ALC Transition Plans'!$C126="yes",IF('ALC Transition Plans'!D126=0,"No ",'ALC Transition Plans'!D126),"N/A")</f>
        <v>Yes</v>
      </c>
      <c r="D125" s="141" t="str">
        <f>IF('ALC Transition Plans'!$O126="yes",IF('ALC Transition Plans'!P126=0,"No ",'ALC Transition Plans'!P126),"N/A")</f>
        <v>Yes</v>
      </c>
      <c r="E125" s="141" t="str">
        <f>IF('ALC Transition Plans'!$Z126="yes",IF('ALC Transition Plans'!AB126=0,"No ",'ALC Transition Plans'!AB126),"N/A")</f>
        <v>Yes</v>
      </c>
      <c r="F125" s="146" t="str">
        <f>IF(VLOOKUP(B125,'Pivot Table'!$B$5:$K$2000,8,FALSE)=1,"Yes","")</f>
        <v/>
      </c>
      <c r="G125" s="164" t="str">
        <f>IF('ALC Transition Plans'!AT126="F","Y"," ")</f>
        <v>Y</v>
      </c>
      <c r="H125" s="217" t="str">
        <f>IF('ALC Transition Plans'!AW126=0," ",'ALC Transition Plans'!AW126)</f>
        <v>Y</v>
      </c>
      <c r="I125" s="312" t="str">
        <f t="shared" si="5"/>
        <v>15Y</v>
      </c>
      <c r="J125" s="230" t="str">
        <f>'ALC Transition Plans'!BL126</f>
        <v>F</v>
      </c>
    </row>
    <row r="126" spans="1:10" ht="15" customHeight="1" x14ac:dyDescent="0.3">
      <c r="A126" s="43" t="s">
        <v>15</v>
      </c>
      <c r="B126" s="43" t="s">
        <v>116</v>
      </c>
      <c r="C126" s="145" t="str">
        <f>IF('ALC Transition Plans'!$C127="yes",IF('ALC Transition Plans'!D127=0,"No ",'ALC Transition Plans'!D127),"N/A")</f>
        <v>Yes</v>
      </c>
      <c r="D126" s="141" t="str">
        <f>IF('ALC Transition Plans'!$O127="yes",IF('ALC Transition Plans'!P127=0,"No ",'ALC Transition Plans'!P127),"N/A")</f>
        <v>Yes</v>
      </c>
      <c r="E126" s="141" t="str">
        <f>IF('ALC Transition Plans'!$Z127="yes",IF('ALC Transition Plans'!AB127=0,"No ",'ALC Transition Plans'!AB127),"N/A")</f>
        <v>Yes</v>
      </c>
      <c r="F126" s="146" t="str">
        <f>IF(VLOOKUP(B126,'Pivot Table'!$B$5:$K$2000,8,FALSE)=1,"Yes","")</f>
        <v/>
      </c>
      <c r="G126" s="164" t="str">
        <f>IF('ALC Transition Plans'!AT127="F","Y"," ")</f>
        <v>Y</v>
      </c>
      <c r="H126" s="217" t="str">
        <f>IF('ALC Transition Plans'!AW127=0," ",'ALC Transition Plans'!AW127)</f>
        <v>Y</v>
      </c>
      <c r="I126" s="312" t="str">
        <f t="shared" si="5"/>
        <v>15Y</v>
      </c>
      <c r="J126" s="230" t="str">
        <f>'ALC Transition Plans'!BL127</f>
        <v>F</v>
      </c>
    </row>
    <row r="127" spans="1:10" ht="15" customHeight="1" x14ac:dyDescent="0.3">
      <c r="A127" s="43" t="s">
        <v>15</v>
      </c>
      <c r="B127" s="43" t="s">
        <v>117</v>
      </c>
      <c r="C127" s="145" t="str">
        <f>IF('ALC Transition Plans'!$C128="yes",IF('ALC Transition Plans'!D128=0,"No ",'ALC Transition Plans'!D128),"N/A")</f>
        <v>Yes</v>
      </c>
      <c r="D127" s="141" t="str">
        <f>IF('ALC Transition Plans'!$O128="yes",IF('ALC Transition Plans'!P128=0,"No ",'ALC Transition Plans'!P128),"N/A")</f>
        <v>Yes</v>
      </c>
      <c r="E127" s="141" t="str">
        <f>IF('ALC Transition Plans'!$Z128="yes",IF('ALC Transition Plans'!AB128=0,"No ",'ALC Transition Plans'!AB128),"N/A")</f>
        <v>Yes</v>
      </c>
      <c r="F127" s="146" t="str">
        <f>IF(VLOOKUP(B127,'Pivot Table'!$B$5:$K$2000,8,FALSE)=1,"Yes","")</f>
        <v/>
      </c>
      <c r="G127" s="164" t="str">
        <f>IF('ALC Transition Plans'!AT128="F","Y"," ")</f>
        <v>Y</v>
      </c>
      <c r="H127" s="217" t="str">
        <f>IF('ALC Transition Plans'!AW128=0," ",'ALC Transition Plans'!AW128)</f>
        <v>Y</v>
      </c>
      <c r="I127" s="312" t="str">
        <f t="shared" si="5"/>
        <v>15Y</v>
      </c>
      <c r="J127" s="230" t="str">
        <f>'ALC Transition Plans'!BL128</f>
        <v>F</v>
      </c>
    </row>
    <row r="128" spans="1:10" ht="15" customHeight="1" x14ac:dyDescent="0.3">
      <c r="A128" s="43" t="s">
        <v>15</v>
      </c>
      <c r="B128" s="43" t="s">
        <v>118</v>
      </c>
      <c r="C128" s="145" t="str">
        <f>IF('ALC Transition Plans'!$C129="yes",IF('ALC Transition Plans'!D129=0,"No ",'ALC Transition Plans'!D129),"N/A")</f>
        <v>Yes</v>
      </c>
      <c r="D128" s="141" t="str">
        <f>IF('ALC Transition Plans'!$O129="yes",IF('ALC Transition Plans'!P129=0,"No ",'ALC Transition Plans'!P129),"N/A")</f>
        <v>Yes</v>
      </c>
      <c r="E128" s="141" t="str">
        <f>IF('ALC Transition Plans'!$Z129="yes",IF('ALC Transition Plans'!AB129=0,"No ",'ALC Transition Plans'!AB129),"N/A")</f>
        <v>Yes</v>
      </c>
      <c r="F128" s="146" t="str">
        <f>IF(VLOOKUP(B128,'Pivot Table'!$B$5:$K$2000,8,FALSE)=1,"Yes","")</f>
        <v/>
      </c>
      <c r="G128" s="164" t="str">
        <f>IF('ALC Transition Plans'!AT129="F","Y"," ")</f>
        <v>Y</v>
      </c>
      <c r="H128" s="217" t="str">
        <f>IF('ALC Transition Plans'!AW129=0," ",'ALC Transition Plans'!AW129)</f>
        <v>Y</v>
      </c>
      <c r="I128" s="312" t="str">
        <f t="shared" si="5"/>
        <v>15Y</v>
      </c>
      <c r="J128" s="230" t="str">
        <f>'ALC Transition Plans'!BL129</f>
        <v>F</v>
      </c>
    </row>
    <row r="129" spans="1:10" ht="15" customHeight="1" x14ac:dyDescent="0.3">
      <c r="A129" s="43" t="s">
        <v>15</v>
      </c>
      <c r="B129" s="123" t="s">
        <v>119</v>
      </c>
      <c r="C129" s="145" t="str">
        <f>IF('ALC Transition Plans'!$C130="yes",IF('ALC Transition Plans'!D130=0,"No ",'ALC Transition Plans'!D130),"N/A")</f>
        <v>Yes</v>
      </c>
      <c r="D129" s="141" t="str">
        <f>IF('ALC Transition Plans'!$O130="yes",IF('ALC Transition Plans'!P130=0,"No ",'ALC Transition Plans'!P130),"N/A")</f>
        <v>Yes</v>
      </c>
      <c r="E129" s="141" t="str">
        <f>IF('ALC Transition Plans'!$Z130="yes",IF('ALC Transition Plans'!AB130=0,"No ",'ALC Transition Plans'!AB130),"N/A")</f>
        <v>N/A</v>
      </c>
      <c r="F129" s="146" t="str">
        <f>IF(VLOOKUP(B129,'Pivot Table'!$B$5:$K$2000,8,FALSE)=1,"Yes","")</f>
        <v/>
      </c>
      <c r="G129" s="164" t="str">
        <f>IF('ALC Transition Plans'!AT130="F","Y"," ")</f>
        <v>Y</v>
      </c>
      <c r="H129" s="217" t="str">
        <f>IF('ALC Transition Plans'!AW130=0," ",'ALC Transition Plans'!AW130)</f>
        <v>Y</v>
      </c>
      <c r="I129" s="312" t="str">
        <f t="shared" si="5"/>
        <v>15Y</v>
      </c>
      <c r="J129" s="230" t="str">
        <f>'ALC Transition Plans'!BL130</f>
        <v>F</v>
      </c>
    </row>
    <row r="130" spans="1:10" ht="15" customHeight="1" x14ac:dyDescent="0.3">
      <c r="A130" s="43" t="s">
        <v>15</v>
      </c>
      <c r="B130" s="43" t="s">
        <v>120</v>
      </c>
      <c r="C130" s="145" t="str">
        <f>IF('ALC Transition Plans'!$C131="yes",IF('ALC Transition Plans'!D131=0,"No ",'ALC Transition Plans'!D131),"N/A")</f>
        <v>Yes</v>
      </c>
      <c r="D130" s="141" t="str">
        <f>IF('ALC Transition Plans'!$O131="yes",IF('ALC Transition Plans'!P131=0,"No ",'ALC Transition Plans'!P131),"N/A")</f>
        <v>Yes</v>
      </c>
      <c r="E130" s="141" t="str">
        <f>IF('ALC Transition Plans'!$Z131="yes",IF('ALC Transition Plans'!AB131=0,"No ",'ALC Transition Plans'!AB131),"N/A")</f>
        <v>N/A</v>
      </c>
      <c r="F130" s="146" t="str">
        <f>IF(VLOOKUP(B130,'Pivot Table'!$B$5:$K$2000,8,FALSE)=1,"Yes","")</f>
        <v/>
      </c>
      <c r="G130" s="164" t="str">
        <f>IF('ALC Transition Plans'!AT131="F","Y"," ")</f>
        <v>Y</v>
      </c>
      <c r="H130" s="217" t="str">
        <f>IF('ALC Transition Plans'!AW131=0," ",'ALC Transition Plans'!AW131)</f>
        <v>Y</v>
      </c>
      <c r="I130" s="312" t="str">
        <f t="shared" si="5"/>
        <v>15Y</v>
      </c>
      <c r="J130" s="230" t="str">
        <f>'ALC Transition Plans'!BL131</f>
        <v>F</v>
      </c>
    </row>
    <row r="131" spans="1:10" ht="15" customHeight="1" x14ac:dyDescent="0.3">
      <c r="A131" s="43" t="s">
        <v>15</v>
      </c>
      <c r="B131" s="43" t="s">
        <v>121</v>
      </c>
      <c r="C131" s="145" t="str">
        <f>IF('ALC Transition Plans'!$C132="yes",IF('ALC Transition Plans'!D132=0,"No ",'ALC Transition Plans'!D132),"N/A")</f>
        <v>Yes</v>
      </c>
      <c r="D131" s="141" t="str">
        <f>IF('ALC Transition Plans'!$O132="yes",IF('ALC Transition Plans'!P132=0,"No ",'ALC Transition Plans'!P132),"N/A")</f>
        <v>Yes</v>
      </c>
      <c r="E131" s="141" t="str">
        <f>IF('ALC Transition Plans'!$Z132="yes",IF('ALC Transition Plans'!AB132=0,"No ",'ALC Transition Plans'!AB132),"N/A")</f>
        <v>N/A</v>
      </c>
      <c r="F131" s="146" t="str">
        <f>IF(VLOOKUP(B131,'Pivot Table'!$B$5:$K$2000,8,FALSE)=1,"Yes","")</f>
        <v/>
      </c>
      <c r="G131" s="164" t="str">
        <f>IF('ALC Transition Plans'!AT132="F","Y"," ")</f>
        <v>Y</v>
      </c>
      <c r="H131" s="217" t="str">
        <f>IF('ALC Transition Plans'!AW132=0," ",'ALC Transition Plans'!AW132)</f>
        <v>Y</v>
      </c>
      <c r="I131" s="312" t="str">
        <f t="shared" si="5"/>
        <v>15Y</v>
      </c>
      <c r="J131" s="230" t="str">
        <f>'ALC Transition Plans'!BL132</f>
        <v>F</v>
      </c>
    </row>
    <row r="132" spans="1:10" ht="15" customHeight="1" x14ac:dyDescent="0.3">
      <c r="A132" s="43" t="s">
        <v>15</v>
      </c>
      <c r="B132" s="43" t="s">
        <v>122</v>
      </c>
      <c r="C132" s="145" t="str">
        <f>IF('ALC Transition Plans'!$C133="yes",IF('ALC Transition Plans'!D133=0,"No ",'ALC Transition Plans'!D133),"N/A")</f>
        <v>Yes</v>
      </c>
      <c r="D132" s="141" t="str">
        <f>IF('ALC Transition Plans'!$O133="yes",IF('ALC Transition Plans'!P133=0,"No ",'ALC Transition Plans'!P133),"N/A")</f>
        <v>Yes</v>
      </c>
      <c r="E132" s="141" t="str">
        <f>IF('ALC Transition Plans'!$Z133="yes",IF('ALC Transition Plans'!AB133=0,"No ",'ALC Transition Plans'!AB133),"N/A")</f>
        <v>N/A</v>
      </c>
      <c r="F132" s="146" t="str">
        <f>IF(VLOOKUP(B132,'Pivot Table'!$B$5:$K$2000,8,FALSE)=1,"Yes","")</f>
        <v/>
      </c>
      <c r="G132" s="164" t="str">
        <f>IF('ALC Transition Plans'!AT133="F","Y"," ")</f>
        <v>Y</v>
      </c>
      <c r="H132" s="217" t="str">
        <f>IF('ALC Transition Plans'!AW133=0," ",'ALC Transition Plans'!AW133)</f>
        <v>Y</v>
      </c>
      <c r="I132" s="312" t="str">
        <f t="shared" si="5"/>
        <v>15Y</v>
      </c>
      <c r="J132" s="230" t="str">
        <f>'ALC Transition Plans'!BL133</f>
        <v>F</v>
      </c>
    </row>
    <row r="133" spans="1:10" ht="15" customHeight="1" x14ac:dyDescent="0.3">
      <c r="A133" s="43" t="s">
        <v>15</v>
      </c>
      <c r="B133" s="43" t="s">
        <v>123</v>
      </c>
      <c r="C133" s="145" t="str">
        <f>IF('ALC Transition Plans'!$C134="yes",IF('ALC Transition Plans'!D134=0,"No ",'ALC Transition Plans'!D134),"N/A")</f>
        <v>Yes</v>
      </c>
      <c r="D133" s="141" t="str">
        <f>IF('ALC Transition Plans'!$O134="yes",IF('ALC Transition Plans'!P134=0,"No ",'ALC Transition Plans'!P134),"N/A")</f>
        <v>Yes</v>
      </c>
      <c r="E133" s="141" t="str">
        <f>IF('ALC Transition Plans'!$Z134="yes",IF('ALC Transition Plans'!AB134=0,"No ",'ALC Transition Plans'!AB134),"N/A")</f>
        <v>N/A</v>
      </c>
      <c r="F133" s="146" t="str">
        <f>IF(VLOOKUP(B133,'Pivot Table'!$B$5:$K$2000,8,FALSE)=1,"Yes","")</f>
        <v/>
      </c>
      <c r="G133" s="164" t="str">
        <f>IF('ALC Transition Plans'!AT134="F","Y"," ")</f>
        <v>Y</v>
      </c>
      <c r="H133" s="217" t="str">
        <f>IF('ALC Transition Plans'!AW134=0," ",'ALC Transition Plans'!AW134)</f>
        <v>Y</v>
      </c>
      <c r="I133" s="312" t="str">
        <f t="shared" si="5"/>
        <v>15Y</v>
      </c>
      <c r="J133" s="230" t="str">
        <f>'ALC Transition Plans'!BL134</f>
        <v>F</v>
      </c>
    </row>
    <row r="134" spans="1:10" ht="15" customHeight="1" x14ac:dyDescent="0.3">
      <c r="A134" s="43" t="s">
        <v>15</v>
      </c>
      <c r="B134" s="43" t="s">
        <v>124</v>
      </c>
      <c r="C134" s="145" t="str">
        <f>IF('ALC Transition Plans'!$C135="yes",IF('ALC Transition Plans'!D135=0,"No ",'ALC Transition Plans'!D135),"N/A")</f>
        <v>Yes</v>
      </c>
      <c r="D134" s="141" t="str">
        <f>IF('ALC Transition Plans'!$O135="yes",IF('ALC Transition Plans'!P135=0,"No ",'ALC Transition Plans'!P135),"N/A")</f>
        <v>Yes</v>
      </c>
      <c r="E134" s="141" t="str">
        <f>IF('ALC Transition Plans'!$Z135="yes",IF('ALC Transition Plans'!AB135=0,"No ",'ALC Transition Plans'!AB135),"N/A")</f>
        <v>N/A</v>
      </c>
      <c r="F134" s="146" t="str">
        <f>IF(VLOOKUP(B134,'Pivot Table'!$B$5:$K$2000,8,FALSE)=1,"Yes","")</f>
        <v/>
      </c>
      <c r="G134" s="164" t="str">
        <f>IF('ALC Transition Plans'!AT135="F","Y"," ")</f>
        <v>Y</v>
      </c>
      <c r="H134" s="217" t="str">
        <f>IF('ALC Transition Plans'!AW135=0," ",'ALC Transition Plans'!AW135)</f>
        <v>Y</v>
      </c>
      <c r="I134" s="312" t="str">
        <f t="shared" si="5"/>
        <v>15Y</v>
      </c>
      <c r="J134" s="230" t="str">
        <f>'ALC Transition Plans'!BL135</f>
        <v>F</v>
      </c>
    </row>
    <row r="135" spans="1:10" ht="15" customHeight="1" x14ac:dyDescent="0.3">
      <c r="A135" s="43" t="s">
        <v>15</v>
      </c>
      <c r="B135" s="43" t="s">
        <v>125</v>
      </c>
      <c r="C135" s="145" t="str">
        <f>IF('ALC Transition Plans'!$C136="yes",IF('ALC Transition Plans'!D136=0,"No ",'ALC Transition Plans'!D136),"N/A")</f>
        <v>Yes</v>
      </c>
      <c r="D135" s="141" t="str">
        <f>IF('ALC Transition Plans'!$O136="yes",IF('ALC Transition Plans'!P136=0,"No ",'ALC Transition Plans'!P136),"N/A")</f>
        <v>Yes</v>
      </c>
      <c r="E135" s="141" t="str">
        <f>IF('ALC Transition Plans'!$Z136="yes",IF('ALC Transition Plans'!AB136=0,"No ",'ALC Transition Plans'!AB136),"N/A")</f>
        <v>N/A</v>
      </c>
      <c r="F135" s="146" t="str">
        <f>IF(VLOOKUP(B135,'Pivot Table'!$B$5:$K$2000,8,FALSE)=1,"Yes","")</f>
        <v/>
      </c>
      <c r="G135" s="164" t="str">
        <f>IF('ALC Transition Plans'!AT136="F","Y"," ")</f>
        <v>Y</v>
      </c>
      <c r="H135" s="217" t="str">
        <f>IF('ALC Transition Plans'!AW136=0," ",'ALC Transition Plans'!AW136)</f>
        <v>Y</v>
      </c>
      <c r="I135" s="312" t="str">
        <f t="shared" si="5"/>
        <v>15Y</v>
      </c>
      <c r="J135" s="230" t="str">
        <f>'ALC Transition Plans'!BL136</f>
        <v>F</v>
      </c>
    </row>
    <row r="136" spans="1:10" ht="15" customHeight="1" x14ac:dyDescent="0.3">
      <c r="A136" s="43" t="s">
        <v>15</v>
      </c>
      <c r="B136" s="43" t="s">
        <v>126</v>
      </c>
      <c r="C136" s="145" t="str">
        <f>IF('ALC Transition Plans'!$C137="yes",IF('ALC Transition Plans'!D137=0,"No ",'ALC Transition Plans'!D137),"N/A")</f>
        <v>Yes</v>
      </c>
      <c r="D136" s="141" t="str">
        <f>IF('ALC Transition Plans'!$O137="yes",IF('ALC Transition Plans'!P137=0,"No ",'ALC Transition Plans'!P137),"N/A")</f>
        <v>Yes</v>
      </c>
      <c r="E136" s="141" t="str">
        <f>IF('ALC Transition Plans'!$Z137="yes",IF('ALC Transition Plans'!AB137=0,"No ",'ALC Transition Plans'!AB137),"N/A")</f>
        <v>N/A</v>
      </c>
      <c r="F136" s="146" t="str">
        <f>IF(VLOOKUP(B136,'Pivot Table'!$B$5:$K$2000,8,FALSE)=1,"Yes","")</f>
        <v/>
      </c>
      <c r="G136" s="164" t="str">
        <f>IF('ALC Transition Plans'!AT137="F","Y"," ")</f>
        <v>Y</v>
      </c>
      <c r="H136" s="217" t="str">
        <f>IF('ALC Transition Plans'!AW137=0," ",'ALC Transition Plans'!AW137)</f>
        <v>Y</v>
      </c>
      <c r="I136" s="312" t="str">
        <f t="shared" si="5"/>
        <v>15Y</v>
      </c>
      <c r="J136" s="230" t="str">
        <f>'ALC Transition Plans'!BL137</f>
        <v>F</v>
      </c>
    </row>
    <row r="137" spans="1:10" ht="15" customHeight="1" x14ac:dyDescent="0.3">
      <c r="A137" s="43" t="s">
        <v>15</v>
      </c>
      <c r="B137" s="43" t="s">
        <v>127</v>
      </c>
      <c r="C137" s="145" t="str">
        <f>IF('ALC Transition Plans'!$C138="yes",IF('ALC Transition Plans'!D138=0,"No ",'ALC Transition Plans'!D138),"N/A")</f>
        <v>Yes</v>
      </c>
      <c r="D137" s="141" t="str">
        <f>IF('ALC Transition Plans'!$O138="yes",IF('ALC Transition Plans'!P138=0,"No ",'ALC Transition Plans'!P138),"N/A")</f>
        <v>Yes</v>
      </c>
      <c r="E137" s="141" t="str">
        <f>IF('ALC Transition Plans'!$Z138="yes",IF('ALC Transition Plans'!AB138=0,"No ",'ALC Transition Plans'!AB138),"N/A")</f>
        <v>N/A</v>
      </c>
      <c r="F137" s="146" t="str">
        <f>IF(VLOOKUP(B137,'Pivot Table'!$B$5:$K$2000,8,FALSE)=1,"Yes","")</f>
        <v/>
      </c>
      <c r="G137" s="164" t="str">
        <f>IF('ALC Transition Plans'!AT138="F","Y"," ")</f>
        <v>Y</v>
      </c>
      <c r="H137" s="217" t="str">
        <f>IF('ALC Transition Plans'!AW138=0," ",'ALC Transition Plans'!AW138)</f>
        <v>Y</v>
      </c>
      <c r="I137" s="312" t="str">
        <f t="shared" si="5"/>
        <v>15Y</v>
      </c>
      <c r="J137" s="230" t="str">
        <f>'ALC Transition Plans'!BL138</f>
        <v>F</v>
      </c>
    </row>
    <row r="138" spans="1:10" ht="15" customHeight="1" x14ac:dyDescent="0.3">
      <c r="A138" s="43" t="s">
        <v>15</v>
      </c>
      <c r="B138" s="43" t="s">
        <v>128</v>
      </c>
      <c r="C138" s="145" t="str">
        <f>IF('ALC Transition Plans'!$C139="yes",IF('ALC Transition Plans'!D139=0,"No ",'ALC Transition Plans'!D139),"N/A")</f>
        <v>Yes</v>
      </c>
      <c r="D138" s="141" t="str">
        <f>IF('ALC Transition Plans'!$O139="yes",IF('ALC Transition Plans'!P139=0,"No ",'ALC Transition Plans'!P139),"N/A")</f>
        <v>Yes</v>
      </c>
      <c r="E138" s="141" t="str">
        <f>IF('ALC Transition Plans'!$Z139="yes",IF('ALC Transition Plans'!AB139=0,"No ",'ALC Transition Plans'!AB139),"N/A")</f>
        <v>N/A</v>
      </c>
      <c r="F138" s="146" t="str">
        <f>IF(VLOOKUP(B138,'Pivot Table'!$B$5:$K$2000,8,FALSE)=1,"Yes","")</f>
        <v/>
      </c>
      <c r="G138" s="164" t="str">
        <f>IF('ALC Transition Plans'!AT139="F","Y"," ")</f>
        <v>Y</v>
      </c>
      <c r="H138" s="217" t="str">
        <f>IF('ALC Transition Plans'!AW139=0," ",'ALC Transition Plans'!AW139)</f>
        <v>Y</v>
      </c>
      <c r="I138" s="312" t="str">
        <f t="shared" si="5"/>
        <v>15Y</v>
      </c>
      <c r="J138" s="230" t="str">
        <f>'ALC Transition Plans'!BL139</f>
        <v>F</v>
      </c>
    </row>
    <row r="139" spans="1:10" ht="15" customHeight="1" x14ac:dyDescent="0.3">
      <c r="A139" s="43" t="s">
        <v>15</v>
      </c>
      <c r="B139" s="43" t="s">
        <v>129</v>
      </c>
      <c r="C139" s="145" t="str">
        <f>IF('ALC Transition Plans'!$C140="yes",IF('ALC Transition Plans'!D140=0,"No ",'ALC Transition Plans'!D140),"N/A")</f>
        <v>Yes</v>
      </c>
      <c r="D139" s="141" t="str">
        <f>IF('ALC Transition Plans'!$O140="yes",IF('ALC Transition Plans'!P140=0,"No ",'ALC Transition Plans'!P140),"N/A")</f>
        <v>Yes</v>
      </c>
      <c r="E139" s="141" t="str">
        <f>IF('ALC Transition Plans'!$Z140="yes",IF('ALC Transition Plans'!AB140=0,"No ",'ALC Transition Plans'!AB140),"N/A")</f>
        <v>N/A</v>
      </c>
      <c r="F139" s="146" t="str">
        <f>IF(VLOOKUP(B139,'Pivot Table'!$B$5:$K$2000,8,FALSE)=1,"Yes","")</f>
        <v/>
      </c>
      <c r="G139" s="164" t="str">
        <f>IF('ALC Transition Plans'!AT140="F","Y"," ")</f>
        <v>Y</v>
      </c>
      <c r="H139" s="217" t="str">
        <f>IF('ALC Transition Plans'!AW140=0," ",'ALC Transition Plans'!AW140)</f>
        <v>Y</v>
      </c>
      <c r="I139" s="312" t="str">
        <f t="shared" si="5"/>
        <v>15Y</v>
      </c>
      <c r="J139" s="230" t="str">
        <f>'ALC Transition Plans'!BL140</f>
        <v>F</v>
      </c>
    </row>
    <row r="140" spans="1:10" ht="15" customHeight="1" x14ac:dyDescent="0.3">
      <c r="A140" s="43" t="s">
        <v>15</v>
      </c>
      <c r="B140" s="43" t="s">
        <v>130</v>
      </c>
      <c r="C140" s="145" t="str">
        <f>IF('ALC Transition Plans'!$C141="yes",IF('ALC Transition Plans'!D141=0,"No ",'ALC Transition Plans'!D141),"N/A")</f>
        <v>Yes</v>
      </c>
      <c r="D140" s="141" t="str">
        <f>IF('ALC Transition Plans'!$O141="yes",IF('ALC Transition Plans'!P141=0,"No ",'ALC Transition Plans'!P141),"N/A")</f>
        <v>Yes</v>
      </c>
      <c r="E140" s="141" t="str">
        <f>IF('ALC Transition Plans'!$Z141="yes",IF('ALC Transition Plans'!AB141=0,"No ",'ALC Transition Plans'!AB141),"N/A")</f>
        <v>N/A</v>
      </c>
      <c r="F140" s="146" t="str">
        <f>IF(VLOOKUP(B140,'Pivot Table'!$B$5:$K$2000,8,FALSE)=1,"Yes","")</f>
        <v/>
      </c>
      <c r="G140" s="164" t="str">
        <f>IF('ALC Transition Plans'!AT141="F","Y"," ")</f>
        <v>Y</v>
      </c>
      <c r="H140" s="217" t="str">
        <f>IF('ALC Transition Plans'!AW141=0," ",'ALC Transition Plans'!AW141)</f>
        <v>Y</v>
      </c>
      <c r="I140" s="312" t="str">
        <f t="shared" si="5"/>
        <v>15Y</v>
      </c>
      <c r="J140" s="230" t="str">
        <f>'ALC Transition Plans'!BL141</f>
        <v>F</v>
      </c>
    </row>
    <row r="141" spans="1:10" ht="15" customHeight="1" x14ac:dyDescent="0.3">
      <c r="A141" s="43" t="s">
        <v>15</v>
      </c>
      <c r="B141" s="43" t="s">
        <v>131</v>
      </c>
      <c r="C141" s="145" t="str">
        <f>IF('ALC Transition Plans'!$C142="yes",IF('ALC Transition Plans'!D142=0,"No ",'ALC Transition Plans'!D142),"N/A")</f>
        <v>Yes</v>
      </c>
      <c r="D141" s="141" t="str">
        <f>IF('ALC Transition Plans'!$O142="yes",IF('ALC Transition Plans'!P142=0,"No ",'ALC Transition Plans'!P142),"N/A")</f>
        <v>Yes</v>
      </c>
      <c r="E141" s="141" t="str">
        <f>IF('ALC Transition Plans'!$Z142="yes",IF('ALC Transition Plans'!AB142=0,"No ",'ALC Transition Plans'!AB142),"N/A")</f>
        <v>N/A</v>
      </c>
      <c r="F141" s="146" t="str">
        <f>IF(VLOOKUP(B141,'Pivot Table'!$B$5:$K$2000,8,FALSE)=1,"Yes","")</f>
        <v/>
      </c>
      <c r="G141" s="164" t="str">
        <f>IF('ALC Transition Plans'!AT142="F","Y"," ")</f>
        <v>Y</v>
      </c>
      <c r="H141" s="217" t="str">
        <f>IF('ALC Transition Plans'!AW142=0," ",'ALC Transition Plans'!AW142)</f>
        <v>Y</v>
      </c>
      <c r="I141" s="312" t="str">
        <f t="shared" si="5"/>
        <v>15Y</v>
      </c>
      <c r="J141" s="230" t="str">
        <f>'ALC Transition Plans'!BL142</f>
        <v>F</v>
      </c>
    </row>
    <row r="142" spans="1:10" ht="15" customHeight="1" x14ac:dyDescent="0.3">
      <c r="A142" s="43" t="s">
        <v>15</v>
      </c>
      <c r="B142" s="43" t="s">
        <v>132</v>
      </c>
      <c r="C142" s="145" t="str">
        <f>IF('ALC Transition Plans'!$C143="yes",IF('ALC Transition Plans'!D143=0,"No ",'ALC Transition Plans'!D143),"N/A")</f>
        <v>Yes</v>
      </c>
      <c r="D142" s="141" t="str">
        <f>IF('ALC Transition Plans'!$O143="yes",IF('ALC Transition Plans'!P143=0,"No ",'ALC Transition Plans'!P143),"N/A")</f>
        <v>Yes</v>
      </c>
      <c r="E142" s="141" t="str">
        <f>IF('ALC Transition Plans'!$Z143="yes",IF('ALC Transition Plans'!AB143=0,"No ",'ALC Transition Plans'!AB143),"N/A")</f>
        <v>N/A</v>
      </c>
      <c r="F142" s="146" t="str">
        <f>IF(VLOOKUP(B142,'Pivot Table'!$B$5:$K$2000,8,FALSE)=1,"Yes","")</f>
        <v/>
      </c>
      <c r="G142" s="164" t="str">
        <f>IF('ALC Transition Plans'!AT143="F","Y"," ")</f>
        <v>Y</v>
      </c>
      <c r="H142" s="217" t="str">
        <f>IF('ALC Transition Plans'!AW143=0," ",'ALC Transition Plans'!AW143)</f>
        <v>Y</v>
      </c>
      <c r="I142" s="312" t="str">
        <f t="shared" ref="I142:I205" si="6">A142&amp;G142</f>
        <v>15Y</v>
      </c>
      <c r="J142" s="230" t="str">
        <f>'ALC Transition Plans'!BL143</f>
        <v>F</v>
      </c>
    </row>
    <row r="143" spans="1:10" ht="15" customHeight="1" x14ac:dyDescent="0.3">
      <c r="A143" s="43" t="s">
        <v>15</v>
      </c>
      <c r="B143" s="43" t="s">
        <v>133</v>
      </c>
      <c r="C143" s="145" t="str">
        <f>IF('ALC Transition Plans'!$C144="yes",IF('ALC Transition Plans'!D144=0,"No ",'ALC Transition Plans'!D144),"N/A")</f>
        <v>Yes</v>
      </c>
      <c r="D143" s="141" t="str">
        <f>IF('ALC Transition Plans'!$O144="yes",IF('ALC Transition Plans'!P144=0,"No ",'ALC Transition Plans'!P144),"N/A")</f>
        <v>Yes</v>
      </c>
      <c r="E143" s="141" t="str">
        <f>IF('ALC Transition Plans'!$Z144="yes",IF('ALC Transition Plans'!AB144=0,"No ",'ALC Transition Plans'!AB144),"N/A")</f>
        <v>N/A</v>
      </c>
      <c r="F143" s="146" t="str">
        <f>IF(VLOOKUP(B143,'Pivot Table'!$B$5:$K$2000,8,FALSE)=1,"Yes","")</f>
        <v/>
      </c>
      <c r="G143" s="164" t="str">
        <f>IF('ALC Transition Plans'!AT144="F","Y"," ")</f>
        <v>Y</v>
      </c>
      <c r="H143" s="217" t="str">
        <f>IF('ALC Transition Plans'!AW144=0," ",'ALC Transition Plans'!AW144)</f>
        <v>Y</v>
      </c>
      <c r="I143" s="312" t="str">
        <f t="shared" si="6"/>
        <v>15Y</v>
      </c>
      <c r="J143" s="230" t="str">
        <f>'ALC Transition Plans'!BL144</f>
        <v>F</v>
      </c>
    </row>
    <row r="144" spans="1:10" ht="15" customHeight="1" x14ac:dyDescent="0.3">
      <c r="A144" s="43" t="s">
        <v>15</v>
      </c>
      <c r="B144" s="43" t="s">
        <v>134</v>
      </c>
      <c r="C144" s="145" t="str">
        <f>IF('ALC Transition Plans'!$C145="yes",IF('ALC Transition Plans'!D145=0,"No ",'ALC Transition Plans'!D145),"N/A")</f>
        <v>Yes</v>
      </c>
      <c r="D144" s="141" t="str">
        <f>IF('ALC Transition Plans'!$O145="yes",IF('ALC Transition Plans'!P145=0,"No ",'ALC Transition Plans'!P145),"N/A")</f>
        <v>Yes</v>
      </c>
      <c r="E144" s="141" t="str">
        <f>IF('ALC Transition Plans'!$Z145="yes",IF('ALC Transition Plans'!AB145=0,"No ",'ALC Transition Plans'!AB145),"N/A")</f>
        <v>N/A</v>
      </c>
      <c r="F144" s="146" t="str">
        <f>IF(VLOOKUP(B144,'Pivot Table'!$B$5:$K$2000,8,FALSE)=1,"Yes","")</f>
        <v/>
      </c>
      <c r="G144" s="164" t="str">
        <f>IF('ALC Transition Plans'!AT145="F","Y"," ")</f>
        <v>Y</v>
      </c>
      <c r="H144" s="217" t="str">
        <f>IF('ALC Transition Plans'!AW145=0," ",'ALC Transition Plans'!AW145)</f>
        <v>Y</v>
      </c>
      <c r="I144" s="312" t="str">
        <f t="shared" si="6"/>
        <v>15Y</v>
      </c>
      <c r="J144" s="230" t="str">
        <f>'ALC Transition Plans'!BL145</f>
        <v>F</v>
      </c>
    </row>
    <row r="145" spans="1:10" ht="15" customHeight="1" x14ac:dyDescent="0.3">
      <c r="A145" s="43" t="s">
        <v>15</v>
      </c>
      <c r="B145" s="43" t="s">
        <v>135</v>
      </c>
      <c r="C145" s="145" t="str">
        <f>IF('ALC Transition Plans'!$C146="yes",IF('ALC Transition Plans'!D146=0,"No ",'ALC Transition Plans'!D146),"N/A")</f>
        <v>Yes</v>
      </c>
      <c r="D145" s="141" t="str">
        <f>IF('ALC Transition Plans'!$O146="yes",IF('ALC Transition Plans'!P146=0,"No ",'ALC Transition Plans'!P146),"N/A")</f>
        <v>Yes</v>
      </c>
      <c r="E145" s="141" t="str">
        <f>IF('ALC Transition Plans'!$Z146="yes",IF('ALC Transition Plans'!AB146=0,"No ",'ALC Transition Plans'!AB146),"N/A")</f>
        <v>N/A</v>
      </c>
      <c r="F145" s="146" t="str">
        <f>IF(VLOOKUP(B145,'Pivot Table'!$B$5:$K$2000,8,FALSE)=1,"Yes","")</f>
        <v/>
      </c>
      <c r="G145" s="164" t="str">
        <f>IF('ALC Transition Plans'!AT146="F","Y"," ")</f>
        <v>Y</v>
      </c>
      <c r="H145" s="217" t="str">
        <f>IF('ALC Transition Plans'!AW146=0," ",'ALC Transition Plans'!AW146)</f>
        <v>Y</v>
      </c>
      <c r="I145" s="312" t="str">
        <f t="shared" si="6"/>
        <v>15Y</v>
      </c>
      <c r="J145" s="230" t="str">
        <f>'ALC Transition Plans'!BL146</f>
        <v>F</v>
      </c>
    </row>
    <row r="146" spans="1:10" ht="15" customHeight="1" x14ac:dyDescent="0.3">
      <c r="A146" s="43" t="s">
        <v>15</v>
      </c>
      <c r="B146" s="43" t="s">
        <v>136</v>
      </c>
      <c r="C146" s="145" t="str">
        <f>IF('ALC Transition Plans'!$C147="yes",IF('ALC Transition Plans'!D147=0,"No ",'ALC Transition Plans'!D147),"N/A")</f>
        <v>Yes</v>
      </c>
      <c r="D146" s="141" t="str">
        <f>IF('ALC Transition Plans'!$O147="yes",IF('ALC Transition Plans'!P147=0,"No ",'ALC Transition Plans'!P147),"N/A")</f>
        <v>Yes</v>
      </c>
      <c r="E146" s="141" t="str">
        <f>IF('ALC Transition Plans'!$Z147="yes",IF('ALC Transition Plans'!AB147=0,"No ",'ALC Transition Plans'!AB147),"N/A")</f>
        <v>N/A</v>
      </c>
      <c r="F146" s="146" t="str">
        <f>IF(VLOOKUP(B146,'Pivot Table'!$B$5:$K$2000,8,FALSE)=1,"Yes","")</f>
        <v/>
      </c>
      <c r="G146" s="164" t="str">
        <f>IF('ALC Transition Plans'!AT147="F","Y"," ")</f>
        <v>Y</v>
      </c>
      <c r="H146" s="217" t="str">
        <f>IF('ALC Transition Plans'!AW147=0," ",'ALC Transition Plans'!AW147)</f>
        <v>Y</v>
      </c>
      <c r="I146" s="312" t="str">
        <f t="shared" si="6"/>
        <v>15Y</v>
      </c>
      <c r="J146" s="230" t="str">
        <f>'ALC Transition Plans'!BL147</f>
        <v>F</v>
      </c>
    </row>
    <row r="147" spans="1:10" ht="15" customHeight="1" x14ac:dyDescent="0.3">
      <c r="A147" s="43" t="s">
        <v>15</v>
      </c>
      <c r="B147" s="43" t="s">
        <v>137</v>
      </c>
      <c r="C147" s="145" t="str">
        <f>IF('ALC Transition Plans'!$C148="yes",IF('ALC Transition Plans'!D148=0,"No ",'ALC Transition Plans'!D148),"N/A")</f>
        <v>Yes</v>
      </c>
      <c r="D147" s="141" t="str">
        <f>IF('ALC Transition Plans'!$O148="yes",IF('ALC Transition Plans'!P148=0,"No ",'ALC Transition Plans'!P148),"N/A")</f>
        <v>Yes</v>
      </c>
      <c r="E147" s="141" t="str">
        <f>IF('ALC Transition Plans'!$Z148="yes",IF('ALC Transition Plans'!AB148=0,"No ",'ALC Transition Plans'!AB148),"N/A")</f>
        <v>N/A</v>
      </c>
      <c r="F147" s="146" t="str">
        <f>IF(VLOOKUP(B147,'Pivot Table'!$B$5:$K$2000,8,FALSE)=1,"Yes","")</f>
        <v/>
      </c>
      <c r="G147" s="164" t="str">
        <f>IF('ALC Transition Plans'!AT148="F","Y"," ")</f>
        <v>Y</v>
      </c>
      <c r="H147" s="217" t="str">
        <f>IF('ALC Transition Plans'!AW148=0," ",'ALC Transition Plans'!AW148)</f>
        <v>Y</v>
      </c>
      <c r="I147" s="312" t="str">
        <f t="shared" si="6"/>
        <v>15Y</v>
      </c>
      <c r="J147" s="230" t="str">
        <f>'ALC Transition Plans'!BL148</f>
        <v>F</v>
      </c>
    </row>
    <row r="148" spans="1:10" ht="15" customHeight="1" x14ac:dyDescent="0.3">
      <c r="A148" s="43" t="s">
        <v>15</v>
      </c>
      <c r="B148" s="43" t="s">
        <v>138</v>
      </c>
      <c r="C148" s="145" t="str">
        <f>IF('ALC Transition Plans'!$C149="yes",IF('ALC Transition Plans'!D149=0,"No ",'ALC Transition Plans'!D149),"N/A")</f>
        <v>Yes</v>
      </c>
      <c r="D148" s="141" t="str">
        <f>IF('ALC Transition Plans'!$O149="yes",IF('ALC Transition Plans'!P149=0,"No ",'ALC Transition Plans'!P149),"N/A")</f>
        <v>Yes</v>
      </c>
      <c r="E148" s="141" t="str">
        <f>IF('ALC Transition Plans'!$Z149="yes",IF('ALC Transition Plans'!AB149=0,"No ",'ALC Transition Plans'!AB149),"N/A")</f>
        <v>N/A</v>
      </c>
      <c r="F148" s="146" t="str">
        <f>IF(VLOOKUP(B148,'Pivot Table'!$B$5:$K$2000,8,FALSE)=1,"Yes","")</f>
        <v/>
      </c>
      <c r="G148" s="164" t="str">
        <f>IF('ALC Transition Plans'!AT149="F","Y"," ")</f>
        <v>Y</v>
      </c>
      <c r="H148" s="217" t="str">
        <f>IF('ALC Transition Plans'!AW149=0," ",'ALC Transition Plans'!AW149)</f>
        <v>Y</v>
      </c>
      <c r="I148" s="312" t="str">
        <f t="shared" si="6"/>
        <v>15Y</v>
      </c>
      <c r="J148" s="230" t="str">
        <f>'ALC Transition Plans'!BL149</f>
        <v>F</v>
      </c>
    </row>
    <row r="149" spans="1:10" ht="15" customHeight="1" x14ac:dyDescent="0.3">
      <c r="A149" s="43" t="s">
        <v>15</v>
      </c>
      <c r="B149" s="43" t="s">
        <v>139</v>
      </c>
      <c r="C149" s="145" t="str">
        <f>IF('ALC Transition Plans'!$C150="yes",IF('ALC Transition Plans'!D150=0,"No ",'ALC Transition Plans'!D150),"N/A")</f>
        <v>Yes</v>
      </c>
      <c r="D149" s="141" t="str">
        <f>IF('ALC Transition Plans'!$O150="yes",IF('ALC Transition Plans'!P150=0,"No ",'ALC Transition Plans'!P150),"N/A")</f>
        <v>Yes</v>
      </c>
      <c r="E149" s="141" t="str">
        <f>IF('ALC Transition Plans'!$Z150="yes",IF('ALC Transition Plans'!AB150=0,"No ",'ALC Transition Plans'!AB150),"N/A")</f>
        <v>N/A</v>
      </c>
      <c r="F149" s="146" t="str">
        <f>IF(VLOOKUP(B149,'Pivot Table'!$B$5:$K$2000,8,FALSE)=1,"Yes","")</f>
        <v/>
      </c>
      <c r="G149" s="164" t="str">
        <f>IF('ALC Transition Plans'!AT150="F","Y"," ")</f>
        <v>Y</v>
      </c>
      <c r="H149" s="217" t="str">
        <f>IF('ALC Transition Plans'!AW150=0," ",'ALC Transition Plans'!AW150)</f>
        <v>Y</v>
      </c>
      <c r="I149" s="312" t="str">
        <f t="shared" si="6"/>
        <v>15Y</v>
      </c>
      <c r="J149" s="230" t="str">
        <f>'ALC Transition Plans'!BL150</f>
        <v>F</v>
      </c>
    </row>
    <row r="150" spans="1:10" ht="15" customHeight="1" x14ac:dyDescent="0.3">
      <c r="A150" s="43" t="s">
        <v>15</v>
      </c>
      <c r="B150" s="43" t="s">
        <v>140</v>
      </c>
      <c r="C150" s="145" t="str">
        <f>IF('ALC Transition Plans'!$C151="yes",IF('ALC Transition Plans'!D151=0,"No ",'ALC Transition Plans'!D151),"N/A")</f>
        <v>Yes</v>
      </c>
      <c r="D150" s="141" t="str">
        <f>IF('ALC Transition Plans'!$O151="yes",IF('ALC Transition Plans'!P151=0,"No ",'ALC Transition Plans'!P151),"N/A")</f>
        <v>Yes</v>
      </c>
      <c r="E150" s="141" t="str">
        <f>IF('ALC Transition Plans'!$Z151="yes",IF('ALC Transition Plans'!AB151=0,"No ",'ALC Transition Plans'!AB151),"N/A")</f>
        <v>N/A</v>
      </c>
      <c r="F150" s="146" t="str">
        <f>IF(VLOOKUP(B150,'Pivot Table'!$B$5:$K$2000,8,FALSE)=1,"Yes","")</f>
        <v/>
      </c>
      <c r="G150" s="164" t="str">
        <f>IF('ALC Transition Plans'!AT151="F","Y"," ")</f>
        <v>Y</v>
      </c>
      <c r="H150" s="217" t="str">
        <f>IF('ALC Transition Plans'!AW151=0," ",'ALC Transition Plans'!AW151)</f>
        <v>Y</v>
      </c>
      <c r="I150" s="312" t="str">
        <f t="shared" si="6"/>
        <v>15Y</v>
      </c>
      <c r="J150" s="230" t="str">
        <f>'ALC Transition Plans'!BL151</f>
        <v>F</v>
      </c>
    </row>
    <row r="151" spans="1:10" ht="15" customHeight="1" x14ac:dyDescent="0.3">
      <c r="A151" s="43" t="s">
        <v>15</v>
      </c>
      <c r="B151" s="43" t="s">
        <v>141</v>
      </c>
      <c r="C151" s="145" t="str">
        <f>IF('ALC Transition Plans'!$C152="yes",IF('ALC Transition Plans'!D152=0,"No ",'ALC Transition Plans'!D152),"N/A")</f>
        <v>Yes</v>
      </c>
      <c r="D151" s="141" t="str">
        <f>IF('ALC Transition Plans'!$O152="yes",IF('ALC Transition Plans'!P152=0,"No ",'ALC Transition Plans'!P152),"N/A")</f>
        <v>Yes</v>
      </c>
      <c r="E151" s="141" t="str">
        <f>IF('ALC Transition Plans'!$Z152="yes",IF('ALC Transition Plans'!AB152=0,"No ",'ALC Transition Plans'!AB152),"N/A")</f>
        <v>N/A</v>
      </c>
      <c r="F151" s="146" t="str">
        <f>IF(VLOOKUP(B151,'Pivot Table'!$B$5:$K$2000,8,FALSE)=1,"Yes","")</f>
        <v/>
      </c>
      <c r="G151" s="164" t="str">
        <f>IF('ALC Transition Plans'!AT152="F","Y"," ")</f>
        <v>Y</v>
      </c>
      <c r="H151" s="217" t="str">
        <f>IF('ALC Transition Plans'!AW152=0," ",'ALC Transition Plans'!AW152)</f>
        <v>Y</v>
      </c>
      <c r="I151" s="312" t="str">
        <f t="shared" si="6"/>
        <v>15Y</v>
      </c>
      <c r="J151" s="230" t="str">
        <f>'ALC Transition Plans'!BL152</f>
        <v>F</v>
      </c>
    </row>
    <row r="152" spans="1:10" ht="15" customHeight="1" x14ac:dyDescent="0.3">
      <c r="A152" s="43" t="s">
        <v>15</v>
      </c>
      <c r="B152" s="43" t="s">
        <v>142</v>
      </c>
      <c r="C152" s="145" t="str">
        <f>IF('ALC Transition Plans'!$C153="yes",IF('ALC Transition Plans'!D153=0,"No ",'ALC Transition Plans'!D153),"N/A")</f>
        <v>Yes</v>
      </c>
      <c r="D152" s="141" t="str">
        <f>IF('ALC Transition Plans'!$O153="yes",IF('ALC Transition Plans'!P153=0,"No ",'ALC Transition Plans'!P153),"N/A")</f>
        <v>Yes</v>
      </c>
      <c r="E152" s="141" t="str">
        <f>IF('ALC Transition Plans'!$Z153="yes",IF('ALC Transition Plans'!AB153=0,"No ",'ALC Transition Plans'!AB153),"N/A")</f>
        <v>N/A</v>
      </c>
      <c r="F152" s="146" t="str">
        <f>IF(VLOOKUP(B152,'Pivot Table'!$B$5:$K$2000,8,FALSE)=1,"Yes","")</f>
        <v/>
      </c>
      <c r="G152" s="164" t="str">
        <f>IF('ALC Transition Plans'!AT153="F","Y"," ")</f>
        <v>Y</v>
      </c>
      <c r="H152" s="217" t="str">
        <f>IF('ALC Transition Plans'!AW153=0," ",'ALC Transition Plans'!AW153)</f>
        <v>Y</v>
      </c>
      <c r="I152" s="312" t="str">
        <f t="shared" si="6"/>
        <v>15Y</v>
      </c>
      <c r="J152" s="230" t="str">
        <f>'ALC Transition Plans'!BL153</f>
        <v>F</v>
      </c>
    </row>
    <row r="153" spans="1:10" ht="15" customHeight="1" x14ac:dyDescent="0.3">
      <c r="A153" s="43" t="s">
        <v>15</v>
      </c>
      <c r="B153" s="43" t="s">
        <v>143</v>
      </c>
      <c r="C153" s="145" t="str">
        <f>IF('ALC Transition Plans'!$C154="yes",IF('ALC Transition Plans'!D154=0,"No ",'ALC Transition Plans'!D154),"N/A")</f>
        <v>Yes</v>
      </c>
      <c r="D153" s="141" t="str">
        <f>IF('ALC Transition Plans'!$O154="yes",IF('ALC Transition Plans'!P154=0,"No ",'ALC Transition Plans'!P154),"N/A")</f>
        <v>Yes</v>
      </c>
      <c r="E153" s="141" t="str">
        <f>IF('ALC Transition Plans'!$Z154="yes",IF('ALC Transition Plans'!AB154=0,"No ",'ALC Transition Plans'!AB154),"N/A")</f>
        <v>N/A</v>
      </c>
      <c r="F153" s="146" t="str">
        <f>IF(VLOOKUP(B153,'Pivot Table'!$B$5:$K$2000,8,FALSE)=1,"Yes","")</f>
        <v/>
      </c>
      <c r="G153" s="164" t="str">
        <f>IF('ALC Transition Plans'!AT154="F","Y"," ")</f>
        <v>Y</v>
      </c>
      <c r="H153" s="217" t="str">
        <f>IF('ALC Transition Plans'!AW154=0," ",'ALC Transition Plans'!AW154)</f>
        <v>Y</v>
      </c>
      <c r="I153" s="312" t="str">
        <f t="shared" si="6"/>
        <v>15Y</v>
      </c>
      <c r="J153" s="230" t="str">
        <f>'ALC Transition Plans'!BL154</f>
        <v>F</v>
      </c>
    </row>
    <row r="154" spans="1:10" ht="15" customHeight="1" x14ac:dyDescent="0.3">
      <c r="A154" s="43" t="s">
        <v>15</v>
      </c>
      <c r="B154" s="43" t="s">
        <v>144</v>
      </c>
      <c r="C154" s="145" t="str">
        <f>IF('ALC Transition Plans'!$C155="yes",IF('ALC Transition Plans'!D155=0,"No ",'ALC Transition Plans'!D155),"N/A")</f>
        <v>Yes</v>
      </c>
      <c r="D154" s="141" t="str">
        <f>IF('ALC Transition Plans'!$O155="yes",IF('ALC Transition Plans'!P155=0,"No ",'ALC Transition Plans'!P155),"N/A")</f>
        <v>Yes</v>
      </c>
      <c r="E154" s="141" t="str">
        <f>IF('ALC Transition Plans'!$Z155="yes",IF('ALC Transition Plans'!AB155=0,"No ",'ALC Transition Plans'!AB155),"N/A")</f>
        <v>N/A</v>
      </c>
      <c r="F154" s="146" t="str">
        <f>IF(VLOOKUP(B154,'Pivot Table'!$B$5:$K$2000,8,FALSE)=1,"Yes","")</f>
        <v/>
      </c>
      <c r="G154" s="164" t="str">
        <f>IF('ALC Transition Plans'!AT155="F","Y"," ")</f>
        <v>Y</v>
      </c>
      <c r="H154" s="217" t="str">
        <f>IF('ALC Transition Plans'!AW155=0," ",'ALC Transition Plans'!AW155)</f>
        <v>Y</v>
      </c>
      <c r="I154" s="312" t="str">
        <f t="shared" si="6"/>
        <v>15Y</v>
      </c>
      <c r="J154" s="230" t="str">
        <f>'ALC Transition Plans'!BL155</f>
        <v>F</v>
      </c>
    </row>
    <row r="155" spans="1:10" ht="15" customHeight="1" x14ac:dyDescent="0.3">
      <c r="A155" s="43" t="s">
        <v>15</v>
      </c>
      <c r="B155" s="43" t="s">
        <v>145</v>
      </c>
      <c r="C155" s="145" t="str">
        <f>IF('ALC Transition Plans'!$C156="yes",IF('ALC Transition Plans'!D156=0,"No ",'ALC Transition Plans'!D156),"N/A")</f>
        <v>Yes</v>
      </c>
      <c r="D155" s="141" t="str">
        <f>IF('ALC Transition Plans'!$O156="yes",IF('ALC Transition Plans'!P156=0,"No ",'ALC Transition Plans'!P156),"N/A")</f>
        <v>Yes</v>
      </c>
      <c r="E155" s="141" t="str">
        <f>IF('ALC Transition Plans'!$Z156="yes",IF('ALC Transition Plans'!AB156=0,"No ",'ALC Transition Plans'!AB156),"N/A")</f>
        <v>N/A</v>
      </c>
      <c r="F155" s="146" t="str">
        <f>IF(VLOOKUP(B155,'Pivot Table'!$B$5:$K$2000,8,FALSE)=1,"Yes","")</f>
        <v/>
      </c>
      <c r="G155" s="164" t="str">
        <f>IF('ALC Transition Plans'!AT156="F","Y"," ")</f>
        <v>Y</v>
      </c>
      <c r="H155" s="217" t="str">
        <f>IF('ALC Transition Plans'!AW156=0," ",'ALC Transition Plans'!AW156)</f>
        <v>Y</v>
      </c>
      <c r="I155" s="312" t="str">
        <f t="shared" si="6"/>
        <v>15Y</v>
      </c>
      <c r="J155" s="230" t="str">
        <f>'ALC Transition Plans'!BL156</f>
        <v>F</v>
      </c>
    </row>
    <row r="156" spans="1:10" ht="15" customHeight="1" x14ac:dyDescent="0.3">
      <c r="A156" s="43" t="s">
        <v>15</v>
      </c>
      <c r="B156" s="43" t="s">
        <v>146</v>
      </c>
      <c r="C156" s="145" t="str">
        <f>IF('ALC Transition Plans'!$C157="yes",IF('ALC Transition Plans'!D157=0,"No ",'ALC Transition Plans'!D157),"N/A")</f>
        <v>Yes</v>
      </c>
      <c r="D156" s="141" t="str">
        <f>IF('ALC Transition Plans'!$O157="yes",IF('ALC Transition Plans'!P157=0,"No ",'ALC Transition Plans'!P157),"N/A")</f>
        <v>Yes</v>
      </c>
      <c r="E156" s="141" t="str">
        <f>IF('ALC Transition Plans'!$Z157="yes",IF('ALC Transition Plans'!AB157=0,"No ",'ALC Transition Plans'!AB157),"N/A")</f>
        <v>N/A</v>
      </c>
      <c r="F156" s="146" t="str">
        <f>IF(VLOOKUP(B156,'Pivot Table'!$B$5:$K$2000,8,FALSE)=1,"Yes","")</f>
        <v/>
      </c>
      <c r="G156" s="164" t="str">
        <f>IF('ALC Transition Plans'!AT157="F","Y"," ")</f>
        <v>Y</v>
      </c>
      <c r="H156" s="217" t="str">
        <f>IF('ALC Transition Plans'!AW157=0," ",'ALC Transition Plans'!AW157)</f>
        <v>Y</v>
      </c>
      <c r="I156" s="312" t="str">
        <f t="shared" si="6"/>
        <v>15Y</v>
      </c>
      <c r="J156" s="230" t="str">
        <f>'ALC Transition Plans'!BL157</f>
        <v>F</v>
      </c>
    </row>
    <row r="157" spans="1:10" ht="15" customHeight="1" x14ac:dyDescent="0.3">
      <c r="A157" s="43" t="s">
        <v>15</v>
      </c>
      <c r="B157" s="43" t="s">
        <v>147</v>
      </c>
      <c r="C157" s="145" t="str">
        <f>IF('ALC Transition Plans'!$C158="yes",IF('ALC Transition Plans'!D158=0,"No ",'ALC Transition Plans'!D158),"N/A")</f>
        <v>Yes</v>
      </c>
      <c r="D157" s="141" t="str">
        <f>IF('ALC Transition Plans'!$O158="yes",IF('ALC Transition Plans'!P158=0,"No ",'ALC Transition Plans'!P158),"N/A")</f>
        <v>Yes</v>
      </c>
      <c r="E157" s="141" t="str">
        <f>IF('ALC Transition Plans'!$Z158="yes",IF('ALC Transition Plans'!AB158=0,"No ",'ALC Transition Plans'!AB158),"N/A")</f>
        <v>N/A</v>
      </c>
      <c r="F157" s="146" t="str">
        <f>IF(VLOOKUP(B157,'Pivot Table'!$B$5:$K$2000,8,FALSE)=1,"Yes","")</f>
        <v/>
      </c>
      <c r="G157" s="164" t="str">
        <f>IF('ALC Transition Plans'!AT158="F","Y"," ")</f>
        <v>Y</v>
      </c>
      <c r="H157" s="217" t="str">
        <f>IF('ALC Transition Plans'!AW158=0," ",'ALC Transition Plans'!AW158)</f>
        <v>Y</v>
      </c>
      <c r="I157" s="312" t="str">
        <f t="shared" si="6"/>
        <v>15Y</v>
      </c>
      <c r="J157" s="230" t="str">
        <f>'ALC Transition Plans'!BL158</f>
        <v>F</v>
      </c>
    </row>
    <row r="158" spans="1:10" ht="15" customHeight="1" x14ac:dyDescent="0.3">
      <c r="A158" s="43" t="s">
        <v>15</v>
      </c>
      <c r="B158" s="43" t="s">
        <v>148</v>
      </c>
      <c r="C158" s="145" t="str">
        <f>IF('ALC Transition Plans'!$C159="yes",IF('ALC Transition Plans'!D159=0,"No ",'ALC Transition Plans'!D159),"N/A")</f>
        <v>Yes</v>
      </c>
      <c r="D158" s="141" t="str">
        <f>IF('ALC Transition Plans'!$O159="yes",IF('ALC Transition Plans'!P159=0,"No ",'ALC Transition Plans'!P159),"N/A")</f>
        <v>Yes</v>
      </c>
      <c r="E158" s="141" t="str">
        <f>IF('ALC Transition Plans'!$Z159="yes",IF('ALC Transition Plans'!AB159=0,"No ",'ALC Transition Plans'!AB159),"N/A")</f>
        <v>N/A</v>
      </c>
      <c r="F158" s="146" t="str">
        <f>IF(VLOOKUP(B158,'Pivot Table'!$B$5:$K$2000,8,FALSE)=1,"Yes","")</f>
        <v/>
      </c>
      <c r="G158" s="164" t="str">
        <f>IF('ALC Transition Plans'!AT159="F","Y"," ")</f>
        <v>Y</v>
      </c>
      <c r="H158" s="217" t="str">
        <f>IF('ALC Transition Plans'!AW159=0," ",'ALC Transition Plans'!AW159)</f>
        <v>Y</v>
      </c>
      <c r="I158" s="312" t="str">
        <f t="shared" si="6"/>
        <v>15Y</v>
      </c>
      <c r="J158" s="230" t="str">
        <f>'ALC Transition Plans'!BL159</f>
        <v>F</v>
      </c>
    </row>
    <row r="159" spans="1:10" ht="15" customHeight="1" x14ac:dyDescent="0.3">
      <c r="A159" s="43" t="s">
        <v>15</v>
      </c>
      <c r="B159" s="43" t="s">
        <v>149</v>
      </c>
      <c r="C159" s="145" t="str">
        <f>IF('ALC Transition Plans'!$C160="yes",IF('ALC Transition Plans'!D160=0,"No ",'ALC Transition Plans'!D160),"N/A")</f>
        <v>Yes</v>
      </c>
      <c r="D159" s="141" t="str">
        <f>IF('ALC Transition Plans'!$O160="yes",IF('ALC Transition Plans'!P160=0,"No ",'ALC Transition Plans'!P160),"N/A")</f>
        <v>Yes</v>
      </c>
      <c r="E159" s="141" t="str">
        <f>IF('ALC Transition Plans'!$Z160="yes",IF('ALC Transition Plans'!AB160=0,"No ",'ALC Transition Plans'!AB160),"N/A")</f>
        <v>N/A</v>
      </c>
      <c r="F159" s="146" t="str">
        <f>IF(VLOOKUP(B159,'Pivot Table'!$B$5:$K$2000,8,FALSE)=1,"Yes","")</f>
        <v/>
      </c>
      <c r="G159" s="164" t="str">
        <f>IF('ALC Transition Plans'!AT160="F","Y"," ")</f>
        <v>Y</v>
      </c>
      <c r="H159" s="217" t="str">
        <f>IF('ALC Transition Plans'!AW160=0," ",'ALC Transition Plans'!AW160)</f>
        <v>Y</v>
      </c>
      <c r="I159" s="312" t="str">
        <f t="shared" si="6"/>
        <v>15Y</v>
      </c>
      <c r="J159" s="230" t="str">
        <f>'ALC Transition Plans'!BL160</f>
        <v>F</v>
      </c>
    </row>
    <row r="160" spans="1:10" ht="15" customHeight="1" x14ac:dyDescent="0.3">
      <c r="A160" s="43" t="s">
        <v>15</v>
      </c>
      <c r="B160" s="43" t="s">
        <v>150</v>
      </c>
      <c r="C160" s="145" t="str">
        <f>IF('ALC Transition Plans'!$C161="yes",IF('ALC Transition Plans'!D161=0,"No ",'ALC Transition Plans'!D161),"N/A")</f>
        <v>Yes</v>
      </c>
      <c r="D160" s="141" t="str">
        <f>IF('ALC Transition Plans'!$O161="yes",IF('ALC Transition Plans'!P161=0,"No ",'ALC Transition Plans'!P161),"N/A")</f>
        <v>Yes</v>
      </c>
      <c r="E160" s="141" t="str">
        <f>IF('ALC Transition Plans'!$Z161="yes",IF('ALC Transition Plans'!AB161=0,"No ",'ALC Transition Plans'!AB161),"N/A")</f>
        <v>N/A</v>
      </c>
      <c r="F160" s="146" t="str">
        <f>IF(VLOOKUP(B160,'Pivot Table'!$B$5:$K$2000,8,FALSE)=1,"Yes","")</f>
        <v/>
      </c>
      <c r="G160" s="164" t="str">
        <f>IF('ALC Transition Plans'!AT161="F","Y"," ")</f>
        <v>Y</v>
      </c>
      <c r="H160" s="217" t="str">
        <f>IF('ALC Transition Plans'!AW161=0," ",'ALC Transition Plans'!AW161)</f>
        <v>Y</v>
      </c>
      <c r="I160" s="312" t="str">
        <f t="shared" si="6"/>
        <v>15Y</v>
      </c>
      <c r="J160" s="230" t="str">
        <f>'ALC Transition Plans'!BL161</f>
        <v>F</v>
      </c>
    </row>
    <row r="161" spans="1:10" ht="15" customHeight="1" x14ac:dyDescent="0.3">
      <c r="A161" s="43" t="s">
        <v>15</v>
      </c>
      <c r="B161" s="43" t="s">
        <v>151</v>
      </c>
      <c r="C161" s="145" t="str">
        <f>IF('ALC Transition Plans'!$C162="yes",IF('ALC Transition Plans'!D162=0,"No ",'ALC Transition Plans'!D162),"N/A")</f>
        <v>Yes</v>
      </c>
      <c r="D161" s="141" t="str">
        <f>IF('ALC Transition Plans'!$O162="yes",IF('ALC Transition Plans'!P162=0,"No ",'ALC Transition Plans'!P162),"N/A")</f>
        <v>Yes</v>
      </c>
      <c r="E161" s="141" t="str">
        <f>IF('ALC Transition Plans'!$Z162="yes",IF('ALC Transition Plans'!AB162=0,"No ",'ALC Transition Plans'!AB162),"N/A")</f>
        <v>N/A</v>
      </c>
      <c r="F161" s="146" t="str">
        <f>IF(VLOOKUP(B161,'Pivot Table'!$B$5:$K$2000,8,FALSE)=1,"Yes","")</f>
        <v/>
      </c>
      <c r="G161" s="164" t="str">
        <f>IF('ALC Transition Plans'!AT162="F","Y"," ")</f>
        <v>Y</v>
      </c>
      <c r="H161" s="217" t="str">
        <f>IF('ALC Transition Plans'!AW162=0," ",'ALC Transition Plans'!AW162)</f>
        <v>Y</v>
      </c>
      <c r="I161" s="312" t="str">
        <f t="shared" si="6"/>
        <v>15Y</v>
      </c>
      <c r="J161" s="230" t="str">
        <f>'ALC Transition Plans'!BL162</f>
        <v>F</v>
      </c>
    </row>
    <row r="162" spans="1:10" ht="15" customHeight="1" x14ac:dyDescent="0.3">
      <c r="A162" s="43" t="s">
        <v>15</v>
      </c>
      <c r="B162" s="43" t="s">
        <v>152</v>
      </c>
      <c r="C162" s="145" t="str">
        <f>IF('ALC Transition Plans'!$C163="yes",IF('ALC Transition Plans'!D163=0,"No ",'ALC Transition Plans'!D163),"N/A")</f>
        <v>Yes</v>
      </c>
      <c r="D162" s="141" t="str">
        <f>IF('ALC Transition Plans'!$O163="yes",IF('ALC Transition Plans'!P163=0,"No ",'ALC Transition Plans'!P163),"N/A")</f>
        <v>Yes</v>
      </c>
      <c r="E162" s="141" t="str">
        <f>IF('ALC Transition Plans'!$Z163="yes",IF('ALC Transition Plans'!AB163=0,"No ",'ALC Transition Plans'!AB163),"N/A")</f>
        <v>N/A</v>
      </c>
      <c r="F162" s="146" t="str">
        <f>IF(VLOOKUP(B162,'Pivot Table'!$B$5:$K$2000,8,FALSE)=1,"Yes","")</f>
        <v/>
      </c>
      <c r="G162" s="164" t="str">
        <f>IF('ALC Transition Plans'!AT163="F","Y"," ")</f>
        <v>Y</v>
      </c>
      <c r="H162" s="217" t="str">
        <f>IF('ALC Transition Plans'!AW163=0," ",'ALC Transition Plans'!AW163)</f>
        <v>Y</v>
      </c>
      <c r="I162" s="312" t="str">
        <f t="shared" si="6"/>
        <v>15Y</v>
      </c>
      <c r="J162" s="230" t="str">
        <f>'ALC Transition Plans'!BL163</f>
        <v>F</v>
      </c>
    </row>
    <row r="163" spans="1:10" ht="15" customHeight="1" x14ac:dyDescent="0.3">
      <c r="A163" s="43" t="s">
        <v>15</v>
      </c>
      <c r="B163" s="43" t="s">
        <v>153</v>
      </c>
      <c r="C163" s="145" t="str">
        <f>IF('ALC Transition Plans'!$C164="yes",IF('ALC Transition Plans'!D164=0,"No ",'ALC Transition Plans'!D164),"N/A")</f>
        <v>Yes</v>
      </c>
      <c r="D163" s="141" t="str">
        <f>IF('ALC Transition Plans'!$O164="yes",IF('ALC Transition Plans'!P164=0,"No ",'ALC Transition Plans'!P164),"N/A")</f>
        <v>Yes</v>
      </c>
      <c r="E163" s="141" t="str">
        <f>IF('ALC Transition Plans'!$Z164="yes",IF('ALC Transition Plans'!AB164=0,"No ",'ALC Transition Plans'!AB164),"N/A")</f>
        <v>N/A</v>
      </c>
      <c r="F163" s="146" t="str">
        <f>IF(VLOOKUP(B163,'Pivot Table'!$B$5:$K$2000,8,FALSE)=1,"Yes","")</f>
        <v/>
      </c>
      <c r="G163" s="164" t="str">
        <f>IF('ALC Transition Plans'!AT164="F","Y"," ")</f>
        <v>Y</v>
      </c>
      <c r="H163" s="217" t="str">
        <f>IF('ALC Transition Plans'!AW164=0," ",'ALC Transition Plans'!AW164)</f>
        <v>Y</v>
      </c>
      <c r="I163" s="312" t="str">
        <f t="shared" si="6"/>
        <v>15Y</v>
      </c>
      <c r="J163" s="230" t="str">
        <f>'ALC Transition Plans'!BL164</f>
        <v>F</v>
      </c>
    </row>
    <row r="164" spans="1:10" ht="15" customHeight="1" x14ac:dyDescent="0.3">
      <c r="A164" s="43" t="s">
        <v>15</v>
      </c>
      <c r="B164" s="43" t="s">
        <v>154</v>
      </c>
      <c r="C164" s="145" t="str">
        <f>IF('ALC Transition Plans'!$C165="yes",IF('ALC Transition Plans'!D165=0,"No ",'ALC Transition Plans'!D165),"N/A")</f>
        <v>Yes</v>
      </c>
      <c r="D164" s="141" t="str">
        <f>IF('ALC Transition Plans'!$O165="yes",IF('ALC Transition Plans'!P165=0,"No ",'ALC Transition Plans'!P165),"N/A")</f>
        <v>Yes</v>
      </c>
      <c r="E164" s="141" t="str">
        <f>IF('ALC Transition Plans'!$Z165="yes",IF('ALC Transition Plans'!AB165=0,"No ",'ALC Transition Plans'!AB165),"N/A")</f>
        <v>N/A</v>
      </c>
      <c r="F164" s="146" t="str">
        <f>IF(VLOOKUP(B164,'Pivot Table'!$B$5:$K$2000,8,FALSE)=1,"Yes","")</f>
        <v/>
      </c>
      <c r="G164" s="164" t="str">
        <f>IF('ALC Transition Plans'!AT165="F","Y"," ")</f>
        <v>Y</v>
      </c>
      <c r="H164" s="217" t="str">
        <f>IF('ALC Transition Plans'!AW165=0," ",'ALC Transition Plans'!AW165)</f>
        <v>Y</v>
      </c>
      <c r="I164" s="312" t="str">
        <f t="shared" si="6"/>
        <v>15Y</v>
      </c>
      <c r="J164" s="230" t="str">
        <f>'ALC Transition Plans'!BL165</f>
        <v>F</v>
      </c>
    </row>
    <row r="165" spans="1:10" ht="15" customHeight="1" x14ac:dyDescent="0.3">
      <c r="A165" s="43" t="s">
        <v>15</v>
      </c>
      <c r="B165" s="43" t="s">
        <v>155</v>
      </c>
      <c r="C165" s="145" t="str">
        <f>IF('ALC Transition Plans'!$C166="yes",IF('ALC Transition Plans'!D166=0,"No ",'ALC Transition Plans'!D166),"N/A")</f>
        <v>Yes</v>
      </c>
      <c r="D165" s="141" t="str">
        <f>IF('ALC Transition Plans'!$O166="yes",IF('ALC Transition Plans'!P166=0,"No ",'ALC Transition Plans'!P166),"N/A")</f>
        <v>Yes</v>
      </c>
      <c r="E165" s="141" t="str">
        <f>IF('ALC Transition Plans'!$Z166="yes",IF('ALC Transition Plans'!AB166=0,"No ",'ALC Transition Plans'!AB166),"N/A")</f>
        <v>N/A</v>
      </c>
      <c r="F165" s="146" t="str">
        <f>IF(VLOOKUP(B165,'Pivot Table'!$B$5:$K$2000,8,FALSE)=1,"Yes","")</f>
        <v/>
      </c>
      <c r="G165" s="164" t="str">
        <f>IF('ALC Transition Plans'!AT166="F","Y"," ")</f>
        <v>Y</v>
      </c>
      <c r="H165" s="217" t="str">
        <f>IF('ALC Transition Plans'!AW166=0," ",'ALC Transition Plans'!AW166)</f>
        <v>Y</v>
      </c>
      <c r="I165" s="312" t="str">
        <f t="shared" si="6"/>
        <v>15Y</v>
      </c>
      <c r="J165" s="230" t="str">
        <f>'ALC Transition Plans'!BL166</f>
        <v>F</v>
      </c>
    </row>
    <row r="166" spans="1:10" ht="15" customHeight="1" x14ac:dyDescent="0.3">
      <c r="A166" s="43" t="s">
        <v>15</v>
      </c>
      <c r="B166" s="43" t="s">
        <v>156</v>
      </c>
      <c r="C166" s="145" t="str">
        <f>IF('ALC Transition Plans'!$C167="yes",IF('ALC Transition Plans'!D167=0,"No ",'ALC Transition Plans'!D167),"N/A")</f>
        <v>Yes</v>
      </c>
      <c r="D166" s="141" t="str">
        <f>IF('ALC Transition Plans'!$O167="yes",IF('ALC Transition Plans'!P167=0,"No ",'ALC Transition Plans'!P167),"N/A")</f>
        <v>Yes</v>
      </c>
      <c r="E166" s="141" t="str">
        <f>IF('ALC Transition Plans'!$Z167="yes",IF('ALC Transition Plans'!AB167=0,"No ",'ALC Transition Plans'!AB167),"N/A")</f>
        <v>N/A</v>
      </c>
      <c r="F166" s="146" t="str">
        <f>IF(VLOOKUP(B166,'Pivot Table'!$B$5:$K$2000,8,FALSE)=1,"Yes","")</f>
        <v/>
      </c>
      <c r="G166" s="164" t="str">
        <f>IF('ALC Transition Plans'!AT167="F","Y"," ")</f>
        <v>Y</v>
      </c>
      <c r="H166" s="217" t="str">
        <f>IF('ALC Transition Plans'!AW167=0," ",'ALC Transition Plans'!AW167)</f>
        <v>Y</v>
      </c>
      <c r="I166" s="312" t="str">
        <f t="shared" si="6"/>
        <v>15Y</v>
      </c>
      <c r="J166" s="230" t="str">
        <f>'ALC Transition Plans'!BL167</f>
        <v>F</v>
      </c>
    </row>
    <row r="167" spans="1:10" ht="15" customHeight="1" x14ac:dyDescent="0.3">
      <c r="A167" s="43" t="s">
        <v>15</v>
      </c>
      <c r="B167" s="43" t="s">
        <v>157</v>
      </c>
      <c r="C167" s="145" t="str">
        <f>IF('ALC Transition Plans'!$C168="yes",IF('ALC Transition Plans'!D168=0,"No ",'ALC Transition Plans'!D168),"N/A")</f>
        <v>Yes</v>
      </c>
      <c r="D167" s="141" t="str">
        <f>IF('ALC Transition Plans'!$O168="yes",IF('ALC Transition Plans'!P168=0,"No ",'ALC Transition Plans'!P168),"N/A")</f>
        <v>Yes</v>
      </c>
      <c r="E167" s="141" t="str">
        <f>IF('ALC Transition Plans'!$Z168="yes",IF('ALC Transition Plans'!AB168=0,"No ",'ALC Transition Plans'!AB168),"N/A")</f>
        <v>N/A</v>
      </c>
      <c r="F167" s="146" t="str">
        <f>IF(VLOOKUP(B167,'Pivot Table'!$B$5:$K$2000,8,FALSE)=1,"Yes","")</f>
        <v/>
      </c>
      <c r="G167" s="164" t="str">
        <f>IF('ALC Transition Plans'!AT168="F","Y"," ")</f>
        <v>Y</v>
      </c>
      <c r="H167" s="217" t="str">
        <f>IF('ALC Transition Plans'!AW168=0," ",'ALC Transition Plans'!AW168)</f>
        <v>Y</v>
      </c>
      <c r="I167" s="312" t="str">
        <f t="shared" si="6"/>
        <v>15Y</v>
      </c>
      <c r="J167" s="230" t="str">
        <f>'ALC Transition Plans'!BL168</f>
        <v>F</v>
      </c>
    </row>
    <row r="168" spans="1:10" ht="15" customHeight="1" x14ac:dyDescent="0.3">
      <c r="A168" s="43" t="s">
        <v>15</v>
      </c>
      <c r="B168" s="43" t="s">
        <v>158</v>
      </c>
      <c r="C168" s="145" t="str">
        <f>IF('ALC Transition Plans'!$C169="yes",IF('ALC Transition Plans'!D169=0,"No ",'ALC Transition Plans'!D169),"N/A")</f>
        <v>Yes</v>
      </c>
      <c r="D168" s="141" t="str">
        <f>IF('ALC Transition Plans'!$O169="yes",IF('ALC Transition Plans'!P169=0,"No ",'ALC Transition Plans'!P169),"N/A")</f>
        <v>Yes</v>
      </c>
      <c r="E168" s="141" t="str">
        <f>IF('ALC Transition Plans'!$Z169="yes",IF('ALC Transition Plans'!AB169=0,"No ",'ALC Transition Plans'!AB169),"N/A")</f>
        <v>N/A</v>
      </c>
      <c r="F168" s="146" t="str">
        <f>IF(VLOOKUP(B168,'Pivot Table'!$B$5:$K$2000,8,FALSE)=1,"Yes","")</f>
        <v/>
      </c>
      <c r="G168" s="164" t="str">
        <f>IF('ALC Transition Plans'!AT169="F","Y"," ")</f>
        <v>Y</v>
      </c>
      <c r="H168" s="217" t="str">
        <f>IF('ALC Transition Plans'!AW169=0," ",'ALC Transition Plans'!AW169)</f>
        <v>Y</v>
      </c>
      <c r="I168" s="312" t="str">
        <f t="shared" si="6"/>
        <v>15Y</v>
      </c>
      <c r="J168" s="230" t="str">
        <f>'ALC Transition Plans'!BL169</f>
        <v>F</v>
      </c>
    </row>
    <row r="169" spans="1:10" ht="15" customHeight="1" x14ac:dyDescent="0.3">
      <c r="A169" s="43" t="s">
        <v>15</v>
      </c>
      <c r="B169" s="43" t="s">
        <v>159</v>
      </c>
      <c r="C169" s="145" t="str">
        <f>IF('ALC Transition Plans'!$C170="yes",IF('ALC Transition Plans'!D170=0,"No ",'ALC Transition Plans'!D170),"N/A")</f>
        <v>Yes</v>
      </c>
      <c r="D169" s="141" t="str">
        <f>IF('ALC Transition Plans'!$O170="yes",IF('ALC Transition Plans'!P170=0,"No ",'ALC Transition Plans'!P170),"N/A")</f>
        <v>Yes</v>
      </c>
      <c r="E169" s="141" t="str">
        <f>IF('ALC Transition Plans'!$Z170="yes",IF('ALC Transition Plans'!AB170=0,"No ",'ALC Transition Plans'!AB170),"N/A")</f>
        <v>N/A</v>
      </c>
      <c r="F169" s="146" t="str">
        <f>IF(VLOOKUP(B169,'Pivot Table'!$B$5:$K$2000,8,FALSE)=1,"Yes","")</f>
        <v/>
      </c>
      <c r="G169" s="164" t="str">
        <f>IF('ALC Transition Plans'!AT170="F","Y"," ")</f>
        <v>Y</v>
      </c>
      <c r="H169" s="217" t="str">
        <f>IF('ALC Transition Plans'!AW170=0," ",'ALC Transition Plans'!AW170)</f>
        <v>Y</v>
      </c>
      <c r="I169" s="312" t="str">
        <f t="shared" si="6"/>
        <v>15Y</v>
      </c>
      <c r="J169" s="230" t="str">
        <f>'ALC Transition Plans'!BL170</f>
        <v>F</v>
      </c>
    </row>
    <row r="170" spans="1:10" ht="15" customHeight="1" x14ac:dyDescent="0.3">
      <c r="A170" s="43" t="s">
        <v>15</v>
      </c>
      <c r="B170" s="43" t="s">
        <v>160</v>
      </c>
      <c r="C170" s="145" t="str">
        <f>IF('ALC Transition Plans'!$C171="yes",IF('ALC Transition Plans'!D171=0,"No ",'ALC Transition Plans'!D171),"N/A")</f>
        <v>Yes</v>
      </c>
      <c r="D170" s="141" t="str">
        <f>IF('ALC Transition Plans'!$O171="yes",IF('ALC Transition Plans'!P171=0,"No ",'ALC Transition Plans'!P171),"N/A")</f>
        <v>Yes</v>
      </c>
      <c r="E170" s="141" t="str">
        <f>IF('ALC Transition Plans'!$Z171="yes",IF('ALC Transition Plans'!AB171=0,"No ",'ALC Transition Plans'!AB171),"N/A")</f>
        <v>N/A</v>
      </c>
      <c r="F170" s="146" t="str">
        <f>IF(VLOOKUP(B170,'Pivot Table'!$B$5:$K$2000,8,FALSE)=1,"Yes","")</f>
        <v/>
      </c>
      <c r="G170" s="164" t="str">
        <f>IF('ALC Transition Plans'!AT171="F","Y"," ")</f>
        <v>Y</v>
      </c>
      <c r="H170" s="217" t="str">
        <f>IF('ALC Transition Plans'!AW171=0," ",'ALC Transition Plans'!AW171)</f>
        <v>Y</v>
      </c>
      <c r="I170" s="312" t="str">
        <f t="shared" si="6"/>
        <v>15Y</v>
      </c>
      <c r="J170" s="230" t="str">
        <f>'ALC Transition Plans'!BL171</f>
        <v>F</v>
      </c>
    </row>
    <row r="171" spans="1:10" ht="15" customHeight="1" x14ac:dyDescent="0.3">
      <c r="A171" s="43" t="s">
        <v>15</v>
      </c>
      <c r="B171" s="43" t="s">
        <v>161</v>
      </c>
      <c r="C171" s="145" t="str">
        <f>IF('ALC Transition Plans'!$C172="yes",IF('ALC Transition Plans'!D172=0,"No ",'ALC Transition Plans'!D172),"N/A")</f>
        <v>Yes</v>
      </c>
      <c r="D171" s="141" t="str">
        <f>IF('ALC Transition Plans'!$O172="yes",IF('ALC Transition Plans'!P172=0,"No ",'ALC Transition Plans'!P172),"N/A")</f>
        <v>Yes</v>
      </c>
      <c r="E171" s="141" t="str">
        <f>IF('ALC Transition Plans'!$Z172="yes",IF('ALC Transition Plans'!AB172=0,"No ",'ALC Transition Plans'!AB172),"N/A")</f>
        <v>N/A</v>
      </c>
      <c r="F171" s="146" t="str">
        <f>IF(VLOOKUP(B171,'Pivot Table'!$B$5:$K$2000,8,FALSE)=1,"Yes","")</f>
        <v/>
      </c>
      <c r="G171" s="164" t="str">
        <f>IF('ALC Transition Plans'!AT172="F","Y"," ")</f>
        <v>Y</v>
      </c>
      <c r="H171" s="217" t="str">
        <f>IF('ALC Transition Plans'!AW172=0," ",'ALC Transition Plans'!AW172)</f>
        <v>Y</v>
      </c>
      <c r="I171" s="312" t="str">
        <f t="shared" si="6"/>
        <v>15Y</v>
      </c>
      <c r="J171" s="230" t="str">
        <f>'ALC Transition Plans'!BL172</f>
        <v>F</v>
      </c>
    </row>
    <row r="172" spans="1:10" ht="15" customHeight="1" x14ac:dyDescent="0.3">
      <c r="A172" s="43" t="s">
        <v>15</v>
      </c>
      <c r="B172" s="43" t="s">
        <v>162</v>
      </c>
      <c r="C172" s="145" t="str">
        <f>IF('ALC Transition Plans'!$C173="yes",IF('ALC Transition Plans'!D173=0,"No ",'ALC Transition Plans'!D173),"N/A")</f>
        <v>Yes</v>
      </c>
      <c r="D172" s="141" t="str">
        <f>IF('ALC Transition Plans'!$O173="yes",IF('ALC Transition Plans'!P173=0,"No ",'ALC Transition Plans'!P173),"N/A")</f>
        <v>Yes</v>
      </c>
      <c r="E172" s="141" t="str">
        <f>IF('ALC Transition Plans'!$Z173="yes",IF('ALC Transition Plans'!AB173=0,"No ",'ALC Transition Plans'!AB173),"N/A")</f>
        <v>N/A</v>
      </c>
      <c r="F172" s="146" t="str">
        <f>IF(VLOOKUP(B172,'Pivot Table'!$B$5:$K$2000,8,FALSE)=1,"Yes","")</f>
        <v/>
      </c>
      <c r="G172" s="164" t="str">
        <f>IF('ALC Transition Plans'!AT173="F","Y"," ")</f>
        <v>Y</v>
      </c>
      <c r="H172" s="217" t="str">
        <f>IF('ALC Transition Plans'!AW173=0," ",'ALC Transition Plans'!AW173)</f>
        <v>Y</v>
      </c>
      <c r="I172" s="312" t="str">
        <f t="shared" si="6"/>
        <v>15Y</v>
      </c>
      <c r="J172" s="230" t="str">
        <f>'ALC Transition Plans'!BL173</f>
        <v>F</v>
      </c>
    </row>
    <row r="173" spans="1:10" ht="15" customHeight="1" x14ac:dyDescent="0.3">
      <c r="A173" s="43" t="s">
        <v>15</v>
      </c>
      <c r="B173" s="43" t="s">
        <v>163</v>
      </c>
      <c r="C173" s="145" t="str">
        <f>IF('ALC Transition Plans'!$C174="yes",IF('ALC Transition Plans'!D174=0,"No ",'ALC Transition Plans'!D174),"N/A")</f>
        <v>Yes</v>
      </c>
      <c r="D173" s="141" t="str">
        <f>IF('ALC Transition Plans'!$O174="yes",IF('ALC Transition Plans'!P174=0,"No ",'ALC Transition Plans'!P174),"N/A")</f>
        <v>Yes</v>
      </c>
      <c r="E173" s="141" t="str">
        <f>IF('ALC Transition Plans'!$Z174="yes",IF('ALC Transition Plans'!AB174=0,"No ",'ALC Transition Plans'!AB174),"N/A")</f>
        <v>N/A</v>
      </c>
      <c r="F173" s="146" t="str">
        <f>IF(VLOOKUP(B173,'Pivot Table'!$B$5:$K$2000,8,FALSE)=1,"Yes","")</f>
        <v/>
      </c>
      <c r="G173" s="164" t="str">
        <f>IF('ALC Transition Plans'!AT174="F","Y"," ")</f>
        <v>Y</v>
      </c>
      <c r="H173" s="217" t="str">
        <f>IF('ALC Transition Plans'!AW174=0," ",'ALC Transition Plans'!AW174)</f>
        <v>Y</v>
      </c>
      <c r="I173" s="312" t="str">
        <f t="shared" si="6"/>
        <v>15Y</v>
      </c>
      <c r="J173" s="230" t="str">
        <f>'ALC Transition Plans'!BL174</f>
        <v>F</v>
      </c>
    </row>
    <row r="174" spans="1:10" ht="15" customHeight="1" x14ac:dyDescent="0.3">
      <c r="A174" s="43" t="s">
        <v>15</v>
      </c>
      <c r="B174" s="43" t="s">
        <v>164</v>
      </c>
      <c r="C174" s="145" t="str">
        <f>IF('ALC Transition Plans'!$C175="yes",IF('ALC Transition Plans'!D175=0,"No ",'ALC Transition Plans'!D175),"N/A")</f>
        <v>Yes</v>
      </c>
      <c r="D174" s="141" t="str">
        <f>IF('ALC Transition Plans'!$O175="yes",IF('ALC Transition Plans'!P175=0,"No ",'ALC Transition Plans'!P175),"N/A")</f>
        <v>Yes</v>
      </c>
      <c r="E174" s="141" t="str">
        <f>IF('ALC Transition Plans'!$Z175="yes",IF('ALC Transition Plans'!AB175=0,"No ",'ALC Transition Plans'!AB175),"N/A")</f>
        <v>N/A</v>
      </c>
      <c r="F174" s="146" t="str">
        <f>IF(VLOOKUP(B174,'Pivot Table'!$B$5:$K$2000,8,FALSE)=1,"Yes","")</f>
        <v/>
      </c>
      <c r="G174" s="164" t="str">
        <f>IF('ALC Transition Plans'!AT175="F","Y"," ")</f>
        <v>Y</v>
      </c>
      <c r="H174" s="217" t="str">
        <f>IF('ALC Transition Plans'!AW175=0," ",'ALC Transition Plans'!AW175)</f>
        <v>Y</v>
      </c>
      <c r="I174" s="312" t="str">
        <f t="shared" si="6"/>
        <v>15Y</v>
      </c>
      <c r="J174" s="230" t="str">
        <f>'ALC Transition Plans'!BL175</f>
        <v>F</v>
      </c>
    </row>
    <row r="175" spans="1:10" ht="15" customHeight="1" x14ac:dyDescent="0.3">
      <c r="A175" s="43" t="s">
        <v>15</v>
      </c>
      <c r="B175" s="43" t="s">
        <v>165</v>
      </c>
      <c r="C175" s="145" t="str">
        <f>IF('ALC Transition Plans'!$C176="yes",IF('ALC Transition Plans'!D176=0,"No ",'ALC Transition Plans'!D176),"N/A")</f>
        <v>Yes</v>
      </c>
      <c r="D175" s="141" t="str">
        <f>IF('ALC Transition Plans'!$O176="yes",IF('ALC Transition Plans'!P176=0,"No ",'ALC Transition Plans'!P176),"N/A")</f>
        <v>Yes</v>
      </c>
      <c r="E175" s="141" t="str">
        <f>IF('ALC Transition Plans'!$Z176="yes",IF('ALC Transition Plans'!AB176=0,"No ",'ALC Transition Plans'!AB176),"N/A")</f>
        <v>N/A</v>
      </c>
      <c r="F175" s="146" t="str">
        <f>IF(VLOOKUP(B175,'Pivot Table'!$B$5:$K$2000,8,FALSE)=1,"Yes","")</f>
        <v/>
      </c>
      <c r="G175" s="164" t="str">
        <f>IF('ALC Transition Plans'!AT176="F","Y"," ")</f>
        <v>Y</v>
      </c>
      <c r="H175" s="217" t="str">
        <f>IF('ALC Transition Plans'!AW176=0," ",'ALC Transition Plans'!AW176)</f>
        <v>Y</v>
      </c>
      <c r="I175" s="312" t="str">
        <f t="shared" si="6"/>
        <v>15Y</v>
      </c>
      <c r="J175" s="230" t="str">
        <f>'ALC Transition Plans'!BL176</f>
        <v>F</v>
      </c>
    </row>
    <row r="176" spans="1:10" ht="15" customHeight="1" x14ac:dyDescent="0.3">
      <c r="A176" s="43" t="s">
        <v>15</v>
      </c>
      <c r="B176" s="43" t="s">
        <v>166</v>
      </c>
      <c r="C176" s="145" t="str">
        <f>IF('ALC Transition Plans'!$C177="yes",IF('ALC Transition Plans'!D177=0,"No ",'ALC Transition Plans'!D177),"N/A")</f>
        <v>Yes</v>
      </c>
      <c r="D176" s="141" t="str">
        <f>IF('ALC Transition Plans'!$O177="yes",IF('ALC Transition Plans'!P177=0,"No ",'ALC Transition Plans'!P177),"N/A")</f>
        <v>Yes</v>
      </c>
      <c r="E176" s="141" t="str">
        <f>IF('ALC Transition Plans'!$Z177="yes",IF('ALC Transition Plans'!AB177=0,"No ",'ALC Transition Plans'!AB177),"N/A")</f>
        <v>N/A</v>
      </c>
      <c r="F176" s="146" t="str">
        <f>IF(VLOOKUP(B176,'Pivot Table'!$B$5:$K$2000,8,FALSE)=1,"Yes","")</f>
        <v/>
      </c>
      <c r="G176" s="164" t="str">
        <f>IF('ALC Transition Plans'!AT177="F","Y"," ")</f>
        <v>Y</v>
      </c>
      <c r="H176" s="217" t="str">
        <f>IF('ALC Transition Plans'!AW177=0," ",'ALC Transition Plans'!AW177)</f>
        <v>Y</v>
      </c>
      <c r="I176" s="312" t="str">
        <f t="shared" si="6"/>
        <v>15Y</v>
      </c>
      <c r="J176" s="230" t="str">
        <f>'ALC Transition Plans'!BL177</f>
        <v>F</v>
      </c>
    </row>
    <row r="177" spans="1:10" ht="15" customHeight="1" x14ac:dyDescent="0.3">
      <c r="A177" s="43" t="s">
        <v>15</v>
      </c>
      <c r="B177" s="123" t="s">
        <v>738</v>
      </c>
      <c r="C177" s="145" t="str">
        <f>IF('ALC Transition Plans'!$C178="yes",IF('ALC Transition Plans'!D178=0,"No ",'ALC Transition Plans'!D178),"N/A")</f>
        <v>Yes</v>
      </c>
      <c r="D177" s="141" t="str">
        <f>IF('ALC Transition Plans'!$O178="yes",IF('ALC Transition Plans'!P178=0,"No ",'ALC Transition Plans'!P178),"N/A")</f>
        <v>Yes</v>
      </c>
      <c r="E177" s="141" t="str">
        <f>IF('ALC Transition Plans'!$Z178="yes",IF('ALC Transition Plans'!AB178=0,"No ",'ALC Transition Plans'!AB178),"N/A")</f>
        <v>N/A</v>
      </c>
      <c r="F177" s="146" t="str">
        <f>IF(VLOOKUP(B177,'Pivot Table'!$B$5:$K$2000,8,FALSE)=1,"Yes","")</f>
        <v/>
      </c>
      <c r="G177" s="164" t="str">
        <f>IF('ALC Transition Plans'!AT178="F","Y"," ")</f>
        <v>Y</v>
      </c>
      <c r="H177" s="217" t="str">
        <f>IF('ALC Transition Plans'!AW178=0," ",'ALC Transition Plans'!AW178)</f>
        <v>Y</v>
      </c>
      <c r="I177" s="312" t="str">
        <f t="shared" si="6"/>
        <v>15Y</v>
      </c>
      <c r="J177" s="230" t="str">
        <f>'ALC Transition Plans'!BL178</f>
        <v>F</v>
      </c>
    </row>
    <row r="178" spans="1:10" ht="15" customHeight="1" x14ac:dyDescent="0.3">
      <c r="A178" s="43" t="s">
        <v>15</v>
      </c>
      <c r="B178" s="43" t="s">
        <v>167</v>
      </c>
      <c r="C178" s="145" t="str">
        <f>IF('ALC Transition Plans'!$C179="yes",IF('ALC Transition Plans'!D179=0,"No ",'ALC Transition Plans'!D179),"N/A")</f>
        <v>Yes</v>
      </c>
      <c r="D178" s="141" t="str">
        <f>IF('ALC Transition Plans'!$O179="yes",IF('ALC Transition Plans'!P179=0,"No ",'ALC Transition Plans'!P179),"N/A")</f>
        <v>Yes</v>
      </c>
      <c r="E178" s="141" t="str">
        <f>IF('ALC Transition Plans'!$Z179="yes",IF('ALC Transition Plans'!AB179=0,"No ",'ALC Transition Plans'!AB179),"N/A")</f>
        <v>N/A</v>
      </c>
      <c r="F178" s="146" t="str">
        <f>IF(VLOOKUP(B178,'Pivot Table'!$B$5:$K$2000,8,FALSE)=1,"Yes","")</f>
        <v/>
      </c>
      <c r="G178" s="164" t="str">
        <f>IF('ALC Transition Plans'!AT179="F","Y"," ")</f>
        <v>Y</v>
      </c>
      <c r="H178" s="217" t="str">
        <f>IF('ALC Transition Plans'!AW179=0," ",'ALC Transition Plans'!AW179)</f>
        <v>Y</v>
      </c>
      <c r="I178" s="312" t="str">
        <f t="shared" si="6"/>
        <v>15Y</v>
      </c>
      <c r="J178" s="230" t="str">
        <f>'ALC Transition Plans'!BL179</f>
        <v>F</v>
      </c>
    </row>
    <row r="179" spans="1:10" ht="15" customHeight="1" x14ac:dyDescent="0.3">
      <c r="A179" s="43" t="s">
        <v>15</v>
      </c>
      <c r="B179" s="43" t="s">
        <v>168</v>
      </c>
      <c r="C179" s="145" t="str">
        <f>IF('ALC Transition Plans'!$C180="yes",IF('ALC Transition Plans'!D180=0,"No ",'ALC Transition Plans'!D180),"N/A")</f>
        <v>Yes</v>
      </c>
      <c r="D179" s="141" t="str">
        <f>IF('ALC Transition Plans'!$O180="yes",IF('ALC Transition Plans'!P180=0,"No ",'ALC Transition Plans'!P180),"N/A")</f>
        <v>Yes</v>
      </c>
      <c r="E179" s="141" t="str">
        <f>IF('ALC Transition Plans'!$Z180="yes",IF('ALC Transition Plans'!AB180=0,"No ",'ALC Transition Plans'!AB180),"N/A")</f>
        <v>N/A</v>
      </c>
      <c r="F179" s="146" t="str">
        <f>IF(VLOOKUP(B179,'Pivot Table'!$B$5:$K$2000,8,FALSE)=1,"Yes","")</f>
        <v/>
      </c>
      <c r="G179" s="164" t="str">
        <f>IF('ALC Transition Plans'!AT180="F","Y"," ")</f>
        <v>Y</v>
      </c>
      <c r="H179" s="217" t="str">
        <f>IF('ALC Transition Plans'!AW180=0," ",'ALC Transition Plans'!AW180)</f>
        <v>Y</v>
      </c>
      <c r="I179" s="312" t="str">
        <f t="shared" si="6"/>
        <v>15Y</v>
      </c>
      <c r="J179" s="230" t="str">
        <f>'ALC Transition Plans'!BL180</f>
        <v>F</v>
      </c>
    </row>
    <row r="180" spans="1:10" ht="15" customHeight="1" x14ac:dyDescent="0.3">
      <c r="A180" s="43" t="s">
        <v>15</v>
      </c>
      <c r="B180" s="43" t="s">
        <v>169</v>
      </c>
      <c r="C180" s="145" t="str">
        <f>IF('ALC Transition Plans'!$C181="yes",IF('ALC Transition Plans'!D181=0,"No ",'ALC Transition Plans'!D181),"N/A")</f>
        <v>Yes</v>
      </c>
      <c r="D180" s="141" t="str">
        <f>IF('ALC Transition Plans'!$O181="yes",IF('ALC Transition Plans'!P181=0,"No ",'ALC Transition Plans'!P181),"N/A")</f>
        <v>Yes</v>
      </c>
      <c r="E180" s="141" t="str">
        <f>IF('ALC Transition Plans'!$Z181="yes",IF('ALC Transition Plans'!AB181=0,"No ",'ALC Transition Plans'!AB181),"N/A")</f>
        <v>N/A</v>
      </c>
      <c r="F180" s="146" t="str">
        <f>IF(VLOOKUP(B180,'Pivot Table'!$B$5:$K$2000,8,FALSE)=1,"Yes","")</f>
        <v/>
      </c>
      <c r="G180" s="164" t="str">
        <f>IF('ALC Transition Plans'!AT181="F","Y"," ")</f>
        <v>Y</v>
      </c>
      <c r="H180" s="217" t="str">
        <f>IF('ALC Transition Plans'!AW181=0," ",'ALC Transition Plans'!AW181)</f>
        <v>Y</v>
      </c>
      <c r="I180" s="312" t="str">
        <f t="shared" si="6"/>
        <v>15Y</v>
      </c>
      <c r="J180" s="230" t="str">
        <f>'ALC Transition Plans'!BL181</f>
        <v>F</v>
      </c>
    </row>
    <row r="181" spans="1:10" ht="15" customHeight="1" x14ac:dyDescent="0.3">
      <c r="A181" s="43" t="s">
        <v>15</v>
      </c>
      <c r="B181" s="43" t="s">
        <v>170</v>
      </c>
      <c r="C181" s="145" t="str">
        <f>IF('ALC Transition Plans'!$C182="yes",IF('ALC Transition Plans'!D182=0,"No ",'ALC Transition Plans'!D182),"N/A")</f>
        <v>Yes</v>
      </c>
      <c r="D181" s="141" t="str">
        <f>IF('ALC Transition Plans'!$O182="yes",IF('ALC Transition Plans'!P182=0,"No ",'ALC Transition Plans'!P182),"N/A")</f>
        <v>Yes</v>
      </c>
      <c r="E181" s="141" t="str">
        <f>IF('ALC Transition Plans'!$Z182="yes",IF('ALC Transition Plans'!AB182=0,"No ",'ALC Transition Plans'!AB182),"N/A")</f>
        <v>N/A</v>
      </c>
      <c r="F181" s="146" t="str">
        <f>IF(VLOOKUP(B181,'Pivot Table'!$B$5:$K$2000,8,FALSE)=1,"Yes","")</f>
        <v/>
      </c>
      <c r="G181" s="164" t="str">
        <f>IF('ALC Transition Plans'!AT182="F","Y"," ")</f>
        <v>Y</v>
      </c>
      <c r="H181" s="217" t="str">
        <f>IF('ALC Transition Plans'!AW182=0," ",'ALC Transition Plans'!AW182)</f>
        <v>Y</v>
      </c>
      <c r="I181" s="312" t="str">
        <f t="shared" si="6"/>
        <v>15Y</v>
      </c>
      <c r="J181" s="230" t="str">
        <f>'ALC Transition Plans'!BL182</f>
        <v>F</v>
      </c>
    </row>
    <row r="182" spans="1:10" ht="15" customHeight="1" x14ac:dyDescent="0.3">
      <c r="A182" s="43" t="s">
        <v>15</v>
      </c>
      <c r="B182" s="43" t="s">
        <v>171</v>
      </c>
      <c r="C182" s="145" t="str">
        <f>IF('ALC Transition Plans'!$C183="yes",IF('ALC Transition Plans'!D183=0,"No ",'ALC Transition Plans'!D183),"N/A")</f>
        <v>Yes</v>
      </c>
      <c r="D182" s="141" t="str">
        <f>IF('ALC Transition Plans'!$O183="yes",IF('ALC Transition Plans'!P183=0,"No ",'ALC Transition Plans'!P183),"N/A")</f>
        <v>Yes</v>
      </c>
      <c r="E182" s="141" t="str">
        <f>IF('ALC Transition Plans'!$Z183="yes",IF('ALC Transition Plans'!AB183=0,"No ",'ALC Transition Plans'!AB183),"N/A")</f>
        <v>N/A</v>
      </c>
      <c r="F182" s="146" t="str">
        <f>IF(VLOOKUP(B182,'Pivot Table'!$B$5:$K$2000,8,FALSE)=1,"Yes","")</f>
        <v/>
      </c>
      <c r="G182" s="164" t="str">
        <f>IF('ALC Transition Plans'!AT183="F","Y"," ")</f>
        <v>Y</v>
      </c>
      <c r="H182" s="217" t="str">
        <f>IF('ALC Transition Plans'!AW183=0," ",'ALC Transition Plans'!AW183)</f>
        <v>Y</v>
      </c>
      <c r="I182" s="312" t="str">
        <f t="shared" si="6"/>
        <v>15Y</v>
      </c>
      <c r="J182" s="230" t="str">
        <f>'ALC Transition Plans'!BL183</f>
        <v>F</v>
      </c>
    </row>
    <row r="183" spans="1:10" ht="15" customHeight="1" x14ac:dyDescent="0.3">
      <c r="A183" s="43" t="s">
        <v>15</v>
      </c>
      <c r="B183" s="43" t="s">
        <v>172</v>
      </c>
      <c r="C183" s="145" t="str">
        <f>IF('ALC Transition Plans'!$C184="yes",IF('ALC Transition Plans'!D184=0,"No ",'ALC Transition Plans'!D184),"N/A")</f>
        <v>Yes</v>
      </c>
      <c r="D183" s="141" t="str">
        <f>IF('ALC Transition Plans'!$O184="yes",IF('ALC Transition Plans'!P184=0,"No ",'ALC Transition Plans'!P184),"N/A")</f>
        <v>Yes</v>
      </c>
      <c r="E183" s="141" t="str">
        <f>IF('ALC Transition Plans'!$Z184="yes",IF('ALC Transition Plans'!AB184=0,"No ",'ALC Transition Plans'!AB184),"N/A")</f>
        <v>N/A</v>
      </c>
      <c r="F183" s="146" t="str">
        <f>IF(VLOOKUP(B183,'Pivot Table'!$B$5:$K$2000,8,FALSE)=1,"Yes","")</f>
        <v/>
      </c>
      <c r="G183" s="164" t="str">
        <f>IF('ALC Transition Plans'!AT184="F","Y"," ")</f>
        <v>Y</v>
      </c>
      <c r="H183" s="217" t="str">
        <f>IF('ALC Transition Plans'!AW184=0," ",'ALC Transition Plans'!AW184)</f>
        <v>Y</v>
      </c>
      <c r="I183" s="312" t="str">
        <f t="shared" si="6"/>
        <v>15Y</v>
      </c>
      <c r="J183" s="230" t="str">
        <f>'ALC Transition Plans'!BL184</f>
        <v>F</v>
      </c>
    </row>
    <row r="184" spans="1:10" ht="15" customHeight="1" x14ac:dyDescent="0.3">
      <c r="A184" s="43" t="s">
        <v>15</v>
      </c>
      <c r="B184" s="123" t="s">
        <v>739</v>
      </c>
      <c r="C184" s="145" t="str">
        <f>IF('ALC Transition Plans'!$C185="yes",IF('ALC Transition Plans'!D185=0,"No ",'ALC Transition Plans'!D185),"N/A")</f>
        <v>Yes</v>
      </c>
      <c r="D184" s="141" t="str">
        <f>IF('ALC Transition Plans'!$O185="yes",IF('ALC Transition Plans'!P185=0,"No ",'ALC Transition Plans'!P185),"N/A")</f>
        <v>Yes</v>
      </c>
      <c r="E184" s="141" t="str">
        <f>IF('ALC Transition Plans'!$Z185="yes",IF('ALC Transition Plans'!AB185=0,"No ",'ALC Transition Plans'!AB185),"N/A")</f>
        <v>N/A</v>
      </c>
      <c r="F184" s="146" t="str">
        <f>IF(VLOOKUP(B184,'Pivot Table'!$B$5:$K$2000,8,FALSE)=1,"Yes","")</f>
        <v/>
      </c>
      <c r="G184" s="164" t="str">
        <f>IF('ALC Transition Plans'!AT185="F","Y"," ")</f>
        <v>Y</v>
      </c>
      <c r="H184" s="217" t="str">
        <f>IF('ALC Transition Plans'!AW185=0," ",'ALC Transition Plans'!AW185)</f>
        <v>Y</v>
      </c>
      <c r="I184" s="312" t="str">
        <f t="shared" si="6"/>
        <v>15Y</v>
      </c>
      <c r="J184" s="230" t="str">
        <f>'ALC Transition Plans'!BL185</f>
        <v>F</v>
      </c>
    </row>
    <row r="185" spans="1:10" ht="15" customHeight="1" x14ac:dyDescent="0.3">
      <c r="A185" s="43" t="s">
        <v>15</v>
      </c>
      <c r="B185" s="43" t="s">
        <v>173</v>
      </c>
      <c r="C185" s="145" t="str">
        <f>IF('ALC Transition Plans'!$C186="yes",IF('ALC Transition Plans'!D186=0,"No ",'ALC Transition Plans'!D186),"N/A")</f>
        <v>Yes</v>
      </c>
      <c r="D185" s="141" t="str">
        <f>IF('ALC Transition Plans'!$O186="yes",IF('ALC Transition Plans'!P186=0,"No ",'ALC Transition Plans'!P186),"N/A")</f>
        <v>Yes</v>
      </c>
      <c r="E185" s="141" t="str">
        <f>IF('ALC Transition Plans'!$Z186="yes",IF('ALC Transition Plans'!AB186=0,"No ",'ALC Transition Plans'!AB186),"N/A")</f>
        <v>N/A</v>
      </c>
      <c r="F185" s="146" t="str">
        <f>IF(VLOOKUP(B185,'Pivot Table'!$B$5:$K$2000,8,FALSE)=1,"Yes","")</f>
        <v/>
      </c>
      <c r="G185" s="164" t="str">
        <f>IF('ALC Transition Plans'!AT186="F","Y"," ")</f>
        <v>Y</v>
      </c>
      <c r="H185" s="217" t="str">
        <f>IF('ALC Transition Plans'!AW186=0," ",'ALC Transition Plans'!AW186)</f>
        <v>Y</v>
      </c>
      <c r="I185" s="312" t="str">
        <f t="shared" si="6"/>
        <v>15Y</v>
      </c>
      <c r="J185" s="230" t="str">
        <f>'ALC Transition Plans'!BL186</f>
        <v>F</v>
      </c>
    </row>
    <row r="186" spans="1:10" ht="15" customHeight="1" x14ac:dyDescent="0.3">
      <c r="A186" s="43" t="s">
        <v>15</v>
      </c>
      <c r="B186" s="123" t="s">
        <v>740</v>
      </c>
      <c r="C186" s="145" t="str">
        <f>IF('ALC Transition Plans'!$C187="yes",IF('ALC Transition Plans'!D187=0,"No ",'ALC Transition Plans'!D187),"N/A")</f>
        <v>Yes</v>
      </c>
      <c r="D186" s="141" t="str">
        <f>IF('ALC Transition Plans'!$O187="yes",IF('ALC Transition Plans'!P187=0,"No ",'ALC Transition Plans'!P187),"N/A")</f>
        <v>Yes</v>
      </c>
      <c r="E186" s="141" t="str">
        <f>IF('ALC Transition Plans'!$Z187="yes",IF('ALC Transition Plans'!AB187=0,"No ",'ALC Transition Plans'!AB187),"N/A")</f>
        <v>N/A</v>
      </c>
      <c r="F186" s="146" t="str">
        <f>IF(VLOOKUP(B186,'Pivot Table'!$B$5:$K$2000,8,FALSE)=1,"Yes","")</f>
        <v/>
      </c>
      <c r="G186" s="164" t="str">
        <f>IF('ALC Transition Plans'!AT187="F","Y"," ")</f>
        <v>Y</v>
      </c>
      <c r="H186" s="217" t="str">
        <f>IF('ALC Transition Plans'!AW187=0," ",'ALC Transition Plans'!AW187)</f>
        <v>Y</v>
      </c>
      <c r="I186" s="312" t="str">
        <f t="shared" si="6"/>
        <v>15Y</v>
      </c>
      <c r="J186" s="230" t="str">
        <f>'ALC Transition Plans'!BL187</f>
        <v>F</v>
      </c>
    </row>
    <row r="187" spans="1:10" ht="15" customHeight="1" x14ac:dyDescent="0.3">
      <c r="A187" s="43" t="s">
        <v>15</v>
      </c>
      <c r="B187" s="43" t="s">
        <v>174</v>
      </c>
      <c r="C187" s="145" t="str">
        <f>IF('ALC Transition Plans'!$C188="yes",IF('ALC Transition Plans'!D188=0,"No ",'ALC Transition Plans'!D188),"N/A")</f>
        <v>Yes</v>
      </c>
      <c r="D187" s="141" t="str">
        <f>IF('ALC Transition Plans'!$O188="yes",IF('ALC Transition Plans'!P188=0,"No ",'ALC Transition Plans'!P188),"N/A")</f>
        <v>Yes</v>
      </c>
      <c r="E187" s="141" t="str">
        <f>IF('ALC Transition Plans'!$Z188="yes",IF('ALC Transition Plans'!AB188=0,"No ",'ALC Transition Plans'!AB188),"N/A")</f>
        <v>N/A</v>
      </c>
      <c r="F187" s="146" t="str">
        <f>IF(VLOOKUP(B187,'Pivot Table'!$B$5:$K$2000,8,FALSE)=1,"Yes","")</f>
        <v/>
      </c>
      <c r="G187" s="164" t="str">
        <f>IF('ALC Transition Plans'!AT188="F","Y"," ")</f>
        <v>Y</v>
      </c>
      <c r="H187" s="217" t="str">
        <f>IF('ALC Transition Plans'!AW188=0," ",'ALC Transition Plans'!AW188)</f>
        <v>Y</v>
      </c>
      <c r="I187" s="312" t="str">
        <f t="shared" si="6"/>
        <v>15Y</v>
      </c>
      <c r="J187" s="230" t="str">
        <f>'ALC Transition Plans'!BL188</f>
        <v>F</v>
      </c>
    </row>
    <row r="188" spans="1:10" ht="15" customHeight="1" x14ac:dyDescent="0.3">
      <c r="A188" s="43" t="s">
        <v>15</v>
      </c>
      <c r="B188" s="43" t="s">
        <v>175</v>
      </c>
      <c r="C188" s="145" t="str">
        <f>IF('ALC Transition Plans'!$C189="yes",IF('ALC Transition Plans'!D189=0,"No ",'ALC Transition Plans'!D189),"N/A")</f>
        <v>Yes</v>
      </c>
      <c r="D188" s="141" t="str">
        <f>IF('ALC Transition Plans'!$O189="yes",IF('ALC Transition Plans'!P189=0,"No ",'ALC Transition Plans'!P189),"N/A")</f>
        <v>Yes</v>
      </c>
      <c r="E188" s="141" t="str">
        <f>IF('ALC Transition Plans'!$Z189="yes",IF('ALC Transition Plans'!AB189=0,"No ",'ALC Transition Plans'!AB189),"N/A")</f>
        <v>Yes</v>
      </c>
      <c r="F188" s="146" t="str">
        <f>IF(VLOOKUP(B188,'Pivot Table'!$B$5:$K$2000,8,FALSE)=1,"Yes","")</f>
        <v/>
      </c>
      <c r="G188" s="164" t="str">
        <f>IF('ALC Transition Plans'!AT189="F","Y"," ")</f>
        <v>Y</v>
      </c>
      <c r="H188" s="217" t="str">
        <f>IF('ALC Transition Plans'!AW189=0," ",'ALC Transition Plans'!AW189)</f>
        <v>Y</v>
      </c>
      <c r="I188" s="312" t="str">
        <f t="shared" si="6"/>
        <v>15Y</v>
      </c>
      <c r="J188" s="230" t="str">
        <f>'ALC Transition Plans'!BL189</f>
        <v>F</v>
      </c>
    </row>
    <row r="189" spans="1:10" ht="15" customHeight="1" x14ac:dyDescent="0.3">
      <c r="A189" s="43" t="s">
        <v>15</v>
      </c>
      <c r="B189" s="43" t="s">
        <v>176</v>
      </c>
      <c r="C189" s="145" t="str">
        <f>IF('ALC Transition Plans'!$C190="yes",IF('ALC Transition Plans'!D190=0,"No ",'ALC Transition Plans'!D190),"N/A")</f>
        <v>Yes</v>
      </c>
      <c r="D189" s="141" t="str">
        <f>IF('ALC Transition Plans'!$O190="yes",IF('ALC Transition Plans'!P190=0,"No ",'ALC Transition Plans'!P190),"N/A")</f>
        <v>Yes</v>
      </c>
      <c r="E189" s="141" t="str">
        <f>IF('ALC Transition Plans'!$Z190="yes",IF('ALC Transition Plans'!AB190=0,"No ",'ALC Transition Plans'!AB190),"N/A")</f>
        <v>N/A</v>
      </c>
      <c r="F189" s="146" t="str">
        <f>IF(VLOOKUP(B189,'Pivot Table'!$B$5:$K$2000,8,FALSE)=1,"Yes","")</f>
        <v/>
      </c>
      <c r="G189" s="164" t="str">
        <f>IF('ALC Transition Plans'!AT190="F","Y"," ")</f>
        <v>Y</v>
      </c>
      <c r="H189" s="217" t="str">
        <f>IF('ALC Transition Plans'!AW190=0," ",'ALC Transition Plans'!AW190)</f>
        <v>Y</v>
      </c>
      <c r="I189" s="312" t="str">
        <f t="shared" si="6"/>
        <v>15Y</v>
      </c>
      <c r="J189" s="230" t="str">
        <f>'ALC Transition Plans'!BL190</f>
        <v>F</v>
      </c>
    </row>
    <row r="190" spans="1:10" ht="15" customHeight="1" x14ac:dyDescent="0.3">
      <c r="A190" s="43" t="s">
        <v>15</v>
      </c>
      <c r="B190" s="43" t="s">
        <v>177</v>
      </c>
      <c r="C190" s="145" t="str">
        <f>IF('ALC Transition Plans'!$C191="yes",IF('ALC Transition Plans'!D191=0,"No ",'ALC Transition Plans'!D191),"N/A")</f>
        <v>Yes</v>
      </c>
      <c r="D190" s="141" t="str">
        <f>IF('ALC Transition Plans'!$O191="yes",IF('ALC Transition Plans'!P191=0,"No ",'ALC Transition Plans'!P191),"N/A")</f>
        <v>Yes</v>
      </c>
      <c r="E190" s="141" t="str">
        <f>IF('ALC Transition Plans'!$Z191="yes",IF('ALC Transition Plans'!AB191=0,"No ",'ALC Transition Plans'!AB191),"N/A")</f>
        <v>N/A</v>
      </c>
      <c r="F190" s="146" t="str">
        <f>IF(VLOOKUP(B190,'Pivot Table'!$B$5:$K$2000,8,FALSE)=1,"Yes","")</f>
        <v/>
      </c>
      <c r="G190" s="164" t="str">
        <f>IF('ALC Transition Plans'!AT191="F","Y"," ")</f>
        <v>Y</v>
      </c>
      <c r="H190" s="217" t="str">
        <f>IF('ALC Transition Plans'!AW191=0," ",'ALC Transition Plans'!AW191)</f>
        <v>Y</v>
      </c>
      <c r="I190" s="312" t="str">
        <f t="shared" si="6"/>
        <v>15Y</v>
      </c>
      <c r="J190" s="230" t="str">
        <f>'ALC Transition Plans'!BL191</f>
        <v>F</v>
      </c>
    </row>
    <row r="191" spans="1:10" ht="15" customHeight="1" x14ac:dyDescent="0.3">
      <c r="A191" s="43" t="s">
        <v>15</v>
      </c>
      <c r="B191" s="43" t="s">
        <v>178</v>
      </c>
      <c r="C191" s="145" t="str">
        <f>IF('ALC Transition Plans'!$C192="yes",IF('ALC Transition Plans'!D192=0,"No ",'ALC Transition Plans'!D192),"N/A")</f>
        <v>Yes</v>
      </c>
      <c r="D191" s="141" t="str">
        <f>IF('ALC Transition Plans'!$O192="yes",IF('ALC Transition Plans'!P192=0,"No ",'ALC Transition Plans'!P192),"N/A")</f>
        <v>Yes</v>
      </c>
      <c r="E191" s="141" t="str">
        <f>IF('ALC Transition Plans'!$Z192="yes",IF('ALC Transition Plans'!AB192=0,"No ",'ALC Transition Plans'!AB192),"N/A")</f>
        <v>N/A</v>
      </c>
      <c r="F191" s="146" t="str">
        <f>IF(VLOOKUP(B191,'Pivot Table'!$B$5:$K$2000,8,FALSE)=1,"Yes","")</f>
        <v/>
      </c>
      <c r="G191" s="164" t="str">
        <f>IF('ALC Transition Plans'!AT192="F","Y"," ")</f>
        <v>Y</v>
      </c>
      <c r="H191" s="217" t="str">
        <f>IF('ALC Transition Plans'!AW192=0," ",'ALC Transition Plans'!AW192)</f>
        <v>Y</v>
      </c>
      <c r="I191" s="312" t="str">
        <f t="shared" si="6"/>
        <v>15Y</v>
      </c>
      <c r="J191" s="230" t="str">
        <f>'ALC Transition Plans'!BL192</f>
        <v>F</v>
      </c>
    </row>
    <row r="192" spans="1:10" ht="15" customHeight="1" x14ac:dyDescent="0.3">
      <c r="A192" s="43" t="s">
        <v>15</v>
      </c>
      <c r="B192" s="43" t="s">
        <v>179</v>
      </c>
      <c r="C192" s="145" t="str">
        <f>IF('ALC Transition Plans'!$C193="yes",IF('ALC Transition Plans'!D193=0,"No ",'ALC Transition Plans'!D193),"N/A")</f>
        <v>Yes</v>
      </c>
      <c r="D192" s="141" t="str">
        <f>IF('ALC Transition Plans'!$O193="yes",IF('ALC Transition Plans'!P193=0,"No ",'ALC Transition Plans'!P193),"N/A")</f>
        <v>Yes</v>
      </c>
      <c r="E192" s="141" t="str">
        <f>IF('ALC Transition Plans'!$Z193="yes",IF('ALC Transition Plans'!AB193=0,"No ",'ALC Transition Plans'!AB193),"N/A")</f>
        <v>N/A</v>
      </c>
      <c r="F192" s="146" t="str">
        <f>IF(VLOOKUP(B192,'Pivot Table'!$B$5:$K$2000,8,FALSE)=1,"Yes","")</f>
        <v/>
      </c>
      <c r="G192" s="164" t="str">
        <f>IF('ALC Transition Plans'!AT193="F","Y"," ")</f>
        <v>Y</v>
      </c>
      <c r="H192" s="217" t="str">
        <f>IF('ALC Transition Plans'!AW193=0," ",'ALC Transition Plans'!AW193)</f>
        <v>Y</v>
      </c>
      <c r="I192" s="312" t="str">
        <f t="shared" si="6"/>
        <v>15Y</v>
      </c>
      <c r="J192" s="230" t="str">
        <f>'ALC Transition Plans'!BL193</f>
        <v>F</v>
      </c>
    </row>
    <row r="193" spans="1:10" ht="15" customHeight="1" x14ac:dyDescent="0.3">
      <c r="A193" s="43" t="s">
        <v>15</v>
      </c>
      <c r="B193" s="123" t="s">
        <v>180</v>
      </c>
      <c r="C193" s="145" t="str">
        <f>IF('ALC Transition Plans'!$C194="yes",IF('ALC Transition Plans'!D194=0,"No ",'ALC Transition Plans'!D194),"N/A")</f>
        <v>Yes</v>
      </c>
      <c r="D193" s="141" t="str">
        <f>IF('ALC Transition Plans'!$O194="yes",IF('ALC Transition Plans'!P194=0,"No ",'ALC Transition Plans'!P194),"N/A")</f>
        <v>N/A</v>
      </c>
      <c r="E193" s="141" t="str">
        <f>IF('ALC Transition Plans'!$Z194="yes",IF('ALC Transition Plans'!AB194=0,"No ",'ALC Transition Plans'!AB194),"N/A")</f>
        <v>Yes</v>
      </c>
      <c r="F193" s="146" t="str">
        <f>IF(VLOOKUP(B193,'Pivot Table'!$B$5:$K$2000,8,FALSE)=1,"Yes","")</f>
        <v/>
      </c>
      <c r="G193" s="164" t="str">
        <f>IF('ALC Transition Plans'!AT194="F","Y"," ")</f>
        <v>Y</v>
      </c>
      <c r="H193" s="217" t="str">
        <f>IF('ALC Transition Plans'!AW194=0," ",'ALC Transition Plans'!AW194)</f>
        <v>Y</v>
      </c>
      <c r="I193" s="312" t="str">
        <f t="shared" si="6"/>
        <v>15Y</v>
      </c>
      <c r="J193" s="230" t="str">
        <f>'ALC Transition Plans'!BL194</f>
        <v>F</v>
      </c>
    </row>
    <row r="194" spans="1:10" ht="15" customHeight="1" x14ac:dyDescent="0.3">
      <c r="A194" s="43" t="s">
        <v>15</v>
      </c>
      <c r="B194" s="43" t="s">
        <v>181</v>
      </c>
      <c r="C194" s="145" t="str">
        <f>IF('ALC Transition Plans'!$C195="yes",IF('ALC Transition Plans'!D195=0,"No ",'ALC Transition Plans'!D195),"N/A")</f>
        <v>Yes</v>
      </c>
      <c r="D194" s="141" t="str">
        <f>IF('ALC Transition Plans'!$O195="yes",IF('ALC Transition Plans'!P195=0,"No ",'ALC Transition Plans'!P195),"N/A")</f>
        <v>Yes</v>
      </c>
      <c r="E194" s="141" t="str">
        <f>IF('ALC Transition Plans'!$Z195="yes",IF('ALC Transition Plans'!AB195=0,"No ",'ALC Transition Plans'!AB195),"N/A")</f>
        <v>N/A</v>
      </c>
      <c r="F194" s="146" t="str">
        <f>IF(VLOOKUP(B194,'Pivot Table'!$B$5:$K$2000,8,FALSE)=1,"Yes","")</f>
        <v/>
      </c>
      <c r="G194" s="164" t="str">
        <f>IF('ALC Transition Plans'!AT195="F","Y"," ")</f>
        <v>Y</v>
      </c>
      <c r="H194" s="217" t="str">
        <f>IF('ALC Transition Plans'!AW195=0," ",'ALC Transition Plans'!AW195)</f>
        <v>Y</v>
      </c>
      <c r="I194" s="312" t="str">
        <f t="shared" si="6"/>
        <v>15Y</v>
      </c>
      <c r="J194" s="230" t="str">
        <f>'ALC Transition Plans'!BL195</f>
        <v>F</v>
      </c>
    </row>
    <row r="195" spans="1:10" ht="15" customHeight="1" x14ac:dyDescent="0.3">
      <c r="A195" s="43" t="s">
        <v>15</v>
      </c>
      <c r="B195" s="43" t="s">
        <v>182</v>
      </c>
      <c r="C195" s="145" t="str">
        <f>IF('ALC Transition Plans'!$C196="yes",IF('ALC Transition Plans'!D196=0,"No ",'ALC Transition Plans'!D196),"N/A")</f>
        <v>Yes</v>
      </c>
      <c r="D195" s="141" t="str">
        <f>IF('ALC Transition Plans'!$O196="yes",IF('ALC Transition Plans'!P196=0,"No ",'ALC Transition Plans'!P196),"N/A")</f>
        <v>Yes</v>
      </c>
      <c r="E195" s="141" t="str">
        <f>IF('ALC Transition Plans'!$Z196="yes",IF('ALC Transition Plans'!AB196=0,"No ",'ALC Transition Plans'!AB196),"N/A")</f>
        <v>N/A</v>
      </c>
      <c r="F195" s="146" t="str">
        <f>IF(VLOOKUP(B195,'Pivot Table'!$B$5:$K$2000,8,FALSE)=1,"Yes","")</f>
        <v/>
      </c>
      <c r="G195" s="164" t="str">
        <f>IF('ALC Transition Plans'!AT196="F","Y"," ")</f>
        <v>Y</v>
      </c>
      <c r="H195" s="217" t="str">
        <f>IF('ALC Transition Plans'!AW196=0," ",'ALC Transition Plans'!AW196)</f>
        <v>Y</v>
      </c>
      <c r="I195" s="312" t="str">
        <f t="shared" si="6"/>
        <v>15Y</v>
      </c>
      <c r="J195" s="230" t="str">
        <f>'ALC Transition Plans'!BL196</f>
        <v>F</v>
      </c>
    </row>
    <row r="196" spans="1:10" ht="15" customHeight="1" x14ac:dyDescent="0.3">
      <c r="A196" s="43" t="s">
        <v>15</v>
      </c>
      <c r="B196" s="43" t="s">
        <v>183</v>
      </c>
      <c r="C196" s="145" t="str">
        <f>IF('ALC Transition Plans'!$C197="yes",IF('ALC Transition Plans'!D197=0,"No ",'ALC Transition Plans'!D197),"N/A")</f>
        <v>Yes</v>
      </c>
      <c r="D196" s="141" t="str">
        <f>IF('ALC Transition Plans'!$O197="yes",IF('ALC Transition Plans'!P197=0,"No ",'ALC Transition Plans'!P197),"N/A")</f>
        <v>Yes</v>
      </c>
      <c r="E196" s="141" t="str">
        <f>IF('ALC Transition Plans'!$Z197="yes",IF('ALC Transition Plans'!AB197=0,"No ",'ALC Transition Plans'!AB197),"N/A")</f>
        <v>N/A</v>
      </c>
      <c r="F196" s="146" t="str">
        <f>IF(VLOOKUP(B196,'Pivot Table'!$B$5:$K$2000,8,FALSE)=1,"Yes","")</f>
        <v/>
      </c>
      <c r="G196" s="164" t="str">
        <f>IF('ALC Transition Plans'!AT197="F","Y"," ")</f>
        <v>Y</v>
      </c>
      <c r="H196" s="217" t="str">
        <f>IF('ALC Transition Plans'!AW197=0," ",'ALC Transition Plans'!AW197)</f>
        <v>Y</v>
      </c>
      <c r="I196" s="312" t="str">
        <f t="shared" si="6"/>
        <v>15Y</v>
      </c>
      <c r="J196" s="230" t="str">
        <f>'ALC Transition Plans'!BL197</f>
        <v>F</v>
      </c>
    </row>
    <row r="197" spans="1:10" ht="15" customHeight="1" x14ac:dyDescent="0.3">
      <c r="A197" s="43" t="s">
        <v>15</v>
      </c>
      <c r="B197" s="43" t="s">
        <v>184</v>
      </c>
      <c r="C197" s="145" t="str">
        <f>IF('ALC Transition Plans'!$C198="yes",IF('ALC Transition Plans'!D198=0,"No ",'ALC Transition Plans'!D198),"N/A")</f>
        <v>Yes</v>
      </c>
      <c r="D197" s="141" t="str">
        <f>IF('ALC Transition Plans'!$O198="yes",IF('ALC Transition Plans'!P198=0,"No ",'ALC Transition Plans'!P198),"N/A")</f>
        <v>Yes</v>
      </c>
      <c r="E197" s="141" t="str">
        <f>IF('ALC Transition Plans'!$Z198="yes",IF('ALC Transition Plans'!AB198=0,"No ",'ALC Transition Plans'!AB198),"N/A")</f>
        <v>N/A</v>
      </c>
      <c r="F197" s="146" t="str">
        <f>IF(VLOOKUP(B197,'Pivot Table'!$B$5:$K$2000,8,FALSE)=1,"Yes","")</f>
        <v/>
      </c>
      <c r="G197" s="164" t="str">
        <f>IF('ALC Transition Plans'!AT198="F","Y"," ")</f>
        <v>Y</v>
      </c>
      <c r="H197" s="217" t="str">
        <f>IF('ALC Transition Plans'!AW198=0," ",'ALC Transition Plans'!AW198)</f>
        <v>Y</v>
      </c>
      <c r="I197" s="312" t="str">
        <f t="shared" si="6"/>
        <v>15Y</v>
      </c>
      <c r="J197" s="230" t="str">
        <f>'ALC Transition Plans'!BL198</f>
        <v>F</v>
      </c>
    </row>
    <row r="198" spans="1:10" ht="15" customHeight="1" x14ac:dyDescent="0.3">
      <c r="A198" s="43" t="s">
        <v>15</v>
      </c>
      <c r="B198" s="43" t="s">
        <v>185</v>
      </c>
      <c r="C198" s="145" t="str">
        <f>IF('ALC Transition Plans'!$C199="yes",IF('ALC Transition Plans'!D199=0,"No ",'ALC Transition Plans'!D199),"N/A")</f>
        <v>Yes</v>
      </c>
      <c r="D198" s="141" t="str">
        <f>IF('ALC Transition Plans'!$O199="yes",IF('ALC Transition Plans'!P199=0,"No ",'ALC Transition Plans'!P199),"N/A")</f>
        <v>Yes</v>
      </c>
      <c r="E198" s="141" t="str">
        <f>IF('ALC Transition Plans'!$Z199="yes",IF('ALC Transition Plans'!AB199=0,"No ",'ALC Transition Plans'!AB199),"N/A")</f>
        <v>N/A</v>
      </c>
      <c r="F198" s="146" t="str">
        <f>IF(VLOOKUP(B198,'Pivot Table'!$B$5:$K$2000,8,FALSE)=1,"Yes","")</f>
        <v/>
      </c>
      <c r="G198" s="164" t="str">
        <f>IF('ALC Transition Plans'!AT199="F","Y"," ")</f>
        <v>Y</v>
      </c>
      <c r="H198" s="217" t="str">
        <f>IF('ALC Transition Plans'!AW199=0," ",'ALC Transition Plans'!AW199)</f>
        <v>Y</v>
      </c>
      <c r="I198" s="312" t="str">
        <f t="shared" si="6"/>
        <v>15Y</v>
      </c>
      <c r="J198" s="230" t="str">
        <f>'ALC Transition Plans'!BL199</f>
        <v>F</v>
      </c>
    </row>
    <row r="199" spans="1:10" ht="15" customHeight="1" x14ac:dyDescent="0.3">
      <c r="A199" s="43" t="s">
        <v>15</v>
      </c>
      <c r="B199" s="43" t="s">
        <v>186</v>
      </c>
      <c r="C199" s="145" t="str">
        <f>IF('ALC Transition Plans'!$C200="yes",IF('ALC Transition Plans'!D200=0,"No ",'ALC Transition Plans'!D200),"N/A")</f>
        <v>Yes</v>
      </c>
      <c r="D199" s="141" t="str">
        <f>IF('ALC Transition Plans'!$O200="yes",IF('ALC Transition Plans'!P200=0,"No ",'ALC Transition Plans'!P200),"N/A")</f>
        <v>Yes</v>
      </c>
      <c r="E199" s="141" t="str">
        <f>IF('ALC Transition Plans'!$Z200="yes",IF('ALC Transition Plans'!AB200=0,"No ",'ALC Transition Plans'!AB200),"N/A")</f>
        <v>N/A</v>
      </c>
      <c r="F199" s="146" t="str">
        <f>IF(VLOOKUP(B199,'Pivot Table'!$B$5:$K$2000,8,FALSE)=1,"Yes","")</f>
        <v/>
      </c>
      <c r="G199" s="164" t="str">
        <f>IF('ALC Transition Plans'!AT200="F","Y"," ")</f>
        <v>Y</v>
      </c>
      <c r="H199" s="217" t="str">
        <f>IF('ALC Transition Plans'!AW200=0," ",'ALC Transition Plans'!AW200)</f>
        <v>Y</v>
      </c>
      <c r="I199" s="312" t="str">
        <f t="shared" si="6"/>
        <v>15Y</v>
      </c>
      <c r="J199" s="230" t="str">
        <f>'ALC Transition Plans'!BL200</f>
        <v>F</v>
      </c>
    </row>
    <row r="200" spans="1:10" ht="15" customHeight="1" x14ac:dyDescent="0.3">
      <c r="A200" s="43" t="s">
        <v>15</v>
      </c>
      <c r="B200" s="43" t="s">
        <v>187</v>
      </c>
      <c r="C200" s="145" t="str">
        <f>IF('ALC Transition Plans'!$C201="yes",IF('ALC Transition Plans'!D201=0,"No ",'ALC Transition Plans'!D201),"N/A")</f>
        <v>Yes</v>
      </c>
      <c r="D200" s="141" t="str">
        <f>IF('ALC Transition Plans'!$O201="yes",IF('ALC Transition Plans'!P201=0,"No ",'ALC Transition Plans'!P201),"N/A")</f>
        <v>Yes</v>
      </c>
      <c r="E200" s="141" t="str">
        <f>IF('ALC Transition Plans'!$Z201="yes",IF('ALC Transition Plans'!AB201=0,"No ",'ALC Transition Plans'!AB201),"N/A")</f>
        <v>N/A</v>
      </c>
      <c r="F200" s="146" t="str">
        <f>IF(VLOOKUP(B200,'Pivot Table'!$B$5:$K$2000,8,FALSE)=1,"Yes","")</f>
        <v/>
      </c>
      <c r="G200" s="164" t="str">
        <f>IF('ALC Transition Plans'!AT201="F","Y"," ")</f>
        <v>Y</v>
      </c>
      <c r="H200" s="217" t="str">
        <f>IF('ALC Transition Plans'!AW201=0," ",'ALC Transition Plans'!AW201)</f>
        <v>Y</v>
      </c>
      <c r="I200" s="312" t="str">
        <f t="shared" si="6"/>
        <v>15Y</v>
      </c>
      <c r="J200" s="230" t="str">
        <f>'ALC Transition Plans'!BL201</f>
        <v>F</v>
      </c>
    </row>
    <row r="201" spans="1:10" ht="15" customHeight="1" x14ac:dyDescent="0.3">
      <c r="A201" s="43" t="s">
        <v>15</v>
      </c>
      <c r="B201" s="43" t="s">
        <v>188</v>
      </c>
      <c r="C201" s="145" t="str">
        <f>IF('ALC Transition Plans'!$C202="yes",IF('ALC Transition Plans'!D202=0,"No ",'ALC Transition Plans'!D202),"N/A")</f>
        <v>Yes</v>
      </c>
      <c r="D201" s="141" t="str">
        <f>IF('ALC Transition Plans'!$O202="yes",IF('ALC Transition Plans'!P202=0,"No ",'ALC Transition Plans'!P202),"N/A")</f>
        <v>Yes</v>
      </c>
      <c r="E201" s="141" t="str">
        <f>IF('ALC Transition Plans'!$Z202="yes",IF('ALC Transition Plans'!AB202=0,"No ",'ALC Transition Plans'!AB202),"N/A")</f>
        <v>N/A</v>
      </c>
      <c r="F201" s="146" t="str">
        <f>IF(VLOOKUP(B201,'Pivot Table'!$B$5:$K$2000,8,FALSE)=1,"Yes","")</f>
        <v/>
      </c>
      <c r="G201" s="164" t="str">
        <f>IF('ALC Transition Plans'!AT202="F","Y"," ")</f>
        <v>Y</v>
      </c>
      <c r="H201" s="217" t="str">
        <f>IF('ALC Transition Plans'!AW202=0," ",'ALC Transition Plans'!AW202)</f>
        <v>Y</v>
      </c>
      <c r="I201" s="312" t="str">
        <f t="shared" si="6"/>
        <v>15Y</v>
      </c>
      <c r="J201" s="230" t="str">
        <f>'ALC Transition Plans'!BL202</f>
        <v>F</v>
      </c>
    </row>
    <row r="202" spans="1:10" ht="15" customHeight="1" x14ac:dyDescent="0.3">
      <c r="A202" s="43" t="s">
        <v>15</v>
      </c>
      <c r="B202" s="43" t="s">
        <v>189</v>
      </c>
      <c r="C202" s="145" t="str">
        <f>IF('ALC Transition Plans'!$C203="yes",IF('ALC Transition Plans'!D203=0,"No ",'ALC Transition Plans'!D203),"N/A")</f>
        <v>Yes</v>
      </c>
      <c r="D202" s="141" t="str">
        <f>IF('ALC Transition Plans'!$O203="yes",IF('ALC Transition Plans'!P203=0,"No ",'ALC Transition Plans'!P203),"N/A")</f>
        <v>Yes</v>
      </c>
      <c r="E202" s="141" t="str">
        <f>IF('ALC Transition Plans'!$Z203="yes",IF('ALC Transition Plans'!AB203=0,"No ",'ALC Transition Plans'!AB203),"N/A")</f>
        <v>N/A</v>
      </c>
      <c r="F202" s="146" t="str">
        <f>IF(VLOOKUP(B202,'Pivot Table'!$B$5:$K$2000,8,FALSE)=1,"Yes","")</f>
        <v/>
      </c>
      <c r="G202" s="164" t="str">
        <f>IF('ALC Transition Plans'!AT203="F","Y"," ")</f>
        <v>Y</v>
      </c>
      <c r="H202" s="217" t="str">
        <f>IF('ALC Transition Plans'!AW203=0," ",'ALC Transition Plans'!AW203)</f>
        <v>Y</v>
      </c>
      <c r="I202" s="312" t="str">
        <f t="shared" si="6"/>
        <v>15Y</v>
      </c>
      <c r="J202" s="230" t="str">
        <f>'ALC Transition Plans'!BL203</f>
        <v>F</v>
      </c>
    </row>
    <row r="203" spans="1:10" ht="15" customHeight="1" x14ac:dyDescent="0.3">
      <c r="A203" s="43" t="s">
        <v>15</v>
      </c>
      <c r="B203" s="43" t="s">
        <v>190</v>
      </c>
      <c r="C203" s="145" t="str">
        <f>IF('ALC Transition Plans'!$C204="yes",IF('ALC Transition Plans'!D204=0,"No ",'ALC Transition Plans'!D204),"N/A")</f>
        <v>Yes</v>
      </c>
      <c r="D203" s="141" t="str">
        <f>IF('ALC Transition Plans'!$O204="yes",IF('ALC Transition Plans'!P204=0,"No ",'ALC Transition Plans'!P204),"N/A")</f>
        <v>Yes</v>
      </c>
      <c r="E203" s="141" t="str">
        <f>IF('ALC Transition Plans'!$Z204="yes",IF('ALC Transition Plans'!AB204=0,"No ",'ALC Transition Plans'!AB204),"N/A")</f>
        <v>N/A</v>
      </c>
      <c r="F203" s="146" t="str">
        <f>IF(VLOOKUP(B203,'Pivot Table'!$B$5:$K$2000,8,FALSE)=1,"Yes","")</f>
        <v/>
      </c>
      <c r="G203" s="164" t="str">
        <f>IF('ALC Transition Plans'!AT204="F","Y"," ")</f>
        <v>Y</v>
      </c>
      <c r="H203" s="217" t="str">
        <f>IF('ALC Transition Plans'!AW204=0," ",'ALC Transition Plans'!AW204)</f>
        <v>Y</v>
      </c>
      <c r="I203" s="312" t="str">
        <f t="shared" si="6"/>
        <v>15Y</v>
      </c>
      <c r="J203" s="230" t="str">
        <f>'ALC Transition Plans'!BL204</f>
        <v>F</v>
      </c>
    </row>
    <row r="204" spans="1:10" ht="15" customHeight="1" x14ac:dyDescent="0.3">
      <c r="A204" s="43" t="s">
        <v>15</v>
      </c>
      <c r="B204" s="43" t="s">
        <v>191</v>
      </c>
      <c r="C204" s="145" t="str">
        <f>IF('ALC Transition Plans'!$C205="yes",IF('ALC Transition Plans'!D205=0,"No ",'ALC Transition Plans'!D205),"N/A")</f>
        <v>Yes</v>
      </c>
      <c r="D204" s="141" t="str">
        <f>IF('ALC Transition Plans'!$O205="yes",IF('ALC Transition Plans'!P205=0,"No ",'ALC Transition Plans'!P205),"N/A")</f>
        <v>Yes</v>
      </c>
      <c r="E204" s="141" t="str">
        <f>IF('ALC Transition Plans'!$Z205="yes",IF('ALC Transition Plans'!AB205=0,"No ",'ALC Transition Plans'!AB205),"N/A")</f>
        <v>N/A</v>
      </c>
      <c r="F204" s="146" t="str">
        <f>IF(VLOOKUP(B204,'Pivot Table'!$B$5:$K$2000,8,FALSE)=1,"Yes","")</f>
        <v/>
      </c>
      <c r="G204" s="164" t="str">
        <f>IF('ALC Transition Plans'!AT205="F","Y"," ")</f>
        <v>Y</v>
      </c>
      <c r="H204" s="217" t="str">
        <f>IF('ALC Transition Plans'!AW205=0," ",'ALC Transition Plans'!AW205)</f>
        <v>Y</v>
      </c>
      <c r="I204" s="312" t="str">
        <f t="shared" si="6"/>
        <v>15Y</v>
      </c>
      <c r="J204" s="230" t="str">
        <f>'ALC Transition Plans'!BL205</f>
        <v>F</v>
      </c>
    </row>
    <row r="205" spans="1:10" ht="15" customHeight="1" x14ac:dyDescent="0.3">
      <c r="A205" s="43" t="s">
        <v>15</v>
      </c>
      <c r="B205" s="43" t="s">
        <v>192</v>
      </c>
      <c r="C205" s="145" t="str">
        <f>IF('ALC Transition Plans'!$C206="yes",IF('ALC Transition Plans'!D206=0,"No ",'ALC Transition Plans'!D206),"N/A")</f>
        <v>Yes</v>
      </c>
      <c r="D205" s="141" t="str">
        <f>IF('ALC Transition Plans'!$O206="yes",IF('ALC Transition Plans'!P206=0,"No ",'ALC Transition Plans'!P206),"N/A")</f>
        <v>Yes</v>
      </c>
      <c r="E205" s="141" t="str">
        <f>IF('ALC Transition Plans'!$Z206="yes",IF('ALC Transition Plans'!AB206=0,"No ",'ALC Transition Plans'!AB206),"N/A")</f>
        <v>N/A</v>
      </c>
      <c r="F205" s="146" t="str">
        <f>IF(VLOOKUP(B205,'Pivot Table'!$B$5:$K$2000,8,FALSE)=1,"Yes","")</f>
        <v/>
      </c>
      <c r="G205" s="164" t="str">
        <f>IF('ALC Transition Plans'!AT206="F","Y"," ")</f>
        <v>Y</v>
      </c>
      <c r="H205" s="217" t="str">
        <f>IF('ALC Transition Plans'!AW206=0," ",'ALC Transition Plans'!AW206)</f>
        <v>Y</v>
      </c>
      <c r="I205" s="312" t="str">
        <f t="shared" si="6"/>
        <v>15Y</v>
      </c>
      <c r="J205" s="230" t="str">
        <f>'ALC Transition Plans'!BL206</f>
        <v>F</v>
      </c>
    </row>
    <row r="206" spans="1:10" ht="15" customHeight="1" x14ac:dyDescent="0.3">
      <c r="A206" s="43" t="s">
        <v>15</v>
      </c>
      <c r="B206" s="43" t="s">
        <v>193</v>
      </c>
      <c r="C206" s="145" t="str">
        <f>IF('ALC Transition Plans'!$C207="yes",IF('ALC Transition Plans'!D207=0,"No ",'ALC Transition Plans'!D207),"N/A")</f>
        <v>Yes</v>
      </c>
      <c r="D206" s="141" t="str">
        <f>IF('ALC Transition Plans'!$O207="yes",IF('ALC Transition Plans'!P207=0,"No ",'ALC Transition Plans'!P207),"N/A")</f>
        <v>Yes</v>
      </c>
      <c r="E206" s="141" t="str">
        <f>IF('ALC Transition Plans'!$Z207="yes",IF('ALC Transition Plans'!AB207=0,"No ",'ALC Transition Plans'!AB207),"N/A")</f>
        <v>N/A</v>
      </c>
      <c r="F206" s="146" t="str">
        <f>IF(VLOOKUP(B206,'Pivot Table'!$B$5:$K$2000,8,FALSE)=1,"Yes","")</f>
        <v/>
      </c>
      <c r="G206" s="164" t="str">
        <f>IF('ALC Transition Plans'!AT207="F","Y"," ")</f>
        <v>Y</v>
      </c>
      <c r="H206" s="217" t="str">
        <f>IF('ALC Transition Plans'!AW207=0," ",'ALC Transition Plans'!AW207)</f>
        <v>Y</v>
      </c>
      <c r="I206" s="312" t="str">
        <f t="shared" ref="I206:I269" si="7">A206&amp;G206</f>
        <v>15Y</v>
      </c>
      <c r="J206" s="230" t="str">
        <f>'ALC Transition Plans'!BL207</f>
        <v>F</v>
      </c>
    </row>
    <row r="207" spans="1:10" ht="15" customHeight="1" x14ac:dyDescent="0.3">
      <c r="A207" s="43" t="s">
        <v>15</v>
      </c>
      <c r="B207" s="43" t="s">
        <v>194</v>
      </c>
      <c r="C207" s="145" t="str">
        <f>IF('ALC Transition Plans'!$C208="yes",IF('ALC Transition Plans'!D208=0,"No ",'ALC Transition Plans'!D208),"N/A")</f>
        <v>Yes</v>
      </c>
      <c r="D207" s="141" t="str">
        <f>IF('ALC Transition Plans'!$O208="yes",IF('ALC Transition Plans'!P208=0,"No ",'ALC Transition Plans'!P208),"N/A")</f>
        <v>Yes</v>
      </c>
      <c r="E207" s="141" t="str">
        <f>IF('ALC Transition Plans'!$Z208="yes",IF('ALC Transition Plans'!AB208=0,"No ",'ALC Transition Plans'!AB208),"N/A")</f>
        <v>N/A</v>
      </c>
      <c r="F207" s="146" t="str">
        <f>IF(VLOOKUP(B207,'Pivot Table'!$B$5:$K$2000,8,FALSE)=1,"Yes","")</f>
        <v/>
      </c>
      <c r="G207" s="164" t="str">
        <f>IF('ALC Transition Plans'!AT208="F","Y"," ")</f>
        <v>Y</v>
      </c>
      <c r="H207" s="217" t="str">
        <f>IF('ALC Transition Plans'!AW208=0," ",'ALC Transition Plans'!AW208)</f>
        <v>Y</v>
      </c>
      <c r="I207" s="312" t="str">
        <f t="shared" si="7"/>
        <v>15Y</v>
      </c>
      <c r="J207" s="230" t="str">
        <f>'ALC Transition Plans'!BL208</f>
        <v>F</v>
      </c>
    </row>
    <row r="208" spans="1:10" ht="15" customHeight="1" x14ac:dyDescent="0.3">
      <c r="A208" s="43" t="s">
        <v>15</v>
      </c>
      <c r="B208" s="43" t="s">
        <v>195</v>
      </c>
      <c r="C208" s="145" t="str">
        <f>IF('ALC Transition Plans'!$C209="yes",IF('ALC Transition Plans'!D209=0,"No ",'ALC Transition Plans'!D209),"N/A")</f>
        <v>Yes</v>
      </c>
      <c r="D208" s="141" t="str">
        <f>IF('ALC Transition Plans'!$O209="yes",IF('ALC Transition Plans'!P209=0,"No ",'ALC Transition Plans'!P209),"N/A")</f>
        <v>Yes</v>
      </c>
      <c r="E208" s="141" t="str">
        <f>IF('ALC Transition Plans'!$Z209="yes",IF('ALC Transition Plans'!AB209=0,"No ",'ALC Transition Plans'!AB209),"N/A")</f>
        <v>N/A</v>
      </c>
      <c r="F208" s="146" t="str">
        <f>IF(VLOOKUP(B208,'Pivot Table'!$B$5:$K$2000,8,FALSE)=1,"Yes","")</f>
        <v/>
      </c>
      <c r="G208" s="164" t="str">
        <f>IF('ALC Transition Plans'!AT209="F","Y"," ")</f>
        <v>Y</v>
      </c>
      <c r="H208" s="217" t="str">
        <f>IF('ALC Transition Plans'!AW209=0," ",'ALC Transition Plans'!AW209)</f>
        <v>Y</v>
      </c>
      <c r="I208" s="312" t="str">
        <f t="shared" si="7"/>
        <v>15Y</v>
      </c>
      <c r="J208" s="230" t="str">
        <f>'ALC Transition Plans'!BL209</f>
        <v>F</v>
      </c>
    </row>
    <row r="209" spans="1:10" ht="15" customHeight="1" x14ac:dyDescent="0.3">
      <c r="A209" s="43" t="s">
        <v>15</v>
      </c>
      <c r="B209" s="43" t="s">
        <v>196</v>
      </c>
      <c r="C209" s="145" t="str">
        <f>IF('ALC Transition Plans'!$C210="yes",IF('ALC Transition Plans'!D210=0,"No ",'ALC Transition Plans'!D210),"N/A")</f>
        <v>Yes</v>
      </c>
      <c r="D209" s="141" t="str">
        <f>IF('ALC Transition Plans'!$O210="yes",IF('ALC Transition Plans'!P210=0,"No ",'ALC Transition Plans'!P210),"N/A")</f>
        <v>Yes</v>
      </c>
      <c r="E209" s="141" t="str">
        <f>IF('ALC Transition Plans'!$Z210="yes",IF('ALC Transition Plans'!AB210=0,"No ",'ALC Transition Plans'!AB210),"N/A")</f>
        <v>N/A</v>
      </c>
      <c r="F209" s="146" t="str">
        <f>IF(VLOOKUP(B209,'Pivot Table'!$B$5:$K$2000,8,FALSE)=1,"Yes","")</f>
        <v/>
      </c>
      <c r="G209" s="164" t="str">
        <f>IF('ALC Transition Plans'!AT210="F","Y"," ")</f>
        <v>Y</v>
      </c>
      <c r="H209" s="217" t="str">
        <f>IF('ALC Transition Plans'!AW210=0," ",'ALC Transition Plans'!AW210)</f>
        <v>Y</v>
      </c>
      <c r="I209" s="312" t="str">
        <f t="shared" si="7"/>
        <v>15Y</v>
      </c>
      <c r="J209" s="230" t="str">
        <f>'ALC Transition Plans'!BL210</f>
        <v>F</v>
      </c>
    </row>
    <row r="210" spans="1:10" ht="15" customHeight="1" x14ac:dyDescent="0.3">
      <c r="A210" s="43" t="s">
        <v>15</v>
      </c>
      <c r="B210" s="43" t="s">
        <v>197</v>
      </c>
      <c r="C210" s="145" t="str">
        <f>IF('ALC Transition Plans'!$C211="yes",IF('ALC Transition Plans'!D211=0,"No ",'ALC Transition Plans'!D211),"N/A")</f>
        <v>Yes</v>
      </c>
      <c r="D210" s="141" t="str">
        <f>IF('ALC Transition Plans'!$O211="yes",IF('ALC Transition Plans'!P211=0,"No ",'ALC Transition Plans'!P211),"N/A")</f>
        <v>Yes</v>
      </c>
      <c r="E210" s="141" t="str">
        <f>IF('ALC Transition Plans'!$Z211="yes",IF('ALC Transition Plans'!AB211=0,"No ",'ALC Transition Plans'!AB211),"N/A")</f>
        <v>N/A</v>
      </c>
      <c r="F210" s="146" t="str">
        <f>IF(VLOOKUP(B210,'Pivot Table'!$B$5:$K$2000,8,FALSE)=1,"Yes","")</f>
        <v/>
      </c>
      <c r="G210" s="164" t="str">
        <f>IF('ALC Transition Plans'!AT211="F","Y"," ")</f>
        <v>Y</v>
      </c>
      <c r="H210" s="217" t="str">
        <f>IF('ALC Transition Plans'!AW211=0," ",'ALC Transition Plans'!AW211)</f>
        <v>Y</v>
      </c>
      <c r="I210" s="312" t="str">
        <f t="shared" si="7"/>
        <v>15Y</v>
      </c>
      <c r="J210" s="230" t="str">
        <f>'ALC Transition Plans'!BL211</f>
        <v>F</v>
      </c>
    </row>
    <row r="211" spans="1:10" ht="15" customHeight="1" x14ac:dyDescent="0.3">
      <c r="A211" s="43" t="s">
        <v>15</v>
      </c>
      <c r="B211" s="43" t="s">
        <v>198</v>
      </c>
      <c r="C211" s="145" t="str">
        <f>IF('ALC Transition Plans'!$C212="yes",IF('ALC Transition Plans'!D212=0,"No ",'ALC Transition Plans'!D212),"N/A")</f>
        <v>Yes</v>
      </c>
      <c r="D211" s="141" t="str">
        <f>IF('ALC Transition Plans'!$O212="yes",IF('ALC Transition Plans'!P212=0,"No ",'ALC Transition Plans'!P212),"N/A")</f>
        <v>Yes</v>
      </c>
      <c r="E211" s="141" t="str">
        <f>IF('ALC Transition Plans'!$Z212="yes",IF('ALC Transition Plans'!AB212=0,"No ",'ALC Transition Plans'!AB212),"N/A")</f>
        <v>N/A</v>
      </c>
      <c r="F211" s="146" t="str">
        <f>IF(VLOOKUP(B211,'Pivot Table'!$B$5:$K$2000,8,FALSE)=1,"Yes","")</f>
        <v/>
      </c>
      <c r="G211" s="164" t="str">
        <f>IF('ALC Transition Plans'!AT212="F","Y"," ")</f>
        <v>Y</v>
      </c>
      <c r="H211" s="217" t="str">
        <f>IF('ALC Transition Plans'!AW212=0," ",'ALC Transition Plans'!AW212)</f>
        <v>Y</v>
      </c>
      <c r="I211" s="312" t="str">
        <f t="shared" si="7"/>
        <v>15Y</v>
      </c>
      <c r="J211" s="230" t="str">
        <f>'ALC Transition Plans'!BL212</f>
        <v>F</v>
      </c>
    </row>
    <row r="212" spans="1:10" ht="15" customHeight="1" x14ac:dyDescent="0.3">
      <c r="A212" s="43" t="s">
        <v>15</v>
      </c>
      <c r="B212" s="43" t="s">
        <v>199</v>
      </c>
      <c r="C212" s="145" t="str">
        <f>IF('ALC Transition Plans'!$C213="yes",IF('ALC Transition Plans'!D213=0,"No ",'ALC Transition Plans'!D213),"N/A")</f>
        <v>Yes</v>
      </c>
      <c r="D212" s="141" t="str">
        <f>IF('ALC Transition Plans'!$O213="yes",IF('ALC Transition Plans'!P213=0,"No ",'ALC Transition Plans'!P213),"N/A")</f>
        <v>Yes</v>
      </c>
      <c r="E212" s="141" t="str">
        <f>IF('ALC Transition Plans'!$Z213="yes",IF('ALC Transition Plans'!AB213=0,"No ",'ALC Transition Plans'!AB213),"N/A")</f>
        <v>N/A</v>
      </c>
      <c r="F212" s="146" t="str">
        <f>IF(VLOOKUP(B212,'Pivot Table'!$B$5:$K$2000,8,FALSE)=1,"Yes","")</f>
        <v/>
      </c>
      <c r="G212" s="164" t="str">
        <f>IF('ALC Transition Plans'!AT213="F","Y"," ")</f>
        <v>Y</v>
      </c>
      <c r="H212" s="217" t="str">
        <f>IF('ALC Transition Plans'!AW213=0," ",'ALC Transition Plans'!AW213)</f>
        <v>Y</v>
      </c>
      <c r="I212" s="312" t="str">
        <f t="shared" si="7"/>
        <v>15Y</v>
      </c>
      <c r="J212" s="230" t="str">
        <f>'ALC Transition Plans'!BL213</f>
        <v>F</v>
      </c>
    </row>
    <row r="213" spans="1:10" ht="15" customHeight="1" x14ac:dyDescent="0.3">
      <c r="A213" s="43" t="s">
        <v>15</v>
      </c>
      <c r="B213" s="43" t="s">
        <v>200</v>
      </c>
      <c r="C213" s="145" t="str">
        <f>IF('ALC Transition Plans'!$C214="yes",IF('ALC Transition Plans'!D214=0,"No ",'ALC Transition Plans'!D214),"N/A")</f>
        <v>Yes</v>
      </c>
      <c r="D213" s="141" t="str">
        <f>IF('ALC Transition Plans'!$O214="yes",IF('ALC Transition Plans'!P214=0,"No ",'ALC Transition Plans'!P214),"N/A")</f>
        <v>Yes</v>
      </c>
      <c r="E213" s="141" t="str">
        <f>IF('ALC Transition Plans'!$Z214="yes",IF('ALC Transition Plans'!AB214=0,"No ",'ALC Transition Plans'!AB214),"N/A")</f>
        <v>N/A</v>
      </c>
      <c r="F213" s="146" t="str">
        <f>IF(VLOOKUP(B213,'Pivot Table'!$B$5:$K$2000,8,FALSE)=1,"Yes","")</f>
        <v/>
      </c>
      <c r="G213" s="164" t="str">
        <f>IF('ALC Transition Plans'!AT214="F","Y"," ")</f>
        <v>Y</v>
      </c>
      <c r="H213" s="217" t="str">
        <f>IF('ALC Transition Plans'!AW214=0," ",'ALC Transition Plans'!AW214)</f>
        <v>Y</v>
      </c>
      <c r="I213" s="312" t="str">
        <f t="shared" si="7"/>
        <v>15Y</v>
      </c>
      <c r="J213" s="230" t="str">
        <f>'ALC Transition Plans'!BL214</f>
        <v>F</v>
      </c>
    </row>
    <row r="214" spans="1:10" ht="15" customHeight="1" x14ac:dyDescent="0.3">
      <c r="A214" s="43" t="s">
        <v>15</v>
      </c>
      <c r="B214" s="43" t="s">
        <v>201</v>
      </c>
      <c r="C214" s="145" t="str">
        <f>IF('ALC Transition Plans'!$C215="yes",IF('ALC Transition Plans'!D215=0,"No ",'ALC Transition Plans'!D215),"N/A")</f>
        <v>Yes</v>
      </c>
      <c r="D214" s="141" t="str">
        <f>IF('ALC Transition Plans'!$O215="yes",IF('ALC Transition Plans'!P215=0,"No ",'ALC Transition Plans'!P215),"N/A")</f>
        <v>Yes</v>
      </c>
      <c r="E214" s="141" t="str">
        <f>IF('ALC Transition Plans'!$Z215="yes",IF('ALC Transition Plans'!AB215=0,"No ",'ALC Transition Plans'!AB215),"N/A")</f>
        <v>N/A</v>
      </c>
      <c r="F214" s="146" t="str">
        <f>IF(VLOOKUP(B214,'Pivot Table'!$B$5:$K$2000,8,FALSE)=1,"Yes","")</f>
        <v/>
      </c>
      <c r="G214" s="164" t="str">
        <f>IF('ALC Transition Plans'!AT215="F","Y"," ")</f>
        <v>Y</v>
      </c>
      <c r="H214" s="217" t="str">
        <f>IF('ALC Transition Plans'!AW215=0," ",'ALC Transition Plans'!AW215)</f>
        <v>Y</v>
      </c>
      <c r="I214" s="312" t="str">
        <f t="shared" si="7"/>
        <v>15Y</v>
      </c>
      <c r="J214" s="230" t="str">
        <f>'ALC Transition Plans'!BL215</f>
        <v>F</v>
      </c>
    </row>
    <row r="215" spans="1:10" ht="15" customHeight="1" x14ac:dyDescent="0.3">
      <c r="A215" s="43" t="s">
        <v>15</v>
      </c>
      <c r="B215" s="43" t="s">
        <v>202</v>
      </c>
      <c r="C215" s="145" t="str">
        <f>IF('ALC Transition Plans'!$C216="yes",IF('ALC Transition Plans'!D216=0,"No ",'ALC Transition Plans'!D216),"N/A")</f>
        <v>Yes</v>
      </c>
      <c r="D215" s="141" t="str">
        <f>IF('ALC Transition Plans'!$O216="yes",IF('ALC Transition Plans'!P216=0,"No ",'ALC Transition Plans'!P216),"N/A")</f>
        <v>Yes</v>
      </c>
      <c r="E215" s="141" t="str">
        <f>IF('ALC Transition Plans'!$Z216="yes",IF('ALC Transition Plans'!AB216=0,"No ",'ALC Transition Plans'!AB216),"N/A")</f>
        <v>N/A</v>
      </c>
      <c r="F215" s="146" t="str">
        <f>IF(VLOOKUP(B215,'Pivot Table'!$B$5:$K$2000,8,FALSE)=1,"Yes","")</f>
        <v/>
      </c>
      <c r="G215" s="164" t="str">
        <f>IF('ALC Transition Plans'!AT216="F","Y"," ")</f>
        <v>Y</v>
      </c>
      <c r="H215" s="217" t="str">
        <f>IF('ALC Transition Plans'!AW216=0," ",'ALC Transition Plans'!AW216)</f>
        <v>Y</v>
      </c>
      <c r="I215" s="312" t="str">
        <f t="shared" si="7"/>
        <v>15Y</v>
      </c>
      <c r="J215" s="230" t="str">
        <f>'ALC Transition Plans'!BL216</f>
        <v>F</v>
      </c>
    </row>
    <row r="216" spans="1:10" ht="15" customHeight="1" x14ac:dyDescent="0.3">
      <c r="A216" s="43" t="s">
        <v>15</v>
      </c>
      <c r="B216" s="43" t="s">
        <v>203</v>
      </c>
      <c r="C216" s="145" t="str">
        <f>IF('ALC Transition Plans'!$C217="yes",IF('ALC Transition Plans'!D217=0,"No ",'ALC Transition Plans'!D217),"N/A")</f>
        <v>Yes</v>
      </c>
      <c r="D216" s="141" t="str">
        <f>IF('ALC Transition Plans'!$O217="yes",IF('ALC Transition Plans'!P217=0,"No ",'ALC Transition Plans'!P217),"N/A")</f>
        <v>Yes</v>
      </c>
      <c r="E216" s="141" t="str">
        <f>IF('ALC Transition Plans'!$Z217="yes",IF('ALC Transition Plans'!AB217=0,"No ",'ALC Transition Plans'!AB217),"N/A")</f>
        <v>N/A</v>
      </c>
      <c r="F216" s="146" t="str">
        <f>IF(VLOOKUP(B216,'Pivot Table'!$B$5:$K$2000,8,FALSE)=1,"Yes","")</f>
        <v/>
      </c>
      <c r="G216" s="164" t="str">
        <f>IF('ALC Transition Plans'!AT217="F","Y"," ")</f>
        <v>Y</v>
      </c>
      <c r="H216" s="217" t="str">
        <f>IF('ALC Transition Plans'!AW217=0," ",'ALC Transition Plans'!AW217)</f>
        <v>Y</v>
      </c>
      <c r="I216" s="312" t="str">
        <f t="shared" si="7"/>
        <v>15Y</v>
      </c>
      <c r="J216" s="230" t="str">
        <f>'ALC Transition Plans'!BL217</f>
        <v>F</v>
      </c>
    </row>
    <row r="217" spans="1:10" ht="15" customHeight="1" x14ac:dyDescent="0.3">
      <c r="A217" s="43" t="s">
        <v>15</v>
      </c>
      <c r="B217" s="43" t="s">
        <v>204</v>
      </c>
      <c r="C217" s="145" t="str">
        <f>IF('ALC Transition Plans'!$C218="yes",IF('ALC Transition Plans'!D218=0,"No ",'ALC Transition Plans'!D218),"N/A")</f>
        <v>Yes</v>
      </c>
      <c r="D217" s="141" t="str">
        <f>IF('ALC Transition Plans'!$O218="yes",IF('ALC Transition Plans'!P218=0,"No ",'ALC Transition Plans'!P218),"N/A")</f>
        <v>Yes</v>
      </c>
      <c r="E217" s="141" t="str">
        <f>IF('ALC Transition Plans'!$Z218="yes",IF('ALC Transition Plans'!AB218=0,"No ",'ALC Transition Plans'!AB218),"N/A")</f>
        <v>N/A</v>
      </c>
      <c r="F217" s="146" t="str">
        <f>IF(VLOOKUP(B217,'Pivot Table'!$B$5:$K$2000,8,FALSE)=1,"Yes","")</f>
        <v/>
      </c>
      <c r="G217" s="164" t="str">
        <f>IF('ALC Transition Plans'!AT218="F","Y"," ")</f>
        <v>Y</v>
      </c>
      <c r="H217" s="217" t="str">
        <f>IF('ALC Transition Plans'!AW218=0," ",'ALC Transition Plans'!AW218)</f>
        <v>Y</v>
      </c>
      <c r="I217" s="312" t="str">
        <f t="shared" si="7"/>
        <v>15Y</v>
      </c>
      <c r="J217" s="230" t="str">
        <f>'ALC Transition Plans'!BL218</f>
        <v>F</v>
      </c>
    </row>
    <row r="218" spans="1:10" ht="15" customHeight="1" x14ac:dyDescent="0.3">
      <c r="A218" s="43" t="s">
        <v>15</v>
      </c>
      <c r="B218" s="43" t="s">
        <v>205</v>
      </c>
      <c r="C218" s="145" t="str">
        <f>IF('ALC Transition Plans'!$C219="yes",IF('ALC Transition Plans'!D219=0,"No ",'ALC Transition Plans'!D219),"N/A")</f>
        <v>Yes</v>
      </c>
      <c r="D218" s="141" t="str">
        <f>IF('ALC Transition Plans'!$O219="yes",IF('ALC Transition Plans'!P219=0,"No ",'ALC Transition Plans'!P219),"N/A")</f>
        <v>Yes</v>
      </c>
      <c r="E218" s="141" t="str">
        <f>IF('ALC Transition Plans'!$Z219="yes",IF('ALC Transition Plans'!AB219=0,"No ",'ALC Transition Plans'!AB219),"N/A")</f>
        <v>N/A</v>
      </c>
      <c r="F218" s="146" t="str">
        <f>IF(VLOOKUP(B218,'Pivot Table'!$B$5:$K$2000,8,FALSE)=1,"Yes","")</f>
        <v/>
      </c>
      <c r="G218" s="164" t="str">
        <f>IF('ALC Transition Plans'!AT219="F","Y"," ")</f>
        <v>Y</v>
      </c>
      <c r="H218" s="217" t="str">
        <f>IF('ALC Transition Plans'!AW219=0," ",'ALC Transition Plans'!AW219)</f>
        <v>Y</v>
      </c>
      <c r="I218" s="312" t="str">
        <f t="shared" si="7"/>
        <v>15Y</v>
      </c>
      <c r="J218" s="230" t="str">
        <f>'ALC Transition Plans'!BL219</f>
        <v>F</v>
      </c>
    </row>
    <row r="219" spans="1:10" ht="15" customHeight="1" x14ac:dyDescent="0.3">
      <c r="A219" s="43" t="s">
        <v>15</v>
      </c>
      <c r="B219" s="43" t="s">
        <v>206</v>
      </c>
      <c r="C219" s="145" t="str">
        <f>IF('ALC Transition Plans'!$C220="yes",IF('ALC Transition Plans'!D220=0,"No ",'ALC Transition Plans'!D220),"N/A")</f>
        <v>Yes</v>
      </c>
      <c r="D219" s="141" t="str">
        <f>IF('ALC Transition Plans'!$O220="yes",IF('ALC Transition Plans'!P220=0,"No ",'ALC Transition Plans'!P220),"N/A")</f>
        <v>Yes</v>
      </c>
      <c r="E219" s="141" t="str">
        <f>IF('ALC Transition Plans'!$Z220="yes",IF('ALC Transition Plans'!AB220=0,"No ",'ALC Transition Plans'!AB220),"N/A")</f>
        <v>N/A</v>
      </c>
      <c r="F219" s="146" t="str">
        <f>IF(VLOOKUP(B219,'Pivot Table'!$B$5:$K$2000,8,FALSE)=1,"Yes","")</f>
        <v/>
      </c>
      <c r="G219" s="164" t="str">
        <f>IF('ALC Transition Plans'!AT220="F","Y"," ")</f>
        <v>Y</v>
      </c>
      <c r="H219" s="217" t="str">
        <f>IF('ALC Transition Plans'!AW220=0," ",'ALC Transition Plans'!AW220)</f>
        <v>Y</v>
      </c>
      <c r="I219" s="312" t="str">
        <f t="shared" si="7"/>
        <v>15Y</v>
      </c>
      <c r="J219" s="230" t="str">
        <f>'ALC Transition Plans'!BL220</f>
        <v>F</v>
      </c>
    </row>
    <row r="220" spans="1:10" ht="15" customHeight="1" x14ac:dyDescent="0.3">
      <c r="A220" s="43" t="s">
        <v>15</v>
      </c>
      <c r="B220" s="43" t="s">
        <v>207</v>
      </c>
      <c r="C220" s="145" t="str">
        <f>IF('ALC Transition Plans'!$C221="yes",IF('ALC Transition Plans'!D221=0,"No ",'ALC Transition Plans'!D221),"N/A")</f>
        <v>Yes</v>
      </c>
      <c r="D220" s="141" t="str">
        <f>IF('ALC Transition Plans'!$O221="yes",IF('ALC Transition Plans'!P221=0,"No ",'ALC Transition Plans'!P221),"N/A")</f>
        <v>Yes</v>
      </c>
      <c r="E220" s="141" t="str">
        <f>IF('ALC Transition Plans'!$Z221="yes",IF('ALC Transition Plans'!AB221=0,"No ",'ALC Transition Plans'!AB221),"N/A")</f>
        <v>N/A</v>
      </c>
      <c r="F220" s="146" t="str">
        <f>IF(VLOOKUP(B220,'Pivot Table'!$B$5:$K$2000,8,FALSE)=1,"Yes","")</f>
        <v/>
      </c>
      <c r="G220" s="164" t="str">
        <f>IF('ALC Transition Plans'!AT221="F","Y"," ")</f>
        <v>Y</v>
      </c>
      <c r="H220" s="217" t="str">
        <f>IF('ALC Transition Plans'!AW221=0," ",'ALC Transition Plans'!AW221)</f>
        <v>Y</v>
      </c>
      <c r="I220" s="312" t="str">
        <f t="shared" si="7"/>
        <v>15Y</v>
      </c>
      <c r="J220" s="230" t="str">
        <f>'ALC Transition Plans'!BL221</f>
        <v>F</v>
      </c>
    </row>
    <row r="221" spans="1:10" ht="15" customHeight="1" x14ac:dyDescent="0.3">
      <c r="A221" s="43" t="s">
        <v>15</v>
      </c>
      <c r="B221" s="43" t="s">
        <v>208</v>
      </c>
      <c r="C221" s="145" t="str">
        <f>IF('ALC Transition Plans'!$C222="yes",IF('ALC Transition Plans'!D222=0,"No ",'ALC Transition Plans'!D222),"N/A")</f>
        <v>Yes</v>
      </c>
      <c r="D221" s="141" t="str">
        <f>IF('ALC Transition Plans'!$O222="yes",IF('ALC Transition Plans'!P222=0,"No ",'ALC Transition Plans'!P222),"N/A")</f>
        <v>Yes</v>
      </c>
      <c r="E221" s="141" t="str">
        <f>IF('ALC Transition Plans'!$Z222="yes",IF('ALC Transition Plans'!AB222=0,"No ",'ALC Transition Plans'!AB222),"N/A")</f>
        <v>N/A</v>
      </c>
      <c r="F221" s="146" t="str">
        <f>IF(VLOOKUP(B221,'Pivot Table'!$B$5:$K$2000,8,FALSE)=1,"Yes","")</f>
        <v/>
      </c>
      <c r="G221" s="164" t="str">
        <f>IF('ALC Transition Plans'!AT222="F","Y"," ")</f>
        <v>Y</v>
      </c>
      <c r="H221" s="217" t="str">
        <f>IF('ALC Transition Plans'!AW222=0," ",'ALC Transition Plans'!AW222)</f>
        <v>Y</v>
      </c>
      <c r="I221" s="312" t="str">
        <f t="shared" si="7"/>
        <v>15Y</v>
      </c>
      <c r="J221" s="230" t="str">
        <f>'ALC Transition Plans'!BL222</f>
        <v>F</v>
      </c>
    </row>
    <row r="222" spans="1:10" ht="15" customHeight="1" x14ac:dyDescent="0.3">
      <c r="A222" s="43" t="s">
        <v>15</v>
      </c>
      <c r="B222" s="43" t="s">
        <v>209</v>
      </c>
      <c r="C222" s="145" t="str">
        <f>IF('ALC Transition Plans'!$C223="yes",IF('ALC Transition Plans'!D223=0,"No ",'ALC Transition Plans'!D223),"N/A")</f>
        <v>Yes</v>
      </c>
      <c r="D222" s="141" t="str">
        <f>IF('ALC Transition Plans'!$O223="yes",IF('ALC Transition Plans'!P223=0,"No ",'ALC Transition Plans'!P223),"N/A")</f>
        <v>Yes</v>
      </c>
      <c r="E222" s="141" t="str">
        <f>IF('ALC Transition Plans'!$Z223="yes",IF('ALC Transition Plans'!AB223=0,"No ",'ALC Transition Plans'!AB223),"N/A")</f>
        <v>N/A</v>
      </c>
      <c r="F222" s="146" t="str">
        <f>IF(VLOOKUP(B222,'Pivot Table'!$B$5:$K$2000,8,FALSE)=1,"Yes","")</f>
        <v/>
      </c>
      <c r="G222" s="164" t="str">
        <f>IF('ALC Transition Plans'!AT223="F","Y"," ")</f>
        <v>Y</v>
      </c>
      <c r="H222" s="217" t="str">
        <f>IF('ALC Transition Plans'!AW223=0," ",'ALC Transition Plans'!AW223)</f>
        <v>Y</v>
      </c>
      <c r="I222" s="312" t="str">
        <f t="shared" si="7"/>
        <v>15Y</v>
      </c>
      <c r="J222" s="230" t="str">
        <f>'ALC Transition Plans'!BL223</f>
        <v>F</v>
      </c>
    </row>
    <row r="223" spans="1:10" ht="15" customHeight="1" x14ac:dyDescent="0.3">
      <c r="A223" s="43" t="s">
        <v>15</v>
      </c>
      <c r="B223" s="43" t="s">
        <v>210</v>
      </c>
      <c r="C223" s="145" t="str">
        <f>IF('ALC Transition Plans'!$C224="yes",IF('ALC Transition Plans'!D224=0,"No ",'ALC Transition Plans'!D224),"N/A")</f>
        <v>Yes</v>
      </c>
      <c r="D223" s="141" t="str">
        <f>IF('ALC Transition Plans'!$O224="yes",IF('ALC Transition Plans'!P224=0,"No ",'ALC Transition Plans'!P224),"N/A")</f>
        <v>Yes</v>
      </c>
      <c r="E223" s="141" t="str">
        <f>IF('ALC Transition Plans'!$Z224="yes",IF('ALC Transition Plans'!AB224=0,"No ",'ALC Transition Plans'!AB224),"N/A")</f>
        <v>N/A</v>
      </c>
      <c r="F223" s="146" t="str">
        <f>IF(VLOOKUP(B223,'Pivot Table'!$B$5:$K$2000,8,FALSE)=1,"Yes","")</f>
        <v/>
      </c>
      <c r="G223" s="164" t="str">
        <f>IF('ALC Transition Plans'!AT224="F","Y"," ")</f>
        <v>Y</v>
      </c>
      <c r="H223" s="217" t="str">
        <f>IF('ALC Transition Plans'!AW224=0," ",'ALC Transition Plans'!AW224)</f>
        <v>Y</v>
      </c>
      <c r="I223" s="312" t="str">
        <f t="shared" si="7"/>
        <v>15Y</v>
      </c>
      <c r="J223" s="230" t="str">
        <f>'ALC Transition Plans'!BL224</f>
        <v>F</v>
      </c>
    </row>
    <row r="224" spans="1:10" ht="15" customHeight="1" x14ac:dyDescent="0.3">
      <c r="A224" s="43" t="s">
        <v>15</v>
      </c>
      <c r="B224" s="43" t="s">
        <v>211</v>
      </c>
      <c r="C224" s="145" t="str">
        <f>IF('ALC Transition Plans'!$C225="yes",IF('ALC Transition Plans'!D225=0,"No ",'ALC Transition Plans'!D225),"N/A")</f>
        <v>Yes</v>
      </c>
      <c r="D224" s="141" t="str">
        <f>IF('ALC Transition Plans'!$O225="yes",IF('ALC Transition Plans'!P225=0,"No ",'ALC Transition Plans'!P225),"N/A")</f>
        <v>Yes</v>
      </c>
      <c r="E224" s="141" t="str">
        <f>IF('ALC Transition Plans'!$Z225="yes",IF('ALC Transition Plans'!AB225=0,"No ",'ALC Transition Plans'!AB225),"N/A")</f>
        <v>N/A</v>
      </c>
      <c r="F224" s="146" t="str">
        <f>IF(VLOOKUP(B224,'Pivot Table'!$B$5:$K$2000,8,FALSE)=1,"Yes","")</f>
        <v/>
      </c>
      <c r="G224" s="164" t="str">
        <f>IF('ALC Transition Plans'!AT225="F","Y"," ")</f>
        <v>Y</v>
      </c>
      <c r="H224" s="217" t="str">
        <f>IF('ALC Transition Plans'!AW225=0," ",'ALC Transition Plans'!AW225)</f>
        <v>Y</v>
      </c>
      <c r="I224" s="312" t="str">
        <f t="shared" si="7"/>
        <v>15Y</v>
      </c>
      <c r="J224" s="230" t="str">
        <f>'ALC Transition Plans'!BL225</f>
        <v>F</v>
      </c>
    </row>
    <row r="225" spans="1:10" ht="15" customHeight="1" x14ac:dyDescent="0.3">
      <c r="A225" s="43" t="s">
        <v>15</v>
      </c>
      <c r="B225" s="43" t="s">
        <v>212</v>
      </c>
      <c r="C225" s="145" t="str">
        <f>IF('ALC Transition Plans'!$C226="yes",IF('ALC Transition Plans'!D226=0,"No ",'ALC Transition Plans'!D226),"N/A")</f>
        <v>Yes</v>
      </c>
      <c r="D225" s="141" t="str">
        <f>IF('ALC Transition Plans'!$O226="yes",IF('ALC Transition Plans'!P226=0,"No ",'ALC Transition Plans'!P226),"N/A")</f>
        <v>Yes</v>
      </c>
      <c r="E225" s="141" t="str">
        <f>IF('ALC Transition Plans'!$Z226="yes",IF('ALC Transition Plans'!AB226=0,"No ",'ALC Transition Plans'!AB226),"N/A")</f>
        <v>N/A</v>
      </c>
      <c r="F225" s="146" t="str">
        <f>IF(VLOOKUP(B225,'Pivot Table'!$B$5:$K$2000,8,FALSE)=1,"Yes","")</f>
        <v/>
      </c>
      <c r="G225" s="164" t="str">
        <f>IF('ALC Transition Plans'!AT226="F","Y"," ")</f>
        <v>Y</v>
      </c>
      <c r="H225" s="217" t="str">
        <f>IF('ALC Transition Plans'!AW226=0," ",'ALC Transition Plans'!AW226)</f>
        <v>Y</v>
      </c>
      <c r="I225" s="312" t="str">
        <f t="shared" si="7"/>
        <v>15Y</v>
      </c>
      <c r="J225" s="230" t="str">
        <f>'ALC Transition Plans'!BL226</f>
        <v>F</v>
      </c>
    </row>
    <row r="226" spans="1:10" ht="15" customHeight="1" x14ac:dyDescent="0.3">
      <c r="A226" s="43" t="s">
        <v>15</v>
      </c>
      <c r="B226" s="43" t="s">
        <v>213</v>
      </c>
      <c r="C226" s="145" t="str">
        <f>IF('ALC Transition Plans'!$C227="yes",IF('ALC Transition Plans'!D227=0,"No ",'ALC Transition Plans'!D227),"N/A")</f>
        <v>Yes</v>
      </c>
      <c r="D226" s="141" t="str">
        <f>IF('ALC Transition Plans'!$O227="yes",IF('ALC Transition Plans'!P227=0,"No ",'ALC Transition Plans'!P227),"N/A")</f>
        <v>Yes</v>
      </c>
      <c r="E226" s="141" t="str">
        <f>IF('ALC Transition Plans'!$Z227="yes",IF('ALC Transition Plans'!AB227=0,"No ",'ALC Transition Plans'!AB227),"N/A")</f>
        <v>Yes</v>
      </c>
      <c r="F226" s="146" t="str">
        <f>IF(VLOOKUP(B226,'Pivot Table'!$B$5:$K$2000,8,FALSE)=1,"Yes","")</f>
        <v/>
      </c>
      <c r="G226" s="164" t="str">
        <f>IF('ALC Transition Plans'!AT227="F","Y"," ")</f>
        <v>Y</v>
      </c>
      <c r="H226" s="217" t="str">
        <f>IF('ALC Transition Plans'!AW227=0," ",'ALC Transition Plans'!AW227)</f>
        <v>Y</v>
      </c>
      <c r="I226" s="312" t="str">
        <f t="shared" si="7"/>
        <v>15Y</v>
      </c>
      <c r="J226" s="230" t="str">
        <f>'ALC Transition Plans'!BL227</f>
        <v>F</v>
      </c>
    </row>
    <row r="227" spans="1:10" ht="15" customHeight="1" x14ac:dyDescent="0.3">
      <c r="A227" s="43" t="s">
        <v>15</v>
      </c>
      <c r="B227" s="43" t="s">
        <v>214</v>
      </c>
      <c r="C227" s="145" t="str">
        <f>IF('ALC Transition Plans'!$C228="yes",IF('ALC Transition Plans'!D228=0,"No ",'ALC Transition Plans'!D228),"N/A")</f>
        <v>Yes</v>
      </c>
      <c r="D227" s="141" t="str">
        <f>IF('ALC Transition Plans'!$O228="yes",IF('ALC Transition Plans'!P228=0,"No ",'ALC Transition Plans'!P228),"N/A")</f>
        <v>Yes</v>
      </c>
      <c r="E227" s="141" t="str">
        <f>IF('ALC Transition Plans'!$Z228="yes",IF('ALC Transition Plans'!AB228=0,"No ",'ALC Transition Plans'!AB228),"N/A")</f>
        <v>Yes</v>
      </c>
      <c r="F227" s="146" t="str">
        <f>IF(VLOOKUP(B227,'Pivot Table'!$B$5:$K$2000,8,FALSE)=1,"Yes","")</f>
        <v/>
      </c>
      <c r="G227" s="164" t="str">
        <f>IF('ALC Transition Plans'!AT228="F","Y"," ")</f>
        <v>Y</v>
      </c>
      <c r="H227" s="217" t="str">
        <f>IF('ALC Transition Plans'!AW228=0," ",'ALC Transition Plans'!AW228)</f>
        <v>Y</v>
      </c>
      <c r="I227" s="312" t="str">
        <f t="shared" si="7"/>
        <v>15Y</v>
      </c>
      <c r="J227" s="230" t="str">
        <f>'ALC Transition Plans'!BL228</f>
        <v>F</v>
      </c>
    </row>
    <row r="228" spans="1:10" ht="15" customHeight="1" x14ac:dyDescent="0.3">
      <c r="A228" s="43" t="s">
        <v>15</v>
      </c>
      <c r="B228" s="43" t="s">
        <v>215</v>
      </c>
      <c r="C228" s="145" t="str">
        <f>IF('ALC Transition Plans'!$C229="yes",IF('ALC Transition Plans'!D229=0,"No ",'ALC Transition Plans'!D229),"N/A")</f>
        <v>Yes</v>
      </c>
      <c r="D228" s="141" t="str">
        <f>IF('ALC Transition Plans'!$O229="yes",IF('ALC Transition Plans'!P229=0,"No ",'ALC Transition Plans'!P229),"N/A")</f>
        <v>Yes</v>
      </c>
      <c r="E228" s="141" t="str">
        <f>IF('ALC Transition Plans'!$Z229="yes",IF('ALC Transition Plans'!AB229=0,"No ",'ALC Transition Plans'!AB229),"N/A")</f>
        <v>N/A</v>
      </c>
      <c r="F228" s="146" t="str">
        <f>IF(VLOOKUP(B228,'Pivot Table'!$B$5:$K$2000,8,FALSE)=1,"Yes","")</f>
        <v/>
      </c>
      <c r="G228" s="164" t="str">
        <f>IF('ALC Transition Plans'!AT229="F","Y"," ")</f>
        <v>Y</v>
      </c>
      <c r="H228" s="217" t="str">
        <f>IF('ALC Transition Plans'!AW229=0," ",'ALC Transition Plans'!AW229)</f>
        <v>Y</v>
      </c>
      <c r="I228" s="312" t="str">
        <f t="shared" si="7"/>
        <v>15Y</v>
      </c>
      <c r="J228" s="230" t="str">
        <f>'ALC Transition Plans'!BL229</f>
        <v>F</v>
      </c>
    </row>
    <row r="229" spans="1:10" ht="15" customHeight="1" x14ac:dyDescent="0.3">
      <c r="A229" s="43" t="s">
        <v>15</v>
      </c>
      <c r="B229" s="43" t="s">
        <v>216</v>
      </c>
      <c r="C229" s="145" t="str">
        <f>IF('ALC Transition Plans'!$C230="yes",IF('ALC Transition Plans'!D230=0,"No ",'ALC Transition Plans'!D230),"N/A")</f>
        <v>Yes</v>
      </c>
      <c r="D229" s="141" t="str">
        <f>IF('ALC Transition Plans'!$O230="yes",IF('ALC Transition Plans'!P230=0,"No ",'ALC Transition Plans'!P230),"N/A")</f>
        <v>Yes</v>
      </c>
      <c r="E229" s="141" t="str">
        <f>IF('ALC Transition Plans'!$Z230="yes",IF('ALC Transition Plans'!AB230=0,"No ",'ALC Transition Plans'!AB230),"N/A")</f>
        <v>N/A</v>
      </c>
      <c r="F229" s="146" t="str">
        <f>IF(VLOOKUP(B229,'Pivot Table'!$B$5:$K$2000,8,FALSE)=1,"Yes","")</f>
        <v/>
      </c>
      <c r="G229" s="164" t="str">
        <f>IF('ALC Transition Plans'!AT230="F","Y"," ")</f>
        <v>Y</v>
      </c>
      <c r="H229" s="217" t="str">
        <f>IF('ALC Transition Plans'!AW230=0," ",'ALC Transition Plans'!AW230)</f>
        <v>Y</v>
      </c>
      <c r="I229" s="312" t="str">
        <f t="shared" si="7"/>
        <v>15Y</v>
      </c>
      <c r="J229" s="230" t="str">
        <f>'ALC Transition Plans'!BL230</f>
        <v>F</v>
      </c>
    </row>
    <row r="230" spans="1:10" ht="15" customHeight="1" x14ac:dyDescent="0.3">
      <c r="A230" s="43" t="s">
        <v>15</v>
      </c>
      <c r="B230" s="43" t="s">
        <v>217</v>
      </c>
      <c r="C230" s="145" t="str">
        <f>IF('ALC Transition Plans'!$C231="yes",IF('ALC Transition Plans'!D231=0,"No ",'ALC Transition Plans'!D231),"N/A")</f>
        <v>Yes</v>
      </c>
      <c r="D230" s="141" t="str">
        <f>IF('ALC Transition Plans'!$O231="yes",IF('ALC Transition Plans'!P231=0,"No ",'ALC Transition Plans'!P231),"N/A")</f>
        <v>Yes</v>
      </c>
      <c r="E230" s="141" t="str">
        <f>IF('ALC Transition Plans'!$Z231="yes",IF('ALC Transition Plans'!AB231=0,"No ",'ALC Transition Plans'!AB231),"N/A")</f>
        <v>N/A</v>
      </c>
      <c r="F230" s="146" t="str">
        <f>IF(VLOOKUP(B230,'Pivot Table'!$B$5:$K$2000,8,FALSE)=1,"Yes","")</f>
        <v/>
      </c>
      <c r="G230" s="164" t="str">
        <f>IF('ALC Transition Plans'!AT231="F","Y"," ")</f>
        <v>Y</v>
      </c>
      <c r="H230" s="217" t="str">
        <f>IF('ALC Transition Plans'!AW231=0," ",'ALC Transition Plans'!AW231)</f>
        <v>Y</v>
      </c>
      <c r="I230" s="312" t="str">
        <f t="shared" si="7"/>
        <v>15Y</v>
      </c>
      <c r="J230" s="230" t="str">
        <f>'ALC Transition Plans'!BL231</f>
        <v>F</v>
      </c>
    </row>
    <row r="231" spans="1:10" ht="15" customHeight="1" x14ac:dyDescent="0.3">
      <c r="A231" s="43" t="s">
        <v>15</v>
      </c>
      <c r="B231" s="43" t="s">
        <v>218</v>
      </c>
      <c r="C231" s="145" t="str">
        <f>IF('ALC Transition Plans'!$C232="yes",IF('ALC Transition Plans'!D232=0,"No ",'ALC Transition Plans'!D232),"N/A")</f>
        <v>Yes</v>
      </c>
      <c r="D231" s="141" t="str">
        <f>IF('ALC Transition Plans'!$O232="yes",IF('ALC Transition Plans'!P232=0,"No ",'ALC Transition Plans'!P232),"N/A")</f>
        <v>Yes</v>
      </c>
      <c r="E231" s="141" t="str">
        <f>IF('ALC Transition Plans'!$Z232="yes",IF('ALC Transition Plans'!AB232=0,"No ",'ALC Transition Plans'!AB232),"N/A")</f>
        <v>N/A</v>
      </c>
      <c r="F231" s="146" t="str">
        <f>IF(VLOOKUP(B231,'Pivot Table'!$B$5:$K$2000,8,FALSE)=1,"Yes","")</f>
        <v/>
      </c>
      <c r="G231" s="164" t="str">
        <f>IF('ALC Transition Plans'!AT232="F","Y"," ")</f>
        <v>Y</v>
      </c>
      <c r="H231" s="217" t="str">
        <f>IF('ALC Transition Plans'!AW232=0," ",'ALC Transition Plans'!AW232)</f>
        <v>Y</v>
      </c>
      <c r="I231" s="312" t="str">
        <f t="shared" si="7"/>
        <v>15Y</v>
      </c>
      <c r="J231" s="230" t="str">
        <f>'ALC Transition Plans'!BL232</f>
        <v>F</v>
      </c>
    </row>
    <row r="232" spans="1:10" ht="15" customHeight="1" x14ac:dyDescent="0.3">
      <c r="A232" s="43" t="s">
        <v>15</v>
      </c>
      <c r="B232" s="43" t="s">
        <v>219</v>
      </c>
      <c r="C232" s="145" t="str">
        <f>IF('ALC Transition Plans'!$C233="yes",IF('ALC Transition Plans'!D233=0,"No ",'ALC Transition Plans'!D233),"N/A")</f>
        <v>Yes</v>
      </c>
      <c r="D232" s="141" t="str">
        <f>IF('ALC Transition Plans'!$O233="yes",IF('ALC Transition Plans'!P233=0,"No ",'ALC Transition Plans'!P233),"N/A")</f>
        <v>Yes</v>
      </c>
      <c r="E232" s="141" t="str">
        <f>IF('ALC Transition Plans'!$Z233="yes",IF('ALC Transition Plans'!AB233=0,"No ",'ALC Transition Plans'!AB233),"N/A")</f>
        <v>N/A</v>
      </c>
      <c r="F232" s="146" t="str">
        <f>IF(VLOOKUP(B232,'Pivot Table'!$B$5:$K$2000,8,FALSE)=1,"Yes","")</f>
        <v/>
      </c>
      <c r="G232" s="164" t="str">
        <f>IF('ALC Transition Plans'!AT233="F","Y"," ")</f>
        <v>Y</v>
      </c>
      <c r="H232" s="217" t="str">
        <f>IF('ALC Transition Plans'!AW233=0," ",'ALC Transition Plans'!AW233)</f>
        <v>Y</v>
      </c>
      <c r="I232" s="312" t="str">
        <f t="shared" si="7"/>
        <v>15Y</v>
      </c>
      <c r="J232" s="230" t="str">
        <f>'ALC Transition Plans'!BL233</f>
        <v>F</v>
      </c>
    </row>
    <row r="233" spans="1:10" ht="15" customHeight="1" x14ac:dyDescent="0.3">
      <c r="A233" s="43" t="s">
        <v>15</v>
      </c>
      <c r="B233" s="43" t="s">
        <v>220</v>
      </c>
      <c r="C233" s="145" t="str">
        <f>IF('ALC Transition Plans'!$C234="yes",IF('ALC Transition Plans'!D234=0,"No ",'ALC Transition Plans'!D234),"N/A")</f>
        <v>Yes</v>
      </c>
      <c r="D233" s="141" t="str">
        <f>IF('ALC Transition Plans'!$O234="yes",IF('ALC Transition Plans'!P234=0,"No ",'ALC Transition Plans'!P234),"N/A")</f>
        <v>Yes</v>
      </c>
      <c r="E233" s="141" t="str">
        <f>IF('ALC Transition Plans'!$Z234="yes",IF('ALC Transition Plans'!AB234=0,"No ",'ALC Transition Plans'!AB234),"N/A")</f>
        <v>N/A</v>
      </c>
      <c r="F233" s="146" t="str">
        <f>IF(VLOOKUP(B233,'Pivot Table'!$B$5:$K$2000,8,FALSE)=1,"Yes","")</f>
        <v/>
      </c>
      <c r="G233" s="164" t="str">
        <f>IF('ALC Transition Plans'!AT234="F","Y"," ")</f>
        <v>Y</v>
      </c>
      <c r="H233" s="217" t="str">
        <f>IF('ALC Transition Plans'!AW234=0," ",'ALC Transition Plans'!AW234)</f>
        <v>Y</v>
      </c>
      <c r="I233" s="312" t="str">
        <f t="shared" si="7"/>
        <v>15Y</v>
      </c>
      <c r="J233" s="230" t="str">
        <f>'ALC Transition Plans'!BL234</f>
        <v>F</v>
      </c>
    </row>
    <row r="234" spans="1:10" ht="15" customHeight="1" x14ac:dyDescent="0.3">
      <c r="A234" s="43" t="s">
        <v>15</v>
      </c>
      <c r="B234" s="43" t="s">
        <v>221</v>
      </c>
      <c r="C234" s="145" t="str">
        <f>IF('ALC Transition Plans'!$C235="yes",IF('ALC Transition Plans'!D235=0,"No ",'ALC Transition Plans'!D235),"N/A")</f>
        <v>Yes</v>
      </c>
      <c r="D234" s="141" t="str">
        <f>IF('ALC Transition Plans'!$O235="yes",IF('ALC Transition Plans'!P235=0,"No ",'ALC Transition Plans'!P235),"N/A")</f>
        <v>Yes</v>
      </c>
      <c r="E234" s="141" t="str">
        <f>IF('ALC Transition Plans'!$Z235="yes",IF('ALC Transition Plans'!AB235=0,"No ",'ALC Transition Plans'!AB235),"N/A")</f>
        <v>N/A</v>
      </c>
      <c r="F234" s="146" t="str">
        <f>IF(VLOOKUP(B234,'Pivot Table'!$B$5:$K$2000,8,FALSE)=1,"Yes","")</f>
        <v/>
      </c>
      <c r="G234" s="164" t="str">
        <f>IF('ALC Transition Plans'!AT235="F","Y"," ")</f>
        <v>Y</v>
      </c>
      <c r="H234" s="217" t="str">
        <f>IF('ALC Transition Plans'!AW235=0," ",'ALC Transition Plans'!AW235)</f>
        <v>Y</v>
      </c>
      <c r="I234" s="312" t="str">
        <f t="shared" si="7"/>
        <v>15Y</v>
      </c>
      <c r="J234" s="230" t="str">
        <f>'ALC Transition Plans'!BL235</f>
        <v>F</v>
      </c>
    </row>
    <row r="235" spans="1:10" ht="15" customHeight="1" x14ac:dyDescent="0.3">
      <c r="A235" s="43" t="s">
        <v>15</v>
      </c>
      <c r="B235" s="43" t="s">
        <v>222</v>
      </c>
      <c r="C235" s="145" t="str">
        <f>IF('ALC Transition Plans'!$C236="yes",IF('ALC Transition Plans'!D236=0,"No ",'ALC Transition Plans'!D236),"N/A")</f>
        <v>Yes</v>
      </c>
      <c r="D235" s="141" t="str">
        <f>IF('ALC Transition Plans'!$O236="yes",IF('ALC Transition Plans'!P236=0,"No ",'ALC Transition Plans'!P236),"N/A")</f>
        <v>Yes</v>
      </c>
      <c r="E235" s="141" t="str">
        <f>IF('ALC Transition Plans'!$Z236="yes",IF('ALC Transition Plans'!AB236=0,"No ",'ALC Transition Plans'!AB236),"N/A")</f>
        <v>N/A</v>
      </c>
      <c r="F235" s="146" t="str">
        <f>IF(VLOOKUP(B235,'Pivot Table'!$B$5:$K$2000,8,FALSE)=1,"Yes","")</f>
        <v/>
      </c>
      <c r="G235" s="164" t="str">
        <f>IF('ALC Transition Plans'!AT236="F","Y"," ")</f>
        <v>Y</v>
      </c>
      <c r="H235" s="217" t="str">
        <f>IF('ALC Transition Plans'!AW236=0," ",'ALC Transition Plans'!AW236)</f>
        <v>Y</v>
      </c>
      <c r="I235" s="312" t="str">
        <f t="shared" si="7"/>
        <v>15Y</v>
      </c>
      <c r="J235" s="230" t="str">
        <f>'ALC Transition Plans'!BL236</f>
        <v>F</v>
      </c>
    </row>
    <row r="236" spans="1:10" ht="15" customHeight="1" x14ac:dyDescent="0.3">
      <c r="A236" s="43" t="s">
        <v>15</v>
      </c>
      <c r="B236" s="43" t="s">
        <v>223</v>
      </c>
      <c r="C236" s="145" t="str">
        <f>IF('ALC Transition Plans'!$C237="yes",IF('ALC Transition Plans'!D237=0,"No ",'ALC Transition Plans'!D237),"N/A")</f>
        <v>Yes</v>
      </c>
      <c r="D236" s="141" t="str">
        <f>IF('ALC Transition Plans'!$O237="yes",IF('ALC Transition Plans'!P237=0,"No ",'ALC Transition Plans'!P237),"N/A")</f>
        <v>Yes</v>
      </c>
      <c r="E236" s="141" t="str">
        <f>IF('ALC Transition Plans'!$Z237="yes",IF('ALC Transition Plans'!AB237=0,"No ",'ALC Transition Plans'!AB237),"N/A")</f>
        <v>N/A</v>
      </c>
      <c r="F236" s="146" t="str">
        <f>IF(VLOOKUP(B236,'Pivot Table'!$B$5:$K$2000,8,FALSE)=1,"Yes","")</f>
        <v/>
      </c>
      <c r="G236" s="164" t="str">
        <f>IF('ALC Transition Plans'!AT237="F","Y"," ")</f>
        <v>Y</v>
      </c>
      <c r="H236" s="217" t="str">
        <f>IF('ALC Transition Plans'!AW237=0," ",'ALC Transition Plans'!AW237)</f>
        <v>Y</v>
      </c>
      <c r="I236" s="312" t="str">
        <f t="shared" si="7"/>
        <v>15Y</v>
      </c>
      <c r="J236" s="230" t="str">
        <f>'ALC Transition Plans'!BL237</f>
        <v>F</v>
      </c>
    </row>
    <row r="237" spans="1:10" ht="15" customHeight="1" x14ac:dyDescent="0.3">
      <c r="A237" s="43" t="s">
        <v>15</v>
      </c>
      <c r="B237" s="43" t="s">
        <v>224</v>
      </c>
      <c r="C237" s="145" t="str">
        <f>IF('ALC Transition Plans'!$C238="yes",IF('ALC Transition Plans'!D238=0,"No ",'ALC Transition Plans'!D238),"N/A")</f>
        <v>Yes</v>
      </c>
      <c r="D237" s="141" t="str">
        <f>IF('ALC Transition Plans'!$O238="yes",IF('ALC Transition Plans'!P238=0,"No ",'ALC Transition Plans'!P238),"N/A")</f>
        <v>Yes</v>
      </c>
      <c r="E237" s="141" t="str">
        <f>IF('ALC Transition Plans'!$Z238="yes",IF('ALC Transition Plans'!AB238=0,"No ",'ALC Transition Plans'!AB238),"N/A")</f>
        <v>N/A</v>
      </c>
      <c r="F237" s="146" t="str">
        <f>IF(VLOOKUP(B237,'Pivot Table'!$B$5:$K$2000,8,FALSE)=1,"Yes","")</f>
        <v/>
      </c>
      <c r="G237" s="164" t="str">
        <f>IF('ALC Transition Plans'!AT238="F","Y"," ")</f>
        <v>Y</v>
      </c>
      <c r="H237" s="217" t="str">
        <f>IF('ALC Transition Plans'!AW238=0," ",'ALC Transition Plans'!AW238)</f>
        <v>Y</v>
      </c>
      <c r="I237" s="312" t="str">
        <f t="shared" si="7"/>
        <v>15Y</v>
      </c>
      <c r="J237" s="230" t="str">
        <f>'ALC Transition Plans'!BL238</f>
        <v>F</v>
      </c>
    </row>
    <row r="238" spans="1:10" ht="15" customHeight="1" x14ac:dyDescent="0.3">
      <c r="A238" s="43" t="s">
        <v>15</v>
      </c>
      <c r="B238" s="43" t="s">
        <v>225</v>
      </c>
      <c r="C238" s="145" t="str">
        <f>IF('ALC Transition Plans'!$C239="yes",IF('ALC Transition Plans'!D239=0,"No ",'ALC Transition Plans'!D239),"N/A")</f>
        <v>Yes</v>
      </c>
      <c r="D238" s="141" t="str">
        <f>IF('ALC Transition Plans'!$O239="yes",IF('ALC Transition Plans'!P239=0,"No ",'ALC Transition Plans'!P239),"N/A")</f>
        <v>Yes</v>
      </c>
      <c r="E238" s="141" t="str">
        <f>IF('ALC Transition Plans'!$Z239="yes",IF('ALC Transition Plans'!AB239=0,"No ",'ALC Transition Plans'!AB239),"N/A")</f>
        <v>N/A</v>
      </c>
      <c r="F238" s="146" t="str">
        <f>IF(VLOOKUP(B238,'Pivot Table'!$B$5:$K$2000,8,FALSE)=1,"Yes","")</f>
        <v/>
      </c>
      <c r="G238" s="164" t="str">
        <f>IF('ALC Transition Plans'!AT239="F","Y"," ")</f>
        <v>Y</v>
      </c>
      <c r="H238" s="217" t="str">
        <f>IF('ALC Transition Plans'!AW239=0," ",'ALC Transition Plans'!AW239)</f>
        <v>Y</v>
      </c>
      <c r="I238" s="312" t="str">
        <f t="shared" si="7"/>
        <v>15Y</v>
      </c>
      <c r="J238" s="230" t="str">
        <f>'ALC Transition Plans'!BL239</f>
        <v>F</v>
      </c>
    </row>
    <row r="239" spans="1:10" ht="15" customHeight="1" x14ac:dyDescent="0.3">
      <c r="A239" s="43" t="s">
        <v>15</v>
      </c>
      <c r="B239" s="43" t="s">
        <v>226</v>
      </c>
      <c r="C239" s="145" t="str">
        <f>IF('ALC Transition Plans'!$C240="yes",IF('ALC Transition Plans'!D240=0,"No ",'ALC Transition Plans'!D240),"N/A")</f>
        <v>Yes</v>
      </c>
      <c r="D239" s="141" t="str">
        <f>IF('ALC Transition Plans'!$O240="yes",IF('ALC Transition Plans'!P240=0,"No ",'ALC Transition Plans'!P240),"N/A")</f>
        <v>Yes</v>
      </c>
      <c r="E239" s="141" t="str">
        <f>IF('ALC Transition Plans'!$Z240="yes",IF('ALC Transition Plans'!AB240=0,"No ",'ALC Transition Plans'!AB240),"N/A")</f>
        <v>N/A</v>
      </c>
      <c r="F239" s="146" t="str">
        <f>IF(VLOOKUP(B239,'Pivot Table'!$B$5:$K$2000,8,FALSE)=1,"Yes","")</f>
        <v/>
      </c>
      <c r="G239" s="164" t="str">
        <f>IF('ALC Transition Plans'!AT240="F","Y"," ")</f>
        <v>Y</v>
      </c>
      <c r="H239" s="217" t="str">
        <f>IF('ALC Transition Plans'!AW240=0," ",'ALC Transition Plans'!AW240)</f>
        <v>Y</v>
      </c>
      <c r="I239" s="312" t="str">
        <f t="shared" si="7"/>
        <v>15Y</v>
      </c>
      <c r="J239" s="230" t="str">
        <f>'ALC Transition Plans'!BL240</f>
        <v>F</v>
      </c>
    </row>
    <row r="240" spans="1:10" ht="15" customHeight="1" x14ac:dyDescent="0.3">
      <c r="A240" s="43" t="s">
        <v>15</v>
      </c>
      <c r="B240" s="43" t="s">
        <v>227</v>
      </c>
      <c r="C240" s="145" t="str">
        <f>IF('ALC Transition Plans'!$C241="yes",IF('ALC Transition Plans'!D241=0,"No ",'ALC Transition Plans'!D241),"N/A")</f>
        <v>Yes</v>
      </c>
      <c r="D240" s="141" t="str">
        <f>IF('ALC Transition Plans'!$O241="yes",IF('ALC Transition Plans'!P241=0,"No ",'ALC Transition Plans'!P241),"N/A")</f>
        <v>Yes</v>
      </c>
      <c r="E240" s="141" t="str">
        <f>IF('ALC Transition Plans'!$Z241="yes",IF('ALC Transition Plans'!AB241=0,"No ",'ALC Transition Plans'!AB241),"N/A")</f>
        <v>N/A</v>
      </c>
      <c r="F240" s="146" t="str">
        <f>IF(VLOOKUP(B240,'Pivot Table'!$B$5:$K$2000,8,FALSE)=1,"Yes","")</f>
        <v/>
      </c>
      <c r="G240" s="164" t="str">
        <f>IF('ALC Transition Plans'!AT241="F","Y"," ")</f>
        <v>Y</v>
      </c>
      <c r="H240" s="217" t="str">
        <f>IF('ALC Transition Plans'!AW241=0," ",'ALC Transition Plans'!AW241)</f>
        <v>Y</v>
      </c>
      <c r="I240" s="312" t="str">
        <f t="shared" si="7"/>
        <v>15Y</v>
      </c>
      <c r="J240" s="230" t="str">
        <f>'ALC Transition Plans'!BL241</f>
        <v>F</v>
      </c>
    </row>
    <row r="241" spans="1:10" ht="15" customHeight="1" x14ac:dyDescent="0.3">
      <c r="A241" s="43" t="s">
        <v>15</v>
      </c>
      <c r="B241" s="43" t="s">
        <v>228</v>
      </c>
      <c r="C241" s="145" t="str">
        <f>IF('ALC Transition Plans'!$C242="yes",IF('ALC Transition Plans'!D242=0,"No ",'ALC Transition Plans'!D242),"N/A")</f>
        <v>Yes</v>
      </c>
      <c r="D241" s="141" t="str">
        <f>IF('ALC Transition Plans'!$O242="yes",IF('ALC Transition Plans'!P242=0,"No ",'ALC Transition Plans'!P242),"N/A")</f>
        <v>Yes</v>
      </c>
      <c r="E241" s="141" t="str">
        <f>IF('ALC Transition Plans'!$Z242="yes",IF('ALC Transition Plans'!AB242=0,"No ",'ALC Transition Plans'!AB242),"N/A")</f>
        <v>N/A</v>
      </c>
      <c r="F241" s="146" t="str">
        <f>IF(VLOOKUP(B241,'Pivot Table'!$B$5:$K$2000,8,FALSE)=1,"Yes","")</f>
        <v/>
      </c>
      <c r="G241" s="164" t="str">
        <f>IF('ALC Transition Plans'!AT242="F","Y"," ")</f>
        <v>Y</v>
      </c>
      <c r="H241" s="217" t="str">
        <f>IF('ALC Transition Plans'!AW242=0," ",'ALC Transition Plans'!AW242)</f>
        <v>Y</v>
      </c>
      <c r="I241" s="312" t="str">
        <f t="shared" si="7"/>
        <v>15Y</v>
      </c>
      <c r="J241" s="230" t="str">
        <f>'ALC Transition Plans'!BL242</f>
        <v>F</v>
      </c>
    </row>
    <row r="242" spans="1:10" ht="15" customHeight="1" x14ac:dyDescent="0.3">
      <c r="A242" s="43" t="s">
        <v>15</v>
      </c>
      <c r="B242" s="123" t="s">
        <v>229</v>
      </c>
      <c r="C242" s="145" t="str">
        <f>IF('ALC Transition Plans'!$C243="yes",IF('ALC Transition Plans'!D243=0,"No ",'ALC Transition Plans'!D243),"N/A")</f>
        <v>In Progress</v>
      </c>
      <c r="D242" s="141" t="str">
        <f>IF('ALC Transition Plans'!$O243="yes",IF('ALC Transition Plans'!P243=0,"No ",'ALC Transition Plans'!P243),"N/A")</f>
        <v>Yes</v>
      </c>
      <c r="E242" s="141" t="str">
        <f>IF('ALC Transition Plans'!$Z243="yes",IF('ALC Transition Plans'!AB243=0,"No ",'ALC Transition Plans'!AB243),"N/A")</f>
        <v>Yes</v>
      </c>
      <c r="F242" s="146" t="str">
        <f>IF(VLOOKUP(B242,'Pivot Table'!$B$5:$K$2000,8,FALSE)=1,"Yes","")</f>
        <v/>
      </c>
      <c r="G242" s="164" t="str">
        <f>IF('ALC Transition Plans'!AT243="F","Y"," ")</f>
        <v xml:space="preserve"> </v>
      </c>
      <c r="H242" s="217" t="str">
        <f>IF('ALC Transition Plans'!AW243=0," ",'ALC Transition Plans'!AW243)</f>
        <v>Y</v>
      </c>
      <c r="I242" s="312" t="str">
        <f t="shared" si="7"/>
        <v xml:space="preserve">15 </v>
      </c>
      <c r="J242" s="230" t="str">
        <f>'ALC Transition Plans'!BL243</f>
        <v>P</v>
      </c>
    </row>
    <row r="243" spans="1:10" ht="15" customHeight="1" x14ac:dyDescent="0.3">
      <c r="A243" s="43" t="s">
        <v>15</v>
      </c>
      <c r="B243" s="43" t="s">
        <v>230</v>
      </c>
      <c r="C243" s="145" t="str">
        <f>IF('ALC Transition Plans'!$C244="yes",IF('ALC Transition Plans'!D244=0,"No ",'ALC Transition Plans'!D244),"N/A")</f>
        <v>In Progress</v>
      </c>
      <c r="D243" s="141" t="str">
        <f>IF('ALC Transition Plans'!$O244="yes",IF('ALC Transition Plans'!P244=0,"No ",'ALC Transition Plans'!P244),"N/A")</f>
        <v>Yes</v>
      </c>
      <c r="E243" s="141" t="str">
        <f>IF('ALC Transition Plans'!$Z244="yes",IF('ALC Transition Plans'!AB244=0,"No ",'ALC Transition Plans'!AB244),"N/A")</f>
        <v>Yes</v>
      </c>
      <c r="F243" s="146" t="str">
        <f>IF(VLOOKUP(B243,'Pivot Table'!$B$5:$K$2000,8,FALSE)=1,"Yes","")</f>
        <v/>
      </c>
      <c r="G243" s="164" t="str">
        <f>IF('ALC Transition Plans'!AT244="F","Y"," ")</f>
        <v xml:space="preserve"> </v>
      </c>
      <c r="H243" s="217" t="str">
        <f>IF('ALC Transition Plans'!AW244=0," ",'ALC Transition Plans'!AW244)</f>
        <v>Y</v>
      </c>
      <c r="I243" s="312" t="str">
        <f t="shared" si="7"/>
        <v xml:space="preserve">15 </v>
      </c>
      <c r="J243" s="230" t="str">
        <f>'ALC Transition Plans'!BL244</f>
        <v>P</v>
      </c>
    </row>
    <row r="244" spans="1:10" ht="15" customHeight="1" x14ac:dyDescent="0.3">
      <c r="A244" s="43" t="s">
        <v>231</v>
      </c>
      <c r="B244" s="43" t="s">
        <v>232</v>
      </c>
      <c r="C244" s="145" t="str">
        <f>IF('ALC Transition Plans'!$C245="yes",IF('ALC Transition Plans'!D245=0,"No ",'ALC Transition Plans'!D245),"N/A")</f>
        <v>Yes</v>
      </c>
      <c r="D244" s="141" t="str">
        <f>IF('ALC Transition Plans'!$O245="yes",IF('ALC Transition Plans'!P245=0,"No ",'ALC Transition Plans'!P245),"N/A")</f>
        <v>Yes</v>
      </c>
      <c r="E244" s="141" t="str">
        <f>IF('ALC Transition Plans'!$Z245="yes",IF('ALC Transition Plans'!AB245=0,"No ",'ALC Transition Plans'!AB245),"N/A")</f>
        <v>Yes</v>
      </c>
      <c r="F244" s="146" t="str">
        <f>IF(VLOOKUP(B244,'Pivot Table'!$B$5:$K$2000,8,FALSE)=1,"Yes","")</f>
        <v/>
      </c>
      <c r="G244" s="164" t="str">
        <f>IF('ALC Transition Plans'!AT245="F","Y"," ")</f>
        <v>Y</v>
      </c>
      <c r="H244" s="217" t="str">
        <f>IF('ALC Transition Plans'!AW245=0," ",'ALC Transition Plans'!AW245)</f>
        <v>Y</v>
      </c>
      <c r="I244" s="312" t="str">
        <f t="shared" si="7"/>
        <v>16Y</v>
      </c>
      <c r="J244" s="230" t="str">
        <f>'ALC Transition Plans'!BL245</f>
        <v>F</v>
      </c>
    </row>
    <row r="245" spans="1:10" ht="15" customHeight="1" x14ac:dyDescent="0.3">
      <c r="A245" s="43" t="s">
        <v>231</v>
      </c>
      <c r="B245" s="43" t="s">
        <v>233</v>
      </c>
      <c r="C245" s="145" t="str">
        <f>IF('ALC Transition Plans'!$C246="yes",IF('ALC Transition Plans'!D246=0,"No ",'ALC Transition Plans'!D246),"N/A")</f>
        <v>Yes</v>
      </c>
      <c r="D245" s="141" t="str">
        <f>IF('ALC Transition Plans'!$O246="yes",IF('ALC Transition Plans'!P246=0,"No ",'ALC Transition Plans'!P246),"N/A")</f>
        <v>Yes</v>
      </c>
      <c r="E245" s="141" t="str">
        <f>IF('ALC Transition Plans'!$Z246="yes",IF('ALC Transition Plans'!AB246=0,"No ",'ALC Transition Plans'!AB246),"N/A")</f>
        <v>N/A</v>
      </c>
      <c r="F245" s="146" t="str">
        <f>IF(VLOOKUP(B245,'Pivot Table'!$B$5:$K$2000,8,FALSE)=1,"Yes","")</f>
        <v/>
      </c>
      <c r="G245" s="164" t="str">
        <f>IF('ALC Transition Plans'!AT246="F","Y"," ")</f>
        <v>Y</v>
      </c>
      <c r="H245" s="217" t="str">
        <f>IF('ALC Transition Plans'!AW246=0," ",'ALC Transition Plans'!AW246)</f>
        <v>Y</v>
      </c>
      <c r="I245" s="312" t="str">
        <f t="shared" si="7"/>
        <v>16Y</v>
      </c>
      <c r="J245" s="230" t="str">
        <f>'ALC Transition Plans'!BL246</f>
        <v>F</v>
      </c>
    </row>
    <row r="246" spans="1:10" ht="15" customHeight="1" x14ac:dyDescent="0.3">
      <c r="A246" s="43" t="s">
        <v>231</v>
      </c>
      <c r="B246" s="43" t="s">
        <v>234</v>
      </c>
      <c r="C246" s="145" t="str">
        <f>IF('ALC Transition Plans'!$C247="yes",IF('ALC Transition Plans'!D247=0,"No ",'ALC Transition Plans'!D247),"N/A")</f>
        <v>Yes</v>
      </c>
      <c r="D246" s="141" t="str">
        <f>IF('ALC Transition Plans'!$O247="yes",IF('ALC Transition Plans'!P247=0,"No ",'ALC Transition Plans'!P247),"N/A")</f>
        <v>Yes</v>
      </c>
      <c r="E246" s="141" t="str">
        <f>IF('ALC Transition Plans'!$Z247="yes",IF('ALC Transition Plans'!AB247=0,"No ",'ALC Transition Plans'!AB247),"N/A")</f>
        <v>N/A</v>
      </c>
      <c r="F246" s="146" t="str">
        <f>IF(VLOOKUP(B246,'Pivot Table'!$B$5:$K$2000,8,FALSE)=1,"Yes","")</f>
        <v/>
      </c>
      <c r="G246" s="164" t="str">
        <f>IF('ALC Transition Plans'!AT247="F","Y"," ")</f>
        <v>Y</v>
      </c>
      <c r="H246" s="217" t="str">
        <f>IF('ALC Transition Plans'!AW247=0," ",'ALC Transition Plans'!AW247)</f>
        <v>Y</v>
      </c>
      <c r="I246" s="312" t="str">
        <f t="shared" si="7"/>
        <v>16Y</v>
      </c>
      <c r="J246" s="230" t="str">
        <f>'ALC Transition Plans'!BL247</f>
        <v>F</v>
      </c>
    </row>
    <row r="247" spans="1:10" ht="15" customHeight="1" x14ac:dyDescent="0.3">
      <c r="A247" s="43" t="s">
        <v>231</v>
      </c>
      <c r="B247" s="43" t="s">
        <v>235</v>
      </c>
      <c r="C247" s="145" t="str">
        <f>IF('ALC Transition Plans'!$C248="yes",IF('ALC Transition Plans'!D248=0,"No ",'ALC Transition Plans'!D248),"N/A")</f>
        <v>Yes</v>
      </c>
      <c r="D247" s="141" t="str">
        <f>IF('ALC Transition Plans'!$O248="yes",IF('ALC Transition Plans'!P248=0,"No ",'ALC Transition Plans'!P248),"N/A")</f>
        <v>Yes</v>
      </c>
      <c r="E247" s="141" t="str">
        <f>IF('ALC Transition Plans'!$Z248="yes",IF('ALC Transition Plans'!AB248=0,"No ",'ALC Transition Plans'!AB248),"N/A")</f>
        <v>Yes</v>
      </c>
      <c r="F247" s="146" t="str">
        <f>IF(VLOOKUP(B247,'Pivot Table'!$B$5:$K$2000,8,FALSE)=1,"Yes","")</f>
        <v/>
      </c>
      <c r="G247" s="164" t="str">
        <f>IF('ALC Transition Plans'!AT248="F","Y"," ")</f>
        <v>Y</v>
      </c>
      <c r="H247" s="217" t="str">
        <f>IF('ALC Transition Plans'!AW248=0," ",'ALC Transition Plans'!AW248)</f>
        <v>Y</v>
      </c>
      <c r="I247" s="312" t="str">
        <f t="shared" si="7"/>
        <v>16Y</v>
      </c>
      <c r="J247" s="230" t="str">
        <f>'ALC Transition Plans'!BL248</f>
        <v>F</v>
      </c>
    </row>
    <row r="248" spans="1:10" ht="15" customHeight="1" x14ac:dyDescent="0.3">
      <c r="A248" s="43" t="s">
        <v>231</v>
      </c>
      <c r="B248" s="43" t="s">
        <v>236</v>
      </c>
      <c r="C248" s="145" t="str">
        <f>IF('ALC Transition Plans'!$C249="yes",IF('ALC Transition Plans'!D249=0,"No ",'ALC Transition Plans'!D249),"N/A")</f>
        <v>Yes</v>
      </c>
      <c r="D248" s="141" t="str">
        <f>IF('ALC Transition Plans'!$O249="yes",IF('ALC Transition Plans'!P249=0,"No ",'ALC Transition Plans'!P249),"N/A")</f>
        <v>Yes</v>
      </c>
      <c r="E248" s="141" t="str">
        <f>IF('ALC Transition Plans'!$Z249="yes",IF('ALC Transition Plans'!AB249=0,"No ",'ALC Transition Plans'!AB249),"N/A")</f>
        <v>Yes</v>
      </c>
      <c r="F248" s="146" t="str">
        <f>IF(VLOOKUP(B248,'Pivot Table'!$B$5:$K$2000,8,FALSE)=1,"Yes","")</f>
        <v/>
      </c>
      <c r="G248" s="164" t="str">
        <f>IF('ALC Transition Plans'!AT249="F","Y"," ")</f>
        <v>Y</v>
      </c>
      <c r="H248" s="217" t="str">
        <f>IF('ALC Transition Plans'!AW249=0," ",'ALC Transition Plans'!AW249)</f>
        <v>Y</v>
      </c>
      <c r="I248" s="312" t="str">
        <f t="shared" si="7"/>
        <v>16Y</v>
      </c>
      <c r="J248" s="230" t="str">
        <f>'ALC Transition Plans'!BL249</f>
        <v>F</v>
      </c>
    </row>
    <row r="249" spans="1:10" ht="15" customHeight="1" x14ac:dyDescent="0.3">
      <c r="A249" s="43" t="s">
        <v>231</v>
      </c>
      <c r="B249" s="43" t="s">
        <v>237</v>
      </c>
      <c r="C249" s="145" t="str">
        <f>IF('ALC Transition Plans'!$C250="yes",IF('ALC Transition Plans'!D250=0,"No ",'ALC Transition Plans'!D250),"N/A")</f>
        <v>Yes</v>
      </c>
      <c r="D249" s="141" t="str">
        <f>IF('ALC Transition Plans'!$O250="yes",IF('ALC Transition Plans'!P250=0,"No ",'ALC Transition Plans'!P250),"N/A")</f>
        <v>Yes</v>
      </c>
      <c r="E249" s="141" t="str">
        <f>IF('ALC Transition Plans'!$Z250="yes",IF('ALC Transition Plans'!AB250=0,"No ",'ALC Transition Plans'!AB250),"N/A")</f>
        <v>Yes</v>
      </c>
      <c r="F249" s="146" t="str">
        <f>IF(VLOOKUP(B249,'Pivot Table'!$B$5:$K$2000,8,FALSE)=1,"Yes","")</f>
        <v/>
      </c>
      <c r="G249" s="164" t="str">
        <f>IF('ALC Transition Plans'!AT250="F","Y"," ")</f>
        <v>Y</v>
      </c>
      <c r="H249" s="217" t="str">
        <f>IF('ALC Transition Plans'!AW250=0," ",'ALC Transition Plans'!AW250)</f>
        <v>Y</v>
      </c>
      <c r="I249" s="312" t="str">
        <f t="shared" si="7"/>
        <v>16Y</v>
      </c>
      <c r="J249" s="230" t="str">
        <f>'ALC Transition Plans'!BL250</f>
        <v>F</v>
      </c>
    </row>
    <row r="250" spans="1:10" ht="15" customHeight="1" x14ac:dyDescent="0.3">
      <c r="A250" s="43" t="s">
        <v>231</v>
      </c>
      <c r="B250" s="43" t="s">
        <v>238</v>
      </c>
      <c r="C250" s="145" t="str">
        <f>IF('ALC Transition Plans'!$C251="yes",IF('ALC Transition Plans'!D251=0,"No ",'ALC Transition Plans'!D251),"N/A")</f>
        <v>Yes</v>
      </c>
      <c r="D250" s="141" t="str">
        <f>IF('ALC Transition Plans'!$O251="yes",IF('ALC Transition Plans'!P251=0,"No ",'ALC Transition Plans'!P251),"N/A")</f>
        <v>N/A</v>
      </c>
      <c r="E250" s="141" t="str">
        <f>IF('ALC Transition Plans'!$Z251="yes",IF('ALC Transition Plans'!AB251=0,"No ",'ALC Transition Plans'!AB251),"N/A")</f>
        <v>N/A</v>
      </c>
      <c r="F250" s="146" t="str">
        <f>IF(VLOOKUP(B250,'Pivot Table'!$B$5:$K$2000,8,FALSE)=1,"Yes","")</f>
        <v/>
      </c>
      <c r="G250" s="164" t="str">
        <f>IF('ALC Transition Plans'!AT251="F","Y"," ")</f>
        <v>Y</v>
      </c>
      <c r="H250" s="217" t="str">
        <f>IF('ALC Transition Plans'!AW251=0," ",'ALC Transition Plans'!AW251)</f>
        <v>Y</v>
      </c>
      <c r="I250" s="312" t="str">
        <f t="shared" si="7"/>
        <v>16Y</v>
      </c>
      <c r="J250" s="230" t="str">
        <f>'ALC Transition Plans'!BL251</f>
        <v>F</v>
      </c>
    </row>
    <row r="251" spans="1:10" ht="15" customHeight="1" x14ac:dyDescent="0.3">
      <c r="A251" s="43" t="s">
        <v>231</v>
      </c>
      <c r="B251" s="43" t="s">
        <v>239</v>
      </c>
      <c r="C251" s="145" t="str">
        <f>IF('ALC Transition Plans'!$C252="yes",IF('ALC Transition Plans'!D252=0,"No ",'ALC Transition Plans'!D252),"N/A")</f>
        <v>Yes</v>
      </c>
      <c r="D251" s="141" t="str">
        <f>IF('ALC Transition Plans'!$O252="yes",IF('ALC Transition Plans'!P252=0,"No ",'ALC Transition Plans'!P252),"N/A")</f>
        <v>N/A</v>
      </c>
      <c r="E251" s="141" t="str">
        <f>IF('ALC Transition Plans'!$Z252="yes",IF('ALC Transition Plans'!AB252=0,"No ",'ALC Transition Plans'!AB252),"N/A")</f>
        <v>N/A</v>
      </c>
      <c r="F251" s="146" t="str">
        <f>IF(VLOOKUP(B251,'Pivot Table'!$B$5:$K$2000,8,FALSE)=1,"Yes","")</f>
        <v/>
      </c>
      <c r="G251" s="164" t="str">
        <f>IF('ALC Transition Plans'!AT252="F","Y"," ")</f>
        <v>Y</v>
      </c>
      <c r="H251" s="217" t="str">
        <f>IF('ALC Transition Plans'!AW252=0," ",'ALC Transition Plans'!AW252)</f>
        <v>Y</v>
      </c>
      <c r="I251" s="312" t="str">
        <f t="shared" si="7"/>
        <v>16Y</v>
      </c>
      <c r="J251" s="230" t="str">
        <f>'ALC Transition Plans'!BL252</f>
        <v>F</v>
      </c>
    </row>
    <row r="252" spans="1:10" ht="15" customHeight="1" x14ac:dyDescent="0.3">
      <c r="A252" s="43" t="s">
        <v>231</v>
      </c>
      <c r="B252" s="43" t="s">
        <v>240</v>
      </c>
      <c r="C252" s="145" t="str">
        <f>IF('ALC Transition Plans'!$C253="yes",IF('ALC Transition Plans'!D253=0,"No ",'ALC Transition Plans'!D253),"N/A")</f>
        <v>Yes</v>
      </c>
      <c r="D252" s="141" t="str">
        <f>IF('ALC Transition Plans'!$O253="yes",IF('ALC Transition Plans'!P253=0,"No ",'ALC Transition Plans'!P253),"N/A")</f>
        <v>N/A</v>
      </c>
      <c r="E252" s="141" t="str">
        <f>IF('ALC Transition Plans'!$Z253="yes",IF('ALC Transition Plans'!AB253=0,"No ",'ALC Transition Plans'!AB253),"N/A")</f>
        <v>N/A</v>
      </c>
      <c r="F252" s="146" t="str">
        <f>IF(VLOOKUP(B252,'Pivot Table'!$B$5:$K$2000,8,FALSE)=1,"Yes","")</f>
        <v/>
      </c>
      <c r="G252" s="164" t="str">
        <f>IF('ALC Transition Plans'!AT253="F","Y"," ")</f>
        <v>Y</v>
      </c>
      <c r="H252" s="217" t="str">
        <f>IF('ALC Transition Plans'!AW253=0," ",'ALC Transition Plans'!AW253)</f>
        <v>Y</v>
      </c>
      <c r="I252" s="312" t="str">
        <f t="shared" si="7"/>
        <v>16Y</v>
      </c>
      <c r="J252" s="230" t="str">
        <f>'ALC Transition Plans'!BL253</f>
        <v>F</v>
      </c>
    </row>
    <row r="253" spans="1:10" ht="15" customHeight="1" x14ac:dyDescent="0.3">
      <c r="A253" s="43" t="s">
        <v>231</v>
      </c>
      <c r="B253" s="43" t="s">
        <v>241</v>
      </c>
      <c r="C253" s="145" t="str">
        <f>IF('ALC Transition Plans'!$C254="yes",IF('ALC Transition Plans'!D254=0,"No ",'ALC Transition Plans'!D254),"N/A")</f>
        <v>Yes</v>
      </c>
      <c r="D253" s="141" t="str">
        <f>IF('ALC Transition Plans'!$O254="yes",IF('ALC Transition Plans'!P254=0,"No ",'ALC Transition Plans'!P254),"N/A")</f>
        <v>N/A</v>
      </c>
      <c r="E253" s="141" t="str">
        <f>IF('ALC Transition Plans'!$Z254="yes",IF('ALC Transition Plans'!AB254=0,"No ",'ALC Transition Plans'!AB254),"N/A")</f>
        <v>N/A</v>
      </c>
      <c r="F253" s="146" t="str">
        <f>IF(VLOOKUP(B253,'Pivot Table'!$B$5:$K$2000,8,FALSE)=1,"Yes","")</f>
        <v/>
      </c>
      <c r="G253" s="164" t="str">
        <f>IF('ALC Transition Plans'!AT254="F","Y"," ")</f>
        <v>Y</v>
      </c>
      <c r="H253" s="217" t="str">
        <f>IF('ALC Transition Plans'!AW254=0," ",'ALC Transition Plans'!AW254)</f>
        <v>Y</v>
      </c>
      <c r="I253" s="312" t="str">
        <f t="shared" si="7"/>
        <v>16Y</v>
      </c>
      <c r="J253" s="230" t="str">
        <f>'ALC Transition Plans'!BL254</f>
        <v>F</v>
      </c>
    </row>
    <row r="254" spans="1:10" ht="15" customHeight="1" x14ac:dyDescent="0.3">
      <c r="A254" s="43" t="s">
        <v>231</v>
      </c>
      <c r="B254" s="43" t="s">
        <v>242</v>
      </c>
      <c r="C254" s="145" t="str">
        <f>IF('ALC Transition Plans'!$C255="yes",IF('ALC Transition Plans'!D255=0,"No ",'ALC Transition Plans'!D255),"N/A")</f>
        <v>Yes</v>
      </c>
      <c r="D254" s="141" t="str">
        <f>IF('ALC Transition Plans'!$O255="yes",IF('ALC Transition Plans'!P255=0,"No ",'ALC Transition Plans'!P255),"N/A")</f>
        <v>N/A</v>
      </c>
      <c r="E254" s="141" t="str">
        <f>IF('ALC Transition Plans'!$Z255="yes",IF('ALC Transition Plans'!AB255=0,"No ",'ALC Transition Plans'!AB255),"N/A")</f>
        <v>Yes</v>
      </c>
      <c r="F254" s="146" t="str">
        <f>IF(VLOOKUP(B254,'Pivot Table'!$B$5:$K$2000,8,FALSE)=1,"Yes","")</f>
        <v/>
      </c>
      <c r="G254" s="164" t="str">
        <f>IF('ALC Transition Plans'!AT255="F","Y"," ")</f>
        <v>Y</v>
      </c>
      <c r="H254" s="217" t="str">
        <f>IF('ALC Transition Plans'!AW255=0," ",'ALC Transition Plans'!AW255)</f>
        <v>Y</v>
      </c>
      <c r="I254" s="312" t="str">
        <f t="shared" si="7"/>
        <v>16Y</v>
      </c>
      <c r="J254" s="230" t="str">
        <f>'ALC Transition Plans'!BL255</f>
        <v>F</v>
      </c>
    </row>
    <row r="255" spans="1:10" ht="15" customHeight="1" x14ac:dyDescent="0.3">
      <c r="A255" s="43" t="s">
        <v>231</v>
      </c>
      <c r="B255" s="43" t="s">
        <v>243</v>
      </c>
      <c r="C255" s="145" t="str">
        <f>IF('ALC Transition Plans'!$C256="yes",IF('ALC Transition Plans'!D256=0,"No ",'ALC Transition Plans'!D256),"N/A")</f>
        <v>Yes</v>
      </c>
      <c r="D255" s="141" t="str">
        <f>IF('ALC Transition Plans'!$O256="yes",IF('ALC Transition Plans'!P256=0,"No ",'ALC Transition Plans'!P256),"N/A")</f>
        <v>Yes</v>
      </c>
      <c r="E255" s="141" t="str">
        <f>IF('ALC Transition Plans'!$Z256="yes",IF('ALC Transition Plans'!AB256=0,"No ",'ALC Transition Plans'!AB256),"N/A")</f>
        <v>N/A</v>
      </c>
      <c r="F255" s="146" t="str">
        <f>IF(VLOOKUP(B255,'Pivot Table'!$B$5:$K$2000,8,FALSE)=1,"Yes","")</f>
        <v/>
      </c>
      <c r="G255" s="164" t="str">
        <f>IF('ALC Transition Plans'!AT256="F","Y"," ")</f>
        <v>Y</v>
      </c>
      <c r="H255" s="217" t="str">
        <f>IF('ALC Transition Plans'!AW256=0," ",'ALC Transition Plans'!AW256)</f>
        <v>Y</v>
      </c>
      <c r="I255" s="312" t="str">
        <f t="shared" si="7"/>
        <v>16Y</v>
      </c>
      <c r="J255" s="230" t="str">
        <f>'ALC Transition Plans'!BL256</f>
        <v>F</v>
      </c>
    </row>
    <row r="256" spans="1:10" ht="15" customHeight="1" x14ac:dyDescent="0.3">
      <c r="A256" s="43" t="s">
        <v>231</v>
      </c>
      <c r="B256" s="43" t="s">
        <v>244</v>
      </c>
      <c r="C256" s="145" t="str">
        <f>IF('ALC Transition Plans'!$C257="yes",IF('ALC Transition Plans'!D257=0,"No ",'ALC Transition Plans'!D257),"N/A")</f>
        <v>Yes</v>
      </c>
      <c r="D256" s="141" t="str">
        <f>IF('ALC Transition Plans'!$O257="yes",IF('ALC Transition Plans'!P257=0,"No ",'ALC Transition Plans'!P257),"N/A")</f>
        <v>N/A</v>
      </c>
      <c r="E256" s="141" t="str">
        <f>IF('ALC Transition Plans'!$Z257="yes",IF('ALC Transition Plans'!AB257=0,"No ",'ALC Transition Plans'!AB257),"N/A")</f>
        <v>N/A</v>
      </c>
      <c r="F256" s="146" t="str">
        <f>IF(VLOOKUP(B256,'Pivot Table'!$B$5:$K$2000,8,FALSE)=1,"Yes","")</f>
        <v/>
      </c>
      <c r="G256" s="164" t="str">
        <f>IF('ALC Transition Plans'!AT257="F","Y"," ")</f>
        <v>Y</v>
      </c>
      <c r="H256" s="217" t="str">
        <f>IF('ALC Transition Plans'!AW257=0," ",'ALC Transition Plans'!AW257)</f>
        <v>Y</v>
      </c>
      <c r="I256" s="312" t="str">
        <f t="shared" si="7"/>
        <v>16Y</v>
      </c>
      <c r="J256" s="230" t="str">
        <f>'ALC Transition Plans'!BL257</f>
        <v>F</v>
      </c>
    </row>
    <row r="257" spans="1:10" ht="15" customHeight="1" x14ac:dyDescent="0.3">
      <c r="A257" s="43" t="s">
        <v>231</v>
      </c>
      <c r="B257" s="43" t="s">
        <v>245</v>
      </c>
      <c r="C257" s="145" t="str">
        <f>IF('ALC Transition Plans'!$C258="yes",IF('ALC Transition Plans'!D258=0,"No ",'ALC Transition Plans'!D258),"N/A")</f>
        <v>Yes</v>
      </c>
      <c r="D257" s="141" t="str">
        <f>IF('ALC Transition Plans'!$O258="yes",IF('ALC Transition Plans'!P258=0,"No ",'ALC Transition Plans'!P258),"N/A")</f>
        <v>Yes</v>
      </c>
      <c r="E257" s="141" t="str">
        <f>IF('ALC Transition Plans'!$Z258="yes",IF('ALC Transition Plans'!AB258=0,"No ",'ALC Transition Plans'!AB258),"N/A")</f>
        <v>N/A</v>
      </c>
      <c r="F257" s="146" t="str">
        <f>IF(VLOOKUP(B257,'Pivot Table'!$B$5:$K$2000,8,FALSE)=1,"Yes","")</f>
        <v/>
      </c>
      <c r="G257" s="164" t="str">
        <f>IF('ALC Transition Plans'!AT258="F","Y"," ")</f>
        <v>Y</v>
      </c>
      <c r="H257" s="217" t="str">
        <f>IF('ALC Transition Plans'!AW258=0," ",'ALC Transition Plans'!AW258)</f>
        <v>Y</v>
      </c>
      <c r="I257" s="312" t="str">
        <f t="shared" si="7"/>
        <v>16Y</v>
      </c>
      <c r="J257" s="230" t="str">
        <f>'ALC Transition Plans'!BL258</f>
        <v>F</v>
      </c>
    </row>
    <row r="258" spans="1:10" ht="15" customHeight="1" x14ac:dyDescent="0.3">
      <c r="A258" s="43" t="s">
        <v>231</v>
      </c>
      <c r="B258" s="43" t="s">
        <v>246</v>
      </c>
      <c r="C258" s="145" t="str">
        <f>IF('ALC Transition Plans'!$C259="yes",IF('ALC Transition Plans'!D259=0,"No ",'ALC Transition Plans'!D259),"N/A")</f>
        <v>Yes</v>
      </c>
      <c r="D258" s="141" t="str">
        <f>IF('ALC Transition Plans'!$O259="yes",IF('ALC Transition Plans'!P259=0,"No ",'ALC Transition Plans'!P259),"N/A")</f>
        <v>N/A</v>
      </c>
      <c r="E258" s="141" t="str">
        <f>IF('ALC Transition Plans'!$Z259="yes",IF('ALC Transition Plans'!AB259=0,"No ",'ALC Transition Plans'!AB259),"N/A")</f>
        <v>N/A</v>
      </c>
      <c r="F258" s="146" t="str">
        <f>IF(VLOOKUP(B258,'Pivot Table'!$B$5:$K$2000,8,FALSE)=1,"Yes","")</f>
        <v/>
      </c>
      <c r="G258" s="164" t="str">
        <f>IF('ALC Transition Plans'!AT259="F","Y"," ")</f>
        <v>Y</v>
      </c>
      <c r="H258" s="217" t="str">
        <f>IF('ALC Transition Plans'!AW259=0," ",'ALC Transition Plans'!AW259)</f>
        <v>Y</v>
      </c>
      <c r="I258" s="312" t="str">
        <f t="shared" si="7"/>
        <v>16Y</v>
      </c>
      <c r="J258" s="230" t="str">
        <f>'ALC Transition Plans'!BL259</f>
        <v>F</v>
      </c>
    </row>
    <row r="259" spans="1:10" ht="15" customHeight="1" x14ac:dyDescent="0.3">
      <c r="A259" s="43" t="s">
        <v>231</v>
      </c>
      <c r="B259" s="43" t="s">
        <v>247</v>
      </c>
      <c r="C259" s="145" t="str">
        <f>IF('ALC Transition Plans'!$C260="yes",IF('ALC Transition Plans'!D260=0,"No ",'ALC Transition Plans'!D260),"N/A")</f>
        <v>Yes</v>
      </c>
      <c r="D259" s="141" t="str">
        <f>IF('ALC Transition Plans'!$O260="yes",IF('ALC Transition Plans'!P260=0,"No ",'ALC Transition Plans'!P260),"N/A")</f>
        <v>N/A</v>
      </c>
      <c r="E259" s="141" t="str">
        <f>IF('ALC Transition Plans'!$Z260="yes",IF('ALC Transition Plans'!AB260=0,"No ",'ALC Transition Plans'!AB260),"N/A")</f>
        <v>N/A</v>
      </c>
      <c r="F259" s="146" t="str">
        <f>IF(VLOOKUP(B259,'Pivot Table'!$B$5:$K$2000,8,FALSE)=1,"Yes","")</f>
        <v/>
      </c>
      <c r="G259" s="164" t="str">
        <f>IF('ALC Transition Plans'!AT260="F","Y"," ")</f>
        <v>Y</v>
      </c>
      <c r="H259" s="217" t="str">
        <f>IF('ALC Transition Plans'!AW260=0," ",'ALC Transition Plans'!AW260)</f>
        <v>Y</v>
      </c>
      <c r="I259" s="312" t="str">
        <f t="shared" si="7"/>
        <v>16Y</v>
      </c>
      <c r="J259" s="230" t="str">
        <f>'ALC Transition Plans'!BL260</f>
        <v>F</v>
      </c>
    </row>
    <row r="260" spans="1:10" ht="15" customHeight="1" x14ac:dyDescent="0.3">
      <c r="A260" s="43" t="s">
        <v>231</v>
      </c>
      <c r="B260" s="43" t="s">
        <v>248</v>
      </c>
      <c r="C260" s="145" t="str">
        <f>IF('ALC Transition Plans'!$C261="yes",IF('ALC Transition Plans'!D261=0,"No ",'ALC Transition Plans'!D261),"N/A")</f>
        <v>Yes</v>
      </c>
      <c r="D260" s="141" t="str">
        <f>IF('ALC Transition Plans'!$O261="yes",IF('ALC Transition Plans'!P261=0,"No ",'ALC Transition Plans'!P261),"N/A")</f>
        <v>Yes</v>
      </c>
      <c r="E260" s="141" t="str">
        <f>IF('ALC Transition Plans'!$Z261="yes",IF('ALC Transition Plans'!AB261=0,"No ",'ALC Transition Plans'!AB261),"N/A")</f>
        <v>N/A</v>
      </c>
      <c r="F260" s="146" t="str">
        <f>IF(VLOOKUP(B260,'Pivot Table'!$B$5:$K$2000,8,FALSE)=1,"Yes","")</f>
        <v/>
      </c>
      <c r="G260" s="164" t="str">
        <f>IF('ALC Transition Plans'!AT261="F","Y"," ")</f>
        <v>Y</v>
      </c>
      <c r="H260" s="217" t="str">
        <f>IF('ALC Transition Plans'!AW261=0," ",'ALC Transition Plans'!AW261)</f>
        <v>Y</v>
      </c>
      <c r="I260" s="312" t="str">
        <f t="shared" si="7"/>
        <v>16Y</v>
      </c>
      <c r="J260" s="230" t="str">
        <f>'ALC Transition Plans'!BL261</f>
        <v>F</v>
      </c>
    </row>
    <row r="261" spans="1:10" ht="15" customHeight="1" x14ac:dyDescent="0.3">
      <c r="A261" s="43" t="s">
        <v>231</v>
      </c>
      <c r="B261" s="43" t="s">
        <v>249</v>
      </c>
      <c r="C261" s="145" t="str">
        <f>IF('ALC Transition Plans'!$C262="yes",IF('ALC Transition Plans'!D262=0,"No ",'ALC Transition Plans'!D262),"N/A")</f>
        <v>Yes</v>
      </c>
      <c r="D261" s="141" t="str">
        <f>IF('ALC Transition Plans'!$O262="yes",IF('ALC Transition Plans'!P262=0,"No ",'ALC Transition Plans'!P262),"N/A")</f>
        <v>Yes</v>
      </c>
      <c r="E261" s="141" t="str">
        <f>IF('ALC Transition Plans'!$Z262="yes",IF('ALC Transition Plans'!AB262=0,"No ",'ALC Transition Plans'!AB262),"N/A")</f>
        <v>N/A</v>
      </c>
      <c r="F261" s="146" t="str">
        <f>IF(VLOOKUP(B261,'Pivot Table'!$B$5:$K$2000,8,FALSE)=1,"Yes","")</f>
        <v/>
      </c>
      <c r="G261" s="164" t="str">
        <f>IF('ALC Transition Plans'!AT262="F","Y"," ")</f>
        <v>Y</v>
      </c>
      <c r="H261" s="217" t="str">
        <f>IF('ALC Transition Plans'!AW262=0," ",'ALC Transition Plans'!AW262)</f>
        <v>Y</v>
      </c>
      <c r="I261" s="312" t="str">
        <f t="shared" si="7"/>
        <v>16Y</v>
      </c>
      <c r="J261" s="230" t="str">
        <f>'ALC Transition Plans'!BL262</f>
        <v>F</v>
      </c>
    </row>
    <row r="262" spans="1:10" ht="15" customHeight="1" x14ac:dyDescent="0.3">
      <c r="A262" s="43" t="s">
        <v>231</v>
      </c>
      <c r="B262" s="43" t="s">
        <v>250</v>
      </c>
      <c r="C262" s="145" t="str">
        <f>IF('ALC Transition Plans'!$C263="yes",IF('ALC Transition Plans'!D263=0,"No ",'ALC Transition Plans'!D263),"N/A")</f>
        <v>Yes</v>
      </c>
      <c r="D262" s="141" t="str">
        <f>IF('ALC Transition Plans'!$O263="yes",IF('ALC Transition Plans'!P263=0,"No ",'ALC Transition Plans'!P263),"N/A")</f>
        <v>N/A</v>
      </c>
      <c r="E262" s="141" t="str">
        <f>IF('ALC Transition Plans'!$Z263="yes",IF('ALC Transition Plans'!AB263=0,"No ",'ALC Transition Plans'!AB263),"N/A")</f>
        <v>N/A</v>
      </c>
      <c r="F262" s="146" t="str">
        <f>IF(VLOOKUP(B262,'Pivot Table'!$B$5:$K$2000,8,FALSE)=1,"Yes","")</f>
        <v/>
      </c>
      <c r="G262" s="164" t="str">
        <f>IF('ALC Transition Plans'!AT263="F","Y"," ")</f>
        <v>Y</v>
      </c>
      <c r="H262" s="217" t="str">
        <f>IF('ALC Transition Plans'!AW263=0," ",'ALC Transition Plans'!AW263)</f>
        <v>Y</v>
      </c>
      <c r="I262" s="312" t="str">
        <f t="shared" si="7"/>
        <v>16Y</v>
      </c>
      <c r="J262" s="230" t="str">
        <f>'ALC Transition Plans'!BL263</f>
        <v>F</v>
      </c>
    </row>
    <row r="263" spans="1:10" ht="15" customHeight="1" x14ac:dyDescent="0.3">
      <c r="A263" s="43" t="s">
        <v>231</v>
      </c>
      <c r="B263" s="43" t="s">
        <v>251</v>
      </c>
      <c r="C263" s="145" t="str">
        <f>IF('ALC Transition Plans'!$C264="yes",IF('ALC Transition Plans'!D264=0,"No ",'ALC Transition Plans'!D264),"N/A")</f>
        <v>Yes</v>
      </c>
      <c r="D263" s="141" t="str">
        <f>IF('ALC Transition Plans'!$O264="yes",IF('ALC Transition Plans'!P264=0,"No ",'ALC Transition Plans'!P264),"N/A")</f>
        <v>N/A</v>
      </c>
      <c r="E263" s="141" t="str">
        <f>IF('ALC Transition Plans'!$Z264="yes",IF('ALC Transition Plans'!AB264=0,"No ",'ALC Transition Plans'!AB264),"N/A")</f>
        <v>N/A</v>
      </c>
      <c r="F263" s="146" t="str">
        <f>IF(VLOOKUP(B263,'Pivot Table'!$B$5:$K$2000,8,FALSE)=1,"Yes","")</f>
        <v/>
      </c>
      <c r="G263" s="164" t="str">
        <f>IF('ALC Transition Plans'!AT264="F","Y"," ")</f>
        <v>Y</v>
      </c>
      <c r="H263" s="217" t="str">
        <f>IF('ALC Transition Plans'!AW264=0," ",'ALC Transition Plans'!AW264)</f>
        <v>Y</v>
      </c>
      <c r="I263" s="312" t="str">
        <f t="shared" si="7"/>
        <v>16Y</v>
      </c>
      <c r="J263" s="230" t="str">
        <f>'ALC Transition Plans'!BL264</f>
        <v>F</v>
      </c>
    </row>
    <row r="264" spans="1:10" ht="15" customHeight="1" x14ac:dyDescent="0.3">
      <c r="A264" s="43" t="s">
        <v>231</v>
      </c>
      <c r="B264" s="43" t="s">
        <v>252</v>
      </c>
      <c r="C264" s="145" t="str">
        <f>IF('ALC Transition Plans'!$C265="yes",IF('ALC Transition Plans'!D265=0,"No ",'ALC Transition Plans'!D265),"N/A")</f>
        <v>Yes</v>
      </c>
      <c r="D264" s="141" t="str">
        <f>IF('ALC Transition Plans'!$O265="yes",IF('ALC Transition Plans'!P265=0,"No ",'ALC Transition Plans'!P265),"N/A")</f>
        <v>Yes</v>
      </c>
      <c r="E264" s="141" t="str">
        <f>IF('ALC Transition Plans'!$Z265="yes",IF('ALC Transition Plans'!AB265=0,"No ",'ALC Transition Plans'!AB265),"N/A")</f>
        <v>N/A</v>
      </c>
      <c r="F264" s="146" t="str">
        <f>IF(VLOOKUP(B264,'Pivot Table'!$B$5:$K$2000,8,FALSE)=1,"Yes","")</f>
        <v/>
      </c>
      <c r="G264" s="164" t="str">
        <f>IF('ALC Transition Plans'!AT265="F","Y"," ")</f>
        <v>Y</v>
      </c>
      <c r="H264" s="217" t="str">
        <f>IF('ALC Transition Plans'!AW265=0," ",'ALC Transition Plans'!AW265)</f>
        <v>Y</v>
      </c>
      <c r="I264" s="312" t="str">
        <f t="shared" si="7"/>
        <v>16Y</v>
      </c>
      <c r="J264" s="230" t="str">
        <f>'ALC Transition Plans'!BL265</f>
        <v>F</v>
      </c>
    </row>
    <row r="265" spans="1:10" ht="15" customHeight="1" x14ac:dyDescent="0.3">
      <c r="A265" s="43" t="s">
        <v>231</v>
      </c>
      <c r="B265" s="43" t="s">
        <v>253</v>
      </c>
      <c r="C265" s="145" t="str">
        <f>IF('ALC Transition Plans'!$C266="yes",IF('ALC Transition Plans'!D266=0,"No ",'ALC Transition Plans'!D266),"N/A")</f>
        <v>Yes</v>
      </c>
      <c r="D265" s="141" t="str">
        <f>IF('ALC Transition Plans'!$O266="yes",IF('ALC Transition Plans'!P266=0,"No ",'ALC Transition Plans'!P266),"N/A")</f>
        <v>N/A</v>
      </c>
      <c r="E265" s="141" t="str">
        <f>IF('ALC Transition Plans'!$Z266="yes",IF('ALC Transition Plans'!AB266=0,"No ",'ALC Transition Plans'!AB266),"N/A")</f>
        <v>N/A</v>
      </c>
      <c r="F265" s="146" t="str">
        <f>IF(VLOOKUP(B265,'Pivot Table'!$B$5:$K$2000,8,FALSE)=1,"Yes","")</f>
        <v/>
      </c>
      <c r="G265" s="164" t="str">
        <f>IF('ALC Transition Plans'!AT266="F","Y"," ")</f>
        <v>Y</v>
      </c>
      <c r="H265" s="217" t="str">
        <f>IF('ALC Transition Plans'!AW266=0," ",'ALC Transition Plans'!AW266)</f>
        <v>Y</v>
      </c>
      <c r="I265" s="312" t="str">
        <f t="shared" si="7"/>
        <v>16Y</v>
      </c>
      <c r="J265" s="230" t="str">
        <f>'ALC Transition Plans'!BL266</f>
        <v>F</v>
      </c>
    </row>
    <row r="266" spans="1:10" ht="15" customHeight="1" x14ac:dyDescent="0.3">
      <c r="A266" s="43" t="s">
        <v>231</v>
      </c>
      <c r="B266" s="43" t="s">
        <v>254</v>
      </c>
      <c r="C266" s="145" t="str">
        <f>IF('ALC Transition Plans'!$C267="yes",IF('ALC Transition Plans'!D267=0,"No ",'ALC Transition Plans'!D267),"N/A")</f>
        <v>Yes</v>
      </c>
      <c r="D266" s="141" t="str">
        <f>IF('ALC Transition Plans'!$O267="yes",IF('ALC Transition Plans'!P267=0,"No ",'ALC Transition Plans'!P267),"N/A")</f>
        <v>N/A</v>
      </c>
      <c r="E266" s="141" t="str">
        <f>IF('ALC Transition Plans'!$Z267="yes",IF('ALC Transition Plans'!AB267=0,"No ",'ALC Transition Plans'!AB267),"N/A")</f>
        <v>Yes</v>
      </c>
      <c r="F266" s="146" t="str">
        <f>IF(VLOOKUP(B266,'Pivot Table'!$B$5:$K$2000,8,FALSE)=1,"Yes","")</f>
        <v/>
      </c>
      <c r="G266" s="164" t="str">
        <f>IF('ALC Transition Plans'!AT267="F","Y"," ")</f>
        <v>Y</v>
      </c>
      <c r="H266" s="217" t="str">
        <f>IF('ALC Transition Plans'!AW267=0," ",'ALC Transition Plans'!AW267)</f>
        <v>Y</v>
      </c>
      <c r="I266" s="312" t="str">
        <f t="shared" si="7"/>
        <v>16Y</v>
      </c>
      <c r="J266" s="230" t="str">
        <f>'ALC Transition Plans'!BL267</f>
        <v>F</v>
      </c>
    </row>
    <row r="267" spans="1:10" ht="15" customHeight="1" x14ac:dyDescent="0.3">
      <c r="A267" s="43" t="s">
        <v>231</v>
      </c>
      <c r="B267" s="43" t="s">
        <v>255</v>
      </c>
      <c r="C267" s="145" t="str">
        <f>IF('ALC Transition Plans'!$C268="yes",IF('ALC Transition Plans'!D268=0,"No ",'ALC Transition Plans'!D268),"N/A")</f>
        <v>Yes</v>
      </c>
      <c r="D267" s="141" t="str">
        <f>IF('ALC Transition Plans'!$O268="yes",IF('ALC Transition Plans'!P268=0,"No ",'ALC Transition Plans'!P268),"N/A")</f>
        <v>Yes</v>
      </c>
      <c r="E267" s="141" t="str">
        <f>IF('ALC Transition Plans'!$Z268="yes",IF('ALC Transition Plans'!AB268=0,"No ",'ALC Transition Plans'!AB268),"N/A")</f>
        <v>N/A</v>
      </c>
      <c r="F267" s="146" t="str">
        <f>IF(VLOOKUP(B267,'Pivot Table'!$B$5:$K$2000,8,FALSE)=1,"Yes","")</f>
        <v/>
      </c>
      <c r="G267" s="164" t="str">
        <f>IF('ALC Transition Plans'!AT268="F","Y"," ")</f>
        <v>Y</v>
      </c>
      <c r="H267" s="217" t="str">
        <f>IF('ALC Transition Plans'!AW268=0," ",'ALC Transition Plans'!AW268)</f>
        <v>Y</v>
      </c>
      <c r="I267" s="312" t="str">
        <f t="shared" si="7"/>
        <v>16Y</v>
      </c>
      <c r="J267" s="230" t="str">
        <f>'ALC Transition Plans'!BL268</f>
        <v>F</v>
      </c>
    </row>
    <row r="268" spans="1:10" ht="15" customHeight="1" x14ac:dyDescent="0.3">
      <c r="A268" s="43" t="s">
        <v>231</v>
      </c>
      <c r="B268" s="43" t="s">
        <v>256</v>
      </c>
      <c r="C268" s="145" t="str">
        <f>IF('ALC Transition Plans'!$C269="yes",IF('ALC Transition Plans'!D269=0,"No ",'ALC Transition Plans'!D269),"N/A")</f>
        <v>Yes</v>
      </c>
      <c r="D268" s="141" t="str">
        <f>IF('ALC Transition Plans'!$O269="yes",IF('ALC Transition Plans'!P269=0,"No ",'ALC Transition Plans'!P269),"N/A")</f>
        <v>Yes</v>
      </c>
      <c r="E268" s="141" t="str">
        <f>IF('ALC Transition Plans'!$Z269="yes",IF('ALC Transition Plans'!AB269=0,"No ",'ALC Transition Plans'!AB269),"N/A")</f>
        <v>Yes</v>
      </c>
      <c r="F268" s="146" t="str">
        <f>IF(VLOOKUP(B268,'Pivot Table'!$B$5:$K$2000,8,FALSE)=1,"Yes","")</f>
        <v/>
      </c>
      <c r="G268" s="164" t="str">
        <f>IF('ALC Transition Plans'!AT269="F","Y"," ")</f>
        <v>Y</v>
      </c>
      <c r="H268" s="217" t="str">
        <f>IF('ALC Transition Plans'!AW269=0," ",'ALC Transition Plans'!AW269)</f>
        <v>Y</v>
      </c>
      <c r="I268" s="312" t="str">
        <f t="shared" si="7"/>
        <v>16Y</v>
      </c>
      <c r="J268" s="230" t="str">
        <f>'ALC Transition Plans'!BL269</f>
        <v>F</v>
      </c>
    </row>
    <row r="269" spans="1:10" ht="15" customHeight="1" x14ac:dyDescent="0.3">
      <c r="A269" s="43" t="s">
        <v>231</v>
      </c>
      <c r="B269" s="43" t="s">
        <v>257</v>
      </c>
      <c r="C269" s="145" t="str">
        <f>IF('ALC Transition Plans'!$C270="yes",IF('ALC Transition Plans'!D270=0,"No ",'ALC Transition Plans'!D270),"N/A")</f>
        <v>Yes</v>
      </c>
      <c r="D269" s="141" t="str">
        <f>IF('ALC Transition Plans'!$O270="yes",IF('ALC Transition Plans'!P270=0,"No ",'ALC Transition Plans'!P270),"N/A")</f>
        <v>Yes</v>
      </c>
      <c r="E269" s="141" t="str">
        <f>IF('ALC Transition Plans'!$Z270="yes",IF('ALC Transition Plans'!AB270=0,"No ",'ALC Transition Plans'!AB270),"N/A")</f>
        <v>Yes</v>
      </c>
      <c r="F269" s="146" t="str">
        <f>IF(VLOOKUP(B269,'Pivot Table'!$B$5:$K$2000,8,FALSE)=1,"Yes","")</f>
        <v/>
      </c>
      <c r="G269" s="164" t="str">
        <f>IF('ALC Transition Plans'!AT270="F","Y"," ")</f>
        <v>Y</v>
      </c>
      <c r="H269" s="217" t="str">
        <f>IF('ALC Transition Plans'!AW270=0," ",'ALC Transition Plans'!AW270)</f>
        <v>Y</v>
      </c>
      <c r="I269" s="312" t="str">
        <f t="shared" si="7"/>
        <v>16Y</v>
      </c>
      <c r="J269" s="230" t="str">
        <f>'ALC Transition Plans'!BL270</f>
        <v>F</v>
      </c>
    </row>
    <row r="270" spans="1:10" ht="15" customHeight="1" x14ac:dyDescent="0.3">
      <c r="A270" s="43" t="s">
        <v>231</v>
      </c>
      <c r="B270" s="43" t="s">
        <v>258</v>
      </c>
      <c r="C270" s="145" t="str">
        <f>IF('ALC Transition Plans'!$C271="yes",IF('ALC Transition Plans'!D271=0,"No ",'ALC Transition Plans'!D271),"N/A")</f>
        <v>Yes</v>
      </c>
      <c r="D270" s="141" t="str">
        <f>IF('ALC Transition Plans'!$O271="yes",IF('ALC Transition Plans'!P271=0,"No ",'ALC Transition Plans'!P271),"N/A")</f>
        <v>Yes</v>
      </c>
      <c r="E270" s="141" t="str">
        <f>IF('ALC Transition Plans'!$Z271="yes",IF('ALC Transition Plans'!AB271=0,"No ",'ALC Transition Plans'!AB271),"N/A")</f>
        <v>Yes</v>
      </c>
      <c r="F270" s="146" t="str">
        <f>IF(VLOOKUP(B270,'Pivot Table'!$B$5:$K$2000,8,FALSE)=1,"Yes","")</f>
        <v/>
      </c>
      <c r="G270" s="164" t="str">
        <f>IF('ALC Transition Plans'!AT271="F","Y"," ")</f>
        <v>Y</v>
      </c>
      <c r="H270" s="217" t="str">
        <f>IF('ALC Transition Plans'!AW271=0," ",'ALC Transition Plans'!AW271)</f>
        <v>Y</v>
      </c>
      <c r="I270" s="312" t="str">
        <f t="shared" ref="I270:I337" si="8">A270&amp;G270</f>
        <v>16Y</v>
      </c>
      <c r="J270" s="230" t="str">
        <f>'ALC Transition Plans'!BL271</f>
        <v>F</v>
      </c>
    </row>
    <row r="271" spans="1:10" ht="15" customHeight="1" x14ac:dyDescent="0.3">
      <c r="A271" s="43" t="s">
        <v>231</v>
      </c>
      <c r="B271" s="43" t="s">
        <v>259</v>
      </c>
      <c r="C271" s="145" t="str">
        <f>IF('ALC Transition Plans'!$C272="yes",IF('ALC Transition Plans'!D272=0,"No ",'ALC Transition Plans'!D272),"N/A")</f>
        <v>Yes</v>
      </c>
      <c r="D271" s="141" t="str">
        <f>IF('ALC Transition Plans'!$O272="yes",IF('ALC Transition Plans'!P272=0,"No ",'ALC Transition Plans'!P272),"N/A")</f>
        <v>Yes</v>
      </c>
      <c r="E271" s="141" t="str">
        <f>IF('ALC Transition Plans'!$Z272="yes",IF('ALC Transition Plans'!AB272=0,"No ",'ALC Transition Plans'!AB272),"N/A")</f>
        <v>Yes</v>
      </c>
      <c r="F271" s="146" t="str">
        <f>IF(VLOOKUP(B271,'Pivot Table'!$B$5:$K$2000,8,FALSE)=1,"Yes","")</f>
        <v/>
      </c>
      <c r="G271" s="164" t="str">
        <f>IF('ALC Transition Plans'!AT272="F","Y"," ")</f>
        <v>Y</v>
      </c>
      <c r="H271" s="217" t="str">
        <f>IF('ALC Transition Plans'!AW272=0," ",'ALC Transition Plans'!AW272)</f>
        <v>Y</v>
      </c>
      <c r="I271" s="312" t="str">
        <f t="shared" si="8"/>
        <v>16Y</v>
      </c>
      <c r="J271" s="230" t="str">
        <f>'ALC Transition Plans'!BL272</f>
        <v>F</v>
      </c>
    </row>
    <row r="272" spans="1:10" ht="15" customHeight="1" x14ac:dyDescent="0.3">
      <c r="A272" s="43" t="s">
        <v>231</v>
      </c>
      <c r="B272" s="43" t="s">
        <v>260</v>
      </c>
      <c r="C272" s="145" t="str">
        <f>IF('ALC Transition Plans'!$C273="yes",IF('ALC Transition Plans'!D273=0,"No ",'ALC Transition Plans'!D273),"N/A")</f>
        <v>Yes</v>
      </c>
      <c r="D272" s="141" t="str">
        <f>IF('ALC Transition Plans'!$O273="yes",IF('ALC Transition Plans'!P273=0,"No ",'ALC Transition Plans'!P273),"N/A")</f>
        <v>Yes</v>
      </c>
      <c r="E272" s="141" t="str">
        <f>IF('ALC Transition Plans'!$Z273="yes",IF('ALC Transition Plans'!AB273=0,"No ",'ALC Transition Plans'!AB273),"N/A")</f>
        <v>Yes</v>
      </c>
      <c r="F272" s="146" t="str">
        <f>IF(VLOOKUP(B272,'Pivot Table'!$B$5:$K$2000,8,FALSE)=1,"Yes","")</f>
        <v/>
      </c>
      <c r="G272" s="164" t="str">
        <f>IF('ALC Transition Plans'!AT273="F","Y"," ")</f>
        <v>Y</v>
      </c>
      <c r="H272" s="217" t="str">
        <f>IF('ALC Transition Plans'!AW273=0," ",'ALC Transition Plans'!AW273)</f>
        <v>Y</v>
      </c>
      <c r="I272" s="312" t="str">
        <f t="shared" si="8"/>
        <v>16Y</v>
      </c>
      <c r="J272" s="230" t="str">
        <f>'ALC Transition Plans'!BL273</f>
        <v>F</v>
      </c>
    </row>
    <row r="273" spans="1:10" ht="15" customHeight="1" x14ac:dyDescent="0.3">
      <c r="A273" s="43" t="s">
        <v>231</v>
      </c>
      <c r="B273" s="43" t="s">
        <v>261</v>
      </c>
      <c r="C273" s="145" t="str">
        <f>IF('ALC Transition Plans'!$C274="yes",IF('ALC Transition Plans'!D274=0,"No ",'ALC Transition Plans'!D274),"N/A")</f>
        <v>Yes</v>
      </c>
      <c r="D273" s="141" t="str">
        <f>IF('ALC Transition Plans'!$O274="yes",IF('ALC Transition Plans'!P274=0,"No ",'ALC Transition Plans'!P274),"N/A")</f>
        <v>Yes</v>
      </c>
      <c r="E273" s="141" t="str">
        <f>IF('ALC Transition Plans'!$Z274="yes",IF('ALC Transition Plans'!AB274=0,"No ",'ALC Transition Plans'!AB274),"N/A")</f>
        <v>Yes</v>
      </c>
      <c r="F273" s="146" t="str">
        <f>IF(VLOOKUP(B273,'Pivot Table'!$B$5:$K$2000,8,FALSE)=1,"Yes","")</f>
        <v/>
      </c>
      <c r="G273" s="164" t="str">
        <f>IF('ALC Transition Plans'!AT274="F","Y"," ")</f>
        <v>Y</v>
      </c>
      <c r="H273" s="217" t="str">
        <f>IF('ALC Transition Plans'!AW274=0," ",'ALC Transition Plans'!AW274)</f>
        <v>Y</v>
      </c>
      <c r="I273" s="312" t="str">
        <f t="shared" si="8"/>
        <v>16Y</v>
      </c>
      <c r="J273" s="230" t="str">
        <f>'ALC Transition Plans'!BL274</f>
        <v>F</v>
      </c>
    </row>
    <row r="274" spans="1:10" ht="15" customHeight="1" x14ac:dyDescent="0.3">
      <c r="A274" s="43" t="s">
        <v>231</v>
      </c>
      <c r="B274" s="43" t="s">
        <v>262</v>
      </c>
      <c r="C274" s="145" t="str">
        <f>IF('ALC Transition Plans'!$C275="yes",IF('ALC Transition Plans'!D275=0,"No ",'ALC Transition Plans'!D275),"N/A")</f>
        <v>Yes</v>
      </c>
      <c r="D274" s="141" t="str">
        <f>IF('ALC Transition Plans'!$O275="yes",IF('ALC Transition Plans'!P275=0,"No ",'ALC Transition Plans'!P275),"N/A")</f>
        <v>Yes</v>
      </c>
      <c r="E274" s="141" t="str">
        <f>IF('ALC Transition Plans'!$Z275="yes",IF('ALC Transition Plans'!AB275=0,"No ",'ALC Transition Plans'!AB275),"N/A")</f>
        <v>Yes</v>
      </c>
      <c r="F274" s="146" t="str">
        <f>IF(VLOOKUP(B274,'Pivot Table'!$B$5:$K$2000,8,FALSE)=1,"Yes","")</f>
        <v/>
      </c>
      <c r="G274" s="164" t="str">
        <f>IF('ALC Transition Plans'!AT275="F","Y"," ")</f>
        <v>Y</v>
      </c>
      <c r="H274" s="217" t="str">
        <f>IF('ALC Transition Plans'!AW275=0," ",'ALC Transition Plans'!AW275)</f>
        <v>Y</v>
      </c>
      <c r="I274" s="312" t="str">
        <f t="shared" si="8"/>
        <v>16Y</v>
      </c>
      <c r="J274" s="230" t="str">
        <f>'ALC Transition Plans'!BL275</f>
        <v>F</v>
      </c>
    </row>
    <row r="275" spans="1:10" ht="15" customHeight="1" x14ac:dyDescent="0.3">
      <c r="A275" s="43" t="s">
        <v>231</v>
      </c>
      <c r="B275" s="43" t="s">
        <v>263</v>
      </c>
      <c r="C275" s="145" t="str">
        <f>IF('ALC Transition Plans'!$C276="yes",IF('ALC Transition Plans'!D276=0,"No ",'ALC Transition Plans'!D276),"N/A")</f>
        <v>Yes</v>
      </c>
      <c r="D275" s="141" t="str">
        <f>IF('ALC Transition Plans'!$O276="yes",IF('ALC Transition Plans'!P276=0,"No ",'ALC Transition Plans'!P276),"N/A")</f>
        <v>Yes</v>
      </c>
      <c r="E275" s="141" t="str">
        <f>IF('ALC Transition Plans'!$Z276="yes",IF('ALC Transition Plans'!AB276=0,"No ",'ALC Transition Plans'!AB276),"N/A")</f>
        <v>Yes</v>
      </c>
      <c r="F275" s="146" t="str">
        <f>IF(VLOOKUP(B275,'Pivot Table'!$B$5:$K$2000,8,FALSE)=1,"Yes","")</f>
        <v/>
      </c>
      <c r="G275" s="164" t="str">
        <f>IF('ALC Transition Plans'!AT276="F","Y"," ")</f>
        <v>Y</v>
      </c>
      <c r="H275" s="217" t="str">
        <f>IF('ALC Transition Plans'!AW276=0," ",'ALC Transition Plans'!AW276)</f>
        <v>Y</v>
      </c>
      <c r="I275" s="312" t="str">
        <f t="shared" si="8"/>
        <v>16Y</v>
      </c>
      <c r="J275" s="230" t="str">
        <f>'ALC Transition Plans'!BL276</f>
        <v>F</v>
      </c>
    </row>
    <row r="276" spans="1:10" ht="15" customHeight="1" x14ac:dyDescent="0.3">
      <c r="A276" s="43" t="s">
        <v>231</v>
      </c>
      <c r="B276" s="43" t="s">
        <v>264</v>
      </c>
      <c r="C276" s="145" t="str">
        <f>IF('ALC Transition Plans'!$C277="yes",IF('ALC Transition Plans'!D277=0,"No ",'ALC Transition Plans'!D277),"N/A")</f>
        <v>Yes</v>
      </c>
      <c r="D276" s="141" t="str">
        <f>IF('ALC Transition Plans'!$O277="yes",IF('ALC Transition Plans'!P277=0,"No ",'ALC Transition Plans'!P277),"N/A")</f>
        <v>Yes</v>
      </c>
      <c r="E276" s="141" t="str">
        <f>IF('ALC Transition Plans'!$Z277="yes",IF('ALC Transition Plans'!AB277=0,"No ",'ALC Transition Plans'!AB277),"N/A")</f>
        <v>Yes</v>
      </c>
      <c r="F276" s="146" t="str">
        <f>IF(VLOOKUP(B276,'Pivot Table'!$B$5:$K$2000,8,FALSE)=1,"Yes","")</f>
        <v/>
      </c>
      <c r="G276" s="164" t="str">
        <f>IF('ALC Transition Plans'!AT277="F","Y"," ")</f>
        <v>Y</v>
      </c>
      <c r="H276" s="217" t="str">
        <f>IF('ALC Transition Plans'!AW277=0," ",'ALC Transition Plans'!AW277)</f>
        <v>Y</v>
      </c>
      <c r="I276" s="312" t="str">
        <f t="shared" si="8"/>
        <v>16Y</v>
      </c>
      <c r="J276" s="230" t="str">
        <f>'ALC Transition Plans'!BL277</f>
        <v>F</v>
      </c>
    </row>
    <row r="277" spans="1:10" ht="15" customHeight="1" x14ac:dyDescent="0.3">
      <c r="A277" s="43" t="s">
        <v>231</v>
      </c>
      <c r="B277" s="43" t="s">
        <v>265</v>
      </c>
      <c r="C277" s="145" t="str">
        <f>IF('ALC Transition Plans'!$C278="yes",IF('ALC Transition Plans'!D278=0,"No ",'ALC Transition Plans'!D278),"N/A")</f>
        <v>Yes</v>
      </c>
      <c r="D277" s="141" t="str">
        <f>IF('ALC Transition Plans'!$O278="yes",IF('ALC Transition Plans'!P278=0,"No ",'ALC Transition Plans'!P278),"N/A")</f>
        <v>Yes</v>
      </c>
      <c r="E277" s="141" t="str">
        <f>IF('ALC Transition Plans'!$Z278="yes",IF('ALC Transition Plans'!AB278=0,"No ",'ALC Transition Plans'!AB278),"N/A")</f>
        <v>Yes</v>
      </c>
      <c r="F277" s="146" t="str">
        <f>IF(VLOOKUP(B277,'Pivot Table'!$B$5:$K$2000,8,FALSE)=1,"Yes","")</f>
        <v/>
      </c>
      <c r="G277" s="164" t="str">
        <f>IF('ALC Transition Plans'!AT278="F","Y"," ")</f>
        <v>Y</v>
      </c>
      <c r="H277" s="217" t="str">
        <f>IF('ALC Transition Plans'!AW278=0," ",'ALC Transition Plans'!AW278)</f>
        <v>Y</v>
      </c>
      <c r="I277" s="312" t="str">
        <f t="shared" si="8"/>
        <v>16Y</v>
      </c>
      <c r="J277" s="230" t="str">
        <f>'ALC Transition Plans'!BL278</f>
        <v>F</v>
      </c>
    </row>
    <row r="278" spans="1:10" ht="15" customHeight="1" x14ac:dyDescent="0.3">
      <c r="A278" s="43" t="s">
        <v>231</v>
      </c>
      <c r="B278" s="43" t="s">
        <v>266</v>
      </c>
      <c r="C278" s="145" t="str">
        <f>IF('ALC Transition Plans'!$C279="yes",IF('ALC Transition Plans'!D279=0,"No ",'ALC Transition Plans'!D279),"N/A")</f>
        <v>Yes</v>
      </c>
      <c r="D278" s="141" t="str">
        <f>IF('ALC Transition Plans'!$O279="yes",IF('ALC Transition Plans'!P279=0,"No ",'ALC Transition Plans'!P279),"N/A")</f>
        <v>Yes</v>
      </c>
      <c r="E278" s="141" t="str">
        <f>IF('ALC Transition Plans'!$Z279="yes",IF('ALC Transition Plans'!AB279=0,"No ",'ALC Transition Plans'!AB279),"N/A")</f>
        <v>Yes</v>
      </c>
      <c r="F278" s="146" t="str">
        <f>IF(VLOOKUP(B278,'Pivot Table'!$B$5:$K$2000,8,FALSE)=1,"Yes","")</f>
        <v/>
      </c>
      <c r="G278" s="164" t="str">
        <f>IF('ALC Transition Plans'!AT279="F","Y"," ")</f>
        <v>Y</v>
      </c>
      <c r="H278" s="217" t="str">
        <f>IF('ALC Transition Plans'!AW279=0," ",'ALC Transition Plans'!AW279)</f>
        <v>Y</v>
      </c>
      <c r="I278" s="312" t="str">
        <f t="shared" si="8"/>
        <v>16Y</v>
      </c>
      <c r="J278" s="230" t="str">
        <f>'ALC Transition Plans'!BL279</f>
        <v>F</v>
      </c>
    </row>
    <row r="279" spans="1:10" ht="15" customHeight="1" x14ac:dyDescent="0.3">
      <c r="A279" s="43" t="s">
        <v>231</v>
      </c>
      <c r="B279" s="43" t="s">
        <v>267</v>
      </c>
      <c r="C279" s="145" t="str">
        <f>IF('ALC Transition Plans'!$C280="yes",IF('ALC Transition Plans'!D280=0,"No ",'ALC Transition Plans'!D280),"N/A")</f>
        <v>Yes</v>
      </c>
      <c r="D279" s="141" t="str">
        <f>IF('ALC Transition Plans'!$O280="yes",IF('ALC Transition Plans'!P280=0,"No ",'ALC Transition Plans'!P280),"N/A")</f>
        <v>Yes</v>
      </c>
      <c r="E279" s="141" t="str">
        <f>IF('ALC Transition Plans'!$Z280="yes",IF('ALC Transition Plans'!AB280=0,"No ",'ALC Transition Plans'!AB280),"N/A")</f>
        <v>Yes</v>
      </c>
      <c r="F279" s="146" t="str">
        <f>IF(VLOOKUP(B279,'Pivot Table'!$B$5:$K$2000,8,FALSE)=1,"Yes","")</f>
        <v/>
      </c>
      <c r="G279" s="164" t="str">
        <f>IF('ALC Transition Plans'!AT280="F","Y"," ")</f>
        <v>Y</v>
      </c>
      <c r="H279" s="217" t="str">
        <f>IF('ALC Transition Plans'!AW280=0," ",'ALC Transition Plans'!AW280)</f>
        <v>Y</v>
      </c>
      <c r="I279" s="312" t="str">
        <f t="shared" si="8"/>
        <v>16Y</v>
      </c>
      <c r="J279" s="230" t="str">
        <f>'ALC Transition Plans'!BL280</f>
        <v>F</v>
      </c>
    </row>
    <row r="280" spans="1:10" ht="15" customHeight="1" x14ac:dyDescent="0.3">
      <c r="A280" s="43" t="s">
        <v>231</v>
      </c>
      <c r="B280" s="43" t="s">
        <v>268</v>
      </c>
      <c r="C280" s="145" t="str">
        <f>IF('ALC Transition Plans'!$C281="yes",IF('ALC Transition Plans'!D281=0,"No ",'ALC Transition Plans'!D281),"N/A")</f>
        <v>Yes</v>
      </c>
      <c r="D280" s="141" t="str">
        <f>IF('ALC Transition Plans'!$O281="yes",IF('ALC Transition Plans'!P281=0,"No ",'ALC Transition Plans'!P281),"N/A")</f>
        <v>Yes</v>
      </c>
      <c r="E280" s="141" t="str">
        <f>IF('ALC Transition Plans'!$Z281="yes",IF('ALC Transition Plans'!AB281=0,"No ",'ALC Transition Plans'!AB281),"N/A")</f>
        <v>Yes</v>
      </c>
      <c r="F280" s="146" t="str">
        <f>IF(VLOOKUP(B280,'Pivot Table'!$B$5:$K$2000,8,FALSE)=1,"Yes","")</f>
        <v/>
      </c>
      <c r="G280" s="164" t="str">
        <f>IF('ALC Transition Plans'!AT281="F","Y"," ")</f>
        <v>Y</v>
      </c>
      <c r="H280" s="217" t="str">
        <f>IF('ALC Transition Plans'!AW281=0," ",'ALC Transition Plans'!AW281)</f>
        <v>Y</v>
      </c>
      <c r="I280" s="312" t="str">
        <f t="shared" si="8"/>
        <v>16Y</v>
      </c>
      <c r="J280" s="230" t="str">
        <f>'ALC Transition Plans'!BL281</f>
        <v>F</v>
      </c>
    </row>
    <row r="281" spans="1:10" ht="15" customHeight="1" x14ac:dyDescent="0.3">
      <c r="A281" s="43" t="s">
        <v>231</v>
      </c>
      <c r="B281" s="43" t="s">
        <v>269</v>
      </c>
      <c r="C281" s="145" t="str">
        <f>IF('ALC Transition Plans'!$C282="yes",IF('ALC Transition Plans'!D282=0,"No ",'ALC Transition Plans'!D282),"N/A")</f>
        <v>Yes</v>
      </c>
      <c r="D281" s="141" t="str">
        <f>IF('ALC Transition Plans'!$O282="yes",IF('ALC Transition Plans'!P282=0,"No ",'ALC Transition Plans'!P282),"N/A")</f>
        <v>Yes</v>
      </c>
      <c r="E281" s="141" t="str">
        <f>IF('ALC Transition Plans'!$Z282="yes",IF('ALC Transition Plans'!AB282=0,"No ",'ALC Transition Plans'!AB282),"N/A")</f>
        <v>Yes</v>
      </c>
      <c r="F281" s="146" t="str">
        <f>IF(VLOOKUP(B281,'Pivot Table'!$B$5:$K$2000,8,FALSE)=1,"Yes","")</f>
        <v/>
      </c>
      <c r="G281" s="164" t="str">
        <f>IF('ALC Transition Plans'!AT282="F","Y"," ")</f>
        <v>Y</v>
      </c>
      <c r="H281" s="217" t="str">
        <f>IF('ALC Transition Plans'!AW282=0," ",'ALC Transition Plans'!AW282)</f>
        <v>Y</v>
      </c>
      <c r="I281" s="312" t="str">
        <f t="shared" si="8"/>
        <v>16Y</v>
      </c>
      <c r="J281" s="230" t="str">
        <f>'ALC Transition Plans'!BL282</f>
        <v>F</v>
      </c>
    </row>
    <row r="282" spans="1:10" ht="15" customHeight="1" x14ac:dyDescent="0.3">
      <c r="A282" s="43" t="s">
        <v>231</v>
      </c>
      <c r="B282" s="43" t="s">
        <v>270</v>
      </c>
      <c r="C282" s="145" t="str">
        <f>IF('ALC Transition Plans'!$C283="yes",IF('ALC Transition Plans'!D283=0,"No ",'ALC Transition Plans'!D283),"N/A")</f>
        <v>Yes</v>
      </c>
      <c r="D282" s="141" t="str">
        <f>IF('ALC Transition Plans'!$O283="yes",IF('ALC Transition Plans'!P283=0,"No ",'ALC Transition Plans'!P283),"N/A")</f>
        <v>Yes</v>
      </c>
      <c r="E282" s="141" t="str">
        <f>IF('ALC Transition Plans'!$Z283="yes",IF('ALC Transition Plans'!AB283=0,"No ",'ALC Transition Plans'!AB283),"N/A")</f>
        <v>Yes</v>
      </c>
      <c r="F282" s="146" t="str">
        <f>IF(VLOOKUP(B282,'Pivot Table'!$B$5:$K$2000,8,FALSE)=1,"Yes","")</f>
        <v/>
      </c>
      <c r="G282" s="164" t="str">
        <f>IF('ALC Transition Plans'!AT283="F","Y"," ")</f>
        <v>Y</v>
      </c>
      <c r="H282" s="217" t="str">
        <f>IF('ALC Transition Plans'!AW283=0," ",'ALC Transition Plans'!AW283)</f>
        <v>Y</v>
      </c>
      <c r="I282" s="312" t="str">
        <f t="shared" si="8"/>
        <v>16Y</v>
      </c>
      <c r="J282" s="230" t="str">
        <f>'ALC Transition Plans'!BL283</f>
        <v>F</v>
      </c>
    </row>
    <row r="283" spans="1:10" ht="15" customHeight="1" x14ac:dyDescent="0.3">
      <c r="A283" s="43" t="s">
        <v>10</v>
      </c>
      <c r="B283" s="123" t="s">
        <v>748</v>
      </c>
      <c r="C283" s="145" t="str">
        <f>IF('ALC Transition Plans'!$C284="yes",IF('ALC Transition Plans'!D284=0,"No ",'ALC Transition Plans'!D284),"N/A")</f>
        <v>N/A</v>
      </c>
      <c r="D283" s="141" t="str">
        <f>IF('ALC Transition Plans'!$O284="yes",IF('ALC Transition Plans'!P284=0,"No ",'ALC Transition Plans'!P284),"N/A")</f>
        <v>N/A</v>
      </c>
      <c r="E283" s="141" t="str">
        <f>IF('ALC Transition Plans'!$Z284="yes",IF('ALC Transition Plans'!AB284=0,"No ",'ALC Transition Plans'!AB284),"N/A")</f>
        <v>In Progress</v>
      </c>
      <c r="F283" s="146" t="str">
        <f>IF(VLOOKUP(B283,'Pivot Table'!$B$5:$K$2000,8,FALSE)=1,"Yes","")</f>
        <v/>
      </c>
      <c r="G283" s="164" t="str">
        <f>IF('ALC Transition Plans'!AT284="F","Y"," ")</f>
        <v xml:space="preserve"> </v>
      </c>
      <c r="H283" s="217" t="str">
        <f>IF('ALC Transition Plans'!AW284=0," ",'ALC Transition Plans'!AW284)</f>
        <v xml:space="preserve"> </v>
      </c>
      <c r="I283" s="312" t="str">
        <f t="shared" si="8"/>
        <v xml:space="preserve">17 </v>
      </c>
      <c r="J283" s="230" t="str">
        <f>'ALC Transition Plans'!BL284</f>
        <v xml:space="preserve"> </v>
      </c>
    </row>
    <row r="284" spans="1:10" ht="15" customHeight="1" x14ac:dyDescent="0.3">
      <c r="A284" s="43" t="s">
        <v>10</v>
      </c>
      <c r="B284" s="123" t="s">
        <v>1913</v>
      </c>
      <c r="C284" s="145" t="str">
        <f>IF('ALC Transition Plans'!$C285="yes",IF('ALC Transition Plans'!D285=0,"No ",'ALC Transition Plans'!D285),"N/A")</f>
        <v>Yes</v>
      </c>
      <c r="D284" s="141" t="str">
        <f>IF('ALC Transition Plans'!$O285="yes",IF('ALC Transition Plans'!P285=0,"No ",'ALC Transition Plans'!P285),"N/A")</f>
        <v>N/A</v>
      </c>
      <c r="E284" s="141" t="str">
        <f>IF('ALC Transition Plans'!$Z285="yes",IF('ALC Transition Plans'!AB285=0,"No ",'ALC Transition Plans'!AB285),"N/A")</f>
        <v>N/A</v>
      </c>
      <c r="F284" s="146" t="str">
        <f>IF(VLOOKUP(B284,'Pivot Table'!$B$5:$K$2000,8,FALSE)=1,"Yes","")</f>
        <v/>
      </c>
      <c r="G284" s="164" t="str">
        <f>IF('ALC Transition Plans'!AT285="F","Y"," ")</f>
        <v>Y</v>
      </c>
      <c r="H284" s="217" t="str">
        <f>IF('ALC Transition Plans'!AW285=0," ",'ALC Transition Plans'!AW285)</f>
        <v xml:space="preserve"> </v>
      </c>
      <c r="I284" s="312" t="str">
        <f t="shared" ref="I284" si="9">A284&amp;G284</f>
        <v>17Y</v>
      </c>
      <c r="J284" s="230" t="str">
        <f>'ALC Transition Plans'!BL285</f>
        <v>F</v>
      </c>
    </row>
    <row r="285" spans="1:10" ht="15" customHeight="1" x14ac:dyDescent="0.3">
      <c r="A285" s="43" t="s">
        <v>10</v>
      </c>
      <c r="B285" s="123" t="s">
        <v>741</v>
      </c>
      <c r="C285" s="145" t="str">
        <f>IF('ALC Transition Plans'!$C286="yes",IF('ALC Transition Plans'!D286=0,"No ",'ALC Transition Plans'!D286),"N/A")</f>
        <v>Yes</v>
      </c>
      <c r="D285" s="141" t="str">
        <f>IF('ALC Transition Plans'!$O286="yes",IF('ALC Transition Plans'!P286=0,"No ",'ALC Transition Plans'!P286),"N/A")</f>
        <v>N/A</v>
      </c>
      <c r="E285" s="141" t="str">
        <f>IF('ALC Transition Plans'!$Z286="yes",IF('ALC Transition Plans'!AB286=0,"No ",'ALC Transition Plans'!AB286),"N/A")</f>
        <v>N/A</v>
      </c>
      <c r="F285" s="146" t="str">
        <f>IF(VLOOKUP(B285,'Pivot Table'!$B$5:$K$2000,8,FALSE)=1,"Yes","")</f>
        <v/>
      </c>
      <c r="G285" s="164" t="str">
        <f>IF('ALC Transition Plans'!AT286="F","Y"," ")</f>
        <v>Y</v>
      </c>
      <c r="H285" s="217" t="str">
        <f>IF('ALC Transition Plans'!AW286=0," ",'ALC Transition Plans'!AW286)</f>
        <v xml:space="preserve"> </v>
      </c>
      <c r="I285" s="312" t="str">
        <f t="shared" si="8"/>
        <v>17Y</v>
      </c>
      <c r="J285" s="230" t="str">
        <f>'ALC Transition Plans'!BL286</f>
        <v>F</v>
      </c>
    </row>
    <row r="286" spans="1:10" ht="15" customHeight="1" x14ac:dyDescent="0.3">
      <c r="A286" s="43" t="s">
        <v>10</v>
      </c>
      <c r="B286" s="123" t="s">
        <v>742</v>
      </c>
      <c r="C286" s="145" t="str">
        <f>IF('ALC Transition Plans'!$C287="yes",IF('ALC Transition Plans'!D287=0,"No ",'ALC Transition Plans'!D287),"N/A")</f>
        <v>Yes</v>
      </c>
      <c r="D286" s="141" t="str">
        <f>IF('ALC Transition Plans'!$O287="yes",IF('ALC Transition Plans'!P287=0,"No ",'ALC Transition Plans'!P287),"N/A")</f>
        <v>N/A</v>
      </c>
      <c r="E286" s="141" t="str">
        <f>IF('ALC Transition Plans'!$Z287="yes",IF('ALC Transition Plans'!AB287=0,"No ",'ALC Transition Plans'!AB287),"N/A")</f>
        <v>N/A</v>
      </c>
      <c r="F286" s="146" t="str">
        <f>IF(VLOOKUP(B286,'Pivot Table'!$B$5:$K$2000,8,FALSE)=1,"Yes","")</f>
        <v/>
      </c>
      <c r="G286" s="164" t="str">
        <f>IF('ALC Transition Plans'!AT287="F","Y"," ")</f>
        <v>Y</v>
      </c>
      <c r="H286" s="217" t="str">
        <f>IF('ALC Transition Plans'!AW287=0," ",'ALC Transition Plans'!AW287)</f>
        <v xml:space="preserve"> </v>
      </c>
      <c r="I286" s="312" t="str">
        <f t="shared" si="8"/>
        <v>17Y</v>
      </c>
      <c r="J286" s="230" t="str">
        <f>'ALC Transition Plans'!BL287</f>
        <v>F</v>
      </c>
    </row>
    <row r="287" spans="1:10" ht="15" customHeight="1" x14ac:dyDescent="0.3">
      <c r="A287" s="43" t="s">
        <v>10</v>
      </c>
      <c r="B287" s="123" t="s">
        <v>1382</v>
      </c>
      <c r="C287" s="145" t="str">
        <f>IF('ALC Transition Plans'!$C288="yes",IF('ALC Transition Plans'!D288=0,"No ",'ALC Transition Plans'!D288),"N/A")</f>
        <v>Yes</v>
      </c>
      <c r="D287" s="141" t="str">
        <f>IF('ALC Transition Plans'!$O288="yes",IF('ALC Transition Plans'!P288=0,"No ",'ALC Transition Plans'!P288),"N/A")</f>
        <v>N/A</v>
      </c>
      <c r="E287" s="141" t="str">
        <f>IF('ALC Transition Plans'!$Z288="yes",IF('ALC Transition Plans'!AB288=0,"No ",'ALC Transition Plans'!AB288),"N/A")</f>
        <v>N/A</v>
      </c>
      <c r="F287" s="146" t="str">
        <f>IF(VLOOKUP(B287,'Pivot Table'!$B$5:$K$2000,8,FALSE)=1,"Yes","")</f>
        <v/>
      </c>
      <c r="G287" s="164" t="str">
        <f>IF('ALC Transition Plans'!AT288="F","Y"," ")</f>
        <v>Y</v>
      </c>
      <c r="H287" s="217" t="str">
        <f>IF('ALC Transition Plans'!AW288=0," ",'ALC Transition Plans'!AW288)</f>
        <v xml:space="preserve"> </v>
      </c>
      <c r="I287" s="312" t="str">
        <f t="shared" ref="I287" si="10">A287&amp;G287</f>
        <v>17Y</v>
      </c>
      <c r="J287" s="230" t="str">
        <f>'ALC Transition Plans'!BL288</f>
        <v>F</v>
      </c>
    </row>
    <row r="288" spans="1:10" ht="15" customHeight="1" x14ac:dyDescent="0.3">
      <c r="A288" s="43" t="s">
        <v>10</v>
      </c>
      <c r="B288" s="123" t="s">
        <v>1880</v>
      </c>
      <c r="C288" s="145" t="str">
        <f>IF('ALC Transition Plans'!$C289="yes",IF('ALC Transition Plans'!D289=0,"No ",'ALC Transition Plans'!D289),"N/A")</f>
        <v>Yes</v>
      </c>
      <c r="D288" s="141" t="str">
        <f>IF('ALC Transition Plans'!$O289="yes",IF('ALC Transition Plans'!P289=0,"No ",'ALC Transition Plans'!P289),"N/A")</f>
        <v>N/A</v>
      </c>
      <c r="E288" s="141" t="str">
        <f>IF('ALC Transition Plans'!$Z289="yes",IF('ALC Transition Plans'!AB289=0,"No ",'ALC Transition Plans'!AB289),"N/A")</f>
        <v>N/A</v>
      </c>
      <c r="F288" s="146" t="str">
        <f>IF(VLOOKUP(B288,'Pivot Table'!$B$5:$K$2000,8,FALSE)=1,"Yes","")</f>
        <v/>
      </c>
      <c r="G288" s="164" t="str">
        <f>IF('ALC Transition Plans'!AT289="F","Y"," ")</f>
        <v>Y</v>
      </c>
      <c r="H288" s="217" t="str">
        <f>IF('ALC Transition Plans'!AW289=0," ",'ALC Transition Plans'!AW289)</f>
        <v xml:space="preserve"> </v>
      </c>
      <c r="I288" s="312" t="str">
        <f t="shared" ref="I288" si="11">A288&amp;G288</f>
        <v>17Y</v>
      </c>
      <c r="J288" s="230" t="str">
        <f>'ALC Transition Plans'!BL289</f>
        <v>F</v>
      </c>
    </row>
    <row r="289" spans="1:10" ht="15" customHeight="1" x14ac:dyDescent="0.3">
      <c r="A289" s="43" t="s">
        <v>10</v>
      </c>
      <c r="B289" s="123" t="s">
        <v>743</v>
      </c>
      <c r="C289" s="145" t="str">
        <f>IF('ALC Transition Plans'!$C290="yes",IF('ALC Transition Plans'!D290=0,"No ",'ALC Transition Plans'!D290),"N/A")</f>
        <v>Yes</v>
      </c>
      <c r="D289" s="141" t="str">
        <f>IF('ALC Transition Plans'!$O290="yes",IF('ALC Transition Plans'!P290=0,"No ",'ALC Transition Plans'!P290),"N/A")</f>
        <v>N/A</v>
      </c>
      <c r="E289" s="141" t="str">
        <f>IF('ALC Transition Plans'!$Z290="yes",IF('ALC Transition Plans'!AB290=0,"No ",'ALC Transition Plans'!AB290),"N/A")</f>
        <v>N/A</v>
      </c>
      <c r="F289" s="146" t="str">
        <f>IF(VLOOKUP(B289,'Pivot Table'!$B$5:$K$2000,8,FALSE)=1,"Yes","")</f>
        <v/>
      </c>
      <c r="G289" s="164" t="str">
        <f>IF('ALC Transition Plans'!AT290="F","Y"," ")</f>
        <v>Y</v>
      </c>
      <c r="H289" s="217" t="str">
        <f>IF('ALC Transition Plans'!AW290=0," ",'ALC Transition Plans'!AW290)</f>
        <v xml:space="preserve"> </v>
      </c>
      <c r="I289" s="312" t="str">
        <f t="shared" si="8"/>
        <v>17Y</v>
      </c>
      <c r="J289" s="230" t="str">
        <f>'ALC Transition Plans'!BL290</f>
        <v>F</v>
      </c>
    </row>
    <row r="290" spans="1:10" ht="15" customHeight="1" x14ac:dyDescent="0.3">
      <c r="A290" s="43" t="s">
        <v>11</v>
      </c>
      <c r="B290" s="123" t="s">
        <v>271</v>
      </c>
      <c r="C290" s="145" t="str">
        <f>IF('ALC Transition Plans'!$C291="yes",IF('ALC Transition Plans'!D291=0,"No ",'ALC Transition Plans'!D291),"N/A")</f>
        <v>Yes</v>
      </c>
      <c r="D290" s="141" t="str">
        <f>IF('ALC Transition Plans'!$O291="yes",IF('ALC Transition Plans'!P291=0,"No ",'ALC Transition Plans'!P291),"N/A")</f>
        <v>N/A</v>
      </c>
      <c r="E290" s="141" t="str">
        <f>IF('ALC Transition Plans'!$Z291="yes",IF('ALC Transition Plans'!AB291=0,"No ",'ALC Transition Plans'!AB291),"N/A")</f>
        <v>N/A</v>
      </c>
      <c r="F290" s="146" t="str">
        <f>IF(VLOOKUP(B290,'Pivot Table'!$B$5:$K$2000,8,FALSE)=1,"Yes","")</f>
        <v/>
      </c>
      <c r="G290" s="164" t="str">
        <f>IF('ALC Transition Plans'!AT291="F","Y"," ")</f>
        <v>Y</v>
      </c>
      <c r="H290" s="217" t="str">
        <f>IF('ALC Transition Plans'!AW291=0," ",'ALC Transition Plans'!AW291)</f>
        <v xml:space="preserve"> </v>
      </c>
      <c r="I290" s="312" t="str">
        <f t="shared" si="8"/>
        <v>18Y</v>
      </c>
      <c r="J290" s="230" t="str">
        <f>'ALC Transition Plans'!BL291</f>
        <v>F</v>
      </c>
    </row>
    <row r="291" spans="1:10" ht="15" customHeight="1" x14ac:dyDescent="0.3">
      <c r="A291" s="43" t="s">
        <v>11</v>
      </c>
      <c r="B291" s="43" t="s">
        <v>272</v>
      </c>
      <c r="C291" s="145" t="str">
        <f>IF('ALC Transition Plans'!$C292="yes",IF('ALC Transition Plans'!D292=0,"No ",'ALC Transition Plans'!D292),"N/A")</f>
        <v>Yes</v>
      </c>
      <c r="D291" s="141" t="str">
        <f>IF('ALC Transition Plans'!$O292="yes",IF('ALC Transition Plans'!P292=0,"No ",'ALC Transition Plans'!P292),"N/A")</f>
        <v>Yes</v>
      </c>
      <c r="E291" s="141" t="str">
        <f>IF('ALC Transition Plans'!$Z292="yes",IF('ALC Transition Plans'!AB292=0,"No ",'ALC Transition Plans'!AB292),"N/A")</f>
        <v>Yes</v>
      </c>
      <c r="F291" s="146" t="str">
        <f>IF(VLOOKUP(B291,'Pivot Table'!$B$5:$K$2000,8,FALSE)=1,"Yes","")</f>
        <v/>
      </c>
      <c r="G291" s="164" t="str">
        <f>IF('ALC Transition Plans'!AT292="F","Y"," ")</f>
        <v>Y</v>
      </c>
      <c r="H291" s="217" t="str">
        <f>IF('ALC Transition Plans'!AW292=0," ",'ALC Transition Plans'!AW292)</f>
        <v xml:space="preserve"> </v>
      </c>
      <c r="I291" s="312" t="str">
        <f t="shared" si="8"/>
        <v>18Y</v>
      </c>
      <c r="J291" s="230" t="str">
        <f>'ALC Transition Plans'!BL292</f>
        <v>F</v>
      </c>
    </row>
    <row r="292" spans="1:10" ht="15" customHeight="1" x14ac:dyDescent="0.3">
      <c r="A292" s="43" t="s">
        <v>11</v>
      </c>
      <c r="B292" s="43" t="s">
        <v>273</v>
      </c>
      <c r="C292" s="145" t="str">
        <f>IF('ALC Transition Plans'!$C293="yes",IF('ALC Transition Plans'!D293=0,"No ",'ALC Transition Plans'!D293),"N/A")</f>
        <v>Yes</v>
      </c>
      <c r="D292" s="141" t="str">
        <f>IF('ALC Transition Plans'!$O293="yes",IF('ALC Transition Plans'!P293=0,"No ",'ALC Transition Plans'!P293),"N/A")</f>
        <v>N/A</v>
      </c>
      <c r="E292" s="141" t="str">
        <f>IF('ALC Transition Plans'!$Z293="yes",IF('ALC Transition Plans'!AB293=0,"No ",'ALC Transition Plans'!AB293),"N/A")</f>
        <v>N/A</v>
      </c>
      <c r="F292" s="146" t="str">
        <f>IF(VLOOKUP(B292,'Pivot Table'!$B$5:$K$2000,8,FALSE)=1,"Yes","")</f>
        <v/>
      </c>
      <c r="G292" s="164" t="str">
        <f>IF('ALC Transition Plans'!AT293="F","Y"," ")</f>
        <v>Y</v>
      </c>
      <c r="H292" s="217" t="str">
        <f>IF('ALC Transition Plans'!AW293=0," ",'ALC Transition Plans'!AW293)</f>
        <v xml:space="preserve"> </v>
      </c>
      <c r="I292" s="312" t="str">
        <f t="shared" si="8"/>
        <v>18Y</v>
      </c>
      <c r="J292" s="230" t="str">
        <f>'ALC Transition Plans'!BL293</f>
        <v>F</v>
      </c>
    </row>
    <row r="293" spans="1:10" ht="15" customHeight="1" x14ac:dyDescent="0.3">
      <c r="A293" s="43" t="s">
        <v>11</v>
      </c>
      <c r="B293" s="43" t="s">
        <v>274</v>
      </c>
      <c r="C293" s="145" t="str">
        <f>IF('ALC Transition Plans'!$C294="yes",IF('ALC Transition Plans'!D294=0,"No ",'ALC Transition Plans'!D294),"N/A")</f>
        <v>Yes</v>
      </c>
      <c r="D293" s="141" t="str">
        <f>IF('ALC Transition Plans'!$O294="yes",IF('ALC Transition Plans'!P294=0,"No ",'ALC Transition Plans'!P294),"N/A")</f>
        <v>In Progress</v>
      </c>
      <c r="E293" s="141" t="str">
        <f>IF('ALC Transition Plans'!$Z294="yes",IF('ALC Transition Plans'!AB294=0,"No ",'ALC Transition Plans'!AB294),"N/A")</f>
        <v>N/A</v>
      </c>
      <c r="F293" s="146" t="str">
        <f>IF(VLOOKUP(B293,'Pivot Table'!$B$5:$K$2000,8,FALSE)=1,"Yes","")</f>
        <v>Yes</v>
      </c>
      <c r="G293" s="164" t="str">
        <f>IF('ALC Transition Plans'!AT294="F","Y"," ")</f>
        <v xml:space="preserve"> </v>
      </c>
      <c r="H293" s="217" t="str">
        <f>IF('ALC Transition Plans'!AW294=0," ",'ALC Transition Plans'!AW294)</f>
        <v xml:space="preserve"> </v>
      </c>
      <c r="I293" s="312" t="str">
        <f t="shared" si="8"/>
        <v xml:space="preserve">18 </v>
      </c>
      <c r="J293" s="230" t="str">
        <f>'ALC Transition Plans'!BL294</f>
        <v>P</v>
      </c>
    </row>
    <row r="294" spans="1:10" ht="15" customHeight="1" x14ac:dyDescent="0.3">
      <c r="A294" s="43" t="s">
        <v>11</v>
      </c>
      <c r="B294" s="123" t="s">
        <v>275</v>
      </c>
      <c r="C294" s="145" t="str">
        <f>IF('ALC Transition Plans'!$C295="yes",IF('ALC Transition Plans'!D295=0,"No ",'ALC Transition Plans'!D295),"N/A")</f>
        <v>Yes</v>
      </c>
      <c r="D294" s="141" t="str">
        <f>IF('ALC Transition Plans'!$O295="yes",IF('ALC Transition Plans'!P295=0,"No ",'ALC Transition Plans'!P295),"N/A")</f>
        <v>N/A</v>
      </c>
      <c r="E294" s="141" t="str">
        <f>IF('ALC Transition Plans'!$Z295="yes",IF('ALC Transition Plans'!AB295=0,"No ",'ALC Transition Plans'!AB295),"N/A")</f>
        <v>N/A</v>
      </c>
      <c r="F294" s="146" t="str">
        <f>IF(VLOOKUP(B294,'Pivot Table'!$B$5:$K$2000,8,FALSE)=1,"Yes","")</f>
        <v/>
      </c>
      <c r="G294" s="164" t="str">
        <f>IF('ALC Transition Plans'!AT295="F","Y"," ")</f>
        <v>Y</v>
      </c>
      <c r="H294" s="217" t="str">
        <f>IF('ALC Transition Plans'!AW295=0," ",'ALC Transition Plans'!AW295)</f>
        <v xml:space="preserve"> </v>
      </c>
      <c r="I294" s="312" t="str">
        <f t="shared" si="8"/>
        <v>18Y</v>
      </c>
      <c r="J294" s="230" t="str">
        <f>'ALC Transition Plans'!BL295</f>
        <v>F</v>
      </c>
    </row>
    <row r="295" spans="1:10" ht="15" customHeight="1" x14ac:dyDescent="0.3">
      <c r="A295" s="43" t="s">
        <v>11</v>
      </c>
      <c r="B295" s="43" t="s">
        <v>276</v>
      </c>
      <c r="C295" s="145" t="str">
        <f>IF('ALC Transition Plans'!$C296="yes",IF('ALC Transition Plans'!D296=0,"No ",'ALC Transition Plans'!D296),"N/A")</f>
        <v>Yes</v>
      </c>
      <c r="D295" s="141" t="str">
        <f>IF('ALC Transition Plans'!$O296="yes",IF('ALC Transition Plans'!P296=0,"No ",'ALC Transition Plans'!P296),"N/A")</f>
        <v>N/A</v>
      </c>
      <c r="E295" s="141" t="str">
        <f>IF('ALC Transition Plans'!$Z296="yes",IF('ALC Transition Plans'!AB296=0,"No ",'ALC Transition Plans'!AB296),"N/A")</f>
        <v>N/A</v>
      </c>
      <c r="F295" s="146" t="str">
        <f>IF(VLOOKUP(B295,'Pivot Table'!$B$5:$K$2000,8,FALSE)=1,"Yes","")</f>
        <v/>
      </c>
      <c r="G295" s="164" t="str">
        <f>IF('ALC Transition Plans'!AT296="F","Y"," ")</f>
        <v>Y</v>
      </c>
      <c r="H295" s="217" t="str">
        <f>IF('ALC Transition Plans'!AW296=0," ",'ALC Transition Plans'!AW296)</f>
        <v xml:space="preserve"> </v>
      </c>
      <c r="I295" s="312" t="str">
        <f t="shared" si="8"/>
        <v>18Y</v>
      </c>
      <c r="J295" s="230" t="str">
        <f>'ALC Transition Plans'!BL296</f>
        <v>F</v>
      </c>
    </row>
    <row r="296" spans="1:10" ht="15" customHeight="1" x14ac:dyDescent="0.3">
      <c r="A296" s="43" t="s">
        <v>17</v>
      </c>
      <c r="B296" s="43" t="s">
        <v>277</v>
      </c>
      <c r="C296" s="145" t="str">
        <f>IF('ALC Transition Plans'!$C297="yes",IF('ALC Transition Plans'!D297=0,"No ",'ALC Transition Plans'!D297),"N/A")</f>
        <v>In Progress</v>
      </c>
      <c r="D296" s="141" t="str">
        <f>IF('ALC Transition Plans'!$O297="yes",IF('ALC Transition Plans'!P297=0,"No ",'ALC Transition Plans'!P297),"N/A")</f>
        <v>Yes</v>
      </c>
      <c r="E296" s="141" t="str">
        <f>IF('ALC Transition Plans'!$Z297="yes",IF('ALC Transition Plans'!AB297=0,"No ",'ALC Transition Plans'!AB297),"N/A")</f>
        <v>Yes</v>
      </c>
      <c r="F296" s="146" t="str">
        <f>IF(VLOOKUP(B296,'Pivot Table'!$B$5:$K$2000,8,FALSE)=1,"Yes","")</f>
        <v/>
      </c>
      <c r="G296" s="164" t="str">
        <f>IF('ALC Transition Plans'!AT297="F","Y"," ")</f>
        <v xml:space="preserve"> </v>
      </c>
      <c r="H296" s="217" t="str">
        <f>IF('ALC Transition Plans'!AW297=0," ",'ALC Transition Plans'!AW297)</f>
        <v>Y</v>
      </c>
      <c r="I296" s="312" t="str">
        <f t="shared" si="8"/>
        <v xml:space="preserve">19 </v>
      </c>
      <c r="J296" s="230" t="str">
        <f>'ALC Transition Plans'!BL297</f>
        <v>P</v>
      </c>
    </row>
    <row r="297" spans="1:10" ht="15" customHeight="1" x14ac:dyDescent="0.3">
      <c r="A297" s="43" t="s">
        <v>17</v>
      </c>
      <c r="B297" s="123" t="s">
        <v>278</v>
      </c>
      <c r="C297" s="145" t="str">
        <f>IF('ALC Transition Plans'!$C298="yes",IF('ALC Transition Plans'!D298=0,"No ",'ALC Transition Plans'!D298),"N/A")</f>
        <v>Yes</v>
      </c>
      <c r="D297" s="141" t="str">
        <f>IF('ALC Transition Plans'!$O298="yes",IF('ALC Transition Plans'!P298=0,"No ",'ALC Transition Plans'!P298),"N/A")</f>
        <v>In Progress</v>
      </c>
      <c r="E297" s="141" t="str">
        <f>IF('ALC Transition Plans'!$Z298="yes",IF('ALC Transition Plans'!AB298=0,"No ",'ALC Transition Plans'!AB298),"N/A")</f>
        <v>In Progress</v>
      </c>
      <c r="F297" s="146" t="str">
        <f>IF(VLOOKUP(B297,'Pivot Table'!$B$5:$K$2000,8,FALSE)=1,"Yes","")</f>
        <v/>
      </c>
      <c r="G297" s="164" t="str">
        <f>IF('ALC Transition Plans'!AT298="F","Y"," ")</f>
        <v xml:space="preserve"> </v>
      </c>
      <c r="H297" s="217" t="str">
        <f>IF('ALC Transition Plans'!AW298=0," ",'ALC Transition Plans'!AW298)</f>
        <v>Y</v>
      </c>
      <c r="I297" s="312" t="str">
        <f t="shared" si="8"/>
        <v xml:space="preserve">19 </v>
      </c>
      <c r="J297" s="230" t="str">
        <f>'ALC Transition Plans'!BL298</f>
        <v>P</v>
      </c>
    </row>
    <row r="298" spans="1:10" ht="15" customHeight="1" x14ac:dyDescent="0.3">
      <c r="A298" s="43" t="s">
        <v>17</v>
      </c>
      <c r="B298" s="43" t="s">
        <v>279</v>
      </c>
      <c r="C298" s="145" t="str">
        <f>IF('ALC Transition Plans'!$C299="yes",IF('ALC Transition Plans'!D299=0,"No ",'ALC Transition Plans'!D299),"N/A")</f>
        <v>Yes</v>
      </c>
      <c r="D298" s="141" t="str">
        <f>IF('ALC Transition Plans'!$O299="yes",IF('ALC Transition Plans'!P299=0,"No ",'ALC Transition Plans'!P299),"N/A")</f>
        <v>Yes</v>
      </c>
      <c r="E298" s="141" t="str">
        <f>IF('ALC Transition Plans'!$Z299="yes",IF('ALC Transition Plans'!AB299=0,"No ",'ALC Transition Plans'!AB299),"N/A")</f>
        <v>Yes</v>
      </c>
      <c r="F298" s="146" t="str">
        <f>IF(VLOOKUP(B298,'Pivot Table'!$B$5:$K$2000,8,FALSE)=1,"Yes","")</f>
        <v/>
      </c>
      <c r="G298" s="164" t="str">
        <f>IF('ALC Transition Plans'!AT299="F","Y"," ")</f>
        <v>Y</v>
      </c>
      <c r="H298" s="217" t="str">
        <f>IF('ALC Transition Plans'!AW299=0," ",'ALC Transition Plans'!AW299)</f>
        <v>Y</v>
      </c>
      <c r="I298" s="312" t="str">
        <f t="shared" si="8"/>
        <v>19Y</v>
      </c>
      <c r="J298" s="230" t="str">
        <f>'ALC Transition Plans'!BL299</f>
        <v>F</v>
      </c>
    </row>
    <row r="299" spans="1:10" ht="15" customHeight="1" x14ac:dyDescent="0.3">
      <c r="A299" s="43" t="s">
        <v>2</v>
      </c>
      <c r="B299" s="43" t="s">
        <v>280</v>
      </c>
      <c r="C299" s="145" t="str">
        <f>IF('ALC Transition Plans'!$C300="yes",IF('ALC Transition Plans'!D300=0,"No ",'ALC Transition Plans'!D300),"N/A")</f>
        <v>Yes</v>
      </c>
      <c r="D299" s="141" t="str">
        <f>IF('ALC Transition Plans'!$O300="yes",IF('ALC Transition Plans'!P300=0,"No ",'ALC Transition Plans'!P300),"N/A")</f>
        <v>Yes</v>
      </c>
      <c r="E299" s="141" t="str">
        <f>IF('ALC Transition Plans'!$Z300="yes",IF('ALC Transition Plans'!AB300=0,"No ",'ALC Transition Plans'!AB300),"N/A")</f>
        <v>Yes</v>
      </c>
      <c r="F299" s="146" t="str">
        <f>IF(VLOOKUP(B299,'Pivot Table'!$B$5:$K$2000,8,FALSE)=1,"Yes","")</f>
        <v/>
      </c>
      <c r="G299" s="164" t="str">
        <f>IF('ALC Transition Plans'!AT300="F","Y"," ")</f>
        <v>Y</v>
      </c>
      <c r="H299" s="217" t="str">
        <f>IF('ALC Transition Plans'!AW300=0," ",'ALC Transition Plans'!AW300)</f>
        <v>Y</v>
      </c>
      <c r="I299" s="312" t="str">
        <f t="shared" si="8"/>
        <v>20Y</v>
      </c>
      <c r="J299" s="230" t="str">
        <f>'ALC Transition Plans'!BL300</f>
        <v>F</v>
      </c>
    </row>
    <row r="300" spans="1:10" ht="15" customHeight="1" x14ac:dyDescent="0.3">
      <c r="A300" s="43" t="s">
        <v>2</v>
      </c>
      <c r="B300" s="43" t="s">
        <v>281</v>
      </c>
      <c r="C300" s="145" t="str">
        <f>IF('ALC Transition Plans'!$C301="yes",IF('ALC Transition Plans'!D301=0,"No ",'ALC Transition Plans'!D301),"N/A")</f>
        <v>Yes</v>
      </c>
      <c r="D300" s="141" t="str">
        <f>IF('ALC Transition Plans'!$O301="yes",IF('ALC Transition Plans'!P301=0,"No ",'ALC Transition Plans'!P301),"N/A")</f>
        <v>Yes</v>
      </c>
      <c r="E300" s="141" t="str">
        <f>IF('ALC Transition Plans'!$Z301="yes",IF('ALC Transition Plans'!AB301=0,"No ",'ALC Transition Plans'!AB301),"N/A")</f>
        <v>Yes</v>
      </c>
      <c r="F300" s="146" t="str">
        <f>IF(VLOOKUP(B300,'Pivot Table'!$B$5:$K$2000,8,FALSE)=1,"Yes","")</f>
        <v/>
      </c>
      <c r="G300" s="164" t="str">
        <f>IF('ALC Transition Plans'!AT301="F","Y"," ")</f>
        <v>Y</v>
      </c>
      <c r="H300" s="217" t="str">
        <f>IF('ALC Transition Plans'!AW301=0," ",'ALC Transition Plans'!AW301)</f>
        <v>Y</v>
      </c>
      <c r="I300" s="312" t="str">
        <f t="shared" si="8"/>
        <v>20Y</v>
      </c>
      <c r="J300" s="230" t="str">
        <f>'ALC Transition Plans'!BL301</f>
        <v>F</v>
      </c>
    </row>
    <row r="301" spans="1:10" ht="15" customHeight="1" x14ac:dyDescent="0.3">
      <c r="A301" s="43" t="s">
        <v>2</v>
      </c>
      <c r="B301" s="43" t="s">
        <v>282</v>
      </c>
      <c r="C301" s="145" t="str">
        <f>IF('ALC Transition Plans'!$C302="yes",IF('ALC Transition Plans'!D302=0,"No ",'ALC Transition Plans'!D302),"N/A")</f>
        <v>N/A</v>
      </c>
      <c r="D301" s="141" t="str">
        <f>IF('ALC Transition Plans'!$O302="yes",IF('ALC Transition Plans'!P302=0,"No ",'ALC Transition Plans'!P302),"N/A")</f>
        <v>In Progress</v>
      </c>
      <c r="E301" s="141" t="str">
        <f>IF('ALC Transition Plans'!$Z302="yes",IF('ALC Transition Plans'!AB302=0,"No ",'ALC Transition Plans'!AB302),"N/A")</f>
        <v>N/A</v>
      </c>
      <c r="F301" s="146" t="str">
        <f>IF(VLOOKUP(B301,'Pivot Table'!$B$5:$K$2000,8,FALSE)=1,"Yes","")</f>
        <v/>
      </c>
      <c r="G301" s="164" t="str">
        <f>IF('ALC Transition Plans'!AT302="F","Y"," ")</f>
        <v xml:space="preserve"> </v>
      </c>
      <c r="H301" s="217" t="str">
        <f>IF('ALC Transition Plans'!AW302=0," ",'ALC Transition Plans'!AW302)</f>
        <v>Y</v>
      </c>
      <c r="I301" s="312" t="str">
        <f t="shared" si="8"/>
        <v xml:space="preserve">20 </v>
      </c>
      <c r="J301" s="230" t="str">
        <f>'ALC Transition Plans'!BL302</f>
        <v xml:space="preserve"> </v>
      </c>
    </row>
    <row r="302" spans="1:10" ht="15" customHeight="1" x14ac:dyDescent="0.3">
      <c r="A302" s="43" t="s">
        <v>2</v>
      </c>
      <c r="B302" s="43" t="s">
        <v>283</v>
      </c>
      <c r="C302" s="145" t="str">
        <f>IF('ALC Transition Plans'!$C303="yes",IF('ALC Transition Plans'!D303=0,"No ",'ALC Transition Plans'!D303),"N/A")</f>
        <v>Yes</v>
      </c>
      <c r="D302" s="141" t="str">
        <f>IF('ALC Transition Plans'!$O303="yes",IF('ALC Transition Plans'!P303=0,"No ",'ALC Transition Plans'!P303),"N/A")</f>
        <v>Yes</v>
      </c>
      <c r="E302" s="141" t="str">
        <f>IF('ALC Transition Plans'!$Z303="yes",IF('ALC Transition Plans'!AB303=0,"No ",'ALC Transition Plans'!AB303),"N/A")</f>
        <v>Yes</v>
      </c>
      <c r="F302" s="146" t="str">
        <f>IF(VLOOKUP(B302,'Pivot Table'!$B$5:$K$2000,8,FALSE)=1,"Yes","")</f>
        <v/>
      </c>
      <c r="G302" s="164" t="str">
        <f>IF('ALC Transition Plans'!AT303="F","Y"," ")</f>
        <v>Y</v>
      </c>
      <c r="H302" s="217" t="str">
        <f>IF('ALC Transition Plans'!AW303=0," ",'ALC Transition Plans'!AW303)</f>
        <v>Y</v>
      </c>
      <c r="I302" s="312" t="str">
        <f t="shared" si="8"/>
        <v>20Y</v>
      </c>
      <c r="J302" s="230" t="str">
        <f>'ALC Transition Plans'!BL303</f>
        <v>F</v>
      </c>
    </row>
    <row r="303" spans="1:10" ht="15" customHeight="1" x14ac:dyDescent="0.3">
      <c r="A303" s="43" t="s">
        <v>2</v>
      </c>
      <c r="B303" s="43" t="s">
        <v>284</v>
      </c>
      <c r="C303" s="145" t="str">
        <f>IF('ALC Transition Plans'!$C304="yes",IF('ALC Transition Plans'!D304=0,"No ",'ALC Transition Plans'!D304),"N/A")</f>
        <v>Yes</v>
      </c>
      <c r="D303" s="141" t="str">
        <f>IF('ALC Transition Plans'!$O304="yes",IF('ALC Transition Plans'!P304=0,"No ",'ALC Transition Plans'!P304),"N/A")</f>
        <v>Yes</v>
      </c>
      <c r="E303" s="141" t="str">
        <f>IF('ALC Transition Plans'!$Z304="yes",IF('ALC Transition Plans'!AB304=0,"No ",'ALC Transition Plans'!AB304),"N/A")</f>
        <v>Yes</v>
      </c>
      <c r="F303" s="146" t="str">
        <f>IF(VLOOKUP(B303,'Pivot Table'!$B$5:$K$2000,8,FALSE)=1,"Yes","")</f>
        <v/>
      </c>
      <c r="G303" s="164" t="str">
        <f>IF('ALC Transition Plans'!AT304="F","Y"," ")</f>
        <v>Y</v>
      </c>
      <c r="H303" s="217" t="str">
        <f>IF('ALC Transition Plans'!AW304=0," ",'ALC Transition Plans'!AW304)</f>
        <v>Y</v>
      </c>
      <c r="I303" s="312" t="str">
        <f t="shared" si="8"/>
        <v>20Y</v>
      </c>
      <c r="J303" s="230" t="str">
        <f>'ALC Transition Plans'!BL304</f>
        <v>F</v>
      </c>
    </row>
    <row r="304" spans="1:10" ht="15" customHeight="1" x14ac:dyDescent="0.3">
      <c r="A304" s="43" t="s">
        <v>2</v>
      </c>
      <c r="B304" s="43" t="s">
        <v>285</v>
      </c>
      <c r="C304" s="145" t="str">
        <f>IF('ALC Transition Plans'!$C305="yes",IF('ALC Transition Plans'!D305=0,"No ",'ALC Transition Plans'!D305),"N/A")</f>
        <v>Yes</v>
      </c>
      <c r="D304" s="141" t="str">
        <f>IF('ALC Transition Plans'!$O305="yes",IF('ALC Transition Plans'!P305=0,"No ",'ALC Transition Plans'!P305),"N/A")</f>
        <v>Yes</v>
      </c>
      <c r="E304" s="141" t="str">
        <f>IF('ALC Transition Plans'!$Z305="yes",IF('ALC Transition Plans'!AB305=0,"No ",'ALC Transition Plans'!AB305),"N/A")</f>
        <v>Yes</v>
      </c>
      <c r="F304" s="146" t="str">
        <f>IF(VLOOKUP(B304,'Pivot Table'!$B$5:$K$2000,8,FALSE)=1,"Yes","")</f>
        <v/>
      </c>
      <c r="G304" s="164" t="str">
        <f>IF('ALC Transition Plans'!AT305="F","Y"," ")</f>
        <v>Y</v>
      </c>
      <c r="H304" s="217" t="str">
        <f>IF('ALC Transition Plans'!AW305=0," ",'ALC Transition Plans'!AW305)</f>
        <v>Y</v>
      </c>
      <c r="I304" s="312" t="str">
        <f t="shared" si="8"/>
        <v>20Y</v>
      </c>
      <c r="J304" s="230" t="str">
        <f>'ALC Transition Plans'!BL305</f>
        <v>F</v>
      </c>
    </row>
    <row r="305" spans="1:10" ht="15" customHeight="1" x14ac:dyDescent="0.3">
      <c r="A305" s="43" t="s">
        <v>2</v>
      </c>
      <c r="B305" s="43" t="s">
        <v>286</v>
      </c>
      <c r="C305" s="145" t="str">
        <f>IF('ALC Transition Plans'!$C306="yes",IF('ALC Transition Plans'!D306=0,"No ",'ALC Transition Plans'!D306),"N/A")</f>
        <v>Yes</v>
      </c>
      <c r="D305" s="141" t="str">
        <f>IF('ALC Transition Plans'!$O306="yes",IF('ALC Transition Plans'!P306=0,"No ",'ALC Transition Plans'!P306),"N/A")</f>
        <v>In Progress</v>
      </c>
      <c r="E305" s="141" t="str">
        <f>IF('ALC Transition Plans'!$Z306="yes",IF('ALC Transition Plans'!AB306=0,"No ",'ALC Transition Plans'!AB306),"N/A")</f>
        <v>Yes</v>
      </c>
      <c r="F305" s="146" t="str">
        <f>IF(VLOOKUP(B305,'Pivot Table'!$B$5:$K$2000,8,FALSE)=1,"Yes","")</f>
        <v>Yes</v>
      </c>
      <c r="G305" s="164" t="str">
        <f>IF('ALC Transition Plans'!AT306="F","Y"," ")</f>
        <v xml:space="preserve"> </v>
      </c>
      <c r="H305" s="217" t="str">
        <f>IF('ALC Transition Plans'!AW306=0," ",'ALC Transition Plans'!AW306)</f>
        <v>Y</v>
      </c>
      <c r="I305" s="312" t="str">
        <f t="shared" si="8"/>
        <v xml:space="preserve">20 </v>
      </c>
      <c r="J305" s="230" t="str">
        <f>'ALC Transition Plans'!BL306</f>
        <v>P</v>
      </c>
    </row>
    <row r="306" spans="1:10" ht="15" customHeight="1" x14ac:dyDescent="0.3">
      <c r="A306" s="43" t="s">
        <v>2</v>
      </c>
      <c r="B306" s="123" t="s">
        <v>1008</v>
      </c>
      <c r="C306" s="145" t="str">
        <f>IF('ALC Transition Plans'!$C307="yes",IF('ALC Transition Plans'!D307=0,"No ",'ALC Transition Plans'!D307),"N/A")</f>
        <v>Yes</v>
      </c>
      <c r="D306" s="141" t="str">
        <f>IF('ALC Transition Plans'!$O307="yes",IF('ALC Transition Plans'!P307=0,"No ",'ALC Transition Plans'!P307),"N/A")</f>
        <v>Yes</v>
      </c>
      <c r="E306" s="141" t="str">
        <f>IF('ALC Transition Plans'!$Z307="yes",IF('ALC Transition Plans'!AB307=0,"No ",'ALC Transition Plans'!AB307),"N/A")</f>
        <v>N/A</v>
      </c>
      <c r="F306" s="146" t="str">
        <f>IF(VLOOKUP(B306,'Pivot Table'!$B$5:$K$2000,8,FALSE)=1,"Yes","")</f>
        <v/>
      </c>
      <c r="G306" s="164" t="str">
        <f>IF('ALC Transition Plans'!AT307="F","Y"," ")</f>
        <v>Y</v>
      </c>
      <c r="H306" s="217" t="str">
        <f>IF('ALC Transition Plans'!AW307=0," ",'ALC Transition Plans'!AW307)</f>
        <v>Y</v>
      </c>
      <c r="I306" s="312" t="str">
        <f t="shared" si="8"/>
        <v>20Y</v>
      </c>
      <c r="J306" s="230" t="str">
        <f>'ALC Transition Plans'!BL307</f>
        <v>F</v>
      </c>
    </row>
    <row r="307" spans="1:10" ht="15" customHeight="1" x14ac:dyDescent="0.3">
      <c r="A307" s="43" t="s">
        <v>2</v>
      </c>
      <c r="B307" s="123" t="s">
        <v>1009</v>
      </c>
      <c r="C307" s="145" t="str">
        <f>IF('ALC Transition Plans'!$C308="yes",IF('ALC Transition Plans'!D308=0,"No ",'ALC Transition Plans'!D308),"N/A")</f>
        <v>In Progress</v>
      </c>
      <c r="D307" s="141" t="str">
        <f>IF('ALC Transition Plans'!$O308="yes",IF('ALC Transition Plans'!P308=0,"No ",'ALC Transition Plans'!P308),"N/A")</f>
        <v>In Progress</v>
      </c>
      <c r="E307" s="141" t="str">
        <f>IF('ALC Transition Plans'!$Z308="yes",IF('ALC Transition Plans'!AB308=0,"No ",'ALC Transition Plans'!AB308),"N/A")</f>
        <v>N/A</v>
      </c>
      <c r="F307" s="146" t="str">
        <f>IF(VLOOKUP(B307,'Pivot Table'!$B$5:$K$2000,8,FALSE)=1,"Yes","")</f>
        <v>Yes</v>
      </c>
      <c r="G307" s="164" t="str">
        <f>IF('ALC Transition Plans'!AT308="F","Y"," ")</f>
        <v xml:space="preserve"> </v>
      </c>
      <c r="H307" s="217" t="str">
        <f>IF('ALC Transition Plans'!AW308=0," ",'ALC Transition Plans'!AW308)</f>
        <v>Y</v>
      </c>
      <c r="I307" s="312" t="str">
        <f t="shared" si="8"/>
        <v xml:space="preserve">20 </v>
      </c>
      <c r="J307" s="230" t="str">
        <f>'ALC Transition Plans'!BL308</f>
        <v xml:space="preserve"> </v>
      </c>
    </row>
    <row r="308" spans="1:10" ht="15" customHeight="1" x14ac:dyDescent="0.3">
      <c r="A308" s="43" t="s">
        <v>2</v>
      </c>
      <c r="B308" s="43" t="s">
        <v>287</v>
      </c>
      <c r="C308" s="145" t="str">
        <f>IF('ALC Transition Plans'!$C309="yes",IF('ALC Transition Plans'!D309=0,"No ",'ALC Transition Plans'!D309),"N/A")</f>
        <v>Yes</v>
      </c>
      <c r="D308" s="141" t="str">
        <f>IF('ALC Transition Plans'!$O309="yes",IF('ALC Transition Plans'!P309=0,"No ",'ALC Transition Plans'!P309),"N/A")</f>
        <v>Yes</v>
      </c>
      <c r="E308" s="141" t="str">
        <f>IF('ALC Transition Plans'!$Z309="yes",IF('ALC Transition Plans'!AB309=0,"No ",'ALC Transition Plans'!AB309),"N/A")</f>
        <v>Yes</v>
      </c>
      <c r="F308" s="146" t="str">
        <f>IF(VLOOKUP(B308,'Pivot Table'!$B$5:$K$2000,8,FALSE)=1,"Yes","")</f>
        <v/>
      </c>
      <c r="G308" s="164" t="str">
        <f>IF('ALC Transition Plans'!AT309="F","Y"," ")</f>
        <v>Y</v>
      </c>
      <c r="H308" s="217" t="str">
        <f>IF('ALC Transition Plans'!AW309=0," ",'ALC Transition Plans'!AW309)</f>
        <v>Y</v>
      </c>
      <c r="I308" s="312" t="str">
        <f t="shared" si="8"/>
        <v>20Y</v>
      </c>
      <c r="J308" s="230" t="str">
        <f>'ALC Transition Plans'!BL309</f>
        <v>F</v>
      </c>
    </row>
    <row r="309" spans="1:10" ht="15" customHeight="1" x14ac:dyDescent="0.3">
      <c r="A309" s="43" t="s">
        <v>2</v>
      </c>
      <c r="B309" s="43" t="s">
        <v>288</v>
      </c>
      <c r="C309" s="145" t="str">
        <f>IF('ALC Transition Plans'!$C310="yes",IF('ALC Transition Plans'!D310=0,"No ",'ALC Transition Plans'!D310),"N/A")</f>
        <v>Yes</v>
      </c>
      <c r="D309" s="141" t="str">
        <f>IF('ALC Transition Plans'!$O310="yes",IF('ALC Transition Plans'!P310=0,"No ",'ALC Transition Plans'!P310),"N/A")</f>
        <v>Yes</v>
      </c>
      <c r="E309" s="141" t="str">
        <f>IF('ALC Transition Plans'!$Z310="yes",IF('ALC Transition Plans'!AB310=0,"No ",'ALC Transition Plans'!AB310),"N/A")</f>
        <v>Yes</v>
      </c>
      <c r="F309" s="146" t="str">
        <f>IF(VLOOKUP(B309,'Pivot Table'!$B$5:$K$2000,8,FALSE)=1,"Yes","")</f>
        <v/>
      </c>
      <c r="G309" s="164" t="str">
        <f>IF('ALC Transition Plans'!AT310="F","Y"," ")</f>
        <v>Y</v>
      </c>
      <c r="H309" s="217" t="str">
        <f>IF('ALC Transition Plans'!AW310=0," ",'ALC Transition Plans'!AW310)</f>
        <v>Y</v>
      </c>
      <c r="I309" s="312" t="str">
        <f t="shared" si="8"/>
        <v>20Y</v>
      </c>
      <c r="J309" s="230" t="str">
        <f>'ALC Transition Plans'!BL310</f>
        <v>F</v>
      </c>
    </row>
    <row r="310" spans="1:10" ht="15" customHeight="1" x14ac:dyDescent="0.3">
      <c r="A310" s="43" t="s">
        <v>2</v>
      </c>
      <c r="B310" s="43" t="s">
        <v>289</v>
      </c>
      <c r="C310" s="145" t="str">
        <f>IF('ALC Transition Plans'!$C311="yes",IF('ALC Transition Plans'!D311=0,"No ",'ALC Transition Plans'!D311),"N/A")</f>
        <v>Yes</v>
      </c>
      <c r="D310" s="141" t="str">
        <f>IF('ALC Transition Plans'!$O311="yes",IF('ALC Transition Plans'!P311=0,"No ",'ALC Transition Plans'!P311),"N/A")</f>
        <v>Yes</v>
      </c>
      <c r="E310" s="141" t="str">
        <f>IF('ALC Transition Plans'!$Z311="yes",IF('ALC Transition Plans'!AB311=0,"No ",'ALC Transition Plans'!AB311),"N/A")</f>
        <v>Yes</v>
      </c>
      <c r="F310" s="146" t="str">
        <f>IF(VLOOKUP(B310,'Pivot Table'!$B$5:$K$2000,8,FALSE)=1,"Yes","")</f>
        <v/>
      </c>
      <c r="G310" s="164" t="str">
        <f>IF('ALC Transition Plans'!AT311="F","Y"," ")</f>
        <v>Y</v>
      </c>
      <c r="H310" s="217" t="str">
        <f>IF('ALC Transition Plans'!AW311=0," ",'ALC Transition Plans'!AW311)</f>
        <v>Y</v>
      </c>
      <c r="I310" s="312" t="str">
        <f t="shared" si="8"/>
        <v>20Y</v>
      </c>
      <c r="J310" s="230" t="str">
        <f>'ALC Transition Plans'!BL311</f>
        <v>F</v>
      </c>
    </row>
    <row r="311" spans="1:10" ht="15" customHeight="1" x14ac:dyDescent="0.3">
      <c r="A311" s="43" t="s">
        <v>2</v>
      </c>
      <c r="B311" s="43" t="s">
        <v>290</v>
      </c>
      <c r="C311" s="145" t="str">
        <f>IF('ALC Transition Plans'!$C312="yes",IF('ALC Transition Plans'!D312=0,"No ",'ALC Transition Plans'!D312),"N/A")</f>
        <v>Yes</v>
      </c>
      <c r="D311" s="141" t="str">
        <f>IF('ALC Transition Plans'!$O312="yes",IF('ALC Transition Plans'!P312=0,"No ",'ALC Transition Plans'!P312),"N/A")</f>
        <v>Yes</v>
      </c>
      <c r="E311" s="141" t="str">
        <f>IF('ALC Transition Plans'!$Z312="yes",IF('ALC Transition Plans'!AB312=0,"No ",'ALC Transition Plans'!AB312),"N/A")</f>
        <v>Yes</v>
      </c>
      <c r="F311" s="146" t="str">
        <f>IF(VLOOKUP(B311,'Pivot Table'!$B$5:$K$2000,8,FALSE)=1,"Yes","")</f>
        <v/>
      </c>
      <c r="G311" s="164" t="str">
        <f>IF('ALC Transition Plans'!AT312="F","Y"," ")</f>
        <v>Y</v>
      </c>
      <c r="H311" s="217" t="str">
        <f>IF('ALC Transition Plans'!AW312=0," ",'ALC Transition Plans'!AW312)</f>
        <v>Y</v>
      </c>
      <c r="I311" s="312" t="str">
        <f t="shared" si="8"/>
        <v>20Y</v>
      </c>
      <c r="J311" s="230" t="str">
        <f>'ALC Transition Plans'!BL312</f>
        <v>F</v>
      </c>
    </row>
    <row r="312" spans="1:10" ht="15" customHeight="1" x14ac:dyDescent="0.3">
      <c r="A312" s="43" t="s">
        <v>2</v>
      </c>
      <c r="B312" s="43" t="s">
        <v>291</v>
      </c>
      <c r="C312" s="145" t="str">
        <f>IF('ALC Transition Plans'!$C313="yes",IF('ALC Transition Plans'!D313=0,"No ",'ALC Transition Plans'!D313),"N/A")</f>
        <v>Yes</v>
      </c>
      <c r="D312" s="141" t="str">
        <f>IF('ALC Transition Plans'!$O313="yes",IF('ALC Transition Plans'!P313=0,"No ",'ALC Transition Plans'!P313),"N/A")</f>
        <v>Yes</v>
      </c>
      <c r="E312" s="141" t="str">
        <f>IF('ALC Transition Plans'!$Z313="yes",IF('ALC Transition Plans'!AB313=0,"No ",'ALC Transition Plans'!AB313),"N/A")</f>
        <v>Yes</v>
      </c>
      <c r="F312" s="146" t="str">
        <f>IF(VLOOKUP(B312,'Pivot Table'!$B$5:$K$2000,8,FALSE)=1,"Yes","")</f>
        <v/>
      </c>
      <c r="G312" s="164" t="str">
        <f>IF('ALC Transition Plans'!AT313="F","Y"," ")</f>
        <v>Y</v>
      </c>
      <c r="H312" s="217" t="str">
        <f>IF('ALC Transition Plans'!AW313=0," ",'ALC Transition Plans'!AW313)</f>
        <v>Y</v>
      </c>
      <c r="I312" s="312" t="str">
        <f t="shared" si="8"/>
        <v>20Y</v>
      </c>
      <c r="J312" s="230" t="str">
        <f>'ALC Transition Plans'!BL313</f>
        <v>F</v>
      </c>
    </row>
    <row r="313" spans="1:10" ht="15" customHeight="1" x14ac:dyDescent="0.3">
      <c r="A313" s="43" t="s">
        <v>2</v>
      </c>
      <c r="B313" s="123" t="s">
        <v>292</v>
      </c>
      <c r="C313" s="145" t="str">
        <f>IF('ALC Transition Plans'!$C314="yes",IF('ALC Transition Plans'!D314=0,"No ",'ALC Transition Plans'!D314),"N/A")</f>
        <v>Yes</v>
      </c>
      <c r="D313" s="141" t="str">
        <f>IF('ALC Transition Plans'!$O314="yes",IF('ALC Transition Plans'!P314=0,"No ",'ALC Transition Plans'!P314),"N/A")</f>
        <v>Yes</v>
      </c>
      <c r="E313" s="141" t="str">
        <f>IF('ALC Transition Plans'!$Z314="yes",IF('ALC Transition Plans'!AB314=0,"No ",'ALC Transition Plans'!AB314),"N/A")</f>
        <v>N/A</v>
      </c>
      <c r="F313" s="146" t="str">
        <f>IF(VLOOKUP(B313,'Pivot Table'!$B$5:$K$2000,8,FALSE)=1,"Yes","")</f>
        <v/>
      </c>
      <c r="G313" s="164" t="str">
        <f>IF('ALC Transition Plans'!AT314="F","Y"," ")</f>
        <v>Y</v>
      </c>
      <c r="H313" s="217" t="str">
        <f>IF('ALC Transition Plans'!AW314=0," ",'ALC Transition Plans'!AW314)</f>
        <v>Y</v>
      </c>
      <c r="I313" s="312" t="str">
        <f t="shared" si="8"/>
        <v>20Y</v>
      </c>
      <c r="J313" s="230" t="str">
        <f>'ALC Transition Plans'!BL314</f>
        <v>F</v>
      </c>
    </row>
    <row r="314" spans="1:10" ht="15" customHeight="1" x14ac:dyDescent="0.3">
      <c r="A314" s="43" t="s">
        <v>2</v>
      </c>
      <c r="B314" s="43" t="s">
        <v>293</v>
      </c>
      <c r="C314" s="145" t="str">
        <f>IF('ALC Transition Plans'!$C315="yes",IF('ALC Transition Plans'!D315=0,"No ",'ALC Transition Plans'!D315),"N/A")</f>
        <v>Yes</v>
      </c>
      <c r="D314" s="141" t="str">
        <f>IF('ALC Transition Plans'!$O315="yes",IF('ALC Transition Plans'!P315=0,"No ",'ALC Transition Plans'!P315),"N/A")</f>
        <v>Yes</v>
      </c>
      <c r="E314" s="141" t="str">
        <f>IF('ALC Transition Plans'!$Z315="yes",IF('ALC Transition Plans'!AB315=0,"No ",'ALC Transition Plans'!AB315),"N/A")</f>
        <v>Yes</v>
      </c>
      <c r="F314" s="146" t="str">
        <f>IF(VLOOKUP(B314,'Pivot Table'!$B$5:$K$2000,8,FALSE)=1,"Yes","")</f>
        <v/>
      </c>
      <c r="G314" s="164" t="str">
        <f>IF('ALC Transition Plans'!AT315="F","Y"," ")</f>
        <v>Y</v>
      </c>
      <c r="H314" s="217" t="str">
        <f>IF('ALC Transition Plans'!AW315=0," ",'ALC Transition Plans'!AW315)</f>
        <v>Y</v>
      </c>
      <c r="I314" s="312" t="str">
        <f t="shared" si="8"/>
        <v>20Y</v>
      </c>
      <c r="J314" s="230" t="str">
        <f>'ALC Transition Plans'!BL315</f>
        <v>F</v>
      </c>
    </row>
    <row r="315" spans="1:10" ht="15" customHeight="1" x14ac:dyDescent="0.3">
      <c r="A315" s="43" t="s">
        <v>2</v>
      </c>
      <c r="B315" s="43" t="s">
        <v>294</v>
      </c>
      <c r="C315" s="145" t="str">
        <f>IF('ALC Transition Plans'!$C316="yes",IF('ALC Transition Plans'!D316=0,"No ",'ALC Transition Plans'!D316),"N/A")</f>
        <v>Yes</v>
      </c>
      <c r="D315" s="141" t="str">
        <f>IF('ALC Transition Plans'!$O316="yes",IF('ALC Transition Plans'!P316=0,"No ",'ALC Transition Plans'!P316),"N/A")</f>
        <v>Yes</v>
      </c>
      <c r="E315" s="141" t="str">
        <f>IF('ALC Transition Plans'!$Z316="yes",IF('ALC Transition Plans'!AB316=0,"No ",'ALC Transition Plans'!AB316),"N/A")</f>
        <v>Yes</v>
      </c>
      <c r="F315" s="146" t="str">
        <f>IF(VLOOKUP(B315,'Pivot Table'!$B$5:$K$2000,8,FALSE)=1,"Yes","")</f>
        <v/>
      </c>
      <c r="G315" s="164" t="str">
        <f>IF('ALC Transition Plans'!AT316="F","Y"," ")</f>
        <v>Y</v>
      </c>
      <c r="H315" s="217" t="str">
        <f>IF('ALC Transition Plans'!AW316=0," ",'ALC Transition Plans'!AW316)</f>
        <v>Y</v>
      </c>
      <c r="I315" s="312" t="str">
        <f t="shared" si="8"/>
        <v>20Y</v>
      </c>
      <c r="J315" s="230" t="str">
        <f>'ALC Transition Plans'!BL316</f>
        <v>F</v>
      </c>
    </row>
    <row r="316" spans="1:10" ht="15" customHeight="1" x14ac:dyDescent="0.3">
      <c r="A316" s="43" t="s">
        <v>2</v>
      </c>
      <c r="B316" s="43" t="s">
        <v>295</v>
      </c>
      <c r="C316" s="145" t="str">
        <f>IF('ALC Transition Plans'!$C317="yes",IF('ALC Transition Plans'!D317=0,"No ",'ALC Transition Plans'!D317),"N/A")</f>
        <v>Yes</v>
      </c>
      <c r="D316" s="141" t="str">
        <f>IF('ALC Transition Plans'!$O317="yes",IF('ALC Transition Plans'!P317=0,"No ",'ALC Transition Plans'!P317),"N/A")</f>
        <v>N/A</v>
      </c>
      <c r="E316" s="141" t="str">
        <f>IF('ALC Transition Plans'!$Z317="yes",IF('ALC Transition Plans'!AB317=0,"No ",'ALC Transition Plans'!AB317),"N/A")</f>
        <v>Yes</v>
      </c>
      <c r="F316" s="146" t="str">
        <f>IF(VLOOKUP(B316,'Pivot Table'!$B$5:$K$2000,8,FALSE)=1,"Yes","")</f>
        <v/>
      </c>
      <c r="G316" s="164" t="str">
        <f>IF('ALC Transition Plans'!AT317="F","Y"," ")</f>
        <v>Y</v>
      </c>
      <c r="H316" s="217" t="str">
        <f>IF('ALC Transition Plans'!AW317=0," ",'ALC Transition Plans'!AW317)</f>
        <v>Y</v>
      </c>
      <c r="I316" s="312" t="str">
        <f t="shared" si="8"/>
        <v>20Y</v>
      </c>
      <c r="J316" s="230" t="str">
        <f>'ALC Transition Plans'!BL317</f>
        <v>F</v>
      </c>
    </row>
    <row r="317" spans="1:10" ht="15" customHeight="1" x14ac:dyDescent="0.3">
      <c r="A317" s="43" t="s">
        <v>2</v>
      </c>
      <c r="B317" s="43" t="s">
        <v>296</v>
      </c>
      <c r="C317" s="145" t="str">
        <f>IF('ALC Transition Plans'!$C318="yes",IF('ALC Transition Plans'!D318=0,"No ",'ALC Transition Plans'!D318),"N/A")</f>
        <v>Yes</v>
      </c>
      <c r="D317" s="141" t="str">
        <f>IF('ALC Transition Plans'!$O318="yes",IF('ALC Transition Plans'!P318=0,"No ",'ALC Transition Plans'!P318),"N/A")</f>
        <v>Yes</v>
      </c>
      <c r="E317" s="141" t="str">
        <f>IF('ALC Transition Plans'!$Z318="yes",IF('ALC Transition Plans'!AB318=0,"No ",'ALC Transition Plans'!AB318),"N/A")</f>
        <v>Yes</v>
      </c>
      <c r="F317" s="146" t="str">
        <f>IF(VLOOKUP(B317,'Pivot Table'!$B$5:$K$2000,8,FALSE)=1,"Yes","")</f>
        <v/>
      </c>
      <c r="G317" s="164" t="str">
        <f>IF('ALC Transition Plans'!AT318="F","Y"," ")</f>
        <v>Y</v>
      </c>
      <c r="H317" s="217" t="str">
        <f>IF('ALC Transition Plans'!AW318=0," ",'ALC Transition Plans'!AW318)</f>
        <v>Y</v>
      </c>
      <c r="I317" s="312" t="str">
        <f t="shared" si="8"/>
        <v>20Y</v>
      </c>
      <c r="J317" s="230" t="str">
        <f>'ALC Transition Plans'!BL318</f>
        <v>F</v>
      </c>
    </row>
    <row r="318" spans="1:10" ht="15" customHeight="1" x14ac:dyDescent="0.3">
      <c r="A318" s="43" t="s">
        <v>2</v>
      </c>
      <c r="B318" s="43" t="s">
        <v>297</v>
      </c>
      <c r="C318" s="145" t="str">
        <f>IF('ALC Transition Plans'!$C319="yes",IF('ALC Transition Plans'!D319=0,"No ",'ALC Transition Plans'!D319),"N/A")</f>
        <v>Yes</v>
      </c>
      <c r="D318" s="141" t="str">
        <f>IF('ALC Transition Plans'!$O319="yes",IF('ALC Transition Plans'!P319=0,"No ",'ALC Transition Plans'!P319),"N/A")</f>
        <v>Yes</v>
      </c>
      <c r="E318" s="141" t="str">
        <f>IF('ALC Transition Plans'!$Z319="yes",IF('ALC Transition Plans'!AB319=0,"No ",'ALC Transition Plans'!AB319),"N/A")</f>
        <v>Yes</v>
      </c>
      <c r="F318" s="146" t="str">
        <f>IF(VLOOKUP(B318,'Pivot Table'!$B$5:$K$2000,8,FALSE)=1,"Yes","")</f>
        <v/>
      </c>
      <c r="G318" s="164" t="str">
        <f>IF('ALC Transition Plans'!AT319="F","Y"," ")</f>
        <v>Y</v>
      </c>
      <c r="H318" s="217" t="str">
        <f>IF('ALC Transition Plans'!AW319=0," ",'ALC Transition Plans'!AW319)</f>
        <v>Y</v>
      </c>
      <c r="I318" s="312" t="str">
        <f t="shared" si="8"/>
        <v>20Y</v>
      </c>
      <c r="J318" s="230" t="str">
        <f>'ALC Transition Plans'!BL319</f>
        <v>F</v>
      </c>
    </row>
    <row r="319" spans="1:10" ht="15" customHeight="1" x14ac:dyDescent="0.3">
      <c r="A319" s="43" t="s">
        <v>2</v>
      </c>
      <c r="B319" s="43" t="s">
        <v>298</v>
      </c>
      <c r="C319" s="145" t="str">
        <f>IF('ALC Transition Plans'!$C320="yes",IF('ALC Transition Plans'!D320=0,"No ",'ALC Transition Plans'!D320),"N/A")</f>
        <v>Yes</v>
      </c>
      <c r="D319" s="141" t="str">
        <f>IF('ALC Transition Plans'!$O320="yes",IF('ALC Transition Plans'!P320=0,"No ",'ALC Transition Plans'!P320),"N/A")</f>
        <v>Yes</v>
      </c>
      <c r="E319" s="141" t="str">
        <f>IF('ALC Transition Plans'!$Z320="yes",IF('ALC Transition Plans'!AB320=0,"No ",'ALC Transition Plans'!AB320),"N/A")</f>
        <v>Yes</v>
      </c>
      <c r="F319" s="146" t="str">
        <f>IF(VLOOKUP(B319,'Pivot Table'!$B$5:$K$2000,8,FALSE)=1,"Yes","")</f>
        <v/>
      </c>
      <c r="G319" s="164" t="str">
        <f>IF('ALC Transition Plans'!AT320="F","Y"," ")</f>
        <v>Y</v>
      </c>
      <c r="H319" s="217" t="str">
        <f>IF('ALC Transition Plans'!AW320=0," ",'ALC Transition Plans'!AW320)</f>
        <v>Y</v>
      </c>
      <c r="I319" s="312" t="str">
        <f t="shared" si="8"/>
        <v>20Y</v>
      </c>
      <c r="J319" s="230" t="str">
        <f>'ALC Transition Plans'!BL320</f>
        <v>F</v>
      </c>
    </row>
    <row r="320" spans="1:10" ht="15" customHeight="1" x14ac:dyDescent="0.3">
      <c r="A320" s="43" t="s">
        <v>2</v>
      </c>
      <c r="B320" s="43" t="s">
        <v>299</v>
      </c>
      <c r="C320" s="145" t="str">
        <f>IF('ALC Transition Plans'!$C321="yes",IF('ALC Transition Plans'!D321=0,"No ",'ALC Transition Plans'!D321),"N/A")</f>
        <v>Yes</v>
      </c>
      <c r="D320" s="141" t="str">
        <f>IF('ALC Transition Plans'!$O321="yes",IF('ALC Transition Plans'!P321=0,"No ",'ALC Transition Plans'!P321),"N/A")</f>
        <v>Yes</v>
      </c>
      <c r="E320" s="141" t="str">
        <f>IF('ALC Transition Plans'!$Z321="yes",IF('ALC Transition Plans'!AB321=0,"No ",'ALC Transition Plans'!AB321),"N/A")</f>
        <v>Yes</v>
      </c>
      <c r="F320" s="146" t="str">
        <f>IF(VLOOKUP(B320,'Pivot Table'!$B$5:$K$2000,8,FALSE)=1,"Yes","")</f>
        <v/>
      </c>
      <c r="G320" s="164" t="str">
        <f>IF('ALC Transition Plans'!AT321="F","Y"," ")</f>
        <v>Y</v>
      </c>
      <c r="H320" s="217" t="str">
        <f>IF('ALC Transition Plans'!AW321=0," ",'ALC Transition Plans'!AW321)</f>
        <v>Y</v>
      </c>
      <c r="I320" s="312" t="str">
        <f t="shared" si="8"/>
        <v>20Y</v>
      </c>
      <c r="J320" s="230" t="str">
        <f>'ALC Transition Plans'!BL321</f>
        <v>F</v>
      </c>
    </row>
    <row r="321" spans="1:10" ht="15" customHeight="1" x14ac:dyDescent="0.3">
      <c r="A321" s="43" t="s">
        <v>2</v>
      </c>
      <c r="B321" s="43" t="s">
        <v>300</v>
      </c>
      <c r="C321" s="145" t="str">
        <f>IF('ALC Transition Plans'!$C322="yes",IF('ALC Transition Plans'!D322=0,"No ",'ALC Transition Plans'!D322),"N/A")</f>
        <v>Yes</v>
      </c>
      <c r="D321" s="141" t="str">
        <f>IF('ALC Transition Plans'!$O322="yes",IF('ALC Transition Plans'!P322=0,"No ",'ALC Transition Plans'!P322),"N/A")</f>
        <v>N/A</v>
      </c>
      <c r="E321" s="141" t="str">
        <f>IF('ALC Transition Plans'!$Z322="yes",IF('ALC Transition Plans'!AB322=0,"No ",'ALC Transition Plans'!AB322),"N/A")</f>
        <v>Yes</v>
      </c>
      <c r="F321" s="146" t="str">
        <f>IF(VLOOKUP(B321,'Pivot Table'!$B$5:$K$2000,8,FALSE)=1,"Yes","")</f>
        <v/>
      </c>
      <c r="G321" s="164" t="str">
        <f>IF('ALC Transition Plans'!AT322="F","Y"," ")</f>
        <v>Y</v>
      </c>
      <c r="H321" s="217" t="str">
        <f>IF('ALC Transition Plans'!AW322=0," ",'ALC Transition Plans'!AW322)</f>
        <v>Y</v>
      </c>
      <c r="I321" s="312" t="str">
        <f t="shared" si="8"/>
        <v>20Y</v>
      </c>
      <c r="J321" s="230" t="str">
        <f>'ALC Transition Plans'!BL322</f>
        <v>F</v>
      </c>
    </row>
    <row r="322" spans="1:10" ht="15" customHeight="1" x14ac:dyDescent="0.3">
      <c r="A322" s="43" t="s">
        <v>2</v>
      </c>
      <c r="B322" s="43" t="s">
        <v>301</v>
      </c>
      <c r="C322" s="145" t="str">
        <f>IF('ALC Transition Plans'!$C323="yes",IF('ALC Transition Plans'!D323=0,"No ",'ALC Transition Plans'!D323),"N/A")</f>
        <v>Yes</v>
      </c>
      <c r="D322" s="141" t="str">
        <f>IF('ALC Transition Plans'!$O323="yes",IF('ALC Transition Plans'!P323=0,"No ",'ALC Transition Plans'!P323),"N/A")</f>
        <v>Yes</v>
      </c>
      <c r="E322" s="141" t="str">
        <f>IF('ALC Transition Plans'!$Z323="yes",IF('ALC Transition Plans'!AB323=0,"No ",'ALC Transition Plans'!AB323),"N/A")</f>
        <v>Yes</v>
      </c>
      <c r="F322" s="146" t="str">
        <f>IF(VLOOKUP(B322,'Pivot Table'!$B$5:$K$2000,8,FALSE)=1,"Yes","")</f>
        <v/>
      </c>
      <c r="G322" s="164" t="str">
        <f>IF('ALC Transition Plans'!AT323="F","Y"," ")</f>
        <v>Y</v>
      </c>
      <c r="H322" s="217" t="str">
        <f>IF('ALC Transition Plans'!AW323=0," ",'ALC Transition Plans'!AW323)</f>
        <v>Y</v>
      </c>
      <c r="I322" s="312" t="str">
        <f t="shared" si="8"/>
        <v>20Y</v>
      </c>
      <c r="J322" s="230" t="str">
        <f>'ALC Transition Plans'!BL323</f>
        <v>F</v>
      </c>
    </row>
    <row r="323" spans="1:10" ht="15" customHeight="1" x14ac:dyDescent="0.3">
      <c r="A323" s="43" t="s">
        <v>2</v>
      </c>
      <c r="B323" s="43" t="s">
        <v>302</v>
      </c>
      <c r="C323" s="145" t="str">
        <f>IF('ALC Transition Plans'!$C324="yes",IF('ALC Transition Plans'!D324=0,"No ",'ALC Transition Plans'!D324),"N/A")</f>
        <v>Yes</v>
      </c>
      <c r="D323" s="141" t="str">
        <f>IF('ALC Transition Plans'!$O324="yes",IF('ALC Transition Plans'!P324=0,"No ",'ALC Transition Plans'!P324),"N/A")</f>
        <v>Yes</v>
      </c>
      <c r="E323" s="141" t="str">
        <f>IF('ALC Transition Plans'!$Z324="yes",IF('ALC Transition Plans'!AB324=0,"No ",'ALC Transition Plans'!AB324),"N/A")</f>
        <v>Yes</v>
      </c>
      <c r="F323" s="146" t="str">
        <f>IF(VLOOKUP(B323,'Pivot Table'!$B$5:$K$2000,8,FALSE)=1,"Yes","")</f>
        <v/>
      </c>
      <c r="G323" s="164" t="str">
        <f>IF('ALC Transition Plans'!AT324="F","Y"," ")</f>
        <v>Y</v>
      </c>
      <c r="H323" s="217" t="str">
        <f>IF('ALC Transition Plans'!AW324=0," ",'ALC Transition Plans'!AW324)</f>
        <v>Y</v>
      </c>
      <c r="I323" s="312" t="str">
        <f t="shared" si="8"/>
        <v>20Y</v>
      </c>
      <c r="J323" s="230" t="str">
        <f>'ALC Transition Plans'!BL324</f>
        <v>F</v>
      </c>
    </row>
    <row r="324" spans="1:10" ht="15" customHeight="1" x14ac:dyDescent="0.3">
      <c r="A324" s="43" t="s">
        <v>2</v>
      </c>
      <c r="B324" s="43" t="s">
        <v>303</v>
      </c>
      <c r="C324" s="145" t="str">
        <f>IF('ALC Transition Plans'!$C325="yes",IF('ALC Transition Plans'!D325=0,"No ",'ALC Transition Plans'!D325),"N/A")</f>
        <v>Yes</v>
      </c>
      <c r="D324" s="141" t="str">
        <f>IF('ALC Transition Plans'!$O325="yes",IF('ALC Transition Plans'!P325=0,"No ",'ALC Transition Plans'!P325),"N/A")</f>
        <v>N/A</v>
      </c>
      <c r="E324" s="141" t="str">
        <f>IF('ALC Transition Plans'!$Z325="yes",IF('ALC Transition Plans'!AB325=0,"No ",'ALC Transition Plans'!AB325),"N/A")</f>
        <v>N/A</v>
      </c>
      <c r="F324" s="146" t="str">
        <f>IF(VLOOKUP(B324,'Pivot Table'!$B$5:$K$2000,8,FALSE)=1,"Yes","")</f>
        <v/>
      </c>
      <c r="G324" s="164" t="str">
        <f>IF('ALC Transition Plans'!AT325="F","Y"," ")</f>
        <v>Y</v>
      </c>
      <c r="H324" s="217" t="str">
        <f>IF('ALC Transition Plans'!AW325=0," ",'ALC Transition Plans'!AW325)</f>
        <v>Y</v>
      </c>
      <c r="I324" s="312" t="str">
        <f t="shared" si="8"/>
        <v>20Y</v>
      </c>
      <c r="J324" s="230" t="str">
        <f>'ALC Transition Plans'!BL325</f>
        <v>F</v>
      </c>
    </row>
    <row r="325" spans="1:10" ht="15" customHeight="1" x14ac:dyDescent="0.3">
      <c r="A325" s="43" t="s">
        <v>2</v>
      </c>
      <c r="B325" s="43" t="s">
        <v>304</v>
      </c>
      <c r="C325" s="145" t="str">
        <f>IF('ALC Transition Plans'!$C326="yes",IF('ALC Transition Plans'!D326=0,"No ",'ALC Transition Plans'!D326),"N/A")</f>
        <v>Yes</v>
      </c>
      <c r="D325" s="141" t="str">
        <f>IF('ALC Transition Plans'!$O326="yes",IF('ALC Transition Plans'!P326=0,"No ",'ALC Transition Plans'!P326),"N/A")</f>
        <v>Yes</v>
      </c>
      <c r="E325" s="141" t="str">
        <f>IF('ALC Transition Plans'!$Z326="yes",IF('ALC Transition Plans'!AB326=0,"No ",'ALC Transition Plans'!AB326),"N/A")</f>
        <v>Yes</v>
      </c>
      <c r="F325" s="146" t="str">
        <f>IF(VLOOKUP(B325,'Pivot Table'!$B$5:$K$2000,8,FALSE)=1,"Yes","")</f>
        <v/>
      </c>
      <c r="G325" s="164" t="str">
        <f>IF('ALC Transition Plans'!AT326="F","Y"," ")</f>
        <v>Y</v>
      </c>
      <c r="H325" s="217" t="str">
        <f>IF('ALC Transition Plans'!AW326=0," ",'ALC Transition Plans'!AW326)</f>
        <v>Y</v>
      </c>
      <c r="I325" s="312" t="str">
        <f t="shared" si="8"/>
        <v>20Y</v>
      </c>
      <c r="J325" s="230" t="str">
        <f>'ALC Transition Plans'!BL326</f>
        <v>F</v>
      </c>
    </row>
    <row r="326" spans="1:10" ht="15" customHeight="1" x14ac:dyDescent="0.3">
      <c r="A326" s="43" t="s">
        <v>2</v>
      </c>
      <c r="B326" s="43" t="s">
        <v>305</v>
      </c>
      <c r="C326" s="145" t="str">
        <f>IF('ALC Transition Plans'!$C327="yes",IF('ALC Transition Plans'!D327=0,"No ",'ALC Transition Plans'!D327),"N/A")</f>
        <v>Yes</v>
      </c>
      <c r="D326" s="141" t="str">
        <f>IF('ALC Transition Plans'!$O327="yes",IF('ALC Transition Plans'!P327=0,"No ",'ALC Transition Plans'!P327),"N/A")</f>
        <v>Yes</v>
      </c>
      <c r="E326" s="141" t="str">
        <f>IF('ALC Transition Plans'!$Z327="yes",IF('ALC Transition Plans'!AB327=0,"No ",'ALC Transition Plans'!AB327),"N/A")</f>
        <v>Yes</v>
      </c>
      <c r="F326" s="146" t="str">
        <f>IF(VLOOKUP(B326,'Pivot Table'!$B$5:$K$2000,8,FALSE)=1,"Yes","")</f>
        <v/>
      </c>
      <c r="G326" s="164" t="str">
        <f>IF('ALC Transition Plans'!AT327="F","Y"," ")</f>
        <v>Y</v>
      </c>
      <c r="H326" s="217" t="str">
        <f>IF('ALC Transition Plans'!AW327=0," ",'ALC Transition Plans'!AW327)</f>
        <v>Y</v>
      </c>
      <c r="I326" s="312" t="str">
        <f t="shared" si="8"/>
        <v>20Y</v>
      </c>
      <c r="J326" s="230" t="str">
        <f>'ALC Transition Plans'!BL327</f>
        <v>F</v>
      </c>
    </row>
    <row r="327" spans="1:10" ht="15" customHeight="1" x14ac:dyDescent="0.3">
      <c r="A327" s="43" t="s">
        <v>2</v>
      </c>
      <c r="B327" s="123" t="s">
        <v>306</v>
      </c>
      <c r="C327" s="145" t="str">
        <f>IF('ALC Transition Plans'!$C328="yes",IF('ALC Transition Plans'!D328=0,"No ",'ALC Transition Plans'!D328),"N/A")</f>
        <v>Yes</v>
      </c>
      <c r="D327" s="141" t="str">
        <f>IF('ALC Transition Plans'!$O328="yes",IF('ALC Transition Plans'!P328=0,"No ",'ALC Transition Plans'!P328),"N/A")</f>
        <v>Yes</v>
      </c>
      <c r="E327" s="141" t="str">
        <f>IF('ALC Transition Plans'!$Z328="yes",IF('ALC Transition Plans'!AB328=0,"No ",'ALC Transition Plans'!AB328),"N/A")</f>
        <v>Yes</v>
      </c>
      <c r="F327" s="146" t="str">
        <f>IF(VLOOKUP(B327,'Pivot Table'!$B$5:$K$2000,8,FALSE)=1,"Yes","")</f>
        <v/>
      </c>
      <c r="G327" s="164" t="str">
        <f>IF('ALC Transition Plans'!AT328="F","Y"," ")</f>
        <v>Y</v>
      </c>
      <c r="H327" s="217" t="str">
        <f>IF('ALC Transition Plans'!AW328=0," ",'ALC Transition Plans'!AW328)</f>
        <v>Y</v>
      </c>
      <c r="I327" s="312" t="str">
        <f t="shared" si="8"/>
        <v>20Y</v>
      </c>
      <c r="J327" s="230" t="str">
        <f>'ALC Transition Plans'!BL328</f>
        <v>F</v>
      </c>
    </row>
    <row r="328" spans="1:10" ht="15" customHeight="1" x14ac:dyDescent="0.3">
      <c r="A328" s="43" t="s">
        <v>2</v>
      </c>
      <c r="B328" s="123" t="s">
        <v>1012</v>
      </c>
      <c r="C328" s="145" t="str">
        <f>IF('ALC Transition Plans'!$C329="yes",IF('ALC Transition Plans'!D329=0,"No ",'ALC Transition Plans'!D329),"N/A")</f>
        <v>Yes</v>
      </c>
      <c r="D328" s="141" t="str">
        <f>IF('ALC Transition Plans'!$O329="yes",IF('ALC Transition Plans'!P329=0,"No ",'ALC Transition Plans'!P329),"N/A")</f>
        <v>Yes</v>
      </c>
      <c r="E328" s="141" t="str">
        <f>IF('ALC Transition Plans'!$Z329="yes",IF('ALC Transition Plans'!AB329=0,"No ",'ALC Transition Plans'!AB329),"N/A")</f>
        <v>Yes</v>
      </c>
      <c r="F328" s="146" t="str">
        <f>IF(VLOOKUP(B328,'Pivot Table'!$B$5:$K$2000,8,FALSE)=1,"Yes","")</f>
        <v>Yes</v>
      </c>
      <c r="G328" s="164" t="str">
        <f>IF('ALC Transition Plans'!AT329="F","Y"," ")</f>
        <v>Y</v>
      </c>
      <c r="H328" s="217" t="str">
        <f>IF('ALC Transition Plans'!AW329=0," ",'ALC Transition Plans'!AW329)</f>
        <v>Y</v>
      </c>
      <c r="I328" s="312" t="str">
        <f t="shared" si="8"/>
        <v>20Y</v>
      </c>
      <c r="J328" s="230" t="str">
        <f>'ALC Transition Plans'!BL329</f>
        <v>F</v>
      </c>
    </row>
    <row r="329" spans="1:10" ht="15" customHeight="1" x14ac:dyDescent="0.3">
      <c r="A329" s="43" t="s">
        <v>2</v>
      </c>
      <c r="B329" s="123" t="s">
        <v>1684</v>
      </c>
      <c r="C329" s="145" t="str">
        <f>IF('ALC Transition Plans'!$C330="yes",IF('ALC Transition Plans'!D330=0,"No ",'ALC Transition Plans'!D330),"N/A")</f>
        <v>Yes</v>
      </c>
      <c r="D329" s="141" t="str">
        <f>IF('ALC Transition Plans'!$O330="yes",IF('ALC Transition Plans'!P330=0,"No ",'ALC Transition Plans'!P330),"N/A")</f>
        <v>N/A</v>
      </c>
      <c r="E329" s="141" t="str">
        <f>IF('ALC Transition Plans'!$Z330="yes",IF('ALC Transition Plans'!AB330=0,"No ",'ALC Transition Plans'!AB330),"N/A")</f>
        <v>N/A</v>
      </c>
      <c r="F329" s="146" t="str">
        <f>IF(VLOOKUP(B329,'Pivot Table'!$B$5:$K$2000,8,FALSE)=1,"Yes","")</f>
        <v/>
      </c>
      <c r="G329" s="164" t="str">
        <f>IF('ALC Transition Plans'!AT330="F","Y"," ")</f>
        <v>Y</v>
      </c>
      <c r="H329" s="217" t="str">
        <f>IF('ALC Transition Plans'!AW330=0," ",'ALC Transition Plans'!AW330)</f>
        <v>Y</v>
      </c>
      <c r="I329" s="312" t="str">
        <f t="shared" ref="I329" si="12">A329&amp;G329</f>
        <v>20Y</v>
      </c>
      <c r="J329" s="230" t="str">
        <f>'ALC Transition Plans'!BL330</f>
        <v>F</v>
      </c>
    </row>
    <row r="330" spans="1:10" ht="15" customHeight="1" x14ac:dyDescent="0.3">
      <c r="A330" s="43" t="s">
        <v>2</v>
      </c>
      <c r="B330" s="43" t="s">
        <v>307</v>
      </c>
      <c r="C330" s="145" t="str">
        <f>IF('ALC Transition Plans'!$C331="yes",IF('ALC Transition Plans'!D331=0,"No ",'ALC Transition Plans'!D331),"N/A")</f>
        <v>Yes</v>
      </c>
      <c r="D330" s="141" t="str">
        <f>IF('ALC Transition Plans'!$O331="yes",IF('ALC Transition Plans'!P331=0,"No ",'ALC Transition Plans'!P331),"N/A")</f>
        <v>In Progress</v>
      </c>
      <c r="E330" s="141" t="str">
        <f>IF('ALC Transition Plans'!$Z331="yes",IF('ALC Transition Plans'!AB331=0,"No ",'ALC Transition Plans'!AB331),"N/A")</f>
        <v>Yes</v>
      </c>
      <c r="F330" s="146" t="str">
        <f>IF(VLOOKUP(B330,'Pivot Table'!$B$5:$K$2000,8,FALSE)=1,"Yes","")</f>
        <v>Yes</v>
      </c>
      <c r="G330" s="164" t="str">
        <f>IF('ALC Transition Plans'!AT331="F","Y"," ")</f>
        <v xml:space="preserve"> </v>
      </c>
      <c r="H330" s="217" t="str">
        <f>IF('ALC Transition Plans'!AW331=0," ",'ALC Transition Plans'!AW331)</f>
        <v>Y</v>
      </c>
      <c r="I330" s="312" t="str">
        <f t="shared" si="8"/>
        <v xml:space="preserve">20 </v>
      </c>
      <c r="J330" s="230" t="str">
        <f>'ALC Transition Plans'!BL331</f>
        <v>P</v>
      </c>
    </row>
    <row r="331" spans="1:10" ht="15" customHeight="1" x14ac:dyDescent="0.3">
      <c r="A331" s="43" t="s">
        <v>2</v>
      </c>
      <c r="B331" s="43" t="s">
        <v>308</v>
      </c>
      <c r="C331" s="145" t="str">
        <f>IF('ALC Transition Plans'!$C332="yes",IF('ALC Transition Plans'!D332=0,"No ",'ALC Transition Plans'!D332),"N/A")</f>
        <v>Yes</v>
      </c>
      <c r="D331" s="141" t="str">
        <f>IF('ALC Transition Plans'!$O332="yes",IF('ALC Transition Plans'!P332=0,"No ",'ALC Transition Plans'!P332),"N/A")</f>
        <v>In Progress</v>
      </c>
      <c r="E331" s="141" t="str">
        <f>IF('ALC Transition Plans'!$Z332="yes",IF('ALC Transition Plans'!AB332=0,"No ",'ALC Transition Plans'!AB332),"N/A")</f>
        <v>Yes</v>
      </c>
      <c r="F331" s="146" t="str">
        <f>IF(VLOOKUP(B331,'Pivot Table'!$B$5:$K$2000,8,FALSE)=1,"Yes","")</f>
        <v>Yes</v>
      </c>
      <c r="G331" s="164" t="str">
        <f>IF('ALC Transition Plans'!AT332="F","Y"," ")</f>
        <v xml:space="preserve"> </v>
      </c>
      <c r="H331" s="217" t="str">
        <f>IF('ALC Transition Plans'!AW332=0," ",'ALC Transition Plans'!AW332)</f>
        <v>Y</v>
      </c>
      <c r="I331" s="312" t="str">
        <f t="shared" si="8"/>
        <v xml:space="preserve">20 </v>
      </c>
      <c r="J331" s="230" t="str">
        <f>'ALC Transition Plans'!BL332</f>
        <v>P</v>
      </c>
    </row>
    <row r="332" spans="1:10" ht="15" customHeight="1" x14ac:dyDescent="0.3">
      <c r="A332" s="43" t="s">
        <v>2</v>
      </c>
      <c r="B332" s="43" t="s">
        <v>309</v>
      </c>
      <c r="C332" s="145" t="str">
        <f>IF('ALC Transition Plans'!$C333="yes",IF('ALC Transition Plans'!D333=0,"No ",'ALC Transition Plans'!D333),"N/A")</f>
        <v>Yes</v>
      </c>
      <c r="D332" s="141" t="str">
        <f>IF('ALC Transition Plans'!$O333="yes",IF('ALC Transition Plans'!P333=0,"No ",'ALC Transition Plans'!P333),"N/A")</f>
        <v>Yes</v>
      </c>
      <c r="E332" s="141" t="str">
        <f>IF('ALC Transition Plans'!$Z333="yes",IF('ALC Transition Plans'!AB333=0,"No ",'ALC Transition Plans'!AB333),"N/A")</f>
        <v>Yes</v>
      </c>
      <c r="F332" s="146" t="str">
        <f>IF(VLOOKUP(B332,'Pivot Table'!$B$5:$K$2000,8,FALSE)=1,"Yes","")</f>
        <v/>
      </c>
      <c r="G332" s="164" t="str">
        <f>IF('ALC Transition Plans'!AT333="F","Y"," ")</f>
        <v>Y</v>
      </c>
      <c r="H332" s="217" t="str">
        <f>IF('ALC Transition Plans'!AW333=0," ",'ALC Transition Plans'!AW333)</f>
        <v>Y</v>
      </c>
      <c r="I332" s="312" t="str">
        <f t="shared" si="8"/>
        <v>20Y</v>
      </c>
      <c r="J332" s="230" t="str">
        <f>'ALC Transition Plans'!BL333</f>
        <v>F</v>
      </c>
    </row>
    <row r="333" spans="1:10" ht="15" customHeight="1" x14ac:dyDescent="0.3">
      <c r="A333" s="43" t="s">
        <v>2</v>
      </c>
      <c r="B333" s="43" t="s">
        <v>310</v>
      </c>
      <c r="C333" s="145" t="str">
        <f>IF('ALC Transition Plans'!$C334="yes",IF('ALC Transition Plans'!D334=0,"No ",'ALC Transition Plans'!D334),"N/A")</f>
        <v>Yes</v>
      </c>
      <c r="D333" s="141" t="str">
        <f>IF('ALC Transition Plans'!$O334="yes",IF('ALC Transition Plans'!P334=0,"No ",'ALC Transition Plans'!P334),"N/A")</f>
        <v>Yes</v>
      </c>
      <c r="E333" s="141" t="str">
        <f>IF('ALC Transition Plans'!$Z334="yes",IF('ALC Transition Plans'!AB334=0,"No ",'ALC Transition Plans'!AB334),"N/A")</f>
        <v>Yes</v>
      </c>
      <c r="F333" s="146" t="str">
        <f>IF(VLOOKUP(B333,'Pivot Table'!$B$5:$K$2000,8,FALSE)=1,"Yes","")</f>
        <v/>
      </c>
      <c r="G333" s="164" t="str">
        <f>IF('ALC Transition Plans'!AT334="F","Y"," ")</f>
        <v>Y</v>
      </c>
      <c r="H333" s="217" t="str">
        <f>IF('ALC Transition Plans'!AW334=0," ",'ALC Transition Plans'!AW334)</f>
        <v>Y</v>
      </c>
      <c r="I333" s="312" t="str">
        <f t="shared" si="8"/>
        <v>20Y</v>
      </c>
      <c r="J333" s="230" t="str">
        <f>'ALC Transition Plans'!BL334</f>
        <v>F</v>
      </c>
    </row>
    <row r="334" spans="1:10" ht="15" customHeight="1" x14ac:dyDescent="0.3">
      <c r="A334" s="43" t="s">
        <v>2</v>
      </c>
      <c r="B334" s="43" t="s">
        <v>311</v>
      </c>
      <c r="C334" s="145" t="str">
        <f>IF('ALC Transition Plans'!$C335="yes",IF('ALC Transition Plans'!D335=0,"No ",'ALC Transition Plans'!D335),"N/A")</f>
        <v>Yes</v>
      </c>
      <c r="D334" s="141" t="str">
        <f>IF('ALC Transition Plans'!$O335="yes",IF('ALC Transition Plans'!P335=0,"No ",'ALC Transition Plans'!P335),"N/A")</f>
        <v>Yes</v>
      </c>
      <c r="E334" s="141" t="str">
        <f>IF('ALC Transition Plans'!$Z335="yes",IF('ALC Transition Plans'!AB335=0,"No ",'ALC Transition Plans'!AB335),"N/A")</f>
        <v>Yes</v>
      </c>
      <c r="F334" s="146" t="str">
        <f>IF(VLOOKUP(B334,'Pivot Table'!$B$5:$K$2000,8,FALSE)=1,"Yes","")</f>
        <v/>
      </c>
      <c r="G334" s="164" t="str">
        <f>IF('ALC Transition Plans'!AT335="F","Y"," ")</f>
        <v>Y</v>
      </c>
      <c r="H334" s="217" t="str">
        <f>IF('ALC Transition Plans'!AW335=0," ",'ALC Transition Plans'!AW335)</f>
        <v>Y</v>
      </c>
      <c r="I334" s="312" t="str">
        <f t="shared" si="8"/>
        <v>20Y</v>
      </c>
      <c r="J334" s="230" t="str">
        <f>'ALC Transition Plans'!BL335</f>
        <v>F</v>
      </c>
    </row>
    <row r="335" spans="1:10" ht="15" customHeight="1" x14ac:dyDescent="0.3">
      <c r="A335" s="43" t="s">
        <v>2</v>
      </c>
      <c r="B335" s="123" t="s">
        <v>312</v>
      </c>
      <c r="C335" s="145" t="str">
        <f>IF('ALC Transition Plans'!$C336="yes",IF('ALC Transition Plans'!D336=0,"No ",'ALC Transition Plans'!D336),"N/A")</f>
        <v>Yes</v>
      </c>
      <c r="D335" s="141" t="str">
        <f>IF('ALC Transition Plans'!$O336="yes",IF('ALC Transition Plans'!P336=0,"No ",'ALC Transition Plans'!P336),"N/A")</f>
        <v>Yes</v>
      </c>
      <c r="E335" s="141" t="str">
        <f>IF('ALC Transition Plans'!$Z336="yes",IF('ALC Transition Plans'!AB336=0,"No ",'ALC Transition Plans'!AB336),"N/A")</f>
        <v>Yes</v>
      </c>
      <c r="F335" s="146" t="str">
        <f>IF(VLOOKUP(B335,'Pivot Table'!$B$5:$K$2000,8,FALSE)=1,"Yes","")</f>
        <v/>
      </c>
      <c r="G335" s="164" t="str">
        <f>IF('ALC Transition Plans'!AT336="F","Y"," ")</f>
        <v>Y</v>
      </c>
      <c r="H335" s="217" t="str">
        <f>IF('ALC Transition Plans'!AW336=0," ",'ALC Transition Plans'!AW336)</f>
        <v>Y</v>
      </c>
      <c r="I335" s="312" t="str">
        <f t="shared" si="8"/>
        <v>20Y</v>
      </c>
      <c r="J335" s="230" t="str">
        <f>'ALC Transition Plans'!BL336</f>
        <v>F</v>
      </c>
    </row>
    <row r="336" spans="1:10" ht="15" customHeight="1" x14ac:dyDescent="0.3">
      <c r="A336" s="43" t="s">
        <v>2</v>
      </c>
      <c r="B336" s="123" t="s">
        <v>1599</v>
      </c>
      <c r="C336" s="145" t="str">
        <f>IF('ALC Transition Plans'!$C337="yes",IF('ALC Transition Plans'!D337=0,"No ",'ALC Transition Plans'!D337),"N/A")</f>
        <v>N/A</v>
      </c>
      <c r="D336" s="141" t="str">
        <f>IF('ALC Transition Plans'!$O337="yes",IF('ALC Transition Plans'!P337=0,"No ",'ALC Transition Plans'!P337),"N/A")</f>
        <v>Yes</v>
      </c>
      <c r="E336" s="141" t="str">
        <f>IF('ALC Transition Plans'!$Z337="yes",IF('ALC Transition Plans'!AB337=0,"No ",'ALC Transition Plans'!AB337),"N/A")</f>
        <v>N/A</v>
      </c>
      <c r="F336" s="146" t="str">
        <f>IF(VLOOKUP(B336,'Pivot Table'!$B$5:$K$2000,8,FALSE)=1,"Yes","")</f>
        <v>Yes</v>
      </c>
      <c r="G336" s="164" t="str">
        <f>IF('ALC Transition Plans'!AT337="F","Y"," ")</f>
        <v>Y</v>
      </c>
      <c r="H336" s="217" t="str">
        <f>IF('ALC Transition Plans'!AW337=0," ",'ALC Transition Plans'!AW337)</f>
        <v>Y</v>
      </c>
      <c r="I336" s="312" t="str">
        <f t="shared" ref="I336" si="13">A336&amp;G336</f>
        <v>20Y</v>
      </c>
      <c r="J336" s="230" t="str">
        <f>'ALC Transition Plans'!BL337</f>
        <v>F</v>
      </c>
    </row>
    <row r="337" spans="1:10" ht="15" customHeight="1" x14ac:dyDescent="0.3">
      <c r="A337" s="43" t="s">
        <v>2</v>
      </c>
      <c r="B337" s="43" t="s">
        <v>313</v>
      </c>
      <c r="C337" s="145" t="str">
        <f>IF('ALC Transition Plans'!$C338="yes",IF('ALC Transition Plans'!D338=0,"No ",'ALC Transition Plans'!D338),"N/A")</f>
        <v>Yes</v>
      </c>
      <c r="D337" s="141" t="str">
        <f>IF('ALC Transition Plans'!$O338="yes",IF('ALC Transition Plans'!P338=0,"No ",'ALC Transition Plans'!P338),"N/A")</f>
        <v>Yes</v>
      </c>
      <c r="E337" s="141" t="str">
        <f>IF('ALC Transition Plans'!$Z338="yes",IF('ALC Transition Plans'!AB338=0,"No ",'ALC Transition Plans'!AB338),"N/A")</f>
        <v>Yes</v>
      </c>
      <c r="F337" s="146" t="str">
        <f>IF(VLOOKUP(B337,'Pivot Table'!$B$5:$K$2000,8,FALSE)=1,"Yes","")</f>
        <v>Yes</v>
      </c>
      <c r="G337" s="164" t="str">
        <f>IF('ALC Transition Plans'!AT338="F","Y"," ")</f>
        <v>Y</v>
      </c>
      <c r="H337" s="217" t="str">
        <f>IF('ALC Transition Plans'!AW338=0," ",'ALC Transition Plans'!AW338)</f>
        <v>Y</v>
      </c>
      <c r="I337" s="312" t="str">
        <f t="shared" si="8"/>
        <v>20Y</v>
      </c>
      <c r="J337" s="230" t="str">
        <f>'ALC Transition Plans'!BL338</f>
        <v>F</v>
      </c>
    </row>
    <row r="338" spans="1:10" ht="15" customHeight="1" x14ac:dyDescent="0.3">
      <c r="A338" s="43" t="s">
        <v>2</v>
      </c>
      <c r="B338" s="123" t="s">
        <v>1876</v>
      </c>
      <c r="C338" s="145" t="str">
        <f>IF('ALC Transition Plans'!$C339="yes",IF('ALC Transition Plans'!D339=0,"No ",'ALC Transition Plans'!D339),"N/A")</f>
        <v>Yes</v>
      </c>
      <c r="D338" s="141" t="str">
        <f>IF('ALC Transition Plans'!$O339="yes",IF('ALC Transition Plans'!P339=0,"No ",'ALC Transition Plans'!P339),"N/A")</f>
        <v>Yes</v>
      </c>
      <c r="E338" s="141" t="str">
        <f>IF('ALC Transition Plans'!$Z339="yes",IF('ALC Transition Plans'!AB339=0,"No ",'ALC Transition Plans'!AB339),"N/A")</f>
        <v>Yes</v>
      </c>
      <c r="F338" s="146" t="str">
        <f>IF(VLOOKUP(B338,'Pivot Table'!$B$5:$K$2000,8,FALSE)=1,"Yes","")</f>
        <v/>
      </c>
      <c r="G338" s="164" t="str">
        <f>IF('ALC Transition Plans'!AT339="F","Y"," ")</f>
        <v>Y</v>
      </c>
      <c r="H338" s="217" t="str">
        <f>IF('ALC Transition Plans'!AW339=0," ",'ALC Transition Plans'!AW339)</f>
        <v>Y</v>
      </c>
      <c r="I338" s="312" t="str">
        <f t="shared" ref="I338" si="14">A338&amp;G338</f>
        <v>20Y</v>
      </c>
      <c r="J338" s="230" t="str">
        <f>'ALC Transition Plans'!BL339</f>
        <v>F</v>
      </c>
    </row>
    <row r="339" spans="1:10" ht="15" customHeight="1" x14ac:dyDescent="0.3">
      <c r="A339" s="43" t="s">
        <v>2</v>
      </c>
      <c r="B339" s="123" t="s">
        <v>2221</v>
      </c>
      <c r="C339" s="145" t="str">
        <f>IF('ALC Transition Plans'!$C340="yes",IF('ALC Transition Plans'!D340=0,"No ",'ALC Transition Plans'!D340),"N/A")</f>
        <v>In Progress</v>
      </c>
      <c r="D339" s="141" t="str">
        <f>IF('ALC Transition Plans'!$O340="yes",IF('ALC Transition Plans'!P340=0,"No ",'ALC Transition Plans'!P340),"N/A")</f>
        <v>N/A</v>
      </c>
      <c r="E339" s="141" t="str">
        <f>IF('ALC Transition Plans'!$Z340="yes",IF('ALC Transition Plans'!AB340=0,"No ",'ALC Transition Plans'!AB340),"N/A")</f>
        <v>N/A</v>
      </c>
      <c r="F339" s="146" t="str">
        <f>IF(VLOOKUP(B339,'Pivot Table'!$B$5:$K$2000,8,FALSE)=1,"Yes","")</f>
        <v/>
      </c>
      <c r="G339" s="164" t="str">
        <f>IF('ALC Transition Plans'!AT340="F","Y"," ")</f>
        <v xml:space="preserve"> </v>
      </c>
      <c r="H339" s="217" t="str">
        <f>IF('ALC Transition Plans'!AW340=0," ",'ALC Transition Plans'!AW340)</f>
        <v>Y</v>
      </c>
      <c r="I339" s="312" t="str">
        <f t="shared" ref="I339" si="15">A339&amp;G339</f>
        <v xml:space="preserve">20 </v>
      </c>
      <c r="J339" s="230" t="str">
        <f>'ALC Transition Plans'!BL340</f>
        <v xml:space="preserve"> </v>
      </c>
    </row>
    <row r="340" spans="1:10" ht="15" customHeight="1" x14ac:dyDescent="0.3">
      <c r="A340" s="43" t="s">
        <v>2</v>
      </c>
      <c r="B340" s="123" t="s">
        <v>314</v>
      </c>
      <c r="C340" s="145" t="str">
        <f>IF('ALC Transition Plans'!$C341="yes",IF('ALC Transition Plans'!D341=0,"No ",'ALC Transition Plans'!D341),"N/A")</f>
        <v>Yes</v>
      </c>
      <c r="D340" s="141" t="str">
        <f>IF('ALC Transition Plans'!$O341="yes",IF('ALC Transition Plans'!P341=0,"No ",'ALC Transition Plans'!P341),"N/A")</f>
        <v>Yes</v>
      </c>
      <c r="E340" s="141" t="str">
        <f>IF('ALC Transition Plans'!$Z341="yes",IF('ALC Transition Plans'!AB341=0,"No ",'ALC Transition Plans'!AB341),"N/A")</f>
        <v>Yes</v>
      </c>
      <c r="F340" s="146" t="str">
        <f>IF(VLOOKUP(B340,'Pivot Table'!$B$5:$K$2000,8,FALSE)=1,"Yes","")</f>
        <v/>
      </c>
      <c r="G340" s="164" t="str">
        <f>IF('ALC Transition Plans'!AT341="F","Y"," ")</f>
        <v>Y</v>
      </c>
      <c r="H340" s="217" t="str">
        <f>IF('ALC Transition Plans'!AW341=0," ",'ALC Transition Plans'!AW341)</f>
        <v>Y</v>
      </c>
      <c r="I340" s="312" t="str">
        <f t="shared" ref="I340:I416" si="16">A340&amp;G340</f>
        <v>20Y</v>
      </c>
      <c r="J340" s="230" t="str">
        <f>'ALC Transition Plans'!BL341</f>
        <v>F</v>
      </c>
    </row>
    <row r="341" spans="1:10" ht="15" customHeight="1" x14ac:dyDescent="0.3">
      <c r="A341" s="43" t="s">
        <v>2</v>
      </c>
      <c r="B341" s="123" t="s">
        <v>1144</v>
      </c>
      <c r="C341" s="145" t="str">
        <f>IF('ALC Transition Plans'!$C342="yes",IF('ALC Transition Plans'!D342=0,"No ",'ALC Transition Plans'!D342),"N/A")</f>
        <v>Yes</v>
      </c>
      <c r="D341" s="141" t="str">
        <f>IF('ALC Transition Plans'!$O342="yes",IF('ALC Transition Plans'!P342=0,"No ",'ALC Transition Plans'!P342),"N/A")</f>
        <v>Yes</v>
      </c>
      <c r="E341" s="141" t="str">
        <f>IF('ALC Transition Plans'!$Z342="yes",IF('ALC Transition Plans'!AB342=0,"No ",'ALC Transition Plans'!AB342),"N/A")</f>
        <v>Yes</v>
      </c>
      <c r="F341" s="146" t="str">
        <f>IF(VLOOKUP(B341,'Pivot Table'!$B$5:$K$2000,8,FALSE)=1,"Yes","")</f>
        <v/>
      </c>
      <c r="G341" s="164" t="str">
        <f>IF('ALC Transition Plans'!AT342="F","Y"," ")</f>
        <v>Y</v>
      </c>
      <c r="H341" s="217" t="str">
        <f>IF('ALC Transition Plans'!AW342=0," ",'ALC Transition Plans'!AW342)</f>
        <v>Y</v>
      </c>
      <c r="I341" s="312" t="str">
        <f t="shared" si="16"/>
        <v>20Y</v>
      </c>
      <c r="J341" s="230" t="str">
        <f>'ALC Transition Plans'!BL342</f>
        <v>F</v>
      </c>
    </row>
    <row r="342" spans="1:10" ht="15" customHeight="1" x14ac:dyDescent="0.3">
      <c r="A342" s="43" t="s">
        <v>2</v>
      </c>
      <c r="B342" s="123" t="s">
        <v>315</v>
      </c>
      <c r="C342" s="145" t="str">
        <f>IF('ALC Transition Plans'!$C343="yes",IF('ALC Transition Plans'!D343=0,"No ",'ALC Transition Plans'!D343),"N/A")</f>
        <v>Yes</v>
      </c>
      <c r="D342" s="141" t="str">
        <f>IF('ALC Transition Plans'!$O343="yes",IF('ALC Transition Plans'!P343=0,"No ",'ALC Transition Plans'!P343),"N/A")</f>
        <v>Yes</v>
      </c>
      <c r="E342" s="141" t="str">
        <f>IF('ALC Transition Plans'!$Z343="yes",IF('ALC Transition Plans'!AB343=0,"No ",'ALC Transition Plans'!AB343),"N/A")</f>
        <v>Yes</v>
      </c>
      <c r="F342" s="146" t="str">
        <f>IF(VLOOKUP(B342,'Pivot Table'!$B$5:$K$2000,8,FALSE)=1,"Yes","")</f>
        <v/>
      </c>
      <c r="G342" s="164" t="str">
        <f>IF('ALC Transition Plans'!AT343="F","Y"," ")</f>
        <v>Y</v>
      </c>
      <c r="H342" s="217" t="str">
        <f>IF('ALC Transition Plans'!AW343=0," ",'ALC Transition Plans'!AW343)</f>
        <v>Y</v>
      </c>
      <c r="I342" s="312" t="str">
        <f t="shared" si="16"/>
        <v>20Y</v>
      </c>
      <c r="J342" s="230" t="str">
        <f>'ALC Transition Plans'!BL343</f>
        <v>F</v>
      </c>
    </row>
    <row r="343" spans="1:10" ht="15" customHeight="1" x14ac:dyDescent="0.3">
      <c r="A343" s="43" t="s">
        <v>2</v>
      </c>
      <c r="B343" s="43" t="s">
        <v>316</v>
      </c>
      <c r="C343" s="145" t="str">
        <f>IF('ALC Transition Plans'!$C344="yes",IF('ALC Transition Plans'!D344=0,"No ",'ALC Transition Plans'!D344),"N/A")</f>
        <v>Yes</v>
      </c>
      <c r="D343" s="141" t="str">
        <f>IF('ALC Transition Plans'!$O344="yes",IF('ALC Transition Plans'!P344=0,"No ",'ALC Transition Plans'!P344),"N/A")</f>
        <v>N/A</v>
      </c>
      <c r="E343" s="141" t="str">
        <f>IF('ALC Transition Plans'!$Z344="yes",IF('ALC Transition Plans'!AB344=0,"No ",'ALC Transition Plans'!AB344),"N/A")</f>
        <v>Yes</v>
      </c>
      <c r="F343" s="146" t="str">
        <f>IF(VLOOKUP(B343,'Pivot Table'!$B$5:$K$2000,8,FALSE)=1,"Yes","")</f>
        <v/>
      </c>
      <c r="G343" s="164" t="str">
        <f>IF('ALC Transition Plans'!AT344="F","Y"," ")</f>
        <v>Y</v>
      </c>
      <c r="H343" s="217" t="str">
        <f>IF('ALC Transition Plans'!AW344=0," ",'ALC Transition Plans'!AW344)</f>
        <v>Y</v>
      </c>
      <c r="I343" s="312" t="str">
        <f t="shared" si="16"/>
        <v>20Y</v>
      </c>
      <c r="J343" s="230" t="str">
        <f>'ALC Transition Plans'!BL344</f>
        <v>F</v>
      </c>
    </row>
    <row r="344" spans="1:10" ht="15" customHeight="1" x14ac:dyDescent="0.3">
      <c r="A344" s="43" t="s">
        <v>2</v>
      </c>
      <c r="B344" s="43" t="s">
        <v>317</v>
      </c>
      <c r="C344" s="145" t="str">
        <f>IF('ALC Transition Plans'!$C345="yes",IF('ALC Transition Plans'!D345=0,"No ",'ALC Transition Plans'!D345),"N/A")</f>
        <v>Yes</v>
      </c>
      <c r="D344" s="141" t="str">
        <f>IF('ALC Transition Plans'!$O345="yes",IF('ALC Transition Plans'!P345=0,"No ",'ALC Transition Plans'!P345),"N/A")</f>
        <v>Yes</v>
      </c>
      <c r="E344" s="141" t="str">
        <f>IF('ALC Transition Plans'!$Z345="yes",IF('ALC Transition Plans'!AB345=0,"No ",'ALC Transition Plans'!AB345),"N/A")</f>
        <v>Yes</v>
      </c>
      <c r="F344" s="146" t="str">
        <f>IF(VLOOKUP(B344,'Pivot Table'!$B$5:$K$2000,8,FALSE)=1,"Yes","")</f>
        <v/>
      </c>
      <c r="G344" s="164" t="str">
        <f>IF('ALC Transition Plans'!AT345="F","Y"," ")</f>
        <v>Y</v>
      </c>
      <c r="H344" s="217" t="str">
        <f>IF('ALC Transition Plans'!AW345=0," ",'ALC Transition Plans'!AW345)</f>
        <v>Y</v>
      </c>
      <c r="I344" s="312" t="str">
        <f t="shared" si="16"/>
        <v>20Y</v>
      </c>
      <c r="J344" s="230" t="str">
        <f>'ALC Transition Plans'!BL345</f>
        <v>F</v>
      </c>
    </row>
    <row r="345" spans="1:10" ht="15" customHeight="1" x14ac:dyDescent="0.3">
      <c r="A345" s="43" t="s">
        <v>2</v>
      </c>
      <c r="B345" s="43" t="s">
        <v>318</v>
      </c>
      <c r="C345" s="145" t="str">
        <f>IF('ALC Transition Plans'!$C346="yes",IF('ALC Transition Plans'!D346=0,"No ",'ALC Transition Plans'!D346),"N/A")</f>
        <v>Yes</v>
      </c>
      <c r="D345" s="141" t="str">
        <f>IF('ALC Transition Plans'!$O346="yes",IF('ALC Transition Plans'!P346=0,"No ",'ALC Transition Plans'!P346),"N/A")</f>
        <v>Yes</v>
      </c>
      <c r="E345" s="141" t="str">
        <f>IF('ALC Transition Plans'!$Z346="yes",IF('ALC Transition Plans'!AB346=0,"No ",'ALC Transition Plans'!AB346),"N/A")</f>
        <v>Yes</v>
      </c>
      <c r="F345" s="146" t="str">
        <f>IF(VLOOKUP(B345,'Pivot Table'!$B$5:$K$2000,8,FALSE)=1,"Yes","")</f>
        <v/>
      </c>
      <c r="G345" s="164" t="str">
        <f>IF('ALC Transition Plans'!AT346="F","Y"," ")</f>
        <v>Y</v>
      </c>
      <c r="H345" s="217" t="str">
        <f>IF('ALC Transition Plans'!AW346=0," ",'ALC Transition Plans'!AW346)</f>
        <v>Y</v>
      </c>
      <c r="I345" s="312" t="str">
        <f t="shared" si="16"/>
        <v>20Y</v>
      </c>
      <c r="J345" s="230" t="str">
        <f>'ALC Transition Plans'!BL346</f>
        <v>F</v>
      </c>
    </row>
    <row r="346" spans="1:10" ht="15" customHeight="1" x14ac:dyDescent="0.3">
      <c r="A346" s="43" t="s">
        <v>2</v>
      </c>
      <c r="B346" s="43" t="s">
        <v>319</v>
      </c>
      <c r="C346" s="145" t="str">
        <f>IF('ALC Transition Plans'!$C347="yes",IF('ALC Transition Plans'!D347=0,"No ",'ALC Transition Plans'!D347),"N/A")</f>
        <v>Yes</v>
      </c>
      <c r="D346" s="141" t="str">
        <f>IF('ALC Transition Plans'!$O347="yes",IF('ALC Transition Plans'!P347=0,"No ",'ALC Transition Plans'!P347),"N/A")</f>
        <v>Yes</v>
      </c>
      <c r="E346" s="141" t="str">
        <f>IF('ALC Transition Plans'!$Z347="yes",IF('ALC Transition Plans'!AB347=0,"No ",'ALC Transition Plans'!AB347),"N/A")</f>
        <v>Yes</v>
      </c>
      <c r="F346" s="146" t="str">
        <f>IF(VLOOKUP(B346,'Pivot Table'!$B$5:$K$2000,8,FALSE)=1,"Yes","")</f>
        <v/>
      </c>
      <c r="G346" s="164" t="str">
        <f>IF('ALC Transition Plans'!AT347="F","Y"," ")</f>
        <v>Y</v>
      </c>
      <c r="H346" s="217" t="str">
        <f>IF('ALC Transition Plans'!AW347=0," ",'ALC Transition Plans'!AW347)</f>
        <v>Y</v>
      </c>
      <c r="I346" s="312" t="str">
        <f t="shared" si="16"/>
        <v>20Y</v>
      </c>
      <c r="J346" s="230" t="str">
        <f>'ALC Transition Plans'!BL347</f>
        <v>F</v>
      </c>
    </row>
    <row r="347" spans="1:10" ht="15" customHeight="1" x14ac:dyDescent="0.3">
      <c r="A347" s="43" t="s">
        <v>2</v>
      </c>
      <c r="B347" s="43" t="s">
        <v>320</v>
      </c>
      <c r="C347" s="145" t="str">
        <f>IF('ALC Transition Plans'!$C348="yes",IF('ALC Transition Plans'!D348=0,"No ",'ALC Transition Plans'!D348),"N/A")</f>
        <v>N/A</v>
      </c>
      <c r="D347" s="141" t="str">
        <f>IF('ALC Transition Plans'!$O348="yes",IF('ALC Transition Plans'!P348=0,"No ",'ALC Transition Plans'!P348),"N/A")</f>
        <v>Yes</v>
      </c>
      <c r="E347" s="141" t="str">
        <f>IF('ALC Transition Plans'!$Z348="yes",IF('ALC Transition Plans'!AB348=0,"No ",'ALC Transition Plans'!AB348),"N/A")</f>
        <v>N/A</v>
      </c>
      <c r="F347" s="146" t="str">
        <f>IF(VLOOKUP(B347,'Pivot Table'!$B$5:$K$2000,8,FALSE)=1,"Yes","")</f>
        <v/>
      </c>
      <c r="G347" s="164" t="str">
        <f>IF('ALC Transition Plans'!AT348="F","Y"," ")</f>
        <v>Y</v>
      </c>
      <c r="H347" s="217" t="str">
        <f>IF('ALC Transition Plans'!AW348=0," ",'ALC Transition Plans'!AW348)</f>
        <v>Y</v>
      </c>
      <c r="I347" s="312" t="str">
        <f t="shared" si="16"/>
        <v>20Y</v>
      </c>
      <c r="J347" s="230" t="str">
        <f>'ALC Transition Plans'!BL348</f>
        <v>F</v>
      </c>
    </row>
    <row r="348" spans="1:10" ht="15" customHeight="1" x14ac:dyDescent="0.3">
      <c r="A348" s="43" t="s">
        <v>2</v>
      </c>
      <c r="B348" s="43" t="s">
        <v>321</v>
      </c>
      <c r="C348" s="145" t="str">
        <f>IF('ALC Transition Plans'!$C349="yes",IF('ALC Transition Plans'!D349=0,"No ",'ALC Transition Plans'!D349),"N/A")</f>
        <v>N/A</v>
      </c>
      <c r="D348" s="141" t="str">
        <f>IF('ALC Transition Plans'!$O349="yes",IF('ALC Transition Plans'!P349=0,"No ",'ALC Transition Plans'!P349),"N/A")</f>
        <v>Yes</v>
      </c>
      <c r="E348" s="141" t="str">
        <f>IF('ALC Transition Plans'!$Z349="yes",IF('ALC Transition Plans'!AB349=0,"No ",'ALC Transition Plans'!AB349),"N/A")</f>
        <v>N/A</v>
      </c>
      <c r="F348" s="146" t="str">
        <f>IF(VLOOKUP(B348,'Pivot Table'!$B$5:$K$2000,8,FALSE)=1,"Yes","")</f>
        <v/>
      </c>
      <c r="G348" s="164" t="str">
        <f>IF('ALC Transition Plans'!AT349="F","Y"," ")</f>
        <v>Y</v>
      </c>
      <c r="H348" s="217" t="str">
        <f>IF('ALC Transition Plans'!AW349=0," ",'ALC Transition Plans'!AW349)</f>
        <v>Y</v>
      </c>
      <c r="I348" s="312" t="str">
        <f t="shared" si="16"/>
        <v>20Y</v>
      </c>
      <c r="J348" s="230" t="str">
        <f>'ALC Transition Plans'!BL349</f>
        <v>F</v>
      </c>
    </row>
    <row r="349" spans="1:10" ht="15" customHeight="1" x14ac:dyDescent="0.3">
      <c r="A349" s="43" t="s">
        <v>2</v>
      </c>
      <c r="B349" s="123" t="s">
        <v>2222</v>
      </c>
      <c r="C349" s="145" t="str">
        <f>IF('ALC Transition Plans'!$C350="yes",IF('ALC Transition Plans'!D350=0,"No ",'ALC Transition Plans'!D350),"N/A")</f>
        <v>In Progress</v>
      </c>
      <c r="D349" s="141" t="str">
        <f>IF('ALC Transition Plans'!$O350="yes",IF('ALC Transition Plans'!P350=0,"No ",'ALC Transition Plans'!P350),"N/A")</f>
        <v>N/A</v>
      </c>
      <c r="E349" s="141" t="str">
        <f>IF('ALC Transition Plans'!$Z350="yes",IF('ALC Transition Plans'!AB350=0,"No ",'ALC Transition Plans'!AB350),"N/A")</f>
        <v>N/A</v>
      </c>
      <c r="F349" s="146" t="str">
        <f>IF(VLOOKUP(B349,'Pivot Table'!$B$5:$K$2000,8,FALSE)=1,"Yes","")</f>
        <v/>
      </c>
      <c r="G349" s="164" t="str">
        <f>IF('ALC Transition Plans'!AT350="F","Y"," ")</f>
        <v xml:space="preserve"> </v>
      </c>
      <c r="H349" s="217" t="str">
        <f>IF('ALC Transition Plans'!AW350=0," ",'ALC Transition Plans'!AW350)</f>
        <v>Y</v>
      </c>
      <c r="I349" s="312" t="str">
        <f t="shared" ref="I349" si="17">A349&amp;G349</f>
        <v xml:space="preserve">20 </v>
      </c>
      <c r="J349" s="230" t="str">
        <f>'ALC Transition Plans'!BL350</f>
        <v xml:space="preserve"> </v>
      </c>
    </row>
    <row r="350" spans="1:10" ht="15" customHeight="1" x14ac:dyDescent="0.3">
      <c r="A350" s="43" t="s">
        <v>2</v>
      </c>
      <c r="B350" s="123" t="s">
        <v>1586</v>
      </c>
      <c r="C350" s="145" t="str">
        <f>IF('ALC Transition Plans'!$C351="yes",IF('ALC Transition Plans'!D351=0,"No ",'ALC Transition Plans'!D351),"N/A")</f>
        <v>Yes</v>
      </c>
      <c r="D350" s="141" t="str">
        <f>IF('ALC Transition Plans'!$O351="yes",IF('ALC Transition Plans'!P351=0,"No ",'ALC Transition Plans'!P351),"N/A")</f>
        <v>Yes</v>
      </c>
      <c r="E350" s="141" t="str">
        <f>IF('ALC Transition Plans'!$Z351="yes",IF('ALC Transition Plans'!AB351=0,"No ",'ALC Transition Plans'!AB351),"N/A")</f>
        <v>Yes</v>
      </c>
      <c r="F350" s="146" t="str">
        <f>IF(VLOOKUP(B350,'Pivot Table'!$B$5:$K$2000,8,FALSE)=1,"Yes","")</f>
        <v/>
      </c>
      <c r="G350" s="164" t="str">
        <f>IF('ALC Transition Plans'!AT351="F","Y"," ")</f>
        <v>Y</v>
      </c>
      <c r="H350" s="217" t="str">
        <f>IF('ALC Transition Plans'!AW351=0," ",'ALC Transition Plans'!AW351)</f>
        <v>Y</v>
      </c>
      <c r="I350" s="312" t="str">
        <f t="shared" ref="I350" si="18">A350&amp;G350</f>
        <v>20Y</v>
      </c>
      <c r="J350" s="230" t="str">
        <f>'ALC Transition Plans'!BL351</f>
        <v>F</v>
      </c>
    </row>
    <row r="351" spans="1:10" ht="15" customHeight="1" x14ac:dyDescent="0.3">
      <c r="A351" s="43" t="s">
        <v>2</v>
      </c>
      <c r="B351" s="123" t="s">
        <v>1587</v>
      </c>
      <c r="C351" s="145" t="str">
        <f>IF('ALC Transition Plans'!$C352="yes",IF('ALC Transition Plans'!D352=0,"No ",'ALC Transition Plans'!D352),"N/A")</f>
        <v>Yes</v>
      </c>
      <c r="D351" s="141" t="str">
        <f>IF('ALC Transition Plans'!$O352="yes",IF('ALC Transition Plans'!P352=0,"No ",'ALC Transition Plans'!P352),"N/A")</f>
        <v>Yes</v>
      </c>
      <c r="E351" s="141" t="str">
        <f>IF('ALC Transition Plans'!$Z352="yes",IF('ALC Transition Plans'!AB352=0,"No ",'ALC Transition Plans'!AB352),"N/A")</f>
        <v>Yes</v>
      </c>
      <c r="F351" s="146" t="str">
        <f>IF(VLOOKUP(B351,'Pivot Table'!$B$5:$K$2000,8,FALSE)=1,"Yes","")</f>
        <v/>
      </c>
      <c r="G351" s="164" t="str">
        <f>IF('ALC Transition Plans'!AT352="F","Y"," ")</f>
        <v>Y</v>
      </c>
      <c r="H351" s="217" t="str">
        <f>IF('ALC Transition Plans'!AW352=0," ",'ALC Transition Plans'!AW352)</f>
        <v>Y</v>
      </c>
      <c r="I351" s="312" t="str">
        <f t="shared" ref="I351" si="19">A351&amp;G351</f>
        <v>20Y</v>
      </c>
      <c r="J351" s="230" t="str">
        <f>'ALC Transition Plans'!BL352</f>
        <v>F</v>
      </c>
    </row>
    <row r="352" spans="1:10" ht="15" customHeight="1" x14ac:dyDescent="0.3">
      <c r="A352" s="43" t="s">
        <v>2</v>
      </c>
      <c r="B352" s="123" t="s">
        <v>1923</v>
      </c>
      <c r="C352" s="145" t="str">
        <f>IF('ALC Transition Plans'!$C353="yes",IF('ALC Transition Plans'!D353=0,"No ",'ALC Transition Plans'!D353),"N/A")</f>
        <v>Yes</v>
      </c>
      <c r="D352" s="141" t="str">
        <f>IF('ALC Transition Plans'!$O353="yes",IF('ALC Transition Plans'!P353=0,"No ",'ALC Transition Plans'!P353),"N/A")</f>
        <v>Yes</v>
      </c>
      <c r="E352" s="141" t="str">
        <f>IF('ALC Transition Plans'!$Z353="yes",IF('ALC Transition Plans'!AB353=0,"No ",'ALC Transition Plans'!AB353),"N/A")</f>
        <v>Yes</v>
      </c>
      <c r="F352" s="146" t="str">
        <f>IF(VLOOKUP(B352,'Pivot Table'!$B$5:$K$2000,8,FALSE)=1,"Yes","")</f>
        <v/>
      </c>
      <c r="G352" s="164" t="str">
        <f>IF('ALC Transition Plans'!AT353="F","Y"," ")</f>
        <v>Y</v>
      </c>
      <c r="H352" s="217" t="str">
        <f>IF('ALC Transition Plans'!AW353=0," ",'ALC Transition Plans'!AW353)</f>
        <v>Y</v>
      </c>
      <c r="I352" s="312" t="str">
        <f t="shared" ref="I352" si="20">A352&amp;G352</f>
        <v>20Y</v>
      </c>
      <c r="J352" s="230" t="str">
        <f>'ALC Transition Plans'!BL353</f>
        <v>F</v>
      </c>
    </row>
    <row r="353" spans="1:10" ht="15" customHeight="1" x14ac:dyDescent="0.3">
      <c r="A353" s="43" t="s">
        <v>2</v>
      </c>
      <c r="B353" s="43" t="s">
        <v>322</v>
      </c>
      <c r="C353" s="145" t="str">
        <f>IF('ALC Transition Plans'!$C354="yes",IF('ALC Transition Plans'!D354=0,"No ",'ALC Transition Plans'!D354),"N/A")</f>
        <v>Yes</v>
      </c>
      <c r="D353" s="141" t="str">
        <f>IF('ALC Transition Plans'!$O354="yes",IF('ALC Transition Plans'!P354=0,"No ",'ALC Transition Plans'!P354),"N/A")</f>
        <v>Yes</v>
      </c>
      <c r="E353" s="141" t="str">
        <f>IF('ALC Transition Plans'!$Z354="yes",IF('ALC Transition Plans'!AB354=0,"No ",'ALC Transition Plans'!AB354),"N/A")</f>
        <v>Yes</v>
      </c>
      <c r="F353" s="146" t="str">
        <f>IF(VLOOKUP(B353,'Pivot Table'!$B$5:$K$2000,8,FALSE)=1,"Yes","")</f>
        <v/>
      </c>
      <c r="G353" s="164" t="str">
        <f>IF('ALC Transition Plans'!AT354="F","Y"," ")</f>
        <v>Y</v>
      </c>
      <c r="H353" s="217" t="str">
        <f>IF('ALC Transition Plans'!AW354=0," ",'ALC Transition Plans'!AW354)</f>
        <v>Y</v>
      </c>
      <c r="I353" s="312" t="str">
        <f t="shared" si="16"/>
        <v>20Y</v>
      </c>
      <c r="J353" s="230" t="str">
        <f>'ALC Transition Plans'!BL354</f>
        <v>F</v>
      </c>
    </row>
    <row r="354" spans="1:10" ht="15" customHeight="1" x14ac:dyDescent="0.3">
      <c r="A354" s="43" t="s">
        <v>2</v>
      </c>
      <c r="B354" s="43" t="s">
        <v>323</v>
      </c>
      <c r="C354" s="145" t="str">
        <f>IF('ALC Transition Plans'!$C355="yes",IF('ALC Transition Plans'!D355=0,"No ",'ALC Transition Plans'!D355),"N/A")</f>
        <v>Yes</v>
      </c>
      <c r="D354" s="141" t="str">
        <f>IF('ALC Transition Plans'!$O355="yes",IF('ALC Transition Plans'!P355=0,"No ",'ALC Transition Plans'!P355),"N/A")</f>
        <v>Yes</v>
      </c>
      <c r="E354" s="141" t="str">
        <f>IF('ALC Transition Plans'!$Z355="yes",IF('ALC Transition Plans'!AB355=0,"No ",'ALC Transition Plans'!AB355),"N/A")</f>
        <v>Yes</v>
      </c>
      <c r="F354" s="146" t="str">
        <f>IF(VLOOKUP(B354,'Pivot Table'!$B$5:$K$2000,8,FALSE)=1,"Yes","")</f>
        <v/>
      </c>
      <c r="G354" s="164" t="str">
        <f>IF('ALC Transition Plans'!AT355="F","Y"," ")</f>
        <v>Y</v>
      </c>
      <c r="H354" s="217" t="str">
        <f>IF('ALC Transition Plans'!AW355=0," ",'ALC Transition Plans'!AW355)</f>
        <v>Y</v>
      </c>
      <c r="I354" s="312" t="str">
        <f t="shared" si="16"/>
        <v>20Y</v>
      </c>
      <c r="J354" s="230" t="str">
        <f>'ALC Transition Plans'!BL355</f>
        <v>F</v>
      </c>
    </row>
    <row r="355" spans="1:10" ht="15" customHeight="1" x14ac:dyDescent="0.3">
      <c r="A355" s="43" t="s">
        <v>2</v>
      </c>
      <c r="B355" s="43" t="s">
        <v>324</v>
      </c>
      <c r="C355" s="145" t="str">
        <f>IF('ALC Transition Plans'!$C356="yes",IF('ALC Transition Plans'!D356=0,"No ",'ALC Transition Plans'!D356),"N/A")</f>
        <v>Yes</v>
      </c>
      <c r="D355" s="141" t="str">
        <f>IF('ALC Transition Plans'!$O356="yes",IF('ALC Transition Plans'!P356=0,"No ",'ALC Transition Plans'!P356),"N/A")</f>
        <v>Yes</v>
      </c>
      <c r="E355" s="141" t="str">
        <f>IF('ALC Transition Plans'!$Z356="yes",IF('ALC Transition Plans'!AB356=0,"No ",'ALC Transition Plans'!AB356),"N/A")</f>
        <v>Yes</v>
      </c>
      <c r="F355" s="146" t="str">
        <f>IF(VLOOKUP(B355,'Pivot Table'!$B$5:$K$2000,8,FALSE)=1,"Yes","")</f>
        <v/>
      </c>
      <c r="G355" s="164" t="str">
        <f>IF('ALC Transition Plans'!AT356="F","Y"," ")</f>
        <v>Y</v>
      </c>
      <c r="H355" s="217" t="str">
        <f>IF('ALC Transition Plans'!AW356=0," ",'ALC Transition Plans'!AW356)</f>
        <v>Y</v>
      </c>
      <c r="I355" s="312" t="str">
        <f t="shared" si="16"/>
        <v>20Y</v>
      </c>
      <c r="J355" s="230" t="str">
        <f>'ALC Transition Plans'!BL356</f>
        <v>F</v>
      </c>
    </row>
    <row r="356" spans="1:10" ht="15" customHeight="1" x14ac:dyDescent="0.3">
      <c r="A356" s="43" t="s">
        <v>2</v>
      </c>
      <c r="B356" s="123" t="s">
        <v>2126</v>
      </c>
      <c r="C356" s="145" t="str">
        <f>IF('ALC Transition Plans'!$C357="yes",IF('ALC Transition Plans'!D357=0,"No ",'ALC Transition Plans'!D357),"N/A")</f>
        <v>Yes</v>
      </c>
      <c r="D356" s="141" t="str">
        <f>IF('ALC Transition Plans'!$O357="yes",IF('ALC Transition Plans'!P357=0,"No ",'ALC Transition Plans'!P357),"N/A")</f>
        <v>Yes</v>
      </c>
      <c r="E356" s="141" t="str">
        <f>IF('ALC Transition Plans'!$Z357="yes",IF('ALC Transition Plans'!AB357=0,"No ",'ALC Transition Plans'!AB357),"N/A")</f>
        <v>Yes</v>
      </c>
      <c r="F356" s="146" t="str">
        <f>IF(VLOOKUP(B356,'Pivot Table'!$B$5:$K$2000,8,FALSE)=1,"Yes","")</f>
        <v/>
      </c>
      <c r="G356" s="164" t="str">
        <f>IF('ALC Transition Plans'!AT357="F","Y"," ")</f>
        <v>Y</v>
      </c>
      <c r="H356" s="217" t="str">
        <f>IF('ALC Transition Plans'!AW357=0," ",'ALC Transition Plans'!AW357)</f>
        <v>Y</v>
      </c>
      <c r="I356" s="312" t="str">
        <f t="shared" ref="I356" si="21">A356&amp;G356</f>
        <v>20Y</v>
      </c>
      <c r="J356" s="230" t="str">
        <f>'ALC Transition Plans'!BL357</f>
        <v>F</v>
      </c>
    </row>
    <row r="357" spans="1:10" ht="15" customHeight="1" x14ac:dyDescent="0.3">
      <c r="A357" s="43" t="s">
        <v>2</v>
      </c>
      <c r="B357" s="123" t="s">
        <v>1592</v>
      </c>
      <c r="C357" s="145" t="str">
        <f>IF('ALC Transition Plans'!$C358="yes",IF('ALC Transition Plans'!D358=0,"No ",'ALC Transition Plans'!D358),"N/A")</f>
        <v>Yes</v>
      </c>
      <c r="D357" s="141" t="str">
        <f>IF('ALC Transition Plans'!$O358="yes",IF('ALC Transition Plans'!P358=0,"No ",'ALC Transition Plans'!P358),"N/A")</f>
        <v>Yes</v>
      </c>
      <c r="E357" s="141" t="str">
        <f>IF('ALC Transition Plans'!$Z358="yes",IF('ALC Transition Plans'!AB358=0,"No ",'ALC Transition Plans'!AB358),"N/A")</f>
        <v>Yes</v>
      </c>
      <c r="F357" s="146" t="str">
        <f>IF(VLOOKUP(B357,'Pivot Table'!$B$5:$K$2000,8,FALSE)=1,"Yes","")</f>
        <v/>
      </c>
      <c r="G357" s="164" t="str">
        <f>IF('ALC Transition Plans'!AT358="F","Y"," ")</f>
        <v>Y</v>
      </c>
      <c r="H357" s="217" t="str">
        <f>IF('ALC Transition Plans'!AW358=0," ",'ALC Transition Plans'!AW358)</f>
        <v>Y</v>
      </c>
      <c r="I357" s="312" t="str">
        <f t="shared" ref="I357" si="22">A357&amp;G357</f>
        <v>20Y</v>
      </c>
      <c r="J357" s="230" t="str">
        <f>'ALC Transition Plans'!BL358</f>
        <v>F</v>
      </c>
    </row>
    <row r="358" spans="1:10" ht="15" customHeight="1" x14ac:dyDescent="0.3">
      <c r="A358" s="43" t="s">
        <v>2</v>
      </c>
      <c r="B358" s="123" t="s">
        <v>1593</v>
      </c>
      <c r="C358" s="145" t="str">
        <f>IF('ALC Transition Plans'!$C359="yes",IF('ALC Transition Plans'!D359=0,"No ",'ALC Transition Plans'!D359),"N/A")</f>
        <v>Yes</v>
      </c>
      <c r="D358" s="141" t="str">
        <f>IF('ALC Transition Plans'!$O359="yes",IF('ALC Transition Plans'!P359=0,"No ",'ALC Transition Plans'!P359),"N/A")</f>
        <v>Yes</v>
      </c>
      <c r="E358" s="141" t="str">
        <f>IF('ALC Transition Plans'!$Z359="yes",IF('ALC Transition Plans'!AB359=0,"No ",'ALC Transition Plans'!AB359),"N/A")</f>
        <v>Yes</v>
      </c>
      <c r="F358" s="146" t="str">
        <f>IF(VLOOKUP(B358,'Pivot Table'!$B$5:$K$2000,8,FALSE)=1,"Yes","")</f>
        <v/>
      </c>
      <c r="G358" s="164" t="str">
        <f>IF('ALC Transition Plans'!AT359="F","Y"," ")</f>
        <v>Y</v>
      </c>
      <c r="H358" s="217" t="str">
        <f>IF('ALC Transition Plans'!AW359=0," ",'ALC Transition Plans'!AW359)</f>
        <v>Y</v>
      </c>
      <c r="I358" s="312" t="str">
        <f t="shared" ref="I358" si="23">A358&amp;G358</f>
        <v>20Y</v>
      </c>
      <c r="J358" s="230" t="str">
        <f>'ALC Transition Plans'!BL359</f>
        <v>F</v>
      </c>
    </row>
    <row r="359" spans="1:10" ht="15" customHeight="1" x14ac:dyDescent="0.3">
      <c r="A359" s="43" t="s">
        <v>2</v>
      </c>
      <c r="B359" s="43" t="s">
        <v>325</v>
      </c>
      <c r="C359" s="145" t="str">
        <f>IF('ALC Transition Plans'!$C360="yes",IF('ALC Transition Plans'!D360=0,"No ",'ALC Transition Plans'!D360),"N/A")</f>
        <v>Yes</v>
      </c>
      <c r="D359" s="141" t="str">
        <f>IF('ALC Transition Plans'!$O360="yes",IF('ALC Transition Plans'!P360=0,"No ",'ALC Transition Plans'!P360),"N/A")</f>
        <v>Yes</v>
      </c>
      <c r="E359" s="141" t="str">
        <f>IF('ALC Transition Plans'!$Z360="yes",IF('ALC Transition Plans'!AB360=0,"No ",'ALC Transition Plans'!AB360),"N/A")</f>
        <v>Yes</v>
      </c>
      <c r="F359" s="146" t="str">
        <f>IF(VLOOKUP(B359,'Pivot Table'!$B$5:$K$2000,8,FALSE)=1,"Yes","")</f>
        <v/>
      </c>
      <c r="G359" s="164" t="str">
        <f>IF('ALC Transition Plans'!AT360="F","Y"," ")</f>
        <v>Y</v>
      </c>
      <c r="H359" s="217" t="str">
        <f>IF('ALC Transition Plans'!AW360=0," ",'ALC Transition Plans'!AW360)</f>
        <v>Y</v>
      </c>
      <c r="I359" s="312" t="str">
        <f t="shared" si="16"/>
        <v>20Y</v>
      </c>
      <c r="J359" s="230" t="str">
        <f>'ALC Transition Plans'!BL360</f>
        <v>F</v>
      </c>
    </row>
    <row r="360" spans="1:10" ht="15" customHeight="1" x14ac:dyDescent="0.3">
      <c r="A360" s="43" t="s">
        <v>2</v>
      </c>
      <c r="B360" s="43" t="s">
        <v>326</v>
      </c>
      <c r="C360" s="145" t="str">
        <f>IF('ALC Transition Plans'!$C361="yes",IF('ALC Transition Plans'!D361=0,"No ",'ALC Transition Plans'!D361),"N/A")</f>
        <v>Yes</v>
      </c>
      <c r="D360" s="141" t="str">
        <f>IF('ALC Transition Plans'!$O361="yes",IF('ALC Transition Plans'!P361=0,"No ",'ALC Transition Plans'!P361),"N/A")</f>
        <v>Yes</v>
      </c>
      <c r="E360" s="141" t="str">
        <f>IF('ALC Transition Plans'!$Z361="yes",IF('ALC Transition Plans'!AB361=0,"No ",'ALC Transition Plans'!AB361),"N/A")</f>
        <v>Yes</v>
      </c>
      <c r="F360" s="146" t="str">
        <f>IF(VLOOKUP(B360,'Pivot Table'!$B$5:$K$2000,8,FALSE)=1,"Yes","")</f>
        <v/>
      </c>
      <c r="G360" s="164" t="str">
        <f>IF('ALC Transition Plans'!AT361="F","Y"," ")</f>
        <v>Y</v>
      </c>
      <c r="H360" s="217" t="str">
        <f>IF('ALC Transition Plans'!AW361=0," ",'ALC Transition Plans'!AW361)</f>
        <v>Y</v>
      </c>
      <c r="I360" s="312" t="str">
        <f t="shared" si="16"/>
        <v>20Y</v>
      </c>
      <c r="J360" s="230" t="str">
        <f>'ALC Transition Plans'!BL361</f>
        <v>F</v>
      </c>
    </row>
    <row r="361" spans="1:10" ht="15" customHeight="1" x14ac:dyDescent="0.3">
      <c r="A361" s="43" t="s">
        <v>2</v>
      </c>
      <c r="B361" s="43" t="s">
        <v>327</v>
      </c>
      <c r="C361" s="145" t="str">
        <f>IF('ALC Transition Plans'!$C362="yes",IF('ALC Transition Plans'!D362=0,"No ",'ALC Transition Plans'!D362),"N/A")</f>
        <v>Yes</v>
      </c>
      <c r="D361" s="141" t="str">
        <f>IF('ALC Transition Plans'!$O362="yes",IF('ALC Transition Plans'!P362=0,"No ",'ALC Transition Plans'!P362),"N/A")</f>
        <v>Yes</v>
      </c>
      <c r="E361" s="141" t="str">
        <f>IF('ALC Transition Plans'!$Z362="yes",IF('ALC Transition Plans'!AB362=0,"No ",'ALC Transition Plans'!AB362),"N/A")</f>
        <v>Yes</v>
      </c>
      <c r="F361" s="146" t="str">
        <f>IF(VLOOKUP(B361,'Pivot Table'!$B$5:$K$2000,8,FALSE)=1,"Yes","")</f>
        <v/>
      </c>
      <c r="G361" s="164" t="str">
        <f>IF('ALC Transition Plans'!AT362="F","Y"," ")</f>
        <v>Y</v>
      </c>
      <c r="H361" s="217" t="str">
        <f>IF('ALC Transition Plans'!AW362=0," ",'ALC Transition Plans'!AW362)</f>
        <v>Y</v>
      </c>
      <c r="I361" s="312" t="str">
        <f t="shared" si="16"/>
        <v>20Y</v>
      </c>
      <c r="J361" s="230" t="str">
        <f>'ALC Transition Plans'!BL362</f>
        <v>F</v>
      </c>
    </row>
    <row r="362" spans="1:10" ht="15" customHeight="1" x14ac:dyDescent="0.3">
      <c r="A362" s="43" t="s">
        <v>2</v>
      </c>
      <c r="B362" s="43" t="s">
        <v>328</v>
      </c>
      <c r="C362" s="145" t="str">
        <f>IF('ALC Transition Plans'!$C363="yes",IF('ALC Transition Plans'!D363=0,"No ",'ALC Transition Plans'!D363),"N/A")</f>
        <v>Yes</v>
      </c>
      <c r="D362" s="141" t="str">
        <f>IF('ALC Transition Plans'!$O363="yes",IF('ALC Transition Plans'!P363=0,"No ",'ALC Transition Plans'!P363),"N/A")</f>
        <v>Yes</v>
      </c>
      <c r="E362" s="141" t="str">
        <f>IF('ALC Transition Plans'!$Z363="yes",IF('ALC Transition Plans'!AB363=0,"No ",'ALC Transition Plans'!AB363),"N/A")</f>
        <v>Yes</v>
      </c>
      <c r="F362" s="146" t="str">
        <f>IF(VLOOKUP(B362,'Pivot Table'!$B$5:$K$2000,8,FALSE)=1,"Yes","")</f>
        <v/>
      </c>
      <c r="G362" s="164" t="str">
        <f>IF('ALC Transition Plans'!AT363="F","Y"," ")</f>
        <v>Y</v>
      </c>
      <c r="H362" s="217" t="str">
        <f>IF('ALC Transition Plans'!AW363=0," ",'ALC Transition Plans'!AW363)</f>
        <v>Y</v>
      </c>
      <c r="I362" s="312" t="str">
        <f t="shared" si="16"/>
        <v>20Y</v>
      </c>
      <c r="J362" s="230" t="str">
        <f>'ALC Transition Plans'!BL363</f>
        <v>F</v>
      </c>
    </row>
    <row r="363" spans="1:10" ht="15" customHeight="1" x14ac:dyDescent="0.3">
      <c r="A363" s="43" t="s">
        <v>2</v>
      </c>
      <c r="B363" s="43" t="s">
        <v>329</v>
      </c>
      <c r="C363" s="145" t="str">
        <f>IF('ALC Transition Plans'!$C364="yes",IF('ALC Transition Plans'!D364=0,"No ",'ALC Transition Plans'!D364),"N/A")</f>
        <v>Yes</v>
      </c>
      <c r="D363" s="141" t="str">
        <f>IF('ALC Transition Plans'!$O364="yes",IF('ALC Transition Plans'!P364=0,"No ",'ALC Transition Plans'!P364),"N/A")</f>
        <v>Yes</v>
      </c>
      <c r="E363" s="141" t="str">
        <f>IF('ALC Transition Plans'!$Z364="yes",IF('ALC Transition Plans'!AB364=0,"No ",'ALC Transition Plans'!AB364),"N/A")</f>
        <v>Yes</v>
      </c>
      <c r="F363" s="146" t="str">
        <f>IF(VLOOKUP(B363,'Pivot Table'!$B$5:$K$2000,8,FALSE)=1,"Yes","")</f>
        <v/>
      </c>
      <c r="G363" s="164" t="str">
        <f>IF('ALC Transition Plans'!AT364="F","Y"," ")</f>
        <v>Y</v>
      </c>
      <c r="H363" s="217" t="str">
        <f>IF('ALC Transition Plans'!AW364=0," ",'ALC Transition Plans'!AW364)</f>
        <v>Y</v>
      </c>
      <c r="I363" s="312" t="str">
        <f t="shared" si="16"/>
        <v>20Y</v>
      </c>
      <c r="J363" s="230" t="str">
        <f>'ALC Transition Plans'!BL364</f>
        <v>F</v>
      </c>
    </row>
    <row r="364" spans="1:10" ht="15" customHeight="1" x14ac:dyDescent="0.3">
      <c r="A364" s="43" t="s">
        <v>2</v>
      </c>
      <c r="B364" s="43" t="s">
        <v>330</v>
      </c>
      <c r="C364" s="145" t="str">
        <f>IF('ALC Transition Plans'!$C365="yes",IF('ALC Transition Plans'!D365=0,"No ",'ALC Transition Plans'!D365),"N/A")</f>
        <v>Yes</v>
      </c>
      <c r="D364" s="141" t="str">
        <f>IF('ALC Transition Plans'!$O365="yes",IF('ALC Transition Plans'!P365=0,"No ",'ALC Transition Plans'!P365),"N/A")</f>
        <v>Yes</v>
      </c>
      <c r="E364" s="141" t="str">
        <f>IF('ALC Transition Plans'!$Z365="yes",IF('ALC Transition Plans'!AB365=0,"No ",'ALC Transition Plans'!AB365),"N/A")</f>
        <v>Yes</v>
      </c>
      <c r="F364" s="146" t="str">
        <f>IF(VLOOKUP(B364,'Pivot Table'!$B$5:$K$2000,8,FALSE)=1,"Yes","")</f>
        <v/>
      </c>
      <c r="G364" s="164" t="str">
        <f>IF('ALC Transition Plans'!AT365="F","Y"," ")</f>
        <v>Y</v>
      </c>
      <c r="H364" s="217" t="str">
        <f>IF('ALC Transition Plans'!AW365=0," ",'ALC Transition Plans'!AW365)</f>
        <v>Y</v>
      </c>
      <c r="I364" s="312" t="str">
        <f t="shared" si="16"/>
        <v>20Y</v>
      </c>
      <c r="J364" s="230" t="str">
        <f>'ALC Transition Plans'!BL365</f>
        <v>F</v>
      </c>
    </row>
    <row r="365" spans="1:10" ht="15" customHeight="1" x14ac:dyDescent="0.3">
      <c r="A365" s="43" t="s">
        <v>2</v>
      </c>
      <c r="B365" s="43" t="s">
        <v>331</v>
      </c>
      <c r="C365" s="145" t="str">
        <f>IF('ALC Transition Plans'!$C366="yes",IF('ALC Transition Plans'!D366=0,"No ",'ALC Transition Plans'!D366),"N/A")</f>
        <v>Yes</v>
      </c>
      <c r="D365" s="141" t="str">
        <f>IF('ALC Transition Plans'!$O366="yes",IF('ALC Transition Plans'!P366=0,"No ",'ALC Transition Plans'!P366),"N/A")</f>
        <v>Yes</v>
      </c>
      <c r="E365" s="141" t="str">
        <f>IF('ALC Transition Plans'!$Z366="yes",IF('ALC Transition Plans'!AB366=0,"No ",'ALC Transition Plans'!AB366),"N/A")</f>
        <v>N/A</v>
      </c>
      <c r="F365" s="146" t="str">
        <f>IF(VLOOKUP(B365,'Pivot Table'!$B$5:$K$2000,8,FALSE)=1,"Yes","")</f>
        <v/>
      </c>
      <c r="G365" s="164" t="str">
        <f>IF('ALC Transition Plans'!AT366="F","Y"," ")</f>
        <v>Y</v>
      </c>
      <c r="H365" s="217" t="str">
        <f>IF('ALC Transition Plans'!AW366=0," ",'ALC Transition Plans'!AW366)</f>
        <v>Y</v>
      </c>
      <c r="I365" s="312" t="str">
        <f t="shared" si="16"/>
        <v>20Y</v>
      </c>
      <c r="J365" s="230" t="str">
        <f>'ALC Transition Plans'!BL366</f>
        <v>F</v>
      </c>
    </row>
    <row r="366" spans="1:10" ht="15" customHeight="1" x14ac:dyDescent="0.3">
      <c r="A366" s="43" t="s">
        <v>2</v>
      </c>
      <c r="B366" s="43" t="s">
        <v>332</v>
      </c>
      <c r="C366" s="145" t="str">
        <f>IF('ALC Transition Plans'!$C367="yes",IF('ALC Transition Plans'!D367=0,"No ",'ALC Transition Plans'!D367),"N/A")</f>
        <v>Yes</v>
      </c>
      <c r="D366" s="141" t="str">
        <f>IF('ALC Transition Plans'!$O367="yes",IF('ALC Transition Plans'!P367=0,"No ",'ALC Transition Plans'!P367),"N/A")</f>
        <v>N/A</v>
      </c>
      <c r="E366" s="141" t="str">
        <f>IF('ALC Transition Plans'!$Z367="yes",IF('ALC Transition Plans'!AB367=0,"No ",'ALC Transition Plans'!AB367),"N/A")</f>
        <v>Yes</v>
      </c>
      <c r="F366" s="146" t="str">
        <f>IF(VLOOKUP(B366,'Pivot Table'!$B$5:$K$2000,8,FALSE)=1,"Yes","")</f>
        <v/>
      </c>
      <c r="G366" s="164" t="str">
        <f>IF('ALC Transition Plans'!AT367="F","Y"," ")</f>
        <v>Y</v>
      </c>
      <c r="H366" s="217" t="str">
        <f>IF('ALC Transition Plans'!AW367=0," ",'ALC Transition Plans'!AW367)</f>
        <v>Y</v>
      </c>
      <c r="I366" s="312" t="str">
        <f t="shared" si="16"/>
        <v>20Y</v>
      </c>
      <c r="J366" s="230" t="str">
        <f>'ALC Transition Plans'!BL367</f>
        <v>F</v>
      </c>
    </row>
    <row r="367" spans="1:10" ht="15" customHeight="1" x14ac:dyDescent="0.3">
      <c r="A367" s="43" t="s">
        <v>2</v>
      </c>
      <c r="B367" s="123" t="s">
        <v>1595</v>
      </c>
      <c r="C367" s="145" t="str">
        <f>IF('ALC Transition Plans'!$C368="yes",IF('ALC Transition Plans'!D368=0,"No ",'ALC Transition Plans'!D368),"N/A")</f>
        <v>Yes</v>
      </c>
      <c r="D367" s="141" t="str">
        <f>IF('ALC Transition Plans'!$O368="yes",IF('ALC Transition Plans'!P368=0,"No ",'ALC Transition Plans'!P368),"N/A")</f>
        <v>Yes</v>
      </c>
      <c r="E367" s="141" t="str">
        <f>IF('ALC Transition Plans'!$Z368="yes",IF('ALC Transition Plans'!AB368=0,"No ",'ALC Transition Plans'!AB368),"N/A")</f>
        <v>Yes</v>
      </c>
      <c r="F367" s="146" t="str">
        <f>IF(VLOOKUP(B367,'Pivot Table'!$B$5:$K$2000,8,FALSE)=1,"Yes","")</f>
        <v/>
      </c>
      <c r="G367" s="164" t="str">
        <f>IF('ALC Transition Plans'!AT368="F","Y"," ")</f>
        <v>Y</v>
      </c>
      <c r="H367" s="217" t="str">
        <f>IF('ALC Transition Plans'!AW368=0," ",'ALC Transition Plans'!AW368)</f>
        <v>Y</v>
      </c>
      <c r="I367" s="312" t="str">
        <f t="shared" ref="I367" si="24">A367&amp;G367</f>
        <v>20Y</v>
      </c>
      <c r="J367" s="230" t="str">
        <f>'ALC Transition Plans'!BL368</f>
        <v>F</v>
      </c>
    </row>
    <row r="368" spans="1:10" ht="15" customHeight="1" x14ac:dyDescent="0.3">
      <c r="A368" s="43" t="s">
        <v>2</v>
      </c>
      <c r="B368" s="123" t="s">
        <v>1596</v>
      </c>
      <c r="C368" s="145" t="str">
        <f>IF('ALC Transition Plans'!$C369="yes",IF('ALC Transition Plans'!D369=0,"No ",'ALC Transition Plans'!D369),"N/A")</f>
        <v>Yes</v>
      </c>
      <c r="D368" s="141" t="str">
        <f>IF('ALC Transition Plans'!$O369="yes",IF('ALC Transition Plans'!P369=0,"No ",'ALC Transition Plans'!P369),"N/A")</f>
        <v>Yes</v>
      </c>
      <c r="E368" s="141" t="str">
        <f>IF('ALC Transition Plans'!$Z369="yes",IF('ALC Transition Plans'!AB369=0,"No ",'ALC Transition Plans'!AB369),"N/A")</f>
        <v>Yes</v>
      </c>
      <c r="F368" s="146" t="str">
        <f>IF(VLOOKUP(B368,'Pivot Table'!$B$5:$K$2000,8,FALSE)=1,"Yes","")</f>
        <v/>
      </c>
      <c r="G368" s="164" t="str">
        <f>IF('ALC Transition Plans'!AT369="F","Y"," ")</f>
        <v>Y</v>
      </c>
      <c r="H368" s="217" t="str">
        <f>IF('ALC Transition Plans'!AW369=0," ",'ALC Transition Plans'!AW369)</f>
        <v>Y</v>
      </c>
      <c r="I368" s="312" t="str">
        <f t="shared" ref="I368" si="25">A368&amp;G368</f>
        <v>20Y</v>
      </c>
      <c r="J368" s="230" t="str">
        <f>'ALC Transition Plans'!BL369</f>
        <v>F</v>
      </c>
    </row>
    <row r="369" spans="1:10" ht="15" customHeight="1" x14ac:dyDescent="0.3">
      <c r="A369" s="43" t="s">
        <v>2</v>
      </c>
      <c r="B369" s="43" t="s">
        <v>333</v>
      </c>
      <c r="C369" s="145" t="str">
        <f>IF('ALC Transition Plans'!$C370="yes",IF('ALC Transition Plans'!D370=0,"No ",'ALC Transition Plans'!D370),"N/A")</f>
        <v>Yes</v>
      </c>
      <c r="D369" s="141" t="str">
        <f>IF('ALC Transition Plans'!$O370="yes",IF('ALC Transition Plans'!P370=0,"No ",'ALC Transition Plans'!P370),"N/A")</f>
        <v>Yes</v>
      </c>
      <c r="E369" s="141" t="str">
        <f>IF('ALC Transition Plans'!$Z370="yes",IF('ALC Transition Plans'!AB370=0,"No ",'ALC Transition Plans'!AB370),"N/A")</f>
        <v>Yes</v>
      </c>
      <c r="F369" s="146" t="str">
        <f>IF(VLOOKUP(B369,'Pivot Table'!$B$5:$K$2000,8,FALSE)=1,"Yes","")</f>
        <v/>
      </c>
      <c r="G369" s="164" t="str">
        <f>IF('ALC Transition Plans'!AT370="F","Y"," ")</f>
        <v>Y</v>
      </c>
      <c r="H369" s="217" t="str">
        <f>IF('ALC Transition Plans'!AW370=0," ",'ALC Transition Plans'!AW370)</f>
        <v>Y</v>
      </c>
      <c r="I369" s="312" t="str">
        <f t="shared" si="16"/>
        <v>20Y</v>
      </c>
      <c r="J369" s="230" t="str">
        <f>'ALC Transition Plans'!BL370</f>
        <v>F</v>
      </c>
    </row>
    <row r="370" spans="1:10" ht="15" customHeight="1" x14ac:dyDescent="0.3">
      <c r="A370" s="43" t="s">
        <v>2</v>
      </c>
      <c r="B370" s="123" t="s">
        <v>2131</v>
      </c>
      <c r="C370" s="145" t="str">
        <f>IF('ALC Transition Plans'!$C371="yes",IF('ALC Transition Plans'!D371=0,"No ",'ALC Transition Plans'!D371),"N/A")</f>
        <v>Yes</v>
      </c>
      <c r="D370" s="141" t="str">
        <f>IF('ALC Transition Plans'!$O371="yes",IF('ALC Transition Plans'!P371=0,"No ",'ALC Transition Plans'!P371),"N/A")</f>
        <v>Yes</v>
      </c>
      <c r="E370" s="141" t="str">
        <f>IF('ALC Transition Plans'!$Z371="yes",IF('ALC Transition Plans'!AB371=0,"No ",'ALC Transition Plans'!AB371),"N/A")</f>
        <v>Yes</v>
      </c>
      <c r="F370" s="146" t="str">
        <f>IF(VLOOKUP(B370,'Pivot Table'!$B$5:$K$2000,8,FALSE)=1,"Yes","")</f>
        <v/>
      </c>
      <c r="G370" s="164" t="str">
        <f>IF('ALC Transition Plans'!AT371="F","Y"," ")</f>
        <v>Y</v>
      </c>
      <c r="H370" s="217" t="str">
        <f>IF('ALC Transition Plans'!AW371=0," ",'ALC Transition Plans'!AW371)</f>
        <v>Y</v>
      </c>
      <c r="I370" s="312" t="str">
        <f t="shared" ref="I370" si="26">A370&amp;G370</f>
        <v>20Y</v>
      </c>
      <c r="J370" s="230" t="str">
        <f>'ALC Transition Plans'!BL371</f>
        <v>F</v>
      </c>
    </row>
    <row r="371" spans="1:10" ht="15" customHeight="1" x14ac:dyDescent="0.3">
      <c r="A371" s="43" t="s">
        <v>2</v>
      </c>
      <c r="B371" s="43" t="s">
        <v>334</v>
      </c>
      <c r="C371" s="145" t="str">
        <f>IF('ALC Transition Plans'!$C372="yes",IF('ALC Transition Plans'!D372=0,"No ",'ALC Transition Plans'!D372),"N/A")</f>
        <v>Yes</v>
      </c>
      <c r="D371" s="141" t="str">
        <f>IF('ALC Transition Plans'!$O372="yes",IF('ALC Transition Plans'!P372=0,"No ",'ALC Transition Plans'!P372),"N/A")</f>
        <v>N/A</v>
      </c>
      <c r="E371" s="141" t="str">
        <f>IF('ALC Transition Plans'!$Z372="yes",IF('ALC Transition Plans'!AB372=0,"No ",'ALC Transition Plans'!AB372),"N/A")</f>
        <v>Yes</v>
      </c>
      <c r="F371" s="146" t="str">
        <f>IF(VLOOKUP(B371,'Pivot Table'!$B$5:$K$2000,8,FALSE)=1,"Yes","")</f>
        <v/>
      </c>
      <c r="G371" s="164" t="str">
        <f>IF('ALC Transition Plans'!AT372="F","Y"," ")</f>
        <v>Y</v>
      </c>
      <c r="H371" s="217" t="str">
        <f>IF('ALC Transition Plans'!AW372=0," ",'ALC Transition Plans'!AW372)</f>
        <v>Y</v>
      </c>
      <c r="I371" s="312" t="str">
        <f t="shared" si="16"/>
        <v>20Y</v>
      </c>
      <c r="J371" s="230" t="str">
        <f>'ALC Transition Plans'!BL372</f>
        <v>F</v>
      </c>
    </row>
    <row r="372" spans="1:10" ht="15" customHeight="1" x14ac:dyDescent="0.3">
      <c r="A372" s="43" t="s">
        <v>2</v>
      </c>
      <c r="B372" s="123" t="s">
        <v>2100</v>
      </c>
      <c r="C372" s="145" t="str">
        <f>IF('ALC Transition Plans'!$C374="yes",IF('ALC Transition Plans'!D374=0,"No ",'ALC Transition Plans'!D374),"N/A")</f>
        <v>N/A</v>
      </c>
      <c r="D372" s="141" t="str">
        <f>IF('ALC Transition Plans'!$O374="yes",IF('ALC Transition Plans'!P374=0,"No ",'ALC Transition Plans'!P374),"N/A")</f>
        <v>In Progress</v>
      </c>
      <c r="E372" s="141" t="str">
        <f>IF('ALC Transition Plans'!$Z374="yes",IF('ALC Transition Plans'!AB374=0,"No ",'ALC Transition Plans'!AB374),"N/A")</f>
        <v>N/A</v>
      </c>
      <c r="F372" s="146" t="str">
        <f>IF(VLOOKUP(B372,'Pivot Table'!$B$5:$K$2000,8,FALSE)=1,"Yes","")</f>
        <v/>
      </c>
      <c r="G372" s="164" t="str">
        <f>IF('ALC Transition Plans'!AT374="F","Y"," ")</f>
        <v xml:space="preserve"> </v>
      </c>
      <c r="H372" s="217" t="str">
        <f>IF('ALC Transition Plans'!AW374=0," ",'ALC Transition Plans'!AW374)</f>
        <v>Y</v>
      </c>
      <c r="I372" s="312" t="str">
        <f t="shared" ref="I372" si="27">A372&amp;G372</f>
        <v xml:space="preserve">20 </v>
      </c>
      <c r="J372" s="230" t="str">
        <f>'ALC Transition Plans'!BL374</f>
        <v xml:space="preserve"> </v>
      </c>
    </row>
    <row r="373" spans="1:10" ht="15" customHeight="1" x14ac:dyDescent="0.3">
      <c r="A373" s="43" t="s">
        <v>2</v>
      </c>
      <c r="B373" s="43" t="s">
        <v>335</v>
      </c>
      <c r="C373" s="145" t="str">
        <f>IF('ALC Transition Plans'!$C375="yes",IF('ALC Transition Plans'!D375=0,"No ",'ALC Transition Plans'!D375),"N/A")</f>
        <v>Yes</v>
      </c>
      <c r="D373" s="141" t="str">
        <f>IF('ALC Transition Plans'!$O375="yes",IF('ALC Transition Plans'!P375=0,"No ",'ALC Transition Plans'!P375),"N/A")</f>
        <v>Yes</v>
      </c>
      <c r="E373" s="141" t="str">
        <f>IF('ALC Transition Plans'!$Z375="yes",IF('ALC Transition Plans'!AB375=0,"No ",'ALC Transition Plans'!AB375),"N/A")</f>
        <v>Yes</v>
      </c>
      <c r="F373" s="146" t="str">
        <f>IF(VLOOKUP(B373,'Pivot Table'!$B$5:$K$2000,8,FALSE)=1,"Yes","")</f>
        <v/>
      </c>
      <c r="G373" s="164" t="str">
        <f>IF('ALC Transition Plans'!AT375="F","Y"," ")</f>
        <v>Y</v>
      </c>
      <c r="H373" s="217" t="str">
        <f>IF('ALC Transition Plans'!AW375=0," ",'ALC Transition Plans'!AW375)</f>
        <v>Y</v>
      </c>
      <c r="I373" s="312" t="str">
        <f t="shared" si="16"/>
        <v>20Y</v>
      </c>
      <c r="J373" s="230" t="str">
        <f>'ALC Transition Plans'!BL375</f>
        <v>F</v>
      </c>
    </row>
    <row r="374" spans="1:10" ht="15" customHeight="1" x14ac:dyDescent="0.3">
      <c r="A374" s="43" t="s">
        <v>2</v>
      </c>
      <c r="B374" s="123" t="s">
        <v>2135</v>
      </c>
      <c r="C374" s="145" t="str">
        <f>IF('ALC Transition Plans'!$C376="yes",IF('ALC Transition Plans'!D376=0,"No ",'ALC Transition Plans'!D376),"N/A")</f>
        <v>Yes</v>
      </c>
      <c r="D374" s="141" t="str">
        <f>IF('ALC Transition Plans'!$O376="yes",IF('ALC Transition Plans'!P376=0,"No ",'ALC Transition Plans'!P376),"N/A")</f>
        <v>Yes</v>
      </c>
      <c r="E374" s="141" t="str">
        <f>IF('ALC Transition Plans'!$Z376="yes",IF('ALC Transition Plans'!AB376=0,"No ",'ALC Transition Plans'!AB376),"N/A")</f>
        <v>Yes</v>
      </c>
      <c r="F374" s="146" t="str">
        <f>IF(VLOOKUP(B374,'Pivot Table'!$B$5:$K$2000,8,FALSE)=1,"Yes","")</f>
        <v/>
      </c>
      <c r="G374" s="164" t="str">
        <f>IF('ALC Transition Plans'!AT376="F","Y"," ")</f>
        <v>Y</v>
      </c>
      <c r="H374" s="217" t="str">
        <f>IF('ALC Transition Plans'!AW376=0," ",'ALC Transition Plans'!AW376)</f>
        <v>Y</v>
      </c>
      <c r="I374" s="312" t="str">
        <f t="shared" ref="I374" si="28">A374&amp;G374</f>
        <v>20Y</v>
      </c>
      <c r="J374" s="230" t="str">
        <f>'ALC Transition Plans'!BL376</f>
        <v>F</v>
      </c>
    </row>
    <row r="375" spans="1:10" ht="15" customHeight="1" x14ac:dyDescent="0.3">
      <c r="A375" s="43" t="s">
        <v>2</v>
      </c>
      <c r="B375" s="43" t="s">
        <v>336</v>
      </c>
      <c r="C375" s="145" t="str">
        <f>IF('ALC Transition Plans'!$C377="yes",IF('ALC Transition Plans'!D377=0,"No ",'ALC Transition Plans'!D377),"N/A")</f>
        <v>Yes</v>
      </c>
      <c r="D375" s="141" t="str">
        <f>IF('ALC Transition Plans'!$O377="yes",IF('ALC Transition Plans'!P377=0,"No ",'ALC Transition Plans'!P377),"N/A")</f>
        <v>N/A</v>
      </c>
      <c r="E375" s="141" t="str">
        <f>IF('ALC Transition Plans'!$Z377="yes",IF('ALC Transition Plans'!AB377=0,"No ",'ALC Transition Plans'!AB377),"N/A")</f>
        <v>Yes</v>
      </c>
      <c r="F375" s="146" t="str">
        <f>IF(VLOOKUP(B375,'Pivot Table'!$B$5:$K$2000,8,FALSE)=1,"Yes","")</f>
        <v/>
      </c>
      <c r="G375" s="164" t="str">
        <f>IF('ALC Transition Plans'!AT377="F","Y"," ")</f>
        <v>Y</v>
      </c>
      <c r="H375" s="217" t="str">
        <f>IF('ALC Transition Plans'!AW377=0," ",'ALC Transition Plans'!AW377)</f>
        <v>Y</v>
      </c>
      <c r="I375" s="312" t="str">
        <f t="shared" si="16"/>
        <v>20Y</v>
      </c>
      <c r="J375" s="230" t="str">
        <f>'ALC Transition Plans'!BL377</f>
        <v>F</v>
      </c>
    </row>
    <row r="376" spans="1:10" ht="15" customHeight="1" x14ac:dyDescent="0.3">
      <c r="A376" s="43" t="s">
        <v>2</v>
      </c>
      <c r="B376" s="43" t="s">
        <v>337</v>
      </c>
      <c r="C376" s="145" t="str">
        <f>IF('ALC Transition Plans'!$C378="yes",IF('ALC Transition Plans'!D378=0,"No ",'ALC Transition Plans'!D378),"N/A")</f>
        <v>Yes</v>
      </c>
      <c r="D376" s="141" t="str">
        <f>IF('ALC Transition Plans'!$O378="yes",IF('ALC Transition Plans'!P378=0,"No ",'ALC Transition Plans'!P378),"N/A")</f>
        <v>N/A</v>
      </c>
      <c r="E376" s="141" t="str">
        <f>IF('ALC Transition Plans'!$Z378="yes",IF('ALC Transition Plans'!AB378=0,"No ",'ALC Transition Plans'!AB378),"N/A")</f>
        <v>Yes</v>
      </c>
      <c r="F376" s="146" t="str">
        <f>IF(VLOOKUP(B376,'Pivot Table'!$B$5:$K$2000,8,FALSE)=1,"Yes","")</f>
        <v/>
      </c>
      <c r="G376" s="164" t="str">
        <f>IF('ALC Transition Plans'!AT378="F","Y"," ")</f>
        <v>Y</v>
      </c>
      <c r="H376" s="217" t="str">
        <f>IF('ALC Transition Plans'!AW378=0," ",'ALC Transition Plans'!AW378)</f>
        <v>Y</v>
      </c>
      <c r="I376" s="312" t="str">
        <f t="shared" si="16"/>
        <v>20Y</v>
      </c>
      <c r="J376" s="230" t="str">
        <f>'ALC Transition Plans'!BL378</f>
        <v>F</v>
      </c>
    </row>
    <row r="377" spans="1:10" ht="15" customHeight="1" x14ac:dyDescent="0.3">
      <c r="A377" s="43" t="s">
        <v>2</v>
      </c>
      <c r="B377" s="123" t="s">
        <v>1904</v>
      </c>
      <c r="C377" s="145" t="str">
        <f>IF('ALC Transition Plans'!$C379="yes",IF('ALC Transition Plans'!D379=0,"No ",'ALC Transition Plans'!D379),"N/A")</f>
        <v>Yes</v>
      </c>
      <c r="D377" s="141" t="str">
        <f>IF('ALC Transition Plans'!$O379="yes",IF('ALC Transition Plans'!P379=0,"No ",'ALC Transition Plans'!P379),"N/A")</f>
        <v>Yes</v>
      </c>
      <c r="E377" s="141" t="str">
        <f>IF('ALC Transition Plans'!$Z379="yes",IF('ALC Transition Plans'!AB379=0,"No ",'ALC Transition Plans'!AB379),"N/A")</f>
        <v>Yes</v>
      </c>
      <c r="F377" s="146" t="str">
        <f>IF(VLOOKUP(B377,'Pivot Table'!$B$5:$K$2000,8,FALSE)=1,"Yes","")</f>
        <v/>
      </c>
      <c r="G377" s="164" t="str">
        <f>IF('ALC Transition Plans'!AT379="F","Y"," ")</f>
        <v>Y</v>
      </c>
      <c r="H377" s="217" t="str">
        <f>IF('ALC Transition Plans'!AW379=0," ",'ALC Transition Plans'!AW379)</f>
        <v>Y</v>
      </c>
      <c r="I377" s="312" t="str">
        <f t="shared" ref="I377" si="29">A377&amp;G377</f>
        <v>20Y</v>
      </c>
      <c r="J377" s="230" t="str">
        <f>'ALC Transition Plans'!BL379</f>
        <v>F</v>
      </c>
    </row>
    <row r="378" spans="1:10" ht="15" customHeight="1" x14ac:dyDescent="0.3">
      <c r="A378" s="43" t="s">
        <v>2</v>
      </c>
      <c r="B378" s="123" t="s">
        <v>1905</v>
      </c>
      <c r="C378" s="145" t="str">
        <f>IF('ALC Transition Plans'!$C380="yes",IF('ALC Transition Plans'!D380=0,"No ",'ALC Transition Plans'!D380),"N/A")</f>
        <v>Yes</v>
      </c>
      <c r="D378" s="141" t="str">
        <f>IF('ALC Transition Plans'!$O380="yes",IF('ALC Transition Plans'!P380=0,"No ",'ALC Transition Plans'!P380),"N/A")</f>
        <v>Yes</v>
      </c>
      <c r="E378" s="141" t="str">
        <f>IF('ALC Transition Plans'!$Z380="yes",IF('ALC Transition Plans'!AB380=0,"No ",'ALC Transition Plans'!AB380),"N/A")</f>
        <v>Yes</v>
      </c>
      <c r="F378" s="146" t="str">
        <f>IF(VLOOKUP(B378,'Pivot Table'!$B$5:$K$2000,8,FALSE)=1,"Yes","")</f>
        <v/>
      </c>
      <c r="G378" s="164" t="str">
        <f>IF('ALC Transition Plans'!AT380="F","Y"," ")</f>
        <v>Y</v>
      </c>
      <c r="H378" s="217" t="str">
        <f>IF('ALC Transition Plans'!AW380=0," ",'ALC Transition Plans'!AW380)</f>
        <v>Y</v>
      </c>
      <c r="I378" s="312" t="str">
        <f t="shared" ref="I378" si="30">A378&amp;G378</f>
        <v>20Y</v>
      </c>
      <c r="J378" s="230" t="str">
        <f>'ALC Transition Plans'!BL380</f>
        <v>F</v>
      </c>
    </row>
    <row r="379" spans="1:10" ht="15" customHeight="1" x14ac:dyDescent="0.3">
      <c r="A379" s="43" t="s">
        <v>2</v>
      </c>
      <c r="B379" s="123" t="s">
        <v>338</v>
      </c>
      <c r="C379" s="145" t="str">
        <f>IF('ALC Transition Plans'!$C381="yes",IF('ALC Transition Plans'!D381=0,"No ",'ALC Transition Plans'!D381),"N/A")</f>
        <v>Yes</v>
      </c>
      <c r="D379" s="141" t="str">
        <f>IF('ALC Transition Plans'!$O381="yes",IF('ALC Transition Plans'!P381=0,"No ",'ALC Transition Plans'!P381),"N/A")</f>
        <v>Yes</v>
      </c>
      <c r="E379" s="141" t="str">
        <f>IF('ALC Transition Plans'!$Z381="yes",IF('ALC Transition Plans'!AB381=0,"No ",'ALC Transition Plans'!AB381),"N/A")</f>
        <v>Yes</v>
      </c>
      <c r="F379" s="146" t="str">
        <f>IF(VLOOKUP(B379,'Pivot Table'!$B$5:$K$2000,8,FALSE)=1,"Yes","")</f>
        <v/>
      </c>
      <c r="G379" s="164" t="str">
        <f>IF('ALC Transition Plans'!AT381="F","Y"," ")</f>
        <v>Y</v>
      </c>
      <c r="H379" s="217" t="str">
        <f>IF('ALC Transition Plans'!AW381=0," ",'ALC Transition Plans'!AW381)</f>
        <v>Y</v>
      </c>
      <c r="I379" s="312" t="str">
        <f t="shared" si="16"/>
        <v>20Y</v>
      </c>
      <c r="J379" s="230" t="str">
        <f>'ALC Transition Plans'!BL381</f>
        <v>F</v>
      </c>
    </row>
    <row r="380" spans="1:10" ht="15" customHeight="1" x14ac:dyDescent="0.3">
      <c r="A380" s="43" t="s">
        <v>2</v>
      </c>
      <c r="B380" s="43" t="s">
        <v>339</v>
      </c>
      <c r="C380" s="145" t="str">
        <f>IF('ALC Transition Plans'!$C382="yes",IF('ALC Transition Plans'!D382=0,"No ",'ALC Transition Plans'!D382),"N/A")</f>
        <v>Yes</v>
      </c>
      <c r="D380" s="141" t="str">
        <f>IF('ALC Transition Plans'!$O382="yes",IF('ALC Transition Plans'!P382=0,"No ",'ALC Transition Plans'!P382),"N/A")</f>
        <v>Yes</v>
      </c>
      <c r="E380" s="141" t="str">
        <f>IF('ALC Transition Plans'!$Z382="yes",IF('ALC Transition Plans'!AB382=0,"No ",'ALC Transition Plans'!AB382),"N/A")</f>
        <v>Yes</v>
      </c>
      <c r="F380" s="146" t="str">
        <f>IF(VLOOKUP(B380,'Pivot Table'!$B$5:$K$2000,8,FALSE)=1,"Yes","")</f>
        <v/>
      </c>
      <c r="G380" s="164" t="str">
        <f>IF('ALC Transition Plans'!AT382="F","Y"," ")</f>
        <v>Y</v>
      </c>
      <c r="H380" s="217" t="str">
        <f>IF('ALC Transition Plans'!AW382=0," ",'ALC Transition Plans'!AW382)</f>
        <v>Y</v>
      </c>
      <c r="I380" s="312" t="str">
        <f t="shared" si="16"/>
        <v>20Y</v>
      </c>
      <c r="J380" s="230" t="str">
        <f>'ALC Transition Plans'!BL382</f>
        <v>F</v>
      </c>
    </row>
    <row r="381" spans="1:10" ht="15" customHeight="1" x14ac:dyDescent="0.3">
      <c r="A381" s="43" t="s">
        <v>2</v>
      </c>
      <c r="B381" s="43" t="s">
        <v>340</v>
      </c>
      <c r="C381" s="145" t="str">
        <f>IF('ALC Transition Plans'!$C383="yes",IF('ALC Transition Plans'!D383=0,"No ",'ALC Transition Plans'!D383),"N/A")</f>
        <v>Yes</v>
      </c>
      <c r="D381" s="141" t="str">
        <f>IF('ALC Transition Plans'!$O383="yes",IF('ALC Transition Plans'!P383=0,"No ",'ALC Transition Plans'!P383),"N/A")</f>
        <v>N/A</v>
      </c>
      <c r="E381" s="141" t="str">
        <f>IF('ALC Transition Plans'!$Z383="yes",IF('ALC Transition Plans'!AB383=0,"No ",'ALC Transition Plans'!AB383),"N/A")</f>
        <v>Yes</v>
      </c>
      <c r="F381" s="146" t="str">
        <f>IF(VLOOKUP(B381,'Pivot Table'!$B$5:$K$2000,8,FALSE)=1,"Yes","")</f>
        <v/>
      </c>
      <c r="G381" s="164" t="str">
        <f>IF('ALC Transition Plans'!AT383="F","Y"," ")</f>
        <v>Y</v>
      </c>
      <c r="H381" s="217" t="str">
        <f>IF('ALC Transition Plans'!AW383=0," ",'ALC Transition Plans'!AW383)</f>
        <v>Y</v>
      </c>
      <c r="I381" s="312" t="str">
        <f t="shared" si="16"/>
        <v>20Y</v>
      </c>
      <c r="J381" s="230" t="str">
        <f>'ALC Transition Plans'!BL383</f>
        <v>F</v>
      </c>
    </row>
    <row r="382" spans="1:10" ht="15" customHeight="1" x14ac:dyDescent="0.3">
      <c r="A382" s="43" t="s">
        <v>2</v>
      </c>
      <c r="B382" s="43" t="s">
        <v>341</v>
      </c>
      <c r="C382" s="145" t="str">
        <f>IF('ALC Transition Plans'!$C384="yes",IF('ALC Transition Plans'!D384=0,"No ",'ALC Transition Plans'!D384),"N/A")</f>
        <v>Yes</v>
      </c>
      <c r="D382" s="141" t="str">
        <f>IF('ALC Transition Plans'!$O384="yes",IF('ALC Transition Plans'!P384=0,"No ",'ALC Transition Plans'!P384),"N/A")</f>
        <v>In Progress</v>
      </c>
      <c r="E382" s="141" t="str">
        <f>IF('ALC Transition Plans'!$Z384="yes",IF('ALC Transition Plans'!AB384=0,"No ",'ALC Transition Plans'!AB384),"N/A")</f>
        <v>Yes</v>
      </c>
      <c r="F382" s="146" t="str">
        <f>IF(VLOOKUP(B382,'Pivot Table'!$B$5:$K$2000,8,FALSE)=1,"Yes","")</f>
        <v>Yes</v>
      </c>
      <c r="G382" s="164" t="str">
        <f>IF('ALC Transition Plans'!AT384="F","Y"," ")</f>
        <v xml:space="preserve"> </v>
      </c>
      <c r="H382" s="217" t="str">
        <f>IF('ALC Transition Plans'!AW384=0," ",'ALC Transition Plans'!AW384)</f>
        <v>Y</v>
      </c>
      <c r="I382" s="312" t="str">
        <f t="shared" si="16"/>
        <v xml:space="preserve">20 </v>
      </c>
      <c r="J382" s="230" t="str">
        <f>'ALC Transition Plans'!BL384</f>
        <v>P</v>
      </c>
    </row>
    <row r="383" spans="1:10" ht="15" customHeight="1" x14ac:dyDescent="0.3">
      <c r="A383" s="43" t="s">
        <v>2</v>
      </c>
      <c r="B383" s="123" t="s">
        <v>342</v>
      </c>
      <c r="C383" s="145" t="str">
        <f>IF('ALC Transition Plans'!$C385="yes",IF('ALC Transition Plans'!D385=0,"No ",'ALC Transition Plans'!D385),"N/A")</f>
        <v>Yes</v>
      </c>
      <c r="D383" s="141" t="str">
        <f>IF('ALC Transition Plans'!$O385="yes",IF('ALC Transition Plans'!P385=0,"No ",'ALC Transition Plans'!P385),"N/A")</f>
        <v>Yes</v>
      </c>
      <c r="E383" s="141" t="str">
        <f>IF('ALC Transition Plans'!$Z385="yes",IF('ALC Transition Plans'!AB385=0,"No ",'ALC Transition Plans'!AB385),"N/A")</f>
        <v>Yes</v>
      </c>
      <c r="F383" s="146" t="str">
        <f>IF(VLOOKUP(B383,'Pivot Table'!$B$5:$K$2000,8,FALSE)=1,"Yes","")</f>
        <v/>
      </c>
      <c r="G383" s="164" t="str">
        <f>IF('ALC Transition Plans'!AT385="F","Y"," ")</f>
        <v>Y</v>
      </c>
      <c r="H383" s="217" t="str">
        <f>IF('ALC Transition Plans'!AW385=0," ",'ALC Transition Plans'!AW385)</f>
        <v>Y</v>
      </c>
      <c r="I383" s="312" t="str">
        <f t="shared" si="16"/>
        <v>20Y</v>
      </c>
      <c r="J383" s="230" t="str">
        <f>'ALC Transition Plans'!BL385</f>
        <v>F</v>
      </c>
    </row>
    <row r="384" spans="1:10" ht="15" customHeight="1" x14ac:dyDescent="0.3">
      <c r="A384" s="43" t="s">
        <v>2</v>
      </c>
      <c r="B384" s="43" t="s">
        <v>343</v>
      </c>
      <c r="C384" s="145" t="str">
        <f>IF('ALC Transition Plans'!$C386="yes",IF('ALC Transition Plans'!D386=0,"No ",'ALC Transition Plans'!D386),"N/A")</f>
        <v>Yes</v>
      </c>
      <c r="D384" s="141" t="str">
        <f>IF('ALC Transition Plans'!$O386="yes",IF('ALC Transition Plans'!P386=0,"No ",'ALC Transition Plans'!P386),"N/A")</f>
        <v>N/A</v>
      </c>
      <c r="E384" s="141" t="str">
        <f>IF('ALC Transition Plans'!$Z386="yes",IF('ALC Transition Plans'!AB386=0,"No ",'ALC Transition Plans'!AB386),"N/A")</f>
        <v>N/A</v>
      </c>
      <c r="F384" s="146" t="str">
        <f>IF(VLOOKUP(B384,'Pivot Table'!$B$5:$K$2000,8,FALSE)=1,"Yes","")</f>
        <v/>
      </c>
      <c r="G384" s="164" t="str">
        <f>IF('ALC Transition Plans'!AT386="F","Y"," ")</f>
        <v>Y</v>
      </c>
      <c r="H384" s="217" t="str">
        <f>IF('ALC Transition Plans'!AW386=0," ",'ALC Transition Plans'!AW386)</f>
        <v>Y</v>
      </c>
      <c r="I384" s="312" t="str">
        <f t="shared" si="16"/>
        <v>20Y</v>
      </c>
      <c r="J384" s="230" t="str">
        <f>'ALC Transition Plans'!BL386</f>
        <v>F</v>
      </c>
    </row>
    <row r="385" spans="1:10" ht="15" customHeight="1" x14ac:dyDescent="0.3">
      <c r="A385" s="43" t="s">
        <v>2</v>
      </c>
      <c r="B385" s="43" t="s">
        <v>344</v>
      </c>
      <c r="C385" s="145" t="str">
        <f>IF('ALC Transition Plans'!$C387="yes",IF('ALC Transition Plans'!D387=0,"No ",'ALC Transition Plans'!D387),"N/A")</f>
        <v>Yes</v>
      </c>
      <c r="D385" s="141" t="str">
        <f>IF('ALC Transition Plans'!$O387="yes",IF('ALC Transition Plans'!P387=0,"No ",'ALC Transition Plans'!P387),"N/A")</f>
        <v>N/A</v>
      </c>
      <c r="E385" s="141" t="str">
        <f>IF('ALC Transition Plans'!$Z387="yes",IF('ALC Transition Plans'!AB387=0,"No ",'ALC Transition Plans'!AB387),"N/A")</f>
        <v>N/A</v>
      </c>
      <c r="F385" s="146" t="str">
        <f>IF(VLOOKUP(B385,'Pivot Table'!$B$5:$K$2000,8,FALSE)=1,"Yes","")</f>
        <v/>
      </c>
      <c r="G385" s="164" t="str">
        <f>IF('ALC Transition Plans'!AT387="F","Y"," ")</f>
        <v>Y</v>
      </c>
      <c r="H385" s="217" t="str">
        <f>IF('ALC Transition Plans'!AW387=0," ",'ALC Transition Plans'!AW387)</f>
        <v>Y</v>
      </c>
      <c r="I385" s="312" t="str">
        <f t="shared" si="16"/>
        <v>20Y</v>
      </c>
      <c r="J385" s="230" t="str">
        <f>'ALC Transition Plans'!BL387</f>
        <v>F</v>
      </c>
    </row>
    <row r="386" spans="1:10" ht="15" customHeight="1" x14ac:dyDescent="0.3">
      <c r="A386" s="43" t="s">
        <v>2</v>
      </c>
      <c r="B386" s="43" t="s">
        <v>345</v>
      </c>
      <c r="C386" s="145" t="str">
        <f>IF('ALC Transition Plans'!$C388="yes",IF('ALC Transition Plans'!D388=0,"No ",'ALC Transition Plans'!D388),"N/A")</f>
        <v>Yes</v>
      </c>
      <c r="D386" s="141" t="str">
        <f>IF('ALC Transition Plans'!$O388="yes",IF('ALC Transition Plans'!P388=0,"No ",'ALC Transition Plans'!P388),"N/A")</f>
        <v>Yes</v>
      </c>
      <c r="E386" s="141" t="str">
        <f>IF('ALC Transition Plans'!$Z388="yes",IF('ALC Transition Plans'!AB388=0,"No ",'ALC Transition Plans'!AB388),"N/A")</f>
        <v>Yes</v>
      </c>
      <c r="F386" s="146" t="str">
        <f>IF(VLOOKUP(B386,'Pivot Table'!$B$5:$K$2000,8,FALSE)=1,"Yes","")</f>
        <v/>
      </c>
      <c r="G386" s="164" t="str">
        <f>IF('ALC Transition Plans'!AT388="F","Y"," ")</f>
        <v>Y</v>
      </c>
      <c r="H386" s="217" t="str">
        <f>IF('ALC Transition Plans'!AW388=0," ",'ALC Transition Plans'!AW388)</f>
        <v>Y</v>
      </c>
      <c r="I386" s="312" t="str">
        <f t="shared" si="16"/>
        <v>20Y</v>
      </c>
      <c r="J386" s="230" t="str">
        <f>'ALC Transition Plans'!BL388</f>
        <v>F</v>
      </c>
    </row>
    <row r="387" spans="1:10" ht="15" customHeight="1" x14ac:dyDescent="0.3">
      <c r="A387" s="43" t="s">
        <v>2</v>
      </c>
      <c r="B387" s="43" t="s">
        <v>346</v>
      </c>
      <c r="C387" s="145" t="str">
        <f>IF('ALC Transition Plans'!$C389="yes",IF('ALC Transition Plans'!D389=0,"No ",'ALC Transition Plans'!D389),"N/A")</f>
        <v>Yes</v>
      </c>
      <c r="D387" s="141" t="str">
        <f>IF('ALC Transition Plans'!$O389="yes",IF('ALC Transition Plans'!P389=0,"No ",'ALC Transition Plans'!P389),"N/A")</f>
        <v>Yes</v>
      </c>
      <c r="E387" s="141" t="str">
        <f>IF('ALC Transition Plans'!$Z389="yes",IF('ALC Transition Plans'!AB389=0,"No ",'ALC Transition Plans'!AB389),"N/A")</f>
        <v>Yes</v>
      </c>
      <c r="F387" s="146" t="str">
        <f>IF(VLOOKUP(B387,'Pivot Table'!$B$5:$K$2000,8,FALSE)=1,"Yes","")</f>
        <v/>
      </c>
      <c r="G387" s="164" t="str">
        <f>IF('ALC Transition Plans'!AT389="F","Y"," ")</f>
        <v>Y</v>
      </c>
      <c r="H387" s="217" t="str">
        <f>IF('ALC Transition Plans'!AW389=0," ",'ALC Transition Plans'!AW389)</f>
        <v>Y</v>
      </c>
      <c r="I387" s="312" t="str">
        <f t="shared" si="16"/>
        <v>20Y</v>
      </c>
      <c r="J387" s="230" t="str">
        <f>'ALC Transition Plans'!BL389</f>
        <v>F</v>
      </c>
    </row>
    <row r="388" spans="1:10" ht="15" customHeight="1" x14ac:dyDescent="0.3">
      <c r="A388" s="43" t="s">
        <v>12</v>
      </c>
      <c r="B388" s="123" t="s">
        <v>347</v>
      </c>
      <c r="C388" s="145" t="str">
        <f>IF('ALC Transition Plans'!$C390="yes",IF('ALC Transition Plans'!D390=0,"No ",'ALC Transition Plans'!D390),"N/A")</f>
        <v>In Progress</v>
      </c>
      <c r="D388" s="141" t="str">
        <f>IF('ALC Transition Plans'!$O390="yes",IF('ALC Transition Plans'!P390=0,"No ",'ALC Transition Plans'!P390),"N/A")</f>
        <v>N/A</v>
      </c>
      <c r="E388" s="141" t="str">
        <f>IF('ALC Transition Plans'!$Z390="yes",IF('ALC Transition Plans'!AB390=0,"No ",'ALC Transition Plans'!AB390),"N/A")</f>
        <v>N/A</v>
      </c>
      <c r="F388" s="146" t="str">
        <f>IF(VLOOKUP(B388,'Pivot Table'!$B$5:$K$2000,8,FALSE)=1,"Yes","")</f>
        <v/>
      </c>
      <c r="G388" s="164" t="str">
        <f>IF('ALC Transition Plans'!AT390="F","Y"," ")</f>
        <v xml:space="preserve"> </v>
      </c>
      <c r="H388" s="217" t="str">
        <f>IF('ALC Transition Plans'!AW390=0," ",'ALC Transition Plans'!AW390)</f>
        <v xml:space="preserve"> </v>
      </c>
      <c r="I388" s="312" t="str">
        <f t="shared" si="16"/>
        <v xml:space="preserve">21 </v>
      </c>
      <c r="J388" s="230" t="str">
        <f>'ALC Transition Plans'!BL390</f>
        <v xml:space="preserve"> </v>
      </c>
    </row>
    <row r="389" spans="1:10" ht="15" customHeight="1" x14ac:dyDescent="0.3">
      <c r="A389" s="43" t="s">
        <v>12</v>
      </c>
      <c r="B389" s="123" t="s">
        <v>1918</v>
      </c>
      <c r="C389" s="145" t="str">
        <f>IF('ALC Transition Plans'!$C391="yes",IF('ALC Transition Plans'!D391=0,"No ",'ALC Transition Plans'!D391),"N/A")</f>
        <v>Yes</v>
      </c>
      <c r="D389" s="141" t="str">
        <f>IF('ALC Transition Plans'!$O391="yes",IF('ALC Transition Plans'!P391=0,"No ",'ALC Transition Plans'!P391),"N/A")</f>
        <v>N/A</v>
      </c>
      <c r="E389" s="141" t="str">
        <f>IF('ALC Transition Plans'!$Z391="yes",IF('ALC Transition Plans'!AB391=0,"No ",'ALC Transition Plans'!AB391),"N/A")</f>
        <v>N/A</v>
      </c>
      <c r="F389" s="146" t="str">
        <f>IF(VLOOKUP(B389,'Pivot Table'!$B$5:$K$2000,8,FALSE)=1,"Yes","")</f>
        <v/>
      </c>
      <c r="G389" s="164" t="str">
        <f>IF('ALC Transition Plans'!AT391="F","Y"," ")</f>
        <v>Y</v>
      </c>
      <c r="H389" s="217" t="str">
        <f>IF('ALC Transition Plans'!AW391=0," ",'ALC Transition Plans'!AW391)</f>
        <v xml:space="preserve"> </v>
      </c>
      <c r="I389" s="312" t="str">
        <f t="shared" ref="I389" si="31">A389&amp;G389</f>
        <v>21Y</v>
      </c>
      <c r="J389" s="230" t="str">
        <f>'ALC Transition Plans'!BL391</f>
        <v>F</v>
      </c>
    </row>
    <row r="390" spans="1:10" ht="15" customHeight="1" x14ac:dyDescent="0.3">
      <c r="A390" s="43" t="s">
        <v>12</v>
      </c>
      <c r="B390" s="123" t="s">
        <v>348</v>
      </c>
      <c r="C390" s="145" t="str">
        <f>IF('ALC Transition Plans'!$C392="yes",IF('ALC Transition Plans'!D392=0,"No ",'ALC Transition Plans'!D392),"N/A")</f>
        <v>N/A</v>
      </c>
      <c r="D390" s="141" t="str">
        <f>IF('ALC Transition Plans'!$O392="yes",IF('ALC Transition Plans'!P392=0,"No ",'ALC Transition Plans'!P392),"N/A")</f>
        <v>N/A</v>
      </c>
      <c r="E390" s="141" t="str">
        <f>IF('ALC Transition Plans'!$Z392="yes",IF('ALC Transition Plans'!AB392=0,"No ",'ALC Transition Plans'!AB392),"N/A")</f>
        <v>Yes</v>
      </c>
      <c r="F390" s="146" t="str">
        <f>IF(VLOOKUP(B390,'Pivot Table'!$B$5:$K$2000,8,FALSE)=1,"Yes","")</f>
        <v/>
      </c>
      <c r="G390" s="164" t="str">
        <f>IF('ALC Transition Plans'!AT392="F","Y"," ")</f>
        <v>Y</v>
      </c>
      <c r="H390" s="217" t="str">
        <f>IF('ALC Transition Plans'!AW392=0," ",'ALC Transition Plans'!AW392)</f>
        <v xml:space="preserve"> </v>
      </c>
      <c r="I390" s="312" t="str">
        <f t="shared" si="16"/>
        <v>21Y</v>
      </c>
      <c r="J390" s="230" t="str">
        <f>'ALC Transition Plans'!BL392</f>
        <v>F</v>
      </c>
    </row>
    <row r="391" spans="1:10" ht="15" customHeight="1" x14ac:dyDescent="0.3">
      <c r="A391" s="43" t="s">
        <v>350</v>
      </c>
      <c r="B391" s="123" t="s">
        <v>349</v>
      </c>
      <c r="C391" s="145" t="str">
        <f>IF('ALC Transition Plans'!$C393="yes",IF('ALC Transition Plans'!D393=0,"No ",'ALC Transition Plans'!D393),"N/A")</f>
        <v>Yes</v>
      </c>
      <c r="D391" s="141" t="str">
        <f>IF('ALC Transition Plans'!$O393="yes",IF('ALC Transition Plans'!P393=0,"No ",'ALC Transition Plans'!P393),"N/A")</f>
        <v>Yes</v>
      </c>
      <c r="E391" s="141" t="str">
        <f>IF('ALC Transition Plans'!$Z393="yes",IF('ALC Transition Plans'!AB393=0,"No ",'ALC Transition Plans'!AB393),"N/A")</f>
        <v>Yes</v>
      </c>
      <c r="F391" s="146" t="str">
        <f>IF(VLOOKUP(B391,'Pivot Table'!$B$5:$K$2000,8,FALSE)=1,"Yes","")</f>
        <v/>
      </c>
      <c r="G391" s="164" t="str">
        <f>IF('ALC Transition Plans'!AT393="F","Y"," ")</f>
        <v>Y</v>
      </c>
      <c r="H391" s="217" t="str">
        <f>IF('ALC Transition Plans'!AW393=0," ",'ALC Transition Plans'!AW393)</f>
        <v xml:space="preserve"> </v>
      </c>
      <c r="I391" s="312" t="str">
        <f t="shared" si="16"/>
        <v>23Y</v>
      </c>
      <c r="J391" s="230" t="str">
        <f>'ALC Transition Plans'!BL393</f>
        <v>F</v>
      </c>
    </row>
    <row r="392" spans="1:10" ht="15" customHeight="1" x14ac:dyDescent="0.3">
      <c r="A392" s="43" t="s">
        <v>352</v>
      </c>
      <c r="B392" s="43" t="s">
        <v>351</v>
      </c>
      <c r="C392" s="145" t="str">
        <f>IF('ALC Transition Plans'!$C394="yes",IF('ALC Transition Plans'!D394=0,"No ",'ALC Transition Plans'!D394),"N/A")</f>
        <v>Yes</v>
      </c>
      <c r="D392" s="141" t="str">
        <f>IF('ALC Transition Plans'!$O394="yes",IF('ALC Transition Plans'!P394=0,"No ",'ALC Transition Plans'!P394),"N/A")</f>
        <v>Yes</v>
      </c>
      <c r="E392" s="141" t="str">
        <f>IF('ALC Transition Plans'!$Z394="yes",IF('ALC Transition Plans'!AB394=0,"No ",'ALC Transition Plans'!AB394),"N/A")</f>
        <v>Yes</v>
      </c>
      <c r="F392" s="146" t="str">
        <f>IF(VLOOKUP(B392,'Pivot Table'!$B$5:$K$2000,8,FALSE)=1,"Yes","")</f>
        <v/>
      </c>
      <c r="G392" s="164" t="str">
        <f>IF('ALC Transition Plans'!AT394="F","Y"," ")</f>
        <v>Y</v>
      </c>
      <c r="H392" s="217" t="str">
        <f>IF('ALC Transition Plans'!AW394=0," ",'ALC Transition Plans'!AW394)</f>
        <v>Y</v>
      </c>
      <c r="I392" s="312" t="str">
        <f t="shared" si="16"/>
        <v>24Y</v>
      </c>
      <c r="J392" s="230" t="str">
        <f>'ALC Transition Plans'!BL394</f>
        <v>F</v>
      </c>
    </row>
    <row r="393" spans="1:10" ht="15" customHeight="1" x14ac:dyDescent="0.3">
      <c r="A393" s="43" t="s">
        <v>352</v>
      </c>
      <c r="B393" s="43" t="s">
        <v>353</v>
      </c>
      <c r="C393" s="145" t="str">
        <f>IF('ALC Transition Plans'!$C395="yes",IF('ALC Transition Plans'!D395=0,"No ",'ALC Transition Plans'!D395),"N/A")</f>
        <v>Yes</v>
      </c>
      <c r="D393" s="141" t="str">
        <f>IF('ALC Transition Plans'!$O395="yes",IF('ALC Transition Plans'!P395=0,"No ",'ALC Transition Plans'!P395),"N/A")</f>
        <v>Yes</v>
      </c>
      <c r="E393" s="141" t="str">
        <f>IF('ALC Transition Plans'!$Z395="yes",IF('ALC Transition Plans'!AB395=0,"No ",'ALC Transition Plans'!AB395),"N/A")</f>
        <v>Yes</v>
      </c>
      <c r="F393" s="146" t="str">
        <f>IF(VLOOKUP(B393,'Pivot Table'!$B$5:$K$2000,8,FALSE)=1,"Yes","")</f>
        <v/>
      </c>
      <c r="G393" s="164" t="str">
        <f>IF('ALC Transition Plans'!AT395="F","Y"," ")</f>
        <v>Y</v>
      </c>
      <c r="H393" s="217" t="str">
        <f>IF('ALC Transition Plans'!AW395=0," ",'ALC Transition Plans'!AW395)</f>
        <v>Y</v>
      </c>
      <c r="I393" s="312" t="str">
        <f t="shared" si="16"/>
        <v>24Y</v>
      </c>
      <c r="J393" s="230" t="str">
        <f>'ALC Transition Plans'!BL395</f>
        <v>F</v>
      </c>
    </row>
    <row r="394" spans="1:10" ht="15" customHeight="1" x14ac:dyDescent="0.3">
      <c r="A394" s="43" t="s">
        <v>355</v>
      </c>
      <c r="B394" s="43" t="s">
        <v>354</v>
      </c>
      <c r="C394" s="145" t="str">
        <f>IF('ALC Transition Plans'!$C396="yes",IF('ALC Transition Plans'!D396=0,"No ",'ALC Transition Plans'!D396),"N/A")</f>
        <v>In Progress</v>
      </c>
      <c r="D394" s="141" t="str">
        <f>IF('ALC Transition Plans'!$O396="yes",IF('ALC Transition Plans'!P396=0,"No ",'ALC Transition Plans'!P396),"N/A")</f>
        <v>In Progress</v>
      </c>
      <c r="E394" s="141" t="str">
        <f>IF('ALC Transition Plans'!$Z396="yes",IF('ALC Transition Plans'!AB396=0,"No ",'ALC Transition Plans'!AB396),"N/A")</f>
        <v>In Progress</v>
      </c>
      <c r="F394" s="146" t="str">
        <f>IF(VLOOKUP(B394,'Pivot Table'!$B$5:$K$2000,8,FALSE)=1,"Yes","")</f>
        <v/>
      </c>
      <c r="G394" s="164" t="str">
        <f>IF('ALC Transition Plans'!AT396="F","Y"," ")</f>
        <v xml:space="preserve"> </v>
      </c>
      <c r="H394" s="217" t="str">
        <f>IF('ALC Transition Plans'!AW396=0," ",'ALC Transition Plans'!AW396)</f>
        <v xml:space="preserve"> </v>
      </c>
      <c r="I394" s="312" t="str">
        <f t="shared" si="16"/>
        <v xml:space="preserve">25 </v>
      </c>
      <c r="J394" s="230" t="str">
        <f>'ALC Transition Plans'!BL396</f>
        <v xml:space="preserve"> </v>
      </c>
    </row>
    <row r="395" spans="1:10" ht="15" customHeight="1" x14ac:dyDescent="0.3">
      <c r="A395" s="43" t="s">
        <v>357</v>
      </c>
      <c r="B395" s="43" t="s">
        <v>356</v>
      </c>
      <c r="C395" s="145" t="str">
        <f>IF('ALC Transition Plans'!$C397="yes",IF('ALC Transition Plans'!D397=0,"No ",'ALC Transition Plans'!D397),"N/A")</f>
        <v>Yes</v>
      </c>
      <c r="D395" s="141" t="str">
        <f>IF('ALC Transition Plans'!$O397="yes",IF('ALC Transition Plans'!P397=0,"No ",'ALC Transition Plans'!P397),"N/A")</f>
        <v>Yes</v>
      </c>
      <c r="E395" s="141" t="str">
        <f>IF('ALC Transition Plans'!$Z397="yes",IF('ALC Transition Plans'!AB397=0,"No ",'ALC Transition Plans'!AB397),"N/A")</f>
        <v>Yes</v>
      </c>
      <c r="F395" s="146" t="str">
        <f>IF(VLOOKUP(B395,'Pivot Table'!$B$5:$K$2000,8,FALSE)=1,"Yes","")</f>
        <v/>
      </c>
      <c r="G395" s="164" t="str">
        <f>IF('ALC Transition Plans'!AT397="F","Y"," ")</f>
        <v>Y</v>
      </c>
      <c r="H395" s="217" t="str">
        <f>IF('ALC Transition Plans'!AW397=0," ",'ALC Transition Plans'!AW397)</f>
        <v xml:space="preserve"> </v>
      </c>
      <c r="I395" s="312" t="str">
        <f t="shared" si="16"/>
        <v>26Y</v>
      </c>
      <c r="J395" s="230" t="str">
        <f>'ALC Transition Plans'!BL397</f>
        <v>F</v>
      </c>
    </row>
    <row r="396" spans="1:10" ht="15" customHeight="1" x14ac:dyDescent="0.3">
      <c r="A396" s="43" t="s">
        <v>357</v>
      </c>
      <c r="B396" s="43" t="s">
        <v>358</v>
      </c>
      <c r="C396" s="145" t="str">
        <f>IF('ALC Transition Plans'!$C398="yes",IF('ALC Transition Plans'!D398=0,"No ",'ALC Transition Plans'!D398),"N/A")</f>
        <v>Yes</v>
      </c>
      <c r="D396" s="141" t="str">
        <f>IF('ALC Transition Plans'!$O398="yes",IF('ALC Transition Plans'!P398=0,"No ",'ALC Transition Plans'!P398),"N/A")</f>
        <v>In Progress</v>
      </c>
      <c r="E396" s="141" t="str">
        <f>IF('ALC Transition Plans'!$Z398="yes",IF('ALC Transition Plans'!AB398=0,"No ",'ALC Transition Plans'!AB398),"N/A")</f>
        <v>Yes</v>
      </c>
      <c r="F396" s="146" t="str">
        <f>IF(VLOOKUP(B396,'Pivot Table'!$B$5:$K$2000,8,FALSE)=1,"Yes","")</f>
        <v>Yes</v>
      </c>
      <c r="G396" s="164" t="str">
        <f>IF('ALC Transition Plans'!AT398="F","Y"," ")</f>
        <v xml:space="preserve"> </v>
      </c>
      <c r="H396" s="217" t="str">
        <f>IF('ALC Transition Plans'!AW398=0," ",'ALC Transition Plans'!AW398)</f>
        <v xml:space="preserve"> </v>
      </c>
      <c r="I396" s="312" t="str">
        <f t="shared" si="16"/>
        <v xml:space="preserve">26 </v>
      </c>
      <c r="J396" s="230" t="str">
        <f>'ALC Transition Plans'!BL398</f>
        <v>P</v>
      </c>
    </row>
    <row r="397" spans="1:10" ht="15" customHeight="1" x14ac:dyDescent="0.3">
      <c r="A397" s="43" t="s">
        <v>360</v>
      </c>
      <c r="B397" s="43" t="s">
        <v>359</v>
      </c>
      <c r="C397" s="145" t="str">
        <f>IF('ALC Transition Plans'!$C399="yes",IF('ALC Transition Plans'!D399=0,"No ",'ALC Transition Plans'!D399),"N/A")</f>
        <v>Yes</v>
      </c>
      <c r="D397" s="141" t="str">
        <f>IF('ALC Transition Plans'!$O399="yes",IF('ALC Transition Plans'!P399=0,"No ",'ALC Transition Plans'!P399),"N/A")</f>
        <v>Yes</v>
      </c>
      <c r="E397" s="141" t="str">
        <f>IF('ALC Transition Plans'!$Z399="yes",IF('ALC Transition Plans'!AB399=0,"No ",'ALC Transition Plans'!AB399),"N/A")</f>
        <v>Yes</v>
      </c>
      <c r="F397" s="146" t="str">
        <f>IF(VLOOKUP(B397,'Pivot Table'!$B$5:$K$2000,8,FALSE)=1,"Yes","")</f>
        <v/>
      </c>
      <c r="G397" s="164" t="str">
        <f>IF('ALC Transition Plans'!AT399="F","Y"," ")</f>
        <v>Y</v>
      </c>
      <c r="H397" s="217" t="str">
        <f>IF('ALC Transition Plans'!AW399=0," ",'ALC Transition Plans'!AW399)</f>
        <v xml:space="preserve"> </v>
      </c>
      <c r="I397" s="312" t="str">
        <f t="shared" si="16"/>
        <v>27Y</v>
      </c>
      <c r="J397" s="230" t="str">
        <f>'ALC Transition Plans'!BL399</f>
        <v>F</v>
      </c>
    </row>
    <row r="398" spans="1:10" ht="15" customHeight="1" x14ac:dyDescent="0.3">
      <c r="A398" s="43" t="s">
        <v>360</v>
      </c>
      <c r="B398" s="43" t="s">
        <v>361</v>
      </c>
      <c r="C398" s="145" t="str">
        <f>IF('ALC Transition Plans'!$C400="yes",IF('ALC Transition Plans'!D400=0,"No ",'ALC Transition Plans'!D400),"N/A")</f>
        <v>Yes</v>
      </c>
      <c r="D398" s="141" t="str">
        <f>IF('ALC Transition Plans'!$O400="yes",IF('ALC Transition Plans'!P400=0,"No ",'ALC Transition Plans'!P400),"N/A")</f>
        <v>N/A</v>
      </c>
      <c r="E398" s="141" t="str">
        <f>IF('ALC Transition Plans'!$Z400="yes",IF('ALC Transition Plans'!AB400=0,"No ",'ALC Transition Plans'!AB400),"N/A")</f>
        <v>Yes</v>
      </c>
      <c r="F398" s="146" t="str">
        <f>IF(VLOOKUP(B398,'Pivot Table'!$B$5:$K$2000,8,FALSE)=1,"Yes","")</f>
        <v/>
      </c>
      <c r="G398" s="164" t="str">
        <f>IF('ALC Transition Plans'!AT400="F","Y"," ")</f>
        <v>Y</v>
      </c>
      <c r="H398" s="217" t="str">
        <f>IF('ALC Transition Plans'!AW400=0," ",'ALC Transition Plans'!AW400)</f>
        <v xml:space="preserve"> </v>
      </c>
      <c r="I398" s="312" t="str">
        <f t="shared" si="16"/>
        <v>27Y</v>
      </c>
      <c r="J398" s="230" t="str">
        <f>'ALC Transition Plans'!BL400</f>
        <v>F</v>
      </c>
    </row>
    <row r="399" spans="1:10" ht="15" customHeight="1" x14ac:dyDescent="0.3">
      <c r="A399" s="43" t="s">
        <v>363</v>
      </c>
      <c r="B399" s="43" t="s">
        <v>362</v>
      </c>
      <c r="C399" s="145" t="str">
        <f>IF('ALC Transition Plans'!$C401="yes",IF('ALC Transition Plans'!D401=0,"No ",'ALC Transition Plans'!D401),"N/A")</f>
        <v>Yes</v>
      </c>
      <c r="D399" s="141" t="str">
        <f>IF('ALC Transition Plans'!$O401="yes",IF('ALC Transition Plans'!P401=0,"No ",'ALC Transition Plans'!P401),"N/A")</f>
        <v>Yes</v>
      </c>
      <c r="E399" s="141" t="str">
        <f>IF('ALC Transition Plans'!$Z401="yes",IF('ALC Transition Plans'!AB401=0,"No ",'ALC Transition Plans'!AB401),"N/A")</f>
        <v>Yes</v>
      </c>
      <c r="F399" s="146" t="str">
        <f>IF(VLOOKUP(B399,'Pivot Table'!$B$5:$K$2000,8,FALSE)=1,"Yes","")</f>
        <v/>
      </c>
      <c r="G399" s="164" t="str">
        <f>IF('ALC Transition Plans'!AT401="F","Y"," ")</f>
        <v>Y</v>
      </c>
      <c r="H399" s="217" t="str">
        <f>IF('ALC Transition Plans'!AW401=0," ",'ALC Transition Plans'!AW401)</f>
        <v>Y</v>
      </c>
      <c r="I399" s="312" t="str">
        <f t="shared" si="16"/>
        <v>28Y</v>
      </c>
      <c r="J399" s="230" t="str">
        <f>'ALC Transition Plans'!BL401</f>
        <v>F</v>
      </c>
    </row>
    <row r="400" spans="1:10" ht="15" customHeight="1" x14ac:dyDescent="0.3">
      <c r="A400" s="43" t="s">
        <v>363</v>
      </c>
      <c r="B400" s="43" t="s">
        <v>364</v>
      </c>
      <c r="C400" s="145" t="str">
        <f>IF('ALC Transition Plans'!$C402="yes",IF('ALC Transition Plans'!D402=0,"No ",'ALC Transition Plans'!D402),"N/A")</f>
        <v>Yes</v>
      </c>
      <c r="D400" s="141" t="str">
        <f>IF('ALC Transition Plans'!$O402="yes",IF('ALC Transition Plans'!P402=0,"No ",'ALC Transition Plans'!P402),"N/A")</f>
        <v>Yes</v>
      </c>
      <c r="E400" s="141" t="str">
        <f>IF('ALC Transition Plans'!$Z402="yes",IF('ALC Transition Plans'!AB402=0,"No ",'ALC Transition Plans'!AB402),"N/A")</f>
        <v>Yes</v>
      </c>
      <c r="F400" s="146" t="str">
        <f>IF(VLOOKUP(B400,'Pivot Table'!$B$5:$K$2000,8,FALSE)=1,"Yes","")</f>
        <v/>
      </c>
      <c r="G400" s="164" t="str">
        <f>IF('ALC Transition Plans'!AT402="F","Y"," ")</f>
        <v>Y</v>
      </c>
      <c r="H400" s="217" t="str">
        <f>IF('ALC Transition Plans'!AW402=0," ",'ALC Transition Plans'!AW402)</f>
        <v>Y</v>
      </c>
      <c r="I400" s="312" t="str">
        <f t="shared" si="16"/>
        <v>28Y</v>
      </c>
      <c r="J400" s="230" t="str">
        <f>'ALC Transition Plans'!BL402</f>
        <v>F</v>
      </c>
    </row>
    <row r="401" spans="1:10" ht="15" customHeight="1" x14ac:dyDescent="0.3">
      <c r="A401" s="43" t="s">
        <v>363</v>
      </c>
      <c r="B401" s="43" t="s">
        <v>365</v>
      </c>
      <c r="C401" s="145" t="str">
        <f>IF('ALC Transition Plans'!$C403="yes",IF('ALC Transition Plans'!D403=0,"No ",'ALC Transition Plans'!D403),"N/A")</f>
        <v>Yes</v>
      </c>
      <c r="D401" s="141" t="str">
        <f>IF('ALC Transition Plans'!$O403="yes",IF('ALC Transition Plans'!P403=0,"No ",'ALC Transition Plans'!P403),"N/A")</f>
        <v>Yes</v>
      </c>
      <c r="E401" s="141" t="str">
        <f>IF('ALC Transition Plans'!$Z403="yes",IF('ALC Transition Plans'!AB403=0,"No ",'ALC Transition Plans'!AB403),"N/A")</f>
        <v>Yes</v>
      </c>
      <c r="F401" s="146" t="str">
        <f>IF(VLOOKUP(B401,'Pivot Table'!$B$5:$K$2000,8,FALSE)=1,"Yes","")</f>
        <v/>
      </c>
      <c r="G401" s="164" t="str">
        <f>IF('ALC Transition Plans'!AT403="F","Y"," ")</f>
        <v>Y</v>
      </c>
      <c r="H401" s="217" t="str">
        <f>IF('ALC Transition Plans'!AW403=0," ",'ALC Transition Plans'!AW403)</f>
        <v>Y</v>
      </c>
      <c r="I401" s="312" t="str">
        <f t="shared" si="16"/>
        <v>28Y</v>
      </c>
      <c r="J401" s="230" t="str">
        <f>'ALC Transition Plans'!BL403</f>
        <v>F</v>
      </c>
    </row>
    <row r="402" spans="1:10" ht="15" customHeight="1" x14ac:dyDescent="0.3">
      <c r="A402" s="43" t="s">
        <v>363</v>
      </c>
      <c r="B402" s="43" t="s">
        <v>366</v>
      </c>
      <c r="C402" s="145" t="str">
        <f>IF('ALC Transition Plans'!$C404="yes",IF('ALC Transition Plans'!D404=0,"No ",'ALC Transition Plans'!D404),"N/A")</f>
        <v>Yes</v>
      </c>
      <c r="D402" s="141" t="str">
        <f>IF('ALC Transition Plans'!$O404="yes",IF('ALC Transition Plans'!P404=0,"No ",'ALC Transition Plans'!P404),"N/A")</f>
        <v>Yes</v>
      </c>
      <c r="E402" s="141" t="str">
        <f>IF('ALC Transition Plans'!$Z404="yes",IF('ALC Transition Plans'!AB404=0,"No ",'ALC Transition Plans'!AB404),"N/A")</f>
        <v>Yes</v>
      </c>
      <c r="F402" s="146" t="str">
        <f>IF(VLOOKUP(B402,'Pivot Table'!$B$5:$K$2000,8,FALSE)=1,"Yes","")</f>
        <v/>
      </c>
      <c r="G402" s="164" t="str">
        <f>IF('ALC Transition Plans'!AT404="F","Y"," ")</f>
        <v>Y</v>
      </c>
      <c r="H402" s="217" t="str">
        <f>IF('ALC Transition Plans'!AW404=0," ",'ALC Transition Plans'!AW404)</f>
        <v>Y</v>
      </c>
      <c r="I402" s="312" t="str">
        <f t="shared" si="16"/>
        <v>28Y</v>
      </c>
      <c r="J402" s="230" t="str">
        <f>'ALC Transition Plans'!BL404</f>
        <v>F</v>
      </c>
    </row>
    <row r="403" spans="1:10" ht="15" customHeight="1" x14ac:dyDescent="0.3">
      <c r="A403" s="43" t="s">
        <v>363</v>
      </c>
      <c r="B403" s="43" t="s">
        <v>367</v>
      </c>
      <c r="C403" s="145" t="str">
        <f>IF('ALC Transition Plans'!$C405="yes",IF('ALC Transition Plans'!D405=0,"No ",'ALC Transition Plans'!D405),"N/A")</f>
        <v>Yes</v>
      </c>
      <c r="D403" s="141" t="str">
        <f>IF('ALC Transition Plans'!$O405="yes",IF('ALC Transition Plans'!P405=0,"No ",'ALC Transition Plans'!P405),"N/A")</f>
        <v>Yes</v>
      </c>
      <c r="E403" s="141" t="str">
        <f>IF('ALC Transition Plans'!$Z405="yes",IF('ALC Transition Plans'!AB405=0,"No ",'ALC Transition Plans'!AB405),"N/A")</f>
        <v>Yes</v>
      </c>
      <c r="F403" s="146" t="str">
        <f>IF(VLOOKUP(B403,'Pivot Table'!$B$5:$K$2000,8,FALSE)=1,"Yes","")</f>
        <v/>
      </c>
      <c r="G403" s="164" t="str">
        <f>IF('ALC Transition Plans'!AT405="F","Y"," ")</f>
        <v>Y</v>
      </c>
      <c r="H403" s="217" t="str">
        <f>IF('ALC Transition Plans'!AW405=0," ",'ALC Transition Plans'!AW405)</f>
        <v>Y</v>
      </c>
      <c r="I403" s="312" t="str">
        <f t="shared" si="16"/>
        <v>28Y</v>
      </c>
      <c r="J403" s="230" t="str">
        <f>'ALC Transition Plans'!BL405</f>
        <v>F</v>
      </c>
    </row>
    <row r="404" spans="1:10" ht="15" customHeight="1" x14ac:dyDescent="0.3">
      <c r="A404" s="43" t="s">
        <v>363</v>
      </c>
      <c r="B404" s="43" t="s">
        <v>368</v>
      </c>
      <c r="C404" s="145" t="str">
        <f>IF('ALC Transition Plans'!$C406="yes",IF('ALC Transition Plans'!D406=0,"No ",'ALC Transition Plans'!D406),"N/A")</f>
        <v>Yes</v>
      </c>
      <c r="D404" s="141" t="str">
        <f>IF('ALC Transition Plans'!$O406="yes",IF('ALC Transition Plans'!P406=0,"No ",'ALC Transition Plans'!P406),"N/A")</f>
        <v>N/A</v>
      </c>
      <c r="E404" s="141" t="str">
        <f>IF('ALC Transition Plans'!$Z406="yes",IF('ALC Transition Plans'!AB406=0,"No ",'ALC Transition Plans'!AB406),"N/A")</f>
        <v>Yes</v>
      </c>
      <c r="F404" s="146" t="str">
        <f>IF(VLOOKUP(B404,'Pivot Table'!$B$5:$K$2000,8,FALSE)=1,"Yes","")</f>
        <v/>
      </c>
      <c r="G404" s="164" t="str">
        <f>IF('ALC Transition Plans'!AT406="F","Y"," ")</f>
        <v>Y</v>
      </c>
      <c r="H404" s="217" t="str">
        <f>IF('ALC Transition Plans'!AW406=0," ",'ALC Transition Plans'!AW406)</f>
        <v>Y</v>
      </c>
      <c r="I404" s="312" t="str">
        <f t="shared" si="16"/>
        <v>28Y</v>
      </c>
      <c r="J404" s="230" t="str">
        <f>'ALC Transition Plans'!BL406</f>
        <v>F</v>
      </c>
    </row>
    <row r="405" spans="1:10" ht="15" customHeight="1" x14ac:dyDescent="0.3">
      <c r="A405" s="43" t="s">
        <v>363</v>
      </c>
      <c r="B405" s="43" t="s">
        <v>369</v>
      </c>
      <c r="C405" s="145" t="str">
        <f>IF('ALC Transition Plans'!$C407="yes",IF('ALC Transition Plans'!D407=0,"No ",'ALC Transition Plans'!D407),"N/A")</f>
        <v>Yes</v>
      </c>
      <c r="D405" s="141" t="str">
        <f>IF('ALC Transition Plans'!$O407="yes",IF('ALC Transition Plans'!P407=0,"No ",'ALC Transition Plans'!P407),"N/A")</f>
        <v>Yes</v>
      </c>
      <c r="E405" s="141" t="str">
        <f>IF('ALC Transition Plans'!$Z407="yes",IF('ALC Transition Plans'!AB407=0,"No ",'ALC Transition Plans'!AB407),"N/A")</f>
        <v>Yes</v>
      </c>
      <c r="F405" s="146" t="str">
        <f>IF(VLOOKUP(B405,'Pivot Table'!$B$5:$K$2000,8,FALSE)=1,"Yes","")</f>
        <v/>
      </c>
      <c r="G405" s="164" t="str">
        <f>IF('ALC Transition Plans'!AT407="F","Y"," ")</f>
        <v>Y</v>
      </c>
      <c r="H405" s="217" t="str">
        <f>IF('ALC Transition Plans'!AW407=0," ",'ALC Transition Plans'!AW407)</f>
        <v>Y</v>
      </c>
      <c r="I405" s="312" t="str">
        <f t="shared" si="16"/>
        <v>28Y</v>
      </c>
      <c r="J405" s="230" t="str">
        <f>'ALC Transition Plans'!BL407</f>
        <v>F</v>
      </c>
    </row>
    <row r="406" spans="1:10" ht="15" customHeight="1" x14ac:dyDescent="0.3">
      <c r="A406" s="43" t="s">
        <v>363</v>
      </c>
      <c r="B406" s="123" t="s">
        <v>370</v>
      </c>
      <c r="C406" s="145" t="str">
        <f>IF('ALC Transition Plans'!$C408="yes",IF('ALC Transition Plans'!D408=0,"No ",'ALC Transition Plans'!D408),"N/A")</f>
        <v>Yes</v>
      </c>
      <c r="D406" s="141" t="str">
        <f>IF('ALC Transition Plans'!$O408="yes",IF('ALC Transition Plans'!P408=0,"No ",'ALC Transition Plans'!P408),"N/A")</f>
        <v>N/A</v>
      </c>
      <c r="E406" s="141" t="str">
        <f>IF('ALC Transition Plans'!$Z408="yes",IF('ALC Transition Plans'!AB408=0,"No ",'ALC Transition Plans'!AB408),"N/A")</f>
        <v>Yes</v>
      </c>
      <c r="F406" s="146" t="str">
        <f>IF(VLOOKUP(B406,'Pivot Table'!$B$5:$K$2000,8,FALSE)=1,"Yes","")</f>
        <v/>
      </c>
      <c r="G406" s="164" t="str">
        <f>IF('ALC Transition Plans'!AT408="F","Y"," ")</f>
        <v>Y</v>
      </c>
      <c r="H406" s="217" t="str">
        <f>IF('ALC Transition Plans'!AW408=0," ",'ALC Transition Plans'!AW408)</f>
        <v>Y</v>
      </c>
      <c r="I406" s="312" t="str">
        <f t="shared" si="16"/>
        <v>28Y</v>
      </c>
      <c r="J406" s="230" t="str">
        <f>'ALC Transition Plans'!BL408</f>
        <v>F</v>
      </c>
    </row>
    <row r="407" spans="1:10" ht="15" customHeight="1" x14ac:dyDescent="0.3">
      <c r="A407" s="43" t="s">
        <v>363</v>
      </c>
      <c r="B407" s="43" t="s">
        <v>371</v>
      </c>
      <c r="C407" s="145" t="str">
        <f>IF('ALC Transition Plans'!$C409="yes",IF('ALC Transition Plans'!D409=0,"No ",'ALC Transition Plans'!D409),"N/A")</f>
        <v>Yes</v>
      </c>
      <c r="D407" s="141" t="str">
        <f>IF('ALC Transition Plans'!$O409="yes",IF('ALC Transition Plans'!P409=0,"No ",'ALC Transition Plans'!P409),"N/A")</f>
        <v>N/A</v>
      </c>
      <c r="E407" s="141" t="str">
        <f>IF('ALC Transition Plans'!$Z409="yes",IF('ALC Transition Plans'!AB409=0,"No ",'ALC Transition Plans'!AB409),"N/A")</f>
        <v>Yes</v>
      </c>
      <c r="F407" s="146" t="str">
        <f>IF(VLOOKUP(B407,'Pivot Table'!$B$5:$K$2000,8,FALSE)=1,"Yes","")</f>
        <v/>
      </c>
      <c r="G407" s="164" t="str">
        <f>IF('ALC Transition Plans'!AT409="F","Y"," ")</f>
        <v>Y</v>
      </c>
      <c r="H407" s="217" t="str">
        <f>IF('ALC Transition Plans'!AW409=0," ",'ALC Transition Plans'!AW409)</f>
        <v>Y</v>
      </c>
      <c r="I407" s="312" t="str">
        <f t="shared" si="16"/>
        <v>28Y</v>
      </c>
      <c r="J407" s="230" t="str">
        <f>'ALC Transition Plans'!BL409</f>
        <v>F</v>
      </c>
    </row>
    <row r="408" spans="1:10" ht="15" customHeight="1" x14ac:dyDescent="0.3">
      <c r="A408" s="43" t="s">
        <v>373</v>
      </c>
      <c r="B408" s="43" t="s">
        <v>372</v>
      </c>
      <c r="C408" s="145" t="str">
        <f>IF('ALC Transition Plans'!$C410="yes",IF('ALC Transition Plans'!D410=0,"No ",'ALC Transition Plans'!D410),"N/A")</f>
        <v>Yes</v>
      </c>
      <c r="D408" s="141" t="str">
        <f>IF('ALC Transition Plans'!$O410="yes",IF('ALC Transition Plans'!P410=0,"No ",'ALC Transition Plans'!P410),"N/A")</f>
        <v>Yes</v>
      </c>
      <c r="E408" s="141" t="str">
        <f>IF('ALC Transition Plans'!$Z410="yes",IF('ALC Transition Plans'!AB410=0,"No ",'ALC Transition Plans'!AB410),"N/A")</f>
        <v>Yes</v>
      </c>
      <c r="F408" s="146" t="str">
        <f>IF(VLOOKUP(B408,'Pivot Table'!$B$5:$K$2000,8,FALSE)=1,"Yes","")</f>
        <v/>
      </c>
      <c r="G408" s="164" t="str">
        <f>IF('ALC Transition Plans'!AT410="F","Y"," ")</f>
        <v>Y</v>
      </c>
      <c r="H408" s="217" t="str">
        <f>IF('ALC Transition Plans'!AW410=0," ",'ALC Transition Plans'!AW410)</f>
        <v xml:space="preserve"> </v>
      </c>
      <c r="I408" s="312" t="str">
        <f t="shared" si="16"/>
        <v>29Y</v>
      </c>
      <c r="J408" s="230" t="str">
        <f>'ALC Transition Plans'!BL410</f>
        <v>F</v>
      </c>
    </row>
    <row r="409" spans="1:10" ht="15" customHeight="1" x14ac:dyDescent="0.3">
      <c r="A409" s="43" t="s">
        <v>375</v>
      </c>
      <c r="B409" s="43" t="s">
        <v>374</v>
      </c>
      <c r="C409" s="145" t="str">
        <f>IF('ALC Transition Plans'!$C411="yes",IF('ALC Transition Plans'!D411=0,"No ",'ALC Transition Plans'!D411),"N/A")</f>
        <v>Yes</v>
      </c>
      <c r="D409" s="141" t="str">
        <f>IF('ALC Transition Plans'!$O411="yes",IF('ALC Transition Plans'!P411=0,"No ",'ALC Transition Plans'!P411),"N/A")</f>
        <v>Yes</v>
      </c>
      <c r="E409" s="141" t="str">
        <f>IF('ALC Transition Plans'!$Z411="yes",IF('ALC Transition Plans'!AB411=0,"No ",'ALC Transition Plans'!AB411),"N/A")</f>
        <v>Yes</v>
      </c>
      <c r="F409" s="146" t="str">
        <f>IF(VLOOKUP(B409,'Pivot Table'!$B$5:$K$2000,8,FALSE)=1,"Yes","")</f>
        <v/>
      </c>
      <c r="G409" s="164" t="str">
        <f>IF('ALC Transition Plans'!AT411="F","Y"," ")</f>
        <v>Y</v>
      </c>
      <c r="H409" s="217" t="str">
        <f>IF('ALC Transition Plans'!AW411=0," ",'ALC Transition Plans'!AW411)</f>
        <v>Y</v>
      </c>
      <c r="I409" s="312" t="str">
        <f t="shared" si="16"/>
        <v>31Y</v>
      </c>
      <c r="J409" s="230" t="str">
        <f>'ALC Transition Plans'!BL411</f>
        <v>F</v>
      </c>
    </row>
    <row r="410" spans="1:10" ht="15" customHeight="1" x14ac:dyDescent="0.3">
      <c r="A410" s="43" t="s">
        <v>377</v>
      </c>
      <c r="B410" s="43" t="s">
        <v>376</v>
      </c>
      <c r="C410" s="145" t="str">
        <f>IF('ALC Transition Plans'!$C412="yes",IF('ALC Transition Plans'!D412=0,"No ",'ALC Transition Plans'!D412),"N/A")</f>
        <v>Yes</v>
      </c>
      <c r="D410" s="141" t="str">
        <f>IF('ALC Transition Plans'!$O412="yes",IF('ALC Transition Plans'!P412=0,"No ",'ALC Transition Plans'!P412),"N/A")</f>
        <v>Yes</v>
      </c>
      <c r="E410" s="141" t="str">
        <f>IF('ALC Transition Plans'!$Z412="yes",IF('ALC Transition Plans'!AB412=0,"No ",'ALC Transition Plans'!AB412),"N/A")</f>
        <v>Yes</v>
      </c>
      <c r="F410" s="146" t="str">
        <f>IF(VLOOKUP(B410,'Pivot Table'!$B$5:$K$2000,8,FALSE)=1,"Yes","")</f>
        <v/>
      </c>
      <c r="G410" s="164" t="str">
        <f>IF('ALC Transition Plans'!AT412="F","Y"," ")</f>
        <v>Y</v>
      </c>
      <c r="H410" s="217" t="str">
        <f>IF('ALC Transition Plans'!AW412=0," ",'ALC Transition Plans'!AW412)</f>
        <v xml:space="preserve"> </v>
      </c>
      <c r="I410" s="312" t="str">
        <f t="shared" si="16"/>
        <v>33Y</v>
      </c>
      <c r="J410" s="230" t="str">
        <f>'ALC Transition Plans'!BL412</f>
        <v>F</v>
      </c>
    </row>
    <row r="411" spans="1:10" ht="15" customHeight="1" x14ac:dyDescent="0.3">
      <c r="A411" s="43" t="s">
        <v>377</v>
      </c>
      <c r="B411" s="43" t="s">
        <v>378</v>
      </c>
      <c r="C411" s="145" t="str">
        <f>IF('ALC Transition Plans'!$C413="yes",IF('ALC Transition Plans'!D413=0,"No ",'ALC Transition Plans'!D413),"N/A")</f>
        <v>Yes</v>
      </c>
      <c r="D411" s="141" t="str">
        <f>IF('ALC Transition Plans'!$O413="yes",IF('ALC Transition Plans'!P413=0,"No ",'ALC Transition Plans'!P413),"N/A")</f>
        <v>Yes</v>
      </c>
      <c r="E411" s="141" t="str">
        <f>IF('ALC Transition Plans'!$Z413="yes",IF('ALC Transition Plans'!AB413=0,"No ",'ALC Transition Plans'!AB413),"N/A")</f>
        <v>Yes</v>
      </c>
      <c r="F411" s="146" t="str">
        <f>IF(VLOOKUP(B411,'Pivot Table'!$B$5:$K$2000,8,FALSE)=1,"Yes","")</f>
        <v/>
      </c>
      <c r="G411" s="164" t="str">
        <f>IF('ALC Transition Plans'!AT413="F","Y"," ")</f>
        <v>Y</v>
      </c>
      <c r="H411" s="217" t="str">
        <f>IF('ALC Transition Plans'!AW413=0," ",'ALC Transition Plans'!AW413)</f>
        <v xml:space="preserve"> </v>
      </c>
      <c r="I411" s="312" t="str">
        <f t="shared" si="16"/>
        <v>33Y</v>
      </c>
      <c r="J411" s="230" t="str">
        <f>'ALC Transition Plans'!BL413</f>
        <v>F</v>
      </c>
    </row>
    <row r="412" spans="1:10" ht="15" customHeight="1" x14ac:dyDescent="0.3">
      <c r="A412" s="43" t="s">
        <v>380</v>
      </c>
      <c r="B412" s="43" t="s">
        <v>379</v>
      </c>
      <c r="C412" s="145" t="str">
        <f>IF('ALC Transition Plans'!$C414="yes",IF('ALC Transition Plans'!D414=0,"No ",'ALC Transition Plans'!D414),"N/A")</f>
        <v>Yes</v>
      </c>
      <c r="D412" s="141" t="str">
        <f>IF('ALC Transition Plans'!$O414="yes",IF('ALC Transition Plans'!P414=0,"No ",'ALC Transition Plans'!P414),"N/A")</f>
        <v>Yes</v>
      </c>
      <c r="E412" s="141" t="str">
        <f>IF('ALC Transition Plans'!$Z414="yes",IF('ALC Transition Plans'!AB414=0,"No ",'ALC Transition Plans'!AB414),"N/A")</f>
        <v>Yes</v>
      </c>
      <c r="F412" s="146" t="str">
        <f>IF(VLOOKUP(B412,'Pivot Table'!$B$5:$K$2000,8,FALSE)=1,"Yes","")</f>
        <v/>
      </c>
      <c r="G412" s="164" t="str">
        <f>IF('ALC Transition Plans'!AT414="F","Y"," ")</f>
        <v>Y</v>
      </c>
      <c r="H412" s="217" t="str">
        <f>IF('ALC Transition Plans'!AW414=0," ",'ALC Transition Plans'!AW414)</f>
        <v xml:space="preserve"> </v>
      </c>
      <c r="I412" s="312" t="str">
        <f t="shared" si="16"/>
        <v>34Y</v>
      </c>
      <c r="J412" s="230" t="str">
        <f>'ALC Transition Plans'!BL414</f>
        <v>F</v>
      </c>
    </row>
    <row r="413" spans="1:10" ht="15" customHeight="1" x14ac:dyDescent="0.3">
      <c r="A413" s="43" t="s">
        <v>382</v>
      </c>
      <c r="B413" s="43" t="s">
        <v>381</v>
      </c>
      <c r="C413" s="145" t="str">
        <f>IF('ALC Transition Plans'!$C415="yes",IF('ALC Transition Plans'!D415=0,"No ",'ALC Transition Plans'!D415),"N/A")</f>
        <v>Yes</v>
      </c>
      <c r="D413" s="141" t="str">
        <f>IF('ALC Transition Plans'!$O415="yes",IF('ALC Transition Plans'!P415=0,"No ",'ALC Transition Plans'!P415),"N/A")</f>
        <v>Yes</v>
      </c>
      <c r="E413" s="141" t="str">
        <f>IF('ALC Transition Plans'!$Z415="yes",IF('ALC Transition Plans'!AB415=0,"No ",'ALC Transition Plans'!AB415),"N/A")</f>
        <v>Yes</v>
      </c>
      <c r="F413" s="146" t="str">
        <f>IF(VLOOKUP(B413,'Pivot Table'!$B$5:$K$2000,8,FALSE)=1,"Yes","")</f>
        <v/>
      </c>
      <c r="G413" s="164" t="str">
        <f>IF('ALC Transition Plans'!AT415="F","Y"," ")</f>
        <v>Y</v>
      </c>
      <c r="H413" s="217" t="str">
        <f>IF('ALC Transition Plans'!AW415=0," ",'ALC Transition Plans'!AW415)</f>
        <v>Y</v>
      </c>
      <c r="I413" s="312" t="str">
        <f t="shared" si="16"/>
        <v>36Y</v>
      </c>
      <c r="J413" s="230" t="str">
        <f>'ALC Transition Plans'!BL415</f>
        <v>F</v>
      </c>
    </row>
    <row r="414" spans="1:10" ht="15" customHeight="1" x14ac:dyDescent="0.3">
      <c r="A414" s="43" t="s">
        <v>382</v>
      </c>
      <c r="B414" s="43" t="s">
        <v>383</v>
      </c>
      <c r="C414" s="145" t="str">
        <f>IF('ALC Transition Plans'!$C416="yes",IF('ALC Transition Plans'!D416=0,"No ",'ALC Transition Plans'!D416),"N/A")</f>
        <v>Yes</v>
      </c>
      <c r="D414" s="141" t="str">
        <f>IF('ALC Transition Plans'!$O416="yes",IF('ALC Transition Plans'!P416=0,"No ",'ALC Transition Plans'!P416),"N/A")</f>
        <v>N/A</v>
      </c>
      <c r="E414" s="141" t="str">
        <f>IF('ALC Transition Plans'!$Z416="yes",IF('ALC Transition Plans'!AB416=0,"No ",'ALC Transition Plans'!AB416),"N/A")</f>
        <v>N/A</v>
      </c>
      <c r="F414" s="146" t="str">
        <f>IF(VLOOKUP(B414,'Pivot Table'!$B$5:$K$2000,8,FALSE)=1,"Yes","")</f>
        <v/>
      </c>
      <c r="G414" s="164" t="str">
        <f>IF('ALC Transition Plans'!AT416="F","Y"," ")</f>
        <v>Y</v>
      </c>
      <c r="H414" s="217" t="str">
        <f>IF('ALC Transition Plans'!AW416=0," ",'ALC Transition Plans'!AW416)</f>
        <v>Y</v>
      </c>
      <c r="I414" s="312" t="str">
        <f t="shared" si="16"/>
        <v>36Y</v>
      </c>
      <c r="J414" s="230" t="str">
        <f>'ALC Transition Plans'!BL416</f>
        <v>F</v>
      </c>
    </row>
    <row r="415" spans="1:10" ht="15" customHeight="1" x14ac:dyDescent="0.3">
      <c r="A415" s="43" t="s">
        <v>382</v>
      </c>
      <c r="B415" s="43" t="s">
        <v>384</v>
      </c>
      <c r="C415" s="145" t="str">
        <f>IF('ALC Transition Plans'!$C417="yes",IF('ALC Transition Plans'!D417=0,"No ",'ALC Transition Plans'!D417),"N/A")</f>
        <v>Yes</v>
      </c>
      <c r="D415" s="141" t="str">
        <f>IF('ALC Transition Plans'!$O417="yes",IF('ALC Transition Plans'!P417=0,"No ",'ALC Transition Plans'!P417),"N/A")</f>
        <v>Yes</v>
      </c>
      <c r="E415" s="141" t="str">
        <f>IF('ALC Transition Plans'!$Z417="yes",IF('ALC Transition Plans'!AB417=0,"No ",'ALC Transition Plans'!AB417),"N/A")</f>
        <v>Yes</v>
      </c>
      <c r="F415" s="146" t="str">
        <f>IF(VLOOKUP(B415,'Pivot Table'!$B$5:$K$2000,8,FALSE)=1,"Yes","")</f>
        <v/>
      </c>
      <c r="G415" s="164" t="str">
        <f>IF('ALC Transition Plans'!AT417="F","Y"," ")</f>
        <v>Y</v>
      </c>
      <c r="H415" s="217" t="str">
        <f>IF('ALC Transition Plans'!AW417=0," ",'ALC Transition Plans'!AW417)</f>
        <v>Y</v>
      </c>
      <c r="I415" s="312" t="str">
        <f t="shared" si="16"/>
        <v>36Y</v>
      </c>
      <c r="J415" s="230" t="str">
        <f>'ALC Transition Plans'!BL417</f>
        <v>F</v>
      </c>
    </row>
    <row r="416" spans="1:10" ht="15" customHeight="1" x14ac:dyDescent="0.3">
      <c r="A416" s="43" t="s">
        <v>382</v>
      </c>
      <c r="B416" s="123" t="s">
        <v>385</v>
      </c>
      <c r="C416" s="145" t="str">
        <f>IF('ALC Transition Plans'!$C418="yes",IF('ALC Transition Plans'!D418=0,"No ",'ALC Transition Plans'!D418),"N/A")</f>
        <v>Yes</v>
      </c>
      <c r="D416" s="141" t="str">
        <f>IF('ALC Transition Plans'!$O418="yes",IF('ALC Transition Plans'!P418=0,"No ",'ALC Transition Plans'!P418),"N/A")</f>
        <v>Yes</v>
      </c>
      <c r="E416" s="141" t="str">
        <f>IF('ALC Transition Plans'!$Z418="yes",IF('ALC Transition Plans'!AB418=0,"No ",'ALC Transition Plans'!AB418),"N/A")</f>
        <v>Yes</v>
      </c>
      <c r="F416" s="146" t="str">
        <f>IF(VLOOKUP(B416,'Pivot Table'!$B$5:$K$2000,8,FALSE)=1,"Yes","")</f>
        <v/>
      </c>
      <c r="G416" s="164" t="str">
        <f>IF('ALC Transition Plans'!AT418="F","Y"," ")</f>
        <v>Y</v>
      </c>
      <c r="H416" s="217" t="str">
        <f>IF('ALC Transition Plans'!AW418=0," ",'ALC Transition Plans'!AW418)</f>
        <v>Y</v>
      </c>
      <c r="I416" s="312" t="str">
        <f t="shared" si="16"/>
        <v>36Y</v>
      </c>
      <c r="J416" s="230" t="str">
        <f>'ALC Transition Plans'!BL418</f>
        <v>F</v>
      </c>
    </row>
    <row r="417" spans="1:10" ht="15" customHeight="1" x14ac:dyDescent="0.3">
      <c r="A417" s="43" t="s">
        <v>382</v>
      </c>
      <c r="B417" s="43" t="s">
        <v>386</v>
      </c>
      <c r="C417" s="145" t="str">
        <f>IF('ALC Transition Plans'!$C419="yes",IF('ALC Transition Plans'!D419=0,"No ",'ALC Transition Plans'!D419),"N/A")</f>
        <v>Yes</v>
      </c>
      <c r="D417" s="141" t="str">
        <f>IF('ALC Transition Plans'!$O419="yes",IF('ALC Transition Plans'!P419=0,"No ",'ALC Transition Plans'!P419),"N/A")</f>
        <v>In Progress</v>
      </c>
      <c r="E417" s="141" t="str">
        <f>IF('ALC Transition Plans'!$Z419="yes",IF('ALC Transition Plans'!AB419=0,"No ",'ALC Transition Plans'!AB419),"N/A")</f>
        <v>Yes</v>
      </c>
      <c r="F417" s="146" t="str">
        <f>IF(VLOOKUP(B417,'Pivot Table'!$B$5:$K$2000,8,FALSE)=1,"Yes","")</f>
        <v>Yes</v>
      </c>
      <c r="G417" s="164" t="str">
        <f>IF('ALC Transition Plans'!AT419="F","Y"," ")</f>
        <v xml:space="preserve"> </v>
      </c>
      <c r="H417" s="217" t="str">
        <f>IF('ALC Transition Plans'!AW419=0," ",'ALC Transition Plans'!AW419)</f>
        <v>Y</v>
      </c>
      <c r="I417" s="312" t="str">
        <f t="shared" ref="I417:I481" si="32">A417&amp;G417</f>
        <v xml:space="preserve">36 </v>
      </c>
      <c r="J417" s="230" t="str">
        <f>'ALC Transition Plans'!BL419</f>
        <v>P</v>
      </c>
    </row>
    <row r="418" spans="1:10" ht="15" customHeight="1" x14ac:dyDescent="0.3">
      <c r="A418" s="43" t="s">
        <v>382</v>
      </c>
      <c r="B418" s="43" t="s">
        <v>387</v>
      </c>
      <c r="C418" s="145" t="str">
        <f>IF('ALC Transition Plans'!$C420="yes",IF('ALC Transition Plans'!D420=0,"No ",'ALC Transition Plans'!D420),"N/A")</f>
        <v>Yes</v>
      </c>
      <c r="D418" s="141" t="str">
        <f>IF('ALC Transition Plans'!$O420="yes",IF('ALC Transition Plans'!P420=0,"No ",'ALC Transition Plans'!P420),"N/A")</f>
        <v>Yes</v>
      </c>
      <c r="E418" s="141" t="str">
        <f>IF('ALC Transition Plans'!$Z420="yes",IF('ALC Transition Plans'!AB420=0,"No ",'ALC Transition Plans'!AB420),"N/A")</f>
        <v>Yes</v>
      </c>
      <c r="F418" s="146" t="str">
        <f>IF(VLOOKUP(B418,'Pivot Table'!$B$5:$K$2000,8,FALSE)=1,"Yes","")</f>
        <v/>
      </c>
      <c r="G418" s="164" t="str">
        <f>IF('ALC Transition Plans'!AT420="F","Y"," ")</f>
        <v>Y</v>
      </c>
      <c r="H418" s="217" t="str">
        <f>IF('ALC Transition Plans'!AW420=0," ",'ALC Transition Plans'!AW420)</f>
        <v>Y</v>
      </c>
      <c r="I418" s="312" t="str">
        <f t="shared" si="32"/>
        <v>36Y</v>
      </c>
      <c r="J418" s="230" t="str">
        <f>'ALC Transition Plans'!BL420</f>
        <v>F</v>
      </c>
    </row>
    <row r="419" spans="1:10" ht="15" customHeight="1" x14ac:dyDescent="0.3">
      <c r="A419" s="43" t="s">
        <v>382</v>
      </c>
      <c r="B419" s="43" t="s">
        <v>388</v>
      </c>
      <c r="C419" s="145" t="str">
        <f>IF('ALC Transition Plans'!$C421="yes",IF('ALC Transition Plans'!D421=0,"No ",'ALC Transition Plans'!D421),"N/A")</f>
        <v>Yes</v>
      </c>
      <c r="D419" s="141" t="str">
        <f>IF('ALC Transition Plans'!$O421="yes",IF('ALC Transition Plans'!P421=0,"No ",'ALC Transition Plans'!P421),"N/A")</f>
        <v>Yes</v>
      </c>
      <c r="E419" s="141" t="str">
        <f>IF('ALC Transition Plans'!$Z421="yes",IF('ALC Transition Plans'!AB421=0,"No ",'ALC Transition Plans'!AB421),"N/A")</f>
        <v>Yes</v>
      </c>
      <c r="F419" s="146" t="str">
        <f>IF(VLOOKUP(B419,'Pivot Table'!$B$5:$K$2000,8,FALSE)=1,"Yes","")</f>
        <v/>
      </c>
      <c r="G419" s="164" t="str">
        <f>IF('ALC Transition Plans'!AT421="F","Y"," ")</f>
        <v>Y</v>
      </c>
      <c r="H419" s="217" t="str">
        <f>IF('ALC Transition Plans'!AW421=0," ",'ALC Transition Plans'!AW421)</f>
        <v>Y</v>
      </c>
      <c r="I419" s="312" t="str">
        <f t="shared" si="32"/>
        <v>36Y</v>
      </c>
      <c r="J419" s="230" t="str">
        <f>'ALC Transition Plans'!BL421</f>
        <v>F</v>
      </c>
    </row>
    <row r="420" spans="1:10" ht="15" customHeight="1" x14ac:dyDescent="0.3">
      <c r="A420" s="43" t="s">
        <v>390</v>
      </c>
      <c r="B420" s="43" t="s">
        <v>389</v>
      </c>
      <c r="C420" s="145" t="str">
        <f>IF('ALC Transition Plans'!$C422="yes",IF('ALC Transition Plans'!D422=0,"No ",'ALC Transition Plans'!D422),"N/A")</f>
        <v>Yes</v>
      </c>
      <c r="D420" s="141" t="str">
        <f>IF('ALC Transition Plans'!$O422="yes",IF('ALC Transition Plans'!P422=0,"No ",'ALC Transition Plans'!P422),"N/A")</f>
        <v>Yes</v>
      </c>
      <c r="E420" s="141" t="str">
        <f>IF('ALC Transition Plans'!$Z422="yes",IF('ALC Transition Plans'!AB422=0,"No ",'ALC Transition Plans'!AB422),"N/A")</f>
        <v>Yes</v>
      </c>
      <c r="F420" s="146" t="str">
        <f>IF(VLOOKUP(B420,'Pivot Table'!$B$5:$K$2000,8,FALSE)=1,"Yes","")</f>
        <v/>
      </c>
      <c r="G420" s="164" t="str">
        <f>IF('ALC Transition Plans'!AT422="F","Y"," ")</f>
        <v>Y</v>
      </c>
      <c r="H420" s="217" t="str">
        <f>IF('ALC Transition Plans'!AW422=0," ",'ALC Transition Plans'!AW422)</f>
        <v xml:space="preserve"> </v>
      </c>
      <c r="I420" s="312" t="str">
        <f t="shared" si="32"/>
        <v>41Y</v>
      </c>
      <c r="J420" s="230" t="str">
        <f>'ALC Transition Plans'!BL422</f>
        <v>F</v>
      </c>
    </row>
    <row r="421" spans="1:10" ht="15" customHeight="1" x14ac:dyDescent="0.3">
      <c r="A421" s="43" t="s">
        <v>392</v>
      </c>
      <c r="B421" s="43" t="s">
        <v>391</v>
      </c>
      <c r="C421" s="145" t="str">
        <f>IF('ALC Transition Plans'!$C423="yes",IF('ALC Transition Plans'!D423=0,"No ",'ALC Transition Plans'!D423),"N/A")</f>
        <v>Yes</v>
      </c>
      <c r="D421" s="141" t="str">
        <f>IF('ALC Transition Plans'!$O423="yes",IF('ALC Transition Plans'!P423=0,"No ",'ALC Transition Plans'!P423),"N/A")</f>
        <v>Yes</v>
      </c>
      <c r="E421" s="141" t="str">
        <f>IF('ALC Transition Plans'!$Z423="yes",IF('ALC Transition Plans'!AB423=0,"No ",'ALC Transition Plans'!AB423),"N/A")</f>
        <v>Yes</v>
      </c>
      <c r="F421" s="146" t="str">
        <f>IF(VLOOKUP(B421,'Pivot Table'!$B$5:$K$2000,8,FALSE)=1,"Yes","")</f>
        <v/>
      </c>
      <c r="G421" s="164" t="str">
        <f>IF('ALC Transition Plans'!AT423="F","Y"," ")</f>
        <v>Y</v>
      </c>
      <c r="H421" s="217" t="str">
        <f>IF('ALC Transition Plans'!AW423=0," ",'ALC Transition Plans'!AW423)</f>
        <v xml:space="preserve"> </v>
      </c>
      <c r="I421" s="312" t="str">
        <f t="shared" si="32"/>
        <v>45Y</v>
      </c>
      <c r="J421" s="230" t="str">
        <f>'ALC Transition Plans'!BL423</f>
        <v>F</v>
      </c>
    </row>
    <row r="422" spans="1:10" ht="15" customHeight="1" x14ac:dyDescent="0.3">
      <c r="A422" s="43" t="s">
        <v>394</v>
      </c>
      <c r="B422" s="43" t="s">
        <v>393</v>
      </c>
      <c r="C422" s="145" t="str">
        <f>IF('ALC Transition Plans'!$C424="yes",IF('ALC Transition Plans'!D424=0,"No ",'ALC Transition Plans'!D424),"N/A")</f>
        <v>In Progress</v>
      </c>
      <c r="D422" s="141" t="str">
        <f>IF('ALC Transition Plans'!$O424="yes",IF('ALC Transition Plans'!P424=0,"No ",'ALC Transition Plans'!P424),"N/A")</f>
        <v>In Progress</v>
      </c>
      <c r="E422" s="141" t="str">
        <f>IF('ALC Transition Plans'!$Z424="yes",IF('ALC Transition Plans'!AB424=0,"No ",'ALC Transition Plans'!AB424),"N/A")</f>
        <v>Yes</v>
      </c>
      <c r="F422" s="146" t="str">
        <f>IF(VLOOKUP(B422,'Pivot Table'!$B$5:$K$2000,8,FALSE)=1,"Yes","")</f>
        <v/>
      </c>
      <c r="G422" s="164" t="str">
        <f>IF('ALC Transition Plans'!AT424="F","Y"," ")</f>
        <v xml:space="preserve"> </v>
      </c>
      <c r="H422" s="217" t="str">
        <f>IF('ALC Transition Plans'!AW424=0," ",'ALC Transition Plans'!AW424)</f>
        <v>Y</v>
      </c>
      <c r="I422" s="312" t="str">
        <f t="shared" si="32"/>
        <v xml:space="preserve">47 </v>
      </c>
      <c r="J422" s="230" t="str">
        <f>'ALC Transition Plans'!BL424</f>
        <v>P</v>
      </c>
    </row>
    <row r="423" spans="1:10" ht="15" customHeight="1" x14ac:dyDescent="0.3">
      <c r="A423" s="43" t="s">
        <v>394</v>
      </c>
      <c r="B423" s="43" t="s">
        <v>395</v>
      </c>
      <c r="C423" s="145" t="str">
        <f>IF('ALC Transition Plans'!$C425="yes",IF('ALC Transition Plans'!D425=0,"No ",'ALC Transition Plans'!D425),"N/A")</f>
        <v>In Progress</v>
      </c>
      <c r="D423" s="141" t="str">
        <f>IF('ALC Transition Plans'!$O425="yes",IF('ALC Transition Plans'!P425=0,"No ",'ALC Transition Plans'!P425),"N/A")</f>
        <v>In Progress</v>
      </c>
      <c r="E423" s="141" t="str">
        <f>IF('ALC Transition Plans'!$Z425="yes",IF('ALC Transition Plans'!AB425=0,"No ",'ALC Transition Plans'!AB425),"N/A")</f>
        <v>Yes</v>
      </c>
      <c r="F423" s="146" t="str">
        <f>IF(VLOOKUP(B423,'Pivot Table'!$B$5:$K$2000,8,FALSE)=1,"Yes","")</f>
        <v/>
      </c>
      <c r="G423" s="164" t="str">
        <f>IF('ALC Transition Plans'!AT425="F","Y"," ")</f>
        <v xml:space="preserve"> </v>
      </c>
      <c r="H423" s="217" t="str">
        <f>IF('ALC Transition Plans'!AW425=0," ",'ALC Transition Plans'!AW425)</f>
        <v>Y</v>
      </c>
      <c r="I423" s="312" t="str">
        <f t="shared" si="32"/>
        <v xml:space="preserve">47 </v>
      </c>
      <c r="J423" s="230" t="str">
        <f>'ALC Transition Plans'!BL425</f>
        <v>P</v>
      </c>
    </row>
    <row r="424" spans="1:10" ht="15" customHeight="1" x14ac:dyDescent="0.3">
      <c r="A424" s="43" t="s">
        <v>394</v>
      </c>
      <c r="B424" s="123" t="s">
        <v>750</v>
      </c>
      <c r="C424" s="145" t="str">
        <f>IF('ALC Transition Plans'!$C426="yes",IF('ALC Transition Plans'!D426=0,"No ",'ALC Transition Plans'!D426),"N/A")</f>
        <v>In Progress</v>
      </c>
      <c r="D424" s="141" t="str">
        <f>IF('ALC Transition Plans'!$O426="yes",IF('ALC Transition Plans'!P426=0,"No ",'ALC Transition Plans'!P426),"N/A")</f>
        <v>N/A</v>
      </c>
      <c r="E424" s="141" t="str">
        <f>IF('ALC Transition Plans'!$Z426="yes",IF('ALC Transition Plans'!AB426=0,"No ",'ALC Transition Plans'!AB426),"N/A")</f>
        <v>Yes</v>
      </c>
      <c r="F424" s="146" t="str">
        <f>IF(VLOOKUP(B424,'Pivot Table'!$B$5:$K$2000,8,FALSE)=1,"Yes","")</f>
        <v/>
      </c>
      <c r="G424" s="164" t="str">
        <f>IF('ALC Transition Plans'!AT426="F","Y"," ")</f>
        <v xml:space="preserve"> </v>
      </c>
      <c r="H424" s="217" t="str">
        <f>IF('ALC Transition Plans'!AW426=0," ",'ALC Transition Plans'!AW426)</f>
        <v>Y</v>
      </c>
      <c r="I424" s="312" t="str">
        <f t="shared" si="32"/>
        <v xml:space="preserve">47 </v>
      </c>
      <c r="J424" s="230" t="str">
        <f>'ALC Transition Plans'!BL426</f>
        <v>P</v>
      </c>
    </row>
    <row r="425" spans="1:10" ht="15" customHeight="1" x14ac:dyDescent="0.3">
      <c r="A425" s="43" t="s">
        <v>397</v>
      </c>
      <c r="B425" s="43" t="s">
        <v>396</v>
      </c>
      <c r="C425" s="145" t="str">
        <f>IF('ALC Transition Plans'!$C427="yes",IF('ALC Transition Plans'!D427=0,"No ",'ALC Transition Plans'!D427),"N/A")</f>
        <v>Yes</v>
      </c>
      <c r="D425" s="141" t="str">
        <f>IF('ALC Transition Plans'!$O427="yes",IF('ALC Transition Plans'!P427=0,"No ",'ALC Transition Plans'!P427),"N/A")</f>
        <v>Yes</v>
      </c>
      <c r="E425" s="141" t="str">
        <f>IF('ALC Transition Plans'!$Z427="yes",IF('ALC Transition Plans'!AB427=0,"No ",'ALC Transition Plans'!AB427),"N/A")</f>
        <v>Yes</v>
      </c>
      <c r="F425" s="146" t="str">
        <f>IF(VLOOKUP(B425,'Pivot Table'!$B$5:$K$2000,8,FALSE)=1,"Yes","")</f>
        <v/>
      </c>
      <c r="G425" s="164" t="str">
        <f>IF('ALC Transition Plans'!AT427="F","Y"," ")</f>
        <v>Y</v>
      </c>
      <c r="H425" s="217" t="str">
        <f>IF('ALC Transition Plans'!AW427=0," ",'ALC Transition Plans'!AW427)</f>
        <v xml:space="preserve"> </v>
      </c>
      <c r="I425" s="312" t="str">
        <f t="shared" si="32"/>
        <v>48Y</v>
      </c>
      <c r="J425" s="230" t="str">
        <f>'ALC Transition Plans'!BL427</f>
        <v>F</v>
      </c>
    </row>
    <row r="426" spans="1:10" ht="15" customHeight="1" x14ac:dyDescent="0.3">
      <c r="A426" s="43" t="s">
        <v>397</v>
      </c>
      <c r="B426" s="123" t="s">
        <v>398</v>
      </c>
      <c r="C426" s="145" t="str">
        <f>IF('ALC Transition Plans'!$C428="yes",IF('ALC Transition Plans'!D428=0,"No ",'ALC Transition Plans'!D428),"N/A")</f>
        <v>Yes</v>
      </c>
      <c r="D426" s="141" t="str">
        <f>IF('ALC Transition Plans'!$O428="yes",IF('ALC Transition Plans'!P428=0,"No ",'ALC Transition Plans'!P428),"N/A")</f>
        <v>N/A</v>
      </c>
      <c r="E426" s="141" t="str">
        <f>IF('ALC Transition Plans'!$Z428="yes",IF('ALC Transition Plans'!AB428=0,"No ",'ALC Transition Plans'!AB428),"N/A")</f>
        <v>Yes</v>
      </c>
      <c r="F426" s="146" t="str">
        <f>IF(VLOOKUP(B426,'Pivot Table'!$B$5:$K$2000,8,FALSE)=1,"Yes","")</f>
        <v/>
      </c>
      <c r="G426" s="164" t="str">
        <f>IF('ALC Transition Plans'!AT428="F","Y"," ")</f>
        <v>Y</v>
      </c>
      <c r="H426" s="217" t="str">
        <f>IF('ALC Transition Plans'!AW428=0," ",'ALC Transition Plans'!AW428)</f>
        <v xml:space="preserve"> </v>
      </c>
      <c r="I426" s="312" t="str">
        <f t="shared" si="32"/>
        <v>48Y</v>
      </c>
      <c r="J426" s="230" t="str">
        <f>'ALC Transition Plans'!BL428</f>
        <v>F</v>
      </c>
    </row>
    <row r="427" spans="1:10" ht="15" customHeight="1" x14ac:dyDescent="0.3">
      <c r="A427" s="43" t="s">
        <v>400</v>
      </c>
      <c r="B427" s="43" t="s">
        <v>399</v>
      </c>
      <c r="C427" s="145" t="str">
        <f>IF('ALC Transition Plans'!$C429="yes",IF('ALC Transition Plans'!D429=0,"No ",'ALC Transition Plans'!D429),"N/A")</f>
        <v>Yes</v>
      </c>
      <c r="D427" s="141" t="str">
        <f>IF('ALC Transition Plans'!$O429="yes",IF('ALC Transition Plans'!P429=0,"No ",'ALC Transition Plans'!P429),"N/A")</f>
        <v>Yes</v>
      </c>
      <c r="E427" s="141" t="str">
        <f>IF('ALC Transition Plans'!$Z429="yes",IF('ALC Transition Plans'!AB429=0,"No ",'ALC Transition Plans'!AB429),"N/A")</f>
        <v>Yes</v>
      </c>
      <c r="F427" s="146" t="str">
        <f>IF(VLOOKUP(B427,'Pivot Table'!$B$5:$K$2000,8,FALSE)=1,"Yes","")</f>
        <v/>
      </c>
      <c r="G427" s="164" t="str">
        <f>IF('ALC Transition Plans'!AT429="F","Y"," ")</f>
        <v>Y</v>
      </c>
      <c r="H427" s="217" t="str">
        <f>IF('ALC Transition Plans'!AW429=0," ",'ALC Transition Plans'!AW429)</f>
        <v>Y</v>
      </c>
      <c r="I427" s="312" t="str">
        <f t="shared" si="32"/>
        <v>49Y</v>
      </c>
      <c r="J427" s="230" t="str">
        <f>'ALC Transition Plans'!BL429</f>
        <v>F</v>
      </c>
    </row>
    <row r="428" spans="1:10" ht="15" customHeight="1" x14ac:dyDescent="0.3">
      <c r="A428" s="43" t="s">
        <v>402</v>
      </c>
      <c r="B428" s="43" t="s">
        <v>401</v>
      </c>
      <c r="C428" s="145" t="str">
        <f>IF('ALC Transition Plans'!$C430="yes",IF('ALC Transition Plans'!D430=0,"No ",'ALC Transition Plans'!D430),"N/A")</f>
        <v>In Progress</v>
      </c>
      <c r="D428" s="141" t="str">
        <f>IF('ALC Transition Plans'!$O430="yes",IF('ALC Transition Plans'!P430=0,"No ",'ALC Transition Plans'!P430),"N/A")</f>
        <v>In Progress</v>
      </c>
      <c r="E428" s="141" t="str">
        <f>IF('ALC Transition Plans'!$Z430="yes",IF('ALC Transition Plans'!AB430=0,"No ",'ALC Transition Plans'!AB430),"N/A")</f>
        <v>In Progress</v>
      </c>
      <c r="F428" s="146" t="str">
        <f>IF(VLOOKUP(B428,'Pivot Table'!$B$5:$K$2000,8,FALSE)=1,"Yes","")</f>
        <v/>
      </c>
      <c r="G428" s="164" t="str">
        <f>IF('ALC Transition Plans'!AT430="F","Y"," ")</f>
        <v xml:space="preserve"> </v>
      </c>
      <c r="H428" s="217" t="str">
        <f>IF('ALC Transition Plans'!AW430=0," ",'ALC Transition Plans'!AW430)</f>
        <v xml:space="preserve"> </v>
      </c>
      <c r="I428" s="312" t="str">
        <f t="shared" si="32"/>
        <v xml:space="preserve">50 </v>
      </c>
      <c r="J428" s="230" t="str">
        <f>'ALC Transition Plans'!BL430</f>
        <v xml:space="preserve"> </v>
      </c>
    </row>
    <row r="429" spans="1:10" ht="15" customHeight="1" x14ac:dyDescent="0.3">
      <c r="A429" s="43" t="s">
        <v>404</v>
      </c>
      <c r="B429" s="43" t="s">
        <v>403</v>
      </c>
      <c r="C429" s="145" t="str">
        <f>IF('ALC Transition Plans'!$C431="yes",IF('ALC Transition Plans'!D431=0,"No ",'ALC Transition Plans'!D431),"N/A")</f>
        <v>Yes</v>
      </c>
      <c r="D429" s="141" t="str">
        <f>IF('ALC Transition Plans'!$O431="yes",IF('ALC Transition Plans'!P431=0,"No ",'ALC Transition Plans'!P431),"N/A")</f>
        <v>In Progress</v>
      </c>
      <c r="E429" s="141" t="str">
        <f>IF('ALC Transition Plans'!$Z431="yes",IF('ALC Transition Plans'!AB431=0,"No ",'ALC Transition Plans'!AB431),"N/A")</f>
        <v>Yes</v>
      </c>
      <c r="F429" s="146" t="str">
        <f>IF(VLOOKUP(B429,'Pivot Table'!$B$5:$K$2000,8,FALSE)=1,"Yes","")</f>
        <v>Yes</v>
      </c>
      <c r="G429" s="164" t="str">
        <f>IF('ALC Transition Plans'!AT431="F","Y"," ")</f>
        <v xml:space="preserve"> </v>
      </c>
      <c r="H429" s="217" t="str">
        <f>IF('ALC Transition Plans'!AW431=0," ",'ALC Transition Plans'!AW431)</f>
        <v xml:space="preserve"> </v>
      </c>
      <c r="I429" s="312" t="str">
        <f t="shared" si="32"/>
        <v xml:space="preserve">51 </v>
      </c>
      <c r="J429" s="230" t="str">
        <f>'ALC Transition Plans'!BL431</f>
        <v>P</v>
      </c>
    </row>
    <row r="430" spans="1:10" ht="15" customHeight="1" x14ac:dyDescent="0.3">
      <c r="A430" s="43" t="s">
        <v>406</v>
      </c>
      <c r="B430" s="43" t="s">
        <v>405</v>
      </c>
      <c r="C430" s="145" t="str">
        <f>IF('ALC Transition Plans'!$C432="yes",IF('ALC Transition Plans'!D432=0,"No ",'ALC Transition Plans'!D432),"N/A")</f>
        <v>Yes</v>
      </c>
      <c r="D430" s="141" t="str">
        <f>IF('ALC Transition Plans'!$O432="yes",IF('ALC Transition Plans'!P432=0,"No ",'ALC Transition Plans'!P432),"N/A")</f>
        <v>Yes</v>
      </c>
      <c r="E430" s="141" t="str">
        <f>IF('ALC Transition Plans'!$Z432="yes",IF('ALC Transition Plans'!AB432=0,"No ",'ALC Transition Plans'!AB432),"N/A")</f>
        <v>Yes</v>
      </c>
      <c r="F430" s="146" t="str">
        <f>IF(VLOOKUP(B430,'Pivot Table'!$B$5:$K$2000,8,FALSE)=1,"Yes","")</f>
        <v/>
      </c>
      <c r="G430" s="164" t="str">
        <f>IF('ALC Transition Plans'!AT432="F","Y"," ")</f>
        <v>Y</v>
      </c>
      <c r="H430" s="217" t="str">
        <f>IF('ALC Transition Plans'!AW432=0," ",'ALC Transition Plans'!AW432)</f>
        <v xml:space="preserve"> </v>
      </c>
      <c r="I430" s="312" t="str">
        <f t="shared" si="32"/>
        <v>54Y</v>
      </c>
      <c r="J430" s="230" t="str">
        <f>'ALC Transition Plans'!BL432</f>
        <v>F</v>
      </c>
    </row>
    <row r="431" spans="1:10" ht="15" customHeight="1" x14ac:dyDescent="0.3">
      <c r="A431" s="43" t="s">
        <v>408</v>
      </c>
      <c r="B431" s="43" t="s">
        <v>407</v>
      </c>
      <c r="C431" s="145" t="str">
        <f>IF('ALC Transition Plans'!$C433="yes",IF('ALC Transition Plans'!D433=0,"No ",'ALC Transition Plans'!D433),"N/A")</f>
        <v>Yes</v>
      </c>
      <c r="D431" s="141" t="str">
        <f>IF('ALC Transition Plans'!$O433="yes",IF('ALC Transition Plans'!P433=0,"No ",'ALC Transition Plans'!P433),"N/A")</f>
        <v>N/A</v>
      </c>
      <c r="E431" s="141" t="str">
        <f>IF('ALC Transition Plans'!$Z433="yes",IF('ALC Transition Plans'!AB433=0,"No ",'ALC Transition Plans'!AB433),"N/A")</f>
        <v>N/A</v>
      </c>
      <c r="F431" s="146" t="str">
        <f>IF(VLOOKUP(B431,'Pivot Table'!$B$5:$K$2000,8,FALSE)=1,"Yes","")</f>
        <v/>
      </c>
      <c r="G431" s="164" t="str">
        <f>IF('ALC Transition Plans'!AT433="F","Y"," ")</f>
        <v>Y</v>
      </c>
      <c r="H431" s="217" t="str">
        <f>IF('ALC Transition Plans'!AW433=0," ",'ALC Transition Plans'!AW433)</f>
        <v xml:space="preserve"> </v>
      </c>
      <c r="I431" s="312" t="str">
        <f t="shared" si="32"/>
        <v>56Y</v>
      </c>
      <c r="J431" s="230" t="str">
        <f>'ALC Transition Plans'!BL433</f>
        <v>F</v>
      </c>
    </row>
    <row r="432" spans="1:10" ht="15" customHeight="1" x14ac:dyDescent="0.3">
      <c r="A432" s="221" t="s">
        <v>1301</v>
      </c>
      <c r="B432" s="221" t="s">
        <v>1300</v>
      </c>
      <c r="C432" s="548" t="str">
        <f>IF('ALC Transition Plans'!$C434="yes",IF('ALC Transition Plans'!D434=0,"No ",'ALC Transition Plans'!D434),"N/A")</f>
        <v>N/A</v>
      </c>
      <c r="D432" s="549" t="str">
        <f>IF('ALC Transition Plans'!$O434="yes",IF('ALC Transition Plans'!P434=0,"No ",'ALC Transition Plans'!P434),"N/A")</f>
        <v>N/A</v>
      </c>
      <c r="E432" s="549" t="str">
        <f>IF('ALC Transition Plans'!$Z434="yes",IF('ALC Transition Plans'!AB434=0,"No ",'ALC Transition Plans'!AB434),"N/A")</f>
        <v>In Progress</v>
      </c>
      <c r="F432" s="146" t="str">
        <f>IF(VLOOKUP(B432,'Pivot Table'!$B$5:$K$2000,8,FALSE)=1,"Yes","")</f>
        <v/>
      </c>
      <c r="G432" s="164" t="str">
        <f>IF('ALC Transition Plans'!AT434="F","Y"," ")</f>
        <v xml:space="preserve"> </v>
      </c>
      <c r="H432" s="217" t="str">
        <f>IF('ALC Transition Plans'!AW434=0," ",'ALC Transition Plans'!AW434)</f>
        <v xml:space="preserve"> </v>
      </c>
      <c r="I432" s="312" t="str">
        <f t="shared" ref="I432" si="33">A432&amp;G432</f>
        <v xml:space="preserve">57 </v>
      </c>
      <c r="J432" s="230" t="str">
        <f>'ALC Transition Plans'!BL434</f>
        <v xml:space="preserve"> </v>
      </c>
    </row>
    <row r="433" spans="1:10" ht="15" customHeight="1" x14ac:dyDescent="0.3">
      <c r="A433" s="221" t="s">
        <v>1301</v>
      </c>
      <c r="B433" s="221" t="s">
        <v>1914</v>
      </c>
      <c r="C433" s="548" t="str">
        <f>IF('ALC Transition Plans'!$C435="yes",IF('ALC Transition Plans'!D435=0,"No ",'ALC Transition Plans'!D435),"N/A")</f>
        <v>Yes</v>
      </c>
      <c r="D433" s="549" t="str">
        <f>IF('ALC Transition Plans'!$O435="yes",IF('ALC Transition Plans'!P435=0,"No ",'ALC Transition Plans'!P435),"N/A")</f>
        <v>N/A</v>
      </c>
      <c r="E433" s="549" t="str">
        <f>IF('ALC Transition Plans'!$Z435="yes",IF('ALC Transition Plans'!AB435=0,"No ",'ALC Transition Plans'!AB435),"N/A")</f>
        <v>N/A</v>
      </c>
      <c r="F433" s="146" t="str">
        <f>IF(VLOOKUP(B433,'Pivot Table'!$B$5:$K$2000,8,FALSE)=1,"Yes","")</f>
        <v/>
      </c>
      <c r="G433" s="164" t="str">
        <f>IF('ALC Transition Plans'!AT435="F","Y"," ")</f>
        <v>Y</v>
      </c>
      <c r="H433" s="217" t="str">
        <f>IF('ALC Transition Plans'!AW435=0," ",'ALC Transition Plans'!AW435)</f>
        <v xml:space="preserve"> </v>
      </c>
      <c r="I433" s="312" t="str">
        <f t="shared" ref="I433" si="34">A433&amp;G433</f>
        <v>57Y</v>
      </c>
      <c r="J433" s="230" t="str">
        <f>'ALC Transition Plans'!BL435</f>
        <v>F</v>
      </c>
    </row>
    <row r="434" spans="1:10" ht="15" customHeight="1" x14ac:dyDescent="0.3">
      <c r="A434" s="43" t="s">
        <v>410</v>
      </c>
      <c r="B434" s="43" t="s">
        <v>409</v>
      </c>
      <c r="C434" s="145" t="str">
        <f>IF('ALC Transition Plans'!$C436="yes",IF('ALC Transition Plans'!D436=0,"No ",'ALC Transition Plans'!D436),"N/A")</f>
        <v>In Progress</v>
      </c>
      <c r="D434" s="141" t="str">
        <f>IF('ALC Transition Plans'!$O436="yes",IF('ALC Transition Plans'!P436=0,"No ",'ALC Transition Plans'!P436),"N/A")</f>
        <v>In Progress</v>
      </c>
      <c r="E434" s="141" t="str">
        <f>IF('ALC Transition Plans'!$Z436="yes",IF('ALC Transition Plans'!AB436=0,"No ",'ALC Transition Plans'!AB436),"N/A")</f>
        <v>In Progress</v>
      </c>
      <c r="F434" s="146" t="str">
        <f>IF(VLOOKUP(B434,'Pivot Table'!$B$5:$K$2000,8,FALSE)=1,"Yes","")</f>
        <v/>
      </c>
      <c r="G434" s="164" t="str">
        <f>IF('ALC Transition Plans'!AT436="F","Y"," ")</f>
        <v xml:space="preserve"> </v>
      </c>
      <c r="H434" s="217" t="str">
        <f>IF('ALC Transition Plans'!AW436=0," ",'ALC Transition Plans'!AW436)</f>
        <v xml:space="preserve"> </v>
      </c>
      <c r="I434" s="312" t="str">
        <f t="shared" si="32"/>
        <v xml:space="preserve">59 </v>
      </c>
      <c r="J434" s="230" t="str">
        <f>'ALC Transition Plans'!BL436</f>
        <v xml:space="preserve"> </v>
      </c>
    </row>
    <row r="435" spans="1:10" ht="15" customHeight="1" x14ac:dyDescent="0.3">
      <c r="A435" s="43" t="s">
        <v>410</v>
      </c>
      <c r="B435" s="43" t="s">
        <v>411</v>
      </c>
      <c r="C435" s="145" t="str">
        <f>IF('ALC Transition Plans'!$C437="yes",IF('ALC Transition Plans'!D437=0,"No ",'ALC Transition Plans'!D437),"N/A")</f>
        <v>Yes</v>
      </c>
      <c r="D435" s="141" t="str">
        <f>IF('ALC Transition Plans'!$O437="yes",IF('ALC Transition Plans'!P437=0,"No ",'ALC Transition Plans'!P437),"N/A")</f>
        <v>Yes</v>
      </c>
      <c r="E435" s="141" t="str">
        <f>IF('ALC Transition Plans'!$Z437="yes",IF('ALC Transition Plans'!AB437=0,"No ",'ALC Transition Plans'!AB437),"N/A")</f>
        <v>Yes</v>
      </c>
      <c r="F435" s="146" t="str">
        <f>IF(VLOOKUP(B435,'Pivot Table'!$B$5:$K$2000,8,FALSE)=1,"Yes","")</f>
        <v/>
      </c>
      <c r="G435" s="164" t="str">
        <f>IF('ALC Transition Plans'!AT437="F","Y"," ")</f>
        <v>Y</v>
      </c>
      <c r="H435" s="217" t="str">
        <f>IF('ALC Transition Plans'!AW437=0," ",'ALC Transition Plans'!AW437)</f>
        <v xml:space="preserve"> </v>
      </c>
      <c r="I435" s="312" t="str">
        <f t="shared" si="32"/>
        <v>59Y</v>
      </c>
      <c r="J435" s="230" t="str">
        <f>'ALC Transition Plans'!BL437</f>
        <v>F</v>
      </c>
    </row>
    <row r="436" spans="1:10" ht="15" customHeight="1" x14ac:dyDescent="0.3">
      <c r="A436" s="43" t="s">
        <v>410</v>
      </c>
      <c r="B436" s="43" t="s">
        <v>412</v>
      </c>
      <c r="C436" s="145" t="str">
        <f>IF('ALC Transition Plans'!$C438="yes",IF('ALC Transition Plans'!D438=0,"No ",'ALC Transition Plans'!D438),"N/A")</f>
        <v>In Progress</v>
      </c>
      <c r="D436" s="141" t="str">
        <f>IF('ALC Transition Plans'!$O438="yes",IF('ALC Transition Plans'!P438=0,"No ",'ALC Transition Plans'!P438),"N/A")</f>
        <v>In Progress</v>
      </c>
      <c r="E436" s="141" t="str">
        <f>IF('ALC Transition Plans'!$Z438="yes",IF('ALC Transition Plans'!AB438=0,"No ",'ALC Transition Plans'!AB438),"N/A")</f>
        <v>In Progress</v>
      </c>
      <c r="F436" s="146" t="str">
        <f>IF(VLOOKUP(B436,'Pivot Table'!$B$5:$K$2000,8,FALSE)=1,"Yes","")</f>
        <v/>
      </c>
      <c r="G436" s="164" t="str">
        <f>IF('ALC Transition Plans'!AT438="F","Y"," ")</f>
        <v xml:space="preserve"> </v>
      </c>
      <c r="H436" s="217" t="str">
        <f>IF('ALC Transition Plans'!AW438=0," ",'ALC Transition Plans'!AW438)</f>
        <v xml:space="preserve"> </v>
      </c>
      <c r="I436" s="312" t="str">
        <f t="shared" si="32"/>
        <v xml:space="preserve">59 </v>
      </c>
      <c r="J436" s="230" t="str">
        <f>'ALC Transition Plans'!BL438</f>
        <v xml:space="preserve"> </v>
      </c>
    </row>
    <row r="437" spans="1:10" ht="15" customHeight="1" x14ac:dyDescent="0.3">
      <c r="A437" s="43" t="s">
        <v>414</v>
      </c>
      <c r="B437" s="43" t="s">
        <v>413</v>
      </c>
      <c r="C437" s="145" t="str">
        <f>IF('ALC Transition Plans'!$C439="yes",IF('ALC Transition Plans'!D439=0,"No ",'ALC Transition Plans'!D439),"N/A")</f>
        <v>Yes</v>
      </c>
      <c r="D437" s="141" t="str">
        <f>IF('ALC Transition Plans'!$O439="yes",IF('ALC Transition Plans'!P439=0,"No ",'ALC Transition Plans'!P439),"N/A")</f>
        <v>Yes</v>
      </c>
      <c r="E437" s="141" t="str">
        <f>IF('ALC Transition Plans'!$Z439="yes",IF('ALC Transition Plans'!AB439=0,"No ",'ALC Transition Plans'!AB439),"N/A")</f>
        <v>Yes</v>
      </c>
      <c r="F437" s="146" t="str">
        <f>IF(VLOOKUP(B437,'Pivot Table'!$B$5:$K$2000,8,FALSE)=1,"Yes","")</f>
        <v/>
      </c>
      <c r="G437" s="164" t="str">
        <f>IF('ALC Transition Plans'!AT439="F","Y"," ")</f>
        <v>Y</v>
      </c>
      <c r="H437" s="217" t="str">
        <f>IF('ALC Transition Plans'!AW439=0," ",'ALC Transition Plans'!AW439)</f>
        <v xml:space="preserve"> </v>
      </c>
      <c r="I437" s="312" t="str">
        <f t="shared" si="32"/>
        <v>60Y</v>
      </c>
      <c r="J437" s="230" t="str">
        <f>'ALC Transition Plans'!BL439</f>
        <v>F</v>
      </c>
    </row>
    <row r="438" spans="1:10" ht="15" customHeight="1" x14ac:dyDescent="0.3">
      <c r="A438" s="43" t="s">
        <v>414</v>
      </c>
      <c r="B438" s="43" t="s">
        <v>415</v>
      </c>
      <c r="C438" s="145" t="str">
        <f>IF('ALC Transition Plans'!$C440="yes",IF('ALC Transition Plans'!D440=0,"No ",'ALC Transition Plans'!D440),"N/A")</f>
        <v>Yes</v>
      </c>
      <c r="D438" s="141" t="str">
        <f>IF('ALC Transition Plans'!$O440="yes",IF('ALC Transition Plans'!P440=0,"No ",'ALC Transition Plans'!P440),"N/A")</f>
        <v>N/A</v>
      </c>
      <c r="E438" s="141" t="str">
        <f>IF('ALC Transition Plans'!$Z440="yes",IF('ALC Transition Plans'!AB440=0,"No ",'ALC Transition Plans'!AB440),"N/A")</f>
        <v>N/A</v>
      </c>
      <c r="F438" s="146" t="str">
        <f>IF(VLOOKUP(B438,'Pivot Table'!$B$5:$K$2000,8,FALSE)=1,"Yes","")</f>
        <v/>
      </c>
      <c r="G438" s="164" t="str">
        <f>IF('ALC Transition Plans'!AT440="F","Y"," ")</f>
        <v>Y</v>
      </c>
      <c r="H438" s="217" t="str">
        <f>IF('ALC Transition Plans'!AW440=0," ",'ALC Transition Plans'!AW440)</f>
        <v xml:space="preserve"> </v>
      </c>
      <c r="I438" s="312" t="str">
        <f t="shared" si="32"/>
        <v>60Y</v>
      </c>
      <c r="J438" s="230" t="str">
        <f>'ALC Transition Plans'!BL440</f>
        <v>F</v>
      </c>
    </row>
    <row r="439" spans="1:10" ht="15" customHeight="1" x14ac:dyDescent="0.3">
      <c r="A439" s="43" t="s">
        <v>417</v>
      </c>
      <c r="B439" s="123" t="s">
        <v>416</v>
      </c>
      <c r="C439" s="145" t="str">
        <f>IF('ALC Transition Plans'!$C441="yes",IF('ALC Transition Plans'!D441=0,"No ",'ALC Transition Plans'!D441),"N/A")</f>
        <v>In Progress</v>
      </c>
      <c r="D439" s="141" t="str">
        <f>IF('ALC Transition Plans'!$O441="yes",IF('ALC Transition Plans'!P441=0,"No ",'ALC Transition Plans'!P441),"N/A")</f>
        <v>In Progress</v>
      </c>
      <c r="E439" s="141" t="str">
        <f>IF('ALC Transition Plans'!$Z441="yes",IF('ALC Transition Plans'!AB441=0,"No ",'ALC Transition Plans'!AB441),"N/A")</f>
        <v>In Progress</v>
      </c>
      <c r="F439" s="146" t="str">
        <f>IF(VLOOKUP(B439,'Pivot Table'!$B$5:$K$2000,8,FALSE)=1,"Yes","")</f>
        <v/>
      </c>
      <c r="G439" s="164" t="str">
        <f>IF('ALC Transition Plans'!AT441="F","Y"," ")</f>
        <v xml:space="preserve"> </v>
      </c>
      <c r="H439" s="217" t="str">
        <f>IF('ALC Transition Plans'!AW441=0," ",'ALC Transition Plans'!AW441)</f>
        <v xml:space="preserve"> </v>
      </c>
      <c r="I439" s="312" t="str">
        <f t="shared" si="32"/>
        <v xml:space="preserve">61 </v>
      </c>
      <c r="J439" s="230" t="str">
        <f>'ALC Transition Plans'!BL441</f>
        <v xml:space="preserve"> </v>
      </c>
    </row>
    <row r="440" spans="1:10" ht="15" customHeight="1" x14ac:dyDescent="0.3">
      <c r="A440" s="43" t="s">
        <v>419</v>
      </c>
      <c r="B440" s="43" t="s">
        <v>418</v>
      </c>
      <c r="C440" s="145" t="str">
        <f>IF('ALC Transition Plans'!$C442="yes",IF('ALC Transition Plans'!D442=0,"No ",'ALC Transition Plans'!D442),"N/A")</f>
        <v>Yes</v>
      </c>
      <c r="D440" s="141" t="str">
        <f>IF('ALC Transition Plans'!$O442="yes",IF('ALC Transition Plans'!P442=0,"No ",'ALC Transition Plans'!P442),"N/A")</f>
        <v>Yes</v>
      </c>
      <c r="E440" s="141" t="str">
        <f>IF('ALC Transition Plans'!$Z442="yes",IF('ALC Transition Plans'!AB442=0,"No ",'ALC Transition Plans'!AB442),"N/A")</f>
        <v>Yes</v>
      </c>
      <c r="F440" s="146" t="str">
        <f>IF(VLOOKUP(B440,'Pivot Table'!$B$5:$K$2000,8,FALSE)=1,"Yes","")</f>
        <v/>
      </c>
      <c r="G440" s="164" t="str">
        <f>IF('ALC Transition Plans'!AT442="F","Y"," ")</f>
        <v>Y</v>
      </c>
      <c r="H440" s="217" t="str">
        <f>IF('ALC Transition Plans'!AW442=0," ",'ALC Transition Plans'!AW442)</f>
        <v xml:space="preserve"> </v>
      </c>
      <c r="I440" s="312" t="str">
        <f t="shared" si="32"/>
        <v>62Y</v>
      </c>
      <c r="J440" s="230" t="str">
        <f>'ALC Transition Plans'!BL442</f>
        <v>F</v>
      </c>
    </row>
    <row r="441" spans="1:10" ht="15" customHeight="1" x14ac:dyDescent="0.3">
      <c r="A441" s="43" t="s">
        <v>421</v>
      </c>
      <c r="B441" s="123" t="s">
        <v>420</v>
      </c>
      <c r="C441" s="145" t="str">
        <f>IF('ALC Transition Plans'!$C443="yes",IF('ALC Transition Plans'!D443=0,"No ",'ALC Transition Plans'!D443),"N/A")</f>
        <v>Yes</v>
      </c>
      <c r="D441" s="141" t="str">
        <f>IF('ALC Transition Plans'!$O443="yes",IF('ALC Transition Plans'!P443=0,"No ",'ALC Transition Plans'!P443),"N/A")</f>
        <v>Yes</v>
      </c>
      <c r="E441" s="141" t="str">
        <f>IF('ALC Transition Plans'!$Z443="yes",IF('ALC Transition Plans'!AB443=0,"No ",'ALC Transition Plans'!AB443),"N/A")</f>
        <v>Yes</v>
      </c>
      <c r="F441" s="146" t="str">
        <f>IF(VLOOKUP(B441,'Pivot Table'!$B$5:$K$2000,8,FALSE)=1,"Yes","")</f>
        <v/>
      </c>
      <c r="G441" s="164" t="str">
        <f>IF('ALC Transition Plans'!AT443="F","Y"," ")</f>
        <v>Y</v>
      </c>
      <c r="H441" s="217" t="str">
        <f>IF('ALC Transition Plans'!AW443=0," ",'ALC Transition Plans'!AW443)</f>
        <v xml:space="preserve"> </v>
      </c>
      <c r="I441" s="312" t="str">
        <f t="shared" si="32"/>
        <v>63Y</v>
      </c>
      <c r="J441" s="230" t="str">
        <f>'ALC Transition Plans'!BL443</f>
        <v>F</v>
      </c>
    </row>
    <row r="442" spans="1:10" ht="15" customHeight="1" x14ac:dyDescent="0.3">
      <c r="A442" s="43" t="s">
        <v>423</v>
      </c>
      <c r="B442" s="43" t="s">
        <v>422</v>
      </c>
      <c r="C442" s="145" t="str">
        <f>IF('ALC Transition Plans'!$C444="yes",IF('ALC Transition Plans'!D444=0,"No ",'ALC Transition Plans'!D444),"N/A")</f>
        <v>Yes</v>
      </c>
      <c r="D442" s="141" t="str">
        <f>IF('ALC Transition Plans'!$O444="yes",IF('ALC Transition Plans'!P444=0,"No ",'ALC Transition Plans'!P444),"N/A")</f>
        <v>Yes</v>
      </c>
      <c r="E442" s="141" t="str">
        <f>IF('ALC Transition Plans'!$Z444="yes",IF('ALC Transition Plans'!AB444=0,"No ",'ALC Transition Plans'!AB444),"N/A")</f>
        <v>Yes</v>
      </c>
      <c r="F442" s="146" t="str">
        <f>IF(VLOOKUP(B442,'Pivot Table'!$B$5:$K$2000,8,FALSE)=1,"Yes","")</f>
        <v/>
      </c>
      <c r="G442" s="164" t="str">
        <f>IF('ALC Transition Plans'!AT444="F","Y"," ")</f>
        <v>Y</v>
      </c>
      <c r="H442" s="217" t="str">
        <f>IF('ALC Transition Plans'!AW444=0," ",'ALC Transition Plans'!AW444)</f>
        <v xml:space="preserve"> </v>
      </c>
      <c r="I442" s="312" t="str">
        <f t="shared" si="32"/>
        <v>65Y</v>
      </c>
      <c r="J442" s="230" t="str">
        <f>'ALC Transition Plans'!BL444</f>
        <v>F</v>
      </c>
    </row>
    <row r="443" spans="1:10" ht="15" customHeight="1" x14ac:dyDescent="0.3">
      <c r="A443" s="43" t="s">
        <v>425</v>
      </c>
      <c r="B443" s="123" t="s">
        <v>424</v>
      </c>
      <c r="C443" s="145" t="str">
        <f>IF('ALC Transition Plans'!$C445="yes",IF('ALC Transition Plans'!D445=0,"No ",'ALC Transition Plans'!D445),"N/A")</f>
        <v>Yes</v>
      </c>
      <c r="D443" s="141" t="str">
        <f>IF('ALC Transition Plans'!$O445="yes",IF('ALC Transition Plans'!P445=0,"No ",'ALC Transition Plans'!P445),"N/A")</f>
        <v>Yes</v>
      </c>
      <c r="E443" s="141" t="str">
        <f>IF('ALC Transition Plans'!$Z445="yes",IF('ALC Transition Plans'!AB445=0,"No ",'ALC Transition Plans'!AB445),"N/A")</f>
        <v>Yes</v>
      </c>
      <c r="F443" s="146" t="str">
        <f>IF(VLOOKUP(B443,'Pivot Table'!$B$5:$K$2000,8,FALSE)=1,"Yes","")</f>
        <v/>
      </c>
      <c r="G443" s="164" t="str">
        <f>IF('ALC Transition Plans'!AT445="F","Y"," ")</f>
        <v>Y</v>
      </c>
      <c r="H443" s="217" t="str">
        <f>IF('ALC Transition Plans'!AW445=0," ",'ALC Transition Plans'!AW445)</f>
        <v>Y</v>
      </c>
      <c r="I443" s="312" t="str">
        <f t="shared" si="32"/>
        <v>68Y</v>
      </c>
      <c r="J443" s="230" t="str">
        <f>'ALC Transition Plans'!BL445</f>
        <v>F</v>
      </c>
    </row>
    <row r="444" spans="1:10" ht="15" customHeight="1" x14ac:dyDescent="0.3">
      <c r="A444" s="43" t="s">
        <v>425</v>
      </c>
      <c r="B444" s="43" t="s">
        <v>426</v>
      </c>
      <c r="C444" s="145" t="str">
        <f>IF('ALC Transition Plans'!$C446="yes",IF('ALC Transition Plans'!D446=0,"No ",'ALC Transition Plans'!D446),"N/A")</f>
        <v>Yes</v>
      </c>
      <c r="D444" s="141" t="str">
        <f>IF('ALC Transition Plans'!$O446="yes",IF('ALC Transition Plans'!P446=0,"No ",'ALC Transition Plans'!P446),"N/A")</f>
        <v>N/A</v>
      </c>
      <c r="E444" s="141" t="str">
        <f>IF('ALC Transition Plans'!$Z446="yes",IF('ALC Transition Plans'!AB446=0,"No ",'ALC Transition Plans'!AB446),"N/A")</f>
        <v>N/A</v>
      </c>
      <c r="F444" s="146" t="str">
        <f>IF(VLOOKUP(B444,'Pivot Table'!$B$5:$K$2000,8,FALSE)=1,"Yes","")</f>
        <v/>
      </c>
      <c r="G444" s="164" t="str">
        <f>IF('ALC Transition Plans'!AT446="F","Y"," ")</f>
        <v>Y</v>
      </c>
      <c r="H444" s="217" t="str">
        <f>IF('ALC Transition Plans'!AW446=0," ",'ALC Transition Plans'!AW446)</f>
        <v>Y</v>
      </c>
      <c r="I444" s="312" t="str">
        <f t="shared" si="32"/>
        <v>68Y</v>
      </c>
      <c r="J444" s="230" t="str">
        <f>'ALC Transition Plans'!BL446</f>
        <v>F</v>
      </c>
    </row>
    <row r="445" spans="1:10" ht="15" customHeight="1" x14ac:dyDescent="0.3">
      <c r="A445" s="43" t="s">
        <v>425</v>
      </c>
      <c r="B445" s="43" t="s">
        <v>427</v>
      </c>
      <c r="C445" s="145" t="str">
        <f>IF('ALC Transition Plans'!$C447="yes",IF('ALC Transition Plans'!D447=0,"No ",'ALC Transition Plans'!D447),"N/A")</f>
        <v>Yes</v>
      </c>
      <c r="D445" s="141" t="str">
        <f>IF('ALC Transition Plans'!$O447="yes",IF('ALC Transition Plans'!P447=0,"No ",'ALC Transition Plans'!P447),"N/A")</f>
        <v>Yes</v>
      </c>
      <c r="E445" s="141" t="str">
        <f>IF('ALC Transition Plans'!$Z447="yes",IF('ALC Transition Plans'!AB447=0,"No ",'ALC Transition Plans'!AB447),"N/A")</f>
        <v>N/A</v>
      </c>
      <c r="F445" s="146" t="str">
        <f>IF(VLOOKUP(B445,'Pivot Table'!$B$5:$K$2000,8,FALSE)=1,"Yes","")</f>
        <v/>
      </c>
      <c r="G445" s="164" t="str">
        <f>IF('ALC Transition Plans'!AT447="F","Y"," ")</f>
        <v>Y</v>
      </c>
      <c r="H445" s="217" t="str">
        <f>IF('ALC Transition Plans'!AW447=0," ",'ALC Transition Plans'!AW447)</f>
        <v>Y</v>
      </c>
      <c r="I445" s="312" t="str">
        <f t="shared" si="32"/>
        <v>68Y</v>
      </c>
      <c r="J445" s="230" t="str">
        <f>'ALC Transition Plans'!BL447</f>
        <v>F</v>
      </c>
    </row>
    <row r="446" spans="1:10" ht="15" customHeight="1" x14ac:dyDescent="0.3">
      <c r="A446" s="43" t="s">
        <v>425</v>
      </c>
      <c r="B446" s="43" t="s">
        <v>428</v>
      </c>
      <c r="C446" s="145" t="str">
        <f>IF('ALC Transition Plans'!$C448="yes",IF('ALC Transition Plans'!D448=0,"No ",'ALC Transition Plans'!D448),"N/A")</f>
        <v>Yes</v>
      </c>
      <c r="D446" s="141" t="str">
        <f>IF('ALC Transition Plans'!$O448="yes",IF('ALC Transition Plans'!P448=0,"No ",'ALC Transition Plans'!P448),"N/A")</f>
        <v>Yes</v>
      </c>
      <c r="E446" s="141" t="str">
        <f>IF('ALC Transition Plans'!$Z448="yes",IF('ALC Transition Plans'!AB448=0,"No ",'ALC Transition Plans'!AB448),"N/A")</f>
        <v>N/A</v>
      </c>
      <c r="F446" s="146" t="str">
        <f>IF(VLOOKUP(B446,'Pivot Table'!$B$5:$K$2000,8,FALSE)=1,"Yes","")</f>
        <v/>
      </c>
      <c r="G446" s="164" t="str">
        <f>IF('ALC Transition Plans'!AT448="F","Y"," ")</f>
        <v>Y</v>
      </c>
      <c r="H446" s="217" t="str">
        <f>IF('ALC Transition Plans'!AW448=0," ",'ALC Transition Plans'!AW448)</f>
        <v>Y</v>
      </c>
      <c r="I446" s="312" t="str">
        <f t="shared" si="32"/>
        <v>68Y</v>
      </c>
      <c r="J446" s="230" t="str">
        <f>'ALC Transition Plans'!BL448</f>
        <v>F</v>
      </c>
    </row>
    <row r="447" spans="1:10" ht="15" customHeight="1" x14ac:dyDescent="0.3">
      <c r="A447" s="43" t="s">
        <v>425</v>
      </c>
      <c r="B447" s="43" t="s">
        <v>429</v>
      </c>
      <c r="C447" s="145" t="str">
        <f>IF('ALC Transition Plans'!$C449="yes",IF('ALC Transition Plans'!D449=0,"No ",'ALC Transition Plans'!D449),"N/A")</f>
        <v>Yes</v>
      </c>
      <c r="D447" s="141" t="str">
        <f>IF('ALC Transition Plans'!$O449="yes",IF('ALC Transition Plans'!P449=0,"No ",'ALC Transition Plans'!P449),"N/A")</f>
        <v>N/A</v>
      </c>
      <c r="E447" s="141" t="str">
        <f>IF('ALC Transition Plans'!$Z449="yes",IF('ALC Transition Plans'!AB449=0,"No ",'ALC Transition Plans'!AB449),"N/A")</f>
        <v>Yes</v>
      </c>
      <c r="F447" s="146" t="str">
        <f>IF(VLOOKUP(B447,'Pivot Table'!$B$5:$K$2000,8,FALSE)=1,"Yes","")</f>
        <v/>
      </c>
      <c r="G447" s="164" t="str">
        <f>IF('ALC Transition Plans'!AT449="F","Y"," ")</f>
        <v>Y</v>
      </c>
      <c r="H447" s="217" t="str">
        <f>IF('ALC Transition Plans'!AW449=0," ",'ALC Transition Plans'!AW449)</f>
        <v>Y</v>
      </c>
      <c r="I447" s="312" t="str">
        <f t="shared" si="32"/>
        <v>68Y</v>
      </c>
      <c r="J447" s="230" t="str">
        <f>'ALC Transition Plans'!BL449</f>
        <v>F</v>
      </c>
    </row>
    <row r="448" spans="1:10" ht="15" customHeight="1" x14ac:dyDescent="0.3">
      <c r="A448" s="43" t="s">
        <v>425</v>
      </c>
      <c r="B448" s="43" t="s">
        <v>430</v>
      </c>
      <c r="C448" s="145" t="str">
        <f>IF('ALC Transition Plans'!$C450="yes",IF('ALC Transition Plans'!D450=0,"No ",'ALC Transition Plans'!D450),"N/A")</f>
        <v>Yes</v>
      </c>
      <c r="D448" s="141" t="str">
        <f>IF('ALC Transition Plans'!$O450="yes",IF('ALC Transition Plans'!P450=0,"No ",'ALC Transition Plans'!P450),"N/A")</f>
        <v>Yes</v>
      </c>
      <c r="E448" s="141" t="str">
        <f>IF('ALC Transition Plans'!$Z450="yes",IF('ALC Transition Plans'!AB450=0,"No ",'ALC Transition Plans'!AB450),"N/A")</f>
        <v>Yes</v>
      </c>
      <c r="F448" s="146" t="str">
        <f>IF(VLOOKUP(B448,'Pivot Table'!$B$5:$K$2000,8,FALSE)=1,"Yes","")</f>
        <v/>
      </c>
      <c r="G448" s="164" t="str">
        <f>IF('ALC Transition Plans'!AT450="F","Y"," ")</f>
        <v>Y</v>
      </c>
      <c r="H448" s="217" t="str">
        <f>IF('ALC Transition Plans'!AW450=0," ",'ALC Transition Plans'!AW450)</f>
        <v>Y</v>
      </c>
      <c r="I448" s="312" t="str">
        <f t="shared" si="32"/>
        <v>68Y</v>
      </c>
      <c r="J448" s="230" t="str">
        <f>'ALC Transition Plans'!BL450</f>
        <v>F</v>
      </c>
    </row>
    <row r="449" spans="1:10" ht="15" customHeight="1" x14ac:dyDescent="0.3">
      <c r="A449" s="43" t="s">
        <v>425</v>
      </c>
      <c r="B449" s="43" t="s">
        <v>431</v>
      </c>
      <c r="C449" s="145" t="str">
        <f>IF('ALC Transition Plans'!$C451="yes",IF('ALC Transition Plans'!D451=0,"No ",'ALC Transition Plans'!D451),"N/A")</f>
        <v>Yes</v>
      </c>
      <c r="D449" s="141" t="str">
        <f>IF('ALC Transition Plans'!$O451="yes",IF('ALC Transition Plans'!P451=0,"No ",'ALC Transition Plans'!P451),"N/A")</f>
        <v>Yes</v>
      </c>
      <c r="E449" s="141" t="str">
        <f>IF('ALC Transition Plans'!$Z451="yes",IF('ALC Transition Plans'!AB451=0,"No ",'ALC Transition Plans'!AB451),"N/A")</f>
        <v>Yes</v>
      </c>
      <c r="F449" s="146" t="str">
        <f>IF(VLOOKUP(B449,'Pivot Table'!$B$5:$K$2000,8,FALSE)=1,"Yes","")</f>
        <v/>
      </c>
      <c r="G449" s="164" t="str">
        <f>IF('ALC Transition Plans'!AT451="F","Y"," ")</f>
        <v>Y</v>
      </c>
      <c r="H449" s="217" t="str">
        <f>IF('ALC Transition Plans'!AW451=0," ",'ALC Transition Plans'!AW451)</f>
        <v>Y</v>
      </c>
      <c r="I449" s="312" t="str">
        <f t="shared" si="32"/>
        <v>68Y</v>
      </c>
      <c r="J449" s="230" t="str">
        <f>'ALC Transition Plans'!BL451</f>
        <v>F</v>
      </c>
    </row>
    <row r="450" spans="1:10" ht="15" customHeight="1" x14ac:dyDescent="0.3">
      <c r="A450" s="43" t="s">
        <v>425</v>
      </c>
      <c r="B450" s="43" t="s">
        <v>432</v>
      </c>
      <c r="C450" s="145" t="str">
        <f>IF('ALC Transition Plans'!$C452="yes",IF('ALC Transition Plans'!D452=0,"No ",'ALC Transition Plans'!D452),"N/A")</f>
        <v>Yes</v>
      </c>
      <c r="D450" s="141" t="str">
        <f>IF('ALC Transition Plans'!$O452="yes",IF('ALC Transition Plans'!P452=0,"No ",'ALC Transition Plans'!P452),"N/A")</f>
        <v>N/A</v>
      </c>
      <c r="E450" s="141" t="str">
        <f>IF('ALC Transition Plans'!$Z452="yes",IF('ALC Transition Plans'!AB452=0,"No ",'ALC Transition Plans'!AB452),"N/A")</f>
        <v>Yes</v>
      </c>
      <c r="F450" s="146" t="str">
        <f>IF(VLOOKUP(B450,'Pivot Table'!$B$5:$K$2000,8,FALSE)=1,"Yes","")</f>
        <v/>
      </c>
      <c r="G450" s="164" t="str">
        <f>IF('ALC Transition Plans'!AT452="F","Y"," ")</f>
        <v>Y</v>
      </c>
      <c r="H450" s="217" t="str">
        <f>IF('ALC Transition Plans'!AW452=0," ",'ALC Transition Plans'!AW452)</f>
        <v>Y</v>
      </c>
      <c r="I450" s="312" t="str">
        <f t="shared" si="32"/>
        <v>68Y</v>
      </c>
      <c r="J450" s="230" t="str">
        <f>'ALC Transition Plans'!BL452</f>
        <v>F</v>
      </c>
    </row>
    <row r="451" spans="1:10" ht="15" customHeight="1" x14ac:dyDescent="0.3">
      <c r="A451" s="43" t="s">
        <v>7</v>
      </c>
      <c r="B451" s="43" t="s">
        <v>433</v>
      </c>
      <c r="C451" s="145" t="str">
        <f>IF('ALC Transition Plans'!$C453="yes",IF('ALC Transition Plans'!D453=0,"No ",'ALC Transition Plans'!D453),"N/A")</f>
        <v>In Progress</v>
      </c>
      <c r="D451" s="141" t="str">
        <f>IF('ALC Transition Plans'!$O453="yes",IF('ALC Transition Plans'!P453=0,"No ",'ALC Transition Plans'!P453),"N/A")</f>
        <v>In Progress</v>
      </c>
      <c r="E451" s="141" t="str">
        <f>IF('ALC Transition Plans'!$Z453="yes",IF('ALC Transition Plans'!AB453=0,"No ",'ALC Transition Plans'!AB453),"N/A")</f>
        <v>In Progress</v>
      </c>
      <c r="F451" s="146" t="str">
        <f>IF(VLOOKUP(B451,'Pivot Table'!$B$5:$K$2000,8,FALSE)=1,"Yes","")</f>
        <v/>
      </c>
      <c r="G451" s="164" t="str">
        <f>IF('ALC Transition Plans'!AT453="F","Y"," ")</f>
        <v xml:space="preserve"> </v>
      </c>
      <c r="H451" s="217" t="str">
        <f>IF('ALC Transition Plans'!AW453=0," ",'ALC Transition Plans'!AW453)</f>
        <v>Y</v>
      </c>
      <c r="I451" s="312" t="str">
        <f t="shared" si="32"/>
        <v xml:space="preserve">69 </v>
      </c>
      <c r="J451" s="230" t="str">
        <f>'ALC Transition Plans'!BL453</f>
        <v xml:space="preserve"> </v>
      </c>
    </row>
    <row r="452" spans="1:10" ht="15" customHeight="1" x14ac:dyDescent="0.3">
      <c r="A452" s="43" t="s">
        <v>7</v>
      </c>
      <c r="B452" s="123" t="s">
        <v>751</v>
      </c>
      <c r="C452" s="145" t="str">
        <f>IF('ALC Transition Plans'!$C454="yes",IF('ALC Transition Plans'!D454=0,"No ",'ALC Transition Plans'!D454),"N/A")</f>
        <v>Yes</v>
      </c>
      <c r="D452" s="141" t="str">
        <f>IF('ALC Transition Plans'!$O454="yes",IF('ALC Transition Plans'!P454=0,"No ",'ALC Transition Plans'!P454),"N/A")</f>
        <v>N/A</v>
      </c>
      <c r="E452" s="141" t="str">
        <f>IF('ALC Transition Plans'!$Z454="yes",IF('ALC Transition Plans'!AB454=0,"No ",'ALC Transition Plans'!AB454),"N/A")</f>
        <v>N/A</v>
      </c>
      <c r="F452" s="146" t="str">
        <f>IF(VLOOKUP(B452,'Pivot Table'!$B$5:$K$2000,8,FALSE)=1,"Yes","")</f>
        <v/>
      </c>
      <c r="G452" s="164" t="str">
        <f>IF('ALC Transition Plans'!AT454="F","Y"," ")</f>
        <v>Y</v>
      </c>
      <c r="H452" s="217" t="str">
        <f>IF('ALC Transition Plans'!AW454=0," ",'ALC Transition Plans'!AW454)</f>
        <v>Y</v>
      </c>
      <c r="I452" s="312" t="str">
        <f t="shared" si="32"/>
        <v>69Y</v>
      </c>
      <c r="J452" s="230" t="str">
        <f>'ALC Transition Plans'!BL454</f>
        <v>F</v>
      </c>
    </row>
    <row r="453" spans="1:10" ht="15" customHeight="1" x14ac:dyDescent="0.3">
      <c r="A453" s="43" t="s">
        <v>7</v>
      </c>
      <c r="B453" s="43" t="s">
        <v>434</v>
      </c>
      <c r="C453" s="145" t="str">
        <f>IF('ALC Transition Plans'!$C455="yes",IF('ALC Transition Plans'!D455=0,"No ",'ALC Transition Plans'!D455),"N/A")</f>
        <v>In Progress</v>
      </c>
      <c r="D453" s="141" t="str">
        <f>IF('ALC Transition Plans'!$O455="yes",IF('ALC Transition Plans'!P455=0,"No ",'ALC Transition Plans'!P455),"N/A")</f>
        <v>In Progress</v>
      </c>
      <c r="E453" s="141" t="str">
        <f>IF('ALC Transition Plans'!$Z455="yes",IF('ALC Transition Plans'!AB455=0,"No ",'ALC Transition Plans'!AB455),"N/A")</f>
        <v>In Progress</v>
      </c>
      <c r="F453" s="146" t="str">
        <f>IF(VLOOKUP(B453,'Pivot Table'!$B$5:$K$2000,8,FALSE)=1,"Yes","")</f>
        <v/>
      </c>
      <c r="G453" s="164" t="str">
        <f>IF('ALC Transition Plans'!AT455="F","Y"," ")</f>
        <v xml:space="preserve"> </v>
      </c>
      <c r="H453" s="217" t="str">
        <f>IF('ALC Transition Plans'!AW455=0," ",'ALC Transition Plans'!AW455)</f>
        <v>Y</v>
      </c>
      <c r="I453" s="312" t="str">
        <f t="shared" si="32"/>
        <v xml:space="preserve">69 </v>
      </c>
      <c r="J453" s="230" t="str">
        <f>'ALC Transition Plans'!BL455</f>
        <v xml:space="preserve"> </v>
      </c>
    </row>
    <row r="454" spans="1:10" ht="15" customHeight="1" x14ac:dyDescent="0.3">
      <c r="A454" s="43" t="s">
        <v>7</v>
      </c>
      <c r="B454" s="43" t="s">
        <v>435</v>
      </c>
      <c r="C454" s="145" t="str">
        <f>IF('ALC Transition Plans'!$C456="yes",IF('ALC Transition Plans'!D456=0,"No ",'ALC Transition Plans'!D456),"N/A")</f>
        <v>In Progress</v>
      </c>
      <c r="D454" s="141" t="str">
        <f>IF('ALC Transition Plans'!$O456="yes",IF('ALC Transition Plans'!P456=0,"No ",'ALC Transition Plans'!P456),"N/A")</f>
        <v>In Progress</v>
      </c>
      <c r="E454" s="141" t="str">
        <f>IF('ALC Transition Plans'!$Z456="yes",IF('ALC Transition Plans'!AB456=0,"No ",'ALC Transition Plans'!AB456),"N/A")</f>
        <v>In Progress</v>
      </c>
      <c r="F454" s="146" t="str">
        <f>IF(VLOOKUP(B454,'Pivot Table'!$B$5:$K$2000,8,FALSE)=1,"Yes","")</f>
        <v/>
      </c>
      <c r="G454" s="164" t="str">
        <f>IF('ALC Transition Plans'!AT456="F","Y"," ")</f>
        <v xml:space="preserve"> </v>
      </c>
      <c r="H454" s="217" t="str">
        <f>IF('ALC Transition Plans'!AW456=0," ",'ALC Transition Plans'!AW456)</f>
        <v>Y</v>
      </c>
      <c r="I454" s="312" t="str">
        <f t="shared" si="32"/>
        <v xml:space="preserve">69 </v>
      </c>
      <c r="J454" s="230" t="str">
        <f>'ALC Transition Plans'!BL456</f>
        <v xml:space="preserve"> </v>
      </c>
    </row>
    <row r="455" spans="1:10" ht="15" customHeight="1" x14ac:dyDescent="0.3">
      <c r="A455" s="43" t="s">
        <v>7</v>
      </c>
      <c r="B455" s="43" t="s">
        <v>436</v>
      </c>
      <c r="C455" s="145" t="str">
        <f>IF('ALC Transition Plans'!$C457="yes",IF('ALC Transition Plans'!D457=0,"No ",'ALC Transition Plans'!D457),"N/A")</f>
        <v>In Progress</v>
      </c>
      <c r="D455" s="141" t="str">
        <f>IF('ALC Transition Plans'!$O457="yes",IF('ALC Transition Plans'!P457=0,"No ",'ALC Transition Plans'!P457),"N/A")</f>
        <v>In Progress</v>
      </c>
      <c r="E455" s="141" t="str">
        <f>IF('ALC Transition Plans'!$Z457="yes",IF('ALC Transition Plans'!AB457=0,"No ",'ALC Transition Plans'!AB457),"N/A")</f>
        <v>In Progress</v>
      </c>
      <c r="F455" s="146" t="str">
        <f>IF(VLOOKUP(B455,'Pivot Table'!$B$5:$K$2000,8,FALSE)=1,"Yes","")</f>
        <v/>
      </c>
      <c r="G455" s="164" t="str">
        <f>IF('ALC Transition Plans'!AT457="F","Y"," ")</f>
        <v xml:space="preserve"> </v>
      </c>
      <c r="H455" s="217" t="str">
        <f>IF('ALC Transition Plans'!AW457=0," ",'ALC Transition Plans'!AW457)</f>
        <v>Y</v>
      </c>
      <c r="I455" s="312" t="str">
        <f t="shared" si="32"/>
        <v xml:space="preserve">69 </v>
      </c>
      <c r="J455" s="230" t="str">
        <f>'ALC Transition Plans'!BL457</f>
        <v xml:space="preserve"> </v>
      </c>
    </row>
    <row r="456" spans="1:10" ht="15" customHeight="1" x14ac:dyDescent="0.3">
      <c r="A456" s="43" t="s">
        <v>7</v>
      </c>
      <c r="B456" s="43" t="s">
        <v>437</v>
      </c>
      <c r="C456" s="145" t="str">
        <f>IF('ALC Transition Plans'!$C458="yes",IF('ALC Transition Plans'!D458=0,"No ",'ALC Transition Plans'!D458),"N/A")</f>
        <v>In Progress</v>
      </c>
      <c r="D456" s="141" t="str">
        <f>IF('ALC Transition Plans'!$O458="yes",IF('ALC Transition Plans'!P458=0,"No ",'ALC Transition Plans'!P458),"N/A")</f>
        <v>In Progress</v>
      </c>
      <c r="E456" s="141" t="str">
        <f>IF('ALC Transition Plans'!$Z458="yes",IF('ALC Transition Plans'!AB458=0,"No ",'ALC Transition Plans'!AB458),"N/A")</f>
        <v>In Progress</v>
      </c>
      <c r="F456" s="146" t="str">
        <f>IF(VLOOKUP(B456,'Pivot Table'!$B$5:$K$2000,8,FALSE)=1,"Yes","")</f>
        <v/>
      </c>
      <c r="G456" s="164" t="str">
        <f>IF('ALC Transition Plans'!AT458="F","Y"," ")</f>
        <v xml:space="preserve"> </v>
      </c>
      <c r="H456" s="217" t="str">
        <f>IF('ALC Transition Plans'!AW458=0," ",'ALC Transition Plans'!AW458)</f>
        <v>Y</v>
      </c>
      <c r="I456" s="312" t="str">
        <f t="shared" si="32"/>
        <v xml:space="preserve">69 </v>
      </c>
      <c r="J456" s="230" t="str">
        <f>'ALC Transition Plans'!BL458</f>
        <v xml:space="preserve"> </v>
      </c>
    </row>
    <row r="457" spans="1:10" ht="15" customHeight="1" x14ac:dyDescent="0.3">
      <c r="A457" s="43" t="s">
        <v>7</v>
      </c>
      <c r="B457" s="43" t="s">
        <v>438</v>
      </c>
      <c r="C457" s="145" t="str">
        <f>IF('ALC Transition Plans'!$C459="yes",IF('ALC Transition Plans'!D459=0,"No ",'ALC Transition Plans'!D459),"N/A")</f>
        <v>In Progress</v>
      </c>
      <c r="D457" s="141" t="str">
        <f>IF('ALC Transition Plans'!$O459="yes",IF('ALC Transition Plans'!P459=0,"No ",'ALC Transition Plans'!P459),"N/A")</f>
        <v>In Progress</v>
      </c>
      <c r="E457" s="141" t="str">
        <f>IF('ALC Transition Plans'!$Z459="yes",IF('ALC Transition Plans'!AB459=0,"No ",'ALC Transition Plans'!AB459),"N/A")</f>
        <v>In Progress</v>
      </c>
      <c r="F457" s="146" t="str">
        <f>IF(VLOOKUP(B457,'Pivot Table'!$B$5:$K$2000,8,FALSE)=1,"Yes","")</f>
        <v/>
      </c>
      <c r="G457" s="164" t="str">
        <f>IF('ALC Transition Plans'!AT459="F","Y"," ")</f>
        <v xml:space="preserve"> </v>
      </c>
      <c r="H457" s="217" t="str">
        <f>IF('ALC Transition Plans'!AW459=0," ",'ALC Transition Plans'!AW459)</f>
        <v>Y</v>
      </c>
      <c r="I457" s="312" t="str">
        <f t="shared" si="32"/>
        <v xml:space="preserve">69 </v>
      </c>
      <c r="J457" s="230" t="str">
        <f>'ALC Transition Plans'!BL459</f>
        <v xml:space="preserve"> </v>
      </c>
    </row>
    <row r="458" spans="1:10" ht="15" customHeight="1" x14ac:dyDescent="0.3">
      <c r="A458" s="43" t="s">
        <v>7</v>
      </c>
      <c r="B458" s="43" t="s">
        <v>439</v>
      </c>
      <c r="C458" s="145" t="str">
        <f>IF('ALC Transition Plans'!$C460="yes",IF('ALC Transition Plans'!D460=0,"No ",'ALC Transition Plans'!D460),"N/A")</f>
        <v>In Progress</v>
      </c>
      <c r="D458" s="141" t="str">
        <f>IF('ALC Transition Plans'!$O460="yes",IF('ALC Transition Plans'!P460=0,"No ",'ALC Transition Plans'!P460),"N/A")</f>
        <v>In Progress</v>
      </c>
      <c r="E458" s="141" t="str">
        <f>IF('ALC Transition Plans'!$Z460="yes",IF('ALC Transition Plans'!AB460=0,"No ",'ALC Transition Plans'!AB460),"N/A")</f>
        <v>In Progress</v>
      </c>
      <c r="F458" s="146" t="str">
        <f>IF(VLOOKUP(B458,'Pivot Table'!$B$5:$K$2000,8,FALSE)=1,"Yes","")</f>
        <v/>
      </c>
      <c r="G458" s="164" t="str">
        <f>IF('ALC Transition Plans'!AT460="F","Y"," ")</f>
        <v xml:space="preserve"> </v>
      </c>
      <c r="H458" s="217" t="str">
        <f>IF('ALC Transition Plans'!AW460=0," ",'ALC Transition Plans'!AW460)</f>
        <v>Y</v>
      </c>
      <c r="I458" s="312" t="str">
        <f t="shared" si="32"/>
        <v xml:space="preserve">69 </v>
      </c>
      <c r="J458" s="230" t="str">
        <f>'ALC Transition Plans'!BL460</f>
        <v xml:space="preserve"> </v>
      </c>
    </row>
    <row r="459" spans="1:10" ht="15" customHeight="1" x14ac:dyDescent="0.3">
      <c r="A459" s="43" t="s">
        <v>7</v>
      </c>
      <c r="B459" s="43" t="s">
        <v>440</v>
      </c>
      <c r="C459" s="145" t="str">
        <f>IF('ALC Transition Plans'!$C461="yes",IF('ALC Transition Plans'!D461=0,"No ",'ALC Transition Plans'!D461),"N/A")</f>
        <v>In Progress</v>
      </c>
      <c r="D459" s="141" t="str">
        <f>IF('ALC Transition Plans'!$O461="yes",IF('ALC Transition Plans'!P461=0,"No ",'ALC Transition Plans'!P461),"N/A")</f>
        <v>In Progress</v>
      </c>
      <c r="E459" s="141" t="str">
        <f>IF('ALC Transition Plans'!$Z461="yes",IF('ALC Transition Plans'!AB461=0,"No ",'ALC Transition Plans'!AB461),"N/A")</f>
        <v>In Progress</v>
      </c>
      <c r="F459" s="146" t="str">
        <f>IF(VLOOKUP(B459,'Pivot Table'!$B$5:$K$2000,8,FALSE)=1,"Yes","")</f>
        <v/>
      </c>
      <c r="G459" s="164" t="str">
        <f>IF('ALC Transition Plans'!AT461="F","Y"," ")</f>
        <v xml:space="preserve"> </v>
      </c>
      <c r="H459" s="217" t="str">
        <f>IF('ALC Transition Plans'!AW461=0," ",'ALC Transition Plans'!AW461)</f>
        <v>Y</v>
      </c>
      <c r="I459" s="312" t="str">
        <f t="shared" si="32"/>
        <v xml:space="preserve">69 </v>
      </c>
      <c r="J459" s="230" t="str">
        <f>'ALC Transition Plans'!BL461</f>
        <v xml:space="preserve"> </v>
      </c>
    </row>
    <row r="460" spans="1:10" ht="15" customHeight="1" x14ac:dyDescent="0.3">
      <c r="A460" s="43" t="s">
        <v>7</v>
      </c>
      <c r="B460" s="43" t="s">
        <v>441</v>
      </c>
      <c r="C460" s="145" t="str">
        <f>IF('ALC Transition Plans'!$C462="yes",IF('ALC Transition Plans'!D462=0,"No ",'ALC Transition Plans'!D462),"N/A")</f>
        <v>In Progress</v>
      </c>
      <c r="D460" s="141" t="str">
        <f>IF('ALC Transition Plans'!$O462="yes",IF('ALC Transition Plans'!P462=0,"No ",'ALC Transition Plans'!P462),"N/A")</f>
        <v>In Progress</v>
      </c>
      <c r="E460" s="141" t="str">
        <f>IF('ALC Transition Plans'!$Z462="yes",IF('ALC Transition Plans'!AB462=0,"No ",'ALC Transition Plans'!AB462),"N/A")</f>
        <v>In Progress</v>
      </c>
      <c r="F460" s="146" t="str">
        <f>IF(VLOOKUP(B460,'Pivot Table'!$B$5:$K$2000,8,FALSE)=1,"Yes","")</f>
        <v/>
      </c>
      <c r="G460" s="164" t="str">
        <f>IF('ALC Transition Plans'!AT462="F","Y"," ")</f>
        <v xml:space="preserve"> </v>
      </c>
      <c r="H460" s="217" t="str">
        <f>IF('ALC Transition Plans'!AW462=0," ",'ALC Transition Plans'!AW462)</f>
        <v>Y</v>
      </c>
      <c r="I460" s="312" t="str">
        <f t="shared" si="32"/>
        <v xml:space="preserve">69 </v>
      </c>
      <c r="J460" s="230" t="str">
        <f>'ALC Transition Plans'!BL462</f>
        <v xml:space="preserve"> </v>
      </c>
    </row>
    <row r="461" spans="1:10" ht="15" customHeight="1" x14ac:dyDescent="0.3">
      <c r="A461" s="43" t="s">
        <v>7</v>
      </c>
      <c r="B461" s="43" t="s">
        <v>442</v>
      </c>
      <c r="C461" s="145" t="str">
        <f>IF('ALC Transition Plans'!$C463="yes",IF('ALC Transition Plans'!D463=0,"No ",'ALC Transition Plans'!D463),"N/A")</f>
        <v>In Progress</v>
      </c>
      <c r="D461" s="141" t="str">
        <f>IF('ALC Transition Plans'!$O463="yes",IF('ALC Transition Plans'!P463=0,"No ",'ALC Transition Plans'!P463),"N/A")</f>
        <v>In Progress</v>
      </c>
      <c r="E461" s="141" t="str">
        <f>IF('ALC Transition Plans'!$Z463="yes",IF('ALC Transition Plans'!AB463=0,"No ",'ALC Transition Plans'!AB463),"N/A")</f>
        <v>In Progress</v>
      </c>
      <c r="F461" s="146" t="str">
        <f>IF(VLOOKUP(B461,'Pivot Table'!$B$5:$K$2000,8,FALSE)=1,"Yes","")</f>
        <v/>
      </c>
      <c r="G461" s="164" t="str">
        <f>IF('ALC Transition Plans'!AT463="F","Y"," ")</f>
        <v xml:space="preserve"> </v>
      </c>
      <c r="H461" s="217" t="str">
        <f>IF('ALC Transition Plans'!AW463=0," ",'ALC Transition Plans'!AW463)</f>
        <v>Y</v>
      </c>
      <c r="I461" s="312" t="str">
        <f t="shared" si="32"/>
        <v xml:space="preserve">69 </v>
      </c>
      <c r="J461" s="230" t="str">
        <f>'ALC Transition Plans'!BL463</f>
        <v xml:space="preserve"> </v>
      </c>
    </row>
    <row r="462" spans="1:10" ht="15" customHeight="1" x14ac:dyDescent="0.3">
      <c r="A462" s="43" t="s">
        <v>7</v>
      </c>
      <c r="B462" s="43" t="s">
        <v>443</v>
      </c>
      <c r="C462" s="145" t="str">
        <f>IF('ALC Transition Plans'!$C464="yes",IF('ALC Transition Plans'!D464=0,"No ",'ALC Transition Plans'!D464),"N/A")</f>
        <v>In Progress</v>
      </c>
      <c r="D462" s="141" t="str">
        <f>IF('ALC Transition Plans'!$O464="yes",IF('ALC Transition Plans'!P464=0,"No ",'ALC Transition Plans'!P464),"N/A")</f>
        <v>In Progress</v>
      </c>
      <c r="E462" s="141" t="str">
        <f>IF('ALC Transition Plans'!$Z464="yes",IF('ALC Transition Plans'!AB464=0,"No ",'ALC Transition Plans'!AB464),"N/A")</f>
        <v>In Progress</v>
      </c>
      <c r="F462" s="146" t="str">
        <f>IF(VLOOKUP(B462,'Pivot Table'!$B$5:$K$2000,8,FALSE)=1,"Yes","")</f>
        <v/>
      </c>
      <c r="G462" s="164" t="str">
        <f>IF('ALC Transition Plans'!AT464="F","Y"," ")</f>
        <v xml:space="preserve"> </v>
      </c>
      <c r="H462" s="217" t="str">
        <f>IF('ALC Transition Plans'!AW464=0," ",'ALC Transition Plans'!AW464)</f>
        <v>Y</v>
      </c>
      <c r="I462" s="312" t="str">
        <f t="shared" si="32"/>
        <v xml:space="preserve">69 </v>
      </c>
      <c r="J462" s="230" t="str">
        <f>'ALC Transition Plans'!BL464</f>
        <v xml:space="preserve"> </v>
      </c>
    </row>
    <row r="463" spans="1:10" ht="15" customHeight="1" x14ac:dyDescent="0.3">
      <c r="A463" s="43" t="s">
        <v>7</v>
      </c>
      <c r="B463" s="43" t="s">
        <v>444</v>
      </c>
      <c r="C463" s="145" t="str">
        <f>IF('ALC Transition Plans'!$C465="yes",IF('ALC Transition Plans'!D465=0,"No ",'ALC Transition Plans'!D465),"N/A")</f>
        <v>In Progress</v>
      </c>
      <c r="D463" s="141" t="str">
        <f>IF('ALC Transition Plans'!$O465="yes",IF('ALC Transition Plans'!P465=0,"No ",'ALC Transition Plans'!P465),"N/A")</f>
        <v>In Progress</v>
      </c>
      <c r="E463" s="141" t="str">
        <f>IF('ALC Transition Plans'!$Z465="yes",IF('ALC Transition Plans'!AB465=0,"No ",'ALC Transition Plans'!AB465),"N/A")</f>
        <v>In Progress</v>
      </c>
      <c r="F463" s="146" t="str">
        <f>IF(VLOOKUP(B463,'Pivot Table'!$B$5:$K$2000,8,FALSE)=1,"Yes","")</f>
        <v/>
      </c>
      <c r="G463" s="164" t="str">
        <f>IF('ALC Transition Plans'!AT465="F","Y"," ")</f>
        <v xml:space="preserve"> </v>
      </c>
      <c r="H463" s="217" t="str">
        <f>IF('ALC Transition Plans'!AW465=0," ",'ALC Transition Plans'!AW465)</f>
        <v>Y</v>
      </c>
      <c r="I463" s="312" t="str">
        <f t="shared" si="32"/>
        <v xml:space="preserve">69 </v>
      </c>
      <c r="J463" s="230" t="str">
        <f>'ALC Transition Plans'!BL465</f>
        <v xml:space="preserve"> </v>
      </c>
    </row>
    <row r="464" spans="1:10" ht="15" customHeight="1" x14ac:dyDescent="0.3">
      <c r="A464" s="43" t="s">
        <v>7</v>
      </c>
      <c r="B464" s="43" t="s">
        <v>445</v>
      </c>
      <c r="C464" s="145" t="str">
        <f>IF('ALC Transition Plans'!$C466="yes",IF('ALC Transition Plans'!D466=0,"No ",'ALC Transition Plans'!D466),"N/A")</f>
        <v>In Progress</v>
      </c>
      <c r="D464" s="141" t="str">
        <f>IF('ALC Transition Plans'!$O466="yes",IF('ALC Transition Plans'!P466=0,"No ",'ALC Transition Plans'!P466),"N/A")</f>
        <v>In Progress</v>
      </c>
      <c r="E464" s="141" t="str">
        <f>IF('ALC Transition Plans'!$Z466="yes",IF('ALC Transition Plans'!AB466=0,"No ",'ALC Transition Plans'!AB466),"N/A")</f>
        <v>In Progress</v>
      </c>
      <c r="F464" s="146" t="str">
        <f>IF(VLOOKUP(B464,'Pivot Table'!$B$5:$K$2000,8,FALSE)=1,"Yes","")</f>
        <v/>
      </c>
      <c r="G464" s="164" t="str">
        <f>IF('ALC Transition Plans'!AT466="F","Y"," ")</f>
        <v xml:space="preserve"> </v>
      </c>
      <c r="H464" s="217" t="str">
        <f>IF('ALC Transition Plans'!AW466=0," ",'ALC Transition Plans'!AW466)</f>
        <v>Y</v>
      </c>
      <c r="I464" s="312" t="str">
        <f t="shared" si="32"/>
        <v xml:space="preserve">69 </v>
      </c>
      <c r="J464" s="230" t="str">
        <f>'ALC Transition Plans'!BL466</f>
        <v xml:space="preserve"> </v>
      </c>
    </row>
    <row r="465" spans="1:10" ht="15" customHeight="1" x14ac:dyDescent="0.3">
      <c r="A465" s="43" t="s">
        <v>7</v>
      </c>
      <c r="B465" s="43" t="s">
        <v>446</v>
      </c>
      <c r="C465" s="145" t="str">
        <f>IF('ALC Transition Plans'!$C467="yes",IF('ALC Transition Plans'!D467=0,"No ",'ALC Transition Plans'!D467),"N/A")</f>
        <v>In Progress</v>
      </c>
      <c r="D465" s="141" t="str">
        <f>IF('ALC Transition Plans'!$O467="yes",IF('ALC Transition Plans'!P467=0,"No ",'ALC Transition Plans'!P467),"N/A")</f>
        <v>In Progress</v>
      </c>
      <c r="E465" s="141" t="str">
        <f>IF('ALC Transition Plans'!$Z467="yes",IF('ALC Transition Plans'!AB467=0,"No ",'ALC Transition Plans'!AB467),"N/A")</f>
        <v>In Progress</v>
      </c>
      <c r="F465" s="146" t="str">
        <f>IF(VLOOKUP(B465,'Pivot Table'!$B$5:$K$2000,8,FALSE)=1,"Yes","")</f>
        <v/>
      </c>
      <c r="G465" s="164" t="str">
        <f>IF('ALC Transition Plans'!AT467="F","Y"," ")</f>
        <v xml:space="preserve"> </v>
      </c>
      <c r="H465" s="217" t="str">
        <f>IF('ALC Transition Plans'!AW467=0," ",'ALC Transition Plans'!AW467)</f>
        <v>Y</v>
      </c>
      <c r="I465" s="312" t="str">
        <f t="shared" si="32"/>
        <v xml:space="preserve">69 </v>
      </c>
      <c r="J465" s="230" t="str">
        <f>'ALC Transition Plans'!BL467</f>
        <v xml:space="preserve"> </v>
      </c>
    </row>
    <row r="466" spans="1:10" ht="15" customHeight="1" x14ac:dyDescent="0.3">
      <c r="A466" s="43" t="s">
        <v>448</v>
      </c>
      <c r="B466" s="43" t="s">
        <v>447</v>
      </c>
      <c r="C466" s="145" t="str">
        <f>IF('ALC Transition Plans'!$C468="yes",IF('ALC Transition Plans'!D468=0,"No ",'ALC Transition Plans'!D468),"N/A")</f>
        <v>Yes</v>
      </c>
      <c r="D466" s="141" t="str">
        <f>IF('ALC Transition Plans'!$O468="yes",IF('ALC Transition Plans'!P468=0,"No ",'ALC Transition Plans'!P468),"N/A")</f>
        <v>Yes</v>
      </c>
      <c r="E466" s="141" t="str">
        <f>IF('ALC Transition Plans'!$Z468="yes",IF('ALC Transition Plans'!AB468=0,"No ",'ALC Transition Plans'!AB468),"N/A")</f>
        <v>Yes</v>
      </c>
      <c r="F466" s="146" t="str">
        <f>IF(VLOOKUP(B466,'Pivot Table'!$B$5:$K$2000,8,FALSE)=1,"Yes","")</f>
        <v/>
      </c>
      <c r="G466" s="164" t="str">
        <f>IF('ALC Transition Plans'!AT468="F","Y"," ")</f>
        <v>Y</v>
      </c>
      <c r="H466" s="217" t="str">
        <f>IF('ALC Transition Plans'!AW468=0," ",'ALC Transition Plans'!AW468)</f>
        <v>Y</v>
      </c>
      <c r="I466" s="312" t="str">
        <f t="shared" si="32"/>
        <v>70Y</v>
      </c>
      <c r="J466" s="230" t="str">
        <f>'ALC Transition Plans'!BL468</f>
        <v>F</v>
      </c>
    </row>
    <row r="467" spans="1:10" ht="15" customHeight="1" x14ac:dyDescent="0.3">
      <c r="A467" s="43" t="s">
        <v>448</v>
      </c>
      <c r="B467" s="43" t="s">
        <v>449</v>
      </c>
      <c r="C467" s="145" t="str">
        <f>IF('ALC Transition Plans'!$C469="yes",IF('ALC Transition Plans'!D469=0,"No ",'ALC Transition Plans'!D469),"N/A")</f>
        <v>Yes</v>
      </c>
      <c r="D467" s="141" t="str">
        <f>IF('ALC Transition Plans'!$O469="yes",IF('ALC Transition Plans'!P469=0,"No ",'ALC Transition Plans'!P469),"N/A")</f>
        <v>Yes</v>
      </c>
      <c r="E467" s="141" t="str">
        <f>IF('ALC Transition Plans'!$Z469="yes",IF('ALC Transition Plans'!AB469=0,"No ",'ALC Transition Plans'!AB469),"N/A")</f>
        <v>Yes</v>
      </c>
      <c r="F467" s="146" t="str">
        <f>IF(VLOOKUP(B467,'Pivot Table'!$B$5:$K$2000,8,FALSE)=1,"Yes","")</f>
        <v/>
      </c>
      <c r="G467" s="164" t="str">
        <f>IF('ALC Transition Plans'!AT469="F","Y"," ")</f>
        <v>Y</v>
      </c>
      <c r="H467" s="217" t="str">
        <f>IF('ALC Transition Plans'!AW469=0," ",'ALC Transition Plans'!AW469)</f>
        <v>Y</v>
      </c>
      <c r="I467" s="312" t="str">
        <f t="shared" si="32"/>
        <v>70Y</v>
      </c>
      <c r="J467" s="230" t="str">
        <f>'ALC Transition Plans'!BL469</f>
        <v>F</v>
      </c>
    </row>
    <row r="468" spans="1:10" ht="15" customHeight="1" x14ac:dyDescent="0.3">
      <c r="A468" s="43" t="s">
        <v>448</v>
      </c>
      <c r="B468" s="43" t="s">
        <v>450</v>
      </c>
      <c r="C468" s="145" t="str">
        <f>IF('ALC Transition Plans'!$C470="yes",IF('ALC Transition Plans'!D470=0,"No ",'ALC Transition Plans'!D470),"N/A")</f>
        <v>Yes</v>
      </c>
      <c r="D468" s="141" t="str">
        <f>IF('ALC Transition Plans'!$O470="yes",IF('ALC Transition Plans'!P470=0,"No ",'ALC Transition Plans'!P470),"N/A")</f>
        <v>N/A</v>
      </c>
      <c r="E468" s="141" t="str">
        <f>IF('ALC Transition Plans'!$Z470="yes",IF('ALC Transition Plans'!AB470=0,"No ",'ALC Transition Plans'!AB470),"N/A")</f>
        <v>N/A</v>
      </c>
      <c r="F468" s="146" t="str">
        <f>IF(VLOOKUP(B468,'Pivot Table'!$B$5:$K$2000,8,FALSE)=1,"Yes","")</f>
        <v/>
      </c>
      <c r="G468" s="164" t="str">
        <f>IF('ALC Transition Plans'!AT470="F","Y"," ")</f>
        <v>Y</v>
      </c>
      <c r="H468" s="217" t="str">
        <f>IF('ALC Transition Plans'!AW470=0," ",'ALC Transition Plans'!AW470)</f>
        <v>Y</v>
      </c>
      <c r="I468" s="312" t="str">
        <f t="shared" si="32"/>
        <v>70Y</v>
      </c>
      <c r="J468" s="230" t="str">
        <f>'ALC Transition Plans'!BL470</f>
        <v>F</v>
      </c>
    </row>
    <row r="469" spans="1:10" ht="15" customHeight="1" x14ac:dyDescent="0.3">
      <c r="A469" s="43" t="s">
        <v>448</v>
      </c>
      <c r="B469" s="43" t="s">
        <v>451</v>
      </c>
      <c r="C469" s="145" t="str">
        <f>IF('ALC Transition Plans'!$C471="yes",IF('ALC Transition Plans'!D471=0,"No ",'ALC Transition Plans'!D471),"N/A")</f>
        <v>Yes</v>
      </c>
      <c r="D469" s="141" t="str">
        <f>IF('ALC Transition Plans'!$O471="yes",IF('ALC Transition Plans'!P471=0,"No ",'ALC Transition Plans'!P471),"N/A")</f>
        <v>Yes</v>
      </c>
      <c r="E469" s="141" t="str">
        <f>IF('ALC Transition Plans'!$Z471="yes",IF('ALC Transition Plans'!AB471=0,"No ",'ALC Transition Plans'!AB471),"N/A")</f>
        <v>Yes</v>
      </c>
      <c r="F469" s="146" t="str">
        <f>IF(VLOOKUP(B469,'Pivot Table'!$B$5:$K$2000,8,FALSE)=1,"Yes","")</f>
        <v/>
      </c>
      <c r="G469" s="164" t="str">
        <f>IF('ALC Transition Plans'!AT471="F","Y"," ")</f>
        <v>Y</v>
      </c>
      <c r="H469" s="217" t="str">
        <f>IF('ALC Transition Plans'!AW471=0," ",'ALC Transition Plans'!AW471)</f>
        <v>Y</v>
      </c>
      <c r="I469" s="312" t="str">
        <f t="shared" si="32"/>
        <v>70Y</v>
      </c>
      <c r="J469" s="230" t="str">
        <f>'ALC Transition Plans'!BL471</f>
        <v>F</v>
      </c>
    </row>
    <row r="470" spans="1:10" ht="15" customHeight="1" x14ac:dyDescent="0.3">
      <c r="A470" s="43" t="s">
        <v>448</v>
      </c>
      <c r="B470" s="43" t="s">
        <v>452</v>
      </c>
      <c r="C470" s="145" t="str">
        <f>IF('ALC Transition Plans'!$C472="yes",IF('ALC Transition Plans'!D472=0,"No ",'ALC Transition Plans'!D472),"N/A")</f>
        <v>Yes</v>
      </c>
      <c r="D470" s="141" t="str">
        <f>IF('ALC Transition Plans'!$O472="yes",IF('ALC Transition Plans'!P472=0,"No ",'ALC Transition Plans'!P472),"N/A")</f>
        <v>Yes</v>
      </c>
      <c r="E470" s="141" t="str">
        <f>IF('ALC Transition Plans'!$Z472="yes",IF('ALC Transition Plans'!AB472=0,"No ",'ALC Transition Plans'!AB472),"N/A")</f>
        <v>Yes</v>
      </c>
      <c r="F470" s="146" t="str">
        <f>IF(VLOOKUP(B470,'Pivot Table'!$B$5:$K$2000,8,FALSE)=1,"Yes","")</f>
        <v/>
      </c>
      <c r="G470" s="164" t="str">
        <f>IF('ALC Transition Plans'!AT472="F","Y"," ")</f>
        <v>Y</v>
      </c>
      <c r="H470" s="217" t="str">
        <f>IF('ALC Transition Plans'!AW472=0," ",'ALC Transition Plans'!AW472)</f>
        <v>Y</v>
      </c>
      <c r="I470" s="312" t="str">
        <f t="shared" si="32"/>
        <v>70Y</v>
      </c>
      <c r="J470" s="230" t="str">
        <f>'ALC Transition Plans'!BL472</f>
        <v>F</v>
      </c>
    </row>
    <row r="471" spans="1:10" ht="15" customHeight="1" x14ac:dyDescent="0.3">
      <c r="A471" s="43" t="s">
        <v>448</v>
      </c>
      <c r="B471" s="43" t="s">
        <v>453</v>
      </c>
      <c r="C471" s="145" t="str">
        <f>IF('ALC Transition Plans'!$C473="yes",IF('ALC Transition Plans'!D473=0,"No ",'ALC Transition Plans'!D473),"N/A")</f>
        <v>Yes</v>
      </c>
      <c r="D471" s="141" t="str">
        <f>IF('ALC Transition Plans'!$O473="yes",IF('ALC Transition Plans'!P473=0,"No ",'ALC Transition Plans'!P473),"N/A")</f>
        <v>Yes</v>
      </c>
      <c r="E471" s="141" t="str">
        <f>IF('ALC Transition Plans'!$Z473="yes",IF('ALC Transition Plans'!AB473=0,"No ",'ALC Transition Plans'!AB473),"N/A")</f>
        <v>Yes</v>
      </c>
      <c r="F471" s="146" t="str">
        <f>IF(VLOOKUP(B471,'Pivot Table'!$B$5:$K$2000,8,FALSE)=1,"Yes","")</f>
        <v/>
      </c>
      <c r="G471" s="164" t="str">
        <f>IF('ALC Transition Plans'!AT473="F","Y"," ")</f>
        <v>Y</v>
      </c>
      <c r="H471" s="217" t="str">
        <f>IF('ALC Transition Plans'!AW473=0," ",'ALC Transition Plans'!AW473)</f>
        <v>Y</v>
      </c>
      <c r="I471" s="312" t="str">
        <f t="shared" si="32"/>
        <v>70Y</v>
      </c>
      <c r="J471" s="230" t="str">
        <f>'ALC Transition Plans'!BL473</f>
        <v>F</v>
      </c>
    </row>
    <row r="472" spans="1:10" ht="15" customHeight="1" x14ac:dyDescent="0.3">
      <c r="A472" s="43" t="s">
        <v>448</v>
      </c>
      <c r="B472" s="43" t="s">
        <v>454</v>
      </c>
      <c r="C472" s="145" t="str">
        <f>IF('ALC Transition Plans'!$C474="yes",IF('ALC Transition Plans'!D474=0,"No ",'ALC Transition Plans'!D474),"N/A")</f>
        <v>Yes</v>
      </c>
      <c r="D472" s="141" t="str">
        <f>IF('ALC Transition Plans'!$O474="yes",IF('ALC Transition Plans'!P474=0,"No ",'ALC Transition Plans'!P474),"N/A")</f>
        <v>N/A</v>
      </c>
      <c r="E472" s="141" t="str">
        <f>IF('ALC Transition Plans'!$Z474="yes",IF('ALC Transition Plans'!AB474=0,"No ",'ALC Transition Plans'!AB474),"N/A")</f>
        <v>N/A</v>
      </c>
      <c r="F472" s="146" t="str">
        <f>IF(VLOOKUP(B472,'Pivot Table'!$B$5:$K$2000,8,FALSE)=1,"Yes","")</f>
        <v/>
      </c>
      <c r="G472" s="164" t="str">
        <f>IF('ALC Transition Plans'!AT474="F","Y"," ")</f>
        <v>Y</v>
      </c>
      <c r="H472" s="217" t="str">
        <f>IF('ALC Transition Plans'!AW474=0," ",'ALC Transition Plans'!AW474)</f>
        <v>Y</v>
      </c>
      <c r="I472" s="312" t="str">
        <f t="shared" si="32"/>
        <v>70Y</v>
      </c>
      <c r="J472" s="230" t="str">
        <f>'ALC Transition Plans'!BL474</f>
        <v>F</v>
      </c>
    </row>
    <row r="473" spans="1:10" ht="15" customHeight="1" x14ac:dyDescent="0.3">
      <c r="A473" s="43" t="s">
        <v>448</v>
      </c>
      <c r="B473" s="43" t="s">
        <v>455</v>
      </c>
      <c r="C473" s="145" t="str">
        <f>IF('ALC Transition Plans'!$C475="yes",IF('ALC Transition Plans'!D475=0,"No ",'ALC Transition Plans'!D475),"N/A")</f>
        <v>Yes</v>
      </c>
      <c r="D473" s="141" t="str">
        <f>IF('ALC Transition Plans'!$O475="yes",IF('ALC Transition Plans'!P475=0,"No ",'ALC Transition Plans'!P475),"N/A")</f>
        <v>Yes</v>
      </c>
      <c r="E473" s="141" t="str">
        <f>IF('ALC Transition Plans'!$Z475="yes",IF('ALC Transition Plans'!AB475=0,"No ",'ALC Transition Plans'!AB475),"N/A")</f>
        <v>Yes</v>
      </c>
      <c r="F473" s="146" t="str">
        <f>IF(VLOOKUP(B473,'Pivot Table'!$B$5:$K$2000,8,FALSE)=1,"Yes","")</f>
        <v/>
      </c>
      <c r="G473" s="164" t="str">
        <f>IF('ALC Transition Plans'!AT475="F","Y"," ")</f>
        <v>Y</v>
      </c>
      <c r="H473" s="217" t="str">
        <f>IF('ALC Transition Plans'!AW475=0," ",'ALC Transition Plans'!AW475)</f>
        <v>Y</v>
      </c>
      <c r="I473" s="312" t="str">
        <f t="shared" si="32"/>
        <v>70Y</v>
      </c>
      <c r="J473" s="230" t="str">
        <f>'ALC Transition Plans'!BL475</f>
        <v>F</v>
      </c>
    </row>
    <row r="474" spans="1:10" ht="15" customHeight="1" x14ac:dyDescent="0.3">
      <c r="A474" s="43" t="s">
        <v>448</v>
      </c>
      <c r="B474" s="123" t="s">
        <v>1229</v>
      </c>
      <c r="C474" s="145" t="str">
        <f>IF('ALC Transition Plans'!$C476="yes",IF('ALC Transition Plans'!D476=0,"No ",'ALC Transition Plans'!D476),"N/A")</f>
        <v>N/A</v>
      </c>
      <c r="D474" s="141" t="str">
        <f>IF('ALC Transition Plans'!$O476="yes",IF('ALC Transition Plans'!P476=0,"No ",'ALC Transition Plans'!P476),"N/A")</f>
        <v>In Progress</v>
      </c>
      <c r="E474" s="141" t="str">
        <f>IF('ALC Transition Plans'!$Z476="yes",IF('ALC Transition Plans'!AB476=0,"No ",'ALC Transition Plans'!AB476),"N/A")</f>
        <v>N/A</v>
      </c>
      <c r="F474" s="146" t="str">
        <f>IF(VLOOKUP(B474,'Pivot Table'!$B$5:$K$2000,8,FALSE)=1,"Yes","")</f>
        <v>Yes</v>
      </c>
      <c r="G474" s="164" t="str">
        <f>IF('ALC Transition Plans'!AT476="F","Y"," ")</f>
        <v xml:space="preserve"> </v>
      </c>
      <c r="H474" s="217" t="str">
        <f>IF('ALC Transition Plans'!AW476=0," ",'ALC Transition Plans'!AW476)</f>
        <v>Y</v>
      </c>
      <c r="I474" s="312" t="str">
        <f>A474&amp;G474</f>
        <v xml:space="preserve">70 </v>
      </c>
      <c r="J474" s="230" t="str">
        <f>'ALC Transition Plans'!BL476</f>
        <v xml:space="preserve"> </v>
      </c>
    </row>
    <row r="475" spans="1:10" ht="15" customHeight="1" x14ac:dyDescent="0.3">
      <c r="A475" s="43" t="s">
        <v>448</v>
      </c>
      <c r="B475" s="43" t="s">
        <v>456</v>
      </c>
      <c r="C475" s="145" t="str">
        <f>IF('ALC Transition Plans'!$C477="yes",IF('ALC Transition Plans'!D477=0,"No ",'ALC Transition Plans'!D477),"N/A")</f>
        <v>N/A</v>
      </c>
      <c r="D475" s="141" t="str">
        <f>IF('ALC Transition Plans'!$O477="yes",IF('ALC Transition Plans'!P477=0,"No ",'ALC Transition Plans'!P477),"N/A")</f>
        <v>In Progress</v>
      </c>
      <c r="E475" s="141" t="str">
        <f>IF('ALC Transition Plans'!$Z477="yes",IF('ALC Transition Plans'!AB477=0,"No ",'ALC Transition Plans'!AB477),"N/A")</f>
        <v>N/A</v>
      </c>
      <c r="F475" s="146" t="str">
        <f>IF(VLOOKUP(B475,'Pivot Table'!$B$5:$K$2000,8,FALSE)=1,"Yes","")</f>
        <v>Yes</v>
      </c>
      <c r="G475" s="164" t="str">
        <f>IF('ALC Transition Plans'!AT477="F","Y"," ")</f>
        <v xml:space="preserve"> </v>
      </c>
      <c r="H475" s="217" t="str">
        <f>IF('ALC Transition Plans'!AW477=0," ",'ALC Transition Plans'!AW477)</f>
        <v>Y</v>
      </c>
      <c r="I475" s="312" t="str">
        <f t="shared" si="32"/>
        <v xml:space="preserve">70 </v>
      </c>
      <c r="J475" s="230" t="str">
        <f>'ALC Transition Plans'!BL477</f>
        <v xml:space="preserve"> </v>
      </c>
    </row>
    <row r="476" spans="1:10" ht="15" customHeight="1" x14ac:dyDescent="0.3">
      <c r="A476" s="43" t="s">
        <v>448</v>
      </c>
      <c r="B476" s="43" t="s">
        <v>457</v>
      </c>
      <c r="C476" s="145" t="str">
        <f>IF('ALC Transition Plans'!$C478="yes",IF('ALC Transition Plans'!D478=0,"No ",'ALC Transition Plans'!D478),"N/A")</f>
        <v>In Progress</v>
      </c>
      <c r="D476" s="141" t="str">
        <f>IF('ALC Transition Plans'!$O478="yes",IF('ALC Transition Plans'!P478=0,"No ",'ALC Transition Plans'!P478),"N/A")</f>
        <v>N/A</v>
      </c>
      <c r="E476" s="141" t="str">
        <f>IF('ALC Transition Plans'!$Z478="yes",IF('ALC Transition Plans'!AB478=0,"No ",'ALC Transition Plans'!AB478),"N/A")</f>
        <v>N/A</v>
      </c>
      <c r="F476" s="146" t="str">
        <f>IF(VLOOKUP(B476,'Pivot Table'!$B$5:$K$2000,8,FALSE)=1,"Yes","")</f>
        <v>Yes</v>
      </c>
      <c r="G476" s="164" t="str">
        <f>IF('ALC Transition Plans'!AT478="F","Y"," ")</f>
        <v xml:space="preserve"> </v>
      </c>
      <c r="H476" s="217" t="str">
        <f>IF('ALC Transition Plans'!AW478=0," ",'ALC Transition Plans'!AW478)</f>
        <v>Y</v>
      </c>
      <c r="I476" s="312" t="str">
        <f t="shared" si="32"/>
        <v xml:space="preserve">70 </v>
      </c>
      <c r="J476" s="230" t="str">
        <f>'ALC Transition Plans'!BL478</f>
        <v xml:space="preserve"> </v>
      </c>
    </row>
    <row r="477" spans="1:10" ht="15" customHeight="1" x14ac:dyDescent="0.3">
      <c r="A477" s="43" t="s">
        <v>448</v>
      </c>
      <c r="B477" s="43" t="s">
        <v>458</v>
      </c>
      <c r="C477" s="145" t="str">
        <f>IF('ALC Transition Plans'!$C479="yes",IF('ALC Transition Plans'!D479=0,"No ",'ALC Transition Plans'!D479),"N/A")</f>
        <v>In Progress</v>
      </c>
      <c r="D477" s="141" t="str">
        <f>IF('ALC Transition Plans'!$O479="yes",IF('ALC Transition Plans'!P479=0,"No ",'ALC Transition Plans'!P479),"N/A")</f>
        <v>In Progress</v>
      </c>
      <c r="E477" s="141" t="str">
        <f>IF('ALC Transition Plans'!$Z479="yes",IF('ALC Transition Plans'!AB479=0,"No ",'ALC Transition Plans'!AB479),"N/A")</f>
        <v>N/A</v>
      </c>
      <c r="F477" s="146" t="str">
        <f>IF(VLOOKUP(B477,'Pivot Table'!$B$5:$K$2000,8,FALSE)=1,"Yes","")</f>
        <v>Yes</v>
      </c>
      <c r="G477" s="164" t="str">
        <f>IF('ALC Transition Plans'!AT479="F","Y"," ")</f>
        <v xml:space="preserve"> </v>
      </c>
      <c r="H477" s="217" t="str">
        <f>IF('ALC Transition Plans'!AW479=0," ",'ALC Transition Plans'!AW479)</f>
        <v>Y</v>
      </c>
      <c r="I477" s="312" t="str">
        <f t="shared" si="32"/>
        <v xml:space="preserve">70 </v>
      </c>
      <c r="J477" s="230" t="str">
        <f>'ALC Transition Plans'!BL479</f>
        <v xml:space="preserve"> </v>
      </c>
    </row>
    <row r="478" spans="1:10" ht="15" customHeight="1" x14ac:dyDescent="0.3">
      <c r="A478" s="43" t="s">
        <v>448</v>
      </c>
      <c r="B478" s="43" t="s">
        <v>459</v>
      </c>
      <c r="C478" s="145" t="str">
        <f>IF('ALC Transition Plans'!$C480="yes",IF('ALC Transition Plans'!D480=0,"No ",'ALC Transition Plans'!D480),"N/A")</f>
        <v>N/A</v>
      </c>
      <c r="D478" s="141" t="str">
        <f>IF('ALC Transition Plans'!$O480="yes",IF('ALC Transition Plans'!P480=0,"No ",'ALC Transition Plans'!P480),"N/A")</f>
        <v>In Progress</v>
      </c>
      <c r="E478" s="141" t="str">
        <f>IF('ALC Transition Plans'!$Z480="yes",IF('ALC Transition Plans'!AB480=0,"No ",'ALC Transition Plans'!AB480),"N/A")</f>
        <v>N/A</v>
      </c>
      <c r="F478" s="146" t="str">
        <f>IF(VLOOKUP(B478,'Pivot Table'!$B$5:$K$2000,8,FALSE)=1,"Yes","")</f>
        <v>Yes</v>
      </c>
      <c r="G478" s="164" t="str">
        <f>IF('ALC Transition Plans'!AT480="F","Y"," ")</f>
        <v xml:space="preserve"> </v>
      </c>
      <c r="H478" s="217" t="str">
        <f>IF('ALC Transition Plans'!AW480=0," ",'ALC Transition Plans'!AW480)</f>
        <v>Y</v>
      </c>
      <c r="I478" s="312" t="str">
        <f t="shared" si="32"/>
        <v xml:space="preserve">70 </v>
      </c>
      <c r="J478" s="230" t="str">
        <f>'ALC Transition Plans'!BL480</f>
        <v xml:space="preserve"> </v>
      </c>
    </row>
    <row r="479" spans="1:10" ht="15" customHeight="1" x14ac:dyDescent="0.3">
      <c r="A479" s="43" t="s">
        <v>448</v>
      </c>
      <c r="B479" s="43" t="s">
        <v>460</v>
      </c>
      <c r="C479" s="145" t="str">
        <f>IF('ALC Transition Plans'!$C481="yes",IF('ALC Transition Plans'!D481=0,"No ",'ALC Transition Plans'!D481),"N/A")</f>
        <v>N/A</v>
      </c>
      <c r="D479" s="141" t="str">
        <f>IF('ALC Transition Plans'!$O481="yes",IF('ALC Transition Plans'!P481=0,"No ",'ALC Transition Plans'!P481),"N/A")</f>
        <v>In Progress</v>
      </c>
      <c r="E479" s="141" t="str">
        <f>IF('ALC Transition Plans'!$Z481="yes",IF('ALC Transition Plans'!AB481=0,"No ",'ALC Transition Plans'!AB481),"N/A")</f>
        <v>N/A</v>
      </c>
      <c r="F479" s="146" t="str">
        <f>IF(VLOOKUP(B479,'Pivot Table'!$B$5:$K$2000,8,FALSE)=1,"Yes","")</f>
        <v>Yes</v>
      </c>
      <c r="G479" s="164" t="str">
        <f>IF('ALC Transition Plans'!AT481="F","Y"," ")</f>
        <v xml:space="preserve"> </v>
      </c>
      <c r="H479" s="217" t="str">
        <f>IF('ALC Transition Plans'!AW481=0," ",'ALC Transition Plans'!AW481)</f>
        <v>Y</v>
      </c>
      <c r="I479" s="312" t="str">
        <f t="shared" si="32"/>
        <v xml:space="preserve">70 </v>
      </c>
      <c r="J479" s="230" t="str">
        <f>'ALC Transition Plans'!BL481</f>
        <v xml:space="preserve"> </v>
      </c>
    </row>
    <row r="480" spans="1:10" ht="15" customHeight="1" x14ac:dyDescent="0.3">
      <c r="A480" s="43" t="s">
        <v>448</v>
      </c>
      <c r="B480" s="43" t="s">
        <v>461</v>
      </c>
      <c r="C480" s="145" t="str">
        <f>IF('ALC Transition Plans'!$C482="yes",IF('ALC Transition Plans'!D482=0,"No ",'ALC Transition Plans'!D482),"N/A")</f>
        <v>N/A</v>
      </c>
      <c r="D480" s="141" t="str">
        <f>IF('ALC Transition Plans'!$O482="yes",IF('ALC Transition Plans'!P482=0,"No ",'ALC Transition Plans'!P482),"N/A")</f>
        <v>In Progress</v>
      </c>
      <c r="E480" s="141" t="str">
        <f>IF('ALC Transition Plans'!$Z482="yes",IF('ALC Transition Plans'!AB482=0,"No ",'ALC Transition Plans'!AB482),"N/A")</f>
        <v>N/A</v>
      </c>
      <c r="F480" s="146" t="str">
        <f>IF(VLOOKUP(B480,'Pivot Table'!$B$5:$K$2000,8,FALSE)=1,"Yes","")</f>
        <v>Yes</v>
      </c>
      <c r="G480" s="164" t="str">
        <f>IF('ALC Transition Plans'!AT482="F","Y"," ")</f>
        <v xml:space="preserve"> </v>
      </c>
      <c r="H480" s="217" t="str">
        <f>IF('ALC Transition Plans'!AW482=0," ",'ALC Transition Plans'!AW482)</f>
        <v>Y</v>
      </c>
      <c r="I480" s="312" t="str">
        <f t="shared" si="32"/>
        <v xml:space="preserve">70 </v>
      </c>
      <c r="J480" s="230" t="str">
        <f>'ALC Transition Plans'!BL482</f>
        <v xml:space="preserve"> </v>
      </c>
    </row>
    <row r="481" spans="1:10" ht="15" customHeight="1" x14ac:dyDescent="0.3">
      <c r="A481" s="43" t="s">
        <v>448</v>
      </c>
      <c r="B481" s="43" t="s">
        <v>462</v>
      </c>
      <c r="C481" s="145" t="str">
        <f>IF('ALC Transition Plans'!$C483="yes",IF('ALC Transition Plans'!D483=0,"No ",'ALC Transition Plans'!D483),"N/A")</f>
        <v>N/A</v>
      </c>
      <c r="D481" s="141" t="str">
        <f>IF('ALC Transition Plans'!$O483="yes",IF('ALC Transition Plans'!P483=0,"No ",'ALC Transition Plans'!P483),"N/A")</f>
        <v>In Progress</v>
      </c>
      <c r="E481" s="141" t="str">
        <f>IF('ALC Transition Plans'!$Z483="yes",IF('ALC Transition Plans'!AB483=0,"No ",'ALC Transition Plans'!AB483),"N/A")</f>
        <v>N/A</v>
      </c>
      <c r="F481" s="146" t="str">
        <f>IF(VLOOKUP(B481,'Pivot Table'!$B$5:$K$2000,8,FALSE)=1,"Yes","")</f>
        <v>Yes</v>
      </c>
      <c r="G481" s="164" t="str">
        <f>IF('ALC Transition Plans'!AT483="F","Y"," ")</f>
        <v xml:space="preserve"> </v>
      </c>
      <c r="H481" s="217" t="str">
        <f>IF('ALC Transition Plans'!AW483=0," ",'ALC Transition Plans'!AW483)</f>
        <v>Y</v>
      </c>
      <c r="I481" s="312" t="str">
        <f t="shared" si="32"/>
        <v xml:space="preserve">70 </v>
      </c>
      <c r="J481" s="230" t="str">
        <f>'ALC Transition Plans'!BL483</f>
        <v xml:space="preserve"> </v>
      </c>
    </row>
    <row r="482" spans="1:10" ht="15" customHeight="1" x14ac:dyDescent="0.3">
      <c r="A482" s="43" t="s">
        <v>448</v>
      </c>
      <c r="B482" s="43" t="s">
        <v>463</v>
      </c>
      <c r="C482" s="145" t="str">
        <f>IF('ALC Transition Plans'!$C484="yes",IF('ALC Transition Plans'!D484=0,"No ",'ALC Transition Plans'!D484),"N/A")</f>
        <v>N/A</v>
      </c>
      <c r="D482" s="141" t="str">
        <f>IF('ALC Transition Plans'!$O484="yes",IF('ALC Transition Plans'!P484=0,"No ",'ALC Transition Plans'!P484),"N/A")</f>
        <v>In Progress</v>
      </c>
      <c r="E482" s="141" t="str">
        <f>IF('ALC Transition Plans'!$Z484="yes",IF('ALC Transition Plans'!AB484=0,"No ",'ALC Transition Plans'!AB484),"N/A")</f>
        <v>N/A</v>
      </c>
      <c r="F482" s="146" t="str">
        <f>IF(VLOOKUP(B482,'Pivot Table'!$B$5:$K$2000,8,FALSE)=1,"Yes","")</f>
        <v>Yes</v>
      </c>
      <c r="G482" s="164" t="str">
        <f>IF('ALC Transition Plans'!AT484="F","Y"," ")</f>
        <v xml:space="preserve"> </v>
      </c>
      <c r="H482" s="217" t="str">
        <f>IF('ALC Transition Plans'!AW484=0," ",'ALC Transition Plans'!AW484)</f>
        <v>Y</v>
      </c>
      <c r="I482" s="312" t="str">
        <f t="shared" ref="I482:I543" si="35">A482&amp;G482</f>
        <v xml:space="preserve">70 </v>
      </c>
      <c r="J482" s="230" t="str">
        <f>'ALC Transition Plans'!BL484</f>
        <v xml:space="preserve"> </v>
      </c>
    </row>
    <row r="483" spans="1:10" ht="15" customHeight="1" x14ac:dyDescent="0.3">
      <c r="A483" s="43" t="s">
        <v>448</v>
      </c>
      <c r="B483" s="43" t="s">
        <v>464</v>
      </c>
      <c r="C483" s="145" t="str">
        <f>IF('ALC Transition Plans'!$C485="yes",IF('ALC Transition Plans'!D485=0,"No ",'ALC Transition Plans'!D485),"N/A")</f>
        <v>N/A</v>
      </c>
      <c r="D483" s="141" t="str">
        <f>IF('ALC Transition Plans'!$O485="yes",IF('ALC Transition Plans'!P485=0,"No ",'ALC Transition Plans'!P485),"N/A")</f>
        <v>In Progress</v>
      </c>
      <c r="E483" s="141" t="str">
        <f>IF('ALC Transition Plans'!$Z485="yes",IF('ALC Transition Plans'!AB485=0,"No ",'ALC Transition Plans'!AB485),"N/A")</f>
        <v>N/A</v>
      </c>
      <c r="F483" s="146" t="str">
        <f>IF(VLOOKUP(B483,'Pivot Table'!$B$5:$K$2000,8,FALSE)=1,"Yes","")</f>
        <v>Yes</v>
      </c>
      <c r="G483" s="164" t="str">
        <f>IF('ALC Transition Plans'!AT485="F","Y"," ")</f>
        <v xml:space="preserve"> </v>
      </c>
      <c r="H483" s="217" t="str">
        <f>IF('ALC Transition Plans'!AW485=0," ",'ALC Transition Plans'!AW485)</f>
        <v>Y</v>
      </c>
      <c r="I483" s="312" t="str">
        <f t="shared" si="35"/>
        <v xml:space="preserve">70 </v>
      </c>
      <c r="J483" s="230" t="str">
        <f>'ALC Transition Plans'!BL485</f>
        <v xml:space="preserve"> </v>
      </c>
    </row>
    <row r="484" spans="1:10" ht="15" customHeight="1" x14ac:dyDescent="0.3">
      <c r="A484" s="43" t="s">
        <v>448</v>
      </c>
      <c r="B484" s="43" t="s">
        <v>465</v>
      </c>
      <c r="C484" s="145" t="str">
        <f>IF('ALC Transition Plans'!$C486="yes",IF('ALC Transition Plans'!D486=0,"No ",'ALC Transition Plans'!D486),"N/A")</f>
        <v>N/A</v>
      </c>
      <c r="D484" s="141" t="str">
        <f>IF('ALC Transition Plans'!$O486="yes",IF('ALC Transition Plans'!P486=0,"No ",'ALC Transition Plans'!P486),"N/A")</f>
        <v>In Progress</v>
      </c>
      <c r="E484" s="141" t="str">
        <f>IF('ALC Transition Plans'!$Z486="yes",IF('ALC Transition Plans'!AB486=0,"No ",'ALC Transition Plans'!AB486),"N/A")</f>
        <v>N/A</v>
      </c>
      <c r="F484" s="146" t="str">
        <f>IF(VLOOKUP(B484,'Pivot Table'!$B$5:$K$2000,8,FALSE)=1,"Yes","")</f>
        <v>Yes</v>
      </c>
      <c r="G484" s="164" t="str">
        <f>IF('ALC Transition Plans'!AT486="F","Y"," ")</f>
        <v xml:space="preserve"> </v>
      </c>
      <c r="H484" s="217" t="str">
        <f>IF('ALC Transition Plans'!AW486=0," ",'ALC Transition Plans'!AW486)</f>
        <v>Y</v>
      </c>
      <c r="I484" s="312" t="str">
        <f t="shared" si="35"/>
        <v xml:space="preserve">70 </v>
      </c>
      <c r="J484" s="230" t="str">
        <f>'ALC Transition Plans'!BL486</f>
        <v xml:space="preserve"> </v>
      </c>
    </row>
    <row r="485" spans="1:10" ht="15" customHeight="1" x14ac:dyDescent="0.3">
      <c r="A485" s="43" t="s">
        <v>448</v>
      </c>
      <c r="B485" s="43" t="s">
        <v>466</v>
      </c>
      <c r="C485" s="145" t="str">
        <f>IF('ALC Transition Plans'!$C487="yes",IF('ALC Transition Plans'!D487=0,"No ",'ALC Transition Plans'!D487),"N/A")</f>
        <v>N/A</v>
      </c>
      <c r="D485" s="141" t="str">
        <f>IF('ALC Transition Plans'!$O487="yes",IF('ALC Transition Plans'!P487=0,"No ",'ALC Transition Plans'!P487),"N/A")</f>
        <v>In Progress</v>
      </c>
      <c r="E485" s="141" t="str">
        <f>IF('ALC Transition Plans'!$Z487="yes",IF('ALC Transition Plans'!AB487=0,"No ",'ALC Transition Plans'!AB487),"N/A")</f>
        <v>N/A</v>
      </c>
      <c r="F485" s="146" t="str">
        <f>IF(VLOOKUP(B485,'Pivot Table'!$B$5:$K$2000,8,FALSE)=1,"Yes","")</f>
        <v>Yes</v>
      </c>
      <c r="G485" s="164" t="str">
        <f>IF('ALC Transition Plans'!AT487="F","Y"," ")</f>
        <v xml:space="preserve"> </v>
      </c>
      <c r="H485" s="217" t="str">
        <f>IF('ALC Transition Plans'!AW487=0," ",'ALC Transition Plans'!AW487)</f>
        <v>Y</v>
      </c>
      <c r="I485" s="312" t="str">
        <f t="shared" si="35"/>
        <v xml:space="preserve">70 </v>
      </c>
      <c r="J485" s="230" t="str">
        <f>'ALC Transition Plans'!BL487</f>
        <v xml:space="preserve"> </v>
      </c>
    </row>
    <row r="486" spans="1:10" ht="15" customHeight="1" x14ac:dyDescent="0.3">
      <c r="A486" s="43" t="s">
        <v>448</v>
      </c>
      <c r="B486" s="43" t="s">
        <v>467</v>
      </c>
      <c r="C486" s="145" t="str">
        <f>IF('ALC Transition Plans'!$C488="yes",IF('ALC Transition Plans'!D488=0,"No ",'ALC Transition Plans'!D488),"N/A")</f>
        <v>N/A</v>
      </c>
      <c r="D486" s="141" t="str">
        <f>IF('ALC Transition Plans'!$O488="yes",IF('ALC Transition Plans'!P488=0,"No ",'ALC Transition Plans'!P488),"N/A")</f>
        <v>In Progress</v>
      </c>
      <c r="E486" s="141" t="str">
        <f>IF('ALC Transition Plans'!$Z488="yes",IF('ALC Transition Plans'!AB488=0,"No ",'ALC Transition Plans'!AB488),"N/A")</f>
        <v>N/A</v>
      </c>
      <c r="F486" s="146" t="str">
        <f>IF(VLOOKUP(B486,'Pivot Table'!$B$5:$K$2000,8,FALSE)=1,"Yes","")</f>
        <v>Yes</v>
      </c>
      <c r="G486" s="164" t="str">
        <f>IF('ALC Transition Plans'!AT488="F","Y"," ")</f>
        <v xml:space="preserve"> </v>
      </c>
      <c r="H486" s="217" t="str">
        <f>IF('ALC Transition Plans'!AW488=0," ",'ALC Transition Plans'!AW488)</f>
        <v>Y</v>
      </c>
      <c r="I486" s="312" t="str">
        <f t="shared" si="35"/>
        <v xml:space="preserve">70 </v>
      </c>
      <c r="J486" s="230" t="str">
        <f>'ALC Transition Plans'!BL488</f>
        <v xml:space="preserve"> </v>
      </c>
    </row>
    <row r="487" spans="1:10" ht="15" customHeight="1" x14ac:dyDescent="0.3">
      <c r="A487" s="43" t="s">
        <v>448</v>
      </c>
      <c r="B487" s="43" t="s">
        <v>468</v>
      </c>
      <c r="C487" s="145" t="str">
        <f>IF('ALC Transition Plans'!$C489="yes",IF('ALC Transition Plans'!D489=0,"No ",'ALC Transition Plans'!D489),"N/A")</f>
        <v>N/A</v>
      </c>
      <c r="D487" s="141" t="str">
        <f>IF('ALC Transition Plans'!$O489="yes",IF('ALC Transition Plans'!P489=0,"No ",'ALC Transition Plans'!P489),"N/A")</f>
        <v>In Progress</v>
      </c>
      <c r="E487" s="141" t="str">
        <f>IF('ALC Transition Plans'!$Z489="yes",IF('ALC Transition Plans'!AB489=0,"No ",'ALC Transition Plans'!AB489),"N/A")</f>
        <v>N/A</v>
      </c>
      <c r="F487" s="146" t="str">
        <f>IF(VLOOKUP(B487,'Pivot Table'!$B$5:$K$2000,8,FALSE)=1,"Yes","")</f>
        <v>Yes</v>
      </c>
      <c r="G487" s="164" t="str">
        <f>IF('ALC Transition Plans'!AT489="F","Y"," ")</f>
        <v xml:space="preserve"> </v>
      </c>
      <c r="H487" s="217" t="str">
        <f>IF('ALC Transition Plans'!AW489=0," ",'ALC Transition Plans'!AW489)</f>
        <v>Y</v>
      </c>
      <c r="I487" s="312" t="str">
        <f t="shared" si="35"/>
        <v xml:space="preserve">70 </v>
      </c>
      <c r="J487" s="230" t="str">
        <f>'ALC Transition Plans'!BL489</f>
        <v xml:space="preserve"> </v>
      </c>
    </row>
    <row r="488" spans="1:10" ht="15" customHeight="1" x14ac:dyDescent="0.3">
      <c r="A488" s="43" t="s">
        <v>448</v>
      </c>
      <c r="B488" s="43" t="s">
        <v>469</v>
      </c>
      <c r="C488" s="145" t="str">
        <f>IF('ALC Transition Plans'!$C490="yes",IF('ALC Transition Plans'!D490=0,"No ",'ALC Transition Plans'!D490),"N/A")</f>
        <v>N/A</v>
      </c>
      <c r="D488" s="141" t="str">
        <f>IF('ALC Transition Plans'!$O490="yes",IF('ALC Transition Plans'!P490=0,"No ",'ALC Transition Plans'!P490),"N/A")</f>
        <v>In Progress</v>
      </c>
      <c r="E488" s="141" t="str">
        <f>IF('ALC Transition Plans'!$Z490="yes",IF('ALC Transition Plans'!AB490=0,"No ",'ALC Transition Plans'!AB490),"N/A")</f>
        <v>N/A</v>
      </c>
      <c r="F488" s="146" t="str">
        <f>IF(VLOOKUP(B488,'Pivot Table'!$B$5:$K$2000,8,FALSE)=1,"Yes","")</f>
        <v>Yes</v>
      </c>
      <c r="G488" s="164" t="str">
        <f>IF('ALC Transition Plans'!AT490="F","Y"," ")</f>
        <v xml:space="preserve"> </v>
      </c>
      <c r="H488" s="217" t="str">
        <f>IF('ALC Transition Plans'!AW490=0," ",'ALC Transition Plans'!AW490)</f>
        <v>Y</v>
      </c>
      <c r="I488" s="312" t="str">
        <f t="shared" si="35"/>
        <v xml:space="preserve">70 </v>
      </c>
      <c r="J488" s="230" t="str">
        <f>'ALC Transition Plans'!BL490</f>
        <v xml:space="preserve"> </v>
      </c>
    </row>
    <row r="489" spans="1:10" ht="15" customHeight="1" x14ac:dyDescent="0.3">
      <c r="A489" s="43" t="s">
        <v>448</v>
      </c>
      <c r="B489" s="43" t="s">
        <v>470</v>
      </c>
      <c r="C489" s="145" t="str">
        <f>IF('ALC Transition Plans'!$C491="yes",IF('ALC Transition Plans'!D491=0,"No ",'ALC Transition Plans'!D491),"N/A")</f>
        <v>N/A</v>
      </c>
      <c r="D489" s="141" t="str">
        <f>IF('ALC Transition Plans'!$O491="yes",IF('ALC Transition Plans'!P491=0,"No ",'ALC Transition Plans'!P491),"N/A")</f>
        <v>In Progress</v>
      </c>
      <c r="E489" s="141" t="str">
        <f>IF('ALC Transition Plans'!$Z491="yes",IF('ALC Transition Plans'!AB491=0,"No ",'ALC Transition Plans'!AB491),"N/A")</f>
        <v>N/A</v>
      </c>
      <c r="F489" s="146" t="str">
        <f>IF(VLOOKUP(B489,'Pivot Table'!$B$5:$K$2000,8,FALSE)=1,"Yes","")</f>
        <v>Yes</v>
      </c>
      <c r="G489" s="164" t="str">
        <f>IF('ALC Transition Plans'!AT491="F","Y"," ")</f>
        <v xml:space="preserve"> </v>
      </c>
      <c r="H489" s="217" t="str">
        <f>IF('ALC Transition Plans'!AW491=0," ",'ALC Transition Plans'!AW491)</f>
        <v>Y</v>
      </c>
      <c r="I489" s="312" t="str">
        <f t="shared" si="35"/>
        <v xml:space="preserve">70 </v>
      </c>
      <c r="J489" s="230" t="str">
        <f>'ALC Transition Plans'!BL491</f>
        <v xml:space="preserve"> </v>
      </c>
    </row>
    <row r="490" spans="1:10" ht="15" customHeight="1" x14ac:dyDescent="0.3">
      <c r="A490" s="43" t="s">
        <v>448</v>
      </c>
      <c r="B490" s="43" t="s">
        <v>471</v>
      </c>
      <c r="C490" s="145" t="str">
        <f>IF('ALC Transition Plans'!$C492="yes",IF('ALC Transition Plans'!D492=0,"No ",'ALC Transition Plans'!D492),"N/A")</f>
        <v>N/A</v>
      </c>
      <c r="D490" s="141" t="str">
        <f>IF('ALC Transition Plans'!$O492="yes",IF('ALC Transition Plans'!P492=0,"No ",'ALC Transition Plans'!P492),"N/A")</f>
        <v>In Progress</v>
      </c>
      <c r="E490" s="141" t="str">
        <f>IF('ALC Transition Plans'!$Z492="yes",IF('ALC Transition Plans'!AB492=0,"No ",'ALC Transition Plans'!AB492),"N/A")</f>
        <v>N/A</v>
      </c>
      <c r="F490" s="146" t="str">
        <f>IF(VLOOKUP(B490,'Pivot Table'!$B$5:$K$2000,8,FALSE)=1,"Yes","")</f>
        <v>Yes</v>
      </c>
      <c r="G490" s="164" t="str">
        <f>IF('ALC Transition Plans'!AT492="F","Y"," ")</f>
        <v xml:space="preserve"> </v>
      </c>
      <c r="H490" s="217" t="str">
        <f>IF('ALC Transition Plans'!AW492=0," ",'ALC Transition Plans'!AW492)</f>
        <v>Y</v>
      </c>
      <c r="I490" s="312" t="str">
        <f t="shared" si="35"/>
        <v xml:space="preserve">70 </v>
      </c>
      <c r="J490" s="230" t="str">
        <f>'ALC Transition Plans'!BL492</f>
        <v xml:space="preserve"> </v>
      </c>
    </row>
    <row r="491" spans="1:10" ht="15" customHeight="1" x14ac:dyDescent="0.3">
      <c r="A491" s="43" t="s">
        <v>448</v>
      </c>
      <c r="B491" s="43" t="s">
        <v>472</v>
      </c>
      <c r="C491" s="145" t="str">
        <f>IF('ALC Transition Plans'!$C493="yes",IF('ALC Transition Plans'!D493=0,"No ",'ALC Transition Plans'!D493),"N/A")</f>
        <v>N/A</v>
      </c>
      <c r="D491" s="141" t="str">
        <f>IF('ALC Transition Plans'!$O493="yes",IF('ALC Transition Plans'!P493=0,"No ",'ALC Transition Plans'!P493),"N/A")</f>
        <v>In Progress</v>
      </c>
      <c r="E491" s="141" t="str">
        <f>IF('ALC Transition Plans'!$Z493="yes",IF('ALC Transition Plans'!AB493=0,"No ",'ALC Transition Plans'!AB493),"N/A")</f>
        <v>N/A</v>
      </c>
      <c r="F491" s="146" t="str">
        <f>IF(VLOOKUP(B491,'Pivot Table'!$B$5:$K$2000,8,FALSE)=1,"Yes","")</f>
        <v>Yes</v>
      </c>
      <c r="G491" s="164" t="str">
        <f>IF('ALC Transition Plans'!AT493="F","Y"," ")</f>
        <v xml:space="preserve"> </v>
      </c>
      <c r="H491" s="217" t="str">
        <f>IF('ALC Transition Plans'!AW493=0," ",'ALC Transition Plans'!AW493)</f>
        <v>Y</v>
      </c>
      <c r="I491" s="312" t="str">
        <f t="shared" si="35"/>
        <v xml:space="preserve">70 </v>
      </c>
      <c r="J491" s="230" t="str">
        <f>'ALC Transition Plans'!BL493</f>
        <v xml:space="preserve"> </v>
      </c>
    </row>
    <row r="492" spans="1:10" ht="15" customHeight="1" x14ac:dyDescent="0.3">
      <c r="A492" s="43" t="s">
        <v>448</v>
      </c>
      <c r="B492" s="43" t="s">
        <v>473</v>
      </c>
      <c r="C492" s="145" t="str">
        <f>IF('ALC Transition Plans'!$C494="yes",IF('ALC Transition Plans'!D494=0,"No ",'ALC Transition Plans'!D494),"N/A")</f>
        <v>N/A</v>
      </c>
      <c r="D492" s="141" t="str">
        <f>IF('ALC Transition Plans'!$O494="yes",IF('ALC Transition Plans'!P494=0,"No ",'ALC Transition Plans'!P494),"N/A")</f>
        <v>In Progress</v>
      </c>
      <c r="E492" s="141" t="str">
        <f>IF('ALC Transition Plans'!$Z494="yes",IF('ALC Transition Plans'!AB494=0,"No ",'ALC Transition Plans'!AB494),"N/A")</f>
        <v>N/A</v>
      </c>
      <c r="F492" s="146" t="str">
        <f>IF(VLOOKUP(B492,'Pivot Table'!$B$5:$K$2000,8,FALSE)=1,"Yes","")</f>
        <v>Yes</v>
      </c>
      <c r="G492" s="164" t="str">
        <f>IF('ALC Transition Plans'!AT494="F","Y"," ")</f>
        <v xml:space="preserve"> </v>
      </c>
      <c r="H492" s="217" t="str">
        <f>IF('ALC Transition Plans'!AW494=0," ",'ALC Transition Plans'!AW494)</f>
        <v>Y</v>
      </c>
      <c r="I492" s="312" t="str">
        <f t="shared" si="35"/>
        <v xml:space="preserve">70 </v>
      </c>
      <c r="J492" s="230" t="str">
        <f>'ALC Transition Plans'!BL494</f>
        <v xml:space="preserve"> </v>
      </c>
    </row>
    <row r="493" spans="1:10" ht="15" customHeight="1" x14ac:dyDescent="0.3">
      <c r="A493" s="43" t="s">
        <v>448</v>
      </c>
      <c r="B493" s="43" t="s">
        <v>474</v>
      </c>
      <c r="C493" s="145" t="str">
        <f>IF('ALC Transition Plans'!$C495="yes",IF('ALC Transition Plans'!D495=0,"No ",'ALC Transition Plans'!D495),"N/A")</f>
        <v>N/A</v>
      </c>
      <c r="D493" s="141" t="str">
        <f>IF('ALC Transition Plans'!$O495="yes",IF('ALC Transition Plans'!P495=0,"No ",'ALC Transition Plans'!P495),"N/A")</f>
        <v>In Progress</v>
      </c>
      <c r="E493" s="141" t="str">
        <f>IF('ALC Transition Plans'!$Z495="yes",IF('ALC Transition Plans'!AB495=0,"No ",'ALC Transition Plans'!AB495),"N/A")</f>
        <v>N/A</v>
      </c>
      <c r="F493" s="146" t="str">
        <f>IF(VLOOKUP(B493,'Pivot Table'!$B$5:$K$2000,8,FALSE)=1,"Yes","")</f>
        <v>Yes</v>
      </c>
      <c r="G493" s="164" t="str">
        <f>IF('ALC Transition Plans'!AT495="F","Y"," ")</f>
        <v xml:space="preserve"> </v>
      </c>
      <c r="H493" s="217" t="str">
        <f>IF('ALC Transition Plans'!AW495=0," ",'ALC Transition Plans'!AW495)</f>
        <v>Y</v>
      </c>
      <c r="I493" s="312" t="str">
        <f t="shared" si="35"/>
        <v xml:space="preserve">70 </v>
      </c>
      <c r="J493" s="230" t="str">
        <f>'ALC Transition Plans'!BL495</f>
        <v xml:space="preserve"> </v>
      </c>
    </row>
    <row r="494" spans="1:10" ht="15" customHeight="1" x14ac:dyDescent="0.3">
      <c r="A494" s="43" t="s">
        <v>448</v>
      </c>
      <c r="B494" s="43" t="s">
        <v>475</v>
      </c>
      <c r="C494" s="145" t="str">
        <f>IF('ALC Transition Plans'!$C496="yes",IF('ALC Transition Plans'!D496=0,"No ",'ALC Transition Plans'!D496),"N/A")</f>
        <v>N/A</v>
      </c>
      <c r="D494" s="141" t="str">
        <f>IF('ALC Transition Plans'!$O496="yes",IF('ALC Transition Plans'!P496=0,"No ",'ALC Transition Plans'!P496),"N/A")</f>
        <v>In Progress</v>
      </c>
      <c r="E494" s="141" t="str">
        <f>IF('ALC Transition Plans'!$Z496="yes",IF('ALC Transition Plans'!AB496=0,"No ",'ALC Transition Plans'!AB496),"N/A")</f>
        <v>N/A</v>
      </c>
      <c r="F494" s="146" t="str">
        <f>IF(VLOOKUP(B494,'Pivot Table'!$B$5:$K$2000,8,FALSE)=1,"Yes","")</f>
        <v>Yes</v>
      </c>
      <c r="G494" s="164" t="str">
        <f>IF('ALC Transition Plans'!AT496="F","Y"," ")</f>
        <v xml:space="preserve"> </v>
      </c>
      <c r="H494" s="217" t="str">
        <f>IF('ALC Transition Plans'!AW496=0," ",'ALC Transition Plans'!AW496)</f>
        <v>Y</v>
      </c>
      <c r="I494" s="312" t="str">
        <f t="shared" si="35"/>
        <v xml:space="preserve">70 </v>
      </c>
      <c r="J494" s="230" t="str">
        <f>'ALC Transition Plans'!BL496</f>
        <v xml:space="preserve"> </v>
      </c>
    </row>
    <row r="495" spans="1:10" ht="15" customHeight="1" x14ac:dyDescent="0.3">
      <c r="A495" s="43" t="s">
        <v>448</v>
      </c>
      <c r="B495" s="43" t="s">
        <v>476</v>
      </c>
      <c r="C495" s="145" t="str">
        <f>IF('ALC Transition Plans'!$C497="yes",IF('ALC Transition Plans'!D497=0,"No ",'ALC Transition Plans'!D497),"N/A")</f>
        <v>N/A</v>
      </c>
      <c r="D495" s="141" t="str">
        <f>IF('ALC Transition Plans'!$O497="yes",IF('ALC Transition Plans'!P497=0,"No ",'ALC Transition Plans'!P497),"N/A")</f>
        <v>In Progress</v>
      </c>
      <c r="E495" s="141" t="str">
        <f>IF('ALC Transition Plans'!$Z497="yes",IF('ALC Transition Plans'!AB497=0,"No ",'ALC Transition Plans'!AB497),"N/A")</f>
        <v>N/A</v>
      </c>
      <c r="F495" s="146" t="str">
        <f>IF(VLOOKUP(B495,'Pivot Table'!$B$5:$K$2000,8,FALSE)=1,"Yes","")</f>
        <v>Yes</v>
      </c>
      <c r="G495" s="164" t="str">
        <f>IF('ALC Transition Plans'!AT497="F","Y"," ")</f>
        <v xml:space="preserve"> </v>
      </c>
      <c r="H495" s="217" t="str">
        <f>IF('ALC Transition Plans'!AW497=0," ",'ALC Transition Plans'!AW497)</f>
        <v>Y</v>
      </c>
      <c r="I495" s="312" t="str">
        <f t="shared" si="35"/>
        <v xml:space="preserve">70 </v>
      </c>
      <c r="J495" s="230" t="str">
        <f>'ALC Transition Plans'!BL497</f>
        <v xml:space="preserve"> </v>
      </c>
    </row>
    <row r="496" spans="1:10" ht="15" customHeight="1" x14ac:dyDescent="0.3">
      <c r="A496" s="43" t="s">
        <v>448</v>
      </c>
      <c r="B496" s="43" t="s">
        <v>477</v>
      </c>
      <c r="C496" s="145" t="str">
        <f>IF('ALC Transition Plans'!$C498="yes",IF('ALC Transition Plans'!D498=0,"No ",'ALC Transition Plans'!D498),"N/A")</f>
        <v>N/A</v>
      </c>
      <c r="D496" s="141" t="str">
        <f>IF('ALC Transition Plans'!$O498="yes",IF('ALC Transition Plans'!P498=0,"No ",'ALC Transition Plans'!P498),"N/A")</f>
        <v>In Progress</v>
      </c>
      <c r="E496" s="141" t="str">
        <f>IF('ALC Transition Plans'!$Z498="yes",IF('ALC Transition Plans'!AB498=0,"No ",'ALC Transition Plans'!AB498),"N/A")</f>
        <v>N/A</v>
      </c>
      <c r="F496" s="146" t="str">
        <f>IF(VLOOKUP(B496,'Pivot Table'!$B$5:$K$2000,8,FALSE)=1,"Yes","")</f>
        <v>Yes</v>
      </c>
      <c r="G496" s="164" t="str">
        <f>IF('ALC Transition Plans'!AT498="F","Y"," ")</f>
        <v xml:space="preserve"> </v>
      </c>
      <c r="H496" s="217" t="str">
        <f>IF('ALC Transition Plans'!AW498=0," ",'ALC Transition Plans'!AW498)</f>
        <v>Y</v>
      </c>
      <c r="I496" s="312" t="str">
        <f t="shared" si="35"/>
        <v xml:space="preserve">70 </v>
      </c>
      <c r="J496" s="230" t="str">
        <f>'ALC Transition Plans'!BL498</f>
        <v xml:space="preserve"> </v>
      </c>
    </row>
    <row r="497" spans="1:10" ht="15" customHeight="1" x14ac:dyDescent="0.3">
      <c r="A497" s="43" t="s">
        <v>448</v>
      </c>
      <c r="B497" s="43" t="s">
        <v>478</v>
      </c>
      <c r="C497" s="145" t="str">
        <f>IF('ALC Transition Plans'!$C499="yes",IF('ALC Transition Plans'!D499=0,"No ",'ALC Transition Plans'!D499),"N/A")</f>
        <v>N/A</v>
      </c>
      <c r="D497" s="141" t="str">
        <f>IF('ALC Transition Plans'!$O499="yes",IF('ALC Transition Plans'!P499=0,"No ",'ALC Transition Plans'!P499),"N/A")</f>
        <v>In Progress</v>
      </c>
      <c r="E497" s="141" t="str">
        <f>IF('ALC Transition Plans'!$Z499="yes",IF('ALC Transition Plans'!AB499=0,"No ",'ALC Transition Plans'!AB499),"N/A")</f>
        <v>N/A</v>
      </c>
      <c r="F497" s="146" t="str">
        <f>IF(VLOOKUP(B497,'Pivot Table'!$B$5:$K$2000,8,FALSE)=1,"Yes","")</f>
        <v>Yes</v>
      </c>
      <c r="G497" s="164" t="str">
        <f>IF('ALC Transition Plans'!AT499="F","Y"," ")</f>
        <v xml:space="preserve"> </v>
      </c>
      <c r="H497" s="217" t="str">
        <f>IF('ALC Transition Plans'!AW499=0," ",'ALC Transition Plans'!AW499)</f>
        <v>Y</v>
      </c>
      <c r="I497" s="312" t="str">
        <f t="shared" si="35"/>
        <v xml:space="preserve">70 </v>
      </c>
      <c r="J497" s="230" t="str">
        <f>'ALC Transition Plans'!BL499</f>
        <v xml:space="preserve"> </v>
      </c>
    </row>
    <row r="498" spans="1:10" ht="15" customHeight="1" x14ac:dyDescent="0.3">
      <c r="A498" s="43" t="s">
        <v>448</v>
      </c>
      <c r="B498" s="43" t="s">
        <v>479</v>
      </c>
      <c r="C498" s="145" t="str">
        <f>IF('ALC Transition Plans'!$C500="yes",IF('ALC Transition Plans'!D500=0,"No ",'ALC Transition Plans'!D500),"N/A")</f>
        <v>N/A</v>
      </c>
      <c r="D498" s="141" t="str">
        <f>IF('ALC Transition Plans'!$O500="yes",IF('ALC Transition Plans'!P500=0,"No ",'ALC Transition Plans'!P500),"N/A")</f>
        <v>In Progress</v>
      </c>
      <c r="E498" s="141" t="str">
        <f>IF('ALC Transition Plans'!$Z500="yes",IF('ALC Transition Plans'!AB500=0,"No ",'ALC Transition Plans'!AB500),"N/A")</f>
        <v>N/A</v>
      </c>
      <c r="F498" s="146" t="str">
        <f>IF(VLOOKUP(B498,'Pivot Table'!$B$5:$K$2000,8,FALSE)=1,"Yes","")</f>
        <v>Yes</v>
      </c>
      <c r="G498" s="164" t="str">
        <f>IF('ALC Transition Plans'!AT500="F","Y"," ")</f>
        <v xml:space="preserve"> </v>
      </c>
      <c r="H498" s="217" t="str">
        <f>IF('ALC Transition Plans'!AW500=0," ",'ALC Transition Plans'!AW500)</f>
        <v>Y</v>
      </c>
      <c r="I498" s="312" t="str">
        <f t="shared" si="35"/>
        <v xml:space="preserve">70 </v>
      </c>
      <c r="J498" s="230" t="str">
        <f>'ALC Transition Plans'!BL500</f>
        <v xml:space="preserve"> </v>
      </c>
    </row>
    <row r="499" spans="1:10" ht="15" customHeight="1" x14ac:dyDescent="0.3">
      <c r="A499" s="43" t="s">
        <v>448</v>
      </c>
      <c r="B499" s="43" t="s">
        <v>480</v>
      </c>
      <c r="C499" s="145" t="str">
        <f>IF('ALC Transition Plans'!$C501="yes",IF('ALC Transition Plans'!D501=0,"No ",'ALC Transition Plans'!D501),"N/A")</f>
        <v>N/A</v>
      </c>
      <c r="D499" s="141" t="str">
        <f>IF('ALC Transition Plans'!$O501="yes",IF('ALC Transition Plans'!P501=0,"No ",'ALC Transition Plans'!P501),"N/A")</f>
        <v>In Progress</v>
      </c>
      <c r="E499" s="141" t="str">
        <f>IF('ALC Transition Plans'!$Z501="yes",IF('ALC Transition Plans'!AB501=0,"No ",'ALC Transition Plans'!AB501),"N/A")</f>
        <v>N/A</v>
      </c>
      <c r="F499" s="146" t="str">
        <f>IF(VLOOKUP(B499,'Pivot Table'!$B$5:$K$2000,8,FALSE)=1,"Yes","")</f>
        <v>Yes</v>
      </c>
      <c r="G499" s="164" t="str">
        <f>IF('ALC Transition Plans'!AT501="F","Y"," ")</f>
        <v xml:space="preserve"> </v>
      </c>
      <c r="H499" s="217" t="str">
        <f>IF('ALC Transition Plans'!AW501=0," ",'ALC Transition Plans'!AW501)</f>
        <v>Y</v>
      </c>
      <c r="I499" s="312" t="str">
        <f t="shared" si="35"/>
        <v xml:space="preserve">70 </v>
      </c>
      <c r="J499" s="230" t="str">
        <f>'ALC Transition Plans'!BL501</f>
        <v xml:space="preserve"> </v>
      </c>
    </row>
    <row r="500" spans="1:10" ht="15" customHeight="1" x14ac:dyDescent="0.3">
      <c r="A500" s="43" t="s">
        <v>448</v>
      </c>
      <c r="B500" s="43" t="s">
        <v>481</v>
      </c>
      <c r="C500" s="145" t="str">
        <f>IF('ALC Transition Plans'!$C502="yes",IF('ALC Transition Plans'!D502=0,"No ",'ALC Transition Plans'!D502),"N/A")</f>
        <v>N/A</v>
      </c>
      <c r="D500" s="141" t="str">
        <f>IF('ALC Transition Plans'!$O502="yes",IF('ALC Transition Plans'!P502=0,"No ",'ALC Transition Plans'!P502),"N/A")</f>
        <v>In Progress</v>
      </c>
      <c r="E500" s="141" t="str">
        <f>IF('ALC Transition Plans'!$Z502="yes",IF('ALC Transition Plans'!AB502=0,"No ",'ALC Transition Plans'!AB502),"N/A")</f>
        <v>N/A</v>
      </c>
      <c r="F500" s="146" t="str">
        <f>IF(VLOOKUP(B500,'Pivot Table'!$B$5:$K$2000,8,FALSE)=1,"Yes","")</f>
        <v>Yes</v>
      </c>
      <c r="G500" s="164" t="str">
        <f>IF('ALC Transition Plans'!AT502="F","Y"," ")</f>
        <v xml:space="preserve"> </v>
      </c>
      <c r="H500" s="217" t="str">
        <f>IF('ALC Transition Plans'!AW502=0," ",'ALC Transition Plans'!AW502)</f>
        <v>Y</v>
      </c>
      <c r="I500" s="312" t="str">
        <f t="shared" si="35"/>
        <v xml:space="preserve">70 </v>
      </c>
      <c r="J500" s="230" t="str">
        <f>'ALC Transition Plans'!BL502</f>
        <v xml:space="preserve"> </v>
      </c>
    </row>
    <row r="501" spans="1:10" ht="15" customHeight="1" x14ac:dyDescent="0.3">
      <c r="A501" s="43" t="s">
        <v>448</v>
      </c>
      <c r="B501" s="43" t="s">
        <v>482</v>
      </c>
      <c r="C501" s="145" t="str">
        <f>IF('ALC Transition Plans'!$C503="yes",IF('ALC Transition Plans'!D503=0,"No ",'ALC Transition Plans'!D503),"N/A")</f>
        <v>N/A</v>
      </c>
      <c r="D501" s="141" t="str">
        <f>IF('ALC Transition Plans'!$O503="yes",IF('ALC Transition Plans'!P503=0,"No ",'ALC Transition Plans'!P503),"N/A")</f>
        <v>In Progress</v>
      </c>
      <c r="E501" s="141" t="str">
        <f>IF('ALC Transition Plans'!$Z503="yes",IF('ALC Transition Plans'!AB503=0,"No ",'ALC Transition Plans'!AB503),"N/A")</f>
        <v>N/A</v>
      </c>
      <c r="F501" s="146" t="str">
        <f>IF(VLOOKUP(B501,'Pivot Table'!$B$5:$K$2000,8,FALSE)=1,"Yes","")</f>
        <v>Yes</v>
      </c>
      <c r="G501" s="164" t="str">
        <f>IF('ALC Transition Plans'!AT503="F","Y"," ")</f>
        <v xml:space="preserve"> </v>
      </c>
      <c r="H501" s="217" t="str">
        <f>IF('ALC Transition Plans'!AW503=0," ",'ALC Transition Plans'!AW503)</f>
        <v>Y</v>
      </c>
      <c r="I501" s="312" t="str">
        <f t="shared" si="35"/>
        <v xml:space="preserve">70 </v>
      </c>
      <c r="J501" s="230" t="str">
        <f>'ALC Transition Plans'!BL503</f>
        <v xml:space="preserve"> </v>
      </c>
    </row>
    <row r="502" spans="1:10" ht="15" customHeight="1" x14ac:dyDescent="0.3">
      <c r="A502" s="43" t="s">
        <v>448</v>
      </c>
      <c r="B502" s="43" t="s">
        <v>483</v>
      </c>
      <c r="C502" s="145" t="str">
        <f>IF('ALC Transition Plans'!$C504="yes",IF('ALC Transition Plans'!D504=0,"No ",'ALC Transition Plans'!D504),"N/A")</f>
        <v>N/A</v>
      </c>
      <c r="D502" s="141" t="str">
        <f>IF('ALC Transition Plans'!$O504="yes",IF('ALC Transition Plans'!P504=0,"No ",'ALC Transition Plans'!P504),"N/A")</f>
        <v>In Progress</v>
      </c>
      <c r="E502" s="141" t="str">
        <f>IF('ALC Transition Plans'!$Z504="yes",IF('ALC Transition Plans'!AB504=0,"No ",'ALC Transition Plans'!AB504),"N/A")</f>
        <v>N/A</v>
      </c>
      <c r="F502" s="146" t="str">
        <f>IF(VLOOKUP(B502,'Pivot Table'!$B$5:$K$2000,8,FALSE)=1,"Yes","")</f>
        <v>Yes</v>
      </c>
      <c r="G502" s="164" t="str">
        <f>IF('ALC Transition Plans'!AT504="F","Y"," ")</f>
        <v xml:space="preserve"> </v>
      </c>
      <c r="H502" s="217" t="str">
        <f>IF('ALC Transition Plans'!AW504=0," ",'ALC Transition Plans'!AW504)</f>
        <v>Y</v>
      </c>
      <c r="I502" s="312" t="str">
        <f t="shared" si="35"/>
        <v xml:space="preserve">70 </v>
      </c>
      <c r="J502" s="230" t="str">
        <f>'ALC Transition Plans'!BL504</f>
        <v xml:space="preserve"> </v>
      </c>
    </row>
    <row r="503" spans="1:10" ht="15" customHeight="1" x14ac:dyDescent="0.3">
      <c r="A503" s="43" t="s">
        <v>448</v>
      </c>
      <c r="B503" s="43" t="s">
        <v>484</v>
      </c>
      <c r="C503" s="145" t="str">
        <f>IF('ALC Transition Plans'!$C505="yes",IF('ALC Transition Plans'!D505=0,"No ",'ALC Transition Plans'!D505),"N/A")</f>
        <v>N/A</v>
      </c>
      <c r="D503" s="141" t="str">
        <f>IF('ALC Transition Plans'!$O505="yes",IF('ALC Transition Plans'!P505=0,"No ",'ALC Transition Plans'!P505),"N/A")</f>
        <v>In Progress</v>
      </c>
      <c r="E503" s="141" t="str">
        <f>IF('ALC Transition Plans'!$Z505="yes",IF('ALC Transition Plans'!AB505=0,"No ",'ALC Transition Plans'!AB505),"N/A")</f>
        <v>N/A</v>
      </c>
      <c r="F503" s="146" t="str">
        <f>IF(VLOOKUP(B503,'Pivot Table'!$B$5:$K$2000,8,FALSE)=1,"Yes","")</f>
        <v>Yes</v>
      </c>
      <c r="G503" s="164" t="str">
        <f>IF('ALC Transition Plans'!AT505="F","Y"," ")</f>
        <v xml:space="preserve"> </v>
      </c>
      <c r="H503" s="217" t="str">
        <f>IF('ALC Transition Plans'!AW505=0," ",'ALC Transition Plans'!AW505)</f>
        <v>Y</v>
      </c>
      <c r="I503" s="312" t="str">
        <f t="shared" si="35"/>
        <v xml:space="preserve">70 </v>
      </c>
      <c r="J503" s="230" t="str">
        <f>'ALC Transition Plans'!BL505</f>
        <v xml:space="preserve"> </v>
      </c>
    </row>
    <row r="504" spans="1:10" ht="15" customHeight="1" x14ac:dyDescent="0.3">
      <c r="A504" s="43" t="s">
        <v>448</v>
      </c>
      <c r="B504" s="43" t="s">
        <v>485</v>
      </c>
      <c r="C504" s="145" t="str">
        <f>IF('ALC Transition Plans'!$C506="yes",IF('ALC Transition Plans'!D506=0,"No ",'ALC Transition Plans'!D506),"N/A")</f>
        <v>N/A</v>
      </c>
      <c r="D504" s="141" t="str">
        <f>IF('ALC Transition Plans'!$O506="yes",IF('ALC Transition Plans'!P506=0,"No ",'ALC Transition Plans'!P506),"N/A")</f>
        <v>In Progress</v>
      </c>
      <c r="E504" s="141" t="str">
        <f>IF('ALC Transition Plans'!$Z506="yes",IF('ALC Transition Plans'!AB506=0,"No ",'ALC Transition Plans'!AB506),"N/A")</f>
        <v>N/A</v>
      </c>
      <c r="F504" s="146" t="str">
        <f>IF(VLOOKUP(B504,'Pivot Table'!$B$5:$K$2000,8,FALSE)=1,"Yes","")</f>
        <v>Yes</v>
      </c>
      <c r="G504" s="164" t="str">
        <f>IF('ALC Transition Plans'!AT506="F","Y"," ")</f>
        <v xml:space="preserve"> </v>
      </c>
      <c r="H504" s="217" t="str">
        <f>IF('ALC Transition Plans'!AW506=0," ",'ALC Transition Plans'!AW506)</f>
        <v>Y</v>
      </c>
      <c r="I504" s="312" t="str">
        <f t="shared" si="35"/>
        <v xml:space="preserve">70 </v>
      </c>
      <c r="J504" s="230" t="str">
        <f>'ALC Transition Plans'!BL506</f>
        <v xml:space="preserve"> </v>
      </c>
    </row>
    <row r="505" spans="1:10" ht="15" customHeight="1" x14ac:dyDescent="0.3">
      <c r="A505" s="43" t="s">
        <v>448</v>
      </c>
      <c r="B505" s="43" t="s">
        <v>486</v>
      </c>
      <c r="C505" s="145" t="str">
        <f>IF('ALC Transition Plans'!$C507="yes",IF('ALC Transition Plans'!D507=0,"No ",'ALC Transition Plans'!D507),"N/A")</f>
        <v>N/A</v>
      </c>
      <c r="D505" s="141" t="str">
        <f>IF('ALC Transition Plans'!$O507="yes",IF('ALC Transition Plans'!P507=0,"No ",'ALC Transition Plans'!P507),"N/A")</f>
        <v>In Progress</v>
      </c>
      <c r="E505" s="141" t="str">
        <f>IF('ALC Transition Plans'!$Z507="yes",IF('ALC Transition Plans'!AB507=0,"No ",'ALC Transition Plans'!AB507),"N/A")</f>
        <v>N/A</v>
      </c>
      <c r="F505" s="146" t="str">
        <f>IF(VLOOKUP(B505,'Pivot Table'!$B$5:$K$2000,8,FALSE)=1,"Yes","")</f>
        <v>Yes</v>
      </c>
      <c r="G505" s="164" t="str">
        <f>IF('ALC Transition Plans'!AT507="F","Y"," ")</f>
        <v xml:space="preserve"> </v>
      </c>
      <c r="H505" s="217" t="str">
        <f>IF('ALC Transition Plans'!AW507=0," ",'ALC Transition Plans'!AW507)</f>
        <v>Y</v>
      </c>
      <c r="I505" s="312" t="str">
        <f t="shared" si="35"/>
        <v xml:space="preserve">70 </v>
      </c>
      <c r="J505" s="230" t="str">
        <f>'ALC Transition Plans'!BL507</f>
        <v xml:space="preserve"> </v>
      </c>
    </row>
    <row r="506" spans="1:10" ht="15" customHeight="1" x14ac:dyDescent="0.3">
      <c r="A506" s="43" t="s">
        <v>448</v>
      </c>
      <c r="B506" s="43" t="s">
        <v>487</v>
      </c>
      <c r="C506" s="145" t="str">
        <f>IF('ALC Transition Plans'!$C508="yes",IF('ALC Transition Plans'!D508=0,"No ",'ALC Transition Plans'!D508),"N/A")</f>
        <v>N/A</v>
      </c>
      <c r="D506" s="141" t="str">
        <f>IF('ALC Transition Plans'!$O508="yes",IF('ALC Transition Plans'!P508=0,"No ",'ALC Transition Plans'!P508),"N/A")</f>
        <v>In Progress</v>
      </c>
      <c r="E506" s="141" t="str">
        <f>IF('ALC Transition Plans'!$Z508="yes",IF('ALC Transition Plans'!AB508=0,"No ",'ALC Transition Plans'!AB508),"N/A")</f>
        <v>N/A</v>
      </c>
      <c r="F506" s="146" t="str">
        <f>IF(VLOOKUP(B506,'Pivot Table'!$B$5:$K$2000,8,FALSE)=1,"Yes","")</f>
        <v>Yes</v>
      </c>
      <c r="G506" s="164" t="str">
        <f>IF('ALC Transition Plans'!AT508="F","Y"," ")</f>
        <v xml:space="preserve"> </v>
      </c>
      <c r="H506" s="217" t="str">
        <f>IF('ALC Transition Plans'!AW508=0," ",'ALC Transition Plans'!AW508)</f>
        <v>Y</v>
      </c>
      <c r="I506" s="312" t="str">
        <f t="shared" si="35"/>
        <v xml:space="preserve">70 </v>
      </c>
      <c r="J506" s="230" t="str">
        <f>'ALC Transition Plans'!BL508</f>
        <v xml:space="preserve"> </v>
      </c>
    </row>
    <row r="507" spans="1:10" ht="15" customHeight="1" x14ac:dyDescent="0.3">
      <c r="A507" s="43" t="s">
        <v>448</v>
      </c>
      <c r="B507" s="43" t="s">
        <v>488</v>
      </c>
      <c r="C507" s="145" t="str">
        <f>IF('ALC Transition Plans'!$C509="yes",IF('ALC Transition Plans'!D509=0,"No ",'ALC Transition Plans'!D509),"N/A")</f>
        <v>N/A</v>
      </c>
      <c r="D507" s="141" t="str">
        <f>IF('ALC Transition Plans'!$O509="yes",IF('ALC Transition Plans'!P509=0,"No ",'ALC Transition Plans'!P509),"N/A")</f>
        <v>In Progress</v>
      </c>
      <c r="E507" s="141" t="str">
        <f>IF('ALC Transition Plans'!$Z509="yes",IF('ALC Transition Plans'!AB509=0,"No ",'ALC Transition Plans'!AB509),"N/A")</f>
        <v>N/A</v>
      </c>
      <c r="F507" s="146" t="str">
        <f>IF(VLOOKUP(B507,'Pivot Table'!$B$5:$K$2000,8,FALSE)=1,"Yes","")</f>
        <v>Yes</v>
      </c>
      <c r="G507" s="164" t="str">
        <f>IF('ALC Transition Plans'!AT509="F","Y"," ")</f>
        <v xml:space="preserve"> </v>
      </c>
      <c r="H507" s="217" t="str">
        <f>IF('ALC Transition Plans'!AW509=0," ",'ALC Transition Plans'!AW509)</f>
        <v>Y</v>
      </c>
      <c r="I507" s="312" t="str">
        <f t="shared" si="35"/>
        <v xml:space="preserve">70 </v>
      </c>
      <c r="J507" s="230" t="str">
        <f>'ALC Transition Plans'!BL509</f>
        <v xml:space="preserve"> </v>
      </c>
    </row>
    <row r="508" spans="1:10" ht="15" customHeight="1" x14ac:dyDescent="0.3">
      <c r="A508" s="43" t="s">
        <v>448</v>
      </c>
      <c r="B508" s="43" t="s">
        <v>489</v>
      </c>
      <c r="C508" s="145" t="str">
        <f>IF('ALC Transition Plans'!$C510="yes",IF('ALC Transition Plans'!D510=0,"No ",'ALC Transition Plans'!D510),"N/A")</f>
        <v>N/A</v>
      </c>
      <c r="D508" s="141" t="str">
        <f>IF('ALC Transition Plans'!$O510="yes",IF('ALC Transition Plans'!P510=0,"No ",'ALC Transition Plans'!P510),"N/A")</f>
        <v>In Progress</v>
      </c>
      <c r="E508" s="141" t="str">
        <f>IF('ALC Transition Plans'!$Z510="yes",IF('ALC Transition Plans'!AB510=0,"No ",'ALC Transition Plans'!AB510),"N/A")</f>
        <v>N/A</v>
      </c>
      <c r="F508" s="146" t="str">
        <f>IF(VLOOKUP(B508,'Pivot Table'!$B$5:$K$2000,8,FALSE)=1,"Yes","")</f>
        <v>Yes</v>
      </c>
      <c r="G508" s="164" t="str">
        <f>IF('ALC Transition Plans'!AT510="F","Y"," ")</f>
        <v xml:space="preserve"> </v>
      </c>
      <c r="H508" s="217" t="str">
        <f>IF('ALC Transition Plans'!AW510=0," ",'ALC Transition Plans'!AW510)</f>
        <v>Y</v>
      </c>
      <c r="I508" s="312" t="str">
        <f t="shared" si="35"/>
        <v xml:space="preserve">70 </v>
      </c>
      <c r="J508" s="230" t="str">
        <f>'ALC Transition Plans'!BL510</f>
        <v xml:space="preserve"> </v>
      </c>
    </row>
    <row r="509" spans="1:10" ht="15" customHeight="1" x14ac:dyDescent="0.3">
      <c r="A509" s="43" t="s">
        <v>448</v>
      </c>
      <c r="B509" s="43" t="s">
        <v>490</v>
      </c>
      <c r="C509" s="145" t="str">
        <f>IF('ALC Transition Plans'!$C511="yes",IF('ALC Transition Plans'!D511=0,"No ",'ALC Transition Plans'!D511),"N/A")</f>
        <v>N/A</v>
      </c>
      <c r="D509" s="141" t="str">
        <f>IF('ALC Transition Plans'!$O511="yes",IF('ALC Transition Plans'!P511=0,"No ",'ALC Transition Plans'!P511),"N/A")</f>
        <v>In Progress</v>
      </c>
      <c r="E509" s="141" t="str">
        <f>IF('ALC Transition Plans'!$Z511="yes",IF('ALC Transition Plans'!AB511=0,"No ",'ALC Transition Plans'!AB511),"N/A")</f>
        <v>N/A</v>
      </c>
      <c r="F509" s="146" t="str">
        <f>IF(VLOOKUP(B509,'Pivot Table'!$B$5:$K$2000,8,FALSE)=1,"Yes","")</f>
        <v>Yes</v>
      </c>
      <c r="G509" s="164" t="str">
        <f>IF('ALC Transition Plans'!AT511="F","Y"," ")</f>
        <v xml:space="preserve"> </v>
      </c>
      <c r="H509" s="217" t="str">
        <f>IF('ALC Transition Plans'!AW511=0," ",'ALC Transition Plans'!AW511)</f>
        <v>Y</v>
      </c>
      <c r="I509" s="312" t="str">
        <f t="shared" si="35"/>
        <v xml:space="preserve">70 </v>
      </c>
      <c r="J509" s="230" t="str">
        <f>'ALC Transition Plans'!BL511</f>
        <v xml:space="preserve"> </v>
      </c>
    </row>
    <row r="510" spans="1:10" ht="15" customHeight="1" x14ac:dyDescent="0.3">
      <c r="A510" s="43" t="s">
        <v>448</v>
      </c>
      <c r="B510" s="43" t="s">
        <v>491</v>
      </c>
      <c r="C510" s="145" t="str">
        <f>IF('ALC Transition Plans'!$C512="yes",IF('ALC Transition Plans'!D512=0,"No ",'ALC Transition Plans'!D512),"N/A")</f>
        <v>N/A</v>
      </c>
      <c r="D510" s="141" t="str">
        <f>IF('ALC Transition Plans'!$O512="yes",IF('ALC Transition Plans'!P512=0,"No ",'ALC Transition Plans'!P512),"N/A")</f>
        <v>In Progress</v>
      </c>
      <c r="E510" s="141" t="str">
        <f>IF('ALC Transition Plans'!$Z512="yes",IF('ALC Transition Plans'!AB512=0,"No ",'ALC Transition Plans'!AB512),"N/A")</f>
        <v>N/A</v>
      </c>
      <c r="F510" s="146" t="str">
        <f>IF(VLOOKUP(B510,'Pivot Table'!$B$5:$K$2000,8,FALSE)=1,"Yes","")</f>
        <v>Yes</v>
      </c>
      <c r="G510" s="164" t="str">
        <f>IF('ALC Transition Plans'!AT512="F","Y"," ")</f>
        <v xml:space="preserve"> </v>
      </c>
      <c r="H510" s="217" t="str">
        <f>IF('ALC Transition Plans'!AW512=0," ",'ALC Transition Plans'!AW512)</f>
        <v>Y</v>
      </c>
      <c r="I510" s="312" t="str">
        <f t="shared" si="35"/>
        <v xml:space="preserve">70 </v>
      </c>
      <c r="J510" s="230" t="str">
        <f>'ALC Transition Plans'!BL512</f>
        <v xml:space="preserve"> </v>
      </c>
    </row>
    <row r="511" spans="1:10" ht="15" customHeight="1" x14ac:dyDescent="0.3">
      <c r="A511" s="43" t="s">
        <v>448</v>
      </c>
      <c r="B511" s="43" t="s">
        <v>492</v>
      </c>
      <c r="C511" s="145" t="str">
        <f>IF('ALC Transition Plans'!$C513="yes",IF('ALC Transition Plans'!D513=0,"No ",'ALC Transition Plans'!D513),"N/A")</f>
        <v>N/A</v>
      </c>
      <c r="D511" s="141" t="str">
        <f>IF('ALC Transition Plans'!$O513="yes",IF('ALC Transition Plans'!P513=0,"No ",'ALC Transition Plans'!P513),"N/A")</f>
        <v>In Progress</v>
      </c>
      <c r="E511" s="141" t="str">
        <f>IF('ALC Transition Plans'!$Z513="yes",IF('ALC Transition Plans'!AB513=0,"No ",'ALC Transition Plans'!AB513),"N/A")</f>
        <v>N/A</v>
      </c>
      <c r="F511" s="146" t="str">
        <f>IF(VLOOKUP(B511,'Pivot Table'!$B$5:$K$2000,8,FALSE)=1,"Yes","")</f>
        <v>Yes</v>
      </c>
      <c r="G511" s="164" t="str">
        <f>IF('ALC Transition Plans'!AT513="F","Y"," ")</f>
        <v xml:space="preserve"> </v>
      </c>
      <c r="H511" s="217" t="str">
        <f>IF('ALC Transition Plans'!AW513=0," ",'ALC Transition Plans'!AW513)</f>
        <v>Y</v>
      </c>
      <c r="I511" s="312" t="str">
        <f t="shared" si="35"/>
        <v xml:space="preserve">70 </v>
      </c>
      <c r="J511" s="230" t="str">
        <f>'ALC Transition Plans'!BL513</f>
        <v xml:space="preserve"> </v>
      </c>
    </row>
    <row r="512" spans="1:10" ht="15" customHeight="1" x14ac:dyDescent="0.3">
      <c r="A512" s="43" t="s">
        <v>448</v>
      </c>
      <c r="B512" s="43" t="s">
        <v>493</v>
      </c>
      <c r="C512" s="145" t="str">
        <f>IF('ALC Transition Plans'!$C514="yes",IF('ALC Transition Plans'!D514=0,"No ",'ALC Transition Plans'!D514),"N/A")</f>
        <v>N/A</v>
      </c>
      <c r="D512" s="141" t="str">
        <f>IF('ALC Transition Plans'!$O514="yes",IF('ALC Transition Plans'!P514=0,"No ",'ALC Transition Plans'!P514),"N/A")</f>
        <v>In Progress</v>
      </c>
      <c r="E512" s="141" t="str">
        <f>IF('ALC Transition Plans'!$Z514="yes",IF('ALC Transition Plans'!AB514=0,"No ",'ALC Transition Plans'!AB514),"N/A")</f>
        <v>N/A</v>
      </c>
      <c r="F512" s="146" t="str">
        <f>IF(VLOOKUP(B512,'Pivot Table'!$B$5:$K$2000,8,FALSE)=1,"Yes","")</f>
        <v>Yes</v>
      </c>
      <c r="G512" s="164" t="str">
        <f>IF('ALC Transition Plans'!AT514="F","Y"," ")</f>
        <v xml:space="preserve"> </v>
      </c>
      <c r="H512" s="217" t="str">
        <f>IF('ALC Transition Plans'!AW514=0," ",'ALC Transition Plans'!AW514)</f>
        <v>Y</v>
      </c>
      <c r="I512" s="312" t="str">
        <f t="shared" si="35"/>
        <v xml:space="preserve">70 </v>
      </c>
      <c r="J512" s="230" t="str">
        <f>'ALC Transition Plans'!BL514</f>
        <v xml:space="preserve"> </v>
      </c>
    </row>
    <row r="513" spans="1:10" ht="15" customHeight="1" x14ac:dyDescent="0.3">
      <c r="A513" s="43" t="s">
        <v>448</v>
      </c>
      <c r="B513" s="43" t="s">
        <v>494</v>
      </c>
      <c r="C513" s="145" t="str">
        <f>IF('ALC Transition Plans'!$C515="yes",IF('ALC Transition Plans'!D515=0,"No ",'ALC Transition Plans'!D515),"N/A")</f>
        <v>N/A</v>
      </c>
      <c r="D513" s="141" t="str">
        <f>IF('ALC Transition Plans'!$O515="yes",IF('ALC Transition Plans'!P515=0,"No ",'ALC Transition Plans'!P515),"N/A")</f>
        <v>In Progress</v>
      </c>
      <c r="E513" s="141" t="str">
        <f>IF('ALC Transition Plans'!$Z515="yes",IF('ALC Transition Plans'!AB515=0,"No ",'ALC Transition Plans'!AB515),"N/A")</f>
        <v>N/A</v>
      </c>
      <c r="F513" s="146" t="str">
        <f>IF(VLOOKUP(B513,'Pivot Table'!$B$5:$K$2000,8,FALSE)=1,"Yes","")</f>
        <v>Yes</v>
      </c>
      <c r="G513" s="164" t="str">
        <f>IF('ALC Transition Plans'!AT515="F","Y"," ")</f>
        <v xml:space="preserve"> </v>
      </c>
      <c r="H513" s="217" t="str">
        <f>IF('ALC Transition Plans'!AW515=0," ",'ALC Transition Plans'!AW515)</f>
        <v>Y</v>
      </c>
      <c r="I513" s="312" t="str">
        <f t="shared" si="35"/>
        <v xml:space="preserve">70 </v>
      </c>
      <c r="J513" s="230" t="str">
        <f>'ALC Transition Plans'!BL515</f>
        <v xml:space="preserve"> </v>
      </c>
    </row>
    <row r="514" spans="1:10" ht="15" customHeight="1" x14ac:dyDescent="0.3">
      <c r="A514" s="43" t="s">
        <v>448</v>
      </c>
      <c r="B514" s="43" t="s">
        <v>495</v>
      </c>
      <c r="C514" s="145" t="str">
        <f>IF('ALC Transition Plans'!$C516="yes",IF('ALC Transition Plans'!D516=0,"No ",'ALC Transition Plans'!D516),"N/A")</f>
        <v>N/A</v>
      </c>
      <c r="D514" s="141" t="str">
        <f>IF('ALC Transition Plans'!$O516="yes",IF('ALC Transition Plans'!P516=0,"No ",'ALC Transition Plans'!P516),"N/A")</f>
        <v>In Progress</v>
      </c>
      <c r="E514" s="141" t="str">
        <f>IF('ALC Transition Plans'!$Z516="yes",IF('ALC Transition Plans'!AB516=0,"No ",'ALC Transition Plans'!AB516),"N/A")</f>
        <v>N/A</v>
      </c>
      <c r="F514" s="146" t="str">
        <f>IF(VLOOKUP(B514,'Pivot Table'!$B$5:$K$2000,8,FALSE)=1,"Yes","")</f>
        <v>Yes</v>
      </c>
      <c r="G514" s="164" t="str">
        <f>IF('ALC Transition Plans'!AT516="F","Y"," ")</f>
        <v xml:space="preserve"> </v>
      </c>
      <c r="H514" s="217" t="str">
        <f>IF('ALC Transition Plans'!AW516=0," ",'ALC Transition Plans'!AW516)</f>
        <v>Y</v>
      </c>
      <c r="I514" s="312" t="str">
        <f t="shared" si="35"/>
        <v xml:space="preserve">70 </v>
      </c>
      <c r="J514" s="230" t="str">
        <f>'ALC Transition Plans'!BL516</f>
        <v xml:space="preserve"> </v>
      </c>
    </row>
    <row r="515" spans="1:10" ht="15" customHeight="1" x14ac:dyDescent="0.3">
      <c r="A515" s="43" t="s">
        <v>448</v>
      </c>
      <c r="B515" s="43" t="s">
        <v>496</v>
      </c>
      <c r="C515" s="145" t="str">
        <f>IF('ALC Transition Plans'!$C517="yes",IF('ALC Transition Plans'!D517=0,"No ",'ALC Transition Plans'!D517),"N/A")</f>
        <v>N/A</v>
      </c>
      <c r="D515" s="141" t="str">
        <f>IF('ALC Transition Plans'!$O517="yes",IF('ALC Transition Plans'!P517=0,"No ",'ALC Transition Plans'!P517),"N/A")</f>
        <v>In Progress</v>
      </c>
      <c r="E515" s="141" t="str">
        <f>IF('ALC Transition Plans'!$Z517="yes",IF('ALC Transition Plans'!AB517=0,"No ",'ALC Transition Plans'!AB517),"N/A")</f>
        <v>N/A</v>
      </c>
      <c r="F515" s="146" t="str">
        <f>IF(VLOOKUP(B515,'Pivot Table'!$B$5:$K$2000,8,FALSE)=1,"Yes","")</f>
        <v>Yes</v>
      </c>
      <c r="G515" s="164" t="str">
        <f>IF('ALC Transition Plans'!AT517="F","Y"," ")</f>
        <v xml:space="preserve"> </v>
      </c>
      <c r="H515" s="217" t="str">
        <f>IF('ALC Transition Plans'!AW517=0," ",'ALC Transition Plans'!AW517)</f>
        <v>Y</v>
      </c>
      <c r="I515" s="312" t="str">
        <f t="shared" si="35"/>
        <v xml:space="preserve">70 </v>
      </c>
      <c r="J515" s="230" t="str">
        <f>'ALC Transition Plans'!BL517</f>
        <v xml:space="preserve"> </v>
      </c>
    </row>
    <row r="516" spans="1:10" ht="15" customHeight="1" x14ac:dyDescent="0.3">
      <c r="A516" s="43" t="s">
        <v>448</v>
      </c>
      <c r="B516" s="43" t="s">
        <v>497</v>
      </c>
      <c r="C516" s="145" t="str">
        <f>IF('ALC Transition Plans'!$C518="yes",IF('ALC Transition Plans'!D518=0,"No ",'ALC Transition Plans'!D518),"N/A")</f>
        <v>N/A</v>
      </c>
      <c r="D516" s="141" t="str">
        <f>IF('ALC Transition Plans'!$O518="yes",IF('ALC Transition Plans'!P518=0,"No ",'ALC Transition Plans'!P518),"N/A")</f>
        <v>In Progress</v>
      </c>
      <c r="E516" s="141" t="str">
        <f>IF('ALC Transition Plans'!$Z518="yes",IF('ALC Transition Plans'!AB518=0,"No ",'ALC Transition Plans'!AB518),"N/A")</f>
        <v>N/A</v>
      </c>
      <c r="F516" s="146" t="str">
        <f>IF(VLOOKUP(B516,'Pivot Table'!$B$5:$K$2000,8,FALSE)=1,"Yes","")</f>
        <v>Yes</v>
      </c>
      <c r="G516" s="164" t="str">
        <f>IF('ALC Transition Plans'!AT518="F","Y"," ")</f>
        <v xml:space="preserve"> </v>
      </c>
      <c r="H516" s="217" t="str">
        <f>IF('ALC Transition Plans'!AW518=0," ",'ALC Transition Plans'!AW518)</f>
        <v>Y</v>
      </c>
      <c r="I516" s="312" t="str">
        <f t="shared" si="35"/>
        <v xml:space="preserve">70 </v>
      </c>
      <c r="J516" s="230" t="str">
        <f>'ALC Transition Plans'!BL518</f>
        <v xml:space="preserve"> </v>
      </c>
    </row>
    <row r="517" spans="1:10" ht="15" customHeight="1" x14ac:dyDescent="0.3">
      <c r="A517" s="43" t="s">
        <v>448</v>
      </c>
      <c r="B517" s="43" t="s">
        <v>498</v>
      </c>
      <c r="C517" s="145" t="str">
        <f>IF('ALC Transition Plans'!$C519="yes",IF('ALC Transition Plans'!D519=0,"No ",'ALC Transition Plans'!D519),"N/A")</f>
        <v>N/A</v>
      </c>
      <c r="D517" s="141" t="str">
        <f>IF('ALC Transition Plans'!$O519="yes",IF('ALC Transition Plans'!P519=0,"No ",'ALC Transition Plans'!P519),"N/A")</f>
        <v>In Progress</v>
      </c>
      <c r="E517" s="141" t="str">
        <f>IF('ALC Transition Plans'!$Z519="yes",IF('ALC Transition Plans'!AB519=0,"No ",'ALC Transition Plans'!AB519),"N/A")</f>
        <v>N/A</v>
      </c>
      <c r="F517" s="146" t="str">
        <f>IF(VLOOKUP(B517,'Pivot Table'!$B$5:$K$2000,8,FALSE)=1,"Yes","")</f>
        <v>Yes</v>
      </c>
      <c r="G517" s="164" t="str">
        <f>IF('ALC Transition Plans'!AT519="F","Y"," ")</f>
        <v xml:space="preserve"> </v>
      </c>
      <c r="H517" s="217" t="str">
        <f>IF('ALC Transition Plans'!AW519=0," ",'ALC Transition Plans'!AW519)</f>
        <v>Y</v>
      </c>
      <c r="I517" s="312" t="str">
        <f t="shared" si="35"/>
        <v xml:space="preserve">70 </v>
      </c>
      <c r="J517" s="230" t="str">
        <f>'ALC Transition Plans'!BL519</f>
        <v xml:space="preserve"> </v>
      </c>
    </row>
    <row r="518" spans="1:10" ht="15" customHeight="1" x14ac:dyDescent="0.3">
      <c r="A518" s="43" t="s">
        <v>448</v>
      </c>
      <c r="B518" s="43" t="s">
        <v>499</v>
      </c>
      <c r="C518" s="145" t="str">
        <f>IF('ALC Transition Plans'!$C520="yes",IF('ALC Transition Plans'!D520=0,"No ",'ALC Transition Plans'!D520),"N/A")</f>
        <v>N/A</v>
      </c>
      <c r="D518" s="141" t="str">
        <f>IF('ALC Transition Plans'!$O520="yes",IF('ALC Transition Plans'!P520=0,"No ",'ALC Transition Plans'!P520),"N/A")</f>
        <v>In Progress</v>
      </c>
      <c r="E518" s="141" t="str">
        <f>IF('ALC Transition Plans'!$Z520="yes",IF('ALC Transition Plans'!AB520=0,"No ",'ALC Transition Plans'!AB520),"N/A")</f>
        <v>N/A</v>
      </c>
      <c r="F518" s="146" t="str">
        <f>IF(VLOOKUP(B518,'Pivot Table'!$B$5:$K$2000,8,FALSE)=1,"Yes","")</f>
        <v>Yes</v>
      </c>
      <c r="G518" s="164" t="str">
        <f>IF('ALC Transition Plans'!AT520="F","Y"," ")</f>
        <v xml:space="preserve"> </v>
      </c>
      <c r="H518" s="217" t="str">
        <f>IF('ALC Transition Plans'!AW520=0," ",'ALC Transition Plans'!AW520)</f>
        <v>Y</v>
      </c>
      <c r="I518" s="312" t="str">
        <f t="shared" si="35"/>
        <v xml:space="preserve">70 </v>
      </c>
      <c r="J518" s="230" t="str">
        <f>'ALC Transition Plans'!BL520</f>
        <v xml:space="preserve"> </v>
      </c>
    </row>
    <row r="519" spans="1:10" ht="15" customHeight="1" x14ac:dyDescent="0.3">
      <c r="A519" s="43" t="s">
        <v>448</v>
      </c>
      <c r="B519" s="43" t="s">
        <v>500</v>
      </c>
      <c r="C519" s="145" t="str">
        <f>IF('ALC Transition Plans'!$C521="yes",IF('ALC Transition Plans'!D521=0,"No ",'ALC Transition Plans'!D521),"N/A")</f>
        <v>N/A</v>
      </c>
      <c r="D519" s="141" t="str">
        <f>IF('ALC Transition Plans'!$O521="yes",IF('ALC Transition Plans'!P521=0,"No ",'ALC Transition Plans'!P521),"N/A")</f>
        <v>In Progress</v>
      </c>
      <c r="E519" s="141" t="str">
        <f>IF('ALC Transition Plans'!$Z521="yes",IF('ALC Transition Plans'!AB521=0,"No ",'ALC Transition Plans'!AB521),"N/A")</f>
        <v>N/A</v>
      </c>
      <c r="F519" s="146" t="str">
        <f>IF(VLOOKUP(B519,'Pivot Table'!$B$5:$K$2000,8,FALSE)=1,"Yes","")</f>
        <v>Yes</v>
      </c>
      <c r="G519" s="164" t="str">
        <f>IF('ALC Transition Plans'!AT521="F","Y"," ")</f>
        <v xml:space="preserve"> </v>
      </c>
      <c r="H519" s="217" t="str">
        <f>IF('ALC Transition Plans'!AW521=0," ",'ALC Transition Plans'!AW521)</f>
        <v>Y</v>
      </c>
      <c r="I519" s="312" t="str">
        <f t="shared" si="35"/>
        <v xml:space="preserve">70 </v>
      </c>
      <c r="J519" s="230" t="str">
        <f>'ALC Transition Plans'!BL521</f>
        <v xml:space="preserve"> </v>
      </c>
    </row>
    <row r="520" spans="1:10" ht="15" customHeight="1" x14ac:dyDescent="0.3">
      <c r="A520" s="43" t="s">
        <v>448</v>
      </c>
      <c r="B520" s="43" t="s">
        <v>501</v>
      </c>
      <c r="C520" s="145" t="str">
        <f>IF('ALC Transition Plans'!$C522="yes",IF('ALC Transition Plans'!D522=0,"No ",'ALC Transition Plans'!D522),"N/A")</f>
        <v>N/A</v>
      </c>
      <c r="D520" s="141" t="str">
        <f>IF('ALC Transition Plans'!$O522="yes",IF('ALC Transition Plans'!P522=0,"No ",'ALC Transition Plans'!P522),"N/A")</f>
        <v>In Progress</v>
      </c>
      <c r="E520" s="141" t="str">
        <f>IF('ALC Transition Plans'!$Z522="yes",IF('ALC Transition Plans'!AB522=0,"No ",'ALC Transition Plans'!AB522),"N/A")</f>
        <v>N/A</v>
      </c>
      <c r="F520" s="146" t="str">
        <f>IF(VLOOKUP(B520,'Pivot Table'!$B$5:$K$2000,8,FALSE)=1,"Yes","")</f>
        <v>Yes</v>
      </c>
      <c r="G520" s="164" t="str">
        <f>IF('ALC Transition Plans'!AT522="F","Y"," ")</f>
        <v xml:space="preserve"> </v>
      </c>
      <c r="H520" s="217" t="str">
        <f>IF('ALC Transition Plans'!AW522=0," ",'ALC Transition Plans'!AW522)</f>
        <v>Y</v>
      </c>
      <c r="I520" s="312" t="str">
        <f t="shared" si="35"/>
        <v xml:space="preserve">70 </v>
      </c>
      <c r="J520" s="230" t="str">
        <f>'ALC Transition Plans'!BL522</f>
        <v xml:space="preserve"> </v>
      </c>
    </row>
    <row r="521" spans="1:10" ht="15" customHeight="1" x14ac:dyDescent="0.3">
      <c r="A521" s="43" t="s">
        <v>448</v>
      </c>
      <c r="B521" s="43" t="s">
        <v>502</v>
      </c>
      <c r="C521" s="145" t="str">
        <f>IF('ALC Transition Plans'!$C523="yes",IF('ALC Transition Plans'!D523=0,"No ",'ALC Transition Plans'!D523),"N/A")</f>
        <v>N/A</v>
      </c>
      <c r="D521" s="141" t="str">
        <f>IF('ALC Transition Plans'!$O523="yes",IF('ALC Transition Plans'!P523=0,"No ",'ALC Transition Plans'!P523),"N/A")</f>
        <v>In Progress</v>
      </c>
      <c r="E521" s="141" t="str">
        <f>IF('ALC Transition Plans'!$Z523="yes",IF('ALC Transition Plans'!AB523=0,"No ",'ALC Transition Plans'!AB523),"N/A")</f>
        <v>N/A</v>
      </c>
      <c r="F521" s="146" t="str">
        <f>IF(VLOOKUP(B521,'Pivot Table'!$B$5:$K$2000,8,FALSE)=1,"Yes","")</f>
        <v>Yes</v>
      </c>
      <c r="G521" s="164" t="str">
        <f>IF('ALC Transition Plans'!AT523="F","Y"," ")</f>
        <v xml:space="preserve"> </v>
      </c>
      <c r="H521" s="217" t="str">
        <f>IF('ALC Transition Plans'!AW523=0," ",'ALC Transition Plans'!AW523)</f>
        <v>Y</v>
      </c>
      <c r="I521" s="312" t="str">
        <f t="shared" si="35"/>
        <v xml:space="preserve">70 </v>
      </c>
      <c r="J521" s="230" t="str">
        <f>'ALC Transition Plans'!BL523</f>
        <v xml:space="preserve"> </v>
      </c>
    </row>
    <row r="522" spans="1:10" ht="15" customHeight="1" x14ac:dyDescent="0.3">
      <c r="A522" s="43" t="s">
        <v>448</v>
      </c>
      <c r="B522" s="43" t="s">
        <v>503</v>
      </c>
      <c r="C522" s="145" t="str">
        <f>IF('ALC Transition Plans'!$C524="yes",IF('ALC Transition Plans'!D524=0,"No ",'ALC Transition Plans'!D524),"N/A")</f>
        <v>N/A</v>
      </c>
      <c r="D522" s="141" t="str">
        <f>IF('ALC Transition Plans'!$O524="yes",IF('ALC Transition Plans'!P524=0,"No ",'ALC Transition Plans'!P524),"N/A")</f>
        <v>In Progress</v>
      </c>
      <c r="E522" s="141" t="str">
        <f>IF('ALC Transition Plans'!$Z524="yes",IF('ALC Transition Plans'!AB524=0,"No ",'ALC Transition Plans'!AB524),"N/A")</f>
        <v>N/A</v>
      </c>
      <c r="F522" s="146" t="str">
        <f>IF(VLOOKUP(B522,'Pivot Table'!$B$5:$K$2000,8,FALSE)=1,"Yes","")</f>
        <v>Yes</v>
      </c>
      <c r="G522" s="164" t="str">
        <f>IF('ALC Transition Plans'!AT524="F","Y"," ")</f>
        <v xml:space="preserve"> </v>
      </c>
      <c r="H522" s="217" t="str">
        <f>IF('ALC Transition Plans'!AW524=0," ",'ALC Transition Plans'!AW524)</f>
        <v>Y</v>
      </c>
      <c r="I522" s="312" t="str">
        <f t="shared" si="35"/>
        <v xml:space="preserve">70 </v>
      </c>
      <c r="J522" s="230" t="str">
        <f>'ALC Transition Plans'!BL524</f>
        <v xml:space="preserve"> </v>
      </c>
    </row>
    <row r="523" spans="1:10" ht="15" customHeight="1" x14ac:dyDescent="0.3">
      <c r="A523" s="43" t="s">
        <v>448</v>
      </c>
      <c r="B523" s="43" t="s">
        <v>504</v>
      </c>
      <c r="C523" s="145" t="str">
        <f>IF('ALC Transition Plans'!$C525="yes",IF('ALC Transition Plans'!D525=0,"No ",'ALC Transition Plans'!D525),"N/A")</f>
        <v>N/A</v>
      </c>
      <c r="D523" s="141" t="str">
        <f>IF('ALC Transition Plans'!$O525="yes",IF('ALC Transition Plans'!P525=0,"No ",'ALC Transition Plans'!P525),"N/A")</f>
        <v>In Progress</v>
      </c>
      <c r="E523" s="141" t="str">
        <f>IF('ALC Transition Plans'!$Z525="yes",IF('ALC Transition Plans'!AB525=0,"No ",'ALC Transition Plans'!AB525),"N/A")</f>
        <v>N/A</v>
      </c>
      <c r="F523" s="146" t="str">
        <f>IF(VLOOKUP(B523,'Pivot Table'!$B$5:$K$2000,8,FALSE)=1,"Yes","")</f>
        <v>Yes</v>
      </c>
      <c r="G523" s="164" t="str">
        <f>IF('ALC Transition Plans'!AT525="F","Y"," ")</f>
        <v xml:space="preserve"> </v>
      </c>
      <c r="H523" s="217" t="str">
        <f>IF('ALC Transition Plans'!AW525=0," ",'ALC Transition Plans'!AW525)</f>
        <v>Y</v>
      </c>
      <c r="I523" s="312" t="str">
        <f t="shared" si="35"/>
        <v xml:space="preserve">70 </v>
      </c>
      <c r="J523" s="230" t="str">
        <f>'ALC Transition Plans'!BL525</f>
        <v xml:space="preserve"> </v>
      </c>
    </row>
    <row r="524" spans="1:10" ht="15" customHeight="1" x14ac:dyDescent="0.3">
      <c r="A524" s="43" t="s">
        <v>448</v>
      </c>
      <c r="B524" s="43" t="s">
        <v>505</v>
      </c>
      <c r="C524" s="145" t="str">
        <f>IF('ALC Transition Plans'!$C526="yes",IF('ALC Transition Plans'!D526=0,"No ",'ALC Transition Plans'!D526),"N/A")</f>
        <v>N/A</v>
      </c>
      <c r="D524" s="141" t="str">
        <f>IF('ALC Transition Plans'!$O526="yes",IF('ALC Transition Plans'!P526=0,"No ",'ALC Transition Plans'!P526),"N/A")</f>
        <v>In Progress</v>
      </c>
      <c r="E524" s="141" t="str">
        <f>IF('ALC Transition Plans'!$Z526="yes",IF('ALC Transition Plans'!AB526=0,"No ",'ALC Transition Plans'!AB526),"N/A")</f>
        <v>N/A</v>
      </c>
      <c r="F524" s="146" t="str">
        <f>IF(VLOOKUP(B524,'Pivot Table'!$B$5:$K$2000,8,FALSE)=1,"Yes","")</f>
        <v>Yes</v>
      </c>
      <c r="G524" s="164" t="str">
        <f>IF('ALC Transition Plans'!AT526="F","Y"," ")</f>
        <v xml:space="preserve"> </v>
      </c>
      <c r="H524" s="217" t="str">
        <f>IF('ALC Transition Plans'!AW526=0," ",'ALC Transition Plans'!AW526)</f>
        <v>Y</v>
      </c>
      <c r="I524" s="312" t="str">
        <f t="shared" si="35"/>
        <v xml:space="preserve">70 </v>
      </c>
      <c r="J524" s="230" t="str">
        <f>'ALC Transition Plans'!BL526</f>
        <v xml:space="preserve"> </v>
      </c>
    </row>
    <row r="525" spans="1:10" ht="15" customHeight="1" x14ac:dyDescent="0.3">
      <c r="A525" s="43" t="s">
        <v>448</v>
      </c>
      <c r="B525" s="43" t="s">
        <v>506</v>
      </c>
      <c r="C525" s="145" t="str">
        <f>IF('ALC Transition Plans'!$C527="yes",IF('ALC Transition Plans'!D527=0,"No ",'ALC Transition Plans'!D527),"N/A")</f>
        <v>N/A</v>
      </c>
      <c r="D525" s="141" t="str">
        <f>IF('ALC Transition Plans'!$O527="yes",IF('ALC Transition Plans'!P527=0,"No ",'ALC Transition Plans'!P527),"N/A")</f>
        <v>In Progress</v>
      </c>
      <c r="E525" s="141" t="str">
        <f>IF('ALC Transition Plans'!$Z527="yes",IF('ALC Transition Plans'!AB527=0,"No ",'ALC Transition Plans'!AB527),"N/A")</f>
        <v>N/A</v>
      </c>
      <c r="F525" s="146" t="str">
        <f>IF(VLOOKUP(B525,'Pivot Table'!$B$5:$K$2000,8,FALSE)=1,"Yes","")</f>
        <v/>
      </c>
      <c r="G525" s="164" t="str">
        <f>IF('ALC Transition Plans'!AT527="F","Y"," ")</f>
        <v xml:space="preserve"> </v>
      </c>
      <c r="H525" s="217" t="str">
        <f>IF('ALC Transition Plans'!AW527=0," ",'ALC Transition Plans'!AW527)</f>
        <v>Y</v>
      </c>
      <c r="I525" s="312" t="str">
        <f t="shared" si="35"/>
        <v xml:space="preserve">70 </v>
      </c>
      <c r="J525" s="230" t="str">
        <f>'ALC Transition Plans'!BL527</f>
        <v xml:space="preserve"> </v>
      </c>
    </row>
    <row r="526" spans="1:10" ht="15" customHeight="1" x14ac:dyDescent="0.3">
      <c r="A526" s="43" t="s">
        <v>448</v>
      </c>
      <c r="B526" s="43" t="s">
        <v>507</v>
      </c>
      <c r="C526" s="145" t="str">
        <f>IF('ALC Transition Plans'!$C528="yes",IF('ALC Transition Plans'!D528=0,"No ",'ALC Transition Plans'!D528),"N/A")</f>
        <v>N/A</v>
      </c>
      <c r="D526" s="141" t="str">
        <f>IF('ALC Transition Plans'!$O528="yes",IF('ALC Transition Plans'!P528=0,"No ",'ALC Transition Plans'!P528),"N/A")</f>
        <v>In Progress</v>
      </c>
      <c r="E526" s="141" t="str">
        <f>IF('ALC Transition Plans'!$Z528="yes",IF('ALC Transition Plans'!AB528=0,"No ",'ALC Transition Plans'!AB528),"N/A")</f>
        <v>N/A</v>
      </c>
      <c r="F526" s="146" t="str">
        <f>IF(VLOOKUP(B526,'Pivot Table'!$B$5:$K$2000,8,FALSE)=1,"Yes","")</f>
        <v>Yes</v>
      </c>
      <c r="G526" s="164" t="str">
        <f>IF('ALC Transition Plans'!AT528="F","Y"," ")</f>
        <v xml:space="preserve"> </v>
      </c>
      <c r="H526" s="217" t="str">
        <f>IF('ALC Transition Plans'!AW528=0," ",'ALC Transition Plans'!AW528)</f>
        <v>Y</v>
      </c>
      <c r="I526" s="312" t="str">
        <f t="shared" si="35"/>
        <v xml:space="preserve">70 </v>
      </c>
      <c r="J526" s="230" t="str">
        <f>'ALC Transition Plans'!BL528</f>
        <v xml:space="preserve"> </v>
      </c>
    </row>
    <row r="527" spans="1:10" ht="15" customHeight="1" x14ac:dyDescent="0.3">
      <c r="A527" s="43" t="s">
        <v>448</v>
      </c>
      <c r="B527" s="43" t="s">
        <v>508</v>
      </c>
      <c r="C527" s="145" t="str">
        <f>IF('ALC Transition Plans'!$C529="yes",IF('ALC Transition Plans'!D529=0,"No ",'ALC Transition Plans'!D529),"N/A")</f>
        <v>N/A</v>
      </c>
      <c r="D527" s="141" t="str">
        <f>IF('ALC Transition Plans'!$O529="yes",IF('ALC Transition Plans'!P529=0,"No ",'ALC Transition Plans'!P529),"N/A")</f>
        <v>In Progress</v>
      </c>
      <c r="E527" s="141" t="str">
        <f>IF('ALC Transition Plans'!$Z529="yes",IF('ALC Transition Plans'!AB529=0,"No ",'ALC Transition Plans'!AB529),"N/A")</f>
        <v>N/A</v>
      </c>
      <c r="F527" s="146" t="str">
        <f>IF(VLOOKUP(B527,'Pivot Table'!$B$5:$K$2000,8,FALSE)=1,"Yes","")</f>
        <v>Yes</v>
      </c>
      <c r="G527" s="164" t="str">
        <f>IF('ALC Transition Plans'!AT529="F","Y"," ")</f>
        <v xml:space="preserve"> </v>
      </c>
      <c r="H527" s="217" t="str">
        <f>IF('ALC Transition Plans'!AW529=0," ",'ALC Transition Plans'!AW529)</f>
        <v>Y</v>
      </c>
      <c r="I527" s="312" t="str">
        <f t="shared" si="35"/>
        <v xml:space="preserve">70 </v>
      </c>
      <c r="J527" s="230" t="str">
        <f>'ALC Transition Plans'!BL529</f>
        <v xml:space="preserve"> </v>
      </c>
    </row>
    <row r="528" spans="1:10" ht="15" customHeight="1" x14ac:dyDescent="0.3">
      <c r="A528" s="43" t="s">
        <v>448</v>
      </c>
      <c r="B528" s="43" t="s">
        <v>509</v>
      </c>
      <c r="C528" s="145" t="str">
        <f>IF('ALC Transition Plans'!$C530="yes",IF('ALC Transition Plans'!D530=0,"No ",'ALC Transition Plans'!D530),"N/A")</f>
        <v>N/A</v>
      </c>
      <c r="D528" s="141" t="str">
        <f>IF('ALC Transition Plans'!$O530="yes",IF('ALC Transition Plans'!P530=0,"No ",'ALC Transition Plans'!P530),"N/A")</f>
        <v>In Progress</v>
      </c>
      <c r="E528" s="141" t="str">
        <f>IF('ALC Transition Plans'!$Z530="yes",IF('ALC Transition Plans'!AB530=0,"No ",'ALC Transition Plans'!AB530),"N/A")</f>
        <v>N/A</v>
      </c>
      <c r="F528" s="146" t="str">
        <f>IF(VLOOKUP(B528,'Pivot Table'!$B$5:$K$2000,8,FALSE)=1,"Yes","")</f>
        <v>Yes</v>
      </c>
      <c r="G528" s="164" t="str">
        <f>IF('ALC Transition Plans'!AT530="F","Y"," ")</f>
        <v xml:space="preserve"> </v>
      </c>
      <c r="H528" s="217" t="str">
        <f>IF('ALC Transition Plans'!AW530=0," ",'ALC Transition Plans'!AW530)</f>
        <v>Y</v>
      </c>
      <c r="I528" s="312" t="str">
        <f t="shared" si="35"/>
        <v xml:space="preserve">70 </v>
      </c>
      <c r="J528" s="230" t="str">
        <f>'ALC Transition Plans'!BL530</f>
        <v xml:space="preserve"> </v>
      </c>
    </row>
    <row r="529" spans="1:10" ht="15" customHeight="1" x14ac:dyDescent="0.3">
      <c r="A529" s="43" t="s">
        <v>448</v>
      </c>
      <c r="B529" s="43" t="s">
        <v>510</v>
      </c>
      <c r="C529" s="145" t="str">
        <f>IF('ALC Transition Plans'!$C531="yes",IF('ALC Transition Plans'!D531=0,"No ",'ALC Transition Plans'!D531),"N/A")</f>
        <v>N/A</v>
      </c>
      <c r="D529" s="141" t="str">
        <f>IF('ALC Transition Plans'!$O531="yes",IF('ALC Transition Plans'!P531=0,"No ",'ALC Transition Plans'!P531),"N/A")</f>
        <v>In Progress</v>
      </c>
      <c r="E529" s="141" t="str">
        <f>IF('ALC Transition Plans'!$Z531="yes",IF('ALC Transition Plans'!AB531=0,"No ",'ALC Transition Plans'!AB531),"N/A")</f>
        <v>N/A</v>
      </c>
      <c r="F529" s="146" t="str">
        <f>IF(VLOOKUP(B529,'Pivot Table'!$B$5:$K$2000,8,FALSE)=1,"Yes","")</f>
        <v>Yes</v>
      </c>
      <c r="G529" s="164" t="str">
        <f>IF('ALC Transition Plans'!AT531="F","Y"," ")</f>
        <v xml:space="preserve"> </v>
      </c>
      <c r="H529" s="217" t="str">
        <f>IF('ALC Transition Plans'!AW531=0," ",'ALC Transition Plans'!AW531)</f>
        <v>Y</v>
      </c>
      <c r="I529" s="312" t="str">
        <f t="shared" si="35"/>
        <v xml:space="preserve">70 </v>
      </c>
      <c r="J529" s="230" t="str">
        <f>'ALC Transition Plans'!BL531</f>
        <v xml:space="preserve"> </v>
      </c>
    </row>
    <row r="530" spans="1:10" ht="15" customHeight="1" x14ac:dyDescent="0.3">
      <c r="A530" s="43" t="s">
        <v>448</v>
      </c>
      <c r="B530" s="43" t="s">
        <v>511</v>
      </c>
      <c r="C530" s="145" t="str">
        <f>IF('ALC Transition Plans'!$C532="yes",IF('ALC Transition Plans'!D532=0,"No ",'ALC Transition Plans'!D532),"N/A")</f>
        <v>Yes</v>
      </c>
      <c r="D530" s="141" t="str">
        <f>IF('ALC Transition Plans'!$O532="yes",IF('ALC Transition Plans'!P532=0,"No ",'ALC Transition Plans'!P532),"N/A")</f>
        <v>Yes</v>
      </c>
      <c r="E530" s="141" t="str">
        <f>IF('ALC Transition Plans'!$Z532="yes",IF('ALC Transition Plans'!AB532=0,"No ",'ALC Transition Plans'!AB532),"N/A")</f>
        <v>Yes</v>
      </c>
      <c r="F530" s="146" t="str">
        <f>IF(VLOOKUP(B530,'Pivot Table'!$B$5:$K$2000,8,FALSE)=1,"Yes","")</f>
        <v/>
      </c>
      <c r="G530" s="164" t="str">
        <f>IF('ALC Transition Plans'!AT532="F","Y"," ")</f>
        <v>Y</v>
      </c>
      <c r="H530" s="217" t="str">
        <f>IF('ALC Transition Plans'!AW532=0," ",'ALC Transition Plans'!AW532)</f>
        <v>Y</v>
      </c>
      <c r="I530" s="312" t="str">
        <f t="shared" si="35"/>
        <v>70Y</v>
      </c>
      <c r="J530" s="230" t="str">
        <f>'ALC Transition Plans'!BL532</f>
        <v>F</v>
      </c>
    </row>
    <row r="531" spans="1:10" ht="15" customHeight="1" x14ac:dyDescent="0.3">
      <c r="A531" s="43" t="s">
        <v>448</v>
      </c>
      <c r="B531" s="43" t="s">
        <v>512</v>
      </c>
      <c r="C531" s="145" t="str">
        <f>IF('ALC Transition Plans'!$C533="yes",IF('ALC Transition Plans'!D533=0,"No ",'ALC Transition Plans'!D533),"N/A")</f>
        <v>Yes</v>
      </c>
      <c r="D531" s="141" t="str">
        <f>IF('ALC Transition Plans'!$O533="yes",IF('ALC Transition Plans'!P533=0,"No ",'ALC Transition Plans'!P533),"N/A")</f>
        <v>Yes</v>
      </c>
      <c r="E531" s="141" t="str">
        <f>IF('ALC Transition Plans'!$Z533="yes",IF('ALC Transition Plans'!AB533=0,"No ",'ALC Transition Plans'!AB533),"N/A")</f>
        <v>Yes</v>
      </c>
      <c r="F531" s="146" t="str">
        <f>IF(VLOOKUP(B531,'Pivot Table'!$B$5:$K$2000,8,FALSE)=1,"Yes","")</f>
        <v/>
      </c>
      <c r="G531" s="164" t="str">
        <f>IF('ALC Transition Plans'!AT533="F","Y"," ")</f>
        <v>Y</v>
      </c>
      <c r="H531" s="217" t="str">
        <f>IF('ALC Transition Plans'!AW533=0," ",'ALC Transition Plans'!AW533)</f>
        <v>Y</v>
      </c>
      <c r="I531" s="312" t="str">
        <f t="shared" si="35"/>
        <v>70Y</v>
      </c>
      <c r="J531" s="230" t="str">
        <f>'ALC Transition Plans'!BL533</f>
        <v>F</v>
      </c>
    </row>
    <row r="532" spans="1:10" ht="15" customHeight="1" x14ac:dyDescent="0.3">
      <c r="A532" s="43" t="s">
        <v>448</v>
      </c>
      <c r="B532" s="43" t="s">
        <v>513</v>
      </c>
      <c r="C532" s="145" t="str">
        <f>IF('ALC Transition Plans'!$C534="yes",IF('ALC Transition Plans'!D534=0,"No ",'ALC Transition Plans'!D534),"N/A")</f>
        <v>Yes</v>
      </c>
      <c r="D532" s="141" t="str">
        <f>IF('ALC Transition Plans'!$O534="yes",IF('ALC Transition Plans'!P534=0,"No ",'ALC Transition Plans'!P534),"N/A")</f>
        <v>Yes</v>
      </c>
      <c r="E532" s="141" t="str">
        <f>IF('ALC Transition Plans'!$Z534="yes",IF('ALC Transition Plans'!AB534=0,"No ",'ALC Transition Plans'!AB534),"N/A")</f>
        <v>Yes</v>
      </c>
      <c r="F532" s="146" t="str">
        <f>IF(VLOOKUP(B532,'Pivot Table'!$B$5:$K$2000,8,FALSE)=1,"Yes","")</f>
        <v/>
      </c>
      <c r="G532" s="164" t="str">
        <f>IF('ALC Transition Plans'!AT534="F","Y"," ")</f>
        <v>Y</v>
      </c>
      <c r="H532" s="217" t="str">
        <f>IF('ALC Transition Plans'!AW534=0," ",'ALC Transition Plans'!AW534)</f>
        <v>Y</v>
      </c>
      <c r="I532" s="312" t="str">
        <f t="shared" si="35"/>
        <v>70Y</v>
      </c>
      <c r="J532" s="230" t="str">
        <f>'ALC Transition Plans'!BL534</f>
        <v>F</v>
      </c>
    </row>
    <row r="533" spans="1:10" ht="15" customHeight="1" x14ac:dyDescent="0.3">
      <c r="A533" s="43" t="s">
        <v>448</v>
      </c>
      <c r="B533" s="43" t="s">
        <v>514</v>
      </c>
      <c r="C533" s="145" t="str">
        <f>IF('ALC Transition Plans'!$C535="yes",IF('ALC Transition Plans'!D535=0,"No ",'ALC Transition Plans'!D535),"N/A")</f>
        <v>Yes</v>
      </c>
      <c r="D533" s="141" t="str">
        <f>IF('ALC Transition Plans'!$O535="yes",IF('ALC Transition Plans'!P535=0,"No ",'ALC Transition Plans'!P535),"N/A")</f>
        <v>Yes</v>
      </c>
      <c r="E533" s="141" t="str">
        <f>IF('ALC Transition Plans'!$Z535="yes",IF('ALC Transition Plans'!AB535=0,"No ",'ALC Transition Plans'!AB535),"N/A")</f>
        <v>Yes</v>
      </c>
      <c r="F533" s="146" t="str">
        <f>IF(VLOOKUP(B533,'Pivot Table'!$B$5:$K$2000,8,FALSE)=1,"Yes","")</f>
        <v/>
      </c>
      <c r="G533" s="164" t="str">
        <f>IF('ALC Transition Plans'!AT535="F","Y"," ")</f>
        <v>Y</v>
      </c>
      <c r="H533" s="217" t="str">
        <f>IF('ALC Transition Plans'!AW535=0," ",'ALC Transition Plans'!AW535)</f>
        <v>Y</v>
      </c>
      <c r="I533" s="312" t="str">
        <f t="shared" si="35"/>
        <v>70Y</v>
      </c>
      <c r="J533" s="230" t="str">
        <f>'ALC Transition Plans'!BL535</f>
        <v>F</v>
      </c>
    </row>
    <row r="534" spans="1:10" ht="15" customHeight="1" x14ac:dyDescent="0.3">
      <c r="A534" s="43" t="s">
        <v>448</v>
      </c>
      <c r="B534" s="43" t="s">
        <v>515</v>
      </c>
      <c r="C534" s="145" t="str">
        <f>IF('ALC Transition Plans'!$C536="yes",IF('ALC Transition Plans'!D536=0,"No ",'ALC Transition Plans'!D536),"N/A")</f>
        <v>Yes</v>
      </c>
      <c r="D534" s="141" t="str">
        <f>IF('ALC Transition Plans'!$O536="yes",IF('ALC Transition Plans'!P536=0,"No ",'ALC Transition Plans'!P536),"N/A")</f>
        <v>Yes</v>
      </c>
      <c r="E534" s="141" t="str">
        <f>IF('ALC Transition Plans'!$Z536="yes",IF('ALC Transition Plans'!AB536=0,"No ",'ALC Transition Plans'!AB536),"N/A")</f>
        <v>Yes</v>
      </c>
      <c r="F534" s="146" t="str">
        <f>IF(VLOOKUP(B534,'Pivot Table'!$B$5:$K$2000,8,FALSE)=1,"Yes","")</f>
        <v/>
      </c>
      <c r="G534" s="164" t="str">
        <f>IF('ALC Transition Plans'!AT536="F","Y"," ")</f>
        <v>Y</v>
      </c>
      <c r="H534" s="217" t="str">
        <f>IF('ALC Transition Plans'!AW536=0," ",'ALC Transition Plans'!AW536)</f>
        <v>Y</v>
      </c>
      <c r="I534" s="312" t="str">
        <f t="shared" si="35"/>
        <v>70Y</v>
      </c>
      <c r="J534" s="230" t="str">
        <f>'ALC Transition Plans'!BL536</f>
        <v>F</v>
      </c>
    </row>
    <row r="535" spans="1:10" ht="15" customHeight="1" x14ac:dyDescent="0.3">
      <c r="A535" s="43" t="s">
        <v>448</v>
      </c>
      <c r="B535" s="43" t="s">
        <v>516</v>
      </c>
      <c r="C535" s="145" t="str">
        <f>IF('ALC Transition Plans'!$C537="yes",IF('ALC Transition Plans'!D537=0,"No ",'ALC Transition Plans'!D537),"N/A")</f>
        <v>Yes</v>
      </c>
      <c r="D535" s="141" t="str">
        <f>IF('ALC Transition Plans'!$O537="yes",IF('ALC Transition Plans'!P537=0,"No ",'ALC Transition Plans'!P537),"N/A")</f>
        <v>Yes</v>
      </c>
      <c r="E535" s="141" t="str">
        <f>IF('ALC Transition Plans'!$Z537="yes",IF('ALC Transition Plans'!AB537=0,"No ",'ALC Transition Plans'!AB537),"N/A")</f>
        <v>Yes</v>
      </c>
      <c r="F535" s="146" t="str">
        <f>IF(VLOOKUP(B535,'Pivot Table'!$B$5:$K$2000,8,FALSE)=1,"Yes","")</f>
        <v/>
      </c>
      <c r="G535" s="164" t="str">
        <f>IF('ALC Transition Plans'!AT537="F","Y"," ")</f>
        <v>Y</v>
      </c>
      <c r="H535" s="217" t="str">
        <f>IF('ALC Transition Plans'!AW537=0," ",'ALC Transition Plans'!AW537)</f>
        <v>Y</v>
      </c>
      <c r="I535" s="312" t="str">
        <f t="shared" si="35"/>
        <v>70Y</v>
      </c>
      <c r="J535" s="230" t="str">
        <f>'ALC Transition Plans'!BL537</f>
        <v>F</v>
      </c>
    </row>
    <row r="536" spans="1:10" ht="15" customHeight="1" x14ac:dyDescent="0.3">
      <c r="A536" s="43" t="s">
        <v>448</v>
      </c>
      <c r="B536" s="43" t="s">
        <v>517</v>
      </c>
      <c r="C536" s="145" t="str">
        <f>IF('ALC Transition Plans'!$C538="yes",IF('ALC Transition Plans'!D538=0,"No ",'ALC Transition Plans'!D538),"N/A")</f>
        <v>Yes</v>
      </c>
      <c r="D536" s="141" t="str">
        <f>IF('ALC Transition Plans'!$O538="yes",IF('ALC Transition Plans'!P538=0,"No ",'ALC Transition Plans'!P538),"N/A")</f>
        <v>Yes</v>
      </c>
      <c r="E536" s="141" t="str">
        <f>IF('ALC Transition Plans'!$Z538="yes",IF('ALC Transition Plans'!AB538=0,"No ",'ALC Transition Plans'!AB538),"N/A")</f>
        <v>Yes</v>
      </c>
      <c r="F536" s="146" t="str">
        <f>IF(VLOOKUP(B536,'Pivot Table'!$B$5:$K$2000,8,FALSE)=1,"Yes","")</f>
        <v/>
      </c>
      <c r="G536" s="164" t="str">
        <f>IF('ALC Transition Plans'!AT538="F","Y"," ")</f>
        <v>Y</v>
      </c>
      <c r="H536" s="217" t="str">
        <f>IF('ALC Transition Plans'!AW538=0," ",'ALC Transition Plans'!AW538)</f>
        <v>Y</v>
      </c>
      <c r="I536" s="312" t="str">
        <f t="shared" si="35"/>
        <v>70Y</v>
      </c>
      <c r="J536" s="230" t="str">
        <f>'ALC Transition Plans'!BL538</f>
        <v>F</v>
      </c>
    </row>
    <row r="537" spans="1:10" ht="15" customHeight="1" x14ac:dyDescent="0.3">
      <c r="A537" s="43" t="s">
        <v>448</v>
      </c>
      <c r="B537" s="43" t="s">
        <v>518</v>
      </c>
      <c r="C537" s="145" t="str">
        <f>IF('ALC Transition Plans'!$C539="yes",IF('ALC Transition Plans'!D539=0,"No ",'ALC Transition Plans'!D539),"N/A")</f>
        <v>Yes</v>
      </c>
      <c r="D537" s="141" t="str">
        <f>IF('ALC Transition Plans'!$O539="yes",IF('ALC Transition Plans'!P539=0,"No ",'ALC Transition Plans'!P539),"N/A")</f>
        <v>Yes</v>
      </c>
      <c r="E537" s="141" t="str">
        <f>IF('ALC Transition Plans'!$Z539="yes",IF('ALC Transition Plans'!AB539=0,"No ",'ALC Transition Plans'!AB539),"N/A")</f>
        <v>Yes</v>
      </c>
      <c r="F537" s="146" t="str">
        <f>IF(VLOOKUP(B537,'Pivot Table'!$B$5:$K$2000,8,FALSE)=1,"Yes","")</f>
        <v/>
      </c>
      <c r="G537" s="164" t="str">
        <f>IF('ALC Transition Plans'!AT539="F","Y"," ")</f>
        <v>Y</v>
      </c>
      <c r="H537" s="217" t="str">
        <f>IF('ALC Transition Plans'!AW539=0," ",'ALC Transition Plans'!AW539)</f>
        <v>Y</v>
      </c>
      <c r="I537" s="312" t="str">
        <f t="shared" si="35"/>
        <v>70Y</v>
      </c>
      <c r="J537" s="230" t="str">
        <f>'ALC Transition Plans'!BL539</f>
        <v>F</v>
      </c>
    </row>
    <row r="538" spans="1:10" ht="15" customHeight="1" x14ac:dyDescent="0.3">
      <c r="A538" s="43" t="s">
        <v>448</v>
      </c>
      <c r="B538" s="43" t="s">
        <v>519</v>
      </c>
      <c r="C538" s="145" t="str">
        <f>IF('ALC Transition Plans'!$C540="yes",IF('ALC Transition Plans'!D540=0,"No ",'ALC Transition Plans'!D540),"N/A")</f>
        <v>Yes</v>
      </c>
      <c r="D538" s="141" t="str">
        <f>IF('ALC Transition Plans'!$O540="yes",IF('ALC Transition Plans'!P540=0,"No ",'ALC Transition Plans'!P540),"N/A")</f>
        <v>Yes</v>
      </c>
      <c r="E538" s="141" t="str">
        <f>IF('ALC Transition Plans'!$Z540="yes",IF('ALC Transition Plans'!AB540=0,"No ",'ALC Transition Plans'!AB540),"N/A")</f>
        <v>Yes</v>
      </c>
      <c r="F538" s="146" t="str">
        <f>IF(VLOOKUP(B538,'Pivot Table'!$B$5:$K$2000,8,FALSE)=1,"Yes","")</f>
        <v/>
      </c>
      <c r="G538" s="164" t="str">
        <f>IF('ALC Transition Plans'!AT540="F","Y"," ")</f>
        <v>Y</v>
      </c>
      <c r="H538" s="217" t="str">
        <f>IF('ALC Transition Plans'!AW540=0," ",'ALC Transition Plans'!AW540)</f>
        <v>Y</v>
      </c>
      <c r="I538" s="312" t="str">
        <f t="shared" si="35"/>
        <v>70Y</v>
      </c>
      <c r="J538" s="230" t="str">
        <f>'ALC Transition Plans'!BL540</f>
        <v>F</v>
      </c>
    </row>
    <row r="539" spans="1:10" ht="15" customHeight="1" x14ac:dyDescent="0.3">
      <c r="A539" s="43" t="s">
        <v>448</v>
      </c>
      <c r="B539" s="43" t="s">
        <v>520</v>
      </c>
      <c r="C539" s="145" t="str">
        <f>IF('ALC Transition Plans'!$C541="yes",IF('ALC Transition Plans'!D541=0,"No ",'ALC Transition Plans'!D541),"N/A")</f>
        <v>Yes</v>
      </c>
      <c r="D539" s="141" t="str">
        <f>IF('ALC Transition Plans'!$O541="yes",IF('ALC Transition Plans'!P541=0,"No ",'ALC Transition Plans'!P541),"N/A")</f>
        <v>Yes</v>
      </c>
      <c r="E539" s="141" t="str">
        <f>IF('ALC Transition Plans'!$Z541="yes",IF('ALC Transition Plans'!AB541=0,"No ",'ALC Transition Plans'!AB541),"N/A")</f>
        <v>Yes</v>
      </c>
      <c r="F539" s="146" t="str">
        <f>IF(VLOOKUP(B539,'Pivot Table'!$B$5:$K$2000,8,FALSE)=1,"Yes","")</f>
        <v/>
      </c>
      <c r="G539" s="164" t="str">
        <f>IF('ALC Transition Plans'!AT541="F","Y"," ")</f>
        <v>Y</v>
      </c>
      <c r="H539" s="217" t="str">
        <f>IF('ALC Transition Plans'!AW541=0," ",'ALC Transition Plans'!AW541)</f>
        <v>Y</v>
      </c>
      <c r="I539" s="312" t="str">
        <f t="shared" si="35"/>
        <v>70Y</v>
      </c>
      <c r="J539" s="230" t="str">
        <f>'ALC Transition Plans'!BL541</f>
        <v>F</v>
      </c>
    </row>
    <row r="540" spans="1:10" ht="15" customHeight="1" x14ac:dyDescent="0.3">
      <c r="A540" s="43" t="s">
        <v>448</v>
      </c>
      <c r="B540" s="43" t="s">
        <v>521</v>
      </c>
      <c r="C540" s="145" t="str">
        <f>IF('ALC Transition Plans'!$C542="yes",IF('ALC Transition Plans'!D542=0,"No ",'ALC Transition Plans'!D542),"N/A")</f>
        <v>Yes</v>
      </c>
      <c r="D540" s="141" t="str">
        <f>IF('ALC Transition Plans'!$O542="yes",IF('ALC Transition Plans'!P542=0,"No ",'ALC Transition Plans'!P542),"N/A")</f>
        <v>Yes</v>
      </c>
      <c r="E540" s="141" t="str">
        <f>IF('ALC Transition Plans'!$Z542="yes",IF('ALC Transition Plans'!AB542=0,"No ",'ALC Transition Plans'!AB542),"N/A")</f>
        <v>Yes</v>
      </c>
      <c r="F540" s="146" t="str">
        <f>IF(VLOOKUP(B540,'Pivot Table'!$B$5:$K$2000,8,FALSE)=1,"Yes","")</f>
        <v/>
      </c>
      <c r="G540" s="164" t="str">
        <f>IF('ALC Transition Plans'!AT542="F","Y"," ")</f>
        <v>Y</v>
      </c>
      <c r="H540" s="217" t="str">
        <f>IF('ALC Transition Plans'!AW542=0," ",'ALC Transition Plans'!AW542)</f>
        <v>Y</v>
      </c>
      <c r="I540" s="312" t="str">
        <f t="shared" si="35"/>
        <v>70Y</v>
      </c>
      <c r="J540" s="230" t="str">
        <f>'ALC Transition Plans'!BL542</f>
        <v>F</v>
      </c>
    </row>
    <row r="541" spans="1:10" ht="15" customHeight="1" x14ac:dyDescent="0.3">
      <c r="A541" s="43" t="s">
        <v>448</v>
      </c>
      <c r="B541" s="43" t="s">
        <v>522</v>
      </c>
      <c r="C541" s="145" t="str">
        <f>IF('ALC Transition Plans'!$C543="yes",IF('ALC Transition Plans'!D543=0,"No ",'ALC Transition Plans'!D543),"N/A")</f>
        <v>N/A</v>
      </c>
      <c r="D541" s="141" t="str">
        <f>IF('ALC Transition Plans'!$O543="yes",IF('ALC Transition Plans'!P543=0,"No ",'ALC Transition Plans'!P543),"N/A")</f>
        <v>Yes</v>
      </c>
      <c r="E541" s="141" t="str">
        <f>IF('ALC Transition Plans'!$Z543="yes",IF('ALC Transition Plans'!AB543=0,"No ",'ALC Transition Plans'!AB543),"N/A")</f>
        <v>N/A</v>
      </c>
      <c r="F541" s="146" t="str">
        <f>IF(VLOOKUP(B541,'Pivot Table'!$B$5:$K$2000,8,FALSE)=1,"Yes","")</f>
        <v/>
      </c>
      <c r="G541" s="164" t="str">
        <f>IF('ALC Transition Plans'!AT543="F","Y"," ")</f>
        <v>Y</v>
      </c>
      <c r="H541" s="217" t="str">
        <f>IF('ALC Transition Plans'!AW543=0," ",'ALC Transition Plans'!AW543)</f>
        <v>Y</v>
      </c>
      <c r="I541" s="312" t="str">
        <f t="shared" si="35"/>
        <v>70Y</v>
      </c>
      <c r="J541" s="230" t="str">
        <f>'ALC Transition Plans'!BL543</f>
        <v>F</v>
      </c>
    </row>
    <row r="542" spans="1:10" ht="15" customHeight="1" x14ac:dyDescent="0.3">
      <c r="A542" s="43" t="s">
        <v>448</v>
      </c>
      <c r="B542" s="123" t="s">
        <v>1016</v>
      </c>
      <c r="C542" s="145" t="str">
        <f>IF('ALC Transition Plans'!$C544="yes",IF('ALC Transition Plans'!D544=0,"No ",'ALC Transition Plans'!D544),"N/A")</f>
        <v>Yes</v>
      </c>
      <c r="D542" s="141" t="str">
        <f>IF('ALC Transition Plans'!$O544="yes",IF('ALC Transition Plans'!P544=0,"No ",'ALC Transition Plans'!P544),"N/A")</f>
        <v>Yes</v>
      </c>
      <c r="E542" s="141" t="str">
        <f>IF('ALC Transition Plans'!$Z544="yes",IF('ALC Transition Plans'!AB544=0,"No ",'ALC Transition Plans'!AB544),"N/A")</f>
        <v>Yes</v>
      </c>
      <c r="F542" s="146" t="str">
        <f>IF(VLOOKUP(B542,'Pivot Table'!$B$5:$K$2000,8,FALSE)=1,"Yes","")</f>
        <v/>
      </c>
      <c r="G542" s="164" t="str">
        <f>IF('ALC Transition Plans'!AT544="F","Y"," ")</f>
        <v>Y</v>
      </c>
      <c r="H542" s="217" t="str">
        <f>IF('ALC Transition Plans'!AW544=0," ",'ALC Transition Plans'!AW544)</f>
        <v>Y</v>
      </c>
      <c r="I542" s="312" t="str">
        <f t="shared" si="35"/>
        <v>70Y</v>
      </c>
      <c r="J542" s="230" t="str">
        <f>'ALC Transition Plans'!BL544</f>
        <v>F</v>
      </c>
    </row>
    <row r="543" spans="1:10" ht="15" customHeight="1" x14ac:dyDescent="0.3">
      <c r="A543" s="43" t="s">
        <v>448</v>
      </c>
      <c r="B543" s="123" t="s">
        <v>523</v>
      </c>
      <c r="C543" s="145" t="str">
        <f>IF('ALC Transition Plans'!$C545="yes",IF('ALC Transition Plans'!D545=0,"No ",'ALC Transition Plans'!D545),"N/A")</f>
        <v>Yes</v>
      </c>
      <c r="D543" s="141" t="str">
        <f>IF('ALC Transition Plans'!$O545="yes",IF('ALC Transition Plans'!P545=0,"No ",'ALC Transition Plans'!P545),"N/A")</f>
        <v>Yes</v>
      </c>
      <c r="E543" s="141" t="str">
        <f>IF('ALC Transition Plans'!$Z545="yes",IF('ALC Transition Plans'!AB545=0,"No ",'ALC Transition Plans'!AB545),"N/A")</f>
        <v>Yes</v>
      </c>
      <c r="F543" s="146" t="str">
        <f>IF(VLOOKUP(B543,'Pivot Table'!$B$5:$K$2000,8,FALSE)=1,"Yes","")</f>
        <v/>
      </c>
      <c r="G543" s="164" t="str">
        <f>IF('ALC Transition Plans'!AT545="F","Y"," ")</f>
        <v>Y</v>
      </c>
      <c r="H543" s="217" t="str">
        <f>IF('ALC Transition Plans'!AW545=0," ",'ALC Transition Plans'!AW545)</f>
        <v>Y</v>
      </c>
      <c r="I543" s="312" t="str">
        <f t="shared" si="35"/>
        <v>70Y</v>
      </c>
      <c r="J543" s="230" t="str">
        <f>'ALC Transition Plans'!BL545</f>
        <v>F</v>
      </c>
    </row>
    <row r="544" spans="1:10" ht="15" customHeight="1" x14ac:dyDescent="0.3">
      <c r="A544" s="43" t="s">
        <v>448</v>
      </c>
      <c r="B544" s="123" t="s">
        <v>747</v>
      </c>
      <c r="C544" s="145" t="str">
        <f>IF('ALC Transition Plans'!$C546="yes",IF('ALC Transition Plans'!D546=0,"No ",'ALC Transition Plans'!D546),"N/A")</f>
        <v>Yes</v>
      </c>
      <c r="D544" s="141" t="str">
        <f>IF('ALC Transition Plans'!$O546="yes",IF('ALC Transition Plans'!P546=0,"No ",'ALC Transition Plans'!P546),"N/A")</f>
        <v>N/A</v>
      </c>
      <c r="E544" s="141" t="str">
        <f>IF('ALC Transition Plans'!$Z546="yes",IF('ALC Transition Plans'!AB546=0,"No ",'ALC Transition Plans'!AB546),"N/A")</f>
        <v>N/A</v>
      </c>
      <c r="F544" s="146" t="str">
        <f>IF(VLOOKUP(B544,'Pivot Table'!$B$5:$K$2000,8,FALSE)=1,"Yes","")</f>
        <v/>
      </c>
      <c r="G544" s="164" t="str">
        <f>IF('ALC Transition Plans'!AT546="F","Y"," ")</f>
        <v>Y</v>
      </c>
      <c r="H544" s="217" t="str">
        <f>IF('ALC Transition Plans'!AW546=0," ",'ALC Transition Plans'!AW546)</f>
        <v>Y</v>
      </c>
      <c r="I544" s="312" t="str">
        <f t="shared" ref="I544:I611" si="36">A544&amp;G544</f>
        <v>70Y</v>
      </c>
      <c r="J544" s="230" t="str">
        <f>'ALC Transition Plans'!BL546</f>
        <v>F</v>
      </c>
    </row>
    <row r="545" spans="1:10" ht="15" customHeight="1" x14ac:dyDescent="0.3">
      <c r="A545" s="43" t="s">
        <v>448</v>
      </c>
      <c r="B545" s="43" t="s">
        <v>524</v>
      </c>
      <c r="C545" s="145" t="str">
        <f>IF('ALC Transition Plans'!$C547="yes",IF('ALC Transition Plans'!D547=0,"No ",'ALC Transition Plans'!D547),"N/A")</f>
        <v>Yes</v>
      </c>
      <c r="D545" s="141" t="str">
        <f>IF('ALC Transition Plans'!$O547="yes",IF('ALC Transition Plans'!P547=0,"No ",'ALC Transition Plans'!P547),"N/A")</f>
        <v>Yes</v>
      </c>
      <c r="E545" s="141" t="str">
        <f>IF('ALC Transition Plans'!$Z547="yes",IF('ALC Transition Plans'!AB547=0,"No ",'ALC Transition Plans'!AB547),"N/A")</f>
        <v>Yes</v>
      </c>
      <c r="F545" s="146" t="str">
        <f>IF(VLOOKUP(B545,'Pivot Table'!$B$5:$K$2000,8,FALSE)=1,"Yes","")</f>
        <v/>
      </c>
      <c r="G545" s="164" t="str">
        <f>IF('ALC Transition Plans'!AT547="F","Y"," ")</f>
        <v>Y</v>
      </c>
      <c r="H545" s="217" t="str">
        <f>IF('ALC Transition Plans'!AW547=0," ",'ALC Transition Plans'!AW547)</f>
        <v>Y</v>
      </c>
      <c r="I545" s="312" t="str">
        <f t="shared" si="36"/>
        <v>70Y</v>
      </c>
      <c r="J545" s="230" t="str">
        <f>'ALC Transition Plans'!BL547</f>
        <v>F</v>
      </c>
    </row>
    <row r="546" spans="1:10" ht="15" customHeight="1" x14ac:dyDescent="0.3">
      <c r="A546" s="43" t="s">
        <v>448</v>
      </c>
      <c r="B546" s="43" t="s">
        <v>525</v>
      </c>
      <c r="C546" s="145" t="str">
        <f>IF('ALC Transition Plans'!$C548="yes",IF('ALC Transition Plans'!D548=0,"No ",'ALC Transition Plans'!D548),"N/A")</f>
        <v>Yes</v>
      </c>
      <c r="D546" s="141" t="str">
        <f>IF('ALC Transition Plans'!$O548="yes",IF('ALC Transition Plans'!P548=0,"No ",'ALC Transition Plans'!P548),"N/A")</f>
        <v>Yes</v>
      </c>
      <c r="E546" s="141" t="str">
        <f>IF('ALC Transition Plans'!$Z548="yes",IF('ALC Transition Plans'!AB548=0,"No ",'ALC Transition Plans'!AB548),"N/A")</f>
        <v>Yes</v>
      </c>
      <c r="F546" s="146" t="str">
        <f>IF(VLOOKUP(B546,'Pivot Table'!$B$5:$K$2000,8,FALSE)=1,"Yes","")</f>
        <v/>
      </c>
      <c r="G546" s="164" t="str">
        <f>IF('ALC Transition Plans'!AT548="F","Y"," ")</f>
        <v>Y</v>
      </c>
      <c r="H546" s="217" t="str">
        <f>IF('ALC Transition Plans'!AW548=0," ",'ALC Transition Plans'!AW548)</f>
        <v>Y</v>
      </c>
      <c r="I546" s="312" t="str">
        <f t="shared" si="36"/>
        <v>70Y</v>
      </c>
      <c r="J546" s="230" t="str">
        <f>'ALC Transition Plans'!BL548</f>
        <v>F</v>
      </c>
    </row>
    <row r="547" spans="1:10" ht="15" customHeight="1" x14ac:dyDescent="0.3">
      <c r="A547" s="43" t="s">
        <v>448</v>
      </c>
      <c r="B547" s="43" t="s">
        <v>526</v>
      </c>
      <c r="C547" s="145" t="str">
        <f>IF('ALC Transition Plans'!$C549="yes",IF('ALC Transition Plans'!D549=0,"No ",'ALC Transition Plans'!D549),"N/A")</f>
        <v>Yes</v>
      </c>
      <c r="D547" s="141" t="str">
        <f>IF('ALC Transition Plans'!$O549="yes",IF('ALC Transition Plans'!P549=0,"No ",'ALC Transition Plans'!P549),"N/A")</f>
        <v>N/A</v>
      </c>
      <c r="E547" s="141" t="str">
        <f>IF('ALC Transition Plans'!$Z549="yes",IF('ALC Transition Plans'!AB549=0,"No ",'ALC Transition Plans'!AB549),"N/A")</f>
        <v>N/A</v>
      </c>
      <c r="F547" s="146" t="str">
        <f>IF(VLOOKUP(B547,'Pivot Table'!$B$5:$K$2000,8,FALSE)=1,"Yes","")</f>
        <v/>
      </c>
      <c r="G547" s="164" t="str">
        <f>IF('ALC Transition Plans'!AT549="F","Y"," ")</f>
        <v>Y</v>
      </c>
      <c r="H547" s="217" t="str">
        <f>IF('ALC Transition Plans'!AW549=0," ",'ALC Transition Plans'!AW549)</f>
        <v>Y</v>
      </c>
      <c r="I547" s="312" t="str">
        <f t="shared" si="36"/>
        <v>70Y</v>
      </c>
      <c r="J547" s="230" t="str">
        <f>'ALC Transition Plans'!BL549</f>
        <v>F</v>
      </c>
    </row>
    <row r="548" spans="1:10" ht="15" customHeight="1" x14ac:dyDescent="0.3">
      <c r="A548" s="43" t="s">
        <v>448</v>
      </c>
      <c r="B548" s="123" t="s">
        <v>1622</v>
      </c>
      <c r="C548" s="145" t="str">
        <f>IF('ALC Transition Plans'!$C550="yes",IF('ALC Transition Plans'!D550=0,"No ",'ALC Transition Plans'!D550),"N/A")</f>
        <v>Yes</v>
      </c>
      <c r="D548" s="141" t="str">
        <f>IF('ALC Transition Plans'!$O550="yes",IF('ALC Transition Plans'!P550=0,"No ",'ALC Transition Plans'!P550),"N/A")</f>
        <v>Yes</v>
      </c>
      <c r="E548" s="141" t="str">
        <f>IF('ALC Transition Plans'!$Z550="yes",IF('ALC Transition Plans'!AB550=0,"No ",'ALC Transition Plans'!AB550),"N/A")</f>
        <v>Yes</v>
      </c>
      <c r="F548" s="146" t="str">
        <f>IF(VLOOKUP(B548,'Pivot Table'!$B$5:$K$2000,8,FALSE)=1,"Yes","")</f>
        <v/>
      </c>
      <c r="G548" s="164" t="str">
        <f>IF('ALC Transition Plans'!AT550="F","Y"," ")</f>
        <v>Y</v>
      </c>
      <c r="H548" s="217" t="str">
        <f>IF('ALC Transition Plans'!AW550=0," ",'ALC Transition Plans'!AW550)</f>
        <v>Y</v>
      </c>
      <c r="I548" s="312" t="str">
        <f t="shared" ref="I548" si="37">A548&amp;G548</f>
        <v>70Y</v>
      </c>
      <c r="J548" s="230" t="str">
        <f>'ALC Transition Plans'!BL550</f>
        <v>F</v>
      </c>
    </row>
    <row r="549" spans="1:10" ht="15" customHeight="1" x14ac:dyDescent="0.3">
      <c r="A549" s="43" t="s">
        <v>448</v>
      </c>
      <c r="B549" s="123" t="s">
        <v>1687</v>
      </c>
      <c r="C549" s="145" t="str">
        <f>IF('ALC Transition Plans'!$C551="yes",IF('ALC Transition Plans'!D551=0,"No ",'ALC Transition Plans'!D551),"N/A")</f>
        <v>Yes</v>
      </c>
      <c r="D549" s="141" t="str">
        <f>IF('ALC Transition Plans'!$O551="yes",IF('ALC Transition Plans'!P551=0,"No ",'ALC Transition Plans'!P551),"N/A")</f>
        <v>Yes</v>
      </c>
      <c r="E549" s="141" t="str">
        <f>IF('ALC Transition Plans'!$Z551="yes",IF('ALC Transition Plans'!AB551=0,"No ",'ALC Transition Plans'!AB551),"N/A")</f>
        <v>Yes</v>
      </c>
      <c r="F549" s="146" t="str">
        <f>IF(VLOOKUP(B549,'Pivot Table'!$B$5:$K$2000,8,FALSE)=1,"Yes","")</f>
        <v/>
      </c>
      <c r="G549" s="164" t="str">
        <f>IF('ALC Transition Plans'!AT551="F","Y"," ")</f>
        <v>Y</v>
      </c>
      <c r="H549" s="217" t="str">
        <f>IF('ALC Transition Plans'!AW551=0," ",'ALC Transition Plans'!AW551)</f>
        <v>Y</v>
      </c>
      <c r="I549" s="312" t="str">
        <f t="shared" ref="I549" si="38">A549&amp;G549</f>
        <v>70Y</v>
      </c>
      <c r="J549" s="230" t="str">
        <f>'ALC Transition Plans'!BL551</f>
        <v>F</v>
      </c>
    </row>
    <row r="550" spans="1:10" ht="15" customHeight="1" x14ac:dyDescent="0.3">
      <c r="A550" s="43" t="s">
        <v>448</v>
      </c>
      <c r="B550" s="43" t="s">
        <v>527</v>
      </c>
      <c r="C550" s="145" t="str">
        <f>IF('ALC Transition Plans'!$C552="yes",IF('ALC Transition Plans'!D552=0,"No ",'ALC Transition Plans'!D552),"N/A")</f>
        <v>Yes</v>
      </c>
      <c r="D550" s="141" t="str">
        <f>IF('ALC Transition Plans'!$O552="yes",IF('ALC Transition Plans'!P552=0,"No ",'ALC Transition Plans'!P552),"N/A")</f>
        <v>Yes</v>
      </c>
      <c r="E550" s="141" t="str">
        <f>IF('ALC Transition Plans'!$Z552="yes",IF('ALC Transition Plans'!AB552=0,"No ",'ALC Transition Plans'!AB552),"N/A")</f>
        <v>Yes</v>
      </c>
      <c r="F550" s="146" t="str">
        <f>IF(VLOOKUP(B550,'Pivot Table'!$B$5:$K$2000,8,FALSE)=1,"Yes","")</f>
        <v/>
      </c>
      <c r="G550" s="164" t="str">
        <f>IF('ALC Transition Plans'!AT552="F","Y"," ")</f>
        <v>Y</v>
      </c>
      <c r="H550" s="217" t="str">
        <f>IF('ALC Transition Plans'!AW552=0," ",'ALC Transition Plans'!AW552)</f>
        <v>Y</v>
      </c>
      <c r="I550" s="312" t="str">
        <f t="shared" si="36"/>
        <v>70Y</v>
      </c>
      <c r="J550" s="230" t="str">
        <f>'ALC Transition Plans'!BL552</f>
        <v>F</v>
      </c>
    </row>
    <row r="551" spans="1:10" ht="15" customHeight="1" x14ac:dyDescent="0.3">
      <c r="A551" s="43" t="s">
        <v>448</v>
      </c>
      <c r="B551" s="43" t="s">
        <v>528</v>
      </c>
      <c r="C551" s="145" t="str">
        <f>IF('ALC Transition Plans'!$C553="yes",IF('ALC Transition Plans'!D553=0,"No ",'ALC Transition Plans'!D553),"N/A")</f>
        <v>Yes</v>
      </c>
      <c r="D551" s="141" t="str">
        <f>IF('ALC Transition Plans'!$O553="yes",IF('ALC Transition Plans'!P553=0,"No ",'ALC Transition Plans'!P553),"N/A")</f>
        <v>Yes</v>
      </c>
      <c r="E551" s="141" t="str">
        <f>IF('ALC Transition Plans'!$Z553="yes",IF('ALC Transition Plans'!AB553=0,"No ",'ALC Transition Plans'!AB553),"N/A")</f>
        <v>Yes</v>
      </c>
      <c r="F551" s="146" t="str">
        <f>IF(VLOOKUP(B551,'Pivot Table'!$B$5:$K$2000,8,FALSE)=1,"Yes","")</f>
        <v/>
      </c>
      <c r="G551" s="164" t="str">
        <f>IF('ALC Transition Plans'!AT553="F","Y"," ")</f>
        <v>Y</v>
      </c>
      <c r="H551" s="217" t="str">
        <f>IF('ALC Transition Plans'!AW553=0," ",'ALC Transition Plans'!AW553)</f>
        <v>Y</v>
      </c>
      <c r="I551" s="312" t="str">
        <f t="shared" si="36"/>
        <v>70Y</v>
      </c>
      <c r="J551" s="230" t="str">
        <f>'ALC Transition Plans'!BL553</f>
        <v>F</v>
      </c>
    </row>
    <row r="552" spans="1:10" ht="15" customHeight="1" x14ac:dyDescent="0.3">
      <c r="A552" s="43" t="s">
        <v>448</v>
      </c>
      <c r="B552" s="43" t="s">
        <v>529</v>
      </c>
      <c r="C552" s="145" t="str">
        <f>IF('ALC Transition Plans'!$C554="yes",IF('ALC Transition Plans'!D554=0,"No ",'ALC Transition Plans'!D554),"N/A")</f>
        <v>Yes</v>
      </c>
      <c r="D552" s="141" t="str">
        <f>IF('ALC Transition Plans'!$O554="yes",IF('ALC Transition Plans'!P554=0,"No ",'ALC Transition Plans'!P554),"N/A")</f>
        <v>Yes</v>
      </c>
      <c r="E552" s="141" t="str">
        <f>IF('ALC Transition Plans'!$Z554="yes",IF('ALC Transition Plans'!AB554=0,"No ",'ALC Transition Plans'!AB554),"N/A")</f>
        <v>Yes</v>
      </c>
      <c r="F552" s="146" t="str">
        <f>IF(VLOOKUP(B552,'Pivot Table'!$B$5:$K$2000,8,FALSE)=1,"Yes","")</f>
        <v/>
      </c>
      <c r="G552" s="164" t="str">
        <f>IF('ALC Transition Plans'!AT554="F","Y"," ")</f>
        <v>Y</v>
      </c>
      <c r="H552" s="217" t="str">
        <f>IF('ALC Transition Plans'!AW554=0," ",'ALC Transition Plans'!AW554)</f>
        <v>Y</v>
      </c>
      <c r="I552" s="312" t="str">
        <f t="shared" si="36"/>
        <v>70Y</v>
      </c>
      <c r="J552" s="230" t="str">
        <f>'ALC Transition Plans'!BL554</f>
        <v>F</v>
      </c>
    </row>
    <row r="553" spans="1:10" ht="15" customHeight="1" x14ac:dyDescent="0.3">
      <c r="A553" s="43" t="s">
        <v>448</v>
      </c>
      <c r="B553" s="43" t="s">
        <v>530</v>
      </c>
      <c r="C553" s="145" t="str">
        <f>IF('ALC Transition Plans'!$C555="yes",IF('ALC Transition Plans'!D555=0,"No ",'ALC Transition Plans'!D555),"N/A")</f>
        <v>Yes</v>
      </c>
      <c r="D553" s="141" t="str">
        <f>IF('ALC Transition Plans'!$O555="yes",IF('ALC Transition Plans'!P555=0,"No ",'ALC Transition Plans'!P555),"N/A")</f>
        <v>Yes</v>
      </c>
      <c r="E553" s="141" t="str">
        <f>IF('ALC Transition Plans'!$Z555="yes",IF('ALC Transition Plans'!AB555=0,"No ",'ALC Transition Plans'!AB555),"N/A")</f>
        <v>Yes</v>
      </c>
      <c r="F553" s="146" t="str">
        <f>IF(VLOOKUP(B553,'Pivot Table'!$B$5:$K$2000,8,FALSE)=1,"Yes","")</f>
        <v/>
      </c>
      <c r="G553" s="164" t="str">
        <f>IF('ALC Transition Plans'!AT555="F","Y"," ")</f>
        <v>Y</v>
      </c>
      <c r="H553" s="217" t="str">
        <f>IF('ALC Transition Plans'!AW555=0," ",'ALC Transition Plans'!AW555)</f>
        <v>Y</v>
      </c>
      <c r="I553" s="312" t="str">
        <f t="shared" si="36"/>
        <v>70Y</v>
      </c>
      <c r="J553" s="230" t="str">
        <f>'ALC Transition Plans'!BL555</f>
        <v>F</v>
      </c>
    </row>
    <row r="554" spans="1:10" ht="15" customHeight="1" x14ac:dyDescent="0.3">
      <c r="A554" s="43" t="s">
        <v>448</v>
      </c>
      <c r="B554" s="43" t="s">
        <v>531</v>
      </c>
      <c r="C554" s="145" t="str">
        <f>IF('ALC Transition Plans'!$C556="yes",IF('ALC Transition Plans'!D556=0,"No ",'ALC Transition Plans'!D556),"N/A")</f>
        <v>Yes</v>
      </c>
      <c r="D554" s="141" t="str">
        <f>IF('ALC Transition Plans'!$O556="yes",IF('ALC Transition Plans'!P556=0,"No ",'ALC Transition Plans'!P556),"N/A")</f>
        <v>N/A</v>
      </c>
      <c r="E554" s="141" t="str">
        <f>IF('ALC Transition Plans'!$Z556="yes",IF('ALC Transition Plans'!AB556=0,"No ",'ALC Transition Plans'!AB556),"N/A")</f>
        <v>N/A</v>
      </c>
      <c r="F554" s="146" t="str">
        <f>IF(VLOOKUP(B554,'Pivot Table'!$B$5:$K$2000,8,FALSE)=1,"Yes","")</f>
        <v/>
      </c>
      <c r="G554" s="164" t="str">
        <f>IF('ALC Transition Plans'!AT556="F","Y"," ")</f>
        <v>Y</v>
      </c>
      <c r="H554" s="217" t="str">
        <f>IF('ALC Transition Plans'!AW556=0," ",'ALC Transition Plans'!AW556)</f>
        <v>Y</v>
      </c>
      <c r="I554" s="312" t="str">
        <f t="shared" si="36"/>
        <v>70Y</v>
      </c>
      <c r="J554" s="230" t="str">
        <f>'ALC Transition Plans'!BL556</f>
        <v>F</v>
      </c>
    </row>
    <row r="555" spans="1:10" ht="15" customHeight="1" x14ac:dyDescent="0.3">
      <c r="A555" s="43" t="s">
        <v>448</v>
      </c>
      <c r="B555" s="43" t="s">
        <v>532</v>
      </c>
      <c r="C555" s="145" t="str">
        <f>IF('ALC Transition Plans'!$C557="yes",IF('ALC Transition Plans'!D557=0,"No ",'ALC Transition Plans'!D557),"N/A")</f>
        <v xml:space="preserve"> </v>
      </c>
      <c r="D555" s="141" t="str">
        <f>IF('ALC Transition Plans'!$O557="yes",IF('ALC Transition Plans'!P557=0,"No ",'ALC Transition Plans'!P557),"N/A")</f>
        <v>N/A</v>
      </c>
      <c r="E555" s="141" t="str">
        <f>IF('ALC Transition Plans'!$Z557="yes",IF('ALC Transition Plans'!AB557=0,"No ",'ALC Transition Plans'!AB557),"N/A")</f>
        <v>N/A</v>
      </c>
      <c r="F555" s="146" t="str">
        <f>IF(VLOOKUP(B555,'Pivot Table'!$B$5:$K$2000,8,FALSE)=1,"Yes","")</f>
        <v/>
      </c>
      <c r="G555" s="164" t="str">
        <f>IF('ALC Transition Plans'!AT557="F","Y"," ")</f>
        <v xml:space="preserve"> </v>
      </c>
      <c r="H555" s="217" t="str">
        <f>IF('ALC Transition Plans'!AW557=0," ",'ALC Transition Plans'!AW557)</f>
        <v>Y</v>
      </c>
      <c r="I555" s="312" t="str">
        <f t="shared" si="36"/>
        <v xml:space="preserve">70 </v>
      </c>
      <c r="J555" s="230" t="str">
        <f>'ALC Transition Plans'!BL557</f>
        <v xml:space="preserve"> </v>
      </c>
    </row>
    <row r="556" spans="1:10" ht="15" customHeight="1" x14ac:dyDescent="0.3">
      <c r="A556" s="43" t="s">
        <v>448</v>
      </c>
      <c r="B556" s="43" t="s">
        <v>533</v>
      </c>
      <c r="C556" s="145" t="str">
        <f>IF('ALC Transition Plans'!$C558="yes",IF('ALC Transition Plans'!D558=0,"No ",'ALC Transition Plans'!D558),"N/A")</f>
        <v>Yes</v>
      </c>
      <c r="D556" s="141" t="str">
        <f>IF('ALC Transition Plans'!$O558="yes",IF('ALC Transition Plans'!P558=0,"No ",'ALC Transition Plans'!P558),"N/A")</f>
        <v>Yes</v>
      </c>
      <c r="E556" s="141" t="str">
        <f>IF('ALC Transition Plans'!$Z558="yes",IF('ALC Transition Plans'!AB558=0,"No ",'ALC Transition Plans'!AB558),"N/A")</f>
        <v>Yes</v>
      </c>
      <c r="F556" s="146" t="str">
        <f>IF(VLOOKUP(B556,'Pivot Table'!$B$5:$K$2000,8,FALSE)=1,"Yes","")</f>
        <v/>
      </c>
      <c r="G556" s="164" t="str">
        <f>IF('ALC Transition Plans'!AT558="F","Y"," ")</f>
        <v>Y</v>
      </c>
      <c r="H556" s="217" t="str">
        <f>IF('ALC Transition Plans'!AW558=0," ",'ALC Transition Plans'!AW558)</f>
        <v>Y</v>
      </c>
      <c r="I556" s="312" t="str">
        <f t="shared" si="36"/>
        <v>70Y</v>
      </c>
      <c r="J556" s="230" t="str">
        <f>'ALC Transition Plans'!BL558</f>
        <v>F</v>
      </c>
    </row>
    <row r="557" spans="1:10" ht="15" customHeight="1" x14ac:dyDescent="0.3">
      <c r="A557" s="43" t="s">
        <v>448</v>
      </c>
      <c r="B557" s="43" t="s">
        <v>534</v>
      </c>
      <c r="C557" s="145" t="str">
        <f>IF('ALC Transition Plans'!$C559="yes",IF('ALC Transition Plans'!D559=0,"No ",'ALC Transition Plans'!D559),"N/A")</f>
        <v>Yes</v>
      </c>
      <c r="D557" s="141" t="str">
        <f>IF('ALC Transition Plans'!$O559="yes",IF('ALC Transition Plans'!P559=0,"No ",'ALC Transition Plans'!P559),"N/A")</f>
        <v>Yes</v>
      </c>
      <c r="E557" s="141" t="str">
        <f>IF('ALC Transition Plans'!$Z559="yes",IF('ALC Transition Plans'!AB559=0,"No ",'ALC Transition Plans'!AB559),"N/A")</f>
        <v>Yes</v>
      </c>
      <c r="F557" s="146" t="str">
        <f>IF(VLOOKUP(B557,'Pivot Table'!$B$5:$K$2000,8,FALSE)=1,"Yes","")</f>
        <v/>
      </c>
      <c r="G557" s="164" t="str">
        <f>IF('ALC Transition Plans'!AT559="F","Y"," ")</f>
        <v>Y</v>
      </c>
      <c r="H557" s="217" t="str">
        <f>IF('ALC Transition Plans'!AW559=0," ",'ALC Transition Plans'!AW559)</f>
        <v>Y</v>
      </c>
      <c r="I557" s="312" t="str">
        <f t="shared" si="36"/>
        <v>70Y</v>
      </c>
      <c r="J557" s="230" t="str">
        <f>'ALC Transition Plans'!BL559</f>
        <v>F</v>
      </c>
    </row>
    <row r="558" spans="1:10" ht="15" customHeight="1" x14ac:dyDescent="0.3">
      <c r="A558" s="43" t="s">
        <v>536</v>
      </c>
      <c r="B558" s="43" t="s">
        <v>535</v>
      </c>
      <c r="C558" s="145" t="str">
        <f>IF('ALC Transition Plans'!$C560="yes",IF('ALC Transition Plans'!D560=0,"No ",'ALC Transition Plans'!D560),"N/A")</f>
        <v>Yes</v>
      </c>
      <c r="D558" s="141" t="str">
        <f>IF('ALC Transition Plans'!$O560="yes",IF('ALC Transition Plans'!P560=0,"No ",'ALC Transition Plans'!P560),"N/A")</f>
        <v>Yes</v>
      </c>
      <c r="E558" s="141" t="str">
        <f>IF('ALC Transition Plans'!$Z560="yes",IF('ALC Transition Plans'!AB560=0,"No ",'ALC Transition Plans'!AB560),"N/A")</f>
        <v>Yes</v>
      </c>
      <c r="F558" s="146" t="str">
        <f>IF(VLOOKUP(B558,'Pivot Table'!$B$5:$K$2000,8,FALSE)=1,"Yes","")</f>
        <v/>
      </c>
      <c r="G558" s="164" t="str">
        <f>IF('ALC Transition Plans'!AT560="F","Y"," ")</f>
        <v>Y</v>
      </c>
      <c r="H558" s="217" t="str">
        <f>IF('ALC Transition Plans'!AW560=0," ",'ALC Transition Plans'!AW560)</f>
        <v xml:space="preserve"> </v>
      </c>
      <c r="I558" s="312" t="str">
        <f t="shared" si="36"/>
        <v>71Y</v>
      </c>
      <c r="J558" s="230" t="str">
        <f>'ALC Transition Plans'!BL560</f>
        <v>F</v>
      </c>
    </row>
    <row r="559" spans="1:10" ht="15" customHeight="1" x14ac:dyDescent="0.3">
      <c r="A559" s="43" t="s">
        <v>538</v>
      </c>
      <c r="B559" s="43" t="s">
        <v>537</v>
      </c>
      <c r="C559" s="145" t="str">
        <f>IF('ALC Transition Plans'!$C561="yes",IF('ALC Transition Plans'!D561=0,"No ",'ALC Transition Plans'!D561),"N/A")</f>
        <v>Yes</v>
      </c>
      <c r="D559" s="141" t="str">
        <f>IF('ALC Transition Plans'!$O561="yes",IF('ALC Transition Plans'!P561=0,"No ",'ALC Transition Plans'!P561),"N/A")</f>
        <v>Yes</v>
      </c>
      <c r="E559" s="141" t="str">
        <f>IF('ALC Transition Plans'!$Z561="yes",IF('ALC Transition Plans'!AB561=0,"No ",'ALC Transition Plans'!AB561),"N/A")</f>
        <v>Yes</v>
      </c>
      <c r="F559" s="146" t="str">
        <f>IF(VLOOKUP(B559,'Pivot Table'!$B$5:$K$2000,8,FALSE)=1,"Yes","")</f>
        <v/>
      </c>
      <c r="G559" s="164" t="str">
        <f>IF('ALC Transition Plans'!AT561="F","Y"," ")</f>
        <v>Y</v>
      </c>
      <c r="H559" s="217" t="str">
        <f>IF('ALC Transition Plans'!AW561=0," ",'ALC Transition Plans'!AW561)</f>
        <v>Y</v>
      </c>
      <c r="I559" s="312" t="str">
        <f t="shared" si="36"/>
        <v>72Y</v>
      </c>
      <c r="J559" s="230" t="str">
        <f>'ALC Transition Plans'!BL561</f>
        <v>F</v>
      </c>
    </row>
    <row r="560" spans="1:10" ht="15" customHeight="1" x14ac:dyDescent="0.3">
      <c r="A560" s="43" t="s">
        <v>538</v>
      </c>
      <c r="B560" s="123" t="s">
        <v>1347</v>
      </c>
      <c r="C560" s="145" t="str">
        <f>IF('ALC Transition Plans'!$C562="yes",IF('ALC Transition Plans'!D562=0,"No ",'ALC Transition Plans'!D562),"N/A")</f>
        <v>N/A</v>
      </c>
      <c r="D560" s="141" t="str">
        <f>IF('ALC Transition Plans'!$O562="yes",IF('ALC Transition Plans'!P562=0,"No ",'ALC Transition Plans'!P562),"N/A")</f>
        <v>N/A</v>
      </c>
      <c r="E560" s="141" t="str">
        <f>IF('ALC Transition Plans'!$Z562="yes",IF('ALC Transition Plans'!AB562=0,"No ",'ALC Transition Plans'!AB562),"N/A")</f>
        <v>Yes</v>
      </c>
      <c r="F560" s="146" t="str">
        <f>IF(VLOOKUP(B560,'Pivot Table'!$B$5:$K$2000,8,FALSE)=1,"Yes","")</f>
        <v/>
      </c>
      <c r="G560" s="164" t="str">
        <f>IF('ALC Transition Plans'!AT562="F","Y"," ")</f>
        <v>Y</v>
      </c>
      <c r="H560" s="217" t="str">
        <f>IF('ALC Transition Plans'!AW562=0," ",'ALC Transition Plans'!AW562)</f>
        <v>Y</v>
      </c>
      <c r="I560" s="312" t="str">
        <f t="shared" ref="I560" si="39">A560&amp;G560</f>
        <v>72Y</v>
      </c>
      <c r="J560" s="230" t="str">
        <f>'ALC Transition Plans'!BL562</f>
        <v>F</v>
      </c>
    </row>
    <row r="561" spans="1:10" ht="15" customHeight="1" x14ac:dyDescent="0.3">
      <c r="A561" s="43" t="s">
        <v>538</v>
      </c>
      <c r="B561" s="43" t="s">
        <v>539</v>
      </c>
      <c r="C561" s="145" t="str">
        <f>IF('ALC Transition Plans'!$C563="yes",IF('ALC Transition Plans'!D563=0,"No ",'ALC Transition Plans'!D563),"N/A")</f>
        <v>Yes</v>
      </c>
      <c r="D561" s="141" t="str">
        <f>IF('ALC Transition Plans'!$O563="yes",IF('ALC Transition Plans'!P563=0,"No ",'ALC Transition Plans'!P563),"N/A")</f>
        <v>N/A</v>
      </c>
      <c r="E561" s="141" t="str">
        <f>IF('ALC Transition Plans'!$Z563="yes",IF('ALC Transition Plans'!AB563=0,"No ",'ALC Transition Plans'!AB563),"N/A")</f>
        <v>Yes</v>
      </c>
      <c r="F561" s="146" t="str">
        <f>IF(VLOOKUP(B561,'Pivot Table'!$B$5:$K$2000,8,FALSE)=1,"Yes","")</f>
        <v/>
      </c>
      <c r="G561" s="164" t="str">
        <f>IF('ALC Transition Plans'!AT563="F","Y"," ")</f>
        <v>Y</v>
      </c>
      <c r="H561" s="217" t="str">
        <f>IF('ALC Transition Plans'!AW563=0," ",'ALC Transition Plans'!AW563)</f>
        <v>Y</v>
      </c>
      <c r="I561" s="312" t="str">
        <f t="shared" si="36"/>
        <v>72Y</v>
      </c>
      <c r="J561" s="230" t="str">
        <f>'ALC Transition Plans'!BL563</f>
        <v>F</v>
      </c>
    </row>
    <row r="562" spans="1:10" ht="15" customHeight="1" x14ac:dyDescent="0.3">
      <c r="A562" s="43" t="s">
        <v>538</v>
      </c>
      <c r="B562" s="43" t="s">
        <v>540</v>
      </c>
      <c r="C562" s="145" t="str">
        <f>IF('ALC Transition Plans'!$C564="yes",IF('ALC Transition Plans'!D564=0,"No ",'ALC Transition Plans'!D564),"N/A")</f>
        <v>Yes</v>
      </c>
      <c r="D562" s="141" t="str">
        <f>IF('ALC Transition Plans'!$O564="yes",IF('ALC Transition Plans'!P564=0,"No ",'ALC Transition Plans'!P564),"N/A")</f>
        <v>N/A</v>
      </c>
      <c r="E562" s="141" t="str">
        <f>IF('ALC Transition Plans'!$Z564="yes",IF('ALC Transition Plans'!AB564=0,"No ",'ALC Transition Plans'!AB564),"N/A")</f>
        <v>Yes</v>
      </c>
      <c r="F562" s="146" t="str">
        <f>IF(VLOOKUP(B562,'Pivot Table'!$B$5:$K$2000,8,FALSE)=1,"Yes","")</f>
        <v/>
      </c>
      <c r="G562" s="164" t="str">
        <f>IF('ALC Transition Plans'!AT564="F","Y"," ")</f>
        <v>Y</v>
      </c>
      <c r="H562" s="217" t="str">
        <f>IF('ALC Transition Plans'!AW564=0," ",'ALC Transition Plans'!AW564)</f>
        <v>Y</v>
      </c>
      <c r="I562" s="312" t="str">
        <f t="shared" si="36"/>
        <v>72Y</v>
      </c>
      <c r="J562" s="230" t="str">
        <f>'ALC Transition Plans'!BL564</f>
        <v>F</v>
      </c>
    </row>
    <row r="563" spans="1:10" ht="15" customHeight="1" x14ac:dyDescent="0.3">
      <c r="A563" s="43" t="s">
        <v>538</v>
      </c>
      <c r="B563" s="43" t="s">
        <v>541</v>
      </c>
      <c r="C563" s="145" t="str">
        <f>IF('ALC Transition Plans'!$C565="yes",IF('ALC Transition Plans'!D565=0,"No ",'ALC Transition Plans'!D565),"N/A")</f>
        <v>Yes</v>
      </c>
      <c r="D563" s="141" t="str">
        <f>IF('ALC Transition Plans'!$O565="yes",IF('ALC Transition Plans'!P565=0,"No ",'ALC Transition Plans'!P565),"N/A")</f>
        <v>N/A</v>
      </c>
      <c r="E563" s="141" t="str">
        <f>IF('ALC Transition Plans'!$Z565="yes",IF('ALC Transition Plans'!AB565=0,"No ",'ALC Transition Plans'!AB565),"N/A")</f>
        <v>Yes</v>
      </c>
      <c r="F563" s="146" t="str">
        <f>IF(VLOOKUP(B563,'Pivot Table'!$B$5:$K$2000,8,FALSE)=1,"Yes","")</f>
        <v/>
      </c>
      <c r="G563" s="164" t="str">
        <f>IF('ALC Transition Plans'!AT565="F","Y"," ")</f>
        <v>Y</v>
      </c>
      <c r="H563" s="217" t="str">
        <f>IF('ALC Transition Plans'!AW565=0," ",'ALC Transition Plans'!AW565)</f>
        <v>Y</v>
      </c>
      <c r="I563" s="312" t="str">
        <f t="shared" si="36"/>
        <v>72Y</v>
      </c>
      <c r="J563" s="230" t="str">
        <f>'ALC Transition Plans'!BL565</f>
        <v>F</v>
      </c>
    </row>
    <row r="564" spans="1:10" ht="15" customHeight="1" x14ac:dyDescent="0.3">
      <c r="A564" s="43" t="s">
        <v>538</v>
      </c>
      <c r="B564" s="43" t="s">
        <v>542</v>
      </c>
      <c r="C564" s="145" t="str">
        <f>IF('ALC Transition Plans'!$C566="yes",IF('ALC Transition Plans'!D566=0,"No ",'ALC Transition Plans'!D566),"N/A")</f>
        <v>Yes</v>
      </c>
      <c r="D564" s="141" t="str">
        <f>IF('ALC Transition Plans'!$O566="yes",IF('ALC Transition Plans'!P566=0,"No ",'ALC Transition Plans'!P566),"N/A")</f>
        <v>N/A</v>
      </c>
      <c r="E564" s="141" t="str">
        <f>IF('ALC Transition Plans'!$Z566="yes",IF('ALC Transition Plans'!AB566=0,"No ",'ALC Transition Plans'!AB566),"N/A")</f>
        <v>Yes</v>
      </c>
      <c r="F564" s="146" t="str">
        <f>IF(VLOOKUP(B564,'Pivot Table'!$B$5:$K$2000,8,FALSE)=1,"Yes","")</f>
        <v/>
      </c>
      <c r="G564" s="164" t="str">
        <f>IF('ALC Transition Plans'!AT566="F","Y"," ")</f>
        <v>Y</v>
      </c>
      <c r="H564" s="217" t="str">
        <f>IF('ALC Transition Plans'!AW566=0," ",'ALC Transition Plans'!AW566)</f>
        <v>Y</v>
      </c>
      <c r="I564" s="312" t="str">
        <f t="shared" si="36"/>
        <v>72Y</v>
      </c>
      <c r="J564" s="230" t="str">
        <f>'ALC Transition Plans'!BL566</f>
        <v>F</v>
      </c>
    </row>
    <row r="565" spans="1:10" ht="15" customHeight="1" x14ac:dyDescent="0.3">
      <c r="A565" s="43" t="s">
        <v>538</v>
      </c>
      <c r="B565" s="43" t="s">
        <v>543</v>
      </c>
      <c r="C565" s="145" t="str">
        <f>IF('ALC Transition Plans'!$C567="yes",IF('ALC Transition Plans'!D567=0,"No ",'ALC Transition Plans'!D567),"N/A")</f>
        <v>Yes</v>
      </c>
      <c r="D565" s="141" t="str">
        <f>IF('ALC Transition Plans'!$O567="yes",IF('ALC Transition Plans'!P567=0,"No ",'ALC Transition Plans'!P567),"N/A")</f>
        <v>Yes</v>
      </c>
      <c r="E565" s="141" t="str">
        <f>IF('ALC Transition Plans'!$Z567="yes",IF('ALC Transition Plans'!AB567=0,"No ",'ALC Transition Plans'!AB567),"N/A")</f>
        <v>Yes</v>
      </c>
      <c r="F565" s="146" t="str">
        <f>IF(VLOOKUP(B565,'Pivot Table'!$B$5:$K$2000,8,FALSE)=1,"Yes","")</f>
        <v/>
      </c>
      <c r="G565" s="164" t="str">
        <f>IF('ALC Transition Plans'!AT567="F","Y"," ")</f>
        <v>Y</v>
      </c>
      <c r="H565" s="217" t="str">
        <f>IF('ALC Transition Plans'!AW567=0," ",'ALC Transition Plans'!AW567)</f>
        <v>Y</v>
      </c>
      <c r="I565" s="312" t="str">
        <f t="shared" si="36"/>
        <v>72Y</v>
      </c>
      <c r="J565" s="230" t="str">
        <f>'ALC Transition Plans'!BL567</f>
        <v>F</v>
      </c>
    </row>
    <row r="566" spans="1:10" ht="15" customHeight="1" x14ac:dyDescent="0.3">
      <c r="A566" s="43" t="s">
        <v>538</v>
      </c>
      <c r="B566" s="43" t="s">
        <v>544</v>
      </c>
      <c r="C566" s="145" t="str">
        <f>IF('ALC Transition Plans'!$C568="yes",IF('ALC Transition Plans'!D568=0,"No ",'ALC Transition Plans'!D568),"N/A")</f>
        <v>Yes</v>
      </c>
      <c r="D566" s="141" t="str">
        <f>IF('ALC Transition Plans'!$O568="yes",IF('ALC Transition Plans'!P568=0,"No ",'ALC Transition Plans'!P568),"N/A")</f>
        <v>N/A</v>
      </c>
      <c r="E566" s="141" t="str">
        <f>IF('ALC Transition Plans'!$Z568="yes",IF('ALC Transition Plans'!AB568=0,"No ",'ALC Transition Plans'!AB568),"N/A")</f>
        <v>Yes</v>
      </c>
      <c r="F566" s="146" t="str">
        <f>IF(VLOOKUP(B566,'Pivot Table'!$B$5:$K$2000,8,FALSE)=1,"Yes","")</f>
        <v/>
      </c>
      <c r="G566" s="164" t="str">
        <f>IF('ALC Transition Plans'!AT568="F","Y"," ")</f>
        <v>Y</v>
      </c>
      <c r="H566" s="217" t="str">
        <f>IF('ALC Transition Plans'!AW568=0," ",'ALC Transition Plans'!AW568)</f>
        <v>Y</v>
      </c>
      <c r="I566" s="312" t="str">
        <f t="shared" si="36"/>
        <v>72Y</v>
      </c>
      <c r="J566" s="230" t="str">
        <f>'ALC Transition Plans'!BL568</f>
        <v>F</v>
      </c>
    </row>
    <row r="567" spans="1:10" ht="15" customHeight="1" x14ac:dyDescent="0.3">
      <c r="A567" s="43" t="s">
        <v>538</v>
      </c>
      <c r="B567" s="43" t="s">
        <v>545</v>
      </c>
      <c r="C567" s="145" t="str">
        <f>IF('ALC Transition Plans'!$C569="yes",IF('ALC Transition Plans'!D569=0,"No ",'ALC Transition Plans'!D569),"N/A")</f>
        <v>Yes</v>
      </c>
      <c r="D567" s="141" t="str">
        <f>IF('ALC Transition Plans'!$O569="yes",IF('ALC Transition Plans'!P569=0,"No ",'ALC Transition Plans'!P569),"N/A")</f>
        <v>Yes</v>
      </c>
      <c r="E567" s="141" t="str">
        <f>IF('ALC Transition Plans'!$Z569="yes",IF('ALC Transition Plans'!AB569=0,"No ",'ALC Transition Plans'!AB569),"N/A")</f>
        <v>Yes</v>
      </c>
      <c r="F567" s="146" t="str">
        <f>IF(VLOOKUP(B567,'Pivot Table'!$B$5:$K$2000,8,FALSE)=1,"Yes","")</f>
        <v/>
      </c>
      <c r="G567" s="164" t="str">
        <f>IF('ALC Transition Plans'!AT569="F","Y"," ")</f>
        <v>Y</v>
      </c>
      <c r="H567" s="217" t="str">
        <f>IF('ALC Transition Plans'!AW569=0," ",'ALC Transition Plans'!AW569)</f>
        <v>Y</v>
      </c>
      <c r="I567" s="312" t="str">
        <f t="shared" si="36"/>
        <v>72Y</v>
      </c>
      <c r="J567" s="230" t="str">
        <f>'ALC Transition Plans'!BL569</f>
        <v>F</v>
      </c>
    </row>
    <row r="568" spans="1:10" ht="15" customHeight="1" x14ac:dyDescent="0.3">
      <c r="A568" s="43" t="s">
        <v>538</v>
      </c>
      <c r="B568" s="43" t="s">
        <v>546</v>
      </c>
      <c r="C568" s="145" t="str">
        <f>IF('ALC Transition Plans'!$C570="yes",IF('ALC Transition Plans'!D570=0,"No ",'ALC Transition Plans'!D570),"N/A")</f>
        <v>Yes</v>
      </c>
      <c r="D568" s="141" t="str">
        <f>IF('ALC Transition Plans'!$O570="yes",IF('ALC Transition Plans'!P570=0,"No ",'ALC Transition Plans'!P570),"N/A")</f>
        <v>N/A</v>
      </c>
      <c r="E568" s="141" t="str">
        <f>IF('ALC Transition Plans'!$Z570="yes",IF('ALC Transition Plans'!AB570=0,"No ",'ALC Transition Plans'!AB570),"N/A")</f>
        <v>Yes</v>
      </c>
      <c r="F568" s="146" t="str">
        <f>IF(VLOOKUP(B568,'Pivot Table'!$B$5:$K$2000,8,FALSE)=1,"Yes","")</f>
        <v/>
      </c>
      <c r="G568" s="164" t="str">
        <f>IF('ALC Transition Plans'!AT570="F","Y"," ")</f>
        <v>Y</v>
      </c>
      <c r="H568" s="217" t="str">
        <f>IF('ALC Transition Plans'!AW570=0," ",'ALC Transition Plans'!AW570)</f>
        <v>Y</v>
      </c>
      <c r="I568" s="312" t="str">
        <f t="shared" si="36"/>
        <v>72Y</v>
      </c>
      <c r="J568" s="230" t="str">
        <f>'ALC Transition Plans'!BL570</f>
        <v>F</v>
      </c>
    </row>
    <row r="569" spans="1:10" ht="15" customHeight="1" x14ac:dyDescent="0.3">
      <c r="A569" s="43" t="s">
        <v>538</v>
      </c>
      <c r="B569" s="43" t="s">
        <v>547</v>
      </c>
      <c r="C569" s="145" t="str">
        <f>IF('ALC Transition Plans'!$C571="yes",IF('ALC Transition Plans'!D571=0,"No ",'ALC Transition Plans'!D571),"N/A")</f>
        <v>Yes</v>
      </c>
      <c r="D569" s="141" t="str">
        <f>IF('ALC Transition Plans'!$O571="yes",IF('ALC Transition Plans'!P571=0,"No ",'ALC Transition Plans'!P571),"N/A")</f>
        <v>Yes</v>
      </c>
      <c r="E569" s="141" t="str">
        <f>IF('ALC Transition Plans'!$Z571="yes",IF('ALC Transition Plans'!AB571=0,"No ",'ALC Transition Plans'!AB571),"N/A")</f>
        <v>Yes</v>
      </c>
      <c r="F569" s="146" t="str">
        <f>IF(VLOOKUP(B569,'Pivot Table'!$B$5:$K$2000,8,FALSE)=1,"Yes","")</f>
        <v/>
      </c>
      <c r="G569" s="164" t="str">
        <f>IF('ALC Transition Plans'!AT571="F","Y"," ")</f>
        <v>Y</v>
      </c>
      <c r="H569" s="217" t="str">
        <f>IF('ALC Transition Plans'!AW571=0," ",'ALC Transition Plans'!AW571)</f>
        <v>Y</v>
      </c>
      <c r="I569" s="312" t="str">
        <f t="shared" si="36"/>
        <v>72Y</v>
      </c>
      <c r="J569" s="230" t="str">
        <f>'ALC Transition Plans'!BL571</f>
        <v>F</v>
      </c>
    </row>
    <row r="570" spans="1:10" ht="15" customHeight="1" x14ac:dyDescent="0.3">
      <c r="A570" s="43" t="s">
        <v>538</v>
      </c>
      <c r="B570" s="43" t="s">
        <v>548</v>
      </c>
      <c r="C570" s="145" t="str">
        <f>IF('ALC Transition Plans'!$C572="yes",IF('ALC Transition Plans'!D572=0,"No ",'ALC Transition Plans'!D572),"N/A")</f>
        <v>Yes</v>
      </c>
      <c r="D570" s="141" t="str">
        <f>IF('ALC Transition Plans'!$O572="yes",IF('ALC Transition Plans'!P572=0,"No ",'ALC Transition Plans'!P572),"N/A")</f>
        <v>Yes</v>
      </c>
      <c r="E570" s="141" t="str">
        <f>IF('ALC Transition Plans'!$Z572="yes",IF('ALC Transition Plans'!AB572=0,"No ",'ALC Transition Plans'!AB572),"N/A")</f>
        <v>Yes</v>
      </c>
      <c r="F570" s="146" t="str">
        <f>IF(VLOOKUP(B570,'Pivot Table'!$B$5:$K$2000,8,FALSE)=1,"Yes","")</f>
        <v/>
      </c>
      <c r="G570" s="164" t="str">
        <f>IF('ALC Transition Plans'!AT572="F","Y"," ")</f>
        <v>Y</v>
      </c>
      <c r="H570" s="217" t="str">
        <f>IF('ALC Transition Plans'!AW572=0," ",'ALC Transition Plans'!AW572)</f>
        <v>Y</v>
      </c>
      <c r="I570" s="312" t="str">
        <f t="shared" si="36"/>
        <v>72Y</v>
      </c>
      <c r="J570" s="230" t="str">
        <f>'ALC Transition Plans'!BL572</f>
        <v>F</v>
      </c>
    </row>
    <row r="571" spans="1:10" ht="15" customHeight="1" x14ac:dyDescent="0.3">
      <c r="A571" s="43" t="s">
        <v>538</v>
      </c>
      <c r="B571" s="123" t="s">
        <v>549</v>
      </c>
      <c r="C571" s="145" t="str">
        <f>IF('ALC Transition Plans'!$C573="yes",IF('ALC Transition Plans'!D573=0,"No ",'ALC Transition Plans'!D573),"N/A")</f>
        <v>Yes</v>
      </c>
      <c r="D571" s="141" t="str">
        <f>IF('ALC Transition Plans'!$O573="yes",IF('ALC Transition Plans'!P573=0,"No ",'ALC Transition Plans'!P573),"N/A")</f>
        <v>Yes</v>
      </c>
      <c r="E571" s="141" t="str">
        <f>IF('ALC Transition Plans'!$Z573="yes",IF('ALC Transition Plans'!AB573=0,"No ",'ALC Transition Plans'!AB573),"N/A")</f>
        <v>Yes</v>
      </c>
      <c r="F571" s="146" t="str">
        <f>IF(VLOOKUP(B571,'Pivot Table'!$B$5:$K$2000,8,FALSE)=1,"Yes","")</f>
        <v/>
      </c>
      <c r="G571" s="164" t="str">
        <f>IF('ALC Transition Plans'!AT573="F","Y"," ")</f>
        <v>Y</v>
      </c>
      <c r="H571" s="217" t="str">
        <f>IF('ALC Transition Plans'!AW573=0," ",'ALC Transition Plans'!AW573)</f>
        <v>Y</v>
      </c>
      <c r="I571" s="312" t="str">
        <f t="shared" si="36"/>
        <v>72Y</v>
      </c>
      <c r="J571" s="230" t="str">
        <f>'ALC Transition Plans'!BL573</f>
        <v>F</v>
      </c>
    </row>
    <row r="572" spans="1:10" ht="15" customHeight="1" x14ac:dyDescent="0.3">
      <c r="A572" s="43" t="s">
        <v>538</v>
      </c>
      <c r="B572" s="43" t="s">
        <v>550</v>
      </c>
      <c r="C572" s="145" t="str">
        <f>IF('ALC Transition Plans'!$C574="yes",IF('ALC Transition Plans'!D574=0,"No ",'ALC Transition Plans'!D574),"N/A")</f>
        <v>Yes</v>
      </c>
      <c r="D572" s="141" t="str">
        <f>IF('ALC Transition Plans'!$O574="yes",IF('ALC Transition Plans'!P574=0,"No ",'ALC Transition Plans'!P574),"N/A")</f>
        <v>N/A</v>
      </c>
      <c r="E572" s="141" t="str">
        <f>IF('ALC Transition Plans'!$Z574="yes",IF('ALC Transition Plans'!AB574=0,"No ",'ALC Transition Plans'!AB574),"N/A")</f>
        <v>Yes</v>
      </c>
      <c r="F572" s="146" t="str">
        <f>IF(VLOOKUP(B572,'Pivot Table'!$B$5:$K$2000,8,FALSE)=1,"Yes","")</f>
        <v/>
      </c>
      <c r="G572" s="164" t="str">
        <f>IF('ALC Transition Plans'!AT574="F","Y"," ")</f>
        <v>Y</v>
      </c>
      <c r="H572" s="217" t="str">
        <f>IF('ALC Transition Plans'!AW574=0," ",'ALC Transition Plans'!AW574)</f>
        <v>Y</v>
      </c>
      <c r="I572" s="312" t="str">
        <f t="shared" si="36"/>
        <v>72Y</v>
      </c>
      <c r="J572" s="230" t="str">
        <f>'ALC Transition Plans'!BL574</f>
        <v>F</v>
      </c>
    </row>
    <row r="573" spans="1:10" ht="15" customHeight="1" x14ac:dyDescent="0.3">
      <c r="A573" s="43" t="s">
        <v>538</v>
      </c>
      <c r="B573" s="43" t="s">
        <v>551</v>
      </c>
      <c r="C573" s="145" t="str">
        <f>IF('ALC Transition Plans'!$C575="yes",IF('ALC Transition Plans'!D575=0,"No ",'ALC Transition Plans'!D575),"N/A")</f>
        <v>Yes</v>
      </c>
      <c r="D573" s="141" t="str">
        <f>IF('ALC Transition Plans'!$O575="yes",IF('ALC Transition Plans'!P575=0,"No ",'ALC Transition Plans'!P575),"N/A")</f>
        <v>N/A</v>
      </c>
      <c r="E573" s="141" t="str">
        <f>IF('ALC Transition Plans'!$Z575="yes",IF('ALC Transition Plans'!AB575=0,"No ",'ALC Transition Plans'!AB575),"N/A")</f>
        <v>Yes</v>
      </c>
      <c r="F573" s="146" t="str">
        <f>IF(VLOOKUP(B573,'Pivot Table'!$B$5:$K$2000,8,FALSE)=1,"Yes","")</f>
        <v/>
      </c>
      <c r="G573" s="164" t="str">
        <f>IF('ALC Transition Plans'!AT575="F","Y"," ")</f>
        <v>Y</v>
      </c>
      <c r="H573" s="217" t="str">
        <f>IF('ALC Transition Plans'!AW575=0," ",'ALC Transition Plans'!AW575)</f>
        <v>Y</v>
      </c>
      <c r="I573" s="312" t="str">
        <f t="shared" si="36"/>
        <v>72Y</v>
      </c>
      <c r="J573" s="230" t="str">
        <f>'ALC Transition Plans'!BL575</f>
        <v>F</v>
      </c>
    </row>
    <row r="574" spans="1:10" ht="15" customHeight="1" x14ac:dyDescent="0.3">
      <c r="A574" s="43" t="s">
        <v>538</v>
      </c>
      <c r="B574" s="43" t="s">
        <v>552</v>
      </c>
      <c r="C574" s="145" t="str">
        <f>IF('ALC Transition Plans'!$C576="yes",IF('ALC Transition Plans'!D576=0,"No ",'ALC Transition Plans'!D576),"N/A")</f>
        <v>Yes</v>
      </c>
      <c r="D574" s="141" t="str">
        <f>IF('ALC Transition Plans'!$O576="yes",IF('ALC Transition Plans'!P576=0,"No ",'ALC Transition Plans'!P576),"N/A")</f>
        <v>N/A</v>
      </c>
      <c r="E574" s="141" t="str">
        <f>IF('ALC Transition Plans'!$Z576="yes",IF('ALC Transition Plans'!AB576=0,"No ",'ALC Transition Plans'!AB576),"N/A")</f>
        <v>Yes</v>
      </c>
      <c r="F574" s="146" t="str">
        <f>IF(VLOOKUP(B574,'Pivot Table'!$B$5:$K$2000,8,FALSE)=1,"Yes","")</f>
        <v/>
      </c>
      <c r="G574" s="164" t="str">
        <f>IF('ALC Transition Plans'!AT576="F","Y"," ")</f>
        <v>Y</v>
      </c>
      <c r="H574" s="217" t="str">
        <f>IF('ALC Transition Plans'!AW576=0," ",'ALC Transition Plans'!AW576)</f>
        <v>Y</v>
      </c>
      <c r="I574" s="312" t="str">
        <f t="shared" si="36"/>
        <v>72Y</v>
      </c>
      <c r="J574" s="230" t="str">
        <f>'ALC Transition Plans'!BL576</f>
        <v>F</v>
      </c>
    </row>
    <row r="575" spans="1:10" ht="15" customHeight="1" x14ac:dyDescent="0.3">
      <c r="A575" s="43" t="s">
        <v>538</v>
      </c>
      <c r="B575" s="43" t="s">
        <v>553</v>
      </c>
      <c r="C575" s="145" t="str">
        <f>IF('ALC Transition Plans'!$C577="yes",IF('ALC Transition Plans'!D577=0,"No ",'ALC Transition Plans'!D577),"N/A")</f>
        <v>Yes</v>
      </c>
      <c r="D575" s="141" t="str">
        <f>IF('ALC Transition Plans'!$O577="yes",IF('ALC Transition Plans'!P577=0,"No ",'ALC Transition Plans'!P577),"N/A")</f>
        <v>N/A</v>
      </c>
      <c r="E575" s="141" t="str">
        <f>IF('ALC Transition Plans'!$Z577="yes",IF('ALC Transition Plans'!AB577=0,"No ",'ALC Transition Plans'!AB577),"N/A")</f>
        <v>Yes</v>
      </c>
      <c r="F575" s="146" t="str">
        <f>IF(VLOOKUP(B575,'Pivot Table'!$B$5:$K$2000,8,FALSE)=1,"Yes","")</f>
        <v/>
      </c>
      <c r="G575" s="164" t="str">
        <f>IF('ALC Transition Plans'!AT577="F","Y"," ")</f>
        <v>Y</v>
      </c>
      <c r="H575" s="217" t="str">
        <f>IF('ALC Transition Plans'!AW577=0," ",'ALC Transition Plans'!AW577)</f>
        <v>Y</v>
      </c>
      <c r="I575" s="312" t="str">
        <f t="shared" si="36"/>
        <v>72Y</v>
      </c>
      <c r="J575" s="230" t="str">
        <f>'ALC Transition Plans'!BL577</f>
        <v>F</v>
      </c>
    </row>
    <row r="576" spans="1:10" ht="15" customHeight="1" x14ac:dyDescent="0.3">
      <c r="A576" s="43" t="s">
        <v>538</v>
      </c>
      <c r="B576" s="43" t="s">
        <v>554</v>
      </c>
      <c r="C576" s="145" t="str">
        <f>IF('ALC Transition Plans'!$C578="yes",IF('ALC Transition Plans'!D578=0,"No ",'ALC Transition Plans'!D578),"N/A")</f>
        <v>Yes</v>
      </c>
      <c r="D576" s="141" t="str">
        <f>IF('ALC Transition Plans'!$O578="yes",IF('ALC Transition Plans'!P578=0,"No ",'ALC Transition Plans'!P578),"N/A")</f>
        <v>N/A</v>
      </c>
      <c r="E576" s="141" t="str">
        <f>IF('ALC Transition Plans'!$Z578="yes",IF('ALC Transition Plans'!AB578=0,"No ",'ALC Transition Plans'!AB578),"N/A")</f>
        <v>Yes</v>
      </c>
      <c r="F576" s="146" t="str">
        <f>IF(VLOOKUP(B576,'Pivot Table'!$B$5:$K$2000,8,FALSE)=1,"Yes","")</f>
        <v/>
      </c>
      <c r="G576" s="164" t="str">
        <f>IF('ALC Transition Plans'!AT578="F","Y"," ")</f>
        <v>Y</v>
      </c>
      <c r="H576" s="217" t="str">
        <f>IF('ALC Transition Plans'!AW578=0," ",'ALC Transition Plans'!AW578)</f>
        <v>Y</v>
      </c>
      <c r="I576" s="312" t="str">
        <f t="shared" si="36"/>
        <v>72Y</v>
      </c>
      <c r="J576" s="230" t="str">
        <f>'ALC Transition Plans'!BL578</f>
        <v>F</v>
      </c>
    </row>
    <row r="577" spans="1:10" ht="15" customHeight="1" x14ac:dyDescent="0.3">
      <c r="A577" s="43" t="s">
        <v>538</v>
      </c>
      <c r="B577" s="43" t="s">
        <v>555</v>
      </c>
      <c r="C577" s="145" t="str">
        <f>IF('ALC Transition Plans'!$C579="yes",IF('ALC Transition Plans'!D579=0,"No ",'ALC Transition Plans'!D579),"N/A")</f>
        <v>Yes</v>
      </c>
      <c r="D577" s="141" t="str">
        <f>IF('ALC Transition Plans'!$O579="yes",IF('ALC Transition Plans'!P579=0,"No ",'ALC Transition Plans'!P579),"N/A")</f>
        <v>N/A</v>
      </c>
      <c r="E577" s="141" t="str">
        <f>IF('ALC Transition Plans'!$Z579="yes",IF('ALC Transition Plans'!AB579=0,"No ",'ALC Transition Plans'!AB579),"N/A")</f>
        <v>Yes</v>
      </c>
      <c r="F577" s="146" t="str">
        <f>IF(VLOOKUP(B577,'Pivot Table'!$B$5:$K$2000,8,FALSE)=1,"Yes","")</f>
        <v/>
      </c>
      <c r="G577" s="164" t="str">
        <f>IF('ALC Transition Plans'!AT579="F","Y"," ")</f>
        <v>Y</v>
      </c>
      <c r="H577" s="217" t="str">
        <f>IF('ALC Transition Plans'!AW579=0," ",'ALC Transition Plans'!AW579)</f>
        <v>Y</v>
      </c>
      <c r="I577" s="312" t="str">
        <f t="shared" si="36"/>
        <v>72Y</v>
      </c>
      <c r="J577" s="230" t="str">
        <f>'ALC Transition Plans'!BL579</f>
        <v>F</v>
      </c>
    </row>
    <row r="578" spans="1:10" ht="15" customHeight="1" x14ac:dyDescent="0.3">
      <c r="A578" s="43" t="s">
        <v>538</v>
      </c>
      <c r="B578" s="43" t="s">
        <v>556</v>
      </c>
      <c r="C578" s="145" t="str">
        <f>IF('ALC Transition Plans'!$C580="yes",IF('ALC Transition Plans'!D580=0,"No ",'ALC Transition Plans'!D580),"N/A")</f>
        <v>Yes</v>
      </c>
      <c r="D578" s="141" t="str">
        <f>IF('ALC Transition Plans'!$O580="yes",IF('ALC Transition Plans'!P580=0,"No ",'ALC Transition Plans'!P580),"N/A")</f>
        <v>N/A</v>
      </c>
      <c r="E578" s="141" t="str">
        <f>IF('ALC Transition Plans'!$Z580="yes",IF('ALC Transition Plans'!AB580=0,"No ",'ALC Transition Plans'!AB580),"N/A")</f>
        <v>Yes</v>
      </c>
      <c r="F578" s="146" t="str">
        <f>IF(VLOOKUP(B578,'Pivot Table'!$B$5:$K$2000,8,FALSE)=1,"Yes","")</f>
        <v/>
      </c>
      <c r="G578" s="164" t="str">
        <f>IF('ALC Transition Plans'!AT580="F","Y"," ")</f>
        <v>Y</v>
      </c>
      <c r="H578" s="217" t="str">
        <f>IF('ALC Transition Plans'!AW580=0," ",'ALC Transition Plans'!AW580)</f>
        <v>Y</v>
      </c>
      <c r="I578" s="312" t="str">
        <f t="shared" si="36"/>
        <v>72Y</v>
      </c>
      <c r="J578" s="230" t="str">
        <f>'ALC Transition Plans'!BL580</f>
        <v>F</v>
      </c>
    </row>
    <row r="579" spans="1:10" ht="15" customHeight="1" x14ac:dyDescent="0.3">
      <c r="A579" s="43" t="s">
        <v>538</v>
      </c>
      <c r="B579" s="43" t="s">
        <v>557</v>
      </c>
      <c r="C579" s="145" t="str">
        <f>IF('ALC Transition Plans'!$C581="yes",IF('ALC Transition Plans'!D581=0,"No ",'ALC Transition Plans'!D581),"N/A")</f>
        <v>Yes</v>
      </c>
      <c r="D579" s="141" t="str">
        <f>IF('ALC Transition Plans'!$O581="yes",IF('ALC Transition Plans'!P581=0,"No ",'ALC Transition Plans'!P581),"N/A")</f>
        <v>N/A</v>
      </c>
      <c r="E579" s="141" t="str">
        <f>IF('ALC Transition Plans'!$Z581="yes",IF('ALC Transition Plans'!AB581=0,"No ",'ALC Transition Plans'!AB581),"N/A")</f>
        <v>Yes</v>
      </c>
      <c r="F579" s="146" t="str">
        <f>IF(VLOOKUP(B579,'Pivot Table'!$B$5:$K$2000,8,FALSE)=1,"Yes","")</f>
        <v/>
      </c>
      <c r="G579" s="164" t="str">
        <f>IF('ALC Transition Plans'!AT581="F","Y"," ")</f>
        <v>Y</v>
      </c>
      <c r="H579" s="217" t="str">
        <f>IF('ALC Transition Plans'!AW581=0," ",'ALC Transition Plans'!AW581)</f>
        <v>Y</v>
      </c>
      <c r="I579" s="312" t="str">
        <f t="shared" si="36"/>
        <v>72Y</v>
      </c>
      <c r="J579" s="230" t="str">
        <f>'ALC Transition Plans'!BL581</f>
        <v>F</v>
      </c>
    </row>
    <row r="580" spans="1:10" ht="15" customHeight="1" x14ac:dyDescent="0.3">
      <c r="A580" s="43" t="s">
        <v>538</v>
      </c>
      <c r="B580" s="43" t="s">
        <v>558</v>
      </c>
      <c r="C580" s="145" t="str">
        <f>IF('ALC Transition Plans'!$C582="yes",IF('ALC Transition Plans'!D582=0,"No ",'ALC Transition Plans'!D582),"N/A")</f>
        <v>Yes</v>
      </c>
      <c r="D580" s="141" t="str">
        <f>IF('ALC Transition Plans'!$O582="yes",IF('ALC Transition Plans'!P582=0,"No ",'ALC Transition Plans'!P582),"N/A")</f>
        <v>N/A</v>
      </c>
      <c r="E580" s="141" t="str">
        <f>IF('ALC Transition Plans'!$Z582="yes",IF('ALC Transition Plans'!AB582=0,"No ",'ALC Transition Plans'!AB582),"N/A")</f>
        <v>Yes</v>
      </c>
      <c r="F580" s="146" t="str">
        <f>IF(VLOOKUP(B580,'Pivot Table'!$B$5:$K$2000,8,FALSE)=1,"Yes","")</f>
        <v/>
      </c>
      <c r="G580" s="164" t="str">
        <f>IF('ALC Transition Plans'!AT582="F","Y"," ")</f>
        <v>Y</v>
      </c>
      <c r="H580" s="217" t="str">
        <f>IF('ALC Transition Plans'!AW582=0," ",'ALC Transition Plans'!AW582)</f>
        <v>Y</v>
      </c>
      <c r="I580" s="312" t="str">
        <f t="shared" si="36"/>
        <v>72Y</v>
      </c>
      <c r="J580" s="230" t="str">
        <f>'ALC Transition Plans'!BL582</f>
        <v>F</v>
      </c>
    </row>
    <row r="581" spans="1:10" ht="15" customHeight="1" x14ac:dyDescent="0.3">
      <c r="A581" s="43" t="s">
        <v>538</v>
      </c>
      <c r="B581" s="43" t="s">
        <v>559</v>
      </c>
      <c r="C581" s="145" t="str">
        <f>IF('ALC Transition Plans'!$C583="yes",IF('ALC Transition Plans'!D583=0,"No ",'ALC Transition Plans'!D583),"N/A")</f>
        <v>Yes</v>
      </c>
      <c r="D581" s="141" t="str">
        <f>IF('ALC Transition Plans'!$O583="yes",IF('ALC Transition Plans'!P583=0,"No ",'ALC Transition Plans'!P583),"N/A")</f>
        <v>N/A</v>
      </c>
      <c r="E581" s="141" t="str">
        <f>IF('ALC Transition Plans'!$Z583="yes",IF('ALC Transition Plans'!AB583=0,"No ",'ALC Transition Plans'!AB583),"N/A")</f>
        <v>Yes</v>
      </c>
      <c r="F581" s="146" t="str">
        <f>IF(VLOOKUP(B581,'Pivot Table'!$B$5:$K$2000,8,FALSE)=1,"Yes","")</f>
        <v/>
      </c>
      <c r="G581" s="164" t="str">
        <f>IF('ALC Transition Plans'!AT583="F","Y"," ")</f>
        <v>Y</v>
      </c>
      <c r="H581" s="217" t="str">
        <f>IF('ALC Transition Plans'!AW583=0," ",'ALC Transition Plans'!AW583)</f>
        <v>Y</v>
      </c>
      <c r="I581" s="312" t="str">
        <f t="shared" si="36"/>
        <v>72Y</v>
      </c>
      <c r="J581" s="230" t="str">
        <f>'ALC Transition Plans'!BL583</f>
        <v>F</v>
      </c>
    </row>
    <row r="582" spans="1:10" ht="15" customHeight="1" x14ac:dyDescent="0.3">
      <c r="A582" s="43" t="s">
        <v>538</v>
      </c>
      <c r="B582" s="43" t="s">
        <v>560</v>
      </c>
      <c r="C582" s="145" t="str">
        <f>IF('ALC Transition Plans'!$C584="yes",IF('ALC Transition Plans'!D584=0,"No ",'ALC Transition Plans'!D584),"N/A")</f>
        <v>Yes</v>
      </c>
      <c r="D582" s="141" t="str">
        <f>IF('ALC Transition Plans'!$O584="yes",IF('ALC Transition Plans'!P584=0,"No ",'ALC Transition Plans'!P584),"N/A")</f>
        <v>N/A</v>
      </c>
      <c r="E582" s="141" t="str">
        <f>IF('ALC Transition Plans'!$Z584="yes",IF('ALC Transition Plans'!AB584=0,"No ",'ALC Transition Plans'!AB584),"N/A")</f>
        <v>Yes</v>
      </c>
      <c r="F582" s="146" t="str">
        <f>IF(VLOOKUP(B582,'Pivot Table'!$B$5:$K$2000,8,FALSE)=1,"Yes","")</f>
        <v/>
      </c>
      <c r="G582" s="164" t="str">
        <f>IF('ALC Transition Plans'!AT584="F","Y"," ")</f>
        <v>Y</v>
      </c>
      <c r="H582" s="217" t="str">
        <f>IF('ALC Transition Plans'!AW584=0," ",'ALC Transition Plans'!AW584)</f>
        <v>Y</v>
      </c>
      <c r="I582" s="312" t="str">
        <f t="shared" si="36"/>
        <v>72Y</v>
      </c>
      <c r="J582" s="230" t="str">
        <f>'ALC Transition Plans'!BL584</f>
        <v>F</v>
      </c>
    </row>
    <row r="583" spans="1:10" ht="15" customHeight="1" x14ac:dyDescent="0.3">
      <c r="A583" s="43" t="s">
        <v>538</v>
      </c>
      <c r="B583" s="43" t="s">
        <v>561</v>
      </c>
      <c r="C583" s="145" t="str">
        <f>IF('ALC Transition Plans'!$C585="yes",IF('ALC Transition Plans'!D585=0,"No ",'ALC Transition Plans'!D585),"N/A")</f>
        <v>Yes</v>
      </c>
      <c r="D583" s="141" t="str">
        <f>IF('ALC Transition Plans'!$O585="yes",IF('ALC Transition Plans'!P585=0,"No ",'ALC Transition Plans'!P585),"N/A")</f>
        <v>N/A</v>
      </c>
      <c r="E583" s="141" t="str">
        <f>IF('ALC Transition Plans'!$Z585="yes",IF('ALC Transition Plans'!AB585=0,"No ",'ALC Transition Plans'!AB585),"N/A")</f>
        <v>Yes</v>
      </c>
      <c r="F583" s="146" t="str">
        <f>IF(VLOOKUP(B583,'Pivot Table'!$B$5:$K$2000,8,FALSE)=1,"Yes","")</f>
        <v/>
      </c>
      <c r="G583" s="164" t="str">
        <f>IF('ALC Transition Plans'!AT585="F","Y"," ")</f>
        <v>Y</v>
      </c>
      <c r="H583" s="217" t="str">
        <f>IF('ALC Transition Plans'!AW585=0," ",'ALC Transition Plans'!AW585)</f>
        <v>Y</v>
      </c>
      <c r="I583" s="312" t="str">
        <f t="shared" si="36"/>
        <v>72Y</v>
      </c>
      <c r="J583" s="230" t="str">
        <f>'ALC Transition Plans'!BL585</f>
        <v>F</v>
      </c>
    </row>
    <row r="584" spans="1:10" ht="15" customHeight="1" x14ac:dyDescent="0.3">
      <c r="A584" s="43" t="s">
        <v>538</v>
      </c>
      <c r="B584" s="43" t="s">
        <v>562</v>
      </c>
      <c r="C584" s="145" t="str">
        <f>IF('ALC Transition Plans'!$C586="yes",IF('ALC Transition Plans'!D586=0,"No ",'ALC Transition Plans'!D586),"N/A")</f>
        <v>Yes</v>
      </c>
      <c r="D584" s="141" t="str">
        <f>IF('ALC Transition Plans'!$O586="yes",IF('ALC Transition Plans'!P586=0,"No ",'ALC Transition Plans'!P586),"N/A")</f>
        <v>N/A</v>
      </c>
      <c r="E584" s="141" t="str">
        <f>IF('ALC Transition Plans'!$Z586="yes",IF('ALC Transition Plans'!AB586=0,"No ",'ALC Transition Plans'!AB586),"N/A")</f>
        <v>Yes</v>
      </c>
      <c r="F584" s="146" t="str">
        <f>IF(VLOOKUP(B584,'Pivot Table'!$B$5:$K$2000,8,FALSE)=1,"Yes","")</f>
        <v/>
      </c>
      <c r="G584" s="164" t="str">
        <f>IF('ALC Transition Plans'!AT586="F","Y"," ")</f>
        <v>Y</v>
      </c>
      <c r="H584" s="217" t="str">
        <f>IF('ALC Transition Plans'!AW586=0," ",'ALC Transition Plans'!AW586)</f>
        <v>Y</v>
      </c>
      <c r="I584" s="312" t="str">
        <f t="shared" si="36"/>
        <v>72Y</v>
      </c>
      <c r="J584" s="230" t="str">
        <f>'ALC Transition Plans'!BL586</f>
        <v>F</v>
      </c>
    </row>
    <row r="585" spans="1:10" ht="15" customHeight="1" x14ac:dyDescent="0.3">
      <c r="A585" s="43" t="s">
        <v>538</v>
      </c>
      <c r="B585" s="43" t="s">
        <v>563</v>
      </c>
      <c r="C585" s="145" t="str">
        <f>IF('ALC Transition Plans'!$C587="yes",IF('ALC Transition Plans'!D587=0,"No ",'ALC Transition Plans'!D587),"N/A")</f>
        <v>Yes</v>
      </c>
      <c r="D585" s="141" t="str">
        <f>IF('ALC Transition Plans'!$O587="yes",IF('ALC Transition Plans'!P587=0,"No ",'ALC Transition Plans'!P587),"N/A")</f>
        <v>N/A</v>
      </c>
      <c r="E585" s="141" t="str">
        <f>IF('ALC Transition Plans'!$Z587="yes",IF('ALC Transition Plans'!AB587=0,"No ",'ALC Transition Plans'!AB587),"N/A")</f>
        <v>Yes</v>
      </c>
      <c r="F585" s="146" t="str">
        <f>IF(VLOOKUP(B585,'Pivot Table'!$B$5:$K$2000,8,FALSE)=1,"Yes","")</f>
        <v/>
      </c>
      <c r="G585" s="164" t="str">
        <f>IF('ALC Transition Plans'!AT587="F","Y"," ")</f>
        <v>Y</v>
      </c>
      <c r="H585" s="217" t="str">
        <f>IF('ALC Transition Plans'!AW587=0," ",'ALC Transition Plans'!AW587)</f>
        <v>Y</v>
      </c>
      <c r="I585" s="312" t="str">
        <f t="shared" si="36"/>
        <v>72Y</v>
      </c>
      <c r="J585" s="230" t="str">
        <f>'ALC Transition Plans'!BL587</f>
        <v>F</v>
      </c>
    </row>
    <row r="586" spans="1:10" ht="15" customHeight="1" x14ac:dyDescent="0.3">
      <c r="A586" s="43" t="s">
        <v>538</v>
      </c>
      <c r="B586" s="43" t="s">
        <v>564</v>
      </c>
      <c r="C586" s="145" t="str">
        <f>IF('ALC Transition Plans'!$C588="yes",IF('ALC Transition Plans'!D588=0,"No ",'ALC Transition Plans'!D588),"N/A")</f>
        <v>Yes</v>
      </c>
      <c r="D586" s="141" t="str">
        <f>IF('ALC Transition Plans'!$O588="yes",IF('ALC Transition Plans'!P588=0,"No ",'ALC Transition Plans'!P588),"N/A")</f>
        <v>Yes</v>
      </c>
      <c r="E586" s="141" t="str">
        <f>IF('ALC Transition Plans'!$Z588="yes",IF('ALC Transition Plans'!AB588=0,"No ",'ALC Transition Plans'!AB588),"N/A")</f>
        <v>Yes</v>
      </c>
      <c r="F586" s="146" t="str">
        <f>IF(VLOOKUP(B586,'Pivot Table'!$B$5:$K$2000,8,FALSE)=1,"Yes","")</f>
        <v/>
      </c>
      <c r="G586" s="164" t="str">
        <f>IF('ALC Transition Plans'!AT588="F","Y"," ")</f>
        <v>Y</v>
      </c>
      <c r="H586" s="217" t="str">
        <f>IF('ALC Transition Plans'!AW588=0," ",'ALC Transition Plans'!AW588)</f>
        <v>Y</v>
      </c>
      <c r="I586" s="312" t="str">
        <f t="shared" si="36"/>
        <v>72Y</v>
      </c>
      <c r="J586" s="230" t="str">
        <f>'ALC Transition Plans'!BL588</f>
        <v>F</v>
      </c>
    </row>
    <row r="587" spans="1:10" ht="15" customHeight="1" x14ac:dyDescent="0.3">
      <c r="A587" s="43" t="s">
        <v>538</v>
      </c>
      <c r="B587" s="43" t="s">
        <v>565</v>
      </c>
      <c r="C587" s="145" t="str">
        <f>IF('ALC Transition Plans'!$C589="yes",IF('ALC Transition Plans'!D589=0,"No ",'ALC Transition Plans'!D589),"N/A")</f>
        <v>Yes</v>
      </c>
      <c r="D587" s="141" t="str">
        <f>IF('ALC Transition Plans'!$O589="yes",IF('ALC Transition Plans'!P589=0,"No ",'ALC Transition Plans'!P589),"N/A")</f>
        <v>N/A</v>
      </c>
      <c r="E587" s="141" t="str">
        <f>IF('ALC Transition Plans'!$Z589="yes",IF('ALC Transition Plans'!AB589=0,"No ",'ALC Transition Plans'!AB589),"N/A")</f>
        <v>Yes</v>
      </c>
      <c r="F587" s="146" t="str">
        <f>IF(VLOOKUP(B587,'Pivot Table'!$B$5:$K$2000,8,FALSE)=1,"Yes","")</f>
        <v/>
      </c>
      <c r="G587" s="164" t="str">
        <f>IF('ALC Transition Plans'!AT589="F","Y"," ")</f>
        <v>Y</v>
      </c>
      <c r="H587" s="217" t="str">
        <f>IF('ALC Transition Plans'!AW589=0," ",'ALC Transition Plans'!AW589)</f>
        <v>Y</v>
      </c>
      <c r="I587" s="312" t="str">
        <f t="shared" si="36"/>
        <v>72Y</v>
      </c>
      <c r="J587" s="230" t="str">
        <f>'ALC Transition Plans'!BL589</f>
        <v>F</v>
      </c>
    </row>
    <row r="588" spans="1:10" ht="15" customHeight="1" x14ac:dyDescent="0.3">
      <c r="A588" s="43" t="s">
        <v>538</v>
      </c>
      <c r="B588" s="43" t="s">
        <v>566</v>
      </c>
      <c r="C588" s="145" t="str">
        <f>IF('ALC Transition Plans'!$C590="yes",IF('ALC Transition Plans'!D590=0,"No ",'ALC Transition Plans'!D590),"N/A")</f>
        <v>Yes</v>
      </c>
      <c r="D588" s="141" t="str">
        <f>IF('ALC Transition Plans'!$O590="yes",IF('ALC Transition Plans'!P590=0,"No ",'ALC Transition Plans'!P590),"N/A")</f>
        <v>N/A</v>
      </c>
      <c r="E588" s="141" t="str">
        <f>IF('ALC Transition Plans'!$Z590="yes",IF('ALC Transition Plans'!AB590=0,"No ",'ALC Transition Plans'!AB590),"N/A")</f>
        <v>Yes</v>
      </c>
      <c r="F588" s="146" t="str">
        <f>IF(VLOOKUP(B588,'Pivot Table'!$B$5:$K$2000,8,FALSE)=1,"Yes","")</f>
        <v/>
      </c>
      <c r="G588" s="164" t="str">
        <f>IF('ALC Transition Plans'!AT590="F","Y"," ")</f>
        <v>Y</v>
      </c>
      <c r="H588" s="217" t="str">
        <f>IF('ALC Transition Plans'!AW590=0," ",'ALC Transition Plans'!AW590)</f>
        <v>Y</v>
      </c>
      <c r="I588" s="312" t="str">
        <f t="shared" si="36"/>
        <v>72Y</v>
      </c>
      <c r="J588" s="230" t="str">
        <f>'ALC Transition Plans'!BL590</f>
        <v>F</v>
      </c>
    </row>
    <row r="589" spans="1:10" ht="15" customHeight="1" x14ac:dyDescent="0.3">
      <c r="A589" s="43" t="s">
        <v>538</v>
      </c>
      <c r="B589" s="43" t="s">
        <v>567</v>
      </c>
      <c r="C589" s="145" t="str">
        <f>IF('ALC Transition Plans'!$C591="yes",IF('ALC Transition Plans'!D591=0,"No ",'ALC Transition Plans'!D591),"N/A")</f>
        <v>Yes</v>
      </c>
      <c r="D589" s="141" t="str">
        <f>IF('ALC Transition Plans'!$O591="yes",IF('ALC Transition Plans'!P591=0,"No ",'ALC Transition Plans'!P591),"N/A")</f>
        <v>N/A</v>
      </c>
      <c r="E589" s="141" t="str">
        <f>IF('ALC Transition Plans'!$Z591="yes",IF('ALC Transition Plans'!AB591=0,"No ",'ALC Transition Plans'!AB591),"N/A")</f>
        <v>Yes</v>
      </c>
      <c r="F589" s="146" t="str">
        <f>IF(VLOOKUP(B589,'Pivot Table'!$B$5:$K$2000,8,FALSE)=1,"Yes","")</f>
        <v/>
      </c>
      <c r="G589" s="164" t="str">
        <f>IF('ALC Transition Plans'!AT591="F","Y"," ")</f>
        <v>Y</v>
      </c>
      <c r="H589" s="217" t="str">
        <f>IF('ALC Transition Plans'!AW591=0," ",'ALC Transition Plans'!AW591)</f>
        <v>Y</v>
      </c>
      <c r="I589" s="312" t="str">
        <f t="shared" si="36"/>
        <v>72Y</v>
      </c>
      <c r="J589" s="230" t="str">
        <f>'ALC Transition Plans'!BL591</f>
        <v>F</v>
      </c>
    </row>
    <row r="590" spans="1:10" ht="15" customHeight="1" x14ac:dyDescent="0.3">
      <c r="A590" s="43" t="s">
        <v>538</v>
      </c>
      <c r="B590" s="43" t="s">
        <v>568</v>
      </c>
      <c r="C590" s="145" t="str">
        <f>IF('ALC Transition Plans'!$C592="yes",IF('ALC Transition Plans'!D592=0,"No ",'ALC Transition Plans'!D592),"N/A")</f>
        <v>Yes</v>
      </c>
      <c r="D590" s="141" t="str">
        <f>IF('ALC Transition Plans'!$O592="yes",IF('ALC Transition Plans'!P592=0,"No ",'ALC Transition Plans'!P592),"N/A")</f>
        <v>N/A</v>
      </c>
      <c r="E590" s="141" t="str">
        <f>IF('ALC Transition Plans'!$Z592="yes",IF('ALC Transition Plans'!AB592=0,"No ",'ALC Transition Plans'!AB592),"N/A")</f>
        <v>Yes</v>
      </c>
      <c r="F590" s="146" t="str">
        <f>IF(VLOOKUP(B590,'Pivot Table'!$B$5:$K$2000,8,FALSE)=1,"Yes","")</f>
        <v/>
      </c>
      <c r="G590" s="164" t="str">
        <f>IF('ALC Transition Plans'!AT592="F","Y"," ")</f>
        <v>Y</v>
      </c>
      <c r="H590" s="217" t="str">
        <f>IF('ALC Transition Plans'!AW592=0," ",'ALC Transition Plans'!AW592)</f>
        <v>Y</v>
      </c>
      <c r="I590" s="312" t="str">
        <f t="shared" si="36"/>
        <v>72Y</v>
      </c>
      <c r="J590" s="230" t="str">
        <f>'ALC Transition Plans'!BL592</f>
        <v>F</v>
      </c>
    </row>
    <row r="591" spans="1:10" ht="15" customHeight="1" x14ac:dyDescent="0.3">
      <c r="A591" s="43" t="s">
        <v>538</v>
      </c>
      <c r="B591" s="123" t="s">
        <v>1937</v>
      </c>
      <c r="C591" s="145" t="str">
        <f>IF('ALC Transition Plans'!$C593="yes",IF('ALC Transition Plans'!D593=0,"No ",'ALC Transition Plans'!D593),"N/A")</f>
        <v>Yes</v>
      </c>
      <c r="D591" s="141" t="str">
        <f>IF('ALC Transition Plans'!$O593="yes",IF('ALC Transition Plans'!P593=0,"No ",'ALC Transition Plans'!P593),"N/A")</f>
        <v>N/A</v>
      </c>
      <c r="E591" s="141" t="str">
        <f>IF('ALC Transition Plans'!$Z593="yes",IF('ALC Transition Plans'!AB593=0,"No ",'ALC Transition Plans'!AB593),"N/A")</f>
        <v>Yes</v>
      </c>
      <c r="F591" s="146" t="str">
        <f>IF(VLOOKUP(B591,'Pivot Table'!$B$5:$K$2000,8,FALSE)=1,"Yes","")</f>
        <v/>
      </c>
      <c r="G591" s="164" t="str">
        <f>IF('ALC Transition Plans'!AT593="F","Y"," ")</f>
        <v>Y</v>
      </c>
      <c r="H591" s="217" t="str">
        <f>IF('ALC Transition Plans'!AW593=0," ",'ALC Transition Plans'!AW593)</f>
        <v>Y</v>
      </c>
      <c r="I591" s="312" t="str">
        <f t="shared" ref="I591" si="40">A591&amp;G591</f>
        <v>72Y</v>
      </c>
      <c r="J591" s="230" t="str">
        <f>'ALC Transition Plans'!BL593</f>
        <v>F</v>
      </c>
    </row>
    <row r="592" spans="1:10" ht="15" customHeight="1" x14ac:dyDescent="0.3">
      <c r="A592" s="43" t="s">
        <v>538</v>
      </c>
      <c r="B592" s="43" t="s">
        <v>569</v>
      </c>
      <c r="C592" s="145" t="str">
        <f>IF('ALC Transition Plans'!$C594="yes",IF('ALC Transition Plans'!D594=0,"No ",'ALC Transition Plans'!D594),"N/A")</f>
        <v>Yes</v>
      </c>
      <c r="D592" s="141" t="str">
        <f>IF('ALC Transition Plans'!$O594="yes",IF('ALC Transition Plans'!P594=0,"No ",'ALC Transition Plans'!P594),"N/A")</f>
        <v>N/A</v>
      </c>
      <c r="E592" s="141" t="str">
        <f>IF('ALC Transition Plans'!$Z594="yes",IF('ALC Transition Plans'!AB594=0,"No ",'ALC Transition Plans'!AB594),"N/A")</f>
        <v>Yes</v>
      </c>
      <c r="F592" s="146" t="str">
        <f>IF(VLOOKUP(B592,'Pivot Table'!$B$5:$K$2000,8,FALSE)=1,"Yes","")</f>
        <v/>
      </c>
      <c r="G592" s="164" t="str">
        <f>IF('ALC Transition Plans'!AT594="F","Y"," ")</f>
        <v>Y</v>
      </c>
      <c r="H592" s="217" t="str">
        <f>IF('ALC Transition Plans'!AW594=0," ",'ALC Transition Plans'!AW594)</f>
        <v>Y</v>
      </c>
      <c r="I592" s="312" t="str">
        <f t="shared" si="36"/>
        <v>72Y</v>
      </c>
      <c r="J592" s="230" t="str">
        <f>'ALC Transition Plans'!BL594</f>
        <v>F</v>
      </c>
    </row>
    <row r="593" spans="1:10" ht="15" customHeight="1" x14ac:dyDescent="0.3">
      <c r="A593" s="43" t="s">
        <v>538</v>
      </c>
      <c r="B593" s="43" t="s">
        <v>570</v>
      </c>
      <c r="C593" s="145" t="str">
        <f>IF('ALC Transition Plans'!$C595="yes",IF('ALC Transition Plans'!D595=0,"No ",'ALC Transition Plans'!D595),"N/A")</f>
        <v>Yes</v>
      </c>
      <c r="D593" s="141" t="str">
        <f>IF('ALC Transition Plans'!$O595="yes",IF('ALC Transition Plans'!P595=0,"No ",'ALC Transition Plans'!P595),"N/A")</f>
        <v>N/A</v>
      </c>
      <c r="E593" s="141" t="str">
        <f>IF('ALC Transition Plans'!$Z595="yes",IF('ALC Transition Plans'!AB595=0,"No ",'ALC Transition Plans'!AB595),"N/A")</f>
        <v>Yes</v>
      </c>
      <c r="F593" s="146" t="str">
        <f>IF(VLOOKUP(B593,'Pivot Table'!$B$5:$K$2000,8,FALSE)=1,"Yes","")</f>
        <v/>
      </c>
      <c r="G593" s="164" t="str">
        <f>IF('ALC Transition Plans'!AT595="F","Y"," ")</f>
        <v>Y</v>
      </c>
      <c r="H593" s="217" t="str">
        <f>IF('ALC Transition Plans'!AW595=0," ",'ALC Transition Plans'!AW595)</f>
        <v>Y</v>
      </c>
      <c r="I593" s="312" t="str">
        <f t="shared" si="36"/>
        <v>72Y</v>
      </c>
      <c r="J593" s="230" t="str">
        <f>'ALC Transition Plans'!BL595</f>
        <v>F</v>
      </c>
    </row>
    <row r="594" spans="1:10" ht="15" customHeight="1" x14ac:dyDescent="0.3">
      <c r="A594" s="43" t="s">
        <v>538</v>
      </c>
      <c r="B594" s="43" t="s">
        <v>571</v>
      </c>
      <c r="C594" s="145" t="str">
        <f>IF('ALC Transition Plans'!$C596="yes",IF('ALC Transition Plans'!D596=0,"No ",'ALC Transition Plans'!D596),"N/A")</f>
        <v>Yes</v>
      </c>
      <c r="D594" s="141" t="str">
        <f>IF('ALC Transition Plans'!$O596="yes",IF('ALC Transition Plans'!P596=0,"No ",'ALC Transition Plans'!P596),"N/A")</f>
        <v>N/A</v>
      </c>
      <c r="E594" s="141" t="str">
        <f>IF('ALC Transition Plans'!$Z596="yes",IF('ALC Transition Plans'!AB596=0,"No ",'ALC Transition Plans'!AB596),"N/A")</f>
        <v>Yes</v>
      </c>
      <c r="F594" s="146" t="str">
        <f>IF(VLOOKUP(B594,'Pivot Table'!$B$5:$K$2000,8,FALSE)=1,"Yes","")</f>
        <v/>
      </c>
      <c r="G594" s="164" t="str">
        <f>IF('ALC Transition Plans'!AT596="F","Y"," ")</f>
        <v>Y</v>
      </c>
      <c r="H594" s="217" t="str">
        <f>IF('ALC Transition Plans'!AW596=0," ",'ALC Transition Plans'!AW596)</f>
        <v>Y</v>
      </c>
      <c r="I594" s="312" t="str">
        <f t="shared" si="36"/>
        <v>72Y</v>
      </c>
      <c r="J594" s="230" t="str">
        <f>'ALC Transition Plans'!BL596</f>
        <v>F</v>
      </c>
    </row>
    <row r="595" spans="1:10" ht="15" customHeight="1" x14ac:dyDescent="0.3">
      <c r="A595" s="43" t="s">
        <v>538</v>
      </c>
      <c r="B595" s="43" t="s">
        <v>572</v>
      </c>
      <c r="C595" s="145" t="str">
        <f>IF('ALC Transition Plans'!$C597="yes",IF('ALC Transition Plans'!D597=0,"No ",'ALC Transition Plans'!D597),"N/A")</f>
        <v>Yes</v>
      </c>
      <c r="D595" s="141" t="str">
        <f>IF('ALC Transition Plans'!$O597="yes",IF('ALC Transition Plans'!P597=0,"No ",'ALC Transition Plans'!P597),"N/A")</f>
        <v>N/A</v>
      </c>
      <c r="E595" s="141" t="str">
        <f>IF('ALC Transition Plans'!$Z597="yes",IF('ALC Transition Plans'!AB597=0,"No ",'ALC Transition Plans'!AB597),"N/A")</f>
        <v>Yes</v>
      </c>
      <c r="F595" s="146" t="str">
        <f>IF(VLOOKUP(B595,'Pivot Table'!$B$5:$K$2000,8,FALSE)=1,"Yes","")</f>
        <v/>
      </c>
      <c r="G595" s="164" t="str">
        <f>IF('ALC Transition Plans'!AT597="F","Y"," ")</f>
        <v>Y</v>
      </c>
      <c r="H595" s="217" t="str">
        <f>IF('ALC Transition Plans'!AW597=0," ",'ALC Transition Plans'!AW597)</f>
        <v>Y</v>
      </c>
      <c r="I595" s="312" t="str">
        <f t="shared" si="36"/>
        <v>72Y</v>
      </c>
      <c r="J595" s="230" t="str">
        <f>'ALC Transition Plans'!BL597</f>
        <v>F</v>
      </c>
    </row>
    <row r="596" spans="1:10" ht="15" customHeight="1" x14ac:dyDescent="0.3">
      <c r="A596" s="43" t="s">
        <v>538</v>
      </c>
      <c r="B596" s="43" t="s">
        <v>573</v>
      </c>
      <c r="C596" s="145" t="str">
        <f>IF('ALC Transition Plans'!$C598="yes",IF('ALC Transition Plans'!D598=0,"No ",'ALC Transition Plans'!D598),"N/A")</f>
        <v>Yes</v>
      </c>
      <c r="D596" s="141" t="str">
        <f>IF('ALC Transition Plans'!$O598="yes",IF('ALC Transition Plans'!P598=0,"No ",'ALC Transition Plans'!P598),"N/A")</f>
        <v>N/A</v>
      </c>
      <c r="E596" s="141" t="str">
        <f>IF('ALC Transition Plans'!$Z598="yes",IF('ALC Transition Plans'!AB598=0,"No ",'ALC Transition Plans'!AB598),"N/A")</f>
        <v>Yes</v>
      </c>
      <c r="F596" s="146" t="str">
        <f>IF(VLOOKUP(B596,'Pivot Table'!$B$5:$K$2000,8,FALSE)=1,"Yes","")</f>
        <v/>
      </c>
      <c r="G596" s="164" t="str">
        <f>IF('ALC Transition Plans'!AT598="F","Y"," ")</f>
        <v>Y</v>
      </c>
      <c r="H596" s="217" t="str">
        <f>IF('ALC Transition Plans'!AW598=0," ",'ALC Transition Plans'!AW598)</f>
        <v>Y</v>
      </c>
      <c r="I596" s="312" t="str">
        <f t="shared" si="36"/>
        <v>72Y</v>
      </c>
      <c r="J596" s="230" t="str">
        <f>'ALC Transition Plans'!BL598</f>
        <v>F</v>
      </c>
    </row>
    <row r="597" spans="1:10" ht="15" customHeight="1" x14ac:dyDescent="0.3">
      <c r="A597" s="43" t="s">
        <v>538</v>
      </c>
      <c r="B597" s="43" t="s">
        <v>574</v>
      </c>
      <c r="C597" s="145" t="str">
        <f>IF('ALC Transition Plans'!$C599="yes",IF('ALC Transition Plans'!D599=0,"No ",'ALC Transition Plans'!D599),"N/A")</f>
        <v>Yes</v>
      </c>
      <c r="D597" s="141" t="str">
        <f>IF('ALC Transition Plans'!$O599="yes",IF('ALC Transition Plans'!P599=0,"No ",'ALC Transition Plans'!P599),"N/A")</f>
        <v>N/A</v>
      </c>
      <c r="E597" s="141" t="str">
        <f>IF('ALC Transition Plans'!$Z599="yes",IF('ALC Transition Plans'!AB599=0,"No ",'ALC Transition Plans'!AB599),"N/A")</f>
        <v>Yes</v>
      </c>
      <c r="F597" s="146" t="str">
        <f>IF(VLOOKUP(B597,'Pivot Table'!$B$5:$K$2000,8,FALSE)=1,"Yes","")</f>
        <v/>
      </c>
      <c r="G597" s="164" t="str">
        <f>IF('ALC Transition Plans'!AT599="F","Y"," ")</f>
        <v>Y</v>
      </c>
      <c r="H597" s="217" t="str">
        <f>IF('ALC Transition Plans'!AW599=0," ",'ALC Transition Plans'!AW599)</f>
        <v>Y</v>
      </c>
      <c r="I597" s="312" t="str">
        <f t="shared" si="36"/>
        <v>72Y</v>
      </c>
      <c r="J597" s="230" t="str">
        <f>'ALC Transition Plans'!BL599</f>
        <v>F</v>
      </c>
    </row>
    <row r="598" spans="1:10" ht="15" customHeight="1" x14ac:dyDescent="0.3">
      <c r="A598" s="43" t="s">
        <v>538</v>
      </c>
      <c r="B598" s="43" t="s">
        <v>575</v>
      </c>
      <c r="C598" s="145" t="str">
        <f>IF('ALC Transition Plans'!$C600="yes",IF('ALC Transition Plans'!D600=0,"No ",'ALC Transition Plans'!D600),"N/A")</f>
        <v>Yes</v>
      </c>
      <c r="D598" s="141" t="str">
        <f>IF('ALC Transition Plans'!$O600="yes",IF('ALC Transition Plans'!P600=0,"No ",'ALC Transition Plans'!P600),"N/A")</f>
        <v>N/A</v>
      </c>
      <c r="E598" s="141" t="str">
        <f>IF('ALC Transition Plans'!$Z600="yes",IF('ALC Transition Plans'!AB600=0,"No ",'ALC Transition Plans'!AB600),"N/A")</f>
        <v>Yes</v>
      </c>
      <c r="F598" s="146" t="str">
        <f>IF(VLOOKUP(B598,'Pivot Table'!$B$5:$K$2000,8,FALSE)=1,"Yes","")</f>
        <v/>
      </c>
      <c r="G598" s="164" t="str">
        <f>IF('ALC Transition Plans'!AT600="F","Y"," ")</f>
        <v>Y</v>
      </c>
      <c r="H598" s="217" t="str">
        <f>IF('ALC Transition Plans'!AW600=0," ",'ALC Transition Plans'!AW600)</f>
        <v>Y</v>
      </c>
      <c r="I598" s="312" t="str">
        <f t="shared" si="36"/>
        <v>72Y</v>
      </c>
      <c r="J598" s="230" t="str">
        <f>'ALC Transition Plans'!BL600</f>
        <v>F</v>
      </c>
    </row>
    <row r="599" spans="1:10" ht="15" customHeight="1" x14ac:dyDescent="0.3">
      <c r="A599" s="43" t="s">
        <v>538</v>
      </c>
      <c r="B599" s="43" t="s">
        <v>576</v>
      </c>
      <c r="C599" s="145" t="str">
        <f>IF('ALC Transition Plans'!$C601="yes",IF('ALC Transition Plans'!D601=0,"No ",'ALC Transition Plans'!D601),"N/A")</f>
        <v>Yes</v>
      </c>
      <c r="D599" s="141" t="str">
        <f>IF('ALC Transition Plans'!$O601="yes",IF('ALC Transition Plans'!P601=0,"No ",'ALC Transition Plans'!P601),"N/A")</f>
        <v>N/A</v>
      </c>
      <c r="E599" s="141" t="str">
        <f>IF('ALC Transition Plans'!$Z601="yes",IF('ALC Transition Plans'!AB601=0,"No ",'ALC Transition Plans'!AB601),"N/A")</f>
        <v>Yes</v>
      </c>
      <c r="F599" s="146" t="str">
        <f>IF(VLOOKUP(B599,'Pivot Table'!$B$5:$K$2000,8,FALSE)=1,"Yes","")</f>
        <v/>
      </c>
      <c r="G599" s="164" t="str">
        <f>IF('ALC Transition Plans'!AT601="F","Y"," ")</f>
        <v>Y</v>
      </c>
      <c r="H599" s="217" t="str">
        <f>IF('ALC Transition Plans'!AW601=0," ",'ALC Transition Plans'!AW601)</f>
        <v>Y</v>
      </c>
      <c r="I599" s="312" t="str">
        <f t="shared" si="36"/>
        <v>72Y</v>
      </c>
      <c r="J599" s="230" t="str">
        <f>'ALC Transition Plans'!BL601</f>
        <v>F</v>
      </c>
    </row>
    <row r="600" spans="1:10" ht="15" customHeight="1" x14ac:dyDescent="0.3">
      <c r="A600" s="43" t="s">
        <v>538</v>
      </c>
      <c r="B600" s="43" t="s">
        <v>577</v>
      </c>
      <c r="C600" s="145" t="str">
        <f>IF('ALC Transition Plans'!$C602="yes",IF('ALC Transition Plans'!D602=0,"No ",'ALC Transition Plans'!D602),"N/A")</f>
        <v>Yes</v>
      </c>
      <c r="D600" s="141" t="str">
        <f>IF('ALC Transition Plans'!$O602="yes",IF('ALC Transition Plans'!P602=0,"No ",'ALC Transition Plans'!P602),"N/A")</f>
        <v>N/A</v>
      </c>
      <c r="E600" s="141" t="str">
        <f>IF('ALC Transition Plans'!$Z602="yes",IF('ALC Transition Plans'!AB602=0,"No ",'ALC Transition Plans'!AB602),"N/A")</f>
        <v>Yes</v>
      </c>
      <c r="F600" s="146" t="str">
        <f>IF(VLOOKUP(B600,'Pivot Table'!$B$5:$K$2000,8,FALSE)=1,"Yes","")</f>
        <v/>
      </c>
      <c r="G600" s="164" t="str">
        <f>IF('ALC Transition Plans'!AT602="F","Y"," ")</f>
        <v>Y</v>
      </c>
      <c r="H600" s="217" t="str">
        <f>IF('ALC Transition Plans'!AW602=0," ",'ALC Transition Plans'!AW602)</f>
        <v>Y</v>
      </c>
      <c r="I600" s="312" t="str">
        <f t="shared" si="36"/>
        <v>72Y</v>
      </c>
      <c r="J600" s="230" t="str">
        <f>'ALC Transition Plans'!BL602</f>
        <v>F</v>
      </c>
    </row>
    <row r="601" spans="1:10" ht="15" customHeight="1" x14ac:dyDescent="0.3">
      <c r="A601" s="43" t="s">
        <v>538</v>
      </c>
      <c r="B601" s="43" t="s">
        <v>578</v>
      </c>
      <c r="C601" s="145" t="str">
        <f>IF('ALC Transition Plans'!$C603="yes",IF('ALC Transition Plans'!D603=0,"No ",'ALC Transition Plans'!D603),"N/A")</f>
        <v>Yes</v>
      </c>
      <c r="D601" s="141" t="str">
        <f>IF('ALC Transition Plans'!$O603="yes",IF('ALC Transition Plans'!P603=0,"No ",'ALC Transition Plans'!P603),"N/A")</f>
        <v>N/A</v>
      </c>
      <c r="E601" s="141" t="str">
        <f>IF('ALC Transition Plans'!$Z603="yes",IF('ALC Transition Plans'!AB603=0,"No ",'ALC Transition Plans'!AB603),"N/A")</f>
        <v>Yes</v>
      </c>
      <c r="F601" s="146" t="str">
        <f>IF(VLOOKUP(B601,'Pivot Table'!$B$5:$K$2000,8,FALSE)=1,"Yes","")</f>
        <v/>
      </c>
      <c r="G601" s="164" t="str">
        <f>IF('ALC Transition Plans'!AT603="F","Y"," ")</f>
        <v>Y</v>
      </c>
      <c r="H601" s="217" t="str">
        <f>IF('ALC Transition Plans'!AW603=0," ",'ALC Transition Plans'!AW603)</f>
        <v>Y</v>
      </c>
      <c r="I601" s="312" t="str">
        <f t="shared" si="36"/>
        <v>72Y</v>
      </c>
      <c r="J601" s="230" t="str">
        <f>'ALC Transition Plans'!BL603</f>
        <v>F</v>
      </c>
    </row>
    <row r="602" spans="1:10" ht="15" customHeight="1" x14ac:dyDescent="0.3">
      <c r="A602" s="43" t="s">
        <v>538</v>
      </c>
      <c r="B602" s="43" t="s">
        <v>579</v>
      </c>
      <c r="C602" s="145" t="str">
        <f>IF('ALC Transition Plans'!$C604="yes",IF('ALC Transition Plans'!D604=0,"No ",'ALC Transition Plans'!D604),"N/A")</f>
        <v>Yes</v>
      </c>
      <c r="D602" s="141" t="str">
        <f>IF('ALC Transition Plans'!$O604="yes",IF('ALC Transition Plans'!P604=0,"No ",'ALC Transition Plans'!P604),"N/A")</f>
        <v>Yes</v>
      </c>
      <c r="E602" s="141" t="str">
        <f>IF('ALC Transition Plans'!$Z604="yes",IF('ALC Transition Plans'!AB604=0,"No ",'ALC Transition Plans'!AB604),"N/A")</f>
        <v>Yes</v>
      </c>
      <c r="F602" s="146" t="str">
        <f>IF(VLOOKUP(B602,'Pivot Table'!$B$5:$K$2000,8,FALSE)=1,"Yes","")</f>
        <v/>
      </c>
      <c r="G602" s="164" t="str">
        <f>IF('ALC Transition Plans'!AT604="F","Y"," ")</f>
        <v>Y</v>
      </c>
      <c r="H602" s="217" t="str">
        <f>IF('ALC Transition Plans'!AW604=0," ",'ALC Transition Plans'!AW604)</f>
        <v>Y</v>
      </c>
      <c r="I602" s="312" t="str">
        <f t="shared" si="36"/>
        <v>72Y</v>
      </c>
      <c r="J602" s="230" t="str">
        <f>'ALC Transition Plans'!BL604</f>
        <v>F</v>
      </c>
    </row>
    <row r="603" spans="1:10" ht="15" customHeight="1" x14ac:dyDescent="0.3">
      <c r="A603" s="43" t="s">
        <v>538</v>
      </c>
      <c r="B603" s="123" t="s">
        <v>580</v>
      </c>
      <c r="C603" s="145" t="str">
        <f>IF('ALC Transition Plans'!$C605="yes",IF('ALC Transition Plans'!D605=0,"No ",'ALC Transition Plans'!D605),"N/A")</f>
        <v>Yes</v>
      </c>
      <c r="D603" s="141" t="str">
        <f>IF('ALC Transition Plans'!$O605="yes",IF('ALC Transition Plans'!P605=0,"No ",'ALC Transition Plans'!P605),"N/A")</f>
        <v>N/A</v>
      </c>
      <c r="E603" s="141" t="str">
        <f>IF('ALC Transition Plans'!$Z605="yes",IF('ALC Transition Plans'!AB605=0,"No ",'ALC Transition Plans'!AB605),"N/A")</f>
        <v>Yes</v>
      </c>
      <c r="F603" s="146" t="str">
        <f>IF(VLOOKUP(B603,'Pivot Table'!$B$5:$K$2000,8,FALSE)=1,"Yes","")</f>
        <v/>
      </c>
      <c r="G603" s="164" t="str">
        <f>IF('ALC Transition Plans'!AT605="F","Y"," ")</f>
        <v>Y</v>
      </c>
      <c r="H603" s="217" t="str">
        <f>IF('ALC Transition Plans'!AW605=0," ",'ALC Transition Plans'!AW605)</f>
        <v>Y</v>
      </c>
      <c r="I603" s="312" t="str">
        <f t="shared" si="36"/>
        <v>72Y</v>
      </c>
      <c r="J603" s="230" t="str">
        <f>'ALC Transition Plans'!BL605</f>
        <v>F</v>
      </c>
    </row>
    <row r="604" spans="1:10" ht="15" customHeight="1" x14ac:dyDescent="0.3">
      <c r="A604" s="43" t="s">
        <v>538</v>
      </c>
      <c r="B604" s="43" t="s">
        <v>581</v>
      </c>
      <c r="C604" s="145" t="str">
        <f>IF('ALC Transition Plans'!$C606="yes",IF('ALC Transition Plans'!D606=0,"No ",'ALC Transition Plans'!D606),"N/A")</f>
        <v>Yes</v>
      </c>
      <c r="D604" s="141" t="str">
        <f>IF('ALC Transition Plans'!$O606="yes",IF('ALC Transition Plans'!P606=0,"No ",'ALC Transition Plans'!P606),"N/A")</f>
        <v>N/A</v>
      </c>
      <c r="E604" s="141" t="str">
        <f>IF('ALC Transition Plans'!$Z606="yes",IF('ALC Transition Plans'!AB606=0,"No ",'ALC Transition Plans'!AB606),"N/A")</f>
        <v>Yes</v>
      </c>
      <c r="F604" s="146" t="str">
        <f>IF(VLOOKUP(B604,'Pivot Table'!$B$5:$K$2000,8,FALSE)=1,"Yes","")</f>
        <v/>
      </c>
      <c r="G604" s="164" t="str">
        <f>IF('ALC Transition Plans'!AT606="F","Y"," ")</f>
        <v>Y</v>
      </c>
      <c r="H604" s="217" t="str">
        <f>IF('ALC Transition Plans'!AW606=0," ",'ALC Transition Plans'!AW606)</f>
        <v>Y</v>
      </c>
      <c r="I604" s="312" t="str">
        <f t="shared" si="36"/>
        <v>72Y</v>
      </c>
      <c r="J604" s="230" t="str">
        <f>'ALC Transition Plans'!BL606</f>
        <v>F</v>
      </c>
    </row>
    <row r="605" spans="1:10" ht="15" customHeight="1" x14ac:dyDescent="0.3">
      <c r="A605" s="43" t="s">
        <v>538</v>
      </c>
      <c r="B605" s="43" t="s">
        <v>582</v>
      </c>
      <c r="C605" s="145" t="str">
        <f>IF('ALC Transition Plans'!$C607="yes",IF('ALC Transition Plans'!D607=0,"No ",'ALC Transition Plans'!D607),"N/A")</f>
        <v>Yes</v>
      </c>
      <c r="D605" s="141" t="str">
        <f>IF('ALC Transition Plans'!$O607="yes",IF('ALC Transition Plans'!P607=0,"No ",'ALC Transition Plans'!P607),"N/A")</f>
        <v>N/A</v>
      </c>
      <c r="E605" s="141" t="str">
        <f>IF('ALC Transition Plans'!$Z607="yes",IF('ALC Transition Plans'!AB607=0,"No ",'ALC Transition Plans'!AB607),"N/A")</f>
        <v>Yes</v>
      </c>
      <c r="F605" s="146" t="str">
        <f>IF(VLOOKUP(B605,'Pivot Table'!$B$5:$K$2000,8,FALSE)=1,"Yes","")</f>
        <v/>
      </c>
      <c r="G605" s="164" t="str">
        <f>IF('ALC Transition Plans'!AT607="F","Y"," ")</f>
        <v>Y</v>
      </c>
      <c r="H605" s="217" t="str">
        <f>IF('ALC Transition Plans'!AW607=0," ",'ALC Transition Plans'!AW607)</f>
        <v>Y</v>
      </c>
      <c r="I605" s="312" t="str">
        <f t="shared" si="36"/>
        <v>72Y</v>
      </c>
      <c r="J605" s="230" t="str">
        <f>'ALC Transition Plans'!BL607</f>
        <v>F</v>
      </c>
    </row>
    <row r="606" spans="1:10" ht="15" customHeight="1" x14ac:dyDescent="0.3">
      <c r="A606" s="43" t="s">
        <v>538</v>
      </c>
      <c r="B606" s="123" t="s">
        <v>752</v>
      </c>
      <c r="C606" s="145" t="str">
        <f>IF('ALC Transition Plans'!$C608="yes",IF('ALC Transition Plans'!D608=0,"No ",'ALC Transition Plans'!D608),"N/A")</f>
        <v>Yes</v>
      </c>
      <c r="D606" s="141" t="str">
        <f>IF('ALC Transition Plans'!$O608="yes",IF('ALC Transition Plans'!P608=0,"No ",'ALC Transition Plans'!P608),"N/A")</f>
        <v>N/A</v>
      </c>
      <c r="E606" s="141" t="str">
        <f>IF('ALC Transition Plans'!$Z608="yes",IF('ALC Transition Plans'!AB608=0,"No ",'ALC Transition Plans'!AB608),"N/A")</f>
        <v>Yes</v>
      </c>
      <c r="F606" s="146" t="str">
        <f>IF(VLOOKUP(B606,'Pivot Table'!$B$5:$K$2000,8,FALSE)=1,"Yes","")</f>
        <v/>
      </c>
      <c r="G606" s="164" t="str">
        <f>IF('ALC Transition Plans'!AT608="F","Y"," ")</f>
        <v>Y</v>
      </c>
      <c r="H606" s="217" t="str">
        <f>IF('ALC Transition Plans'!AW608=0," ",'ALC Transition Plans'!AW608)</f>
        <v>Y</v>
      </c>
      <c r="I606" s="312" t="str">
        <f t="shared" si="36"/>
        <v>72Y</v>
      </c>
      <c r="J606" s="230" t="str">
        <f>'ALC Transition Plans'!BL608</f>
        <v>F</v>
      </c>
    </row>
    <row r="607" spans="1:10" ht="15" customHeight="1" x14ac:dyDescent="0.3">
      <c r="A607" s="43" t="s">
        <v>538</v>
      </c>
      <c r="B607" s="43" t="s">
        <v>583</v>
      </c>
      <c r="C607" s="145" t="str">
        <f>IF('ALC Transition Plans'!$C609="yes",IF('ALC Transition Plans'!D609=0,"No ",'ALC Transition Plans'!D609),"N/A")</f>
        <v>Yes</v>
      </c>
      <c r="D607" s="141" t="str">
        <f>IF('ALC Transition Plans'!$O609="yes",IF('ALC Transition Plans'!P609=0,"No ",'ALC Transition Plans'!P609),"N/A")</f>
        <v>N/A</v>
      </c>
      <c r="E607" s="141" t="str">
        <f>IF('ALC Transition Plans'!$Z609="yes",IF('ALC Transition Plans'!AB609=0,"No ",'ALC Transition Plans'!AB609),"N/A")</f>
        <v>Yes</v>
      </c>
      <c r="F607" s="146" t="str">
        <f>IF(VLOOKUP(B607,'Pivot Table'!$B$5:$K$2000,8,FALSE)=1,"Yes","")</f>
        <v/>
      </c>
      <c r="G607" s="164" t="str">
        <f>IF('ALC Transition Plans'!AT609="F","Y"," ")</f>
        <v>Y</v>
      </c>
      <c r="H607" s="217" t="str">
        <f>IF('ALC Transition Plans'!AW609=0," ",'ALC Transition Plans'!AW609)</f>
        <v>Y</v>
      </c>
      <c r="I607" s="312" t="str">
        <f t="shared" si="36"/>
        <v>72Y</v>
      </c>
      <c r="J607" s="230" t="str">
        <f>'ALC Transition Plans'!BL609</f>
        <v>F</v>
      </c>
    </row>
    <row r="608" spans="1:10" ht="15" customHeight="1" x14ac:dyDescent="0.3">
      <c r="A608" s="43" t="s">
        <v>538</v>
      </c>
      <c r="B608" s="43" t="s">
        <v>584</v>
      </c>
      <c r="C608" s="145" t="str">
        <f>IF('ALC Transition Plans'!$C610="yes",IF('ALC Transition Plans'!D610=0,"No ",'ALC Transition Plans'!D610),"N/A")</f>
        <v>Yes</v>
      </c>
      <c r="D608" s="141" t="str">
        <f>IF('ALC Transition Plans'!$O610="yes",IF('ALC Transition Plans'!P610=0,"No ",'ALC Transition Plans'!P610),"N/A")</f>
        <v>N/A</v>
      </c>
      <c r="E608" s="141" t="str">
        <f>IF('ALC Transition Plans'!$Z610="yes",IF('ALC Transition Plans'!AB610=0,"No ",'ALC Transition Plans'!AB610),"N/A")</f>
        <v>Yes</v>
      </c>
      <c r="F608" s="146" t="str">
        <f>IF(VLOOKUP(B608,'Pivot Table'!$B$5:$K$2000,8,FALSE)=1,"Yes","")</f>
        <v/>
      </c>
      <c r="G608" s="164" t="str">
        <f>IF('ALC Transition Plans'!AT610="F","Y"," ")</f>
        <v>Y</v>
      </c>
      <c r="H608" s="217" t="str">
        <f>IF('ALC Transition Plans'!AW610=0," ",'ALC Transition Plans'!AW610)</f>
        <v>Y</v>
      </c>
      <c r="I608" s="312" t="str">
        <f t="shared" si="36"/>
        <v>72Y</v>
      </c>
      <c r="J608" s="230" t="str">
        <f>'ALC Transition Plans'!BL610</f>
        <v>F</v>
      </c>
    </row>
    <row r="609" spans="1:10" ht="15" customHeight="1" x14ac:dyDescent="0.3">
      <c r="A609" s="43" t="s">
        <v>538</v>
      </c>
      <c r="B609" s="43" t="s">
        <v>585</v>
      </c>
      <c r="C609" s="145" t="str">
        <f>IF('ALC Transition Plans'!$C611="yes",IF('ALC Transition Plans'!D611=0,"No ",'ALC Transition Plans'!D611),"N/A")</f>
        <v>Yes</v>
      </c>
      <c r="D609" s="141" t="str">
        <f>IF('ALC Transition Plans'!$O611="yes",IF('ALC Transition Plans'!P611=0,"No ",'ALC Transition Plans'!P611),"N/A")</f>
        <v>N/A</v>
      </c>
      <c r="E609" s="141" t="str">
        <f>IF('ALC Transition Plans'!$Z611="yes",IF('ALC Transition Plans'!AB611=0,"No ",'ALC Transition Plans'!AB611),"N/A")</f>
        <v>Yes</v>
      </c>
      <c r="F609" s="146" t="str">
        <f>IF(VLOOKUP(B609,'Pivot Table'!$B$5:$K$2000,8,FALSE)=1,"Yes","")</f>
        <v/>
      </c>
      <c r="G609" s="164" t="str">
        <f>IF('ALC Transition Plans'!AT611="F","Y"," ")</f>
        <v>Y</v>
      </c>
      <c r="H609" s="217" t="str">
        <f>IF('ALC Transition Plans'!AW611=0," ",'ALC Transition Plans'!AW611)</f>
        <v>Y</v>
      </c>
      <c r="I609" s="312" t="str">
        <f t="shared" si="36"/>
        <v>72Y</v>
      </c>
      <c r="J609" s="230" t="str">
        <f>'ALC Transition Plans'!BL611</f>
        <v>F</v>
      </c>
    </row>
    <row r="610" spans="1:10" ht="15" customHeight="1" x14ac:dyDescent="0.3">
      <c r="A610" s="43" t="s">
        <v>538</v>
      </c>
      <c r="B610" s="123" t="s">
        <v>1043</v>
      </c>
      <c r="C610" s="145" t="str">
        <f>IF('ALC Transition Plans'!$C612="yes",IF('ALC Transition Plans'!D612=0,"No ",'ALC Transition Plans'!D612),"N/A")</f>
        <v>Yes</v>
      </c>
      <c r="D610" s="141" t="str">
        <f>IF('ALC Transition Plans'!$O612="yes",IF('ALC Transition Plans'!P612=0,"No ",'ALC Transition Plans'!P612),"N/A")</f>
        <v>N/A</v>
      </c>
      <c r="E610" s="141" t="str">
        <f>IF('ALC Transition Plans'!$Z612="yes",IF('ALC Transition Plans'!AB612=0,"No ",'ALC Transition Plans'!AB612),"N/A")</f>
        <v>Yes</v>
      </c>
      <c r="F610" s="146" t="str">
        <f>IF(VLOOKUP(B610,'Pivot Table'!$B$5:$K$2000,8,FALSE)=1,"Yes","")</f>
        <v/>
      </c>
      <c r="G610" s="164" t="str">
        <f>IF('ALC Transition Plans'!AT612="F","Y"," ")</f>
        <v>Y</v>
      </c>
      <c r="H610" s="217" t="str">
        <f>IF('ALC Transition Plans'!AW612=0," ",'ALC Transition Plans'!AW612)</f>
        <v>Y</v>
      </c>
      <c r="I610" s="312" t="str">
        <f t="shared" si="36"/>
        <v>72Y</v>
      </c>
      <c r="J610" s="230" t="str">
        <f>'ALC Transition Plans'!BL612</f>
        <v>F</v>
      </c>
    </row>
    <row r="611" spans="1:10" ht="15" customHeight="1" x14ac:dyDescent="0.3">
      <c r="A611" s="43" t="s">
        <v>538</v>
      </c>
      <c r="B611" s="123" t="s">
        <v>586</v>
      </c>
      <c r="C611" s="145" t="str">
        <f>IF('ALC Transition Plans'!$C613="yes",IF('ALC Transition Plans'!D613=0,"No ",'ALC Transition Plans'!D613),"N/A")</f>
        <v>Yes</v>
      </c>
      <c r="D611" s="141" t="str">
        <f>IF('ALC Transition Plans'!$O613="yes",IF('ALC Transition Plans'!P613=0,"No ",'ALC Transition Plans'!P613),"N/A")</f>
        <v>N/A</v>
      </c>
      <c r="E611" s="141" t="str">
        <f>IF('ALC Transition Plans'!$Z613="yes",IF('ALC Transition Plans'!AB613=0,"No ",'ALC Transition Plans'!AB613),"N/A")</f>
        <v>Yes</v>
      </c>
      <c r="F611" s="146" t="str">
        <f>IF(VLOOKUP(B611,'Pivot Table'!$B$5:$K$2000,8,FALSE)=1,"Yes","")</f>
        <v/>
      </c>
      <c r="G611" s="164" t="str">
        <f>IF('ALC Transition Plans'!AT613="F","Y"," ")</f>
        <v>Y</v>
      </c>
      <c r="H611" s="217" t="str">
        <f>IF('ALC Transition Plans'!AW613=0," ",'ALC Transition Plans'!AW613)</f>
        <v>Y</v>
      </c>
      <c r="I611" s="312" t="str">
        <f t="shared" si="36"/>
        <v>72Y</v>
      </c>
      <c r="J611" s="230" t="str">
        <f>'ALC Transition Plans'!BL613</f>
        <v>F</v>
      </c>
    </row>
    <row r="612" spans="1:10" ht="15" customHeight="1" x14ac:dyDescent="0.3">
      <c r="A612" s="43" t="s">
        <v>538</v>
      </c>
      <c r="B612" s="43" t="s">
        <v>587</v>
      </c>
      <c r="C612" s="145" t="str">
        <f>IF('ALC Transition Plans'!$C614="yes",IF('ALC Transition Plans'!D614=0,"No ",'ALC Transition Plans'!D614),"N/A")</f>
        <v>Yes</v>
      </c>
      <c r="D612" s="141" t="str">
        <f>IF('ALC Transition Plans'!$O614="yes",IF('ALC Transition Plans'!P614=0,"No ",'ALC Transition Plans'!P614),"N/A")</f>
        <v>N/A</v>
      </c>
      <c r="E612" s="141" t="str">
        <f>IF('ALC Transition Plans'!$Z614="yes",IF('ALC Transition Plans'!AB614=0,"No ",'ALC Transition Plans'!AB614),"N/A")</f>
        <v>Yes</v>
      </c>
      <c r="F612" s="146" t="str">
        <f>IF(VLOOKUP(B612,'Pivot Table'!$B$5:$K$2000,8,FALSE)=1,"Yes","")</f>
        <v/>
      </c>
      <c r="G612" s="164" t="str">
        <f>IF('ALC Transition Plans'!AT614="F","Y"," ")</f>
        <v>Y</v>
      </c>
      <c r="H612" s="217" t="str">
        <f>IF('ALC Transition Plans'!AW614=0," ",'ALC Transition Plans'!AW614)</f>
        <v>Y</v>
      </c>
      <c r="I612" s="312" t="str">
        <f t="shared" ref="I612:I676" si="41">A612&amp;G612</f>
        <v>72Y</v>
      </c>
      <c r="J612" s="230" t="str">
        <f>'ALC Transition Plans'!BL614</f>
        <v>F</v>
      </c>
    </row>
    <row r="613" spans="1:10" ht="15" customHeight="1" x14ac:dyDescent="0.3">
      <c r="A613" s="43" t="s">
        <v>589</v>
      </c>
      <c r="B613" s="43" t="s">
        <v>588</v>
      </c>
      <c r="C613" s="145" t="str">
        <f>IF('ALC Transition Plans'!$C615="yes",IF('ALC Transition Plans'!D615=0,"No ",'ALC Transition Plans'!D615),"N/A")</f>
        <v>Yes</v>
      </c>
      <c r="D613" s="141" t="str">
        <f>IF('ALC Transition Plans'!$O615="yes",IF('ALC Transition Plans'!P615=0,"No ",'ALC Transition Plans'!P615),"N/A")</f>
        <v>Yes</v>
      </c>
      <c r="E613" s="141" t="str">
        <f>IF('ALC Transition Plans'!$Z615="yes",IF('ALC Transition Plans'!AB615=0,"No ",'ALC Transition Plans'!AB615),"N/A")</f>
        <v>Yes</v>
      </c>
      <c r="F613" s="146" t="str">
        <f>IF(VLOOKUP(B613,'Pivot Table'!$B$5:$K$2000,8,FALSE)=1,"Yes","")</f>
        <v/>
      </c>
      <c r="G613" s="164" t="str">
        <f>IF('ALC Transition Plans'!AT615="F","Y"," ")</f>
        <v>Y</v>
      </c>
      <c r="H613" s="217" t="str">
        <f>IF('ALC Transition Plans'!AW615=0," ",'ALC Transition Plans'!AW615)</f>
        <v>Y</v>
      </c>
      <c r="I613" s="312" t="str">
        <f t="shared" si="41"/>
        <v>73Y</v>
      </c>
      <c r="J613" s="230" t="str">
        <f>'ALC Transition Plans'!BL615</f>
        <v>F</v>
      </c>
    </row>
    <row r="614" spans="1:10" ht="15" customHeight="1" x14ac:dyDescent="0.3">
      <c r="A614" s="43" t="s">
        <v>591</v>
      </c>
      <c r="B614" s="43" t="s">
        <v>590</v>
      </c>
      <c r="C614" s="145" t="str">
        <f>IF('ALC Transition Plans'!$C616="yes",IF('ALC Transition Plans'!D616=0,"No ",'ALC Transition Plans'!D616),"N/A")</f>
        <v>Yes</v>
      </c>
      <c r="D614" s="141" t="str">
        <f>IF('ALC Transition Plans'!$O616="yes",IF('ALC Transition Plans'!P616=0,"No ",'ALC Transition Plans'!P616),"N/A")</f>
        <v>Yes</v>
      </c>
      <c r="E614" s="141" t="str">
        <f>IF('ALC Transition Plans'!$Z616="yes",IF('ALC Transition Plans'!AB616=0,"No ",'ALC Transition Plans'!AB616),"N/A")</f>
        <v>Yes</v>
      </c>
      <c r="F614" s="146" t="str">
        <f>IF(VLOOKUP(B614,'Pivot Table'!$B$5:$K$2000,8,FALSE)=1,"Yes","")</f>
        <v/>
      </c>
      <c r="G614" s="164" t="str">
        <f>IF('ALC Transition Plans'!AT616="F","Y"," ")</f>
        <v>Y</v>
      </c>
      <c r="H614" s="217" t="str">
        <f>IF('ALC Transition Plans'!AW616=0," ",'ALC Transition Plans'!AW616)</f>
        <v xml:space="preserve"> </v>
      </c>
      <c r="I614" s="312" t="str">
        <f t="shared" si="41"/>
        <v>74Y</v>
      </c>
      <c r="J614" s="230" t="str">
        <f>'ALC Transition Plans'!BL616</f>
        <v>F</v>
      </c>
    </row>
    <row r="615" spans="1:10" ht="15" customHeight="1" x14ac:dyDescent="0.3">
      <c r="A615" s="43" t="s">
        <v>593</v>
      </c>
      <c r="B615" s="43" t="s">
        <v>592</v>
      </c>
      <c r="C615" s="145" t="str">
        <f>IF('ALC Transition Plans'!$C617="yes",IF('ALC Transition Plans'!D617=0,"No ",'ALC Transition Plans'!D617),"N/A")</f>
        <v>Yes</v>
      </c>
      <c r="D615" s="141" t="str">
        <f>IF('ALC Transition Plans'!$O617="yes",IF('ALC Transition Plans'!P617=0,"No ",'ALC Transition Plans'!P617),"N/A")</f>
        <v>Yes</v>
      </c>
      <c r="E615" s="141" t="str">
        <f>IF('ALC Transition Plans'!$Z617="yes",IF('ALC Transition Plans'!AB617=0,"No ",'ALC Transition Plans'!AB617),"N/A")</f>
        <v>Yes</v>
      </c>
      <c r="F615" s="146" t="str">
        <f>IF(VLOOKUP(B615,'Pivot Table'!$B$5:$K$2000,8,FALSE)=1,"Yes","")</f>
        <v/>
      </c>
      <c r="G615" s="164" t="str">
        <f>IF('ALC Transition Plans'!AT617="F","Y"," ")</f>
        <v>Y</v>
      </c>
      <c r="H615" s="217" t="str">
        <f>IF('ALC Transition Plans'!AW617=0," ",'ALC Transition Plans'!AW617)</f>
        <v>Y</v>
      </c>
      <c r="I615" s="312" t="str">
        <f t="shared" si="41"/>
        <v>75Y</v>
      </c>
      <c r="J615" s="230" t="str">
        <f>'ALC Transition Plans'!BL617</f>
        <v>F</v>
      </c>
    </row>
    <row r="616" spans="1:10" ht="15" customHeight="1" x14ac:dyDescent="0.3">
      <c r="A616" s="43" t="s">
        <v>593</v>
      </c>
      <c r="B616" s="43" t="s">
        <v>594</v>
      </c>
      <c r="C616" s="145" t="str">
        <f>IF('ALC Transition Plans'!$C618="yes",IF('ALC Transition Plans'!D618=0,"No ",'ALC Transition Plans'!D618),"N/A")</f>
        <v>N/A</v>
      </c>
      <c r="D616" s="141" t="str">
        <f>IF('ALC Transition Plans'!$O618="yes",IF('ALC Transition Plans'!P618=0,"No ",'ALC Transition Plans'!P618),"N/A")</f>
        <v>In Progress</v>
      </c>
      <c r="E616" s="141" t="str">
        <f>IF('ALC Transition Plans'!$Z618="yes",IF('ALC Transition Plans'!AB618=0,"No ",'ALC Transition Plans'!AB618),"N/A")</f>
        <v>N/A</v>
      </c>
      <c r="F616" s="146" t="str">
        <f>IF(VLOOKUP(B616,'Pivot Table'!$B$5:$K$2000,8,FALSE)=1,"Yes","")</f>
        <v>Yes</v>
      </c>
      <c r="G616" s="164" t="str">
        <f>IF('ALC Transition Plans'!AT618="F","Y"," ")</f>
        <v xml:space="preserve"> </v>
      </c>
      <c r="H616" s="217" t="str">
        <f>IF('ALC Transition Plans'!AW618=0," ",'ALC Transition Plans'!AW618)</f>
        <v>Y</v>
      </c>
      <c r="I616" s="312" t="str">
        <f t="shared" si="41"/>
        <v xml:space="preserve">75 </v>
      </c>
      <c r="J616" s="230" t="str">
        <f>'ALC Transition Plans'!BL618</f>
        <v xml:space="preserve"> </v>
      </c>
    </row>
    <row r="617" spans="1:10" ht="15" customHeight="1" x14ac:dyDescent="0.3">
      <c r="A617" s="43" t="s">
        <v>593</v>
      </c>
      <c r="B617" s="43" t="s">
        <v>595</v>
      </c>
      <c r="C617" s="145" t="str">
        <f>IF('ALC Transition Plans'!$C619="yes",IF('ALC Transition Plans'!D619=0,"No ",'ALC Transition Plans'!D619),"N/A")</f>
        <v>Yes</v>
      </c>
      <c r="D617" s="141" t="str">
        <f>IF('ALC Transition Plans'!$O619="yes",IF('ALC Transition Plans'!P619=0,"No ",'ALC Transition Plans'!P619),"N/A")</f>
        <v>Yes</v>
      </c>
      <c r="E617" s="141" t="str">
        <f>IF('ALC Transition Plans'!$Z619="yes",IF('ALC Transition Plans'!AB619=0,"No ",'ALC Transition Plans'!AB619),"N/A")</f>
        <v>Yes</v>
      </c>
      <c r="F617" s="146" t="str">
        <f>IF(VLOOKUP(B617,'Pivot Table'!$B$5:$K$2000,8,FALSE)=1,"Yes","")</f>
        <v/>
      </c>
      <c r="G617" s="164" t="str">
        <f>IF('ALC Transition Plans'!AT619="F","Y"," ")</f>
        <v>Y</v>
      </c>
      <c r="H617" s="217" t="str">
        <f>IF('ALC Transition Plans'!AW619=0," ",'ALC Transition Plans'!AW619)</f>
        <v>Y</v>
      </c>
      <c r="I617" s="312" t="str">
        <f t="shared" si="41"/>
        <v>75Y</v>
      </c>
      <c r="J617" s="230" t="str">
        <f>'ALC Transition Plans'!BL619</f>
        <v>F</v>
      </c>
    </row>
    <row r="618" spans="1:10" ht="15" customHeight="1" x14ac:dyDescent="0.3">
      <c r="A618" s="43" t="s">
        <v>593</v>
      </c>
      <c r="B618" s="123" t="s">
        <v>1111</v>
      </c>
      <c r="C618" s="145" t="str">
        <f>IF('ALC Transition Plans'!$C620="yes",IF('ALC Transition Plans'!D620=0,"No ",'ALC Transition Plans'!D620),"N/A")</f>
        <v>Yes</v>
      </c>
      <c r="D618" s="141" t="str">
        <f>IF('ALC Transition Plans'!$O620="yes",IF('ALC Transition Plans'!P620=0,"No ",'ALC Transition Plans'!P620),"N/A")</f>
        <v>N/A</v>
      </c>
      <c r="E618" s="141" t="str">
        <f>IF('ALC Transition Plans'!$Z620="yes",IF('ALC Transition Plans'!AB620=0,"No ",'ALC Transition Plans'!AB620),"N/A")</f>
        <v>N/A</v>
      </c>
      <c r="F618" s="146" t="str">
        <f>IF(VLOOKUP(B618,'Pivot Table'!$B$5:$K$2000,8,FALSE)=1,"Yes","")</f>
        <v/>
      </c>
      <c r="G618" s="164" t="str">
        <f>IF('ALC Transition Plans'!AT620="F","Y"," ")</f>
        <v>Y</v>
      </c>
      <c r="H618" s="217" t="str">
        <f>IF('ALC Transition Plans'!AW620=0," ",'ALC Transition Plans'!AW620)</f>
        <v>Y</v>
      </c>
      <c r="I618" s="312" t="str">
        <f t="shared" si="41"/>
        <v>75Y</v>
      </c>
      <c r="J618" s="230" t="str">
        <f>'ALC Transition Plans'!BL620</f>
        <v>F</v>
      </c>
    </row>
    <row r="619" spans="1:10" ht="15" customHeight="1" x14ac:dyDescent="0.3">
      <c r="A619" s="43" t="s">
        <v>593</v>
      </c>
      <c r="B619" s="43" t="s">
        <v>596</v>
      </c>
      <c r="C619" s="145" t="str">
        <f>IF('ALC Transition Plans'!$C621="yes",IF('ALC Transition Plans'!D621=0,"No ",'ALC Transition Plans'!D621),"N/A")</f>
        <v>In Progress</v>
      </c>
      <c r="D619" s="141" t="str">
        <f>IF('ALC Transition Plans'!$O621="yes",IF('ALC Transition Plans'!P621=0,"No ",'ALC Transition Plans'!P621),"N/A")</f>
        <v>In Progress</v>
      </c>
      <c r="E619" s="141" t="str">
        <f>IF('ALC Transition Plans'!$Z621="yes",IF('ALC Transition Plans'!AB621=0,"No ",'ALC Transition Plans'!AB621),"N/A")</f>
        <v>In Progress</v>
      </c>
      <c r="F619" s="146" t="str">
        <f>IF(VLOOKUP(B619,'Pivot Table'!$B$5:$K$2000,8,FALSE)=1,"Yes","")</f>
        <v/>
      </c>
      <c r="G619" s="164" t="str">
        <f>IF('ALC Transition Plans'!AT621="F","Y"," ")</f>
        <v xml:space="preserve"> </v>
      </c>
      <c r="H619" s="217" t="str">
        <f>IF('ALC Transition Plans'!AW621=0," ",'ALC Transition Plans'!AW621)</f>
        <v>Y</v>
      </c>
      <c r="I619" s="312" t="str">
        <f t="shared" si="41"/>
        <v xml:space="preserve">75 </v>
      </c>
      <c r="J619" s="230" t="str">
        <f>'ALC Transition Plans'!BL621</f>
        <v xml:space="preserve"> </v>
      </c>
    </row>
    <row r="620" spans="1:10" ht="15" customHeight="1" x14ac:dyDescent="0.3">
      <c r="A620" s="43" t="s">
        <v>593</v>
      </c>
      <c r="B620" s="43" t="s">
        <v>597</v>
      </c>
      <c r="C620" s="145" t="str">
        <f>IF('ALC Transition Plans'!$C622="yes",IF('ALC Transition Plans'!D622=0,"No ",'ALC Transition Plans'!D622),"N/A")</f>
        <v>In Progress</v>
      </c>
      <c r="D620" s="141" t="str">
        <f>IF('ALC Transition Plans'!$O622="yes",IF('ALC Transition Plans'!P622=0,"No ",'ALC Transition Plans'!P622),"N/A")</f>
        <v>In Progress</v>
      </c>
      <c r="E620" s="141" t="str">
        <f>IF('ALC Transition Plans'!$Z622="yes",IF('ALC Transition Plans'!AB622=0,"No ",'ALC Transition Plans'!AB622),"N/A")</f>
        <v>In Progress</v>
      </c>
      <c r="F620" s="146" t="str">
        <f>IF(VLOOKUP(B620,'Pivot Table'!$B$5:$K$2000,8,FALSE)=1,"Yes","")</f>
        <v/>
      </c>
      <c r="G620" s="164" t="str">
        <f>IF('ALC Transition Plans'!AT622="F","Y"," ")</f>
        <v xml:space="preserve"> </v>
      </c>
      <c r="H620" s="217" t="str">
        <f>IF('ALC Transition Plans'!AW622=0," ",'ALC Transition Plans'!AW622)</f>
        <v>Y</v>
      </c>
      <c r="I620" s="312" t="str">
        <f t="shared" si="41"/>
        <v xml:space="preserve">75 </v>
      </c>
      <c r="J620" s="230" t="str">
        <f>'ALC Transition Plans'!BL622</f>
        <v xml:space="preserve"> </v>
      </c>
    </row>
    <row r="621" spans="1:10" ht="15" customHeight="1" x14ac:dyDescent="0.3">
      <c r="A621" s="43" t="s">
        <v>593</v>
      </c>
      <c r="B621" s="43" t="s">
        <v>598</v>
      </c>
      <c r="C621" s="145" t="str">
        <f>IF('ALC Transition Plans'!$C623="yes",IF('ALC Transition Plans'!D623=0,"No ",'ALC Transition Plans'!D623),"N/A")</f>
        <v>In Progress</v>
      </c>
      <c r="D621" s="141" t="str">
        <f>IF('ALC Transition Plans'!$O623="yes",IF('ALC Transition Plans'!P623=0,"No ",'ALC Transition Plans'!P623),"N/A")</f>
        <v>In Progress</v>
      </c>
      <c r="E621" s="141" t="str">
        <f>IF('ALC Transition Plans'!$Z623="yes",IF('ALC Transition Plans'!AB623=0,"No ",'ALC Transition Plans'!AB623),"N/A")</f>
        <v>In Progress</v>
      </c>
      <c r="F621" s="146" t="str">
        <f>IF(VLOOKUP(B621,'Pivot Table'!$B$5:$K$2000,8,FALSE)=1,"Yes","")</f>
        <v/>
      </c>
      <c r="G621" s="164" t="str">
        <f>IF('ALC Transition Plans'!AT623="F","Y"," ")</f>
        <v xml:space="preserve"> </v>
      </c>
      <c r="H621" s="217" t="str">
        <f>IF('ALC Transition Plans'!AW623=0," ",'ALC Transition Plans'!AW623)</f>
        <v>Y</v>
      </c>
      <c r="I621" s="312" t="str">
        <f t="shared" si="41"/>
        <v xml:space="preserve">75 </v>
      </c>
      <c r="J621" s="230" t="str">
        <f>'ALC Transition Plans'!BL623</f>
        <v xml:space="preserve"> </v>
      </c>
    </row>
    <row r="622" spans="1:10" ht="15" customHeight="1" x14ac:dyDescent="0.3">
      <c r="A622" s="43" t="s">
        <v>593</v>
      </c>
      <c r="B622" s="43" t="s">
        <v>599</v>
      </c>
      <c r="C622" s="145" t="str">
        <f>IF('ALC Transition Plans'!$C624="yes",IF('ALC Transition Plans'!D624=0,"No ",'ALC Transition Plans'!D624),"N/A")</f>
        <v>In Progress</v>
      </c>
      <c r="D622" s="141" t="str">
        <f>IF('ALC Transition Plans'!$O624="yes",IF('ALC Transition Plans'!P624=0,"No ",'ALC Transition Plans'!P624),"N/A")</f>
        <v>In Progress</v>
      </c>
      <c r="E622" s="141" t="str">
        <f>IF('ALC Transition Plans'!$Z624="yes",IF('ALC Transition Plans'!AB624=0,"No ",'ALC Transition Plans'!AB624),"N/A")</f>
        <v>In Progress</v>
      </c>
      <c r="F622" s="146" t="str">
        <f>IF(VLOOKUP(B622,'Pivot Table'!$B$5:$K$2000,8,FALSE)=1,"Yes","")</f>
        <v/>
      </c>
      <c r="G622" s="164" t="str">
        <f>IF('ALC Transition Plans'!AT624="F","Y"," ")</f>
        <v xml:space="preserve"> </v>
      </c>
      <c r="H622" s="217" t="str">
        <f>IF('ALC Transition Plans'!AW624=0," ",'ALC Transition Plans'!AW624)</f>
        <v>Y</v>
      </c>
      <c r="I622" s="312" t="str">
        <f t="shared" si="41"/>
        <v xml:space="preserve">75 </v>
      </c>
      <c r="J622" s="230" t="str">
        <f>'ALC Transition Plans'!BL624</f>
        <v xml:space="preserve"> </v>
      </c>
    </row>
    <row r="623" spans="1:10" ht="15" customHeight="1" x14ac:dyDescent="0.3">
      <c r="A623" s="43" t="s">
        <v>593</v>
      </c>
      <c r="B623" s="43" t="s">
        <v>600</v>
      </c>
      <c r="C623" s="145" t="str">
        <f>IF('ALC Transition Plans'!$C625="yes",IF('ALC Transition Plans'!D625=0,"No ",'ALC Transition Plans'!D625),"N/A")</f>
        <v>In Progress</v>
      </c>
      <c r="D623" s="141" t="str">
        <f>IF('ALC Transition Plans'!$O625="yes",IF('ALC Transition Plans'!P625=0,"No ",'ALC Transition Plans'!P625),"N/A")</f>
        <v>In Progress</v>
      </c>
      <c r="E623" s="141" t="str">
        <f>IF('ALC Transition Plans'!$Z625="yes",IF('ALC Transition Plans'!AB625=0,"No ",'ALC Transition Plans'!AB625),"N/A")</f>
        <v>In Progress</v>
      </c>
      <c r="F623" s="146" t="str">
        <f>IF(VLOOKUP(B623,'Pivot Table'!$B$5:$K$2000,8,FALSE)=1,"Yes","")</f>
        <v/>
      </c>
      <c r="G623" s="164" t="str">
        <f>IF('ALC Transition Plans'!AT625="F","Y"," ")</f>
        <v xml:space="preserve"> </v>
      </c>
      <c r="H623" s="217" t="str">
        <f>IF('ALC Transition Plans'!AW625=0," ",'ALC Transition Plans'!AW625)</f>
        <v>Y</v>
      </c>
      <c r="I623" s="312" t="str">
        <f t="shared" si="41"/>
        <v xml:space="preserve">75 </v>
      </c>
      <c r="J623" s="230" t="str">
        <f>'ALC Transition Plans'!BL625</f>
        <v xml:space="preserve"> </v>
      </c>
    </row>
    <row r="624" spans="1:10" ht="15" customHeight="1" x14ac:dyDescent="0.3">
      <c r="A624" s="43" t="s">
        <v>593</v>
      </c>
      <c r="B624" s="43" t="s">
        <v>601</v>
      </c>
      <c r="C624" s="145" t="str">
        <f>IF('ALC Transition Plans'!$C626="yes",IF('ALC Transition Plans'!D626=0,"No ",'ALC Transition Plans'!D626),"N/A")</f>
        <v>In Progress</v>
      </c>
      <c r="D624" s="141" t="str">
        <f>IF('ALC Transition Plans'!$O626="yes",IF('ALC Transition Plans'!P626=0,"No ",'ALC Transition Plans'!P626),"N/A")</f>
        <v>In Progress</v>
      </c>
      <c r="E624" s="141" t="str">
        <f>IF('ALC Transition Plans'!$Z626="yes",IF('ALC Transition Plans'!AB626=0,"No ",'ALC Transition Plans'!AB626),"N/A")</f>
        <v>In Progress</v>
      </c>
      <c r="F624" s="146" t="str">
        <f>IF(VLOOKUP(B624,'Pivot Table'!$B$5:$K$2000,8,FALSE)=1,"Yes","")</f>
        <v/>
      </c>
      <c r="G624" s="164" t="str">
        <f>IF('ALC Transition Plans'!AT626="F","Y"," ")</f>
        <v xml:space="preserve"> </v>
      </c>
      <c r="H624" s="217" t="str">
        <f>IF('ALC Transition Plans'!AW626=0," ",'ALC Transition Plans'!AW626)</f>
        <v>Y</v>
      </c>
      <c r="I624" s="312" t="str">
        <f t="shared" si="41"/>
        <v xml:space="preserve">75 </v>
      </c>
      <c r="J624" s="230" t="str">
        <f>'ALC Transition Plans'!BL626</f>
        <v xml:space="preserve"> </v>
      </c>
    </row>
    <row r="625" spans="1:10" ht="15" customHeight="1" x14ac:dyDescent="0.3">
      <c r="A625" s="43" t="s">
        <v>593</v>
      </c>
      <c r="B625" s="43" t="s">
        <v>602</v>
      </c>
      <c r="C625" s="145" t="str">
        <f>IF('ALC Transition Plans'!$C627="yes",IF('ALC Transition Plans'!D627=0,"No ",'ALC Transition Plans'!D627),"N/A")</f>
        <v>In Progress</v>
      </c>
      <c r="D625" s="141" t="str">
        <f>IF('ALC Transition Plans'!$O627="yes",IF('ALC Transition Plans'!P627=0,"No ",'ALC Transition Plans'!P627),"N/A")</f>
        <v>In Progress</v>
      </c>
      <c r="E625" s="141" t="str">
        <f>IF('ALC Transition Plans'!$Z627="yes",IF('ALC Transition Plans'!AB627=0,"No ",'ALC Transition Plans'!AB627),"N/A")</f>
        <v>In Progress</v>
      </c>
      <c r="F625" s="146" t="str">
        <f>IF(VLOOKUP(B625,'Pivot Table'!$B$5:$K$2000,8,FALSE)=1,"Yes","")</f>
        <v/>
      </c>
      <c r="G625" s="164" t="str">
        <f>IF('ALC Transition Plans'!AT627="F","Y"," ")</f>
        <v xml:space="preserve"> </v>
      </c>
      <c r="H625" s="217" t="str">
        <f>IF('ALC Transition Plans'!AW627=0," ",'ALC Transition Plans'!AW627)</f>
        <v>Y</v>
      </c>
      <c r="I625" s="312" t="str">
        <f t="shared" si="41"/>
        <v xml:space="preserve">75 </v>
      </c>
      <c r="J625" s="230" t="str">
        <f>'ALC Transition Plans'!BL627</f>
        <v xml:space="preserve"> </v>
      </c>
    </row>
    <row r="626" spans="1:10" ht="15" customHeight="1" x14ac:dyDescent="0.3">
      <c r="A626" s="43" t="s">
        <v>593</v>
      </c>
      <c r="B626" s="43" t="s">
        <v>603</v>
      </c>
      <c r="C626" s="145" t="str">
        <f>IF('ALC Transition Plans'!$C628="yes",IF('ALC Transition Plans'!D628=0,"No ",'ALC Transition Plans'!D628),"N/A")</f>
        <v>In Progress</v>
      </c>
      <c r="D626" s="141" t="str">
        <f>IF('ALC Transition Plans'!$O628="yes",IF('ALC Transition Plans'!P628=0,"No ",'ALC Transition Plans'!P628),"N/A")</f>
        <v>In Progress</v>
      </c>
      <c r="E626" s="141" t="str">
        <f>IF('ALC Transition Plans'!$Z628="yes",IF('ALC Transition Plans'!AB628=0,"No ",'ALC Transition Plans'!AB628),"N/A")</f>
        <v>In Progress</v>
      </c>
      <c r="F626" s="146" t="str">
        <f>IF(VLOOKUP(B626,'Pivot Table'!$B$5:$K$2000,8,FALSE)=1,"Yes","")</f>
        <v/>
      </c>
      <c r="G626" s="164" t="str">
        <f>IF('ALC Transition Plans'!AT628="F","Y"," ")</f>
        <v xml:space="preserve"> </v>
      </c>
      <c r="H626" s="217" t="str">
        <f>IF('ALC Transition Plans'!AW628=0," ",'ALC Transition Plans'!AW628)</f>
        <v>Y</v>
      </c>
      <c r="I626" s="312" t="str">
        <f t="shared" si="41"/>
        <v xml:space="preserve">75 </v>
      </c>
      <c r="J626" s="230" t="str">
        <f>'ALC Transition Plans'!BL628</f>
        <v xml:space="preserve"> </v>
      </c>
    </row>
    <row r="627" spans="1:10" ht="15" customHeight="1" x14ac:dyDescent="0.3">
      <c r="A627" s="43" t="s">
        <v>593</v>
      </c>
      <c r="B627" s="43" t="s">
        <v>604</v>
      </c>
      <c r="C627" s="145" t="str">
        <f>IF('ALC Transition Plans'!$C629="yes",IF('ALC Transition Plans'!D629=0,"No ",'ALC Transition Plans'!D629),"N/A")</f>
        <v>In Progress</v>
      </c>
      <c r="D627" s="141" t="str">
        <f>IF('ALC Transition Plans'!$O629="yes",IF('ALC Transition Plans'!P629=0,"No ",'ALC Transition Plans'!P629),"N/A")</f>
        <v>In Progress</v>
      </c>
      <c r="E627" s="141" t="str">
        <f>IF('ALC Transition Plans'!$Z629="yes",IF('ALC Transition Plans'!AB629=0,"No ",'ALC Transition Plans'!AB629),"N/A")</f>
        <v>In Progress</v>
      </c>
      <c r="F627" s="146" t="str">
        <f>IF(VLOOKUP(B627,'Pivot Table'!$B$5:$K$2000,8,FALSE)=1,"Yes","")</f>
        <v/>
      </c>
      <c r="G627" s="164" t="str">
        <f>IF('ALC Transition Plans'!AT629="F","Y"," ")</f>
        <v xml:space="preserve"> </v>
      </c>
      <c r="H627" s="217" t="str">
        <f>IF('ALC Transition Plans'!AW629=0," ",'ALC Transition Plans'!AW629)</f>
        <v>Y</v>
      </c>
      <c r="I627" s="312" t="str">
        <f t="shared" si="41"/>
        <v xml:space="preserve">75 </v>
      </c>
      <c r="J627" s="230" t="str">
        <f>'ALC Transition Plans'!BL629</f>
        <v xml:space="preserve"> </v>
      </c>
    </row>
    <row r="628" spans="1:10" ht="15" customHeight="1" x14ac:dyDescent="0.3">
      <c r="A628" s="43" t="s">
        <v>593</v>
      </c>
      <c r="B628" s="43" t="s">
        <v>605</v>
      </c>
      <c r="C628" s="145" t="str">
        <f>IF('ALC Transition Plans'!$C630="yes",IF('ALC Transition Plans'!D630=0,"No ",'ALC Transition Plans'!D630),"N/A")</f>
        <v>In Progress</v>
      </c>
      <c r="D628" s="141" t="str">
        <f>IF('ALC Transition Plans'!$O630="yes",IF('ALC Transition Plans'!P630=0,"No ",'ALC Transition Plans'!P630),"N/A")</f>
        <v>In Progress</v>
      </c>
      <c r="E628" s="141" t="str">
        <f>IF('ALC Transition Plans'!$Z630="yes",IF('ALC Transition Plans'!AB630=0,"No ",'ALC Transition Plans'!AB630),"N/A")</f>
        <v>In Progress</v>
      </c>
      <c r="F628" s="146" t="str">
        <f>IF(VLOOKUP(B628,'Pivot Table'!$B$5:$K$2000,8,FALSE)=1,"Yes","")</f>
        <v/>
      </c>
      <c r="G628" s="164" t="str">
        <f>IF('ALC Transition Plans'!AT630="F","Y"," ")</f>
        <v xml:space="preserve"> </v>
      </c>
      <c r="H628" s="217" t="str">
        <f>IF('ALC Transition Plans'!AW630=0," ",'ALC Transition Plans'!AW630)</f>
        <v>Y</v>
      </c>
      <c r="I628" s="312" t="str">
        <f t="shared" si="41"/>
        <v xml:space="preserve">75 </v>
      </c>
      <c r="J628" s="230" t="str">
        <f>'ALC Transition Plans'!BL630</f>
        <v xml:space="preserve"> </v>
      </c>
    </row>
    <row r="629" spans="1:10" ht="15" customHeight="1" x14ac:dyDescent="0.3">
      <c r="A629" s="43" t="s">
        <v>593</v>
      </c>
      <c r="B629" s="43" t="s">
        <v>606</v>
      </c>
      <c r="C629" s="145" t="str">
        <f>IF('ALC Transition Plans'!$C631="yes",IF('ALC Transition Plans'!D631=0,"No ",'ALC Transition Plans'!D631),"N/A")</f>
        <v>In Progress</v>
      </c>
      <c r="D629" s="141" t="str">
        <f>IF('ALC Transition Plans'!$O631="yes",IF('ALC Transition Plans'!P631=0,"No ",'ALC Transition Plans'!P631),"N/A")</f>
        <v>In Progress</v>
      </c>
      <c r="E629" s="141" t="str">
        <f>IF('ALC Transition Plans'!$Z631="yes",IF('ALC Transition Plans'!AB631=0,"No ",'ALC Transition Plans'!AB631),"N/A")</f>
        <v>In Progress</v>
      </c>
      <c r="F629" s="146" t="str">
        <f>IF(VLOOKUP(B629,'Pivot Table'!$B$5:$K$2000,8,FALSE)=1,"Yes","")</f>
        <v/>
      </c>
      <c r="G629" s="164" t="str">
        <f>IF('ALC Transition Plans'!AT631="F","Y"," ")</f>
        <v xml:space="preserve"> </v>
      </c>
      <c r="H629" s="217" t="str">
        <f>IF('ALC Transition Plans'!AW631=0," ",'ALC Transition Plans'!AW631)</f>
        <v>Y</v>
      </c>
      <c r="I629" s="312" t="str">
        <f t="shared" si="41"/>
        <v xml:space="preserve">75 </v>
      </c>
      <c r="J629" s="230" t="str">
        <f>'ALC Transition Plans'!BL631</f>
        <v xml:space="preserve"> </v>
      </c>
    </row>
    <row r="630" spans="1:10" ht="15" customHeight="1" x14ac:dyDescent="0.3">
      <c r="A630" s="43" t="s">
        <v>593</v>
      </c>
      <c r="B630" s="43" t="s">
        <v>607</v>
      </c>
      <c r="C630" s="145" t="str">
        <f>IF('ALC Transition Plans'!$C632="yes",IF('ALC Transition Plans'!D632=0,"No ",'ALC Transition Plans'!D632),"N/A")</f>
        <v>In Progress</v>
      </c>
      <c r="D630" s="141" t="str">
        <f>IF('ALC Transition Plans'!$O632="yes",IF('ALC Transition Plans'!P632=0,"No ",'ALC Transition Plans'!P632),"N/A")</f>
        <v>In Progress</v>
      </c>
      <c r="E630" s="141" t="str">
        <f>IF('ALC Transition Plans'!$Z632="yes",IF('ALC Transition Plans'!AB632=0,"No ",'ALC Transition Plans'!AB632),"N/A")</f>
        <v>In Progress</v>
      </c>
      <c r="F630" s="146" t="str">
        <f>IF(VLOOKUP(B630,'Pivot Table'!$B$5:$K$2000,8,FALSE)=1,"Yes","")</f>
        <v/>
      </c>
      <c r="G630" s="164" t="str">
        <f>IF('ALC Transition Plans'!AT632="F","Y"," ")</f>
        <v xml:space="preserve"> </v>
      </c>
      <c r="H630" s="217" t="str">
        <f>IF('ALC Transition Plans'!AW632=0," ",'ALC Transition Plans'!AW632)</f>
        <v>Y</v>
      </c>
      <c r="I630" s="312" t="str">
        <f t="shared" si="41"/>
        <v xml:space="preserve">75 </v>
      </c>
      <c r="J630" s="230" t="str">
        <f>'ALC Transition Plans'!BL632</f>
        <v xml:space="preserve"> </v>
      </c>
    </row>
    <row r="631" spans="1:10" ht="15" customHeight="1" x14ac:dyDescent="0.3">
      <c r="A631" s="43" t="s">
        <v>593</v>
      </c>
      <c r="B631" s="43" t="s">
        <v>608</v>
      </c>
      <c r="C631" s="145" t="str">
        <f>IF('ALC Transition Plans'!$C633="yes",IF('ALC Transition Plans'!D633=0,"No ",'ALC Transition Plans'!D633),"N/A")</f>
        <v>In Progress</v>
      </c>
      <c r="D631" s="141" t="str">
        <f>IF('ALC Transition Plans'!$O633="yes",IF('ALC Transition Plans'!P633=0,"No ",'ALC Transition Plans'!P633),"N/A")</f>
        <v>In Progress</v>
      </c>
      <c r="E631" s="141" t="str">
        <f>IF('ALC Transition Plans'!$Z633="yes",IF('ALC Transition Plans'!AB633=0,"No ",'ALC Transition Plans'!AB633),"N/A")</f>
        <v>In Progress</v>
      </c>
      <c r="F631" s="146" t="str">
        <f>IF(VLOOKUP(B631,'Pivot Table'!$B$5:$K$2000,8,FALSE)=1,"Yes","")</f>
        <v/>
      </c>
      <c r="G631" s="164" t="str">
        <f>IF('ALC Transition Plans'!AT633="F","Y"," ")</f>
        <v xml:space="preserve"> </v>
      </c>
      <c r="H631" s="217" t="str">
        <f>IF('ALC Transition Plans'!AW633=0," ",'ALC Transition Plans'!AW633)</f>
        <v>Y</v>
      </c>
      <c r="I631" s="312" t="str">
        <f t="shared" si="41"/>
        <v xml:space="preserve">75 </v>
      </c>
      <c r="J631" s="230" t="str">
        <f>'ALC Transition Plans'!BL633</f>
        <v xml:space="preserve"> </v>
      </c>
    </row>
    <row r="632" spans="1:10" ht="15" customHeight="1" x14ac:dyDescent="0.3">
      <c r="A632" s="43" t="s">
        <v>593</v>
      </c>
      <c r="B632" s="43" t="s">
        <v>609</v>
      </c>
      <c r="C632" s="145" t="str">
        <f>IF('ALC Transition Plans'!$C634="yes",IF('ALC Transition Plans'!D634=0,"No ",'ALC Transition Plans'!D634),"N/A")</f>
        <v>Yes</v>
      </c>
      <c r="D632" s="141" t="str">
        <f>IF('ALC Transition Plans'!$O634="yes",IF('ALC Transition Plans'!P634=0,"No ",'ALC Transition Plans'!P634),"N/A")</f>
        <v>Yes</v>
      </c>
      <c r="E632" s="141" t="str">
        <f>IF('ALC Transition Plans'!$Z634="yes",IF('ALC Transition Plans'!AB634=0,"No ",'ALC Transition Plans'!AB634),"N/A")</f>
        <v>Yes</v>
      </c>
      <c r="F632" s="146" t="str">
        <f>IF(VLOOKUP(B632,'Pivot Table'!$B$5:$K$2000,8,FALSE)=1,"Yes","")</f>
        <v/>
      </c>
      <c r="G632" s="164" t="str">
        <f>IF('ALC Transition Plans'!AT634="F","Y"," ")</f>
        <v>Y</v>
      </c>
      <c r="H632" s="217" t="str">
        <f>IF('ALC Transition Plans'!AW634=0," ",'ALC Transition Plans'!AW634)</f>
        <v>Y</v>
      </c>
      <c r="I632" s="312" t="str">
        <f t="shared" si="41"/>
        <v>75Y</v>
      </c>
      <c r="J632" s="230" t="str">
        <f>'ALC Transition Plans'!BL634</f>
        <v>F</v>
      </c>
    </row>
    <row r="633" spans="1:10" ht="15" customHeight="1" x14ac:dyDescent="0.3">
      <c r="A633" s="43" t="s">
        <v>593</v>
      </c>
      <c r="B633" s="43" t="s">
        <v>610</v>
      </c>
      <c r="C633" s="145" t="str">
        <f>IF('ALC Transition Plans'!$C635="yes",IF('ALC Transition Plans'!D635=0,"No ",'ALC Transition Plans'!D635),"N/A")</f>
        <v>In Progress</v>
      </c>
      <c r="D633" s="141" t="str">
        <f>IF('ALC Transition Plans'!$O635="yes",IF('ALC Transition Plans'!P635=0,"No ",'ALC Transition Plans'!P635),"N/A")</f>
        <v>In Progress</v>
      </c>
      <c r="E633" s="141" t="str">
        <f>IF('ALC Transition Plans'!$Z635="yes",IF('ALC Transition Plans'!AB635=0,"No ",'ALC Transition Plans'!AB635),"N/A")</f>
        <v>In Progress</v>
      </c>
      <c r="F633" s="146" t="str">
        <f>IF(VLOOKUP(B633,'Pivot Table'!$B$5:$K$2000,8,FALSE)=1,"Yes","")</f>
        <v/>
      </c>
      <c r="G633" s="164" t="str">
        <f>IF('ALC Transition Plans'!AT635="F","Y"," ")</f>
        <v xml:space="preserve"> </v>
      </c>
      <c r="H633" s="217" t="str">
        <f>IF('ALC Transition Plans'!AW635=0," ",'ALC Transition Plans'!AW635)</f>
        <v>Y</v>
      </c>
      <c r="I633" s="312" t="str">
        <f t="shared" si="41"/>
        <v xml:space="preserve">75 </v>
      </c>
      <c r="J633" s="230" t="str">
        <f>'ALC Transition Plans'!BL635</f>
        <v xml:space="preserve"> </v>
      </c>
    </row>
    <row r="634" spans="1:10" ht="15" customHeight="1" x14ac:dyDescent="0.3">
      <c r="A634" s="43" t="s">
        <v>593</v>
      </c>
      <c r="B634" s="43" t="s">
        <v>611</v>
      </c>
      <c r="C634" s="145" t="str">
        <f>IF('ALC Transition Plans'!$C636="yes",IF('ALC Transition Plans'!D636=0,"No ",'ALC Transition Plans'!D636),"N/A")</f>
        <v>Yes</v>
      </c>
      <c r="D634" s="141" t="str">
        <f>IF('ALC Transition Plans'!$O636="yes",IF('ALC Transition Plans'!P636=0,"No ",'ALC Transition Plans'!P636),"N/A")</f>
        <v>Yes</v>
      </c>
      <c r="E634" s="141" t="str">
        <f>IF('ALC Transition Plans'!$Z636="yes",IF('ALC Transition Plans'!AB636=0,"No ",'ALC Transition Plans'!AB636),"N/A")</f>
        <v>Yes</v>
      </c>
      <c r="F634" s="146" t="str">
        <f>IF(VLOOKUP(B634,'Pivot Table'!$B$5:$K$2000,8,FALSE)=1,"Yes","")</f>
        <v/>
      </c>
      <c r="G634" s="164" t="str">
        <f>IF('ALC Transition Plans'!AT636="F","Y"," ")</f>
        <v>Y</v>
      </c>
      <c r="H634" s="217" t="str">
        <f>IF('ALC Transition Plans'!AW636=0," ",'ALC Transition Plans'!AW636)</f>
        <v>Y</v>
      </c>
      <c r="I634" s="312" t="str">
        <f t="shared" si="41"/>
        <v>75Y</v>
      </c>
      <c r="J634" s="230" t="str">
        <f>'ALC Transition Plans'!BL636</f>
        <v>F</v>
      </c>
    </row>
    <row r="635" spans="1:10" ht="15" customHeight="1" x14ac:dyDescent="0.3">
      <c r="A635" s="43" t="s">
        <v>593</v>
      </c>
      <c r="B635" s="43" t="s">
        <v>612</v>
      </c>
      <c r="C635" s="145" t="str">
        <f>IF('ALC Transition Plans'!$C637="yes",IF('ALC Transition Plans'!D637=0,"No ",'ALC Transition Plans'!D637),"N/A")</f>
        <v>In Progress</v>
      </c>
      <c r="D635" s="141" t="str">
        <f>IF('ALC Transition Plans'!$O637="yes",IF('ALC Transition Plans'!P637=0,"No ",'ALC Transition Plans'!P637),"N/A")</f>
        <v>In Progress</v>
      </c>
      <c r="E635" s="141" t="str">
        <f>IF('ALC Transition Plans'!$Z637="yes",IF('ALC Transition Plans'!AB637=0,"No ",'ALC Transition Plans'!AB637),"N/A")</f>
        <v>In Progress</v>
      </c>
      <c r="F635" s="146" t="str">
        <f>IF(VLOOKUP(B635,'Pivot Table'!$B$5:$K$2000,8,FALSE)=1,"Yes","")</f>
        <v/>
      </c>
      <c r="G635" s="164" t="str">
        <f>IF('ALC Transition Plans'!AT637="F","Y"," ")</f>
        <v xml:space="preserve"> </v>
      </c>
      <c r="H635" s="217" t="str">
        <f>IF('ALC Transition Plans'!AW637=0," ",'ALC Transition Plans'!AW637)</f>
        <v>Y</v>
      </c>
      <c r="I635" s="312" t="str">
        <f t="shared" si="41"/>
        <v xml:space="preserve">75 </v>
      </c>
      <c r="J635" s="230" t="str">
        <f>'ALC Transition Plans'!BL637</f>
        <v xml:space="preserve"> </v>
      </c>
    </row>
    <row r="636" spans="1:10" ht="15" customHeight="1" x14ac:dyDescent="0.3">
      <c r="A636" s="43" t="s">
        <v>593</v>
      </c>
      <c r="B636" s="123" t="s">
        <v>1305</v>
      </c>
      <c r="C636" s="145" t="str">
        <f>IF('ALC Transition Plans'!$C638="yes",IF('ALC Transition Plans'!D638=0,"No ",'ALC Transition Plans'!D638),"N/A")</f>
        <v>In Progress</v>
      </c>
      <c r="D636" s="141" t="str">
        <f>IF('ALC Transition Plans'!$O638="yes",IF('ALC Transition Plans'!P638=0,"No ",'ALC Transition Plans'!P638),"N/A")</f>
        <v>In Progress</v>
      </c>
      <c r="E636" s="141" t="str">
        <f>IF('ALC Transition Plans'!$Z638="yes",IF('ALC Transition Plans'!AB638=0,"No ",'ALC Transition Plans'!AB638),"N/A")</f>
        <v>In Progress</v>
      </c>
      <c r="F636" s="146" t="str">
        <f>IF(VLOOKUP(B636,'Pivot Table'!$B$5:$K$2000,8,FALSE)=1,"Yes","")</f>
        <v/>
      </c>
      <c r="G636" s="164" t="str">
        <f>IF('ALC Transition Plans'!AT638="F","Y"," ")</f>
        <v xml:space="preserve"> </v>
      </c>
      <c r="H636" s="217" t="str">
        <f>IF('ALC Transition Plans'!AW638=0," ",'ALC Transition Plans'!AW638)</f>
        <v>Y</v>
      </c>
      <c r="I636" s="312" t="str">
        <f t="shared" ref="I636" si="42">A636&amp;G636</f>
        <v xml:space="preserve">75 </v>
      </c>
      <c r="J636" s="230" t="str">
        <f>'ALC Transition Plans'!BL638</f>
        <v xml:space="preserve"> </v>
      </c>
    </row>
    <row r="637" spans="1:10" ht="15" customHeight="1" x14ac:dyDescent="0.3">
      <c r="A637" s="43" t="s">
        <v>614</v>
      </c>
      <c r="B637" s="43" t="s">
        <v>613</v>
      </c>
      <c r="C637" s="145" t="str">
        <f>IF('ALC Transition Plans'!$C639="yes",IF('ALC Transition Plans'!D639=0,"No ",'ALC Transition Plans'!D639),"N/A")</f>
        <v>Yes</v>
      </c>
      <c r="D637" s="141" t="str">
        <f>IF('ALC Transition Plans'!$O639="yes",IF('ALC Transition Plans'!P639=0,"No ",'ALC Transition Plans'!P639),"N/A")</f>
        <v>Yes</v>
      </c>
      <c r="E637" s="141" t="str">
        <f>IF('ALC Transition Plans'!$Z639="yes",IF('ALC Transition Plans'!AB639=0,"No ",'ALC Transition Plans'!AB639),"N/A")</f>
        <v>Yes</v>
      </c>
      <c r="F637" s="146" t="str">
        <f>IF(VLOOKUP(B637,'Pivot Table'!$B$5:$K$2000,8,FALSE)=1,"Yes","")</f>
        <v/>
      </c>
      <c r="G637" s="164" t="str">
        <f>IF('ALC Transition Plans'!AT639="F","Y"," ")</f>
        <v>Y</v>
      </c>
      <c r="H637" s="217" t="str">
        <f>IF('ALC Transition Plans'!AW639=0," ",'ALC Transition Plans'!AW639)</f>
        <v xml:space="preserve"> </v>
      </c>
      <c r="I637" s="312" t="str">
        <f t="shared" si="41"/>
        <v>78Y</v>
      </c>
      <c r="J637" s="230" t="str">
        <f>'ALC Transition Plans'!BL639</f>
        <v>F</v>
      </c>
    </row>
    <row r="638" spans="1:10" ht="15" customHeight="1" x14ac:dyDescent="0.3">
      <c r="A638" s="43" t="s">
        <v>614</v>
      </c>
      <c r="B638" s="43" t="s">
        <v>615</v>
      </c>
      <c r="C638" s="145" t="str">
        <f>IF('ALC Transition Plans'!$C640="yes",IF('ALC Transition Plans'!D640=0,"No ",'ALC Transition Plans'!D640),"N/A")</f>
        <v>Yes</v>
      </c>
      <c r="D638" s="141" t="str">
        <f>IF('ALC Transition Plans'!$O640="yes",IF('ALC Transition Plans'!P640=0,"No ",'ALC Transition Plans'!P640),"N/A")</f>
        <v>Yes</v>
      </c>
      <c r="E638" s="141" t="str">
        <f>IF('ALC Transition Plans'!$Z640="yes",IF('ALC Transition Plans'!AB640=0,"No ",'ALC Transition Plans'!AB640),"N/A")</f>
        <v>Yes</v>
      </c>
      <c r="F638" s="146" t="str">
        <f>IF(VLOOKUP(B638,'Pivot Table'!$B$5:$K$2000,8,FALSE)=1,"Yes","")</f>
        <v/>
      </c>
      <c r="G638" s="164" t="str">
        <f>IF('ALC Transition Plans'!AT640="F","Y"," ")</f>
        <v>Y</v>
      </c>
      <c r="H638" s="217" t="str">
        <f>IF('ALC Transition Plans'!AW640=0," ",'ALC Transition Plans'!AW640)</f>
        <v xml:space="preserve"> </v>
      </c>
      <c r="I638" s="312" t="str">
        <f t="shared" si="41"/>
        <v>78Y</v>
      </c>
      <c r="J638" s="230" t="str">
        <f>'ALC Transition Plans'!BL640</f>
        <v>F</v>
      </c>
    </row>
    <row r="639" spans="1:10" ht="15" customHeight="1" x14ac:dyDescent="0.3">
      <c r="A639" s="43" t="s">
        <v>617</v>
      </c>
      <c r="B639" s="43" t="s">
        <v>616</v>
      </c>
      <c r="C639" s="145" t="str">
        <f>IF('ALC Transition Plans'!$C641="yes",IF('ALC Transition Plans'!D641=0,"No ",'ALC Transition Plans'!D641),"N/A")</f>
        <v>Yes</v>
      </c>
      <c r="D639" s="141" t="str">
        <f>IF('ALC Transition Plans'!$O641="yes",IF('ALC Transition Plans'!P641=0,"No ",'ALC Transition Plans'!P641),"N/A")</f>
        <v>Yes</v>
      </c>
      <c r="E639" s="141" t="str">
        <f>IF('ALC Transition Plans'!$Z641="yes",IF('ALC Transition Plans'!AB641=0,"No ",'ALC Transition Plans'!AB641),"N/A")</f>
        <v>Yes</v>
      </c>
      <c r="F639" s="146" t="str">
        <f>IF(VLOOKUP(B639,'Pivot Table'!$B$5:$K$2000,8,FALSE)=1,"Yes","")</f>
        <v/>
      </c>
      <c r="G639" s="164" t="str">
        <f>IF('ALC Transition Plans'!AT641="F","Y"," ")</f>
        <v>Y</v>
      </c>
      <c r="H639" s="217" t="str">
        <f>IF('ALC Transition Plans'!AW641=0," ",'ALC Transition Plans'!AW641)</f>
        <v>Y</v>
      </c>
      <c r="I639" s="312" t="str">
        <f t="shared" si="41"/>
        <v>80Y</v>
      </c>
      <c r="J639" s="230" t="str">
        <f>'ALC Transition Plans'!BL641</f>
        <v>F</v>
      </c>
    </row>
    <row r="640" spans="1:10" ht="15" customHeight="1" x14ac:dyDescent="0.3">
      <c r="A640" s="43" t="s">
        <v>617</v>
      </c>
      <c r="B640" s="43" t="s">
        <v>618</v>
      </c>
      <c r="C640" s="145" t="str">
        <f>IF('ALC Transition Plans'!$C642="yes",IF('ALC Transition Plans'!D642=0,"No ",'ALC Transition Plans'!D642),"N/A")</f>
        <v>Yes</v>
      </c>
      <c r="D640" s="141" t="str">
        <f>IF('ALC Transition Plans'!$O642="yes",IF('ALC Transition Plans'!P642=0,"No ",'ALC Transition Plans'!P642),"N/A")</f>
        <v>Yes</v>
      </c>
      <c r="E640" s="141" t="str">
        <f>IF('ALC Transition Plans'!$Z642="yes",IF('ALC Transition Plans'!AB642=0,"No ",'ALC Transition Plans'!AB642),"N/A")</f>
        <v>Yes</v>
      </c>
      <c r="F640" s="146" t="str">
        <f>IF(VLOOKUP(B640,'Pivot Table'!$B$5:$K$2000,8,FALSE)=1,"Yes","")</f>
        <v/>
      </c>
      <c r="G640" s="164" t="str">
        <f>IF('ALC Transition Plans'!AT642="F","Y"," ")</f>
        <v>Y</v>
      </c>
      <c r="H640" s="217" t="str">
        <f>IF('ALC Transition Plans'!AW642=0," ",'ALC Transition Plans'!AW642)</f>
        <v>Y</v>
      </c>
      <c r="I640" s="312" t="str">
        <f t="shared" si="41"/>
        <v>80Y</v>
      </c>
      <c r="J640" s="230" t="str">
        <f>'ALC Transition Plans'!BL642</f>
        <v>F</v>
      </c>
    </row>
    <row r="641" spans="1:10" ht="15" customHeight="1" x14ac:dyDescent="0.3">
      <c r="A641" s="43" t="s">
        <v>617</v>
      </c>
      <c r="B641" s="43" t="s">
        <v>619</v>
      </c>
      <c r="C641" s="145" t="str">
        <f>IF('ALC Transition Plans'!$C643="yes",IF('ALC Transition Plans'!D643=0,"No ",'ALC Transition Plans'!D643),"N/A")</f>
        <v>Yes</v>
      </c>
      <c r="D641" s="141" t="str">
        <f>IF('ALC Transition Plans'!$O643="yes",IF('ALC Transition Plans'!P643=0,"No ",'ALC Transition Plans'!P643),"N/A")</f>
        <v>Yes</v>
      </c>
      <c r="E641" s="141" t="str">
        <f>IF('ALC Transition Plans'!$Z643="yes",IF('ALC Transition Plans'!AB643=0,"No ",'ALC Transition Plans'!AB643),"N/A")</f>
        <v>Yes</v>
      </c>
      <c r="F641" s="146" t="str">
        <f>IF(VLOOKUP(B641,'Pivot Table'!$B$5:$K$2000,8,FALSE)=1,"Yes","")</f>
        <v/>
      </c>
      <c r="G641" s="164" t="str">
        <f>IF('ALC Transition Plans'!AT643="F","Y"," ")</f>
        <v>Y</v>
      </c>
      <c r="H641" s="217" t="str">
        <f>IF('ALC Transition Plans'!AW643=0," ",'ALC Transition Plans'!AW643)</f>
        <v>Y</v>
      </c>
      <c r="I641" s="312" t="str">
        <f t="shared" si="41"/>
        <v>80Y</v>
      </c>
      <c r="J641" s="230" t="str">
        <f>'ALC Transition Plans'!BL643</f>
        <v>F</v>
      </c>
    </row>
    <row r="642" spans="1:10" ht="15" customHeight="1" x14ac:dyDescent="0.3">
      <c r="A642" s="43" t="s">
        <v>617</v>
      </c>
      <c r="B642" s="43" t="s">
        <v>620</v>
      </c>
      <c r="C642" s="145" t="str">
        <f>IF('ALC Transition Plans'!$C644="yes",IF('ALC Transition Plans'!D644=0,"No ",'ALC Transition Plans'!D644),"N/A")</f>
        <v>Yes</v>
      </c>
      <c r="D642" s="141" t="str">
        <f>IF('ALC Transition Plans'!$O644="yes",IF('ALC Transition Plans'!P644=0,"No ",'ALC Transition Plans'!P644),"N/A")</f>
        <v>Yes</v>
      </c>
      <c r="E642" s="141" t="str">
        <f>IF('ALC Transition Plans'!$Z644="yes",IF('ALC Transition Plans'!AB644=0,"No ",'ALC Transition Plans'!AB644),"N/A")</f>
        <v>Yes</v>
      </c>
      <c r="F642" s="146" t="str">
        <f>IF(VLOOKUP(B642,'Pivot Table'!$B$5:$K$2000,8,FALSE)=1,"Yes","")</f>
        <v/>
      </c>
      <c r="G642" s="164" t="str">
        <f>IF('ALC Transition Plans'!AT644="F","Y"," ")</f>
        <v>Y</v>
      </c>
      <c r="H642" s="217" t="str">
        <f>IF('ALC Transition Plans'!AW644=0," ",'ALC Transition Plans'!AW644)</f>
        <v>Y</v>
      </c>
      <c r="I642" s="312" t="str">
        <f t="shared" si="41"/>
        <v>80Y</v>
      </c>
      <c r="J642" s="230" t="str">
        <f>'ALC Transition Plans'!BL644</f>
        <v>F</v>
      </c>
    </row>
    <row r="643" spans="1:10" ht="15" customHeight="1" x14ac:dyDescent="0.3">
      <c r="A643" s="43" t="s">
        <v>617</v>
      </c>
      <c r="B643" s="43" t="s">
        <v>621</v>
      </c>
      <c r="C643" s="145" t="str">
        <f>IF('ALC Transition Plans'!$C645="yes",IF('ALC Transition Plans'!D645=0,"No ",'ALC Transition Plans'!D645),"N/A")</f>
        <v>Yes</v>
      </c>
      <c r="D643" s="141" t="str">
        <f>IF('ALC Transition Plans'!$O645="yes",IF('ALC Transition Plans'!P645=0,"No ",'ALC Transition Plans'!P645),"N/A")</f>
        <v>Yes</v>
      </c>
      <c r="E643" s="141" t="str">
        <f>IF('ALC Transition Plans'!$Z645="yes",IF('ALC Transition Plans'!AB645=0,"No ",'ALC Transition Plans'!AB645),"N/A")</f>
        <v>Yes</v>
      </c>
      <c r="F643" s="146" t="str">
        <f>IF(VLOOKUP(B643,'Pivot Table'!$B$5:$K$2000,8,FALSE)=1,"Yes","")</f>
        <v/>
      </c>
      <c r="G643" s="164" t="str">
        <f>IF('ALC Transition Plans'!AT645="F","Y"," ")</f>
        <v>Y</v>
      </c>
      <c r="H643" s="217" t="str">
        <f>IF('ALC Transition Plans'!AW645=0," ",'ALC Transition Plans'!AW645)</f>
        <v>Y</v>
      </c>
      <c r="I643" s="312" t="str">
        <f t="shared" si="41"/>
        <v>80Y</v>
      </c>
      <c r="J643" s="230" t="str">
        <f>'ALC Transition Plans'!BL645</f>
        <v>F</v>
      </c>
    </row>
    <row r="644" spans="1:10" ht="15" customHeight="1" x14ac:dyDescent="0.3">
      <c r="A644" s="43" t="s">
        <v>617</v>
      </c>
      <c r="B644" s="43" t="s">
        <v>622</v>
      </c>
      <c r="C644" s="145" t="str">
        <f>IF('ALC Transition Plans'!$C646="yes",IF('ALC Transition Plans'!D646=0,"No ",'ALC Transition Plans'!D646),"N/A")</f>
        <v>Yes</v>
      </c>
      <c r="D644" s="141" t="str">
        <f>IF('ALC Transition Plans'!$O646="yes",IF('ALC Transition Plans'!P646=0,"No ",'ALC Transition Plans'!P646),"N/A")</f>
        <v>Yes</v>
      </c>
      <c r="E644" s="141" t="str">
        <f>IF('ALC Transition Plans'!$Z646="yes",IF('ALC Transition Plans'!AB646=0,"No ",'ALC Transition Plans'!AB646),"N/A")</f>
        <v>Yes</v>
      </c>
      <c r="F644" s="146" t="str">
        <f>IF(VLOOKUP(B644,'Pivot Table'!$B$5:$K$2000,8,FALSE)=1,"Yes","")</f>
        <v/>
      </c>
      <c r="G644" s="164" t="str">
        <f>IF('ALC Transition Plans'!AT646="F","Y"," ")</f>
        <v>Y</v>
      </c>
      <c r="H644" s="217" t="str">
        <f>IF('ALC Transition Plans'!AW646=0," ",'ALC Transition Plans'!AW646)</f>
        <v>Y</v>
      </c>
      <c r="I644" s="312" t="str">
        <f t="shared" si="41"/>
        <v>80Y</v>
      </c>
      <c r="J644" s="230" t="str">
        <f>'ALC Transition Plans'!BL646</f>
        <v>F</v>
      </c>
    </row>
    <row r="645" spans="1:10" ht="15" customHeight="1" x14ac:dyDescent="0.3">
      <c r="A645" s="43" t="s">
        <v>617</v>
      </c>
      <c r="B645" s="43" t="s">
        <v>623</v>
      </c>
      <c r="C645" s="145" t="str">
        <f>IF('ALC Transition Plans'!$C647="yes",IF('ALC Transition Plans'!D647=0,"No ",'ALC Transition Plans'!D647),"N/A")</f>
        <v>Yes</v>
      </c>
      <c r="D645" s="141" t="str">
        <f>IF('ALC Transition Plans'!$O647="yes",IF('ALC Transition Plans'!P647=0,"No ",'ALC Transition Plans'!P647),"N/A")</f>
        <v>Yes</v>
      </c>
      <c r="E645" s="141" t="str">
        <f>IF('ALC Transition Plans'!$Z647="yes",IF('ALC Transition Plans'!AB647=0,"No ",'ALC Transition Plans'!AB647),"N/A")</f>
        <v>Yes</v>
      </c>
      <c r="F645" s="146" t="str">
        <f>IF(VLOOKUP(B645,'Pivot Table'!$B$5:$K$2000,8,FALSE)=1,"Yes","")</f>
        <v/>
      </c>
      <c r="G645" s="164" t="str">
        <f>IF('ALC Transition Plans'!AT647="F","Y"," ")</f>
        <v>Y</v>
      </c>
      <c r="H645" s="217" t="str">
        <f>IF('ALC Transition Plans'!AW647=0," ",'ALC Transition Plans'!AW647)</f>
        <v>Y</v>
      </c>
      <c r="I645" s="312" t="str">
        <f t="shared" si="41"/>
        <v>80Y</v>
      </c>
      <c r="J645" s="230" t="str">
        <f>'ALC Transition Plans'!BL647</f>
        <v>F</v>
      </c>
    </row>
    <row r="646" spans="1:10" ht="15" customHeight="1" x14ac:dyDescent="0.3">
      <c r="A646" s="43" t="s">
        <v>617</v>
      </c>
      <c r="B646" s="43" t="s">
        <v>624</v>
      </c>
      <c r="C646" s="145" t="str">
        <f>IF('ALC Transition Plans'!$C648="yes",IF('ALC Transition Plans'!D648=0,"No ",'ALC Transition Plans'!D648),"N/A")</f>
        <v>Yes</v>
      </c>
      <c r="D646" s="141" t="str">
        <f>IF('ALC Transition Plans'!$O648="yes",IF('ALC Transition Plans'!P648=0,"No ",'ALC Transition Plans'!P648),"N/A")</f>
        <v>Yes</v>
      </c>
      <c r="E646" s="141" t="str">
        <f>IF('ALC Transition Plans'!$Z648="yes",IF('ALC Transition Plans'!AB648=0,"No ",'ALC Transition Plans'!AB648),"N/A")</f>
        <v>Yes</v>
      </c>
      <c r="F646" s="146" t="str">
        <f>IF(VLOOKUP(B646,'Pivot Table'!$B$5:$K$2000,8,FALSE)=1,"Yes","")</f>
        <v/>
      </c>
      <c r="G646" s="164" t="str">
        <f>IF('ALC Transition Plans'!AT648="F","Y"," ")</f>
        <v>Y</v>
      </c>
      <c r="H646" s="217" t="str">
        <f>IF('ALC Transition Plans'!AW648=0," ",'ALC Transition Plans'!AW648)</f>
        <v>Y</v>
      </c>
      <c r="I646" s="312" t="str">
        <f t="shared" si="41"/>
        <v>80Y</v>
      </c>
      <c r="J646" s="230" t="str">
        <f>'ALC Transition Plans'!BL648</f>
        <v>F</v>
      </c>
    </row>
    <row r="647" spans="1:10" ht="15" customHeight="1" x14ac:dyDescent="0.3">
      <c r="A647" s="43" t="s">
        <v>617</v>
      </c>
      <c r="B647" s="43" t="s">
        <v>625</v>
      </c>
      <c r="C647" s="145" t="str">
        <f>IF('ALC Transition Plans'!$C649="yes",IF('ALC Transition Plans'!D649=0,"No ",'ALC Transition Plans'!D649),"N/A")</f>
        <v>Yes</v>
      </c>
      <c r="D647" s="141" t="str">
        <f>IF('ALC Transition Plans'!$O649="yes",IF('ALC Transition Plans'!P649=0,"No ",'ALC Transition Plans'!P649),"N/A")</f>
        <v>Yes</v>
      </c>
      <c r="E647" s="141" t="str">
        <f>IF('ALC Transition Plans'!$Z649="yes",IF('ALC Transition Plans'!AB649=0,"No ",'ALC Transition Plans'!AB649),"N/A")</f>
        <v>Yes</v>
      </c>
      <c r="F647" s="146" t="str">
        <f>IF(VLOOKUP(B647,'Pivot Table'!$B$5:$K$2000,8,FALSE)=1,"Yes","")</f>
        <v/>
      </c>
      <c r="G647" s="164" t="str">
        <f>IF('ALC Transition Plans'!AT649="F","Y"," ")</f>
        <v>Y</v>
      </c>
      <c r="H647" s="217" t="str">
        <f>IF('ALC Transition Plans'!AW649=0," ",'ALC Transition Plans'!AW649)</f>
        <v>Y</v>
      </c>
      <c r="I647" s="312" t="str">
        <f t="shared" si="41"/>
        <v>80Y</v>
      </c>
      <c r="J647" s="230" t="str">
        <f>'ALC Transition Plans'!BL649</f>
        <v>F</v>
      </c>
    </row>
    <row r="648" spans="1:10" ht="15" customHeight="1" x14ac:dyDescent="0.3">
      <c r="A648" s="43" t="s">
        <v>617</v>
      </c>
      <c r="B648" s="43" t="s">
        <v>626</v>
      </c>
      <c r="C648" s="145" t="str">
        <f>IF('ALC Transition Plans'!$C650="yes",IF('ALC Transition Plans'!D650=0,"No ",'ALC Transition Plans'!D650),"N/A")</f>
        <v>Yes</v>
      </c>
      <c r="D648" s="141" t="str">
        <f>IF('ALC Transition Plans'!$O650="yes",IF('ALC Transition Plans'!P650=0,"No ",'ALC Transition Plans'!P650),"N/A")</f>
        <v>Yes</v>
      </c>
      <c r="E648" s="141" t="str">
        <f>IF('ALC Transition Plans'!$Z650="yes",IF('ALC Transition Plans'!AB650=0,"No ",'ALC Transition Plans'!AB650),"N/A")</f>
        <v>Yes</v>
      </c>
      <c r="F648" s="146" t="str">
        <f>IF(VLOOKUP(B648,'Pivot Table'!$B$5:$K$2000,8,FALSE)=1,"Yes","")</f>
        <v/>
      </c>
      <c r="G648" s="164" t="str">
        <f>IF('ALC Transition Plans'!AT650="F","Y"," ")</f>
        <v>Y</v>
      </c>
      <c r="H648" s="217" t="str">
        <f>IF('ALC Transition Plans'!AW650=0," ",'ALC Transition Plans'!AW650)</f>
        <v>Y</v>
      </c>
      <c r="I648" s="312" t="str">
        <f t="shared" si="41"/>
        <v>80Y</v>
      </c>
      <c r="J648" s="230" t="str">
        <f>'ALC Transition Plans'!BL650</f>
        <v>F</v>
      </c>
    </row>
    <row r="649" spans="1:10" ht="15" customHeight="1" x14ac:dyDescent="0.3">
      <c r="A649" s="43" t="s">
        <v>617</v>
      </c>
      <c r="B649" s="43" t="s">
        <v>627</v>
      </c>
      <c r="C649" s="145" t="str">
        <f>IF('ALC Transition Plans'!$C651="yes",IF('ALC Transition Plans'!D651=0,"No ",'ALC Transition Plans'!D651),"N/A")</f>
        <v>Yes</v>
      </c>
      <c r="D649" s="141" t="str">
        <f>IF('ALC Transition Plans'!$O651="yes",IF('ALC Transition Plans'!P651=0,"No ",'ALC Transition Plans'!P651),"N/A")</f>
        <v>Yes</v>
      </c>
      <c r="E649" s="141" t="str">
        <f>IF('ALC Transition Plans'!$Z651="yes",IF('ALC Transition Plans'!AB651=0,"No ",'ALC Transition Plans'!AB651),"N/A")</f>
        <v>Yes</v>
      </c>
      <c r="F649" s="146" t="str">
        <f>IF(VLOOKUP(B649,'Pivot Table'!$B$5:$K$2000,8,FALSE)=1,"Yes","")</f>
        <v/>
      </c>
      <c r="G649" s="164" t="str">
        <f>IF('ALC Transition Plans'!AT651="F","Y"," ")</f>
        <v>Y</v>
      </c>
      <c r="H649" s="217" t="str">
        <f>IF('ALC Transition Plans'!AW651=0," ",'ALC Transition Plans'!AW651)</f>
        <v>Y</v>
      </c>
      <c r="I649" s="312" t="str">
        <f t="shared" si="41"/>
        <v>80Y</v>
      </c>
      <c r="J649" s="230" t="str">
        <f>'ALC Transition Plans'!BL651</f>
        <v>F</v>
      </c>
    </row>
    <row r="650" spans="1:10" ht="15" customHeight="1" x14ac:dyDescent="0.3">
      <c r="A650" s="43" t="s">
        <v>8</v>
      </c>
      <c r="B650" s="43" t="s">
        <v>628</v>
      </c>
      <c r="C650" s="145" t="str">
        <f>IF('ALC Transition Plans'!$C652="yes",IF('ALC Transition Plans'!D652=0,"No ",'ALC Transition Plans'!D652),"N/A")</f>
        <v>Yes</v>
      </c>
      <c r="D650" s="141" t="str">
        <f>IF('ALC Transition Plans'!$O652="yes",IF('ALC Transition Plans'!P652=0,"No ",'ALC Transition Plans'!P652),"N/A")</f>
        <v>Yes</v>
      </c>
      <c r="E650" s="141" t="str">
        <f>IF('ALC Transition Plans'!$Z652="yes",IF('ALC Transition Plans'!AB652=0,"No ",'ALC Transition Plans'!AB652),"N/A")</f>
        <v>Yes</v>
      </c>
      <c r="F650" s="146" t="str">
        <f>IF(VLOOKUP(B650,'Pivot Table'!$B$5:$K$2000,8,FALSE)=1,"Yes","")</f>
        <v/>
      </c>
      <c r="G650" s="164" t="str">
        <f>IF('ALC Transition Plans'!AT652="F","Y"," ")</f>
        <v>Y</v>
      </c>
      <c r="H650" s="217" t="str">
        <f>IF('ALC Transition Plans'!AW652=0," ",'ALC Transition Plans'!AW652)</f>
        <v xml:space="preserve"> </v>
      </c>
      <c r="I650" s="312" t="str">
        <f t="shared" si="41"/>
        <v>83Y</v>
      </c>
      <c r="J650" s="230" t="str">
        <f>'ALC Transition Plans'!BL652</f>
        <v>F</v>
      </c>
    </row>
    <row r="651" spans="1:10" ht="15" customHeight="1" x14ac:dyDescent="0.3">
      <c r="A651" s="43" t="s">
        <v>8</v>
      </c>
      <c r="B651" s="43" t="s">
        <v>629</v>
      </c>
      <c r="C651" s="145" t="str">
        <f>IF('ALC Transition Plans'!$C653="yes",IF('ALC Transition Plans'!D653=0,"No ",'ALC Transition Plans'!D653),"N/A")</f>
        <v>Yes</v>
      </c>
      <c r="D651" s="141" t="str">
        <f>IF('ALC Transition Plans'!$O653="yes",IF('ALC Transition Plans'!P653=0,"No ",'ALC Transition Plans'!P653),"N/A")</f>
        <v>Yes</v>
      </c>
      <c r="E651" s="141" t="str">
        <f>IF('ALC Transition Plans'!$Z653="yes",IF('ALC Transition Plans'!AB653=0,"No ",'ALC Transition Plans'!AB653),"N/A")</f>
        <v>N/A</v>
      </c>
      <c r="F651" s="146" t="str">
        <f>IF(VLOOKUP(B651,'Pivot Table'!$B$5:$K$2000,8,FALSE)=1,"Yes","")</f>
        <v/>
      </c>
      <c r="G651" s="164" t="str">
        <f>IF('ALC Transition Plans'!AT653="F","Y"," ")</f>
        <v>Y</v>
      </c>
      <c r="H651" s="217" t="str">
        <f>IF('ALC Transition Plans'!AW653=0," ",'ALC Transition Plans'!AW653)</f>
        <v xml:space="preserve"> </v>
      </c>
      <c r="I651" s="312" t="str">
        <f t="shared" si="41"/>
        <v>83Y</v>
      </c>
      <c r="J651" s="230" t="str">
        <f>'ALC Transition Plans'!BL653</f>
        <v>F</v>
      </c>
    </row>
    <row r="652" spans="1:10" ht="15" customHeight="1" x14ac:dyDescent="0.3">
      <c r="A652" s="43" t="s">
        <v>631</v>
      </c>
      <c r="B652" s="43" t="s">
        <v>630</v>
      </c>
      <c r="C652" s="145" t="str">
        <f>IF('ALC Transition Plans'!$C654="yes",IF('ALC Transition Plans'!D654=0,"No ",'ALC Transition Plans'!D654),"N/A")</f>
        <v>Yes</v>
      </c>
      <c r="D652" s="141" t="str">
        <f>IF('ALC Transition Plans'!$O654="yes",IF('ALC Transition Plans'!P654=0,"No ",'ALC Transition Plans'!P654),"N/A")</f>
        <v>Yes</v>
      </c>
      <c r="E652" s="141" t="str">
        <f>IF('ALC Transition Plans'!$Z654="yes",IF('ALC Transition Plans'!AB654=0,"No ",'ALC Transition Plans'!AB654),"N/A")</f>
        <v>Yes</v>
      </c>
      <c r="F652" s="146" t="str">
        <f>IF(VLOOKUP(B652,'Pivot Table'!$B$5:$K$2000,8,FALSE)=1,"Yes","")</f>
        <v/>
      </c>
      <c r="G652" s="164" t="str">
        <f>IF('ALC Transition Plans'!AT654="F","Y"," ")</f>
        <v>Y</v>
      </c>
      <c r="H652" s="217" t="str">
        <f>IF('ALC Transition Plans'!AW654=0," ",'ALC Transition Plans'!AW654)</f>
        <v xml:space="preserve"> </v>
      </c>
      <c r="I652" s="312" t="str">
        <f t="shared" si="41"/>
        <v>84Y</v>
      </c>
      <c r="J652" s="230" t="str">
        <f>'ALC Transition Plans'!BL654</f>
        <v>F</v>
      </c>
    </row>
    <row r="653" spans="1:10" ht="15" customHeight="1" x14ac:dyDescent="0.3">
      <c r="A653" s="43" t="s">
        <v>16</v>
      </c>
      <c r="B653" s="43" t="s">
        <v>632</v>
      </c>
      <c r="C653" s="145" t="str">
        <f>IF('ALC Transition Plans'!$C655="yes",IF('ALC Transition Plans'!D655=0,"No ",'ALC Transition Plans'!D655),"N/A")</f>
        <v>Yes</v>
      </c>
      <c r="D653" s="141" t="str">
        <f>IF('ALC Transition Plans'!$O655="yes",IF('ALC Transition Plans'!P655=0,"No ",'ALC Transition Plans'!P655),"N/A")</f>
        <v>Yes</v>
      </c>
      <c r="E653" s="141" t="str">
        <f>IF('ALC Transition Plans'!$Z655="yes",IF('ALC Transition Plans'!AB655=0,"No ",'ALC Transition Plans'!AB655),"N/A")</f>
        <v>Yes</v>
      </c>
      <c r="F653" s="146" t="str">
        <f>IF(VLOOKUP(B653,'Pivot Table'!$B$5:$K$2000,8,FALSE)=1,"Yes","")</f>
        <v/>
      </c>
      <c r="G653" s="164" t="str">
        <f>IF('ALC Transition Plans'!AT655="F","Y"," ")</f>
        <v>Y</v>
      </c>
      <c r="H653" s="217" t="str">
        <f>IF('ALC Transition Plans'!AW655=0," ",'ALC Transition Plans'!AW655)</f>
        <v>Y</v>
      </c>
      <c r="I653" s="312" t="str">
        <f t="shared" si="41"/>
        <v>86Y</v>
      </c>
      <c r="J653" s="230" t="str">
        <f>'ALC Transition Plans'!BL655</f>
        <v>F</v>
      </c>
    </row>
    <row r="654" spans="1:10" ht="15" customHeight="1" x14ac:dyDescent="0.3">
      <c r="A654" s="43" t="s">
        <v>16</v>
      </c>
      <c r="B654" s="123" t="s">
        <v>1872</v>
      </c>
      <c r="C654" s="145" t="str">
        <f>IF('ALC Transition Plans'!$C656="yes",IF('ALC Transition Plans'!D656=0,"No ",'ALC Transition Plans'!D656),"N/A")</f>
        <v>Yes</v>
      </c>
      <c r="D654" s="141" t="str">
        <f>IF('ALC Transition Plans'!$O656="yes",IF('ALC Transition Plans'!P656=0,"No ",'ALC Transition Plans'!P656),"N/A")</f>
        <v>Yes</v>
      </c>
      <c r="E654" s="141" t="str">
        <f>IF('ALC Transition Plans'!$Z656="yes",IF('ALC Transition Plans'!AB656=0,"No ",'ALC Transition Plans'!AB656),"N/A")</f>
        <v>Yes</v>
      </c>
      <c r="F654" s="146" t="str">
        <f>IF(VLOOKUP(B654,'Pivot Table'!$B$5:$K$2000,8,FALSE)=1,"Yes","")</f>
        <v/>
      </c>
      <c r="G654" s="164" t="str">
        <f>IF('ALC Transition Plans'!AT656="F","Y"," ")</f>
        <v>Y</v>
      </c>
      <c r="H654" s="217" t="str">
        <f>IF('ALC Transition Plans'!AW656=0," ",'ALC Transition Plans'!AW656)</f>
        <v>Y</v>
      </c>
      <c r="I654" s="312" t="str">
        <f t="shared" ref="I654" si="43">A654&amp;G654</f>
        <v>86Y</v>
      </c>
      <c r="J654" s="230" t="str">
        <f>'ALC Transition Plans'!BL656</f>
        <v>F</v>
      </c>
    </row>
    <row r="655" spans="1:10" ht="15" customHeight="1" x14ac:dyDescent="0.3">
      <c r="A655" s="43" t="s">
        <v>16</v>
      </c>
      <c r="B655" s="43" t="s">
        <v>633</v>
      </c>
      <c r="C655" s="145" t="str">
        <f>IF('ALC Transition Plans'!$C657="yes",IF('ALC Transition Plans'!D657=0,"No ",'ALC Transition Plans'!D657),"N/A")</f>
        <v>Yes</v>
      </c>
      <c r="D655" s="141" t="str">
        <f>IF('ALC Transition Plans'!$O657="yes",IF('ALC Transition Plans'!P657=0,"No ",'ALC Transition Plans'!P657),"N/A")</f>
        <v>Yes</v>
      </c>
      <c r="E655" s="141" t="str">
        <f>IF('ALC Transition Plans'!$Z657="yes",IF('ALC Transition Plans'!AB657=0,"No ",'ALC Transition Plans'!AB657),"N/A")</f>
        <v>Yes</v>
      </c>
      <c r="F655" s="146" t="str">
        <f>IF(VLOOKUP(B655,'Pivot Table'!$B$5:$K$2000,8,FALSE)=1,"Yes","")</f>
        <v/>
      </c>
      <c r="G655" s="164" t="str">
        <f>IF('ALC Transition Plans'!AT657="F","Y"," ")</f>
        <v>Y</v>
      </c>
      <c r="H655" s="217" t="str">
        <f>IF('ALC Transition Plans'!AW657=0," ",'ALC Transition Plans'!AW657)</f>
        <v>Y</v>
      </c>
      <c r="I655" s="312" t="str">
        <f t="shared" si="41"/>
        <v>86Y</v>
      </c>
      <c r="J655" s="230" t="str">
        <f>'ALC Transition Plans'!BL657</f>
        <v>F</v>
      </c>
    </row>
    <row r="656" spans="1:10" ht="15" customHeight="1" x14ac:dyDescent="0.3">
      <c r="A656" s="43" t="s">
        <v>16</v>
      </c>
      <c r="B656" s="43" t="s">
        <v>634</v>
      </c>
      <c r="C656" s="145" t="str">
        <f>IF('ALC Transition Plans'!$C658="yes",IF('ALC Transition Plans'!D658=0,"No ",'ALC Transition Plans'!D658),"N/A")</f>
        <v>Yes</v>
      </c>
      <c r="D656" s="141" t="str">
        <f>IF('ALC Transition Plans'!$O658="yes",IF('ALC Transition Plans'!P658=0,"No ",'ALC Transition Plans'!P658),"N/A")</f>
        <v>Yes</v>
      </c>
      <c r="E656" s="141" t="str">
        <f>IF('ALC Transition Plans'!$Z658="yes",IF('ALC Transition Plans'!AB658=0,"No ",'ALC Transition Plans'!AB658),"N/A")</f>
        <v>Yes</v>
      </c>
      <c r="F656" s="146" t="str">
        <f>IF(VLOOKUP(B656,'Pivot Table'!$B$5:$K$2000,8,FALSE)=1,"Yes","")</f>
        <v/>
      </c>
      <c r="G656" s="164" t="str">
        <f>IF('ALC Transition Plans'!AT658="F","Y"," ")</f>
        <v>Y</v>
      </c>
      <c r="H656" s="217" t="str">
        <f>IF('ALC Transition Plans'!AW658=0," ",'ALC Transition Plans'!AW658)</f>
        <v>Y</v>
      </c>
      <c r="I656" s="312" t="str">
        <f t="shared" si="41"/>
        <v>86Y</v>
      </c>
      <c r="J656" s="230" t="str">
        <f>'ALC Transition Plans'!BL658</f>
        <v>F</v>
      </c>
    </row>
    <row r="657" spans="1:10" ht="15" customHeight="1" x14ac:dyDescent="0.3">
      <c r="A657" s="43" t="s">
        <v>16</v>
      </c>
      <c r="B657" s="43" t="s">
        <v>635</v>
      </c>
      <c r="C657" s="145" t="str">
        <f>IF('ALC Transition Plans'!$C659="yes",IF('ALC Transition Plans'!D659=0,"No ",'ALC Transition Plans'!D659),"N/A")</f>
        <v>Yes</v>
      </c>
      <c r="D657" s="141" t="str">
        <f>IF('ALC Transition Plans'!$O659="yes",IF('ALC Transition Plans'!P659=0,"No ",'ALC Transition Plans'!P659),"N/A")</f>
        <v>Yes</v>
      </c>
      <c r="E657" s="141" t="str">
        <f>IF('ALC Transition Plans'!$Z659="yes",IF('ALC Transition Plans'!AB659=0,"No ",'ALC Transition Plans'!AB659),"N/A")</f>
        <v>Yes</v>
      </c>
      <c r="F657" s="146" t="str">
        <f>IF(VLOOKUP(B657,'Pivot Table'!$B$5:$K$2000,8,FALSE)=1,"Yes","")</f>
        <v/>
      </c>
      <c r="G657" s="164" t="str">
        <f>IF('ALC Transition Plans'!AT659="F","Y"," ")</f>
        <v>Y</v>
      </c>
      <c r="H657" s="217" t="str">
        <f>IF('ALC Transition Plans'!AW659=0," ",'ALC Transition Plans'!AW659)</f>
        <v>Y</v>
      </c>
      <c r="I657" s="312" t="str">
        <f t="shared" si="41"/>
        <v>86Y</v>
      </c>
      <c r="J657" s="230" t="str">
        <f>'ALC Transition Plans'!BL659</f>
        <v>F</v>
      </c>
    </row>
    <row r="658" spans="1:10" ht="15" customHeight="1" x14ac:dyDescent="0.3">
      <c r="A658" s="43" t="s">
        <v>637</v>
      </c>
      <c r="B658" s="43" t="s">
        <v>636</v>
      </c>
      <c r="C658" s="145" t="str">
        <f>IF('ALC Transition Plans'!$C660="yes",IF('ALC Transition Plans'!D660=0,"No ",'ALC Transition Plans'!D660),"N/A")</f>
        <v>Yes</v>
      </c>
      <c r="D658" s="141" t="str">
        <f>IF('ALC Transition Plans'!$O660="yes",IF('ALC Transition Plans'!P660=0,"No ",'ALC Transition Plans'!P660),"N/A")</f>
        <v>Yes</v>
      </c>
      <c r="E658" s="141" t="str">
        <f>IF('ALC Transition Plans'!$Z660="yes",IF('ALC Transition Plans'!AB660=0,"No ",'ALC Transition Plans'!AB660),"N/A")</f>
        <v>Yes</v>
      </c>
      <c r="F658" s="146" t="str">
        <f>IF(VLOOKUP(B658,'Pivot Table'!$B$5:$K$2000,8,FALSE)=1,"Yes","")</f>
        <v/>
      </c>
      <c r="G658" s="164" t="str">
        <f>IF('ALC Transition Plans'!AT660="F","Y"," ")</f>
        <v>Y</v>
      </c>
      <c r="H658" s="217" t="str">
        <f>IF('ALC Transition Plans'!AW660=0," ",'ALC Transition Plans'!AW660)</f>
        <v xml:space="preserve"> </v>
      </c>
      <c r="I658" s="312" t="str">
        <f t="shared" si="41"/>
        <v>88Y</v>
      </c>
      <c r="J658" s="230" t="str">
        <f>'ALC Transition Plans'!BL660</f>
        <v>F</v>
      </c>
    </row>
    <row r="659" spans="1:10" ht="15" customHeight="1" x14ac:dyDescent="0.3">
      <c r="A659" s="43" t="s">
        <v>639</v>
      </c>
      <c r="B659" s="123" t="s">
        <v>638</v>
      </c>
      <c r="C659" s="145" t="str">
        <f>IF('ALC Transition Plans'!$C661="yes",IF('ALC Transition Plans'!D661=0,"No ",'ALC Transition Plans'!D661),"N/A")</f>
        <v>Yes</v>
      </c>
      <c r="D659" s="141" t="str">
        <f>IF('ALC Transition Plans'!$O661="yes",IF('ALC Transition Plans'!P661=0,"No ",'ALC Transition Plans'!P661),"N/A")</f>
        <v>Yes</v>
      </c>
      <c r="E659" s="141" t="str">
        <f>IF('ALC Transition Plans'!$Z661="yes",IF('ALC Transition Plans'!AB661=0,"No ",'ALC Transition Plans'!AB661),"N/A")</f>
        <v>Yes</v>
      </c>
      <c r="F659" s="146" t="str">
        <f>IF(VLOOKUP(B659,'Pivot Table'!$B$5:$K$2000,8,FALSE)=1,"Yes","")</f>
        <v/>
      </c>
      <c r="G659" s="164" t="str">
        <f>IF('ALC Transition Plans'!AT661="F","Y"," ")</f>
        <v>Y</v>
      </c>
      <c r="H659" s="217" t="str">
        <f>IF('ALC Transition Plans'!AW661=0," ",'ALC Transition Plans'!AW661)</f>
        <v>Y</v>
      </c>
      <c r="I659" s="312" t="str">
        <f t="shared" si="41"/>
        <v>89Y</v>
      </c>
      <c r="J659" s="230" t="str">
        <f>'ALC Transition Plans'!BL661</f>
        <v>F</v>
      </c>
    </row>
    <row r="660" spans="1:10" ht="15" customHeight="1" x14ac:dyDescent="0.3">
      <c r="A660" s="43" t="s">
        <v>639</v>
      </c>
      <c r="B660" s="43" t="s">
        <v>640</v>
      </c>
      <c r="C660" s="145" t="str">
        <f>IF('ALC Transition Plans'!$C662="yes",IF('ALC Transition Plans'!D662=0,"No ",'ALC Transition Plans'!D662),"N/A")</f>
        <v>Yes</v>
      </c>
      <c r="D660" s="141" t="str">
        <f>IF('ALC Transition Plans'!$O662="yes",IF('ALC Transition Plans'!P662=0,"No ",'ALC Transition Plans'!P662),"N/A")</f>
        <v>Yes</v>
      </c>
      <c r="E660" s="141" t="str">
        <f>IF('ALC Transition Plans'!$Z662="yes",IF('ALC Transition Plans'!AB662=0,"No ",'ALC Transition Plans'!AB662),"N/A")</f>
        <v>Yes</v>
      </c>
      <c r="F660" s="146" t="str">
        <f>IF(VLOOKUP(B660,'Pivot Table'!$B$5:$K$2000,8,FALSE)=1,"Yes","")</f>
        <v/>
      </c>
      <c r="G660" s="164" t="str">
        <f>IF('ALC Transition Plans'!AT662="F","Y"," ")</f>
        <v>Y</v>
      </c>
      <c r="H660" s="217" t="str">
        <f>IF('ALC Transition Plans'!AW662=0," ",'ALC Transition Plans'!AW662)</f>
        <v>Y</v>
      </c>
      <c r="I660" s="312" t="str">
        <f t="shared" si="41"/>
        <v>89Y</v>
      </c>
      <c r="J660" s="230" t="str">
        <f>'ALC Transition Plans'!BL662</f>
        <v>F</v>
      </c>
    </row>
    <row r="661" spans="1:10" ht="15" customHeight="1" x14ac:dyDescent="0.3">
      <c r="A661" s="43" t="s">
        <v>639</v>
      </c>
      <c r="B661" s="123" t="s">
        <v>641</v>
      </c>
      <c r="C661" s="145" t="str">
        <f>IF('ALC Transition Plans'!$C663="yes",IF('ALC Transition Plans'!D663=0,"No ",'ALC Transition Plans'!D663),"N/A")</f>
        <v>Yes</v>
      </c>
      <c r="D661" s="141" t="str">
        <f>IF('ALC Transition Plans'!$O663="yes",IF('ALC Transition Plans'!P663=0,"No ",'ALC Transition Plans'!P663),"N/A")</f>
        <v>Yes</v>
      </c>
      <c r="E661" s="141" t="str">
        <f>IF('ALC Transition Plans'!$Z663="yes",IF('ALC Transition Plans'!AB663=0,"No ",'ALC Transition Plans'!AB663),"N/A")</f>
        <v>Yes</v>
      </c>
      <c r="F661" s="146" t="str">
        <f>IF(VLOOKUP(B661,'Pivot Table'!$B$5:$K$2000,8,FALSE)=1,"Yes","")</f>
        <v/>
      </c>
      <c r="G661" s="164" t="str">
        <f>IF('ALC Transition Plans'!AT663="F","Y"," ")</f>
        <v>Y</v>
      </c>
      <c r="H661" s="217" t="str">
        <f>IF('ALC Transition Plans'!AW663=0," ",'ALC Transition Plans'!AW663)</f>
        <v>Y</v>
      </c>
      <c r="I661" s="312" t="str">
        <f t="shared" si="41"/>
        <v>89Y</v>
      </c>
      <c r="J661" s="230" t="str">
        <f>'ALC Transition Plans'!BL663</f>
        <v>F</v>
      </c>
    </row>
    <row r="662" spans="1:10" ht="15" customHeight="1" x14ac:dyDescent="0.3">
      <c r="A662" s="43" t="s">
        <v>639</v>
      </c>
      <c r="B662" s="43" t="s">
        <v>642</v>
      </c>
      <c r="C662" s="145" t="str">
        <f>IF('ALC Transition Plans'!$C664="yes",IF('ALC Transition Plans'!D664=0,"No ",'ALC Transition Plans'!D664),"N/A")</f>
        <v>Yes</v>
      </c>
      <c r="D662" s="141" t="str">
        <f>IF('ALC Transition Plans'!$O664="yes",IF('ALC Transition Plans'!P664=0,"No ",'ALC Transition Plans'!P664),"N/A")</f>
        <v>Yes</v>
      </c>
      <c r="E662" s="141" t="str">
        <f>IF('ALC Transition Plans'!$Z664="yes",IF('ALC Transition Plans'!AB664=0,"No ",'ALC Transition Plans'!AB664),"N/A")</f>
        <v>Yes</v>
      </c>
      <c r="F662" s="146" t="str">
        <f>IF(VLOOKUP(B662,'Pivot Table'!$B$5:$K$2000,8,FALSE)=1,"Yes","")</f>
        <v/>
      </c>
      <c r="G662" s="164" t="str">
        <f>IF('ALC Transition Plans'!AT664="F","Y"," ")</f>
        <v>Y</v>
      </c>
      <c r="H662" s="217" t="str">
        <f>IF('ALC Transition Plans'!AW664=0," ",'ALC Transition Plans'!AW664)</f>
        <v>Y</v>
      </c>
      <c r="I662" s="312" t="str">
        <f t="shared" si="41"/>
        <v>89Y</v>
      </c>
      <c r="J662" s="230" t="str">
        <f>'ALC Transition Plans'!BL664</f>
        <v>F</v>
      </c>
    </row>
    <row r="663" spans="1:10" ht="15" customHeight="1" x14ac:dyDescent="0.3">
      <c r="A663" s="43" t="s">
        <v>639</v>
      </c>
      <c r="B663" s="43" t="s">
        <v>643</v>
      </c>
      <c r="C663" s="145" t="str">
        <f>IF('ALC Transition Plans'!$C665="yes",IF('ALC Transition Plans'!D665=0,"No ",'ALC Transition Plans'!D665),"N/A")</f>
        <v>Yes</v>
      </c>
      <c r="D663" s="141" t="str">
        <f>IF('ALC Transition Plans'!$O665="yes",IF('ALC Transition Plans'!P665=0,"No ",'ALC Transition Plans'!P665),"N/A")</f>
        <v>Yes</v>
      </c>
      <c r="E663" s="141" t="str">
        <f>IF('ALC Transition Plans'!$Z665="yes",IF('ALC Transition Plans'!AB665=0,"No ",'ALC Transition Plans'!AB665),"N/A")</f>
        <v>Yes</v>
      </c>
      <c r="F663" s="146" t="str">
        <f>IF(VLOOKUP(B663,'Pivot Table'!$B$5:$K$2000,8,FALSE)=1,"Yes","")</f>
        <v/>
      </c>
      <c r="G663" s="164" t="str">
        <f>IF('ALC Transition Plans'!AT665="F","Y"," ")</f>
        <v>Y</v>
      </c>
      <c r="H663" s="217" t="str">
        <f>IF('ALC Transition Plans'!AW665=0," ",'ALC Transition Plans'!AW665)</f>
        <v>Y</v>
      </c>
      <c r="I663" s="312" t="str">
        <f t="shared" si="41"/>
        <v>89Y</v>
      </c>
      <c r="J663" s="230" t="str">
        <f>'ALC Transition Plans'!BL665</f>
        <v>F</v>
      </c>
    </row>
    <row r="664" spans="1:10" ht="15" customHeight="1" x14ac:dyDescent="0.3">
      <c r="A664" s="43" t="s">
        <v>639</v>
      </c>
      <c r="B664" s="43" t="s">
        <v>644</v>
      </c>
      <c r="C664" s="145" t="str">
        <f>IF('ALC Transition Plans'!$C666="yes",IF('ALC Transition Plans'!D666=0,"No ",'ALC Transition Plans'!D666),"N/A")</f>
        <v>Yes</v>
      </c>
      <c r="D664" s="141" t="str">
        <f>IF('ALC Transition Plans'!$O666="yes",IF('ALC Transition Plans'!P666=0,"No ",'ALC Transition Plans'!P666),"N/A")</f>
        <v>Yes</v>
      </c>
      <c r="E664" s="141" t="str">
        <f>IF('ALC Transition Plans'!$Z666="yes",IF('ALC Transition Plans'!AB666=0,"No ",'ALC Transition Plans'!AB666),"N/A")</f>
        <v>Yes</v>
      </c>
      <c r="F664" s="146" t="str">
        <f>IF(VLOOKUP(B664,'Pivot Table'!$B$5:$K$2000,8,FALSE)=1,"Yes","")</f>
        <v/>
      </c>
      <c r="G664" s="164" t="str">
        <f>IF('ALC Transition Plans'!AT666="F","Y"," ")</f>
        <v>Y</v>
      </c>
      <c r="H664" s="217" t="str">
        <f>IF('ALC Transition Plans'!AW666=0," ",'ALC Transition Plans'!AW666)</f>
        <v>Y</v>
      </c>
      <c r="I664" s="312" t="str">
        <f t="shared" si="41"/>
        <v>89Y</v>
      </c>
      <c r="J664" s="230" t="str">
        <f>'ALC Transition Plans'!BL666</f>
        <v>F</v>
      </c>
    </row>
    <row r="665" spans="1:10" ht="15" customHeight="1" x14ac:dyDescent="0.3">
      <c r="A665" s="43" t="s">
        <v>639</v>
      </c>
      <c r="B665" s="43" t="s">
        <v>645</v>
      </c>
      <c r="C665" s="145" t="str">
        <f>IF('ALC Transition Plans'!$C667="yes",IF('ALC Transition Plans'!D667=0,"No ",'ALC Transition Plans'!D667),"N/A")</f>
        <v>Yes</v>
      </c>
      <c r="D665" s="141" t="str">
        <f>IF('ALC Transition Plans'!$O667="yes",IF('ALC Transition Plans'!P667=0,"No ",'ALC Transition Plans'!P667),"N/A")</f>
        <v>N/A</v>
      </c>
      <c r="E665" s="141" t="str">
        <f>IF('ALC Transition Plans'!$Z667="yes",IF('ALC Transition Plans'!AB667=0,"No ",'ALC Transition Plans'!AB667),"N/A")</f>
        <v>N/A</v>
      </c>
      <c r="F665" s="146" t="str">
        <f>IF(VLOOKUP(B665,'Pivot Table'!$B$5:$K$2000,8,FALSE)=1,"Yes","")</f>
        <v/>
      </c>
      <c r="G665" s="164" t="str">
        <f>IF('ALC Transition Plans'!AT667="F","Y"," ")</f>
        <v>Y</v>
      </c>
      <c r="H665" s="217" t="str">
        <f>IF('ALC Transition Plans'!AW667=0," ",'ALC Transition Plans'!AW667)</f>
        <v>Y</v>
      </c>
      <c r="I665" s="312" t="str">
        <f t="shared" si="41"/>
        <v>89Y</v>
      </c>
      <c r="J665" s="230" t="str">
        <f>'ALC Transition Plans'!BL667</f>
        <v>F</v>
      </c>
    </row>
    <row r="666" spans="1:10" ht="15" customHeight="1" x14ac:dyDescent="0.3">
      <c r="A666" s="43" t="s">
        <v>647</v>
      </c>
      <c r="B666" s="43" t="s">
        <v>646</v>
      </c>
      <c r="C666" s="145" t="str">
        <f>IF('ALC Transition Plans'!$C668="yes",IF('ALC Transition Plans'!D668=0,"No ",'ALC Transition Plans'!D668),"N/A")</f>
        <v>Yes</v>
      </c>
      <c r="D666" s="141" t="str">
        <f>IF('ALC Transition Plans'!$O668="yes",IF('ALC Transition Plans'!P668=0,"No ",'ALC Transition Plans'!P668),"N/A")</f>
        <v>Yes</v>
      </c>
      <c r="E666" s="141" t="str">
        <f>IF('ALC Transition Plans'!$Z668="yes",IF('ALC Transition Plans'!AB668=0,"No ",'ALC Transition Plans'!AB668),"N/A")</f>
        <v>Yes</v>
      </c>
      <c r="F666" s="146" t="str">
        <f>IF(VLOOKUP(B666,'Pivot Table'!$B$5:$K$2000,8,FALSE)=1,"Yes","")</f>
        <v/>
      </c>
      <c r="G666" s="164" t="str">
        <f>IF('ALC Transition Plans'!AT668="F","Y"," ")</f>
        <v>Y</v>
      </c>
      <c r="H666" s="217" t="str">
        <f>IF('ALC Transition Plans'!AW668=0," ",'ALC Transition Plans'!AW668)</f>
        <v xml:space="preserve"> </v>
      </c>
      <c r="I666" s="312" t="str">
        <f t="shared" si="41"/>
        <v>90Y</v>
      </c>
      <c r="J666" s="230" t="str">
        <f>'ALC Transition Plans'!BL668</f>
        <v>F</v>
      </c>
    </row>
    <row r="667" spans="1:10" ht="15" customHeight="1" x14ac:dyDescent="0.3">
      <c r="A667" s="43" t="s">
        <v>649</v>
      </c>
      <c r="B667" s="43" t="s">
        <v>648</v>
      </c>
      <c r="C667" s="145" t="str">
        <f>IF('ALC Transition Plans'!$C669="yes",IF('ALC Transition Plans'!D669=0,"No ",'ALC Transition Plans'!D669),"N/A")</f>
        <v>Yes</v>
      </c>
      <c r="D667" s="141" t="str">
        <f>IF('ALC Transition Plans'!$O669="yes",IF('ALC Transition Plans'!P669=0,"No ",'ALC Transition Plans'!P669),"N/A")</f>
        <v>Yes</v>
      </c>
      <c r="E667" s="141" t="str">
        <f>IF('ALC Transition Plans'!$Z669="yes",IF('ALC Transition Plans'!AB669=0,"No ",'ALC Transition Plans'!AB669),"N/A")</f>
        <v>Yes</v>
      </c>
      <c r="F667" s="146" t="str">
        <f>IF(VLOOKUP(B667,'Pivot Table'!$B$5:$K$2000,8,FALSE)=1,"Yes","")</f>
        <v/>
      </c>
      <c r="G667" s="164" t="str">
        <f>IF('ALC Transition Plans'!AT669="F","Y"," ")</f>
        <v>Y</v>
      </c>
      <c r="H667" s="217" t="str">
        <f>IF('ALC Transition Plans'!AW669=0," ",'ALC Transition Plans'!AW669)</f>
        <v>Y</v>
      </c>
      <c r="I667" s="312" t="str">
        <f t="shared" si="41"/>
        <v>91Y</v>
      </c>
      <c r="J667" s="230" t="str">
        <f>'ALC Transition Plans'!BL669</f>
        <v>F</v>
      </c>
    </row>
    <row r="668" spans="1:10" ht="15" customHeight="1" x14ac:dyDescent="0.3">
      <c r="A668" s="43" t="s">
        <v>649</v>
      </c>
      <c r="B668" s="43" t="s">
        <v>650</v>
      </c>
      <c r="C668" s="145" t="str">
        <f>IF('ALC Transition Plans'!$C670="yes",IF('ALC Transition Plans'!D670=0,"No ",'ALC Transition Plans'!D670),"N/A")</f>
        <v>Yes</v>
      </c>
      <c r="D668" s="141" t="str">
        <f>IF('ALC Transition Plans'!$O670="yes",IF('ALC Transition Plans'!P670=0,"No ",'ALC Transition Plans'!P670),"N/A")</f>
        <v>Yes</v>
      </c>
      <c r="E668" s="141" t="str">
        <f>IF('ALC Transition Plans'!$Z670="yes",IF('ALC Transition Plans'!AB670=0,"No ",'ALC Transition Plans'!AB670),"N/A")</f>
        <v>Yes</v>
      </c>
      <c r="F668" s="146" t="str">
        <f>IF(VLOOKUP(B668,'Pivot Table'!$B$5:$K$2000,8,FALSE)=1,"Yes","")</f>
        <v/>
      </c>
      <c r="G668" s="164" t="str">
        <f>IF('ALC Transition Plans'!AT670="F","Y"," ")</f>
        <v>Y</v>
      </c>
      <c r="H668" s="217" t="str">
        <f>IF('ALC Transition Plans'!AW670=0," ",'ALC Transition Plans'!AW670)</f>
        <v>Y</v>
      </c>
      <c r="I668" s="312" t="str">
        <f t="shared" si="41"/>
        <v>91Y</v>
      </c>
      <c r="J668" s="230" t="str">
        <f>'ALC Transition Plans'!BL670</f>
        <v>F</v>
      </c>
    </row>
    <row r="669" spans="1:10" ht="15" customHeight="1" x14ac:dyDescent="0.3">
      <c r="A669" s="43" t="s">
        <v>649</v>
      </c>
      <c r="B669" s="43" t="s">
        <v>651</v>
      </c>
      <c r="C669" s="145" t="str">
        <f>IF('ALC Transition Plans'!$C671="yes",IF('ALC Transition Plans'!D671=0,"No ",'ALC Transition Plans'!D671),"N/A")</f>
        <v>Yes</v>
      </c>
      <c r="D669" s="141" t="str">
        <f>IF('ALC Transition Plans'!$O671="yes",IF('ALC Transition Plans'!P671=0,"No ",'ALC Transition Plans'!P671),"N/A")</f>
        <v>Yes</v>
      </c>
      <c r="E669" s="141" t="str">
        <f>IF('ALC Transition Plans'!$Z671="yes",IF('ALC Transition Plans'!AB671=0,"No ",'ALC Transition Plans'!AB671),"N/A")</f>
        <v>Yes</v>
      </c>
      <c r="F669" s="146" t="str">
        <f>IF(VLOOKUP(B669,'Pivot Table'!$B$5:$K$2000,8,FALSE)=1,"Yes","")</f>
        <v/>
      </c>
      <c r="G669" s="164" t="str">
        <f>IF('ALC Transition Plans'!AT671="F","Y"," ")</f>
        <v>Y</v>
      </c>
      <c r="H669" s="217" t="str">
        <f>IF('ALC Transition Plans'!AW671=0," ",'ALC Transition Plans'!AW671)</f>
        <v>Y</v>
      </c>
      <c r="I669" s="312" t="str">
        <f t="shared" si="41"/>
        <v>91Y</v>
      </c>
      <c r="J669" s="230" t="str">
        <f>'ALC Transition Plans'!BL671</f>
        <v>F</v>
      </c>
    </row>
    <row r="670" spans="1:10" ht="15" customHeight="1" x14ac:dyDescent="0.3">
      <c r="A670" s="43" t="s">
        <v>649</v>
      </c>
      <c r="B670" s="43" t="s">
        <v>652</v>
      </c>
      <c r="C670" s="145" t="str">
        <f>IF('ALC Transition Plans'!$C672="yes",IF('ALC Transition Plans'!D672=0,"No ",'ALC Transition Plans'!D672),"N/A")</f>
        <v>Yes</v>
      </c>
      <c r="D670" s="141" t="str">
        <f>IF('ALC Transition Plans'!$O672="yes",IF('ALC Transition Plans'!P672=0,"No ",'ALC Transition Plans'!P672),"N/A")</f>
        <v>Yes</v>
      </c>
      <c r="E670" s="141" t="str">
        <f>IF('ALC Transition Plans'!$Z672="yes",IF('ALC Transition Plans'!AB672=0,"No ",'ALC Transition Plans'!AB672),"N/A")</f>
        <v>Yes</v>
      </c>
      <c r="F670" s="146" t="str">
        <f>IF(VLOOKUP(B670,'Pivot Table'!$B$5:$K$2000,8,FALSE)=1,"Yes","")</f>
        <v/>
      </c>
      <c r="G670" s="164" t="str">
        <f>IF('ALC Transition Plans'!AT672="F","Y"," ")</f>
        <v>Y</v>
      </c>
      <c r="H670" s="217" t="str">
        <f>IF('ALC Transition Plans'!AW672=0," ",'ALC Transition Plans'!AW672)</f>
        <v>Y</v>
      </c>
      <c r="I670" s="312" t="str">
        <f t="shared" si="41"/>
        <v>91Y</v>
      </c>
      <c r="J670" s="230" t="str">
        <f>'ALC Transition Plans'!BL672</f>
        <v>F</v>
      </c>
    </row>
    <row r="671" spans="1:10" ht="15" customHeight="1" x14ac:dyDescent="0.3">
      <c r="A671" s="43" t="s">
        <v>649</v>
      </c>
      <c r="B671" s="43" t="s">
        <v>653</v>
      </c>
      <c r="C671" s="145" t="str">
        <f>IF('ALC Transition Plans'!$C673="yes",IF('ALC Transition Plans'!D673=0,"No ",'ALC Transition Plans'!D673),"N/A")</f>
        <v>Yes</v>
      </c>
      <c r="D671" s="141" t="str">
        <f>IF('ALC Transition Plans'!$O673="yes",IF('ALC Transition Plans'!P673=0,"No ",'ALC Transition Plans'!P673),"N/A")</f>
        <v>Yes</v>
      </c>
      <c r="E671" s="141" t="str">
        <f>IF('ALC Transition Plans'!$Z673="yes",IF('ALC Transition Plans'!AB673=0,"No ",'ALC Transition Plans'!AB673),"N/A")</f>
        <v>Yes</v>
      </c>
      <c r="F671" s="146" t="str">
        <f>IF(VLOOKUP(B671,'Pivot Table'!$B$5:$K$2000,8,FALSE)=1,"Yes","")</f>
        <v/>
      </c>
      <c r="G671" s="164" t="str">
        <f>IF('ALC Transition Plans'!AT673="F","Y"," ")</f>
        <v>Y</v>
      </c>
      <c r="H671" s="217" t="str">
        <f>IF('ALC Transition Plans'!AW673=0," ",'ALC Transition Plans'!AW673)</f>
        <v>Y</v>
      </c>
      <c r="I671" s="312" t="str">
        <f t="shared" si="41"/>
        <v>91Y</v>
      </c>
      <c r="J671" s="230" t="str">
        <f>'ALC Transition Plans'!BL673</f>
        <v>F</v>
      </c>
    </row>
    <row r="672" spans="1:10" ht="15" customHeight="1" x14ac:dyDescent="0.3">
      <c r="A672" s="43" t="s">
        <v>649</v>
      </c>
      <c r="B672" s="43" t="s">
        <v>654</v>
      </c>
      <c r="C672" s="145" t="str">
        <f>IF('ALC Transition Plans'!$C674="yes",IF('ALC Transition Plans'!D674=0,"No ",'ALC Transition Plans'!D674),"N/A")</f>
        <v>Yes</v>
      </c>
      <c r="D672" s="141" t="str">
        <f>IF('ALC Transition Plans'!$O674="yes",IF('ALC Transition Plans'!P674=0,"No ",'ALC Transition Plans'!P674),"N/A")</f>
        <v>Yes</v>
      </c>
      <c r="E672" s="141" t="str">
        <f>IF('ALC Transition Plans'!$Z674="yes",IF('ALC Transition Plans'!AB674=0,"No ",'ALC Transition Plans'!AB674),"N/A")</f>
        <v>Yes</v>
      </c>
      <c r="F672" s="146" t="str">
        <f>IF(VLOOKUP(B672,'Pivot Table'!$B$5:$K$2000,8,FALSE)=1,"Yes","")</f>
        <v/>
      </c>
      <c r="G672" s="164" t="str">
        <f>IF('ALC Transition Plans'!AT674="F","Y"," ")</f>
        <v>Y</v>
      </c>
      <c r="H672" s="217" t="str">
        <f>IF('ALC Transition Plans'!AW674=0," ",'ALC Transition Plans'!AW674)</f>
        <v>Y</v>
      </c>
      <c r="I672" s="312" t="str">
        <f t="shared" si="41"/>
        <v>91Y</v>
      </c>
      <c r="J672" s="230" t="str">
        <f>'ALC Transition Plans'!BL674</f>
        <v>F</v>
      </c>
    </row>
    <row r="673" spans="1:10" ht="15" customHeight="1" x14ac:dyDescent="0.3">
      <c r="A673" s="43" t="s">
        <v>649</v>
      </c>
      <c r="B673" s="43" t="s">
        <v>655</v>
      </c>
      <c r="C673" s="145" t="str">
        <f>IF('ALC Transition Plans'!$C675="yes",IF('ALC Transition Plans'!D675=0,"No ",'ALC Transition Plans'!D675),"N/A")</f>
        <v>Yes</v>
      </c>
      <c r="D673" s="141" t="str">
        <f>IF('ALC Transition Plans'!$O675="yes",IF('ALC Transition Plans'!P675=0,"No ",'ALC Transition Plans'!P675),"N/A")</f>
        <v>Yes</v>
      </c>
      <c r="E673" s="141" t="str">
        <f>IF('ALC Transition Plans'!$Z675="yes",IF('ALC Transition Plans'!AB675=0,"No ",'ALC Transition Plans'!AB675),"N/A")</f>
        <v>Yes</v>
      </c>
      <c r="F673" s="146" t="str">
        <f>IF(VLOOKUP(B673,'Pivot Table'!$B$5:$K$2000,8,FALSE)=1,"Yes","")</f>
        <v/>
      </c>
      <c r="G673" s="164" t="str">
        <f>IF('ALC Transition Plans'!AT675="F","Y"," ")</f>
        <v>Y</v>
      </c>
      <c r="H673" s="217" t="str">
        <f>IF('ALC Transition Plans'!AW675=0," ",'ALC Transition Plans'!AW675)</f>
        <v>Y</v>
      </c>
      <c r="I673" s="312" t="str">
        <f t="shared" si="41"/>
        <v>91Y</v>
      </c>
      <c r="J673" s="230" t="str">
        <f>'ALC Transition Plans'!BL675</f>
        <v>F</v>
      </c>
    </row>
    <row r="674" spans="1:10" ht="15" customHeight="1" x14ac:dyDescent="0.3">
      <c r="A674" s="43" t="s">
        <v>649</v>
      </c>
      <c r="B674" s="43" t="s">
        <v>656</v>
      </c>
      <c r="C674" s="145" t="str">
        <f>IF('ALC Transition Plans'!$C676="yes",IF('ALC Transition Plans'!D676=0,"No ",'ALC Transition Plans'!D676),"N/A")</f>
        <v>Yes</v>
      </c>
      <c r="D674" s="141" t="str">
        <f>IF('ALC Transition Plans'!$O676="yes",IF('ALC Transition Plans'!P676=0,"No ",'ALC Transition Plans'!P676),"N/A")</f>
        <v>Yes</v>
      </c>
      <c r="E674" s="141" t="str">
        <f>IF('ALC Transition Plans'!$Z676="yes",IF('ALC Transition Plans'!AB676=0,"No ",'ALC Transition Plans'!AB676),"N/A")</f>
        <v>Yes</v>
      </c>
      <c r="F674" s="146" t="str">
        <f>IF(VLOOKUP(B674,'Pivot Table'!$B$5:$K$2000,8,FALSE)=1,"Yes","")</f>
        <v/>
      </c>
      <c r="G674" s="164" t="str">
        <f>IF('ALC Transition Plans'!AT676="F","Y"," ")</f>
        <v>Y</v>
      </c>
      <c r="H674" s="217" t="str">
        <f>IF('ALC Transition Plans'!AW676=0," ",'ALC Transition Plans'!AW676)</f>
        <v>Y</v>
      </c>
      <c r="I674" s="312" t="str">
        <f t="shared" si="41"/>
        <v>91Y</v>
      </c>
      <c r="J674" s="230" t="str">
        <f>'ALC Transition Plans'!BL676</f>
        <v>F</v>
      </c>
    </row>
    <row r="675" spans="1:10" ht="15" customHeight="1" x14ac:dyDescent="0.3">
      <c r="A675" s="43" t="s">
        <v>649</v>
      </c>
      <c r="B675" s="43" t="s">
        <v>657</v>
      </c>
      <c r="C675" s="145" t="str">
        <f>IF('ALC Transition Plans'!$C677="yes",IF('ALC Transition Plans'!D677=0,"No ",'ALC Transition Plans'!D677),"N/A")</f>
        <v>Yes</v>
      </c>
      <c r="D675" s="141" t="str">
        <f>IF('ALC Transition Plans'!$O677="yes",IF('ALC Transition Plans'!P677=0,"No ",'ALC Transition Plans'!P677),"N/A")</f>
        <v>Yes</v>
      </c>
      <c r="E675" s="141" t="str">
        <f>IF('ALC Transition Plans'!$Z677="yes",IF('ALC Transition Plans'!AB677=0,"No ",'ALC Transition Plans'!AB677),"N/A")</f>
        <v>Yes</v>
      </c>
      <c r="F675" s="146" t="str">
        <f>IF(VLOOKUP(B675,'Pivot Table'!$B$5:$K$2000,8,FALSE)=1,"Yes","")</f>
        <v/>
      </c>
      <c r="G675" s="164" t="str">
        <f>IF('ALC Transition Plans'!AT677="F","Y"," ")</f>
        <v>Y</v>
      </c>
      <c r="H675" s="217" t="str">
        <f>IF('ALC Transition Plans'!AW677=0," ",'ALC Transition Plans'!AW677)</f>
        <v>Y</v>
      </c>
      <c r="I675" s="312" t="str">
        <f t="shared" si="41"/>
        <v>91Y</v>
      </c>
      <c r="J675" s="230" t="str">
        <f>'ALC Transition Plans'!BL677</f>
        <v>F</v>
      </c>
    </row>
    <row r="676" spans="1:10" ht="15" customHeight="1" x14ac:dyDescent="0.3">
      <c r="A676" s="43" t="s">
        <v>649</v>
      </c>
      <c r="B676" s="43" t="s">
        <v>658</v>
      </c>
      <c r="C676" s="145" t="str">
        <f>IF('ALC Transition Plans'!$C678="yes",IF('ALC Transition Plans'!D678=0,"No ",'ALC Transition Plans'!D678),"N/A")</f>
        <v>Yes</v>
      </c>
      <c r="D676" s="141" t="str">
        <f>IF('ALC Transition Plans'!$O678="yes",IF('ALC Transition Plans'!P678=0,"No ",'ALC Transition Plans'!P678),"N/A")</f>
        <v>Yes</v>
      </c>
      <c r="E676" s="141" t="str">
        <f>IF('ALC Transition Plans'!$Z678="yes",IF('ALC Transition Plans'!AB678=0,"No ",'ALC Transition Plans'!AB678),"N/A")</f>
        <v>Yes</v>
      </c>
      <c r="F676" s="146" t="str">
        <f>IF(VLOOKUP(B676,'Pivot Table'!$B$5:$K$2000,8,FALSE)=1,"Yes","")</f>
        <v/>
      </c>
      <c r="G676" s="164" t="str">
        <f>IF('ALC Transition Plans'!AT678="F","Y"," ")</f>
        <v>Y</v>
      </c>
      <c r="H676" s="217" t="str">
        <f>IF('ALC Transition Plans'!AW678=0," ",'ALC Transition Plans'!AW678)</f>
        <v>Y</v>
      </c>
      <c r="I676" s="312" t="str">
        <f t="shared" si="41"/>
        <v>91Y</v>
      </c>
      <c r="J676" s="230" t="str">
        <f>'ALC Transition Plans'!BL678</f>
        <v>F</v>
      </c>
    </row>
    <row r="677" spans="1:10" ht="15" customHeight="1" x14ac:dyDescent="0.3">
      <c r="A677" s="43" t="s">
        <v>649</v>
      </c>
      <c r="B677" s="43" t="s">
        <v>659</v>
      </c>
      <c r="C677" s="145" t="str">
        <f>IF('ALC Transition Plans'!$C679="yes",IF('ALC Transition Plans'!D679=0,"No ",'ALC Transition Plans'!D679),"N/A")</f>
        <v>Yes</v>
      </c>
      <c r="D677" s="141" t="str">
        <f>IF('ALC Transition Plans'!$O679="yes",IF('ALC Transition Plans'!P679=0,"No ",'ALC Transition Plans'!P679),"N/A")</f>
        <v>Yes</v>
      </c>
      <c r="E677" s="141" t="str">
        <f>IF('ALC Transition Plans'!$Z679="yes",IF('ALC Transition Plans'!AB679=0,"No ",'ALC Transition Plans'!AB679),"N/A")</f>
        <v>Yes</v>
      </c>
      <c r="F677" s="146" t="str">
        <f>IF(VLOOKUP(B677,'Pivot Table'!$B$5:$K$2000,8,FALSE)=1,"Yes","")</f>
        <v/>
      </c>
      <c r="G677" s="164" t="str">
        <f>IF('ALC Transition Plans'!AT679="F","Y"," ")</f>
        <v>Y</v>
      </c>
      <c r="H677" s="217" t="str">
        <f>IF('ALC Transition Plans'!AW679=0," ",'ALC Transition Plans'!AW679)</f>
        <v>Y</v>
      </c>
      <c r="I677" s="312" t="str">
        <f t="shared" ref="I677:I733" si="44">A677&amp;G677</f>
        <v>91Y</v>
      </c>
      <c r="J677" s="230" t="str">
        <f>'ALC Transition Plans'!BL679</f>
        <v>F</v>
      </c>
    </row>
    <row r="678" spans="1:10" ht="15" customHeight="1" x14ac:dyDescent="0.3">
      <c r="A678" s="43" t="s">
        <v>649</v>
      </c>
      <c r="B678" s="43" t="s">
        <v>660</v>
      </c>
      <c r="C678" s="145" t="str">
        <f>IF('ALC Transition Plans'!$C680="yes",IF('ALC Transition Plans'!D680=0,"No ",'ALC Transition Plans'!D680),"N/A")</f>
        <v>Yes</v>
      </c>
      <c r="D678" s="141" t="str">
        <f>IF('ALC Transition Plans'!$O680="yes",IF('ALC Transition Plans'!P680=0,"No ",'ALC Transition Plans'!P680),"N/A")</f>
        <v>Yes</v>
      </c>
      <c r="E678" s="141" t="str">
        <f>IF('ALC Transition Plans'!$Z680="yes",IF('ALC Transition Plans'!AB680=0,"No ",'ALC Transition Plans'!AB680),"N/A")</f>
        <v>Yes</v>
      </c>
      <c r="F678" s="146" t="str">
        <f>IF(VLOOKUP(B678,'Pivot Table'!$B$5:$K$2000,8,FALSE)=1,"Yes","")</f>
        <v/>
      </c>
      <c r="G678" s="164" t="str">
        <f>IF('ALC Transition Plans'!AT680="F","Y"," ")</f>
        <v>Y</v>
      </c>
      <c r="H678" s="217" t="str">
        <f>IF('ALC Transition Plans'!AW680=0," ",'ALC Transition Plans'!AW680)</f>
        <v>Y</v>
      </c>
      <c r="I678" s="312" t="str">
        <f t="shared" si="44"/>
        <v>91Y</v>
      </c>
      <c r="J678" s="230" t="str">
        <f>'ALC Transition Plans'!BL680</f>
        <v>F</v>
      </c>
    </row>
    <row r="679" spans="1:10" ht="15" customHeight="1" x14ac:dyDescent="0.3">
      <c r="A679" s="43" t="s">
        <v>649</v>
      </c>
      <c r="B679" s="43" t="s">
        <v>661</v>
      </c>
      <c r="C679" s="145" t="str">
        <f>IF('ALC Transition Plans'!$C681="yes",IF('ALC Transition Plans'!D681=0,"No ",'ALC Transition Plans'!D681),"N/A")</f>
        <v>Yes</v>
      </c>
      <c r="D679" s="141" t="str">
        <f>IF('ALC Transition Plans'!$O681="yes",IF('ALC Transition Plans'!P681=0,"No ",'ALC Transition Plans'!P681),"N/A")</f>
        <v>Yes</v>
      </c>
      <c r="E679" s="141" t="str">
        <f>IF('ALC Transition Plans'!$Z681="yes",IF('ALC Transition Plans'!AB681=0,"No ",'ALC Transition Plans'!AB681),"N/A")</f>
        <v>Yes</v>
      </c>
      <c r="F679" s="146" t="str">
        <f>IF(VLOOKUP(B679,'Pivot Table'!$B$5:$K$2000,8,FALSE)=1,"Yes","")</f>
        <v/>
      </c>
      <c r="G679" s="164" t="str">
        <f>IF('ALC Transition Plans'!AT681="F","Y"," ")</f>
        <v>Y</v>
      </c>
      <c r="H679" s="217" t="str">
        <f>IF('ALC Transition Plans'!AW681=0," ",'ALC Transition Plans'!AW681)</f>
        <v>Y</v>
      </c>
      <c r="I679" s="312" t="str">
        <f t="shared" si="44"/>
        <v>91Y</v>
      </c>
      <c r="J679" s="230" t="str">
        <f>'ALC Transition Plans'!BL681</f>
        <v>F</v>
      </c>
    </row>
    <row r="680" spans="1:10" ht="15" customHeight="1" x14ac:dyDescent="0.3">
      <c r="A680" s="43" t="s">
        <v>649</v>
      </c>
      <c r="B680" s="43" t="s">
        <v>662</v>
      </c>
      <c r="C680" s="145" t="str">
        <f>IF('ALC Transition Plans'!$C682="yes",IF('ALC Transition Plans'!D682=0,"No ",'ALC Transition Plans'!D682),"N/A")</f>
        <v>Yes</v>
      </c>
      <c r="D680" s="141" t="str">
        <f>IF('ALC Transition Plans'!$O682="yes",IF('ALC Transition Plans'!P682=0,"No ",'ALC Transition Plans'!P682),"N/A")</f>
        <v>Yes</v>
      </c>
      <c r="E680" s="141" t="str">
        <f>IF('ALC Transition Plans'!$Z682="yes",IF('ALC Transition Plans'!AB682=0,"No ",'ALC Transition Plans'!AB682),"N/A")</f>
        <v>Yes</v>
      </c>
      <c r="F680" s="146" t="str">
        <f>IF(VLOOKUP(B680,'Pivot Table'!$B$5:$K$2000,8,FALSE)=1,"Yes","")</f>
        <v/>
      </c>
      <c r="G680" s="164" t="str">
        <f>IF('ALC Transition Plans'!AT682="F","Y"," ")</f>
        <v>Y</v>
      </c>
      <c r="H680" s="217" t="str">
        <f>IF('ALC Transition Plans'!AW682=0," ",'ALC Transition Plans'!AW682)</f>
        <v>Y</v>
      </c>
      <c r="I680" s="312" t="str">
        <f t="shared" si="44"/>
        <v>91Y</v>
      </c>
      <c r="J680" s="230" t="str">
        <f>'ALC Transition Plans'!BL682</f>
        <v>F</v>
      </c>
    </row>
    <row r="681" spans="1:10" ht="15" customHeight="1" x14ac:dyDescent="0.3">
      <c r="A681" s="43" t="s">
        <v>649</v>
      </c>
      <c r="B681" s="43" t="s">
        <v>663</v>
      </c>
      <c r="C681" s="145" t="str">
        <f>IF('ALC Transition Plans'!$C683="yes",IF('ALC Transition Plans'!D683=0,"No ",'ALC Transition Plans'!D683),"N/A")</f>
        <v>Yes</v>
      </c>
      <c r="D681" s="141" t="str">
        <f>IF('ALC Transition Plans'!$O683="yes",IF('ALC Transition Plans'!P683=0,"No ",'ALC Transition Plans'!P683),"N/A")</f>
        <v>Yes</v>
      </c>
      <c r="E681" s="141" t="str">
        <f>IF('ALC Transition Plans'!$Z683="yes",IF('ALC Transition Plans'!AB683=0,"No ",'ALC Transition Plans'!AB683),"N/A")</f>
        <v>Yes</v>
      </c>
      <c r="F681" s="146" t="str">
        <f>IF(VLOOKUP(B681,'Pivot Table'!$B$5:$K$2000,8,FALSE)=1,"Yes","")</f>
        <v/>
      </c>
      <c r="G681" s="164" t="str">
        <f>IF('ALC Transition Plans'!AT683="F","Y"," ")</f>
        <v>Y</v>
      </c>
      <c r="H681" s="217" t="str">
        <f>IF('ALC Transition Plans'!AW683=0," ",'ALC Transition Plans'!AW683)</f>
        <v>Y</v>
      </c>
      <c r="I681" s="312" t="str">
        <f t="shared" si="44"/>
        <v>91Y</v>
      </c>
      <c r="J681" s="230" t="str">
        <f>'ALC Transition Plans'!BL683</f>
        <v>F</v>
      </c>
    </row>
    <row r="682" spans="1:10" ht="15" customHeight="1" x14ac:dyDescent="0.3">
      <c r="A682" s="43" t="s">
        <v>649</v>
      </c>
      <c r="B682" s="43" t="s">
        <v>664</v>
      </c>
      <c r="C682" s="145" t="str">
        <f>IF('ALC Transition Plans'!$C684="yes",IF('ALC Transition Plans'!D684=0,"No ",'ALC Transition Plans'!D684),"N/A")</f>
        <v>Yes</v>
      </c>
      <c r="D682" s="141" t="str">
        <f>IF('ALC Transition Plans'!$O684="yes",IF('ALC Transition Plans'!P684=0,"No ",'ALC Transition Plans'!P684),"N/A")</f>
        <v>Yes</v>
      </c>
      <c r="E682" s="141" t="str">
        <f>IF('ALC Transition Plans'!$Z684="yes",IF('ALC Transition Plans'!AB684=0,"No ",'ALC Transition Plans'!AB684),"N/A")</f>
        <v>Yes</v>
      </c>
      <c r="F682" s="146" t="str">
        <f>IF(VLOOKUP(B682,'Pivot Table'!$B$5:$K$2000,8,FALSE)=1,"Yes","")</f>
        <v/>
      </c>
      <c r="G682" s="164" t="str">
        <f>IF('ALC Transition Plans'!AT684="F","Y"," ")</f>
        <v>Y</v>
      </c>
      <c r="H682" s="217" t="str">
        <f>IF('ALC Transition Plans'!AW684=0," ",'ALC Transition Plans'!AW684)</f>
        <v>Y</v>
      </c>
      <c r="I682" s="312" t="str">
        <f t="shared" si="44"/>
        <v>91Y</v>
      </c>
      <c r="J682" s="230" t="str">
        <f>'ALC Transition Plans'!BL684</f>
        <v>F</v>
      </c>
    </row>
    <row r="683" spans="1:10" ht="15" customHeight="1" x14ac:dyDescent="0.3">
      <c r="A683" s="43" t="s">
        <v>649</v>
      </c>
      <c r="B683" s="43" t="s">
        <v>664</v>
      </c>
      <c r="C683" s="145" t="str">
        <f>IF('ALC Transition Plans'!$C685="yes",IF('ALC Transition Plans'!D685=0,"No ",'ALC Transition Plans'!D685),"N/A")</f>
        <v>N/A</v>
      </c>
      <c r="D683" s="141" t="str">
        <f>IF('ALC Transition Plans'!$O685="yes",IF('ALC Transition Plans'!P685=0,"No ",'ALC Transition Plans'!P685),"N/A")</f>
        <v>N/A</v>
      </c>
      <c r="E683" s="141" t="str">
        <f>IF('ALC Transition Plans'!$Z685="yes",IF('ALC Transition Plans'!AB685=0,"No ",'ALC Transition Plans'!AB685),"N/A")</f>
        <v>Yes</v>
      </c>
      <c r="F683" s="146" t="str">
        <f>IF(VLOOKUP(B683,'Pivot Table'!$B$5:$K$2000,8,FALSE)=1,"Yes","")</f>
        <v/>
      </c>
      <c r="G683" s="164" t="str">
        <f>IF('ALC Transition Plans'!AT685="F","Y"," ")</f>
        <v>Y</v>
      </c>
      <c r="H683" s="217" t="str">
        <f>IF('ALC Transition Plans'!AW685=0," ",'ALC Transition Plans'!AW685)</f>
        <v>Y</v>
      </c>
      <c r="I683" s="312" t="str">
        <f t="shared" ref="I683" si="45">A683&amp;G683</f>
        <v>91Y</v>
      </c>
      <c r="J683" s="230" t="str">
        <f>'ALC Transition Plans'!BL685</f>
        <v>F</v>
      </c>
    </row>
    <row r="684" spans="1:10" ht="15" customHeight="1" x14ac:dyDescent="0.3">
      <c r="A684" s="43" t="s">
        <v>649</v>
      </c>
      <c r="B684" s="43" t="s">
        <v>665</v>
      </c>
      <c r="C684" s="145" t="str">
        <f>IF('ALC Transition Plans'!$C686="yes",IF('ALC Transition Plans'!D686=0,"No ",'ALC Transition Plans'!D686),"N/A")</f>
        <v>Yes</v>
      </c>
      <c r="D684" s="141" t="str">
        <f>IF('ALC Transition Plans'!$O686="yes",IF('ALC Transition Plans'!P686=0,"No ",'ALC Transition Plans'!P686),"N/A")</f>
        <v>Yes</v>
      </c>
      <c r="E684" s="141" t="str">
        <f>IF('ALC Transition Plans'!$Z686="yes",IF('ALC Transition Plans'!AB686=0,"No ",'ALC Transition Plans'!AB686),"N/A")</f>
        <v>Yes</v>
      </c>
      <c r="F684" s="146" t="str">
        <f>IF(VLOOKUP(B684,'Pivot Table'!$B$5:$K$2000,8,FALSE)=1,"Yes","")</f>
        <v/>
      </c>
      <c r="G684" s="164" t="str">
        <f>IF('ALC Transition Plans'!AT686="F","Y"," ")</f>
        <v>Y</v>
      </c>
      <c r="H684" s="217" t="str">
        <f>IF('ALC Transition Plans'!AW686=0," ",'ALC Transition Plans'!AW686)</f>
        <v>Y</v>
      </c>
      <c r="I684" s="312" t="str">
        <f t="shared" si="44"/>
        <v>91Y</v>
      </c>
      <c r="J684" s="230" t="str">
        <f>'ALC Transition Plans'!BL686</f>
        <v>F</v>
      </c>
    </row>
    <row r="685" spans="1:10" ht="15" customHeight="1" x14ac:dyDescent="0.3">
      <c r="A685" s="43" t="s">
        <v>649</v>
      </c>
      <c r="B685" s="123" t="s">
        <v>1659</v>
      </c>
      <c r="C685" s="145" t="str">
        <f>IF('ALC Transition Plans'!$C687="yes",IF('ALC Transition Plans'!D687=0,"No ",'ALC Transition Plans'!D687),"N/A")</f>
        <v>Yes</v>
      </c>
      <c r="D685" s="141" t="str">
        <f>IF('ALC Transition Plans'!$O687="yes",IF('ALC Transition Plans'!P687=0,"No ",'ALC Transition Plans'!P687),"N/A")</f>
        <v>Yes</v>
      </c>
      <c r="E685" s="141" t="str">
        <f>IF('ALC Transition Plans'!$Z687="yes",IF('ALC Transition Plans'!AB687=0,"No ",'ALC Transition Plans'!AB687),"N/A")</f>
        <v>Yes</v>
      </c>
      <c r="F685" s="146" t="str">
        <f>IF(VLOOKUP(B685,'Pivot Table'!$B$5:$K$2000,8,FALSE)=1,"Yes","")</f>
        <v/>
      </c>
      <c r="G685" s="164" t="str">
        <f>IF('ALC Transition Plans'!AT687="F","Y"," ")</f>
        <v>Y</v>
      </c>
      <c r="H685" s="217" t="str">
        <f>IF('ALC Transition Plans'!AW687=0," ",'ALC Transition Plans'!AW687)</f>
        <v>Y</v>
      </c>
      <c r="I685" s="312" t="str">
        <f t="shared" ref="I685:I687" si="46">A685&amp;G685</f>
        <v>91Y</v>
      </c>
      <c r="J685" s="230" t="str">
        <f>'ALC Transition Plans'!BL687</f>
        <v>F</v>
      </c>
    </row>
    <row r="686" spans="1:10" ht="15" customHeight="1" x14ac:dyDescent="0.3">
      <c r="A686" s="43" t="s">
        <v>649</v>
      </c>
      <c r="B686" s="123" t="s">
        <v>1660</v>
      </c>
      <c r="C686" s="145" t="str">
        <f>IF('ALC Transition Plans'!$C688="yes",IF('ALC Transition Plans'!D688=0,"No ",'ALC Transition Plans'!D688),"N/A")</f>
        <v>Yes</v>
      </c>
      <c r="D686" s="141" t="str">
        <f>IF('ALC Transition Plans'!$O688="yes",IF('ALC Transition Plans'!P688=0,"No ",'ALC Transition Plans'!P688),"N/A")</f>
        <v>Yes</v>
      </c>
      <c r="E686" s="141" t="str">
        <f>IF('ALC Transition Plans'!$Z688="yes",IF('ALC Transition Plans'!AB688=0,"No ",'ALC Transition Plans'!AB688),"N/A")</f>
        <v>Yes</v>
      </c>
      <c r="F686" s="146" t="str">
        <f>IF(VLOOKUP(B686,'Pivot Table'!$B$5:$K$2000,8,FALSE)=1,"Yes","")</f>
        <v/>
      </c>
      <c r="G686" s="164" t="str">
        <f>IF('ALC Transition Plans'!AT688="F","Y"," ")</f>
        <v>Y</v>
      </c>
      <c r="H686" s="217" t="str">
        <f>IF('ALC Transition Plans'!AW688=0," ",'ALC Transition Plans'!AW688)</f>
        <v>Y</v>
      </c>
      <c r="I686" s="312" t="str">
        <f t="shared" si="46"/>
        <v>91Y</v>
      </c>
      <c r="J686" s="230" t="str">
        <f>'ALC Transition Plans'!BL688</f>
        <v>F</v>
      </c>
    </row>
    <row r="687" spans="1:10" ht="15" customHeight="1" x14ac:dyDescent="0.3">
      <c r="A687" s="43" t="s">
        <v>649</v>
      </c>
      <c r="B687" s="123" t="s">
        <v>1661</v>
      </c>
      <c r="C687" s="145" t="str">
        <f>IF('ALC Transition Plans'!$C689="yes",IF('ALC Transition Plans'!D689=0,"No ",'ALC Transition Plans'!D689),"N/A")</f>
        <v>Yes</v>
      </c>
      <c r="D687" s="141" t="str">
        <f>IF('ALC Transition Plans'!$O689="yes",IF('ALC Transition Plans'!P689=0,"No ",'ALC Transition Plans'!P689),"N/A")</f>
        <v>Yes</v>
      </c>
      <c r="E687" s="141" t="str">
        <f>IF('ALC Transition Plans'!$Z689="yes",IF('ALC Transition Plans'!AB689=0,"No ",'ALC Transition Plans'!AB689),"N/A")</f>
        <v>Yes</v>
      </c>
      <c r="F687" s="146" t="str">
        <f>IF(VLOOKUP(B687,'Pivot Table'!$B$5:$K$2000,8,FALSE)=1,"Yes","")</f>
        <v/>
      </c>
      <c r="G687" s="164" t="str">
        <f>IF('ALC Transition Plans'!AT689="F","Y"," ")</f>
        <v>Y</v>
      </c>
      <c r="H687" s="217" t="str">
        <f>IF('ALC Transition Plans'!AW689=0," ",'ALC Transition Plans'!AW689)</f>
        <v>Y</v>
      </c>
      <c r="I687" s="312" t="str">
        <f t="shared" si="46"/>
        <v>91Y</v>
      </c>
      <c r="J687" s="230" t="str">
        <f>'ALC Transition Plans'!BL689</f>
        <v>F</v>
      </c>
    </row>
    <row r="688" spans="1:10" ht="15" customHeight="1" x14ac:dyDescent="0.3">
      <c r="A688" s="43" t="s">
        <v>649</v>
      </c>
      <c r="B688" s="123" t="s">
        <v>1563</v>
      </c>
      <c r="C688" s="145" t="str">
        <f>IF('ALC Transition Plans'!$C690="yes",IF('ALC Transition Plans'!D690=0,"No ",'ALC Transition Plans'!D690),"N/A")</f>
        <v>Yes</v>
      </c>
      <c r="D688" s="141" t="str">
        <f>IF('ALC Transition Plans'!$O690="yes",IF('ALC Transition Plans'!P690=0,"No ",'ALC Transition Plans'!P690),"N/A")</f>
        <v>Yes</v>
      </c>
      <c r="E688" s="141" t="str">
        <f>IF('ALC Transition Plans'!$Z690="yes",IF('ALC Transition Plans'!AB690=0,"No ",'ALC Transition Plans'!AB690),"N/A")</f>
        <v>Yes</v>
      </c>
      <c r="F688" s="146" t="str">
        <f>IF(VLOOKUP(B688,'Pivot Table'!$B$5:$K$2000,8,FALSE)=1,"Yes","")</f>
        <v/>
      </c>
      <c r="G688" s="164" t="str">
        <f>IF('ALC Transition Plans'!AT690="F","Y"," ")</f>
        <v>Y</v>
      </c>
      <c r="H688" s="217" t="str">
        <f>IF('ALC Transition Plans'!AW690=0," ",'ALC Transition Plans'!AW690)</f>
        <v>Y</v>
      </c>
      <c r="I688" s="312" t="str">
        <f t="shared" ref="I688" si="47">A688&amp;G688</f>
        <v>91Y</v>
      </c>
      <c r="J688" s="230" t="str">
        <f>'ALC Transition Plans'!BL690</f>
        <v>F</v>
      </c>
    </row>
    <row r="689" spans="1:10" ht="15" customHeight="1" x14ac:dyDescent="0.3">
      <c r="A689" s="43" t="s">
        <v>667</v>
      </c>
      <c r="B689" s="43" t="s">
        <v>666</v>
      </c>
      <c r="C689" s="145" t="str">
        <f>IF('ALC Transition Plans'!$C691="yes",IF('ALC Transition Plans'!D691=0,"No ",'ALC Transition Plans'!D691),"N/A")</f>
        <v>Yes</v>
      </c>
      <c r="D689" s="141" t="str">
        <f>IF('ALC Transition Plans'!$O691="yes",IF('ALC Transition Plans'!P691=0,"No ",'ALC Transition Plans'!P691),"N/A")</f>
        <v>Yes</v>
      </c>
      <c r="E689" s="141" t="str">
        <f>IF('ALC Transition Plans'!$Z691="yes",IF('ALC Transition Plans'!AB691=0,"No ",'ALC Transition Plans'!AB691),"N/A")</f>
        <v>Yes</v>
      </c>
      <c r="F689" s="146" t="str">
        <f>IF(VLOOKUP(B689,'Pivot Table'!$B$5:$K$2000,8,FALSE)=1,"Yes","")</f>
        <v/>
      </c>
      <c r="G689" s="164" t="str">
        <f>IF('ALC Transition Plans'!AT691="F","Y"," ")</f>
        <v>Y</v>
      </c>
      <c r="H689" s="217" t="str">
        <f>IF('ALC Transition Plans'!AW691=0," ",'ALC Transition Plans'!AW691)</f>
        <v xml:space="preserve"> </v>
      </c>
      <c r="I689" s="312" t="str">
        <f t="shared" si="44"/>
        <v>93Y</v>
      </c>
      <c r="J689" s="230" t="str">
        <f>'ALC Transition Plans'!BL691</f>
        <v>F</v>
      </c>
    </row>
    <row r="690" spans="1:10" ht="15" customHeight="1" x14ac:dyDescent="0.3">
      <c r="A690" s="43" t="s">
        <v>669</v>
      </c>
      <c r="B690" s="43" t="s">
        <v>668</v>
      </c>
      <c r="C690" s="145" t="str">
        <f>IF('ALC Transition Plans'!$C692="yes",IF('ALC Transition Plans'!D692=0,"No ",'ALC Transition Plans'!D692),"N/A")</f>
        <v>Yes</v>
      </c>
      <c r="D690" s="141" t="str">
        <f>IF('ALC Transition Plans'!$O692="yes",IF('ALC Transition Plans'!P692=0,"No ",'ALC Transition Plans'!P692),"N/A")</f>
        <v>Yes</v>
      </c>
      <c r="E690" s="141" t="str">
        <f>IF('ALC Transition Plans'!$Z692="yes",IF('ALC Transition Plans'!AB692=0,"No ",'ALC Transition Plans'!AB692),"N/A")</f>
        <v>Yes</v>
      </c>
      <c r="F690" s="146" t="str">
        <f>IF(VLOOKUP(B690,'Pivot Table'!$B$5:$K$2000,8,FALSE)=1,"Yes","")</f>
        <v/>
      </c>
      <c r="G690" s="164" t="str">
        <f>IF('ALC Transition Plans'!AT692="F","Y"," ")</f>
        <v>Y</v>
      </c>
      <c r="H690" s="217" t="str">
        <f>IF('ALC Transition Plans'!AW692=0," ",'ALC Transition Plans'!AW692)</f>
        <v xml:space="preserve"> </v>
      </c>
      <c r="I690" s="312" t="str">
        <f t="shared" si="44"/>
        <v>95Y</v>
      </c>
      <c r="J690" s="230" t="str">
        <f>'ALC Transition Plans'!BL692</f>
        <v>F</v>
      </c>
    </row>
    <row r="691" spans="1:10" ht="15" customHeight="1" x14ac:dyDescent="0.3">
      <c r="A691" s="43" t="s">
        <v>669</v>
      </c>
      <c r="B691" s="43" t="s">
        <v>670</v>
      </c>
      <c r="C691" s="145" t="str">
        <f>IF('ALC Transition Plans'!$C693="yes",IF('ALC Transition Plans'!D693=0,"No ",'ALC Transition Plans'!D693),"N/A")</f>
        <v>Yes</v>
      </c>
      <c r="D691" s="141" t="str">
        <f>IF('ALC Transition Plans'!$O693="yes",IF('ALC Transition Plans'!P693=0,"No ",'ALC Transition Plans'!P693),"N/A")</f>
        <v>Yes</v>
      </c>
      <c r="E691" s="141" t="str">
        <f>IF('ALC Transition Plans'!$Z693="yes",IF('ALC Transition Plans'!AB693=0,"No ",'ALC Transition Plans'!AB693),"N/A")</f>
        <v>Yes</v>
      </c>
      <c r="F691" s="146" t="str">
        <f>IF(VLOOKUP(B691,'Pivot Table'!$B$5:$K$2000,8,FALSE)=1,"Yes","")</f>
        <v/>
      </c>
      <c r="G691" s="164" t="str">
        <f>IF('ALC Transition Plans'!AT693="F","Y"," ")</f>
        <v>Y</v>
      </c>
      <c r="H691" s="217" t="str">
        <f>IF('ALC Transition Plans'!AW693=0," ",'ALC Transition Plans'!AW693)</f>
        <v xml:space="preserve"> </v>
      </c>
      <c r="I691" s="312" t="str">
        <f t="shared" si="44"/>
        <v>95Y</v>
      </c>
      <c r="J691" s="230" t="str">
        <f>'ALC Transition Plans'!BL693</f>
        <v>F</v>
      </c>
    </row>
    <row r="692" spans="1:10" ht="15" customHeight="1" x14ac:dyDescent="0.3">
      <c r="A692" s="43" t="s">
        <v>669</v>
      </c>
      <c r="B692" s="43" t="s">
        <v>671</v>
      </c>
      <c r="C692" s="145" t="str">
        <f>IF('ALC Transition Plans'!$C694="yes",IF('ALC Transition Plans'!D694=0,"No ",'ALC Transition Plans'!D694),"N/A")</f>
        <v>Yes</v>
      </c>
      <c r="D692" s="141" t="str">
        <f>IF('ALC Transition Plans'!$O694="yes",IF('ALC Transition Plans'!P694=0,"No ",'ALC Transition Plans'!P694),"N/A")</f>
        <v>Yes</v>
      </c>
      <c r="E692" s="141" t="str">
        <f>IF('ALC Transition Plans'!$Z694="yes",IF('ALC Transition Plans'!AB694=0,"No ",'ALC Transition Plans'!AB694),"N/A")</f>
        <v>Yes</v>
      </c>
      <c r="F692" s="146" t="str">
        <f>IF(VLOOKUP(B692,'Pivot Table'!$B$5:$K$2000,8,FALSE)=1,"Yes","")</f>
        <v/>
      </c>
      <c r="G692" s="164" t="str">
        <f>IF('ALC Transition Plans'!AT694="F","Y"," ")</f>
        <v>Y</v>
      </c>
      <c r="H692" s="217" t="str">
        <f>IF('ALC Transition Plans'!AW694=0," ",'ALC Transition Plans'!AW694)</f>
        <v xml:space="preserve"> </v>
      </c>
      <c r="I692" s="312" t="str">
        <f t="shared" si="44"/>
        <v>95Y</v>
      </c>
      <c r="J692" s="230" t="str">
        <f>'ALC Transition Plans'!BL694</f>
        <v>F</v>
      </c>
    </row>
    <row r="693" spans="1:10" ht="15" customHeight="1" x14ac:dyDescent="0.3">
      <c r="A693" s="43" t="s">
        <v>669</v>
      </c>
      <c r="B693" s="43" t="s">
        <v>672</v>
      </c>
      <c r="C693" s="145" t="str">
        <f>IF('ALC Transition Plans'!$C695="yes",IF('ALC Transition Plans'!D695=0,"No ",'ALC Transition Plans'!D695),"N/A")</f>
        <v>Yes</v>
      </c>
      <c r="D693" s="141" t="str">
        <f>IF('ALC Transition Plans'!$O695="yes",IF('ALC Transition Plans'!P695=0,"No ",'ALC Transition Plans'!P695),"N/A")</f>
        <v>Yes</v>
      </c>
      <c r="E693" s="141" t="str">
        <f>IF('ALC Transition Plans'!$Z695="yes",IF('ALC Transition Plans'!AB695=0,"No ",'ALC Transition Plans'!AB695),"N/A")</f>
        <v>Yes</v>
      </c>
      <c r="F693" s="146" t="str">
        <f>IF(VLOOKUP(B693,'Pivot Table'!$B$5:$K$2000,8,FALSE)=1,"Yes","")</f>
        <v/>
      </c>
      <c r="G693" s="164" t="str">
        <f>IF('ALC Transition Plans'!AT695="F","Y"," ")</f>
        <v>Y</v>
      </c>
      <c r="H693" s="217" t="str">
        <f>IF('ALC Transition Plans'!AW695=0," ",'ALC Transition Plans'!AW695)</f>
        <v xml:space="preserve"> </v>
      </c>
      <c r="I693" s="312" t="str">
        <f t="shared" si="44"/>
        <v>95Y</v>
      </c>
      <c r="J693" s="230" t="str">
        <f>'ALC Transition Plans'!BL695</f>
        <v>F</v>
      </c>
    </row>
    <row r="694" spans="1:10" ht="15" customHeight="1" x14ac:dyDescent="0.3">
      <c r="A694" s="43" t="s">
        <v>669</v>
      </c>
      <c r="B694" s="123" t="s">
        <v>745</v>
      </c>
      <c r="C694" s="145" t="str">
        <f>IF('ALC Transition Plans'!$C696="yes",IF('ALC Transition Plans'!D696=0,"No ",'ALC Transition Plans'!D696),"N/A")</f>
        <v>Yes</v>
      </c>
      <c r="D694" s="141" t="str">
        <f>IF('ALC Transition Plans'!$O696="yes",IF('ALC Transition Plans'!P696=0,"No ",'ALC Transition Plans'!P696),"N/A")</f>
        <v>Yes</v>
      </c>
      <c r="E694" s="141" t="str">
        <f>IF('ALC Transition Plans'!$Z696="yes",IF('ALC Transition Plans'!AB696=0,"No ",'ALC Transition Plans'!AB696),"N/A")</f>
        <v>Yes</v>
      </c>
      <c r="F694" s="146" t="str">
        <f>IF(VLOOKUP(B694,'Pivot Table'!$B$5:$K$2000,8,FALSE)=1,"Yes","")</f>
        <v/>
      </c>
      <c r="G694" s="164" t="str">
        <f>IF('ALC Transition Plans'!AT696="F","Y"," ")</f>
        <v>Y</v>
      </c>
      <c r="H694" s="217" t="str">
        <f>IF('ALC Transition Plans'!AW696=0," ",'ALC Transition Plans'!AW696)</f>
        <v xml:space="preserve"> </v>
      </c>
      <c r="I694" s="312" t="str">
        <f t="shared" si="44"/>
        <v>95Y</v>
      </c>
      <c r="J694" s="230" t="str">
        <f>'ALC Transition Plans'!BL696</f>
        <v>F</v>
      </c>
    </row>
    <row r="695" spans="1:10" ht="15" customHeight="1" x14ac:dyDescent="0.3">
      <c r="A695" s="43" t="s">
        <v>669</v>
      </c>
      <c r="B695" s="123" t="s">
        <v>746</v>
      </c>
      <c r="C695" s="145" t="str">
        <f>IF('ALC Transition Plans'!$C697="yes",IF('ALC Transition Plans'!D697=0,"No ",'ALC Transition Plans'!D697),"N/A")</f>
        <v>Yes</v>
      </c>
      <c r="D695" s="141" t="str">
        <f>IF('ALC Transition Plans'!$O697="yes",IF('ALC Transition Plans'!P697=0,"No ",'ALC Transition Plans'!P697),"N/A")</f>
        <v>Yes</v>
      </c>
      <c r="E695" s="141" t="str">
        <f>IF('ALC Transition Plans'!$Z697="yes",IF('ALC Transition Plans'!AB697=0,"No ",'ALC Transition Plans'!AB697),"N/A")</f>
        <v>Yes</v>
      </c>
      <c r="F695" s="146" t="str">
        <f>IF(VLOOKUP(B695,'Pivot Table'!$B$5:$K$2000,8,FALSE)=1,"Yes","")</f>
        <v/>
      </c>
      <c r="G695" s="164" t="str">
        <f>IF('ALC Transition Plans'!AT697="F","Y"," ")</f>
        <v>Y</v>
      </c>
      <c r="H695" s="217" t="str">
        <f>IF('ALC Transition Plans'!AW697=0," ",'ALC Transition Plans'!AW697)</f>
        <v xml:space="preserve"> </v>
      </c>
      <c r="I695" s="312" t="str">
        <f t="shared" si="44"/>
        <v>95Y</v>
      </c>
      <c r="J695" s="230" t="str">
        <f>'ALC Transition Plans'!BL697</f>
        <v>F</v>
      </c>
    </row>
    <row r="696" spans="1:10" ht="15" customHeight="1" x14ac:dyDescent="0.3">
      <c r="A696" s="43" t="s">
        <v>669</v>
      </c>
      <c r="B696" s="43" t="s">
        <v>673</v>
      </c>
      <c r="C696" s="145" t="str">
        <f>IF('ALC Transition Plans'!$C698="yes",IF('ALC Transition Plans'!D698=0,"No ",'ALC Transition Plans'!D698),"N/A")</f>
        <v>Yes</v>
      </c>
      <c r="D696" s="141" t="str">
        <f>IF('ALC Transition Plans'!$O698="yes",IF('ALC Transition Plans'!P698=0,"No ",'ALC Transition Plans'!P698),"N/A")</f>
        <v>Yes</v>
      </c>
      <c r="E696" s="141" t="str">
        <f>IF('ALC Transition Plans'!$Z698="yes",IF('ALC Transition Plans'!AB698=0,"No ",'ALC Transition Plans'!AB698),"N/A")</f>
        <v>Yes</v>
      </c>
      <c r="F696" s="146" t="str">
        <f>IF(VLOOKUP(B696,'Pivot Table'!$B$5:$K$2000,8,FALSE)=1,"Yes","")</f>
        <v/>
      </c>
      <c r="G696" s="164" t="str">
        <f>IF('ALC Transition Plans'!AT698="F","Y"," ")</f>
        <v>Y</v>
      </c>
      <c r="H696" s="217" t="str">
        <f>IF('ALC Transition Plans'!AW698=0," ",'ALC Transition Plans'!AW698)</f>
        <v xml:space="preserve"> </v>
      </c>
      <c r="I696" s="312" t="str">
        <f t="shared" si="44"/>
        <v>95Y</v>
      </c>
      <c r="J696" s="230" t="str">
        <f>'ALC Transition Plans'!BL698</f>
        <v>F</v>
      </c>
    </row>
    <row r="697" spans="1:10" ht="15" customHeight="1" x14ac:dyDescent="0.3">
      <c r="A697" s="43" t="s">
        <v>669</v>
      </c>
      <c r="B697" s="123" t="s">
        <v>1679</v>
      </c>
      <c r="C697" s="145" t="str">
        <f>IF('ALC Transition Plans'!$C699="yes",IF('ALC Transition Plans'!D699=0,"No ",'ALC Transition Plans'!D699),"N/A")</f>
        <v>Yes</v>
      </c>
      <c r="D697" s="141" t="str">
        <f>IF('ALC Transition Plans'!$O699="yes",IF('ALC Transition Plans'!P699=0,"No ",'ALC Transition Plans'!P699),"N/A")</f>
        <v>Yes</v>
      </c>
      <c r="E697" s="141" t="str">
        <f>IF('ALC Transition Plans'!$Z699="yes",IF('ALC Transition Plans'!AB699=0,"No ",'ALC Transition Plans'!AB699),"N/A")</f>
        <v>Yes</v>
      </c>
      <c r="F697" s="146" t="str">
        <f>IF(VLOOKUP(B697,'Pivot Table'!$B$5:$K$2000,8,FALSE)=1,"Yes","")</f>
        <v/>
      </c>
      <c r="G697" s="164" t="str">
        <f>IF('ALC Transition Plans'!AT699="F","Y"," ")</f>
        <v>Y</v>
      </c>
      <c r="H697" s="217" t="str">
        <f>IF('ALC Transition Plans'!AW699=0," ",'ALC Transition Plans'!AW699)</f>
        <v xml:space="preserve"> </v>
      </c>
      <c r="I697" s="312" t="str">
        <f t="shared" ref="I697" si="48">A697&amp;G697</f>
        <v>95Y</v>
      </c>
      <c r="J697" s="230" t="str">
        <f>'ALC Transition Plans'!BL699</f>
        <v>F</v>
      </c>
    </row>
    <row r="698" spans="1:10" ht="15" customHeight="1" x14ac:dyDescent="0.3">
      <c r="A698" s="43" t="s">
        <v>669</v>
      </c>
      <c r="B698" s="123" t="s">
        <v>1680</v>
      </c>
      <c r="C698" s="145" t="str">
        <f>IF('ALC Transition Plans'!$C700="yes",IF('ALC Transition Plans'!D700=0,"No ",'ALC Transition Plans'!D700),"N/A")</f>
        <v>Yes</v>
      </c>
      <c r="D698" s="141" t="str">
        <f>IF('ALC Transition Plans'!$O700="yes",IF('ALC Transition Plans'!P700=0,"No ",'ALC Transition Plans'!P700),"N/A")</f>
        <v>Yes</v>
      </c>
      <c r="E698" s="141" t="str">
        <f>IF('ALC Transition Plans'!$Z700="yes",IF('ALC Transition Plans'!AB700=0,"No ",'ALC Transition Plans'!AB700),"N/A")</f>
        <v>Yes</v>
      </c>
      <c r="F698" s="146" t="str">
        <f>IF(VLOOKUP(B698,'Pivot Table'!$B$5:$K$2000,8,FALSE)=1,"Yes","")</f>
        <v/>
      </c>
      <c r="G698" s="164" t="str">
        <f>IF('ALC Transition Plans'!AT700="F","Y"," ")</f>
        <v>Y</v>
      </c>
      <c r="H698" s="217" t="str">
        <f>IF('ALC Transition Plans'!AW700=0," ",'ALC Transition Plans'!AW700)</f>
        <v xml:space="preserve"> </v>
      </c>
      <c r="I698" s="312" t="str">
        <f t="shared" ref="I698" si="49">A698&amp;G698</f>
        <v>95Y</v>
      </c>
      <c r="J698" s="230" t="str">
        <f>'ALC Transition Plans'!BL700</f>
        <v>F</v>
      </c>
    </row>
    <row r="699" spans="1:10" ht="15" customHeight="1" x14ac:dyDescent="0.3">
      <c r="A699" s="43" t="s">
        <v>669</v>
      </c>
      <c r="B699" s="123" t="s">
        <v>2021</v>
      </c>
      <c r="C699" s="145" t="str">
        <f>IF('ALC Transition Plans'!$C701="yes",IF('ALC Transition Plans'!D701=0,"No ",'ALC Transition Plans'!D701),"N/A")</f>
        <v>In Progress</v>
      </c>
      <c r="D699" s="141" t="str">
        <f>IF('ALC Transition Plans'!$O701="yes",IF('ALC Transition Plans'!P701=0,"No ",'ALC Transition Plans'!P701),"N/A")</f>
        <v>In Progress</v>
      </c>
      <c r="E699" s="141" t="str">
        <f>IF('ALC Transition Plans'!$Z701="yes",IF('ALC Transition Plans'!AB701=0,"No ",'ALC Transition Plans'!AB701),"N/A")</f>
        <v>In Progress</v>
      </c>
      <c r="F699" s="146" t="str">
        <f>IF(VLOOKUP(B699,'Pivot Table'!$B$5:$K$2000,8,FALSE)=1,"Yes","")</f>
        <v/>
      </c>
      <c r="G699" s="164" t="str">
        <f>IF('ALC Transition Plans'!AT701="F","Y"," ")</f>
        <v xml:space="preserve"> </v>
      </c>
      <c r="H699" s="217" t="str">
        <f>IF('ALC Transition Plans'!AW701=0," ",'ALC Transition Plans'!AW701)</f>
        <v xml:space="preserve"> </v>
      </c>
      <c r="I699" s="312" t="str">
        <f t="shared" ref="I699" si="50">A699&amp;G699</f>
        <v xml:space="preserve">95 </v>
      </c>
      <c r="J699" s="230" t="str">
        <f>'ALC Transition Plans'!BL701</f>
        <v xml:space="preserve"> </v>
      </c>
    </row>
    <row r="700" spans="1:10" ht="15" customHeight="1" x14ac:dyDescent="0.3">
      <c r="A700" s="43" t="s">
        <v>669</v>
      </c>
      <c r="B700" s="43" t="s">
        <v>674</v>
      </c>
      <c r="C700" s="145" t="str">
        <f>IF('ALC Transition Plans'!$C702="yes",IF('ALC Transition Plans'!D702=0,"No ",'ALC Transition Plans'!D702),"N/A")</f>
        <v>In Progress</v>
      </c>
      <c r="D700" s="141" t="str">
        <f>IF('ALC Transition Plans'!$O702="yes",IF('ALC Transition Plans'!P702=0,"No ",'ALC Transition Plans'!P702),"N/A")</f>
        <v>In Progress</v>
      </c>
      <c r="E700" s="141" t="str">
        <f>IF('ALC Transition Plans'!$Z702="yes",IF('ALC Transition Plans'!AB702=0,"No ",'ALC Transition Plans'!AB702),"N/A")</f>
        <v>In Progress</v>
      </c>
      <c r="F700" s="146" t="str">
        <f>IF(VLOOKUP(B700,'Pivot Table'!$B$5:$K$2000,8,FALSE)=1,"Yes","")</f>
        <v/>
      </c>
      <c r="G700" s="164" t="str">
        <f>IF('ALC Transition Plans'!AT702="F","Y"," ")</f>
        <v xml:space="preserve"> </v>
      </c>
      <c r="H700" s="217" t="str">
        <f>IF('ALC Transition Plans'!AW702=0," ",'ALC Transition Plans'!AW702)</f>
        <v xml:space="preserve"> </v>
      </c>
      <c r="I700" s="312" t="str">
        <f t="shared" si="44"/>
        <v xml:space="preserve">95 </v>
      </c>
      <c r="J700" s="230" t="str">
        <f>'ALC Transition Plans'!BL702</f>
        <v xml:space="preserve"> </v>
      </c>
    </row>
    <row r="701" spans="1:10" ht="15" customHeight="1" x14ac:dyDescent="0.3">
      <c r="A701" s="43" t="s">
        <v>669</v>
      </c>
      <c r="B701" s="43" t="s">
        <v>675</v>
      </c>
      <c r="C701" s="145" t="str">
        <f>IF('ALC Transition Plans'!$C703="yes",IF('ALC Transition Plans'!D703=0,"No ",'ALC Transition Plans'!D703),"N/A")</f>
        <v>Yes</v>
      </c>
      <c r="D701" s="141" t="str">
        <f>IF('ALC Transition Plans'!$O703="yes",IF('ALC Transition Plans'!P703=0,"No ",'ALC Transition Plans'!P703),"N/A")</f>
        <v>N/A</v>
      </c>
      <c r="E701" s="141" t="str">
        <f>IF('ALC Transition Plans'!$Z703="yes",IF('ALC Transition Plans'!AB703=0,"No ",'ALC Transition Plans'!AB703),"N/A")</f>
        <v>N/A</v>
      </c>
      <c r="F701" s="146" t="str">
        <f>IF(VLOOKUP(B701,'Pivot Table'!$B$5:$K$2000,8,FALSE)=1,"Yes","")</f>
        <v/>
      </c>
      <c r="G701" s="164" t="str">
        <f>IF('ALC Transition Plans'!AT703="F","Y"," ")</f>
        <v>Y</v>
      </c>
      <c r="H701" s="217" t="str">
        <f>IF('ALC Transition Plans'!AW703=0," ",'ALC Transition Plans'!AW703)</f>
        <v xml:space="preserve"> </v>
      </c>
      <c r="I701" s="312" t="str">
        <f t="shared" si="44"/>
        <v>95Y</v>
      </c>
      <c r="J701" s="230" t="str">
        <f>'ALC Transition Plans'!BL703</f>
        <v>F</v>
      </c>
    </row>
    <row r="702" spans="1:10" ht="15" customHeight="1" x14ac:dyDescent="0.3">
      <c r="A702" s="43" t="s">
        <v>669</v>
      </c>
      <c r="B702" s="43" t="s">
        <v>676</v>
      </c>
      <c r="C702" s="145" t="str">
        <f>IF('ALC Transition Plans'!$C704="yes",IF('ALC Transition Plans'!D704=0,"No ",'ALC Transition Plans'!D704),"N/A")</f>
        <v>Yes</v>
      </c>
      <c r="D702" s="141" t="str">
        <f>IF('ALC Transition Plans'!$O704="yes",IF('ALC Transition Plans'!P704=0,"No ",'ALC Transition Plans'!P704),"N/A")</f>
        <v>Yes</v>
      </c>
      <c r="E702" s="141" t="str">
        <f>IF('ALC Transition Plans'!$Z704="yes",IF('ALC Transition Plans'!AB704=0,"No ",'ALC Transition Plans'!AB704),"N/A")</f>
        <v>Yes</v>
      </c>
      <c r="F702" s="146" t="str">
        <f>IF(VLOOKUP(B702,'Pivot Table'!$B$5:$K$2000,8,FALSE)=1,"Yes","")</f>
        <v/>
      </c>
      <c r="G702" s="164" t="str">
        <f>IF('ALC Transition Plans'!AT704="F","Y"," ")</f>
        <v>Y</v>
      </c>
      <c r="H702" s="217" t="str">
        <f>IF('ALC Transition Plans'!AW704=0," ",'ALC Transition Plans'!AW704)</f>
        <v xml:space="preserve"> </v>
      </c>
      <c r="I702" s="312" t="str">
        <f t="shared" si="44"/>
        <v>95Y</v>
      </c>
      <c r="J702" s="230" t="str">
        <f>'ALC Transition Plans'!BL704</f>
        <v>F</v>
      </c>
    </row>
    <row r="703" spans="1:10" ht="15" customHeight="1" x14ac:dyDescent="0.3">
      <c r="A703" s="43" t="s">
        <v>669</v>
      </c>
      <c r="B703" s="43" t="s">
        <v>677</v>
      </c>
      <c r="C703" s="145" t="str">
        <f>IF('ALC Transition Plans'!$C705="yes",IF('ALC Transition Plans'!D705=0,"No ",'ALC Transition Plans'!D705),"N/A")</f>
        <v>Yes</v>
      </c>
      <c r="D703" s="141" t="str">
        <f>IF('ALC Transition Plans'!$O705="yes",IF('ALC Transition Plans'!P705=0,"No ",'ALC Transition Plans'!P705),"N/A")</f>
        <v>Yes</v>
      </c>
      <c r="E703" s="141" t="str">
        <f>IF('ALC Transition Plans'!$Z705="yes",IF('ALC Transition Plans'!AB705=0,"No ",'ALC Transition Plans'!AB705),"N/A")</f>
        <v>Yes</v>
      </c>
      <c r="F703" s="146" t="str">
        <f>IF(VLOOKUP(B703,'Pivot Table'!$B$5:$K$2000,8,FALSE)=1,"Yes","")</f>
        <v/>
      </c>
      <c r="G703" s="164" t="str">
        <f>IF('ALC Transition Plans'!AT705="F","Y"," ")</f>
        <v>Y</v>
      </c>
      <c r="H703" s="217" t="str">
        <f>IF('ALC Transition Plans'!AW705=0," ",'ALC Transition Plans'!AW705)</f>
        <v xml:space="preserve"> </v>
      </c>
      <c r="I703" s="312" t="str">
        <f t="shared" si="44"/>
        <v>95Y</v>
      </c>
      <c r="J703" s="230" t="str">
        <f>'ALC Transition Plans'!BL705</f>
        <v>F</v>
      </c>
    </row>
    <row r="704" spans="1:10" ht="15" customHeight="1" x14ac:dyDescent="0.3">
      <c r="A704" s="43" t="s">
        <v>669</v>
      </c>
      <c r="B704" s="43" t="s">
        <v>678</v>
      </c>
      <c r="C704" s="145" t="str">
        <f>IF('ALC Transition Plans'!$C706="yes",IF('ALC Transition Plans'!D706=0,"No ",'ALC Transition Plans'!D706),"N/A")</f>
        <v>Yes</v>
      </c>
      <c r="D704" s="141" t="str">
        <f>IF('ALC Transition Plans'!$O706="yes",IF('ALC Transition Plans'!P706=0,"No ",'ALC Transition Plans'!P706),"N/A")</f>
        <v>Yes</v>
      </c>
      <c r="E704" s="141" t="str">
        <f>IF('ALC Transition Plans'!$Z706="yes",IF('ALC Transition Plans'!AB706=0,"No ",'ALC Transition Plans'!AB706),"N/A")</f>
        <v>Yes</v>
      </c>
      <c r="F704" s="146" t="str">
        <f>IF(VLOOKUP(B704,'Pivot Table'!$B$5:$K$2000,8,FALSE)=1,"Yes","")</f>
        <v/>
      </c>
      <c r="G704" s="164" t="str">
        <f>IF('ALC Transition Plans'!AT706="F","Y"," ")</f>
        <v>Y</v>
      </c>
      <c r="H704" s="217" t="str">
        <f>IF('ALC Transition Plans'!AW706=0," ",'ALC Transition Plans'!AW706)</f>
        <v xml:space="preserve"> </v>
      </c>
      <c r="I704" s="312" t="str">
        <f t="shared" si="44"/>
        <v>95Y</v>
      </c>
      <c r="J704" s="230" t="str">
        <f>'ALC Transition Plans'!BL706</f>
        <v>F</v>
      </c>
    </row>
    <row r="705" spans="1:10" ht="15" customHeight="1" x14ac:dyDescent="0.3">
      <c r="A705" s="43" t="s">
        <v>669</v>
      </c>
      <c r="B705" s="43" t="s">
        <v>679</v>
      </c>
      <c r="C705" s="145" t="str">
        <f>IF('ALC Transition Plans'!$C707="yes",IF('ALC Transition Plans'!D707=0,"No ",'ALC Transition Plans'!D707),"N/A")</f>
        <v>Yes</v>
      </c>
      <c r="D705" s="141" t="str">
        <f>IF('ALC Transition Plans'!$O707="yes",IF('ALC Transition Plans'!P707=0,"No ",'ALC Transition Plans'!P707),"N/A")</f>
        <v>Yes</v>
      </c>
      <c r="E705" s="141" t="str">
        <f>IF('ALC Transition Plans'!$Z707="yes",IF('ALC Transition Plans'!AB707=0,"No ",'ALC Transition Plans'!AB707),"N/A")</f>
        <v>Yes</v>
      </c>
      <c r="F705" s="146" t="str">
        <f>IF(VLOOKUP(B705,'Pivot Table'!$B$5:$K$2000,8,FALSE)=1,"Yes","")</f>
        <v/>
      </c>
      <c r="G705" s="164" t="str">
        <f>IF('ALC Transition Plans'!AT707="F","Y"," ")</f>
        <v>Y</v>
      </c>
      <c r="H705" s="217" t="str">
        <f>IF('ALC Transition Plans'!AW707=0," ",'ALC Transition Plans'!AW707)</f>
        <v xml:space="preserve"> </v>
      </c>
      <c r="I705" s="312" t="str">
        <f t="shared" si="44"/>
        <v>95Y</v>
      </c>
      <c r="J705" s="230" t="str">
        <f>'ALC Transition Plans'!BL707</f>
        <v>F</v>
      </c>
    </row>
    <row r="706" spans="1:10" ht="15" customHeight="1" x14ac:dyDescent="0.3">
      <c r="A706" s="43" t="s">
        <v>669</v>
      </c>
      <c r="B706" s="43" t="s">
        <v>680</v>
      </c>
      <c r="C706" s="145" t="str">
        <f>IF('ALC Transition Plans'!$C708="yes",IF('ALC Transition Plans'!D708=0,"No ",'ALC Transition Plans'!D708),"N/A")</f>
        <v>Yes</v>
      </c>
      <c r="D706" s="141" t="str">
        <f>IF('ALC Transition Plans'!$O708="yes",IF('ALC Transition Plans'!P708=0,"No ",'ALC Transition Plans'!P708),"N/A")</f>
        <v>Yes</v>
      </c>
      <c r="E706" s="141" t="str">
        <f>IF('ALC Transition Plans'!$Z708="yes",IF('ALC Transition Plans'!AB708=0,"No ",'ALC Transition Plans'!AB708),"N/A")</f>
        <v>Yes</v>
      </c>
      <c r="F706" s="146" t="str">
        <f>IF(VLOOKUP(B706,'Pivot Table'!$B$5:$K$2000,8,FALSE)=1,"Yes","")</f>
        <v/>
      </c>
      <c r="G706" s="164" t="str">
        <f>IF('ALC Transition Plans'!AT708="F","Y"," ")</f>
        <v>Y</v>
      </c>
      <c r="H706" s="217" t="str">
        <f>IF('ALC Transition Plans'!AW708=0," ",'ALC Transition Plans'!AW708)</f>
        <v xml:space="preserve"> </v>
      </c>
      <c r="I706" s="312" t="str">
        <f t="shared" si="44"/>
        <v>95Y</v>
      </c>
      <c r="J706" s="230" t="str">
        <f>'ALC Transition Plans'!BL708</f>
        <v>F</v>
      </c>
    </row>
    <row r="707" spans="1:10" ht="15" customHeight="1" x14ac:dyDescent="0.3">
      <c r="A707" s="43" t="s">
        <v>669</v>
      </c>
      <c r="B707" s="43" t="s">
        <v>681</v>
      </c>
      <c r="C707" s="145" t="str">
        <f>IF('ALC Transition Plans'!$C709="yes",IF('ALC Transition Plans'!D709=0,"No ",'ALC Transition Plans'!D709),"N/A")</f>
        <v>Yes</v>
      </c>
      <c r="D707" s="141" t="str">
        <f>IF('ALC Transition Plans'!$O709="yes",IF('ALC Transition Plans'!P709=0,"No ",'ALC Transition Plans'!P709),"N/A")</f>
        <v>Yes</v>
      </c>
      <c r="E707" s="141" t="str">
        <f>IF('ALC Transition Plans'!$Z709="yes",IF('ALC Transition Plans'!AB709=0,"No ",'ALC Transition Plans'!AB709),"N/A")</f>
        <v>Yes</v>
      </c>
      <c r="F707" s="146" t="str">
        <f>IF(VLOOKUP(B707,'Pivot Table'!$B$5:$K$2000,8,FALSE)=1,"Yes","")</f>
        <v/>
      </c>
      <c r="G707" s="164" t="str">
        <f>IF('ALC Transition Plans'!AT709="F","Y"," ")</f>
        <v>Y</v>
      </c>
      <c r="H707" s="217" t="str">
        <f>IF('ALC Transition Plans'!AW709=0," ",'ALC Transition Plans'!AW709)</f>
        <v xml:space="preserve"> </v>
      </c>
      <c r="I707" s="312" t="str">
        <f t="shared" si="44"/>
        <v>95Y</v>
      </c>
      <c r="J707" s="230" t="str">
        <f>'ALC Transition Plans'!BL709</f>
        <v>F</v>
      </c>
    </row>
    <row r="708" spans="1:10" ht="15" customHeight="1" x14ac:dyDescent="0.3">
      <c r="A708" s="43" t="s">
        <v>669</v>
      </c>
      <c r="B708" s="43" t="s">
        <v>682</v>
      </c>
      <c r="C708" s="145" t="str">
        <f>IF('ALC Transition Plans'!$C710="yes",IF('ALC Transition Plans'!D710=0,"No ",'ALC Transition Plans'!D710),"N/A")</f>
        <v>Yes</v>
      </c>
      <c r="D708" s="141" t="str">
        <f>IF('ALC Transition Plans'!$O710="yes",IF('ALC Transition Plans'!P710=0,"No ",'ALC Transition Plans'!P710),"N/A")</f>
        <v>Yes</v>
      </c>
      <c r="E708" s="141" t="str">
        <f>IF('ALC Transition Plans'!$Z710="yes",IF('ALC Transition Plans'!AB710=0,"No ",'ALC Transition Plans'!AB710),"N/A")</f>
        <v>Yes</v>
      </c>
      <c r="F708" s="146" t="str">
        <f>IF(VLOOKUP(B708,'Pivot Table'!$B$5:$K$2000,8,FALSE)=1,"Yes","")</f>
        <v/>
      </c>
      <c r="G708" s="164" t="str">
        <f>IF('ALC Transition Plans'!AT710="F","Y"," ")</f>
        <v>Y</v>
      </c>
      <c r="H708" s="217" t="str">
        <f>IF('ALC Transition Plans'!AW710=0," ",'ALC Transition Plans'!AW710)</f>
        <v xml:space="preserve"> </v>
      </c>
      <c r="I708" s="312" t="str">
        <f t="shared" si="44"/>
        <v>95Y</v>
      </c>
      <c r="J708" s="230" t="str">
        <f>'ALC Transition Plans'!BL710</f>
        <v>F</v>
      </c>
    </row>
    <row r="709" spans="1:10" ht="15" customHeight="1" x14ac:dyDescent="0.3">
      <c r="A709" s="43" t="s">
        <v>669</v>
      </c>
      <c r="B709" s="43" t="s">
        <v>683</v>
      </c>
      <c r="C709" s="145" t="str">
        <f>IF('ALC Transition Plans'!$C711="yes",IF('ALC Transition Plans'!D711=0,"No ",'ALC Transition Plans'!D711),"N/A")</f>
        <v>Yes</v>
      </c>
      <c r="D709" s="141" t="str">
        <f>IF('ALC Transition Plans'!$O711="yes",IF('ALC Transition Plans'!P711=0,"No ",'ALC Transition Plans'!P711),"N/A")</f>
        <v>Yes</v>
      </c>
      <c r="E709" s="141" t="str">
        <f>IF('ALC Transition Plans'!$Z711="yes",IF('ALC Transition Plans'!AB711=0,"No ",'ALC Transition Plans'!AB711),"N/A")</f>
        <v>Yes</v>
      </c>
      <c r="F709" s="146" t="str">
        <f>IF(VLOOKUP(B709,'Pivot Table'!$B$5:$K$2000,8,FALSE)=1,"Yes","")</f>
        <v/>
      </c>
      <c r="G709" s="164" t="str">
        <f>IF('ALC Transition Plans'!AT711="F","Y"," ")</f>
        <v>Y</v>
      </c>
      <c r="H709" s="217" t="str">
        <f>IF('ALC Transition Plans'!AW711=0," ",'ALC Transition Plans'!AW711)</f>
        <v xml:space="preserve"> </v>
      </c>
      <c r="I709" s="312" t="str">
        <f t="shared" si="44"/>
        <v>95Y</v>
      </c>
      <c r="J709" s="230" t="str">
        <f>'ALC Transition Plans'!BL711</f>
        <v>F</v>
      </c>
    </row>
    <row r="710" spans="1:10" ht="15" customHeight="1" x14ac:dyDescent="0.3">
      <c r="A710" s="43" t="s">
        <v>669</v>
      </c>
      <c r="B710" s="123" t="s">
        <v>684</v>
      </c>
      <c r="C710" s="145" t="str">
        <f>IF('ALC Transition Plans'!$C712="yes",IF('ALC Transition Plans'!D712=0,"No ",'ALC Transition Plans'!D712),"N/A")</f>
        <v>Yes</v>
      </c>
      <c r="D710" s="141" t="str">
        <f>IF('ALC Transition Plans'!$O712="yes",IF('ALC Transition Plans'!P712=0,"No ",'ALC Transition Plans'!P712),"N/A")</f>
        <v>Yes</v>
      </c>
      <c r="E710" s="141" t="str">
        <f>IF('ALC Transition Plans'!$Z712="yes",IF('ALC Transition Plans'!AB712=0,"No ",'ALC Transition Plans'!AB712),"N/A")</f>
        <v>Yes</v>
      </c>
      <c r="F710" s="146" t="str">
        <f>IF(VLOOKUP(B710,'Pivot Table'!$B$5:$K$2000,8,FALSE)=1,"Yes","")</f>
        <v/>
      </c>
      <c r="G710" s="164" t="str">
        <f>IF('ALC Transition Plans'!AT712="F","Y"," ")</f>
        <v>Y</v>
      </c>
      <c r="H710" s="217" t="str">
        <f>IF('ALC Transition Plans'!AW712=0," ",'ALC Transition Plans'!AW712)</f>
        <v xml:space="preserve"> </v>
      </c>
      <c r="I710" s="312" t="str">
        <f t="shared" si="44"/>
        <v>95Y</v>
      </c>
      <c r="J710" s="230" t="str">
        <f>'ALC Transition Plans'!BL712</f>
        <v>F</v>
      </c>
    </row>
    <row r="711" spans="1:10" ht="15" customHeight="1" x14ac:dyDescent="0.3">
      <c r="A711" s="43" t="s">
        <v>669</v>
      </c>
      <c r="B711" s="43" t="s">
        <v>685</v>
      </c>
      <c r="C711" s="145" t="str">
        <f>IF('ALC Transition Plans'!$C713="yes",IF('ALC Transition Plans'!D713=0,"No ",'ALC Transition Plans'!D713),"N/A")</f>
        <v>Yes</v>
      </c>
      <c r="D711" s="141" t="str">
        <f>IF('ALC Transition Plans'!$O713="yes",IF('ALC Transition Plans'!P713=0,"No ",'ALC Transition Plans'!P713),"N/A")</f>
        <v>Yes</v>
      </c>
      <c r="E711" s="141" t="str">
        <f>IF('ALC Transition Plans'!$Z713="yes",IF('ALC Transition Plans'!AB713=0,"No ",'ALC Transition Plans'!AB713),"N/A")</f>
        <v>Yes</v>
      </c>
      <c r="F711" s="146" t="str">
        <f>IF(VLOOKUP(B711,'Pivot Table'!$B$5:$K$2000,8,FALSE)=1,"Yes","")</f>
        <v/>
      </c>
      <c r="G711" s="164" t="str">
        <f>IF('ALC Transition Plans'!AT713="F","Y"," ")</f>
        <v>Y</v>
      </c>
      <c r="H711" s="217" t="str">
        <f>IF('ALC Transition Plans'!AW713=0," ",'ALC Transition Plans'!AW713)</f>
        <v xml:space="preserve"> </v>
      </c>
      <c r="I711" s="312" t="str">
        <f t="shared" si="44"/>
        <v>95Y</v>
      </c>
      <c r="J711" s="230" t="str">
        <f>'ALC Transition Plans'!BL713</f>
        <v>F</v>
      </c>
    </row>
    <row r="712" spans="1:10" ht="15" customHeight="1" x14ac:dyDescent="0.3">
      <c r="A712" s="43" t="s">
        <v>669</v>
      </c>
      <c r="B712" s="43" t="s">
        <v>686</v>
      </c>
      <c r="C712" s="145" t="str">
        <f>IF('ALC Transition Plans'!$C714="yes",IF('ALC Transition Plans'!D714=0,"No ",'ALC Transition Plans'!D714),"N/A")</f>
        <v>Yes</v>
      </c>
      <c r="D712" s="141" t="str">
        <f>IF('ALC Transition Plans'!$O714="yes",IF('ALC Transition Plans'!P714=0,"No ",'ALC Transition Plans'!P714),"N/A")</f>
        <v>Yes</v>
      </c>
      <c r="E712" s="141" t="str">
        <f>IF('ALC Transition Plans'!$Z714="yes",IF('ALC Transition Plans'!AB714=0,"No ",'ALC Transition Plans'!AB714),"N/A")</f>
        <v>Yes</v>
      </c>
      <c r="F712" s="146" t="str">
        <f>IF(VLOOKUP(B712,'Pivot Table'!$B$5:$K$2000,8,FALSE)=1,"Yes","")</f>
        <v/>
      </c>
      <c r="G712" s="164" t="str">
        <f>IF('ALC Transition Plans'!AT714="F","Y"," ")</f>
        <v>Y</v>
      </c>
      <c r="H712" s="217" t="str">
        <f>IF('ALC Transition Plans'!AW714=0," ",'ALC Transition Plans'!AW714)</f>
        <v xml:space="preserve"> </v>
      </c>
      <c r="I712" s="312" t="str">
        <f t="shared" si="44"/>
        <v>95Y</v>
      </c>
      <c r="J712" s="230" t="str">
        <f>'ALC Transition Plans'!BL714</f>
        <v>F</v>
      </c>
    </row>
    <row r="713" spans="1:10" ht="15" customHeight="1" x14ac:dyDescent="0.3">
      <c r="A713" s="43" t="s">
        <v>669</v>
      </c>
      <c r="B713" s="43" t="s">
        <v>687</v>
      </c>
      <c r="C713" s="145" t="str">
        <f>IF('ALC Transition Plans'!$C715="yes",IF('ALC Transition Plans'!D715=0,"No ",'ALC Transition Plans'!D715),"N/A")</f>
        <v>Yes</v>
      </c>
      <c r="D713" s="141" t="str">
        <f>IF('ALC Transition Plans'!$O715="yes",IF('ALC Transition Plans'!P715=0,"No ",'ALC Transition Plans'!P715),"N/A")</f>
        <v>Yes</v>
      </c>
      <c r="E713" s="141" t="str">
        <f>IF('ALC Transition Plans'!$Z715="yes",IF('ALC Transition Plans'!AB715=0,"No ",'ALC Transition Plans'!AB715),"N/A")</f>
        <v>Yes</v>
      </c>
      <c r="F713" s="146" t="str">
        <f>IF(VLOOKUP(B713,'Pivot Table'!$B$5:$K$2000,8,FALSE)=1,"Yes","")</f>
        <v/>
      </c>
      <c r="G713" s="164" t="str">
        <f>IF('ALC Transition Plans'!AT715="F","Y"," ")</f>
        <v>Y</v>
      </c>
      <c r="H713" s="217" t="str">
        <f>IF('ALC Transition Plans'!AW715=0," ",'ALC Transition Plans'!AW715)</f>
        <v xml:space="preserve"> </v>
      </c>
      <c r="I713" s="312" t="str">
        <f t="shared" si="44"/>
        <v>95Y</v>
      </c>
      <c r="J713" s="230" t="str">
        <f>'ALC Transition Plans'!BL715</f>
        <v>F</v>
      </c>
    </row>
    <row r="714" spans="1:10" ht="15" customHeight="1" x14ac:dyDescent="0.3">
      <c r="A714" s="43" t="s">
        <v>669</v>
      </c>
      <c r="B714" s="43" t="s">
        <v>688</v>
      </c>
      <c r="C714" s="145" t="str">
        <f>IF('ALC Transition Plans'!$C716="yes",IF('ALC Transition Plans'!D716=0,"No ",'ALC Transition Plans'!D716),"N/A")</f>
        <v>Yes</v>
      </c>
      <c r="D714" s="141" t="str">
        <f>IF('ALC Transition Plans'!$O716="yes",IF('ALC Transition Plans'!P716=0,"No ",'ALC Transition Plans'!P716),"N/A")</f>
        <v>Yes</v>
      </c>
      <c r="E714" s="141" t="str">
        <f>IF('ALC Transition Plans'!$Z716="yes",IF('ALC Transition Plans'!AB716=0,"No ",'ALC Transition Plans'!AB716),"N/A")</f>
        <v>Yes</v>
      </c>
      <c r="F714" s="146" t="str">
        <f>IF(VLOOKUP(B714,'Pivot Table'!$B$5:$K$2000,8,FALSE)=1,"Yes","")</f>
        <v/>
      </c>
      <c r="G714" s="164" t="str">
        <f>IF('ALC Transition Plans'!AT716="F","Y"," ")</f>
        <v>Y</v>
      </c>
      <c r="H714" s="217" t="str">
        <f>IF('ALC Transition Plans'!AW716=0," ",'ALC Transition Plans'!AW716)</f>
        <v xml:space="preserve"> </v>
      </c>
      <c r="I714" s="312" t="str">
        <f t="shared" si="44"/>
        <v>95Y</v>
      </c>
      <c r="J714" s="230" t="str">
        <f>'ALC Transition Plans'!BL716</f>
        <v>F</v>
      </c>
    </row>
    <row r="715" spans="1:10" ht="15" customHeight="1" x14ac:dyDescent="0.3">
      <c r="A715" s="43" t="s">
        <v>669</v>
      </c>
      <c r="B715" s="43" t="s">
        <v>689</v>
      </c>
      <c r="C715" s="145" t="str">
        <f>IF('ALC Transition Plans'!$C717="yes",IF('ALC Transition Plans'!D717=0,"No ",'ALC Transition Plans'!D717),"N/A")</f>
        <v>Yes</v>
      </c>
      <c r="D715" s="141" t="str">
        <f>IF('ALC Transition Plans'!$O717="yes",IF('ALC Transition Plans'!P717=0,"No ",'ALC Transition Plans'!P717),"N/A")</f>
        <v>Yes</v>
      </c>
      <c r="E715" s="141" t="str">
        <f>IF('ALC Transition Plans'!$Z717="yes",IF('ALC Transition Plans'!AB717=0,"No ",'ALC Transition Plans'!AB717),"N/A")</f>
        <v>Yes</v>
      </c>
      <c r="F715" s="146" t="str">
        <f>IF(VLOOKUP(B715,'Pivot Table'!$B$5:$K$2000,8,FALSE)=1,"Yes","")</f>
        <v/>
      </c>
      <c r="G715" s="164" t="str">
        <f>IF('ALC Transition Plans'!AT717="F","Y"," ")</f>
        <v>Y</v>
      </c>
      <c r="H715" s="217" t="str">
        <f>IF('ALC Transition Plans'!AW717=0," ",'ALC Transition Plans'!AW717)</f>
        <v xml:space="preserve"> </v>
      </c>
      <c r="I715" s="312" t="str">
        <f t="shared" si="44"/>
        <v>95Y</v>
      </c>
      <c r="J715" s="230" t="str">
        <f>'ALC Transition Plans'!BL717</f>
        <v>F</v>
      </c>
    </row>
    <row r="716" spans="1:10" ht="15" customHeight="1" x14ac:dyDescent="0.3">
      <c r="A716" s="43" t="s">
        <v>669</v>
      </c>
      <c r="B716" s="123" t="s">
        <v>1681</v>
      </c>
      <c r="C716" s="145" t="str">
        <f>IF('ALC Transition Plans'!$C718="yes",IF('ALC Transition Plans'!D718=0,"No ",'ALC Transition Plans'!D718),"N/A")</f>
        <v>Yes</v>
      </c>
      <c r="D716" s="141" t="str">
        <f>IF('ALC Transition Plans'!$O718="yes",IF('ALC Transition Plans'!P718=0,"No ",'ALC Transition Plans'!P718),"N/A")</f>
        <v>Yes</v>
      </c>
      <c r="E716" s="141" t="str">
        <f>IF('ALC Transition Plans'!$Z718="yes",IF('ALC Transition Plans'!AB718=0,"No ",'ALC Transition Plans'!AB718),"N/A")</f>
        <v>Yes</v>
      </c>
      <c r="F716" s="146" t="str">
        <f>IF(VLOOKUP(B716,'Pivot Table'!$B$5:$K$2000,8,FALSE)=1,"Yes","")</f>
        <v/>
      </c>
      <c r="G716" s="164" t="str">
        <f>IF('ALC Transition Plans'!AT718="F","Y"," ")</f>
        <v>Y</v>
      </c>
      <c r="H716" s="217" t="str">
        <f>IF('ALC Transition Plans'!AW718=0," ",'ALC Transition Plans'!AW718)</f>
        <v xml:space="preserve"> </v>
      </c>
      <c r="I716" s="312" t="str">
        <f t="shared" ref="I716" si="51">A716&amp;G716</f>
        <v>95Y</v>
      </c>
      <c r="J716" s="230" t="str">
        <f>'ALC Transition Plans'!BL718</f>
        <v>F</v>
      </c>
    </row>
    <row r="717" spans="1:10" ht="15" customHeight="1" x14ac:dyDescent="0.3">
      <c r="A717" s="43" t="s">
        <v>669</v>
      </c>
      <c r="B717" s="123" t="s">
        <v>1430</v>
      </c>
      <c r="C717" s="145" t="str">
        <f>IF('ALC Transition Plans'!$C719="yes",IF('ALC Transition Plans'!D719=0,"No ",'ALC Transition Plans'!D719),"N/A")</f>
        <v>Yes</v>
      </c>
      <c r="D717" s="141" t="str">
        <f>IF('ALC Transition Plans'!$O719="yes",IF('ALC Transition Plans'!P719=0,"No ",'ALC Transition Plans'!P719),"N/A")</f>
        <v>Yes</v>
      </c>
      <c r="E717" s="141" t="str">
        <f>IF('ALC Transition Plans'!$Z719="yes",IF('ALC Transition Plans'!AB719=0,"No ",'ALC Transition Plans'!AB719),"N/A")</f>
        <v>Yes</v>
      </c>
      <c r="F717" s="146" t="str">
        <f>IF(VLOOKUP(B717,'Pivot Table'!$B$5:$K$2000,8,FALSE)=1,"Yes","")</f>
        <v/>
      </c>
      <c r="G717" s="164" t="str">
        <f>IF('ALC Transition Plans'!AT719="F","Y"," ")</f>
        <v>Y</v>
      </c>
      <c r="H717" s="217" t="str">
        <f>IF('ALC Transition Plans'!AW719=0," ",'ALC Transition Plans'!AW719)</f>
        <v xml:space="preserve"> </v>
      </c>
      <c r="I717" s="312" t="str">
        <f t="shared" ref="I717" si="52">A717&amp;G717</f>
        <v>95Y</v>
      </c>
      <c r="J717" s="230" t="str">
        <f>'ALC Transition Plans'!BL719</f>
        <v>F</v>
      </c>
    </row>
    <row r="718" spans="1:10" ht="15" customHeight="1" x14ac:dyDescent="0.3">
      <c r="A718" s="43" t="s">
        <v>669</v>
      </c>
      <c r="B718" s="123" t="s">
        <v>690</v>
      </c>
      <c r="C718" s="145" t="str">
        <f>IF('ALC Transition Plans'!$C720="yes",IF('ALC Transition Plans'!D720=0,"No ",'ALC Transition Plans'!D720),"N/A")</f>
        <v>Yes</v>
      </c>
      <c r="D718" s="141" t="str">
        <f>IF('ALC Transition Plans'!$O720="yes",IF('ALC Transition Plans'!P720=0,"No ",'ALC Transition Plans'!P720),"N/A")</f>
        <v>Yes</v>
      </c>
      <c r="E718" s="141" t="str">
        <f>IF('ALC Transition Plans'!$Z720="yes",IF('ALC Transition Plans'!AB720=0,"No ",'ALC Transition Plans'!AB720),"N/A")</f>
        <v>Yes</v>
      </c>
      <c r="F718" s="146" t="str">
        <f>IF(VLOOKUP(B718,'Pivot Table'!$B$5:$K$2000,8,FALSE)=1,"Yes","")</f>
        <v/>
      </c>
      <c r="G718" s="164" t="str">
        <f>IF('ALC Transition Plans'!AT720="F","Y"," ")</f>
        <v>Y</v>
      </c>
      <c r="H718" s="217" t="str">
        <f>IF('ALC Transition Plans'!AW720=0," ",'ALC Transition Plans'!AW720)</f>
        <v xml:space="preserve"> </v>
      </c>
      <c r="I718" s="312" t="str">
        <f t="shared" si="44"/>
        <v>95Y</v>
      </c>
      <c r="J718" s="230" t="str">
        <f>'ALC Transition Plans'!BL720</f>
        <v>F</v>
      </c>
    </row>
    <row r="719" spans="1:10" ht="15" customHeight="1" x14ac:dyDescent="0.3">
      <c r="A719" s="43" t="s">
        <v>669</v>
      </c>
      <c r="B719" s="43" t="s">
        <v>691</v>
      </c>
      <c r="C719" s="145" t="str">
        <f>IF('ALC Transition Plans'!$C721="yes",IF('ALC Transition Plans'!D721=0,"No ",'ALC Transition Plans'!D721),"N/A")</f>
        <v>Yes</v>
      </c>
      <c r="D719" s="141" t="str">
        <f>IF('ALC Transition Plans'!$O721="yes",IF('ALC Transition Plans'!P721=0,"No ",'ALC Transition Plans'!P721),"N/A")</f>
        <v>Yes</v>
      </c>
      <c r="E719" s="141" t="str">
        <f>IF('ALC Transition Plans'!$Z721="yes",IF('ALC Transition Plans'!AB721=0,"No ",'ALC Transition Plans'!AB721),"N/A")</f>
        <v>Yes</v>
      </c>
      <c r="F719" s="146" t="str">
        <f>IF(VLOOKUP(B719,'Pivot Table'!$B$5:$K$2000,8,FALSE)=1,"Yes","")</f>
        <v/>
      </c>
      <c r="G719" s="164" t="str">
        <f>IF('ALC Transition Plans'!AT721="F","Y"," ")</f>
        <v>Y</v>
      </c>
      <c r="H719" s="217" t="str">
        <f>IF('ALC Transition Plans'!AW721=0," ",'ALC Transition Plans'!AW721)</f>
        <v xml:space="preserve"> </v>
      </c>
      <c r="I719" s="312" t="str">
        <f t="shared" si="44"/>
        <v>95Y</v>
      </c>
      <c r="J719" s="230" t="str">
        <f>'ALC Transition Plans'!BL721</f>
        <v>F</v>
      </c>
    </row>
    <row r="720" spans="1:10" ht="15" customHeight="1" x14ac:dyDescent="0.3">
      <c r="A720" s="43" t="s">
        <v>669</v>
      </c>
      <c r="B720" s="43" t="s">
        <v>692</v>
      </c>
      <c r="C720" s="145" t="str">
        <f>IF('ALC Transition Plans'!$C722="yes",IF('ALC Transition Plans'!D722=0,"No ",'ALC Transition Plans'!D722),"N/A")</f>
        <v>Yes</v>
      </c>
      <c r="D720" s="141" t="str">
        <f>IF('ALC Transition Plans'!$O722="yes",IF('ALC Transition Plans'!P722=0,"No ",'ALC Transition Plans'!P722),"N/A")</f>
        <v>N/A</v>
      </c>
      <c r="E720" s="141" t="str">
        <f>IF('ALC Transition Plans'!$Z722="yes",IF('ALC Transition Plans'!AB722=0,"No ",'ALC Transition Plans'!AB722),"N/A")</f>
        <v>N/A</v>
      </c>
      <c r="F720" s="146" t="str">
        <f>IF(VLOOKUP(B720,'Pivot Table'!$B$5:$K$2000,8,FALSE)=1,"Yes","")</f>
        <v/>
      </c>
      <c r="G720" s="164" t="str">
        <f>IF('ALC Transition Plans'!AT722="F","Y"," ")</f>
        <v>Y</v>
      </c>
      <c r="H720" s="217" t="str">
        <f>IF('ALC Transition Plans'!AW722=0," ",'ALC Transition Plans'!AW722)</f>
        <v xml:space="preserve"> </v>
      </c>
      <c r="I720" s="312" t="str">
        <f t="shared" si="44"/>
        <v>95Y</v>
      </c>
      <c r="J720" s="230" t="str">
        <f>'ALC Transition Plans'!BL722</f>
        <v>F</v>
      </c>
    </row>
    <row r="721" spans="1:10" ht="15" customHeight="1" x14ac:dyDescent="0.3">
      <c r="A721" s="43" t="s">
        <v>669</v>
      </c>
      <c r="B721" s="123" t="s">
        <v>1965</v>
      </c>
      <c r="C721" s="145" t="str">
        <f>IF('ALC Transition Plans'!$C723="yes",IF('ALC Transition Plans'!D723=0,"No ",'ALC Transition Plans'!D723),"N/A")</f>
        <v>Yes</v>
      </c>
      <c r="D721" s="141" t="str">
        <f>IF('ALC Transition Plans'!$O723="yes",IF('ALC Transition Plans'!P723=0,"No ",'ALC Transition Plans'!P723),"N/A")</f>
        <v>Yes</v>
      </c>
      <c r="E721" s="141" t="str">
        <f>IF('ALC Transition Plans'!$Z723="yes",IF('ALC Transition Plans'!AB723=0,"No ",'ALC Transition Plans'!AB723),"N/A")</f>
        <v>Yes</v>
      </c>
      <c r="F721" s="146" t="str">
        <f>IF(VLOOKUP(B721,'Pivot Table'!$B$5:$K$2000,8,FALSE)=1,"Yes","")</f>
        <v/>
      </c>
      <c r="G721" s="164" t="str">
        <f>IF('ALC Transition Plans'!AT723="F","Y"," ")</f>
        <v>Y</v>
      </c>
      <c r="H721" s="217" t="str">
        <f>IF('ALC Transition Plans'!AW723=0," ",'ALC Transition Plans'!AW723)</f>
        <v xml:space="preserve"> </v>
      </c>
      <c r="I721" s="312" t="str">
        <f t="shared" ref="I721" si="53">A721&amp;G721</f>
        <v>95Y</v>
      </c>
      <c r="J721" s="230" t="str">
        <f>'ALC Transition Plans'!BL723</f>
        <v>F</v>
      </c>
    </row>
    <row r="722" spans="1:10" ht="15" customHeight="1" x14ac:dyDescent="0.3">
      <c r="A722" s="43" t="s">
        <v>669</v>
      </c>
      <c r="B722" s="43" t="s">
        <v>693</v>
      </c>
      <c r="C722" s="145" t="str">
        <f>IF('ALC Transition Plans'!$C724="yes",IF('ALC Transition Plans'!D724=0,"No ",'ALC Transition Plans'!D724),"N/A")</f>
        <v>Yes</v>
      </c>
      <c r="D722" s="141" t="str">
        <f>IF('ALC Transition Plans'!$O724="yes",IF('ALC Transition Plans'!P724=0,"No ",'ALC Transition Plans'!P724),"N/A")</f>
        <v>Yes</v>
      </c>
      <c r="E722" s="141" t="str">
        <f>IF('ALC Transition Plans'!$Z724="yes",IF('ALC Transition Plans'!AB724=0,"No ",'ALC Transition Plans'!AB724),"N/A")</f>
        <v>Yes</v>
      </c>
      <c r="F722" s="146" t="str">
        <f>IF(VLOOKUP(B722,'Pivot Table'!$B$5:$K$2000,8,FALSE)=1,"Yes","")</f>
        <v/>
      </c>
      <c r="G722" s="164" t="str">
        <f>IF('ALC Transition Plans'!AT724="F","Y"," ")</f>
        <v>Y</v>
      </c>
      <c r="H722" s="217" t="str">
        <f>IF('ALC Transition Plans'!AW724=0," ",'ALC Transition Plans'!AW724)</f>
        <v xml:space="preserve"> </v>
      </c>
      <c r="I722" s="312" t="str">
        <f t="shared" si="44"/>
        <v>95Y</v>
      </c>
      <c r="J722" s="230" t="str">
        <f>'ALC Transition Plans'!BL724</f>
        <v>F</v>
      </c>
    </row>
    <row r="723" spans="1:10" ht="15" customHeight="1" x14ac:dyDescent="0.3">
      <c r="A723" s="43" t="s">
        <v>669</v>
      </c>
      <c r="B723" s="43" t="s">
        <v>694</v>
      </c>
      <c r="C723" s="145" t="str">
        <f>IF('ALC Transition Plans'!$C725="yes",IF('ALC Transition Plans'!D725=0,"No ",'ALC Transition Plans'!D725),"N/A")</f>
        <v>Yes</v>
      </c>
      <c r="D723" s="141" t="str">
        <f>IF('ALC Transition Plans'!$O725="yes",IF('ALC Transition Plans'!P725=0,"No ",'ALC Transition Plans'!P725),"N/A")</f>
        <v>Yes</v>
      </c>
      <c r="E723" s="141" t="str">
        <f>IF('ALC Transition Plans'!$Z725="yes",IF('ALC Transition Plans'!AB725=0,"No ",'ALC Transition Plans'!AB725),"N/A")</f>
        <v>Yes</v>
      </c>
      <c r="F723" s="146" t="str">
        <f>IF(VLOOKUP(B723,'Pivot Table'!$B$5:$K$2000,8,FALSE)=1,"Yes","")</f>
        <v/>
      </c>
      <c r="G723" s="164" t="str">
        <f>IF('ALC Transition Plans'!AT725="F","Y"," ")</f>
        <v>Y</v>
      </c>
      <c r="H723" s="217" t="str">
        <f>IF('ALC Transition Plans'!AW725=0," ",'ALC Transition Plans'!AW725)</f>
        <v xml:space="preserve"> </v>
      </c>
      <c r="I723" s="312" t="str">
        <f t="shared" si="44"/>
        <v>95Y</v>
      </c>
      <c r="J723" s="230" t="str">
        <f>'ALC Transition Plans'!BL725</f>
        <v>F</v>
      </c>
    </row>
    <row r="724" spans="1:10" ht="15" customHeight="1" x14ac:dyDescent="0.3">
      <c r="A724" s="43" t="s">
        <v>669</v>
      </c>
      <c r="B724" s="43" t="s">
        <v>695</v>
      </c>
      <c r="C724" s="145" t="str">
        <f>IF('ALC Transition Plans'!$C726="yes",IF('ALC Transition Plans'!D726=0,"No ",'ALC Transition Plans'!D726),"N/A")</f>
        <v>Yes</v>
      </c>
      <c r="D724" s="141" t="str">
        <f>IF('ALC Transition Plans'!$O726="yes",IF('ALC Transition Plans'!P726=0,"No ",'ALC Transition Plans'!P726),"N/A")</f>
        <v>Yes</v>
      </c>
      <c r="E724" s="141" t="str">
        <f>IF('ALC Transition Plans'!$Z726="yes",IF('ALC Transition Plans'!AB726=0,"No ",'ALC Transition Plans'!AB726),"N/A")</f>
        <v>Yes</v>
      </c>
      <c r="F724" s="146" t="str">
        <f>IF(VLOOKUP(B724,'Pivot Table'!$B$5:$K$2000,8,FALSE)=1,"Yes","")</f>
        <v/>
      </c>
      <c r="G724" s="164" t="str">
        <f>IF('ALC Transition Plans'!AT726="F","Y"," ")</f>
        <v>Y</v>
      </c>
      <c r="H724" s="217" t="str">
        <f>IF('ALC Transition Plans'!AW726=0," ",'ALC Transition Plans'!AW726)</f>
        <v xml:space="preserve"> </v>
      </c>
      <c r="I724" s="312" t="str">
        <f t="shared" si="44"/>
        <v>95Y</v>
      </c>
      <c r="J724" s="230" t="str">
        <f>'ALC Transition Plans'!BL726</f>
        <v>F</v>
      </c>
    </row>
    <row r="725" spans="1:10" ht="15" customHeight="1" x14ac:dyDescent="0.3">
      <c r="A725" s="43" t="s">
        <v>669</v>
      </c>
      <c r="B725" s="123" t="s">
        <v>753</v>
      </c>
      <c r="C725" s="145" t="str">
        <f>IF('ALC Transition Plans'!$C727="yes",IF('ALC Transition Plans'!D727=0,"No ",'ALC Transition Plans'!D727),"N/A")</f>
        <v>Yes</v>
      </c>
      <c r="D725" s="141" t="str">
        <f>IF('ALC Transition Plans'!$O727="yes",IF('ALC Transition Plans'!P727=0,"No ",'ALC Transition Plans'!P727),"N/A")</f>
        <v>Yes</v>
      </c>
      <c r="E725" s="141" t="str">
        <f>IF('ALC Transition Plans'!$Z727="yes",IF('ALC Transition Plans'!AB727=0,"No ",'ALC Transition Plans'!AB727),"N/A")</f>
        <v>Yes</v>
      </c>
      <c r="F725" s="146" t="str">
        <f>IF(VLOOKUP(B725,'Pivot Table'!$B$5:$K$2000,8,FALSE)=1,"Yes","")</f>
        <v/>
      </c>
      <c r="G725" s="164" t="str">
        <f>IF('ALC Transition Plans'!AT727="F","Y"," ")</f>
        <v>Y</v>
      </c>
      <c r="H725" s="217" t="str">
        <f>IF('ALC Transition Plans'!AW727=0," ",'ALC Transition Plans'!AW727)</f>
        <v xml:space="preserve"> </v>
      </c>
      <c r="I725" s="312" t="str">
        <f t="shared" si="44"/>
        <v>95Y</v>
      </c>
      <c r="J725" s="230" t="str">
        <f>'ALC Transition Plans'!BL727</f>
        <v>F</v>
      </c>
    </row>
    <row r="726" spans="1:10" ht="15" customHeight="1" x14ac:dyDescent="0.3">
      <c r="A726" s="43" t="s">
        <v>697</v>
      </c>
      <c r="B726" s="43" t="s">
        <v>696</v>
      </c>
      <c r="C726" s="145" t="str">
        <f>IF('ALC Transition Plans'!$C728="yes",IF('ALC Transition Plans'!D728=0,"No ",'ALC Transition Plans'!D728),"N/A")</f>
        <v>In Progress</v>
      </c>
      <c r="D726" s="141" t="str">
        <f>IF('ALC Transition Plans'!$O728="yes",IF('ALC Transition Plans'!P728=0,"No ",'ALC Transition Plans'!P728),"N/A")</f>
        <v>In Progress</v>
      </c>
      <c r="E726" s="141" t="str">
        <f>IF('ALC Transition Plans'!$Z728="yes",IF('ALC Transition Plans'!AB728=0,"No ",'ALC Transition Plans'!AB728),"N/A")</f>
        <v>N/A</v>
      </c>
      <c r="F726" s="146" t="str">
        <f>IF(VLOOKUP(B726,'Pivot Table'!$B$5:$K$2000,8,FALSE)=1,"Yes","")</f>
        <v/>
      </c>
      <c r="G726" s="164" t="str">
        <f>IF('ALC Transition Plans'!AT728="F","Y"," ")</f>
        <v xml:space="preserve"> </v>
      </c>
      <c r="H726" s="217" t="str">
        <f>IF('ALC Transition Plans'!AW728=0," ",'ALC Transition Plans'!AW728)</f>
        <v>Y</v>
      </c>
      <c r="I726" s="312" t="str">
        <f t="shared" si="44"/>
        <v xml:space="preserve">97 </v>
      </c>
      <c r="J726" s="230" t="str">
        <f>'ALC Transition Plans'!BL728</f>
        <v xml:space="preserve"> </v>
      </c>
    </row>
    <row r="727" spans="1:10" ht="15" customHeight="1" x14ac:dyDescent="0.3">
      <c r="A727" s="43" t="s">
        <v>697</v>
      </c>
      <c r="B727" s="43" t="s">
        <v>698</v>
      </c>
      <c r="C727" s="145" t="str">
        <f>IF('ALC Transition Plans'!$C729="yes",IF('ALC Transition Plans'!D729=0,"No ",'ALC Transition Plans'!D729),"N/A")</f>
        <v>Yes</v>
      </c>
      <c r="D727" s="141" t="str">
        <f>IF('ALC Transition Plans'!$O729="yes",IF('ALC Transition Plans'!P729=0,"No ",'ALC Transition Plans'!P729),"N/A")</f>
        <v>N/A</v>
      </c>
      <c r="E727" s="141" t="str">
        <f>IF('ALC Transition Plans'!$Z729="yes",IF('ALC Transition Plans'!AB729=0,"No ",'ALC Transition Plans'!AB729),"N/A")</f>
        <v>N/A</v>
      </c>
      <c r="F727" s="146" t="str">
        <f>IF(VLOOKUP(B727,'Pivot Table'!$B$5:$K$2000,8,FALSE)=1,"Yes","")</f>
        <v/>
      </c>
      <c r="G727" s="164" t="str">
        <f>IF('ALC Transition Plans'!AT729="F","Y"," ")</f>
        <v>Y</v>
      </c>
      <c r="H727" s="217" t="str">
        <f>IF('ALC Transition Plans'!AW729=0," ",'ALC Transition Plans'!AW729)</f>
        <v>Y</v>
      </c>
      <c r="I727" s="312" t="str">
        <f t="shared" si="44"/>
        <v>97Y</v>
      </c>
      <c r="J727" s="230" t="str">
        <f>'ALC Transition Plans'!BL729</f>
        <v>F</v>
      </c>
    </row>
    <row r="728" spans="1:10" ht="15" customHeight="1" x14ac:dyDescent="0.3">
      <c r="A728" s="43" t="s">
        <v>697</v>
      </c>
      <c r="B728" s="43" t="s">
        <v>699</v>
      </c>
      <c r="C728" s="145" t="str">
        <f>IF('ALC Transition Plans'!$C730="yes",IF('ALC Transition Plans'!D730=0,"No ",'ALC Transition Plans'!D730),"N/A")</f>
        <v>Yes</v>
      </c>
      <c r="D728" s="141" t="str">
        <f>IF('ALC Transition Plans'!$O730="yes",IF('ALC Transition Plans'!P730=0,"No ",'ALC Transition Plans'!P730),"N/A")</f>
        <v>N/A</v>
      </c>
      <c r="E728" s="141" t="str">
        <f>IF('ALC Transition Plans'!$Z730="yes",IF('ALC Transition Plans'!AB730=0,"No ",'ALC Transition Plans'!AB730),"N/A")</f>
        <v>N/A</v>
      </c>
      <c r="F728" s="146" t="str">
        <f>IF(VLOOKUP(B728,'Pivot Table'!$B$5:$K$2000,8,FALSE)=1,"Yes","")</f>
        <v/>
      </c>
      <c r="G728" s="164" t="str">
        <f>IF('ALC Transition Plans'!AT730="F","Y"," ")</f>
        <v>Y</v>
      </c>
      <c r="H728" s="217" t="str">
        <f>IF('ALC Transition Plans'!AW730=0," ",'ALC Transition Plans'!AW730)</f>
        <v>Y</v>
      </c>
      <c r="I728" s="312" t="str">
        <f t="shared" si="44"/>
        <v>97Y</v>
      </c>
      <c r="J728" s="230" t="str">
        <f>'ALC Transition Plans'!BL730</f>
        <v>F</v>
      </c>
    </row>
    <row r="729" spans="1:10" ht="15" customHeight="1" x14ac:dyDescent="0.3">
      <c r="A729" s="43" t="s">
        <v>697</v>
      </c>
      <c r="B729" s="43" t="s">
        <v>700</v>
      </c>
      <c r="C729" s="145" t="str">
        <f>IF('ALC Transition Plans'!$C731="yes",IF('ALC Transition Plans'!D731=0,"No ",'ALC Transition Plans'!D731),"N/A")</f>
        <v>In Progress</v>
      </c>
      <c r="D729" s="141" t="str">
        <f>IF('ALC Transition Plans'!$O731="yes",IF('ALC Transition Plans'!P731=0,"No ",'ALC Transition Plans'!P731),"N/A")</f>
        <v>N/A</v>
      </c>
      <c r="E729" s="141" t="str">
        <f>IF('ALC Transition Plans'!$Z731="yes",IF('ALC Transition Plans'!AB731=0,"No ",'ALC Transition Plans'!AB731),"N/A")</f>
        <v>N/A</v>
      </c>
      <c r="F729" s="146" t="str">
        <f>IF(VLOOKUP(B729,'Pivot Table'!$B$5:$K$2000,8,FALSE)=1,"Yes","")</f>
        <v/>
      </c>
      <c r="G729" s="164" t="str">
        <f>IF('ALC Transition Plans'!AT731="F","Y"," ")</f>
        <v xml:space="preserve"> </v>
      </c>
      <c r="H729" s="217" t="str">
        <f>IF('ALC Transition Plans'!AW731=0," ",'ALC Transition Plans'!AW731)</f>
        <v>Y</v>
      </c>
      <c r="I729" s="312" t="str">
        <f t="shared" si="44"/>
        <v xml:space="preserve">97 </v>
      </c>
      <c r="J729" s="230" t="str">
        <f>'ALC Transition Plans'!BL731</f>
        <v xml:space="preserve"> </v>
      </c>
    </row>
    <row r="730" spans="1:10" ht="15" customHeight="1" x14ac:dyDescent="0.3">
      <c r="A730" s="43" t="s">
        <v>697</v>
      </c>
      <c r="B730" s="43" t="s">
        <v>701</v>
      </c>
      <c r="C730" s="145" t="str">
        <f>IF('ALC Transition Plans'!$C732="yes",IF('ALC Transition Plans'!D732=0,"No ",'ALC Transition Plans'!D732),"N/A")</f>
        <v>Yes</v>
      </c>
      <c r="D730" s="141" t="str">
        <f>IF('ALC Transition Plans'!$O732="yes",IF('ALC Transition Plans'!P732=0,"No ",'ALC Transition Plans'!P732),"N/A")</f>
        <v>Yes</v>
      </c>
      <c r="E730" s="141" t="str">
        <f>IF('ALC Transition Plans'!$Z732="yes",IF('ALC Transition Plans'!AB732=0,"No ",'ALC Transition Plans'!AB732),"N/A")</f>
        <v>Yes</v>
      </c>
      <c r="F730" s="146" t="str">
        <f>IF(VLOOKUP(B730,'Pivot Table'!$B$5:$K$2000,8,FALSE)=1,"Yes","")</f>
        <v/>
      </c>
      <c r="G730" s="164" t="str">
        <f>IF('ALC Transition Plans'!AT732="F","Y"," ")</f>
        <v>Y</v>
      </c>
      <c r="H730" s="217" t="str">
        <f>IF('ALC Transition Plans'!AW732=0," ",'ALC Transition Plans'!AW732)</f>
        <v>Y</v>
      </c>
      <c r="I730" s="312" t="str">
        <f t="shared" si="44"/>
        <v>97Y</v>
      </c>
      <c r="J730" s="230" t="str">
        <f>'ALC Transition Plans'!BL732</f>
        <v>F</v>
      </c>
    </row>
    <row r="731" spans="1:10" ht="15" customHeight="1" x14ac:dyDescent="0.3">
      <c r="A731" s="43" t="s">
        <v>697</v>
      </c>
      <c r="B731" s="43" t="s">
        <v>702</v>
      </c>
      <c r="C731" s="145" t="str">
        <f>IF('ALC Transition Plans'!$C733="yes",IF('ALC Transition Plans'!D733=0,"No ",'ALC Transition Plans'!D733),"N/A")</f>
        <v>Yes</v>
      </c>
      <c r="D731" s="141" t="str">
        <f>IF('ALC Transition Plans'!$O733="yes",IF('ALC Transition Plans'!P733=0,"No ",'ALC Transition Plans'!P733),"N/A")</f>
        <v>Yes</v>
      </c>
      <c r="E731" s="141" t="str">
        <f>IF('ALC Transition Plans'!$Z733="yes",IF('ALC Transition Plans'!AB733=0,"No ",'ALC Transition Plans'!AB733),"N/A")</f>
        <v>Yes</v>
      </c>
      <c r="F731" s="146" t="str">
        <f>IF(VLOOKUP(B731,'Pivot Table'!$B$5:$K$2000,8,FALSE)=1,"Yes","")</f>
        <v/>
      </c>
      <c r="G731" s="164" t="str">
        <f>IF('ALC Transition Plans'!AT733="F","Y"," ")</f>
        <v>Y</v>
      </c>
      <c r="H731" s="217" t="str">
        <f>IF('ALC Transition Plans'!AW733=0," ",'ALC Transition Plans'!AW733)</f>
        <v>Y</v>
      </c>
      <c r="I731" s="312" t="str">
        <f t="shared" si="44"/>
        <v>97Y</v>
      </c>
      <c r="J731" s="230" t="str">
        <f>'ALC Transition Plans'!BL733</f>
        <v>F</v>
      </c>
    </row>
    <row r="732" spans="1:10" ht="15" customHeight="1" x14ac:dyDescent="0.3">
      <c r="A732" s="43" t="s">
        <v>697</v>
      </c>
      <c r="B732" s="123" t="s">
        <v>1869</v>
      </c>
      <c r="C732" s="145" t="str">
        <f>IF('ALC Transition Plans'!$C734="yes",IF('ALC Transition Plans'!D734=0,"No ",'ALC Transition Plans'!D734),"N/A")</f>
        <v>Yes</v>
      </c>
      <c r="D732" s="141" t="str">
        <f>IF('ALC Transition Plans'!$O734="yes",IF('ALC Transition Plans'!P734=0,"No ",'ALC Transition Plans'!P734),"N/A")</f>
        <v>Yes</v>
      </c>
      <c r="E732" s="141" t="str">
        <f>IF('ALC Transition Plans'!$Z734="yes",IF('ALC Transition Plans'!AB734=0,"No ",'ALC Transition Plans'!AB734),"N/A")</f>
        <v>Yes</v>
      </c>
      <c r="F732" s="146" t="str">
        <f>IF(VLOOKUP(B732,'Pivot Table'!$B$5:$K$2000,8,FALSE)=1,"Yes","")</f>
        <v/>
      </c>
      <c r="G732" s="164" t="str">
        <f>IF('ALC Transition Plans'!AT734="F","Y"," ")</f>
        <v>Y</v>
      </c>
      <c r="H732" s="217" t="str">
        <f>IF('ALC Transition Plans'!AW734=0," ",'ALC Transition Plans'!AW734)</f>
        <v>Y</v>
      </c>
      <c r="I732" s="312" t="str">
        <f t="shared" ref="I732" si="54">A732&amp;G732</f>
        <v>97Y</v>
      </c>
      <c r="J732" s="230" t="str">
        <f>'ALC Transition Plans'!BL734</f>
        <v>F</v>
      </c>
    </row>
    <row r="733" spans="1:10" ht="15" customHeight="1" x14ac:dyDescent="0.3">
      <c r="A733" s="43" t="s">
        <v>697</v>
      </c>
      <c r="B733" s="123" t="s">
        <v>1690</v>
      </c>
      <c r="C733" s="145" t="str">
        <f>IF('ALC Transition Plans'!$C735="yes",IF('ALC Transition Plans'!D735=0,"No ",'ALC Transition Plans'!D735),"N/A")</f>
        <v>N/A</v>
      </c>
      <c r="D733" s="141" t="str">
        <f>IF('ALC Transition Plans'!$O735="yes",IF('ALC Transition Plans'!P735=0,"No ",'ALC Transition Plans'!P735),"N/A")</f>
        <v>N/A</v>
      </c>
      <c r="E733" s="141" t="str">
        <f>IF('ALC Transition Plans'!$Z735="yes",IF('ALC Transition Plans'!AB735=0,"No ",'ALC Transition Plans'!AB735),"N/A")</f>
        <v>Yes</v>
      </c>
      <c r="F733" s="146" t="str">
        <f>IF(VLOOKUP(B733,'Pivot Table'!$B$5:$K$2000,8,FALSE)=1,"Yes","")</f>
        <v/>
      </c>
      <c r="G733" s="164" t="str">
        <f>IF('ALC Transition Plans'!AT735="F","Y"," ")</f>
        <v>Y</v>
      </c>
      <c r="H733" s="217" t="str">
        <f>IF('ALC Transition Plans'!AW735=0," ",'ALC Transition Plans'!AW735)</f>
        <v>Y</v>
      </c>
      <c r="I733" s="312" t="str">
        <f t="shared" si="44"/>
        <v>97Y</v>
      </c>
      <c r="J733" s="230" t="str">
        <f>'ALC Transition Plans'!BL735</f>
        <v>F</v>
      </c>
    </row>
    <row r="734" spans="1:10" ht="15" customHeight="1" x14ac:dyDescent="0.3">
      <c r="A734" s="43" t="s">
        <v>697</v>
      </c>
      <c r="B734" s="123" t="s">
        <v>1637</v>
      </c>
      <c r="C734" s="145" t="str">
        <f>IF('ALC Transition Plans'!$C736="yes",IF('ALC Transition Plans'!D736=0,"No ",'ALC Transition Plans'!D736),"N/A")</f>
        <v>N/A</v>
      </c>
      <c r="D734" s="141" t="str">
        <f>IF('ALC Transition Plans'!$O736="yes",IF('ALC Transition Plans'!P736=0,"No ",'ALC Transition Plans'!P736),"N/A")</f>
        <v>N/A</v>
      </c>
      <c r="E734" s="141" t="str">
        <f>IF('ALC Transition Plans'!$Z736="yes",IF('ALC Transition Plans'!AB736=0,"No ",'ALC Transition Plans'!AB736),"N/A")</f>
        <v>In Progress</v>
      </c>
      <c r="F734" s="146" t="str">
        <f>IF(VLOOKUP(B734,'Pivot Table'!$B$5:$K$2000,8,FALSE)=1,"Yes","")</f>
        <v/>
      </c>
      <c r="G734" s="164" t="str">
        <f>IF('ALC Transition Plans'!AT736="F","Y"," ")</f>
        <v xml:space="preserve"> </v>
      </c>
      <c r="H734" s="217" t="str">
        <f>IF('ALC Transition Plans'!AW736=0," ",'ALC Transition Plans'!AW736)</f>
        <v>Y</v>
      </c>
      <c r="I734" s="312" t="str">
        <f t="shared" ref="I734" si="55">A734&amp;G734</f>
        <v xml:space="preserve">97 </v>
      </c>
      <c r="J734" s="230" t="str">
        <f>'ALC Transition Plans'!BL736</f>
        <v xml:space="preserve"> </v>
      </c>
    </row>
    <row r="735" spans="1:10" ht="15" customHeight="1" x14ac:dyDescent="0.3">
      <c r="A735" s="43" t="s">
        <v>697</v>
      </c>
      <c r="B735" s="123" t="s">
        <v>1861</v>
      </c>
      <c r="C735" s="145" t="str">
        <f>IF('ALC Transition Plans'!$C737="yes",IF('ALC Transition Plans'!D737=0,"No ",'ALC Transition Plans'!D737),"N/A")</f>
        <v>Yes</v>
      </c>
      <c r="D735" s="141" t="str">
        <f>IF('ALC Transition Plans'!$O737="yes",IF('ALC Transition Plans'!P737=0,"No ",'ALC Transition Plans'!P737),"N/A")</f>
        <v>Yes</v>
      </c>
      <c r="E735" s="141" t="str">
        <f>IF('ALC Transition Plans'!$Z737="yes",IF('ALC Transition Plans'!AB737=0,"No ",'ALC Transition Plans'!AB737),"N/A")</f>
        <v>Yes</v>
      </c>
      <c r="F735" s="146" t="str">
        <f>IF(VLOOKUP(B735,'Pivot Table'!$B$5:$K$2000,8,FALSE)=1,"Yes","")</f>
        <v/>
      </c>
      <c r="G735" s="164" t="str">
        <f>IF('ALC Transition Plans'!AT737="F","Y"," ")</f>
        <v>Y</v>
      </c>
      <c r="H735" s="217" t="str">
        <f>IF('ALC Transition Plans'!AW737=0," ",'ALC Transition Plans'!AW737)</f>
        <v>Y</v>
      </c>
      <c r="I735" s="312" t="str">
        <f t="shared" ref="I735" si="56">A735&amp;G735</f>
        <v>97Y</v>
      </c>
      <c r="J735" s="230" t="str">
        <f>'ALC Transition Plans'!BL737</f>
        <v>F</v>
      </c>
    </row>
    <row r="736" spans="1:10" ht="15" customHeight="1" x14ac:dyDescent="0.3">
      <c r="A736" s="43" t="s">
        <v>697</v>
      </c>
      <c r="B736" s="123" t="s">
        <v>2231</v>
      </c>
      <c r="C736" s="145" t="str">
        <f>IF('ALC Transition Plans'!$C738="yes",IF('ALC Transition Plans'!D738=0,"No ",'ALC Transition Plans'!D738),"N/A")</f>
        <v>In Progress</v>
      </c>
      <c r="D736" s="141" t="str">
        <f>IF('ALC Transition Plans'!$O738="yes",IF('ALC Transition Plans'!P738=0,"No ",'ALC Transition Plans'!P738),"N/A")</f>
        <v>N/A</v>
      </c>
      <c r="E736" s="141" t="str">
        <f>IF('ALC Transition Plans'!$Z738="yes",IF('ALC Transition Plans'!AB738=0,"No ",'ALC Transition Plans'!AB738),"N/A")</f>
        <v>N/A</v>
      </c>
      <c r="F736" s="146" t="str">
        <f>IF(VLOOKUP(B736,'Pivot Table'!$B$5:$K$2000,8,FALSE)=1,"Yes","")</f>
        <v/>
      </c>
      <c r="G736" s="164" t="str">
        <f>IF('ALC Transition Plans'!AT738="F","Y"," ")</f>
        <v xml:space="preserve"> </v>
      </c>
      <c r="H736" s="217" t="str">
        <f>IF('ALC Transition Plans'!AW738=0," ",'ALC Transition Plans'!AW738)</f>
        <v>Y</v>
      </c>
      <c r="I736" s="312" t="str">
        <f t="shared" ref="I736" si="57">A736&amp;G736</f>
        <v xml:space="preserve">97 </v>
      </c>
      <c r="J736" s="230" t="str">
        <f>'ALC Transition Plans'!BL738</f>
        <v xml:space="preserve"> </v>
      </c>
    </row>
    <row r="737" spans="1:11" ht="15" customHeight="1" x14ac:dyDescent="0.3">
      <c r="A737" s="431" t="s">
        <v>697</v>
      </c>
      <c r="B737" s="431" t="s">
        <v>2069</v>
      </c>
      <c r="C737" s="145" t="str">
        <f>IF('ALC Transition Plans'!$C739="yes",IF('ALC Transition Plans'!D739=0,"No ",'ALC Transition Plans'!D739),"N/A")</f>
        <v>Yes</v>
      </c>
      <c r="D737" s="141" t="str">
        <f>IF('ALC Transition Plans'!$O739="yes",IF('ALC Transition Plans'!P739=0,"No ",'ALC Transition Plans'!P739),"N/A")</f>
        <v>Yes</v>
      </c>
      <c r="E737" s="141" t="str">
        <f>IF('ALC Transition Plans'!$Z739="yes",IF('ALC Transition Plans'!AB739=0,"No ",'ALC Transition Plans'!AB739),"N/A")</f>
        <v>Yes</v>
      </c>
      <c r="F737" s="146" t="str">
        <f>IF(VLOOKUP(B737,'Pivot Table'!$B$5:$K$2000,8,FALSE)=1,"Yes","")</f>
        <v/>
      </c>
      <c r="G737" s="164" t="str">
        <f>IF('ALC Transition Plans'!AT739="F","Y"," ")</f>
        <v>Y</v>
      </c>
      <c r="H737" s="217" t="str">
        <f>IF('ALC Transition Plans'!AW739=0," ",'ALC Transition Plans'!AW739)</f>
        <v>Y</v>
      </c>
      <c r="I737" s="312" t="str">
        <f t="shared" ref="I737" si="58">A737&amp;G737</f>
        <v>97Y</v>
      </c>
      <c r="J737" s="230" t="str">
        <f>'ALC Transition Plans'!BL739</f>
        <v>F</v>
      </c>
    </row>
    <row r="738" spans="1:11" ht="15" customHeight="1" x14ac:dyDescent="0.3">
      <c r="A738" s="431" t="s">
        <v>697</v>
      </c>
      <c r="B738" s="431" t="s">
        <v>2070</v>
      </c>
      <c r="C738" s="145" t="str">
        <f>IF('ALC Transition Plans'!$C740="yes",IF('ALC Transition Plans'!D740=0,"No ",'ALC Transition Plans'!D740),"N/A")</f>
        <v>Yes</v>
      </c>
      <c r="D738" s="141" t="str">
        <f>IF('ALC Transition Plans'!$O740="yes",IF('ALC Transition Plans'!P740=0,"No ",'ALC Transition Plans'!P740),"N/A")</f>
        <v>Yes</v>
      </c>
      <c r="E738" s="141" t="str">
        <f>IF('ALC Transition Plans'!$Z740="yes",IF('ALC Transition Plans'!AB740=0,"No ",'ALC Transition Plans'!AB740),"N/A")</f>
        <v>Yes</v>
      </c>
      <c r="F738" s="146" t="str">
        <f>IF(VLOOKUP(B738,'Pivot Table'!$B$5:$K$2000,8,FALSE)=1,"Yes","")</f>
        <v/>
      </c>
      <c r="G738" s="164" t="str">
        <f>IF('ALC Transition Plans'!AT740="F","Y"," ")</f>
        <v>Y</v>
      </c>
      <c r="H738" s="217" t="str">
        <f>IF('ALC Transition Plans'!AW740=0," ",'ALC Transition Plans'!AW740)</f>
        <v>Y</v>
      </c>
      <c r="I738" s="312" t="str">
        <f t="shared" ref="I738:I754" si="59">A738&amp;G738</f>
        <v>97Y</v>
      </c>
      <c r="J738" s="230" t="str">
        <f>'ALC Transition Plans'!BL740</f>
        <v>F</v>
      </c>
    </row>
    <row r="739" spans="1:11" ht="15" customHeight="1" x14ac:dyDescent="0.3">
      <c r="A739" s="431" t="s">
        <v>697</v>
      </c>
      <c r="B739" s="431" t="s">
        <v>2121</v>
      </c>
      <c r="C739" s="145" t="str">
        <f>IF('ALC Transition Plans'!$C741="yes",IF('ALC Transition Plans'!D741=0,"No ",'ALC Transition Plans'!D741),"N/A")</f>
        <v>Yes</v>
      </c>
      <c r="D739" s="141" t="str">
        <f>IF('ALC Transition Plans'!$O741="yes",IF('ALC Transition Plans'!P741=0,"No ",'ALC Transition Plans'!P741),"N/A")</f>
        <v>Yes</v>
      </c>
      <c r="E739" s="141" t="str">
        <f>IF('ALC Transition Plans'!$Z741="yes",IF('ALC Transition Plans'!AB741=0,"No ",'ALC Transition Plans'!AB741),"N/A")</f>
        <v>Yes</v>
      </c>
      <c r="F739" s="146" t="str">
        <f>IF(VLOOKUP(B739,'Pivot Table'!$B$5:$K$2000,8,FALSE)=1,"Yes","")</f>
        <v/>
      </c>
      <c r="G739" s="164" t="str">
        <f>IF('ALC Transition Plans'!AT741="F","Y"," ")</f>
        <v>Y</v>
      </c>
      <c r="H739" s="217" t="str">
        <f>IF('ALC Transition Plans'!AW741=0," ",'ALC Transition Plans'!AW741)</f>
        <v>Y</v>
      </c>
      <c r="I739" s="312" t="str">
        <f t="shared" si="59"/>
        <v>97Y</v>
      </c>
      <c r="J739" s="230" t="str">
        <f>'ALC Transition Plans'!BL741</f>
        <v>F</v>
      </c>
    </row>
    <row r="740" spans="1:11" ht="15" customHeight="1" x14ac:dyDescent="0.3">
      <c r="A740" s="431" t="s">
        <v>697</v>
      </c>
      <c r="B740" s="431" t="s">
        <v>2122</v>
      </c>
      <c r="C740" s="145" t="str">
        <f>IF('ALC Transition Plans'!$C742="yes",IF('ALC Transition Plans'!D742=0,"No ",'ALC Transition Plans'!D742),"N/A")</f>
        <v>Yes</v>
      </c>
      <c r="D740" s="141" t="str">
        <f>IF('ALC Transition Plans'!$O742="yes",IF('ALC Transition Plans'!P742=0,"No ",'ALC Transition Plans'!P742),"N/A")</f>
        <v>Yes</v>
      </c>
      <c r="E740" s="141" t="str">
        <f>IF('ALC Transition Plans'!$Z742="yes",IF('ALC Transition Plans'!AB742=0,"No ",'ALC Transition Plans'!AB742),"N/A")</f>
        <v>Yes</v>
      </c>
      <c r="F740" s="146" t="str">
        <f>IF(VLOOKUP(B740,'Pivot Table'!$B$5:$K$2000,8,FALSE)=1,"Yes","")</f>
        <v/>
      </c>
      <c r="G740" s="164" t="str">
        <f>IF('ALC Transition Plans'!AT742="F","Y"," ")</f>
        <v>Y</v>
      </c>
      <c r="H740" s="217" t="str">
        <f>IF('ALC Transition Plans'!AW742=0," ",'ALC Transition Plans'!AW742)</f>
        <v>Y</v>
      </c>
      <c r="I740" s="312" t="str">
        <f t="shared" si="59"/>
        <v>97Y</v>
      </c>
      <c r="J740" s="230" t="str">
        <f>'ALC Transition Plans'!BL742</f>
        <v>F</v>
      </c>
    </row>
    <row r="741" spans="1:11" ht="15" customHeight="1" x14ac:dyDescent="0.3">
      <c r="A741" s="431" t="s">
        <v>697</v>
      </c>
      <c r="B741" s="431" t="s">
        <v>2123</v>
      </c>
      <c r="C741" s="145" t="str">
        <f>IF('ALC Transition Plans'!$C743="yes",IF('ALC Transition Plans'!D743=0,"No ",'ALC Transition Plans'!D743),"N/A")</f>
        <v>Yes</v>
      </c>
      <c r="D741" s="141" t="str">
        <f>IF('ALC Transition Plans'!$O743="yes",IF('ALC Transition Plans'!P743=0,"No ",'ALC Transition Plans'!P743),"N/A")</f>
        <v>Yes</v>
      </c>
      <c r="E741" s="141" t="str">
        <f>IF('ALC Transition Plans'!$Z743="yes",IF('ALC Transition Plans'!AB743=0,"No ",'ALC Transition Plans'!AB743),"N/A")</f>
        <v>Yes</v>
      </c>
      <c r="F741" s="146" t="str">
        <f>IF(VLOOKUP(B741,'Pivot Table'!$B$5:$K$2000,8,FALSE)=1,"Yes","")</f>
        <v/>
      </c>
      <c r="G741" s="164" t="str">
        <f>IF('ALC Transition Plans'!AT743="F","Y"," ")</f>
        <v>Y</v>
      </c>
      <c r="H741" s="217" t="str">
        <f>IF('ALC Transition Plans'!AW743=0," ",'ALC Transition Plans'!AW743)</f>
        <v>Y</v>
      </c>
      <c r="I741" s="312" t="str">
        <f t="shared" ref="I741" si="60">A741&amp;G741</f>
        <v>97Y</v>
      </c>
      <c r="J741" s="230" t="str">
        <f>'ALC Transition Plans'!BL743</f>
        <v>F</v>
      </c>
    </row>
    <row r="742" spans="1:11" ht="15" customHeight="1" x14ac:dyDescent="0.3">
      <c r="A742" s="431" t="s">
        <v>697</v>
      </c>
      <c r="B742" s="431" t="s">
        <v>2037</v>
      </c>
      <c r="C742" s="145" t="str">
        <f>IF('ALC Transition Plans'!$C744="yes",IF('ALC Transition Plans'!D744=0,"No ",'ALC Transition Plans'!D744),"N/A")</f>
        <v>Yes</v>
      </c>
      <c r="D742" s="141" t="str">
        <f>IF('ALC Transition Plans'!$O744="yes",IF('ALC Transition Plans'!P744=0,"No ",'ALC Transition Plans'!P744),"N/A")</f>
        <v>Yes</v>
      </c>
      <c r="E742" s="141" t="str">
        <f>IF('ALC Transition Plans'!$Z744="yes",IF('ALC Transition Plans'!AB744=0,"No ",'ALC Transition Plans'!AB744),"N/A")</f>
        <v>Yes</v>
      </c>
      <c r="F742" s="146" t="str">
        <f>IF(VLOOKUP(B742,'Pivot Table'!$B$5:$K$2000,8,FALSE)=1,"Yes","")</f>
        <v/>
      </c>
      <c r="G742" s="164" t="str">
        <f>IF('ALC Transition Plans'!AT744="F","Y"," ")</f>
        <v>Y</v>
      </c>
      <c r="H742" s="217" t="str">
        <f>IF('ALC Transition Plans'!AW744=0," ",'ALC Transition Plans'!AW744)</f>
        <v>Y</v>
      </c>
      <c r="I742" s="312" t="str">
        <f t="shared" si="59"/>
        <v>97Y</v>
      </c>
      <c r="J742" s="230" t="str">
        <f>'ALC Transition Plans'!BL744</f>
        <v>F</v>
      </c>
    </row>
    <row r="743" spans="1:11" ht="15" customHeight="1" x14ac:dyDescent="0.3">
      <c r="A743" s="431" t="s">
        <v>697</v>
      </c>
      <c r="B743" s="431" t="s">
        <v>2038</v>
      </c>
      <c r="C743" s="145" t="str">
        <f>IF('ALC Transition Plans'!$C745="yes",IF('ALC Transition Plans'!D745=0,"No ",'ALC Transition Plans'!D745),"N/A")</f>
        <v>Yes</v>
      </c>
      <c r="D743" s="141" t="str">
        <f>IF('ALC Transition Plans'!$O745="yes",IF('ALC Transition Plans'!P745=0,"No ",'ALC Transition Plans'!P745),"N/A")</f>
        <v>Yes</v>
      </c>
      <c r="E743" s="141" t="str">
        <f>IF('ALC Transition Plans'!$Z745="yes",IF('ALC Transition Plans'!AB745=0,"No ",'ALC Transition Plans'!AB745),"N/A")</f>
        <v>Yes</v>
      </c>
      <c r="F743" s="146" t="str">
        <f>IF(VLOOKUP(B743,'Pivot Table'!$B$5:$K$2000,8,FALSE)=1,"Yes","")</f>
        <v/>
      </c>
      <c r="G743" s="164" t="str">
        <f>IF('ALC Transition Plans'!AT745="F","Y"," ")</f>
        <v>Y</v>
      </c>
      <c r="H743" s="217" t="str">
        <f>IF('ALC Transition Plans'!AW745=0," ",'ALC Transition Plans'!AW745)</f>
        <v>Y</v>
      </c>
      <c r="I743" s="312" t="str">
        <f t="shared" si="59"/>
        <v>97Y</v>
      </c>
      <c r="J743" s="230" t="str">
        <f>'ALC Transition Plans'!BL745</f>
        <v>F</v>
      </c>
    </row>
    <row r="744" spans="1:11" ht="15" customHeight="1" x14ac:dyDescent="0.3">
      <c r="A744" s="431" t="s">
        <v>697</v>
      </c>
      <c r="B744" s="431" t="s">
        <v>2244</v>
      </c>
      <c r="C744" s="145" t="str">
        <f>IF('ALC Transition Plans'!$C746="yes",IF('ALC Transition Plans'!D746=0,"No ",'ALC Transition Plans'!D746),"N/A")</f>
        <v>In Progress</v>
      </c>
      <c r="D744" s="141" t="str">
        <f>IF('ALC Transition Plans'!$O746="yes",IF('ALC Transition Plans'!P746=0,"No ",'ALC Transition Plans'!P746),"N/A")</f>
        <v>N/A</v>
      </c>
      <c r="E744" s="141" t="str">
        <f>IF('ALC Transition Plans'!$Z746="yes",IF('ALC Transition Plans'!AB746=0,"No ",'ALC Transition Plans'!AB746),"N/A")</f>
        <v>N/A</v>
      </c>
      <c r="F744" s="146" t="str">
        <f>IF(VLOOKUP(B744,'Pivot Table'!$B$5:$K$2000,8,FALSE)=1,"Yes","")</f>
        <v/>
      </c>
      <c r="G744" s="164" t="str">
        <f>IF('ALC Transition Plans'!AT746="F","Y"," ")</f>
        <v xml:space="preserve"> </v>
      </c>
      <c r="H744" s="217" t="str">
        <f>IF('ALC Transition Plans'!AW746=0," ",'ALC Transition Plans'!AW746)</f>
        <v>Y</v>
      </c>
      <c r="I744" s="312" t="str">
        <f t="shared" ref="I744" si="61">A744&amp;G744</f>
        <v xml:space="preserve">97 </v>
      </c>
      <c r="J744" s="230" t="str">
        <f>'ALC Transition Plans'!BL746</f>
        <v xml:space="preserve"> </v>
      </c>
    </row>
    <row r="745" spans="1:11" ht="15" customHeight="1" x14ac:dyDescent="0.3">
      <c r="A745" s="431" t="s">
        <v>697</v>
      </c>
      <c r="B745" s="431" t="s">
        <v>2245</v>
      </c>
      <c r="C745" s="145" t="str">
        <f>IF('ALC Transition Plans'!$C747="yes",IF('ALC Transition Plans'!D747=0,"No ",'ALC Transition Plans'!D747),"N/A")</f>
        <v>In Progress</v>
      </c>
      <c r="D745" s="141" t="str">
        <f>IF('ALC Transition Plans'!$O747="yes",IF('ALC Transition Plans'!P747=0,"No ",'ALC Transition Plans'!P747),"N/A")</f>
        <v>N/A</v>
      </c>
      <c r="E745" s="141" t="str">
        <f>IF('ALC Transition Plans'!$Z747="yes",IF('ALC Transition Plans'!AB747=0,"No ",'ALC Transition Plans'!AB747),"N/A")</f>
        <v>N/A</v>
      </c>
      <c r="F745" s="146" t="str">
        <f>IF(VLOOKUP(B745,'Pivot Table'!$B$5:$K$2000,8,FALSE)=1,"Yes","")</f>
        <v/>
      </c>
      <c r="G745" s="164" t="str">
        <f>IF('ALC Transition Plans'!AT747="F","Y"," ")</f>
        <v xml:space="preserve"> </v>
      </c>
      <c r="H745" s="217" t="str">
        <f>IF('ALC Transition Plans'!AW747=0," ",'ALC Transition Plans'!AW747)</f>
        <v>Y</v>
      </c>
      <c r="I745" s="312" t="str">
        <f t="shared" ref="I745" si="62">A745&amp;G745</f>
        <v xml:space="preserve">97 </v>
      </c>
      <c r="J745" s="230" t="str">
        <f>'ALC Transition Plans'!BL747</f>
        <v xml:space="preserve"> </v>
      </c>
    </row>
    <row r="746" spans="1:11" ht="15" customHeight="1" x14ac:dyDescent="0.3">
      <c r="A746" s="431" t="s">
        <v>697</v>
      </c>
      <c r="B746" s="431" t="s">
        <v>2039</v>
      </c>
      <c r="C746" s="145" t="str">
        <f>IF('ALC Transition Plans'!$C748="yes",IF('ALC Transition Plans'!D748=0,"No ",'ALC Transition Plans'!D748),"N/A")</f>
        <v>Yes</v>
      </c>
      <c r="D746" s="141" t="str">
        <f>IF('ALC Transition Plans'!$O748="yes",IF('ALC Transition Plans'!P748=0,"No ",'ALC Transition Plans'!P748),"N/A")</f>
        <v>Yes</v>
      </c>
      <c r="E746" s="141" t="str">
        <f>IF('ALC Transition Plans'!$Z748="yes",IF('ALC Transition Plans'!AB748=0,"No ",'ALC Transition Plans'!AB748),"N/A")</f>
        <v>Yes</v>
      </c>
      <c r="F746" s="146" t="str">
        <f>IF(VLOOKUP(B746,'Pivot Table'!$B$5:$K$2000,8,FALSE)=1,"Yes","")</f>
        <v/>
      </c>
      <c r="G746" s="164" t="str">
        <f>IF('ALC Transition Plans'!AT748="F","Y"," ")</f>
        <v>Y</v>
      </c>
      <c r="H746" s="217" t="str">
        <f>IF('ALC Transition Plans'!AW748=0," ",'ALC Transition Plans'!AW748)</f>
        <v>Y</v>
      </c>
      <c r="I746" s="312" t="str">
        <f t="shared" si="59"/>
        <v>97Y</v>
      </c>
      <c r="J746" s="230" t="str">
        <f>'ALC Transition Plans'!BL748</f>
        <v>F</v>
      </c>
    </row>
    <row r="747" spans="1:11" ht="15" customHeight="1" x14ac:dyDescent="0.3">
      <c r="A747" s="431" t="s">
        <v>697</v>
      </c>
      <c r="B747" s="431" t="s">
        <v>2040</v>
      </c>
      <c r="C747" s="145" t="str">
        <f>IF('ALC Transition Plans'!$C749="yes",IF('ALC Transition Plans'!D749=0,"No ",'ALC Transition Plans'!D749),"N/A")</f>
        <v>Yes</v>
      </c>
      <c r="D747" s="141" t="str">
        <f>IF('ALC Transition Plans'!$O749="yes",IF('ALC Transition Plans'!P749=0,"No ",'ALC Transition Plans'!P749),"N/A")</f>
        <v>Yes</v>
      </c>
      <c r="E747" s="141" t="str">
        <f>IF('ALC Transition Plans'!$Z749="yes",IF('ALC Transition Plans'!AB749=0,"No ",'ALC Transition Plans'!AB749),"N/A")</f>
        <v>Yes</v>
      </c>
      <c r="F747" s="146" t="str">
        <f>IF(VLOOKUP(B747,'Pivot Table'!$B$5:$K$2000,8,FALSE)=1,"Yes","")</f>
        <v/>
      </c>
      <c r="G747" s="164" t="str">
        <f>IF('ALC Transition Plans'!AT749="F","Y"," ")</f>
        <v>Y</v>
      </c>
      <c r="H747" s="217" t="str">
        <f>IF('ALC Transition Plans'!AW749=0," ",'ALC Transition Plans'!AW749)</f>
        <v>Y</v>
      </c>
      <c r="I747" s="312" t="str">
        <f t="shared" si="59"/>
        <v>97Y</v>
      </c>
      <c r="J747" s="230" t="str">
        <f>'ALC Transition Plans'!BL749</f>
        <v>F</v>
      </c>
    </row>
    <row r="748" spans="1:11" ht="15" customHeight="1" x14ac:dyDescent="0.3">
      <c r="A748" s="431" t="s">
        <v>697</v>
      </c>
      <c r="B748" s="431" t="s">
        <v>2041</v>
      </c>
      <c r="C748" s="145" t="str">
        <f>IF('ALC Transition Plans'!$C750="yes",IF('ALC Transition Plans'!D750=0,"No ",'ALC Transition Plans'!D750),"N/A")</f>
        <v>Yes</v>
      </c>
      <c r="D748" s="141" t="str">
        <f>IF('ALC Transition Plans'!$O750="yes",IF('ALC Transition Plans'!P750=0,"No ",'ALC Transition Plans'!P750),"N/A")</f>
        <v>Yes</v>
      </c>
      <c r="E748" s="141" t="str">
        <f>IF('ALC Transition Plans'!$Z750="yes",IF('ALC Transition Plans'!AB750=0,"No ",'ALC Transition Plans'!AB750),"N/A")</f>
        <v>Yes</v>
      </c>
      <c r="F748" s="146" t="str">
        <f>IF(VLOOKUP(B748,'Pivot Table'!$B$5:$K$2000,8,FALSE)=1,"Yes","")</f>
        <v/>
      </c>
      <c r="G748" s="164" t="str">
        <f>IF('ALC Transition Plans'!AT750="F","Y"," ")</f>
        <v>Y</v>
      </c>
      <c r="H748" s="217" t="str">
        <f>IF('ALC Transition Plans'!AW750=0," ",'ALC Transition Plans'!AW750)</f>
        <v>Y</v>
      </c>
      <c r="I748" s="312" t="str">
        <f t="shared" si="59"/>
        <v>97Y</v>
      </c>
      <c r="J748" s="230" t="str">
        <f>'ALC Transition Plans'!BL750</f>
        <v>F</v>
      </c>
    </row>
    <row r="749" spans="1:11" ht="15" customHeight="1" x14ac:dyDescent="0.3">
      <c r="A749" s="431" t="s">
        <v>697</v>
      </c>
      <c r="B749" s="431" t="s">
        <v>2042</v>
      </c>
      <c r="C749" s="145" t="str">
        <f>IF('ALC Transition Plans'!$C751="yes",IF('ALC Transition Plans'!D751=0,"No ",'ALC Transition Plans'!D751),"N/A")</f>
        <v>Yes</v>
      </c>
      <c r="D749" s="141" t="str">
        <f>IF('ALC Transition Plans'!$O751="yes",IF('ALC Transition Plans'!P751=0,"No ",'ALC Transition Plans'!P751),"N/A")</f>
        <v>Yes</v>
      </c>
      <c r="E749" s="141" t="str">
        <f>IF('ALC Transition Plans'!$Z751="yes",IF('ALC Transition Plans'!AB751=0,"No ",'ALC Transition Plans'!AB751),"N/A")</f>
        <v>Yes</v>
      </c>
      <c r="F749" s="146" t="str">
        <f>IF(VLOOKUP(B749,'Pivot Table'!$B$5:$K$2000,8,FALSE)=1,"Yes","")</f>
        <v/>
      </c>
      <c r="G749" s="164" t="str">
        <f>IF('ALC Transition Plans'!AT751="F","Y"," ")</f>
        <v>Y</v>
      </c>
      <c r="H749" s="217" t="str">
        <f>IF('ALC Transition Plans'!AW751=0," ",'ALC Transition Plans'!AW751)</f>
        <v>Y</v>
      </c>
      <c r="I749" s="312" t="str">
        <f t="shared" si="59"/>
        <v>97Y</v>
      </c>
      <c r="J749" s="230" t="str">
        <f>'ALC Transition Plans'!BL751</f>
        <v>F</v>
      </c>
    </row>
    <row r="750" spans="1:11" ht="15" customHeight="1" x14ac:dyDescent="0.3">
      <c r="A750" s="431" t="s">
        <v>697</v>
      </c>
      <c r="B750" s="431" t="s">
        <v>2232</v>
      </c>
      <c r="C750" s="145" t="str">
        <f>IF('ALC Transition Plans'!$C752="yes",IF('ALC Transition Plans'!D752=0,"No ",'ALC Transition Plans'!D752),"N/A")</f>
        <v>In Progress</v>
      </c>
      <c r="D750" s="141" t="str">
        <f>IF('ALC Transition Plans'!$O752="yes",IF('ALC Transition Plans'!P752=0,"No ",'ALC Transition Plans'!P752),"N/A")</f>
        <v>N/A</v>
      </c>
      <c r="E750" s="141" t="str">
        <f>IF('ALC Transition Plans'!$Z752="yes",IF('ALC Transition Plans'!AB752=0,"No ",'ALC Transition Plans'!AB752),"N/A")</f>
        <v>N/A</v>
      </c>
      <c r="F750" s="146" t="str">
        <f>IF(VLOOKUP(B750,'Pivot Table'!$B$5:$K$2000,8,FALSE)=1,"Yes","")</f>
        <v/>
      </c>
      <c r="G750" s="164" t="str">
        <f>IF('ALC Transition Plans'!AT752="F","Y"," ")</f>
        <v xml:space="preserve"> </v>
      </c>
      <c r="H750" s="217" t="str">
        <f>IF('ALC Transition Plans'!AW752=0," ",'ALC Transition Plans'!AW752)</f>
        <v>Y</v>
      </c>
      <c r="I750" s="312" t="str">
        <f t="shared" ref="I750" si="63">A750&amp;G750</f>
        <v xml:space="preserve">97 </v>
      </c>
      <c r="J750" s="230" t="str">
        <f>'ALC Transition Plans'!BL752</f>
        <v xml:space="preserve"> </v>
      </c>
    </row>
    <row r="751" spans="1:11" ht="15" customHeight="1" x14ac:dyDescent="0.3">
      <c r="A751" s="43" t="s">
        <v>697</v>
      </c>
      <c r="B751" s="43" t="s">
        <v>703</v>
      </c>
      <c r="C751" s="145" t="str">
        <f>IF('ALC Transition Plans'!$C753="yes",IF('ALC Transition Plans'!D753=0,"No ",'ALC Transition Plans'!D753),"N/A")</f>
        <v>Yes</v>
      </c>
      <c r="D751" s="141" t="str">
        <f>IF('ALC Transition Plans'!$O753="yes",IF('ALC Transition Plans'!P753=0,"No ",'ALC Transition Plans'!P753),"N/A")</f>
        <v>N/A</v>
      </c>
      <c r="E751" s="141" t="str">
        <f>IF('ALC Transition Plans'!$Z753="yes",IF('ALC Transition Plans'!AB753=0,"No ",'ALC Transition Plans'!AB753),"N/A")</f>
        <v>N/A</v>
      </c>
      <c r="F751" s="146" t="str">
        <f>IF(VLOOKUP(B751,'Pivot Table'!$B$5:$K$2000,8,FALSE)=1,"Yes","")</f>
        <v/>
      </c>
      <c r="G751" s="164" t="str">
        <f>IF('ALC Transition Plans'!AT753="F","Y"," ")</f>
        <v>Y</v>
      </c>
      <c r="H751" s="217" t="str">
        <f>IF('ALC Transition Plans'!AW753=0," ",'ALC Transition Plans'!AW753)</f>
        <v>Y</v>
      </c>
      <c r="I751" s="312" t="str">
        <f>A751&amp;G751</f>
        <v>97Y</v>
      </c>
      <c r="J751" s="230" t="str">
        <f>'ALC Transition Plans'!BL753</f>
        <v>F</v>
      </c>
      <c r="K751" s="434"/>
    </row>
    <row r="752" spans="1:11" ht="15" customHeight="1" x14ac:dyDescent="0.3">
      <c r="A752" s="43" t="s">
        <v>697</v>
      </c>
      <c r="B752" s="123" t="s">
        <v>2233</v>
      </c>
      <c r="C752" s="145" t="str">
        <f>IF('ALC Transition Plans'!$C754="yes",IF('ALC Transition Plans'!D754=0,"No ",'ALC Transition Plans'!D754),"N/A")</f>
        <v>In Progress</v>
      </c>
      <c r="D752" s="141" t="str">
        <f>IF('ALC Transition Plans'!$O754="yes",IF('ALC Transition Plans'!P754=0,"No ",'ALC Transition Plans'!P754),"N/A")</f>
        <v>N/A</v>
      </c>
      <c r="E752" s="141" t="str">
        <f>IF('ALC Transition Plans'!$Z754="yes",IF('ALC Transition Plans'!AB754=0,"No ",'ALC Transition Plans'!AB754),"N/A")</f>
        <v>N/A</v>
      </c>
      <c r="F752" s="146" t="str">
        <f>IF(VLOOKUP(B752,'Pivot Table'!$B$5:$K$2000,8,FALSE)=1,"Yes","")</f>
        <v/>
      </c>
      <c r="G752" s="164" t="str">
        <f>IF('ALC Transition Plans'!AT754="F","Y"," ")</f>
        <v xml:space="preserve"> </v>
      </c>
      <c r="H752" s="217" t="str">
        <f>IF('ALC Transition Plans'!AW754=0," ",'ALC Transition Plans'!AW754)</f>
        <v>Y</v>
      </c>
      <c r="I752" s="312" t="str">
        <f>A752&amp;G752</f>
        <v xml:space="preserve">97 </v>
      </c>
      <c r="J752" s="230" t="str">
        <f>'ALC Transition Plans'!BL754</f>
        <v xml:space="preserve"> </v>
      </c>
      <c r="K752" s="434"/>
    </row>
    <row r="753" spans="1:12" ht="15" customHeight="1" x14ac:dyDescent="0.3">
      <c r="A753" s="43" t="s">
        <v>697</v>
      </c>
      <c r="B753" s="123" t="s">
        <v>1569</v>
      </c>
      <c r="C753" s="145" t="str">
        <f>IF('ALC Transition Plans'!$C755="yes",IF('ALC Transition Plans'!D755=0,"No ",'ALC Transition Plans'!D755),"N/A")</f>
        <v>Yes</v>
      </c>
      <c r="D753" s="141" t="str">
        <f>IF('ALC Transition Plans'!$O755="yes",IF('ALC Transition Plans'!P755=0,"No ",'ALC Transition Plans'!P755),"N/A")</f>
        <v>Yes</v>
      </c>
      <c r="E753" s="141" t="str">
        <f>IF('ALC Transition Plans'!$Z755="yes",IF('ALC Transition Plans'!AB755=0,"No ",'ALC Transition Plans'!AB755),"N/A")</f>
        <v>N/A</v>
      </c>
      <c r="F753" s="146" t="str">
        <f>IF(VLOOKUP(B753,'Pivot Table'!$B$5:$K$2000,8,FALSE)=1,"Yes","")</f>
        <v/>
      </c>
      <c r="G753" s="164" t="str">
        <f>IF('ALC Transition Plans'!AT755="F","Y"," ")</f>
        <v>Y</v>
      </c>
      <c r="H753" s="217" t="str">
        <f>IF('ALC Transition Plans'!AW755=0," ",'ALC Transition Plans'!AW755)</f>
        <v>Y</v>
      </c>
      <c r="I753" s="312" t="str">
        <f t="shared" si="59"/>
        <v>97Y</v>
      </c>
      <c r="J753" s="230" t="str">
        <f>'ALC Transition Plans'!BL755</f>
        <v>F</v>
      </c>
      <c r="K753" s="432"/>
    </row>
    <row r="754" spans="1:12" ht="15" customHeight="1" x14ac:dyDescent="0.3">
      <c r="A754" s="43" t="s">
        <v>697</v>
      </c>
      <c r="B754" s="123" t="s">
        <v>1570</v>
      </c>
      <c r="C754" s="145" t="str">
        <f>IF('ALC Transition Plans'!$C756="yes",IF('ALC Transition Plans'!D756=0,"No ",'ALC Transition Plans'!D756),"N/A")</f>
        <v>In Progress</v>
      </c>
      <c r="D754" s="141" t="str">
        <f>IF('ALC Transition Plans'!$O756="yes",IF('ALC Transition Plans'!P756=0,"No ",'ALC Transition Plans'!P756),"N/A")</f>
        <v>In Progress</v>
      </c>
      <c r="E754" s="141" t="str">
        <f>IF('ALC Transition Plans'!$Z756="yes",IF('ALC Transition Plans'!AB756=0,"No ",'ALC Transition Plans'!AB756),"N/A")</f>
        <v>In Progress</v>
      </c>
      <c r="F754" s="146" t="str">
        <f>IF(VLOOKUP(B754,'Pivot Table'!$B$5:$K$2000,8,FALSE)=1,"Yes","")</f>
        <v/>
      </c>
      <c r="G754" s="164" t="str">
        <f>IF('ALC Transition Plans'!AT756="F","Y"," ")</f>
        <v xml:space="preserve"> </v>
      </c>
      <c r="H754" s="217" t="str">
        <f>IF('ALC Transition Plans'!AW756=0," ",'ALC Transition Plans'!AW756)</f>
        <v>Y</v>
      </c>
      <c r="I754" s="312" t="str">
        <f t="shared" si="59"/>
        <v xml:space="preserve">97 </v>
      </c>
      <c r="J754" s="230" t="str">
        <f>'ALC Transition Plans'!BL756</f>
        <v xml:space="preserve"> </v>
      </c>
      <c r="K754" s="434"/>
    </row>
    <row r="755" spans="1:12" ht="15" customHeight="1" x14ac:dyDescent="0.3">
      <c r="A755" s="231" t="s">
        <v>1054</v>
      </c>
      <c r="B755" s="49"/>
      <c r="C755" s="142">
        <f>COUNTIF(C2:C754,"YES")</f>
        <v>585</v>
      </c>
      <c r="D755" s="142">
        <f>COUNTIF(D2:D754,"YES")</f>
        <v>434</v>
      </c>
      <c r="E755" s="142">
        <f>COUNTIF(E2:E754,"YES")</f>
        <v>428</v>
      </c>
      <c r="F755" s="142">
        <f>COUNTIF(F2:F754,"YES")</f>
        <v>70</v>
      </c>
      <c r="G755" s="443">
        <f>COUNTIF($G$2:$G$754,"Y")</f>
        <v>585</v>
      </c>
      <c r="H755" s="444" t="s">
        <v>1603</v>
      </c>
      <c r="I755" s="423"/>
      <c r="J755" s="442">
        <f>COUNTIF(J2:J754,"P")</f>
        <v>20</v>
      </c>
      <c r="K755" s="433"/>
    </row>
    <row r="756" spans="1:12" s="154" customFormat="1" ht="15" customHeight="1" x14ac:dyDescent="0.3">
      <c r="A756" s="302" t="s">
        <v>1055</v>
      </c>
      <c r="B756" s="300"/>
      <c r="C756" s="301">
        <f>COUNTIF(C2:C754,"N/A")</f>
        <v>71</v>
      </c>
      <c r="D756" s="301">
        <f>COUNTIF(D2:D754,"N/A")</f>
        <v>191</v>
      </c>
      <c r="E756" s="301">
        <f>COUNTIF(E2:E754,"N/A")</f>
        <v>261</v>
      </c>
      <c r="F756" s="153"/>
      <c r="G756" s="165"/>
      <c r="H756" s="314" t="s">
        <v>1057</v>
      </c>
      <c r="I756" s="303"/>
      <c r="J756" s="335"/>
      <c r="K756" s="303"/>
      <c r="L756" s="303"/>
    </row>
    <row r="757" spans="1:12" s="154" customFormat="1" ht="15" customHeight="1" x14ac:dyDescent="0.3">
      <c r="A757" s="233" t="s">
        <v>1056</v>
      </c>
      <c r="B757" s="232"/>
      <c r="C757" s="626">
        <f>'Summary Info'!$C$67-'ALC Detail'!C756</f>
        <v>683</v>
      </c>
      <c r="D757" s="626">
        <f>'Summary Info'!$C$67-'ALC Detail'!D756</f>
        <v>563</v>
      </c>
      <c r="E757" s="626">
        <f>'Summary Info'!$C$67-'ALC Detail'!E756</f>
        <v>493</v>
      </c>
      <c r="F757" s="153"/>
      <c r="G757" s="165"/>
      <c r="H757" s="314"/>
      <c r="I757" s="303"/>
      <c r="J757" s="335"/>
      <c r="K757" s="303"/>
      <c r="L757" s="303"/>
    </row>
    <row r="758" spans="1:12" s="154" customFormat="1" ht="15" customHeight="1" x14ac:dyDescent="0.3">
      <c r="A758" s="231" t="s">
        <v>1058</v>
      </c>
      <c r="B758" s="231"/>
      <c r="C758" s="234">
        <f>C755/C757</f>
        <v>0.8565153733528551</v>
      </c>
      <c r="D758" s="234">
        <f>D755/D757</f>
        <v>0.77087033747779754</v>
      </c>
      <c r="E758" s="234">
        <f>E755/E757</f>
        <v>0.86815415821501019</v>
      </c>
      <c r="F758" s="153"/>
      <c r="G758" s="165"/>
      <c r="H758" s="315" t="s">
        <v>1180</v>
      </c>
      <c r="I758" s="304"/>
      <c r="J758" s="336"/>
      <c r="K758" s="304"/>
      <c r="L758" s="304"/>
    </row>
    <row r="759" spans="1:12" s="154" customFormat="1" ht="15" customHeight="1" x14ac:dyDescent="0.3">
      <c r="A759" s="231"/>
      <c r="B759" s="231"/>
      <c r="C759" s="234"/>
      <c r="D759" s="234"/>
      <c r="E759" s="234"/>
      <c r="F759" s="153"/>
      <c r="G759" s="165"/>
      <c r="H759" s="286"/>
      <c r="J759" s="286"/>
    </row>
    <row r="760" spans="1:12" s="154" customFormat="1" ht="15" customHeight="1" x14ac:dyDescent="0.3">
      <c r="A760" s="49"/>
      <c r="B760" s="49"/>
      <c r="C760" s="152"/>
      <c r="D760" s="152"/>
      <c r="E760" s="152"/>
      <c r="F760" s="153"/>
      <c r="G760" s="443">
        <f>COUNTIF($G$2:$G$754," ")</f>
        <v>168</v>
      </c>
      <c r="H760" s="286"/>
      <c r="J760" s="443">
        <f>COUNTIF($J$2:$J$754," ")</f>
        <v>148</v>
      </c>
    </row>
    <row r="761" spans="1:12" s="154" customFormat="1" ht="15" customHeight="1" x14ac:dyDescent="0.3">
      <c r="A761" s="49"/>
      <c r="B761" s="49"/>
      <c r="C761" s="152"/>
      <c r="D761" s="152"/>
      <c r="E761" s="152"/>
      <c r="F761" s="153"/>
      <c r="G761" s="165"/>
      <c r="H761" s="286"/>
      <c r="J761" s="286">
        <f>J755+J760</f>
        <v>168</v>
      </c>
    </row>
    <row r="762" spans="1:12" s="154" customFormat="1" ht="15" customHeight="1" x14ac:dyDescent="0.3">
      <c r="A762" s="49"/>
      <c r="B762" s="49"/>
      <c r="C762" s="152"/>
      <c r="D762" s="152"/>
      <c r="E762" s="152"/>
      <c r="F762" s="153"/>
      <c r="G762" s="165"/>
      <c r="H762" s="286"/>
      <c r="J762" s="286"/>
    </row>
    <row r="763" spans="1:12" s="154" customFormat="1" ht="15" customHeight="1" x14ac:dyDescent="0.3">
      <c r="A763" s="49"/>
      <c r="B763" s="49"/>
      <c r="C763" s="152"/>
      <c r="D763" s="152"/>
      <c r="E763" s="152"/>
      <c r="F763" s="153"/>
      <c r="G763" s="165"/>
      <c r="H763" s="286"/>
      <c r="J763" s="286"/>
    </row>
    <row r="764" spans="1:12" s="154" customFormat="1" ht="15" customHeight="1" x14ac:dyDescent="0.3">
      <c r="A764" s="49"/>
      <c r="B764" s="49"/>
      <c r="C764" s="152"/>
      <c r="D764" s="152"/>
      <c r="E764" s="152"/>
      <c r="F764" s="153"/>
      <c r="G764" s="165"/>
      <c r="H764" s="286"/>
      <c r="J764" s="286"/>
    </row>
    <row r="765" spans="1:12" s="154" customFormat="1" ht="15" customHeight="1" x14ac:dyDescent="0.3">
      <c r="A765" s="49"/>
      <c r="B765" s="49"/>
      <c r="C765" s="152"/>
      <c r="D765" s="152"/>
      <c r="E765" s="152"/>
      <c r="F765" s="153"/>
      <c r="G765" s="165"/>
      <c r="H765" s="286"/>
      <c r="J765" s="286"/>
    </row>
    <row r="766" spans="1:12" s="154" customFormat="1" ht="15" customHeight="1" x14ac:dyDescent="0.3">
      <c r="A766" s="49"/>
      <c r="B766" s="49"/>
      <c r="C766" s="152"/>
      <c r="D766" s="152"/>
      <c r="E766" s="152"/>
      <c r="F766" s="153"/>
      <c r="G766" s="165"/>
      <c r="H766" s="286"/>
      <c r="J766" s="286"/>
    </row>
    <row r="767" spans="1:12" s="154" customFormat="1" ht="15" customHeight="1" x14ac:dyDescent="0.3">
      <c r="A767" s="49"/>
      <c r="B767" s="49"/>
      <c r="C767" s="152"/>
      <c r="D767" s="152"/>
      <c r="E767" s="152"/>
      <c r="F767" s="153"/>
      <c r="G767" s="165"/>
      <c r="H767" s="286"/>
      <c r="J767" s="286"/>
    </row>
    <row r="768" spans="1:12" s="154" customFormat="1" ht="15" customHeight="1" x14ac:dyDescent="0.3">
      <c r="A768" s="49"/>
      <c r="B768" s="49"/>
      <c r="C768" s="152"/>
      <c r="D768" s="152"/>
      <c r="E768" s="152"/>
      <c r="F768" s="153"/>
      <c r="G768" s="165"/>
      <c r="H768" s="286"/>
      <c r="J768" s="286"/>
    </row>
    <row r="769" spans="1:10" s="154" customFormat="1" ht="15" customHeight="1" x14ac:dyDescent="0.3">
      <c r="A769" s="49"/>
      <c r="B769" s="49"/>
      <c r="C769" s="152"/>
      <c r="D769" s="152"/>
      <c r="E769" s="152"/>
      <c r="F769" s="153"/>
      <c r="G769" s="165"/>
      <c r="H769" s="286"/>
      <c r="J769" s="286"/>
    </row>
    <row r="770" spans="1:10" s="154" customFormat="1" ht="15" customHeight="1" x14ac:dyDescent="0.3">
      <c r="A770" s="49"/>
      <c r="B770" s="49"/>
      <c r="C770" s="152"/>
      <c r="D770" s="152"/>
      <c r="E770" s="152"/>
      <c r="F770" s="153"/>
      <c r="G770" s="165"/>
      <c r="H770" s="286"/>
      <c r="J770" s="286"/>
    </row>
    <row r="771" spans="1:10" s="154" customFormat="1" ht="15" customHeight="1" x14ac:dyDescent="0.3">
      <c r="A771" s="49"/>
      <c r="B771" s="49"/>
      <c r="C771" s="152"/>
      <c r="D771" s="152"/>
      <c r="E771" s="152"/>
      <c r="F771" s="153"/>
      <c r="G771" s="165"/>
      <c r="H771" s="286"/>
      <c r="J771" s="286"/>
    </row>
    <row r="772" spans="1:10" s="154" customFormat="1" x14ac:dyDescent="0.3">
      <c r="A772" s="49"/>
      <c r="B772" s="49"/>
      <c r="C772" s="152"/>
      <c r="D772" s="152"/>
      <c r="E772" s="152"/>
      <c r="F772" s="153"/>
      <c r="G772" s="165"/>
      <c r="H772" s="286"/>
      <c r="J772" s="286"/>
    </row>
    <row r="773" spans="1:10" s="154" customFormat="1" x14ac:dyDescent="0.3">
      <c r="A773" s="49"/>
      <c r="B773" s="49"/>
      <c r="C773" s="152"/>
      <c r="D773" s="152"/>
      <c r="E773" s="152"/>
      <c r="F773" s="153"/>
      <c r="G773" s="165"/>
      <c r="H773" s="286"/>
      <c r="J773" s="286"/>
    </row>
    <row r="774" spans="1:10" s="154" customFormat="1" x14ac:dyDescent="0.3">
      <c r="A774" s="49"/>
      <c r="B774" s="49"/>
      <c r="C774" s="152"/>
      <c r="D774" s="152"/>
      <c r="E774" s="152"/>
      <c r="F774" s="153"/>
      <c r="G774" s="165"/>
      <c r="H774" s="286"/>
      <c r="J774" s="286"/>
    </row>
    <row r="775" spans="1:10" s="154" customFormat="1" x14ac:dyDescent="0.3">
      <c r="A775" s="49"/>
      <c r="B775" s="49"/>
      <c r="C775" s="152"/>
      <c r="D775" s="152"/>
      <c r="E775" s="152"/>
      <c r="F775" s="153"/>
      <c r="G775" s="165"/>
      <c r="H775" s="286"/>
      <c r="J775" s="286"/>
    </row>
    <row r="776" spans="1:10" s="154" customFormat="1" x14ac:dyDescent="0.3">
      <c r="A776" s="49"/>
      <c r="B776" s="49"/>
      <c r="C776" s="152"/>
      <c r="D776" s="152"/>
      <c r="E776" s="152"/>
      <c r="F776" s="153"/>
      <c r="G776" s="165"/>
      <c r="H776" s="286"/>
      <c r="J776" s="286"/>
    </row>
    <row r="777" spans="1:10" s="154" customFormat="1" x14ac:dyDescent="0.3">
      <c r="A777" s="49"/>
      <c r="B777" s="49"/>
      <c r="C777" s="152"/>
      <c r="D777" s="152"/>
      <c r="E777" s="152"/>
      <c r="F777" s="153"/>
      <c r="G777" s="165"/>
      <c r="H777" s="286"/>
      <c r="J777" s="286"/>
    </row>
    <row r="778" spans="1:10" s="154" customFormat="1" x14ac:dyDescent="0.3">
      <c r="A778" s="49"/>
      <c r="B778" s="49"/>
      <c r="C778" s="152"/>
      <c r="D778" s="152"/>
      <c r="E778" s="152"/>
      <c r="F778" s="153"/>
      <c r="G778" s="165"/>
      <c r="H778" s="286"/>
      <c r="J778" s="286"/>
    </row>
    <row r="779" spans="1:10" s="154" customFormat="1" x14ac:dyDescent="0.3">
      <c r="A779" s="49"/>
      <c r="B779" s="49"/>
      <c r="C779" s="152"/>
      <c r="D779" s="152"/>
      <c r="E779" s="152"/>
      <c r="F779" s="153"/>
      <c r="G779" s="165"/>
      <c r="H779" s="286"/>
      <c r="J779" s="286"/>
    </row>
    <row r="780" spans="1:10" s="154" customFormat="1" x14ac:dyDescent="0.3">
      <c r="A780" s="49"/>
      <c r="B780" s="49"/>
      <c r="C780" s="152"/>
      <c r="D780" s="152"/>
      <c r="E780" s="152"/>
      <c r="F780" s="153"/>
      <c r="G780" s="165"/>
      <c r="H780" s="286"/>
      <c r="J780" s="286"/>
    </row>
    <row r="781" spans="1:10" s="154" customFormat="1" x14ac:dyDescent="0.3">
      <c r="A781" s="49"/>
      <c r="B781" s="49"/>
      <c r="C781" s="152"/>
      <c r="D781" s="152"/>
      <c r="E781" s="152"/>
      <c r="F781" s="153"/>
      <c r="G781" s="165"/>
      <c r="H781" s="286"/>
      <c r="J781" s="286"/>
    </row>
    <row r="782" spans="1:10" s="154" customFormat="1" x14ac:dyDescent="0.3">
      <c r="A782" s="49"/>
      <c r="B782" s="49"/>
      <c r="C782" s="152"/>
      <c r="D782" s="152"/>
      <c r="E782" s="152"/>
      <c r="F782" s="153"/>
      <c r="G782" s="165"/>
      <c r="H782" s="286"/>
      <c r="J782" s="286"/>
    </row>
    <row r="783" spans="1:10" s="154" customFormat="1" x14ac:dyDescent="0.3">
      <c r="A783" s="49"/>
      <c r="B783" s="49"/>
      <c r="C783" s="152"/>
      <c r="D783" s="152"/>
      <c r="E783" s="152"/>
      <c r="F783" s="153"/>
      <c r="G783" s="165"/>
      <c r="H783" s="286"/>
      <c r="J783" s="286"/>
    </row>
    <row r="784" spans="1:10" s="154" customFormat="1" x14ac:dyDescent="0.3">
      <c r="A784" s="49"/>
      <c r="B784" s="49"/>
      <c r="C784" s="152"/>
      <c r="D784" s="152"/>
      <c r="E784" s="152"/>
      <c r="F784" s="153"/>
      <c r="G784" s="165"/>
      <c r="H784" s="286"/>
      <c r="J784" s="286"/>
    </row>
    <row r="785" spans="1:10" s="154" customFormat="1" x14ac:dyDescent="0.3">
      <c r="A785" s="49"/>
      <c r="B785" s="49"/>
      <c r="C785" s="152"/>
      <c r="D785" s="152"/>
      <c r="E785" s="152"/>
      <c r="F785" s="153"/>
      <c r="G785" s="165"/>
      <c r="H785" s="286"/>
      <c r="J785" s="286"/>
    </row>
    <row r="786" spans="1:10" s="154" customFormat="1" x14ac:dyDescent="0.3">
      <c r="A786" s="49"/>
      <c r="B786" s="49"/>
      <c r="C786" s="152"/>
      <c r="D786" s="152"/>
      <c r="E786" s="152"/>
      <c r="F786" s="153"/>
      <c r="G786" s="165"/>
      <c r="H786" s="286"/>
      <c r="J786" s="286"/>
    </row>
    <row r="787" spans="1:10" s="154" customFormat="1" x14ac:dyDescent="0.3">
      <c r="A787" s="49"/>
      <c r="B787" s="49"/>
      <c r="C787" s="152"/>
      <c r="D787" s="152"/>
      <c r="E787" s="152"/>
      <c r="F787" s="153"/>
      <c r="G787" s="165"/>
      <c r="H787" s="286"/>
      <c r="J787" s="286"/>
    </row>
    <row r="788" spans="1:10" s="154" customFormat="1" x14ac:dyDescent="0.3">
      <c r="A788" s="49"/>
      <c r="B788" s="49"/>
      <c r="C788" s="152"/>
      <c r="D788" s="152"/>
      <c r="E788" s="152"/>
      <c r="F788" s="153"/>
      <c r="G788" s="165"/>
      <c r="H788" s="286"/>
      <c r="J788" s="286"/>
    </row>
    <row r="789" spans="1:10" s="154" customFormat="1" x14ac:dyDescent="0.3">
      <c r="A789" s="49"/>
      <c r="B789" s="49"/>
      <c r="C789" s="152"/>
      <c r="D789" s="152"/>
      <c r="E789" s="152"/>
      <c r="F789" s="153"/>
      <c r="G789" s="165"/>
      <c r="H789" s="286"/>
      <c r="J789" s="286"/>
    </row>
    <row r="790" spans="1:10" s="154" customFormat="1" x14ac:dyDescent="0.3">
      <c r="A790" s="49"/>
      <c r="B790" s="49"/>
      <c r="C790" s="152"/>
      <c r="D790" s="152"/>
      <c r="E790" s="152"/>
      <c r="F790" s="153"/>
      <c r="G790" s="165"/>
      <c r="H790" s="286"/>
      <c r="J790" s="286"/>
    </row>
    <row r="791" spans="1:10" s="154" customFormat="1" x14ac:dyDescent="0.3">
      <c r="A791" s="49"/>
      <c r="B791" s="49"/>
      <c r="C791" s="152"/>
      <c r="D791" s="152"/>
      <c r="E791" s="152"/>
      <c r="F791" s="153"/>
      <c r="G791" s="165"/>
      <c r="H791" s="286"/>
      <c r="J791" s="286"/>
    </row>
    <row r="792" spans="1:10" s="154" customFormat="1" x14ac:dyDescent="0.3">
      <c r="A792" s="49"/>
      <c r="B792" s="49"/>
      <c r="C792" s="152"/>
      <c r="D792" s="152"/>
      <c r="E792" s="152"/>
      <c r="F792" s="153"/>
      <c r="G792" s="165"/>
      <c r="H792" s="286"/>
      <c r="J792" s="286"/>
    </row>
    <row r="793" spans="1:10" s="154" customFormat="1" x14ac:dyDescent="0.3">
      <c r="A793" s="49"/>
      <c r="B793" s="49"/>
      <c r="C793" s="152"/>
      <c r="D793" s="152"/>
      <c r="E793" s="152"/>
      <c r="F793" s="153"/>
      <c r="G793" s="165"/>
      <c r="H793" s="286"/>
      <c r="J793" s="286"/>
    </row>
    <row r="794" spans="1:10" s="154" customFormat="1" x14ac:dyDescent="0.3">
      <c r="A794" s="49"/>
      <c r="B794" s="49"/>
      <c r="C794" s="152"/>
      <c r="D794" s="152"/>
      <c r="E794" s="152"/>
      <c r="F794" s="153"/>
      <c r="G794" s="165"/>
      <c r="H794" s="286"/>
      <c r="J794" s="286"/>
    </row>
    <row r="795" spans="1:10" s="154" customFormat="1" x14ac:dyDescent="0.3">
      <c r="A795" s="49"/>
      <c r="B795" s="49"/>
      <c r="C795" s="152"/>
      <c r="D795" s="152"/>
      <c r="E795" s="152"/>
      <c r="F795" s="153"/>
      <c r="G795" s="165"/>
      <c r="H795" s="286"/>
      <c r="J795" s="286"/>
    </row>
    <row r="796" spans="1:10" s="154" customFormat="1" x14ac:dyDescent="0.3">
      <c r="A796" s="49"/>
      <c r="B796" s="49"/>
      <c r="C796" s="152"/>
      <c r="D796" s="152"/>
      <c r="E796" s="152"/>
      <c r="F796" s="153"/>
      <c r="G796" s="165"/>
      <c r="H796" s="286"/>
      <c r="J796" s="286"/>
    </row>
    <row r="797" spans="1:10" s="154" customFormat="1" x14ac:dyDescent="0.3">
      <c r="A797" s="49"/>
      <c r="B797" s="49"/>
      <c r="C797" s="152"/>
      <c r="D797" s="152"/>
      <c r="E797" s="152"/>
      <c r="F797" s="153"/>
      <c r="G797" s="165"/>
      <c r="H797" s="286"/>
      <c r="J797" s="286"/>
    </row>
    <row r="798" spans="1:10" s="154" customFormat="1" x14ac:dyDescent="0.3">
      <c r="A798" s="49"/>
      <c r="B798" s="49"/>
      <c r="C798" s="152"/>
      <c r="D798" s="152"/>
      <c r="E798" s="152"/>
      <c r="F798" s="153"/>
      <c r="G798" s="165"/>
      <c r="H798" s="286"/>
      <c r="J798" s="286"/>
    </row>
    <row r="799" spans="1:10" s="154" customFormat="1" x14ac:dyDescent="0.3">
      <c r="A799" s="49"/>
      <c r="B799" s="49"/>
      <c r="C799" s="152"/>
      <c r="D799" s="152"/>
      <c r="E799" s="152"/>
      <c r="F799" s="153"/>
      <c r="G799" s="165"/>
      <c r="H799" s="286"/>
      <c r="J799" s="286"/>
    </row>
    <row r="800" spans="1:10" s="154" customFormat="1" x14ac:dyDescent="0.3">
      <c r="A800" s="49"/>
      <c r="B800" s="49"/>
      <c r="C800" s="152"/>
      <c r="D800" s="152"/>
      <c r="E800" s="152"/>
      <c r="F800" s="153"/>
      <c r="G800" s="165"/>
      <c r="H800" s="286"/>
      <c r="J800" s="286"/>
    </row>
    <row r="801" spans="1:10" s="154" customFormat="1" x14ac:dyDescent="0.3">
      <c r="A801" s="49"/>
      <c r="B801" s="49"/>
      <c r="C801" s="152"/>
      <c r="D801" s="152"/>
      <c r="E801" s="152"/>
      <c r="F801" s="153"/>
      <c r="G801" s="165"/>
      <c r="H801" s="286"/>
      <c r="J801" s="286"/>
    </row>
    <row r="802" spans="1:10" s="154" customFormat="1" x14ac:dyDescent="0.3">
      <c r="A802" s="49"/>
      <c r="B802" s="49"/>
      <c r="C802" s="152"/>
      <c r="D802" s="152"/>
      <c r="E802" s="152"/>
      <c r="F802" s="153"/>
      <c r="G802" s="165"/>
      <c r="H802" s="286"/>
      <c r="J802" s="286"/>
    </row>
    <row r="803" spans="1:10" s="154" customFormat="1" x14ac:dyDescent="0.3">
      <c r="A803" s="49"/>
      <c r="B803" s="49"/>
      <c r="C803" s="152"/>
      <c r="D803" s="152"/>
      <c r="E803" s="152"/>
      <c r="F803" s="153"/>
      <c r="G803" s="165"/>
      <c r="H803" s="286"/>
      <c r="J803" s="286"/>
    </row>
    <row r="804" spans="1:10" s="154" customFormat="1" x14ac:dyDescent="0.3">
      <c r="A804" s="49"/>
      <c r="B804" s="49"/>
      <c r="C804" s="152"/>
      <c r="D804" s="152"/>
      <c r="E804" s="152"/>
      <c r="F804" s="153"/>
      <c r="G804" s="165"/>
      <c r="H804" s="286"/>
      <c r="J804" s="286"/>
    </row>
    <row r="805" spans="1:10" s="154" customFormat="1" x14ac:dyDescent="0.3">
      <c r="A805" s="49"/>
      <c r="B805" s="49"/>
      <c r="C805" s="152"/>
      <c r="D805" s="152"/>
      <c r="E805" s="152"/>
      <c r="F805" s="153"/>
      <c r="G805" s="165"/>
      <c r="H805" s="286"/>
      <c r="J805" s="286"/>
    </row>
    <row r="806" spans="1:10" s="154" customFormat="1" x14ac:dyDescent="0.3">
      <c r="A806" s="49"/>
      <c r="B806" s="49"/>
      <c r="C806" s="152"/>
      <c r="D806" s="152"/>
      <c r="E806" s="152"/>
      <c r="F806" s="153"/>
      <c r="G806" s="165"/>
      <c r="H806" s="286"/>
      <c r="J806" s="286"/>
    </row>
    <row r="807" spans="1:10" s="154" customFormat="1" x14ac:dyDescent="0.3">
      <c r="A807" s="49"/>
      <c r="B807" s="49"/>
      <c r="C807" s="152"/>
      <c r="D807" s="152"/>
      <c r="E807" s="152"/>
      <c r="F807" s="153"/>
      <c r="G807" s="165"/>
      <c r="H807" s="286"/>
      <c r="J807" s="286"/>
    </row>
    <row r="808" spans="1:10" s="154" customFormat="1" x14ac:dyDescent="0.3">
      <c r="A808" s="49"/>
      <c r="B808" s="49"/>
      <c r="C808" s="152"/>
      <c r="D808" s="152"/>
      <c r="E808" s="152"/>
      <c r="F808" s="153"/>
      <c r="G808" s="165"/>
      <c r="H808" s="286"/>
      <c r="J808" s="286"/>
    </row>
    <row r="809" spans="1:10" s="154" customFormat="1" x14ac:dyDescent="0.3">
      <c r="A809" s="49"/>
      <c r="B809" s="49"/>
      <c r="C809" s="152"/>
      <c r="D809" s="152"/>
      <c r="E809" s="152"/>
      <c r="F809" s="153"/>
      <c r="G809" s="165"/>
      <c r="H809" s="286"/>
      <c r="J809" s="286"/>
    </row>
    <row r="810" spans="1:10" s="154" customFormat="1" x14ac:dyDescent="0.3">
      <c r="A810" s="49"/>
      <c r="B810" s="49"/>
      <c r="C810" s="152"/>
      <c r="D810" s="152"/>
      <c r="E810" s="152"/>
      <c r="F810" s="153"/>
      <c r="G810" s="165"/>
      <c r="H810" s="286"/>
      <c r="J810" s="286"/>
    </row>
    <row r="811" spans="1:10" s="154" customFormat="1" x14ac:dyDescent="0.3">
      <c r="A811" s="49"/>
      <c r="B811" s="49"/>
      <c r="C811" s="152"/>
      <c r="D811" s="152"/>
      <c r="E811" s="152"/>
      <c r="F811" s="153"/>
      <c r="G811" s="165"/>
      <c r="H811" s="286"/>
      <c r="J811" s="286"/>
    </row>
    <row r="812" spans="1:10" s="154" customFormat="1" x14ac:dyDescent="0.3">
      <c r="A812" s="49"/>
      <c r="B812" s="49"/>
      <c r="C812" s="152"/>
      <c r="D812" s="152"/>
      <c r="E812" s="152"/>
      <c r="F812" s="153"/>
      <c r="G812" s="165"/>
      <c r="H812" s="286"/>
      <c r="J812" s="286"/>
    </row>
    <row r="813" spans="1:10" s="154" customFormat="1" x14ac:dyDescent="0.3">
      <c r="A813" s="49"/>
      <c r="B813" s="49"/>
      <c r="C813" s="152"/>
      <c r="D813" s="152"/>
      <c r="E813" s="152"/>
      <c r="F813" s="153"/>
      <c r="G813" s="165"/>
      <c r="H813" s="286"/>
      <c r="J813" s="286"/>
    </row>
    <row r="814" spans="1:10" s="154" customFormat="1" x14ac:dyDescent="0.3">
      <c r="A814" s="49"/>
      <c r="B814" s="49"/>
      <c r="C814" s="152"/>
      <c r="D814" s="152"/>
      <c r="E814" s="152"/>
      <c r="F814" s="153"/>
      <c r="G814" s="165"/>
      <c r="H814" s="286"/>
      <c r="J814" s="286"/>
    </row>
    <row r="815" spans="1:10" s="154" customFormat="1" x14ac:dyDescent="0.3">
      <c r="A815" s="49"/>
      <c r="B815" s="49"/>
      <c r="C815" s="152"/>
      <c r="D815" s="152"/>
      <c r="E815" s="152"/>
      <c r="F815" s="153"/>
      <c r="G815" s="165"/>
      <c r="H815" s="286"/>
      <c r="J815" s="286"/>
    </row>
    <row r="816" spans="1:10" s="154" customFormat="1" x14ac:dyDescent="0.3">
      <c r="A816" s="49"/>
      <c r="B816" s="49"/>
      <c r="C816" s="152"/>
      <c r="D816" s="152"/>
      <c r="E816" s="152"/>
      <c r="F816" s="153"/>
      <c r="G816" s="165"/>
      <c r="H816" s="286"/>
      <c r="J816" s="286"/>
    </row>
    <row r="817" spans="1:10" s="154" customFormat="1" x14ac:dyDescent="0.3">
      <c r="A817" s="49"/>
      <c r="B817" s="49"/>
      <c r="C817" s="152"/>
      <c r="D817" s="152"/>
      <c r="E817" s="152"/>
      <c r="F817" s="153"/>
      <c r="G817" s="165"/>
      <c r="H817" s="286"/>
      <c r="J817" s="286"/>
    </row>
    <row r="818" spans="1:10" s="154" customFormat="1" x14ac:dyDescent="0.3">
      <c r="A818" s="49"/>
      <c r="B818" s="49"/>
      <c r="C818" s="152"/>
      <c r="D818" s="152"/>
      <c r="E818" s="152"/>
      <c r="F818" s="153"/>
      <c r="G818" s="165"/>
      <c r="H818" s="286"/>
      <c r="J818" s="286"/>
    </row>
    <row r="819" spans="1:10" s="154" customFormat="1" x14ac:dyDescent="0.3">
      <c r="A819" s="49"/>
      <c r="B819" s="49"/>
      <c r="C819" s="152"/>
      <c r="D819" s="152"/>
      <c r="E819" s="152"/>
      <c r="F819" s="153"/>
      <c r="G819" s="165"/>
      <c r="H819" s="286"/>
      <c r="J819" s="286"/>
    </row>
    <row r="820" spans="1:10" s="154" customFormat="1" x14ac:dyDescent="0.3">
      <c r="A820" s="49"/>
      <c r="B820" s="49"/>
      <c r="C820" s="152"/>
      <c r="D820" s="152"/>
      <c r="E820" s="152"/>
      <c r="F820" s="153"/>
      <c r="G820" s="165"/>
      <c r="H820" s="286"/>
      <c r="J820" s="286"/>
    </row>
    <row r="821" spans="1:10" s="154" customFormat="1" x14ac:dyDescent="0.3">
      <c r="A821" s="49"/>
      <c r="B821" s="49"/>
      <c r="C821" s="152"/>
      <c r="D821" s="152"/>
      <c r="E821" s="152"/>
      <c r="F821" s="153"/>
      <c r="G821" s="165"/>
      <c r="H821" s="286"/>
      <c r="J821" s="286"/>
    </row>
    <row r="822" spans="1:10" s="154" customFormat="1" x14ac:dyDescent="0.3">
      <c r="A822" s="49"/>
      <c r="B822" s="49"/>
      <c r="C822" s="152"/>
      <c r="D822" s="152"/>
      <c r="E822" s="152"/>
      <c r="F822" s="153"/>
      <c r="G822" s="165"/>
      <c r="H822" s="286"/>
      <c r="J822" s="286"/>
    </row>
    <row r="823" spans="1:10" s="154" customFormat="1" x14ac:dyDescent="0.3">
      <c r="A823" s="49"/>
      <c r="B823" s="49"/>
      <c r="C823" s="152"/>
      <c r="D823" s="152"/>
      <c r="E823" s="152"/>
      <c r="F823" s="153"/>
      <c r="G823" s="165"/>
      <c r="H823" s="286"/>
      <c r="J823" s="286"/>
    </row>
    <row r="824" spans="1:10" s="154" customFormat="1" x14ac:dyDescent="0.3">
      <c r="A824" s="49"/>
      <c r="B824" s="49"/>
      <c r="C824" s="152"/>
      <c r="D824" s="152"/>
      <c r="E824" s="152"/>
      <c r="F824" s="153"/>
      <c r="G824" s="165"/>
      <c r="H824" s="286"/>
      <c r="J824" s="286"/>
    </row>
    <row r="825" spans="1:10" s="154" customFormat="1" x14ac:dyDescent="0.3">
      <c r="A825" s="49"/>
      <c r="B825" s="49"/>
      <c r="C825" s="152"/>
      <c r="D825" s="152"/>
      <c r="E825" s="152"/>
      <c r="F825" s="153"/>
      <c r="G825" s="165"/>
      <c r="H825" s="286"/>
      <c r="J825" s="286"/>
    </row>
    <row r="826" spans="1:10" s="154" customFormat="1" x14ac:dyDescent="0.3">
      <c r="A826" s="49"/>
      <c r="B826" s="49"/>
      <c r="C826" s="152"/>
      <c r="D826" s="152"/>
      <c r="E826" s="152"/>
      <c r="F826" s="153"/>
      <c r="G826" s="165"/>
      <c r="H826" s="286"/>
      <c r="J826" s="286"/>
    </row>
    <row r="827" spans="1:10" s="154" customFormat="1" x14ac:dyDescent="0.3">
      <c r="A827" s="49"/>
      <c r="B827" s="49"/>
      <c r="C827" s="152"/>
      <c r="D827" s="152"/>
      <c r="E827" s="152"/>
      <c r="F827" s="153"/>
      <c r="G827" s="165"/>
      <c r="H827" s="286"/>
      <c r="J827" s="286"/>
    </row>
    <row r="828" spans="1:10" s="154" customFormat="1" x14ac:dyDescent="0.3">
      <c r="A828" s="49"/>
      <c r="B828" s="49"/>
      <c r="C828" s="152"/>
      <c r="D828" s="152"/>
      <c r="E828" s="152"/>
      <c r="F828" s="153"/>
      <c r="G828" s="165"/>
      <c r="H828" s="286"/>
      <c r="J828" s="286"/>
    </row>
    <row r="829" spans="1:10" s="154" customFormat="1" x14ac:dyDescent="0.3">
      <c r="A829" s="49"/>
      <c r="B829" s="49"/>
      <c r="C829" s="152"/>
      <c r="D829" s="152"/>
      <c r="E829" s="152"/>
      <c r="F829" s="153"/>
      <c r="G829" s="165"/>
      <c r="H829" s="286"/>
      <c r="J829" s="286"/>
    </row>
    <row r="830" spans="1:10" s="154" customFormat="1" x14ac:dyDescent="0.3">
      <c r="A830" s="49"/>
      <c r="B830" s="49"/>
      <c r="C830" s="152"/>
      <c r="D830" s="152"/>
      <c r="E830" s="152"/>
      <c r="F830" s="153"/>
      <c r="G830" s="165"/>
      <c r="H830" s="286"/>
      <c r="J830" s="286"/>
    </row>
    <row r="831" spans="1:10" s="154" customFormat="1" x14ac:dyDescent="0.3">
      <c r="A831" s="49"/>
      <c r="B831" s="49"/>
      <c r="C831" s="152"/>
      <c r="D831" s="152"/>
      <c r="E831" s="152"/>
      <c r="F831" s="153"/>
      <c r="G831" s="165"/>
      <c r="H831" s="286"/>
      <c r="J831" s="286"/>
    </row>
    <row r="832" spans="1:10" s="154" customFormat="1" x14ac:dyDescent="0.3">
      <c r="A832" s="49"/>
      <c r="B832" s="49"/>
      <c r="C832" s="152"/>
      <c r="D832" s="152"/>
      <c r="E832" s="152"/>
      <c r="F832" s="153"/>
      <c r="G832" s="165"/>
      <c r="H832" s="286"/>
      <c r="J832" s="286"/>
    </row>
    <row r="833" spans="1:10" s="154" customFormat="1" x14ac:dyDescent="0.3">
      <c r="A833" s="49"/>
      <c r="B833" s="49"/>
      <c r="C833" s="152"/>
      <c r="D833" s="152"/>
      <c r="E833" s="152"/>
      <c r="F833" s="153"/>
      <c r="G833" s="165"/>
      <c r="H833" s="286"/>
      <c r="J833" s="286"/>
    </row>
    <row r="834" spans="1:10" s="154" customFormat="1" x14ac:dyDescent="0.3">
      <c r="A834" s="49"/>
      <c r="B834" s="49"/>
      <c r="C834" s="152"/>
      <c r="D834" s="152"/>
      <c r="E834" s="152"/>
      <c r="F834" s="153"/>
      <c r="G834" s="165"/>
      <c r="H834" s="286"/>
      <c r="J834" s="286"/>
    </row>
    <row r="835" spans="1:10" s="154" customFormat="1" x14ac:dyDescent="0.3">
      <c r="A835" s="49"/>
      <c r="B835" s="49"/>
      <c r="C835" s="152"/>
      <c r="D835" s="152"/>
      <c r="E835" s="152"/>
      <c r="F835" s="153"/>
      <c r="G835" s="165"/>
      <c r="H835" s="286"/>
      <c r="J835" s="286"/>
    </row>
    <row r="836" spans="1:10" s="154" customFormat="1" x14ac:dyDescent="0.3">
      <c r="A836" s="49"/>
      <c r="B836" s="49"/>
      <c r="C836" s="152"/>
      <c r="D836" s="152"/>
      <c r="E836" s="152"/>
      <c r="F836" s="153"/>
      <c r="G836" s="165"/>
      <c r="H836" s="286"/>
      <c r="J836" s="286"/>
    </row>
    <row r="837" spans="1:10" s="154" customFormat="1" x14ac:dyDescent="0.3">
      <c r="A837" s="49"/>
      <c r="B837" s="49"/>
      <c r="C837" s="152"/>
      <c r="D837" s="152"/>
      <c r="E837" s="152"/>
      <c r="F837" s="153"/>
      <c r="G837" s="165"/>
      <c r="H837" s="286"/>
      <c r="J837" s="286"/>
    </row>
    <row r="838" spans="1:10" s="154" customFormat="1" x14ac:dyDescent="0.3">
      <c r="A838" s="49"/>
      <c r="B838" s="49"/>
      <c r="C838" s="152"/>
      <c r="D838" s="152"/>
      <c r="E838" s="152"/>
      <c r="F838" s="153"/>
      <c r="G838" s="165"/>
      <c r="H838" s="286"/>
      <c r="J838" s="286"/>
    </row>
    <row r="839" spans="1:10" s="154" customFormat="1" x14ac:dyDescent="0.3">
      <c r="A839" s="49"/>
      <c r="B839" s="49"/>
      <c r="C839" s="152"/>
      <c r="D839" s="152"/>
      <c r="E839" s="152"/>
      <c r="F839" s="153"/>
      <c r="G839" s="165"/>
      <c r="H839" s="286"/>
      <c r="J839" s="286"/>
    </row>
    <row r="840" spans="1:10" s="154" customFormat="1" x14ac:dyDescent="0.3">
      <c r="A840" s="49"/>
      <c r="B840" s="49"/>
      <c r="C840" s="152"/>
      <c r="D840" s="152"/>
      <c r="E840" s="152"/>
      <c r="F840" s="153"/>
      <c r="G840" s="165"/>
      <c r="H840" s="286"/>
      <c r="J840" s="286"/>
    </row>
    <row r="841" spans="1:10" s="154" customFormat="1" x14ac:dyDescent="0.3">
      <c r="A841" s="49"/>
      <c r="B841" s="49"/>
      <c r="C841" s="152"/>
      <c r="D841" s="152"/>
      <c r="E841" s="152"/>
      <c r="F841" s="153"/>
      <c r="G841" s="165"/>
      <c r="H841" s="286"/>
      <c r="J841" s="286"/>
    </row>
    <row r="842" spans="1:10" s="154" customFormat="1" x14ac:dyDescent="0.3">
      <c r="A842" s="49"/>
      <c r="B842" s="49"/>
      <c r="C842" s="152"/>
      <c r="D842" s="152"/>
      <c r="E842" s="152"/>
      <c r="F842" s="153"/>
      <c r="G842" s="165"/>
      <c r="H842" s="286"/>
      <c r="J842" s="286"/>
    </row>
    <row r="843" spans="1:10" s="154" customFormat="1" x14ac:dyDescent="0.3">
      <c r="A843" s="49"/>
      <c r="B843" s="49"/>
      <c r="C843" s="152"/>
      <c r="D843" s="152"/>
      <c r="E843" s="152"/>
      <c r="F843" s="153"/>
      <c r="G843" s="165"/>
      <c r="H843" s="286"/>
      <c r="J843" s="286"/>
    </row>
    <row r="844" spans="1:10" s="154" customFormat="1" x14ac:dyDescent="0.3">
      <c r="A844" s="49"/>
      <c r="B844" s="49"/>
      <c r="C844" s="152"/>
      <c r="D844" s="152"/>
      <c r="E844" s="152"/>
      <c r="F844" s="153"/>
      <c r="G844" s="165"/>
      <c r="H844" s="286"/>
      <c r="J844" s="286"/>
    </row>
    <row r="845" spans="1:10" s="154" customFormat="1" x14ac:dyDescent="0.3">
      <c r="A845" s="49"/>
      <c r="B845" s="49"/>
      <c r="C845" s="152"/>
      <c r="D845" s="152"/>
      <c r="E845" s="152"/>
      <c r="F845" s="153"/>
      <c r="G845" s="165"/>
      <c r="H845" s="286"/>
      <c r="J845" s="286"/>
    </row>
    <row r="846" spans="1:10" s="154" customFormat="1" x14ac:dyDescent="0.3">
      <c r="A846" s="49"/>
      <c r="B846" s="49"/>
      <c r="C846" s="152"/>
      <c r="D846" s="152"/>
      <c r="E846" s="152"/>
      <c r="F846" s="153"/>
      <c r="G846" s="165"/>
      <c r="H846" s="286"/>
      <c r="J846" s="286"/>
    </row>
    <row r="847" spans="1:10" s="154" customFormat="1" x14ac:dyDescent="0.3">
      <c r="A847" s="49"/>
      <c r="B847" s="49"/>
      <c r="C847" s="152"/>
      <c r="D847" s="152"/>
      <c r="E847" s="152"/>
      <c r="F847" s="153"/>
      <c r="G847" s="165"/>
      <c r="H847" s="286"/>
      <c r="J847" s="286"/>
    </row>
    <row r="848" spans="1:10" s="154" customFormat="1" x14ac:dyDescent="0.3">
      <c r="A848" s="49"/>
      <c r="B848" s="49"/>
      <c r="C848" s="152"/>
      <c r="D848" s="152"/>
      <c r="E848" s="152"/>
      <c r="F848" s="153"/>
      <c r="G848" s="165"/>
      <c r="H848" s="286"/>
      <c r="J848" s="286"/>
    </row>
    <row r="849" spans="1:10" s="154" customFormat="1" x14ac:dyDescent="0.3">
      <c r="A849" s="49"/>
      <c r="B849" s="49"/>
      <c r="C849" s="152"/>
      <c r="D849" s="152"/>
      <c r="E849" s="152"/>
      <c r="F849" s="153"/>
      <c r="G849" s="165"/>
      <c r="H849" s="286"/>
      <c r="J849" s="286"/>
    </row>
    <row r="850" spans="1:10" s="154" customFormat="1" x14ac:dyDescent="0.3">
      <c r="A850" s="49"/>
      <c r="B850" s="49"/>
      <c r="C850" s="152"/>
      <c r="D850" s="152"/>
      <c r="E850" s="152"/>
      <c r="F850" s="153"/>
      <c r="G850" s="165"/>
      <c r="H850" s="286"/>
      <c r="J850" s="286"/>
    </row>
    <row r="851" spans="1:10" s="154" customFormat="1" x14ac:dyDescent="0.3">
      <c r="A851" s="49"/>
      <c r="B851" s="49"/>
      <c r="C851" s="152"/>
      <c r="D851" s="152"/>
      <c r="E851" s="152"/>
      <c r="F851" s="153"/>
      <c r="G851" s="165"/>
      <c r="H851" s="286"/>
      <c r="J851" s="286"/>
    </row>
    <row r="852" spans="1:10" s="154" customFormat="1" x14ac:dyDescent="0.3">
      <c r="A852" s="49"/>
      <c r="B852" s="49"/>
      <c r="C852" s="152"/>
      <c r="D852" s="152"/>
      <c r="E852" s="152"/>
      <c r="F852" s="153"/>
      <c r="G852" s="165"/>
      <c r="H852" s="286"/>
      <c r="J852" s="286"/>
    </row>
    <row r="853" spans="1:10" s="154" customFormat="1" x14ac:dyDescent="0.3">
      <c r="A853" s="49"/>
      <c r="B853" s="49"/>
      <c r="C853" s="152"/>
      <c r="D853" s="152"/>
      <c r="E853" s="152"/>
      <c r="F853" s="153"/>
      <c r="G853" s="165"/>
      <c r="H853" s="286"/>
      <c r="J853" s="286"/>
    </row>
    <row r="854" spans="1:10" s="154" customFormat="1" x14ac:dyDescent="0.3">
      <c r="A854" s="49"/>
      <c r="B854" s="49"/>
      <c r="C854" s="152"/>
      <c r="D854" s="152"/>
      <c r="E854" s="152"/>
      <c r="F854" s="153"/>
      <c r="G854" s="165"/>
      <c r="H854" s="286"/>
      <c r="J854" s="286"/>
    </row>
    <row r="855" spans="1:10" s="154" customFormat="1" x14ac:dyDescent="0.3">
      <c r="A855" s="49"/>
      <c r="B855" s="49"/>
      <c r="C855" s="152"/>
      <c r="D855" s="152"/>
      <c r="E855" s="152"/>
      <c r="F855" s="153"/>
      <c r="G855" s="165"/>
      <c r="H855" s="286"/>
      <c r="J855" s="286"/>
    </row>
    <row r="856" spans="1:10" s="154" customFormat="1" x14ac:dyDescent="0.3">
      <c r="A856" s="49"/>
      <c r="B856" s="49"/>
      <c r="C856" s="152"/>
      <c r="D856" s="152"/>
      <c r="E856" s="152"/>
      <c r="F856" s="153"/>
      <c r="G856" s="165"/>
      <c r="H856" s="286"/>
      <c r="J856" s="286"/>
    </row>
    <row r="857" spans="1:10" s="154" customFormat="1" x14ac:dyDescent="0.3">
      <c r="A857" s="49"/>
      <c r="B857" s="49"/>
      <c r="C857" s="152"/>
      <c r="D857" s="152"/>
      <c r="E857" s="152"/>
      <c r="F857" s="153"/>
      <c r="G857" s="165"/>
      <c r="H857" s="286"/>
      <c r="J857" s="286"/>
    </row>
    <row r="858" spans="1:10" s="154" customFormat="1" x14ac:dyDescent="0.3">
      <c r="A858" s="49"/>
      <c r="B858" s="49"/>
      <c r="C858" s="152"/>
      <c r="D858" s="152"/>
      <c r="E858" s="152"/>
      <c r="F858" s="153"/>
      <c r="G858" s="165"/>
      <c r="H858" s="286"/>
      <c r="J858" s="286"/>
    </row>
    <row r="859" spans="1:10" s="154" customFormat="1" x14ac:dyDescent="0.3">
      <c r="A859" s="49"/>
      <c r="B859" s="49"/>
      <c r="C859" s="152"/>
      <c r="D859" s="152"/>
      <c r="E859" s="152"/>
      <c r="F859" s="153"/>
      <c r="G859" s="165"/>
      <c r="H859" s="286"/>
      <c r="J859" s="286"/>
    </row>
    <row r="860" spans="1:10" s="154" customFormat="1" x14ac:dyDescent="0.3">
      <c r="A860" s="49"/>
      <c r="B860" s="49"/>
      <c r="C860" s="152"/>
      <c r="D860" s="152"/>
      <c r="E860" s="152"/>
      <c r="F860" s="153"/>
      <c r="G860" s="165"/>
      <c r="H860" s="286"/>
      <c r="J860" s="286"/>
    </row>
    <row r="861" spans="1:10" s="154" customFormat="1" x14ac:dyDescent="0.3">
      <c r="A861" s="49"/>
      <c r="B861" s="49"/>
      <c r="C861" s="152"/>
      <c r="D861" s="152"/>
      <c r="E861" s="152"/>
      <c r="F861" s="153"/>
      <c r="G861" s="165"/>
      <c r="H861" s="286"/>
      <c r="J861" s="286"/>
    </row>
    <row r="862" spans="1:10" s="154" customFormat="1" x14ac:dyDescent="0.3">
      <c r="A862" s="49"/>
      <c r="B862" s="49"/>
      <c r="C862" s="152"/>
      <c r="D862" s="152"/>
      <c r="E862" s="152"/>
      <c r="F862" s="153"/>
      <c r="G862" s="165"/>
      <c r="H862" s="286"/>
      <c r="J862" s="286"/>
    </row>
    <row r="863" spans="1:10" s="154" customFormat="1" x14ac:dyDescent="0.3">
      <c r="A863" s="49"/>
      <c r="B863" s="49"/>
      <c r="C863" s="152"/>
      <c r="D863" s="152"/>
      <c r="E863" s="152"/>
      <c r="F863" s="153"/>
      <c r="G863" s="165"/>
      <c r="H863" s="286"/>
      <c r="J863" s="286"/>
    </row>
    <row r="864" spans="1:10" s="154" customFormat="1" x14ac:dyDescent="0.3">
      <c r="A864" s="49"/>
      <c r="B864" s="49"/>
      <c r="C864" s="152"/>
      <c r="D864" s="152"/>
      <c r="E864" s="152"/>
      <c r="F864" s="153"/>
      <c r="G864" s="165"/>
      <c r="H864" s="286"/>
      <c r="J864" s="286"/>
    </row>
    <row r="865" spans="1:10" s="154" customFormat="1" x14ac:dyDescent="0.3">
      <c r="A865" s="49"/>
      <c r="B865" s="49"/>
      <c r="C865" s="152"/>
      <c r="D865" s="152"/>
      <c r="E865" s="152"/>
      <c r="F865" s="153"/>
      <c r="G865" s="165"/>
      <c r="H865" s="286"/>
      <c r="J865" s="286"/>
    </row>
    <row r="866" spans="1:10" s="154" customFormat="1" x14ac:dyDescent="0.3">
      <c r="A866" s="49"/>
      <c r="B866" s="49"/>
      <c r="C866" s="152"/>
      <c r="D866" s="152"/>
      <c r="E866" s="152"/>
      <c r="F866" s="153"/>
      <c r="G866" s="165"/>
      <c r="H866" s="286"/>
      <c r="J866" s="286"/>
    </row>
    <row r="867" spans="1:10" s="154" customFormat="1" x14ac:dyDescent="0.3">
      <c r="A867" s="49"/>
      <c r="B867" s="49"/>
      <c r="C867" s="152"/>
      <c r="D867" s="152"/>
      <c r="E867" s="152"/>
      <c r="F867" s="153"/>
      <c r="G867" s="165"/>
      <c r="H867" s="286"/>
      <c r="J867" s="286"/>
    </row>
    <row r="868" spans="1:10" s="154" customFormat="1" x14ac:dyDescent="0.3">
      <c r="A868" s="49"/>
      <c r="B868" s="49"/>
      <c r="C868" s="152"/>
      <c r="D868" s="152"/>
      <c r="E868" s="152"/>
      <c r="F868" s="153"/>
      <c r="G868" s="165"/>
      <c r="H868" s="286"/>
      <c r="J868" s="286"/>
    </row>
    <row r="869" spans="1:10" s="154" customFormat="1" x14ac:dyDescent="0.3">
      <c r="A869" s="49"/>
      <c r="B869" s="49"/>
      <c r="C869" s="152"/>
      <c r="D869" s="152"/>
      <c r="E869" s="152"/>
      <c r="F869" s="153"/>
      <c r="G869" s="165"/>
      <c r="H869" s="286"/>
      <c r="J869" s="286"/>
    </row>
    <row r="870" spans="1:10" s="154" customFormat="1" x14ac:dyDescent="0.3">
      <c r="A870" s="49"/>
      <c r="B870" s="49"/>
      <c r="C870" s="152"/>
      <c r="D870" s="152"/>
      <c r="E870" s="152"/>
      <c r="F870" s="153"/>
      <c r="G870" s="165"/>
      <c r="H870" s="286"/>
      <c r="J870" s="286"/>
    </row>
    <row r="871" spans="1:10" s="154" customFormat="1" x14ac:dyDescent="0.3">
      <c r="A871" s="49"/>
      <c r="B871" s="49"/>
      <c r="C871" s="152"/>
      <c r="D871" s="152"/>
      <c r="E871" s="152"/>
      <c r="F871" s="153"/>
      <c r="G871" s="165"/>
      <c r="H871" s="286"/>
      <c r="J871" s="286"/>
    </row>
    <row r="872" spans="1:10" s="154" customFormat="1" x14ac:dyDescent="0.3">
      <c r="A872" s="49"/>
      <c r="B872" s="49"/>
      <c r="C872" s="152"/>
      <c r="D872" s="152"/>
      <c r="E872" s="152"/>
      <c r="F872" s="153"/>
      <c r="G872" s="165"/>
      <c r="H872" s="286"/>
      <c r="J872" s="286"/>
    </row>
    <row r="873" spans="1:10" s="154" customFormat="1" x14ac:dyDescent="0.3">
      <c r="A873" s="49"/>
      <c r="B873" s="49"/>
      <c r="C873" s="152"/>
      <c r="D873" s="152"/>
      <c r="E873" s="152"/>
      <c r="F873" s="153"/>
      <c r="G873" s="165"/>
      <c r="H873" s="286"/>
      <c r="J873" s="286"/>
    </row>
    <row r="874" spans="1:10" s="154" customFormat="1" x14ac:dyDescent="0.3">
      <c r="A874" s="49"/>
      <c r="B874" s="49"/>
      <c r="C874" s="152"/>
      <c r="D874" s="152"/>
      <c r="E874" s="152"/>
      <c r="F874" s="153"/>
      <c r="G874" s="165"/>
      <c r="H874" s="286"/>
      <c r="J874" s="286"/>
    </row>
    <row r="875" spans="1:10" s="154" customFormat="1" x14ac:dyDescent="0.3">
      <c r="A875" s="49"/>
      <c r="B875" s="49"/>
      <c r="C875" s="152"/>
      <c r="D875" s="152"/>
      <c r="E875" s="152"/>
      <c r="F875" s="153"/>
      <c r="G875" s="165"/>
      <c r="H875" s="286"/>
      <c r="J875" s="286"/>
    </row>
    <row r="876" spans="1:10" s="154" customFormat="1" x14ac:dyDescent="0.3">
      <c r="A876" s="49"/>
      <c r="B876" s="49"/>
      <c r="C876" s="152"/>
      <c r="D876" s="152"/>
      <c r="E876" s="152"/>
      <c r="F876" s="153"/>
      <c r="G876" s="165"/>
      <c r="H876" s="286"/>
      <c r="J876" s="286"/>
    </row>
    <row r="877" spans="1:10" s="154" customFormat="1" x14ac:dyDescent="0.3">
      <c r="A877" s="49"/>
      <c r="B877" s="49"/>
      <c r="C877" s="152"/>
      <c r="D877" s="152"/>
      <c r="E877" s="152"/>
      <c r="F877" s="153"/>
      <c r="G877" s="165"/>
      <c r="H877" s="286"/>
      <c r="J877" s="286"/>
    </row>
    <row r="878" spans="1:10" s="154" customFormat="1" x14ac:dyDescent="0.3">
      <c r="A878" s="49"/>
      <c r="B878" s="49"/>
      <c r="C878" s="152"/>
      <c r="D878" s="152"/>
      <c r="E878" s="152"/>
      <c r="F878" s="153"/>
      <c r="G878" s="165"/>
      <c r="H878" s="286"/>
      <c r="J878" s="286"/>
    </row>
    <row r="879" spans="1:10" s="154" customFormat="1" x14ac:dyDescent="0.3">
      <c r="A879" s="49"/>
      <c r="B879" s="49"/>
      <c r="C879" s="152"/>
      <c r="D879" s="152"/>
      <c r="E879" s="152"/>
      <c r="F879" s="153"/>
      <c r="G879" s="165"/>
      <c r="H879" s="286"/>
      <c r="J879" s="286"/>
    </row>
    <row r="880" spans="1:10" s="154" customFormat="1" x14ac:dyDescent="0.3">
      <c r="A880" s="49"/>
      <c r="B880" s="49"/>
      <c r="C880" s="152"/>
      <c r="D880" s="152"/>
      <c r="E880" s="152"/>
      <c r="F880" s="153"/>
      <c r="G880" s="165"/>
      <c r="H880" s="286"/>
      <c r="J880" s="286"/>
    </row>
    <row r="881" spans="1:10" s="154" customFormat="1" x14ac:dyDescent="0.3">
      <c r="A881" s="49"/>
      <c r="B881" s="49"/>
      <c r="C881" s="152"/>
      <c r="D881" s="152"/>
      <c r="E881" s="152"/>
      <c r="F881" s="153"/>
      <c r="G881" s="165"/>
      <c r="H881" s="286"/>
      <c r="J881" s="286"/>
    </row>
    <row r="882" spans="1:10" s="154" customFormat="1" x14ac:dyDescent="0.3">
      <c r="A882" s="49"/>
      <c r="B882" s="49"/>
      <c r="C882" s="152"/>
      <c r="D882" s="152"/>
      <c r="E882" s="152"/>
      <c r="F882" s="153"/>
      <c r="G882" s="165"/>
      <c r="H882" s="286"/>
      <c r="J882" s="286"/>
    </row>
    <row r="883" spans="1:10" s="154" customFormat="1" x14ac:dyDescent="0.3">
      <c r="A883" s="49"/>
      <c r="B883" s="49"/>
      <c r="C883" s="152"/>
      <c r="D883" s="152"/>
      <c r="E883" s="152"/>
      <c r="F883" s="153"/>
      <c r="G883" s="165"/>
      <c r="H883" s="286"/>
      <c r="J883" s="286"/>
    </row>
    <row r="884" spans="1:10" s="154" customFormat="1" x14ac:dyDescent="0.3">
      <c r="A884" s="49"/>
      <c r="B884" s="49"/>
      <c r="C884" s="152"/>
      <c r="D884" s="152"/>
      <c r="E884" s="152"/>
      <c r="F884" s="153"/>
      <c r="G884" s="165"/>
      <c r="H884" s="286"/>
      <c r="J884" s="286"/>
    </row>
    <row r="885" spans="1:10" s="154" customFormat="1" x14ac:dyDescent="0.3">
      <c r="A885" s="49"/>
      <c r="B885" s="49"/>
      <c r="C885" s="152"/>
      <c r="D885" s="152"/>
      <c r="E885" s="152"/>
      <c r="F885" s="153"/>
      <c r="G885" s="165"/>
      <c r="H885" s="286"/>
      <c r="J885" s="286"/>
    </row>
    <row r="886" spans="1:10" s="154" customFormat="1" x14ac:dyDescent="0.3">
      <c r="A886" s="49"/>
      <c r="B886" s="49"/>
      <c r="C886" s="152"/>
      <c r="D886" s="152"/>
      <c r="E886" s="152"/>
      <c r="F886" s="153"/>
      <c r="G886" s="165"/>
      <c r="H886" s="286"/>
      <c r="J886" s="286"/>
    </row>
    <row r="887" spans="1:10" s="154" customFormat="1" x14ac:dyDescent="0.3">
      <c r="A887" s="49"/>
      <c r="B887" s="49"/>
      <c r="C887" s="152"/>
      <c r="D887" s="152"/>
      <c r="E887" s="152"/>
      <c r="F887" s="153"/>
      <c r="G887" s="165"/>
      <c r="H887" s="286"/>
      <c r="J887" s="286"/>
    </row>
    <row r="888" spans="1:10" s="154" customFormat="1" x14ac:dyDescent="0.3">
      <c r="A888" s="49"/>
      <c r="B888" s="49"/>
      <c r="C888" s="152"/>
      <c r="D888" s="152"/>
      <c r="E888" s="152"/>
      <c r="F888" s="153"/>
      <c r="G888" s="165"/>
      <c r="H888" s="286"/>
      <c r="J888" s="286"/>
    </row>
    <row r="889" spans="1:10" s="154" customFormat="1" x14ac:dyDescent="0.3">
      <c r="A889" s="49"/>
      <c r="B889" s="49"/>
      <c r="C889" s="152"/>
      <c r="D889" s="152"/>
      <c r="E889" s="152"/>
      <c r="F889" s="153"/>
      <c r="G889" s="165"/>
      <c r="H889" s="286"/>
      <c r="J889" s="286"/>
    </row>
    <row r="890" spans="1:10" s="154" customFormat="1" x14ac:dyDescent="0.3">
      <c r="A890" s="49"/>
      <c r="B890" s="49"/>
      <c r="C890" s="152"/>
      <c r="D890" s="152"/>
      <c r="E890" s="152"/>
      <c r="F890" s="153"/>
      <c r="G890" s="165"/>
      <c r="H890" s="286"/>
      <c r="J890" s="286"/>
    </row>
    <row r="891" spans="1:10" s="154" customFormat="1" x14ac:dyDescent="0.3">
      <c r="A891" s="49"/>
      <c r="B891" s="49"/>
      <c r="C891" s="152"/>
      <c r="D891" s="152"/>
      <c r="E891" s="152"/>
      <c r="F891" s="153"/>
      <c r="G891" s="165"/>
      <c r="H891" s="286"/>
      <c r="J891" s="286"/>
    </row>
    <row r="892" spans="1:10" s="154" customFormat="1" x14ac:dyDescent="0.3">
      <c r="A892" s="49"/>
      <c r="B892" s="49"/>
      <c r="C892" s="152"/>
      <c r="D892" s="152"/>
      <c r="E892" s="152"/>
      <c r="F892" s="153"/>
      <c r="G892" s="165"/>
      <c r="H892" s="286"/>
      <c r="J892" s="286"/>
    </row>
    <row r="893" spans="1:10" s="154" customFormat="1" x14ac:dyDescent="0.3">
      <c r="A893" s="49"/>
      <c r="B893" s="49"/>
      <c r="C893" s="152"/>
      <c r="D893" s="152"/>
      <c r="E893" s="152"/>
      <c r="F893" s="153"/>
      <c r="G893" s="165"/>
      <c r="H893" s="286"/>
      <c r="J893" s="286"/>
    </row>
    <row r="894" spans="1:10" s="154" customFormat="1" x14ac:dyDescent="0.3">
      <c r="A894" s="49"/>
      <c r="B894" s="49"/>
      <c r="C894" s="152"/>
      <c r="D894" s="152"/>
      <c r="E894" s="152"/>
      <c r="F894" s="153"/>
      <c r="G894" s="165"/>
      <c r="H894" s="286"/>
      <c r="J894" s="286"/>
    </row>
    <row r="895" spans="1:10" s="154" customFormat="1" x14ac:dyDescent="0.3">
      <c r="A895" s="49"/>
      <c r="B895" s="49"/>
      <c r="C895" s="152"/>
      <c r="D895" s="152"/>
      <c r="E895" s="152"/>
      <c r="F895" s="153"/>
      <c r="G895" s="165"/>
      <c r="H895" s="286"/>
      <c r="J895" s="286"/>
    </row>
    <row r="896" spans="1:10" s="154" customFormat="1" x14ac:dyDescent="0.3">
      <c r="A896" s="49"/>
      <c r="B896" s="49"/>
      <c r="C896" s="152"/>
      <c r="D896" s="152"/>
      <c r="E896" s="152"/>
      <c r="F896" s="153"/>
      <c r="G896" s="165"/>
      <c r="H896" s="286"/>
      <c r="J896" s="286"/>
    </row>
    <row r="897" spans="1:10" s="154" customFormat="1" x14ac:dyDescent="0.3">
      <c r="A897" s="49"/>
      <c r="B897" s="49"/>
      <c r="C897" s="152"/>
      <c r="D897" s="152"/>
      <c r="E897" s="152"/>
      <c r="F897" s="153"/>
      <c r="G897" s="165"/>
      <c r="H897" s="286"/>
      <c r="J897" s="286"/>
    </row>
    <row r="898" spans="1:10" s="154" customFormat="1" x14ac:dyDescent="0.3">
      <c r="A898" s="49"/>
      <c r="B898" s="49"/>
      <c r="C898" s="152"/>
      <c r="D898" s="152"/>
      <c r="E898" s="152"/>
      <c r="F898" s="153"/>
      <c r="G898" s="165"/>
      <c r="H898" s="286"/>
      <c r="J898" s="286"/>
    </row>
    <row r="899" spans="1:10" s="154" customFormat="1" x14ac:dyDescent="0.3">
      <c r="A899" s="49"/>
      <c r="B899" s="49"/>
      <c r="C899" s="152"/>
      <c r="D899" s="152"/>
      <c r="E899" s="152"/>
      <c r="F899" s="153"/>
      <c r="G899" s="165"/>
      <c r="H899" s="286"/>
      <c r="J899" s="286"/>
    </row>
    <row r="900" spans="1:10" s="154" customFormat="1" x14ac:dyDescent="0.3">
      <c r="A900" s="49"/>
      <c r="B900" s="49"/>
      <c r="C900" s="152"/>
      <c r="D900" s="152"/>
      <c r="E900" s="152"/>
      <c r="F900" s="153"/>
      <c r="G900" s="165"/>
      <c r="H900" s="286"/>
      <c r="J900" s="286"/>
    </row>
    <row r="901" spans="1:10" s="154" customFormat="1" x14ac:dyDescent="0.3">
      <c r="A901" s="49"/>
      <c r="B901" s="49"/>
      <c r="C901" s="152"/>
      <c r="D901" s="152"/>
      <c r="E901" s="152"/>
      <c r="F901" s="153"/>
      <c r="G901" s="165"/>
      <c r="H901" s="286"/>
      <c r="J901" s="286"/>
    </row>
    <row r="902" spans="1:10" s="154" customFormat="1" x14ac:dyDescent="0.3">
      <c r="A902" s="49"/>
      <c r="B902" s="49"/>
      <c r="C902" s="152"/>
      <c r="D902" s="152"/>
      <c r="E902" s="152"/>
      <c r="F902" s="153"/>
      <c r="G902" s="165"/>
      <c r="H902" s="286"/>
      <c r="J902" s="286"/>
    </row>
    <row r="903" spans="1:10" s="154" customFormat="1" x14ac:dyDescent="0.3">
      <c r="A903" s="49"/>
      <c r="B903" s="49"/>
      <c r="C903" s="152"/>
      <c r="D903" s="152"/>
      <c r="E903" s="152"/>
      <c r="F903" s="153"/>
      <c r="G903" s="165"/>
      <c r="H903" s="286"/>
      <c r="J903" s="286"/>
    </row>
    <row r="904" spans="1:10" s="154" customFormat="1" x14ac:dyDescent="0.3">
      <c r="A904" s="49"/>
      <c r="B904" s="49"/>
      <c r="C904" s="152"/>
      <c r="D904" s="152"/>
      <c r="E904" s="152"/>
      <c r="F904" s="153"/>
      <c r="G904" s="165"/>
      <c r="H904" s="286"/>
      <c r="J904" s="286"/>
    </row>
    <row r="905" spans="1:10" s="154" customFormat="1" x14ac:dyDescent="0.3">
      <c r="A905" s="49"/>
      <c r="B905" s="49"/>
      <c r="C905" s="152"/>
      <c r="D905" s="152"/>
      <c r="E905" s="152"/>
      <c r="F905" s="153"/>
      <c r="G905" s="165"/>
      <c r="H905" s="286"/>
      <c r="J905" s="286"/>
    </row>
    <row r="906" spans="1:10" s="154" customFormat="1" x14ac:dyDescent="0.3">
      <c r="A906" s="49"/>
      <c r="B906" s="49"/>
      <c r="C906" s="152"/>
      <c r="D906" s="152"/>
      <c r="E906" s="152"/>
      <c r="F906" s="153"/>
      <c r="G906" s="165"/>
      <c r="H906" s="286"/>
      <c r="J906" s="286"/>
    </row>
    <row r="907" spans="1:10" s="154" customFormat="1" x14ac:dyDescent="0.3">
      <c r="A907" s="49"/>
      <c r="B907" s="49"/>
      <c r="C907" s="152"/>
      <c r="D907" s="152"/>
      <c r="E907" s="152"/>
      <c r="F907" s="153"/>
      <c r="G907" s="165"/>
      <c r="H907" s="286"/>
      <c r="J907" s="286"/>
    </row>
    <row r="908" spans="1:10" s="154" customFormat="1" x14ac:dyDescent="0.3">
      <c r="A908" s="49"/>
      <c r="B908" s="49"/>
      <c r="C908" s="152"/>
      <c r="D908" s="152"/>
      <c r="E908" s="152"/>
      <c r="F908" s="153"/>
      <c r="G908" s="165"/>
      <c r="H908" s="286"/>
      <c r="J908" s="286"/>
    </row>
    <row r="909" spans="1:10" s="154" customFormat="1" x14ac:dyDescent="0.3">
      <c r="A909" s="49"/>
      <c r="B909" s="49"/>
      <c r="C909" s="152"/>
      <c r="D909" s="152"/>
      <c r="E909" s="152"/>
      <c r="F909" s="153"/>
      <c r="G909" s="165"/>
      <c r="H909" s="286"/>
      <c r="J909" s="286"/>
    </row>
    <row r="910" spans="1:10" s="154" customFormat="1" x14ac:dyDescent="0.3">
      <c r="A910" s="49"/>
      <c r="B910" s="49"/>
      <c r="C910" s="152"/>
      <c r="D910" s="152"/>
      <c r="E910" s="152"/>
      <c r="F910" s="153"/>
      <c r="G910" s="165"/>
      <c r="H910" s="286"/>
      <c r="J910" s="286"/>
    </row>
    <row r="911" spans="1:10" s="154" customFormat="1" x14ac:dyDescent="0.3">
      <c r="A911" s="49"/>
      <c r="B911" s="49"/>
      <c r="C911" s="152"/>
      <c r="D911" s="152"/>
      <c r="E911" s="152"/>
      <c r="F911" s="153"/>
      <c r="G911" s="165"/>
      <c r="H911" s="286"/>
      <c r="J911" s="286"/>
    </row>
    <row r="912" spans="1:10" s="154" customFormat="1" x14ac:dyDescent="0.3">
      <c r="A912" s="49"/>
      <c r="B912" s="49"/>
      <c r="C912" s="152"/>
      <c r="D912" s="152"/>
      <c r="E912" s="152"/>
      <c r="F912" s="153"/>
      <c r="G912" s="165"/>
      <c r="H912" s="286"/>
      <c r="J912" s="286"/>
    </row>
    <row r="913" spans="1:10" s="154" customFormat="1" x14ac:dyDescent="0.3">
      <c r="A913" s="49"/>
      <c r="B913" s="49"/>
      <c r="C913" s="152"/>
      <c r="D913" s="152"/>
      <c r="E913" s="152"/>
      <c r="F913" s="153"/>
      <c r="G913" s="165"/>
      <c r="H913" s="286"/>
      <c r="J913" s="286"/>
    </row>
    <row r="914" spans="1:10" s="154" customFormat="1" x14ac:dyDescent="0.3">
      <c r="A914" s="49"/>
      <c r="B914" s="49"/>
      <c r="C914" s="152"/>
      <c r="D914" s="152"/>
      <c r="E914" s="152"/>
      <c r="F914" s="153"/>
      <c r="G914" s="165"/>
      <c r="H914" s="286"/>
      <c r="J914" s="286"/>
    </row>
    <row r="915" spans="1:10" s="154" customFormat="1" x14ac:dyDescent="0.3">
      <c r="A915" s="49"/>
      <c r="B915" s="49"/>
      <c r="C915" s="152"/>
      <c r="D915" s="152"/>
      <c r="E915" s="152"/>
      <c r="F915" s="153"/>
      <c r="G915" s="165"/>
      <c r="H915" s="286"/>
      <c r="J915" s="286"/>
    </row>
    <row r="916" spans="1:10" s="154" customFormat="1" x14ac:dyDescent="0.3">
      <c r="A916" s="49"/>
      <c r="B916" s="49"/>
      <c r="C916" s="152"/>
      <c r="D916" s="152"/>
      <c r="E916" s="152"/>
      <c r="F916" s="153"/>
      <c r="G916" s="165"/>
      <c r="H916" s="286"/>
      <c r="J916" s="286"/>
    </row>
    <row r="917" spans="1:10" s="154" customFormat="1" x14ac:dyDescent="0.3">
      <c r="A917" s="49"/>
      <c r="B917" s="49"/>
      <c r="C917" s="152"/>
      <c r="D917" s="152"/>
      <c r="E917" s="152"/>
      <c r="F917" s="153"/>
      <c r="G917" s="165"/>
      <c r="H917" s="286"/>
      <c r="J917" s="286"/>
    </row>
    <row r="918" spans="1:10" s="154" customFormat="1" x14ac:dyDescent="0.3">
      <c r="A918" s="49"/>
      <c r="B918" s="49"/>
      <c r="C918" s="152"/>
      <c r="D918" s="152"/>
      <c r="E918" s="152"/>
      <c r="F918" s="153"/>
      <c r="G918" s="165"/>
      <c r="H918" s="286"/>
      <c r="J918" s="286"/>
    </row>
    <row r="919" spans="1:10" s="154" customFormat="1" x14ac:dyDescent="0.3">
      <c r="A919" s="49"/>
      <c r="B919" s="49"/>
      <c r="C919" s="152"/>
      <c r="D919" s="152"/>
      <c r="E919" s="152"/>
      <c r="F919" s="153"/>
      <c r="G919" s="165"/>
      <c r="H919" s="286"/>
      <c r="J919" s="286"/>
    </row>
    <row r="920" spans="1:10" s="154" customFormat="1" x14ac:dyDescent="0.3">
      <c r="A920" s="49"/>
      <c r="B920" s="49"/>
      <c r="C920" s="152"/>
      <c r="D920" s="152"/>
      <c r="E920" s="152"/>
      <c r="F920" s="153"/>
      <c r="G920" s="165"/>
      <c r="H920" s="286"/>
      <c r="J920" s="286"/>
    </row>
    <row r="921" spans="1:10" s="154" customFormat="1" x14ac:dyDescent="0.3">
      <c r="A921" s="49"/>
      <c r="B921" s="49"/>
      <c r="C921" s="152"/>
      <c r="D921" s="152"/>
      <c r="E921" s="152"/>
      <c r="F921" s="153"/>
      <c r="G921" s="165"/>
      <c r="H921" s="286"/>
      <c r="J921" s="286"/>
    </row>
    <row r="922" spans="1:10" s="154" customFormat="1" x14ac:dyDescent="0.3">
      <c r="A922" s="49"/>
      <c r="B922" s="49"/>
      <c r="C922" s="152"/>
      <c r="D922" s="152"/>
      <c r="E922" s="152"/>
      <c r="F922" s="153"/>
      <c r="G922" s="165"/>
      <c r="H922" s="286"/>
      <c r="J922" s="286"/>
    </row>
    <row r="923" spans="1:10" s="154" customFormat="1" x14ac:dyDescent="0.3">
      <c r="A923" s="49"/>
      <c r="B923" s="49"/>
      <c r="C923" s="152"/>
      <c r="D923" s="152"/>
      <c r="E923" s="152"/>
      <c r="F923" s="153"/>
      <c r="G923" s="165"/>
      <c r="H923" s="286"/>
      <c r="J923" s="286"/>
    </row>
    <row r="924" spans="1:10" s="154" customFormat="1" x14ac:dyDescent="0.3">
      <c r="A924" s="49"/>
      <c r="B924" s="49"/>
      <c r="C924" s="152"/>
      <c r="D924" s="152"/>
      <c r="E924" s="152"/>
      <c r="F924" s="153"/>
      <c r="G924" s="165"/>
      <c r="H924" s="286"/>
      <c r="J924" s="286"/>
    </row>
    <row r="925" spans="1:10" s="154" customFormat="1" x14ac:dyDescent="0.3">
      <c r="A925" s="49"/>
      <c r="B925" s="49"/>
      <c r="C925" s="152"/>
      <c r="D925" s="152"/>
      <c r="E925" s="152"/>
      <c r="F925" s="153"/>
      <c r="G925" s="165"/>
      <c r="H925" s="286"/>
      <c r="J925" s="286"/>
    </row>
    <row r="926" spans="1:10" s="154" customFormat="1" x14ac:dyDescent="0.3">
      <c r="A926" s="49"/>
      <c r="B926" s="49"/>
      <c r="C926" s="152"/>
      <c r="D926" s="152"/>
      <c r="E926" s="152"/>
      <c r="F926" s="153"/>
      <c r="G926" s="165"/>
      <c r="H926" s="286"/>
      <c r="J926" s="286"/>
    </row>
    <row r="927" spans="1:10" s="154" customFormat="1" x14ac:dyDescent="0.3">
      <c r="A927" s="49"/>
      <c r="B927" s="49"/>
      <c r="C927" s="152"/>
      <c r="D927" s="152"/>
      <c r="E927" s="152"/>
      <c r="F927" s="153"/>
      <c r="G927" s="165"/>
      <c r="H927" s="286"/>
      <c r="J927" s="286"/>
    </row>
    <row r="928" spans="1:10" s="154" customFormat="1" x14ac:dyDescent="0.3">
      <c r="A928" s="49"/>
      <c r="B928" s="49"/>
      <c r="C928" s="152"/>
      <c r="D928" s="152"/>
      <c r="E928" s="152"/>
      <c r="F928" s="153"/>
      <c r="G928" s="165"/>
      <c r="H928" s="286"/>
      <c r="J928" s="286"/>
    </row>
    <row r="929" spans="1:10" s="154" customFormat="1" x14ac:dyDescent="0.3">
      <c r="A929" s="49"/>
      <c r="B929" s="49"/>
      <c r="C929" s="152"/>
      <c r="D929" s="152"/>
      <c r="E929" s="152"/>
      <c r="F929" s="153"/>
      <c r="G929" s="165"/>
      <c r="H929" s="286"/>
      <c r="J929" s="286"/>
    </row>
    <row r="930" spans="1:10" s="154" customFormat="1" x14ac:dyDescent="0.3">
      <c r="A930" s="49"/>
      <c r="B930" s="49"/>
      <c r="C930" s="152"/>
      <c r="D930" s="152"/>
      <c r="E930" s="152"/>
      <c r="F930" s="153"/>
      <c r="G930" s="165"/>
      <c r="H930" s="286"/>
      <c r="J930" s="286"/>
    </row>
    <row r="931" spans="1:10" s="154" customFormat="1" x14ac:dyDescent="0.3">
      <c r="A931" s="49"/>
      <c r="B931" s="49"/>
      <c r="C931" s="152"/>
      <c r="D931" s="152"/>
      <c r="E931" s="152"/>
      <c r="F931" s="153"/>
      <c r="G931" s="165"/>
      <c r="H931" s="286"/>
      <c r="J931" s="286"/>
    </row>
    <row r="932" spans="1:10" s="154" customFormat="1" x14ac:dyDescent="0.3">
      <c r="A932" s="49"/>
      <c r="B932" s="49"/>
      <c r="C932" s="152"/>
      <c r="D932" s="152"/>
      <c r="E932" s="152"/>
      <c r="F932" s="153"/>
      <c r="G932" s="165"/>
      <c r="H932" s="286"/>
      <c r="J932" s="286"/>
    </row>
    <row r="933" spans="1:10" s="154" customFormat="1" x14ac:dyDescent="0.3">
      <c r="A933" s="49"/>
      <c r="B933" s="49"/>
      <c r="C933" s="152"/>
      <c r="D933" s="152"/>
      <c r="E933" s="152"/>
      <c r="F933" s="153"/>
      <c r="G933" s="165"/>
      <c r="H933" s="286"/>
      <c r="J933" s="286"/>
    </row>
    <row r="934" spans="1:10" s="154" customFormat="1" x14ac:dyDescent="0.3">
      <c r="A934" s="49"/>
      <c r="B934" s="49"/>
      <c r="C934" s="152"/>
      <c r="D934" s="152"/>
      <c r="E934" s="152"/>
      <c r="F934" s="153"/>
      <c r="G934" s="165"/>
      <c r="H934" s="286"/>
      <c r="J934" s="286"/>
    </row>
    <row r="935" spans="1:10" s="154" customFormat="1" x14ac:dyDescent="0.3">
      <c r="A935" s="49"/>
      <c r="B935" s="49"/>
      <c r="C935" s="152"/>
      <c r="D935" s="152"/>
      <c r="E935" s="152"/>
      <c r="F935" s="153"/>
      <c r="G935" s="165"/>
      <c r="H935" s="286"/>
      <c r="J935" s="286"/>
    </row>
    <row r="936" spans="1:10" x14ac:dyDescent="0.3">
      <c r="A936" s="49"/>
      <c r="B936" s="49"/>
      <c r="F936" s="147"/>
    </row>
    <row r="937" spans="1:10" x14ac:dyDescent="0.3">
      <c r="A937" s="49"/>
      <c r="B937" s="49"/>
    </row>
    <row r="938" spans="1:10" x14ac:dyDescent="0.3">
      <c r="A938" s="49"/>
      <c r="B938" s="49"/>
    </row>
    <row r="939" spans="1:10" x14ac:dyDescent="0.3">
      <c r="A939" s="49"/>
      <c r="B939" s="49"/>
    </row>
    <row r="940" spans="1:10" x14ac:dyDescent="0.3">
      <c r="A940" s="49"/>
      <c r="B940" s="49"/>
    </row>
    <row r="941" spans="1:10" x14ac:dyDescent="0.3">
      <c r="A941" s="49"/>
      <c r="B941" s="49"/>
    </row>
    <row r="942" spans="1:10" x14ac:dyDescent="0.3">
      <c r="A942" s="49"/>
      <c r="B942" s="49"/>
    </row>
    <row r="943" spans="1:10" x14ac:dyDescent="0.3">
      <c r="A943" s="49"/>
      <c r="B943" s="49"/>
    </row>
    <row r="944" spans="1:10" x14ac:dyDescent="0.3">
      <c r="A944" s="49"/>
      <c r="B944" s="49"/>
    </row>
    <row r="945" spans="1:2" x14ac:dyDescent="0.3">
      <c r="A945" s="49"/>
      <c r="B945" s="49"/>
    </row>
    <row r="946" spans="1:2" x14ac:dyDescent="0.3">
      <c r="A946" s="49"/>
      <c r="B946" s="49"/>
    </row>
    <row r="947" spans="1:2" x14ac:dyDescent="0.3">
      <c r="A947" s="49"/>
      <c r="B947" s="49"/>
    </row>
    <row r="948" spans="1:2" x14ac:dyDescent="0.3">
      <c r="A948" s="49"/>
      <c r="B948" s="49"/>
    </row>
    <row r="949" spans="1:2" x14ac:dyDescent="0.3">
      <c r="A949" s="49"/>
      <c r="B949" s="49"/>
    </row>
    <row r="950" spans="1:2" x14ac:dyDescent="0.3">
      <c r="A950" s="49"/>
      <c r="B950" s="49"/>
    </row>
    <row r="951" spans="1:2" x14ac:dyDescent="0.3">
      <c r="A951" s="49"/>
      <c r="B951" s="49"/>
    </row>
    <row r="952" spans="1:2" x14ac:dyDescent="0.3">
      <c r="A952" s="49"/>
      <c r="B952" s="49"/>
    </row>
    <row r="953" spans="1:2" x14ac:dyDescent="0.3">
      <c r="A953" s="49"/>
      <c r="B953" s="49"/>
    </row>
    <row r="954" spans="1:2" x14ac:dyDescent="0.3">
      <c r="A954" s="49"/>
      <c r="B954" s="49"/>
    </row>
    <row r="955" spans="1:2" x14ac:dyDescent="0.3">
      <c r="A955" s="49"/>
      <c r="B955" s="49"/>
    </row>
    <row r="956" spans="1:2" x14ac:dyDescent="0.3">
      <c r="A956" s="49"/>
      <c r="B956" s="49"/>
    </row>
    <row r="957" spans="1:2" x14ac:dyDescent="0.3">
      <c r="A957" s="49"/>
      <c r="B957" s="49"/>
    </row>
    <row r="958" spans="1:2" x14ac:dyDescent="0.3">
      <c r="A958" s="49"/>
      <c r="B958" s="49"/>
    </row>
    <row r="959" spans="1:2" x14ac:dyDescent="0.3">
      <c r="A959" s="49"/>
      <c r="B959" s="49"/>
    </row>
    <row r="960" spans="1:2" x14ac:dyDescent="0.3">
      <c r="A960" s="49"/>
      <c r="B960" s="49"/>
    </row>
    <row r="961" spans="1:2" x14ac:dyDescent="0.3">
      <c r="A961" s="49"/>
      <c r="B961" s="49"/>
    </row>
    <row r="962" spans="1:2" x14ac:dyDescent="0.3">
      <c r="A962" s="49"/>
      <c r="B962" s="49"/>
    </row>
    <row r="963" spans="1:2" x14ac:dyDescent="0.3">
      <c r="A963" s="49"/>
      <c r="B963" s="49"/>
    </row>
    <row r="964" spans="1:2" x14ac:dyDescent="0.3">
      <c r="A964" s="49"/>
      <c r="B964" s="49"/>
    </row>
    <row r="965" spans="1:2" x14ac:dyDescent="0.3">
      <c r="A965" s="49"/>
      <c r="B965" s="49"/>
    </row>
    <row r="966" spans="1:2" x14ac:dyDescent="0.3">
      <c r="A966" s="49"/>
      <c r="B966" s="49"/>
    </row>
    <row r="967" spans="1:2" x14ac:dyDescent="0.3">
      <c r="A967" s="49"/>
      <c r="B967" s="49"/>
    </row>
    <row r="968" spans="1:2" x14ac:dyDescent="0.3">
      <c r="A968" s="49"/>
      <c r="B968" s="49"/>
    </row>
    <row r="969" spans="1:2" x14ac:dyDescent="0.3">
      <c r="A969" s="49"/>
      <c r="B969" s="49"/>
    </row>
    <row r="970" spans="1:2" x14ac:dyDescent="0.3">
      <c r="A970" s="49"/>
      <c r="B970" s="49"/>
    </row>
    <row r="971" spans="1:2" x14ac:dyDescent="0.3">
      <c r="A971" s="49"/>
      <c r="B971" s="49"/>
    </row>
    <row r="972" spans="1:2" x14ac:dyDescent="0.3">
      <c r="A972" s="49"/>
      <c r="B972" s="49"/>
    </row>
    <row r="973" spans="1:2" x14ac:dyDescent="0.3">
      <c r="A973" s="49"/>
      <c r="B973" s="49"/>
    </row>
    <row r="974" spans="1:2" x14ac:dyDescent="0.3">
      <c r="A974" s="49"/>
      <c r="B974" s="49"/>
    </row>
    <row r="975" spans="1:2" x14ac:dyDescent="0.3">
      <c r="A975" s="49"/>
      <c r="B975" s="49"/>
    </row>
    <row r="976" spans="1:2" x14ac:dyDescent="0.3">
      <c r="A976" s="49"/>
      <c r="B976" s="49"/>
    </row>
    <row r="977" spans="1:2" x14ac:dyDescent="0.3">
      <c r="A977" s="49"/>
      <c r="B977" s="49"/>
    </row>
    <row r="978" spans="1:2" x14ac:dyDescent="0.3">
      <c r="A978" s="49"/>
      <c r="B978" s="49"/>
    </row>
    <row r="979" spans="1:2" x14ac:dyDescent="0.3">
      <c r="A979" s="49"/>
      <c r="B979" s="49"/>
    </row>
    <row r="980" spans="1:2" x14ac:dyDescent="0.3">
      <c r="A980" s="49"/>
      <c r="B980" s="49"/>
    </row>
    <row r="981" spans="1:2" x14ac:dyDescent="0.3">
      <c r="A981" s="49"/>
      <c r="B981" s="49"/>
    </row>
    <row r="982" spans="1:2" x14ac:dyDescent="0.3">
      <c r="A982" s="49"/>
      <c r="B982" s="49"/>
    </row>
    <row r="983" spans="1:2" x14ac:dyDescent="0.3">
      <c r="A983" s="49"/>
      <c r="B983" s="49"/>
    </row>
    <row r="984" spans="1:2" x14ac:dyDescent="0.3">
      <c r="A984" s="49"/>
      <c r="B984" s="49"/>
    </row>
    <row r="985" spans="1:2" x14ac:dyDescent="0.3">
      <c r="A985" s="49"/>
      <c r="B985" s="49"/>
    </row>
    <row r="986" spans="1:2" x14ac:dyDescent="0.3">
      <c r="A986" s="49"/>
      <c r="B986" s="49"/>
    </row>
    <row r="987" spans="1:2" x14ac:dyDescent="0.3">
      <c r="A987" s="49"/>
      <c r="B987" s="49"/>
    </row>
    <row r="988" spans="1:2" x14ac:dyDescent="0.3">
      <c r="A988" s="49"/>
      <c r="B988" s="49"/>
    </row>
    <row r="989" spans="1:2" x14ac:dyDescent="0.3">
      <c r="A989" s="49"/>
      <c r="B989" s="49"/>
    </row>
    <row r="990" spans="1:2" x14ac:dyDescent="0.3">
      <c r="A990" s="49"/>
      <c r="B990" s="49"/>
    </row>
    <row r="991" spans="1:2" x14ac:dyDescent="0.3">
      <c r="A991" s="49"/>
      <c r="B991" s="49"/>
    </row>
    <row r="992" spans="1:2" x14ac:dyDescent="0.3">
      <c r="A992" s="49"/>
      <c r="B992" s="49"/>
    </row>
    <row r="993" spans="1:2" x14ac:dyDescent="0.3">
      <c r="A993" s="49"/>
      <c r="B993" s="49"/>
    </row>
    <row r="994" spans="1:2" x14ac:dyDescent="0.3">
      <c r="A994" s="49"/>
      <c r="B994" s="49"/>
    </row>
    <row r="995" spans="1:2" x14ac:dyDescent="0.3">
      <c r="A995" s="49"/>
      <c r="B995" s="49"/>
    </row>
    <row r="996" spans="1:2" x14ac:dyDescent="0.3">
      <c r="A996" s="49"/>
      <c r="B996" s="49"/>
    </row>
    <row r="997" spans="1:2" x14ac:dyDescent="0.3">
      <c r="A997" s="49"/>
      <c r="B997" s="49"/>
    </row>
    <row r="998" spans="1:2" x14ac:dyDescent="0.3">
      <c r="A998" s="49"/>
      <c r="B998" s="49"/>
    </row>
    <row r="999" spans="1:2" x14ac:dyDescent="0.3">
      <c r="A999" s="49"/>
      <c r="B999" s="49"/>
    </row>
    <row r="1000" spans="1:2" x14ac:dyDescent="0.3">
      <c r="A1000" s="49"/>
      <c r="B1000" s="49"/>
    </row>
    <row r="1001" spans="1:2" x14ac:dyDescent="0.3">
      <c r="A1001" s="49"/>
      <c r="B1001" s="49"/>
    </row>
    <row r="1002" spans="1:2" x14ac:dyDescent="0.3">
      <c r="A1002" s="49"/>
      <c r="B1002" s="49"/>
    </row>
    <row r="1003" spans="1:2" x14ac:dyDescent="0.3">
      <c r="A1003" s="49"/>
      <c r="B1003" s="49"/>
    </row>
    <row r="1004" spans="1:2" x14ac:dyDescent="0.3">
      <c r="A1004" s="49"/>
      <c r="B1004" s="49"/>
    </row>
    <row r="1005" spans="1:2" x14ac:dyDescent="0.3">
      <c r="A1005" s="49"/>
      <c r="B1005" s="49"/>
    </row>
    <row r="1006" spans="1:2" x14ac:dyDescent="0.3">
      <c r="A1006" s="49"/>
      <c r="B1006" s="49"/>
    </row>
    <row r="1007" spans="1:2" x14ac:dyDescent="0.3">
      <c r="A1007" s="49"/>
      <c r="B1007" s="49"/>
    </row>
    <row r="1008" spans="1:2" x14ac:dyDescent="0.3">
      <c r="A1008" s="49"/>
      <c r="B1008" s="49"/>
    </row>
    <row r="1009" spans="1:2" x14ac:dyDescent="0.3">
      <c r="A1009" s="49"/>
      <c r="B1009" s="49"/>
    </row>
    <row r="1010" spans="1:2" x14ac:dyDescent="0.3">
      <c r="A1010" s="49"/>
      <c r="B1010" s="49"/>
    </row>
    <row r="1011" spans="1:2" x14ac:dyDescent="0.3">
      <c r="A1011" s="49"/>
      <c r="B1011" s="49"/>
    </row>
    <row r="1012" spans="1:2" x14ac:dyDescent="0.3">
      <c r="A1012" s="49"/>
      <c r="B1012" s="49"/>
    </row>
    <row r="1013" spans="1:2" x14ac:dyDescent="0.3">
      <c r="A1013" s="49"/>
      <c r="B1013" s="49"/>
    </row>
    <row r="1014" spans="1:2" x14ac:dyDescent="0.3">
      <c r="A1014" s="49"/>
      <c r="B1014" s="49"/>
    </row>
    <row r="1015" spans="1:2" x14ac:dyDescent="0.3">
      <c r="A1015" s="49"/>
      <c r="B1015" s="49"/>
    </row>
    <row r="1016" spans="1:2" x14ac:dyDescent="0.3">
      <c r="A1016" s="49"/>
      <c r="B1016" s="49"/>
    </row>
    <row r="1017" spans="1:2" x14ac:dyDescent="0.3">
      <c r="A1017" s="49"/>
      <c r="B1017" s="49"/>
    </row>
    <row r="1018" spans="1:2" x14ac:dyDescent="0.3">
      <c r="A1018" s="49"/>
      <c r="B1018" s="49"/>
    </row>
    <row r="1019" spans="1:2" x14ac:dyDescent="0.3">
      <c r="A1019" s="49"/>
      <c r="B1019" s="49"/>
    </row>
    <row r="1020" spans="1:2" x14ac:dyDescent="0.3">
      <c r="A1020" s="49"/>
      <c r="B1020" s="49"/>
    </row>
    <row r="1021" spans="1:2" x14ac:dyDescent="0.3">
      <c r="A1021" s="49"/>
      <c r="B1021" s="49"/>
    </row>
    <row r="1022" spans="1:2" x14ac:dyDescent="0.3">
      <c r="A1022" s="49"/>
      <c r="B1022" s="49"/>
    </row>
    <row r="1023" spans="1:2" x14ac:dyDescent="0.3">
      <c r="A1023" s="49"/>
      <c r="B1023" s="49"/>
    </row>
    <row r="1024" spans="1:2" x14ac:dyDescent="0.3">
      <c r="A1024" s="49"/>
      <c r="B1024" s="49"/>
    </row>
    <row r="1025" spans="1:2" x14ac:dyDescent="0.3">
      <c r="A1025" s="49"/>
      <c r="B1025" s="49"/>
    </row>
    <row r="1026" spans="1:2" x14ac:dyDescent="0.3">
      <c r="A1026" s="49"/>
      <c r="B1026" s="49"/>
    </row>
    <row r="1027" spans="1:2" x14ac:dyDescent="0.3">
      <c r="A1027" s="49"/>
      <c r="B1027" s="49"/>
    </row>
    <row r="1028" spans="1:2" x14ac:dyDescent="0.3">
      <c r="A1028" s="49"/>
      <c r="B1028" s="49"/>
    </row>
    <row r="1029" spans="1:2" x14ac:dyDescent="0.3">
      <c r="A1029" s="49"/>
      <c r="B1029" s="49"/>
    </row>
    <row r="1030" spans="1:2" x14ac:dyDescent="0.3">
      <c r="A1030" s="49"/>
      <c r="B1030" s="49"/>
    </row>
    <row r="1031" spans="1:2" x14ac:dyDescent="0.3">
      <c r="A1031" s="49"/>
      <c r="B1031" s="49"/>
    </row>
    <row r="1032" spans="1:2" x14ac:dyDescent="0.3">
      <c r="A1032" s="49"/>
      <c r="B1032" s="49"/>
    </row>
    <row r="1033" spans="1:2" x14ac:dyDescent="0.3">
      <c r="A1033" s="49"/>
      <c r="B1033" s="49"/>
    </row>
    <row r="1034" spans="1:2" x14ac:dyDescent="0.3">
      <c r="A1034" s="49"/>
      <c r="B1034" s="49"/>
    </row>
    <row r="1035" spans="1:2" x14ac:dyDescent="0.3">
      <c r="A1035" s="49"/>
      <c r="B1035" s="49"/>
    </row>
    <row r="1036" spans="1:2" x14ac:dyDescent="0.3">
      <c r="A1036" s="49"/>
      <c r="B1036" s="49"/>
    </row>
    <row r="1037" spans="1:2" x14ac:dyDescent="0.3">
      <c r="A1037" s="49"/>
      <c r="B1037" s="49"/>
    </row>
    <row r="1038" spans="1:2" x14ac:dyDescent="0.3">
      <c r="A1038" s="49"/>
      <c r="B1038" s="49"/>
    </row>
    <row r="1039" spans="1:2" x14ac:dyDescent="0.3">
      <c r="A1039" s="49"/>
      <c r="B1039" s="49"/>
    </row>
    <row r="1040" spans="1:2" x14ac:dyDescent="0.3">
      <c r="A1040" s="49"/>
      <c r="B1040" s="49"/>
    </row>
    <row r="1041" spans="1:2" x14ac:dyDescent="0.3">
      <c r="A1041" s="49"/>
      <c r="B1041" s="49"/>
    </row>
    <row r="1042" spans="1:2" x14ac:dyDescent="0.3">
      <c r="A1042" s="49"/>
      <c r="B1042" s="49"/>
    </row>
    <row r="1043" spans="1:2" x14ac:dyDescent="0.3">
      <c r="A1043" s="49"/>
      <c r="B1043" s="49"/>
    </row>
    <row r="1044" spans="1:2" x14ac:dyDescent="0.3">
      <c r="A1044" s="49"/>
      <c r="B1044" s="49"/>
    </row>
    <row r="1045" spans="1:2" x14ac:dyDescent="0.3">
      <c r="A1045" s="49"/>
      <c r="B1045" s="49"/>
    </row>
    <row r="1046" spans="1:2" x14ac:dyDescent="0.3">
      <c r="A1046" s="49"/>
      <c r="B1046" s="49"/>
    </row>
    <row r="1047" spans="1:2" x14ac:dyDescent="0.3">
      <c r="A1047" s="49"/>
      <c r="B1047" s="49"/>
    </row>
    <row r="1048" spans="1:2" x14ac:dyDescent="0.3">
      <c r="A1048" s="49"/>
      <c r="B1048" s="49"/>
    </row>
    <row r="1049" spans="1:2" x14ac:dyDescent="0.3">
      <c r="A1049" s="49"/>
      <c r="B1049" s="49"/>
    </row>
    <row r="1050" spans="1:2" x14ac:dyDescent="0.3">
      <c r="A1050" s="49"/>
      <c r="B1050" s="49"/>
    </row>
    <row r="1051" spans="1:2" x14ac:dyDescent="0.3">
      <c r="A1051" s="49"/>
      <c r="B1051" s="49"/>
    </row>
    <row r="1052" spans="1:2" x14ac:dyDescent="0.3">
      <c r="A1052" s="49"/>
      <c r="B1052" s="49"/>
    </row>
    <row r="1053" spans="1:2" x14ac:dyDescent="0.3">
      <c r="A1053" s="49"/>
      <c r="B1053" s="49"/>
    </row>
    <row r="1054" spans="1:2" x14ac:dyDescent="0.3">
      <c r="A1054" s="49"/>
      <c r="B1054" s="49"/>
    </row>
    <row r="1055" spans="1:2" x14ac:dyDescent="0.3">
      <c r="A1055" s="49"/>
      <c r="B1055" s="49"/>
    </row>
    <row r="1056" spans="1:2" x14ac:dyDescent="0.3">
      <c r="A1056" s="49"/>
      <c r="B1056" s="49"/>
    </row>
    <row r="1057" spans="1:2" x14ac:dyDescent="0.3">
      <c r="A1057" s="49"/>
      <c r="B1057" s="49"/>
    </row>
    <row r="1058" spans="1:2" x14ac:dyDescent="0.3">
      <c r="A1058" s="49"/>
      <c r="B1058" s="49"/>
    </row>
    <row r="1059" spans="1:2" x14ac:dyDescent="0.3">
      <c r="A1059" s="49"/>
      <c r="B1059" s="49"/>
    </row>
    <row r="1060" spans="1:2" x14ac:dyDescent="0.3">
      <c r="A1060" s="49"/>
      <c r="B1060" s="49"/>
    </row>
    <row r="1061" spans="1:2" x14ac:dyDescent="0.3">
      <c r="A1061" s="49"/>
      <c r="B1061" s="49"/>
    </row>
    <row r="1062" spans="1:2" x14ac:dyDescent="0.3">
      <c r="A1062" s="49"/>
      <c r="B1062" s="49"/>
    </row>
    <row r="1063" spans="1:2" x14ac:dyDescent="0.3">
      <c r="A1063" s="49"/>
      <c r="B1063" s="49"/>
    </row>
    <row r="1064" spans="1:2" x14ac:dyDescent="0.3">
      <c r="A1064" s="49"/>
      <c r="B1064" s="49"/>
    </row>
    <row r="1065" spans="1:2" x14ac:dyDescent="0.3">
      <c r="A1065" s="49"/>
      <c r="B1065" s="49"/>
    </row>
    <row r="1066" spans="1:2" x14ac:dyDescent="0.3">
      <c r="A1066" s="49"/>
      <c r="B1066" s="49"/>
    </row>
    <row r="1067" spans="1:2" x14ac:dyDescent="0.3">
      <c r="A1067" s="49"/>
      <c r="B1067" s="49"/>
    </row>
    <row r="1068" spans="1:2" x14ac:dyDescent="0.3">
      <c r="A1068" s="49"/>
      <c r="B1068" s="49"/>
    </row>
    <row r="1069" spans="1:2" x14ac:dyDescent="0.3">
      <c r="A1069" s="49"/>
      <c r="B1069" s="49"/>
    </row>
    <row r="1070" spans="1:2" x14ac:dyDescent="0.3">
      <c r="A1070" s="49"/>
      <c r="B1070" s="49"/>
    </row>
    <row r="1071" spans="1:2" x14ac:dyDescent="0.3">
      <c r="A1071" s="49"/>
      <c r="B1071" s="49"/>
    </row>
    <row r="1072" spans="1:2" x14ac:dyDescent="0.3">
      <c r="A1072" s="49"/>
      <c r="B1072" s="49"/>
    </row>
    <row r="1073" spans="1:2" x14ac:dyDescent="0.3">
      <c r="A1073" s="49"/>
      <c r="B1073" s="49"/>
    </row>
    <row r="1074" spans="1:2" x14ac:dyDescent="0.3">
      <c r="A1074" s="49"/>
      <c r="B1074" s="49"/>
    </row>
    <row r="1075" spans="1:2" x14ac:dyDescent="0.3">
      <c r="A1075" s="49"/>
      <c r="B1075" s="49"/>
    </row>
    <row r="1076" spans="1:2" x14ac:dyDescent="0.3">
      <c r="A1076" s="49"/>
      <c r="B1076" s="49"/>
    </row>
    <row r="1077" spans="1:2" x14ac:dyDescent="0.3">
      <c r="A1077" s="49"/>
      <c r="B1077" s="49"/>
    </row>
    <row r="1078" spans="1:2" x14ac:dyDescent="0.3">
      <c r="A1078" s="49"/>
      <c r="B1078" s="49"/>
    </row>
    <row r="1079" spans="1:2" x14ac:dyDescent="0.3">
      <c r="A1079" s="49"/>
      <c r="B1079" s="49"/>
    </row>
    <row r="1080" spans="1:2" x14ac:dyDescent="0.3">
      <c r="A1080" s="49"/>
      <c r="B1080" s="49"/>
    </row>
    <row r="1081" spans="1:2" x14ac:dyDescent="0.3">
      <c r="A1081" s="49"/>
      <c r="B1081" s="49"/>
    </row>
    <row r="1082" spans="1:2" x14ac:dyDescent="0.3">
      <c r="A1082" s="49"/>
      <c r="B1082" s="49"/>
    </row>
    <row r="1083" spans="1:2" x14ac:dyDescent="0.3">
      <c r="A1083" s="49"/>
      <c r="B1083" s="49"/>
    </row>
    <row r="1084" spans="1:2" x14ac:dyDescent="0.3">
      <c r="A1084" s="49"/>
      <c r="B1084" s="49"/>
    </row>
    <row r="1085" spans="1:2" x14ac:dyDescent="0.3">
      <c r="A1085" s="49"/>
      <c r="B1085" s="49"/>
    </row>
    <row r="1086" spans="1:2" x14ac:dyDescent="0.3">
      <c r="A1086" s="49"/>
      <c r="B1086" s="49"/>
    </row>
    <row r="1087" spans="1:2" x14ac:dyDescent="0.3">
      <c r="A1087" s="49"/>
      <c r="B1087" s="49"/>
    </row>
    <row r="1088" spans="1:2" x14ac:dyDescent="0.3">
      <c r="A1088" s="49"/>
      <c r="B1088" s="49"/>
    </row>
    <row r="1089" spans="1:2" x14ac:dyDescent="0.3">
      <c r="A1089" s="49"/>
      <c r="B1089" s="49"/>
    </row>
    <row r="1090" spans="1:2" x14ac:dyDescent="0.3">
      <c r="A1090" s="49"/>
      <c r="B1090" s="49"/>
    </row>
    <row r="1091" spans="1:2" x14ac:dyDescent="0.3">
      <c r="A1091" s="49"/>
      <c r="B1091" s="49"/>
    </row>
    <row r="1092" spans="1:2" x14ac:dyDescent="0.3">
      <c r="A1092" s="49"/>
      <c r="B1092" s="49"/>
    </row>
    <row r="1093" spans="1:2" x14ac:dyDescent="0.3">
      <c r="A1093" s="49"/>
      <c r="B1093" s="49"/>
    </row>
    <row r="1094" spans="1:2" x14ac:dyDescent="0.3">
      <c r="A1094" s="49"/>
      <c r="B1094" s="49"/>
    </row>
    <row r="1095" spans="1:2" x14ac:dyDescent="0.3">
      <c r="A1095" s="49"/>
      <c r="B1095" s="49"/>
    </row>
    <row r="1096" spans="1:2" x14ac:dyDescent="0.3">
      <c r="A1096" s="49"/>
      <c r="B1096" s="49"/>
    </row>
    <row r="1097" spans="1:2" x14ac:dyDescent="0.3">
      <c r="A1097" s="49"/>
      <c r="B1097" s="49"/>
    </row>
    <row r="1098" spans="1:2" x14ac:dyDescent="0.3">
      <c r="A1098" s="49"/>
      <c r="B1098" s="49"/>
    </row>
    <row r="1099" spans="1:2" x14ac:dyDescent="0.3">
      <c r="A1099" s="49"/>
      <c r="B1099" s="49"/>
    </row>
    <row r="1100" spans="1:2" x14ac:dyDescent="0.3">
      <c r="A1100" s="49"/>
      <c r="B1100" s="49"/>
    </row>
    <row r="1101" spans="1:2" x14ac:dyDescent="0.3">
      <c r="A1101" s="49"/>
      <c r="B1101" s="49"/>
    </row>
    <row r="1102" spans="1:2" x14ac:dyDescent="0.3">
      <c r="A1102" s="49"/>
      <c r="B1102" s="49"/>
    </row>
    <row r="1103" spans="1:2" x14ac:dyDescent="0.3">
      <c r="A1103" s="49"/>
      <c r="B1103" s="49"/>
    </row>
    <row r="1104" spans="1:2" x14ac:dyDescent="0.3">
      <c r="A1104" s="49"/>
      <c r="B1104" s="49"/>
    </row>
    <row r="1105" spans="1:2" x14ac:dyDescent="0.3">
      <c r="A1105" s="49"/>
      <c r="B1105" s="49"/>
    </row>
    <row r="1106" spans="1:2" x14ac:dyDescent="0.3">
      <c r="A1106" s="49"/>
      <c r="B1106" s="49"/>
    </row>
    <row r="1107" spans="1:2" x14ac:dyDescent="0.3">
      <c r="A1107" s="49"/>
      <c r="B1107" s="49"/>
    </row>
    <row r="1108" spans="1:2" x14ac:dyDescent="0.3">
      <c r="A1108" s="49"/>
      <c r="B1108" s="49"/>
    </row>
    <row r="1109" spans="1:2" x14ac:dyDescent="0.3">
      <c r="A1109" s="49"/>
      <c r="B1109" s="49"/>
    </row>
    <row r="1110" spans="1:2" x14ac:dyDescent="0.3">
      <c r="A1110" s="49"/>
      <c r="B1110" s="49"/>
    </row>
    <row r="1111" spans="1:2" x14ac:dyDescent="0.3">
      <c r="A1111" s="49"/>
      <c r="B1111" s="49"/>
    </row>
    <row r="1112" spans="1:2" x14ac:dyDescent="0.3">
      <c r="A1112" s="49"/>
      <c r="B1112" s="49"/>
    </row>
    <row r="1113" spans="1:2" x14ac:dyDescent="0.3">
      <c r="A1113" s="49"/>
      <c r="B1113" s="49"/>
    </row>
    <row r="1114" spans="1:2" x14ac:dyDescent="0.3">
      <c r="A1114" s="49"/>
      <c r="B1114" s="49"/>
    </row>
    <row r="1115" spans="1:2" x14ac:dyDescent="0.3">
      <c r="A1115" s="49"/>
      <c r="B1115" s="49"/>
    </row>
    <row r="1116" spans="1:2" x14ac:dyDescent="0.3">
      <c r="A1116" s="49"/>
      <c r="B1116" s="49"/>
    </row>
    <row r="1117" spans="1:2" x14ac:dyDescent="0.3">
      <c r="A1117" s="49"/>
      <c r="B1117" s="49"/>
    </row>
    <row r="1118" spans="1:2" x14ac:dyDescent="0.3">
      <c r="A1118" s="49"/>
      <c r="B1118" s="49"/>
    </row>
    <row r="1119" spans="1:2" x14ac:dyDescent="0.3">
      <c r="A1119" s="49"/>
      <c r="B1119" s="49"/>
    </row>
    <row r="1120" spans="1:2" x14ac:dyDescent="0.3">
      <c r="A1120" s="49"/>
      <c r="B1120" s="49"/>
    </row>
    <row r="1121" spans="1:2" x14ac:dyDescent="0.3">
      <c r="A1121" s="49"/>
      <c r="B1121" s="49"/>
    </row>
    <row r="1122" spans="1:2" x14ac:dyDescent="0.3">
      <c r="A1122" s="49"/>
      <c r="B1122" s="49"/>
    </row>
    <row r="1123" spans="1:2" x14ac:dyDescent="0.3">
      <c r="A1123" s="49"/>
      <c r="B1123" s="49"/>
    </row>
    <row r="1124" spans="1:2" x14ac:dyDescent="0.3">
      <c r="A1124" s="49"/>
      <c r="B1124" s="49"/>
    </row>
    <row r="1125" spans="1:2" x14ac:dyDescent="0.3">
      <c r="A1125" s="49"/>
      <c r="B1125" s="49"/>
    </row>
    <row r="1126" spans="1:2" x14ac:dyDescent="0.3">
      <c r="A1126" s="49"/>
      <c r="B1126" s="49"/>
    </row>
    <row r="1127" spans="1:2" x14ac:dyDescent="0.3">
      <c r="A1127" s="49"/>
      <c r="B1127" s="49"/>
    </row>
    <row r="1128" spans="1:2" x14ac:dyDescent="0.3">
      <c r="A1128" s="49"/>
      <c r="B1128" s="49"/>
    </row>
    <row r="1129" spans="1:2" x14ac:dyDescent="0.3">
      <c r="A1129" s="49"/>
      <c r="B1129" s="49"/>
    </row>
    <row r="1130" spans="1:2" x14ac:dyDescent="0.3">
      <c r="A1130" s="49"/>
      <c r="B1130" s="49"/>
    </row>
    <row r="1131" spans="1:2" x14ac:dyDescent="0.3">
      <c r="A1131" s="49"/>
      <c r="B1131" s="49"/>
    </row>
    <row r="1132" spans="1:2" x14ac:dyDescent="0.3">
      <c r="A1132" s="49"/>
      <c r="B1132" s="49"/>
    </row>
    <row r="1133" spans="1:2" x14ac:dyDescent="0.3">
      <c r="A1133" s="49"/>
      <c r="B1133" s="49"/>
    </row>
    <row r="1134" spans="1:2" x14ac:dyDescent="0.3">
      <c r="A1134" s="49"/>
      <c r="B1134" s="49"/>
    </row>
    <row r="1135" spans="1:2" x14ac:dyDescent="0.3">
      <c r="A1135" s="49"/>
      <c r="B1135" s="49"/>
    </row>
    <row r="1136" spans="1:2" x14ac:dyDescent="0.3">
      <c r="A1136" s="49"/>
      <c r="B1136" s="49"/>
    </row>
    <row r="1137" spans="1:2" x14ac:dyDescent="0.3">
      <c r="A1137" s="49"/>
      <c r="B1137" s="49"/>
    </row>
    <row r="1138" spans="1:2" x14ac:dyDescent="0.3">
      <c r="A1138" s="49"/>
      <c r="B1138" s="49"/>
    </row>
    <row r="1139" spans="1:2" x14ac:dyDescent="0.3">
      <c r="A1139" s="49"/>
      <c r="B1139" s="49"/>
    </row>
    <row r="1140" spans="1:2" x14ac:dyDescent="0.3">
      <c r="A1140" s="49"/>
      <c r="B1140" s="49"/>
    </row>
    <row r="1141" spans="1:2" x14ac:dyDescent="0.3">
      <c r="A1141" s="49"/>
      <c r="B1141" s="49"/>
    </row>
    <row r="1142" spans="1:2" x14ac:dyDescent="0.3">
      <c r="A1142" s="49"/>
      <c r="B1142" s="49"/>
    </row>
    <row r="1143" spans="1:2" x14ac:dyDescent="0.3">
      <c r="A1143" s="49"/>
      <c r="B1143" s="49"/>
    </row>
    <row r="1144" spans="1:2" x14ac:dyDescent="0.3">
      <c r="A1144" s="49"/>
      <c r="B1144" s="49"/>
    </row>
    <row r="1145" spans="1:2" x14ac:dyDescent="0.3">
      <c r="A1145" s="49"/>
      <c r="B1145" s="49"/>
    </row>
    <row r="1146" spans="1:2" x14ac:dyDescent="0.3">
      <c r="A1146" s="49"/>
      <c r="B1146" s="49"/>
    </row>
    <row r="1147" spans="1:2" x14ac:dyDescent="0.3">
      <c r="A1147" s="49"/>
      <c r="B1147" s="49"/>
    </row>
    <row r="1148" spans="1:2" x14ac:dyDescent="0.3">
      <c r="A1148" s="49"/>
      <c r="B1148" s="49"/>
    </row>
    <row r="1149" spans="1:2" x14ac:dyDescent="0.3">
      <c r="A1149" s="49"/>
      <c r="B1149" s="49"/>
    </row>
    <row r="1150" spans="1:2" x14ac:dyDescent="0.3">
      <c r="A1150" s="49"/>
      <c r="B1150" s="49"/>
    </row>
    <row r="1151" spans="1:2" x14ac:dyDescent="0.3">
      <c r="A1151" s="49"/>
      <c r="B1151" s="49"/>
    </row>
    <row r="1152" spans="1:2" x14ac:dyDescent="0.3">
      <c r="A1152" s="49"/>
      <c r="B1152" s="49"/>
    </row>
    <row r="1153" spans="1:2" x14ac:dyDescent="0.3">
      <c r="A1153" s="49"/>
      <c r="B1153" s="49"/>
    </row>
    <row r="1154" spans="1:2" x14ac:dyDescent="0.3">
      <c r="A1154" s="49"/>
      <c r="B1154" s="49"/>
    </row>
    <row r="1155" spans="1:2" x14ac:dyDescent="0.3">
      <c r="A1155" s="49"/>
      <c r="B1155" s="49"/>
    </row>
    <row r="1156" spans="1:2" x14ac:dyDescent="0.3">
      <c r="A1156" s="49"/>
      <c r="B1156" s="49"/>
    </row>
    <row r="1157" spans="1:2" x14ac:dyDescent="0.3">
      <c r="A1157" s="49"/>
      <c r="B1157" s="49"/>
    </row>
    <row r="1158" spans="1:2" x14ac:dyDescent="0.3">
      <c r="A1158" s="49"/>
      <c r="B1158" s="49"/>
    </row>
    <row r="1159" spans="1:2" x14ac:dyDescent="0.3">
      <c r="A1159" s="49"/>
      <c r="B1159" s="49"/>
    </row>
    <row r="1160" spans="1:2" x14ac:dyDescent="0.3">
      <c r="A1160" s="49"/>
      <c r="B1160" s="49"/>
    </row>
    <row r="1161" spans="1:2" x14ac:dyDescent="0.3">
      <c r="A1161" s="49"/>
      <c r="B1161" s="49"/>
    </row>
    <row r="1162" spans="1:2" x14ac:dyDescent="0.3">
      <c r="A1162" s="49"/>
      <c r="B1162" s="49"/>
    </row>
    <row r="1163" spans="1:2" x14ac:dyDescent="0.3">
      <c r="A1163" s="49"/>
      <c r="B1163" s="49"/>
    </row>
    <row r="1164" spans="1:2" x14ac:dyDescent="0.3">
      <c r="A1164" s="49"/>
      <c r="B1164" s="49"/>
    </row>
    <row r="1165" spans="1:2" x14ac:dyDescent="0.3">
      <c r="A1165" s="49"/>
      <c r="B1165" s="49"/>
    </row>
    <row r="1166" spans="1:2" x14ac:dyDescent="0.3">
      <c r="A1166" s="49"/>
      <c r="B1166" s="49"/>
    </row>
    <row r="1167" spans="1:2" x14ac:dyDescent="0.3">
      <c r="A1167" s="49"/>
      <c r="B1167" s="49"/>
    </row>
    <row r="1168" spans="1:2" x14ac:dyDescent="0.3">
      <c r="A1168" s="49"/>
      <c r="B1168" s="49"/>
    </row>
    <row r="1169" spans="1:2" x14ac:dyDescent="0.3">
      <c r="A1169" s="49"/>
      <c r="B1169" s="49"/>
    </row>
    <row r="1170" spans="1:2" x14ac:dyDescent="0.3">
      <c r="A1170" s="49"/>
      <c r="B1170" s="49"/>
    </row>
    <row r="1171" spans="1:2" x14ac:dyDescent="0.3">
      <c r="A1171" s="49"/>
      <c r="B1171" s="49"/>
    </row>
    <row r="1172" spans="1:2" x14ac:dyDescent="0.3">
      <c r="A1172" s="49"/>
      <c r="B1172" s="49"/>
    </row>
    <row r="1173" spans="1:2" x14ac:dyDescent="0.3">
      <c r="A1173" s="49"/>
      <c r="B1173" s="49"/>
    </row>
    <row r="1174" spans="1:2" x14ac:dyDescent="0.3">
      <c r="A1174" s="49"/>
      <c r="B1174" s="49"/>
    </row>
    <row r="1175" spans="1:2" x14ac:dyDescent="0.3">
      <c r="A1175" s="49"/>
      <c r="B1175" s="49"/>
    </row>
    <row r="1176" spans="1:2" x14ac:dyDescent="0.3">
      <c r="A1176" s="49"/>
      <c r="B1176" s="49"/>
    </row>
    <row r="1177" spans="1:2" x14ac:dyDescent="0.3">
      <c r="A1177" s="49"/>
      <c r="B1177" s="49"/>
    </row>
    <row r="1178" spans="1:2" x14ac:dyDescent="0.3">
      <c r="A1178" s="49"/>
      <c r="B1178" s="49"/>
    </row>
    <row r="1179" spans="1:2" x14ac:dyDescent="0.3">
      <c r="A1179" s="49"/>
      <c r="B1179" s="49"/>
    </row>
    <row r="1180" spans="1:2" x14ac:dyDescent="0.3">
      <c r="A1180" s="49"/>
      <c r="B1180" s="49"/>
    </row>
    <row r="1181" spans="1:2" x14ac:dyDescent="0.3">
      <c r="A1181" s="49"/>
      <c r="B1181" s="49"/>
    </row>
    <row r="1182" spans="1:2" x14ac:dyDescent="0.3">
      <c r="A1182" s="49"/>
      <c r="B1182" s="49"/>
    </row>
    <row r="1183" spans="1:2" x14ac:dyDescent="0.3">
      <c r="A1183" s="49"/>
      <c r="B1183" s="49"/>
    </row>
    <row r="1184" spans="1:2" x14ac:dyDescent="0.3">
      <c r="A1184" s="49"/>
      <c r="B1184" s="49"/>
    </row>
    <row r="1185" spans="1:2" x14ac:dyDescent="0.3">
      <c r="A1185" s="49"/>
      <c r="B1185" s="49"/>
    </row>
    <row r="1186" spans="1:2" x14ac:dyDescent="0.3">
      <c r="A1186" s="49"/>
      <c r="B1186" s="49"/>
    </row>
    <row r="1187" spans="1:2" x14ac:dyDescent="0.3">
      <c r="A1187" s="49"/>
      <c r="B1187" s="49"/>
    </row>
    <row r="1188" spans="1:2" x14ac:dyDescent="0.3">
      <c r="A1188" s="49"/>
      <c r="B1188" s="49"/>
    </row>
    <row r="1189" spans="1:2" x14ac:dyDescent="0.3">
      <c r="A1189" s="49"/>
      <c r="B1189" s="49"/>
    </row>
    <row r="1190" spans="1:2" x14ac:dyDescent="0.3">
      <c r="A1190" s="49"/>
      <c r="B1190" s="49"/>
    </row>
    <row r="1191" spans="1:2" x14ac:dyDescent="0.3">
      <c r="A1191" s="49"/>
      <c r="B1191" s="49"/>
    </row>
    <row r="1192" spans="1:2" x14ac:dyDescent="0.3">
      <c r="A1192" s="49"/>
      <c r="B1192" s="49"/>
    </row>
    <row r="1193" spans="1:2" x14ac:dyDescent="0.3">
      <c r="A1193" s="49"/>
      <c r="B1193" s="49"/>
    </row>
    <row r="1194" spans="1:2" x14ac:dyDescent="0.3">
      <c r="A1194" s="49"/>
      <c r="B1194" s="49"/>
    </row>
    <row r="1195" spans="1:2" x14ac:dyDescent="0.3">
      <c r="A1195" s="49"/>
      <c r="B1195" s="49"/>
    </row>
    <row r="1196" spans="1:2" x14ac:dyDescent="0.3">
      <c r="A1196" s="49"/>
      <c r="B1196" s="49"/>
    </row>
    <row r="1197" spans="1:2" x14ac:dyDescent="0.3">
      <c r="A1197" s="49"/>
      <c r="B1197" s="49"/>
    </row>
    <row r="1198" spans="1:2" x14ac:dyDescent="0.3">
      <c r="A1198" s="49"/>
      <c r="B1198" s="49"/>
    </row>
    <row r="1199" spans="1:2" x14ac:dyDescent="0.3">
      <c r="A1199" s="49"/>
      <c r="B1199" s="49"/>
    </row>
    <row r="1200" spans="1:2" x14ac:dyDescent="0.3">
      <c r="A1200" s="49"/>
      <c r="B1200" s="49"/>
    </row>
    <row r="1201" spans="1:2" x14ac:dyDescent="0.3">
      <c r="A1201" s="49"/>
      <c r="B1201" s="49"/>
    </row>
    <row r="1202" spans="1:2" x14ac:dyDescent="0.3">
      <c r="A1202" s="49"/>
      <c r="B1202" s="49"/>
    </row>
    <row r="1203" spans="1:2" x14ac:dyDescent="0.3">
      <c r="A1203" s="49"/>
      <c r="B1203" s="49"/>
    </row>
    <row r="1204" spans="1:2" x14ac:dyDescent="0.3">
      <c r="A1204" s="49"/>
      <c r="B1204" s="49"/>
    </row>
    <row r="1205" spans="1:2" x14ac:dyDescent="0.3">
      <c r="A1205" s="49"/>
      <c r="B1205" s="49"/>
    </row>
    <row r="1206" spans="1:2" x14ac:dyDescent="0.3">
      <c r="A1206" s="49"/>
      <c r="B1206" s="49"/>
    </row>
    <row r="1207" spans="1:2" x14ac:dyDescent="0.3">
      <c r="A1207" s="49"/>
      <c r="B1207" s="49"/>
    </row>
    <row r="1208" spans="1:2" x14ac:dyDescent="0.3">
      <c r="A1208" s="49"/>
      <c r="B1208" s="49"/>
    </row>
    <row r="1209" spans="1:2" x14ac:dyDescent="0.3">
      <c r="A1209" s="49"/>
      <c r="B1209" s="49"/>
    </row>
    <row r="1210" spans="1:2" x14ac:dyDescent="0.3">
      <c r="A1210" s="49"/>
      <c r="B1210" s="49"/>
    </row>
    <row r="1211" spans="1:2" x14ac:dyDescent="0.3">
      <c r="A1211" s="49"/>
      <c r="B1211" s="49"/>
    </row>
    <row r="1212" spans="1:2" x14ac:dyDescent="0.3">
      <c r="A1212" s="49"/>
      <c r="B1212" s="49"/>
    </row>
    <row r="1213" spans="1:2" x14ac:dyDescent="0.3">
      <c r="A1213" s="49"/>
      <c r="B1213" s="49"/>
    </row>
    <row r="1214" spans="1:2" x14ac:dyDescent="0.3">
      <c r="A1214" s="49"/>
      <c r="B1214" s="49"/>
    </row>
    <row r="1215" spans="1:2" x14ac:dyDescent="0.3">
      <c r="A1215" s="49"/>
      <c r="B1215" s="49"/>
    </row>
    <row r="1216" spans="1:2" x14ac:dyDescent="0.3">
      <c r="A1216" s="49"/>
      <c r="B1216" s="49"/>
    </row>
    <row r="1217" spans="1:2" x14ac:dyDescent="0.3">
      <c r="A1217" s="49"/>
      <c r="B1217" s="49"/>
    </row>
    <row r="1218" spans="1:2" x14ac:dyDescent="0.3">
      <c r="A1218" s="49"/>
      <c r="B1218" s="49"/>
    </row>
    <row r="1219" spans="1:2" x14ac:dyDescent="0.3">
      <c r="A1219" s="49"/>
      <c r="B1219" s="49"/>
    </row>
    <row r="1220" spans="1:2" x14ac:dyDescent="0.3">
      <c r="A1220" s="49"/>
      <c r="B1220" s="49"/>
    </row>
    <row r="1221" spans="1:2" x14ac:dyDescent="0.3">
      <c r="A1221" s="49"/>
      <c r="B1221" s="49"/>
    </row>
    <row r="1222" spans="1:2" x14ac:dyDescent="0.3">
      <c r="A1222" s="49"/>
      <c r="B1222" s="49"/>
    </row>
    <row r="1223" spans="1:2" x14ac:dyDescent="0.3">
      <c r="A1223" s="49"/>
      <c r="B1223" s="49"/>
    </row>
    <row r="1224" spans="1:2" x14ac:dyDescent="0.3">
      <c r="A1224" s="49"/>
      <c r="B1224" s="49"/>
    </row>
    <row r="1225" spans="1:2" x14ac:dyDescent="0.3">
      <c r="A1225" s="49"/>
      <c r="B1225" s="49"/>
    </row>
    <row r="1226" spans="1:2" x14ac:dyDescent="0.3">
      <c r="A1226" s="49"/>
      <c r="B1226" s="49"/>
    </row>
    <row r="1227" spans="1:2" x14ac:dyDescent="0.3">
      <c r="A1227" s="49"/>
      <c r="B1227" s="49"/>
    </row>
    <row r="1228" spans="1:2" x14ac:dyDescent="0.3">
      <c r="A1228" s="49"/>
      <c r="B1228" s="49"/>
    </row>
    <row r="1229" spans="1:2" x14ac:dyDescent="0.3">
      <c r="A1229" s="49"/>
      <c r="B1229" s="49"/>
    </row>
    <row r="1230" spans="1:2" x14ac:dyDescent="0.3">
      <c r="A1230" s="49"/>
      <c r="B1230" s="49"/>
    </row>
    <row r="1231" spans="1:2" x14ac:dyDescent="0.3">
      <c r="A1231" s="49"/>
      <c r="B1231" s="49"/>
    </row>
    <row r="1232" spans="1:2" x14ac:dyDescent="0.3">
      <c r="A1232" s="49"/>
      <c r="B1232" s="49"/>
    </row>
    <row r="1233" spans="1:2" x14ac:dyDescent="0.3">
      <c r="A1233" s="49"/>
      <c r="B1233" s="49"/>
    </row>
    <row r="1234" spans="1:2" x14ac:dyDescent="0.3">
      <c r="A1234" s="49"/>
      <c r="B1234" s="49"/>
    </row>
    <row r="1235" spans="1:2" x14ac:dyDescent="0.3">
      <c r="A1235" s="49"/>
      <c r="B1235" s="49"/>
    </row>
    <row r="1236" spans="1:2" x14ac:dyDescent="0.3">
      <c r="A1236" s="49"/>
      <c r="B1236" s="49"/>
    </row>
    <row r="1237" spans="1:2" x14ac:dyDescent="0.3">
      <c r="A1237" s="49"/>
      <c r="B1237" s="49"/>
    </row>
    <row r="1238" spans="1:2" x14ac:dyDescent="0.3">
      <c r="A1238" s="49"/>
      <c r="B1238" s="49"/>
    </row>
    <row r="1239" spans="1:2" x14ac:dyDescent="0.3">
      <c r="A1239" s="49"/>
      <c r="B1239" s="49"/>
    </row>
    <row r="1240" spans="1:2" x14ac:dyDescent="0.3">
      <c r="A1240" s="49"/>
      <c r="B1240" s="49"/>
    </row>
    <row r="1241" spans="1:2" x14ac:dyDescent="0.3">
      <c r="A1241" s="49"/>
      <c r="B1241" s="49"/>
    </row>
    <row r="1242" spans="1:2" x14ac:dyDescent="0.3">
      <c r="A1242" s="49"/>
      <c r="B1242" s="49"/>
    </row>
    <row r="1243" spans="1:2" x14ac:dyDescent="0.3">
      <c r="A1243" s="49"/>
      <c r="B1243" s="49"/>
    </row>
    <row r="1244" spans="1:2" x14ac:dyDescent="0.3">
      <c r="A1244" s="49"/>
      <c r="B1244" s="49"/>
    </row>
    <row r="1245" spans="1:2" x14ac:dyDescent="0.3">
      <c r="A1245" s="49"/>
      <c r="B1245" s="49"/>
    </row>
    <row r="1246" spans="1:2" x14ac:dyDescent="0.3">
      <c r="A1246" s="49"/>
      <c r="B1246" s="49"/>
    </row>
    <row r="1247" spans="1:2" x14ac:dyDescent="0.3">
      <c r="A1247" s="49"/>
      <c r="B1247" s="49"/>
    </row>
    <row r="1248" spans="1:2" x14ac:dyDescent="0.3">
      <c r="A1248" s="49"/>
      <c r="B1248" s="49"/>
    </row>
    <row r="1249" spans="1:2" x14ac:dyDescent="0.3">
      <c r="A1249" s="49"/>
      <c r="B1249" s="49"/>
    </row>
    <row r="1250" spans="1:2" x14ac:dyDescent="0.3">
      <c r="A1250" s="49"/>
      <c r="B1250" s="49"/>
    </row>
    <row r="1251" spans="1:2" x14ac:dyDescent="0.3">
      <c r="A1251" s="49"/>
      <c r="B1251" s="49"/>
    </row>
    <row r="1252" spans="1:2" x14ac:dyDescent="0.3">
      <c r="A1252" s="49"/>
      <c r="B1252" s="49"/>
    </row>
    <row r="1253" spans="1:2" x14ac:dyDescent="0.3">
      <c r="A1253" s="49"/>
      <c r="B1253" s="49"/>
    </row>
    <row r="1254" spans="1:2" x14ac:dyDescent="0.3">
      <c r="A1254" s="49"/>
      <c r="B1254" s="49"/>
    </row>
    <row r="1255" spans="1:2" x14ac:dyDescent="0.3">
      <c r="A1255" s="49"/>
      <c r="B1255" s="49"/>
    </row>
    <row r="1256" spans="1:2" x14ac:dyDescent="0.3">
      <c r="A1256" s="49"/>
      <c r="B1256" s="49"/>
    </row>
    <row r="1257" spans="1:2" x14ac:dyDescent="0.3">
      <c r="A1257" s="49"/>
      <c r="B1257" s="49"/>
    </row>
    <row r="1258" spans="1:2" x14ac:dyDescent="0.3">
      <c r="A1258" s="49"/>
      <c r="B1258" s="49"/>
    </row>
    <row r="1259" spans="1:2" x14ac:dyDescent="0.3">
      <c r="A1259" s="49"/>
      <c r="B1259" s="49"/>
    </row>
    <row r="1260" spans="1:2" x14ac:dyDescent="0.3">
      <c r="A1260" s="49"/>
      <c r="B1260" s="49"/>
    </row>
    <row r="1261" spans="1:2" x14ac:dyDescent="0.3">
      <c r="A1261" s="49"/>
      <c r="B1261" s="49"/>
    </row>
    <row r="1262" spans="1:2" x14ac:dyDescent="0.3">
      <c r="A1262" s="49"/>
      <c r="B1262" s="49"/>
    </row>
    <row r="1263" spans="1:2" x14ac:dyDescent="0.3">
      <c r="A1263" s="49"/>
      <c r="B1263" s="49"/>
    </row>
    <row r="1264" spans="1:2" x14ac:dyDescent="0.3">
      <c r="A1264" s="49"/>
      <c r="B1264" s="49"/>
    </row>
    <row r="1265" spans="1:2" x14ac:dyDescent="0.3">
      <c r="A1265" s="49"/>
      <c r="B1265" s="49"/>
    </row>
    <row r="1266" spans="1:2" x14ac:dyDescent="0.3">
      <c r="A1266" s="49"/>
      <c r="B1266" s="49"/>
    </row>
    <row r="1267" spans="1:2" x14ac:dyDescent="0.3">
      <c r="A1267" s="49"/>
      <c r="B1267" s="49"/>
    </row>
    <row r="1268" spans="1:2" x14ac:dyDescent="0.3">
      <c r="A1268" s="49"/>
      <c r="B1268" s="49"/>
    </row>
    <row r="1269" spans="1:2" x14ac:dyDescent="0.3">
      <c r="A1269" s="49"/>
      <c r="B1269" s="49"/>
    </row>
    <row r="1270" spans="1:2" x14ac:dyDescent="0.3">
      <c r="A1270" s="49"/>
      <c r="B1270" s="49"/>
    </row>
    <row r="1271" spans="1:2" x14ac:dyDescent="0.3">
      <c r="A1271" s="49"/>
      <c r="B1271" s="49"/>
    </row>
    <row r="1272" spans="1:2" x14ac:dyDescent="0.3">
      <c r="A1272" s="49"/>
      <c r="B1272" s="49"/>
    </row>
    <row r="1273" spans="1:2" x14ac:dyDescent="0.3">
      <c r="A1273" s="49"/>
      <c r="B1273" s="49"/>
    </row>
    <row r="1274" spans="1:2" x14ac:dyDescent="0.3">
      <c r="A1274" s="49"/>
      <c r="B1274" s="49"/>
    </row>
    <row r="1275" spans="1:2" x14ac:dyDescent="0.3">
      <c r="A1275" s="49"/>
      <c r="B1275" s="49"/>
    </row>
    <row r="1276" spans="1:2" x14ac:dyDescent="0.3">
      <c r="A1276" s="49"/>
      <c r="B1276" s="49"/>
    </row>
    <row r="1277" spans="1:2" x14ac:dyDescent="0.3">
      <c r="A1277" s="49"/>
      <c r="B1277" s="49"/>
    </row>
    <row r="1278" spans="1:2" x14ac:dyDescent="0.3">
      <c r="A1278" s="49"/>
      <c r="B1278" s="49"/>
    </row>
    <row r="1279" spans="1:2" x14ac:dyDescent="0.3">
      <c r="A1279" s="49"/>
      <c r="B1279" s="49"/>
    </row>
    <row r="1280" spans="1:2" x14ac:dyDescent="0.3">
      <c r="A1280" s="49"/>
      <c r="B1280" s="49"/>
    </row>
    <row r="1281" spans="1:2" x14ac:dyDescent="0.3">
      <c r="A1281" s="49"/>
      <c r="B1281" s="49"/>
    </row>
    <row r="1282" spans="1:2" x14ac:dyDescent="0.3">
      <c r="A1282" s="49"/>
      <c r="B1282" s="49"/>
    </row>
    <row r="1283" spans="1:2" x14ac:dyDescent="0.3">
      <c r="A1283" s="49"/>
      <c r="B1283" s="49"/>
    </row>
    <row r="1284" spans="1:2" x14ac:dyDescent="0.3">
      <c r="A1284" s="49"/>
      <c r="B1284" s="49"/>
    </row>
    <row r="1285" spans="1:2" x14ac:dyDescent="0.3">
      <c r="A1285" s="49"/>
      <c r="B1285" s="49"/>
    </row>
    <row r="1286" spans="1:2" x14ac:dyDescent="0.3">
      <c r="A1286" s="49"/>
      <c r="B1286" s="49"/>
    </row>
    <row r="1287" spans="1:2" x14ac:dyDescent="0.3">
      <c r="A1287" s="49"/>
      <c r="B1287" s="49"/>
    </row>
    <row r="1288" spans="1:2" x14ac:dyDescent="0.3">
      <c r="A1288" s="49"/>
      <c r="B1288" s="49"/>
    </row>
    <row r="1289" spans="1:2" x14ac:dyDescent="0.3">
      <c r="A1289" s="49"/>
      <c r="B1289" s="49"/>
    </row>
    <row r="1290" spans="1:2" x14ac:dyDescent="0.3">
      <c r="A1290" s="49"/>
      <c r="B1290" s="49"/>
    </row>
    <row r="1291" spans="1:2" x14ac:dyDescent="0.3">
      <c r="A1291" s="49"/>
      <c r="B1291" s="49"/>
    </row>
    <row r="1292" spans="1:2" x14ac:dyDescent="0.3">
      <c r="A1292" s="49"/>
      <c r="B1292" s="49"/>
    </row>
    <row r="1293" spans="1:2" x14ac:dyDescent="0.3">
      <c r="A1293" s="49"/>
      <c r="B1293" s="49"/>
    </row>
    <row r="1294" spans="1:2" x14ac:dyDescent="0.3">
      <c r="A1294" s="49"/>
      <c r="B1294" s="49"/>
    </row>
    <row r="1295" spans="1:2" x14ac:dyDescent="0.3">
      <c r="A1295" s="49"/>
      <c r="B1295" s="49"/>
    </row>
    <row r="1296" spans="1:2" x14ac:dyDescent="0.3">
      <c r="A1296" s="49"/>
      <c r="B1296" s="49"/>
    </row>
    <row r="1297" spans="1:2" x14ac:dyDescent="0.3">
      <c r="A1297" s="49"/>
      <c r="B1297" s="49"/>
    </row>
    <row r="1298" spans="1:2" x14ac:dyDescent="0.3">
      <c r="A1298" s="49"/>
      <c r="B1298" s="49"/>
    </row>
    <row r="1299" spans="1:2" x14ac:dyDescent="0.3">
      <c r="A1299" s="49"/>
      <c r="B1299" s="49"/>
    </row>
    <row r="1300" spans="1:2" x14ac:dyDescent="0.3">
      <c r="A1300" s="49"/>
      <c r="B1300" s="49"/>
    </row>
    <row r="1301" spans="1:2" x14ac:dyDescent="0.3">
      <c r="A1301" s="49"/>
      <c r="B1301" s="49"/>
    </row>
    <row r="1302" spans="1:2" x14ac:dyDescent="0.3">
      <c r="A1302" s="49"/>
      <c r="B1302" s="49"/>
    </row>
    <row r="1303" spans="1:2" x14ac:dyDescent="0.3">
      <c r="A1303" s="49"/>
      <c r="B1303" s="49"/>
    </row>
    <row r="1304" spans="1:2" x14ac:dyDescent="0.3">
      <c r="A1304" s="49"/>
      <c r="B1304" s="49"/>
    </row>
    <row r="1305" spans="1:2" x14ac:dyDescent="0.3">
      <c r="A1305" s="49"/>
      <c r="B1305" s="49"/>
    </row>
    <row r="1306" spans="1:2" x14ac:dyDescent="0.3">
      <c r="A1306" s="49"/>
      <c r="B1306" s="49"/>
    </row>
    <row r="1307" spans="1:2" x14ac:dyDescent="0.3">
      <c r="A1307" s="49"/>
      <c r="B1307" s="49"/>
    </row>
    <row r="1308" spans="1:2" x14ac:dyDescent="0.3">
      <c r="A1308" s="49"/>
      <c r="B1308" s="49"/>
    </row>
    <row r="1309" spans="1:2" x14ac:dyDescent="0.3">
      <c r="A1309" s="49"/>
      <c r="B1309" s="49"/>
    </row>
    <row r="1310" spans="1:2" x14ac:dyDescent="0.3">
      <c r="A1310" s="49"/>
      <c r="B1310" s="49"/>
    </row>
    <row r="1311" spans="1:2" x14ac:dyDescent="0.3">
      <c r="A1311" s="49"/>
      <c r="B1311" s="49"/>
    </row>
    <row r="1312" spans="1:2" x14ac:dyDescent="0.3">
      <c r="A1312" s="49"/>
      <c r="B1312" s="49"/>
    </row>
    <row r="1313" spans="1:2" x14ac:dyDescent="0.3">
      <c r="A1313" s="49"/>
      <c r="B1313" s="49"/>
    </row>
    <row r="1314" spans="1:2" x14ac:dyDescent="0.3">
      <c r="A1314" s="49"/>
      <c r="B1314" s="49"/>
    </row>
    <row r="1315" spans="1:2" x14ac:dyDescent="0.3">
      <c r="A1315" s="49"/>
      <c r="B1315" s="49"/>
    </row>
    <row r="1316" spans="1:2" x14ac:dyDescent="0.3">
      <c r="A1316" s="49"/>
      <c r="B1316" s="49"/>
    </row>
    <row r="1317" spans="1:2" x14ac:dyDescent="0.3">
      <c r="A1317" s="49"/>
      <c r="B1317" s="49"/>
    </row>
    <row r="1318" spans="1:2" x14ac:dyDescent="0.3">
      <c r="A1318" s="49"/>
      <c r="B1318" s="49"/>
    </row>
    <row r="1319" spans="1:2" x14ac:dyDescent="0.3">
      <c r="A1319" s="49"/>
      <c r="B1319" s="49"/>
    </row>
    <row r="1320" spans="1:2" x14ac:dyDescent="0.3">
      <c r="A1320" s="49"/>
      <c r="B1320" s="49"/>
    </row>
    <row r="1321" spans="1:2" x14ac:dyDescent="0.3">
      <c r="A1321" s="49"/>
      <c r="B1321" s="49"/>
    </row>
    <row r="1322" spans="1:2" x14ac:dyDescent="0.3">
      <c r="A1322" s="49"/>
      <c r="B1322" s="49"/>
    </row>
    <row r="1323" spans="1:2" x14ac:dyDescent="0.3">
      <c r="A1323" s="49"/>
      <c r="B1323" s="49"/>
    </row>
    <row r="1324" spans="1:2" x14ac:dyDescent="0.3">
      <c r="A1324" s="49"/>
      <c r="B1324" s="49"/>
    </row>
    <row r="1325" spans="1:2" x14ac:dyDescent="0.3">
      <c r="A1325" s="49"/>
      <c r="B1325" s="49"/>
    </row>
    <row r="1326" spans="1:2" x14ac:dyDescent="0.3">
      <c r="A1326" s="49"/>
      <c r="B1326" s="49"/>
    </row>
    <row r="1327" spans="1:2" x14ac:dyDescent="0.3">
      <c r="A1327" s="49"/>
      <c r="B1327" s="49"/>
    </row>
    <row r="1328" spans="1:2" x14ac:dyDescent="0.3">
      <c r="A1328" s="49"/>
      <c r="B1328" s="49"/>
    </row>
    <row r="1329" spans="1:2" x14ac:dyDescent="0.3">
      <c r="A1329" s="49"/>
      <c r="B1329" s="49"/>
    </row>
    <row r="1330" spans="1:2" x14ac:dyDescent="0.3">
      <c r="A1330" s="49"/>
      <c r="B1330" s="49"/>
    </row>
    <row r="1331" spans="1:2" x14ac:dyDescent="0.3">
      <c r="A1331" s="49"/>
      <c r="B1331" s="49"/>
    </row>
    <row r="1332" spans="1:2" x14ac:dyDescent="0.3">
      <c r="A1332" s="49"/>
      <c r="B1332" s="49"/>
    </row>
    <row r="1333" spans="1:2" x14ac:dyDescent="0.3">
      <c r="A1333" s="49"/>
      <c r="B1333" s="49"/>
    </row>
    <row r="1334" spans="1:2" x14ac:dyDescent="0.3">
      <c r="A1334" s="49"/>
      <c r="B1334" s="49"/>
    </row>
    <row r="1335" spans="1:2" x14ac:dyDescent="0.3">
      <c r="A1335" s="49"/>
      <c r="B1335" s="49"/>
    </row>
    <row r="1336" spans="1:2" x14ac:dyDescent="0.3">
      <c r="A1336" s="49"/>
      <c r="B1336" s="49"/>
    </row>
    <row r="1337" spans="1:2" x14ac:dyDescent="0.3">
      <c r="A1337" s="49"/>
      <c r="B1337" s="49"/>
    </row>
    <row r="1338" spans="1:2" x14ac:dyDescent="0.3">
      <c r="A1338" s="49"/>
      <c r="B1338" s="49"/>
    </row>
    <row r="1339" spans="1:2" x14ac:dyDescent="0.3">
      <c r="A1339" s="49"/>
      <c r="B1339" s="49"/>
    </row>
    <row r="1340" spans="1:2" x14ac:dyDescent="0.3">
      <c r="A1340" s="49"/>
      <c r="B1340" s="49"/>
    </row>
    <row r="1341" spans="1:2" x14ac:dyDescent="0.3">
      <c r="A1341" s="49"/>
      <c r="B1341" s="49"/>
    </row>
    <row r="1342" spans="1:2" x14ac:dyDescent="0.3">
      <c r="A1342" s="49"/>
      <c r="B1342" s="49"/>
    </row>
    <row r="1343" spans="1:2" x14ac:dyDescent="0.3">
      <c r="A1343" s="49"/>
      <c r="B1343" s="49"/>
    </row>
    <row r="1344" spans="1:2" x14ac:dyDescent="0.3">
      <c r="A1344" s="49"/>
      <c r="B1344" s="49"/>
    </row>
    <row r="1345" spans="1:2" x14ac:dyDescent="0.3">
      <c r="A1345" s="49"/>
      <c r="B1345" s="49"/>
    </row>
    <row r="1346" spans="1:2" x14ac:dyDescent="0.3">
      <c r="A1346" s="49"/>
      <c r="B1346" s="49"/>
    </row>
    <row r="1347" spans="1:2" x14ac:dyDescent="0.3">
      <c r="A1347" s="49"/>
      <c r="B1347" s="49"/>
    </row>
    <row r="1348" spans="1:2" x14ac:dyDescent="0.3">
      <c r="A1348" s="49"/>
      <c r="B1348" s="49"/>
    </row>
    <row r="1349" spans="1:2" x14ac:dyDescent="0.3">
      <c r="A1349" s="49"/>
      <c r="B1349" s="49"/>
    </row>
    <row r="1350" spans="1:2" x14ac:dyDescent="0.3">
      <c r="A1350" s="49"/>
      <c r="B1350" s="49"/>
    </row>
    <row r="1351" spans="1:2" x14ac:dyDescent="0.3">
      <c r="A1351" s="49"/>
      <c r="B1351" s="49"/>
    </row>
    <row r="1352" spans="1:2" x14ac:dyDescent="0.3">
      <c r="A1352" s="49"/>
      <c r="B1352" s="49"/>
    </row>
    <row r="1353" spans="1:2" x14ac:dyDescent="0.3">
      <c r="A1353" s="49"/>
      <c r="B1353" s="49"/>
    </row>
    <row r="1354" spans="1:2" x14ac:dyDescent="0.3">
      <c r="A1354" s="49"/>
      <c r="B1354" s="49"/>
    </row>
    <row r="1355" spans="1:2" x14ac:dyDescent="0.3">
      <c r="A1355" s="49"/>
      <c r="B1355" s="49"/>
    </row>
    <row r="1356" spans="1:2" x14ac:dyDescent="0.3">
      <c r="A1356" s="49"/>
      <c r="B1356" s="49"/>
    </row>
    <row r="1357" spans="1:2" x14ac:dyDescent="0.3">
      <c r="A1357" s="49"/>
      <c r="B1357" s="49"/>
    </row>
    <row r="1358" spans="1:2" x14ac:dyDescent="0.3">
      <c r="A1358" s="49"/>
      <c r="B1358" s="49"/>
    </row>
    <row r="1359" spans="1:2" x14ac:dyDescent="0.3">
      <c r="A1359" s="49"/>
      <c r="B1359" s="49"/>
    </row>
    <row r="1360" spans="1:2" x14ac:dyDescent="0.3">
      <c r="A1360" s="49"/>
      <c r="B1360" s="49"/>
    </row>
    <row r="1361" spans="1:2" x14ac:dyDescent="0.3">
      <c r="A1361" s="49"/>
      <c r="B1361" s="49"/>
    </row>
    <row r="1362" spans="1:2" x14ac:dyDescent="0.3">
      <c r="A1362" s="49"/>
      <c r="B1362" s="49"/>
    </row>
    <row r="1363" spans="1:2" x14ac:dyDescent="0.3">
      <c r="A1363" s="49"/>
      <c r="B1363" s="49"/>
    </row>
    <row r="1364" spans="1:2" x14ac:dyDescent="0.3">
      <c r="A1364" s="49"/>
      <c r="B1364" s="49"/>
    </row>
    <row r="1365" spans="1:2" x14ac:dyDescent="0.3">
      <c r="A1365" s="49"/>
      <c r="B1365" s="49"/>
    </row>
    <row r="1366" spans="1:2" x14ac:dyDescent="0.3">
      <c r="A1366" s="49"/>
      <c r="B1366" s="49"/>
    </row>
    <row r="1367" spans="1:2" x14ac:dyDescent="0.3">
      <c r="A1367" s="49"/>
      <c r="B1367" s="49"/>
    </row>
    <row r="1368" spans="1:2" x14ac:dyDescent="0.3">
      <c r="A1368" s="49"/>
      <c r="B1368" s="49"/>
    </row>
    <row r="1369" spans="1:2" x14ac:dyDescent="0.3">
      <c r="A1369" s="49"/>
      <c r="B1369" s="49"/>
    </row>
    <row r="1370" spans="1:2" x14ac:dyDescent="0.3">
      <c r="A1370" s="49"/>
      <c r="B1370" s="49"/>
    </row>
    <row r="1371" spans="1:2" x14ac:dyDescent="0.3">
      <c r="A1371" s="49"/>
      <c r="B1371" s="49"/>
    </row>
    <row r="1372" spans="1:2" x14ac:dyDescent="0.3">
      <c r="A1372" s="49"/>
      <c r="B1372" s="49"/>
    </row>
    <row r="1373" spans="1:2" x14ac:dyDescent="0.3">
      <c r="A1373" s="49"/>
      <c r="B1373" s="49"/>
    </row>
    <row r="1374" spans="1:2" x14ac:dyDescent="0.3">
      <c r="A1374" s="49"/>
      <c r="B1374" s="49"/>
    </row>
    <row r="1375" spans="1:2" x14ac:dyDescent="0.3">
      <c r="A1375" s="49"/>
      <c r="B1375" s="49"/>
    </row>
    <row r="1376" spans="1:2" x14ac:dyDescent="0.3">
      <c r="A1376" s="49"/>
      <c r="B1376" s="49"/>
    </row>
    <row r="1377" spans="1:2" x14ac:dyDescent="0.3">
      <c r="A1377" s="49"/>
      <c r="B1377" s="49"/>
    </row>
    <row r="1378" spans="1:2" x14ac:dyDescent="0.3">
      <c r="A1378" s="49"/>
      <c r="B1378" s="49"/>
    </row>
    <row r="1379" spans="1:2" x14ac:dyDescent="0.3">
      <c r="A1379" s="49"/>
      <c r="B1379" s="49"/>
    </row>
    <row r="1380" spans="1:2" x14ac:dyDescent="0.3">
      <c r="A1380" s="49"/>
      <c r="B1380" s="49"/>
    </row>
    <row r="1381" spans="1:2" x14ac:dyDescent="0.3">
      <c r="A1381" s="49"/>
      <c r="B1381" s="49"/>
    </row>
    <row r="1382" spans="1:2" x14ac:dyDescent="0.3">
      <c r="A1382" s="49"/>
      <c r="B1382" s="49"/>
    </row>
    <row r="1383" spans="1:2" x14ac:dyDescent="0.3">
      <c r="A1383" s="49"/>
      <c r="B1383" s="49"/>
    </row>
    <row r="1384" spans="1:2" x14ac:dyDescent="0.3">
      <c r="A1384" s="49"/>
      <c r="B1384" s="49"/>
    </row>
    <row r="1385" spans="1:2" x14ac:dyDescent="0.3">
      <c r="A1385" s="49"/>
      <c r="B1385" s="49"/>
    </row>
    <row r="1386" spans="1:2" x14ac:dyDescent="0.3">
      <c r="A1386" s="49"/>
      <c r="B1386" s="49"/>
    </row>
    <row r="1387" spans="1:2" x14ac:dyDescent="0.3">
      <c r="A1387" s="49"/>
      <c r="B1387" s="49"/>
    </row>
    <row r="1388" spans="1:2" x14ac:dyDescent="0.3">
      <c r="A1388" s="49"/>
      <c r="B1388" s="49"/>
    </row>
    <row r="1389" spans="1:2" x14ac:dyDescent="0.3">
      <c r="A1389" s="49"/>
      <c r="B1389" s="49"/>
    </row>
    <row r="1390" spans="1:2" x14ac:dyDescent="0.3">
      <c r="A1390" s="49"/>
      <c r="B1390" s="49"/>
    </row>
    <row r="1391" spans="1:2" x14ac:dyDescent="0.3">
      <c r="A1391" s="49"/>
      <c r="B1391" s="49"/>
    </row>
    <row r="1392" spans="1:2" x14ac:dyDescent="0.3">
      <c r="A1392" s="49"/>
      <c r="B1392" s="49"/>
    </row>
    <row r="1393" spans="1:2" x14ac:dyDescent="0.3">
      <c r="A1393" s="49"/>
      <c r="B1393" s="49"/>
    </row>
    <row r="1394" spans="1:2" x14ac:dyDescent="0.3">
      <c r="A1394" s="49"/>
      <c r="B1394" s="49"/>
    </row>
    <row r="1395" spans="1:2" x14ac:dyDescent="0.3">
      <c r="A1395" s="49"/>
      <c r="B1395" s="49"/>
    </row>
    <row r="1396" spans="1:2" x14ac:dyDescent="0.3">
      <c r="A1396" s="49"/>
      <c r="B1396" s="49"/>
    </row>
    <row r="1397" spans="1:2" x14ac:dyDescent="0.3">
      <c r="A1397" s="49"/>
      <c r="B1397" s="49"/>
    </row>
    <row r="1398" spans="1:2" x14ac:dyDescent="0.3">
      <c r="A1398" s="49"/>
      <c r="B1398" s="49"/>
    </row>
    <row r="1399" spans="1:2" x14ac:dyDescent="0.3">
      <c r="A1399" s="49"/>
      <c r="B1399" s="49"/>
    </row>
    <row r="1400" spans="1:2" x14ac:dyDescent="0.3">
      <c r="A1400" s="49"/>
      <c r="B1400" s="49"/>
    </row>
    <row r="1401" spans="1:2" x14ac:dyDescent="0.3">
      <c r="A1401" s="49"/>
      <c r="B1401" s="49"/>
    </row>
    <row r="1402" spans="1:2" x14ac:dyDescent="0.3">
      <c r="A1402" s="49"/>
      <c r="B1402" s="49"/>
    </row>
    <row r="1403" spans="1:2" x14ac:dyDescent="0.3">
      <c r="A1403" s="49"/>
      <c r="B1403" s="49"/>
    </row>
    <row r="1404" spans="1:2" x14ac:dyDescent="0.3">
      <c r="A1404" s="49"/>
      <c r="B1404" s="49"/>
    </row>
    <row r="1405" spans="1:2" x14ac:dyDescent="0.3">
      <c r="A1405" s="49"/>
      <c r="B1405" s="49"/>
    </row>
    <row r="1406" spans="1:2" x14ac:dyDescent="0.3">
      <c r="A1406" s="49"/>
      <c r="B1406" s="49"/>
    </row>
    <row r="1407" spans="1:2" x14ac:dyDescent="0.3">
      <c r="A1407" s="49"/>
      <c r="B1407" s="49"/>
    </row>
    <row r="1408" spans="1:2" x14ac:dyDescent="0.3">
      <c r="A1408" s="49"/>
      <c r="B1408" s="49"/>
    </row>
    <row r="1409" spans="1:2" x14ac:dyDescent="0.3">
      <c r="A1409" s="49"/>
      <c r="B1409" s="49"/>
    </row>
    <row r="1410" spans="1:2" x14ac:dyDescent="0.3">
      <c r="A1410" s="49"/>
      <c r="B1410" s="49"/>
    </row>
    <row r="1411" spans="1:2" x14ac:dyDescent="0.3">
      <c r="A1411" s="49"/>
      <c r="B1411" s="49"/>
    </row>
    <row r="1412" spans="1:2" x14ac:dyDescent="0.3">
      <c r="A1412" s="49"/>
      <c r="B1412" s="49"/>
    </row>
    <row r="1413" spans="1:2" x14ac:dyDescent="0.3">
      <c r="A1413" s="49"/>
      <c r="B1413" s="49"/>
    </row>
    <row r="1414" spans="1:2" x14ac:dyDescent="0.3">
      <c r="A1414" s="49"/>
      <c r="B1414" s="49"/>
    </row>
    <row r="1415" spans="1:2" x14ac:dyDescent="0.3">
      <c r="A1415" s="49"/>
      <c r="B1415" s="49"/>
    </row>
    <row r="1416" spans="1:2" x14ac:dyDescent="0.3">
      <c r="A1416" s="49"/>
      <c r="B1416" s="49"/>
    </row>
    <row r="1417" spans="1:2" x14ac:dyDescent="0.3">
      <c r="A1417" s="49"/>
      <c r="B1417" s="49"/>
    </row>
    <row r="1418" spans="1:2" x14ac:dyDescent="0.3">
      <c r="A1418" s="49"/>
      <c r="B1418" s="49"/>
    </row>
    <row r="1419" spans="1:2" x14ac:dyDescent="0.3">
      <c r="A1419" s="49"/>
      <c r="B1419" s="49"/>
    </row>
    <row r="1420" spans="1:2" x14ac:dyDescent="0.3">
      <c r="A1420" s="49"/>
      <c r="B1420" s="49"/>
    </row>
    <row r="1421" spans="1:2" x14ac:dyDescent="0.3">
      <c r="A1421" s="49"/>
      <c r="B1421" s="49"/>
    </row>
    <row r="1422" spans="1:2" x14ac:dyDescent="0.3">
      <c r="A1422" s="49"/>
      <c r="B1422" s="49"/>
    </row>
    <row r="1423" spans="1:2" x14ac:dyDescent="0.3">
      <c r="A1423" s="49"/>
      <c r="B1423" s="49"/>
    </row>
    <row r="1424" spans="1:2" x14ac:dyDescent="0.3">
      <c r="A1424" s="49"/>
      <c r="B1424" s="49"/>
    </row>
    <row r="1425" spans="1:2" x14ac:dyDescent="0.3">
      <c r="A1425" s="49"/>
      <c r="B1425" s="49"/>
    </row>
    <row r="1426" spans="1:2" x14ac:dyDescent="0.3">
      <c r="A1426" s="49"/>
      <c r="B1426" s="49"/>
    </row>
    <row r="1427" spans="1:2" x14ac:dyDescent="0.3">
      <c r="A1427" s="49"/>
      <c r="B1427" s="49"/>
    </row>
    <row r="1428" spans="1:2" x14ac:dyDescent="0.3">
      <c r="A1428" s="49"/>
      <c r="B1428" s="49"/>
    </row>
    <row r="1429" spans="1:2" x14ac:dyDescent="0.3">
      <c r="A1429" s="49"/>
      <c r="B1429" s="49"/>
    </row>
    <row r="1430" spans="1:2" x14ac:dyDescent="0.3">
      <c r="A1430" s="49"/>
      <c r="B1430" s="49"/>
    </row>
    <row r="1431" spans="1:2" x14ac:dyDescent="0.3">
      <c r="A1431" s="49"/>
      <c r="B1431" s="49"/>
    </row>
    <row r="1432" spans="1:2" x14ac:dyDescent="0.3">
      <c r="A1432" s="49"/>
      <c r="B1432" s="49"/>
    </row>
    <row r="1433" spans="1:2" x14ac:dyDescent="0.3">
      <c r="A1433" s="49"/>
      <c r="B1433" s="49"/>
    </row>
    <row r="1434" spans="1:2" x14ac:dyDescent="0.3">
      <c r="A1434" s="49"/>
      <c r="B1434" s="49"/>
    </row>
    <row r="1435" spans="1:2" x14ac:dyDescent="0.3">
      <c r="A1435" s="49"/>
      <c r="B1435" s="49"/>
    </row>
    <row r="1436" spans="1:2" x14ac:dyDescent="0.3">
      <c r="A1436" s="49"/>
      <c r="B1436" s="49"/>
    </row>
    <row r="1437" spans="1:2" x14ac:dyDescent="0.3">
      <c r="A1437" s="49"/>
      <c r="B1437" s="49"/>
    </row>
    <row r="1438" spans="1:2" x14ac:dyDescent="0.3">
      <c r="A1438" s="49"/>
      <c r="B1438" s="49"/>
    </row>
    <row r="1439" spans="1:2" x14ac:dyDescent="0.3">
      <c r="A1439" s="49"/>
      <c r="B1439" s="49"/>
    </row>
    <row r="1440" spans="1:2" x14ac:dyDescent="0.3">
      <c r="A1440" s="49"/>
      <c r="B1440" s="49"/>
    </row>
    <row r="1441" spans="1:2" x14ac:dyDescent="0.3">
      <c r="A1441" s="49"/>
      <c r="B1441" s="49"/>
    </row>
    <row r="1442" spans="1:2" x14ac:dyDescent="0.3">
      <c r="A1442" s="49"/>
      <c r="B1442" s="49"/>
    </row>
    <row r="1443" spans="1:2" x14ac:dyDescent="0.3">
      <c r="A1443" s="49"/>
      <c r="B1443" s="49"/>
    </row>
    <row r="1444" spans="1:2" x14ac:dyDescent="0.3">
      <c r="A1444" s="49"/>
      <c r="B1444" s="49"/>
    </row>
    <row r="1445" spans="1:2" x14ac:dyDescent="0.3">
      <c r="A1445" s="49"/>
      <c r="B1445" s="49"/>
    </row>
    <row r="1446" spans="1:2" x14ac:dyDescent="0.3">
      <c r="A1446" s="49"/>
      <c r="B1446" s="49"/>
    </row>
    <row r="1447" spans="1:2" x14ac:dyDescent="0.3">
      <c r="A1447" s="49"/>
      <c r="B1447" s="49"/>
    </row>
    <row r="1448" spans="1:2" x14ac:dyDescent="0.3">
      <c r="A1448" s="49"/>
      <c r="B1448" s="49"/>
    </row>
    <row r="1449" spans="1:2" x14ac:dyDescent="0.3">
      <c r="A1449" s="49"/>
      <c r="B1449" s="49"/>
    </row>
    <row r="1450" spans="1:2" x14ac:dyDescent="0.3">
      <c r="A1450" s="49"/>
      <c r="B1450" s="49"/>
    </row>
    <row r="1451" spans="1:2" x14ac:dyDescent="0.3">
      <c r="A1451" s="49"/>
      <c r="B1451" s="49"/>
    </row>
    <row r="1452" spans="1:2" x14ac:dyDescent="0.3">
      <c r="A1452" s="49"/>
      <c r="B1452" s="49"/>
    </row>
    <row r="1453" spans="1:2" x14ac:dyDescent="0.3">
      <c r="A1453" s="49"/>
      <c r="B1453" s="49"/>
    </row>
    <row r="1454" spans="1:2" x14ac:dyDescent="0.3">
      <c r="A1454" s="49"/>
      <c r="B1454" s="49"/>
    </row>
    <row r="1455" spans="1:2" x14ac:dyDescent="0.3">
      <c r="A1455" s="49"/>
      <c r="B1455" s="49"/>
    </row>
    <row r="1456" spans="1:2" x14ac:dyDescent="0.3">
      <c r="A1456" s="49"/>
      <c r="B1456" s="49"/>
    </row>
    <row r="1457" spans="1:2" x14ac:dyDescent="0.3">
      <c r="A1457" s="49"/>
      <c r="B1457" s="49"/>
    </row>
    <row r="1458" spans="1:2" x14ac:dyDescent="0.3">
      <c r="A1458" s="49"/>
      <c r="B1458" s="49"/>
    </row>
    <row r="1459" spans="1:2" x14ac:dyDescent="0.3">
      <c r="A1459" s="49"/>
      <c r="B1459" s="49"/>
    </row>
    <row r="1460" spans="1:2" x14ac:dyDescent="0.3">
      <c r="A1460" s="49"/>
      <c r="B1460" s="49"/>
    </row>
    <row r="1461" spans="1:2" x14ac:dyDescent="0.3">
      <c r="A1461" s="49"/>
      <c r="B1461" s="49"/>
    </row>
    <row r="1462" spans="1:2" x14ac:dyDescent="0.3">
      <c r="A1462" s="49"/>
      <c r="B1462" s="49"/>
    </row>
    <row r="1463" spans="1:2" x14ac:dyDescent="0.3">
      <c r="A1463" s="49"/>
      <c r="B1463" s="49"/>
    </row>
    <row r="1464" spans="1:2" x14ac:dyDescent="0.3">
      <c r="A1464" s="49"/>
      <c r="B1464" s="49"/>
    </row>
    <row r="1465" spans="1:2" x14ac:dyDescent="0.3">
      <c r="A1465" s="49"/>
      <c r="B1465" s="49"/>
    </row>
    <row r="1466" spans="1:2" x14ac:dyDescent="0.3">
      <c r="A1466" s="49"/>
      <c r="B1466" s="49"/>
    </row>
    <row r="1467" spans="1:2" x14ac:dyDescent="0.3">
      <c r="A1467" s="49"/>
      <c r="B1467" s="49"/>
    </row>
    <row r="1468" spans="1:2" x14ac:dyDescent="0.3">
      <c r="A1468" s="49"/>
      <c r="B1468" s="49"/>
    </row>
    <row r="1469" spans="1:2" x14ac:dyDescent="0.3">
      <c r="A1469" s="49"/>
      <c r="B1469" s="49"/>
    </row>
    <row r="1470" spans="1:2" x14ac:dyDescent="0.3">
      <c r="A1470" s="49"/>
      <c r="B1470" s="49"/>
    </row>
    <row r="1471" spans="1:2" x14ac:dyDescent="0.3">
      <c r="A1471" s="49"/>
      <c r="B1471" s="49"/>
    </row>
    <row r="1472" spans="1:2" x14ac:dyDescent="0.3">
      <c r="A1472" s="49"/>
      <c r="B1472" s="49"/>
    </row>
    <row r="1473" spans="1:2" x14ac:dyDescent="0.3">
      <c r="A1473" s="49"/>
      <c r="B1473" s="49"/>
    </row>
    <row r="1474" spans="1:2" x14ac:dyDescent="0.3">
      <c r="A1474" s="49"/>
      <c r="B1474" s="49"/>
    </row>
    <row r="1475" spans="1:2" x14ac:dyDescent="0.3">
      <c r="A1475" s="49"/>
      <c r="B1475" s="49"/>
    </row>
    <row r="1476" spans="1:2" x14ac:dyDescent="0.3">
      <c r="A1476" s="49"/>
      <c r="B1476" s="49"/>
    </row>
    <row r="1477" spans="1:2" x14ac:dyDescent="0.3">
      <c r="A1477" s="49"/>
      <c r="B1477" s="49"/>
    </row>
    <row r="1478" spans="1:2" x14ac:dyDescent="0.3">
      <c r="A1478" s="49"/>
      <c r="B1478" s="49"/>
    </row>
    <row r="1479" spans="1:2" x14ac:dyDescent="0.3">
      <c r="A1479" s="49"/>
      <c r="B1479" s="49"/>
    </row>
    <row r="1480" spans="1:2" x14ac:dyDescent="0.3">
      <c r="A1480" s="49"/>
      <c r="B1480" s="49"/>
    </row>
    <row r="1481" spans="1:2" x14ac:dyDescent="0.3">
      <c r="A1481" s="49"/>
      <c r="B1481" s="49"/>
    </row>
    <row r="1482" spans="1:2" x14ac:dyDescent="0.3">
      <c r="A1482" s="49"/>
      <c r="B1482" s="49"/>
    </row>
    <row r="1483" spans="1:2" x14ac:dyDescent="0.3">
      <c r="A1483" s="49"/>
      <c r="B1483" s="49"/>
    </row>
    <row r="1484" spans="1:2" x14ac:dyDescent="0.3">
      <c r="A1484" s="49"/>
      <c r="B1484" s="49"/>
    </row>
    <row r="1485" spans="1:2" x14ac:dyDescent="0.3">
      <c r="A1485" s="49"/>
      <c r="B1485" s="49"/>
    </row>
    <row r="1486" spans="1:2" x14ac:dyDescent="0.3">
      <c r="A1486" s="49"/>
      <c r="B1486" s="49"/>
    </row>
    <row r="1487" spans="1:2" x14ac:dyDescent="0.3">
      <c r="A1487" s="49"/>
      <c r="B1487" s="49"/>
    </row>
    <row r="1488" spans="1:2" x14ac:dyDescent="0.3">
      <c r="A1488" s="49"/>
      <c r="B1488" s="49"/>
    </row>
    <row r="1489" spans="1:2" x14ac:dyDescent="0.3">
      <c r="A1489" s="49"/>
      <c r="B1489" s="49"/>
    </row>
    <row r="1490" spans="1:2" x14ac:dyDescent="0.3">
      <c r="A1490" s="49"/>
      <c r="B1490" s="49"/>
    </row>
    <row r="1491" spans="1:2" x14ac:dyDescent="0.3">
      <c r="A1491" s="49"/>
      <c r="B1491" s="49"/>
    </row>
    <row r="1492" spans="1:2" x14ac:dyDescent="0.3">
      <c r="A1492" s="49"/>
      <c r="B1492" s="49"/>
    </row>
    <row r="1493" spans="1:2" x14ac:dyDescent="0.3">
      <c r="A1493" s="49"/>
      <c r="B1493" s="49"/>
    </row>
    <row r="1494" spans="1:2" x14ac:dyDescent="0.3">
      <c r="A1494" s="49"/>
      <c r="B1494" s="49"/>
    </row>
    <row r="1495" spans="1:2" x14ac:dyDescent="0.3">
      <c r="A1495" s="49"/>
      <c r="B1495" s="49"/>
    </row>
    <row r="1496" spans="1:2" x14ac:dyDescent="0.3">
      <c r="A1496" s="49"/>
      <c r="B1496" s="49"/>
    </row>
    <row r="1497" spans="1:2" x14ac:dyDescent="0.3">
      <c r="A1497" s="49"/>
      <c r="B1497" s="49"/>
    </row>
    <row r="1498" spans="1:2" x14ac:dyDescent="0.3">
      <c r="A1498" s="49"/>
      <c r="B1498" s="49"/>
    </row>
    <row r="1499" spans="1:2" x14ac:dyDescent="0.3">
      <c r="A1499" s="49"/>
      <c r="B1499" s="49"/>
    </row>
    <row r="1500" spans="1:2" x14ac:dyDescent="0.3">
      <c r="A1500" s="49"/>
      <c r="B1500" s="49"/>
    </row>
    <row r="1501" spans="1:2" x14ac:dyDescent="0.3">
      <c r="A1501" s="49"/>
      <c r="B1501" s="49"/>
    </row>
    <row r="1502" spans="1:2" x14ac:dyDescent="0.3">
      <c r="A1502" s="49"/>
      <c r="B1502" s="49"/>
    </row>
    <row r="1503" spans="1:2" x14ac:dyDescent="0.3">
      <c r="A1503" s="49"/>
      <c r="B1503" s="49"/>
    </row>
    <row r="1504" spans="1:2" x14ac:dyDescent="0.3">
      <c r="A1504" s="49"/>
      <c r="B1504" s="49"/>
    </row>
    <row r="1505" spans="1:2" x14ac:dyDescent="0.3">
      <c r="A1505" s="49"/>
      <c r="B1505" s="49"/>
    </row>
    <row r="1506" spans="1:2" x14ac:dyDescent="0.3">
      <c r="A1506" s="49"/>
      <c r="B1506" s="49"/>
    </row>
    <row r="1507" spans="1:2" x14ac:dyDescent="0.3">
      <c r="A1507" s="49"/>
      <c r="B1507" s="49"/>
    </row>
    <row r="1508" spans="1:2" x14ac:dyDescent="0.3">
      <c r="A1508" s="49"/>
      <c r="B1508" s="49"/>
    </row>
    <row r="1509" spans="1:2" x14ac:dyDescent="0.3">
      <c r="A1509" s="49"/>
      <c r="B1509" s="49"/>
    </row>
    <row r="1510" spans="1:2" x14ac:dyDescent="0.3">
      <c r="A1510" s="49"/>
      <c r="B1510" s="49"/>
    </row>
    <row r="1511" spans="1:2" x14ac:dyDescent="0.3">
      <c r="A1511" s="49"/>
      <c r="B1511" s="49"/>
    </row>
    <row r="1512" spans="1:2" x14ac:dyDescent="0.3">
      <c r="A1512" s="49"/>
      <c r="B1512" s="49"/>
    </row>
    <row r="1513" spans="1:2" x14ac:dyDescent="0.3">
      <c r="A1513" s="49"/>
      <c r="B1513" s="49"/>
    </row>
    <row r="1514" spans="1:2" x14ac:dyDescent="0.3">
      <c r="A1514" s="49"/>
      <c r="B1514" s="49"/>
    </row>
    <row r="1515" spans="1:2" x14ac:dyDescent="0.3">
      <c r="A1515" s="49"/>
      <c r="B1515" s="49"/>
    </row>
    <row r="1516" spans="1:2" x14ac:dyDescent="0.3">
      <c r="A1516" s="49"/>
      <c r="B1516" s="49"/>
    </row>
    <row r="1517" spans="1:2" x14ac:dyDescent="0.3">
      <c r="A1517" s="49"/>
      <c r="B1517" s="49"/>
    </row>
    <row r="1518" spans="1:2" x14ac:dyDescent="0.3">
      <c r="A1518" s="49"/>
      <c r="B1518" s="49"/>
    </row>
    <row r="1519" spans="1:2" x14ac:dyDescent="0.3">
      <c r="A1519" s="49"/>
      <c r="B1519" s="49"/>
    </row>
    <row r="1520" spans="1:2" x14ac:dyDescent="0.3">
      <c r="A1520" s="49"/>
      <c r="B1520" s="49"/>
    </row>
    <row r="1521" spans="1:2" x14ac:dyDescent="0.3">
      <c r="A1521" s="49"/>
      <c r="B1521" s="49"/>
    </row>
    <row r="1522" spans="1:2" x14ac:dyDescent="0.3">
      <c r="A1522" s="49"/>
      <c r="B1522" s="49"/>
    </row>
    <row r="1523" spans="1:2" x14ac:dyDescent="0.3">
      <c r="A1523" s="49"/>
      <c r="B1523" s="49"/>
    </row>
    <row r="1524" spans="1:2" x14ac:dyDescent="0.3">
      <c r="A1524" s="49"/>
      <c r="B1524" s="49"/>
    </row>
    <row r="1525" spans="1:2" x14ac:dyDescent="0.3">
      <c r="A1525" s="49"/>
      <c r="B1525" s="49"/>
    </row>
    <row r="1526" spans="1:2" x14ac:dyDescent="0.3">
      <c r="A1526" s="49"/>
      <c r="B1526" s="49"/>
    </row>
    <row r="1527" spans="1:2" x14ac:dyDescent="0.3">
      <c r="A1527" s="49"/>
      <c r="B1527" s="49"/>
    </row>
    <row r="1528" spans="1:2" x14ac:dyDescent="0.3">
      <c r="A1528" s="49"/>
      <c r="B1528" s="49"/>
    </row>
    <row r="1529" spans="1:2" x14ac:dyDescent="0.3">
      <c r="A1529" s="49"/>
      <c r="B1529" s="49"/>
    </row>
    <row r="1530" spans="1:2" x14ac:dyDescent="0.3">
      <c r="A1530" s="49"/>
      <c r="B1530" s="49"/>
    </row>
    <row r="1531" spans="1:2" x14ac:dyDescent="0.3">
      <c r="A1531" s="49"/>
      <c r="B1531" s="49"/>
    </row>
    <row r="1532" spans="1:2" x14ac:dyDescent="0.3">
      <c r="A1532" s="49"/>
      <c r="B1532" s="49"/>
    </row>
    <row r="1533" spans="1:2" x14ac:dyDescent="0.3">
      <c r="A1533" s="49"/>
      <c r="B1533" s="49"/>
    </row>
    <row r="1534" spans="1:2" x14ac:dyDescent="0.3">
      <c r="A1534" s="49"/>
      <c r="B1534" s="49"/>
    </row>
    <row r="1535" spans="1:2" x14ac:dyDescent="0.3">
      <c r="A1535" s="49"/>
      <c r="B1535" s="49"/>
    </row>
    <row r="1536" spans="1:2" x14ac:dyDescent="0.3">
      <c r="A1536" s="49"/>
      <c r="B1536" s="49"/>
    </row>
    <row r="1537" spans="1:2" x14ac:dyDescent="0.3">
      <c r="A1537" s="49"/>
      <c r="B1537" s="49"/>
    </row>
    <row r="1538" spans="1:2" x14ac:dyDescent="0.3">
      <c r="A1538" s="49"/>
      <c r="B1538" s="49"/>
    </row>
    <row r="1539" spans="1:2" x14ac:dyDescent="0.3">
      <c r="A1539" s="49"/>
      <c r="B1539" s="49"/>
    </row>
    <row r="1540" spans="1:2" x14ac:dyDescent="0.3">
      <c r="A1540" s="49"/>
      <c r="B1540" s="49"/>
    </row>
    <row r="1541" spans="1:2" x14ac:dyDescent="0.3">
      <c r="A1541" s="49"/>
      <c r="B1541" s="49"/>
    </row>
    <row r="1542" spans="1:2" x14ac:dyDescent="0.3">
      <c r="A1542" s="49"/>
      <c r="B1542" s="49"/>
    </row>
    <row r="1543" spans="1:2" x14ac:dyDescent="0.3">
      <c r="A1543" s="49"/>
      <c r="B1543" s="49"/>
    </row>
    <row r="1544" spans="1:2" x14ac:dyDescent="0.3">
      <c r="A1544" s="49"/>
      <c r="B1544" s="49"/>
    </row>
    <row r="1545" spans="1:2" x14ac:dyDescent="0.3">
      <c r="A1545" s="49"/>
      <c r="B1545" s="49"/>
    </row>
    <row r="1546" spans="1:2" x14ac:dyDescent="0.3">
      <c r="A1546" s="49"/>
      <c r="B1546" s="49"/>
    </row>
    <row r="1547" spans="1:2" x14ac:dyDescent="0.3">
      <c r="A1547" s="49"/>
      <c r="B1547" s="49"/>
    </row>
    <row r="1548" spans="1:2" x14ac:dyDescent="0.3">
      <c r="A1548" s="49"/>
      <c r="B1548" s="49"/>
    </row>
    <row r="1549" spans="1:2" x14ac:dyDescent="0.3">
      <c r="A1549" s="49"/>
      <c r="B1549" s="49"/>
    </row>
    <row r="1550" spans="1:2" x14ac:dyDescent="0.3">
      <c r="A1550" s="49"/>
      <c r="B1550" s="49"/>
    </row>
    <row r="1551" spans="1:2" x14ac:dyDescent="0.3">
      <c r="A1551" s="49"/>
      <c r="B1551" s="49"/>
    </row>
    <row r="1552" spans="1:2" x14ac:dyDescent="0.3">
      <c r="A1552" s="49"/>
      <c r="B1552" s="49"/>
    </row>
    <row r="1553" spans="1:2" x14ac:dyDescent="0.3">
      <c r="A1553" s="49"/>
      <c r="B1553" s="49"/>
    </row>
    <row r="1554" spans="1:2" x14ac:dyDescent="0.3">
      <c r="A1554" s="49"/>
      <c r="B1554" s="49"/>
    </row>
    <row r="1555" spans="1:2" x14ac:dyDescent="0.3">
      <c r="A1555" s="49"/>
      <c r="B1555" s="49"/>
    </row>
    <row r="1556" spans="1:2" x14ac:dyDescent="0.3">
      <c r="A1556" s="49"/>
      <c r="B1556" s="49"/>
    </row>
    <row r="1557" spans="1:2" x14ac:dyDescent="0.3">
      <c r="A1557" s="49"/>
      <c r="B1557" s="49"/>
    </row>
    <row r="1558" spans="1:2" x14ac:dyDescent="0.3">
      <c r="A1558" s="49"/>
      <c r="B1558" s="49"/>
    </row>
    <row r="1559" spans="1:2" x14ac:dyDescent="0.3">
      <c r="A1559" s="49"/>
      <c r="B1559" s="49"/>
    </row>
    <row r="1560" spans="1:2" x14ac:dyDescent="0.3">
      <c r="A1560" s="49"/>
      <c r="B1560" s="49"/>
    </row>
    <row r="1561" spans="1:2" x14ac:dyDescent="0.3">
      <c r="A1561" s="49"/>
      <c r="B1561" s="49"/>
    </row>
    <row r="1562" spans="1:2" x14ac:dyDescent="0.3">
      <c r="A1562" s="49"/>
      <c r="B1562" s="49"/>
    </row>
    <row r="1563" spans="1:2" x14ac:dyDescent="0.3">
      <c r="A1563" s="49"/>
      <c r="B1563" s="49"/>
    </row>
    <row r="1564" spans="1:2" x14ac:dyDescent="0.3">
      <c r="A1564" s="49"/>
      <c r="B1564" s="49"/>
    </row>
    <row r="1565" spans="1:2" x14ac:dyDescent="0.3">
      <c r="A1565" s="49"/>
      <c r="B1565" s="49"/>
    </row>
    <row r="1566" spans="1:2" x14ac:dyDescent="0.3">
      <c r="A1566" s="49"/>
      <c r="B1566" s="49"/>
    </row>
    <row r="1567" spans="1:2" x14ac:dyDescent="0.3">
      <c r="A1567" s="49"/>
      <c r="B1567" s="49"/>
    </row>
    <row r="1568" spans="1:2" x14ac:dyDescent="0.3">
      <c r="A1568" s="49"/>
      <c r="B1568" s="49"/>
    </row>
    <row r="1569" spans="1:2" x14ac:dyDescent="0.3">
      <c r="A1569" s="49"/>
      <c r="B1569" s="49"/>
    </row>
    <row r="1570" spans="1:2" x14ac:dyDescent="0.3">
      <c r="A1570" s="49"/>
      <c r="B1570" s="49"/>
    </row>
    <row r="1571" spans="1:2" x14ac:dyDescent="0.3">
      <c r="A1571" s="49"/>
      <c r="B1571" s="49"/>
    </row>
    <row r="1572" spans="1:2" x14ac:dyDescent="0.3">
      <c r="A1572" s="49"/>
      <c r="B1572" s="49"/>
    </row>
    <row r="1573" spans="1:2" x14ac:dyDescent="0.3">
      <c r="A1573" s="49"/>
      <c r="B1573" s="49"/>
    </row>
    <row r="1574" spans="1:2" x14ac:dyDescent="0.3">
      <c r="A1574" s="49"/>
      <c r="B1574" s="49"/>
    </row>
    <row r="1575" spans="1:2" x14ac:dyDescent="0.3">
      <c r="A1575" s="49"/>
      <c r="B1575" s="49"/>
    </row>
    <row r="1576" spans="1:2" x14ac:dyDescent="0.3">
      <c r="A1576" s="49"/>
      <c r="B1576" s="49"/>
    </row>
    <row r="1577" spans="1:2" x14ac:dyDescent="0.3">
      <c r="A1577" s="49"/>
      <c r="B1577" s="49"/>
    </row>
    <row r="1578" spans="1:2" x14ac:dyDescent="0.3">
      <c r="A1578" s="49"/>
      <c r="B1578" s="49"/>
    </row>
    <row r="1579" spans="1:2" x14ac:dyDescent="0.3">
      <c r="A1579" s="49"/>
      <c r="B1579" s="49"/>
    </row>
    <row r="1580" spans="1:2" x14ac:dyDescent="0.3">
      <c r="A1580" s="49"/>
      <c r="B1580" s="49"/>
    </row>
    <row r="1581" spans="1:2" x14ac:dyDescent="0.3">
      <c r="A1581" s="49"/>
      <c r="B1581" s="49"/>
    </row>
    <row r="1582" spans="1:2" x14ac:dyDescent="0.3">
      <c r="A1582" s="49"/>
      <c r="B1582" s="49"/>
    </row>
    <row r="1583" spans="1:2" x14ac:dyDescent="0.3">
      <c r="A1583" s="49"/>
      <c r="B1583" s="49"/>
    </row>
    <row r="1584" spans="1:2" x14ac:dyDescent="0.3">
      <c r="A1584" s="49"/>
      <c r="B1584" s="49"/>
    </row>
    <row r="1585" spans="1:2" x14ac:dyDescent="0.3">
      <c r="A1585" s="49"/>
      <c r="B1585" s="49"/>
    </row>
    <row r="1586" spans="1:2" x14ac:dyDescent="0.3">
      <c r="A1586" s="49"/>
      <c r="B1586" s="49"/>
    </row>
    <row r="1587" spans="1:2" x14ac:dyDescent="0.3">
      <c r="A1587" s="49"/>
      <c r="B1587" s="49"/>
    </row>
    <row r="1588" spans="1:2" x14ac:dyDescent="0.3">
      <c r="A1588" s="49"/>
      <c r="B1588" s="49"/>
    </row>
    <row r="1589" spans="1:2" x14ac:dyDescent="0.3">
      <c r="A1589" s="49"/>
      <c r="B1589" s="49"/>
    </row>
    <row r="1590" spans="1:2" x14ac:dyDescent="0.3">
      <c r="A1590" s="49"/>
      <c r="B1590" s="49"/>
    </row>
    <row r="1591" spans="1:2" x14ac:dyDescent="0.3">
      <c r="A1591" s="49"/>
      <c r="B1591" s="49"/>
    </row>
    <row r="1592" spans="1:2" x14ac:dyDescent="0.3">
      <c r="A1592" s="49"/>
      <c r="B1592" s="49"/>
    </row>
    <row r="1593" spans="1:2" x14ac:dyDescent="0.3">
      <c r="A1593" s="49"/>
      <c r="B1593" s="49"/>
    </row>
    <row r="1594" spans="1:2" x14ac:dyDescent="0.3">
      <c r="A1594" s="49"/>
      <c r="B1594" s="49"/>
    </row>
    <row r="1595" spans="1:2" x14ac:dyDescent="0.3">
      <c r="A1595" s="49"/>
      <c r="B1595" s="49"/>
    </row>
    <row r="1596" spans="1:2" x14ac:dyDescent="0.3">
      <c r="A1596" s="49"/>
      <c r="B1596" s="49"/>
    </row>
    <row r="1597" spans="1:2" x14ac:dyDescent="0.3">
      <c r="A1597" s="49"/>
      <c r="B1597" s="49"/>
    </row>
    <row r="1598" spans="1:2" x14ac:dyDescent="0.3">
      <c r="A1598" s="49"/>
      <c r="B1598" s="49"/>
    </row>
    <row r="1599" spans="1:2" x14ac:dyDescent="0.3">
      <c r="A1599" s="49"/>
      <c r="B1599" s="49"/>
    </row>
    <row r="1600" spans="1:2" x14ac:dyDescent="0.3">
      <c r="A1600" s="49"/>
      <c r="B1600" s="49"/>
    </row>
    <row r="1601" spans="1:2" x14ac:dyDescent="0.3">
      <c r="A1601" s="49"/>
      <c r="B1601" s="49"/>
    </row>
    <row r="1602" spans="1:2" x14ac:dyDescent="0.3">
      <c r="A1602" s="49"/>
      <c r="B1602" s="49"/>
    </row>
    <row r="1603" spans="1:2" x14ac:dyDescent="0.3">
      <c r="A1603" s="49"/>
      <c r="B1603" s="49"/>
    </row>
    <row r="1604" spans="1:2" x14ac:dyDescent="0.3">
      <c r="A1604" s="49"/>
      <c r="B1604" s="49"/>
    </row>
    <row r="1605" spans="1:2" x14ac:dyDescent="0.3">
      <c r="A1605" s="49"/>
      <c r="B1605" s="49"/>
    </row>
    <row r="1606" spans="1:2" x14ac:dyDescent="0.3">
      <c r="A1606" s="49"/>
      <c r="B1606" s="49"/>
    </row>
    <row r="1607" spans="1:2" x14ac:dyDescent="0.3">
      <c r="A1607" s="49"/>
      <c r="B1607" s="49"/>
    </row>
    <row r="1608" spans="1:2" x14ac:dyDescent="0.3">
      <c r="A1608" s="49"/>
      <c r="B1608" s="49"/>
    </row>
    <row r="1609" spans="1:2" x14ac:dyDescent="0.3">
      <c r="A1609" s="49"/>
      <c r="B1609" s="49"/>
    </row>
    <row r="1610" spans="1:2" x14ac:dyDescent="0.3">
      <c r="A1610" s="49"/>
      <c r="B1610" s="49"/>
    </row>
    <row r="1611" spans="1:2" x14ac:dyDescent="0.3">
      <c r="A1611" s="49"/>
      <c r="B1611" s="49"/>
    </row>
    <row r="1612" spans="1:2" x14ac:dyDescent="0.3">
      <c r="A1612" s="49"/>
      <c r="B1612" s="49"/>
    </row>
    <row r="1613" spans="1:2" x14ac:dyDescent="0.3">
      <c r="A1613" s="49"/>
      <c r="B1613" s="49"/>
    </row>
    <row r="1614" spans="1:2" x14ac:dyDescent="0.3">
      <c r="A1614" s="49"/>
      <c r="B1614" s="49"/>
    </row>
    <row r="1615" spans="1:2" x14ac:dyDescent="0.3">
      <c r="A1615" s="49"/>
      <c r="B1615" s="49"/>
    </row>
    <row r="1616" spans="1:2" x14ac:dyDescent="0.3">
      <c r="A1616" s="49"/>
      <c r="B1616" s="49"/>
    </row>
    <row r="1617" spans="1:2" x14ac:dyDescent="0.3">
      <c r="A1617" s="49"/>
      <c r="B1617" s="49"/>
    </row>
    <row r="1618" spans="1:2" x14ac:dyDescent="0.3">
      <c r="A1618" s="49"/>
      <c r="B1618" s="49"/>
    </row>
    <row r="1619" spans="1:2" x14ac:dyDescent="0.3">
      <c r="A1619" s="49"/>
      <c r="B1619" s="49"/>
    </row>
    <row r="1620" spans="1:2" x14ac:dyDescent="0.3">
      <c r="A1620" s="49"/>
      <c r="B1620" s="49"/>
    </row>
    <row r="1621" spans="1:2" x14ac:dyDescent="0.3">
      <c r="A1621" s="49"/>
      <c r="B1621" s="49"/>
    </row>
    <row r="1622" spans="1:2" x14ac:dyDescent="0.3">
      <c r="A1622" s="49"/>
      <c r="B1622" s="49"/>
    </row>
    <row r="1623" spans="1:2" x14ac:dyDescent="0.3">
      <c r="A1623" s="49"/>
      <c r="B1623" s="49"/>
    </row>
    <row r="1624" spans="1:2" x14ac:dyDescent="0.3">
      <c r="A1624" s="49"/>
      <c r="B1624" s="49"/>
    </row>
    <row r="1625" spans="1:2" x14ac:dyDescent="0.3">
      <c r="A1625" s="49"/>
      <c r="B1625" s="49"/>
    </row>
    <row r="1626" spans="1:2" x14ac:dyDescent="0.3">
      <c r="A1626" s="49"/>
      <c r="B1626" s="49"/>
    </row>
    <row r="1627" spans="1:2" x14ac:dyDescent="0.3">
      <c r="A1627" s="49"/>
      <c r="B1627" s="49"/>
    </row>
    <row r="1628" spans="1:2" x14ac:dyDescent="0.3">
      <c r="A1628" s="49"/>
      <c r="B1628" s="49"/>
    </row>
    <row r="1629" spans="1:2" x14ac:dyDescent="0.3">
      <c r="A1629" s="49"/>
      <c r="B1629" s="49"/>
    </row>
    <row r="1630" spans="1:2" x14ac:dyDescent="0.3">
      <c r="A1630" s="49"/>
      <c r="B1630" s="49"/>
    </row>
    <row r="1631" spans="1:2" x14ac:dyDescent="0.3">
      <c r="A1631" s="49"/>
      <c r="B1631" s="49"/>
    </row>
    <row r="1632" spans="1:2" x14ac:dyDescent="0.3">
      <c r="A1632" s="49"/>
      <c r="B1632" s="49"/>
    </row>
    <row r="1633" spans="1:2" x14ac:dyDescent="0.3">
      <c r="A1633" s="49"/>
      <c r="B1633" s="49"/>
    </row>
    <row r="1634" spans="1:2" x14ac:dyDescent="0.3">
      <c r="A1634" s="49"/>
      <c r="B1634" s="49"/>
    </row>
    <row r="1635" spans="1:2" x14ac:dyDescent="0.3">
      <c r="A1635" s="49"/>
      <c r="B1635" s="49"/>
    </row>
    <row r="1636" spans="1:2" x14ac:dyDescent="0.3">
      <c r="A1636" s="49"/>
      <c r="B1636" s="49"/>
    </row>
    <row r="1637" spans="1:2" x14ac:dyDescent="0.3">
      <c r="A1637" s="49"/>
      <c r="B1637" s="49"/>
    </row>
    <row r="1638" spans="1:2" x14ac:dyDescent="0.3">
      <c r="A1638" s="49"/>
      <c r="B1638" s="49"/>
    </row>
    <row r="1639" spans="1:2" x14ac:dyDescent="0.3">
      <c r="A1639" s="49"/>
      <c r="B1639" s="49"/>
    </row>
    <row r="1640" spans="1:2" x14ac:dyDescent="0.3">
      <c r="A1640" s="49"/>
      <c r="B1640" s="49"/>
    </row>
    <row r="1641" spans="1:2" x14ac:dyDescent="0.3">
      <c r="A1641" s="49"/>
      <c r="B1641" s="49"/>
    </row>
    <row r="1642" spans="1:2" x14ac:dyDescent="0.3">
      <c r="A1642" s="49"/>
      <c r="B1642" s="49"/>
    </row>
    <row r="1643" spans="1:2" x14ac:dyDescent="0.3">
      <c r="A1643" s="49"/>
      <c r="B1643" s="49"/>
    </row>
    <row r="1644" spans="1:2" x14ac:dyDescent="0.3">
      <c r="A1644" s="49"/>
      <c r="B1644" s="49"/>
    </row>
    <row r="1645" spans="1:2" x14ac:dyDescent="0.3">
      <c r="A1645" s="49"/>
      <c r="B1645" s="49"/>
    </row>
    <row r="1646" spans="1:2" x14ac:dyDescent="0.3">
      <c r="A1646" s="49"/>
      <c r="B1646" s="49"/>
    </row>
    <row r="1647" spans="1:2" x14ac:dyDescent="0.3">
      <c r="A1647" s="49"/>
      <c r="B1647" s="49"/>
    </row>
    <row r="1648" spans="1:2" x14ac:dyDescent="0.3">
      <c r="A1648" s="49"/>
      <c r="B1648" s="49"/>
    </row>
    <row r="1649" spans="1:2" x14ac:dyDescent="0.3">
      <c r="A1649" s="49"/>
      <c r="B1649" s="49"/>
    </row>
    <row r="1650" spans="1:2" x14ac:dyDescent="0.3">
      <c r="A1650" s="49"/>
      <c r="B1650" s="49"/>
    </row>
    <row r="1651" spans="1:2" x14ac:dyDescent="0.3">
      <c r="A1651" s="49"/>
      <c r="B1651" s="49"/>
    </row>
    <row r="1652" spans="1:2" x14ac:dyDescent="0.3">
      <c r="A1652" s="49"/>
      <c r="B1652" s="49"/>
    </row>
    <row r="1653" spans="1:2" x14ac:dyDescent="0.3">
      <c r="A1653" s="49"/>
      <c r="B1653" s="49"/>
    </row>
    <row r="1654" spans="1:2" x14ac:dyDescent="0.3">
      <c r="A1654" s="49"/>
      <c r="B1654" s="49"/>
    </row>
    <row r="1655" spans="1:2" x14ac:dyDescent="0.3">
      <c r="A1655" s="49"/>
      <c r="B1655" s="49"/>
    </row>
    <row r="1656" spans="1:2" x14ac:dyDescent="0.3">
      <c r="A1656" s="49"/>
      <c r="B1656" s="49"/>
    </row>
    <row r="1657" spans="1:2" x14ac:dyDescent="0.3">
      <c r="A1657" s="49"/>
      <c r="B1657" s="49"/>
    </row>
    <row r="1658" spans="1:2" x14ac:dyDescent="0.3">
      <c r="A1658" s="49"/>
      <c r="B1658" s="49"/>
    </row>
    <row r="1659" spans="1:2" x14ac:dyDescent="0.3">
      <c r="A1659" s="49"/>
      <c r="B1659" s="49"/>
    </row>
    <row r="1660" spans="1:2" x14ac:dyDescent="0.3">
      <c r="A1660" s="49"/>
      <c r="B1660" s="49"/>
    </row>
    <row r="1661" spans="1:2" x14ac:dyDescent="0.3">
      <c r="A1661" s="49"/>
      <c r="B1661" s="49"/>
    </row>
    <row r="1662" spans="1:2" x14ac:dyDescent="0.3">
      <c r="A1662" s="49"/>
      <c r="B1662" s="49"/>
    </row>
    <row r="1663" spans="1:2" x14ac:dyDescent="0.3">
      <c r="A1663" s="49"/>
      <c r="B1663" s="49"/>
    </row>
    <row r="1664" spans="1:2" x14ac:dyDescent="0.3">
      <c r="A1664" s="49"/>
      <c r="B1664" s="49"/>
    </row>
    <row r="1665" spans="1:2" x14ac:dyDescent="0.3">
      <c r="A1665" s="49"/>
      <c r="B1665" s="49"/>
    </row>
    <row r="1666" spans="1:2" x14ac:dyDescent="0.3">
      <c r="A1666" s="49"/>
      <c r="B1666" s="49"/>
    </row>
    <row r="1667" spans="1:2" x14ac:dyDescent="0.3">
      <c r="A1667" s="49"/>
      <c r="B1667" s="49"/>
    </row>
    <row r="1668" spans="1:2" x14ac:dyDescent="0.3">
      <c r="A1668" s="49"/>
      <c r="B1668" s="49"/>
    </row>
    <row r="1669" spans="1:2" x14ac:dyDescent="0.3">
      <c r="A1669" s="49"/>
      <c r="B1669" s="49"/>
    </row>
    <row r="1670" spans="1:2" x14ac:dyDescent="0.3">
      <c r="A1670" s="49"/>
      <c r="B1670" s="49"/>
    </row>
    <row r="1671" spans="1:2" x14ac:dyDescent="0.3">
      <c r="A1671" s="49"/>
      <c r="B1671" s="49"/>
    </row>
    <row r="1672" spans="1:2" x14ac:dyDescent="0.3">
      <c r="A1672" s="49"/>
      <c r="B1672" s="49"/>
    </row>
    <row r="1673" spans="1:2" x14ac:dyDescent="0.3">
      <c r="A1673" s="49"/>
      <c r="B1673" s="49"/>
    </row>
    <row r="1674" spans="1:2" x14ac:dyDescent="0.3">
      <c r="A1674" s="49"/>
      <c r="B1674" s="49"/>
    </row>
    <row r="1675" spans="1:2" x14ac:dyDescent="0.3">
      <c r="A1675" s="49"/>
      <c r="B1675" s="49"/>
    </row>
    <row r="1676" spans="1:2" x14ac:dyDescent="0.3">
      <c r="A1676" s="49"/>
      <c r="B1676" s="49"/>
    </row>
    <row r="1677" spans="1:2" x14ac:dyDescent="0.3">
      <c r="A1677" s="49"/>
      <c r="B1677" s="49"/>
    </row>
    <row r="1678" spans="1:2" x14ac:dyDescent="0.3">
      <c r="A1678" s="49"/>
      <c r="B1678" s="49"/>
    </row>
    <row r="1679" spans="1:2" x14ac:dyDescent="0.3">
      <c r="A1679" s="49"/>
      <c r="B1679" s="49"/>
    </row>
    <row r="1680" spans="1:2" x14ac:dyDescent="0.3">
      <c r="A1680" s="49"/>
      <c r="B1680" s="49"/>
    </row>
    <row r="1681" spans="1:2" x14ac:dyDescent="0.3">
      <c r="A1681" s="49"/>
      <c r="B1681" s="49"/>
    </row>
    <row r="1682" spans="1:2" x14ac:dyDescent="0.3">
      <c r="A1682" s="49"/>
      <c r="B1682" s="49"/>
    </row>
    <row r="1683" spans="1:2" x14ac:dyDescent="0.3">
      <c r="A1683" s="49"/>
      <c r="B1683" s="49"/>
    </row>
    <row r="1684" spans="1:2" x14ac:dyDescent="0.3">
      <c r="A1684" s="49"/>
      <c r="B1684" s="49"/>
    </row>
    <row r="1685" spans="1:2" x14ac:dyDescent="0.3">
      <c r="A1685" s="49"/>
      <c r="B1685" s="49"/>
    </row>
    <row r="1686" spans="1:2" x14ac:dyDescent="0.3">
      <c r="A1686" s="49"/>
      <c r="B1686" s="49"/>
    </row>
    <row r="1687" spans="1:2" x14ac:dyDescent="0.3">
      <c r="A1687" s="49"/>
      <c r="B1687" s="49"/>
    </row>
    <row r="1688" spans="1:2" x14ac:dyDescent="0.3">
      <c r="A1688" s="49"/>
      <c r="B1688" s="49"/>
    </row>
    <row r="1689" spans="1:2" x14ac:dyDescent="0.3">
      <c r="A1689" s="49"/>
      <c r="B1689" s="49"/>
    </row>
    <row r="1690" spans="1:2" x14ac:dyDescent="0.3">
      <c r="A1690" s="49"/>
      <c r="B1690" s="49"/>
    </row>
    <row r="1691" spans="1:2" x14ac:dyDescent="0.3">
      <c r="A1691" s="49"/>
      <c r="B1691" s="49"/>
    </row>
    <row r="1692" spans="1:2" x14ac:dyDescent="0.3">
      <c r="A1692" s="49"/>
      <c r="B1692" s="49"/>
    </row>
    <row r="1693" spans="1:2" x14ac:dyDescent="0.3">
      <c r="A1693" s="49"/>
      <c r="B1693" s="49"/>
    </row>
    <row r="1694" spans="1:2" x14ac:dyDescent="0.3">
      <c r="A1694" s="49"/>
      <c r="B1694" s="49"/>
    </row>
    <row r="1695" spans="1:2" x14ac:dyDescent="0.3">
      <c r="A1695" s="49"/>
      <c r="B1695" s="49"/>
    </row>
    <row r="1696" spans="1:2" x14ac:dyDescent="0.3">
      <c r="A1696" s="49"/>
      <c r="B1696" s="49"/>
    </row>
    <row r="1697" spans="1:2" x14ac:dyDescent="0.3">
      <c r="A1697" s="49"/>
      <c r="B1697" s="49"/>
    </row>
    <row r="1698" spans="1:2" x14ac:dyDescent="0.3">
      <c r="A1698" s="49"/>
      <c r="B1698" s="49"/>
    </row>
    <row r="1699" spans="1:2" x14ac:dyDescent="0.3">
      <c r="A1699" s="49"/>
      <c r="B1699" s="49"/>
    </row>
    <row r="1700" spans="1:2" x14ac:dyDescent="0.3">
      <c r="A1700" s="49"/>
      <c r="B1700" s="49"/>
    </row>
    <row r="1701" spans="1:2" x14ac:dyDescent="0.3">
      <c r="A1701" s="49"/>
      <c r="B1701" s="49"/>
    </row>
    <row r="1702" spans="1:2" x14ac:dyDescent="0.3">
      <c r="A1702" s="49"/>
      <c r="B1702" s="49"/>
    </row>
    <row r="1703" spans="1:2" x14ac:dyDescent="0.3">
      <c r="A1703" s="49"/>
      <c r="B1703" s="49"/>
    </row>
    <row r="1704" spans="1:2" x14ac:dyDescent="0.3">
      <c r="A1704" s="49"/>
      <c r="B1704" s="49"/>
    </row>
    <row r="1705" spans="1:2" x14ac:dyDescent="0.3">
      <c r="A1705" s="49"/>
      <c r="B1705" s="49"/>
    </row>
    <row r="1706" spans="1:2" x14ac:dyDescent="0.3">
      <c r="A1706" s="49"/>
      <c r="B1706" s="49"/>
    </row>
    <row r="1707" spans="1:2" x14ac:dyDescent="0.3">
      <c r="A1707" s="49"/>
      <c r="B1707" s="49"/>
    </row>
    <row r="1708" spans="1:2" x14ac:dyDescent="0.3">
      <c r="A1708" s="49"/>
      <c r="B1708" s="49"/>
    </row>
    <row r="1709" spans="1:2" x14ac:dyDescent="0.3">
      <c r="A1709" s="49"/>
      <c r="B1709" s="49"/>
    </row>
    <row r="1710" spans="1:2" x14ac:dyDescent="0.3">
      <c r="A1710" s="49"/>
      <c r="B1710" s="49"/>
    </row>
    <row r="1711" spans="1:2" x14ac:dyDescent="0.3">
      <c r="A1711" s="49"/>
      <c r="B1711" s="49"/>
    </row>
    <row r="1712" spans="1:2" x14ac:dyDescent="0.3">
      <c r="A1712" s="49"/>
      <c r="B1712" s="49"/>
    </row>
    <row r="1713" spans="1:2" x14ac:dyDescent="0.3">
      <c r="A1713" s="49"/>
      <c r="B1713" s="49"/>
    </row>
    <row r="1714" spans="1:2" x14ac:dyDescent="0.3">
      <c r="A1714" s="49"/>
      <c r="B1714" s="49"/>
    </row>
    <row r="1715" spans="1:2" x14ac:dyDescent="0.3">
      <c r="A1715" s="49"/>
      <c r="B1715" s="49"/>
    </row>
    <row r="1716" spans="1:2" x14ac:dyDescent="0.3">
      <c r="A1716" s="49"/>
      <c r="B1716" s="49"/>
    </row>
    <row r="1717" spans="1:2" x14ac:dyDescent="0.3">
      <c r="A1717" s="49"/>
      <c r="B1717" s="49"/>
    </row>
    <row r="1718" spans="1:2" x14ac:dyDescent="0.3">
      <c r="A1718" s="49"/>
      <c r="B1718" s="49"/>
    </row>
    <row r="1719" spans="1:2" x14ac:dyDescent="0.3">
      <c r="A1719" s="49"/>
      <c r="B1719" s="49"/>
    </row>
    <row r="1720" spans="1:2" x14ac:dyDescent="0.3">
      <c r="A1720" s="49"/>
      <c r="B1720" s="49"/>
    </row>
    <row r="1721" spans="1:2" x14ac:dyDescent="0.3">
      <c r="A1721" s="49"/>
      <c r="B1721" s="49"/>
    </row>
    <row r="1722" spans="1:2" x14ac:dyDescent="0.3">
      <c r="A1722" s="49"/>
      <c r="B1722" s="49"/>
    </row>
    <row r="1723" spans="1:2" x14ac:dyDescent="0.3">
      <c r="A1723" s="49"/>
      <c r="B1723" s="49"/>
    </row>
    <row r="1724" spans="1:2" x14ac:dyDescent="0.3">
      <c r="A1724" s="49"/>
      <c r="B1724" s="49"/>
    </row>
    <row r="1725" spans="1:2" x14ac:dyDescent="0.3">
      <c r="A1725" s="49"/>
      <c r="B1725" s="49"/>
    </row>
    <row r="1726" spans="1:2" x14ac:dyDescent="0.3">
      <c r="A1726" s="49"/>
      <c r="B1726" s="49"/>
    </row>
    <row r="1727" spans="1:2" x14ac:dyDescent="0.3">
      <c r="A1727" s="49"/>
      <c r="B1727" s="49"/>
    </row>
    <row r="1728" spans="1:2" x14ac:dyDescent="0.3">
      <c r="A1728" s="49"/>
      <c r="B1728" s="49"/>
    </row>
    <row r="1729" spans="1:2" x14ac:dyDescent="0.3">
      <c r="A1729" s="49"/>
      <c r="B1729" s="49"/>
    </row>
    <row r="1730" spans="1:2" x14ac:dyDescent="0.3">
      <c r="A1730" s="49"/>
      <c r="B1730" s="49"/>
    </row>
    <row r="1731" spans="1:2" x14ac:dyDescent="0.3">
      <c r="A1731" s="49"/>
      <c r="B1731" s="49"/>
    </row>
    <row r="1732" spans="1:2" x14ac:dyDescent="0.3">
      <c r="A1732" s="49"/>
      <c r="B1732" s="49"/>
    </row>
    <row r="1733" spans="1:2" x14ac:dyDescent="0.3">
      <c r="A1733" s="49"/>
      <c r="B1733" s="49"/>
    </row>
    <row r="1734" spans="1:2" x14ac:dyDescent="0.3">
      <c r="A1734" s="49"/>
      <c r="B1734" s="49"/>
    </row>
    <row r="1735" spans="1:2" x14ac:dyDescent="0.3">
      <c r="A1735" s="49"/>
      <c r="B1735" s="49"/>
    </row>
    <row r="1736" spans="1:2" x14ac:dyDescent="0.3">
      <c r="A1736" s="49"/>
      <c r="B1736" s="49"/>
    </row>
    <row r="1737" spans="1:2" x14ac:dyDescent="0.3">
      <c r="A1737" s="49"/>
      <c r="B1737" s="49"/>
    </row>
    <row r="1738" spans="1:2" x14ac:dyDescent="0.3">
      <c r="A1738" s="49"/>
      <c r="B1738" s="49"/>
    </row>
    <row r="1739" spans="1:2" x14ac:dyDescent="0.3">
      <c r="A1739" s="49"/>
      <c r="B1739" s="49"/>
    </row>
    <row r="1740" spans="1:2" x14ac:dyDescent="0.3">
      <c r="A1740" s="49"/>
      <c r="B1740" s="49"/>
    </row>
    <row r="1741" spans="1:2" x14ac:dyDescent="0.3">
      <c r="A1741" s="49"/>
      <c r="B1741" s="49"/>
    </row>
    <row r="1742" spans="1:2" x14ac:dyDescent="0.3">
      <c r="A1742" s="49"/>
      <c r="B1742" s="49"/>
    </row>
    <row r="1743" spans="1:2" x14ac:dyDescent="0.3">
      <c r="A1743" s="49"/>
      <c r="B1743" s="49"/>
    </row>
    <row r="1744" spans="1:2" x14ac:dyDescent="0.3">
      <c r="A1744" s="49"/>
      <c r="B1744" s="49"/>
    </row>
    <row r="1745" spans="1:2" x14ac:dyDescent="0.3">
      <c r="A1745" s="49"/>
      <c r="B1745" s="49"/>
    </row>
    <row r="1746" spans="1:2" x14ac:dyDescent="0.3">
      <c r="A1746" s="49"/>
      <c r="B1746" s="49"/>
    </row>
    <row r="1747" spans="1:2" x14ac:dyDescent="0.3">
      <c r="A1747" s="49"/>
      <c r="B1747" s="49"/>
    </row>
    <row r="1748" spans="1:2" x14ac:dyDescent="0.3">
      <c r="A1748" s="49"/>
      <c r="B1748" s="49"/>
    </row>
    <row r="1749" spans="1:2" x14ac:dyDescent="0.3">
      <c r="A1749" s="49"/>
      <c r="B1749" s="49"/>
    </row>
    <row r="1750" spans="1:2" x14ac:dyDescent="0.3">
      <c r="A1750" s="49"/>
      <c r="B1750" s="49"/>
    </row>
    <row r="1751" spans="1:2" x14ac:dyDescent="0.3">
      <c r="A1751" s="49"/>
      <c r="B1751" s="49"/>
    </row>
    <row r="1752" spans="1:2" x14ac:dyDescent="0.3">
      <c r="A1752" s="49"/>
      <c r="B1752" s="49"/>
    </row>
    <row r="1753" spans="1:2" x14ac:dyDescent="0.3">
      <c r="A1753" s="49"/>
      <c r="B1753" s="49"/>
    </row>
    <row r="1754" spans="1:2" x14ac:dyDescent="0.3">
      <c r="A1754" s="49"/>
      <c r="B1754" s="49"/>
    </row>
    <row r="1755" spans="1:2" x14ac:dyDescent="0.3">
      <c r="A1755" s="49"/>
      <c r="B1755" s="49"/>
    </row>
    <row r="1756" spans="1:2" x14ac:dyDescent="0.3">
      <c r="A1756" s="49"/>
      <c r="B1756" s="49"/>
    </row>
    <row r="1757" spans="1:2" x14ac:dyDescent="0.3">
      <c r="A1757" s="49"/>
      <c r="B1757" s="49"/>
    </row>
    <row r="1758" spans="1:2" x14ac:dyDescent="0.3">
      <c r="A1758" s="49"/>
      <c r="B1758" s="49"/>
    </row>
    <row r="1759" spans="1:2" x14ac:dyDescent="0.3">
      <c r="A1759" s="49"/>
      <c r="B1759" s="49"/>
    </row>
    <row r="1760" spans="1:2" x14ac:dyDescent="0.3">
      <c r="A1760" s="49"/>
      <c r="B1760" s="49"/>
    </row>
    <row r="1761" spans="1:2" x14ac:dyDescent="0.3">
      <c r="A1761" s="49"/>
      <c r="B1761" s="49"/>
    </row>
    <row r="1762" spans="1:2" x14ac:dyDescent="0.3">
      <c r="A1762" s="49"/>
      <c r="B1762" s="49"/>
    </row>
    <row r="1763" spans="1:2" x14ac:dyDescent="0.3">
      <c r="A1763" s="49"/>
      <c r="B1763" s="49"/>
    </row>
    <row r="1764" spans="1:2" x14ac:dyDescent="0.3">
      <c r="A1764" s="49"/>
      <c r="B1764" s="49"/>
    </row>
    <row r="1765" spans="1:2" x14ac:dyDescent="0.3">
      <c r="A1765" s="49"/>
      <c r="B1765" s="49"/>
    </row>
    <row r="1766" spans="1:2" x14ac:dyDescent="0.3">
      <c r="A1766" s="49"/>
      <c r="B1766" s="49"/>
    </row>
    <row r="1767" spans="1:2" x14ac:dyDescent="0.3">
      <c r="A1767" s="49"/>
      <c r="B1767" s="49"/>
    </row>
    <row r="1768" spans="1:2" x14ac:dyDescent="0.3">
      <c r="A1768" s="49"/>
      <c r="B1768" s="49"/>
    </row>
    <row r="1769" spans="1:2" x14ac:dyDescent="0.3">
      <c r="A1769" s="49"/>
      <c r="B1769" s="49"/>
    </row>
    <row r="1770" spans="1:2" x14ac:dyDescent="0.3">
      <c r="A1770" s="49"/>
      <c r="B1770" s="49"/>
    </row>
    <row r="1771" spans="1:2" x14ac:dyDescent="0.3">
      <c r="A1771" s="49"/>
      <c r="B1771" s="49"/>
    </row>
    <row r="1772" spans="1:2" x14ac:dyDescent="0.3">
      <c r="A1772" s="49"/>
      <c r="B1772" s="49"/>
    </row>
    <row r="1773" spans="1:2" x14ac:dyDescent="0.3">
      <c r="A1773" s="49"/>
      <c r="B1773" s="49"/>
    </row>
    <row r="1774" spans="1:2" x14ac:dyDescent="0.3">
      <c r="A1774" s="49"/>
      <c r="B1774" s="49"/>
    </row>
    <row r="1775" spans="1:2" x14ac:dyDescent="0.3">
      <c r="A1775" s="49"/>
      <c r="B1775" s="49"/>
    </row>
    <row r="1776" spans="1:2" x14ac:dyDescent="0.3">
      <c r="A1776" s="49"/>
      <c r="B1776" s="49"/>
    </row>
    <row r="1777" spans="1:2" x14ac:dyDescent="0.3">
      <c r="A1777" s="49"/>
      <c r="B1777" s="49"/>
    </row>
    <row r="1778" spans="1:2" x14ac:dyDescent="0.3">
      <c r="A1778" s="49"/>
      <c r="B1778" s="49"/>
    </row>
    <row r="1779" spans="1:2" x14ac:dyDescent="0.3">
      <c r="A1779" s="49"/>
      <c r="B1779" s="49"/>
    </row>
    <row r="1780" spans="1:2" x14ac:dyDescent="0.3">
      <c r="A1780" s="49"/>
      <c r="B1780" s="49"/>
    </row>
    <row r="1781" spans="1:2" x14ac:dyDescent="0.3">
      <c r="A1781" s="49"/>
      <c r="B1781" s="49"/>
    </row>
    <row r="1782" spans="1:2" x14ac:dyDescent="0.3">
      <c r="A1782" s="49"/>
      <c r="B1782" s="49"/>
    </row>
    <row r="1783" spans="1:2" x14ac:dyDescent="0.3">
      <c r="A1783" s="49"/>
      <c r="B1783" s="49"/>
    </row>
    <row r="1784" spans="1:2" x14ac:dyDescent="0.3">
      <c r="A1784" s="49"/>
      <c r="B1784" s="49"/>
    </row>
    <row r="1785" spans="1:2" x14ac:dyDescent="0.3">
      <c r="A1785" s="49"/>
      <c r="B1785" s="49"/>
    </row>
    <row r="1786" spans="1:2" x14ac:dyDescent="0.3">
      <c r="A1786" s="49"/>
      <c r="B1786" s="49"/>
    </row>
    <row r="1787" spans="1:2" x14ac:dyDescent="0.3">
      <c r="A1787" s="49"/>
      <c r="B1787" s="49"/>
    </row>
    <row r="1788" spans="1:2" x14ac:dyDescent="0.3">
      <c r="A1788" s="49"/>
      <c r="B1788" s="49"/>
    </row>
    <row r="1789" spans="1:2" x14ac:dyDescent="0.3">
      <c r="A1789" s="49"/>
      <c r="B1789" s="49"/>
    </row>
    <row r="1790" spans="1:2" x14ac:dyDescent="0.3">
      <c r="A1790" s="49"/>
      <c r="B1790" s="49"/>
    </row>
    <row r="1791" spans="1:2" x14ac:dyDescent="0.3">
      <c r="A1791" s="49"/>
      <c r="B1791" s="49"/>
    </row>
    <row r="1792" spans="1:2" x14ac:dyDescent="0.3">
      <c r="A1792" s="49"/>
      <c r="B1792" s="49"/>
    </row>
    <row r="1793" spans="1:2" x14ac:dyDescent="0.3">
      <c r="A1793" s="49"/>
      <c r="B1793" s="49"/>
    </row>
    <row r="1794" spans="1:2" x14ac:dyDescent="0.3">
      <c r="A1794" s="49"/>
      <c r="B1794" s="49"/>
    </row>
    <row r="1795" spans="1:2" x14ac:dyDescent="0.3">
      <c r="A1795" s="49"/>
      <c r="B1795" s="49"/>
    </row>
    <row r="1796" spans="1:2" x14ac:dyDescent="0.3">
      <c r="A1796" s="49"/>
      <c r="B1796" s="49"/>
    </row>
    <row r="1797" spans="1:2" x14ac:dyDescent="0.3">
      <c r="A1797" s="49"/>
      <c r="B1797" s="49"/>
    </row>
    <row r="1798" spans="1:2" x14ac:dyDescent="0.3">
      <c r="A1798" s="49"/>
      <c r="B1798" s="49"/>
    </row>
    <row r="1799" spans="1:2" x14ac:dyDescent="0.3">
      <c r="A1799" s="49"/>
      <c r="B1799" s="49"/>
    </row>
    <row r="1800" spans="1:2" x14ac:dyDescent="0.3">
      <c r="A1800" s="49"/>
      <c r="B1800" s="49"/>
    </row>
    <row r="1801" spans="1:2" x14ac:dyDescent="0.3">
      <c r="A1801" s="49"/>
      <c r="B1801" s="49"/>
    </row>
    <row r="1802" spans="1:2" x14ac:dyDescent="0.3">
      <c r="A1802" s="49"/>
      <c r="B1802" s="49"/>
    </row>
    <row r="1803" spans="1:2" x14ac:dyDescent="0.3">
      <c r="A1803" s="49"/>
      <c r="B1803" s="49"/>
    </row>
    <row r="1804" spans="1:2" x14ac:dyDescent="0.3">
      <c r="A1804" s="49"/>
      <c r="B1804" s="49"/>
    </row>
    <row r="1805" spans="1:2" x14ac:dyDescent="0.3">
      <c r="A1805" s="49"/>
      <c r="B1805" s="49"/>
    </row>
    <row r="1806" spans="1:2" x14ac:dyDescent="0.3">
      <c r="A1806" s="49"/>
      <c r="B1806" s="49"/>
    </row>
    <row r="1807" spans="1:2" x14ac:dyDescent="0.3">
      <c r="A1807" s="49"/>
      <c r="B1807" s="49"/>
    </row>
    <row r="1808" spans="1:2" x14ac:dyDescent="0.3">
      <c r="A1808" s="49"/>
      <c r="B1808" s="49"/>
    </row>
    <row r="1809" spans="1:2" x14ac:dyDescent="0.3">
      <c r="A1809" s="49"/>
      <c r="B1809" s="49"/>
    </row>
    <row r="1810" spans="1:2" x14ac:dyDescent="0.3">
      <c r="A1810" s="49"/>
      <c r="B1810" s="49"/>
    </row>
    <row r="1811" spans="1:2" x14ac:dyDescent="0.3">
      <c r="A1811" s="49"/>
      <c r="B1811" s="49"/>
    </row>
    <row r="1812" spans="1:2" x14ac:dyDescent="0.3">
      <c r="A1812" s="49"/>
      <c r="B1812" s="49"/>
    </row>
    <row r="1813" spans="1:2" x14ac:dyDescent="0.3">
      <c r="A1813" s="49"/>
      <c r="B1813" s="49"/>
    </row>
    <row r="1814" spans="1:2" x14ac:dyDescent="0.3">
      <c r="A1814" s="49"/>
      <c r="B1814" s="49"/>
    </row>
    <row r="1815" spans="1:2" x14ac:dyDescent="0.3">
      <c r="A1815" s="49"/>
      <c r="B1815" s="49"/>
    </row>
    <row r="1816" spans="1:2" x14ac:dyDescent="0.3">
      <c r="A1816" s="49"/>
      <c r="B1816" s="49"/>
    </row>
    <row r="1817" spans="1:2" x14ac:dyDescent="0.3">
      <c r="A1817" s="49"/>
      <c r="B1817" s="49"/>
    </row>
    <row r="1818" spans="1:2" x14ac:dyDescent="0.3">
      <c r="A1818" s="49"/>
      <c r="B1818" s="49"/>
    </row>
    <row r="1819" spans="1:2" x14ac:dyDescent="0.3">
      <c r="A1819" s="49"/>
      <c r="B1819" s="49"/>
    </row>
    <row r="1820" spans="1:2" x14ac:dyDescent="0.3">
      <c r="A1820" s="49"/>
      <c r="B1820" s="49"/>
    </row>
    <row r="1821" spans="1:2" x14ac:dyDescent="0.3">
      <c r="A1821" s="49"/>
      <c r="B1821" s="49"/>
    </row>
    <row r="1822" spans="1:2" x14ac:dyDescent="0.3">
      <c r="A1822" s="49"/>
      <c r="B1822" s="49"/>
    </row>
    <row r="1823" spans="1:2" x14ac:dyDescent="0.3">
      <c r="A1823" s="49"/>
      <c r="B1823" s="49"/>
    </row>
    <row r="1824" spans="1:2" x14ac:dyDescent="0.3">
      <c r="A1824" s="49"/>
      <c r="B1824" s="49"/>
    </row>
    <row r="1825" spans="1:2" x14ac:dyDescent="0.3">
      <c r="A1825" s="49"/>
      <c r="B1825" s="49"/>
    </row>
    <row r="1826" spans="1:2" x14ac:dyDescent="0.3">
      <c r="A1826" s="49"/>
      <c r="B1826" s="49"/>
    </row>
    <row r="1827" spans="1:2" x14ac:dyDescent="0.3">
      <c r="A1827" s="49"/>
      <c r="B1827" s="49"/>
    </row>
    <row r="1828" spans="1:2" x14ac:dyDescent="0.3">
      <c r="A1828" s="49"/>
      <c r="B1828" s="49"/>
    </row>
    <row r="1829" spans="1:2" x14ac:dyDescent="0.3">
      <c r="A1829" s="49"/>
      <c r="B1829" s="49"/>
    </row>
    <row r="1830" spans="1:2" x14ac:dyDescent="0.3">
      <c r="A1830" s="49"/>
      <c r="B1830" s="49"/>
    </row>
    <row r="1831" spans="1:2" x14ac:dyDescent="0.3">
      <c r="A1831" s="49"/>
      <c r="B1831" s="49"/>
    </row>
    <row r="1832" spans="1:2" x14ac:dyDescent="0.3">
      <c r="A1832" s="49"/>
      <c r="B1832" s="49"/>
    </row>
    <row r="1833" spans="1:2" x14ac:dyDescent="0.3">
      <c r="A1833" s="49"/>
      <c r="B1833" s="49"/>
    </row>
    <row r="1834" spans="1:2" x14ac:dyDescent="0.3">
      <c r="A1834" s="49"/>
      <c r="B1834" s="49"/>
    </row>
    <row r="1835" spans="1:2" x14ac:dyDescent="0.3">
      <c r="A1835" s="49"/>
      <c r="B1835" s="49"/>
    </row>
    <row r="1836" spans="1:2" x14ac:dyDescent="0.3">
      <c r="A1836" s="49"/>
      <c r="B1836" s="49"/>
    </row>
    <row r="1837" spans="1:2" x14ac:dyDescent="0.3">
      <c r="A1837" s="49"/>
      <c r="B1837" s="49"/>
    </row>
    <row r="1838" spans="1:2" x14ac:dyDescent="0.3">
      <c r="A1838" s="49"/>
      <c r="B1838" s="49"/>
    </row>
    <row r="1839" spans="1:2" x14ac:dyDescent="0.3">
      <c r="A1839" s="49"/>
      <c r="B1839" s="49"/>
    </row>
    <row r="1840" spans="1:2" x14ac:dyDescent="0.3">
      <c r="A1840" s="49"/>
      <c r="B1840" s="49"/>
    </row>
    <row r="1841" spans="1:2" x14ac:dyDescent="0.3">
      <c r="A1841" s="49"/>
      <c r="B1841" s="49"/>
    </row>
    <row r="1842" spans="1:2" x14ac:dyDescent="0.3">
      <c r="A1842" s="49"/>
      <c r="B1842" s="49"/>
    </row>
    <row r="1843" spans="1:2" x14ac:dyDescent="0.3">
      <c r="A1843" s="49"/>
      <c r="B1843" s="49"/>
    </row>
    <row r="1844" spans="1:2" x14ac:dyDescent="0.3">
      <c r="A1844" s="49"/>
      <c r="B1844" s="49"/>
    </row>
    <row r="1845" spans="1:2" x14ac:dyDescent="0.3">
      <c r="A1845" s="49"/>
      <c r="B1845" s="49"/>
    </row>
    <row r="1846" spans="1:2" x14ac:dyDescent="0.3">
      <c r="A1846" s="49"/>
      <c r="B1846" s="49"/>
    </row>
    <row r="1847" spans="1:2" x14ac:dyDescent="0.3">
      <c r="A1847" s="49"/>
      <c r="B1847" s="49"/>
    </row>
    <row r="1848" spans="1:2" x14ac:dyDescent="0.3">
      <c r="A1848" s="49"/>
      <c r="B1848" s="49"/>
    </row>
    <row r="1849" spans="1:2" x14ac:dyDescent="0.3">
      <c r="A1849" s="49"/>
      <c r="B1849" s="49"/>
    </row>
    <row r="1850" spans="1:2" x14ac:dyDescent="0.3">
      <c r="A1850" s="49"/>
      <c r="B1850" s="49"/>
    </row>
    <row r="1851" spans="1:2" x14ac:dyDescent="0.3">
      <c r="A1851" s="49"/>
      <c r="B1851" s="49"/>
    </row>
    <row r="1852" spans="1:2" x14ac:dyDescent="0.3">
      <c r="A1852" s="49"/>
      <c r="B1852" s="49"/>
    </row>
    <row r="1853" spans="1:2" x14ac:dyDescent="0.3">
      <c r="A1853" s="49"/>
      <c r="B1853" s="49"/>
    </row>
    <row r="1854" spans="1:2" x14ac:dyDescent="0.3">
      <c r="A1854" s="49"/>
      <c r="B1854" s="49"/>
    </row>
    <row r="1855" spans="1:2" x14ac:dyDescent="0.3">
      <c r="A1855" s="49"/>
      <c r="B1855" s="49"/>
    </row>
    <row r="1856" spans="1:2" x14ac:dyDescent="0.3">
      <c r="A1856" s="49"/>
      <c r="B1856" s="49"/>
    </row>
    <row r="1857" spans="1:2" x14ac:dyDescent="0.3">
      <c r="A1857" s="49"/>
      <c r="B1857" s="49"/>
    </row>
    <row r="1858" spans="1:2" x14ac:dyDescent="0.3">
      <c r="A1858" s="49"/>
      <c r="B1858" s="49"/>
    </row>
    <row r="1859" spans="1:2" x14ac:dyDescent="0.3">
      <c r="A1859" s="49"/>
      <c r="B1859" s="49"/>
    </row>
    <row r="1860" spans="1:2" x14ac:dyDescent="0.3">
      <c r="A1860" s="49"/>
      <c r="B1860" s="49"/>
    </row>
    <row r="1861" spans="1:2" x14ac:dyDescent="0.3">
      <c r="A1861" s="49"/>
      <c r="B1861" s="49"/>
    </row>
    <row r="1862" spans="1:2" x14ac:dyDescent="0.3">
      <c r="A1862" s="49"/>
      <c r="B1862" s="49"/>
    </row>
    <row r="1863" spans="1:2" x14ac:dyDescent="0.3">
      <c r="A1863" s="49"/>
      <c r="B1863" s="49"/>
    </row>
    <row r="1864" spans="1:2" x14ac:dyDescent="0.3">
      <c r="A1864" s="49"/>
      <c r="B1864" s="49"/>
    </row>
    <row r="1865" spans="1:2" x14ac:dyDescent="0.3">
      <c r="A1865" s="49"/>
      <c r="B1865" s="49"/>
    </row>
    <row r="1866" spans="1:2" x14ac:dyDescent="0.3">
      <c r="A1866" s="49"/>
      <c r="B1866" s="49"/>
    </row>
    <row r="1867" spans="1:2" x14ac:dyDescent="0.3">
      <c r="A1867" s="49"/>
      <c r="B1867" s="49"/>
    </row>
    <row r="1868" spans="1:2" x14ac:dyDescent="0.3">
      <c r="A1868" s="49"/>
      <c r="B1868" s="49"/>
    </row>
    <row r="1869" spans="1:2" x14ac:dyDescent="0.3">
      <c r="A1869" s="49"/>
      <c r="B1869" s="49"/>
    </row>
    <row r="1870" spans="1:2" x14ac:dyDescent="0.3">
      <c r="A1870" s="49"/>
      <c r="B1870" s="49"/>
    </row>
    <row r="1871" spans="1:2" x14ac:dyDescent="0.3">
      <c r="A1871" s="49"/>
      <c r="B1871" s="49"/>
    </row>
    <row r="1872" spans="1:2" x14ac:dyDescent="0.3">
      <c r="A1872" s="49"/>
      <c r="B1872" s="49"/>
    </row>
    <row r="1873" spans="1:2" x14ac:dyDescent="0.3">
      <c r="A1873" s="49"/>
      <c r="B1873" s="49"/>
    </row>
    <row r="1874" spans="1:2" x14ac:dyDescent="0.3">
      <c r="A1874" s="49"/>
      <c r="B1874" s="49"/>
    </row>
    <row r="1875" spans="1:2" x14ac:dyDescent="0.3">
      <c r="A1875" s="49"/>
      <c r="B1875" s="49"/>
    </row>
    <row r="1876" spans="1:2" x14ac:dyDescent="0.3">
      <c r="A1876" s="49"/>
      <c r="B1876" s="49"/>
    </row>
    <row r="1877" spans="1:2" x14ac:dyDescent="0.3">
      <c r="A1877" s="49"/>
      <c r="B1877" s="49"/>
    </row>
    <row r="1878" spans="1:2" x14ac:dyDescent="0.3">
      <c r="A1878" s="49"/>
      <c r="B1878" s="49"/>
    </row>
    <row r="1879" spans="1:2" x14ac:dyDescent="0.3">
      <c r="A1879" s="49"/>
      <c r="B1879" s="49"/>
    </row>
    <row r="1880" spans="1:2" x14ac:dyDescent="0.3">
      <c r="A1880" s="49"/>
      <c r="B1880" s="49"/>
    </row>
    <row r="1881" spans="1:2" x14ac:dyDescent="0.3">
      <c r="A1881" s="49"/>
      <c r="B1881" s="49"/>
    </row>
    <row r="1882" spans="1:2" x14ac:dyDescent="0.3">
      <c r="A1882" s="49"/>
      <c r="B1882" s="49"/>
    </row>
    <row r="1883" spans="1:2" x14ac:dyDescent="0.3">
      <c r="A1883" s="49"/>
      <c r="B1883" s="49"/>
    </row>
    <row r="1884" spans="1:2" x14ac:dyDescent="0.3">
      <c r="A1884" s="49"/>
      <c r="B1884" s="49"/>
    </row>
    <row r="1885" spans="1:2" x14ac:dyDescent="0.3">
      <c r="A1885" s="49"/>
      <c r="B1885" s="49"/>
    </row>
    <row r="1886" spans="1:2" x14ac:dyDescent="0.3">
      <c r="A1886" s="49"/>
      <c r="B1886" s="49"/>
    </row>
    <row r="1887" spans="1:2" x14ac:dyDescent="0.3">
      <c r="A1887" s="49"/>
      <c r="B1887" s="49"/>
    </row>
    <row r="1888" spans="1:2" x14ac:dyDescent="0.3">
      <c r="A1888" s="49"/>
      <c r="B1888" s="49"/>
    </row>
    <row r="1889" spans="1:2" x14ac:dyDescent="0.3">
      <c r="A1889" s="49"/>
      <c r="B1889" s="49"/>
    </row>
    <row r="1890" spans="1:2" x14ac:dyDescent="0.3">
      <c r="A1890" s="49"/>
      <c r="B1890" s="49"/>
    </row>
    <row r="1891" spans="1:2" x14ac:dyDescent="0.3">
      <c r="A1891" s="49"/>
      <c r="B1891" s="49"/>
    </row>
    <row r="1892" spans="1:2" x14ac:dyDescent="0.3">
      <c r="A1892" s="49"/>
      <c r="B1892" s="49"/>
    </row>
    <row r="1893" spans="1:2" x14ac:dyDescent="0.3">
      <c r="A1893" s="49"/>
      <c r="B1893" s="49"/>
    </row>
    <row r="1894" spans="1:2" x14ac:dyDescent="0.3">
      <c r="A1894" s="49"/>
      <c r="B1894" s="49"/>
    </row>
    <row r="1895" spans="1:2" x14ac:dyDescent="0.3">
      <c r="A1895" s="49"/>
      <c r="B1895" s="49"/>
    </row>
    <row r="1896" spans="1:2" x14ac:dyDescent="0.3">
      <c r="A1896" s="49"/>
      <c r="B1896" s="49"/>
    </row>
    <row r="1897" spans="1:2" x14ac:dyDescent="0.3">
      <c r="A1897" s="49"/>
      <c r="B1897" s="49"/>
    </row>
    <row r="1898" spans="1:2" x14ac:dyDescent="0.3">
      <c r="A1898" s="49"/>
      <c r="B1898" s="49"/>
    </row>
    <row r="1899" spans="1:2" x14ac:dyDescent="0.3">
      <c r="A1899" s="49"/>
      <c r="B1899" s="49"/>
    </row>
    <row r="1900" spans="1:2" x14ac:dyDescent="0.3">
      <c r="A1900" s="49"/>
      <c r="B1900" s="49"/>
    </row>
    <row r="1901" spans="1:2" x14ac:dyDescent="0.3">
      <c r="A1901" s="49"/>
      <c r="B1901" s="49"/>
    </row>
    <row r="1902" spans="1:2" x14ac:dyDescent="0.3">
      <c r="A1902" s="49"/>
      <c r="B1902" s="49"/>
    </row>
    <row r="1903" spans="1:2" x14ac:dyDescent="0.3">
      <c r="A1903" s="49"/>
      <c r="B1903" s="49"/>
    </row>
    <row r="1904" spans="1:2" x14ac:dyDescent="0.3">
      <c r="A1904" s="49"/>
      <c r="B1904" s="49"/>
    </row>
    <row r="1905" spans="1:2" x14ac:dyDescent="0.3">
      <c r="A1905" s="49"/>
      <c r="B1905" s="49"/>
    </row>
    <row r="1906" spans="1:2" x14ac:dyDescent="0.3">
      <c r="A1906" s="49"/>
      <c r="B1906" s="49"/>
    </row>
    <row r="1907" spans="1:2" x14ac:dyDescent="0.3">
      <c r="A1907" s="49"/>
      <c r="B1907" s="49"/>
    </row>
    <row r="1908" spans="1:2" x14ac:dyDescent="0.3">
      <c r="A1908" s="49"/>
      <c r="B1908" s="49"/>
    </row>
    <row r="1909" spans="1:2" x14ac:dyDescent="0.3">
      <c r="A1909" s="49"/>
      <c r="B1909" s="49"/>
    </row>
    <row r="1910" spans="1:2" x14ac:dyDescent="0.3">
      <c r="A1910" s="49"/>
      <c r="B1910" s="49"/>
    </row>
    <row r="1911" spans="1:2" x14ac:dyDescent="0.3">
      <c r="A1911" s="49"/>
      <c r="B1911" s="49"/>
    </row>
    <row r="1912" spans="1:2" x14ac:dyDescent="0.3">
      <c r="A1912" s="49"/>
      <c r="B1912" s="49"/>
    </row>
    <row r="1913" spans="1:2" x14ac:dyDescent="0.3">
      <c r="A1913" s="49"/>
      <c r="B1913" s="49"/>
    </row>
    <row r="1914" spans="1:2" x14ac:dyDescent="0.3">
      <c r="A1914" s="49"/>
      <c r="B1914" s="49"/>
    </row>
    <row r="1915" spans="1:2" x14ac:dyDescent="0.3">
      <c r="A1915" s="49"/>
      <c r="B1915" s="49"/>
    </row>
    <row r="1916" spans="1:2" x14ac:dyDescent="0.3">
      <c r="A1916" s="49"/>
      <c r="B1916" s="49"/>
    </row>
    <row r="1917" spans="1:2" x14ac:dyDescent="0.3">
      <c r="A1917" s="49"/>
      <c r="B1917" s="49"/>
    </row>
    <row r="1918" spans="1:2" x14ac:dyDescent="0.3">
      <c r="A1918" s="49"/>
      <c r="B1918" s="49"/>
    </row>
    <row r="1919" spans="1:2" x14ac:dyDescent="0.3">
      <c r="A1919" s="49"/>
      <c r="B1919" s="49"/>
    </row>
    <row r="1920" spans="1:2" x14ac:dyDescent="0.3">
      <c r="A1920" s="49"/>
      <c r="B1920" s="49"/>
    </row>
    <row r="1921" spans="1:2" x14ac:dyDescent="0.3">
      <c r="A1921" s="49"/>
      <c r="B1921" s="49"/>
    </row>
    <row r="1922" spans="1:2" x14ac:dyDescent="0.3">
      <c r="A1922" s="49"/>
      <c r="B1922" s="49"/>
    </row>
    <row r="1923" spans="1:2" x14ac:dyDescent="0.3">
      <c r="A1923" s="49"/>
      <c r="B1923" s="49"/>
    </row>
    <row r="1924" spans="1:2" x14ac:dyDescent="0.3">
      <c r="A1924" s="49"/>
      <c r="B1924" s="49"/>
    </row>
    <row r="1925" spans="1:2" x14ac:dyDescent="0.3">
      <c r="A1925" s="49"/>
      <c r="B1925" s="49"/>
    </row>
    <row r="1926" spans="1:2" x14ac:dyDescent="0.3">
      <c r="A1926" s="49"/>
      <c r="B1926" s="49"/>
    </row>
    <row r="1927" spans="1:2" x14ac:dyDescent="0.3">
      <c r="A1927" s="49"/>
      <c r="B1927" s="49"/>
    </row>
    <row r="1928" spans="1:2" x14ac:dyDescent="0.3">
      <c r="A1928" s="49"/>
      <c r="B1928" s="49"/>
    </row>
    <row r="1929" spans="1:2" x14ac:dyDescent="0.3">
      <c r="A1929" s="49"/>
      <c r="B1929" s="49"/>
    </row>
    <row r="1930" spans="1:2" x14ac:dyDescent="0.3">
      <c r="A1930" s="49"/>
      <c r="B1930" s="49"/>
    </row>
    <row r="1931" spans="1:2" x14ac:dyDescent="0.3">
      <c r="A1931" s="49"/>
      <c r="B1931" s="49"/>
    </row>
    <row r="1932" spans="1:2" x14ac:dyDescent="0.3">
      <c r="A1932" s="49"/>
      <c r="B1932" s="49"/>
    </row>
    <row r="1933" spans="1:2" x14ac:dyDescent="0.3">
      <c r="A1933" s="49"/>
      <c r="B1933" s="49"/>
    </row>
    <row r="1934" spans="1:2" x14ac:dyDescent="0.3">
      <c r="A1934" s="49"/>
      <c r="B1934" s="49"/>
    </row>
    <row r="1935" spans="1:2" x14ac:dyDescent="0.3">
      <c r="A1935" s="49"/>
      <c r="B1935" s="49"/>
    </row>
    <row r="1936" spans="1:2" x14ac:dyDescent="0.3">
      <c r="A1936" s="49"/>
      <c r="B1936" s="49"/>
    </row>
    <row r="1937" spans="1:2" x14ac:dyDescent="0.3">
      <c r="A1937" s="49"/>
      <c r="B1937" s="49"/>
    </row>
    <row r="1938" spans="1:2" x14ac:dyDescent="0.3">
      <c r="A1938" s="49"/>
      <c r="B1938" s="49"/>
    </row>
    <row r="1939" spans="1:2" x14ac:dyDescent="0.3">
      <c r="A1939" s="49"/>
      <c r="B1939" s="49"/>
    </row>
    <row r="1940" spans="1:2" x14ac:dyDescent="0.3">
      <c r="A1940" s="49"/>
      <c r="B1940" s="49"/>
    </row>
    <row r="1941" spans="1:2" x14ac:dyDescent="0.3">
      <c r="A1941" s="49"/>
      <c r="B1941" s="49"/>
    </row>
    <row r="1942" spans="1:2" x14ac:dyDescent="0.3">
      <c r="A1942" s="49"/>
      <c r="B1942" s="49"/>
    </row>
    <row r="1943" spans="1:2" x14ac:dyDescent="0.3">
      <c r="A1943" s="49"/>
      <c r="B1943" s="49"/>
    </row>
    <row r="1944" spans="1:2" x14ac:dyDescent="0.3">
      <c r="A1944" s="49"/>
      <c r="B1944" s="49"/>
    </row>
    <row r="1945" spans="1:2" x14ac:dyDescent="0.3">
      <c r="A1945" s="49"/>
      <c r="B1945" s="49"/>
    </row>
    <row r="1946" spans="1:2" x14ac:dyDescent="0.3">
      <c r="A1946" s="49"/>
      <c r="B1946" s="49"/>
    </row>
    <row r="1947" spans="1:2" x14ac:dyDescent="0.3">
      <c r="A1947" s="49"/>
      <c r="B1947" s="49"/>
    </row>
    <row r="1948" spans="1:2" x14ac:dyDescent="0.3">
      <c r="A1948" s="49"/>
      <c r="B1948" s="49"/>
    </row>
    <row r="1949" spans="1:2" x14ac:dyDescent="0.3">
      <c r="A1949" s="49"/>
      <c r="B1949" s="49"/>
    </row>
    <row r="1950" spans="1:2" x14ac:dyDescent="0.3">
      <c r="A1950" s="49"/>
      <c r="B1950" s="49"/>
    </row>
    <row r="1951" spans="1:2" x14ac:dyDescent="0.3">
      <c r="A1951" s="49"/>
      <c r="B1951" s="49"/>
    </row>
    <row r="1952" spans="1:2" x14ac:dyDescent="0.3">
      <c r="A1952" s="49"/>
      <c r="B1952" s="49"/>
    </row>
    <row r="1953" spans="1:2" x14ac:dyDescent="0.3">
      <c r="A1953" s="49"/>
      <c r="B1953" s="49"/>
    </row>
    <row r="1954" spans="1:2" x14ac:dyDescent="0.3">
      <c r="A1954" s="49"/>
      <c r="B1954" s="49"/>
    </row>
    <row r="1955" spans="1:2" x14ac:dyDescent="0.3">
      <c r="A1955" s="49"/>
      <c r="B1955" s="49"/>
    </row>
    <row r="1956" spans="1:2" x14ac:dyDescent="0.3">
      <c r="A1956" s="49"/>
      <c r="B1956" s="49"/>
    </row>
    <row r="1957" spans="1:2" x14ac:dyDescent="0.3">
      <c r="A1957" s="49"/>
      <c r="B1957" s="49"/>
    </row>
    <row r="1958" spans="1:2" x14ac:dyDescent="0.3">
      <c r="A1958" s="49"/>
      <c r="B1958" s="49"/>
    </row>
    <row r="1959" spans="1:2" x14ac:dyDescent="0.3">
      <c r="A1959" s="49"/>
      <c r="B1959" s="49"/>
    </row>
    <row r="1960" spans="1:2" x14ac:dyDescent="0.3">
      <c r="A1960" s="49"/>
      <c r="B1960" s="49"/>
    </row>
    <row r="1961" spans="1:2" x14ac:dyDescent="0.3">
      <c r="A1961" s="49"/>
      <c r="B1961" s="49"/>
    </row>
    <row r="1962" spans="1:2" x14ac:dyDescent="0.3">
      <c r="A1962" s="49"/>
      <c r="B1962" s="49"/>
    </row>
    <row r="1963" spans="1:2" x14ac:dyDescent="0.3">
      <c r="A1963" s="49"/>
      <c r="B1963" s="49"/>
    </row>
    <row r="1964" spans="1:2" x14ac:dyDescent="0.3">
      <c r="A1964" s="49"/>
      <c r="B1964" s="49"/>
    </row>
    <row r="1965" spans="1:2" x14ac:dyDescent="0.3">
      <c r="A1965" s="49"/>
      <c r="B1965" s="49"/>
    </row>
    <row r="1966" spans="1:2" x14ac:dyDescent="0.3">
      <c r="A1966" s="49"/>
      <c r="B1966" s="49"/>
    </row>
    <row r="1967" spans="1:2" x14ac:dyDescent="0.3">
      <c r="A1967" s="49"/>
      <c r="B1967" s="49"/>
    </row>
    <row r="1968" spans="1:2" x14ac:dyDescent="0.3">
      <c r="A1968" s="49"/>
      <c r="B1968" s="49"/>
    </row>
    <row r="1969" spans="1:2" x14ac:dyDescent="0.3">
      <c r="A1969" s="49"/>
      <c r="B1969" s="49"/>
    </row>
    <row r="1970" spans="1:2" x14ac:dyDescent="0.3">
      <c r="A1970" s="49"/>
      <c r="B1970" s="49"/>
    </row>
    <row r="1971" spans="1:2" x14ac:dyDescent="0.3">
      <c r="A1971" s="49"/>
      <c r="B1971" s="49"/>
    </row>
    <row r="1972" spans="1:2" x14ac:dyDescent="0.3">
      <c r="A1972" s="49"/>
      <c r="B1972" s="49"/>
    </row>
    <row r="1973" spans="1:2" x14ac:dyDescent="0.3">
      <c r="A1973" s="49"/>
      <c r="B1973" s="49"/>
    </row>
    <row r="1974" spans="1:2" x14ac:dyDescent="0.3">
      <c r="A1974" s="49"/>
      <c r="B1974" s="49"/>
    </row>
    <row r="1975" spans="1:2" x14ac:dyDescent="0.3">
      <c r="A1975" s="49"/>
      <c r="B1975" s="49"/>
    </row>
    <row r="1976" spans="1:2" x14ac:dyDescent="0.3">
      <c r="A1976" s="49"/>
      <c r="B1976" s="49"/>
    </row>
    <row r="1977" spans="1:2" x14ac:dyDescent="0.3">
      <c r="A1977" s="49"/>
      <c r="B1977" s="49"/>
    </row>
    <row r="1978" spans="1:2" x14ac:dyDescent="0.3">
      <c r="A1978" s="49"/>
      <c r="B1978" s="49"/>
    </row>
    <row r="1979" spans="1:2" x14ac:dyDescent="0.3">
      <c r="A1979" s="49"/>
      <c r="B1979" s="49"/>
    </row>
    <row r="1980" spans="1:2" x14ac:dyDescent="0.3">
      <c r="A1980" s="49"/>
      <c r="B1980" s="49"/>
    </row>
    <row r="1981" spans="1:2" x14ac:dyDescent="0.3">
      <c r="A1981" s="49"/>
      <c r="B1981" s="49"/>
    </row>
    <row r="1982" spans="1:2" x14ac:dyDescent="0.3">
      <c r="A1982" s="49"/>
      <c r="B1982" s="49"/>
    </row>
    <row r="1983" spans="1:2" x14ac:dyDescent="0.3">
      <c r="A1983" s="49"/>
      <c r="B1983" s="49"/>
    </row>
    <row r="1984" spans="1:2" x14ac:dyDescent="0.3">
      <c r="A1984" s="49"/>
      <c r="B1984" s="49"/>
    </row>
    <row r="1985" spans="1:2" x14ac:dyDescent="0.3">
      <c r="A1985" s="49"/>
      <c r="B1985" s="49"/>
    </row>
    <row r="1986" spans="1:2" x14ac:dyDescent="0.3">
      <c r="A1986" s="49"/>
      <c r="B1986" s="49"/>
    </row>
    <row r="1987" spans="1:2" x14ac:dyDescent="0.3">
      <c r="A1987" s="49"/>
      <c r="B1987" s="49"/>
    </row>
    <row r="1988" spans="1:2" x14ac:dyDescent="0.3">
      <c r="A1988" s="49"/>
      <c r="B1988" s="49"/>
    </row>
    <row r="1989" spans="1:2" x14ac:dyDescent="0.3">
      <c r="A1989" s="49"/>
      <c r="B1989" s="49"/>
    </row>
    <row r="1990" spans="1:2" x14ac:dyDescent="0.3">
      <c r="A1990" s="49"/>
      <c r="B1990" s="49"/>
    </row>
    <row r="1991" spans="1:2" x14ac:dyDescent="0.3">
      <c r="A1991" s="49"/>
      <c r="B1991" s="49"/>
    </row>
    <row r="1992" spans="1:2" x14ac:dyDescent="0.3">
      <c r="A1992" s="49"/>
      <c r="B1992" s="49"/>
    </row>
    <row r="1993" spans="1:2" x14ac:dyDescent="0.3">
      <c r="A1993" s="49"/>
      <c r="B1993" s="49"/>
    </row>
    <row r="1994" spans="1:2" x14ac:dyDescent="0.3">
      <c r="A1994" s="49"/>
      <c r="B1994" s="49"/>
    </row>
    <row r="1995" spans="1:2" x14ac:dyDescent="0.3">
      <c r="A1995" s="49"/>
      <c r="B1995" s="49"/>
    </row>
    <row r="1996" spans="1:2" x14ac:dyDescent="0.3">
      <c r="A1996" s="49"/>
      <c r="B1996" s="49"/>
    </row>
    <row r="1997" spans="1:2" x14ac:dyDescent="0.3">
      <c r="A1997" s="49"/>
      <c r="B1997" s="49"/>
    </row>
    <row r="1998" spans="1:2" x14ac:dyDescent="0.3">
      <c r="A1998" s="49"/>
      <c r="B1998" s="49"/>
    </row>
    <row r="1999" spans="1:2" x14ac:dyDescent="0.3">
      <c r="A1999" s="49"/>
      <c r="B1999" s="49"/>
    </row>
    <row r="2000" spans="1:2" x14ac:dyDescent="0.3">
      <c r="A2000" s="49"/>
      <c r="B2000" s="49"/>
    </row>
    <row r="2001" spans="1:2" x14ac:dyDescent="0.3">
      <c r="A2001" s="49"/>
      <c r="B2001" s="49"/>
    </row>
    <row r="2002" spans="1:2" x14ac:dyDescent="0.3">
      <c r="A2002" s="49"/>
      <c r="B2002" s="49"/>
    </row>
    <row r="2003" spans="1:2" x14ac:dyDescent="0.3">
      <c r="A2003" s="49"/>
      <c r="B2003" s="49"/>
    </row>
    <row r="2004" spans="1:2" x14ac:dyDescent="0.3">
      <c r="A2004" s="49"/>
      <c r="B2004" s="49"/>
    </row>
    <row r="2005" spans="1:2" x14ac:dyDescent="0.3">
      <c r="A2005" s="49"/>
      <c r="B2005" s="49"/>
    </row>
    <row r="2006" spans="1:2" x14ac:dyDescent="0.3">
      <c r="A2006" s="49"/>
      <c r="B2006" s="49"/>
    </row>
    <row r="2007" spans="1:2" x14ac:dyDescent="0.3">
      <c r="A2007" s="49"/>
      <c r="B2007" s="49"/>
    </row>
    <row r="2008" spans="1:2" x14ac:dyDescent="0.3">
      <c r="A2008" s="49"/>
      <c r="B2008" s="49"/>
    </row>
    <row r="2009" spans="1:2" x14ac:dyDescent="0.3">
      <c r="A2009" s="49"/>
      <c r="B2009" s="49"/>
    </row>
    <row r="2010" spans="1:2" x14ac:dyDescent="0.3">
      <c r="A2010" s="49"/>
      <c r="B2010" s="49"/>
    </row>
    <row r="2011" spans="1:2" x14ac:dyDescent="0.3">
      <c r="A2011" s="49"/>
      <c r="B2011" s="49"/>
    </row>
    <row r="2012" spans="1:2" x14ac:dyDescent="0.3">
      <c r="A2012" s="49"/>
      <c r="B2012" s="49"/>
    </row>
    <row r="2013" spans="1:2" x14ac:dyDescent="0.3">
      <c r="A2013" s="49"/>
      <c r="B2013" s="49"/>
    </row>
    <row r="2014" spans="1:2" x14ac:dyDescent="0.3">
      <c r="A2014" s="49"/>
      <c r="B2014" s="49"/>
    </row>
    <row r="2015" spans="1:2" x14ac:dyDescent="0.3">
      <c r="A2015" s="49"/>
      <c r="B2015" s="49"/>
    </row>
    <row r="2016" spans="1:2" x14ac:dyDescent="0.3">
      <c r="A2016" s="49"/>
      <c r="B2016" s="49"/>
    </row>
    <row r="2017" spans="1:2" x14ac:dyDescent="0.3">
      <c r="A2017" s="49"/>
      <c r="B2017" s="49"/>
    </row>
    <row r="2018" spans="1:2" x14ac:dyDescent="0.3">
      <c r="A2018" s="49"/>
      <c r="B2018" s="49"/>
    </row>
    <row r="2019" spans="1:2" x14ac:dyDescent="0.3">
      <c r="A2019" s="49"/>
      <c r="B2019" s="49"/>
    </row>
    <row r="2020" spans="1:2" x14ac:dyDescent="0.3">
      <c r="A2020" s="49"/>
      <c r="B2020" s="49"/>
    </row>
    <row r="2021" spans="1:2" x14ac:dyDescent="0.3">
      <c r="A2021" s="49"/>
      <c r="B2021" s="49"/>
    </row>
    <row r="2022" spans="1:2" x14ac:dyDescent="0.3">
      <c r="A2022" s="49"/>
      <c r="B2022" s="49"/>
    </row>
    <row r="2023" spans="1:2" x14ac:dyDescent="0.3">
      <c r="A2023" s="49"/>
      <c r="B2023" s="49"/>
    </row>
    <row r="2024" spans="1:2" x14ac:dyDescent="0.3">
      <c r="A2024" s="49"/>
      <c r="B2024" s="49"/>
    </row>
    <row r="2025" spans="1:2" x14ac:dyDescent="0.3">
      <c r="A2025" s="49"/>
      <c r="B2025" s="49"/>
    </row>
    <row r="2026" spans="1:2" x14ac:dyDescent="0.3">
      <c r="A2026" s="49"/>
      <c r="B2026" s="49"/>
    </row>
    <row r="2027" spans="1:2" x14ac:dyDescent="0.3">
      <c r="A2027" s="49"/>
      <c r="B2027" s="49"/>
    </row>
    <row r="2028" spans="1:2" x14ac:dyDescent="0.3">
      <c r="A2028" s="49"/>
      <c r="B2028" s="49"/>
    </row>
    <row r="2029" spans="1:2" x14ac:dyDescent="0.3">
      <c r="A2029" s="49"/>
      <c r="B2029" s="49"/>
    </row>
    <row r="2030" spans="1:2" x14ac:dyDescent="0.3">
      <c r="A2030" s="49"/>
      <c r="B2030" s="49"/>
    </row>
    <row r="2031" spans="1:2" x14ac:dyDescent="0.3">
      <c r="A2031" s="49"/>
      <c r="B2031" s="49"/>
    </row>
    <row r="2032" spans="1:2" x14ac:dyDescent="0.3">
      <c r="A2032" s="49"/>
      <c r="B2032" s="49"/>
    </row>
    <row r="2033" spans="1:2" x14ac:dyDescent="0.3">
      <c r="A2033" s="49"/>
      <c r="B2033" s="49"/>
    </row>
    <row r="2034" spans="1:2" x14ac:dyDescent="0.3">
      <c r="A2034" s="49"/>
      <c r="B2034" s="49"/>
    </row>
    <row r="2035" spans="1:2" x14ac:dyDescent="0.3">
      <c r="A2035" s="49"/>
      <c r="B2035" s="49"/>
    </row>
    <row r="2036" spans="1:2" x14ac:dyDescent="0.3">
      <c r="A2036" s="49"/>
      <c r="B2036" s="49"/>
    </row>
    <row r="2037" spans="1:2" x14ac:dyDescent="0.3">
      <c r="A2037" s="49"/>
      <c r="B2037" s="49"/>
    </row>
    <row r="2038" spans="1:2" x14ac:dyDescent="0.3">
      <c r="A2038" s="49"/>
      <c r="B2038" s="49"/>
    </row>
    <row r="2039" spans="1:2" x14ac:dyDescent="0.3">
      <c r="A2039" s="49"/>
      <c r="B2039" s="49"/>
    </row>
    <row r="2040" spans="1:2" x14ac:dyDescent="0.3">
      <c r="A2040" s="49"/>
      <c r="B2040" s="49"/>
    </row>
    <row r="2041" spans="1:2" x14ac:dyDescent="0.3">
      <c r="A2041" s="49"/>
      <c r="B2041" s="49"/>
    </row>
    <row r="2042" spans="1:2" x14ac:dyDescent="0.3">
      <c r="A2042" s="49"/>
      <c r="B2042" s="49"/>
    </row>
    <row r="2043" spans="1:2" x14ac:dyDescent="0.3">
      <c r="A2043" s="49"/>
      <c r="B2043" s="49"/>
    </row>
    <row r="2044" spans="1:2" x14ac:dyDescent="0.3">
      <c r="A2044" s="49"/>
      <c r="B2044" s="49"/>
    </row>
    <row r="2045" spans="1:2" x14ac:dyDescent="0.3">
      <c r="A2045" s="49"/>
      <c r="B2045" s="49"/>
    </row>
    <row r="2046" spans="1:2" x14ac:dyDescent="0.3">
      <c r="A2046" s="49"/>
      <c r="B2046" s="49"/>
    </row>
    <row r="2047" spans="1:2" x14ac:dyDescent="0.3">
      <c r="A2047" s="49"/>
      <c r="B2047" s="49"/>
    </row>
    <row r="2048" spans="1:2" x14ac:dyDescent="0.3">
      <c r="A2048" s="49"/>
      <c r="B2048" s="49"/>
    </row>
    <row r="2049" spans="1:2" x14ac:dyDescent="0.3">
      <c r="A2049" s="49"/>
      <c r="B2049" s="49"/>
    </row>
    <row r="2050" spans="1:2" x14ac:dyDescent="0.3">
      <c r="A2050" s="49"/>
      <c r="B2050" s="49"/>
    </row>
    <row r="2051" spans="1:2" x14ac:dyDescent="0.3">
      <c r="A2051" s="49"/>
      <c r="B2051" s="49"/>
    </row>
    <row r="2052" spans="1:2" x14ac:dyDescent="0.3">
      <c r="A2052" s="49"/>
      <c r="B2052" s="49"/>
    </row>
    <row r="2053" spans="1:2" x14ac:dyDescent="0.3">
      <c r="A2053" s="49"/>
      <c r="B2053" s="49"/>
    </row>
    <row r="2054" spans="1:2" x14ac:dyDescent="0.3">
      <c r="A2054" s="49"/>
      <c r="B2054" s="49"/>
    </row>
    <row r="2055" spans="1:2" x14ac:dyDescent="0.3">
      <c r="A2055" s="49"/>
      <c r="B2055" s="49"/>
    </row>
    <row r="2056" spans="1:2" x14ac:dyDescent="0.3">
      <c r="A2056" s="49"/>
      <c r="B2056" s="49"/>
    </row>
    <row r="2057" spans="1:2" x14ac:dyDescent="0.3">
      <c r="A2057" s="49"/>
      <c r="B2057" s="49"/>
    </row>
    <row r="2058" spans="1:2" x14ac:dyDescent="0.3">
      <c r="A2058" s="49"/>
      <c r="B2058" s="49"/>
    </row>
    <row r="2059" spans="1:2" x14ac:dyDescent="0.3">
      <c r="A2059" s="49"/>
      <c r="B2059" s="49"/>
    </row>
    <row r="2060" spans="1:2" x14ac:dyDescent="0.3">
      <c r="A2060" s="49"/>
      <c r="B2060" s="49"/>
    </row>
    <row r="2061" spans="1:2" x14ac:dyDescent="0.3">
      <c r="A2061" s="49"/>
      <c r="B2061" s="49"/>
    </row>
    <row r="2062" spans="1:2" x14ac:dyDescent="0.3">
      <c r="A2062" s="49"/>
      <c r="B2062" s="49"/>
    </row>
    <row r="2063" spans="1:2" x14ac:dyDescent="0.3">
      <c r="A2063" s="49"/>
      <c r="B2063" s="49"/>
    </row>
    <row r="2064" spans="1:2" x14ac:dyDescent="0.3">
      <c r="A2064" s="49"/>
      <c r="B2064" s="49"/>
    </row>
    <row r="2065" spans="1:2" x14ac:dyDescent="0.3">
      <c r="A2065" s="49"/>
      <c r="B2065" s="49"/>
    </row>
    <row r="2066" spans="1:2" x14ac:dyDescent="0.3">
      <c r="A2066" s="49"/>
      <c r="B2066" s="49"/>
    </row>
    <row r="2067" spans="1:2" x14ac:dyDescent="0.3">
      <c r="A2067" s="49"/>
      <c r="B2067" s="49"/>
    </row>
    <row r="2068" spans="1:2" x14ac:dyDescent="0.3">
      <c r="A2068" s="49"/>
      <c r="B2068" s="49"/>
    </row>
    <row r="2069" spans="1:2" x14ac:dyDescent="0.3">
      <c r="A2069" s="49"/>
      <c r="B2069" s="49"/>
    </row>
    <row r="2070" spans="1:2" x14ac:dyDescent="0.3">
      <c r="A2070" s="49"/>
      <c r="B2070" s="49"/>
    </row>
    <row r="2071" spans="1:2" x14ac:dyDescent="0.3">
      <c r="A2071" s="49"/>
      <c r="B2071" s="49"/>
    </row>
    <row r="2072" spans="1:2" x14ac:dyDescent="0.3">
      <c r="A2072" s="49"/>
      <c r="B2072" s="49"/>
    </row>
    <row r="2073" spans="1:2" x14ac:dyDescent="0.3">
      <c r="A2073" s="49"/>
      <c r="B2073" s="49"/>
    </row>
    <row r="2074" spans="1:2" x14ac:dyDescent="0.3">
      <c r="A2074" s="49"/>
      <c r="B2074" s="49"/>
    </row>
    <row r="2075" spans="1:2" x14ac:dyDescent="0.3">
      <c r="A2075" s="49"/>
      <c r="B2075" s="49"/>
    </row>
    <row r="2076" spans="1:2" x14ac:dyDescent="0.3">
      <c r="A2076" s="49"/>
      <c r="B2076" s="49"/>
    </row>
    <row r="2077" spans="1:2" x14ac:dyDescent="0.3">
      <c r="A2077" s="49"/>
      <c r="B2077" s="49"/>
    </row>
    <row r="2078" spans="1:2" x14ac:dyDescent="0.3">
      <c r="A2078" s="49"/>
      <c r="B2078" s="49"/>
    </row>
    <row r="2079" spans="1:2" x14ac:dyDescent="0.3">
      <c r="A2079" s="49"/>
      <c r="B2079" s="49"/>
    </row>
    <row r="2080" spans="1:2" x14ac:dyDescent="0.3">
      <c r="A2080" s="49"/>
      <c r="B2080" s="49"/>
    </row>
    <row r="2081" spans="1:2" x14ac:dyDescent="0.3">
      <c r="A2081" s="49"/>
      <c r="B2081" s="49"/>
    </row>
    <row r="2082" spans="1:2" x14ac:dyDescent="0.3">
      <c r="A2082" s="49"/>
      <c r="B2082" s="49"/>
    </row>
    <row r="2083" spans="1:2" x14ac:dyDescent="0.3">
      <c r="A2083" s="49"/>
      <c r="B2083" s="49"/>
    </row>
    <row r="2084" spans="1:2" x14ac:dyDescent="0.3">
      <c r="A2084" s="49"/>
      <c r="B2084" s="49"/>
    </row>
    <row r="2085" spans="1:2" x14ac:dyDescent="0.3">
      <c r="A2085" s="49"/>
      <c r="B2085" s="49"/>
    </row>
    <row r="2086" spans="1:2" x14ac:dyDescent="0.3">
      <c r="A2086" s="49"/>
      <c r="B2086" s="49"/>
    </row>
    <row r="2087" spans="1:2" x14ac:dyDescent="0.3">
      <c r="A2087" s="49"/>
      <c r="B2087" s="49"/>
    </row>
    <row r="2088" spans="1:2" x14ac:dyDescent="0.3">
      <c r="A2088" s="49"/>
      <c r="B2088" s="49"/>
    </row>
    <row r="2089" spans="1:2" x14ac:dyDescent="0.3">
      <c r="A2089" s="49"/>
      <c r="B2089" s="49"/>
    </row>
    <row r="2090" spans="1:2" x14ac:dyDescent="0.3">
      <c r="A2090" s="49"/>
      <c r="B2090" s="49"/>
    </row>
    <row r="2091" spans="1:2" x14ac:dyDescent="0.3">
      <c r="A2091" s="49"/>
      <c r="B2091" s="49"/>
    </row>
    <row r="2092" spans="1:2" x14ac:dyDescent="0.3">
      <c r="A2092" s="49"/>
      <c r="B2092" s="49"/>
    </row>
    <row r="2093" spans="1:2" x14ac:dyDescent="0.3">
      <c r="A2093" s="49"/>
      <c r="B2093" s="49"/>
    </row>
    <row r="2094" spans="1:2" x14ac:dyDescent="0.3">
      <c r="A2094" s="49"/>
      <c r="B2094" s="49"/>
    </row>
    <row r="2095" spans="1:2" x14ac:dyDescent="0.3">
      <c r="A2095" s="49"/>
      <c r="B2095" s="49"/>
    </row>
    <row r="2096" spans="1:2" x14ac:dyDescent="0.3">
      <c r="A2096" s="49"/>
      <c r="B2096" s="49"/>
    </row>
    <row r="2097" spans="1:2" x14ac:dyDescent="0.3">
      <c r="A2097" s="49"/>
      <c r="B2097" s="49"/>
    </row>
    <row r="2098" spans="1:2" x14ac:dyDescent="0.3">
      <c r="A2098" s="49"/>
      <c r="B2098" s="49"/>
    </row>
    <row r="2099" spans="1:2" x14ac:dyDescent="0.3">
      <c r="A2099" s="49"/>
      <c r="B2099" s="49"/>
    </row>
    <row r="2100" spans="1:2" x14ac:dyDescent="0.3">
      <c r="A2100" s="49"/>
      <c r="B2100" s="49"/>
    </row>
    <row r="2101" spans="1:2" x14ac:dyDescent="0.3">
      <c r="A2101" s="49"/>
      <c r="B2101" s="49"/>
    </row>
    <row r="2102" spans="1:2" x14ac:dyDescent="0.3">
      <c r="A2102" s="49"/>
      <c r="B2102" s="49"/>
    </row>
    <row r="2103" spans="1:2" x14ac:dyDescent="0.3">
      <c r="A2103" s="49"/>
      <c r="B2103" s="49"/>
    </row>
    <row r="2104" spans="1:2" x14ac:dyDescent="0.3">
      <c r="A2104" s="49"/>
      <c r="B2104" s="49"/>
    </row>
    <row r="2105" spans="1:2" x14ac:dyDescent="0.3">
      <c r="A2105" s="49"/>
      <c r="B2105" s="49"/>
    </row>
    <row r="2106" spans="1:2" x14ac:dyDescent="0.3">
      <c r="A2106" s="49"/>
      <c r="B2106" s="49"/>
    </row>
    <row r="2107" spans="1:2" x14ac:dyDescent="0.3">
      <c r="A2107" s="49"/>
      <c r="B2107" s="49"/>
    </row>
    <row r="2108" spans="1:2" x14ac:dyDescent="0.3">
      <c r="A2108" s="49"/>
      <c r="B2108" s="49"/>
    </row>
    <row r="2109" spans="1:2" x14ac:dyDescent="0.3">
      <c r="A2109" s="49"/>
      <c r="B2109" s="49"/>
    </row>
    <row r="2110" spans="1:2" x14ac:dyDescent="0.3">
      <c r="A2110" s="49"/>
      <c r="B2110" s="49"/>
    </row>
    <row r="2111" spans="1:2" x14ac:dyDescent="0.3">
      <c r="A2111" s="49"/>
      <c r="B2111" s="49"/>
    </row>
    <row r="2112" spans="1:2" x14ac:dyDescent="0.3">
      <c r="A2112" s="49"/>
      <c r="B2112" s="49"/>
    </row>
    <row r="2113" spans="1:2" x14ac:dyDescent="0.3">
      <c r="A2113" s="49"/>
      <c r="B2113" s="49"/>
    </row>
    <row r="2114" spans="1:2" x14ac:dyDescent="0.3">
      <c r="A2114" s="49"/>
      <c r="B2114" s="49"/>
    </row>
    <row r="2115" spans="1:2" x14ac:dyDescent="0.3">
      <c r="A2115" s="49"/>
      <c r="B2115" s="49"/>
    </row>
    <row r="2116" spans="1:2" x14ac:dyDescent="0.3">
      <c r="A2116" s="49"/>
      <c r="B2116" s="49"/>
    </row>
    <row r="2117" spans="1:2" x14ac:dyDescent="0.3">
      <c r="A2117" s="49"/>
      <c r="B2117" s="49"/>
    </row>
    <row r="2118" spans="1:2" x14ac:dyDescent="0.3">
      <c r="A2118" s="49"/>
      <c r="B2118" s="49"/>
    </row>
    <row r="2119" spans="1:2" x14ac:dyDescent="0.3">
      <c r="A2119" s="49"/>
      <c r="B2119" s="49"/>
    </row>
    <row r="2120" spans="1:2" x14ac:dyDescent="0.3">
      <c r="A2120" s="49"/>
      <c r="B2120" s="49"/>
    </row>
    <row r="2121" spans="1:2" x14ac:dyDescent="0.3">
      <c r="A2121" s="49"/>
      <c r="B2121" s="49"/>
    </row>
    <row r="2122" spans="1:2" x14ac:dyDescent="0.3">
      <c r="A2122" s="49"/>
      <c r="B2122" s="49"/>
    </row>
    <row r="2123" spans="1:2" x14ac:dyDescent="0.3">
      <c r="A2123" s="49"/>
      <c r="B2123" s="49"/>
    </row>
    <row r="2124" spans="1:2" x14ac:dyDescent="0.3">
      <c r="A2124" s="49"/>
      <c r="B2124" s="49"/>
    </row>
    <row r="2125" spans="1:2" x14ac:dyDescent="0.3">
      <c r="A2125" s="49"/>
      <c r="B2125" s="49"/>
    </row>
    <row r="2126" spans="1:2" x14ac:dyDescent="0.3">
      <c r="A2126" s="49"/>
      <c r="B2126" s="49"/>
    </row>
    <row r="2127" spans="1:2" x14ac:dyDescent="0.3">
      <c r="A2127" s="49"/>
      <c r="B2127" s="49"/>
    </row>
    <row r="2128" spans="1:2" x14ac:dyDescent="0.3">
      <c r="A2128" s="49"/>
      <c r="B2128" s="49"/>
    </row>
    <row r="2129" spans="1:2" x14ac:dyDescent="0.3">
      <c r="A2129" s="49"/>
      <c r="B2129" s="49"/>
    </row>
    <row r="2130" spans="1:2" x14ac:dyDescent="0.3">
      <c r="A2130" s="49"/>
      <c r="B2130" s="49"/>
    </row>
    <row r="2131" spans="1:2" x14ac:dyDescent="0.3">
      <c r="A2131" s="49"/>
      <c r="B2131" s="49"/>
    </row>
    <row r="2132" spans="1:2" x14ac:dyDescent="0.3">
      <c r="A2132" s="49"/>
      <c r="B2132" s="49"/>
    </row>
    <row r="2133" spans="1:2" x14ac:dyDescent="0.3">
      <c r="A2133" s="49"/>
      <c r="B2133" s="49"/>
    </row>
    <row r="2134" spans="1:2" x14ac:dyDescent="0.3">
      <c r="A2134" s="49"/>
      <c r="B2134" s="49"/>
    </row>
    <row r="2135" spans="1:2" x14ac:dyDescent="0.3">
      <c r="A2135" s="49"/>
      <c r="B2135" s="49"/>
    </row>
    <row r="2136" spans="1:2" x14ac:dyDescent="0.3">
      <c r="A2136" s="49"/>
      <c r="B2136" s="49"/>
    </row>
    <row r="2137" spans="1:2" x14ac:dyDescent="0.3">
      <c r="A2137" s="49"/>
      <c r="B2137" s="49"/>
    </row>
    <row r="2138" spans="1:2" x14ac:dyDescent="0.3">
      <c r="A2138" s="49"/>
      <c r="B2138" s="49"/>
    </row>
    <row r="2139" spans="1:2" x14ac:dyDescent="0.3">
      <c r="A2139" s="49"/>
      <c r="B2139" s="49"/>
    </row>
    <row r="2140" spans="1:2" x14ac:dyDescent="0.3">
      <c r="A2140" s="49"/>
      <c r="B2140" s="49"/>
    </row>
    <row r="2141" spans="1:2" x14ac:dyDescent="0.3">
      <c r="A2141" s="49"/>
      <c r="B2141" s="49"/>
    </row>
    <row r="2142" spans="1:2" x14ac:dyDescent="0.3">
      <c r="A2142" s="49"/>
      <c r="B2142" s="49"/>
    </row>
    <row r="2143" spans="1:2" x14ac:dyDescent="0.3">
      <c r="A2143" s="49"/>
      <c r="B2143" s="49"/>
    </row>
    <row r="2144" spans="1:2" x14ac:dyDescent="0.3">
      <c r="A2144" s="49"/>
      <c r="B2144" s="49"/>
    </row>
    <row r="2145" spans="1:2" x14ac:dyDescent="0.3">
      <c r="A2145" s="49"/>
      <c r="B2145" s="49"/>
    </row>
    <row r="2146" spans="1:2" x14ac:dyDescent="0.3">
      <c r="A2146" s="49"/>
      <c r="B2146" s="49"/>
    </row>
    <row r="2147" spans="1:2" x14ac:dyDescent="0.3">
      <c r="A2147" s="49"/>
      <c r="B2147" s="49"/>
    </row>
    <row r="2148" spans="1:2" x14ac:dyDescent="0.3">
      <c r="A2148" s="49"/>
      <c r="B2148" s="49"/>
    </row>
    <row r="2149" spans="1:2" x14ac:dyDescent="0.3">
      <c r="A2149" s="49"/>
      <c r="B2149" s="49"/>
    </row>
    <row r="2150" spans="1:2" x14ac:dyDescent="0.3">
      <c r="A2150" s="49"/>
      <c r="B2150" s="49"/>
    </row>
    <row r="2151" spans="1:2" x14ac:dyDescent="0.3">
      <c r="A2151" s="49"/>
      <c r="B2151" s="49"/>
    </row>
    <row r="2152" spans="1:2" x14ac:dyDescent="0.3">
      <c r="A2152" s="49"/>
      <c r="B2152" s="49"/>
    </row>
    <row r="2153" spans="1:2" x14ac:dyDescent="0.3">
      <c r="A2153" s="49"/>
      <c r="B2153" s="49"/>
    </row>
    <row r="2154" spans="1:2" x14ac:dyDescent="0.3">
      <c r="A2154" s="49"/>
      <c r="B2154" s="49"/>
    </row>
    <row r="2155" spans="1:2" x14ac:dyDescent="0.3">
      <c r="A2155" s="49"/>
      <c r="B2155" s="49"/>
    </row>
    <row r="2156" spans="1:2" x14ac:dyDescent="0.3">
      <c r="A2156" s="49"/>
      <c r="B2156" s="49"/>
    </row>
    <row r="2157" spans="1:2" x14ac:dyDescent="0.3">
      <c r="A2157" s="49"/>
      <c r="B2157" s="49"/>
    </row>
    <row r="2158" spans="1:2" x14ac:dyDescent="0.3">
      <c r="A2158" s="49"/>
      <c r="B2158" s="49"/>
    </row>
    <row r="2159" spans="1:2" x14ac:dyDescent="0.3">
      <c r="A2159" s="49"/>
      <c r="B2159" s="49"/>
    </row>
    <row r="2160" spans="1:2" x14ac:dyDescent="0.3">
      <c r="A2160" s="49"/>
      <c r="B2160" s="49"/>
    </row>
    <row r="2161" spans="1:2" x14ac:dyDescent="0.3">
      <c r="A2161" s="49"/>
      <c r="B2161" s="49"/>
    </row>
    <row r="2162" spans="1:2" x14ac:dyDescent="0.3">
      <c r="A2162" s="49"/>
      <c r="B2162" s="49"/>
    </row>
    <row r="2163" spans="1:2" x14ac:dyDescent="0.3">
      <c r="A2163" s="49"/>
      <c r="B2163" s="49"/>
    </row>
    <row r="2164" spans="1:2" x14ac:dyDescent="0.3">
      <c r="A2164" s="49"/>
      <c r="B2164" s="49"/>
    </row>
    <row r="2165" spans="1:2" x14ac:dyDescent="0.3">
      <c r="A2165" s="49"/>
      <c r="B2165" s="49"/>
    </row>
    <row r="2166" spans="1:2" x14ac:dyDescent="0.3">
      <c r="A2166" s="49"/>
      <c r="B2166" s="49"/>
    </row>
    <row r="2167" spans="1:2" x14ac:dyDescent="0.3">
      <c r="A2167" s="49"/>
      <c r="B2167" s="49"/>
    </row>
    <row r="2168" spans="1:2" x14ac:dyDescent="0.3">
      <c r="A2168" s="49"/>
      <c r="B2168" s="49"/>
    </row>
    <row r="2169" spans="1:2" x14ac:dyDescent="0.3">
      <c r="A2169" s="49"/>
      <c r="B2169" s="49"/>
    </row>
    <row r="2170" spans="1:2" x14ac:dyDescent="0.3">
      <c r="A2170" s="49"/>
      <c r="B2170" s="49"/>
    </row>
    <row r="2171" spans="1:2" x14ac:dyDescent="0.3">
      <c r="A2171" s="49"/>
      <c r="B2171" s="49"/>
    </row>
    <row r="2172" spans="1:2" x14ac:dyDescent="0.3">
      <c r="A2172" s="49"/>
      <c r="B2172" s="49"/>
    </row>
    <row r="2173" spans="1:2" x14ac:dyDescent="0.3">
      <c r="A2173" s="49"/>
      <c r="B2173" s="49"/>
    </row>
    <row r="2174" spans="1:2" x14ac:dyDescent="0.3">
      <c r="A2174" s="49"/>
      <c r="B2174" s="49"/>
    </row>
    <row r="2175" spans="1:2" x14ac:dyDescent="0.3">
      <c r="A2175" s="49"/>
      <c r="B2175" s="49"/>
    </row>
    <row r="2176" spans="1:2" x14ac:dyDescent="0.3">
      <c r="A2176" s="49"/>
      <c r="B2176" s="49"/>
    </row>
    <row r="2177" spans="1:2" x14ac:dyDescent="0.3">
      <c r="A2177" s="49"/>
      <c r="B2177" s="49"/>
    </row>
    <row r="2178" spans="1:2" x14ac:dyDescent="0.3">
      <c r="A2178" s="49"/>
      <c r="B2178" s="49"/>
    </row>
    <row r="2179" spans="1:2" x14ac:dyDescent="0.3">
      <c r="A2179" s="49"/>
      <c r="B2179" s="49"/>
    </row>
    <row r="2180" spans="1:2" x14ac:dyDescent="0.3">
      <c r="A2180" s="49"/>
      <c r="B2180" s="49"/>
    </row>
    <row r="2181" spans="1:2" x14ac:dyDescent="0.3">
      <c r="A2181" s="49"/>
      <c r="B2181" s="49"/>
    </row>
    <row r="2182" spans="1:2" x14ac:dyDescent="0.3">
      <c r="A2182" s="49"/>
      <c r="B2182" s="49"/>
    </row>
    <row r="2183" spans="1:2" x14ac:dyDescent="0.3">
      <c r="A2183" s="49"/>
      <c r="B2183" s="49"/>
    </row>
    <row r="2184" spans="1:2" x14ac:dyDescent="0.3">
      <c r="A2184" s="49"/>
      <c r="B2184" s="49"/>
    </row>
    <row r="2185" spans="1:2" x14ac:dyDescent="0.3">
      <c r="A2185" s="49"/>
      <c r="B2185" s="49"/>
    </row>
    <row r="2186" spans="1:2" x14ac:dyDescent="0.3">
      <c r="A2186" s="49"/>
      <c r="B2186" s="49"/>
    </row>
    <row r="2187" spans="1:2" x14ac:dyDescent="0.3">
      <c r="A2187" s="49"/>
      <c r="B2187" s="49"/>
    </row>
    <row r="2188" spans="1:2" x14ac:dyDescent="0.3">
      <c r="A2188" s="49"/>
      <c r="B2188" s="49"/>
    </row>
    <row r="2189" spans="1:2" x14ac:dyDescent="0.3">
      <c r="A2189" s="49"/>
      <c r="B2189" s="49"/>
    </row>
    <row r="2190" spans="1:2" x14ac:dyDescent="0.3">
      <c r="A2190" s="49"/>
      <c r="B2190" s="49"/>
    </row>
    <row r="2191" spans="1:2" x14ac:dyDescent="0.3">
      <c r="A2191" s="49"/>
      <c r="B2191" s="49"/>
    </row>
    <row r="2192" spans="1:2" x14ac:dyDescent="0.3">
      <c r="A2192" s="49"/>
      <c r="B2192" s="49"/>
    </row>
    <row r="2193" spans="1:2" x14ac:dyDescent="0.3">
      <c r="A2193" s="49"/>
      <c r="B2193" s="49"/>
    </row>
    <row r="2194" spans="1:2" x14ac:dyDescent="0.3">
      <c r="A2194" s="49"/>
      <c r="B2194" s="49"/>
    </row>
    <row r="2195" spans="1:2" x14ac:dyDescent="0.3">
      <c r="A2195" s="49"/>
      <c r="B2195" s="49"/>
    </row>
    <row r="2196" spans="1:2" x14ac:dyDescent="0.3">
      <c r="A2196" s="49"/>
      <c r="B2196" s="49"/>
    </row>
    <row r="2197" spans="1:2" x14ac:dyDescent="0.3">
      <c r="A2197" s="49"/>
      <c r="B2197" s="49"/>
    </row>
    <row r="2198" spans="1:2" x14ac:dyDescent="0.3">
      <c r="A2198" s="49"/>
      <c r="B2198" s="49"/>
    </row>
    <row r="2199" spans="1:2" x14ac:dyDescent="0.3">
      <c r="A2199" s="49"/>
      <c r="B2199" s="49"/>
    </row>
    <row r="2200" spans="1:2" x14ac:dyDescent="0.3">
      <c r="A2200" s="49"/>
      <c r="B2200" s="49"/>
    </row>
    <row r="2201" spans="1:2" x14ac:dyDescent="0.3">
      <c r="A2201" s="49"/>
      <c r="B2201" s="49"/>
    </row>
    <row r="2202" spans="1:2" x14ac:dyDescent="0.3">
      <c r="A2202" s="49"/>
      <c r="B2202" s="49"/>
    </row>
    <row r="2203" spans="1:2" x14ac:dyDescent="0.3">
      <c r="A2203" s="49"/>
      <c r="B2203" s="49"/>
    </row>
    <row r="2204" spans="1:2" x14ac:dyDescent="0.3">
      <c r="A2204" s="49"/>
      <c r="B2204" s="49"/>
    </row>
    <row r="2205" spans="1:2" x14ac:dyDescent="0.3">
      <c r="A2205" s="49"/>
      <c r="B2205" s="49"/>
    </row>
    <row r="2206" spans="1:2" x14ac:dyDescent="0.3">
      <c r="A2206" s="49"/>
      <c r="B2206" s="49"/>
    </row>
    <row r="2207" spans="1:2" x14ac:dyDescent="0.3">
      <c r="A2207" s="49"/>
      <c r="B2207" s="49"/>
    </row>
    <row r="2208" spans="1:2" x14ac:dyDescent="0.3">
      <c r="A2208" s="49"/>
      <c r="B2208" s="49"/>
    </row>
    <row r="2209" spans="1:2" x14ac:dyDescent="0.3">
      <c r="A2209" s="49"/>
      <c r="B2209" s="49"/>
    </row>
    <row r="2210" spans="1:2" x14ac:dyDescent="0.3">
      <c r="A2210" s="49"/>
      <c r="B2210" s="49"/>
    </row>
    <row r="2211" spans="1:2" x14ac:dyDescent="0.3">
      <c r="A2211" s="49"/>
      <c r="B2211" s="49"/>
    </row>
    <row r="2212" spans="1:2" x14ac:dyDescent="0.3">
      <c r="A2212" s="49"/>
      <c r="B2212" s="49"/>
    </row>
    <row r="2213" spans="1:2" x14ac:dyDescent="0.3">
      <c r="A2213" s="49"/>
      <c r="B2213" s="49"/>
    </row>
    <row r="2214" spans="1:2" x14ac:dyDescent="0.3">
      <c r="A2214" s="49"/>
      <c r="B2214" s="49"/>
    </row>
    <row r="2215" spans="1:2" x14ac:dyDescent="0.3">
      <c r="A2215" s="49"/>
      <c r="B2215" s="49"/>
    </row>
    <row r="2216" spans="1:2" x14ac:dyDescent="0.3">
      <c r="A2216" s="49"/>
      <c r="B2216" s="49"/>
    </row>
    <row r="2217" spans="1:2" x14ac:dyDescent="0.3">
      <c r="A2217" s="49"/>
      <c r="B2217" s="49"/>
    </row>
    <row r="2218" spans="1:2" x14ac:dyDescent="0.3">
      <c r="A2218" s="49"/>
      <c r="B2218" s="49"/>
    </row>
    <row r="2219" spans="1:2" x14ac:dyDescent="0.3">
      <c r="A2219" s="49"/>
      <c r="B2219" s="49"/>
    </row>
    <row r="2220" spans="1:2" x14ac:dyDescent="0.3">
      <c r="A2220" s="49"/>
      <c r="B2220" s="49"/>
    </row>
    <row r="2221" spans="1:2" x14ac:dyDescent="0.3">
      <c r="A2221" s="49"/>
      <c r="B2221" s="49"/>
    </row>
    <row r="2222" spans="1:2" x14ac:dyDescent="0.3">
      <c r="A2222" s="49"/>
      <c r="B2222" s="49"/>
    </row>
    <row r="2223" spans="1:2" x14ac:dyDescent="0.3">
      <c r="A2223" s="49"/>
      <c r="B2223" s="49"/>
    </row>
    <row r="2224" spans="1:2" x14ac:dyDescent="0.3">
      <c r="A2224" s="49"/>
      <c r="B2224" s="49"/>
    </row>
    <row r="2225" spans="1:2" x14ac:dyDescent="0.3">
      <c r="A2225" s="49"/>
      <c r="B2225" s="49"/>
    </row>
    <row r="2226" spans="1:2" x14ac:dyDescent="0.3">
      <c r="A2226" s="49"/>
      <c r="B2226" s="49"/>
    </row>
    <row r="2227" spans="1:2" x14ac:dyDescent="0.3">
      <c r="A2227" s="49"/>
      <c r="B2227" s="49"/>
    </row>
    <row r="2228" spans="1:2" x14ac:dyDescent="0.3">
      <c r="A2228" s="49"/>
      <c r="B2228" s="49"/>
    </row>
    <row r="2229" spans="1:2" x14ac:dyDescent="0.3">
      <c r="A2229" s="49"/>
      <c r="B2229" s="49"/>
    </row>
    <row r="2230" spans="1:2" x14ac:dyDescent="0.3">
      <c r="A2230" s="49"/>
      <c r="B2230" s="49"/>
    </row>
    <row r="2231" spans="1:2" x14ac:dyDescent="0.3">
      <c r="A2231" s="49"/>
      <c r="B2231" s="49"/>
    </row>
    <row r="2232" spans="1:2" x14ac:dyDescent="0.3">
      <c r="A2232" s="49"/>
      <c r="B2232" s="49"/>
    </row>
    <row r="2233" spans="1:2" x14ac:dyDescent="0.3">
      <c r="A2233" s="49"/>
      <c r="B2233" s="49"/>
    </row>
    <row r="2234" spans="1:2" x14ac:dyDescent="0.3">
      <c r="A2234" s="49"/>
      <c r="B2234" s="49"/>
    </row>
    <row r="2235" spans="1:2" x14ac:dyDescent="0.3">
      <c r="A2235" s="49"/>
      <c r="B2235" s="49"/>
    </row>
    <row r="2236" spans="1:2" x14ac:dyDescent="0.3">
      <c r="A2236" s="49"/>
      <c r="B2236" s="49"/>
    </row>
    <row r="2237" spans="1:2" x14ac:dyDescent="0.3">
      <c r="A2237" s="49"/>
      <c r="B2237" s="49"/>
    </row>
    <row r="2238" spans="1:2" x14ac:dyDescent="0.3">
      <c r="A2238" s="49"/>
      <c r="B2238" s="49"/>
    </row>
    <row r="2239" spans="1:2" x14ac:dyDescent="0.3">
      <c r="A2239" s="49"/>
      <c r="B2239" s="49"/>
    </row>
    <row r="2240" spans="1:2" x14ac:dyDescent="0.3">
      <c r="A2240" s="49"/>
      <c r="B2240" s="49"/>
    </row>
    <row r="2241" spans="1:2" x14ac:dyDescent="0.3">
      <c r="A2241" s="49"/>
      <c r="B2241" s="49"/>
    </row>
    <row r="2242" spans="1:2" x14ac:dyDescent="0.3">
      <c r="A2242" s="49"/>
      <c r="B2242" s="49"/>
    </row>
    <row r="2243" spans="1:2" x14ac:dyDescent="0.3">
      <c r="A2243" s="49"/>
      <c r="B2243" s="49"/>
    </row>
    <row r="2244" spans="1:2" x14ac:dyDescent="0.3">
      <c r="A2244" s="49"/>
      <c r="B2244" s="49"/>
    </row>
    <row r="2245" spans="1:2" x14ac:dyDescent="0.3">
      <c r="A2245" s="49"/>
      <c r="B2245" s="49"/>
    </row>
    <row r="2246" spans="1:2" x14ac:dyDescent="0.3">
      <c r="A2246" s="49"/>
      <c r="B2246" s="49"/>
    </row>
    <row r="2247" spans="1:2" x14ac:dyDescent="0.3">
      <c r="A2247" s="49"/>
      <c r="B2247" s="49"/>
    </row>
    <row r="2248" spans="1:2" x14ac:dyDescent="0.3">
      <c r="A2248" s="49"/>
      <c r="B2248" s="49"/>
    </row>
    <row r="2249" spans="1:2" x14ac:dyDescent="0.3">
      <c r="A2249" s="49"/>
      <c r="B2249" s="49"/>
    </row>
    <row r="2250" spans="1:2" x14ac:dyDescent="0.3">
      <c r="A2250" s="49"/>
      <c r="B2250" s="49"/>
    </row>
    <row r="2251" spans="1:2" x14ac:dyDescent="0.3">
      <c r="A2251" s="49"/>
      <c r="B2251" s="49"/>
    </row>
    <row r="2252" spans="1:2" x14ac:dyDescent="0.3">
      <c r="A2252" s="49"/>
      <c r="B2252" s="49"/>
    </row>
    <row r="2253" spans="1:2" x14ac:dyDescent="0.3">
      <c r="A2253" s="49"/>
      <c r="B2253" s="49"/>
    </row>
    <row r="2254" spans="1:2" x14ac:dyDescent="0.3">
      <c r="A2254" s="49"/>
      <c r="B2254" s="49"/>
    </row>
    <row r="2255" spans="1:2" x14ac:dyDescent="0.3">
      <c r="A2255" s="49"/>
      <c r="B2255" s="49"/>
    </row>
    <row r="2256" spans="1:2" x14ac:dyDescent="0.3">
      <c r="A2256" s="49"/>
      <c r="B2256" s="49"/>
    </row>
    <row r="2257" spans="1:2" x14ac:dyDescent="0.3">
      <c r="A2257" s="49"/>
      <c r="B2257" s="49"/>
    </row>
    <row r="2258" spans="1:2" x14ac:dyDescent="0.3">
      <c r="A2258" s="49"/>
      <c r="B2258" s="49"/>
    </row>
    <row r="2259" spans="1:2" x14ac:dyDescent="0.3">
      <c r="A2259" s="49"/>
      <c r="B2259" s="49"/>
    </row>
    <row r="2260" spans="1:2" x14ac:dyDescent="0.3">
      <c r="A2260" s="49"/>
      <c r="B2260" s="49"/>
    </row>
    <row r="2261" spans="1:2" x14ac:dyDescent="0.3">
      <c r="A2261" s="49"/>
      <c r="B2261" s="49"/>
    </row>
    <row r="2262" spans="1:2" x14ac:dyDescent="0.3">
      <c r="A2262" s="49"/>
      <c r="B2262" s="49"/>
    </row>
    <row r="2263" spans="1:2" x14ac:dyDescent="0.3">
      <c r="A2263" s="49"/>
      <c r="B2263" s="49"/>
    </row>
    <row r="2264" spans="1:2" x14ac:dyDescent="0.3">
      <c r="A2264" s="49"/>
      <c r="B2264" s="49"/>
    </row>
    <row r="2265" spans="1:2" x14ac:dyDescent="0.3">
      <c r="A2265" s="49"/>
      <c r="B2265" s="49"/>
    </row>
    <row r="2266" spans="1:2" x14ac:dyDescent="0.3">
      <c r="A2266" s="49"/>
      <c r="B2266" s="49"/>
    </row>
    <row r="2267" spans="1:2" x14ac:dyDescent="0.3">
      <c r="A2267" s="49"/>
      <c r="B2267" s="49"/>
    </row>
    <row r="2268" spans="1:2" x14ac:dyDescent="0.3">
      <c r="A2268" s="49"/>
      <c r="B2268" s="49"/>
    </row>
    <row r="2269" spans="1:2" x14ac:dyDescent="0.3">
      <c r="A2269" s="49"/>
      <c r="B2269" s="49"/>
    </row>
    <row r="2270" spans="1:2" x14ac:dyDescent="0.3">
      <c r="A2270" s="49"/>
      <c r="B2270" s="49"/>
    </row>
    <row r="2271" spans="1:2" x14ac:dyDescent="0.3">
      <c r="A2271" s="49"/>
      <c r="B2271" s="49"/>
    </row>
    <row r="2272" spans="1:2" x14ac:dyDescent="0.3">
      <c r="A2272" s="49"/>
      <c r="B2272" s="49"/>
    </row>
    <row r="2273" spans="1:2" x14ac:dyDescent="0.3">
      <c r="A2273" s="49"/>
      <c r="B2273" s="49"/>
    </row>
    <row r="2274" spans="1:2" x14ac:dyDescent="0.3">
      <c r="A2274" s="49"/>
      <c r="B2274" s="49"/>
    </row>
    <row r="2275" spans="1:2" x14ac:dyDescent="0.3">
      <c r="A2275" s="49"/>
      <c r="B2275" s="49"/>
    </row>
    <row r="2276" spans="1:2" x14ac:dyDescent="0.3">
      <c r="A2276" s="49"/>
      <c r="B2276" s="49"/>
    </row>
    <row r="2277" spans="1:2" x14ac:dyDescent="0.3">
      <c r="A2277" s="49"/>
      <c r="B2277" s="49"/>
    </row>
    <row r="2278" spans="1:2" x14ac:dyDescent="0.3">
      <c r="A2278" s="49"/>
      <c r="B2278" s="49"/>
    </row>
    <row r="2279" spans="1:2" x14ac:dyDescent="0.3">
      <c r="A2279" s="49"/>
      <c r="B2279" s="49"/>
    </row>
    <row r="2280" spans="1:2" x14ac:dyDescent="0.3">
      <c r="A2280" s="49"/>
      <c r="B2280" s="49"/>
    </row>
    <row r="2281" spans="1:2" x14ac:dyDescent="0.3">
      <c r="A2281" s="49"/>
      <c r="B2281" s="49"/>
    </row>
    <row r="2282" spans="1:2" x14ac:dyDescent="0.3">
      <c r="A2282" s="49"/>
      <c r="B2282" s="49"/>
    </row>
    <row r="2283" spans="1:2" x14ac:dyDescent="0.3">
      <c r="A2283" s="49"/>
      <c r="B2283" s="49"/>
    </row>
    <row r="2284" spans="1:2" x14ac:dyDescent="0.3">
      <c r="A2284" s="49"/>
      <c r="B2284" s="49"/>
    </row>
    <row r="2285" spans="1:2" x14ac:dyDescent="0.3">
      <c r="A2285" s="49"/>
      <c r="B2285" s="49"/>
    </row>
    <row r="2286" spans="1:2" x14ac:dyDescent="0.3">
      <c r="A2286" s="49"/>
      <c r="B2286" s="49"/>
    </row>
    <row r="2287" spans="1:2" x14ac:dyDescent="0.3">
      <c r="A2287" s="49"/>
      <c r="B2287" s="49"/>
    </row>
    <row r="2288" spans="1:2" x14ac:dyDescent="0.3">
      <c r="A2288" s="49"/>
      <c r="B2288" s="49"/>
    </row>
    <row r="2289" spans="1:2" x14ac:dyDescent="0.3">
      <c r="A2289" s="49"/>
      <c r="B2289" s="49"/>
    </row>
    <row r="2290" spans="1:2" x14ac:dyDescent="0.3">
      <c r="A2290" s="49"/>
      <c r="B2290" s="49"/>
    </row>
    <row r="2291" spans="1:2" x14ac:dyDescent="0.3">
      <c r="A2291" s="49"/>
      <c r="B2291" s="49"/>
    </row>
    <row r="2292" spans="1:2" x14ac:dyDescent="0.3">
      <c r="A2292" s="49"/>
      <c r="B2292" s="49"/>
    </row>
    <row r="2293" spans="1:2" x14ac:dyDescent="0.3">
      <c r="A2293" s="49"/>
      <c r="B2293" s="49"/>
    </row>
    <row r="2294" spans="1:2" x14ac:dyDescent="0.3">
      <c r="A2294" s="49"/>
      <c r="B2294" s="49"/>
    </row>
    <row r="2295" spans="1:2" x14ac:dyDescent="0.3">
      <c r="A2295" s="49"/>
      <c r="B2295" s="49"/>
    </row>
    <row r="2296" spans="1:2" x14ac:dyDescent="0.3">
      <c r="A2296" s="49"/>
      <c r="B2296" s="49"/>
    </row>
    <row r="2297" spans="1:2" x14ac:dyDescent="0.3">
      <c r="A2297" s="49"/>
      <c r="B2297" s="49"/>
    </row>
    <row r="2298" spans="1:2" x14ac:dyDescent="0.3">
      <c r="A2298" s="49"/>
      <c r="B2298" s="49"/>
    </row>
    <row r="2299" spans="1:2" x14ac:dyDescent="0.3">
      <c r="A2299" s="49"/>
      <c r="B2299" s="49"/>
    </row>
    <row r="2300" spans="1:2" x14ac:dyDescent="0.3">
      <c r="A2300" s="49"/>
      <c r="B2300" s="49"/>
    </row>
    <row r="2301" spans="1:2" x14ac:dyDescent="0.3">
      <c r="A2301" s="49"/>
      <c r="B2301" s="49"/>
    </row>
    <row r="2302" spans="1:2" x14ac:dyDescent="0.3">
      <c r="A2302" s="49"/>
      <c r="B2302" s="49"/>
    </row>
    <row r="2303" spans="1:2" x14ac:dyDescent="0.3">
      <c r="A2303" s="49"/>
      <c r="B2303" s="49"/>
    </row>
    <row r="2304" spans="1:2" x14ac:dyDescent="0.3">
      <c r="A2304" s="49"/>
      <c r="B2304" s="49"/>
    </row>
    <row r="2305" spans="1:2" x14ac:dyDescent="0.3">
      <c r="A2305" s="49"/>
      <c r="B2305" s="49"/>
    </row>
    <row r="2306" spans="1:2" x14ac:dyDescent="0.3">
      <c r="A2306" s="49"/>
      <c r="B2306" s="49"/>
    </row>
    <row r="2307" spans="1:2" x14ac:dyDescent="0.3">
      <c r="A2307" s="49"/>
      <c r="B2307" s="49"/>
    </row>
    <row r="2308" spans="1:2" x14ac:dyDescent="0.3">
      <c r="A2308" s="49"/>
      <c r="B2308" s="49"/>
    </row>
    <row r="2309" spans="1:2" x14ac:dyDescent="0.3">
      <c r="A2309" s="49"/>
      <c r="B2309" s="49"/>
    </row>
    <row r="2310" spans="1:2" x14ac:dyDescent="0.3">
      <c r="A2310" s="49"/>
      <c r="B2310" s="49"/>
    </row>
    <row r="2311" spans="1:2" x14ac:dyDescent="0.3">
      <c r="A2311" s="49"/>
      <c r="B2311" s="49"/>
    </row>
    <row r="2312" spans="1:2" x14ac:dyDescent="0.3">
      <c r="A2312" s="49"/>
      <c r="B2312" s="49"/>
    </row>
    <row r="2313" spans="1:2" x14ac:dyDescent="0.3">
      <c r="A2313" s="49"/>
      <c r="B2313" s="49"/>
    </row>
    <row r="2314" spans="1:2" x14ac:dyDescent="0.3">
      <c r="A2314" s="49"/>
      <c r="B2314" s="49"/>
    </row>
    <row r="2315" spans="1:2" x14ac:dyDescent="0.3">
      <c r="A2315" s="49"/>
      <c r="B2315" s="49"/>
    </row>
    <row r="2316" spans="1:2" x14ac:dyDescent="0.3">
      <c r="A2316" s="49"/>
      <c r="B2316" s="49"/>
    </row>
    <row r="2317" spans="1:2" x14ac:dyDescent="0.3">
      <c r="A2317" s="49"/>
      <c r="B2317" s="49"/>
    </row>
    <row r="2318" spans="1:2" x14ac:dyDescent="0.3">
      <c r="A2318" s="49"/>
      <c r="B2318" s="49"/>
    </row>
    <row r="2319" spans="1:2" x14ac:dyDescent="0.3">
      <c r="A2319" s="49"/>
      <c r="B2319" s="49"/>
    </row>
    <row r="2320" spans="1:2" x14ac:dyDescent="0.3">
      <c r="A2320" s="49"/>
      <c r="B2320" s="49"/>
    </row>
    <row r="2321" spans="1:2" x14ac:dyDescent="0.3">
      <c r="A2321" s="49"/>
      <c r="B2321" s="49"/>
    </row>
    <row r="2322" spans="1:2" x14ac:dyDescent="0.3">
      <c r="A2322" s="49"/>
      <c r="B2322" s="49"/>
    </row>
    <row r="2323" spans="1:2" x14ac:dyDescent="0.3">
      <c r="A2323" s="49"/>
      <c r="B2323" s="49"/>
    </row>
    <row r="2324" spans="1:2" x14ac:dyDescent="0.3">
      <c r="A2324" s="49"/>
      <c r="B2324" s="49"/>
    </row>
    <row r="2325" spans="1:2" x14ac:dyDescent="0.3">
      <c r="A2325" s="49"/>
      <c r="B2325" s="49"/>
    </row>
    <row r="2326" spans="1:2" x14ac:dyDescent="0.3">
      <c r="A2326" s="49"/>
      <c r="B2326" s="49"/>
    </row>
    <row r="2327" spans="1:2" x14ac:dyDescent="0.3">
      <c r="A2327" s="49"/>
      <c r="B2327" s="49"/>
    </row>
    <row r="2328" spans="1:2" x14ac:dyDescent="0.3">
      <c r="A2328" s="49"/>
      <c r="B2328" s="49"/>
    </row>
    <row r="2329" spans="1:2" x14ac:dyDescent="0.3">
      <c r="A2329" s="49"/>
      <c r="B2329" s="49"/>
    </row>
    <row r="2330" spans="1:2" x14ac:dyDescent="0.3">
      <c r="A2330" s="49"/>
      <c r="B2330" s="49"/>
    </row>
    <row r="2331" spans="1:2" x14ac:dyDescent="0.3">
      <c r="A2331" s="49"/>
      <c r="B2331" s="49"/>
    </row>
    <row r="2332" spans="1:2" x14ac:dyDescent="0.3">
      <c r="A2332" s="49"/>
      <c r="B2332" s="49"/>
    </row>
    <row r="2333" spans="1:2" x14ac:dyDescent="0.3">
      <c r="A2333" s="49"/>
      <c r="B2333" s="49"/>
    </row>
    <row r="2334" spans="1:2" x14ac:dyDescent="0.3">
      <c r="A2334" s="49"/>
      <c r="B2334" s="49"/>
    </row>
    <row r="2335" spans="1:2" x14ac:dyDescent="0.3">
      <c r="A2335" s="49"/>
      <c r="B2335" s="49"/>
    </row>
    <row r="2336" spans="1:2" x14ac:dyDescent="0.3">
      <c r="A2336" s="49"/>
      <c r="B2336" s="49"/>
    </row>
    <row r="2337" spans="1:2" x14ac:dyDescent="0.3">
      <c r="A2337" s="49"/>
      <c r="B2337" s="49"/>
    </row>
    <row r="2338" spans="1:2" x14ac:dyDescent="0.3">
      <c r="A2338" s="49"/>
      <c r="B2338" s="49"/>
    </row>
    <row r="2339" spans="1:2" x14ac:dyDescent="0.3">
      <c r="A2339" s="49"/>
      <c r="B2339" s="49"/>
    </row>
    <row r="2340" spans="1:2" x14ac:dyDescent="0.3">
      <c r="A2340" s="49"/>
      <c r="B2340" s="49"/>
    </row>
    <row r="2341" spans="1:2" x14ac:dyDescent="0.3">
      <c r="A2341" s="49"/>
      <c r="B2341" s="49"/>
    </row>
    <row r="2342" spans="1:2" x14ac:dyDescent="0.3">
      <c r="A2342" s="49"/>
      <c r="B2342" s="49"/>
    </row>
    <row r="2343" spans="1:2" x14ac:dyDescent="0.3">
      <c r="A2343" s="49"/>
      <c r="B2343" s="49"/>
    </row>
    <row r="2344" spans="1:2" x14ac:dyDescent="0.3">
      <c r="A2344" s="49"/>
      <c r="B2344" s="49"/>
    </row>
    <row r="2345" spans="1:2" x14ac:dyDescent="0.3">
      <c r="A2345" s="49"/>
      <c r="B2345" s="49"/>
    </row>
    <row r="2346" spans="1:2" x14ac:dyDescent="0.3">
      <c r="A2346" s="49"/>
      <c r="B2346" s="49"/>
    </row>
    <row r="2347" spans="1:2" x14ac:dyDescent="0.3">
      <c r="A2347" s="49"/>
      <c r="B2347" s="49"/>
    </row>
    <row r="2348" spans="1:2" x14ac:dyDescent="0.3">
      <c r="A2348" s="49"/>
      <c r="B2348" s="49"/>
    </row>
    <row r="2349" spans="1:2" x14ac:dyDescent="0.3">
      <c r="A2349" s="49"/>
      <c r="B2349" s="49"/>
    </row>
    <row r="2350" spans="1:2" x14ac:dyDescent="0.3">
      <c r="A2350" s="49"/>
      <c r="B2350" s="49"/>
    </row>
    <row r="2351" spans="1:2" x14ac:dyDescent="0.3">
      <c r="A2351" s="49"/>
      <c r="B2351" s="49"/>
    </row>
    <row r="2352" spans="1:2" x14ac:dyDescent="0.3">
      <c r="A2352" s="49"/>
      <c r="B2352" s="49"/>
    </row>
    <row r="2353" spans="1:2" x14ac:dyDescent="0.3">
      <c r="A2353" s="49"/>
      <c r="B2353" s="49"/>
    </row>
    <row r="2354" spans="1:2" x14ac:dyDescent="0.3">
      <c r="A2354" s="49"/>
      <c r="B2354" s="49"/>
    </row>
    <row r="2355" spans="1:2" x14ac:dyDescent="0.3">
      <c r="A2355" s="49"/>
      <c r="B2355" s="49"/>
    </row>
    <row r="2356" spans="1:2" x14ac:dyDescent="0.3">
      <c r="A2356" s="49"/>
      <c r="B2356" s="49"/>
    </row>
    <row r="2357" spans="1:2" x14ac:dyDescent="0.3">
      <c r="A2357" s="49"/>
      <c r="B2357" s="49"/>
    </row>
    <row r="2358" spans="1:2" x14ac:dyDescent="0.3">
      <c r="A2358" s="49"/>
      <c r="B2358" s="49"/>
    </row>
    <row r="2359" spans="1:2" x14ac:dyDescent="0.3">
      <c r="A2359" s="49"/>
      <c r="B2359" s="49"/>
    </row>
    <row r="2360" spans="1:2" x14ac:dyDescent="0.3">
      <c r="A2360" s="49"/>
      <c r="B2360" s="49"/>
    </row>
    <row r="2361" spans="1:2" x14ac:dyDescent="0.3">
      <c r="A2361" s="49"/>
      <c r="B2361" s="49"/>
    </row>
    <row r="2362" spans="1:2" x14ac:dyDescent="0.3">
      <c r="A2362" s="49"/>
      <c r="B2362" s="49"/>
    </row>
    <row r="2363" spans="1:2" x14ac:dyDescent="0.3">
      <c r="A2363" s="49"/>
      <c r="B2363" s="49"/>
    </row>
    <row r="2364" spans="1:2" x14ac:dyDescent="0.3">
      <c r="A2364" s="49"/>
      <c r="B2364" s="49"/>
    </row>
    <row r="2365" spans="1:2" x14ac:dyDescent="0.3">
      <c r="A2365" s="49"/>
      <c r="B2365" s="49"/>
    </row>
    <row r="2366" spans="1:2" x14ac:dyDescent="0.3">
      <c r="A2366" s="49"/>
      <c r="B2366" s="49"/>
    </row>
    <row r="2367" spans="1:2" x14ac:dyDescent="0.3">
      <c r="A2367" s="49"/>
      <c r="B2367" s="49"/>
    </row>
    <row r="2368" spans="1:2" x14ac:dyDescent="0.3">
      <c r="A2368" s="49"/>
      <c r="B2368" s="49"/>
    </row>
    <row r="2369" spans="1:2" x14ac:dyDescent="0.3">
      <c r="A2369" s="49"/>
      <c r="B2369" s="49"/>
    </row>
    <row r="2370" spans="1:2" x14ac:dyDescent="0.3">
      <c r="A2370" s="49"/>
      <c r="B2370" s="49"/>
    </row>
    <row r="2371" spans="1:2" x14ac:dyDescent="0.3">
      <c r="A2371" s="49"/>
      <c r="B2371" s="49"/>
    </row>
    <row r="2372" spans="1:2" x14ac:dyDescent="0.3">
      <c r="A2372" s="49"/>
      <c r="B2372" s="49"/>
    </row>
    <row r="2373" spans="1:2" x14ac:dyDescent="0.3">
      <c r="A2373" s="49"/>
      <c r="B2373" s="49"/>
    </row>
    <row r="2374" spans="1:2" x14ac:dyDescent="0.3">
      <c r="A2374" s="49"/>
      <c r="B2374" s="49"/>
    </row>
    <row r="2375" spans="1:2" x14ac:dyDescent="0.3">
      <c r="A2375" s="49"/>
      <c r="B2375" s="49"/>
    </row>
    <row r="2376" spans="1:2" x14ac:dyDescent="0.3">
      <c r="A2376" s="49"/>
      <c r="B2376" s="49"/>
    </row>
    <row r="2377" spans="1:2" x14ac:dyDescent="0.3">
      <c r="A2377" s="49"/>
      <c r="B2377" s="49"/>
    </row>
    <row r="2378" spans="1:2" x14ac:dyDescent="0.3">
      <c r="A2378" s="49"/>
      <c r="B2378" s="49"/>
    </row>
    <row r="2379" spans="1:2" x14ac:dyDescent="0.3">
      <c r="A2379" s="49"/>
      <c r="B2379" s="49"/>
    </row>
    <row r="2380" spans="1:2" x14ac:dyDescent="0.3">
      <c r="A2380" s="49"/>
      <c r="B2380" s="49"/>
    </row>
    <row r="2381" spans="1:2" x14ac:dyDescent="0.3">
      <c r="A2381" s="49"/>
      <c r="B2381" s="49"/>
    </row>
    <row r="2382" spans="1:2" x14ac:dyDescent="0.3">
      <c r="A2382" s="49"/>
      <c r="B2382" s="49"/>
    </row>
    <row r="2383" spans="1:2" x14ac:dyDescent="0.3">
      <c r="A2383" s="49"/>
      <c r="B2383" s="49"/>
    </row>
    <row r="2384" spans="1:2" x14ac:dyDescent="0.3">
      <c r="A2384" s="49"/>
      <c r="B2384" s="49"/>
    </row>
    <row r="2385" spans="1:12" x14ac:dyDescent="0.3">
      <c r="A2385" s="49"/>
      <c r="B2385" s="49"/>
    </row>
    <row r="2386" spans="1:12" x14ac:dyDescent="0.3">
      <c r="A2386" s="49"/>
      <c r="B2386" s="49"/>
    </row>
    <row r="2387" spans="1:12" x14ac:dyDescent="0.3">
      <c r="A2387" s="49"/>
      <c r="B2387" s="49"/>
    </row>
    <row r="2388" spans="1:12" x14ac:dyDescent="0.3">
      <c r="A2388" s="49"/>
      <c r="B2388" s="49"/>
    </row>
    <row r="2389" spans="1:12" x14ac:dyDescent="0.3">
      <c r="A2389" s="49"/>
      <c r="B2389" s="49"/>
    </row>
    <row r="2390" spans="1:12" x14ac:dyDescent="0.3">
      <c r="A2390" s="49"/>
      <c r="B2390" s="49"/>
    </row>
    <row r="2391" spans="1:12" x14ac:dyDescent="0.3">
      <c r="A2391" s="49"/>
      <c r="B2391" s="49"/>
    </row>
    <row r="2392" spans="1:12" x14ac:dyDescent="0.3">
      <c r="A2392" s="49"/>
      <c r="B2392" s="49"/>
    </row>
    <row r="2393" spans="1:12" x14ac:dyDescent="0.3">
      <c r="A2393" s="49"/>
      <c r="B2393" s="49"/>
      <c r="F2393" s="195"/>
    </row>
    <row r="2394" spans="1:12" x14ac:dyDescent="0.3">
      <c r="E2394" s="152"/>
      <c r="F2394" s="153"/>
      <c r="G2394" s="165"/>
      <c r="H2394" s="286"/>
      <c r="I2394" s="154"/>
      <c r="J2394" s="286"/>
      <c r="K2394" s="154"/>
      <c r="L2394" s="154"/>
    </row>
    <row r="2395" spans="1:12" x14ac:dyDescent="0.3">
      <c r="C2395" s="143" t="s">
        <v>1014</v>
      </c>
      <c r="E2395" s="152"/>
      <c r="F2395" s="153"/>
      <c r="G2395" s="165"/>
      <c r="H2395" s="286"/>
      <c r="I2395" s="154"/>
      <c r="J2395" s="286"/>
      <c r="K2395" s="154"/>
      <c r="L2395" s="154"/>
    </row>
    <row r="2396" spans="1:12" x14ac:dyDescent="0.3">
      <c r="E2396" s="152"/>
      <c r="F2396" s="153"/>
      <c r="G2396" s="165"/>
      <c r="H2396" s="286"/>
      <c r="I2396" s="154"/>
      <c r="J2396" s="286"/>
      <c r="K2396" s="154"/>
      <c r="L2396" s="154"/>
    </row>
    <row r="2397" spans="1:12" x14ac:dyDescent="0.3">
      <c r="E2397" s="152"/>
      <c r="F2397" s="153"/>
      <c r="G2397" s="165"/>
      <c r="H2397" s="286"/>
      <c r="I2397" s="154"/>
      <c r="J2397" s="286"/>
      <c r="K2397" s="154"/>
      <c r="L2397" s="154"/>
    </row>
    <row r="2398" spans="1:12" x14ac:dyDescent="0.3">
      <c r="E2398" s="152"/>
      <c r="F2398" s="153"/>
      <c r="G2398" s="165"/>
      <c r="H2398" s="286"/>
      <c r="I2398" s="154"/>
      <c r="J2398" s="286"/>
      <c r="K2398" s="154"/>
      <c r="L2398" s="154"/>
    </row>
    <row r="2399" spans="1:12" x14ac:dyDescent="0.3">
      <c r="E2399" s="152"/>
      <c r="F2399" s="153"/>
      <c r="G2399" s="165"/>
      <c r="H2399" s="286"/>
      <c r="I2399" s="154"/>
      <c r="J2399" s="286"/>
      <c r="K2399" s="154"/>
      <c r="L2399" s="154"/>
    </row>
    <row r="2400" spans="1:12" x14ac:dyDescent="0.3">
      <c r="E2400" s="152"/>
      <c r="F2400" s="153"/>
      <c r="G2400" s="165"/>
      <c r="H2400" s="286"/>
      <c r="I2400" s="154"/>
      <c r="J2400" s="286"/>
      <c r="K2400" s="154"/>
      <c r="L2400" s="154"/>
    </row>
    <row r="2401" spans="5:12" x14ac:dyDescent="0.3">
      <c r="E2401" s="152"/>
      <c r="F2401" s="153"/>
      <c r="G2401" s="165"/>
      <c r="H2401" s="286"/>
      <c r="I2401" s="154"/>
      <c r="J2401" s="286"/>
      <c r="K2401" s="154"/>
      <c r="L2401" s="154"/>
    </row>
    <row r="2402" spans="5:12" x14ac:dyDescent="0.3">
      <c r="E2402" s="152"/>
      <c r="F2402" s="153"/>
      <c r="G2402" s="165"/>
      <c r="H2402" s="286"/>
      <c r="I2402" s="154"/>
      <c r="J2402" s="286"/>
      <c r="K2402" s="154"/>
      <c r="L2402" s="154"/>
    </row>
    <row r="2403" spans="5:12" x14ac:dyDescent="0.3">
      <c r="E2403" s="152"/>
      <c r="F2403" s="153"/>
      <c r="G2403" s="165"/>
      <c r="H2403" s="286"/>
      <c r="I2403" s="154"/>
      <c r="J2403" s="286"/>
      <c r="K2403" s="154"/>
      <c r="L2403" s="154"/>
    </row>
    <row r="2404" spans="5:12" x14ac:dyDescent="0.3">
      <c r="E2404" s="152"/>
      <c r="F2404" s="153"/>
      <c r="G2404" s="165"/>
      <c r="H2404" s="286"/>
      <c r="I2404" s="154"/>
      <c r="J2404" s="286"/>
      <c r="K2404" s="154"/>
      <c r="L2404" s="154"/>
    </row>
    <row r="2405" spans="5:12" x14ac:dyDescent="0.3">
      <c r="E2405" s="152"/>
      <c r="F2405" s="153"/>
      <c r="G2405" s="165"/>
      <c r="H2405" s="286"/>
      <c r="I2405" s="154"/>
      <c r="J2405" s="286"/>
      <c r="K2405" s="154"/>
      <c r="L2405" s="154"/>
    </row>
    <row r="2406" spans="5:12" x14ac:dyDescent="0.3">
      <c r="E2406" s="152"/>
      <c r="F2406" s="153"/>
      <c r="G2406" s="165"/>
      <c r="H2406" s="286"/>
      <c r="I2406" s="154"/>
      <c r="J2406" s="286"/>
      <c r="K2406" s="154"/>
      <c r="L2406" s="154"/>
    </row>
    <row r="2407" spans="5:12" x14ac:dyDescent="0.3">
      <c r="E2407" s="152"/>
      <c r="F2407" s="153"/>
      <c r="G2407" s="165"/>
      <c r="H2407" s="286"/>
      <c r="I2407" s="154"/>
      <c r="J2407" s="286"/>
      <c r="K2407" s="154"/>
      <c r="L2407" s="154"/>
    </row>
    <row r="2408" spans="5:12" x14ac:dyDescent="0.3">
      <c r="E2408" s="152"/>
      <c r="F2408" s="153"/>
      <c r="G2408" s="165"/>
      <c r="H2408" s="286"/>
      <c r="I2408" s="154"/>
      <c r="J2408" s="286"/>
      <c r="K2408" s="154"/>
      <c r="L2408" s="154"/>
    </row>
    <row r="2409" spans="5:12" x14ac:dyDescent="0.3">
      <c r="E2409" s="152"/>
      <c r="F2409" s="153"/>
      <c r="G2409" s="165"/>
      <c r="H2409" s="286"/>
      <c r="I2409" s="154"/>
      <c r="J2409" s="286"/>
      <c r="K2409" s="154"/>
      <c r="L2409" s="154"/>
    </row>
    <row r="2410" spans="5:12" x14ac:dyDescent="0.3">
      <c r="E2410" s="152"/>
      <c r="F2410" s="153"/>
      <c r="G2410" s="165"/>
      <c r="H2410" s="286"/>
      <c r="I2410" s="154"/>
      <c r="J2410" s="286"/>
      <c r="K2410" s="154"/>
      <c r="L2410" s="154"/>
    </row>
    <row r="2411" spans="5:12" x14ac:dyDescent="0.3">
      <c r="E2411" s="152"/>
      <c r="F2411" s="153"/>
      <c r="G2411" s="165"/>
      <c r="H2411" s="286"/>
      <c r="I2411" s="154"/>
      <c r="J2411" s="286"/>
      <c r="K2411" s="154"/>
      <c r="L2411" s="154"/>
    </row>
    <row r="2412" spans="5:12" x14ac:dyDescent="0.3">
      <c r="E2412" s="152"/>
      <c r="F2412" s="153"/>
      <c r="G2412" s="165"/>
      <c r="H2412" s="286"/>
      <c r="I2412" s="154"/>
      <c r="J2412" s="286"/>
      <c r="K2412" s="154"/>
      <c r="L2412" s="154"/>
    </row>
    <row r="2413" spans="5:12" x14ac:dyDescent="0.3">
      <c r="E2413" s="152"/>
      <c r="F2413" s="153"/>
      <c r="G2413" s="165"/>
      <c r="H2413" s="286"/>
      <c r="I2413" s="154"/>
      <c r="J2413" s="286"/>
      <c r="K2413" s="154"/>
      <c r="L2413" s="154"/>
    </row>
    <row r="2414" spans="5:12" x14ac:dyDescent="0.3">
      <c r="E2414" s="152"/>
      <c r="F2414" s="153"/>
      <c r="G2414" s="165"/>
      <c r="H2414" s="286"/>
      <c r="I2414" s="154"/>
      <c r="J2414" s="286"/>
      <c r="K2414" s="154"/>
      <c r="L2414" s="154"/>
    </row>
    <row r="2415" spans="5:12" x14ac:dyDescent="0.3">
      <c r="E2415" s="152"/>
      <c r="F2415" s="153"/>
      <c r="G2415" s="165"/>
      <c r="H2415" s="286"/>
      <c r="I2415" s="154"/>
      <c r="J2415" s="286"/>
      <c r="K2415" s="154"/>
      <c r="L2415" s="154"/>
    </row>
    <row r="2416" spans="5:12" x14ac:dyDescent="0.3">
      <c r="E2416" s="152"/>
      <c r="F2416" s="153"/>
      <c r="G2416" s="165"/>
      <c r="H2416" s="286"/>
      <c r="I2416" s="154"/>
      <c r="J2416" s="286"/>
      <c r="K2416" s="154"/>
      <c r="L2416" s="154"/>
    </row>
    <row r="2417" spans="5:12" x14ac:dyDescent="0.3">
      <c r="E2417" s="152"/>
      <c r="F2417" s="153"/>
      <c r="G2417" s="165"/>
      <c r="H2417" s="286"/>
      <c r="I2417" s="154"/>
      <c r="J2417" s="286"/>
      <c r="K2417" s="154"/>
      <c r="L2417" s="154"/>
    </row>
    <row r="2418" spans="5:12" x14ac:dyDescent="0.3">
      <c r="E2418" s="152"/>
      <c r="F2418" s="153"/>
      <c r="G2418" s="165"/>
      <c r="H2418" s="286"/>
      <c r="I2418" s="154"/>
      <c r="J2418" s="286"/>
      <c r="K2418" s="154"/>
      <c r="L2418" s="154"/>
    </row>
    <row r="2419" spans="5:12" x14ac:dyDescent="0.3">
      <c r="E2419" s="152"/>
      <c r="F2419" s="153"/>
      <c r="G2419" s="165"/>
      <c r="H2419" s="286"/>
      <c r="I2419" s="154"/>
      <c r="J2419" s="286"/>
      <c r="K2419" s="154"/>
      <c r="L2419" s="154"/>
    </row>
    <row r="2420" spans="5:12" x14ac:dyDescent="0.3">
      <c r="E2420" s="152"/>
      <c r="F2420" s="153"/>
      <c r="G2420" s="165"/>
      <c r="H2420" s="286"/>
      <c r="I2420" s="154"/>
      <c r="J2420" s="286"/>
      <c r="K2420" s="154"/>
      <c r="L2420" s="154"/>
    </row>
    <row r="2421" spans="5:12" x14ac:dyDescent="0.3">
      <c r="E2421" s="152"/>
      <c r="F2421" s="153"/>
      <c r="G2421" s="165"/>
      <c r="H2421" s="286"/>
      <c r="I2421" s="154"/>
      <c r="J2421" s="286"/>
      <c r="K2421" s="154"/>
      <c r="L2421" s="154"/>
    </row>
    <row r="2422" spans="5:12" x14ac:dyDescent="0.3">
      <c r="E2422" s="152"/>
      <c r="F2422" s="153"/>
      <c r="G2422" s="165"/>
      <c r="H2422" s="286"/>
      <c r="I2422" s="154"/>
      <c r="J2422" s="286"/>
      <c r="K2422" s="154"/>
      <c r="L2422" s="154"/>
    </row>
    <row r="2423" spans="5:12" x14ac:dyDescent="0.3">
      <c r="E2423" s="152"/>
      <c r="F2423" s="153"/>
      <c r="G2423" s="165"/>
      <c r="H2423" s="286"/>
      <c r="I2423" s="154"/>
      <c r="J2423" s="286"/>
      <c r="K2423" s="154"/>
      <c r="L2423" s="154"/>
    </row>
    <row r="2424" spans="5:12" x14ac:dyDescent="0.3">
      <c r="E2424" s="152"/>
      <c r="F2424" s="153"/>
      <c r="G2424" s="165"/>
      <c r="H2424" s="286"/>
      <c r="I2424" s="154"/>
      <c r="J2424" s="286"/>
      <c r="K2424" s="154"/>
      <c r="L2424" s="154"/>
    </row>
    <row r="2425" spans="5:12" x14ac:dyDescent="0.3">
      <c r="E2425" s="152"/>
      <c r="F2425" s="153"/>
      <c r="G2425" s="165"/>
      <c r="H2425" s="286"/>
      <c r="I2425" s="154"/>
      <c r="J2425" s="286"/>
      <c r="K2425" s="154"/>
      <c r="L2425" s="154"/>
    </row>
    <row r="2426" spans="5:12" x14ac:dyDescent="0.3">
      <c r="E2426" s="152"/>
      <c r="F2426" s="153"/>
      <c r="G2426" s="165"/>
      <c r="H2426" s="286"/>
      <c r="I2426" s="154"/>
      <c r="J2426" s="286"/>
      <c r="K2426" s="154"/>
      <c r="L2426" s="154"/>
    </row>
    <row r="2427" spans="5:12" x14ac:dyDescent="0.3">
      <c r="E2427" s="152"/>
      <c r="F2427" s="153"/>
      <c r="G2427" s="165"/>
      <c r="H2427" s="286"/>
      <c r="I2427" s="154"/>
      <c r="J2427" s="286"/>
      <c r="K2427" s="154"/>
      <c r="L2427" s="154"/>
    </row>
    <row r="2428" spans="5:12" x14ac:dyDescent="0.3">
      <c r="E2428" s="152"/>
      <c r="F2428" s="153"/>
      <c r="G2428" s="165"/>
      <c r="H2428" s="286"/>
      <c r="I2428" s="154"/>
      <c r="J2428" s="286"/>
      <c r="K2428" s="154"/>
      <c r="L2428" s="154"/>
    </row>
    <row r="2429" spans="5:12" x14ac:dyDescent="0.3">
      <c r="E2429" s="152"/>
      <c r="F2429" s="153"/>
      <c r="G2429" s="165"/>
      <c r="H2429" s="286"/>
      <c r="I2429" s="154"/>
      <c r="J2429" s="286"/>
      <c r="K2429" s="154"/>
      <c r="L2429" s="154"/>
    </row>
    <row r="2430" spans="5:12" x14ac:dyDescent="0.3">
      <c r="E2430" s="152"/>
      <c r="F2430" s="153"/>
      <c r="G2430" s="165"/>
      <c r="H2430" s="286"/>
      <c r="I2430" s="154"/>
      <c r="J2430" s="286"/>
      <c r="K2430" s="154"/>
      <c r="L2430" s="154"/>
    </row>
    <row r="2431" spans="5:12" x14ac:dyDescent="0.3">
      <c r="E2431" s="152"/>
      <c r="F2431" s="153"/>
      <c r="G2431" s="165"/>
      <c r="H2431" s="286"/>
      <c r="I2431" s="154"/>
      <c r="J2431" s="286"/>
      <c r="K2431" s="154"/>
      <c r="L2431" s="154"/>
    </row>
    <row r="2432" spans="5:12" x14ac:dyDescent="0.3">
      <c r="E2432" s="152"/>
      <c r="F2432" s="153"/>
      <c r="G2432" s="165"/>
      <c r="H2432" s="286"/>
      <c r="I2432" s="154"/>
      <c r="J2432" s="286"/>
      <c r="K2432" s="154"/>
      <c r="L2432" s="154"/>
    </row>
    <row r="2433" spans="5:12" x14ac:dyDescent="0.3">
      <c r="E2433" s="152"/>
      <c r="F2433" s="153"/>
      <c r="G2433" s="165"/>
      <c r="H2433" s="286"/>
      <c r="I2433" s="154"/>
      <c r="J2433" s="286"/>
      <c r="K2433" s="154"/>
      <c r="L2433" s="154"/>
    </row>
    <row r="2434" spans="5:12" x14ac:dyDescent="0.3">
      <c r="E2434" s="152"/>
      <c r="F2434" s="153"/>
      <c r="G2434" s="165"/>
      <c r="H2434" s="286"/>
      <c r="I2434" s="154"/>
      <c r="J2434" s="286"/>
      <c r="K2434" s="154"/>
      <c r="L2434" s="154"/>
    </row>
    <row r="2435" spans="5:12" x14ac:dyDescent="0.3">
      <c r="E2435" s="152"/>
      <c r="F2435" s="153"/>
      <c r="G2435" s="165"/>
      <c r="H2435" s="286"/>
      <c r="I2435" s="154"/>
      <c r="J2435" s="286"/>
      <c r="K2435" s="154"/>
      <c r="L2435" s="154"/>
    </row>
    <row r="2436" spans="5:12" x14ac:dyDescent="0.3">
      <c r="E2436" s="152"/>
      <c r="F2436" s="153"/>
      <c r="G2436" s="165"/>
      <c r="H2436" s="286"/>
      <c r="I2436" s="154"/>
      <c r="J2436" s="286"/>
      <c r="K2436" s="154"/>
      <c r="L2436" s="154"/>
    </row>
    <row r="2437" spans="5:12" x14ac:dyDescent="0.3">
      <c r="E2437" s="152"/>
      <c r="F2437" s="153"/>
      <c r="G2437" s="165"/>
      <c r="H2437" s="286"/>
      <c r="I2437" s="154"/>
      <c r="J2437" s="286"/>
      <c r="K2437" s="154"/>
      <c r="L2437" s="154"/>
    </row>
    <row r="2438" spans="5:12" x14ac:dyDescent="0.3">
      <c r="E2438" s="152"/>
      <c r="F2438" s="153"/>
      <c r="G2438" s="165"/>
      <c r="H2438" s="286"/>
      <c r="I2438" s="154"/>
      <c r="J2438" s="286"/>
      <c r="K2438" s="154"/>
      <c r="L2438" s="154"/>
    </row>
    <row r="2439" spans="5:12" x14ac:dyDescent="0.3">
      <c r="E2439" s="152"/>
      <c r="F2439" s="153"/>
      <c r="G2439" s="165"/>
      <c r="H2439" s="286"/>
      <c r="I2439" s="154"/>
      <c r="J2439" s="286"/>
      <c r="K2439" s="154"/>
      <c r="L2439" s="154"/>
    </row>
    <row r="2440" spans="5:12" x14ac:dyDescent="0.3">
      <c r="E2440" s="152"/>
      <c r="F2440" s="153"/>
      <c r="G2440" s="165"/>
      <c r="H2440" s="286"/>
      <c r="I2440" s="154"/>
      <c r="J2440" s="286"/>
      <c r="K2440" s="154"/>
      <c r="L2440" s="154"/>
    </row>
    <row r="2441" spans="5:12" x14ac:dyDescent="0.3">
      <c r="E2441" s="152"/>
      <c r="F2441" s="153"/>
      <c r="G2441" s="165"/>
      <c r="H2441" s="286"/>
      <c r="I2441" s="154"/>
      <c r="J2441" s="286"/>
      <c r="K2441" s="154"/>
      <c r="L2441" s="154"/>
    </row>
    <row r="2442" spans="5:12" x14ac:dyDescent="0.3">
      <c r="E2442" s="152"/>
      <c r="F2442" s="153"/>
      <c r="G2442" s="165"/>
      <c r="H2442" s="286"/>
      <c r="I2442" s="154"/>
      <c r="J2442" s="286"/>
      <c r="K2442" s="154"/>
      <c r="L2442" s="154"/>
    </row>
    <row r="2443" spans="5:12" x14ac:dyDescent="0.3">
      <c r="E2443" s="152"/>
      <c r="F2443" s="153"/>
      <c r="G2443" s="165"/>
      <c r="H2443" s="286"/>
      <c r="I2443" s="154"/>
      <c r="J2443" s="286"/>
      <c r="K2443" s="154"/>
      <c r="L2443" s="154"/>
    </row>
    <row r="2444" spans="5:12" x14ac:dyDescent="0.3">
      <c r="E2444" s="152"/>
      <c r="F2444" s="153"/>
      <c r="G2444" s="165"/>
      <c r="H2444" s="286"/>
      <c r="I2444" s="154"/>
      <c r="J2444" s="286"/>
      <c r="K2444" s="154"/>
      <c r="L2444" s="154"/>
    </row>
    <row r="2445" spans="5:12" x14ac:dyDescent="0.3">
      <c r="E2445" s="152"/>
      <c r="F2445" s="153"/>
      <c r="G2445" s="165"/>
      <c r="H2445" s="286"/>
      <c r="I2445" s="154"/>
      <c r="J2445" s="286"/>
      <c r="K2445" s="154"/>
      <c r="L2445" s="154"/>
    </row>
    <row r="2446" spans="5:12" x14ac:dyDescent="0.3">
      <c r="E2446" s="152"/>
      <c r="F2446" s="153"/>
      <c r="G2446" s="165"/>
      <c r="H2446" s="286"/>
      <c r="I2446" s="154"/>
      <c r="J2446" s="286"/>
      <c r="K2446" s="154"/>
      <c r="L2446" s="154"/>
    </row>
    <row r="2447" spans="5:12" x14ac:dyDescent="0.3">
      <c r="E2447" s="152"/>
      <c r="F2447" s="153"/>
      <c r="G2447" s="165"/>
      <c r="H2447" s="286"/>
      <c r="I2447" s="154"/>
      <c r="J2447" s="286"/>
      <c r="K2447" s="154"/>
      <c r="L2447" s="154"/>
    </row>
    <row r="2448" spans="5:12" x14ac:dyDescent="0.3">
      <c r="E2448" s="152"/>
      <c r="F2448" s="153"/>
      <c r="G2448" s="165"/>
      <c r="H2448" s="286"/>
      <c r="I2448" s="154"/>
      <c r="J2448" s="286"/>
      <c r="K2448" s="154"/>
      <c r="L2448" s="154"/>
    </row>
    <row r="2449" spans="5:12" x14ac:dyDescent="0.3">
      <c r="E2449" s="152"/>
      <c r="F2449" s="153"/>
      <c r="G2449" s="165"/>
      <c r="H2449" s="286"/>
      <c r="I2449" s="154"/>
      <c r="J2449" s="286"/>
      <c r="K2449" s="154"/>
      <c r="L2449" s="154"/>
    </row>
    <row r="2450" spans="5:12" x14ac:dyDescent="0.3">
      <c r="E2450" s="152"/>
      <c r="F2450" s="153"/>
      <c r="G2450" s="165"/>
      <c r="H2450" s="286"/>
      <c r="I2450" s="154"/>
      <c r="J2450" s="286"/>
      <c r="K2450" s="154"/>
      <c r="L2450" s="154"/>
    </row>
    <row r="2451" spans="5:12" x14ac:dyDescent="0.3">
      <c r="E2451" s="152"/>
      <c r="F2451" s="153"/>
      <c r="G2451" s="165"/>
      <c r="H2451" s="286"/>
      <c r="I2451" s="154"/>
      <c r="J2451" s="286"/>
      <c r="K2451" s="154"/>
      <c r="L2451" s="154"/>
    </row>
    <row r="2452" spans="5:12" x14ac:dyDescent="0.3">
      <c r="E2452" s="152"/>
      <c r="F2452" s="153"/>
      <c r="G2452" s="165"/>
      <c r="H2452" s="286"/>
      <c r="I2452" s="154"/>
      <c r="J2452" s="286"/>
      <c r="K2452" s="154"/>
      <c r="L2452" s="154"/>
    </row>
    <row r="2453" spans="5:12" x14ac:dyDescent="0.3">
      <c r="E2453" s="152"/>
      <c r="F2453" s="153"/>
      <c r="G2453" s="165"/>
      <c r="H2453" s="286"/>
      <c r="I2453" s="154"/>
      <c r="J2453" s="286"/>
      <c r="K2453" s="154"/>
      <c r="L2453" s="154"/>
    </row>
    <row r="2454" spans="5:12" x14ac:dyDescent="0.3">
      <c r="E2454" s="152"/>
      <c r="F2454" s="153"/>
      <c r="G2454" s="165"/>
      <c r="H2454" s="286"/>
      <c r="I2454" s="154"/>
      <c r="J2454" s="286"/>
      <c r="K2454" s="154"/>
      <c r="L2454" s="154"/>
    </row>
    <row r="2455" spans="5:12" x14ac:dyDescent="0.3">
      <c r="E2455" s="152"/>
      <c r="F2455" s="153"/>
      <c r="G2455" s="165"/>
      <c r="H2455" s="286"/>
      <c r="I2455" s="154"/>
      <c r="J2455" s="286"/>
      <c r="K2455" s="154"/>
      <c r="L2455" s="154"/>
    </row>
    <row r="2456" spans="5:12" x14ac:dyDescent="0.3">
      <c r="E2456" s="152"/>
      <c r="F2456" s="153"/>
      <c r="G2456" s="165"/>
      <c r="H2456" s="286"/>
      <c r="I2456" s="154"/>
      <c r="J2456" s="286"/>
      <c r="K2456" s="154"/>
      <c r="L2456" s="154"/>
    </row>
    <row r="2457" spans="5:12" x14ac:dyDescent="0.3">
      <c r="E2457" s="152"/>
      <c r="F2457" s="153"/>
      <c r="G2457" s="165"/>
      <c r="H2457" s="286"/>
      <c r="I2457" s="154"/>
      <c r="J2457" s="286"/>
      <c r="K2457" s="154"/>
      <c r="L2457" s="154"/>
    </row>
    <row r="2458" spans="5:12" x14ac:dyDescent="0.3">
      <c r="E2458" s="152"/>
      <c r="F2458" s="153"/>
      <c r="G2458" s="165"/>
      <c r="H2458" s="286"/>
      <c r="I2458" s="154"/>
      <c r="J2458" s="286"/>
      <c r="K2458" s="154"/>
      <c r="L2458" s="154"/>
    </row>
    <row r="2459" spans="5:12" x14ac:dyDescent="0.3">
      <c r="E2459" s="152"/>
      <c r="F2459" s="153"/>
      <c r="G2459" s="165"/>
      <c r="H2459" s="286"/>
      <c r="I2459" s="154"/>
      <c r="J2459" s="286"/>
      <c r="K2459" s="154"/>
      <c r="L2459" s="154"/>
    </row>
    <row r="2460" spans="5:12" x14ac:dyDescent="0.3">
      <c r="E2460" s="152"/>
      <c r="F2460" s="153"/>
      <c r="G2460" s="165"/>
      <c r="H2460" s="286"/>
      <c r="I2460" s="154"/>
      <c r="J2460" s="286"/>
      <c r="K2460" s="154"/>
      <c r="L2460" s="154"/>
    </row>
    <row r="2461" spans="5:12" x14ac:dyDescent="0.3">
      <c r="E2461" s="152"/>
      <c r="F2461" s="153"/>
      <c r="G2461" s="165"/>
      <c r="H2461" s="286"/>
      <c r="I2461" s="154"/>
      <c r="J2461" s="286"/>
      <c r="K2461" s="154"/>
      <c r="L2461" s="154"/>
    </row>
    <row r="2462" spans="5:12" x14ac:dyDescent="0.3">
      <c r="E2462" s="152"/>
      <c r="F2462" s="153"/>
      <c r="G2462" s="165"/>
      <c r="H2462" s="286"/>
      <c r="I2462" s="154"/>
      <c r="J2462" s="286"/>
      <c r="K2462" s="154"/>
      <c r="L2462" s="154"/>
    </row>
    <row r="2463" spans="5:12" x14ac:dyDescent="0.3">
      <c r="E2463" s="152"/>
      <c r="F2463" s="153"/>
      <c r="G2463" s="165"/>
      <c r="H2463" s="286"/>
      <c r="I2463" s="154"/>
      <c r="J2463" s="286"/>
      <c r="K2463" s="154"/>
      <c r="L2463" s="154"/>
    </row>
    <row r="2464" spans="5:12" x14ac:dyDescent="0.3">
      <c r="E2464" s="152"/>
      <c r="F2464" s="153"/>
      <c r="G2464" s="165"/>
      <c r="H2464" s="286"/>
      <c r="I2464" s="154"/>
      <c r="J2464" s="286"/>
      <c r="K2464" s="154"/>
      <c r="L2464" s="154"/>
    </row>
    <row r="2465" spans="5:12" x14ac:dyDescent="0.3">
      <c r="E2465" s="152"/>
      <c r="F2465" s="153"/>
      <c r="G2465" s="165"/>
      <c r="H2465" s="286"/>
      <c r="I2465" s="154"/>
      <c r="J2465" s="286"/>
      <c r="K2465" s="154"/>
      <c r="L2465" s="154"/>
    </row>
    <row r="2466" spans="5:12" x14ac:dyDescent="0.3">
      <c r="E2466" s="152"/>
      <c r="F2466" s="153"/>
      <c r="G2466" s="165"/>
      <c r="H2466" s="286"/>
      <c r="I2466" s="154"/>
      <c r="J2466" s="286"/>
      <c r="K2466" s="154"/>
      <c r="L2466" s="154"/>
    </row>
    <row r="2467" spans="5:12" x14ac:dyDescent="0.3">
      <c r="E2467" s="152"/>
      <c r="F2467" s="153"/>
      <c r="G2467" s="165"/>
      <c r="H2467" s="286"/>
      <c r="I2467" s="154"/>
      <c r="J2467" s="286"/>
      <c r="K2467" s="154"/>
      <c r="L2467" s="154"/>
    </row>
    <row r="2468" spans="5:12" x14ac:dyDescent="0.3">
      <c r="E2468" s="152"/>
      <c r="F2468" s="153"/>
      <c r="G2468" s="165"/>
      <c r="H2468" s="286"/>
      <c r="I2468" s="154"/>
      <c r="J2468" s="286"/>
      <c r="K2468" s="154"/>
      <c r="L2468" s="154"/>
    </row>
    <row r="2469" spans="5:12" x14ac:dyDescent="0.3">
      <c r="E2469" s="152"/>
      <c r="F2469" s="153"/>
      <c r="G2469" s="165"/>
      <c r="H2469" s="286"/>
      <c r="I2469" s="154"/>
      <c r="J2469" s="286"/>
      <c r="K2469" s="154"/>
      <c r="L2469" s="154"/>
    </row>
    <row r="2470" spans="5:12" x14ac:dyDescent="0.3">
      <c r="E2470" s="152"/>
      <c r="F2470" s="153"/>
      <c r="G2470" s="165"/>
      <c r="H2470" s="286"/>
      <c r="I2470" s="154"/>
      <c r="J2470" s="286"/>
      <c r="K2470" s="154"/>
      <c r="L2470" s="154"/>
    </row>
    <row r="2471" spans="5:12" x14ac:dyDescent="0.3">
      <c r="E2471" s="152"/>
      <c r="F2471" s="153"/>
      <c r="G2471" s="165"/>
      <c r="H2471" s="286"/>
      <c r="I2471" s="154"/>
      <c r="J2471" s="286"/>
      <c r="K2471" s="154"/>
      <c r="L2471" s="154"/>
    </row>
    <row r="2472" spans="5:12" x14ac:dyDescent="0.3">
      <c r="E2472" s="152"/>
      <c r="F2472" s="153"/>
      <c r="G2472" s="165"/>
      <c r="H2472" s="286"/>
      <c r="I2472" s="154"/>
      <c r="J2472" s="286"/>
      <c r="K2472" s="154"/>
      <c r="L2472" s="154"/>
    </row>
    <row r="2473" spans="5:12" x14ac:dyDescent="0.3">
      <c r="E2473" s="152"/>
      <c r="F2473" s="153"/>
      <c r="G2473" s="165"/>
      <c r="H2473" s="286"/>
      <c r="I2473" s="154"/>
      <c r="J2473" s="286"/>
      <c r="K2473" s="154"/>
      <c r="L2473" s="154"/>
    </row>
    <row r="2474" spans="5:12" x14ac:dyDescent="0.3">
      <c r="E2474" s="152"/>
      <c r="F2474" s="153"/>
      <c r="G2474" s="165"/>
      <c r="H2474" s="286"/>
      <c r="I2474" s="154"/>
      <c r="J2474" s="286"/>
      <c r="K2474" s="154"/>
      <c r="L2474" s="154"/>
    </row>
    <row r="2475" spans="5:12" x14ac:dyDescent="0.3">
      <c r="E2475" s="152"/>
      <c r="F2475" s="153"/>
      <c r="G2475" s="165"/>
      <c r="H2475" s="286"/>
      <c r="I2475" s="154"/>
      <c r="J2475" s="286"/>
      <c r="K2475" s="154"/>
      <c r="L2475" s="154"/>
    </row>
    <row r="2476" spans="5:12" x14ac:dyDescent="0.3">
      <c r="E2476" s="152"/>
      <c r="F2476" s="153"/>
      <c r="G2476" s="165"/>
      <c r="H2476" s="286"/>
      <c r="I2476" s="154"/>
      <c r="J2476" s="286"/>
      <c r="K2476" s="154"/>
      <c r="L2476" s="154"/>
    </row>
    <row r="2477" spans="5:12" x14ac:dyDescent="0.3">
      <c r="E2477" s="152"/>
      <c r="F2477" s="153"/>
      <c r="G2477" s="165"/>
      <c r="H2477" s="286"/>
      <c r="I2477" s="154"/>
      <c r="J2477" s="286"/>
      <c r="K2477" s="154"/>
      <c r="L2477" s="154"/>
    </row>
    <row r="2478" spans="5:12" x14ac:dyDescent="0.3">
      <c r="E2478" s="152"/>
      <c r="F2478" s="153"/>
      <c r="G2478" s="165"/>
      <c r="H2478" s="286"/>
      <c r="I2478" s="154"/>
      <c r="J2478" s="286"/>
      <c r="K2478" s="154"/>
      <c r="L2478" s="154"/>
    </row>
    <row r="2479" spans="5:12" x14ac:dyDescent="0.3">
      <c r="E2479" s="152"/>
      <c r="F2479" s="153"/>
      <c r="G2479" s="165"/>
      <c r="H2479" s="286"/>
      <c r="I2479" s="154"/>
      <c r="J2479" s="286"/>
      <c r="K2479" s="154"/>
      <c r="L2479" s="154"/>
    </row>
    <row r="2480" spans="5:12" x14ac:dyDescent="0.3">
      <c r="E2480" s="152"/>
      <c r="F2480" s="153"/>
      <c r="G2480" s="165"/>
      <c r="H2480" s="286"/>
      <c r="I2480" s="154"/>
      <c r="J2480" s="286"/>
      <c r="K2480" s="154"/>
      <c r="L2480" s="154"/>
    </row>
    <row r="2481" spans="5:12" x14ac:dyDescent="0.3">
      <c r="E2481" s="152"/>
      <c r="F2481" s="153"/>
      <c r="G2481" s="165"/>
      <c r="H2481" s="286"/>
      <c r="I2481" s="154"/>
      <c r="J2481" s="286"/>
      <c r="K2481" s="154"/>
      <c r="L2481" s="154"/>
    </row>
    <row r="2482" spans="5:12" x14ac:dyDescent="0.3">
      <c r="E2482" s="152"/>
      <c r="F2482" s="153"/>
      <c r="G2482" s="165"/>
      <c r="H2482" s="286"/>
      <c r="I2482" s="154"/>
      <c r="J2482" s="286"/>
      <c r="K2482" s="154"/>
      <c r="L2482" s="154"/>
    </row>
    <row r="2483" spans="5:12" x14ac:dyDescent="0.3">
      <c r="E2483" s="152"/>
      <c r="F2483" s="153"/>
      <c r="G2483" s="165"/>
      <c r="H2483" s="286"/>
      <c r="I2483" s="154"/>
      <c r="J2483" s="286"/>
      <c r="K2483" s="154"/>
      <c r="L2483" s="154"/>
    </row>
    <row r="2484" spans="5:12" x14ac:dyDescent="0.3">
      <c r="E2484" s="152"/>
      <c r="F2484" s="153"/>
      <c r="G2484" s="165"/>
      <c r="H2484" s="286"/>
      <c r="I2484" s="154"/>
      <c r="J2484" s="286"/>
      <c r="K2484" s="154"/>
      <c r="L2484" s="154"/>
    </row>
    <row r="2485" spans="5:12" x14ac:dyDescent="0.3">
      <c r="E2485" s="152"/>
      <c r="F2485" s="153"/>
      <c r="G2485" s="165"/>
      <c r="H2485" s="286"/>
      <c r="I2485" s="154"/>
      <c r="J2485" s="286"/>
      <c r="K2485" s="154"/>
      <c r="L2485" s="154"/>
    </row>
    <row r="2486" spans="5:12" x14ac:dyDescent="0.3">
      <c r="E2486" s="152"/>
      <c r="F2486" s="153"/>
      <c r="G2486" s="165"/>
      <c r="H2486" s="286"/>
      <c r="I2486" s="154"/>
      <c r="J2486" s="286"/>
      <c r="K2486" s="154"/>
      <c r="L2486" s="154"/>
    </row>
    <row r="2487" spans="5:12" x14ac:dyDescent="0.3">
      <c r="E2487" s="152"/>
      <c r="F2487" s="153"/>
      <c r="G2487" s="165"/>
      <c r="H2487" s="286"/>
      <c r="I2487" s="154"/>
      <c r="J2487" s="286"/>
      <c r="K2487" s="154"/>
      <c r="L2487" s="154"/>
    </row>
    <row r="2488" spans="5:12" x14ac:dyDescent="0.3">
      <c r="E2488" s="152"/>
      <c r="F2488" s="153"/>
      <c r="G2488" s="165"/>
      <c r="H2488" s="286"/>
      <c r="I2488" s="154"/>
      <c r="J2488" s="286"/>
      <c r="K2488" s="154"/>
      <c r="L2488" s="154"/>
    </row>
    <row r="2489" spans="5:12" x14ac:dyDescent="0.3">
      <c r="E2489" s="152"/>
      <c r="F2489" s="153"/>
      <c r="G2489" s="165"/>
      <c r="H2489" s="286"/>
      <c r="I2489" s="154"/>
      <c r="J2489" s="286"/>
      <c r="K2489" s="154"/>
      <c r="L2489" s="154"/>
    </row>
    <row r="2490" spans="5:12" x14ac:dyDescent="0.3">
      <c r="E2490" s="152"/>
      <c r="F2490" s="153"/>
      <c r="G2490" s="165"/>
      <c r="H2490" s="286"/>
      <c r="I2490" s="154"/>
      <c r="J2490" s="286"/>
      <c r="K2490" s="154"/>
      <c r="L2490" s="154"/>
    </row>
    <row r="2491" spans="5:12" x14ac:dyDescent="0.3">
      <c r="E2491" s="152"/>
      <c r="F2491" s="153"/>
      <c r="G2491" s="165"/>
      <c r="H2491" s="286"/>
      <c r="I2491" s="154"/>
      <c r="J2491" s="286"/>
      <c r="K2491" s="154"/>
      <c r="L2491" s="154"/>
    </row>
    <row r="2492" spans="5:12" x14ac:dyDescent="0.3">
      <c r="E2492" s="152"/>
      <c r="F2492" s="153"/>
      <c r="G2492" s="165"/>
      <c r="H2492" s="286"/>
      <c r="I2492" s="154"/>
      <c r="J2492" s="286"/>
      <c r="K2492" s="154"/>
      <c r="L2492" s="154"/>
    </row>
    <row r="2493" spans="5:12" x14ac:dyDescent="0.3">
      <c r="E2493" s="152"/>
      <c r="F2493" s="153"/>
      <c r="G2493" s="165"/>
      <c r="H2493" s="286"/>
      <c r="I2493" s="154"/>
      <c r="J2493" s="286"/>
      <c r="K2493" s="154"/>
      <c r="L2493" s="154"/>
    </row>
    <row r="2494" spans="5:12" x14ac:dyDescent="0.3">
      <c r="E2494" s="152"/>
      <c r="F2494" s="153"/>
      <c r="G2494" s="165"/>
      <c r="H2494" s="286"/>
      <c r="I2494" s="154"/>
      <c r="J2494" s="286"/>
      <c r="K2494" s="154"/>
      <c r="L2494" s="154"/>
    </row>
    <row r="2495" spans="5:12" x14ac:dyDescent="0.3">
      <c r="E2495" s="152"/>
      <c r="F2495" s="153"/>
      <c r="G2495" s="165"/>
      <c r="H2495" s="286"/>
      <c r="I2495" s="154"/>
      <c r="J2495" s="286"/>
      <c r="K2495" s="154"/>
      <c r="L2495" s="154"/>
    </row>
    <row r="2496" spans="5:12" x14ac:dyDescent="0.3">
      <c r="E2496" s="152"/>
      <c r="F2496" s="153"/>
      <c r="G2496" s="165"/>
      <c r="H2496" s="286"/>
      <c r="I2496" s="154"/>
      <c r="J2496" s="286"/>
      <c r="K2496" s="154"/>
      <c r="L2496" s="154"/>
    </row>
    <row r="2497" spans="5:12" x14ac:dyDescent="0.3">
      <c r="E2497" s="152"/>
      <c r="F2497" s="153"/>
      <c r="G2497" s="165"/>
      <c r="H2497" s="286"/>
      <c r="I2497" s="154"/>
      <c r="J2497" s="286"/>
      <c r="K2497" s="154"/>
      <c r="L2497" s="154"/>
    </row>
    <row r="2498" spans="5:12" x14ac:dyDescent="0.3">
      <c r="E2498" s="152"/>
      <c r="F2498" s="153"/>
      <c r="G2498" s="165"/>
      <c r="H2498" s="286"/>
      <c r="I2498" s="154"/>
      <c r="J2498" s="286"/>
      <c r="K2498" s="154"/>
      <c r="L2498" s="154"/>
    </row>
    <row r="2499" spans="5:12" x14ac:dyDescent="0.3">
      <c r="E2499" s="152"/>
      <c r="F2499" s="153"/>
      <c r="G2499" s="165"/>
      <c r="H2499" s="286"/>
      <c r="I2499" s="154"/>
      <c r="J2499" s="286"/>
      <c r="K2499" s="154"/>
      <c r="L2499" s="154"/>
    </row>
    <row r="2500" spans="5:12" x14ac:dyDescent="0.3">
      <c r="E2500" s="152"/>
      <c r="F2500" s="153"/>
      <c r="G2500" s="165"/>
      <c r="H2500" s="286"/>
      <c r="I2500" s="154"/>
      <c r="J2500" s="286"/>
      <c r="K2500" s="154"/>
      <c r="L2500" s="154"/>
    </row>
    <row r="2501" spans="5:12" x14ac:dyDescent="0.3">
      <c r="E2501" s="152"/>
      <c r="F2501" s="153"/>
      <c r="G2501" s="165"/>
      <c r="H2501" s="286"/>
      <c r="I2501" s="154"/>
      <c r="J2501" s="286"/>
      <c r="K2501" s="154"/>
      <c r="L2501" s="154"/>
    </row>
    <row r="2502" spans="5:12" x14ac:dyDescent="0.3">
      <c r="E2502" s="152"/>
      <c r="F2502" s="153"/>
      <c r="G2502" s="165"/>
      <c r="H2502" s="286"/>
      <c r="I2502" s="154"/>
      <c r="J2502" s="286"/>
      <c r="K2502" s="154"/>
      <c r="L2502" s="154"/>
    </row>
    <row r="2503" spans="5:12" x14ac:dyDescent="0.3">
      <c r="E2503" s="152"/>
      <c r="F2503" s="153"/>
      <c r="G2503" s="165"/>
      <c r="H2503" s="286"/>
      <c r="I2503" s="154"/>
      <c r="J2503" s="286"/>
      <c r="K2503" s="154"/>
      <c r="L2503" s="154"/>
    </row>
    <row r="2504" spans="5:12" x14ac:dyDescent="0.3">
      <c r="E2504" s="152"/>
      <c r="F2504" s="153"/>
      <c r="G2504" s="165"/>
      <c r="H2504" s="286"/>
      <c r="I2504" s="154"/>
      <c r="J2504" s="286"/>
      <c r="K2504" s="154"/>
      <c r="L2504" s="154"/>
    </row>
    <row r="2505" spans="5:12" x14ac:dyDescent="0.3">
      <c r="E2505" s="152"/>
      <c r="F2505" s="153"/>
      <c r="G2505" s="165"/>
      <c r="H2505" s="286"/>
      <c r="I2505" s="154"/>
      <c r="J2505" s="286"/>
      <c r="K2505" s="154"/>
      <c r="L2505" s="154"/>
    </row>
    <row r="2506" spans="5:12" x14ac:dyDescent="0.3">
      <c r="E2506" s="152"/>
      <c r="F2506" s="153"/>
      <c r="G2506" s="165"/>
      <c r="H2506" s="286"/>
      <c r="I2506" s="154"/>
      <c r="J2506" s="286"/>
      <c r="K2506" s="154"/>
      <c r="L2506" s="154"/>
    </row>
    <row r="2507" spans="5:12" x14ac:dyDescent="0.3">
      <c r="E2507" s="152"/>
      <c r="F2507" s="153"/>
      <c r="G2507" s="165"/>
      <c r="H2507" s="286"/>
      <c r="I2507" s="154"/>
      <c r="J2507" s="286"/>
      <c r="K2507" s="154"/>
      <c r="L2507" s="154"/>
    </row>
    <row r="2508" spans="5:12" x14ac:dyDescent="0.3">
      <c r="E2508" s="152"/>
      <c r="F2508" s="153"/>
      <c r="G2508" s="165"/>
      <c r="H2508" s="286"/>
      <c r="I2508" s="154"/>
      <c r="J2508" s="286"/>
      <c r="K2508" s="154"/>
      <c r="L2508" s="154"/>
    </row>
    <row r="2509" spans="5:12" x14ac:dyDescent="0.3">
      <c r="E2509" s="152"/>
      <c r="F2509" s="153"/>
      <c r="G2509" s="165"/>
      <c r="H2509" s="286"/>
      <c r="I2509" s="154"/>
      <c r="J2509" s="286"/>
      <c r="K2509" s="154"/>
      <c r="L2509" s="154"/>
    </row>
    <row r="2510" spans="5:12" x14ac:dyDescent="0.3">
      <c r="E2510" s="152"/>
      <c r="F2510" s="153"/>
      <c r="G2510" s="165"/>
      <c r="H2510" s="286"/>
      <c r="I2510" s="154"/>
      <c r="J2510" s="286"/>
      <c r="K2510" s="154"/>
      <c r="L2510" s="154"/>
    </row>
    <row r="2511" spans="5:12" x14ac:dyDescent="0.3">
      <c r="E2511" s="152"/>
      <c r="F2511" s="153"/>
      <c r="G2511" s="165"/>
      <c r="H2511" s="286"/>
      <c r="I2511" s="154"/>
      <c r="J2511" s="286"/>
      <c r="K2511" s="154"/>
      <c r="L2511" s="154"/>
    </row>
    <row r="2512" spans="5:12" x14ac:dyDescent="0.3">
      <c r="E2512" s="152"/>
      <c r="F2512" s="153"/>
      <c r="G2512" s="165"/>
      <c r="H2512" s="286"/>
      <c r="I2512" s="154"/>
      <c r="J2512" s="286"/>
      <c r="K2512" s="154"/>
      <c r="L2512" s="154"/>
    </row>
    <row r="2513" spans="5:12" x14ac:dyDescent="0.3">
      <c r="E2513" s="152"/>
      <c r="F2513" s="153"/>
      <c r="G2513" s="165"/>
      <c r="H2513" s="286"/>
      <c r="I2513" s="154"/>
      <c r="J2513" s="286"/>
      <c r="K2513" s="154"/>
      <c r="L2513" s="154"/>
    </row>
    <row r="2514" spans="5:12" x14ac:dyDescent="0.3">
      <c r="E2514" s="152"/>
      <c r="F2514" s="153"/>
      <c r="G2514" s="165"/>
      <c r="H2514" s="286"/>
      <c r="I2514" s="154"/>
      <c r="J2514" s="286"/>
      <c r="K2514" s="154"/>
      <c r="L2514" s="154"/>
    </row>
    <row r="2515" spans="5:12" x14ac:dyDescent="0.3">
      <c r="E2515" s="152"/>
      <c r="F2515" s="153"/>
      <c r="G2515" s="165"/>
      <c r="H2515" s="286"/>
      <c r="I2515" s="154"/>
      <c r="J2515" s="286"/>
      <c r="K2515" s="154"/>
      <c r="L2515" s="154"/>
    </row>
    <row r="2516" spans="5:12" x14ac:dyDescent="0.3">
      <c r="E2516" s="152"/>
      <c r="F2516" s="153"/>
      <c r="G2516" s="165"/>
      <c r="H2516" s="286"/>
      <c r="I2516" s="154"/>
      <c r="J2516" s="286"/>
      <c r="K2516" s="154"/>
      <c r="L2516" s="154"/>
    </row>
    <row r="2517" spans="5:12" x14ac:dyDescent="0.3">
      <c r="E2517" s="152"/>
      <c r="F2517" s="153"/>
      <c r="G2517" s="165"/>
      <c r="H2517" s="286"/>
      <c r="I2517" s="154"/>
      <c r="J2517" s="286"/>
      <c r="K2517" s="154"/>
      <c r="L2517" s="154"/>
    </row>
    <row r="2518" spans="5:12" x14ac:dyDescent="0.3">
      <c r="E2518" s="152"/>
      <c r="F2518" s="153"/>
      <c r="G2518" s="165"/>
      <c r="H2518" s="286"/>
      <c r="I2518" s="154"/>
      <c r="J2518" s="286"/>
      <c r="K2518" s="154"/>
      <c r="L2518" s="154"/>
    </row>
    <row r="2519" spans="5:12" x14ac:dyDescent="0.3">
      <c r="E2519" s="152"/>
      <c r="F2519" s="153"/>
      <c r="G2519" s="165"/>
      <c r="H2519" s="286"/>
      <c r="I2519" s="154"/>
      <c r="J2519" s="286"/>
      <c r="K2519" s="154"/>
      <c r="L2519" s="154"/>
    </row>
    <row r="2520" spans="5:12" x14ac:dyDescent="0.3">
      <c r="E2520" s="152"/>
      <c r="F2520" s="153"/>
      <c r="G2520" s="165"/>
      <c r="H2520" s="286"/>
      <c r="I2520" s="154"/>
      <c r="J2520" s="286"/>
      <c r="K2520" s="154"/>
      <c r="L2520" s="154"/>
    </row>
    <row r="2521" spans="5:12" x14ac:dyDescent="0.3">
      <c r="E2521" s="152"/>
      <c r="F2521" s="153"/>
      <c r="G2521" s="165"/>
      <c r="H2521" s="286"/>
      <c r="I2521" s="154"/>
      <c r="J2521" s="286"/>
      <c r="K2521" s="154"/>
      <c r="L2521" s="154"/>
    </row>
    <row r="2522" spans="5:12" x14ac:dyDescent="0.3">
      <c r="E2522" s="152"/>
      <c r="F2522" s="153"/>
      <c r="G2522" s="165"/>
      <c r="H2522" s="286"/>
      <c r="I2522" s="154"/>
      <c r="J2522" s="286"/>
      <c r="K2522" s="154"/>
      <c r="L2522" s="154"/>
    </row>
    <row r="2523" spans="5:12" x14ac:dyDescent="0.3">
      <c r="E2523" s="152"/>
      <c r="F2523" s="153"/>
      <c r="G2523" s="165"/>
      <c r="H2523" s="286"/>
      <c r="I2523" s="154"/>
      <c r="J2523" s="286"/>
      <c r="K2523" s="154"/>
      <c r="L2523" s="154"/>
    </row>
    <row r="2524" spans="5:12" x14ac:dyDescent="0.3">
      <c r="E2524" s="152"/>
      <c r="F2524" s="153"/>
      <c r="G2524" s="165"/>
      <c r="H2524" s="286"/>
      <c r="I2524" s="154"/>
      <c r="J2524" s="286"/>
      <c r="K2524" s="154"/>
      <c r="L2524" s="154"/>
    </row>
    <row r="2525" spans="5:12" x14ac:dyDescent="0.3">
      <c r="E2525" s="152"/>
      <c r="F2525" s="153"/>
      <c r="G2525" s="165"/>
      <c r="H2525" s="286"/>
      <c r="I2525" s="154"/>
      <c r="J2525" s="286"/>
      <c r="K2525" s="154"/>
      <c r="L2525" s="154"/>
    </row>
    <row r="2526" spans="5:12" x14ac:dyDescent="0.3">
      <c r="E2526" s="152"/>
      <c r="F2526" s="153"/>
      <c r="G2526" s="165"/>
      <c r="H2526" s="286"/>
      <c r="I2526" s="154"/>
      <c r="J2526" s="286"/>
      <c r="K2526" s="154"/>
      <c r="L2526" s="154"/>
    </row>
    <row r="2527" spans="5:12" x14ac:dyDescent="0.3">
      <c r="E2527" s="152"/>
      <c r="F2527" s="153"/>
      <c r="G2527" s="165"/>
      <c r="H2527" s="286"/>
      <c r="I2527" s="154"/>
      <c r="J2527" s="286"/>
      <c r="K2527" s="154"/>
      <c r="L2527" s="154"/>
    </row>
    <row r="2528" spans="5:12" x14ac:dyDescent="0.3">
      <c r="E2528" s="152"/>
      <c r="F2528" s="153"/>
      <c r="G2528" s="165"/>
      <c r="H2528" s="286"/>
      <c r="I2528" s="154"/>
      <c r="J2528" s="286"/>
      <c r="K2528" s="154"/>
      <c r="L2528" s="154"/>
    </row>
    <row r="2529" spans="5:12" x14ac:dyDescent="0.3">
      <c r="E2529" s="152"/>
      <c r="F2529" s="153"/>
      <c r="G2529" s="165"/>
      <c r="H2529" s="286"/>
      <c r="I2529" s="154"/>
      <c r="J2529" s="286"/>
      <c r="K2529" s="154"/>
      <c r="L2529" s="154"/>
    </row>
    <row r="2530" spans="5:12" x14ac:dyDescent="0.3">
      <c r="E2530" s="152"/>
      <c r="F2530" s="153"/>
      <c r="G2530" s="165"/>
      <c r="H2530" s="286"/>
      <c r="I2530" s="154"/>
      <c r="J2530" s="286"/>
      <c r="K2530" s="154"/>
      <c r="L2530" s="154"/>
    </row>
    <row r="2531" spans="5:12" x14ac:dyDescent="0.3">
      <c r="E2531" s="152"/>
      <c r="F2531" s="153"/>
      <c r="G2531" s="165"/>
      <c r="H2531" s="286"/>
      <c r="I2531" s="154"/>
      <c r="J2531" s="286"/>
      <c r="K2531" s="154"/>
      <c r="L2531" s="154"/>
    </row>
    <row r="2532" spans="5:12" x14ac:dyDescent="0.3">
      <c r="E2532" s="152"/>
      <c r="F2532" s="153"/>
      <c r="G2532" s="165"/>
      <c r="H2532" s="286"/>
      <c r="I2532" s="154"/>
      <c r="J2532" s="286"/>
      <c r="K2532" s="154"/>
      <c r="L2532" s="154"/>
    </row>
    <row r="2533" spans="5:12" x14ac:dyDescent="0.3">
      <c r="E2533" s="152"/>
      <c r="F2533" s="153"/>
      <c r="G2533" s="165"/>
      <c r="H2533" s="286"/>
      <c r="I2533" s="154"/>
      <c r="J2533" s="286"/>
      <c r="K2533" s="154"/>
      <c r="L2533" s="154"/>
    </row>
    <row r="2534" spans="5:12" x14ac:dyDescent="0.3">
      <c r="E2534" s="152"/>
      <c r="F2534" s="153"/>
      <c r="G2534" s="165"/>
      <c r="H2534" s="286"/>
      <c r="I2534" s="154"/>
      <c r="J2534" s="286"/>
      <c r="K2534" s="154"/>
      <c r="L2534" s="154"/>
    </row>
    <row r="2535" spans="5:12" x14ac:dyDescent="0.3">
      <c r="E2535" s="152"/>
      <c r="F2535" s="153"/>
      <c r="G2535" s="165"/>
      <c r="H2535" s="286"/>
      <c r="I2535" s="154"/>
      <c r="J2535" s="286"/>
      <c r="K2535" s="154"/>
      <c r="L2535" s="154"/>
    </row>
    <row r="2536" spans="5:12" x14ac:dyDescent="0.3">
      <c r="E2536" s="152"/>
      <c r="F2536" s="153"/>
      <c r="G2536" s="165"/>
      <c r="H2536" s="286"/>
      <c r="I2536" s="154"/>
      <c r="J2536" s="286"/>
      <c r="K2536" s="154"/>
      <c r="L2536" s="154"/>
    </row>
    <row r="2537" spans="5:12" x14ac:dyDescent="0.3">
      <c r="E2537" s="152"/>
      <c r="F2537" s="153"/>
      <c r="G2537" s="165"/>
      <c r="H2537" s="286"/>
      <c r="I2537" s="154"/>
      <c r="J2537" s="286"/>
      <c r="K2537" s="154"/>
      <c r="L2537" s="154"/>
    </row>
    <row r="2538" spans="5:12" x14ac:dyDescent="0.3">
      <c r="E2538" s="152"/>
      <c r="F2538" s="153"/>
      <c r="G2538" s="165"/>
      <c r="H2538" s="286"/>
      <c r="I2538" s="154"/>
      <c r="J2538" s="286"/>
      <c r="K2538" s="154"/>
      <c r="L2538" s="154"/>
    </row>
    <row r="2539" spans="5:12" x14ac:dyDescent="0.3">
      <c r="E2539" s="152"/>
      <c r="F2539" s="153"/>
      <c r="G2539" s="165"/>
      <c r="H2539" s="286"/>
      <c r="I2539" s="154"/>
      <c r="J2539" s="286"/>
      <c r="K2539" s="154"/>
      <c r="L2539" s="154"/>
    </row>
    <row r="2540" spans="5:12" x14ac:dyDescent="0.3">
      <c r="E2540" s="152"/>
      <c r="F2540" s="153"/>
      <c r="G2540" s="165"/>
      <c r="H2540" s="286"/>
      <c r="I2540" s="154"/>
      <c r="J2540" s="286"/>
      <c r="K2540" s="154"/>
      <c r="L2540" s="154"/>
    </row>
    <row r="2541" spans="5:12" x14ac:dyDescent="0.3">
      <c r="E2541" s="152"/>
      <c r="F2541" s="153"/>
      <c r="G2541" s="165"/>
      <c r="H2541" s="286"/>
      <c r="I2541" s="154"/>
      <c r="J2541" s="286"/>
      <c r="K2541" s="154"/>
      <c r="L2541" s="154"/>
    </row>
    <row r="2542" spans="5:12" x14ac:dyDescent="0.3">
      <c r="E2542" s="152"/>
      <c r="F2542" s="153"/>
      <c r="G2542" s="165"/>
      <c r="H2542" s="286"/>
      <c r="I2542" s="154"/>
      <c r="J2542" s="286"/>
      <c r="K2542" s="154"/>
      <c r="L2542" s="154"/>
    </row>
    <row r="2543" spans="5:12" x14ac:dyDescent="0.3">
      <c r="E2543" s="152"/>
      <c r="F2543" s="153"/>
      <c r="G2543" s="165"/>
      <c r="H2543" s="286"/>
      <c r="I2543" s="154"/>
      <c r="J2543" s="286"/>
      <c r="K2543" s="154"/>
      <c r="L2543" s="154"/>
    </row>
    <row r="2544" spans="5:12" x14ac:dyDescent="0.3">
      <c r="E2544" s="152"/>
      <c r="F2544" s="153"/>
      <c r="G2544" s="165"/>
      <c r="H2544" s="286"/>
      <c r="I2544" s="154"/>
      <c r="J2544" s="286"/>
      <c r="K2544" s="154"/>
      <c r="L2544" s="154"/>
    </row>
    <row r="2545" spans="5:12" x14ac:dyDescent="0.3">
      <c r="E2545" s="152"/>
      <c r="F2545" s="153"/>
      <c r="G2545" s="165"/>
      <c r="H2545" s="286"/>
      <c r="I2545" s="154"/>
      <c r="J2545" s="286"/>
      <c r="K2545" s="154"/>
      <c r="L2545" s="154"/>
    </row>
    <row r="2546" spans="5:12" x14ac:dyDescent="0.3">
      <c r="E2546" s="152"/>
      <c r="F2546" s="153"/>
      <c r="G2546" s="165"/>
      <c r="H2546" s="286"/>
      <c r="I2546" s="154"/>
      <c r="J2546" s="286"/>
      <c r="K2546" s="154"/>
      <c r="L2546" s="154"/>
    </row>
    <row r="2547" spans="5:12" x14ac:dyDescent="0.3">
      <c r="E2547" s="152"/>
      <c r="F2547" s="153"/>
      <c r="G2547" s="165"/>
      <c r="H2547" s="286"/>
      <c r="I2547" s="154"/>
      <c r="J2547" s="286"/>
      <c r="K2547" s="154"/>
      <c r="L2547" s="154"/>
    </row>
    <row r="2548" spans="5:12" x14ac:dyDescent="0.3">
      <c r="E2548" s="152"/>
      <c r="F2548" s="153"/>
      <c r="G2548" s="165"/>
      <c r="H2548" s="286"/>
      <c r="I2548" s="154"/>
      <c r="J2548" s="286"/>
      <c r="K2548" s="154"/>
      <c r="L2548" s="154"/>
    </row>
    <row r="2549" spans="5:12" x14ac:dyDescent="0.3">
      <c r="E2549" s="152"/>
      <c r="F2549" s="153"/>
      <c r="G2549" s="165"/>
      <c r="H2549" s="286"/>
      <c r="I2549" s="154"/>
      <c r="J2549" s="286"/>
      <c r="K2549" s="154"/>
      <c r="L2549" s="154"/>
    </row>
    <row r="2550" spans="5:12" x14ac:dyDescent="0.3">
      <c r="E2550" s="152"/>
      <c r="F2550" s="153"/>
      <c r="G2550" s="165"/>
      <c r="H2550" s="286"/>
      <c r="I2550" s="154"/>
      <c r="J2550" s="286"/>
      <c r="K2550" s="154"/>
      <c r="L2550" s="154"/>
    </row>
    <row r="2551" spans="5:12" x14ac:dyDescent="0.3">
      <c r="E2551" s="152"/>
      <c r="F2551" s="153"/>
      <c r="G2551" s="165"/>
      <c r="H2551" s="286"/>
      <c r="I2551" s="154"/>
      <c r="J2551" s="286"/>
      <c r="K2551" s="154"/>
      <c r="L2551" s="154"/>
    </row>
    <row r="2552" spans="5:12" x14ac:dyDescent="0.3">
      <c r="E2552" s="152"/>
      <c r="F2552" s="153"/>
      <c r="G2552" s="165"/>
      <c r="H2552" s="286"/>
      <c r="I2552" s="154"/>
      <c r="J2552" s="286"/>
      <c r="K2552" s="154"/>
      <c r="L2552" s="154"/>
    </row>
    <row r="2553" spans="5:12" x14ac:dyDescent="0.3">
      <c r="E2553" s="152"/>
      <c r="F2553" s="153"/>
      <c r="G2553" s="165"/>
      <c r="H2553" s="286"/>
      <c r="I2553" s="154"/>
      <c r="J2553" s="286"/>
      <c r="K2553" s="154"/>
      <c r="L2553" s="154"/>
    </row>
    <row r="2554" spans="5:12" x14ac:dyDescent="0.3">
      <c r="E2554" s="152"/>
      <c r="F2554" s="153"/>
      <c r="G2554" s="165"/>
      <c r="H2554" s="286"/>
      <c r="I2554" s="154"/>
      <c r="J2554" s="286"/>
      <c r="K2554" s="154"/>
      <c r="L2554" s="154"/>
    </row>
    <row r="2555" spans="5:12" x14ac:dyDescent="0.3">
      <c r="E2555" s="152"/>
      <c r="F2555" s="153"/>
      <c r="G2555" s="165"/>
      <c r="H2555" s="286"/>
      <c r="I2555" s="154"/>
      <c r="J2555" s="286"/>
      <c r="K2555" s="154"/>
      <c r="L2555" s="154"/>
    </row>
    <row r="2556" spans="5:12" x14ac:dyDescent="0.3">
      <c r="E2556" s="152"/>
      <c r="F2556" s="153"/>
      <c r="G2556" s="165"/>
      <c r="H2556" s="286"/>
      <c r="I2556" s="154"/>
      <c r="J2556" s="286"/>
      <c r="K2556" s="154"/>
      <c r="L2556" s="154"/>
    </row>
    <row r="2557" spans="5:12" x14ac:dyDescent="0.3">
      <c r="E2557" s="152"/>
      <c r="F2557" s="153"/>
      <c r="G2557" s="165"/>
      <c r="H2557" s="286"/>
      <c r="I2557" s="154"/>
      <c r="J2557" s="286"/>
      <c r="K2557" s="154"/>
      <c r="L2557" s="154"/>
    </row>
    <row r="2558" spans="5:12" x14ac:dyDescent="0.3">
      <c r="E2558" s="152"/>
      <c r="F2558" s="153"/>
      <c r="G2558" s="165"/>
      <c r="H2558" s="286"/>
      <c r="I2558" s="154"/>
      <c r="J2558" s="286"/>
      <c r="K2558" s="154"/>
      <c r="L2558" s="154"/>
    </row>
    <row r="2559" spans="5:12" x14ac:dyDescent="0.3">
      <c r="E2559" s="152"/>
      <c r="F2559" s="153"/>
      <c r="G2559" s="165"/>
      <c r="H2559" s="286"/>
      <c r="I2559" s="154"/>
      <c r="J2559" s="286"/>
      <c r="K2559" s="154"/>
      <c r="L2559" s="154"/>
    </row>
    <row r="2560" spans="5:12" x14ac:dyDescent="0.3">
      <c r="E2560" s="152"/>
      <c r="F2560" s="153"/>
      <c r="G2560" s="165"/>
      <c r="H2560" s="286"/>
      <c r="I2560" s="154"/>
      <c r="J2560" s="286"/>
      <c r="K2560" s="154"/>
      <c r="L2560" s="154"/>
    </row>
    <row r="2561" spans="5:12" x14ac:dyDescent="0.3">
      <c r="E2561" s="152"/>
      <c r="F2561" s="153"/>
      <c r="G2561" s="165"/>
      <c r="H2561" s="286"/>
      <c r="I2561" s="154"/>
      <c r="J2561" s="286"/>
      <c r="K2561" s="154"/>
      <c r="L2561" s="154"/>
    </row>
    <row r="2562" spans="5:12" x14ac:dyDescent="0.3">
      <c r="E2562" s="152"/>
      <c r="F2562" s="153"/>
      <c r="G2562" s="165"/>
      <c r="H2562" s="286"/>
      <c r="I2562" s="154"/>
      <c r="J2562" s="286"/>
      <c r="K2562" s="154"/>
      <c r="L2562" s="154"/>
    </row>
    <row r="2563" spans="5:12" x14ac:dyDescent="0.3">
      <c r="E2563" s="152"/>
      <c r="F2563" s="153"/>
      <c r="G2563" s="165"/>
      <c r="H2563" s="286"/>
      <c r="I2563" s="154"/>
      <c r="J2563" s="286"/>
      <c r="K2563" s="154"/>
      <c r="L2563" s="154"/>
    </row>
    <row r="2564" spans="5:12" x14ac:dyDescent="0.3">
      <c r="E2564" s="152"/>
      <c r="F2564" s="153"/>
      <c r="G2564" s="165"/>
      <c r="H2564" s="286"/>
      <c r="I2564" s="154"/>
      <c r="J2564" s="286"/>
      <c r="K2564" s="154"/>
      <c r="L2564" s="154"/>
    </row>
    <row r="2565" spans="5:12" x14ac:dyDescent="0.3">
      <c r="E2565" s="152"/>
      <c r="F2565" s="153"/>
      <c r="G2565" s="165"/>
      <c r="H2565" s="286"/>
      <c r="I2565" s="154"/>
      <c r="J2565" s="286"/>
      <c r="K2565" s="154"/>
      <c r="L2565" s="154"/>
    </row>
    <row r="2566" spans="5:12" x14ac:dyDescent="0.3">
      <c r="E2566" s="152"/>
      <c r="F2566" s="153"/>
      <c r="G2566" s="165"/>
      <c r="H2566" s="286"/>
      <c r="I2566" s="154"/>
      <c r="J2566" s="286"/>
      <c r="K2566" s="154"/>
      <c r="L2566" s="154"/>
    </row>
    <row r="2567" spans="5:12" x14ac:dyDescent="0.3">
      <c r="E2567" s="152"/>
      <c r="F2567" s="153"/>
      <c r="G2567" s="165"/>
      <c r="H2567" s="286"/>
      <c r="I2567" s="154"/>
      <c r="J2567" s="286"/>
      <c r="K2567" s="154"/>
      <c r="L2567" s="154"/>
    </row>
    <row r="2568" spans="5:12" x14ac:dyDescent="0.3">
      <c r="E2568" s="152"/>
      <c r="F2568" s="153"/>
      <c r="G2568" s="165"/>
      <c r="H2568" s="286"/>
      <c r="I2568" s="154"/>
      <c r="J2568" s="286"/>
      <c r="K2568" s="154"/>
      <c r="L2568" s="154"/>
    </row>
    <row r="2569" spans="5:12" x14ac:dyDescent="0.3">
      <c r="E2569" s="152"/>
      <c r="F2569" s="153"/>
      <c r="G2569" s="165"/>
      <c r="H2569" s="286"/>
      <c r="I2569" s="154"/>
      <c r="J2569" s="286"/>
      <c r="K2569" s="154"/>
      <c r="L2569" s="154"/>
    </row>
    <row r="2570" spans="5:12" x14ac:dyDescent="0.3">
      <c r="E2570" s="152"/>
      <c r="F2570" s="153"/>
      <c r="G2570" s="165"/>
      <c r="H2570" s="286"/>
      <c r="I2570" s="154"/>
      <c r="J2570" s="286"/>
      <c r="K2570" s="154"/>
      <c r="L2570" s="154"/>
    </row>
    <row r="2571" spans="5:12" x14ac:dyDescent="0.3">
      <c r="E2571" s="152"/>
      <c r="F2571" s="153"/>
      <c r="G2571" s="165"/>
      <c r="H2571" s="286"/>
      <c r="I2571" s="154"/>
      <c r="J2571" s="286"/>
      <c r="K2571" s="154"/>
      <c r="L2571" s="154"/>
    </row>
    <row r="2572" spans="5:12" x14ac:dyDescent="0.3">
      <c r="E2572" s="152"/>
      <c r="F2572" s="153"/>
      <c r="G2572" s="165"/>
      <c r="H2572" s="286"/>
      <c r="I2572" s="154"/>
      <c r="J2572" s="286"/>
      <c r="K2572" s="154"/>
      <c r="L2572" s="154"/>
    </row>
    <row r="2573" spans="5:12" x14ac:dyDescent="0.3">
      <c r="E2573" s="152"/>
      <c r="F2573" s="153"/>
      <c r="G2573" s="165"/>
      <c r="H2573" s="286"/>
      <c r="I2573" s="154"/>
      <c r="J2573" s="286"/>
      <c r="K2573" s="154"/>
      <c r="L2573" s="154"/>
    </row>
    <row r="2574" spans="5:12" x14ac:dyDescent="0.3">
      <c r="E2574" s="152"/>
      <c r="F2574" s="153"/>
      <c r="G2574" s="165"/>
      <c r="H2574" s="286"/>
      <c r="I2574" s="154"/>
      <c r="J2574" s="286"/>
      <c r="K2574" s="154"/>
      <c r="L2574" s="154"/>
    </row>
    <row r="2575" spans="5:12" x14ac:dyDescent="0.3">
      <c r="E2575" s="152"/>
      <c r="F2575" s="153"/>
      <c r="G2575" s="165"/>
      <c r="H2575" s="286"/>
      <c r="I2575" s="154"/>
      <c r="J2575" s="286"/>
      <c r="K2575" s="154"/>
      <c r="L2575" s="154"/>
    </row>
    <row r="2576" spans="5:12" x14ac:dyDescent="0.3">
      <c r="E2576" s="152"/>
      <c r="F2576" s="153"/>
      <c r="G2576" s="165"/>
      <c r="H2576" s="286"/>
      <c r="I2576" s="154"/>
      <c r="J2576" s="286"/>
      <c r="K2576" s="154"/>
      <c r="L2576" s="154"/>
    </row>
    <row r="2577" spans="5:12" x14ac:dyDescent="0.3">
      <c r="E2577" s="152"/>
      <c r="F2577" s="153"/>
      <c r="G2577" s="165"/>
      <c r="H2577" s="286"/>
      <c r="I2577" s="154"/>
      <c r="J2577" s="286"/>
      <c r="K2577" s="154"/>
      <c r="L2577" s="154"/>
    </row>
    <row r="2578" spans="5:12" x14ac:dyDescent="0.3">
      <c r="E2578" s="152"/>
      <c r="F2578" s="153"/>
      <c r="G2578" s="165"/>
      <c r="H2578" s="286"/>
      <c r="I2578" s="154"/>
      <c r="J2578" s="286"/>
      <c r="K2578" s="154"/>
      <c r="L2578" s="154"/>
    </row>
    <row r="2579" spans="5:12" x14ac:dyDescent="0.3">
      <c r="E2579" s="152"/>
      <c r="F2579" s="153"/>
      <c r="G2579" s="165"/>
      <c r="H2579" s="286"/>
      <c r="I2579" s="154"/>
      <c r="J2579" s="286"/>
      <c r="K2579" s="154"/>
      <c r="L2579" s="154"/>
    </row>
    <row r="2580" spans="5:12" x14ac:dyDescent="0.3">
      <c r="E2580" s="152"/>
      <c r="F2580" s="153"/>
      <c r="G2580" s="165"/>
      <c r="H2580" s="286"/>
      <c r="I2580" s="154"/>
      <c r="J2580" s="286"/>
      <c r="K2580" s="154"/>
      <c r="L2580" s="154"/>
    </row>
    <row r="2581" spans="5:12" x14ac:dyDescent="0.3">
      <c r="E2581" s="152"/>
      <c r="F2581" s="153"/>
      <c r="G2581" s="165"/>
      <c r="H2581" s="286"/>
      <c r="I2581" s="154"/>
      <c r="J2581" s="286"/>
      <c r="K2581" s="154"/>
      <c r="L2581" s="154"/>
    </row>
    <row r="2582" spans="5:12" x14ac:dyDescent="0.3">
      <c r="E2582" s="152"/>
      <c r="F2582" s="153"/>
      <c r="G2582" s="165"/>
      <c r="H2582" s="286"/>
      <c r="I2582" s="154"/>
      <c r="J2582" s="286"/>
      <c r="K2582" s="154"/>
      <c r="L2582" s="154"/>
    </row>
    <row r="2583" spans="5:12" x14ac:dyDescent="0.3">
      <c r="E2583" s="152"/>
      <c r="F2583" s="153"/>
      <c r="G2583" s="165"/>
      <c r="H2583" s="286"/>
      <c r="I2583" s="154"/>
      <c r="J2583" s="286"/>
      <c r="K2583" s="154"/>
      <c r="L2583" s="154"/>
    </row>
    <row r="2584" spans="5:12" x14ac:dyDescent="0.3">
      <c r="E2584" s="152"/>
      <c r="F2584" s="153"/>
      <c r="G2584" s="165"/>
      <c r="H2584" s="286"/>
      <c r="I2584" s="154"/>
      <c r="J2584" s="286"/>
      <c r="K2584" s="154"/>
      <c r="L2584" s="154"/>
    </row>
    <row r="2585" spans="5:12" x14ac:dyDescent="0.3">
      <c r="E2585" s="152"/>
      <c r="F2585" s="153"/>
      <c r="G2585" s="165"/>
      <c r="H2585" s="286"/>
      <c r="I2585" s="154"/>
      <c r="J2585" s="286"/>
      <c r="K2585" s="154"/>
      <c r="L2585" s="154"/>
    </row>
    <row r="2586" spans="5:12" x14ac:dyDescent="0.3">
      <c r="E2586" s="152"/>
      <c r="F2586" s="153"/>
      <c r="G2586" s="165"/>
      <c r="H2586" s="286"/>
      <c r="I2586" s="154"/>
      <c r="J2586" s="286"/>
      <c r="K2586" s="154"/>
      <c r="L2586" s="154"/>
    </row>
    <row r="2587" spans="5:12" x14ac:dyDescent="0.3">
      <c r="E2587" s="152"/>
      <c r="F2587" s="153"/>
      <c r="G2587" s="165"/>
      <c r="H2587" s="286"/>
      <c r="I2587" s="154"/>
      <c r="J2587" s="286"/>
      <c r="K2587" s="154"/>
      <c r="L2587" s="154"/>
    </row>
    <row r="2588" spans="5:12" x14ac:dyDescent="0.3">
      <c r="E2588" s="152"/>
      <c r="F2588" s="153"/>
      <c r="G2588" s="165"/>
      <c r="H2588" s="286"/>
      <c r="I2588" s="154"/>
      <c r="J2588" s="286"/>
      <c r="K2588" s="154"/>
      <c r="L2588" s="154"/>
    </row>
    <row r="2589" spans="5:12" x14ac:dyDescent="0.3">
      <c r="E2589" s="152"/>
      <c r="F2589" s="153"/>
      <c r="G2589" s="165"/>
      <c r="H2589" s="286"/>
      <c r="I2589" s="154"/>
      <c r="J2589" s="286"/>
      <c r="K2589" s="154"/>
      <c r="L2589" s="154"/>
    </row>
    <row r="2590" spans="5:12" x14ac:dyDescent="0.3">
      <c r="E2590" s="152"/>
      <c r="F2590" s="153"/>
      <c r="G2590" s="165"/>
      <c r="H2590" s="286"/>
      <c r="I2590" s="154"/>
      <c r="J2590" s="286"/>
      <c r="K2590" s="154"/>
      <c r="L2590" s="154"/>
    </row>
    <row r="2591" spans="5:12" x14ac:dyDescent="0.3">
      <c r="E2591" s="152"/>
      <c r="F2591" s="153"/>
      <c r="G2591" s="165"/>
      <c r="H2591" s="286"/>
      <c r="I2591" s="154"/>
      <c r="J2591" s="286"/>
      <c r="K2591" s="154"/>
      <c r="L2591" s="154"/>
    </row>
    <row r="2592" spans="5:12" x14ac:dyDescent="0.3">
      <c r="E2592" s="152"/>
      <c r="F2592" s="153"/>
      <c r="G2592" s="165"/>
      <c r="H2592" s="286"/>
      <c r="I2592" s="154"/>
      <c r="J2592" s="286"/>
      <c r="K2592" s="154"/>
      <c r="L2592" s="154"/>
    </row>
    <row r="2593" spans="5:12" x14ac:dyDescent="0.3">
      <c r="E2593" s="152"/>
      <c r="F2593" s="153"/>
      <c r="G2593" s="165"/>
      <c r="H2593" s="286"/>
      <c r="I2593" s="154"/>
      <c r="J2593" s="286"/>
      <c r="K2593" s="154"/>
      <c r="L2593" s="154"/>
    </row>
    <row r="2594" spans="5:12" x14ac:dyDescent="0.3">
      <c r="E2594" s="152"/>
      <c r="F2594" s="153"/>
      <c r="G2594" s="165"/>
      <c r="H2594" s="286"/>
      <c r="I2594" s="154"/>
      <c r="J2594" s="286"/>
      <c r="K2594" s="154"/>
      <c r="L2594" s="154"/>
    </row>
    <row r="2595" spans="5:12" x14ac:dyDescent="0.3">
      <c r="E2595" s="152"/>
      <c r="F2595" s="153"/>
      <c r="G2595" s="165"/>
      <c r="H2595" s="286"/>
      <c r="I2595" s="154"/>
      <c r="J2595" s="286"/>
      <c r="K2595" s="154"/>
      <c r="L2595" s="154"/>
    </row>
    <row r="2596" spans="5:12" x14ac:dyDescent="0.3">
      <c r="E2596" s="152"/>
      <c r="F2596" s="153"/>
      <c r="G2596" s="165"/>
      <c r="H2596" s="286"/>
      <c r="I2596" s="154"/>
      <c r="J2596" s="286"/>
      <c r="K2596" s="154"/>
      <c r="L2596" s="154"/>
    </row>
    <row r="2597" spans="5:12" x14ac:dyDescent="0.3">
      <c r="E2597" s="152"/>
      <c r="F2597" s="153"/>
      <c r="G2597" s="165"/>
      <c r="H2597" s="286"/>
      <c r="I2597" s="154"/>
      <c r="J2597" s="286"/>
      <c r="K2597" s="154"/>
      <c r="L2597" s="154"/>
    </row>
    <row r="2598" spans="5:12" x14ac:dyDescent="0.3">
      <c r="E2598" s="152"/>
      <c r="F2598" s="153"/>
      <c r="G2598" s="165"/>
      <c r="H2598" s="286"/>
      <c r="I2598" s="154"/>
      <c r="J2598" s="286"/>
      <c r="K2598" s="154"/>
      <c r="L2598" s="154"/>
    </row>
    <row r="2599" spans="5:12" x14ac:dyDescent="0.3">
      <c r="E2599" s="152"/>
      <c r="F2599" s="153"/>
      <c r="G2599" s="165"/>
      <c r="H2599" s="286"/>
      <c r="I2599" s="154"/>
      <c r="J2599" s="286"/>
      <c r="K2599" s="154"/>
      <c r="L2599" s="154"/>
    </row>
    <row r="2600" spans="5:12" x14ac:dyDescent="0.3">
      <c r="E2600" s="152"/>
      <c r="F2600" s="153"/>
      <c r="G2600" s="165"/>
      <c r="H2600" s="286"/>
      <c r="I2600" s="154"/>
      <c r="J2600" s="286"/>
      <c r="K2600" s="154"/>
      <c r="L2600" s="154"/>
    </row>
    <row r="2601" spans="5:12" x14ac:dyDescent="0.3">
      <c r="E2601" s="152"/>
      <c r="F2601" s="153"/>
      <c r="G2601" s="165"/>
      <c r="H2601" s="286"/>
      <c r="I2601" s="154"/>
      <c r="J2601" s="286"/>
      <c r="K2601" s="154"/>
      <c r="L2601" s="154"/>
    </row>
    <row r="2602" spans="5:12" x14ac:dyDescent="0.3">
      <c r="E2602" s="152"/>
      <c r="F2602" s="153"/>
      <c r="G2602" s="165"/>
      <c r="H2602" s="286"/>
      <c r="I2602" s="154"/>
      <c r="J2602" s="286"/>
      <c r="K2602" s="154"/>
      <c r="L2602" s="154"/>
    </row>
    <row r="2603" spans="5:12" x14ac:dyDescent="0.3">
      <c r="E2603" s="152"/>
      <c r="F2603" s="153"/>
      <c r="G2603" s="165"/>
      <c r="H2603" s="286"/>
      <c r="I2603" s="154"/>
      <c r="J2603" s="286"/>
      <c r="K2603" s="154"/>
      <c r="L2603" s="154"/>
    </row>
    <row r="2604" spans="5:12" x14ac:dyDescent="0.3">
      <c r="E2604" s="152"/>
      <c r="F2604" s="153"/>
      <c r="G2604" s="165"/>
      <c r="H2604" s="286"/>
      <c r="I2604" s="154"/>
      <c r="J2604" s="286"/>
      <c r="K2604" s="154"/>
      <c r="L2604" s="154"/>
    </row>
    <row r="2605" spans="5:12" x14ac:dyDescent="0.3">
      <c r="E2605" s="152"/>
      <c r="F2605" s="153"/>
      <c r="G2605" s="165"/>
      <c r="H2605" s="286"/>
      <c r="I2605" s="154"/>
      <c r="J2605" s="286"/>
      <c r="K2605" s="154"/>
      <c r="L2605" s="154"/>
    </row>
    <row r="2606" spans="5:12" x14ac:dyDescent="0.3">
      <c r="E2606" s="152"/>
      <c r="F2606" s="153"/>
      <c r="G2606" s="165"/>
      <c r="H2606" s="286"/>
      <c r="I2606" s="154"/>
      <c r="J2606" s="286"/>
      <c r="K2606" s="154"/>
      <c r="L2606" s="154"/>
    </row>
    <row r="2607" spans="5:12" x14ac:dyDescent="0.3">
      <c r="E2607" s="152"/>
      <c r="F2607" s="153"/>
      <c r="G2607" s="165"/>
      <c r="H2607" s="286"/>
      <c r="I2607" s="154"/>
      <c r="J2607" s="286"/>
      <c r="K2607" s="154"/>
      <c r="L2607" s="154"/>
    </row>
    <row r="2608" spans="5:12" x14ac:dyDescent="0.3">
      <c r="E2608" s="152"/>
      <c r="F2608" s="153"/>
      <c r="G2608" s="165"/>
      <c r="H2608" s="286"/>
      <c r="I2608" s="154"/>
      <c r="J2608" s="286"/>
      <c r="K2608" s="154"/>
      <c r="L2608" s="154"/>
    </row>
    <row r="2609" spans="5:12" x14ac:dyDescent="0.3">
      <c r="E2609" s="152"/>
      <c r="F2609" s="153"/>
      <c r="G2609" s="165"/>
      <c r="H2609" s="286"/>
      <c r="I2609" s="154"/>
      <c r="J2609" s="286"/>
      <c r="K2609" s="154"/>
      <c r="L2609" s="154"/>
    </row>
    <row r="2610" spans="5:12" x14ac:dyDescent="0.3">
      <c r="E2610" s="152"/>
      <c r="F2610" s="153"/>
      <c r="G2610" s="165"/>
      <c r="H2610" s="286"/>
      <c r="I2610" s="154"/>
      <c r="J2610" s="286"/>
      <c r="K2610" s="154"/>
      <c r="L2610" s="154"/>
    </row>
    <row r="2611" spans="5:12" x14ac:dyDescent="0.3">
      <c r="E2611" s="152"/>
      <c r="F2611" s="153"/>
      <c r="G2611" s="165"/>
      <c r="H2611" s="286"/>
      <c r="I2611" s="154"/>
      <c r="J2611" s="286"/>
      <c r="K2611" s="154"/>
      <c r="L2611" s="154"/>
    </row>
    <row r="2612" spans="5:12" x14ac:dyDescent="0.3">
      <c r="E2612" s="152"/>
      <c r="F2612" s="153"/>
      <c r="G2612" s="165"/>
      <c r="H2612" s="286"/>
      <c r="I2612" s="154"/>
      <c r="J2612" s="286"/>
      <c r="K2612" s="154"/>
      <c r="L2612" s="154"/>
    </row>
    <row r="2613" spans="5:12" x14ac:dyDescent="0.3">
      <c r="E2613" s="152"/>
      <c r="F2613" s="153"/>
      <c r="G2613" s="165"/>
      <c r="H2613" s="286"/>
      <c r="I2613" s="154"/>
      <c r="J2613" s="286"/>
      <c r="K2613" s="154"/>
      <c r="L2613" s="154"/>
    </row>
    <row r="2614" spans="5:12" x14ac:dyDescent="0.3">
      <c r="E2614" s="152"/>
      <c r="F2614" s="153"/>
      <c r="G2614" s="165"/>
      <c r="H2614" s="286"/>
      <c r="I2614" s="154"/>
      <c r="J2614" s="286"/>
      <c r="K2614" s="154"/>
      <c r="L2614" s="154"/>
    </row>
    <row r="2615" spans="5:12" x14ac:dyDescent="0.3">
      <c r="E2615" s="152"/>
      <c r="F2615" s="153"/>
      <c r="G2615" s="165"/>
      <c r="H2615" s="286"/>
      <c r="I2615" s="154"/>
      <c r="J2615" s="286"/>
      <c r="K2615" s="154"/>
      <c r="L2615" s="154"/>
    </row>
    <row r="2616" spans="5:12" x14ac:dyDescent="0.3">
      <c r="E2616" s="152"/>
      <c r="F2616" s="153"/>
      <c r="G2616" s="165"/>
      <c r="H2616" s="286"/>
      <c r="I2616" s="154"/>
      <c r="J2616" s="286"/>
      <c r="K2616" s="154"/>
      <c r="L2616" s="154"/>
    </row>
    <row r="2617" spans="5:12" x14ac:dyDescent="0.3">
      <c r="E2617" s="152"/>
      <c r="F2617" s="153"/>
      <c r="G2617" s="165"/>
      <c r="H2617" s="286"/>
      <c r="I2617" s="154"/>
      <c r="J2617" s="286"/>
      <c r="K2617" s="154"/>
      <c r="L2617" s="154"/>
    </row>
    <row r="2618" spans="5:12" x14ac:dyDescent="0.3">
      <c r="E2618" s="152"/>
      <c r="F2618" s="153"/>
      <c r="G2618" s="165"/>
      <c r="H2618" s="286"/>
      <c r="I2618" s="154"/>
      <c r="J2618" s="286"/>
      <c r="K2618" s="154"/>
      <c r="L2618" s="154"/>
    </row>
    <row r="2619" spans="5:12" x14ac:dyDescent="0.3">
      <c r="E2619" s="152"/>
      <c r="F2619" s="153"/>
      <c r="G2619" s="165"/>
      <c r="H2619" s="286"/>
      <c r="I2619" s="154"/>
      <c r="J2619" s="286"/>
      <c r="K2619" s="154"/>
      <c r="L2619" s="154"/>
    </row>
    <row r="2620" spans="5:12" x14ac:dyDescent="0.3">
      <c r="E2620" s="152"/>
      <c r="F2620" s="153"/>
      <c r="G2620" s="165"/>
      <c r="H2620" s="286"/>
      <c r="I2620" s="154"/>
      <c r="J2620" s="286"/>
      <c r="K2620" s="154"/>
      <c r="L2620" s="154"/>
    </row>
    <row r="2621" spans="5:12" x14ac:dyDescent="0.3">
      <c r="E2621" s="152"/>
      <c r="F2621" s="153"/>
      <c r="G2621" s="165"/>
      <c r="H2621" s="286"/>
      <c r="I2621" s="154"/>
      <c r="J2621" s="286"/>
      <c r="K2621" s="154"/>
      <c r="L2621" s="154"/>
    </row>
    <row r="2622" spans="5:12" x14ac:dyDescent="0.3">
      <c r="E2622" s="152"/>
      <c r="F2622" s="153"/>
      <c r="G2622" s="165"/>
      <c r="H2622" s="286"/>
      <c r="I2622" s="154"/>
      <c r="J2622" s="286"/>
      <c r="K2622" s="154"/>
      <c r="L2622" s="154"/>
    </row>
    <row r="2623" spans="5:12" x14ac:dyDescent="0.3">
      <c r="E2623" s="152"/>
      <c r="F2623" s="153"/>
      <c r="G2623" s="165"/>
      <c r="H2623" s="286"/>
      <c r="I2623" s="154"/>
      <c r="J2623" s="286"/>
      <c r="K2623" s="154"/>
      <c r="L2623" s="154"/>
    </row>
    <row r="2624" spans="5:12" x14ac:dyDescent="0.3">
      <c r="E2624" s="152"/>
      <c r="F2624" s="153"/>
      <c r="G2624" s="165"/>
      <c r="H2624" s="286"/>
      <c r="I2624" s="154"/>
      <c r="J2624" s="286"/>
      <c r="K2624" s="154"/>
      <c r="L2624" s="154"/>
    </row>
    <row r="2625" spans="5:12" x14ac:dyDescent="0.3">
      <c r="E2625" s="152"/>
      <c r="F2625" s="153"/>
      <c r="G2625" s="165"/>
      <c r="H2625" s="286"/>
      <c r="I2625" s="154"/>
      <c r="J2625" s="286"/>
      <c r="K2625" s="154"/>
      <c r="L2625" s="154"/>
    </row>
    <row r="2626" spans="5:12" x14ac:dyDescent="0.3">
      <c r="E2626" s="152"/>
      <c r="F2626" s="153"/>
      <c r="G2626" s="165"/>
      <c r="H2626" s="286"/>
      <c r="I2626" s="154"/>
      <c r="J2626" s="286"/>
      <c r="K2626" s="154"/>
      <c r="L2626" s="154"/>
    </row>
    <row r="2627" spans="5:12" x14ac:dyDescent="0.3">
      <c r="E2627" s="152"/>
      <c r="F2627" s="153"/>
      <c r="G2627" s="165"/>
      <c r="H2627" s="286"/>
      <c r="I2627" s="154"/>
      <c r="J2627" s="286"/>
      <c r="K2627" s="154"/>
      <c r="L2627" s="154"/>
    </row>
    <row r="2628" spans="5:12" x14ac:dyDescent="0.3">
      <c r="E2628" s="152"/>
      <c r="F2628" s="153"/>
      <c r="G2628" s="165"/>
      <c r="H2628" s="286"/>
      <c r="I2628" s="154"/>
      <c r="J2628" s="286"/>
      <c r="K2628" s="154"/>
      <c r="L2628" s="154"/>
    </row>
    <row r="2629" spans="5:12" x14ac:dyDescent="0.3">
      <c r="E2629" s="152"/>
      <c r="F2629" s="153"/>
      <c r="G2629" s="165"/>
      <c r="H2629" s="286"/>
      <c r="I2629" s="154"/>
      <c r="J2629" s="286"/>
      <c r="K2629" s="154"/>
      <c r="L2629" s="154"/>
    </row>
    <row r="2630" spans="5:12" x14ac:dyDescent="0.3">
      <c r="E2630" s="152"/>
      <c r="F2630" s="153"/>
      <c r="G2630" s="165"/>
      <c r="H2630" s="286"/>
      <c r="I2630" s="154"/>
      <c r="J2630" s="286"/>
      <c r="K2630" s="154"/>
      <c r="L2630" s="154"/>
    </row>
    <row r="2631" spans="5:12" x14ac:dyDescent="0.3">
      <c r="E2631" s="152"/>
      <c r="F2631" s="153"/>
      <c r="G2631" s="165"/>
      <c r="H2631" s="286"/>
      <c r="I2631" s="154"/>
      <c r="J2631" s="286"/>
      <c r="K2631" s="154"/>
      <c r="L2631" s="154"/>
    </row>
    <row r="2632" spans="5:12" x14ac:dyDescent="0.3">
      <c r="E2632" s="152"/>
      <c r="F2632" s="153"/>
      <c r="G2632" s="165"/>
      <c r="H2632" s="286"/>
      <c r="I2632" s="154"/>
      <c r="J2632" s="286"/>
      <c r="K2632" s="154"/>
      <c r="L2632" s="154"/>
    </row>
    <row r="2633" spans="5:12" x14ac:dyDescent="0.3">
      <c r="E2633" s="152"/>
      <c r="F2633" s="153"/>
      <c r="G2633" s="165"/>
      <c r="H2633" s="286"/>
      <c r="I2633" s="154"/>
      <c r="J2633" s="286"/>
      <c r="K2633" s="154"/>
      <c r="L2633" s="154"/>
    </row>
    <row r="2634" spans="5:12" x14ac:dyDescent="0.3">
      <c r="E2634" s="152"/>
      <c r="F2634" s="153"/>
      <c r="G2634" s="165"/>
      <c r="H2634" s="286"/>
      <c r="I2634" s="154"/>
      <c r="J2634" s="286"/>
      <c r="K2634" s="154"/>
      <c r="L2634" s="154"/>
    </row>
    <row r="2635" spans="5:12" x14ac:dyDescent="0.3">
      <c r="E2635" s="152"/>
      <c r="F2635" s="153"/>
      <c r="G2635" s="165"/>
      <c r="H2635" s="286"/>
      <c r="I2635" s="154"/>
      <c r="J2635" s="286"/>
      <c r="K2635" s="154"/>
      <c r="L2635" s="154"/>
    </row>
    <row r="2636" spans="5:12" x14ac:dyDescent="0.3">
      <c r="E2636" s="152"/>
      <c r="F2636" s="153"/>
      <c r="G2636" s="165"/>
      <c r="H2636" s="286"/>
      <c r="I2636" s="154"/>
      <c r="J2636" s="286"/>
      <c r="K2636" s="154"/>
      <c r="L2636" s="154"/>
    </row>
    <row r="2637" spans="5:12" x14ac:dyDescent="0.3">
      <c r="E2637" s="152"/>
      <c r="F2637" s="153"/>
      <c r="G2637" s="165"/>
      <c r="H2637" s="286"/>
      <c r="I2637" s="154"/>
      <c r="J2637" s="286"/>
      <c r="K2637" s="154"/>
      <c r="L2637" s="154"/>
    </row>
    <row r="2638" spans="5:12" x14ac:dyDescent="0.3">
      <c r="E2638" s="152"/>
      <c r="F2638" s="153"/>
      <c r="G2638" s="165"/>
      <c r="H2638" s="286"/>
      <c r="I2638" s="154"/>
      <c r="J2638" s="286"/>
      <c r="K2638" s="154"/>
      <c r="L2638" s="154"/>
    </row>
    <row r="2639" spans="5:12" x14ac:dyDescent="0.3">
      <c r="E2639" s="152"/>
      <c r="F2639" s="153"/>
      <c r="G2639" s="165"/>
      <c r="H2639" s="286"/>
      <c r="I2639" s="154"/>
      <c r="J2639" s="286"/>
      <c r="K2639" s="154"/>
      <c r="L2639" s="154"/>
    </row>
    <row r="2640" spans="5:12" x14ac:dyDescent="0.3">
      <c r="E2640" s="152"/>
      <c r="F2640" s="153"/>
      <c r="G2640" s="165"/>
      <c r="H2640" s="286"/>
      <c r="I2640" s="154"/>
      <c r="J2640" s="286"/>
      <c r="K2640" s="154"/>
      <c r="L2640" s="154"/>
    </row>
    <row r="2641" spans="5:12" x14ac:dyDescent="0.3">
      <c r="E2641" s="152"/>
      <c r="F2641" s="153"/>
      <c r="G2641" s="165"/>
      <c r="H2641" s="286"/>
      <c r="I2641" s="154"/>
      <c r="J2641" s="286"/>
      <c r="K2641" s="154"/>
      <c r="L2641" s="154"/>
    </row>
    <row r="2642" spans="5:12" x14ac:dyDescent="0.3">
      <c r="E2642" s="152"/>
      <c r="F2642" s="153"/>
      <c r="G2642" s="165"/>
      <c r="H2642" s="286"/>
      <c r="I2642" s="154"/>
      <c r="J2642" s="286"/>
      <c r="K2642" s="154"/>
      <c r="L2642" s="154"/>
    </row>
    <row r="2643" spans="5:12" x14ac:dyDescent="0.3">
      <c r="E2643" s="152"/>
      <c r="F2643" s="153"/>
      <c r="G2643" s="165"/>
      <c r="H2643" s="286"/>
      <c r="I2643" s="154"/>
      <c r="J2643" s="286"/>
      <c r="K2643" s="154"/>
      <c r="L2643" s="154"/>
    </row>
    <row r="2644" spans="5:12" x14ac:dyDescent="0.3">
      <c r="E2644" s="152"/>
      <c r="F2644" s="153"/>
      <c r="G2644" s="165"/>
      <c r="H2644" s="286"/>
      <c r="I2644" s="154"/>
      <c r="J2644" s="286"/>
      <c r="K2644" s="154"/>
      <c r="L2644" s="154"/>
    </row>
    <row r="2645" spans="5:12" x14ac:dyDescent="0.3">
      <c r="E2645" s="152"/>
      <c r="F2645" s="153"/>
      <c r="G2645" s="165"/>
      <c r="H2645" s="286"/>
      <c r="I2645" s="154"/>
      <c r="J2645" s="286"/>
      <c r="K2645" s="154"/>
      <c r="L2645" s="154"/>
    </row>
    <row r="2646" spans="5:12" x14ac:dyDescent="0.3">
      <c r="E2646" s="152"/>
      <c r="F2646" s="153"/>
      <c r="G2646" s="165"/>
      <c r="H2646" s="286"/>
      <c r="I2646" s="154"/>
      <c r="J2646" s="286"/>
      <c r="K2646" s="154"/>
      <c r="L2646" s="154"/>
    </row>
    <row r="2647" spans="5:12" x14ac:dyDescent="0.3">
      <c r="E2647" s="152"/>
      <c r="F2647" s="153"/>
      <c r="G2647" s="165"/>
      <c r="H2647" s="286"/>
      <c r="I2647" s="154"/>
      <c r="J2647" s="286"/>
      <c r="K2647" s="154"/>
      <c r="L2647" s="154"/>
    </row>
    <row r="2648" spans="5:12" x14ac:dyDescent="0.3">
      <c r="E2648" s="152"/>
      <c r="F2648" s="153"/>
      <c r="G2648" s="165"/>
      <c r="H2648" s="286"/>
      <c r="I2648" s="154"/>
      <c r="J2648" s="286"/>
      <c r="K2648" s="154"/>
      <c r="L2648" s="154"/>
    </row>
    <row r="2649" spans="5:12" x14ac:dyDescent="0.3">
      <c r="E2649" s="152"/>
      <c r="F2649" s="153"/>
      <c r="G2649" s="165"/>
      <c r="H2649" s="286"/>
      <c r="I2649" s="154"/>
      <c r="J2649" s="286"/>
      <c r="K2649" s="154"/>
      <c r="L2649" s="154"/>
    </row>
    <row r="2650" spans="5:12" x14ac:dyDescent="0.3">
      <c r="E2650" s="152"/>
      <c r="F2650" s="153"/>
      <c r="G2650" s="165"/>
      <c r="H2650" s="286"/>
      <c r="I2650" s="154"/>
      <c r="J2650" s="286"/>
      <c r="K2650" s="154"/>
      <c r="L2650" s="154"/>
    </row>
    <row r="2651" spans="5:12" x14ac:dyDescent="0.3">
      <c r="E2651" s="152"/>
      <c r="F2651" s="153"/>
      <c r="G2651" s="165"/>
      <c r="H2651" s="286"/>
      <c r="I2651" s="154"/>
      <c r="J2651" s="286"/>
      <c r="K2651" s="154"/>
      <c r="L2651" s="154"/>
    </row>
    <row r="2652" spans="5:12" x14ac:dyDescent="0.3">
      <c r="E2652" s="152"/>
      <c r="F2652" s="153"/>
      <c r="G2652" s="165"/>
      <c r="H2652" s="286"/>
      <c r="I2652" s="154"/>
      <c r="J2652" s="286"/>
      <c r="K2652" s="154"/>
      <c r="L2652" s="154"/>
    </row>
    <row r="2653" spans="5:12" x14ac:dyDescent="0.3">
      <c r="E2653" s="152"/>
      <c r="F2653" s="153"/>
      <c r="G2653" s="165"/>
      <c r="H2653" s="286"/>
      <c r="I2653" s="154"/>
      <c r="J2653" s="286"/>
      <c r="K2653" s="154"/>
      <c r="L2653" s="154"/>
    </row>
    <row r="2654" spans="5:12" x14ac:dyDescent="0.3">
      <c r="E2654" s="152"/>
      <c r="F2654" s="153"/>
      <c r="G2654" s="165"/>
      <c r="H2654" s="286"/>
      <c r="I2654" s="154"/>
      <c r="J2654" s="286"/>
      <c r="K2654" s="154"/>
      <c r="L2654" s="154"/>
    </row>
    <row r="2655" spans="5:12" x14ac:dyDescent="0.3">
      <c r="E2655" s="152"/>
      <c r="F2655" s="153"/>
      <c r="G2655" s="165"/>
      <c r="H2655" s="286"/>
      <c r="I2655" s="154"/>
      <c r="J2655" s="286"/>
      <c r="K2655" s="154"/>
      <c r="L2655" s="154"/>
    </row>
    <row r="2656" spans="5:12" x14ac:dyDescent="0.3">
      <c r="E2656" s="152"/>
      <c r="F2656" s="153"/>
      <c r="G2656" s="165"/>
      <c r="H2656" s="286"/>
      <c r="I2656" s="154"/>
      <c r="J2656" s="286"/>
      <c r="K2656" s="154"/>
      <c r="L2656" s="154"/>
    </row>
    <row r="2657" spans="5:12" x14ac:dyDescent="0.3">
      <c r="E2657" s="152"/>
      <c r="F2657" s="153"/>
      <c r="G2657" s="165"/>
      <c r="H2657" s="286"/>
      <c r="I2657" s="154"/>
      <c r="J2657" s="286"/>
      <c r="K2657" s="154"/>
      <c r="L2657" s="154"/>
    </row>
    <row r="2658" spans="5:12" x14ac:dyDescent="0.3">
      <c r="E2658" s="152"/>
      <c r="F2658" s="153"/>
      <c r="G2658" s="165"/>
      <c r="H2658" s="286"/>
      <c r="I2658" s="154"/>
      <c r="J2658" s="286"/>
      <c r="K2658" s="154"/>
      <c r="L2658" s="154"/>
    </row>
    <row r="2659" spans="5:12" x14ac:dyDescent="0.3">
      <c r="E2659" s="152"/>
      <c r="F2659" s="153"/>
      <c r="G2659" s="165"/>
      <c r="H2659" s="286"/>
      <c r="I2659" s="154"/>
      <c r="J2659" s="286"/>
      <c r="K2659" s="154"/>
      <c r="L2659" s="154"/>
    </row>
    <row r="2660" spans="5:12" x14ac:dyDescent="0.3">
      <c r="E2660" s="152"/>
      <c r="F2660" s="153"/>
      <c r="G2660" s="165"/>
      <c r="H2660" s="286"/>
      <c r="I2660" s="154"/>
      <c r="J2660" s="286"/>
      <c r="K2660" s="154"/>
      <c r="L2660" s="154"/>
    </row>
    <row r="2661" spans="5:12" x14ac:dyDescent="0.3">
      <c r="E2661" s="152"/>
      <c r="F2661" s="153"/>
      <c r="G2661" s="165"/>
      <c r="H2661" s="286"/>
      <c r="I2661" s="154"/>
      <c r="J2661" s="286"/>
      <c r="K2661" s="154"/>
      <c r="L2661" s="154"/>
    </row>
    <row r="2662" spans="5:12" x14ac:dyDescent="0.3">
      <c r="E2662" s="152"/>
      <c r="F2662" s="153"/>
      <c r="G2662" s="165"/>
      <c r="H2662" s="286"/>
      <c r="I2662" s="154"/>
      <c r="J2662" s="286"/>
      <c r="K2662" s="154"/>
      <c r="L2662" s="154"/>
    </row>
    <row r="2663" spans="5:12" x14ac:dyDescent="0.3">
      <c r="E2663" s="152"/>
      <c r="F2663" s="153"/>
      <c r="G2663" s="165"/>
      <c r="H2663" s="286"/>
      <c r="I2663" s="154"/>
      <c r="J2663" s="286"/>
      <c r="K2663" s="154"/>
      <c r="L2663" s="154"/>
    </row>
    <row r="2664" spans="5:12" x14ac:dyDescent="0.3">
      <c r="E2664" s="152"/>
      <c r="F2664" s="153"/>
      <c r="G2664" s="165"/>
      <c r="H2664" s="286"/>
      <c r="I2664" s="154"/>
      <c r="J2664" s="286"/>
      <c r="K2664" s="154"/>
      <c r="L2664" s="154"/>
    </row>
    <row r="2665" spans="5:12" x14ac:dyDescent="0.3">
      <c r="E2665" s="152"/>
      <c r="F2665" s="153"/>
      <c r="G2665" s="165"/>
      <c r="H2665" s="286"/>
      <c r="I2665" s="154"/>
      <c r="J2665" s="286"/>
      <c r="K2665" s="154"/>
      <c r="L2665" s="154"/>
    </row>
    <row r="2666" spans="5:12" x14ac:dyDescent="0.3">
      <c r="E2666" s="152"/>
      <c r="F2666" s="153"/>
      <c r="G2666" s="165"/>
      <c r="H2666" s="286"/>
      <c r="I2666" s="154"/>
      <c r="J2666" s="286"/>
      <c r="K2666" s="154"/>
      <c r="L2666" s="154"/>
    </row>
    <row r="2667" spans="5:12" x14ac:dyDescent="0.3">
      <c r="E2667" s="152"/>
      <c r="F2667" s="153"/>
      <c r="G2667" s="165"/>
      <c r="H2667" s="286"/>
      <c r="I2667" s="154"/>
      <c r="J2667" s="286"/>
      <c r="K2667" s="154"/>
      <c r="L2667" s="154"/>
    </row>
    <row r="2668" spans="5:12" x14ac:dyDescent="0.3">
      <c r="E2668" s="152"/>
      <c r="F2668" s="153"/>
      <c r="G2668" s="165"/>
      <c r="H2668" s="286"/>
      <c r="I2668" s="154"/>
      <c r="J2668" s="286"/>
      <c r="K2668" s="154"/>
      <c r="L2668" s="154"/>
    </row>
    <row r="2669" spans="5:12" x14ac:dyDescent="0.3">
      <c r="E2669" s="152"/>
      <c r="F2669" s="153"/>
      <c r="G2669" s="165"/>
      <c r="H2669" s="286"/>
      <c r="I2669" s="154"/>
      <c r="J2669" s="286"/>
      <c r="K2669" s="154"/>
      <c r="L2669" s="154"/>
    </row>
    <row r="2670" spans="5:12" x14ac:dyDescent="0.3">
      <c r="E2670" s="152"/>
      <c r="F2670" s="153"/>
      <c r="G2670" s="165"/>
      <c r="H2670" s="286"/>
      <c r="I2670" s="154"/>
      <c r="J2670" s="286"/>
      <c r="K2670" s="154"/>
      <c r="L2670" s="154"/>
    </row>
    <row r="2671" spans="5:12" x14ac:dyDescent="0.3">
      <c r="E2671" s="152"/>
      <c r="F2671" s="153"/>
      <c r="G2671" s="165"/>
      <c r="H2671" s="286"/>
      <c r="I2671" s="154"/>
      <c r="J2671" s="286"/>
      <c r="K2671" s="154"/>
      <c r="L2671" s="154"/>
    </row>
    <row r="2672" spans="5:12" x14ac:dyDescent="0.3">
      <c r="E2672" s="152"/>
      <c r="F2672" s="153"/>
      <c r="G2672" s="165"/>
      <c r="H2672" s="286"/>
      <c r="I2672" s="154"/>
      <c r="J2672" s="286"/>
      <c r="K2672" s="154"/>
      <c r="L2672" s="154"/>
    </row>
    <row r="2673" spans="5:12" x14ac:dyDescent="0.3">
      <c r="E2673" s="152"/>
      <c r="F2673" s="153"/>
      <c r="G2673" s="165"/>
      <c r="H2673" s="286"/>
      <c r="I2673" s="154"/>
      <c r="J2673" s="286"/>
      <c r="K2673" s="154"/>
      <c r="L2673" s="154"/>
    </row>
    <row r="2674" spans="5:12" x14ac:dyDescent="0.3">
      <c r="E2674" s="152"/>
      <c r="F2674" s="153"/>
      <c r="G2674" s="165"/>
      <c r="H2674" s="286"/>
      <c r="I2674" s="154"/>
      <c r="J2674" s="286"/>
      <c r="K2674" s="154"/>
      <c r="L2674" s="154"/>
    </row>
    <row r="2675" spans="5:12" x14ac:dyDescent="0.3">
      <c r="E2675" s="152"/>
      <c r="F2675" s="153"/>
      <c r="G2675" s="165"/>
      <c r="H2675" s="286"/>
      <c r="I2675" s="154"/>
      <c r="J2675" s="286"/>
      <c r="K2675" s="154"/>
      <c r="L2675" s="154"/>
    </row>
    <row r="2676" spans="5:12" x14ac:dyDescent="0.3">
      <c r="E2676" s="152"/>
      <c r="F2676" s="153"/>
      <c r="G2676" s="165"/>
      <c r="H2676" s="286"/>
      <c r="I2676" s="154"/>
      <c r="J2676" s="286"/>
      <c r="K2676" s="154"/>
      <c r="L2676" s="154"/>
    </row>
    <row r="2677" spans="5:12" x14ac:dyDescent="0.3">
      <c r="E2677" s="152"/>
      <c r="F2677" s="153"/>
      <c r="G2677" s="165"/>
      <c r="H2677" s="286"/>
      <c r="I2677" s="154"/>
      <c r="J2677" s="286"/>
      <c r="K2677" s="154"/>
      <c r="L2677" s="154"/>
    </row>
    <row r="2678" spans="5:12" x14ac:dyDescent="0.3">
      <c r="E2678" s="152"/>
      <c r="F2678" s="153"/>
      <c r="G2678" s="165"/>
      <c r="H2678" s="286"/>
      <c r="I2678" s="154"/>
      <c r="J2678" s="286"/>
      <c r="K2678" s="154"/>
      <c r="L2678" s="154"/>
    </row>
    <row r="2679" spans="5:12" x14ac:dyDescent="0.3">
      <c r="E2679" s="152"/>
      <c r="F2679" s="153"/>
      <c r="G2679" s="165"/>
      <c r="H2679" s="286"/>
      <c r="I2679" s="154"/>
      <c r="J2679" s="286"/>
      <c r="K2679" s="154"/>
      <c r="L2679" s="154"/>
    </row>
    <row r="2680" spans="5:12" x14ac:dyDescent="0.3">
      <c r="E2680" s="152"/>
      <c r="F2680" s="153"/>
      <c r="G2680" s="165"/>
      <c r="H2680" s="286"/>
      <c r="I2680" s="154"/>
      <c r="J2680" s="286"/>
      <c r="K2680" s="154"/>
      <c r="L2680" s="154"/>
    </row>
    <row r="2681" spans="5:12" x14ac:dyDescent="0.3">
      <c r="E2681" s="152"/>
      <c r="F2681" s="153"/>
      <c r="G2681" s="165"/>
      <c r="H2681" s="286"/>
      <c r="I2681" s="154"/>
      <c r="J2681" s="286"/>
      <c r="K2681" s="154"/>
      <c r="L2681" s="154"/>
    </row>
    <row r="2682" spans="5:12" x14ac:dyDescent="0.3">
      <c r="E2682" s="152"/>
      <c r="F2682" s="153"/>
      <c r="G2682" s="165"/>
      <c r="H2682" s="286"/>
      <c r="I2682" s="154"/>
      <c r="J2682" s="286"/>
      <c r="K2682" s="154"/>
      <c r="L2682" s="154"/>
    </row>
    <row r="2683" spans="5:12" x14ac:dyDescent="0.3">
      <c r="E2683" s="152"/>
      <c r="F2683" s="153"/>
      <c r="G2683" s="165"/>
      <c r="H2683" s="286"/>
      <c r="I2683" s="154"/>
      <c r="J2683" s="286"/>
      <c r="K2683" s="154"/>
      <c r="L2683" s="154"/>
    </row>
    <row r="2684" spans="5:12" x14ac:dyDescent="0.3">
      <c r="E2684" s="152"/>
      <c r="F2684" s="153"/>
      <c r="G2684" s="165"/>
      <c r="H2684" s="286"/>
      <c r="I2684" s="154"/>
      <c r="J2684" s="286"/>
      <c r="K2684" s="154"/>
      <c r="L2684" s="154"/>
    </row>
    <row r="2685" spans="5:12" x14ac:dyDescent="0.3">
      <c r="E2685" s="152"/>
      <c r="F2685" s="153"/>
      <c r="G2685" s="165"/>
      <c r="H2685" s="286"/>
      <c r="I2685" s="154"/>
      <c r="J2685" s="286"/>
      <c r="K2685" s="154"/>
      <c r="L2685" s="154"/>
    </row>
    <row r="2686" spans="5:12" x14ac:dyDescent="0.3">
      <c r="E2686" s="152"/>
      <c r="F2686" s="153"/>
      <c r="G2686" s="165"/>
      <c r="H2686" s="286"/>
      <c r="I2686" s="154"/>
      <c r="J2686" s="286"/>
      <c r="K2686" s="154"/>
      <c r="L2686" s="154"/>
    </row>
    <row r="2687" spans="5:12" x14ac:dyDescent="0.3">
      <c r="E2687" s="152"/>
      <c r="F2687" s="153"/>
      <c r="G2687" s="165"/>
      <c r="H2687" s="286"/>
      <c r="I2687" s="154"/>
      <c r="J2687" s="286"/>
      <c r="K2687" s="154"/>
      <c r="L2687" s="154"/>
    </row>
    <row r="2688" spans="5:12" x14ac:dyDescent="0.3">
      <c r="E2688" s="152"/>
      <c r="F2688" s="153"/>
      <c r="G2688" s="165"/>
      <c r="H2688" s="286"/>
      <c r="I2688" s="154"/>
      <c r="J2688" s="286"/>
      <c r="K2688" s="154"/>
      <c r="L2688" s="154"/>
    </row>
    <row r="2689" spans="5:12" x14ac:dyDescent="0.3">
      <c r="E2689" s="152"/>
      <c r="F2689" s="153"/>
      <c r="G2689" s="165"/>
      <c r="H2689" s="286"/>
      <c r="I2689" s="154"/>
      <c r="J2689" s="286"/>
      <c r="K2689" s="154"/>
      <c r="L2689" s="154"/>
    </row>
    <row r="2690" spans="5:12" x14ac:dyDescent="0.3">
      <c r="E2690" s="152"/>
      <c r="F2690" s="153"/>
      <c r="G2690" s="165"/>
      <c r="H2690" s="286"/>
      <c r="I2690" s="154"/>
      <c r="J2690" s="286"/>
      <c r="K2690" s="154"/>
      <c r="L2690" s="154"/>
    </row>
    <row r="2691" spans="5:12" x14ac:dyDescent="0.3">
      <c r="E2691" s="152"/>
      <c r="F2691" s="153"/>
      <c r="G2691" s="165"/>
      <c r="H2691" s="286"/>
      <c r="I2691" s="154"/>
      <c r="J2691" s="286"/>
      <c r="K2691" s="154"/>
      <c r="L2691" s="154"/>
    </row>
    <row r="2692" spans="5:12" x14ac:dyDescent="0.3">
      <c r="E2692" s="152"/>
      <c r="F2692" s="153"/>
      <c r="G2692" s="165"/>
      <c r="H2692" s="286"/>
      <c r="I2692" s="154"/>
      <c r="J2692" s="286"/>
      <c r="K2692" s="154"/>
      <c r="L2692" s="154"/>
    </row>
    <row r="2693" spans="5:12" x14ac:dyDescent="0.3">
      <c r="E2693" s="152"/>
      <c r="F2693" s="153"/>
      <c r="G2693" s="165"/>
      <c r="H2693" s="286"/>
      <c r="I2693" s="154"/>
      <c r="J2693" s="286"/>
      <c r="K2693" s="154"/>
      <c r="L2693" s="154"/>
    </row>
    <row r="2694" spans="5:12" x14ac:dyDescent="0.3">
      <c r="E2694" s="152"/>
      <c r="F2694" s="153"/>
      <c r="G2694" s="165"/>
      <c r="H2694" s="286"/>
      <c r="I2694" s="154"/>
      <c r="J2694" s="286"/>
      <c r="K2694" s="154"/>
      <c r="L2694" s="154"/>
    </row>
    <row r="2695" spans="5:12" x14ac:dyDescent="0.3">
      <c r="E2695" s="152"/>
      <c r="F2695" s="153"/>
      <c r="G2695" s="165"/>
      <c r="H2695" s="286"/>
      <c r="I2695" s="154"/>
      <c r="J2695" s="286"/>
      <c r="K2695" s="154"/>
      <c r="L2695" s="154"/>
    </row>
    <row r="2696" spans="5:12" x14ac:dyDescent="0.3">
      <c r="E2696" s="152"/>
      <c r="F2696" s="153"/>
      <c r="G2696" s="165"/>
      <c r="H2696" s="286"/>
      <c r="I2696" s="154"/>
      <c r="J2696" s="286"/>
      <c r="K2696" s="154"/>
      <c r="L2696" s="154"/>
    </row>
    <row r="2697" spans="5:12" x14ac:dyDescent="0.3">
      <c r="E2697" s="152"/>
      <c r="F2697" s="153"/>
      <c r="G2697" s="165"/>
      <c r="H2697" s="286"/>
      <c r="I2697" s="154"/>
      <c r="J2697" s="286"/>
      <c r="K2697" s="154"/>
      <c r="L2697" s="154"/>
    </row>
    <row r="2698" spans="5:12" x14ac:dyDescent="0.3">
      <c r="E2698" s="152"/>
      <c r="F2698" s="153"/>
      <c r="G2698" s="165"/>
      <c r="H2698" s="286"/>
      <c r="I2698" s="154"/>
      <c r="J2698" s="286"/>
      <c r="K2698" s="154"/>
      <c r="L2698" s="154"/>
    </row>
    <row r="2699" spans="5:12" x14ac:dyDescent="0.3">
      <c r="E2699" s="152"/>
      <c r="F2699" s="153"/>
      <c r="G2699" s="165"/>
      <c r="H2699" s="286"/>
      <c r="I2699" s="154"/>
      <c r="J2699" s="286"/>
      <c r="K2699" s="154"/>
      <c r="L2699" s="154"/>
    </row>
    <row r="2700" spans="5:12" x14ac:dyDescent="0.3">
      <c r="E2700" s="152"/>
      <c r="F2700" s="153"/>
      <c r="G2700" s="165"/>
      <c r="H2700" s="286"/>
      <c r="I2700" s="154"/>
      <c r="J2700" s="286"/>
      <c r="K2700" s="154"/>
      <c r="L2700" s="154"/>
    </row>
    <row r="2701" spans="5:12" x14ac:dyDescent="0.3">
      <c r="E2701" s="152"/>
      <c r="F2701" s="153"/>
      <c r="G2701" s="165"/>
      <c r="H2701" s="286"/>
      <c r="I2701" s="154"/>
      <c r="J2701" s="286"/>
      <c r="K2701" s="154"/>
      <c r="L2701" s="154"/>
    </row>
    <row r="2702" spans="5:12" x14ac:dyDescent="0.3">
      <c r="E2702" s="152"/>
      <c r="F2702" s="153"/>
      <c r="G2702" s="165"/>
      <c r="H2702" s="286"/>
      <c r="I2702" s="154"/>
      <c r="J2702" s="286"/>
      <c r="K2702" s="154"/>
      <c r="L2702" s="154"/>
    </row>
    <row r="2703" spans="5:12" x14ac:dyDescent="0.3">
      <c r="E2703" s="152"/>
      <c r="F2703" s="153"/>
      <c r="G2703" s="165"/>
      <c r="H2703" s="286"/>
      <c r="I2703" s="154"/>
      <c r="J2703" s="286"/>
      <c r="K2703" s="154"/>
      <c r="L2703" s="154"/>
    </row>
    <row r="2704" spans="5:12" x14ac:dyDescent="0.3">
      <c r="E2704" s="152"/>
      <c r="F2704" s="153"/>
      <c r="G2704" s="165"/>
      <c r="H2704" s="286"/>
      <c r="I2704" s="154"/>
      <c r="J2704" s="286"/>
      <c r="K2704" s="154"/>
      <c r="L2704" s="154"/>
    </row>
    <row r="2705" spans="5:12" x14ac:dyDescent="0.3">
      <c r="E2705" s="152"/>
      <c r="F2705" s="153"/>
      <c r="G2705" s="165"/>
      <c r="H2705" s="286"/>
      <c r="I2705" s="154"/>
      <c r="J2705" s="286"/>
      <c r="K2705" s="154"/>
      <c r="L2705" s="154"/>
    </row>
    <row r="2706" spans="5:12" x14ac:dyDescent="0.3">
      <c r="E2706" s="152"/>
      <c r="F2706" s="153"/>
      <c r="G2706" s="165"/>
      <c r="H2706" s="286"/>
      <c r="I2706" s="154"/>
      <c r="J2706" s="286"/>
      <c r="K2706" s="154"/>
      <c r="L2706" s="154"/>
    </row>
    <row r="2707" spans="5:12" x14ac:dyDescent="0.3">
      <c r="E2707" s="152"/>
      <c r="F2707" s="153"/>
      <c r="G2707" s="165"/>
      <c r="H2707" s="286"/>
      <c r="I2707" s="154"/>
      <c r="J2707" s="286"/>
      <c r="K2707" s="154"/>
      <c r="L2707" s="154"/>
    </row>
    <row r="2708" spans="5:12" x14ac:dyDescent="0.3">
      <c r="E2708" s="152"/>
      <c r="F2708" s="153"/>
      <c r="G2708" s="165"/>
      <c r="H2708" s="286"/>
      <c r="I2708" s="154"/>
      <c r="J2708" s="286"/>
      <c r="K2708" s="154"/>
      <c r="L2708" s="154"/>
    </row>
    <row r="2709" spans="5:12" x14ac:dyDescent="0.3">
      <c r="E2709" s="152"/>
      <c r="F2709" s="153"/>
      <c r="G2709" s="165"/>
      <c r="H2709" s="286"/>
      <c r="I2709" s="154"/>
      <c r="J2709" s="286"/>
      <c r="K2709" s="154"/>
      <c r="L2709" s="154"/>
    </row>
    <row r="2710" spans="5:12" x14ac:dyDescent="0.3">
      <c r="E2710" s="152"/>
      <c r="F2710" s="153"/>
      <c r="G2710" s="165"/>
      <c r="H2710" s="286"/>
      <c r="I2710" s="154"/>
      <c r="J2710" s="286"/>
      <c r="K2710" s="154"/>
      <c r="L2710" s="154"/>
    </row>
    <row r="2711" spans="5:12" x14ac:dyDescent="0.3">
      <c r="E2711" s="152"/>
      <c r="F2711" s="153"/>
      <c r="G2711" s="165"/>
      <c r="H2711" s="286"/>
      <c r="I2711" s="154"/>
      <c r="J2711" s="286"/>
      <c r="K2711" s="154"/>
      <c r="L2711" s="154"/>
    </row>
    <row r="2712" spans="5:12" x14ac:dyDescent="0.3">
      <c r="E2712" s="152"/>
      <c r="F2712" s="153"/>
      <c r="G2712" s="165"/>
      <c r="H2712" s="286"/>
      <c r="I2712" s="154"/>
      <c r="J2712" s="286"/>
      <c r="K2712" s="154"/>
      <c r="L2712" s="154"/>
    </row>
    <row r="2713" spans="5:12" x14ac:dyDescent="0.3">
      <c r="E2713" s="152"/>
      <c r="F2713" s="153"/>
      <c r="G2713" s="165"/>
      <c r="H2713" s="286"/>
      <c r="I2713" s="154"/>
      <c r="J2713" s="286"/>
      <c r="K2713" s="154"/>
      <c r="L2713" s="154"/>
    </row>
    <row r="2714" spans="5:12" x14ac:dyDescent="0.3">
      <c r="E2714" s="152"/>
      <c r="F2714" s="153"/>
      <c r="G2714" s="165"/>
      <c r="H2714" s="286"/>
      <c r="I2714" s="154"/>
      <c r="J2714" s="286"/>
      <c r="K2714" s="154"/>
      <c r="L2714" s="154"/>
    </row>
    <row r="2715" spans="5:12" x14ac:dyDescent="0.3">
      <c r="E2715" s="152"/>
      <c r="F2715" s="153"/>
      <c r="G2715" s="165"/>
      <c r="H2715" s="286"/>
      <c r="I2715" s="154"/>
      <c r="J2715" s="286"/>
      <c r="K2715" s="154"/>
      <c r="L2715" s="154"/>
    </row>
    <row r="2716" spans="5:12" x14ac:dyDescent="0.3">
      <c r="E2716" s="152"/>
      <c r="F2716" s="153"/>
      <c r="G2716" s="165"/>
      <c r="H2716" s="286"/>
      <c r="I2716" s="154"/>
      <c r="J2716" s="286"/>
      <c r="K2716" s="154"/>
      <c r="L2716" s="154"/>
    </row>
    <row r="2717" spans="5:12" x14ac:dyDescent="0.3">
      <c r="E2717" s="152"/>
      <c r="F2717" s="153"/>
      <c r="G2717" s="165"/>
      <c r="H2717" s="286"/>
      <c r="I2717" s="154"/>
      <c r="J2717" s="286"/>
      <c r="K2717" s="154"/>
      <c r="L2717" s="154"/>
    </row>
    <row r="2718" spans="5:12" x14ac:dyDescent="0.3">
      <c r="E2718" s="152"/>
      <c r="F2718" s="153"/>
      <c r="G2718" s="165"/>
      <c r="H2718" s="286"/>
      <c r="I2718" s="154"/>
      <c r="J2718" s="286"/>
      <c r="K2718" s="154"/>
      <c r="L2718" s="154"/>
    </row>
    <row r="2719" spans="5:12" x14ac:dyDescent="0.3">
      <c r="E2719" s="152"/>
      <c r="F2719" s="153"/>
      <c r="G2719" s="165"/>
      <c r="H2719" s="286"/>
      <c r="I2719" s="154"/>
      <c r="J2719" s="286"/>
      <c r="K2719" s="154"/>
      <c r="L2719" s="154"/>
    </row>
    <row r="2720" spans="5:12" x14ac:dyDescent="0.3">
      <c r="E2720" s="152"/>
      <c r="F2720" s="153"/>
      <c r="G2720" s="165"/>
      <c r="H2720" s="286"/>
      <c r="I2720" s="154"/>
      <c r="J2720" s="286"/>
      <c r="K2720" s="154"/>
      <c r="L2720" s="154"/>
    </row>
    <row r="2721" spans="5:12" x14ac:dyDescent="0.3">
      <c r="E2721" s="152"/>
      <c r="F2721" s="153"/>
      <c r="G2721" s="165"/>
      <c r="H2721" s="286"/>
      <c r="I2721" s="154"/>
      <c r="J2721" s="286"/>
      <c r="K2721" s="154"/>
      <c r="L2721" s="154"/>
    </row>
    <row r="2722" spans="5:12" x14ac:dyDescent="0.3">
      <c r="E2722" s="152"/>
      <c r="F2722" s="153"/>
      <c r="G2722" s="165"/>
      <c r="H2722" s="286"/>
      <c r="I2722" s="154"/>
      <c r="J2722" s="286"/>
      <c r="K2722" s="154"/>
      <c r="L2722" s="154"/>
    </row>
    <row r="2723" spans="5:12" x14ac:dyDescent="0.3">
      <c r="E2723" s="152"/>
      <c r="F2723" s="153"/>
      <c r="G2723" s="165"/>
      <c r="H2723" s="286"/>
      <c r="I2723" s="154"/>
      <c r="J2723" s="286"/>
      <c r="K2723" s="154"/>
      <c r="L2723" s="154"/>
    </row>
    <row r="2724" spans="5:12" x14ac:dyDescent="0.3">
      <c r="E2724" s="152"/>
      <c r="F2724" s="153"/>
      <c r="G2724" s="165"/>
      <c r="H2724" s="286"/>
      <c r="I2724" s="154"/>
      <c r="J2724" s="286"/>
      <c r="K2724" s="154"/>
      <c r="L2724" s="154"/>
    </row>
    <row r="2725" spans="5:12" x14ac:dyDescent="0.3">
      <c r="E2725" s="152"/>
      <c r="F2725" s="153"/>
      <c r="G2725" s="165"/>
      <c r="H2725" s="286"/>
      <c r="I2725" s="154"/>
      <c r="J2725" s="286"/>
      <c r="K2725" s="154"/>
      <c r="L2725" s="154"/>
    </row>
    <row r="2726" spans="5:12" x14ac:dyDescent="0.3">
      <c r="E2726" s="152"/>
      <c r="F2726" s="153"/>
      <c r="G2726" s="165"/>
      <c r="H2726" s="286"/>
      <c r="I2726" s="154"/>
      <c r="J2726" s="286"/>
      <c r="K2726" s="154"/>
      <c r="L2726" s="154"/>
    </row>
    <row r="2727" spans="5:12" x14ac:dyDescent="0.3">
      <c r="E2727" s="152"/>
      <c r="F2727" s="153"/>
      <c r="G2727" s="165"/>
      <c r="H2727" s="286"/>
      <c r="I2727" s="154"/>
      <c r="J2727" s="286"/>
      <c r="K2727" s="154"/>
      <c r="L2727" s="154"/>
    </row>
    <row r="2728" spans="5:12" x14ac:dyDescent="0.3">
      <c r="E2728" s="152"/>
      <c r="F2728" s="153"/>
      <c r="G2728" s="165"/>
      <c r="H2728" s="286"/>
      <c r="I2728" s="154"/>
      <c r="J2728" s="286"/>
      <c r="K2728" s="154"/>
      <c r="L2728" s="154"/>
    </row>
    <row r="2729" spans="5:12" x14ac:dyDescent="0.3">
      <c r="E2729" s="152"/>
      <c r="F2729" s="153"/>
      <c r="G2729" s="165"/>
      <c r="H2729" s="286"/>
      <c r="I2729" s="154"/>
      <c r="J2729" s="286"/>
      <c r="K2729" s="154"/>
      <c r="L2729" s="154"/>
    </row>
    <row r="2730" spans="5:12" x14ac:dyDescent="0.3">
      <c r="E2730" s="152"/>
      <c r="F2730" s="153"/>
      <c r="G2730" s="165"/>
      <c r="H2730" s="286"/>
      <c r="I2730" s="154"/>
      <c r="J2730" s="286"/>
      <c r="K2730" s="154"/>
      <c r="L2730" s="154"/>
    </row>
    <row r="2731" spans="5:12" x14ac:dyDescent="0.3">
      <c r="E2731" s="152"/>
      <c r="F2731" s="153"/>
      <c r="G2731" s="165"/>
      <c r="H2731" s="286"/>
      <c r="I2731" s="154"/>
      <c r="J2731" s="286"/>
      <c r="K2731" s="154"/>
      <c r="L2731" s="154"/>
    </row>
    <row r="2732" spans="5:12" x14ac:dyDescent="0.3">
      <c r="E2732" s="152"/>
      <c r="F2732" s="153"/>
      <c r="G2732" s="165"/>
      <c r="H2732" s="286"/>
      <c r="I2732" s="154"/>
      <c r="J2732" s="286"/>
      <c r="K2732" s="154"/>
      <c r="L2732" s="154"/>
    </row>
    <row r="2733" spans="5:12" x14ac:dyDescent="0.3">
      <c r="E2733" s="152"/>
      <c r="F2733" s="153"/>
      <c r="G2733" s="165"/>
      <c r="H2733" s="286"/>
      <c r="I2733" s="154"/>
      <c r="J2733" s="286"/>
      <c r="K2733" s="154"/>
      <c r="L2733" s="154"/>
    </row>
    <row r="2734" spans="5:12" x14ac:dyDescent="0.3">
      <c r="E2734" s="152"/>
      <c r="F2734" s="153"/>
      <c r="G2734" s="165"/>
      <c r="H2734" s="286"/>
      <c r="I2734" s="154"/>
      <c r="J2734" s="286"/>
      <c r="K2734" s="154"/>
      <c r="L2734" s="154"/>
    </row>
    <row r="2735" spans="5:12" x14ac:dyDescent="0.3">
      <c r="E2735" s="152"/>
      <c r="F2735" s="153"/>
      <c r="G2735" s="165"/>
      <c r="H2735" s="286"/>
      <c r="I2735" s="154"/>
      <c r="J2735" s="286"/>
      <c r="K2735" s="154"/>
      <c r="L2735" s="154"/>
    </row>
    <row r="2736" spans="5:12" x14ac:dyDescent="0.3">
      <c r="E2736" s="152"/>
      <c r="F2736" s="153"/>
      <c r="G2736" s="165"/>
      <c r="H2736" s="286"/>
      <c r="I2736" s="154"/>
      <c r="J2736" s="286"/>
      <c r="K2736" s="154"/>
      <c r="L2736" s="154"/>
    </row>
    <row r="2737" spans="5:12" x14ac:dyDescent="0.3">
      <c r="E2737" s="152"/>
      <c r="F2737" s="153"/>
      <c r="G2737" s="165"/>
      <c r="H2737" s="286"/>
      <c r="I2737" s="154"/>
      <c r="J2737" s="286"/>
      <c r="K2737" s="154"/>
      <c r="L2737" s="154"/>
    </row>
    <row r="2738" spans="5:12" x14ac:dyDescent="0.3">
      <c r="E2738" s="152"/>
      <c r="F2738" s="153"/>
      <c r="G2738" s="165"/>
      <c r="H2738" s="286"/>
      <c r="I2738" s="154"/>
      <c r="J2738" s="286"/>
      <c r="K2738" s="154"/>
      <c r="L2738" s="154"/>
    </row>
    <row r="2739" spans="5:12" x14ac:dyDescent="0.3">
      <c r="E2739" s="152"/>
      <c r="F2739" s="153"/>
      <c r="G2739" s="165"/>
      <c r="H2739" s="286"/>
      <c r="I2739" s="154"/>
      <c r="J2739" s="286"/>
      <c r="K2739" s="154"/>
      <c r="L2739" s="154"/>
    </row>
    <row r="2740" spans="5:12" x14ac:dyDescent="0.3">
      <c r="E2740" s="152"/>
      <c r="F2740" s="153"/>
      <c r="G2740" s="165"/>
      <c r="H2740" s="286"/>
      <c r="I2740" s="154"/>
      <c r="J2740" s="286"/>
      <c r="K2740" s="154"/>
      <c r="L2740" s="154"/>
    </row>
    <row r="2741" spans="5:12" x14ac:dyDescent="0.3">
      <c r="E2741" s="152"/>
      <c r="F2741" s="153"/>
      <c r="G2741" s="165"/>
      <c r="H2741" s="286"/>
      <c r="I2741" s="154"/>
      <c r="J2741" s="286"/>
      <c r="K2741" s="154"/>
      <c r="L2741" s="154"/>
    </row>
    <row r="2742" spans="5:12" x14ac:dyDescent="0.3">
      <c r="E2742" s="152"/>
      <c r="F2742" s="153"/>
      <c r="G2742" s="165"/>
      <c r="H2742" s="286"/>
      <c r="I2742" s="154"/>
      <c r="J2742" s="286"/>
      <c r="K2742" s="154"/>
      <c r="L2742" s="154"/>
    </row>
    <row r="2743" spans="5:12" x14ac:dyDescent="0.3">
      <c r="E2743" s="152"/>
      <c r="F2743" s="153"/>
      <c r="G2743" s="165"/>
      <c r="H2743" s="286"/>
      <c r="I2743" s="154"/>
      <c r="J2743" s="286"/>
      <c r="K2743" s="154"/>
      <c r="L2743" s="154"/>
    </row>
    <row r="2744" spans="5:12" x14ac:dyDescent="0.3">
      <c r="E2744" s="152"/>
      <c r="F2744" s="153"/>
      <c r="G2744" s="165"/>
      <c r="H2744" s="286"/>
      <c r="I2744" s="154"/>
      <c r="J2744" s="286"/>
      <c r="K2744" s="154"/>
      <c r="L2744" s="154"/>
    </row>
    <row r="2745" spans="5:12" x14ac:dyDescent="0.3">
      <c r="E2745" s="152"/>
      <c r="F2745" s="153"/>
      <c r="G2745" s="165"/>
      <c r="H2745" s="286"/>
      <c r="I2745" s="154"/>
      <c r="J2745" s="286"/>
      <c r="K2745" s="154"/>
      <c r="L2745" s="154"/>
    </row>
    <row r="2746" spans="5:12" x14ac:dyDescent="0.3">
      <c r="E2746" s="152"/>
      <c r="F2746" s="153"/>
      <c r="G2746" s="165"/>
      <c r="H2746" s="286"/>
      <c r="I2746" s="154"/>
      <c r="J2746" s="286"/>
      <c r="K2746" s="154"/>
      <c r="L2746" s="154"/>
    </row>
    <row r="2747" spans="5:12" x14ac:dyDescent="0.3">
      <c r="E2747" s="152"/>
      <c r="F2747" s="153"/>
      <c r="G2747" s="165"/>
      <c r="H2747" s="286"/>
      <c r="I2747" s="154"/>
      <c r="J2747" s="286"/>
      <c r="K2747" s="154"/>
      <c r="L2747" s="154"/>
    </row>
    <row r="2748" spans="5:12" x14ac:dyDescent="0.3">
      <c r="E2748" s="152"/>
      <c r="F2748" s="153"/>
      <c r="G2748" s="165"/>
      <c r="H2748" s="286"/>
      <c r="I2748" s="154"/>
      <c r="J2748" s="286"/>
      <c r="K2748" s="154"/>
      <c r="L2748" s="154"/>
    </row>
    <row r="2749" spans="5:12" x14ac:dyDescent="0.3">
      <c r="E2749" s="152"/>
      <c r="F2749" s="153"/>
      <c r="G2749" s="165"/>
      <c r="H2749" s="286"/>
      <c r="I2749" s="154"/>
      <c r="J2749" s="286"/>
      <c r="K2749" s="154"/>
      <c r="L2749" s="154"/>
    </row>
    <row r="2750" spans="5:12" x14ac:dyDescent="0.3">
      <c r="E2750" s="152"/>
      <c r="F2750" s="153"/>
      <c r="G2750" s="165"/>
      <c r="H2750" s="286"/>
      <c r="I2750" s="154"/>
      <c r="J2750" s="286"/>
      <c r="K2750" s="154"/>
      <c r="L2750" s="154"/>
    </row>
    <row r="2751" spans="5:12" x14ac:dyDescent="0.3">
      <c r="E2751" s="152"/>
      <c r="F2751" s="153"/>
      <c r="G2751" s="165"/>
      <c r="H2751" s="286"/>
      <c r="I2751" s="154"/>
      <c r="J2751" s="286"/>
      <c r="K2751" s="154"/>
      <c r="L2751" s="154"/>
    </row>
    <row r="2752" spans="5:12" x14ac:dyDescent="0.3">
      <c r="E2752" s="152"/>
      <c r="F2752" s="153"/>
      <c r="G2752" s="165"/>
      <c r="H2752" s="286"/>
      <c r="I2752" s="154"/>
      <c r="J2752" s="286"/>
      <c r="K2752" s="154"/>
      <c r="L2752" s="154"/>
    </row>
    <row r="2753" spans="5:12" x14ac:dyDescent="0.3">
      <c r="E2753" s="152"/>
      <c r="F2753" s="153"/>
      <c r="G2753" s="165"/>
      <c r="H2753" s="286"/>
      <c r="I2753" s="154"/>
      <c r="J2753" s="286"/>
      <c r="K2753" s="154"/>
      <c r="L2753" s="154"/>
    </row>
    <row r="2754" spans="5:12" x14ac:dyDescent="0.3">
      <c r="E2754" s="152"/>
      <c r="F2754" s="153"/>
      <c r="G2754" s="165"/>
      <c r="H2754" s="286"/>
      <c r="I2754" s="154"/>
      <c r="J2754" s="286"/>
      <c r="K2754" s="154"/>
      <c r="L2754" s="154"/>
    </row>
    <row r="2755" spans="5:12" x14ac:dyDescent="0.3">
      <c r="E2755" s="152"/>
      <c r="F2755" s="153"/>
      <c r="G2755" s="165"/>
      <c r="H2755" s="286"/>
      <c r="I2755" s="154"/>
      <c r="J2755" s="286"/>
      <c r="K2755" s="154"/>
      <c r="L2755" s="154"/>
    </row>
    <row r="2756" spans="5:12" x14ac:dyDescent="0.3">
      <c r="E2756" s="152"/>
      <c r="F2756" s="153"/>
      <c r="G2756" s="165"/>
      <c r="H2756" s="286"/>
      <c r="I2756" s="154"/>
      <c r="J2756" s="286"/>
      <c r="K2756" s="154"/>
      <c r="L2756" s="154"/>
    </row>
    <row r="2757" spans="5:12" x14ac:dyDescent="0.3">
      <c r="E2757" s="152"/>
      <c r="F2757" s="153"/>
      <c r="G2757" s="165"/>
      <c r="H2757" s="286"/>
      <c r="I2757" s="154"/>
      <c r="J2757" s="286"/>
      <c r="K2757" s="154"/>
      <c r="L2757" s="154"/>
    </row>
    <row r="2758" spans="5:12" x14ac:dyDescent="0.3">
      <c r="E2758" s="152"/>
      <c r="F2758" s="153"/>
      <c r="G2758" s="165"/>
      <c r="H2758" s="286"/>
      <c r="I2758" s="154"/>
      <c r="J2758" s="286"/>
      <c r="K2758" s="154"/>
      <c r="L2758" s="154"/>
    </row>
    <row r="2759" spans="5:12" x14ac:dyDescent="0.3">
      <c r="E2759" s="152"/>
      <c r="F2759" s="153"/>
      <c r="G2759" s="165"/>
      <c r="H2759" s="286"/>
      <c r="I2759" s="154"/>
      <c r="J2759" s="286"/>
      <c r="K2759" s="154"/>
      <c r="L2759" s="154"/>
    </row>
    <row r="2760" spans="5:12" x14ac:dyDescent="0.3">
      <c r="E2760" s="152"/>
      <c r="F2760" s="153"/>
      <c r="G2760" s="165"/>
      <c r="H2760" s="286"/>
      <c r="I2760" s="154"/>
      <c r="J2760" s="286"/>
      <c r="K2760" s="154"/>
      <c r="L2760" s="154"/>
    </row>
    <row r="2761" spans="5:12" x14ac:dyDescent="0.3">
      <c r="E2761" s="152"/>
      <c r="F2761" s="153"/>
      <c r="G2761" s="165"/>
      <c r="H2761" s="286"/>
      <c r="I2761" s="154"/>
      <c r="J2761" s="286"/>
      <c r="K2761" s="154"/>
      <c r="L2761" s="154"/>
    </row>
    <row r="2762" spans="5:12" x14ac:dyDescent="0.3">
      <c r="E2762" s="152"/>
      <c r="F2762" s="153"/>
      <c r="G2762" s="165"/>
      <c r="H2762" s="286"/>
      <c r="I2762" s="154"/>
      <c r="J2762" s="286"/>
      <c r="K2762" s="154"/>
      <c r="L2762" s="154"/>
    </row>
    <row r="2763" spans="5:12" x14ac:dyDescent="0.3">
      <c r="E2763" s="152"/>
      <c r="F2763" s="153"/>
      <c r="G2763" s="165"/>
      <c r="H2763" s="286"/>
      <c r="I2763" s="154"/>
      <c r="J2763" s="286"/>
      <c r="K2763" s="154"/>
      <c r="L2763" s="154"/>
    </row>
    <row r="2764" spans="5:12" x14ac:dyDescent="0.3">
      <c r="E2764" s="152"/>
      <c r="F2764" s="153"/>
      <c r="G2764" s="165"/>
      <c r="H2764" s="286"/>
      <c r="I2764" s="154"/>
      <c r="J2764" s="286"/>
      <c r="K2764" s="154"/>
      <c r="L2764" s="154"/>
    </row>
    <row r="2765" spans="5:12" x14ac:dyDescent="0.3">
      <c r="E2765" s="152"/>
      <c r="F2765" s="153"/>
      <c r="G2765" s="165"/>
      <c r="H2765" s="286"/>
      <c r="I2765" s="154"/>
      <c r="J2765" s="286"/>
      <c r="K2765" s="154"/>
      <c r="L2765" s="154"/>
    </row>
    <row r="2766" spans="5:12" x14ac:dyDescent="0.3">
      <c r="E2766" s="152"/>
      <c r="F2766" s="153"/>
      <c r="G2766" s="165"/>
      <c r="H2766" s="286"/>
      <c r="I2766" s="154"/>
      <c r="J2766" s="286"/>
      <c r="K2766" s="154"/>
      <c r="L2766" s="154"/>
    </row>
    <row r="2767" spans="5:12" x14ac:dyDescent="0.3">
      <c r="E2767" s="152"/>
      <c r="F2767" s="153"/>
      <c r="G2767" s="165"/>
      <c r="H2767" s="286"/>
      <c r="I2767" s="154"/>
      <c r="J2767" s="286"/>
      <c r="K2767" s="154"/>
      <c r="L2767" s="154"/>
    </row>
    <row r="2768" spans="5:12" x14ac:dyDescent="0.3">
      <c r="E2768" s="152"/>
      <c r="F2768" s="153"/>
      <c r="G2768" s="165"/>
      <c r="H2768" s="286"/>
      <c r="I2768" s="154"/>
      <c r="J2768" s="286"/>
      <c r="K2768" s="154"/>
      <c r="L2768" s="154"/>
    </row>
    <row r="2769" spans="5:12" x14ac:dyDescent="0.3">
      <c r="E2769" s="152"/>
      <c r="F2769" s="153"/>
      <c r="G2769" s="165"/>
      <c r="H2769" s="286"/>
      <c r="I2769" s="154"/>
      <c r="J2769" s="286"/>
      <c r="K2769" s="154"/>
      <c r="L2769" s="154"/>
    </row>
    <row r="2770" spans="5:12" x14ac:dyDescent="0.3">
      <c r="E2770" s="152"/>
      <c r="F2770" s="153"/>
      <c r="G2770" s="165"/>
      <c r="H2770" s="286"/>
      <c r="I2770" s="154"/>
      <c r="J2770" s="286"/>
      <c r="K2770" s="154"/>
      <c r="L2770" s="154"/>
    </row>
    <row r="2771" spans="5:12" x14ac:dyDescent="0.3">
      <c r="E2771" s="152"/>
      <c r="F2771" s="153"/>
      <c r="G2771" s="165"/>
      <c r="H2771" s="286"/>
      <c r="I2771" s="154"/>
      <c r="J2771" s="286"/>
      <c r="K2771" s="154"/>
      <c r="L2771" s="154"/>
    </row>
    <row r="2772" spans="5:12" x14ac:dyDescent="0.3">
      <c r="E2772" s="152"/>
      <c r="F2772" s="153"/>
      <c r="G2772" s="165"/>
      <c r="H2772" s="286"/>
      <c r="I2772" s="154"/>
      <c r="J2772" s="286"/>
      <c r="K2772" s="154"/>
      <c r="L2772" s="154"/>
    </row>
    <row r="2773" spans="5:12" x14ac:dyDescent="0.3">
      <c r="E2773" s="152"/>
      <c r="F2773" s="153"/>
      <c r="G2773" s="165"/>
      <c r="H2773" s="286"/>
      <c r="I2773" s="154"/>
      <c r="J2773" s="286"/>
      <c r="K2773" s="154"/>
      <c r="L2773" s="154"/>
    </row>
    <row r="2774" spans="5:12" x14ac:dyDescent="0.3">
      <c r="E2774" s="152"/>
      <c r="F2774" s="153"/>
      <c r="G2774" s="165"/>
      <c r="H2774" s="286"/>
      <c r="I2774" s="154"/>
      <c r="J2774" s="286"/>
      <c r="K2774" s="154"/>
      <c r="L2774" s="154"/>
    </row>
    <row r="2775" spans="5:12" x14ac:dyDescent="0.3">
      <c r="E2775" s="152"/>
      <c r="F2775" s="153"/>
      <c r="G2775" s="165"/>
      <c r="H2775" s="286"/>
      <c r="I2775" s="154"/>
      <c r="J2775" s="286"/>
      <c r="K2775" s="154"/>
      <c r="L2775" s="154"/>
    </row>
    <row r="2776" spans="5:12" x14ac:dyDescent="0.3">
      <c r="E2776" s="152"/>
      <c r="F2776" s="153"/>
      <c r="G2776" s="165"/>
      <c r="H2776" s="286"/>
      <c r="I2776" s="154"/>
      <c r="J2776" s="286"/>
      <c r="K2776" s="154"/>
      <c r="L2776" s="154"/>
    </row>
    <row r="2777" spans="5:12" x14ac:dyDescent="0.3">
      <c r="E2777" s="152"/>
      <c r="F2777" s="153"/>
      <c r="G2777" s="165"/>
      <c r="H2777" s="286"/>
      <c r="I2777" s="154"/>
      <c r="J2777" s="286"/>
      <c r="K2777" s="154"/>
      <c r="L2777" s="154"/>
    </row>
    <row r="2778" spans="5:12" x14ac:dyDescent="0.3">
      <c r="E2778" s="152"/>
      <c r="F2778" s="153"/>
      <c r="G2778" s="165"/>
      <c r="H2778" s="286"/>
      <c r="I2778" s="154"/>
      <c r="J2778" s="286"/>
      <c r="K2778" s="154"/>
      <c r="L2778" s="154"/>
    </row>
    <row r="2779" spans="5:12" x14ac:dyDescent="0.3">
      <c r="E2779" s="152"/>
      <c r="F2779" s="153"/>
      <c r="G2779" s="165"/>
      <c r="H2779" s="286"/>
      <c r="I2779" s="154"/>
      <c r="J2779" s="286"/>
      <c r="K2779" s="154"/>
      <c r="L2779" s="154"/>
    </row>
    <row r="2780" spans="5:12" x14ac:dyDescent="0.3">
      <c r="E2780" s="152"/>
      <c r="F2780" s="153"/>
      <c r="G2780" s="165"/>
      <c r="H2780" s="286"/>
      <c r="I2780" s="154"/>
      <c r="J2780" s="286"/>
      <c r="K2780" s="154"/>
      <c r="L2780" s="154"/>
    </row>
    <row r="2781" spans="5:12" x14ac:dyDescent="0.3">
      <c r="E2781" s="152"/>
      <c r="F2781" s="153"/>
      <c r="G2781" s="165"/>
      <c r="H2781" s="286"/>
      <c r="I2781" s="154"/>
      <c r="J2781" s="286"/>
      <c r="K2781" s="154"/>
      <c r="L2781" s="154"/>
    </row>
    <row r="2782" spans="5:12" x14ac:dyDescent="0.3">
      <c r="E2782" s="152"/>
      <c r="F2782" s="153"/>
      <c r="G2782" s="165"/>
      <c r="H2782" s="286"/>
      <c r="I2782" s="154"/>
      <c r="J2782" s="286"/>
      <c r="K2782" s="154"/>
      <c r="L2782" s="154"/>
    </row>
    <row r="2783" spans="5:12" x14ac:dyDescent="0.3">
      <c r="E2783" s="152"/>
      <c r="F2783" s="153"/>
      <c r="G2783" s="165"/>
      <c r="H2783" s="286"/>
      <c r="I2783" s="154"/>
      <c r="J2783" s="286"/>
      <c r="K2783" s="154"/>
      <c r="L2783" s="154"/>
    </row>
    <row r="2784" spans="5:12" x14ac:dyDescent="0.3">
      <c r="E2784" s="152"/>
      <c r="F2784" s="153"/>
      <c r="G2784" s="165"/>
      <c r="H2784" s="286"/>
      <c r="I2784" s="154"/>
      <c r="J2784" s="286"/>
      <c r="K2784" s="154"/>
      <c r="L2784" s="154"/>
    </row>
    <row r="2785" spans="5:12" x14ac:dyDescent="0.3">
      <c r="E2785" s="152"/>
      <c r="F2785" s="153"/>
      <c r="G2785" s="165"/>
      <c r="H2785" s="286"/>
      <c r="I2785" s="154"/>
      <c r="J2785" s="286"/>
      <c r="K2785" s="154"/>
      <c r="L2785" s="154"/>
    </row>
    <row r="2786" spans="5:12" x14ac:dyDescent="0.3">
      <c r="E2786" s="152"/>
      <c r="F2786" s="153"/>
      <c r="G2786" s="165"/>
      <c r="H2786" s="286"/>
      <c r="I2786" s="154"/>
      <c r="J2786" s="286"/>
      <c r="K2786" s="154"/>
      <c r="L2786" s="154"/>
    </row>
    <row r="2787" spans="5:12" x14ac:dyDescent="0.3">
      <c r="E2787" s="152"/>
      <c r="F2787" s="153"/>
      <c r="G2787" s="165"/>
      <c r="H2787" s="286"/>
      <c r="I2787" s="154"/>
      <c r="J2787" s="286"/>
      <c r="K2787" s="154"/>
      <c r="L2787" s="154"/>
    </row>
    <row r="2788" spans="5:12" x14ac:dyDescent="0.3">
      <c r="E2788" s="152"/>
      <c r="F2788" s="153"/>
      <c r="G2788" s="165"/>
      <c r="H2788" s="286"/>
      <c r="I2788" s="154"/>
      <c r="J2788" s="286"/>
      <c r="K2788" s="154"/>
      <c r="L2788" s="154"/>
    </row>
    <row r="2789" spans="5:12" x14ac:dyDescent="0.3">
      <c r="E2789" s="152"/>
      <c r="F2789" s="153"/>
      <c r="G2789" s="165"/>
      <c r="H2789" s="286"/>
      <c r="I2789" s="154"/>
      <c r="J2789" s="286"/>
      <c r="K2789" s="154"/>
      <c r="L2789" s="154"/>
    </row>
    <row r="2790" spans="5:12" x14ac:dyDescent="0.3">
      <c r="E2790" s="152"/>
      <c r="F2790" s="153"/>
      <c r="G2790" s="165"/>
      <c r="H2790" s="286"/>
      <c r="I2790" s="154"/>
      <c r="J2790" s="286"/>
      <c r="K2790" s="154"/>
      <c r="L2790" s="154"/>
    </row>
    <row r="2791" spans="5:12" x14ac:dyDescent="0.3">
      <c r="E2791" s="152"/>
      <c r="F2791" s="153"/>
      <c r="G2791" s="165"/>
      <c r="H2791" s="286"/>
      <c r="I2791" s="154"/>
      <c r="J2791" s="286"/>
      <c r="K2791" s="154"/>
      <c r="L2791" s="154"/>
    </row>
    <row r="2792" spans="5:12" x14ac:dyDescent="0.3">
      <c r="E2792" s="152"/>
      <c r="F2792" s="153"/>
      <c r="G2792" s="165"/>
      <c r="H2792" s="286"/>
      <c r="I2792" s="154"/>
      <c r="J2792" s="286"/>
      <c r="K2792" s="154"/>
      <c r="L2792" s="154"/>
    </row>
    <row r="2793" spans="5:12" x14ac:dyDescent="0.3">
      <c r="E2793" s="152"/>
      <c r="F2793" s="153"/>
      <c r="G2793" s="165"/>
      <c r="H2793" s="286"/>
      <c r="I2793" s="154"/>
      <c r="J2793" s="286"/>
      <c r="K2793" s="154"/>
      <c r="L2793" s="154"/>
    </row>
    <row r="2794" spans="5:12" x14ac:dyDescent="0.3">
      <c r="E2794" s="152"/>
      <c r="F2794" s="153"/>
      <c r="G2794" s="165"/>
      <c r="H2794" s="286"/>
      <c r="I2794" s="154"/>
      <c r="J2794" s="286"/>
      <c r="K2794" s="154"/>
      <c r="L2794" s="154"/>
    </row>
    <row r="2795" spans="5:12" x14ac:dyDescent="0.3">
      <c r="E2795" s="152"/>
      <c r="F2795" s="153"/>
      <c r="G2795" s="165"/>
      <c r="H2795" s="286"/>
      <c r="I2795" s="154"/>
      <c r="J2795" s="286"/>
      <c r="K2795" s="154"/>
      <c r="L2795" s="154"/>
    </row>
    <row r="2796" spans="5:12" x14ac:dyDescent="0.3">
      <c r="E2796" s="152"/>
      <c r="F2796" s="153"/>
      <c r="G2796" s="165"/>
      <c r="H2796" s="286"/>
      <c r="I2796" s="154"/>
      <c r="J2796" s="286"/>
      <c r="K2796" s="154"/>
      <c r="L2796" s="154"/>
    </row>
    <row r="2797" spans="5:12" x14ac:dyDescent="0.3">
      <c r="E2797" s="152"/>
      <c r="F2797" s="153"/>
      <c r="G2797" s="165"/>
      <c r="H2797" s="286"/>
      <c r="I2797" s="154"/>
      <c r="J2797" s="286"/>
      <c r="K2797" s="154"/>
      <c r="L2797" s="154"/>
    </row>
    <row r="2798" spans="5:12" x14ac:dyDescent="0.3">
      <c r="E2798" s="152"/>
      <c r="F2798" s="153"/>
      <c r="G2798" s="165"/>
      <c r="H2798" s="286"/>
      <c r="I2798" s="154"/>
      <c r="J2798" s="286"/>
      <c r="K2798" s="154"/>
      <c r="L2798" s="154"/>
    </row>
    <row r="2799" spans="5:12" x14ac:dyDescent="0.3">
      <c r="E2799" s="152"/>
      <c r="F2799" s="153"/>
      <c r="G2799" s="165"/>
      <c r="H2799" s="286"/>
      <c r="I2799" s="154"/>
      <c r="J2799" s="286"/>
      <c r="K2799" s="154"/>
      <c r="L2799" s="154"/>
    </row>
    <row r="2800" spans="5:12" x14ac:dyDescent="0.3">
      <c r="E2800" s="152"/>
      <c r="F2800" s="153"/>
      <c r="G2800" s="165"/>
      <c r="H2800" s="286"/>
      <c r="I2800" s="154"/>
      <c r="J2800" s="286"/>
      <c r="K2800" s="154"/>
      <c r="L2800" s="154"/>
    </row>
    <row r="2801" spans="5:12" x14ac:dyDescent="0.3">
      <c r="E2801" s="152"/>
      <c r="F2801" s="153"/>
      <c r="G2801" s="165"/>
      <c r="H2801" s="286"/>
      <c r="I2801" s="154"/>
      <c r="J2801" s="286"/>
      <c r="K2801" s="154"/>
      <c r="L2801" s="154"/>
    </row>
    <row r="2802" spans="5:12" x14ac:dyDescent="0.3">
      <c r="E2802" s="152"/>
      <c r="F2802" s="153"/>
      <c r="G2802" s="165"/>
      <c r="H2802" s="286"/>
      <c r="I2802" s="154"/>
      <c r="J2802" s="286"/>
      <c r="K2802" s="154"/>
      <c r="L2802" s="154"/>
    </row>
    <row r="2803" spans="5:12" x14ac:dyDescent="0.3">
      <c r="E2803" s="152"/>
      <c r="F2803" s="153"/>
      <c r="G2803" s="165"/>
      <c r="H2803" s="286"/>
      <c r="I2803" s="154"/>
      <c r="J2803" s="286"/>
      <c r="K2803" s="154"/>
      <c r="L2803" s="154"/>
    </row>
    <row r="2804" spans="5:12" x14ac:dyDescent="0.3">
      <c r="E2804" s="152"/>
      <c r="F2804" s="153"/>
      <c r="G2804" s="165"/>
      <c r="H2804" s="286"/>
      <c r="I2804" s="154"/>
      <c r="J2804" s="286"/>
      <c r="K2804" s="154"/>
      <c r="L2804" s="154"/>
    </row>
    <row r="2805" spans="5:12" x14ac:dyDescent="0.3">
      <c r="E2805" s="152"/>
      <c r="F2805" s="153"/>
      <c r="G2805" s="165"/>
      <c r="H2805" s="286"/>
      <c r="I2805" s="154"/>
      <c r="J2805" s="286"/>
      <c r="K2805" s="154"/>
      <c r="L2805" s="154"/>
    </row>
    <row r="2806" spans="5:12" x14ac:dyDescent="0.3">
      <c r="E2806" s="152"/>
      <c r="F2806" s="153"/>
      <c r="G2806" s="165"/>
      <c r="H2806" s="286"/>
      <c r="I2806" s="154"/>
      <c r="J2806" s="286"/>
      <c r="K2806" s="154"/>
      <c r="L2806" s="154"/>
    </row>
    <row r="2807" spans="5:12" x14ac:dyDescent="0.3">
      <c r="E2807" s="152"/>
      <c r="F2807" s="153"/>
      <c r="G2807" s="165"/>
      <c r="H2807" s="286"/>
      <c r="I2807" s="154"/>
      <c r="J2807" s="286"/>
      <c r="K2807" s="154"/>
      <c r="L2807" s="154"/>
    </row>
    <row r="2808" spans="5:12" x14ac:dyDescent="0.3">
      <c r="E2808" s="152"/>
      <c r="F2808" s="153"/>
      <c r="G2808" s="165"/>
      <c r="H2808" s="286"/>
      <c r="I2808" s="154"/>
      <c r="J2808" s="286"/>
      <c r="K2808" s="154"/>
      <c r="L2808" s="154"/>
    </row>
    <row r="2809" spans="5:12" x14ac:dyDescent="0.3">
      <c r="E2809" s="152"/>
      <c r="F2809" s="153"/>
      <c r="G2809" s="165"/>
      <c r="H2809" s="286"/>
      <c r="I2809" s="154"/>
      <c r="J2809" s="286"/>
      <c r="K2809" s="154"/>
      <c r="L2809" s="154"/>
    </row>
    <row r="2810" spans="5:12" x14ac:dyDescent="0.3">
      <c r="E2810" s="152"/>
      <c r="F2810" s="153"/>
      <c r="G2810" s="165"/>
      <c r="H2810" s="286"/>
      <c r="I2810" s="154"/>
      <c r="J2810" s="286"/>
      <c r="K2810" s="154"/>
      <c r="L2810" s="154"/>
    </row>
    <row r="2811" spans="5:12" x14ac:dyDescent="0.3">
      <c r="E2811" s="152"/>
      <c r="F2811" s="153"/>
      <c r="G2811" s="165"/>
      <c r="H2811" s="286"/>
      <c r="I2811" s="154"/>
      <c r="J2811" s="286"/>
      <c r="K2811" s="154"/>
      <c r="L2811" s="154"/>
    </row>
    <row r="2812" spans="5:12" x14ac:dyDescent="0.3">
      <c r="E2812" s="152"/>
      <c r="F2812" s="153"/>
      <c r="G2812" s="165"/>
      <c r="H2812" s="286"/>
      <c r="I2812" s="154"/>
      <c r="J2812" s="286"/>
      <c r="K2812" s="154"/>
      <c r="L2812" s="154"/>
    </row>
    <row r="2813" spans="5:12" x14ac:dyDescent="0.3">
      <c r="E2813" s="152"/>
      <c r="F2813" s="153"/>
      <c r="G2813" s="165"/>
      <c r="H2813" s="286"/>
      <c r="I2813" s="154"/>
      <c r="J2813" s="286"/>
      <c r="K2813" s="154"/>
      <c r="L2813" s="154"/>
    </row>
    <row r="2814" spans="5:12" x14ac:dyDescent="0.3">
      <c r="E2814" s="152"/>
      <c r="F2814" s="153"/>
      <c r="G2814" s="165"/>
      <c r="H2814" s="286"/>
      <c r="I2814" s="154"/>
      <c r="J2814" s="286"/>
      <c r="K2814" s="154"/>
      <c r="L2814" s="154"/>
    </row>
    <row r="2815" spans="5:12" x14ac:dyDescent="0.3">
      <c r="E2815" s="152"/>
      <c r="F2815" s="153"/>
      <c r="G2815" s="165"/>
      <c r="H2815" s="286"/>
      <c r="I2815" s="154"/>
      <c r="J2815" s="286"/>
      <c r="K2815" s="154"/>
      <c r="L2815" s="154"/>
    </row>
    <row r="2816" spans="5:12" x14ac:dyDescent="0.3">
      <c r="E2816" s="152"/>
      <c r="F2816" s="153"/>
      <c r="G2816" s="165"/>
      <c r="H2816" s="286"/>
      <c r="I2816" s="154"/>
      <c r="J2816" s="286"/>
      <c r="K2816" s="154"/>
      <c r="L2816" s="154"/>
    </row>
    <row r="2817" spans="5:12" x14ac:dyDescent="0.3">
      <c r="E2817" s="152"/>
      <c r="F2817" s="153"/>
      <c r="G2817" s="165"/>
      <c r="H2817" s="286"/>
      <c r="I2817" s="154"/>
      <c r="J2817" s="286"/>
      <c r="K2817" s="154"/>
      <c r="L2817" s="154"/>
    </row>
    <row r="2818" spans="5:12" x14ac:dyDescent="0.3">
      <c r="E2818" s="152"/>
      <c r="F2818" s="153"/>
      <c r="G2818" s="165"/>
      <c r="H2818" s="286"/>
      <c r="I2818" s="154"/>
      <c r="J2818" s="286"/>
      <c r="K2818" s="154"/>
      <c r="L2818" s="154"/>
    </row>
    <row r="2819" spans="5:12" x14ac:dyDescent="0.3">
      <c r="E2819" s="152"/>
      <c r="F2819" s="153"/>
      <c r="G2819" s="165"/>
      <c r="H2819" s="286"/>
      <c r="I2819" s="154"/>
      <c r="J2819" s="286"/>
      <c r="K2819" s="154"/>
      <c r="L2819" s="154"/>
    </row>
    <row r="2820" spans="5:12" x14ac:dyDescent="0.3">
      <c r="E2820" s="152"/>
      <c r="F2820" s="153"/>
      <c r="G2820" s="165"/>
      <c r="H2820" s="286"/>
      <c r="I2820" s="154"/>
      <c r="J2820" s="286"/>
      <c r="K2820" s="154"/>
      <c r="L2820" s="154"/>
    </row>
    <row r="2821" spans="5:12" x14ac:dyDescent="0.3">
      <c r="E2821" s="152"/>
      <c r="F2821" s="153"/>
      <c r="G2821" s="165"/>
      <c r="H2821" s="286"/>
      <c r="I2821" s="154"/>
      <c r="J2821" s="286"/>
      <c r="K2821" s="154"/>
      <c r="L2821" s="154"/>
    </row>
    <row r="2822" spans="5:12" x14ac:dyDescent="0.3">
      <c r="E2822" s="152"/>
      <c r="F2822" s="153"/>
      <c r="G2822" s="165"/>
      <c r="H2822" s="286"/>
      <c r="I2822" s="154"/>
      <c r="J2822" s="286"/>
      <c r="K2822" s="154"/>
      <c r="L2822" s="154"/>
    </row>
    <row r="2823" spans="5:12" x14ac:dyDescent="0.3">
      <c r="E2823" s="152"/>
      <c r="F2823" s="153"/>
      <c r="G2823" s="165"/>
      <c r="H2823" s="286"/>
      <c r="I2823" s="154"/>
      <c r="J2823" s="286"/>
      <c r="K2823" s="154"/>
      <c r="L2823" s="154"/>
    </row>
    <row r="2824" spans="5:12" x14ac:dyDescent="0.3">
      <c r="E2824" s="152"/>
      <c r="F2824" s="153"/>
      <c r="G2824" s="165"/>
      <c r="H2824" s="286"/>
      <c r="I2824" s="154"/>
      <c r="J2824" s="286"/>
      <c r="K2824" s="154"/>
      <c r="L2824" s="154"/>
    </row>
    <row r="2825" spans="5:12" x14ac:dyDescent="0.3">
      <c r="E2825" s="152"/>
      <c r="F2825" s="153"/>
      <c r="G2825" s="165"/>
      <c r="H2825" s="286"/>
      <c r="I2825" s="154"/>
      <c r="J2825" s="286"/>
      <c r="K2825" s="154"/>
      <c r="L2825" s="154"/>
    </row>
    <row r="2826" spans="5:12" x14ac:dyDescent="0.3">
      <c r="E2826" s="152"/>
      <c r="F2826" s="153"/>
      <c r="G2826" s="165"/>
      <c r="H2826" s="286"/>
      <c r="I2826" s="154"/>
      <c r="J2826" s="286"/>
      <c r="K2826" s="154"/>
      <c r="L2826" s="154"/>
    </row>
    <row r="2827" spans="5:12" x14ac:dyDescent="0.3">
      <c r="E2827" s="152"/>
      <c r="F2827" s="153"/>
      <c r="G2827" s="165"/>
      <c r="H2827" s="286"/>
      <c r="I2827" s="154"/>
      <c r="J2827" s="286"/>
      <c r="K2827" s="154"/>
      <c r="L2827" s="154"/>
    </row>
    <row r="2828" spans="5:12" x14ac:dyDescent="0.3">
      <c r="E2828" s="152"/>
      <c r="F2828" s="153"/>
      <c r="G2828" s="165"/>
      <c r="H2828" s="286"/>
      <c r="I2828" s="154"/>
      <c r="J2828" s="286"/>
      <c r="K2828" s="154"/>
      <c r="L2828" s="154"/>
    </row>
    <row r="2829" spans="5:12" x14ac:dyDescent="0.3">
      <c r="E2829" s="152"/>
      <c r="F2829" s="153"/>
      <c r="G2829" s="165"/>
      <c r="H2829" s="286"/>
      <c r="I2829" s="154"/>
      <c r="J2829" s="286"/>
      <c r="K2829" s="154"/>
      <c r="L2829" s="154"/>
    </row>
    <row r="2830" spans="5:12" x14ac:dyDescent="0.3">
      <c r="E2830" s="152"/>
      <c r="F2830" s="153"/>
      <c r="G2830" s="165"/>
      <c r="H2830" s="286"/>
      <c r="I2830" s="154"/>
      <c r="J2830" s="286"/>
      <c r="K2830" s="154"/>
      <c r="L2830" s="154"/>
    </row>
    <row r="2831" spans="5:12" x14ac:dyDescent="0.3">
      <c r="E2831" s="152"/>
      <c r="F2831" s="153"/>
      <c r="G2831" s="165"/>
      <c r="H2831" s="286"/>
      <c r="I2831" s="154"/>
      <c r="J2831" s="286"/>
      <c r="K2831" s="154"/>
      <c r="L2831" s="154"/>
    </row>
    <row r="2832" spans="5:12" x14ac:dyDescent="0.3">
      <c r="E2832" s="152"/>
      <c r="F2832" s="153"/>
      <c r="G2832" s="165"/>
      <c r="H2832" s="286"/>
      <c r="I2832" s="154"/>
      <c r="J2832" s="286"/>
      <c r="K2832" s="154"/>
      <c r="L2832" s="154"/>
    </row>
    <row r="2833" spans="5:12" x14ac:dyDescent="0.3">
      <c r="E2833" s="152"/>
      <c r="F2833" s="153"/>
      <c r="G2833" s="165"/>
      <c r="H2833" s="286"/>
      <c r="I2833" s="154"/>
      <c r="J2833" s="286"/>
      <c r="K2833" s="154"/>
      <c r="L2833" s="154"/>
    </row>
    <row r="2834" spans="5:12" x14ac:dyDescent="0.3">
      <c r="E2834" s="152"/>
      <c r="F2834" s="153"/>
      <c r="G2834" s="165"/>
      <c r="H2834" s="286"/>
      <c r="I2834" s="154"/>
      <c r="J2834" s="286"/>
      <c r="K2834" s="154"/>
      <c r="L2834" s="154"/>
    </row>
    <row r="2835" spans="5:12" x14ac:dyDescent="0.3">
      <c r="E2835" s="152"/>
      <c r="F2835" s="153"/>
      <c r="G2835" s="165"/>
      <c r="H2835" s="286"/>
      <c r="I2835" s="154"/>
      <c r="J2835" s="286"/>
      <c r="K2835" s="154"/>
      <c r="L2835" s="154"/>
    </row>
    <row r="2836" spans="5:12" x14ac:dyDescent="0.3">
      <c r="E2836" s="152"/>
      <c r="F2836" s="153"/>
      <c r="G2836" s="165"/>
      <c r="H2836" s="286"/>
      <c r="I2836" s="154"/>
      <c r="J2836" s="286"/>
      <c r="K2836" s="154"/>
      <c r="L2836" s="154"/>
    </row>
    <row r="2837" spans="5:12" x14ac:dyDescent="0.3">
      <c r="E2837" s="152"/>
      <c r="F2837" s="153"/>
      <c r="G2837" s="165"/>
      <c r="H2837" s="286"/>
      <c r="I2837" s="154"/>
      <c r="J2837" s="286"/>
      <c r="K2837" s="154"/>
      <c r="L2837" s="154"/>
    </row>
    <row r="2838" spans="5:12" x14ac:dyDescent="0.3">
      <c r="E2838" s="152"/>
      <c r="F2838" s="153"/>
      <c r="G2838" s="165"/>
      <c r="H2838" s="286"/>
      <c r="I2838" s="154"/>
      <c r="J2838" s="286"/>
      <c r="K2838" s="154"/>
      <c r="L2838" s="154"/>
    </row>
    <row r="2839" spans="5:12" x14ac:dyDescent="0.3">
      <c r="E2839" s="152"/>
      <c r="F2839" s="153"/>
      <c r="G2839" s="165"/>
      <c r="H2839" s="286"/>
      <c r="I2839" s="154"/>
      <c r="J2839" s="286"/>
      <c r="K2839" s="154"/>
      <c r="L2839" s="154"/>
    </row>
    <row r="2840" spans="5:12" x14ac:dyDescent="0.3">
      <c r="E2840" s="152"/>
      <c r="F2840" s="153"/>
      <c r="G2840" s="165"/>
      <c r="H2840" s="286"/>
      <c r="I2840" s="154"/>
      <c r="J2840" s="286"/>
      <c r="K2840" s="154"/>
      <c r="L2840" s="154"/>
    </row>
    <row r="2841" spans="5:12" x14ac:dyDescent="0.3">
      <c r="E2841" s="152"/>
      <c r="F2841" s="153"/>
      <c r="G2841" s="165"/>
      <c r="H2841" s="286"/>
      <c r="I2841" s="154"/>
      <c r="J2841" s="286"/>
      <c r="K2841" s="154"/>
      <c r="L2841" s="154"/>
    </row>
    <row r="2842" spans="5:12" x14ac:dyDescent="0.3">
      <c r="E2842" s="152"/>
      <c r="F2842" s="153"/>
      <c r="G2842" s="165"/>
      <c r="H2842" s="286"/>
      <c r="I2842" s="154"/>
      <c r="J2842" s="286"/>
      <c r="K2842" s="154"/>
      <c r="L2842" s="154"/>
    </row>
    <row r="2843" spans="5:12" x14ac:dyDescent="0.3">
      <c r="E2843" s="152"/>
      <c r="F2843" s="153"/>
      <c r="G2843" s="165"/>
      <c r="H2843" s="286"/>
      <c r="I2843" s="154"/>
      <c r="J2843" s="286"/>
      <c r="K2843" s="154"/>
      <c r="L2843" s="154"/>
    </row>
    <row r="2844" spans="5:12" x14ac:dyDescent="0.3">
      <c r="E2844" s="152"/>
      <c r="F2844" s="153"/>
      <c r="G2844" s="165"/>
      <c r="H2844" s="286"/>
      <c r="I2844" s="154"/>
      <c r="J2844" s="286"/>
      <c r="K2844" s="154"/>
      <c r="L2844" s="154"/>
    </row>
    <row r="2845" spans="5:12" x14ac:dyDescent="0.3">
      <c r="E2845" s="152"/>
      <c r="F2845" s="153"/>
      <c r="G2845" s="165"/>
      <c r="H2845" s="286"/>
      <c r="I2845" s="154"/>
      <c r="J2845" s="286"/>
      <c r="K2845" s="154"/>
      <c r="L2845" s="154"/>
    </row>
    <row r="2846" spans="5:12" x14ac:dyDescent="0.3">
      <c r="E2846" s="152"/>
      <c r="F2846" s="153"/>
      <c r="G2846" s="165"/>
      <c r="H2846" s="286"/>
      <c r="I2846" s="154"/>
      <c r="J2846" s="286"/>
      <c r="K2846" s="154"/>
      <c r="L2846" s="154"/>
    </row>
    <row r="2847" spans="5:12" x14ac:dyDescent="0.3">
      <c r="E2847" s="152"/>
      <c r="F2847" s="153"/>
      <c r="G2847" s="165"/>
      <c r="H2847" s="286"/>
      <c r="I2847" s="154"/>
      <c r="J2847" s="286"/>
      <c r="K2847" s="154"/>
      <c r="L2847" s="154"/>
    </row>
    <row r="2848" spans="5:12" x14ac:dyDescent="0.3">
      <c r="E2848" s="152"/>
      <c r="F2848" s="153"/>
      <c r="G2848" s="165"/>
      <c r="H2848" s="286"/>
      <c r="I2848" s="154"/>
      <c r="J2848" s="286"/>
      <c r="K2848" s="154"/>
      <c r="L2848" s="154"/>
    </row>
    <row r="2849" spans="5:12" x14ac:dyDescent="0.3">
      <c r="E2849" s="152"/>
      <c r="F2849" s="153"/>
      <c r="G2849" s="165"/>
      <c r="H2849" s="286"/>
      <c r="I2849" s="154"/>
      <c r="J2849" s="286"/>
      <c r="K2849" s="154"/>
      <c r="L2849" s="154"/>
    </row>
    <row r="2850" spans="5:12" x14ac:dyDescent="0.3">
      <c r="E2850" s="152"/>
      <c r="F2850" s="153"/>
      <c r="G2850" s="165"/>
      <c r="H2850" s="286"/>
      <c r="I2850" s="154"/>
      <c r="J2850" s="286"/>
      <c r="K2850" s="154"/>
      <c r="L2850" s="154"/>
    </row>
    <row r="2851" spans="5:12" x14ac:dyDescent="0.3">
      <c r="E2851" s="152"/>
      <c r="F2851" s="153"/>
      <c r="G2851" s="165"/>
      <c r="H2851" s="286"/>
      <c r="I2851" s="154"/>
      <c r="J2851" s="286"/>
      <c r="K2851" s="154"/>
      <c r="L2851" s="154"/>
    </row>
    <row r="2852" spans="5:12" x14ac:dyDescent="0.3">
      <c r="E2852" s="152"/>
      <c r="F2852" s="153"/>
      <c r="G2852" s="165"/>
      <c r="H2852" s="286"/>
      <c r="I2852" s="154"/>
      <c r="J2852" s="286"/>
      <c r="K2852" s="154"/>
      <c r="L2852" s="154"/>
    </row>
    <row r="2853" spans="5:12" x14ac:dyDescent="0.3">
      <c r="E2853" s="152"/>
      <c r="F2853" s="153"/>
      <c r="G2853" s="165"/>
      <c r="H2853" s="286"/>
      <c r="I2853" s="154"/>
      <c r="J2853" s="286"/>
      <c r="K2853" s="154"/>
      <c r="L2853" s="154"/>
    </row>
    <row r="2854" spans="5:12" x14ac:dyDescent="0.3">
      <c r="E2854" s="152"/>
      <c r="F2854" s="153"/>
      <c r="G2854" s="165"/>
      <c r="H2854" s="286"/>
      <c r="I2854" s="154"/>
      <c r="J2854" s="286"/>
      <c r="K2854" s="154"/>
      <c r="L2854" s="154"/>
    </row>
    <row r="2855" spans="5:12" x14ac:dyDescent="0.3">
      <c r="E2855" s="152"/>
      <c r="F2855" s="153"/>
      <c r="G2855" s="165"/>
      <c r="H2855" s="286"/>
      <c r="I2855" s="154"/>
      <c r="J2855" s="286"/>
      <c r="K2855" s="154"/>
      <c r="L2855" s="154"/>
    </row>
    <row r="2856" spans="5:12" x14ac:dyDescent="0.3">
      <c r="E2856" s="152"/>
      <c r="F2856" s="153"/>
      <c r="G2856" s="165"/>
      <c r="H2856" s="286"/>
      <c r="I2856" s="154"/>
      <c r="J2856" s="286"/>
      <c r="K2856" s="154"/>
      <c r="L2856" s="154"/>
    </row>
    <row r="2857" spans="5:12" x14ac:dyDescent="0.3">
      <c r="E2857" s="152"/>
      <c r="F2857" s="153"/>
      <c r="G2857" s="165"/>
      <c r="H2857" s="286"/>
      <c r="I2857" s="154"/>
      <c r="J2857" s="286"/>
      <c r="K2857" s="154"/>
      <c r="L2857" s="154"/>
    </row>
    <row r="2858" spans="5:12" x14ac:dyDescent="0.3">
      <c r="E2858" s="152"/>
      <c r="F2858" s="153"/>
      <c r="G2858" s="165"/>
      <c r="H2858" s="286"/>
      <c r="I2858" s="154"/>
      <c r="J2858" s="286"/>
      <c r="K2858" s="154"/>
      <c r="L2858" s="154"/>
    </row>
    <row r="2859" spans="5:12" x14ac:dyDescent="0.3">
      <c r="E2859" s="152"/>
      <c r="F2859" s="153"/>
      <c r="G2859" s="165"/>
      <c r="H2859" s="286"/>
      <c r="I2859" s="154"/>
      <c r="J2859" s="286"/>
      <c r="K2859" s="154"/>
      <c r="L2859" s="154"/>
    </row>
    <row r="2860" spans="5:12" x14ac:dyDescent="0.3">
      <c r="E2860" s="152"/>
      <c r="F2860" s="153"/>
      <c r="G2860" s="165"/>
      <c r="H2860" s="286"/>
      <c r="I2860" s="154"/>
      <c r="J2860" s="286"/>
      <c r="K2860" s="154"/>
      <c r="L2860" s="154"/>
    </row>
    <row r="2861" spans="5:12" x14ac:dyDescent="0.3">
      <c r="E2861" s="152"/>
      <c r="F2861" s="153"/>
      <c r="G2861" s="165"/>
      <c r="H2861" s="286"/>
      <c r="I2861" s="154"/>
      <c r="J2861" s="286"/>
      <c r="K2861" s="154"/>
      <c r="L2861" s="154"/>
    </row>
    <row r="2862" spans="5:12" x14ac:dyDescent="0.3">
      <c r="E2862" s="152"/>
      <c r="F2862" s="153"/>
      <c r="G2862" s="165"/>
      <c r="H2862" s="286"/>
      <c r="I2862" s="154"/>
      <c r="J2862" s="286"/>
      <c r="K2862" s="154"/>
      <c r="L2862" s="154"/>
    </row>
    <row r="2863" spans="5:12" x14ac:dyDescent="0.3">
      <c r="E2863" s="152"/>
      <c r="F2863" s="153"/>
      <c r="G2863" s="165"/>
      <c r="H2863" s="286"/>
      <c r="I2863" s="154"/>
      <c r="J2863" s="286"/>
      <c r="K2863" s="154"/>
      <c r="L2863" s="154"/>
    </row>
    <row r="2864" spans="5:12" x14ac:dyDescent="0.3">
      <c r="E2864" s="152"/>
      <c r="F2864" s="153"/>
      <c r="G2864" s="165"/>
      <c r="H2864" s="286"/>
      <c r="I2864" s="154"/>
      <c r="J2864" s="286"/>
      <c r="K2864" s="154"/>
      <c r="L2864" s="154"/>
    </row>
    <row r="2865" spans="5:12" x14ac:dyDescent="0.3">
      <c r="E2865" s="152"/>
      <c r="F2865" s="153"/>
      <c r="G2865" s="165"/>
      <c r="H2865" s="286"/>
      <c r="I2865" s="154"/>
      <c r="J2865" s="286"/>
      <c r="K2865" s="154"/>
      <c r="L2865" s="154"/>
    </row>
    <row r="2866" spans="5:12" x14ac:dyDescent="0.3">
      <c r="E2866" s="152"/>
      <c r="F2866" s="153"/>
      <c r="G2866" s="165"/>
      <c r="H2866" s="286"/>
      <c r="I2866" s="154"/>
      <c r="J2866" s="286"/>
      <c r="K2866" s="154"/>
      <c r="L2866" s="154"/>
    </row>
    <row r="2867" spans="5:12" x14ac:dyDescent="0.3">
      <c r="E2867" s="152"/>
      <c r="F2867" s="153"/>
      <c r="G2867" s="165"/>
      <c r="H2867" s="286"/>
      <c r="I2867" s="154"/>
      <c r="J2867" s="286"/>
      <c r="K2867" s="154"/>
      <c r="L2867" s="154"/>
    </row>
    <row r="2868" spans="5:12" x14ac:dyDescent="0.3">
      <c r="E2868" s="152"/>
      <c r="F2868" s="153"/>
      <c r="G2868" s="165"/>
      <c r="H2868" s="286"/>
      <c r="I2868" s="154"/>
      <c r="J2868" s="286"/>
      <c r="K2868" s="154"/>
      <c r="L2868" s="154"/>
    </row>
    <row r="2869" spans="5:12" x14ac:dyDescent="0.3">
      <c r="E2869" s="152"/>
      <c r="F2869" s="153"/>
      <c r="G2869" s="165"/>
      <c r="H2869" s="286"/>
      <c r="I2869" s="154"/>
      <c r="J2869" s="286"/>
      <c r="K2869" s="154"/>
      <c r="L2869" s="154"/>
    </row>
    <row r="2870" spans="5:12" x14ac:dyDescent="0.3">
      <c r="E2870" s="152"/>
      <c r="F2870" s="153"/>
      <c r="G2870" s="165"/>
      <c r="H2870" s="286"/>
      <c r="I2870" s="154"/>
      <c r="J2870" s="286"/>
      <c r="K2870" s="154"/>
      <c r="L2870" s="154"/>
    </row>
    <row r="2871" spans="5:12" x14ac:dyDescent="0.3">
      <c r="E2871" s="152"/>
      <c r="F2871" s="153"/>
      <c r="G2871" s="165"/>
      <c r="H2871" s="286"/>
      <c r="I2871" s="154"/>
      <c r="J2871" s="286"/>
      <c r="K2871" s="154"/>
      <c r="L2871" s="154"/>
    </row>
    <row r="2872" spans="5:12" x14ac:dyDescent="0.3">
      <c r="E2872" s="152"/>
      <c r="F2872" s="153"/>
      <c r="G2872" s="165"/>
      <c r="H2872" s="286"/>
      <c r="I2872" s="154"/>
      <c r="J2872" s="286"/>
      <c r="K2872" s="154"/>
      <c r="L2872" s="154"/>
    </row>
    <row r="2873" spans="5:12" x14ac:dyDescent="0.3">
      <c r="E2873" s="152"/>
      <c r="F2873" s="153"/>
      <c r="G2873" s="165"/>
      <c r="H2873" s="286"/>
      <c r="I2873" s="154"/>
      <c r="J2873" s="286"/>
      <c r="K2873" s="154"/>
      <c r="L2873" s="154"/>
    </row>
    <row r="2874" spans="5:12" x14ac:dyDescent="0.3">
      <c r="E2874" s="152"/>
      <c r="F2874" s="153"/>
      <c r="G2874" s="165"/>
      <c r="H2874" s="286"/>
      <c r="I2874" s="154"/>
      <c r="J2874" s="286"/>
      <c r="K2874" s="154"/>
      <c r="L2874" s="154"/>
    </row>
    <row r="2875" spans="5:12" x14ac:dyDescent="0.3">
      <c r="E2875" s="152"/>
      <c r="F2875" s="153"/>
      <c r="G2875" s="165"/>
      <c r="H2875" s="286"/>
      <c r="I2875" s="154"/>
      <c r="J2875" s="286"/>
      <c r="K2875" s="154"/>
      <c r="L2875" s="154"/>
    </row>
    <row r="2876" spans="5:12" x14ac:dyDescent="0.3">
      <c r="E2876" s="152"/>
      <c r="F2876" s="153"/>
      <c r="G2876" s="165"/>
      <c r="H2876" s="286"/>
      <c r="I2876" s="154"/>
      <c r="J2876" s="286"/>
      <c r="K2876" s="154"/>
      <c r="L2876" s="154"/>
    </row>
    <row r="2877" spans="5:12" x14ac:dyDescent="0.3">
      <c r="E2877" s="152"/>
      <c r="F2877" s="153"/>
      <c r="G2877" s="165"/>
      <c r="H2877" s="286"/>
      <c r="I2877" s="154"/>
      <c r="J2877" s="286"/>
      <c r="K2877" s="154"/>
      <c r="L2877" s="154"/>
    </row>
    <row r="2878" spans="5:12" x14ac:dyDescent="0.3">
      <c r="E2878" s="152"/>
      <c r="F2878" s="153"/>
      <c r="G2878" s="165"/>
      <c r="H2878" s="286"/>
      <c r="I2878" s="154"/>
      <c r="J2878" s="286"/>
      <c r="K2878" s="154"/>
      <c r="L2878" s="154"/>
    </row>
    <row r="2879" spans="5:12" x14ac:dyDescent="0.3">
      <c r="E2879" s="152"/>
      <c r="F2879" s="153"/>
      <c r="G2879" s="165"/>
      <c r="H2879" s="286"/>
      <c r="I2879" s="154"/>
      <c r="J2879" s="286"/>
      <c r="K2879" s="154"/>
      <c r="L2879" s="154"/>
    </row>
    <row r="2880" spans="5:12" x14ac:dyDescent="0.3">
      <c r="E2880" s="152"/>
      <c r="F2880" s="153"/>
      <c r="G2880" s="165"/>
      <c r="H2880" s="286"/>
      <c r="I2880" s="154"/>
      <c r="J2880" s="286"/>
      <c r="K2880" s="154"/>
      <c r="L2880" s="154"/>
    </row>
    <row r="2881" spans="5:12" x14ac:dyDescent="0.3">
      <c r="E2881" s="152"/>
      <c r="F2881" s="153"/>
      <c r="G2881" s="165"/>
      <c r="H2881" s="286"/>
      <c r="I2881" s="154"/>
      <c r="J2881" s="286"/>
      <c r="K2881" s="154"/>
      <c r="L2881" s="154"/>
    </row>
    <row r="2882" spans="5:12" x14ac:dyDescent="0.3">
      <c r="E2882" s="152"/>
      <c r="F2882" s="153"/>
      <c r="G2882" s="165"/>
      <c r="H2882" s="286"/>
      <c r="I2882" s="154"/>
      <c r="J2882" s="286"/>
      <c r="K2882" s="154"/>
      <c r="L2882" s="154"/>
    </row>
    <row r="2883" spans="5:12" x14ac:dyDescent="0.3">
      <c r="E2883" s="152"/>
      <c r="F2883" s="153"/>
      <c r="G2883" s="165"/>
      <c r="H2883" s="286"/>
      <c r="I2883" s="154"/>
      <c r="J2883" s="286"/>
      <c r="K2883" s="154"/>
      <c r="L2883" s="154"/>
    </row>
    <row r="2884" spans="5:12" x14ac:dyDescent="0.3">
      <c r="E2884" s="152"/>
      <c r="F2884" s="153"/>
      <c r="G2884" s="165"/>
      <c r="H2884" s="286"/>
      <c r="I2884" s="154"/>
      <c r="J2884" s="286"/>
      <c r="K2884" s="154"/>
      <c r="L2884" s="154"/>
    </row>
    <row r="2885" spans="5:12" x14ac:dyDescent="0.3">
      <c r="E2885" s="152"/>
      <c r="F2885" s="153"/>
      <c r="G2885" s="165"/>
      <c r="H2885" s="286"/>
      <c r="I2885" s="154"/>
      <c r="J2885" s="286"/>
      <c r="K2885" s="154"/>
      <c r="L2885" s="154"/>
    </row>
    <row r="2886" spans="5:12" x14ac:dyDescent="0.3">
      <c r="E2886" s="152"/>
      <c r="F2886" s="153"/>
      <c r="G2886" s="165"/>
      <c r="H2886" s="286"/>
      <c r="I2886" s="154"/>
      <c r="J2886" s="286"/>
      <c r="K2886" s="154"/>
      <c r="L2886" s="154"/>
    </row>
    <row r="2887" spans="5:12" x14ac:dyDescent="0.3">
      <c r="E2887" s="152"/>
      <c r="F2887" s="153"/>
      <c r="G2887" s="165"/>
      <c r="H2887" s="286"/>
      <c r="I2887" s="154"/>
      <c r="J2887" s="286"/>
      <c r="K2887" s="154"/>
      <c r="L2887" s="154"/>
    </row>
    <row r="2888" spans="5:12" x14ac:dyDescent="0.3">
      <c r="E2888" s="152"/>
      <c r="F2888" s="153"/>
      <c r="G2888" s="165"/>
      <c r="H2888" s="286"/>
      <c r="I2888" s="154"/>
      <c r="J2888" s="286"/>
      <c r="K2888" s="154"/>
      <c r="L2888" s="154"/>
    </row>
    <row r="2889" spans="5:12" x14ac:dyDescent="0.3">
      <c r="E2889" s="152"/>
      <c r="F2889" s="153"/>
      <c r="G2889" s="165"/>
      <c r="H2889" s="286"/>
      <c r="I2889" s="154"/>
      <c r="J2889" s="286"/>
      <c r="K2889" s="154"/>
      <c r="L2889" s="154"/>
    </row>
    <row r="2890" spans="5:12" x14ac:dyDescent="0.3">
      <c r="E2890" s="152"/>
      <c r="F2890" s="153"/>
      <c r="G2890" s="165"/>
      <c r="H2890" s="286"/>
      <c r="I2890" s="154"/>
      <c r="J2890" s="286"/>
      <c r="K2890" s="154"/>
      <c r="L2890" s="154"/>
    </row>
    <row r="2891" spans="5:12" x14ac:dyDescent="0.3">
      <c r="E2891" s="152"/>
      <c r="F2891" s="153"/>
      <c r="G2891" s="165"/>
      <c r="H2891" s="286"/>
      <c r="I2891" s="154"/>
      <c r="J2891" s="286"/>
      <c r="K2891" s="154"/>
      <c r="L2891" s="154"/>
    </row>
    <row r="2892" spans="5:12" x14ac:dyDescent="0.3">
      <c r="E2892" s="152"/>
      <c r="F2892" s="153"/>
      <c r="G2892" s="165"/>
      <c r="H2892" s="286"/>
      <c r="I2892" s="154"/>
      <c r="J2892" s="286"/>
      <c r="K2892" s="154"/>
      <c r="L2892" s="154"/>
    </row>
    <row r="2893" spans="5:12" x14ac:dyDescent="0.3">
      <c r="E2893" s="152"/>
      <c r="F2893" s="153"/>
      <c r="G2893" s="165"/>
      <c r="H2893" s="286"/>
      <c r="I2893" s="154"/>
      <c r="J2893" s="286"/>
      <c r="K2893" s="154"/>
      <c r="L2893" s="154"/>
    </row>
    <row r="2894" spans="5:12" x14ac:dyDescent="0.3">
      <c r="E2894" s="152"/>
      <c r="F2894" s="153"/>
      <c r="G2894" s="165"/>
      <c r="H2894" s="286"/>
      <c r="I2894" s="154"/>
      <c r="J2894" s="286"/>
      <c r="K2894" s="154"/>
      <c r="L2894" s="154"/>
    </row>
    <row r="2895" spans="5:12" x14ac:dyDescent="0.3">
      <c r="E2895" s="152"/>
      <c r="F2895" s="153"/>
      <c r="G2895" s="165"/>
      <c r="H2895" s="286"/>
      <c r="I2895" s="154"/>
      <c r="J2895" s="286"/>
      <c r="K2895" s="154"/>
      <c r="L2895" s="154"/>
    </row>
    <row r="2896" spans="5:12" x14ac:dyDescent="0.3">
      <c r="E2896" s="152"/>
      <c r="F2896" s="153"/>
      <c r="G2896" s="165"/>
      <c r="H2896" s="286"/>
      <c r="I2896" s="154"/>
      <c r="J2896" s="286"/>
      <c r="K2896" s="154"/>
      <c r="L2896" s="154"/>
    </row>
    <row r="2897" spans="5:12" x14ac:dyDescent="0.3">
      <c r="E2897" s="152"/>
      <c r="F2897" s="153"/>
      <c r="G2897" s="165"/>
      <c r="H2897" s="286"/>
      <c r="I2897" s="154"/>
      <c r="J2897" s="286"/>
      <c r="K2897" s="154"/>
      <c r="L2897" s="154"/>
    </row>
    <row r="2898" spans="5:12" x14ac:dyDescent="0.3">
      <c r="E2898" s="152"/>
      <c r="F2898" s="153"/>
      <c r="G2898" s="165"/>
      <c r="H2898" s="286"/>
      <c r="I2898" s="154"/>
      <c r="J2898" s="286"/>
      <c r="K2898" s="154"/>
      <c r="L2898" s="154"/>
    </row>
    <row r="2899" spans="5:12" x14ac:dyDescent="0.3">
      <c r="E2899" s="152"/>
      <c r="F2899" s="153"/>
      <c r="G2899" s="165"/>
      <c r="H2899" s="286"/>
      <c r="I2899" s="154"/>
      <c r="J2899" s="286"/>
      <c r="K2899" s="154"/>
      <c r="L2899" s="154"/>
    </row>
    <row r="2900" spans="5:12" x14ac:dyDescent="0.3">
      <c r="E2900" s="152"/>
      <c r="F2900" s="153"/>
      <c r="G2900" s="165"/>
      <c r="H2900" s="286"/>
      <c r="I2900" s="154"/>
      <c r="J2900" s="286"/>
      <c r="K2900" s="154"/>
      <c r="L2900" s="154"/>
    </row>
    <row r="2901" spans="5:12" x14ac:dyDescent="0.3">
      <c r="E2901" s="152"/>
      <c r="F2901" s="153"/>
      <c r="G2901" s="165"/>
      <c r="H2901" s="286"/>
      <c r="I2901" s="154"/>
      <c r="J2901" s="286"/>
      <c r="K2901" s="154"/>
      <c r="L2901" s="154"/>
    </row>
    <row r="2902" spans="5:12" x14ac:dyDescent="0.3">
      <c r="E2902" s="152"/>
      <c r="F2902" s="153"/>
      <c r="G2902" s="165"/>
      <c r="H2902" s="286"/>
      <c r="I2902" s="154"/>
      <c r="J2902" s="286"/>
      <c r="K2902" s="154"/>
      <c r="L2902" s="154"/>
    </row>
    <row r="2903" spans="5:12" x14ac:dyDescent="0.3">
      <c r="E2903" s="152"/>
      <c r="F2903" s="153"/>
      <c r="G2903" s="165"/>
      <c r="H2903" s="286"/>
      <c r="I2903" s="154"/>
      <c r="J2903" s="286"/>
      <c r="K2903" s="154"/>
      <c r="L2903" s="154"/>
    </row>
    <row r="2904" spans="5:12" x14ac:dyDescent="0.3">
      <c r="E2904" s="152"/>
      <c r="F2904" s="153"/>
      <c r="G2904" s="165"/>
      <c r="H2904" s="286"/>
      <c r="I2904" s="154"/>
      <c r="J2904" s="286"/>
      <c r="K2904" s="154"/>
      <c r="L2904" s="154"/>
    </row>
    <row r="2905" spans="5:12" x14ac:dyDescent="0.3">
      <c r="E2905" s="152"/>
      <c r="F2905" s="153"/>
      <c r="G2905" s="165"/>
      <c r="H2905" s="286"/>
      <c r="I2905" s="154"/>
      <c r="J2905" s="286"/>
      <c r="K2905" s="154"/>
      <c r="L2905" s="154"/>
    </row>
    <row r="2906" spans="5:12" x14ac:dyDescent="0.3">
      <c r="E2906" s="152"/>
      <c r="F2906" s="153"/>
      <c r="G2906" s="165"/>
      <c r="H2906" s="286"/>
      <c r="I2906" s="154"/>
      <c r="J2906" s="286"/>
      <c r="K2906" s="154"/>
      <c r="L2906" s="154"/>
    </row>
    <row r="2907" spans="5:12" x14ac:dyDescent="0.3">
      <c r="E2907" s="152"/>
      <c r="F2907" s="153"/>
      <c r="G2907" s="165"/>
      <c r="H2907" s="286"/>
      <c r="I2907" s="154"/>
      <c r="J2907" s="286"/>
      <c r="K2907" s="154"/>
      <c r="L2907" s="154"/>
    </row>
    <row r="2908" spans="5:12" x14ac:dyDescent="0.3">
      <c r="E2908" s="152"/>
      <c r="F2908" s="153"/>
      <c r="G2908" s="165"/>
      <c r="H2908" s="286"/>
      <c r="I2908" s="154"/>
      <c r="J2908" s="286"/>
      <c r="K2908" s="154"/>
      <c r="L2908" s="154"/>
    </row>
    <row r="2909" spans="5:12" x14ac:dyDescent="0.3">
      <c r="E2909" s="152"/>
      <c r="F2909" s="153"/>
      <c r="G2909" s="165"/>
      <c r="H2909" s="286"/>
      <c r="I2909" s="154"/>
      <c r="J2909" s="286"/>
      <c r="K2909" s="154"/>
      <c r="L2909" s="154"/>
    </row>
    <row r="2910" spans="5:12" x14ac:dyDescent="0.3">
      <c r="E2910" s="152"/>
      <c r="F2910" s="153"/>
      <c r="G2910" s="165"/>
      <c r="H2910" s="286"/>
      <c r="I2910" s="154"/>
      <c r="J2910" s="286"/>
      <c r="K2910" s="154"/>
      <c r="L2910" s="154"/>
    </row>
    <row r="2911" spans="5:12" x14ac:dyDescent="0.3">
      <c r="E2911" s="152"/>
      <c r="F2911" s="153"/>
      <c r="G2911" s="165"/>
      <c r="H2911" s="286"/>
      <c r="I2911" s="154"/>
      <c r="J2911" s="286"/>
      <c r="K2911" s="154"/>
      <c r="L2911" s="154"/>
    </row>
    <row r="2912" spans="5:12" x14ac:dyDescent="0.3">
      <c r="E2912" s="152"/>
      <c r="F2912" s="153"/>
      <c r="G2912" s="165"/>
      <c r="H2912" s="286"/>
      <c r="I2912" s="154"/>
      <c r="J2912" s="286"/>
      <c r="K2912" s="154"/>
      <c r="L2912" s="154"/>
    </row>
    <row r="2913" spans="5:12" x14ac:dyDescent="0.3">
      <c r="E2913" s="152"/>
      <c r="F2913" s="153"/>
      <c r="G2913" s="165"/>
      <c r="H2913" s="286"/>
      <c r="I2913" s="154"/>
      <c r="J2913" s="286"/>
      <c r="K2913" s="154"/>
      <c r="L2913" s="154"/>
    </row>
    <row r="2914" spans="5:12" x14ac:dyDescent="0.3">
      <c r="E2914" s="152"/>
      <c r="F2914" s="153"/>
      <c r="G2914" s="165"/>
      <c r="H2914" s="286"/>
      <c r="I2914" s="154"/>
      <c r="J2914" s="286"/>
      <c r="K2914" s="154"/>
      <c r="L2914" s="154"/>
    </row>
    <row r="2915" spans="5:12" x14ac:dyDescent="0.3">
      <c r="E2915" s="152"/>
      <c r="F2915" s="153"/>
      <c r="G2915" s="165"/>
      <c r="H2915" s="286"/>
      <c r="I2915" s="154"/>
      <c r="J2915" s="286"/>
      <c r="K2915" s="154"/>
      <c r="L2915" s="154"/>
    </row>
    <row r="2916" spans="5:12" x14ac:dyDescent="0.3">
      <c r="E2916" s="152"/>
      <c r="F2916" s="153"/>
      <c r="G2916" s="165"/>
      <c r="H2916" s="286"/>
      <c r="I2916" s="154"/>
      <c r="J2916" s="286"/>
      <c r="K2916" s="154"/>
      <c r="L2916" s="154"/>
    </row>
    <row r="2917" spans="5:12" x14ac:dyDescent="0.3">
      <c r="E2917" s="152"/>
      <c r="F2917" s="153"/>
      <c r="G2917" s="165"/>
      <c r="H2917" s="286"/>
      <c r="I2917" s="154"/>
      <c r="J2917" s="286"/>
      <c r="K2917" s="154"/>
      <c r="L2917" s="154"/>
    </row>
    <row r="2918" spans="5:12" x14ac:dyDescent="0.3">
      <c r="E2918" s="152"/>
      <c r="F2918" s="153"/>
      <c r="G2918" s="165"/>
      <c r="H2918" s="286"/>
      <c r="I2918" s="154"/>
      <c r="J2918" s="286"/>
      <c r="K2918" s="154"/>
      <c r="L2918" s="154"/>
    </row>
    <row r="2919" spans="5:12" x14ac:dyDescent="0.3">
      <c r="E2919" s="152"/>
      <c r="F2919" s="153"/>
      <c r="G2919" s="165"/>
      <c r="H2919" s="286"/>
      <c r="I2919" s="154"/>
      <c r="J2919" s="286"/>
      <c r="K2919" s="154"/>
      <c r="L2919" s="154"/>
    </row>
    <row r="2920" spans="5:12" x14ac:dyDescent="0.3">
      <c r="E2920" s="152"/>
      <c r="F2920" s="153"/>
      <c r="G2920" s="165"/>
      <c r="H2920" s="286"/>
      <c r="I2920" s="154"/>
      <c r="J2920" s="286"/>
      <c r="K2920" s="154"/>
      <c r="L2920" s="154"/>
    </row>
    <row r="2921" spans="5:12" x14ac:dyDescent="0.3">
      <c r="E2921" s="152"/>
      <c r="F2921" s="153"/>
      <c r="G2921" s="165"/>
      <c r="H2921" s="286"/>
      <c r="I2921" s="154"/>
      <c r="J2921" s="286"/>
      <c r="K2921" s="154"/>
      <c r="L2921" s="154"/>
    </row>
    <row r="2922" spans="5:12" x14ac:dyDescent="0.3">
      <c r="E2922" s="152"/>
      <c r="F2922" s="153"/>
      <c r="G2922" s="165"/>
      <c r="H2922" s="286"/>
      <c r="I2922" s="154"/>
      <c r="J2922" s="286"/>
      <c r="K2922" s="154"/>
      <c r="L2922" s="154"/>
    </row>
    <row r="2923" spans="5:12" x14ac:dyDescent="0.3">
      <c r="E2923" s="152"/>
      <c r="F2923" s="153"/>
      <c r="G2923" s="165"/>
      <c r="H2923" s="286"/>
      <c r="I2923" s="154"/>
      <c r="J2923" s="286"/>
      <c r="K2923" s="154"/>
      <c r="L2923" s="154"/>
    </row>
    <row r="2924" spans="5:12" x14ac:dyDescent="0.3">
      <c r="E2924" s="152"/>
      <c r="F2924" s="153"/>
      <c r="G2924" s="165"/>
      <c r="H2924" s="286"/>
      <c r="I2924" s="154"/>
      <c r="J2924" s="286"/>
      <c r="K2924" s="154"/>
      <c r="L2924" s="154"/>
    </row>
    <row r="2925" spans="5:12" x14ac:dyDescent="0.3">
      <c r="E2925" s="152"/>
      <c r="F2925" s="153"/>
      <c r="G2925" s="165"/>
      <c r="H2925" s="286"/>
      <c r="I2925" s="154"/>
      <c r="J2925" s="286"/>
      <c r="K2925" s="154"/>
      <c r="L2925" s="154"/>
    </row>
    <row r="2926" spans="5:12" x14ac:dyDescent="0.3">
      <c r="E2926" s="152"/>
      <c r="F2926" s="153"/>
      <c r="G2926" s="165"/>
      <c r="H2926" s="286"/>
      <c r="I2926" s="154"/>
      <c r="J2926" s="286"/>
      <c r="K2926" s="154"/>
      <c r="L2926" s="154"/>
    </row>
    <row r="2927" spans="5:12" x14ac:dyDescent="0.3">
      <c r="E2927" s="152"/>
      <c r="F2927" s="153"/>
      <c r="G2927" s="165"/>
      <c r="H2927" s="286"/>
      <c r="I2927" s="154"/>
      <c r="J2927" s="286"/>
      <c r="K2927" s="154"/>
      <c r="L2927" s="154"/>
    </row>
    <row r="2928" spans="5:12" x14ac:dyDescent="0.3">
      <c r="E2928" s="152"/>
      <c r="F2928" s="153"/>
      <c r="G2928" s="165"/>
      <c r="H2928" s="286"/>
      <c r="I2928" s="154"/>
      <c r="J2928" s="286"/>
      <c r="K2928" s="154"/>
      <c r="L2928" s="154"/>
    </row>
    <row r="2929" spans="5:12" x14ac:dyDescent="0.3">
      <c r="E2929" s="152"/>
      <c r="F2929" s="153"/>
      <c r="G2929" s="165"/>
      <c r="H2929" s="286"/>
      <c r="I2929" s="154"/>
      <c r="J2929" s="286"/>
      <c r="K2929" s="154"/>
      <c r="L2929" s="154"/>
    </row>
    <row r="2930" spans="5:12" x14ac:dyDescent="0.3">
      <c r="E2930" s="152"/>
      <c r="F2930" s="153"/>
      <c r="G2930" s="165"/>
      <c r="H2930" s="286"/>
      <c r="I2930" s="154"/>
      <c r="J2930" s="286"/>
      <c r="K2930" s="154"/>
      <c r="L2930" s="154"/>
    </row>
    <row r="2931" spans="5:12" x14ac:dyDescent="0.3">
      <c r="E2931" s="152"/>
      <c r="F2931" s="153"/>
      <c r="G2931" s="165"/>
      <c r="H2931" s="286"/>
      <c r="I2931" s="154"/>
      <c r="J2931" s="286"/>
      <c r="K2931" s="154"/>
      <c r="L2931" s="154"/>
    </row>
    <row r="2932" spans="5:12" x14ac:dyDescent="0.3">
      <c r="E2932" s="152"/>
      <c r="F2932" s="153"/>
      <c r="G2932" s="165"/>
      <c r="H2932" s="286"/>
      <c r="I2932" s="154"/>
      <c r="J2932" s="286"/>
      <c r="K2932" s="154"/>
      <c r="L2932" s="154"/>
    </row>
    <row r="2933" spans="5:12" x14ac:dyDescent="0.3">
      <c r="E2933" s="152"/>
      <c r="F2933" s="153"/>
      <c r="G2933" s="165"/>
      <c r="H2933" s="286"/>
      <c r="I2933" s="154"/>
      <c r="J2933" s="286"/>
      <c r="K2933" s="154"/>
      <c r="L2933" s="154"/>
    </row>
    <row r="2934" spans="5:12" x14ac:dyDescent="0.3">
      <c r="E2934" s="152"/>
      <c r="F2934" s="153"/>
      <c r="G2934" s="165"/>
      <c r="H2934" s="286"/>
      <c r="I2934" s="154"/>
      <c r="J2934" s="286"/>
      <c r="K2934" s="154"/>
      <c r="L2934" s="154"/>
    </row>
    <row r="2935" spans="5:12" x14ac:dyDescent="0.3">
      <c r="E2935" s="152"/>
      <c r="F2935" s="153"/>
      <c r="G2935" s="165"/>
      <c r="H2935" s="286"/>
      <c r="I2935" s="154"/>
      <c r="J2935" s="286"/>
      <c r="K2935" s="154"/>
      <c r="L2935" s="154"/>
    </row>
    <row r="2936" spans="5:12" x14ac:dyDescent="0.3">
      <c r="E2936" s="152"/>
      <c r="F2936" s="153"/>
      <c r="G2936" s="165"/>
      <c r="H2936" s="286"/>
      <c r="I2936" s="154"/>
      <c r="J2936" s="286"/>
      <c r="K2936" s="154"/>
      <c r="L2936" s="154"/>
    </row>
    <row r="2937" spans="5:12" x14ac:dyDescent="0.3">
      <c r="E2937" s="152"/>
      <c r="F2937" s="153"/>
      <c r="G2937" s="165"/>
      <c r="H2937" s="286"/>
      <c r="I2937" s="154"/>
      <c r="J2937" s="286"/>
      <c r="K2937" s="154"/>
      <c r="L2937" s="154"/>
    </row>
    <row r="2938" spans="5:12" x14ac:dyDescent="0.3">
      <c r="E2938" s="152"/>
      <c r="F2938" s="153"/>
      <c r="G2938" s="165"/>
      <c r="H2938" s="286"/>
      <c r="I2938" s="154"/>
      <c r="J2938" s="286"/>
      <c r="K2938" s="154"/>
      <c r="L2938" s="154"/>
    </row>
    <row r="2939" spans="5:12" x14ac:dyDescent="0.3">
      <c r="E2939" s="152"/>
      <c r="F2939" s="153"/>
      <c r="G2939" s="165"/>
      <c r="H2939" s="286"/>
      <c r="I2939" s="154"/>
      <c r="J2939" s="286"/>
      <c r="K2939" s="154"/>
      <c r="L2939" s="154"/>
    </row>
    <row r="2940" spans="5:12" x14ac:dyDescent="0.3">
      <c r="E2940" s="152"/>
      <c r="F2940" s="153"/>
      <c r="G2940" s="165"/>
      <c r="H2940" s="286"/>
      <c r="I2940" s="154"/>
      <c r="J2940" s="286"/>
      <c r="K2940" s="154"/>
      <c r="L2940" s="154"/>
    </row>
    <row r="2941" spans="5:12" x14ac:dyDescent="0.3">
      <c r="E2941" s="152"/>
      <c r="F2941" s="153"/>
      <c r="G2941" s="165"/>
      <c r="H2941" s="286"/>
      <c r="I2941" s="154"/>
      <c r="J2941" s="286"/>
      <c r="K2941" s="154"/>
      <c r="L2941" s="154"/>
    </row>
    <row r="2942" spans="5:12" x14ac:dyDescent="0.3">
      <c r="E2942" s="152"/>
      <c r="F2942" s="153"/>
      <c r="G2942" s="165"/>
      <c r="H2942" s="286"/>
      <c r="I2942" s="154"/>
      <c r="J2942" s="286"/>
      <c r="K2942" s="154"/>
      <c r="L2942" s="154"/>
    </row>
    <row r="2943" spans="5:12" x14ac:dyDescent="0.3">
      <c r="E2943" s="152"/>
      <c r="F2943" s="153"/>
      <c r="G2943" s="165"/>
      <c r="H2943" s="286"/>
      <c r="I2943" s="154"/>
      <c r="J2943" s="286"/>
      <c r="K2943" s="154"/>
      <c r="L2943" s="154"/>
    </row>
    <row r="2944" spans="5:12" x14ac:dyDescent="0.3">
      <c r="E2944" s="152"/>
      <c r="F2944" s="153"/>
      <c r="G2944" s="165"/>
      <c r="H2944" s="286"/>
      <c r="I2944" s="154"/>
      <c r="J2944" s="286"/>
      <c r="K2944" s="154"/>
      <c r="L2944" s="154"/>
    </row>
    <row r="2945" spans="5:12" x14ac:dyDescent="0.3">
      <c r="E2945" s="152"/>
      <c r="F2945" s="153"/>
      <c r="G2945" s="165"/>
      <c r="H2945" s="286"/>
      <c r="I2945" s="154"/>
      <c r="J2945" s="286"/>
      <c r="K2945" s="154"/>
      <c r="L2945" s="154"/>
    </row>
    <row r="2946" spans="5:12" x14ac:dyDescent="0.3">
      <c r="E2946" s="152"/>
      <c r="F2946" s="153"/>
      <c r="G2946" s="165"/>
      <c r="H2946" s="286"/>
      <c r="I2946" s="154"/>
      <c r="J2946" s="286"/>
      <c r="K2946" s="154"/>
      <c r="L2946" s="154"/>
    </row>
    <row r="2947" spans="5:12" x14ac:dyDescent="0.3">
      <c r="E2947" s="152"/>
      <c r="F2947" s="153"/>
      <c r="G2947" s="165"/>
      <c r="H2947" s="286"/>
      <c r="I2947" s="154"/>
      <c r="J2947" s="286"/>
      <c r="K2947" s="154"/>
      <c r="L2947" s="154"/>
    </row>
    <row r="2948" spans="5:12" x14ac:dyDescent="0.3">
      <c r="E2948" s="152"/>
      <c r="F2948" s="153"/>
      <c r="G2948" s="165"/>
      <c r="H2948" s="286"/>
      <c r="I2948" s="154"/>
      <c r="J2948" s="286"/>
      <c r="K2948" s="154"/>
      <c r="L2948" s="154"/>
    </row>
    <row r="2949" spans="5:12" x14ac:dyDescent="0.3">
      <c r="E2949" s="152"/>
      <c r="F2949" s="153"/>
      <c r="G2949" s="165"/>
      <c r="H2949" s="286"/>
      <c r="I2949" s="154"/>
      <c r="J2949" s="286"/>
      <c r="K2949" s="154"/>
      <c r="L2949" s="154"/>
    </row>
    <row r="2950" spans="5:12" x14ac:dyDescent="0.3">
      <c r="E2950" s="152"/>
      <c r="F2950" s="153"/>
      <c r="G2950" s="165"/>
      <c r="H2950" s="286"/>
      <c r="I2950" s="154"/>
      <c r="J2950" s="286"/>
      <c r="K2950" s="154"/>
      <c r="L2950" s="154"/>
    </row>
    <row r="2951" spans="5:12" x14ac:dyDescent="0.3">
      <c r="E2951" s="152"/>
      <c r="F2951" s="153"/>
      <c r="G2951" s="165"/>
      <c r="H2951" s="286"/>
      <c r="I2951" s="154"/>
      <c r="J2951" s="286"/>
      <c r="K2951" s="154"/>
      <c r="L2951" s="154"/>
    </row>
    <row r="2952" spans="5:12" x14ac:dyDescent="0.3">
      <c r="E2952" s="152"/>
      <c r="F2952" s="153"/>
      <c r="G2952" s="165"/>
      <c r="H2952" s="286"/>
      <c r="I2952" s="154"/>
      <c r="J2952" s="286"/>
      <c r="K2952" s="154"/>
      <c r="L2952" s="154"/>
    </row>
    <row r="2953" spans="5:12" x14ac:dyDescent="0.3">
      <c r="E2953" s="152"/>
      <c r="F2953" s="153"/>
      <c r="G2953" s="165"/>
      <c r="H2953" s="286"/>
      <c r="I2953" s="154"/>
      <c r="J2953" s="286"/>
      <c r="K2953" s="154"/>
      <c r="L2953" s="154"/>
    </row>
    <row r="2954" spans="5:12" x14ac:dyDescent="0.3">
      <c r="E2954" s="152"/>
      <c r="F2954" s="153"/>
      <c r="G2954" s="165"/>
      <c r="H2954" s="286"/>
      <c r="I2954" s="154"/>
      <c r="J2954" s="286"/>
      <c r="K2954" s="154"/>
      <c r="L2954" s="154"/>
    </row>
    <row r="2955" spans="5:12" x14ac:dyDescent="0.3">
      <c r="E2955" s="152"/>
      <c r="F2955" s="153"/>
      <c r="G2955" s="165"/>
      <c r="H2955" s="286"/>
      <c r="I2955" s="154"/>
      <c r="J2955" s="286"/>
      <c r="K2955" s="154"/>
      <c r="L2955" s="154"/>
    </row>
    <row r="2956" spans="5:12" x14ac:dyDescent="0.3">
      <c r="E2956" s="152"/>
      <c r="F2956" s="153"/>
      <c r="G2956" s="165"/>
      <c r="H2956" s="286"/>
      <c r="I2956" s="154"/>
      <c r="J2956" s="286"/>
      <c r="K2956" s="154"/>
      <c r="L2956" s="154"/>
    </row>
    <row r="2957" spans="5:12" x14ac:dyDescent="0.3">
      <c r="E2957" s="152"/>
      <c r="F2957" s="153"/>
      <c r="G2957" s="165"/>
      <c r="H2957" s="286"/>
      <c r="I2957" s="154"/>
      <c r="J2957" s="286"/>
      <c r="K2957" s="154"/>
      <c r="L2957" s="154"/>
    </row>
    <row r="2958" spans="5:12" x14ac:dyDescent="0.3">
      <c r="E2958" s="152"/>
      <c r="F2958" s="153"/>
      <c r="G2958" s="165"/>
      <c r="H2958" s="286"/>
      <c r="I2958" s="154"/>
      <c r="J2958" s="286"/>
      <c r="K2958" s="154"/>
      <c r="L2958" s="154"/>
    </row>
    <row r="2959" spans="5:12" x14ac:dyDescent="0.3">
      <c r="E2959" s="152"/>
      <c r="F2959" s="153"/>
      <c r="G2959" s="165"/>
      <c r="H2959" s="286"/>
      <c r="I2959" s="154"/>
      <c r="J2959" s="286"/>
      <c r="K2959" s="154"/>
      <c r="L2959" s="154"/>
    </row>
    <row r="2960" spans="5:12" x14ac:dyDescent="0.3">
      <c r="E2960" s="152"/>
      <c r="F2960" s="153"/>
      <c r="G2960" s="165"/>
      <c r="H2960" s="286"/>
      <c r="I2960" s="154"/>
      <c r="J2960" s="286"/>
      <c r="K2960" s="154"/>
      <c r="L2960" s="154"/>
    </row>
    <row r="2961" spans="5:12" x14ac:dyDescent="0.3">
      <c r="E2961" s="152"/>
      <c r="F2961" s="153"/>
      <c r="G2961" s="165"/>
      <c r="H2961" s="286"/>
      <c r="I2961" s="154"/>
      <c r="J2961" s="286"/>
      <c r="K2961" s="154"/>
      <c r="L2961" s="154"/>
    </row>
    <row r="2962" spans="5:12" x14ac:dyDescent="0.3">
      <c r="E2962" s="152"/>
      <c r="F2962" s="153"/>
      <c r="G2962" s="165"/>
      <c r="H2962" s="286"/>
      <c r="I2962" s="154"/>
      <c r="J2962" s="286"/>
      <c r="K2962" s="154"/>
      <c r="L2962" s="154"/>
    </row>
    <row r="2963" spans="5:12" x14ac:dyDescent="0.3">
      <c r="E2963" s="152"/>
      <c r="F2963" s="153"/>
      <c r="G2963" s="165"/>
      <c r="H2963" s="286"/>
      <c r="I2963" s="154"/>
      <c r="J2963" s="286"/>
      <c r="K2963" s="154"/>
      <c r="L2963" s="154"/>
    </row>
    <row r="2964" spans="5:12" x14ac:dyDescent="0.3">
      <c r="E2964" s="152"/>
      <c r="F2964" s="153"/>
      <c r="G2964" s="165"/>
      <c r="H2964" s="286"/>
      <c r="I2964" s="154"/>
      <c r="J2964" s="286"/>
      <c r="K2964" s="154"/>
      <c r="L2964" s="154"/>
    </row>
    <row r="2965" spans="5:12" x14ac:dyDescent="0.3">
      <c r="E2965" s="152"/>
      <c r="F2965" s="153"/>
      <c r="G2965" s="165"/>
      <c r="H2965" s="286"/>
      <c r="I2965" s="154"/>
      <c r="J2965" s="286"/>
      <c r="K2965" s="154"/>
      <c r="L2965" s="154"/>
    </row>
    <row r="2966" spans="5:12" x14ac:dyDescent="0.3">
      <c r="E2966" s="152"/>
      <c r="F2966" s="153"/>
      <c r="G2966" s="165"/>
      <c r="H2966" s="286"/>
      <c r="I2966" s="154"/>
      <c r="J2966" s="286"/>
      <c r="K2966" s="154"/>
      <c r="L2966" s="154"/>
    </row>
    <row r="2967" spans="5:12" x14ac:dyDescent="0.3">
      <c r="E2967" s="152"/>
      <c r="F2967" s="153"/>
      <c r="G2967" s="165"/>
      <c r="H2967" s="286"/>
      <c r="I2967" s="154"/>
      <c r="J2967" s="286"/>
      <c r="K2967" s="154"/>
      <c r="L2967" s="154"/>
    </row>
    <row r="2968" spans="5:12" x14ac:dyDescent="0.3">
      <c r="E2968" s="152"/>
      <c r="F2968" s="153"/>
      <c r="G2968" s="165"/>
      <c r="H2968" s="286"/>
      <c r="I2968" s="154"/>
      <c r="J2968" s="286"/>
      <c r="K2968" s="154"/>
      <c r="L2968" s="154"/>
    </row>
    <row r="2969" spans="5:12" x14ac:dyDescent="0.3">
      <c r="E2969" s="152"/>
      <c r="F2969" s="153"/>
      <c r="G2969" s="165"/>
      <c r="H2969" s="286"/>
      <c r="I2969" s="154"/>
      <c r="J2969" s="286"/>
      <c r="K2969" s="154"/>
      <c r="L2969" s="154"/>
    </row>
    <row r="2970" spans="5:12" x14ac:dyDescent="0.3">
      <c r="E2970" s="152"/>
      <c r="F2970" s="153"/>
      <c r="G2970" s="165"/>
      <c r="H2970" s="286"/>
      <c r="I2970" s="154"/>
      <c r="J2970" s="286"/>
      <c r="K2970" s="154"/>
      <c r="L2970" s="154"/>
    </row>
    <row r="2971" spans="5:12" x14ac:dyDescent="0.3">
      <c r="E2971" s="152"/>
      <c r="F2971" s="153"/>
      <c r="G2971" s="165"/>
      <c r="H2971" s="286"/>
      <c r="I2971" s="154"/>
      <c r="J2971" s="286"/>
      <c r="K2971" s="154"/>
      <c r="L2971" s="154"/>
    </row>
    <row r="2972" spans="5:12" x14ac:dyDescent="0.3">
      <c r="E2972" s="152"/>
      <c r="F2972" s="153"/>
      <c r="G2972" s="165"/>
      <c r="H2972" s="286"/>
      <c r="I2972" s="154"/>
      <c r="J2972" s="286"/>
      <c r="K2972" s="154"/>
      <c r="L2972" s="154"/>
    </row>
    <row r="2973" spans="5:12" x14ac:dyDescent="0.3">
      <c r="E2973" s="152"/>
      <c r="F2973" s="153"/>
      <c r="G2973" s="165"/>
      <c r="H2973" s="286"/>
      <c r="I2973" s="154"/>
      <c r="J2973" s="286"/>
      <c r="K2973" s="154"/>
      <c r="L2973" s="154"/>
    </row>
    <row r="2974" spans="5:12" x14ac:dyDescent="0.3">
      <c r="E2974" s="152"/>
      <c r="F2974" s="153"/>
      <c r="G2974" s="165"/>
      <c r="H2974" s="286"/>
      <c r="I2974" s="154"/>
      <c r="J2974" s="286"/>
      <c r="K2974" s="154"/>
      <c r="L2974" s="154"/>
    </row>
    <row r="2975" spans="5:12" x14ac:dyDescent="0.3">
      <c r="E2975" s="152"/>
      <c r="F2975" s="153"/>
      <c r="G2975" s="165"/>
      <c r="H2975" s="286"/>
      <c r="I2975" s="154"/>
      <c r="J2975" s="286"/>
      <c r="K2975" s="154"/>
      <c r="L2975" s="154"/>
    </row>
    <row r="2976" spans="5:12" x14ac:dyDescent="0.3">
      <c r="E2976" s="152"/>
      <c r="F2976" s="153"/>
      <c r="G2976" s="165"/>
      <c r="H2976" s="286"/>
      <c r="I2976" s="154"/>
      <c r="J2976" s="286"/>
      <c r="K2976" s="154"/>
      <c r="L2976" s="154"/>
    </row>
    <row r="2977" spans="5:12" x14ac:dyDescent="0.3">
      <c r="E2977" s="152"/>
      <c r="F2977" s="153"/>
      <c r="G2977" s="165"/>
      <c r="H2977" s="286"/>
      <c r="I2977" s="154"/>
      <c r="J2977" s="286"/>
      <c r="K2977" s="154"/>
      <c r="L2977" s="154"/>
    </row>
    <row r="2978" spans="5:12" x14ac:dyDescent="0.3">
      <c r="E2978" s="152"/>
      <c r="F2978" s="153"/>
      <c r="G2978" s="165"/>
      <c r="H2978" s="286"/>
      <c r="I2978" s="154"/>
      <c r="J2978" s="286"/>
      <c r="K2978" s="154"/>
      <c r="L2978" s="154"/>
    </row>
    <row r="2979" spans="5:12" x14ac:dyDescent="0.3">
      <c r="E2979" s="152"/>
      <c r="F2979" s="153"/>
      <c r="G2979" s="165"/>
      <c r="H2979" s="286"/>
      <c r="I2979" s="154"/>
      <c r="J2979" s="286"/>
      <c r="K2979" s="154"/>
      <c r="L2979" s="154"/>
    </row>
    <row r="2980" spans="5:12" x14ac:dyDescent="0.3">
      <c r="E2980" s="152"/>
      <c r="F2980" s="153"/>
      <c r="G2980" s="165"/>
      <c r="H2980" s="286"/>
      <c r="I2980" s="154"/>
      <c r="J2980" s="286"/>
      <c r="K2980" s="154"/>
      <c r="L2980" s="154"/>
    </row>
    <row r="2981" spans="5:12" x14ac:dyDescent="0.3">
      <c r="E2981" s="152"/>
      <c r="F2981" s="153"/>
      <c r="G2981" s="165"/>
      <c r="H2981" s="286"/>
      <c r="I2981" s="154"/>
      <c r="J2981" s="286"/>
      <c r="K2981" s="154"/>
      <c r="L2981" s="154"/>
    </row>
    <row r="2982" spans="5:12" x14ac:dyDescent="0.3">
      <c r="E2982" s="152"/>
      <c r="F2982" s="153"/>
      <c r="G2982" s="165"/>
      <c r="H2982" s="286"/>
      <c r="I2982" s="154"/>
      <c r="J2982" s="286"/>
      <c r="K2982" s="154"/>
      <c r="L2982" s="154"/>
    </row>
    <row r="2983" spans="5:12" x14ac:dyDescent="0.3">
      <c r="E2983" s="152"/>
      <c r="F2983" s="153"/>
      <c r="G2983" s="165"/>
      <c r="H2983" s="286"/>
      <c r="I2983" s="154"/>
      <c r="J2983" s="286"/>
      <c r="K2983" s="154"/>
      <c r="L2983" s="154"/>
    </row>
    <row r="2984" spans="5:12" x14ac:dyDescent="0.3">
      <c r="E2984" s="152"/>
      <c r="F2984" s="153"/>
      <c r="G2984" s="165"/>
      <c r="H2984" s="286"/>
      <c r="I2984" s="154"/>
      <c r="J2984" s="286"/>
      <c r="K2984" s="154"/>
      <c r="L2984" s="154"/>
    </row>
    <row r="2985" spans="5:12" x14ac:dyDescent="0.3">
      <c r="E2985" s="152"/>
      <c r="F2985" s="153"/>
      <c r="G2985" s="165"/>
      <c r="H2985" s="286"/>
      <c r="I2985" s="154"/>
      <c r="J2985" s="286"/>
      <c r="K2985" s="154"/>
      <c r="L2985" s="154"/>
    </row>
    <row r="2986" spans="5:12" x14ac:dyDescent="0.3">
      <c r="E2986" s="152"/>
      <c r="F2986" s="153"/>
      <c r="G2986" s="165"/>
      <c r="H2986" s="286"/>
      <c r="I2986" s="154"/>
      <c r="J2986" s="286"/>
      <c r="K2986" s="154"/>
      <c r="L2986" s="154"/>
    </row>
    <row r="2987" spans="5:12" x14ac:dyDescent="0.3">
      <c r="E2987" s="152"/>
      <c r="F2987" s="153"/>
      <c r="G2987" s="165"/>
      <c r="H2987" s="286"/>
      <c r="I2987" s="154"/>
      <c r="J2987" s="286"/>
      <c r="K2987" s="154"/>
      <c r="L2987" s="154"/>
    </row>
    <row r="2988" spans="5:12" x14ac:dyDescent="0.3">
      <c r="E2988" s="152"/>
      <c r="F2988" s="153"/>
      <c r="G2988" s="165"/>
      <c r="H2988" s="286"/>
      <c r="I2988" s="154"/>
      <c r="J2988" s="286"/>
      <c r="K2988" s="154"/>
      <c r="L2988" s="154"/>
    </row>
    <row r="2989" spans="5:12" x14ac:dyDescent="0.3">
      <c r="E2989" s="152"/>
      <c r="F2989" s="153"/>
      <c r="G2989" s="165"/>
      <c r="H2989" s="286"/>
      <c r="I2989" s="154"/>
      <c r="J2989" s="286"/>
      <c r="K2989" s="154"/>
      <c r="L2989" s="154"/>
    </row>
    <row r="2990" spans="5:12" x14ac:dyDescent="0.3">
      <c r="E2990" s="152"/>
      <c r="F2990" s="153"/>
      <c r="G2990" s="165"/>
      <c r="H2990" s="286"/>
      <c r="I2990" s="154"/>
      <c r="J2990" s="286"/>
      <c r="K2990" s="154"/>
      <c r="L2990" s="154"/>
    </row>
    <row r="2991" spans="5:12" x14ac:dyDescent="0.3">
      <c r="E2991" s="152"/>
      <c r="F2991" s="153"/>
      <c r="G2991" s="165"/>
      <c r="H2991" s="286"/>
      <c r="I2991" s="154"/>
      <c r="J2991" s="286"/>
      <c r="K2991" s="154"/>
      <c r="L2991" s="154"/>
    </row>
    <row r="2992" spans="5:12" x14ac:dyDescent="0.3">
      <c r="E2992" s="152"/>
      <c r="F2992" s="153"/>
      <c r="G2992" s="165"/>
      <c r="H2992" s="286"/>
      <c r="I2992" s="154"/>
      <c r="J2992" s="286"/>
      <c r="K2992" s="154"/>
      <c r="L2992" s="154"/>
    </row>
    <row r="2993" spans="5:12" x14ac:dyDescent="0.3">
      <c r="E2993" s="152"/>
      <c r="F2993" s="153"/>
      <c r="G2993" s="165"/>
      <c r="H2993" s="286"/>
      <c r="I2993" s="154"/>
      <c r="J2993" s="286"/>
      <c r="K2993" s="154"/>
      <c r="L2993" s="154"/>
    </row>
    <row r="2994" spans="5:12" x14ac:dyDescent="0.3">
      <c r="E2994" s="152"/>
      <c r="F2994" s="153"/>
      <c r="G2994" s="165"/>
      <c r="H2994" s="286"/>
      <c r="I2994" s="154"/>
      <c r="J2994" s="286"/>
      <c r="K2994" s="154"/>
      <c r="L2994" s="154"/>
    </row>
    <row r="2995" spans="5:12" x14ac:dyDescent="0.3">
      <c r="E2995" s="152"/>
      <c r="F2995" s="153"/>
      <c r="G2995" s="165"/>
      <c r="H2995" s="286"/>
      <c r="I2995" s="154"/>
      <c r="J2995" s="286"/>
      <c r="K2995" s="154"/>
      <c r="L2995" s="154"/>
    </row>
    <row r="2996" spans="5:12" x14ac:dyDescent="0.3">
      <c r="E2996" s="152"/>
      <c r="F2996" s="153"/>
      <c r="G2996" s="165"/>
      <c r="H2996" s="286"/>
      <c r="I2996" s="154"/>
      <c r="J2996" s="286"/>
      <c r="K2996" s="154"/>
      <c r="L2996" s="154"/>
    </row>
    <row r="2997" spans="5:12" x14ac:dyDescent="0.3">
      <c r="E2997" s="152"/>
      <c r="F2997" s="153"/>
      <c r="G2997" s="165"/>
      <c r="H2997" s="286"/>
      <c r="I2997" s="154"/>
      <c r="J2997" s="286"/>
      <c r="K2997" s="154"/>
      <c r="L2997" s="154"/>
    </row>
    <row r="2998" spans="5:12" x14ac:dyDescent="0.3">
      <c r="E2998" s="152"/>
      <c r="F2998" s="153"/>
      <c r="G2998" s="165"/>
      <c r="H2998" s="286"/>
      <c r="I2998" s="154"/>
      <c r="J2998" s="286"/>
      <c r="K2998" s="154"/>
      <c r="L2998" s="154"/>
    </row>
    <row r="2999" spans="5:12" x14ac:dyDescent="0.3">
      <c r="E2999" s="152"/>
      <c r="F2999" s="153"/>
      <c r="G2999" s="165"/>
      <c r="H2999" s="286"/>
      <c r="I2999" s="154"/>
      <c r="J2999" s="286"/>
      <c r="K2999" s="154"/>
      <c r="L2999" s="154"/>
    </row>
    <row r="3000" spans="5:12" x14ac:dyDescent="0.3">
      <c r="E3000" s="152"/>
      <c r="F3000" s="153"/>
      <c r="G3000" s="165"/>
      <c r="H3000" s="286"/>
      <c r="I3000" s="154"/>
      <c r="J3000" s="286"/>
      <c r="K3000" s="154"/>
      <c r="L3000" s="154"/>
    </row>
    <row r="3001" spans="5:12" x14ac:dyDescent="0.3">
      <c r="E3001" s="152"/>
      <c r="F3001" s="153"/>
      <c r="G3001" s="165"/>
      <c r="H3001" s="286"/>
      <c r="I3001" s="154"/>
      <c r="J3001" s="286"/>
      <c r="K3001" s="154"/>
      <c r="L3001" s="154"/>
    </row>
    <row r="3002" spans="5:12" x14ac:dyDescent="0.3">
      <c r="E3002" s="152"/>
      <c r="F3002" s="153"/>
      <c r="G3002" s="165"/>
      <c r="H3002" s="286"/>
      <c r="I3002" s="154"/>
      <c r="J3002" s="286"/>
      <c r="K3002" s="154"/>
      <c r="L3002" s="154"/>
    </row>
    <row r="3003" spans="5:12" x14ac:dyDescent="0.3">
      <c r="E3003" s="152"/>
      <c r="F3003" s="153"/>
      <c r="G3003" s="165"/>
      <c r="H3003" s="286"/>
      <c r="I3003" s="154"/>
      <c r="J3003" s="286"/>
      <c r="K3003" s="154"/>
      <c r="L3003" s="154"/>
    </row>
    <row r="3004" spans="5:12" x14ac:dyDescent="0.3">
      <c r="E3004" s="152"/>
      <c r="F3004" s="153"/>
      <c r="G3004" s="165"/>
      <c r="H3004" s="286"/>
      <c r="I3004" s="154"/>
      <c r="J3004" s="286"/>
      <c r="K3004" s="154"/>
      <c r="L3004" s="154"/>
    </row>
    <row r="3005" spans="5:12" x14ac:dyDescent="0.3">
      <c r="E3005" s="152"/>
      <c r="F3005" s="153"/>
      <c r="G3005" s="165"/>
      <c r="H3005" s="286"/>
      <c r="I3005" s="154"/>
      <c r="J3005" s="286"/>
      <c r="K3005" s="154"/>
      <c r="L3005" s="154"/>
    </row>
    <row r="3006" spans="5:12" x14ac:dyDescent="0.3">
      <c r="E3006" s="152"/>
      <c r="F3006" s="153"/>
      <c r="G3006" s="165"/>
      <c r="H3006" s="286"/>
      <c r="I3006" s="154"/>
      <c r="J3006" s="286"/>
      <c r="K3006" s="154"/>
      <c r="L3006" s="154"/>
    </row>
    <row r="3007" spans="5:12" x14ac:dyDescent="0.3">
      <c r="E3007" s="152"/>
      <c r="F3007" s="153"/>
      <c r="G3007" s="165"/>
      <c r="H3007" s="286"/>
      <c r="I3007" s="154"/>
      <c r="J3007" s="286"/>
      <c r="K3007" s="154"/>
      <c r="L3007" s="154"/>
    </row>
    <row r="3008" spans="5:12" x14ac:dyDescent="0.3">
      <c r="E3008" s="152"/>
      <c r="F3008" s="153"/>
      <c r="G3008" s="165"/>
      <c r="H3008" s="286"/>
      <c r="I3008" s="154"/>
      <c r="J3008" s="286"/>
      <c r="K3008" s="154"/>
      <c r="L3008" s="154"/>
    </row>
    <row r="3009" spans="5:12" x14ac:dyDescent="0.3">
      <c r="E3009" s="152"/>
      <c r="F3009" s="153"/>
      <c r="G3009" s="165"/>
      <c r="H3009" s="286"/>
      <c r="I3009" s="154"/>
      <c r="J3009" s="286"/>
      <c r="K3009" s="154"/>
      <c r="L3009" s="154"/>
    </row>
    <row r="3010" spans="5:12" x14ac:dyDescent="0.3">
      <c r="E3010" s="152"/>
      <c r="F3010" s="153"/>
      <c r="G3010" s="165"/>
      <c r="H3010" s="286"/>
      <c r="I3010" s="154"/>
      <c r="J3010" s="286"/>
      <c r="K3010" s="154"/>
      <c r="L3010" s="154"/>
    </row>
    <row r="3011" spans="5:12" x14ac:dyDescent="0.3">
      <c r="E3011" s="152"/>
      <c r="F3011" s="153"/>
      <c r="G3011" s="165"/>
      <c r="H3011" s="286"/>
      <c r="I3011" s="154"/>
      <c r="J3011" s="286"/>
      <c r="K3011" s="154"/>
      <c r="L3011" s="154"/>
    </row>
    <row r="3012" spans="5:12" x14ac:dyDescent="0.3">
      <c r="E3012" s="152"/>
      <c r="F3012" s="153"/>
      <c r="G3012" s="165"/>
      <c r="H3012" s="286"/>
      <c r="I3012" s="154"/>
      <c r="J3012" s="286"/>
      <c r="K3012" s="154"/>
      <c r="L3012" s="154"/>
    </row>
    <row r="3013" spans="5:12" x14ac:dyDescent="0.3">
      <c r="E3013" s="152"/>
      <c r="F3013" s="153"/>
      <c r="G3013" s="165"/>
      <c r="H3013" s="286"/>
      <c r="I3013" s="154"/>
      <c r="J3013" s="286"/>
      <c r="K3013" s="154"/>
      <c r="L3013" s="154"/>
    </row>
    <row r="3014" spans="5:12" x14ac:dyDescent="0.3">
      <c r="E3014" s="152"/>
      <c r="F3014" s="153"/>
      <c r="G3014" s="165"/>
      <c r="H3014" s="286"/>
      <c r="I3014" s="154"/>
      <c r="J3014" s="286"/>
      <c r="K3014" s="154"/>
      <c r="L3014" s="154"/>
    </row>
    <row r="3015" spans="5:12" x14ac:dyDescent="0.3">
      <c r="E3015" s="152"/>
      <c r="F3015" s="153"/>
      <c r="G3015" s="165"/>
      <c r="H3015" s="286"/>
      <c r="I3015" s="154"/>
      <c r="J3015" s="286"/>
      <c r="K3015" s="154"/>
      <c r="L3015" s="154"/>
    </row>
    <row r="3016" spans="5:12" x14ac:dyDescent="0.3">
      <c r="E3016" s="152"/>
      <c r="F3016" s="153"/>
      <c r="G3016" s="165"/>
      <c r="H3016" s="286"/>
      <c r="I3016" s="154"/>
      <c r="J3016" s="286"/>
      <c r="K3016" s="154"/>
      <c r="L3016" s="154"/>
    </row>
    <row r="3017" spans="5:12" x14ac:dyDescent="0.3">
      <c r="E3017" s="152"/>
      <c r="F3017" s="153"/>
      <c r="G3017" s="165"/>
      <c r="H3017" s="286"/>
      <c r="I3017" s="154"/>
      <c r="J3017" s="286"/>
      <c r="K3017" s="154"/>
      <c r="L3017" s="154"/>
    </row>
    <row r="3018" spans="5:12" x14ac:dyDescent="0.3">
      <c r="E3018" s="152"/>
      <c r="F3018" s="153"/>
      <c r="G3018" s="165"/>
      <c r="H3018" s="286"/>
      <c r="I3018" s="154"/>
      <c r="J3018" s="286"/>
      <c r="K3018" s="154"/>
      <c r="L3018" s="154"/>
    </row>
    <row r="3019" spans="5:12" x14ac:dyDescent="0.3">
      <c r="E3019" s="152"/>
      <c r="F3019" s="153"/>
      <c r="G3019" s="165"/>
      <c r="H3019" s="286"/>
      <c r="I3019" s="154"/>
      <c r="J3019" s="286"/>
      <c r="K3019" s="154"/>
      <c r="L3019" s="154"/>
    </row>
    <row r="3020" spans="5:12" x14ac:dyDescent="0.3">
      <c r="E3020" s="152"/>
      <c r="F3020" s="153"/>
      <c r="G3020" s="165"/>
      <c r="H3020" s="286"/>
      <c r="I3020" s="154"/>
      <c r="J3020" s="286"/>
      <c r="K3020" s="154"/>
      <c r="L3020" s="154"/>
    </row>
    <row r="3021" spans="5:12" x14ac:dyDescent="0.3">
      <c r="E3021" s="152"/>
      <c r="F3021" s="153"/>
      <c r="G3021" s="165"/>
      <c r="H3021" s="286"/>
      <c r="I3021" s="154"/>
      <c r="J3021" s="286"/>
      <c r="K3021" s="154"/>
      <c r="L3021" s="154"/>
    </row>
    <row r="3022" spans="5:12" x14ac:dyDescent="0.3">
      <c r="E3022" s="152"/>
      <c r="F3022" s="153"/>
      <c r="G3022" s="165"/>
      <c r="H3022" s="286"/>
      <c r="I3022" s="154"/>
      <c r="J3022" s="286"/>
      <c r="K3022" s="154"/>
      <c r="L3022" s="154"/>
    </row>
    <row r="3023" spans="5:12" x14ac:dyDescent="0.3">
      <c r="E3023" s="152"/>
      <c r="F3023" s="153"/>
      <c r="G3023" s="165"/>
      <c r="H3023" s="286"/>
      <c r="I3023" s="154"/>
      <c r="J3023" s="286"/>
      <c r="K3023" s="154"/>
      <c r="L3023" s="154"/>
    </row>
    <row r="3024" spans="5:12" x14ac:dyDescent="0.3">
      <c r="E3024" s="152"/>
      <c r="F3024" s="153"/>
      <c r="G3024" s="165"/>
      <c r="H3024" s="286"/>
      <c r="I3024" s="154"/>
      <c r="J3024" s="286"/>
      <c r="K3024" s="154"/>
      <c r="L3024" s="154"/>
    </row>
    <row r="3025" spans="5:12" x14ac:dyDescent="0.3">
      <c r="E3025" s="152"/>
      <c r="F3025" s="153"/>
      <c r="G3025" s="165"/>
      <c r="H3025" s="286"/>
      <c r="I3025" s="154"/>
      <c r="J3025" s="286"/>
      <c r="K3025" s="154"/>
      <c r="L3025" s="154"/>
    </row>
    <row r="3026" spans="5:12" x14ac:dyDescent="0.3">
      <c r="E3026" s="152"/>
      <c r="F3026" s="153"/>
      <c r="G3026" s="165"/>
      <c r="H3026" s="286"/>
      <c r="I3026" s="154"/>
      <c r="J3026" s="286"/>
      <c r="K3026" s="154"/>
      <c r="L3026" s="154"/>
    </row>
    <row r="3027" spans="5:12" x14ac:dyDescent="0.3">
      <c r="E3027" s="152"/>
      <c r="F3027" s="153"/>
      <c r="G3027" s="165"/>
      <c r="H3027" s="286"/>
      <c r="I3027" s="154"/>
      <c r="J3027" s="286"/>
      <c r="K3027" s="154"/>
      <c r="L3027" s="154"/>
    </row>
    <row r="3028" spans="5:12" x14ac:dyDescent="0.3">
      <c r="E3028" s="152"/>
      <c r="F3028" s="153"/>
      <c r="G3028" s="165"/>
      <c r="H3028" s="286"/>
      <c r="I3028" s="154"/>
      <c r="J3028" s="286"/>
      <c r="K3028" s="154"/>
      <c r="L3028" s="154"/>
    </row>
    <row r="3029" spans="5:12" x14ac:dyDescent="0.3">
      <c r="E3029" s="152"/>
      <c r="F3029" s="153"/>
      <c r="G3029" s="165"/>
      <c r="H3029" s="286"/>
      <c r="I3029" s="154"/>
      <c r="J3029" s="286"/>
      <c r="K3029" s="154"/>
      <c r="L3029" s="154"/>
    </row>
    <row r="3030" spans="5:12" x14ac:dyDescent="0.3">
      <c r="E3030" s="152"/>
      <c r="F3030" s="153"/>
      <c r="G3030" s="165"/>
      <c r="H3030" s="286"/>
      <c r="I3030" s="154"/>
      <c r="J3030" s="286"/>
      <c r="K3030" s="154"/>
      <c r="L3030" s="154"/>
    </row>
    <row r="3031" spans="5:12" x14ac:dyDescent="0.3">
      <c r="E3031" s="152"/>
      <c r="F3031" s="153"/>
      <c r="G3031" s="165"/>
      <c r="H3031" s="286"/>
      <c r="I3031" s="154"/>
      <c r="J3031" s="286"/>
      <c r="K3031" s="154"/>
      <c r="L3031" s="154"/>
    </row>
    <row r="3032" spans="5:12" x14ac:dyDescent="0.3">
      <c r="E3032" s="152"/>
      <c r="F3032" s="153"/>
      <c r="G3032" s="165"/>
      <c r="H3032" s="286"/>
      <c r="I3032" s="154"/>
      <c r="J3032" s="286"/>
      <c r="K3032" s="154"/>
      <c r="L3032" s="154"/>
    </row>
    <row r="3033" spans="5:12" x14ac:dyDescent="0.3">
      <c r="E3033" s="152"/>
      <c r="F3033" s="153"/>
      <c r="G3033" s="165"/>
      <c r="H3033" s="286"/>
      <c r="I3033" s="154"/>
      <c r="J3033" s="286"/>
      <c r="K3033" s="154"/>
      <c r="L3033" s="154"/>
    </row>
    <row r="3034" spans="5:12" x14ac:dyDescent="0.3">
      <c r="E3034" s="152"/>
      <c r="F3034" s="153"/>
      <c r="G3034" s="165"/>
      <c r="H3034" s="286"/>
      <c r="I3034" s="154"/>
      <c r="J3034" s="286"/>
      <c r="K3034" s="154"/>
      <c r="L3034" s="154"/>
    </row>
    <row r="3035" spans="5:12" x14ac:dyDescent="0.3">
      <c r="E3035" s="152"/>
      <c r="F3035" s="153"/>
      <c r="G3035" s="165"/>
      <c r="H3035" s="286"/>
      <c r="I3035" s="154"/>
      <c r="J3035" s="286"/>
      <c r="K3035" s="154"/>
      <c r="L3035" s="154"/>
    </row>
    <row r="3036" spans="5:12" x14ac:dyDescent="0.3">
      <c r="E3036" s="152"/>
      <c r="F3036" s="153"/>
      <c r="G3036" s="165"/>
      <c r="H3036" s="286"/>
      <c r="I3036" s="154"/>
      <c r="J3036" s="286"/>
      <c r="K3036" s="154"/>
      <c r="L3036" s="154"/>
    </row>
    <row r="3037" spans="5:12" x14ac:dyDescent="0.3">
      <c r="E3037" s="152"/>
      <c r="F3037" s="153"/>
      <c r="G3037" s="165"/>
      <c r="H3037" s="286"/>
      <c r="I3037" s="154"/>
      <c r="J3037" s="286"/>
      <c r="K3037" s="154"/>
      <c r="L3037" s="154"/>
    </row>
    <row r="3038" spans="5:12" x14ac:dyDescent="0.3">
      <c r="E3038" s="152"/>
      <c r="F3038" s="153"/>
      <c r="G3038" s="165"/>
      <c r="H3038" s="286"/>
      <c r="I3038" s="154"/>
      <c r="J3038" s="286"/>
      <c r="K3038" s="154"/>
      <c r="L3038" s="154"/>
    </row>
    <row r="3039" spans="5:12" x14ac:dyDescent="0.3">
      <c r="E3039" s="152"/>
      <c r="F3039" s="153"/>
      <c r="G3039" s="165"/>
      <c r="H3039" s="286"/>
      <c r="I3039" s="154"/>
      <c r="J3039" s="286"/>
      <c r="K3039" s="154"/>
      <c r="L3039" s="154"/>
    </row>
    <row r="3040" spans="5:12" x14ac:dyDescent="0.3">
      <c r="E3040" s="152"/>
      <c r="F3040" s="153"/>
      <c r="G3040" s="165"/>
      <c r="H3040" s="286"/>
      <c r="I3040" s="154"/>
      <c r="J3040" s="286"/>
      <c r="K3040" s="154"/>
      <c r="L3040" s="154"/>
    </row>
    <row r="3041" spans="5:12" x14ac:dyDescent="0.3">
      <c r="E3041" s="152"/>
      <c r="F3041" s="153"/>
      <c r="G3041" s="165"/>
      <c r="H3041" s="286"/>
      <c r="I3041" s="154"/>
      <c r="J3041" s="286"/>
      <c r="K3041" s="154"/>
      <c r="L3041" s="154"/>
    </row>
    <row r="3042" spans="5:12" x14ac:dyDescent="0.3">
      <c r="E3042" s="152"/>
      <c r="F3042" s="153"/>
      <c r="G3042" s="165"/>
      <c r="H3042" s="286"/>
      <c r="I3042" s="154"/>
      <c r="J3042" s="286"/>
      <c r="K3042" s="154"/>
      <c r="L3042" s="154"/>
    </row>
    <row r="3043" spans="5:12" x14ac:dyDescent="0.3">
      <c r="E3043" s="152"/>
      <c r="F3043" s="153"/>
      <c r="G3043" s="165"/>
      <c r="H3043" s="286"/>
      <c r="I3043" s="154"/>
      <c r="J3043" s="286"/>
      <c r="K3043" s="154"/>
      <c r="L3043" s="154"/>
    </row>
    <row r="3044" spans="5:12" x14ac:dyDescent="0.3">
      <c r="E3044" s="152"/>
      <c r="F3044" s="153"/>
      <c r="G3044" s="165"/>
      <c r="H3044" s="286"/>
      <c r="I3044" s="154"/>
      <c r="J3044" s="286"/>
      <c r="K3044" s="154"/>
      <c r="L3044" s="154"/>
    </row>
    <row r="3045" spans="5:12" x14ac:dyDescent="0.3">
      <c r="E3045" s="152"/>
      <c r="F3045" s="153"/>
      <c r="G3045" s="165"/>
      <c r="H3045" s="286"/>
      <c r="I3045" s="154"/>
      <c r="J3045" s="286"/>
      <c r="K3045" s="154"/>
      <c r="L3045" s="154"/>
    </row>
    <row r="3046" spans="5:12" x14ac:dyDescent="0.3">
      <c r="E3046" s="152"/>
      <c r="F3046" s="153"/>
      <c r="G3046" s="165"/>
      <c r="H3046" s="286"/>
      <c r="I3046" s="154"/>
      <c r="J3046" s="286"/>
      <c r="K3046" s="154"/>
      <c r="L3046" s="154"/>
    </row>
    <row r="3047" spans="5:12" x14ac:dyDescent="0.3">
      <c r="E3047" s="152"/>
      <c r="F3047" s="153"/>
      <c r="G3047" s="165"/>
      <c r="H3047" s="286"/>
      <c r="I3047" s="154"/>
      <c r="J3047" s="286"/>
      <c r="K3047" s="154"/>
      <c r="L3047" s="154"/>
    </row>
    <row r="3048" spans="5:12" x14ac:dyDescent="0.3">
      <c r="E3048" s="152"/>
      <c r="F3048" s="153"/>
      <c r="G3048" s="165"/>
      <c r="H3048" s="286"/>
      <c r="I3048" s="154"/>
      <c r="J3048" s="286"/>
      <c r="K3048" s="154"/>
      <c r="L3048" s="154"/>
    </row>
    <row r="3049" spans="5:12" x14ac:dyDescent="0.3">
      <c r="E3049" s="152"/>
      <c r="F3049" s="153"/>
      <c r="G3049" s="165"/>
      <c r="H3049" s="286"/>
      <c r="I3049" s="154"/>
      <c r="J3049" s="286"/>
      <c r="K3049" s="154"/>
      <c r="L3049" s="154"/>
    </row>
    <row r="3050" spans="5:12" x14ac:dyDescent="0.3">
      <c r="E3050" s="152"/>
      <c r="F3050" s="153"/>
      <c r="G3050" s="165"/>
      <c r="H3050" s="286"/>
      <c r="I3050" s="154"/>
      <c r="J3050" s="286"/>
      <c r="K3050" s="154"/>
      <c r="L3050" s="154"/>
    </row>
    <row r="3051" spans="5:12" x14ac:dyDescent="0.3">
      <c r="E3051" s="152"/>
      <c r="F3051" s="153"/>
      <c r="G3051" s="165"/>
      <c r="H3051" s="286"/>
      <c r="I3051" s="154"/>
      <c r="J3051" s="286"/>
      <c r="K3051" s="154"/>
      <c r="L3051" s="154"/>
    </row>
    <row r="3052" spans="5:12" x14ac:dyDescent="0.3">
      <c r="E3052" s="152"/>
      <c r="F3052" s="153"/>
      <c r="G3052" s="165"/>
      <c r="H3052" s="286"/>
      <c r="I3052" s="154"/>
      <c r="J3052" s="286"/>
      <c r="K3052" s="154"/>
      <c r="L3052" s="154"/>
    </row>
    <row r="3053" spans="5:12" x14ac:dyDescent="0.3">
      <c r="E3053" s="152"/>
      <c r="F3053" s="153"/>
      <c r="G3053" s="165"/>
      <c r="H3053" s="286"/>
      <c r="I3053" s="154"/>
      <c r="J3053" s="286"/>
      <c r="K3053" s="154"/>
      <c r="L3053" s="154"/>
    </row>
    <row r="3054" spans="5:12" x14ac:dyDescent="0.3">
      <c r="E3054" s="152"/>
      <c r="F3054" s="153"/>
      <c r="G3054" s="165"/>
      <c r="H3054" s="286"/>
      <c r="I3054" s="154"/>
      <c r="J3054" s="286"/>
      <c r="K3054" s="154"/>
      <c r="L3054" s="154"/>
    </row>
    <row r="3055" spans="5:12" x14ac:dyDescent="0.3">
      <c r="E3055" s="152"/>
      <c r="F3055" s="153"/>
      <c r="G3055" s="165"/>
      <c r="H3055" s="286"/>
      <c r="I3055" s="154"/>
      <c r="J3055" s="286"/>
      <c r="K3055" s="154"/>
      <c r="L3055" s="154"/>
    </row>
    <row r="3056" spans="5:12" x14ac:dyDescent="0.3">
      <c r="E3056" s="152"/>
      <c r="F3056" s="153"/>
      <c r="G3056" s="165"/>
      <c r="H3056" s="286"/>
      <c r="I3056" s="154"/>
      <c r="J3056" s="286"/>
      <c r="K3056" s="154"/>
      <c r="L3056" s="154"/>
    </row>
    <row r="3057" spans="5:12" x14ac:dyDescent="0.3">
      <c r="E3057" s="152"/>
      <c r="F3057" s="153"/>
      <c r="G3057" s="165"/>
      <c r="H3057" s="286"/>
      <c r="I3057" s="154"/>
      <c r="J3057" s="286"/>
      <c r="K3057" s="154"/>
      <c r="L3057" s="154"/>
    </row>
    <row r="3058" spans="5:12" x14ac:dyDescent="0.3">
      <c r="E3058" s="152"/>
      <c r="F3058" s="153"/>
      <c r="G3058" s="165"/>
      <c r="H3058" s="286"/>
      <c r="I3058" s="154"/>
      <c r="J3058" s="286"/>
      <c r="K3058" s="154"/>
      <c r="L3058" s="154"/>
    </row>
    <row r="3059" spans="5:12" x14ac:dyDescent="0.3">
      <c r="E3059" s="152"/>
      <c r="F3059" s="153"/>
      <c r="G3059" s="165"/>
      <c r="H3059" s="286"/>
      <c r="I3059" s="154"/>
      <c r="J3059" s="286"/>
      <c r="K3059" s="154"/>
      <c r="L3059" s="154"/>
    </row>
    <row r="3060" spans="5:12" x14ac:dyDescent="0.3">
      <c r="E3060" s="152"/>
      <c r="F3060" s="153"/>
      <c r="G3060" s="165"/>
      <c r="H3060" s="286"/>
      <c r="I3060" s="154"/>
      <c r="J3060" s="286"/>
      <c r="K3060" s="154"/>
      <c r="L3060" s="154"/>
    </row>
    <row r="3061" spans="5:12" x14ac:dyDescent="0.3">
      <c r="E3061" s="152"/>
      <c r="F3061" s="153"/>
      <c r="G3061" s="165"/>
      <c r="H3061" s="286"/>
      <c r="I3061" s="154"/>
      <c r="J3061" s="286"/>
      <c r="K3061" s="154"/>
      <c r="L3061" s="154"/>
    </row>
    <row r="3062" spans="5:12" x14ac:dyDescent="0.3">
      <c r="E3062" s="152"/>
      <c r="F3062" s="153"/>
      <c r="G3062" s="165"/>
      <c r="H3062" s="286"/>
      <c r="I3062" s="154"/>
      <c r="J3062" s="286"/>
      <c r="K3062" s="154"/>
      <c r="L3062" s="154"/>
    </row>
    <row r="3063" spans="5:12" x14ac:dyDescent="0.3">
      <c r="E3063" s="152"/>
      <c r="F3063" s="153"/>
      <c r="G3063" s="165"/>
      <c r="H3063" s="286"/>
      <c r="I3063" s="154"/>
      <c r="J3063" s="286"/>
      <c r="K3063" s="154"/>
      <c r="L3063" s="154"/>
    </row>
    <row r="3064" spans="5:12" x14ac:dyDescent="0.3">
      <c r="E3064" s="152"/>
      <c r="F3064" s="153"/>
      <c r="G3064" s="165"/>
      <c r="H3064" s="286"/>
      <c r="I3064" s="154"/>
      <c r="J3064" s="286"/>
      <c r="K3064" s="154"/>
      <c r="L3064" s="154"/>
    </row>
    <row r="3065" spans="5:12" x14ac:dyDescent="0.3">
      <c r="E3065" s="152"/>
      <c r="F3065" s="153"/>
      <c r="G3065" s="165"/>
      <c r="H3065" s="286"/>
      <c r="I3065" s="154"/>
      <c r="J3065" s="286"/>
      <c r="K3065" s="154"/>
      <c r="L3065" s="154"/>
    </row>
    <row r="3066" spans="5:12" x14ac:dyDescent="0.3">
      <c r="E3066" s="152"/>
      <c r="F3066" s="153"/>
      <c r="G3066" s="165"/>
      <c r="H3066" s="286"/>
      <c r="I3066" s="154"/>
      <c r="J3066" s="286"/>
      <c r="K3066" s="154"/>
      <c r="L3066" s="154"/>
    </row>
    <row r="3067" spans="5:12" x14ac:dyDescent="0.3">
      <c r="E3067" s="152"/>
      <c r="F3067" s="153"/>
      <c r="G3067" s="165"/>
      <c r="H3067" s="286"/>
      <c r="I3067" s="154"/>
      <c r="J3067" s="286"/>
      <c r="K3067" s="154"/>
      <c r="L3067" s="154"/>
    </row>
    <row r="3068" spans="5:12" x14ac:dyDescent="0.3">
      <c r="E3068" s="152"/>
      <c r="F3068" s="153"/>
      <c r="G3068" s="165"/>
      <c r="H3068" s="286"/>
      <c r="I3068" s="154"/>
      <c r="J3068" s="286"/>
      <c r="K3068" s="154"/>
      <c r="L3068" s="154"/>
    </row>
    <row r="3069" spans="5:12" x14ac:dyDescent="0.3">
      <c r="E3069" s="152"/>
      <c r="F3069" s="153"/>
      <c r="G3069" s="165"/>
      <c r="H3069" s="286"/>
      <c r="I3069" s="154"/>
      <c r="J3069" s="286"/>
      <c r="K3069" s="154"/>
      <c r="L3069" s="154"/>
    </row>
    <row r="3070" spans="5:12" x14ac:dyDescent="0.3">
      <c r="E3070" s="152"/>
      <c r="F3070" s="153"/>
      <c r="G3070" s="165"/>
      <c r="H3070" s="286"/>
      <c r="I3070" s="154"/>
      <c r="J3070" s="286"/>
      <c r="K3070" s="154"/>
      <c r="L3070" s="154"/>
    </row>
    <row r="3071" spans="5:12" x14ac:dyDescent="0.3">
      <c r="E3071" s="152"/>
      <c r="F3071" s="153"/>
      <c r="G3071" s="165"/>
      <c r="H3071" s="286"/>
      <c r="I3071" s="154"/>
      <c r="J3071" s="286"/>
      <c r="K3071" s="154"/>
      <c r="L3071" s="154"/>
    </row>
    <row r="3072" spans="5:12" x14ac:dyDescent="0.3">
      <c r="E3072" s="152"/>
      <c r="F3072" s="153"/>
      <c r="G3072" s="165"/>
      <c r="H3072" s="286"/>
      <c r="I3072" s="154"/>
      <c r="J3072" s="286"/>
      <c r="K3072" s="154"/>
      <c r="L3072" s="154"/>
    </row>
    <row r="3073" spans="5:12" x14ac:dyDescent="0.3">
      <c r="E3073" s="152"/>
      <c r="F3073" s="153"/>
      <c r="G3073" s="165"/>
      <c r="H3073" s="286"/>
      <c r="I3073" s="154"/>
      <c r="J3073" s="286"/>
      <c r="K3073" s="154"/>
      <c r="L3073" s="154"/>
    </row>
    <row r="3074" spans="5:12" x14ac:dyDescent="0.3">
      <c r="E3074" s="152"/>
      <c r="F3074" s="153"/>
      <c r="G3074" s="165"/>
      <c r="H3074" s="286"/>
      <c r="I3074" s="154"/>
      <c r="J3074" s="286"/>
      <c r="K3074" s="154"/>
      <c r="L3074" s="154"/>
    </row>
    <row r="3075" spans="5:12" x14ac:dyDescent="0.3">
      <c r="E3075" s="152"/>
      <c r="F3075" s="153"/>
      <c r="G3075" s="165"/>
      <c r="H3075" s="286"/>
      <c r="I3075" s="154"/>
      <c r="J3075" s="286"/>
      <c r="K3075" s="154"/>
      <c r="L3075" s="154"/>
    </row>
    <row r="3076" spans="5:12" x14ac:dyDescent="0.3">
      <c r="E3076" s="152"/>
      <c r="F3076" s="153"/>
      <c r="G3076" s="165"/>
      <c r="H3076" s="286"/>
      <c r="I3076" s="154"/>
      <c r="J3076" s="286"/>
      <c r="K3076" s="154"/>
      <c r="L3076" s="154"/>
    </row>
    <row r="3077" spans="5:12" x14ac:dyDescent="0.3">
      <c r="E3077" s="152"/>
      <c r="F3077" s="153"/>
      <c r="G3077" s="165"/>
      <c r="H3077" s="286"/>
      <c r="I3077" s="154"/>
      <c r="J3077" s="286"/>
      <c r="K3077" s="154"/>
      <c r="L3077" s="154"/>
    </row>
    <row r="3078" spans="5:12" x14ac:dyDescent="0.3">
      <c r="E3078" s="152"/>
      <c r="F3078" s="153"/>
      <c r="G3078" s="165"/>
      <c r="H3078" s="286"/>
      <c r="I3078" s="154"/>
      <c r="J3078" s="286"/>
      <c r="K3078" s="154"/>
      <c r="L3078" s="154"/>
    </row>
    <row r="3079" spans="5:12" x14ac:dyDescent="0.3">
      <c r="E3079" s="152"/>
      <c r="F3079" s="153"/>
      <c r="G3079" s="165"/>
      <c r="H3079" s="286"/>
      <c r="I3079" s="154"/>
      <c r="J3079" s="286"/>
      <c r="K3079" s="154"/>
      <c r="L3079" s="154"/>
    </row>
    <row r="3080" spans="5:12" x14ac:dyDescent="0.3">
      <c r="E3080" s="152"/>
      <c r="F3080" s="153"/>
      <c r="G3080" s="165"/>
      <c r="H3080" s="286"/>
      <c r="I3080" s="154"/>
      <c r="J3080" s="286"/>
      <c r="K3080" s="154"/>
      <c r="L3080" s="154"/>
    </row>
    <row r="3081" spans="5:12" x14ac:dyDescent="0.3">
      <c r="E3081" s="152"/>
      <c r="F3081" s="153"/>
      <c r="G3081" s="165"/>
      <c r="H3081" s="286"/>
      <c r="I3081" s="154"/>
      <c r="J3081" s="286"/>
      <c r="K3081" s="154"/>
      <c r="L3081" s="154"/>
    </row>
    <row r="3082" spans="5:12" x14ac:dyDescent="0.3">
      <c r="E3082" s="152"/>
      <c r="F3082" s="153"/>
      <c r="G3082" s="165"/>
      <c r="H3082" s="286"/>
      <c r="I3082" s="154"/>
      <c r="J3082" s="286"/>
      <c r="K3082" s="154"/>
      <c r="L3082" s="154"/>
    </row>
    <row r="3083" spans="5:12" x14ac:dyDescent="0.3">
      <c r="E3083" s="152"/>
      <c r="F3083" s="153"/>
      <c r="G3083" s="165"/>
      <c r="H3083" s="286"/>
      <c r="I3083" s="154"/>
      <c r="J3083" s="286"/>
      <c r="K3083" s="154"/>
      <c r="L3083" s="154"/>
    </row>
    <row r="3084" spans="5:12" x14ac:dyDescent="0.3">
      <c r="E3084" s="152"/>
      <c r="F3084" s="153"/>
      <c r="G3084" s="165"/>
      <c r="H3084" s="286"/>
      <c r="I3084" s="154"/>
      <c r="J3084" s="286"/>
      <c r="K3084" s="154"/>
      <c r="L3084" s="154"/>
    </row>
    <row r="3085" spans="5:12" x14ac:dyDescent="0.3">
      <c r="E3085" s="152"/>
      <c r="F3085" s="153"/>
      <c r="G3085" s="165"/>
      <c r="H3085" s="286"/>
      <c r="I3085" s="154"/>
      <c r="J3085" s="286"/>
      <c r="K3085" s="154"/>
      <c r="L3085" s="154"/>
    </row>
    <row r="3086" spans="5:12" x14ac:dyDescent="0.3">
      <c r="E3086" s="152"/>
      <c r="F3086" s="153"/>
      <c r="G3086" s="165"/>
      <c r="H3086" s="286"/>
      <c r="I3086" s="154"/>
      <c r="J3086" s="286"/>
      <c r="K3086" s="154"/>
      <c r="L3086" s="154"/>
    </row>
    <row r="3087" spans="5:12" x14ac:dyDescent="0.3">
      <c r="E3087" s="152"/>
      <c r="F3087" s="153"/>
      <c r="G3087" s="165"/>
      <c r="H3087" s="286"/>
      <c r="I3087" s="154"/>
      <c r="J3087" s="286"/>
      <c r="K3087" s="154"/>
      <c r="L3087" s="154"/>
    </row>
    <row r="3088" spans="5:12" x14ac:dyDescent="0.3">
      <c r="E3088" s="152"/>
      <c r="F3088" s="153"/>
      <c r="G3088" s="165"/>
      <c r="H3088" s="286"/>
      <c r="I3088" s="154"/>
      <c r="J3088" s="286"/>
      <c r="K3088" s="154"/>
      <c r="L3088" s="154"/>
    </row>
    <row r="3089" spans="5:12" x14ac:dyDescent="0.3">
      <c r="E3089" s="152"/>
      <c r="F3089" s="153"/>
      <c r="G3089" s="165"/>
      <c r="H3089" s="286"/>
      <c r="I3089" s="154"/>
      <c r="J3089" s="286"/>
      <c r="K3089" s="154"/>
      <c r="L3089" s="154"/>
    </row>
    <row r="3090" spans="5:12" x14ac:dyDescent="0.3">
      <c r="E3090" s="152"/>
      <c r="F3090" s="153"/>
      <c r="G3090" s="165"/>
      <c r="H3090" s="286"/>
      <c r="I3090" s="154"/>
      <c r="J3090" s="286"/>
      <c r="K3090" s="154"/>
      <c r="L3090" s="154"/>
    </row>
    <row r="3091" spans="5:12" x14ac:dyDescent="0.3">
      <c r="E3091" s="152"/>
      <c r="F3091" s="153"/>
      <c r="G3091" s="165"/>
      <c r="H3091" s="286"/>
      <c r="I3091" s="154"/>
      <c r="J3091" s="286"/>
      <c r="K3091" s="154"/>
      <c r="L3091" s="154"/>
    </row>
    <row r="3092" spans="5:12" x14ac:dyDescent="0.3">
      <c r="E3092" s="152"/>
      <c r="F3092" s="153"/>
      <c r="G3092" s="165"/>
      <c r="H3092" s="286"/>
      <c r="I3092" s="154"/>
      <c r="J3092" s="286"/>
      <c r="K3092" s="154"/>
      <c r="L3092" s="154"/>
    </row>
    <row r="3093" spans="5:12" x14ac:dyDescent="0.3">
      <c r="E3093" s="152"/>
      <c r="F3093" s="153"/>
      <c r="G3093" s="165"/>
      <c r="H3093" s="286"/>
      <c r="I3093" s="154"/>
      <c r="J3093" s="286"/>
      <c r="K3093" s="154"/>
      <c r="L3093" s="154"/>
    </row>
    <row r="3094" spans="5:12" x14ac:dyDescent="0.3">
      <c r="E3094" s="152"/>
      <c r="F3094" s="153"/>
      <c r="G3094" s="165"/>
      <c r="H3094" s="286"/>
      <c r="I3094" s="154"/>
      <c r="J3094" s="286"/>
      <c r="K3094" s="154"/>
      <c r="L3094" s="154"/>
    </row>
    <row r="3095" spans="5:12" x14ac:dyDescent="0.3">
      <c r="E3095" s="152"/>
      <c r="F3095" s="153"/>
      <c r="G3095" s="165"/>
      <c r="H3095" s="286"/>
      <c r="I3095" s="154"/>
      <c r="J3095" s="286"/>
      <c r="K3095" s="154"/>
      <c r="L3095" s="154"/>
    </row>
    <row r="3096" spans="5:12" x14ac:dyDescent="0.3">
      <c r="E3096" s="152"/>
      <c r="F3096" s="153"/>
      <c r="G3096" s="165"/>
      <c r="H3096" s="286"/>
      <c r="I3096" s="154"/>
      <c r="J3096" s="286"/>
      <c r="K3096" s="154"/>
      <c r="L3096" s="154"/>
    </row>
    <row r="3097" spans="5:12" x14ac:dyDescent="0.3">
      <c r="E3097" s="152"/>
      <c r="F3097" s="153"/>
      <c r="G3097" s="165"/>
      <c r="H3097" s="286"/>
      <c r="I3097" s="154"/>
      <c r="J3097" s="286"/>
      <c r="K3097" s="154"/>
      <c r="L3097" s="154"/>
    </row>
    <row r="3098" spans="5:12" x14ac:dyDescent="0.3">
      <c r="E3098" s="152"/>
      <c r="F3098" s="153"/>
      <c r="G3098" s="165"/>
      <c r="H3098" s="286"/>
      <c r="I3098" s="154"/>
      <c r="J3098" s="286"/>
      <c r="K3098" s="154"/>
      <c r="L3098" s="154"/>
    </row>
    <row r="3099" spans="5:12" x14ac:dyDescent="0.3">
      <c r="E3099" s="152"/>
      <c r="F3099" s="153"/>
      <c r="G3099" s="165"/>
      <c r="H3099" s="286"/>
      <c r="I3099" s="154"/>
      <c r="J3099" s="286"/>
      <c r="K3099" s="154"/>
      <c r="L3099" s="154"/>
    </row>
    <row r="3100" spans="5:12" x14ac:dyDescent="0.3">
      <c r="E3100" s="152"/>
      <c r="F3100" s="153"/>
      <c r="G3100" s="165"/>
      <c r="H3100" s="286"/>
      <c r="I3100" s="154"/>
      <c r="J3100" s="286"/>
      <c r="K3100" s="154"/>
      <c r="L3100" s="154"/>
    </row>
    <row r="3101" spans="5:12" x14ac:dyDescent="0.3">
      <c r="E3101" s="152"/>
      <c r="F3101" s="153"/>
      <c r="G3101" s="165"/>
      <c r="H3101" s="286"/>
      <c r="I3101" s="154"/>
      <c r="J3101" s="286"/>
      <c r="K3101" s="154"/>
      <c r="L3101" s="154"/>
    </row>
    <row r="3102" spans="5:12" x14ac:dyDescent="0.3">
      <c r="E3102" s="152"/>
      <c r="F3102" s="153"/>
      <c r="G3102" s="165"/>
      <c r="H3102" s="286"/>
      <c r="I3102" s="154"/>
      <c r="J3102" s="286"/>
      <c r="K3102" s="154"/>
      <c r="L3102" s="154"/>
    </row>
    <row r="3103" spans="5:12" x14ac:dyDescent="0.3">
      <c r="E3103" s="152"/>
      <c r="F3103" s="153"/>
      <c r="G3103" s="165"/>
      <c r="H3103" s="286"/>
      <c r="I3103" s="154"/>
      <c r="J3103" s="286"/>
      <c r="K3103" s="154"/>
      <c r="L3103" s="154"/>
    </row>
    <row r="3104" spans="5:12" x14ac:dyDescent="0.3">
      <c r="E3104" s="152"/>
      <c r="F3104" s="153"/>
      <c r="G3104" s="165"/>
      <c r="H3104" s="286"/>
      <c r="I3104" s="154"/>
      <c r="J3104" s="286"/>
      <c r="K3104" s="154"/>
      <c r="L3104" s="154"/>
    </row>
    <row r="3105" spans="5:12" x14ac:dyDescent="0.3">
      <c r="E3105" s="152"/>
      <c r="F3105" s="153"/>
      <c r="G3105" s="165"/>
      <c r="H3105" s="286"/>
      <c r="I3105" s="154"/>
      <c r="J3105" s="286"/>
      <c r="K3105" s="154"/>
      <c r="L3105" s="154"/>
    </row>
    <row r="3106" spans="5:12" x14ac:dyDescent="0.3">
      <c r="E3106" s="152"/>
      <c r="F3106" s="153"/>
      <c r="G3106" s="165"/>
      <c r="H3106" s="286"/>
      <c r="I3106" s="154"/>
      <c r="J3106" s="286"/>
      <c r="K3106" s="154"/>
      <c r="L3106" s="154"/>
    </row>
    <row r="3107" spans="5:12" x14ac:dyDescent="0.3">
      <c r="E3107" s="152"/>
      <c r="F3107" s="153"/>
      <c r="G3107" s="165"/>
      <c r="H3107" s="286"/>
      <c r="I3107" s="154"/>
      <c r="J3107" s="286"/>
      <c r="K3107" s="154"/>
      <c r="L3107" s="154"/>
    </row>
    <row r="3108" spans="5:12" x14ac:dyDescent="0.3">
      <c r="E3108" s="152"/>
      <c r="F3108" s="153"/>
      <c r="G3108" s="165"/>
      <c r="H3108" s="286"/>
      <c r="I3108" s="154"/>
      <c r="J3108" s="286"/>
      <c r="K3108" s="154"/>
      <c r="L3108" s="154"/>
    </row>
    <row r="3109" spans="5:12" x14ac:dyDescent="0.3">
      <c r="E3109" s="152"/>
      <c r="F3109" s="153"/>
      <c r="G3109" s="165"/>
      <c r="H3109" s="286"/>
      <c r="I3109" s="154"/>
      <c r="J3109" s="286"/>
      <c r="K3109" s="154"/>
      <c r="L3109" s="154"/>
    </row>
    <row r="3110" spans="5:12" x14ac:dyDescent="0.3">
      <c r="E3110" s="152"/>
      <c r="F3110" s="153"/>
      <c r="G3110" s="165"/>
      <c r="H3110" s="286"/>
      <c r="I3110" s="154"/>
      <c r="J3110" s="286"/>
      <c r="K3110" s="154"/>
      <c r="L3110" s="154"/>
    </row>
    <row r="3111" spans="5:12" x14ac:dyDescent="0.3">
      <c r="E3111" s="152"/>
      <c r="F3111" s="153"/>
      <c r="G3111" s="165"/>
      <c r="H3111" s="286"/>
      <c r="I3111" s="154"/>
      <c r="J3111" s="286"/>
      <c r="K3111" s="154"/>
      <c r="L3111" s="154"/>
    </row>
    <row r="3112" spans="5:12" x14ac:dyDescent="0.3">
      <c r="E3112" s="152"/>
      <c r="F3112" s="153"/>
      <c r="G3112" s="165"/>
      <c r="H3112" s="286"/>
      <c r="I3112" s="154"/>
      <c r="J3112" s="286"/>
      <c r="K3112" s="154"/>
      <c r="L3112" s="154"/>
    </row>
    <row r="3113" spans="5:12" x14ac:dyDescent="0.3">
      <c r="E3113" s="152"/>
      <c r="F3113" s="153"/>
      <c r="G3113" s="165"/>
      <c r="H3113" s="286"/>
      <c r="I3113" s="154"/>
      <c r="J3113" s="286"/>
      <c r="K3113" s="154"/>
      <c r="L3113" s="154"/>
    </row>
    <row r="3114" spans="5:12" x14ac:dyDescent="0.3">
      <c r="E3114" s="152"/>
      <c r="F3114" s="153"/>
      <c r="G3114" s="165"/>
      <c r="H3114" s="286"/>
      <c r="I3114" s="154"/>
      <c r="J3114" s="286"/>
      <c r="K3114" s="154"/>
      <c r="L3114" s="154"/>
    </row>
    <row r="3115" spans="5:12" x14ac:dyDescent="0.3">
      <c r="E3115" s="152"/>
      <c r="F3115" s="153"/>
      <c r="G3115" s="165"/>
      <c r="H3115" s="286"/>
      <c r="I3115" s="154"/>
      <c r="J3115" s="286"/>
      <c r="K3115" s="154"/>
      <c r="L3115" s="154"/>
    </row>
    <row r="3116" spans="5:12" x14ac:dyDescent="0.3">
      <c r="E3116" s="152"/>
      <c r="F3116" s="153"/>
      <c r="G3116" s="165"/>
      <c r="H3116" s="286"/>
      <c r="I3116" s="154"/>
      <c r="J3116" s="286"/>
      <c r="K3116" s="154"/>
      <c r="L3116" s="154"/>
    </row>
    <row r="3117" spans="5:12" x14ac:dyDescent="0.3">
      <c r="E3117" s="152"/>
      <c r="F3117" s="153"/>
      <c r="G3117" s="165"/>
      <c r="H3117" s="286"/>
      <c r="I3117" s="154"/>
      <c r="J3117" s="286"/>
      <c r="K3117" s="154"/>
      <c r="L3117" s="154"/>
    </row>
    <row r="3118" spans="5:12" x14ac:dyDescent="0.3">
      <c r="E3118" s="152"/>
      <c r="F3118" s="153"/>
      <c r="G3118" s="165"/>
      <c r="H3118" s="286"/>
      <c r="I3118" s="154"/>
      <c r="J3118" s="286"/>
      <c r="K3118" s="154"/>
      <c r="L3118" s="154"/>
    </row>
    <row r="3119" spans="5:12" x14ac:dyDescent="0.3">
      <c r="E3119" s="152"/>
      <c r="F3119" s="153"/>
      <c r="G3119" s="165"/>
      <c r="H3119" s="286"/>
      <c r="I3119" s="154"/>
      <c r="J3119" s="286"/>
      <c r="K3119" s="154"/>
      <c r="L3119" s="154"/>
    </row>
    <row r="3120" spans="5:12" x14ac:dyDescent="0.3">
      <c r="E3120" s="152"/>
      <c r="F3120" s="153"/>
      <c r="G3120" s="165"/>
      <c r="H3120" s="286"/>
      <c r="I3120" s="154"/>
      <c r="J3120" s="286"/>
      <c r="K3120" s="154"/>
      <c r="L3120" s="154"/>
    </row>
    <row r="3121" spans="5:12" x14ac:dyDescent="0.3">
      <c r="E3121" s="152"/>
      <c r="F3121" s="153"/>
      <c r="G3121" s="165"/>
      <c r="H3121" s="286"/>
      <c r="I3121" s="154"/>
      <c r="J3121" s="286"/>
      <c r="K3121" s="154"/>
      <c r="L3121" s="154"/>
    </row>
    <row r="3122" spans="5:12" x14ac:dyDescent="0.3">
      <c r="E3122" s="152"/>
      <c r="F3122" s="153"/>
      <c r="G3122" s="165"/>
      <c r="H3122" s="286"/>
      <c r="I3122" s="154"/>
      <c r="J3122" s="286"/>
      <c r="K3122" s="154"/>
      <c r="L3122" s="154"/>
    </row>
    <row r="3123" spans="5:12" x14ac:dyDescent="0.3">
      <c r="E3123" s="152"/>
      <c r="F3123" s="153"/>
      <c r="G3123" s="165"/>
      <c r="H3123" s="286"/>
      <c r="I3123" s="154"/>
      <c r="J3123" s="286"/>
      <c r="K3123" s="154"/>
      <c r="L3123" s="154"/>
    </row>
    <row r="3124" spans="5:12" x14ac:dyDescent="0.3">
      <c r="E3124" s="152"/>
      <c r="F3124" s="153"/>
      <c r="G3124" s="165"/>
      <c r="H3124" s="286"/>
      <c r="I3124" s="154"/>
      <c r="J3124" s="286"/>
      <c r="K3124" s="154"/>
      <c r="L3124" s="154"/>
    </row>
    <row r="3125" spans="5:12" x14ac:dyDescent="0.3">
      <c r="E3125" s="152"/>
      <c r="F3125" s="153"/>
      <c r="G3125" s="165"/>
      <c r="H3125" s="286"/>
      <c r="I3125" s="154"/>
      <c r="J3125" s="286"/>
      <c r="K3125" s="154"/>
      <c r="L3125" s="154"/>
    </row>
    <row r="3126" spans="5:12" x14ac:dyDescent="0.3">
      <c r="E3126" s="152"/>
      <c r="F3126" s="153"/>
      <c r="G3126" s="165"/>
      <c r="H3126" s="286"/>
      <c r="I3126" s="154"/>
      <c r="J3126" s="286"/>
      <c r="K3126" s="154"/>
      <c r="L3126" s="154"/>
    </row>
    <row r="3127" spans="5:12" x14ac:dyDescent="0.3">
      <c r="E3127" s="152"/>
      <c r="F3127" s="153"/>
      <c r="G3127" s="165"/>
      <c r="H3127" s="286"/>
      <c r="I3127" s="154"/>
      <c r="J3127" s="286"/>
      <c r="K3127" s="154"/>
      <c r="L3127" s="154"/>
    </row>
    <row r="3128" spans="5:12" x14ac:dyDescent="0.3">
      <c r="E3128" s="152"/>
      <c r="F3128" s="153"/>
      <c r="G3128" s="165"/>
      <c r="H3128" s="286"/>
      <c r="I3128" s="154"/>
      <c r="J3128" s="286"/>
      <c r="K3128" s="154"/>
      <c r="L3128" s="154"/>
    </row>
    <row r="3129" spans="5:12" x14ac:dyDescent="0.3">
      <c r="E3129" s="152"/>
      <c r="F3129" s="153"/>
      <c r="G3129" s="165"/>
      <c r="H3129" s="286"/>
      <c r="I3129" s="154"/>
      <c r="J3129" s="286"/>
      <c r="K3129" s="154"/>
      <c r="L3129" s="154"/>
    </row>
    <row r="3130" spans="5:12" x14ac:dyDescent="0.3">
      <c r="E3130" s="152"/>
      <c r="F3130" s="153"/>
      <c r="G3130" s="165"/>
      <c r="H3130" s="286"/>
      <c r="I3130" s="154"/>
      <c r="J3130" s="286"/>
      <c r="K3130" s="154"/>
      <c r="L3130" s="154"/>
    </row>
    <row r="3131" spans="5:12" x14ac:dyDescent="0.3">
      <c r="E3131" s="152"/>
      <c r="F3131" s="153"/>
      <c r="G3131" s="165"/>
      <c r="H3131" s="286"/>
      <c r="I3131" s="154"/>
      <c r="J3131" s="286"/>
      <c r="K3131" s="154"/>
      <c r="L3131" s="154"/>
    </row>
    <row r="3132" spans="5:12" x14ac:dyDescent="0.3">
      <c r="E3132" s="152"/>
      <c r="F3132" s="153"/>
      <c r="G3132" s="165"/>
      <c r="H3132" s="286"/>
      <c r="I3132" s="154"/>
      <c r="J3132" s="286"/>
      <c r="K3132" s="154"/>
      <c r="L3132" s="154"/>
    </row>
    <row r="3133" spans="5:12" x14ac:dyDescent="0.3">
      <c r="E3133" s="152"/>
      <c r="F3133" s="153"/>
      <c r="G3133" s="165"/>
      <c r="H3133" s="286"/>
      <c r="I3133" s="154"/>
      <c r="J3133" s="286"/>
      <c r="K3133" s="154"/>
      <c r="L3133" s="154"/>
    </row>
    <row r="3134" spans="5:12" x14ac:dyDescent="0.3">
      <c r="E3134" s="152"/>
      <c r="F3134" s="153"/>
      <c r="G3134" s="165"/>
      <c r="H3134" s="286"/>
      <c r="I3134" s="154"/>
      <c r="J3134" s="286"/>
      <c r="K3134" s="154"/>
      <c r="L3134" s="154"/>
    </row>
    <row r="3135" spans="5:12" x14ac:dyDescent="0.3">
      <c r="E3135" s="152"/>
      <c r="F3135" s="153"/>
      <c r="G3135" s="165"/>
      <c r="H3135" s="286"/>
      <c r="I3135" s="154"/>
      <c r="J3135" s="286"/>
      <c r="K3135" s="154"/>
      <c r="L3135" s="154"/>
    </row>
    <row r="3136" spans="5:12" x14ac:dyDescent="0.3">
      <c r="E3136" s="152"/>
      <c r="F3136" s="153"/>
      <c r="G3136" s="165"/>
      <c r="H3136" s="286"/>
      <c r="I3136" s="154"/>
      <c r="J3136" s="286"/>
      <c r="K3136" s="154"/>
      <c r="L3136" s="154"/>
    </row>
    <row r="3137" spans="5:12" x14ac:dyDescent="0.3">
      <c r="E3137" s="152"/>
      <c r="F3137" s="153"/>
      <c r="G3137" s="165"/>
      <c r="H3137" s="286"/>
      <c r="I3137" s="154"/>
      <c r="J3137" s="286"/>
      <c r="K3137" s="154"/>
      <c r="L3137" s="154"/>
    </row>
    <row r="3138" spans="5:12" x14ac:dyDescent="0.3">
      <c r="E3138" s="152"/>
      <c r="F3138" s="153"/>
      <c r="G3138" s="165"/>
      <c r="H3138" s="286"/>
      <c r="I3138" s="154"/>
      <c r="J3138" s="286"/>
      <c r="K3138" s="154"/>
      <c r="L3138" s="154"/>
    </row>
    <row r="3139" spans="5:12" x14ac:dyDescent="0.3">
      <c r="E3139" s="152"/>
      <c r="F3139" s="153"/>
      <c r="G3139" s="165"/>
      <c r="H3139" s="286"/>
      <c r="I3139" s="154"/>
      <c r="J3139" s="286"/>
      <c r="K3139" s="154"/>
      <c r="L3139" s="154"/>
    </row>
    <row r="3140" spans="5:12" x14ac:dyDescent="0.3">
      <c r="E3140" s="152"/>
      <c r="F3140" s="153"/>
      <c r="G3140" s="165"/>
      <c r="H3140" s="286"/>
      <c r="I3140" s="154"/>
      <c r="J3140" s="286"/>
      <c r="K3140" s="154"/>
      <c r="L3140" s="154"/>
    </row>
    <row r="3141" spans="5:12" x14ac:dyDescent="0.3">
      <c r="E3141" s="152"/>
      <c r="F3141" s="153"/>
      <c r="G3141" s="165"/>
      <c r="H3141" s="286"/>
      <c r="I3141" s="154"/>
      <c r="J3141" s="286"/>
      <c r="K3141" s="154"/>
      <c r="L3141" s="154"/>
    </row>
    <row r="3142" spans="5:12" x14ac:dyDescent="0.3">
      <c r="E3142" s="152"/>
      <c r="F3142" s="153"/>
      <c r="G3142" s="165"/>
      <c r="H3142" s="286"/>
      <c r="I3142" s="154"/>
      <c r="J3142" s="286"/>
      <c r="K3142" s="154"/>
      <c r="L3142" s="154"/>
    </row>
    <row r="3143" spans="5:12" x14ac:dyDescent="0.3">
      <c r="E3143" s="152"/>
      <c r="F3143" s="153"/>
      <c r="G3143" s="165"/>
      <c r="H3143" s="286"/>
      <c r="I3143" s="154"/>
      <c r="J3143" s="286"/>
      <c r="K3143" s="154"/>
      <c r="L3143" s="154"/>
    </row>
    <row r="3144" spans="5:12" x14ac:dyDescent="0.3">
      <c r="E3144" s="152"/>
      <c r="F3144" s="153"/>
      <c r="G3144" s="165"/>
      <c r="H3144" s="286"/>
      <c r="I3144" s="154"/>
      <c r="J3144" s="286"/>
      <c r="K3144" s="154"/>
      <c r="L3144" s="154"/>
    </row>
    <row r="3145" spans="5:12" x14ac:dyDescent="0.3">
      <c r="E3145" s="152"/>
      <c r="F3145" s="153"/>
      <c r="G3145" s="165"/>
      <c r="H3145" s="286"/>
      <c r="I3145" s="154"/>
      <c r="J3145" s="286"/>
      <c r="K3145" s="154"/>
      <c r="L3145" s="154"/>
    </row>
    <row r="3146" spans="5:12" x14ac:dyDescent="0.3">
      <c r="E3146" s="152"/>
      <c r="F3146" s="153"/>
      <c r="G3146" s="165"/>
      <c r="H3146" s="286"/>
      <c r="I3146" s="154"/>
      <c r="J3146" s="286"/>
      <c r="K3146" s="154"/>
      <c r="L3146" s="154"/>
    </row>
    <row r="3147" spans="5:12" x14ac:dyDescent="0.3">
      <c r="E3147" s="152"/>
      <c r="F3147" s="153"/>
      <c r="G3147" s="165"/>
      <c r="H3147" s="286"/>
      <c r="I3147" s="154"/>
      <c r="J3147" s="286"/>
      <c r="K3147" s="154"/>
      <c r="L3147" s="154"/>
    </row>
    <row r="3148" spans="5:12" x14ac:dyDescent="0.3">
      <c r="E3148" s="152"/>
      <c r="F3148" s="153"/>
      <c r="G3148" s="165"/>
      <c r="H3148" s="286"/>
      <c r="I3148" s="154"/>
      <c r="J3148" s="286"/>
      <c r="K3148" s="154"/>
      <c r="L3148" s="154"/>
    </row>
    <row r="3149" spans="5:12" x14ac:dyDescent="0.3">
      <c r="E3149" s="152"/>
      <c r="F3149" s="153"/>
      <c r="G3149" s="165"/>
      <c r="H3149" s="286"/>
      <c r="I3149" s="154"/>
      <c r="J3149" s="286"/>
      <c r="K3149" s="154"/>
      <c r="L3149" s="154"/>
    </row>
    <row r="3150" spans="5:12" x14ac:dyDescent="0.3">
      <c r="E3150" s="152"/>
      <c r="F3150" s="153"/>
      <c r="G3150" s="165"/>
      <c r="H3150" s="286"/>
      <c r="I3150" s="154"/>
      <c r="J3150" s="286"/>
      <c r="K3150" s="154"/>
      <c r="L3150" s="154"/>
    </row>
    <row r="3151" spans="5:12" x14ac:dyDescent="0.3">
      <c r="E3151" s="152"/>
      <c r="F3151" s="153"/>
      <c r="G3151" s="165"/>
      <c r="H3151" s="286"/>
      <c r="I3151" s="154"/>
      <c r="J3151" s="286"/>
      <c r="K3151" s="154"/>
      <c r="L3151" s="154"/>
    </row>
    <row r="3152" spans="5:12" x14ac:dyDescent="0.3">
      <c r="E3152" s="152"/>
      <c r="F3152" s="153"/>
      <c r="G3152" s="165"/>
      <c r="H3152" s="286"/>
      <c r="I3152" s="154"/>
      <c r="J3152" s="286"/>
      <c r="K3152" s="154"/>
      <c r="L3152" s="154"/>
    </row>
    <row r="3153" spans="5:12" x14ac:dyDescent="0.3">
      <c r="E3153" s="152"/>
      <c r="F3153" s="153"/>
      <c r="G3153" s="165"/>
      <c r="H3153" s="286"/>
      <c r="I3153" s="154"/>
      <c r="J3153" s="286"/>
      <c r="K3153" s="154"/>
      <c r="L3153" s="154"/>
    </row>
    <row r="3154" spans="5:12" x14ac:dyDescent="0.3">
      <c r="E3154" s="152"/>
      <c r="F3154" s="153"/>
      <c r="G3154" s="165"/>
      <c r="H3154" s="286"/>
      <c r="I3154" s="154"/>
      <c r="J3154" s="286"/>
      <c r="K3154" s="154"/>
      <c r="L3154" s="154"/>
    </row>
    <row r="3155" spans="5:12" x14ac:dyDescent="0.3">
      <c r="E3155" s="152"/>
      <c r="F3155" s="153"/>
      <c r="G3155" s="165"/>
      <c r="H3155" s="286"/>
      <c r="I3155" s="154"/>
      <c r="J3155" s="286"/>
      <c r="K3155" s="154"/>
      <c r="L3155" s="154"/>
    </row>
    <row r="3156" spans="5:12" x14ac:dyDescent="0.3">
      <c r="E3156" s="152"/>
      <c r="F3156" s="153"/>
      <c r="G3156" s="165"/>
      <c r="H3156" s="286"/>
      <c r="I3156" s="154"/>
      <c r="J3156" s="286"/>
      <c r="K3156" s="154"/>
      <c r="L3156" s="154"/>
    </row>
    <row r="3157" spans="5:12" x14ac:dyDescent="0.3">
      <c r="E3157" s="152"/>
      <c r="F3157" s="153"/>
      <c r="G3157" s="165"/>
      <c r="H3157" s="286"/>
      <c r="I3157" s="154"/>
      <c r="J3157" s="286"/>
      <c r="K3157" s="154"/>
      <c r="L3157" s="154"/>
    </row>
    <row r="3158" spans="5:12" x14ac:dyDescent="0.3">
      <c r="E3158" s="152"/>
      <c r="F3158" s="153"/>
      <c r="G3158" s="165"/>
      <c r="H3158" s="286"/>
      <c r="I3158" s="154"/>
      <c r="J3158" s="286"/>
      <c r="K3158" s="154"/>
      <c r="L3158" s="154"/>
    </row>
    <row r="3159" spans="5:12" x14ac:dyDescent="0.3">
      <c r="E3159" s="152"/>
      <c r="F3159" s="153"/>
      <c r="G3159" s="165"/>
      <c r="H3159" s="286"/>
      <c r="I3159" s="154"/>
      <c r="J3159" s="286"/>
      <c r="K3159" s="154"/>
      <c r="L3159" s="154"/>
    </row>
    <row r="3160" spans="5:12" x14ac:dyDescent="0.3">
      <c r="E3160" s="152"/>
      <c r="F3160" s="153"/>
      <c r="G3160" s="165"/>
      <c r="H3160" s="286"/>
      <c r="I3160" s="154"/>
      <c r="J3160" s="286"/>
      <c r="K3160" s="154"/>
      <c r="L3160" s="154"/>
    </row>
    <row r="3161" spans="5:12" x14ac:dyDescent="0.3">
      <c r="E3161" s="152"/>
      <c r="F3161" s="153"/>
      <c r="G3161" s="165"/>
      <c r="H3161" s="286"/>
      <c r="I3161" s="154"/>
      <c r="J3161" s="286"/>
      <c r="K3161" s="154"/>
      <c r="L3161" s="154"/>
    </row>
    <row r="3162" spans="5:12" x14ac:dyDescent="0.3">
      <c r="E3162" s="152"/>
      <c r="F3162" s="153"/>
      <c r="G3162" s="165"/>
      <c r="H3162" s="286"/>
      <c r="I3162" s="154"/>
      <c r="J3162" s="286"/>
      <c r="K3162" s="154"/>
      <c r="L3162" s="154"/>
    </row>
    <row r="3163" spans="5:12" x14ac:dyDescent="0.3">
      <c r="E3163" s="152"/>
      <c r="F3163" s="153"/>
      <c r="G3163" s="165"/>
      <c r="H3163" s="286"/>
      <c r="I3163" s="154"/>
      <c r="J3163" s="286"/>
      <c r="K3163" s="154"/>
      <c r="L3163" s="154"/>
    </row>
    <row r="3164" spans="5:12" x14ac:dyDescent="0.3">
      <c r="E3164" s="152"/>
      <c r="F3164" s="153"/>
      <c r="G3164" s="165"/>
      <c r="H3164" s="286"/>
      <c r="I3164" s="154"/>
      <c r="J3164" s="286"/>
      <c r="K3164" s="154"/>
      <c r="L3164" s="154"/>
    </row>
    <row r="3165" spans="5:12" x14ac:dyDescent="0.3">
      <c r="E3165" s="152"/>
      <c r="F3165" s="153"/>
      <c r="G3165" s="165"/>
      <c r="H3165" s="286"/>
      <c r="I3165" s="154"/>
      <c r="J3165" s="286"/>
      <c r="K3165" s="154"/>
      <c r="L3165" s="154"/>
    </row>
    <row r="3166" spans="5:12" x14ac:dyDescent="0.3">
      <c r="E3166" s="152"/>
      <c r="F3166" s="153"/>
      <c r="G3166" s="165"/>
      <c r="H3166" s="286"/>
      <c r="I3166" s="154"/>
      <c r="J3166" s="286"/>
      <c r="K3166" s="154"/>
      <c r="L3166" s="154"/>
    </row>
    <row r="3167" spans="5:12" x14ac:dyDescent="0.3">
      <c r="E3167" s="152"/>
      <c r="F3167" s="153"/>
      <c r="G3167" s="165"/>
      <c r="H3167" s="286"/>
      <c r="I3167" s="154"/>
      <c r="J3167" s="286"/>
      <c r="K3167" s="154"/>
      <c r="L3167" s="154"/>
    </row>
    <row r="3168" spans="5:12" x14ac:dyDescent="0.3">
      <c r="E3168" s="152"/>
      <c r="F3168" s="153"/>
      <c r="G3168" s="165"/>
      <c r="H3168" s="286"/>
      <c r="I3168" s="154"/>
      <c r="J3168" s="286"/>
      <c r="K3168" s="154"/>
      <c r="L3168" s="154"/>
    </row>
    <row r="3169" spans="5:12" x14ac:dyDescent="0.3">
      <c r="E3169" s="152"/>
      <c r="F3169" s="153"/>
      <c r="G3169" s="165"/>
      <c r="H3169" s="286"/>
      <c r="I3169" s="154"/>
      <c r="J3169" s="286"/>
      <c r="K3169" s="154"/>
      <c r="L3169" s="154"/>
    </row>
    <row r="3170" spans="5:12" x14ac:dyDescent="0.3">
      <c r="E3170" s="152"/>
      <c r="F3170" s="153"/>
      <c r="G3170" s="165"/>
      <c r="H3170" s="286"/>
      <c r="I3170" s="154"/>
      <c r="J3170" s="286"/>
      <c r="K3170" s="154"/>
      <c r="L3170" s="154"/>
    </row>
    <row r="3171" spans="5:12" x14ac:dyDescent="0.3">
      <c r="E3171" s="152"/>
      <c r="F3171" s="153"/>
      <c r="G3171" s="165"/>
      <c r="H3171" s="286"/>
      <c r="I3171" s="154"/>
      <c r="J3171" s="286"/>
      <c r="K3171" s="154"/>
      <c r="L3171" s="154"/>
    </row>
    <row r="3172" spans="5:12" x14ac:dyDescent="0.3">
      <c r="E3172" s="152"/>
      <c r="F3172" s="153"/>
      <c r="G3172" s="165"/>
      <c r="H3172" s="286"/>
      <c r="I3172" s="154"/>
      <c r="J3172" s="286"/>
      <c r="K3172" s="154"/>
      <c r="L3172" s="154"/>
    </row>
    <row r="3173" spans="5:12" x14ac:dyDescent="0.3">
      <c r="E3173" s="152"/>
      <c r="F3173" s="153"/>
      <c r="G3173" s="165"/>
      <c r="H3173" s="286"/>
      <c r="I3173" s="154"/>
      <c r="J3173" s="286"/>
      <c r="K3173" s="154"/>
      <c r="L3173" s="154"/>
    </row>
    <row r="3174" spans="5:12" x14ac:dyDescent="0.3">
      <c r="E3174" s="152"/>
      <c r="F3174" s="153"/>
      <c r="G3174" s="165"/>
      <c r="H3174" s="286"/>
      <c r="I3174" s="154"/>
      <c r="J3174" s="286"/>
      <c r="K3174" s="154"/>
      <c r="L3174" s="154"/>
    </row>
    <row r="3175" spans="5:12" x14ac:dyDescent="0.3">
      <c r="E3175" s="152"/>
      <c r="F3175" s="153"/>
      <c r="G3175" s="165"/>
      <c r="H3175" s="286"/>
      <c r="I3175" s="154"/>
      <c r="J3175" s="286"/>
      <c r="K3175" s="154"/>
      <c r="L3175" s="154"/>
    </row>
    <row r="3176" spans="5:12" x14ac:dyDescent="0.3">
      <c r="E3176" s="152"/>
      <c r="F3176" s="153"/>
      <c r="G3176" s="165"/>
      <c r="H3176" s="286"/>
      <c r="I3176" s="154"/>
      <c r="J3176" s="286"/>
      <c r="K3176" s="154"/>
      <c r="L3176" s="154"/>
    </row>
    <row r="3177" spans="5:12" x14ac:dyDescent="0.3">
      <c r="E3177" s="152"/>
      <c r="F3177" s="153"/>
      <c r="G3177" s="165"/>
      <c r="H3177" s="286"/>
      <c r="I3177" s="154"/>
      <c r="J3177" s="286"/>
      <c r="K3177" s="154"/>
      <c r="L3177" s="154"/>
    </row>
    <row r="3178" spans="5:12" x14ac:dyDescent="0.3">
      <c r="E3178" s="152"/>
      <c r="F3178" s="153"/>
      <c r="G3178" s="165"/>
      <c r="H3178" s="286"/>
      <c r="I3178" s="154"/>
      <c r="J3178" s="286"/>
      <c r="K3178" s="154"/>
      <c r="L3178" s="154"/>
    </row>
    <row r="3179" spans="5:12" x14ac:dyDescent="0.3">
      <c r="E3179" s="152"/>
      <c r="F3179" s="153"/>
      <c r="G3179" s="165"/>
      <c r="H3179" s="286"/>
      <c r="I3179" s="154"/>
      <c r="J3179" s="286"/>
      <c r="K3179" s="154"/>
      <c r="L3179" s="154"/>
    </row>
    <row r="3180" spans="5:12" x14ac:dyDescent="0.3">
      <c r="E3180" s="152"/>
      <c r="F3180" s="153"/>
      <c r="G3180" s="165"/>
      <c r="H3180" s="286"/>
      <c r="I3180" s="154"/>
      <c r="J3180" s="286"/>
      <c r="K3180" s="154"/>
      <c r="L3180" s="154"/>
    </row>
    <row r="3181" spans="5:12" x14ac:dyDescent="0.3">
      <c r="E3181" s="152"/>
      <c r="F3181" s="153"/>
      <c r="G3181" s="165"/>
      <c r="H3181" s="286"/>
      <c r="I3181" s="154"/>
      <c r="J3181" s="286"/>
      <c r="K3181" s="154"/>
      <c r="L3181" s="154"/>
    </row>
    <row r="3182" spans="5:12" x14ac:dyDescent="0.3">
      <c r="E3182" s="152"/>
      <c r="F3182" s="153"/>
      <c r="G3182" s="165"/>
      <c r="H3182" s="286"/>
      <c r="I3182" s="154"/>
      <c r="J3182" s="286"/>
      <c r="K3182" s="154"/>
      <c r="L3182" s="154"/>
    </row>
    <row r="3183" spans="5:12" x14ac:dyDescent="0.3">
      <c r="E3183" s="152"/>
      <c r="F3183" s="153"/>
      <c r="G3183" s="165"/>
      <c r="H3183" s="286"/>
      <c r="I3183" s="154"/>
      <c r="J3183" s="286"/>
      <c r="K3183" s="154"/>
      <c r="L3183" s="154"/>
    </row>
    <row r="3184" spans="5:12" x14ac:dyDescent="0.3">
      <c r="E3184" s="152"/>
      <c r="F3184" s="153"/>
      <c r="G3184" s="165"/>
      <c r="H3184" s="286"/>
      <c r="I3184" s="154"/>
      <c r="J3184" s="286"/>
      <c r="K3184" s="154"/>
      <c r="L3184" s="154"/>
    </row>
    <row r="3185" spans="5:12" x14ac:dyDescent="0.3">
      <c r="E3185" s="152"/>
      <c r="F3185" s="153"/>
      <c r="G3185" s="165"/>
      <c r="H3185" s="286"/>
      <c r="I3185" s="154"/>
      <c r="J3185" s="286"/>
      <c r="K3185" s="154"/>
      <c r="L3185" s="154"/>
    </row>
    <row r="3186" spans="5:12" x14ac:dyDescent="0.3">
      <c r="E3186" s="152"/>
      <c r="F3186" s="153"/>
      <c r="G3186" s="165"/>
      <c r="H3186" s="286"/>
      <c r="I3186" s="154"/>
      <c r="J3186" s="286"/>
      <c r="K3186" s="154"/>
      <c r="L3186" s="154"/>
    </row>
    <row r="3187" spans="5:12" x14ac:dyDescent="0.3">
      <c r="E3187" s="152"/>
      <c r="F3187" s="153"/>
      <c r="G3187" s="165"/>
      <c r="H3187" s="286"/>
      <c r="I3187" s="154"/>
      <c r="J3187" s="286"/>
      <c r="K3187" s="154"/>
      <c r="L3187" s="154"/>
    </row>
    <row r="3188" spans="5:12" x14ac:dyDescent="0.3">
      <c r="E3188" s="152"/>
      <c r="F3188" s="153"/>
      <c r="G3188" s="165"/>
      <c r="H3188" s="286"/>
      <c r="I3188" s="154"/>
      <c r="J3188" s="286"/>
      <c r="K3188" s="154"/>
      <c r="L3188" s="154"/>
    </row>
    <row r="3189" spans="5:12" x14ac:dyDescent="0.3">
      <c r="E3189" s="152"/>
      <c r="F3189" s="153"/>
      <c r="G3189" s="165"/>
      <c r="H3189" s="286"/>
      <c r="I3189" s="154"/>
      <c r="J3189" s="286"/>
      <c r="K3189" s="154"/>
      <c r="L3189" s="154"/>
    </row>
    <row r="3190" spans="5:12" x14ac:dyDescent="0.3">
      <c r="E3190" s="152"/>
      <c r="F3190" s="153"/>
      <c r="G3190" s="165"/>
      <c r="H3190" s="286"/>
      <c r="I3190" s="154"/>
      <c r="J3190" s="286"/>
      <c r="K3190" s="154"/>
      <c r="L3190" s="154"/>
    </row>
    <row r="3191" spans="5:12" x14ac:dyDescent="0.3">
      <c r="E3191" s="152"/>
      <c r="F3191" s="153"/>
      <c r="G3191" s="165"/>
      <c r="H3191" s="286"/>
      <c r="I3191" s="154"/>
      <c r="J3191" s="286"/>
      <c r="K3191" s="154"/>
      <c r="L3191" s="154"/>
    </row>
    <row r="3192" spans="5:12" x14ac:dyDescent="0.3">
      <c r="E3192" s="152"/>
      <c r="F3192" s="153"/>
      <c r="G3192" s="165"/>
      <c r="H3192" s="286"/>
      <c r="I3192" s="154"/>
      <c r="J3192" s="286"/>
      <c r="K3192" s="154"/>
      <c r="L3192" s="154"/>
    </row>
  </sheetData>
  <autoFilter ref="A1:J3192"/>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2382"/>
  <sheetViews>
    <sheetView workbookViewId="0">
      <selection activeCell="B2" sqref="B2"/>
    </sheetView>
  </sheetViews>
  <sheetFormatPr defaultRowHeight="14.4" x14ac:dyDescent="0.3"/>
  <cols>
    <col min="1" max="1" width="4.5546875" style="546" customWidth="1"/>
    <col min="2" max="2" width="9.6640625" style="546" customWidth="1"/>
    <col min="3" max="3" width="44.109375" customWidth="1"/>
    <col min="4" max="4" width="25.44140625" style="248" customWidth="1"/>
    <col min="5" max="5" width="29" style="249" customWidth="1"/>
    <col min="6" max="6" width="19.109375" style="131" customWidth="1"/>
    <col min="7" max="7" width="12.6640625" customWidth="1"/>
  </cols>
  <sheetData>
    <row r="1" spans="1:11" ht="26.25" x14ac:dyDescent="0.25">
      <c r="A1" s="540" t="s">
        <v>706</v>
      </c>
      <c r="B1" s="540" t="s">
        <v>0</v>
      </c>
      <c r="C1" s="137" t="s">
        <v>758</v>
      </c>
      <c r="D1" s="132" t="s">
        <v>755</v>
      </c>
      <c r="E1" s="227" t="s">
        <v>756</v>
      </c>
      <c r="F1" s="138" t="s">
        <v>757</v>
      </c>
    </row>
    <row r="2" spans="1:11" ht="23.25" x14ac:dyDescent="0.25">
      <c r="A2" s="541" t="s">
        <v>19</v>
      </c>
      <c r="B2" s="541" t="s">
        <v>18</v>
      </c>
      <c r="C2" s="343" t="s">
        <v>1059</v>
      </c>
      <c r="D2" s="366" t="s">
        <v>1297</v>
      </c>
      <c r="E2" s="139" t="s">
        <v>1298</v>
      </c>
      <c r="F2" s="139" t="s">
        <v>1299</v>
      </c>
    </row>
    <row r="3" spans="1:11" ht="23.25" x14ac:dyDescent="0.25">
      <c r="A3" s="541" t="s">
        <v>19</v>
      </c>
      <c r="B3" s="541" t="s">
        <v>21</v>
      </c>
      <c r="C3" s="343" t="s">
        <v>1059</v>
      </c>
      <c r="D3" s="366" t="s">
        <v>1297</v>
      </c>
      <c r="E3" s="139" t="s">
        <v>1298</v>
      </c>
      <c r="F3" s="139" t="s">
        <v>1299</v>
      </c>
    </row>
    <row r="4" spans="1:11" ht="23.25" x14ac:dyDescent="0.25">
      <c r="A4" s="541" t="s">
        <v>23</v>
      </c>
      <c r="B4" s="541" t="s">
        <v>22</v>
      </c>
      <c r="C4" s="344" t="s">
        <v>1060</v>
      </c>
      <c r="D4" s="226" t="s">
        <v>1698</v>
      </c>
      <c r="E4" s="139" t="s">
        <v>1699</v>
      </c>
      <c r="F4" s="139" t="s">
        <v>1700</v>
      </c>
    </row>
    <row r="5" spans="1:11" ht="23.25" x14ac:dyDescent="0.25">
      <c r="A5" s="541" t="s">
        <v>23</v>
      </c>
      <c r="B5" s="541" t="s">
        <v>24</v>
      </c>
      <c r="C5" s="345" t="s">
        <v>769</v>
      </c>
      <c r="D5" s="224" t="s">
        <v>770</v>
      </c>
      <c r="E5" s="245" t="s">
        <v>771</v>
      </c>
      <c r="F5" s="602" t="s">
        <v>2011</v>
      </c>
      <c r="G5" s="155"/>
      <c r="H5" s="155"/>
      <c r="I5" s="155"/>
      <c r="J5" s="155"/>
      <c r="K5" s="155"/>
    </row>
    <row r="6" spans="1:11" ht="15" x14ac:dyDescent="0.25">
      <c r="A6" s="541" t="s">
        <v>14</v>
      </c>
      <c r="B6" s="541" t="s">
        <v>25</v>
      </c>
      <c r="C6" s="343" t="s">
        <v>765</v>
      </c>
      <c r="D6" s="224" t="s">
        <v>772</v>
      </c>
      <c r="E6" s="235" t="s">
        <v>773</v>
      </c>
      <c r="F6" s="224" t="s">
        <v>768</v>
      </c>
      <c r="G6" s="155"/>
      <c r="H6" s="155"/>
      <c r="I6" s="155"/>
      <c r="J6" s="155"/>
      <c r="K6" s="155"/>
    </row>
    <row r="7" spans="1:11" ht="15" x14ac:dyDescent="0.25">
      <c r="A7" s="541" t="s">
        <v>14</v>
      </c>
      <c r="B7" s="541" t="s">
        <v>26</v>
      </c>
      <c r="C7" s="343" t="s">
        <v>765</v>
      </c>
      <c r="D7" s="224" t="s">
        <v>766</v>
      </c>
      <c r="E7" s="258" t="s">
        <v>767</v>
      </c>
      <c r="F7" s="223" t="s">
        <v>768</v>
      </c>
      <c r="G7" s="155"/>
      <c r="H7" s="155"/>
      <c r="I7" s="155"/>
      <c r="J7" s="155"/>
      <c r="K7" s="155"/>
    </row>
    <row r="8" spans="1:11" ht="15" x14ac:dyDescent="0.25">
      <c r="A8" s="541" t="s">
        <v>14</v>
      </c>
      <c r="B8" s="541" t="s">
        <v>1865</v>
      </c>
      <c r="C8" s="343" t="s">
        <v>765</v>
      </c>
      <c r="D8" s="530" t="s">
        <v>1866</v>
      </c>
      <c r="E8" s="597" t="s">
        <v>1868</v>
      </c>
      <c r="F8" s="530" t="s">
        <v>1867</v>
      </c>
      <c r="G8" s="155"/>
      <c r="H8" s="155"/>
      <c r="I8" s="155"/>
      <c r="J8" s="155"/>
      <c r="K8" s="155"/>
    </row>
    <row r="9" spans="1:11" ht="15" x14ac:dyDescent="0.25">
      <c r="A9" s="541" t="s">
        <v>13</v>
      </c>
      <c r="B9" s="541" t="s">
        <v>27</v>
      </c>
      <c r="C9" s="343" t="s">
        <v>759</v>
      </c>
      <c r="D9" s="353" t="s">
        <v>2029</v>
      </c>
      <c r="E9" s="605" t="s">
        <v>2017</v>
      </c>
      <c r="F9" s="236" t="s">
        <v>2091</v>
      </c>
      <c r="G9" s="155"/>
      <c r="H9" s="155"/>
      <c r="I9" s="155"/>
      <c r="J9" s="155"/>
      <c r="K9" s="155"/>
    </row>
    <row r="10" spans="1:11" ht="15" x14ac:dyDescent="0.25">
      <c r="A10" s="541" t="s">
        <v>13</v>
      </c>
      <c r="B10" s="541" t="s">
        <v>28</v>
      </c>
      <c r="C10" s="343" t="s">
        <v>759</v>
      </c>
      <c r="D10" s="225" t="s">
        <v>760</v>
      </c>
      <c r="E10" s="140"/>
      <c r="F10" s="223" t="s">
        <v>761</v>
      </c>
      <c r="G10" s="155"/>
      <c r="H10" s="155"/>
      <c r="I10" s="155"/>
      <c r="J10" s="155"/>
      <c r="K10" s="155"/>
    </row>
    <row r="11" spans="1:11" x14ac:dyDescent="0.3">
      <c r="A11" s="541" t="s">
        <v>30</v>
      </c>
      <c r="B11" s="541" t="s">
        <v>29</v>
      </c>
      <c r="C11" s="470" t="s">
        <v>1748</v>
      </c>
      <c r="D11" s="256" t="s">
        <v>1566</v>
      </c>
      <c r="E11" s="235"/>
      <c r="F11" s="603" t="s">
        <v>1499</v>
      </c>
      <c r="G11" s="155"/>
      <c r="H11" s="155"/>
      <c r="I11" s="155"/>
      <c r="J11" s="155"/>
      <c r="K11" s="155"/>
    </row>
    <row r="12" spans="1:11" ht="15" x14ac:dyDescent="0.25">
      <c r="A12" s="541" t="s">
        <v>5</v>
      </c>
      <c r="B12" s="541" t="s">
        <v>31</v>
      </c>
      <c r="C12" s="344" t="s">
        <v>1860</v>
      </c>
      <c r="D12" s="226" t="s">
        <v>1837</v>
      </c>
      <c r="E12" s="368" t="s">
        <v>1838</v>
      </c>
      <c r="F12" s="357" t="s">
        <v>1839</v>
      </c>
      <c r="G12" s="155"/>
      <c r="H12" s="155"/>
      <c r="I12" s="155"/>
      <c r="J12" s="155"/>
      <c r="K12" s="155"/>
    </row>
    <row r="13" spans="1:11" ht="15" x14ac:dyDescent="0.25">
      <c r="A13" s="541" t="s">
        <v>5</v>
      </c>
      <c r="B13" s="541" t="s">
        <v>32</v>
      </c>
      <c r="C13" s="344" t="s">
        <v>1075</v>
      </c>
      <c r="D13" s="226" t="s">
        <v>1061</v>
      </c>
      <c r="E13" s="259" t="s">
        <v>1062</v>
      </c>
      <c r="F13" s="236"/>
      <c r="G13" s="155"/>
      <c r="H13" s="155"/>
      <c r="I13" s="155"/>
      <c r="J13" s="155"/>
      <c r="K13" s="155"/>
    </row>
    <row r="14" spans="1:11" x14ac:dyDescent="0.3">
      <c r="A14" s="541" t="s">
        <v>34</v>
      </c>
      <c r="B14" s="541" t="s">
        <v>33</v>
      </c>
      <c r="C14" s="343" t="s">
        <v>1735</v>
      </c>
      <c r="D14" s="226" t="s">
        <v>1066</v>
      </c>
      <c r="E14" s="139" t="s">
        <v>1067</v>
      </c>
      <c r="F14" s="139" t="s">
        <v>774</v>
      </c>
      <c r="G14" s="155"/>
      <c r="H14" s="155"/>
      <c r="I14" s="155"/>
      <c r="J14" s="155"/>
      <c r="K14" s="155"/>
    </row>
    <row r="15" spans="1:11" x14ac:dyDescent="0.3">
      <c r="A15" s="541" t="s">
        <v>34</v>
      </c>
      <c r="B15" s="541" t="s">
        <v>35</v>
      </c>
      <c r="C15" s="345" t="s">
        <v>1736</v>
      </c>
      <c r="D15" s="352" t="s">
        <v>1003</v>
      </c>
      <c r="E15" s="271" t="s">
        <v>1004</v>
      </c>
      <c r="F15" s="225" t="s">
        <v>1005</v>
      </c>
    </row>
    <row r="16" spans="1:11" x14ac:dyDescent="0.3">
      <c r="A16" s="541" t="s">
        <v>34</v>
      </c>
      <c r="B16" s="541" t="s">
        <v>36</v>
      </c>
      <c r="C16" s="343" t="s">
        <v>1737</v>
      </c>
      <c r="D16" s="225" t="s">
        <v>1066</v>
      </c>
      <c r="E16" s="140" t="s">
        <v>1067</v>
      </c>
      <c r="F16" s="140" t="s">
        <v>774</v>
      </c>
    </row>
    <row r="17" spans="1:6" ht="37.5" customHeight="1" x14ac:dyDescent="0.3">
      <c r="A17" s="542" t="s">
        <v>34</v>
      </c>
      <c r="B17" s="542" t="s">
        <v>37</v>
      </c>
      <c r="C17" s="351" t="s">
        <v>1282</v>
      </c>
      <c r="D17" s="364" t="s">
        <v>1374</v>
      </c>
      <c r="E17" s="365" t="s">
        <v>1375</v>
      </c>
      <c r="F17" s="357" t="s">
        <v>1283</v>
      </c>
    </row>
    <row r="18" spans="1:6" ht="21.6" x14ac:dyDescent="0.3">
      <c r="A18" s="541" t="s">
        <v>9</v>
      </c>
      <c r="B18" s="541" t="s">
        <v>38</v>
      </c>
      <c r="C18" s="344" t="s">
        <v>1236</v>
      </c>
      <c r="D18" s="353" t="s">
        <v>1234</v>
      </c>
      <c r="E18" s="245" t="s">
        <v>1235</v>
      </c>
      <c r="F18" s="354" t="s">
        <v>2016</v>
      </c>
    </row>
    <row r="19" spans="1:6" ht="20.25" customHeight="1" x14ac:dyDescent="0.3">
      <c r="A19" s="542" t="s">
        <v>9</v>
      </c>
      <c r="B19" s="542" t="s">
        <v>39</v>
      </c>
      <c r="C19" s="351" t="s">
        <v>1316</v>
      </c>
      <c r="D19" s="364" t="s">
        <v>2167</v>
      </c>
      <c r="E19" s="748" t="s">
        <v>2166</v>
      </c>
      <c r="F19" s="356" t="s">
        <v>2168</v>
      </c>
    </row>
    <row r="20" spans="1:6" ht="47.25" customHeight="1" x14ac:dyDescent="0.3">
      <c r="A20" s="542" t="s">
        <v>9</v>
      </c>
      <c r="B20" s="542" t="s">
        <v>40</v>
      </c>
      <c r="C20" s="351" t="s">
        <v>1098</v>
      </c>
      <c r="D20" s="364" t="s">
        <v>1514</v>
      </c>
      <c r="E20" s="371" t="s">
        <v>1513</v>
      </c>
      <c r="F20" s="356" t="s">
        <v>1515</v>
      </c>
    </row>
    <row r="21" spans="1:6" ht="40.799999999999997" x14ac:dyDescent="0.3">
      <c r="A21" s="542" t="s">
        <v>9</v>
      </c>
      <c r="B21" s="542" t="s">
        <v>41</v>
      </c>
      <c r="C21" s="351" t="s">
        <v>1236</v>
      </c>
      <c r="D21" s="364" t="s">
        <v>1614</v>
      </c>
      <c r="E21" s="365" t="s">
        <v>1615</v>
      </c>
      <c r="F21" s="604" t="s">
        <v>2015</v>
      </c>
    </row>
    <row r="22" spans="1:6" x14ac:dyDescent="0.3">
      <c r="A22" s="541" t="s">
        <v>9</v>
      </c>
      <c r="B22" s="541" t="s">
        <v>42</v>
      </c>
      <c r="C22" s="345" t="s">
        <v>775</v>
      </c>
      <c r="D22" s="224" t="s">
        <v>776</v>
      </c>
      <c r="E22" s="140" t="s">
        <v>777</v>
      </c>
      <c r="F22" s="224" t="s">
        <v>778</v>
      </c>
    </row>
    <row r="23" spans="1:6" ht="21.6" x14ac:dyDescent="0.3">
      <c r="A23" s="541" t="s">
        <v>9</v>
      </c>
      <c r="B23" s="541" t="s">
        <v>43</v>
      </c>
      <c r="C23" s="349" t="s">
        <v>1096</v>
      </c>
      <c r="D23" s="374" t="s">
        <v>1704</v>
      </c>
      <c r="E23" s="355" t="s">
        <v>1705</v>
      </c>
      <c r="F23" s="354" t="s">
        <v>1706</v>
      </c>
    </row>
    <row r="24" spans="1:6" x14ac:dyDescent="0.3">
      <c r="A24" s="541" t="s">
        <v>9</v>
      </c>
      <c r="B24" s="541" t="s">
        <v>44</v>
      </c>
      <c r="C24" s="343" t="s">
        <v>779</v>
      </c>
      <c r="D24" s="224" t="s">
        <v>780</v>
      </c>
      <c r="E24" s="355" t="s">
        <v>781</v>
      </c>
      <c r="F24" s="236"/>
    </row>
    <row r="25" spans="1:6" x14ac:dyDescent="0.3">
      <c r="A25" s="541" t="s">
        <v>9</v>
      </c>
      <c r="B25" s="541" t="s">
        <v>45</v>
      </c>
      <c r="C25" s="343" t="s">
        <v>779</v>
      </c>
      <c r="D25" s="224" t="s">
        <v>780</v>
      </c>
      <c r="E25" s="355" t="s">
        <v>781</v>
      </c>
      <c r="F25" s="236"/>
    </row>
    <row r="26" spans="1:6" x14ac:dyDescent="0.3">
      <c r="A26" s="541" t="s">
        <v>9</v>
      </c>
      <c r="B26" s="541" t="s">
        <v>46</v>
      </c>
      <c r="C26" s="343" t="s">
        <v>779</v>
      </c>
      <c r="D26" s="224" t="s">
        <v>780</v>
      </c>
      <c r="E26" s="355" t="s">
        <v>781</v>
      </c>
      <c r="F26" s="236"/>
    </row>
    <row r="27" spans="1:6" x14ac:dyDescent="0.3">
      <c r="A27" s="541" t="s">
        <v>9</v>
      </c>
      <c r="B27" s="541" t="s">
        <v>47</v>
      </c>
      <c r="C27" s="343" t="s">
        <v>779</v>
      </c>
      <c r="D27" s="224" t="s">
        <v>780</v>
      </c>
      <c r="E27" s="355" t="s">
        <v>781</v>
      </c>
      <c r="F27" s="236"/>
    </row>
    <row r="28" spans="1:6" x14ac:dyDescent="0.3">
      <c r="A28" s="541" t="s">
        <v>9</v>
      </c>
      <c r="B28" s="541" t="s">
        <v>48</v>
      </c>
      <c r="C28" s="343" t="s">
        <v>779</v>
      </c>
      <c r="D28" s="224" t="s">
        <v>780</v>
      </c>
      <c r="E28" s="355" t="s">
        <v>781</v>
      </c>
      <c r="F28" s="236"/>
    </row>
    <row r="29" spans="1:6" x14ac:dyDescent="0.3">
      <c r="A29" s="541" t="s">
        <v>9</v>
      </c>
      <c r="B29" s="541" t="s">
        <v>49</v>
      </c>
      <c r="C29" s="343" t="s">
        <v>779</v>
      </c>
      <c r="D29" s="224" t="s">
        <v>780</v>
      </c>
      <c r="E29" s="355" t="s">
        <v>781</v>
      </c>
      <c r="F29" s="236"/>
    </row>
    <row r="30" spans="1:6" x14ac:dyDescent="0.3">
      <c r="A30" s="541" t="s">
        <v>9</v>
      </c>
      <c r="B30" s="541" t="s">
        <v>50</v>
      </c>
      <c r="C30" s="343" t="s">
        <v>779</v>
      </c>
      <c r="D30" s="224" t="s">
        <v>780</v>
      </c>
      <c r="E30" s="355" t="s">
        <v>781</v>
      </c>
      <c r="F30" s="236"/>
    </row>
    <row r="31" spans="1:6" x14ac:dyDescent="0.3">
      <c r="A31" s="541" t="s">
        <v>9</v>
      </c>
      <c r="B31" s="541" t="s">
        <v>51</v>
      </c>
      <c r="C31" s="343" t="s">
        <v>779</v>
      </c>
      <c r="D31" s="224" t="s">
        <v>780</v>
      </c>
      <c r="E31" s="355" t="s">
        <v>781</v>
      </c>
      <c r="F31" s="236"/>
    </row>
    <row r="32" spans="1:6" x14ac:dyDescent="0.3">
      <c r="A32" s="541" t="s">
        <v>9</v>
      </c>
      <c r="B32" s="541" t="s">
        <v>52</v>
      </c>
      <c r="C32" s="343" t="s">
        <v>779</v>
      </c>
      <c r="D32" s="224" t="s">
        <v>780</v>
      </c>
      <c r="E32" s="355" t="s">
        <v>781</v>
      </c>
      <c r="F32" s="236"/>
    </row>
    <row r="33" spans="1:6" x14ac:dyDescent="0.3">
      <c r="A33" s="541" t="s">
        <v>9</v>
      </c>
      <c r="B33" s="541" t="s">
        <v>53</v>
      </c>
      <c r="C33" s="343" t="s">
        <v>779</v>
      </c>
      <c r="D33" s="224" t="s">
        <v>780</v>
      </c>
      <c r="E33" s="355" t="s">
        <v>781</v>
      </c>
      <c r="F33" s="236"/>
    </row>
    <row r="34" spans="1:6" ht="21.6" x14ac:dyDescent="0.3">
      <c r="A34" s="541" t="s">
        <v>9</v>
      </c>
      <c r="B34" s="541" t="s">
        <v>727</v>
      </c>
      <c r="C34" s="343" t="s">
        <v>779</v>
      </c>
      <c r="D34" s="224" t="s">
        <v>1240</v>
      </c>
      <c r="E34" s="355" t="s">
        <v>1241</v>
      </c>
      <c r="F34" s="354" t="s">
        <v>1242</v>
      </c>
    </row>
    <row r="35" spans="1:6" ht="21.6" x14ac:dyDescent="0.3">
      <c r="A35" s="541" t="s">
        <v>9</v>
      </c>
      <c r="B35" s="541" t="s">
        <v>54</v>
      </c>
      <c r="C35" s="343" t="s">
        <v>779</v>
      </c>
      <c r="D35" s="224" t="s">
        <v>1240</v>
      </c>
      <c r="E35" s="355" t="s">
        <v>1241</v>
      </c>
      <c r="F35" s="354" t="s">
        <v>1242</v>
      </c>
    </row>
    <row r="36" spans="1:6" ht="21.6" x14ac:dyDescent="0.3">
      <c r="A36" s="541" t="s">
        <v>9</v>
      </c>
      <c r="B36" s="541" t="s">
        <v>728</v>
      </c>
      <c r="C36" s="343" t="s">
        <v>779</v>
      </c>
      <c r="D36" s="224" t="s">
        <v>1240</v>
      </c>
      <c r="E36" s="355" t="s">
        <v>1241</v>
      </c>
      <c r="F36" s="354" t="s">
        <v>1242</v>
      </c>
    </row>
    <row r="37" spans="1:6" ht="21.6" x14ac:dyDescent="0.3">
      <c r="A37" s="541" t="s">
        <v>9</v>
      </c>
      <c r="B37" s="541" t="s">
        <v>55</v>
      </c>
      <c r="C37" s="343" t="s">
        <v>779</v>
      </c>
      <c r="D37" s="224" t="s">
        <v>1240</v>
      </c>
      <c r="E37" s="355" t="s">
        <v>1241</v>
      </c>
      <c r="F37" s="354" t="s">
        <v>1242</v>
      </c>
    </row>
    <row r="38" spans="1:6" ht="21.6" x14ac:dyDescent="0.3">
      <c r="A38" s="541" t="s">
        <v>9</v>
      </c>
      <c r="B38" s="541" t="s">
        <v>56</v>
      </c>
      <c r="C38" s="343" t="s">
        <v>779</v>
      </c>
      <c r="D38" s="224" t="s">
        <v>1240</v>
      </c>
      <c r="E38" s="355" t="s">
        <v>1241</v>
      </c>
      <c r="F38" s="354" t="s">
        <v>1242</v>
      </c>
    </row>
    <row r="39" spans="1:6" ht="21.6" x14ac:dyDescent="0.3">
      <c r="A39" s="541" t="s">
        <v>9</v>
      </c>
      <c r="B39" s="541" t="s">
        <v>57</v>
      </c>
      <c r="C39" s="343" t="s">
        <v>779</v>
      </c>
      <c r="D39" s="224" t="s">
        <v>1240</v>
      </c>
      <c r="E39" s="355" t="s">
        <v>1241</v>
      </c>
      <c r="F39" s="354" t="s">
        <v>1242</v>
      </c>
    </row>
    <row r="40" spans="1:6" ht="21.6" x14ac:dyDescent="0.3">
      <c r="A40" s="541" t="s">
        <v>9</v>
      </c>
      <c r="B40" s="541" t="s">
        <v>729</v>
      </c>
      <c r="C40" s="343" t="s">
        <v>779</v>
      </c>
      <c r="D40" s="224" t="s">
        <v>1240</v>
      </c>
      <c r="E40" s="355" t="s">
        <v>1241</v>
      </c>
      <c r="F40" s="354" t="s">
        <v>1242</v>
      </c>
    </row>
    <row r="41" spans="1:6" ht="21.6" x14ac:dyDescent="0.3">
      <c r="A41" s="541" t="s">
        <v>9</v>
      </c>
      <c r="B41" s="541" t="s">
        <v>730</v>
      </c>
      <c r="C41" s="343" t="s">
        <v>779</v>
      </c>
      <c r="D41" s="224" t="s">
        <v>1240</v>
      </c>
      <c r="E41" s="355" t="s">
        <v>1241</v>
      </c>
      <c r="F41" s="354" t="s">
        <v>1242</v>
      </c>
    </row>
    <row r="42" spans="1:6" ht="21.6" x14ac:dyDescent="0.3">
      <c r="A42" s="541" t="s">
        <v>9</v>
      </c>
      <c r="B42" s="541" t="s">
        <v>731</v>
      </c>
      <c r="C42" s="343" t="s">
        <v>779</v>
      </c>
      <c r="D42" s="224" t="s">
        <v>1240</v>
      </c>
      <c r="E42" s="355" t="s">
        <v>1241</v>
      </c>
      <c r="F42" s="354" t="s">
        <v>1242</v>
      </c>
    </row>
    <row r="43" spans="1:6" ht="21.6" x14ac:dyDescent="0.3">
      <c r="A43" s="541" t="s">
        <v>9</v>
      </c>
      <c r="B43" s="541" t="s">
        <v>732</v>
      </c>
      <c r="C43" s="343" t="s">
        <v>779</v>
      </c>
      <c r="D43" s="224" t="s">
        <v>1240</v>
      </c>
      <c r="E43" s="355" t="s">
        <v>1241</v>
      </c>
      <c r="F43" s="354" t="s">
        <v>1242</v>
      </c>
    </row>
    <row r="44" spans="1:6" ht="21.6" x14ac:dyDescent="0.3">
      <c r="A44" s="541" t="s">
        <v>9</v>
      </c>
      <c r="B44" s="541" t="s">
        <v>733</v>
      </c>
      <c r="C44" s="343" t="s">
        <v>779</v>
      </c>
      <c r="D44" s="224" t="s">
        <v>1240</v>
      </c>
      <c r="E44" s="355" t="s">
        <v>1241</v>
      </c>
      <c r="F44" s="354" t="s">
        <v>1242</v>
      </c>
    </row>
    <row r="45" spans="1:6" ht="21.6" x14ac:dyDescent="0.3">
      <c r="A45" s="541" t="s">
        <v>9</v>
      </c>
      <c r="B45" s="541" t="s">
        <v>734</v>
      </c>
      <c r="C45" s="343" t="s">
        <v>779</v>
      </c>
      <c r="D45" s="224" t="s">
        <v>1240</v>
      </c>
      <c r="E45" s="355" t="s">
        <v>1241</v>
      </c>
      <c r="F45" s="354" t="s">
        <v>1242</v>
      </c>
    </row>
    <row r="46" spans="1:6" ht="21.6" x14ac:dyDescent="0.3">
      <c r="A46" s="541" t="s">
        <v>9</v>
      </c>
      <c r="B46" s="541" t="s">
        <v>735</v>
      </c>
      <c r="C46" s="343" t="s">
        <v>779</v>
      </c>
      <c r="D46" s="224" t="s">
        <v>1240</v>
      </c>
      <c r="E46" s="355" t="s">
        <v>1241</v>
      </c>
      <c r="F46" s="354" t="s">
        <v>1242</v>
      </c>
    </row>
    <row r="47" spans="1:6" ht="21.6" x14ac:dyDescent="0.3">
      <c r="A47" s="541" t="s">
        <v>9</v>
      </c>
      <c r="B47" s="541" t="s">
        <v>736</v>
      </c>
      <c r="C47" s="343" t="s">
        <v>779</v>
      </c>
      <c r="D47" s="224" t="s">
        <v>1240</v>
      </c>
      <c r="E47" s="355" t="s">
        <v>1241</v>
      </c>
      <c r="F47" s="354" t="s">
        <v>1242</v>
      </c>
    </row>
    <row r="48" spans="1:6" ht="21.6" x14ac:dyDescent="0.3">
      <c r="A48" s="541" t="s">
        <v>9</v>
      </c>
      <c r="B48" s="541" t="s">
        <v>997</v>
      </c>
      <c r="C48" s="343" t="s">
        <v>779</v>
      </c>
      <c r="D48" s="224" t="s">
        <v>1240</v>
      </c>
      <c r="E48" s="355" t="s">
        <v>1241</v>
      </c>
      <c r="F48" s="354" t="s">
        <v>1242</v>
      </c>
    </row>
    <row r="49" spans="1:6" ht="21.6" x14ac:dyDescent="0.3">
      <c r="A49" s="541" t="s">
        <v>9</v>
      </c>
      <c r="B49" s="541" t="s">
        <v>998</v>
      </c>
      <c r="C49" s="343" t="s">
        <v>779</v>
      </c>
      <c r="D49" s="224" t="s">
        <v>1240</v>
      </c>
      <c r="E49" s="355" t="s">
        <v>1241</v>
      </c>
      <c r="F49" s="354" t="s">
        <v>1242</v>
      </c>
    </row>
    <row r="50" spans="1:6" ht="21.6" x14ac:dyDescent="0.3">
      <c r="A50" s="541" t="s">
        <v>9</v>
      </c>
      <c r="B50" s="541" t="s">
        <v>999</v>
      </c>
      <c r="C50" s="343" t="s">
        <v>779</v>
      </c>
      <c r="D50" s="224" t="s">
        <v>1240</v>
      </c>
      <c r="E50" s="355" t="s">
        <v>1241</v>
      </c>
      <c r="F50" s="354" t="s">
        <v>1242</v>
      </c>
    </row>
    <row r="51" spans="1:6" ht="21.6" x14ac:dyDescent="0.3">
      <c r="A51" s="541" t="s">
        <v>9</v>
      </c>
      <c r="B51" s="541" t="s">
        <v>1000</v>
      </c>
      <c r="C51" s="343" t="s">
        <v>779</v>
      </c>
      <c r="D51" s="224" t="s">
        <v>1240</v>
      </c>
      <c r="E51" s="355" t="s">
        <v>1241</v>
      </c>
      <c r="F51" s="354" t="s">
        <v>1242</v>
      </c>
    </row>
    <row r="52" spans="1:6" ht="21.6" x14ac:dyDescent="0.3">
      <c r="A52" s="541" t="s">
        <v>9</v>
      </c>
      <c r="B52" s="541" t="s">
        <v>1001</v>
      </c>
      <c r="C52" s="343" t="s">
        <v>779</v>
      </c>
      <c r="D52" s="224" t="s">
        <v>1240</v>
      </c>
      <c r="E52" s="355" t="s">
        <v>1241</v>
      </c>
      <c r="F52" s="354" t="s">
        <v>1242</v>
      </c>
    </row>
    <row r="53" spans="1:6" ht="21.6" x14ac:dyDescent="0.3">
      <c r="A53" s="541" t="s">
        <v>9</v>
      </c>
      <c r="B53" s="541" t="s">
        <v>1002</v>
      </c>
      <c r="C53" s="343" t="s">
        <v>779</v>
      </c>
      <c r="D53" s="224" t="s">
        <v>1240</v>
      </c>
      <c r="E53" s="355" t="s">
        <v>1241</v>
      </c>
      <c r="F53" s="354" t="s">
        <v>1242</v>
      </c>
    </row>
    <row r="54" spans="1:6" x14ac:dyDescent="0.3">
      <c r="A54" s="541" t="s">
        <v>9</v>
      </c>
      <c r="B54" s="541" t="s">
        <v>1136</v>
      </c>
      <c r="C54" s="343" t="s">
        <v>779</v>
      </c>
      <c r="D54" s="224" t="s">
        <v>1137</v>
      </c>
      <c r="E54" s="355"/>
      <c r="F54" s="236" t="s">
        <v>1138</v>
      </c>
    </row>
    <row r="55" spans="1:6" x14ac:dyDescent="0.3">
      <c r="A55" s="541" t="s">
        <v>9</v>
      </c>
      <c r="B55" s="541" t="s">
        <v>1648</v>
      </c>
      <c r="C55" s="343" t="s">
        <v>779</v>
      </c>
      <c r="D55" s="224" t="s">
        <v>1655</v>
      </c>
      <c r="E55" s="436" t="s">
        <v>1656</v>
      </c>
      <c r="F55" s="236" t="s">
        <v>1657</v>
      </c>
    </row>
    <row r="56" spans="1:6" x14ac:dyDescent="0.3">
      <c r="A56" s="541" t="s">
        <v>9</v>
      </c>
      <c r="B56" s="541" t="s">
        <v>1649</v>
      </c>
      <c r="C56" s="343" t="s">
        <v>779</v>
      </c>
      <c r="D56" s="224" t="s">
        <v>1655</v>
      </c>
      <c r="E56" s="368" t="s">
        <v>1656</v>
      </c>
      <c r="F56" s="236" t="s">
        <v>1657</v>
      </c>
    </row>
    <row r="57" spans="1:6" x14ac:dyDescent="0.3">
      <c r="A57" s="541" t="s">
        <v>9</v>
      </c>
      <c r="B57" s="541" t="s">
        <v>1650</v>
      </c>
      <c r="C57" s="343" t="s">
        <v>779</v>
      </c>
      <c r="D57" s="224" t="s">
        <v>1655</v>
      </c>
      <c r="E57" s="355" t="s">
        <v>1656</v>
      </c>
      <c r="F57" s="236" t="s">
        <v>1657</v>
      </c>
    </row>
    <row r="58" spans="1:6" x14ac:dyDescent="0.3">
      <c r="A58" s="541" t="s">
        <v>9</v>
      </c>
      <c r="B58" s="541" t="s">
        <v>1651</v>
      </c>
      <c r="C58" s="343" t="s">
        <v>779</v>
      </c>
      <c r="D58" s="224" t="s">
        <v>1655</v>
      </c>
      <c r="E58" s="368" t="s">
        <v>1656</v>
      </c>
      <c r="F58" s="236" t="s">
        <v>1657</v>
      </c>
    </row>
    <row r="59" spans="1:6" x14ac:dyDescent="0.3">
      <c r="A59" s="541" t="s">
        <v>9</v>
      </c>
      <c r="B59" s="541" t="s">
        <v>1652</v>
      </c>
      <c r="C59" s="343" t="s">
        <v>779</v>
      </c>
      <c r="D59" s="224" t="s">
        <v>1655</v>
      </c>
      <c r="E59" s="355" t="s">
        <v>1656</v>
      </c>
      <c r="F59" s="236" t="s">
        <v>1657</v>
      </c>
    </row>
    <row r="60" spans="1:6" x14ac:dyDescent="0.3">
      <c r="A60" s="541" t="s">
        <v>9</v>
      </c>
      <c r="B60" s="541" t="s">
        <v>1653</v>
      </c>
      <c r="C60" s="343" t="s">
        <v>779</v>
      </c>
      <c r="D60" s="224" t="s">
        <v>1655</v>
      </c>
      <c r="E60" s="355" t="s">
        <v>1656</v>
      </c>
      <c r="F60" s="236" t="s">
        <v>1657</v>
      </c>
    </row>
    <row r="61" spans="1:6" x14ac:dyDescent="0.3">
      <c r="A61" s="541" t="s">
        <v>9</v>
      </c>
      <c r="B61" s="541" t="s">
        <v>1654</v>
      </c>
      <c r="C61" s="343" t="s">
        <v>779</v>
      </c>
      <c r="D61" s="224" t="s">
        <v>1655</v>
      </c>
      <c r="E61" s="368" t="s">
        <v>1656</v>
      </c>
      <c r="F61" s="236" t="s">
        <v>1657</v>
      </c>
    </row>
    <row r="62" spans="1:6" x14ac:dyDescent="0.3">
      <c r="A62" s="541" t="s">
        <v>9</v>
      </c>
      <c r="B62" s="541" t="s">
        <v>1728</v>
      </c>
      <c r="C62" s="343" t="s">
        <v>779</v>
      </c>
      <c r="D62" s="224" t="s">
        <v>1730</v>
      </c>
      <c r="E62" s="368"/>
      <c r="F62" s="236" t="s">
        <v>1731</v>
      </c>
    </row>
    <row r="63" spans="1:6" x14ac:dyDescent="0.3">
      <c r="A63" s="541" t="s">
        <v>9</v>
      </c>
      <c r="B63" s="541" t="s">
        <v>1729</v>
      </c>
      <c r="C63" s="343" t="s">
        <v>779</v>
      </c>
      <c r="D63" s="224" t="s">
        <v>1730</v>
      </c>
      <c r="E63" s="368"/>
      <c r="F63" s="236" t="s">
        <v>1731</v>
      </c>
    </row>
    <row r="64" spans="1:6" x14ac:dyDescent="0.3">
      <c r="A64" s="541" t="s">
        <v>9</v>
      </c>
      <c r="B64" s="541" t="s">
        <v>1970</v>
      </c>
      <c r="C64" s="343" t="s">
        <v>779</v>
      </c>
      <c r="D64" s="224" t="s">
        <v>1974</v>
      </c>
      <c r="E64" s="436" t="s">
        <v>1976</v>
      </c>
      <c r="F64" s="236" t="s">
        <v>1975</v>
      </c>
    </row>
    <row r="65" spans="1:6" x14ac:dyDescent="0.3">
      <c r="A65" s="541" t="s">
        <v>9</v>
      </c>
      <c r="B65" s="541" t="s">
        <v>1971</v>
      </c>
      <c r="C65" s="343" t="s">
        <v>779</v>
      </c>
      <c r="D65" s="224" t="s">
        <v>1974</v>
      </c>
      <c r="E65" s="368" t="s">
        <v>1976</v>
      </c>
      <c r="F65" s="236" t="s">
        <v>1975</v>
      </c>
    </row>
    <row r="66" spans="1:6" x14ac:dyDescent="0.3">
      <c r="A66" s="541" t="s">
        <v>9</v>
      </c>
      <c r="B66" s="541" t="s">
        <v>1972</v>
      </c>
      <c r="C66" s="343" t="s">
        <v>779</v>
      </c>
      <c r="D66" s="224" t="s">
        <v>1974</v>
      </c>
      <c r="E66" s="368" t="s">
        <v>1976</v>
      </c>
      <c r="F66" s="236" t="s">
        <v>1975</v>
      </c>
    </row>
    <row r="67" spans="1:6" x14ac:dyDescent="0.3">
      <c r="A67" s="541" t="s">
        <v>9</v>
      </c>
      <c r="B67" s="541" t="s">
        <v>1973</v>
      </c>
      <c r="C67" s="343" t="s">
        <v>779</v>
      </c>
      <c r="D67" s="224" t="s">
        <v>1974</v>
      </c>
      <c r="E67" s="368" t="s">
        <v>1976</v>
      </c>
      <c r="F67" s="236" t="s">
        <v>1975</v>
      </c>
    </row>
    <row r="68" spans="1:6" ht="40.799999999999997" x14ac:dyDescent="0.3">
      <c r="A68" s="542" t="s">
        <v>9</v>
      </c>
      <c r="B68" s="542" t="s">
        <v>58</v>
      </c>
      <c r="C68" s="445" t="s">
        <v>779</v>
      </c>
      <c r="D68" s="364" t="s">
        <v>1614</v>
      </c>
      <c r="E68" s="365" t="s">
        <v>1615</v>
      </c>
      <c r="F68" s="356" t="s">
        <v>2012</v>
      </c>
    </row>
    <row r="69" spans="1:6" x14ac:dyDescent="0.3">
      <c r="A69" s="541" t="s">
        <v>9</v>
      </c>
      <c r="B69" s="541" t="s">
        <v>59</v>
      </c>
      <c r="C69" s="343" t="s">
        <v>1317</v>
      </c>
      <c r="D69" s="256" t="s">
        <v>1486</v>
      </c>
      <c r="E69" s="235" t="s">
        <v>1487</v>
      </c>
      <c r="F69" s="236" t="s">
        <v>1488</v>
      </c>
    </row>
    <row r="70" spans="1:6" ht="31.8" x14ac:dyDescent="0.3">
      <c r="A70" s="541" t="s">
        <v>9</v>
      </c>
      <c r="B70" s="541" t="s">
        <v>60</v>
      </c>
      <c r="C70" s="343" t="s">
        <v>1317</v>
      </c>
      <c r="D70" s="353" t="s">
        <v>1274</v>
      </c>
      <c r="E70" s="245" t="s">
        <v>1275</v>
      </c>
      <c r="F70" s="354" t="s">
        <v>2013</v>
      </c>
    </row>
    <row r="71" spans="1:6" x14ac:dyDescent="0.3">
      <c r="A71" s="541" t="s">
        <v>9</v>
      </c>
      <c r="B71" s="541" t="s">
        <v>61</v>
      </c>
      <c r="C71" s="343" t="s">
        <v>1317</v>
      </c>
      <c r="D71" s="256"/>
      <c r="E71" s="235"/>
      <c r="F71" s="236"/>
    </row>
    <row r="72" spans="1:6" x14ac:dyDescent="0.3">
      <c r="A72" s="541" t="s">
        <v>9</v>
      </c>
      <c r="B72" s="541" t="s">
        <v>62</v>
      </c>
      <c r="C72" s="343" t="s">
        <v>1317</v>
      </c>
      <c r="D72" s="256"/>
      <c r="E72" s="235"/>
      <c r="F72" s="236"/>
    </row>
    <row r="73" spans="1:6" x14ac:dyDescent="0.3">
      <c r="A73" s="541" t="s">
        <v>9</v>
      </c>
      <c r="B73" s="541" t="s">
        <v>63</v>
      </c>
      <c r="C73" s="343" t="s">
        <v>1317</v>
      </c>
      <c r="D73" s="256"/>
      <c r="E73" s="235"/>
      <c r="F73" s="236"/>
    </row>
    <row r="74" spans="1:6" x14ac:dyDescent="0.3">
      <c r="A74" s="541" t="s">
        <v>9</v>
      </c>
      <c r="B74" s="541" t="s">
        <v>64</v>
      </c>
      <c r="C74" s="343" t="s">
        <v>1317</v>
      </c>
      <c r="D74" s="256"/>
      <c r="E74" s="235"/>
      <c r="F74" s="236"/>
    </row>
    <row r="75" spans="1:6" x14ac:dyDescent="0.3">
      <c r="A75" s="541" t="s">
        <v>9</v>
      </c>
      <c r="B75" s="541" t="s">
        <v>65</v>
      </c>
      <c r="C75" s="343" t="s">
        <v>1317</v>
      </c>
      <c r="D75" s="256"/>
      <c r="E75" s="235"/>
      <c r="F75" s="236"/>
    </row>
    <row r="76" spans="1:6" x14ac:dyDescent="0.3">
      <c r="A76" s="541" t="s">
        <v>9</v>
      </c>
      <c r="B76" s="541" t="s">
        <v>66</v>
      </c>
      <c r="C76" s="343" t="s">
        <v>1317</v>
      </c>
      <c r="D76" s="256"/>
      <c r="E76" s="235"/>
      <c r="F76" s="236"/>
    </row>
    <row r="77" spans="1:6" x14ac:dyDescent="0.3">
      <c r="A77" s="541" t="s">
        <v>9</v>
      </c>
      <c r="B77" s="541" t="s">
        <v>67</v>
      </c>
      <c r="C77" s="343" t="s">
        <v>1317</v>
      </c>
      <c r="D77" s="256"/>
      <c r="E77" s="235"/>
      <c r="F77" s="236"/>
    </row>
    <row r="78" spans="1:6" x14ac:dyDescent="0.3">
      <c r="A78" s="541" t="s">
        <v>9</v>
      </c>
      <c r="B78" s="541" t="s">
        <v>68</v>
      </c>
      <c r="C78" s="343" t="s">
        <v>1317</v>
      </c>
      <c r="D78" s="256"/>
      <c r="E78" s="235"/>
      <c r="F78" s="236"/>
    </row>
    <row r="79" spans="1:6" x14ac:dyDescent="0.3">
      <c r="A79" s="541" t="s">
        <v>9</v>
      </c>
      <c r="B79" s="541" t="s">
        <v>69</v>
      </c>
      <c r="C79" s="343" t="s">
        <v>1317</v>
      </c>
      <c r="D79" s="256"/>
      <c r="E79" s="235"/>
      <c r="F79" s="236"/>
    </row>
    <row r="80" spans="1:6" x14ac:dyDescent="0.3">
      <c r="A80" s="541" t="s">
        <v>9</v>
      </c>
      <c r="B80" s="541" t="s">
        <v>70</v>
      </c>
      <c r="C80" s="343" t="s">
        <v>1317</v>
      </c>
      <c r="D80" s="256"/>
      <c r="E80" s="235"/>
      <c r="F80" s="236"/>
    </row>
    <row r="81" spans="1:6" ht="40.799999999999997" x14ac:dyDescent="0.3">
      <c r="A81" s="542" t="s">
        <v>9</v>
      </c>
      <c r="B81" s="542" t="s">
        <v>71</v>
      </c>
      <c r="C81" s="445" t="s">
        <v>1317</v>
      </c>
      <c r="D81" s="364" t="s">
        <v>1614</v>
      </c>
      <c r="E81" s="365" t="s">
        <v>1615</v>
      </c>
      <c r="F81" s="356" t="s">
        <v>2014</v>
      </c>
    </row>
    <row r="82" spans="1:6" x14ac:dyDescent="0.3">
      <c r="A82" s="541" t="s">
        <v>9</v>
      </c>
      <c r="B82" s="541" t="s">
        <v>72</v>
      </c>
      <c r="C82" s="343" t="s">
        <v>1317</v>
      </c>
      <c r="D82" s="256"/>
      <c r="E82" s="235"/>
      <c r="F82" s="236"/>
    </row>
    <row r="83" spans="1:6" ht="40.799999999999997" x14ac:dyDescent="0.3">
      <c r="A83" s="541" t="s">
        <v>9</v>
      </c>
      <c r="B83" s="541" t="s">
        <v>73</v>
      </c>
      <c r="C83" s="343" t="s">
        <v>1317</v>
      </c>
      <c r="D83" s="364" t="s">
        <v>1614</v>
      </c>
      <c r="E83" s="365" t="s">
        <v>1615</v>
      </c>
      <c r="F83" s="356" t="s">
        <v>2014</v>
      </c>
    </row>
    <row r="84" spans="1:6" ht="40.799999999999997" x14ac:dyDescent="0.3">
      <c r="A84" s="541" t="s">
        <v>9</v>
      </c>
      <c r="B84" s="541" t="s">
        <v>74</v>
      </c>
      <c r="C84" s="343" t="s">
        <v>1317</v>
      </c>
      <c r="D84" s="364" t="s">
        <v>1614</v>
      </c>
      <c r="E84" s="365" t="s">
        <v>1615</v>
      </c>
      <c r="F84" s="356" t="s">
        <v>2014</v>
      </c>
    </row>
    <row r="85" spans="1:6" x14ac:dyDescent="0.3">
      <c r="A85" s="541" t="s">
        <v>9</v>
      </c>
      <c r="B85" s="541" t="s">
        <v>75</v>
      </c>
      <c r="C85" s="343" t="s">
        <v>1317</v>
      </c>
      <c r="D85" s="256"/>
      <c r="E85" s="235"/>
      <c r="F85" s="236"/>
    </row>
    <row r="86" spans="1:6" x14ac:dyDescent="0.3">
      <c r="A86" s="541" t="s">
        <v>9</v>
      </c>
      <c r="B86" s="541" t="s">
        <v>76</v>
      </c>
      <c r="C86" s="343" t="s">
        <v>1317</v>
      </c>
      <c r="D86" s="364" t="s">
        <v>2254</v>
      </c>
      <c r="E86" s="790" t="s">
        <v>2256</v>
      </c>
      <c r="F86" s="356" t="s">
        <v>2255</v>
      </c>
    </row>
    <row r="87" spans="1:6" x14ac:dyDescent="0.3">
      <c r="A87" s="541" t="s">
        <v>9</v>
      </c>
      <c r="B87" s="541" t="s">
        <v>77</v>
      </c>
      <c r="C87" s="343" t="s">
        <v>1317</v>
      </c>
      <c r="D87" s="256" t="s">
        <v>1276</v>
      </c>
      <c r="E87" s="235" t="s">
        <v>1277</v>
      </c>
      <c r="F87" s="236" t="s">
        <v>1278</v>
      </c>
    </row>
    <row r="88" spans="1:6" ht="40.799999999999997" x14ac:dyDescent="0.3">
      <c r="A88" s="541" t="s">
        <v>9</v>
      </c>
      <c r="B88" s="541" t="s">
        <v>78</v>
      </c>
      <c r="C88" s="343" t="s">
        <v>1317</v>
      </c>
      <c r="D88" s="364" t="s">
        <v>1614</v>
      </c>
      <c r="E88" s="365" t="s">
        <v>1615</v>
      </c>
      <c r="F88" s="356" t="s">
        <v>2014</v>
      </c>
    </row>
    <row r="89" spans="1:6" ht="40.799999999999997" x14ac:dyDescent="0.3">
      <c r="A89" s="541" t="s">
        <v>9</v>
      </c>
      <c r="B89" s="541" t="s">
        <v>79</v>
      </c>
      <c r="C89" s="343" t="s">
        <v>1317</v>
      </c>
      <c r="D89" s="364" t="s">
        <v>1614</v>
      </c>
      <c r="E89" s="365" t="s">
        <v>1615</v>
      </c>
      <c r="F89" s="356" t="s">
        <v>2014</v>
      </c>
    </row>
    <row r="90" spans="1:6" ht="40.799999999999997" x14ac:dyDescent="0.3">
      <c r="A90" s="541" t="s">
        <v>9</v>
      </c>
      <c r="B90" s="541" t="s">
        <v>80</v>
      </c>
      <c r="C90" s="343" t="s">
        <v>1317</v>
      </c>
      <c r="D90" s="364" t="s">
        <v>1614</v>
      </c>
      <c r="E90" s="365" t="s">
        <v>1615</v>
      </c>
      <c r="F90" s="356" t="s">
        <v>2014</v>
      </c>
    </row>
    <row r="91" spans="1:6" ht="40.799999999999997" x14ac:dyDescent="0.3">
      <c r="A91" s="541" t="s">
        <v>9</v>
      </c>
      <c r="B91" s="541" t="s">
        <v>81</v>
      </c>
      <c r="C91" s="343" t="s">
        <v>1317</v>
      </c>
      <c r="D91" s="364" t="s">
        <v>1614</v>
      </c>
      <c r="E91" s="365" t="s">
        <v>1615</v>
      </c>
      <c r="F91" s="356" t="s">
        <v>2014</v>
      </c>
    </row>
    <row r="92" spans="1:6" ht="40.799999999999997" x14ac:dyDescent="0.3">
      <c r="A92" s="541" t="s">
        <v>9</v>
      </c>
      <c r="B92" s="541" t="s">
        <v>82</v>
      </c>
      <c r="C92" s="343" t="s">
        <v>1317</v>
      </c>
      <c r="D92" s="364" t="s">
        <v>1614</v>
      </c>
      <c r="E92" s="365" t="s">
        <v>1615</v>
      </c>
      <c r="F92" s="356" t="s">
        <v>2014</v>
      </c>
    </row>
    <row r="93" spans="1:6" ht="40.799999999999997" x14ac:dyDescent="0.3">
      <c r="A93" s="541" t="s">
        <v>9</v>
      </c>
      <c r="B93" s="541" t="s">
        <v>83</v>
      </c>
      <c r="C93" s="343" t="s">
        <v>1317</v>
      </c>
      <c r="D93" s="364" t="s">
        <v>1614</v>
      </c>
      <c r="E93" s="365" t="s">
        <v>1615</v>
      </c>
      <c r="F93" s="356" t="s">
        <v>2014</v>
      </c>
    </row>
    <row r="94" spans="1:6" ht="40.799999999999997" x14ac:dyDescent="0.3">
      <c r="A94" s="541" t="s">
        <v>9</v>
      </c>
      <c r="B94" s="541" t="s">
        <v>84</v>
      </c>
      <c r="C94" s="343" t="s">
        <v>1317</v>
      </c>
      <c r="D94" s="364" t="s">
        <v>1614</v>
      </c>
      <c r="E94" s="365" t="s">
        <v>1615</v>
      </c>
      <c r="F94" s="356" t="s">
        <v>2014</v>
      </c>
    </row>
    <row r="95" spans="1:6" ht="40.799999999999997" x14ac:dyDescent="0.3">
      <c r="A95" s="541" t="s">
        <v>9</v>
      </c>
      <c r="B95" s="541" t="s">
        <v>85</v>
      </c>
      <c r="C95" s="343" t="s">
        <v>1317</v>
      </c>
      <c r="D95" s="364" t="s">
        <v>1614</v>
      </c>
      <c r="E95" s="365" t="s">
        <v>1615</v>
      </c>
      <c r="F95" s="356" t="s">
        <v>2014</v>
      </c>
    </row>
    <row r="96" spans="1:6" x14ac:dyDescent="0.3">
      <c r="A96" s="541" t="s">
        <v>9</v>
      </c>
      <c r="B96" s="541" t="s">
        <v>86</v>
      </c>
      <c r="C96" s="343" t="s">
        <v>1317</v>
      </c>
      <c r="D96" s="256"/>
      <c r="E96" s="235"/>
      <c r="F96" s="236"/>
    </row>
    <row r="97" spans="1:6" x14ac:dyDescent="0.3">
      <c r="A97" s="541" t="s">
        <v>9</v>
      </c>
      <c r="B97" s="541" t="s">
        <v>87</v>
      </c>
      <c r="C97" s="343" t="s">
        <v>779</v>
      </c>
      <c r="D97" s="256"/>
      <c r="E97" s="235"/>
      <c r="F97" s="236"/>
    </row>
    <row r="98" spans="1:6" x14ac:dyDescent="0.3">
      <c r="A98" s="541" t="s">
        <v>89</v>
      </c>
      <c r="B98" s="541" t="s">
        <v>88</v>
      </c>
      <c r="C98" s="345" t="s">
        <v>782</v>
      </c>
      <c r="D98" s="225" t="s">
        <v>783</v>
      </c>
      <c r="E98" s="139" t="s">
        <v>784</v>
      </c>
      <c r="F98" s="139" t="s">
        <v>785</v>
      </c>
    </row>
    <row r="99" spans="1:6" ht="21.6" x14ac:dyDescent="0.3">
      <c r="A99" s="541" t="s">
        <v>89</v>
      </c>
      <c r="B99" s="541" t="s">
        <v>90</v>
      </c>
      <c r="C99" s="343" t="s">
        <v>1691</v>
      </c>
      <c r="D99" s="226" t="s">
        <v>1693</v>
      </c>
      <c r="E99" s="139" t="s">
        <v>1694</v>
      </c>
      <c r="F99" s="139" t="s">
        <v>1692</v>
      </c>
    </row>
    <row r="100" spans="1:6" ht="21.6" x14ac:dyDescent="0.3">
      <c r="A100" s="541" t="s">
        <v>89</v>
      </c>
      <c r="B100" s="541" t="s">
        <v>91</v>
      </c>
      <c r="C100" s="345" t="s">
        <v>1668</v>
      </c>
      <c r="D100" s="224" t="s">
        <v>1473</v>
      </c>
      <c r="E100" s="140" t="s">
        <v>1474</v>
      </c>
      <c r="F100" s="224" t="s">
        <v>1475</v>
      </c>
    </row>
    <row r="101" spans="1:6" ht="26.25" customHeight="1" x14ac:dyDescent="0.3">
      <c r="A101" s="542" t="s">
        <v>89</v>
      </c>
      <c r="B101" s="542" t="s">
        <v>92</v>
      </c>
      <c r="C101" s="415" t="s">
        <v>786</v>
      </c>
      <c r="D101" s="382" t="s">
        <v>1469</v>
      </c>
      <c r="E101" s="414" t="s">
        <v>1470</v>
      </c>
      <c r="F101" s="382" t="s">
        <v>787</v>
      </c>
    </row>
    <row r="102" spans="1:6" ht="21.6" x14ac:dyDescent="0.3">
      <c r="A102" s="541" t="s">
        <v>89</v>
      </c>
      <c r="B102" s="541" t="s">
        <v>93</v>
      </c>
      <c r="C102" s="345" t="s">
        <v>1064</v>
      </c>
      <c r="D102" s="225" t="s">
        <v>1695</v>
      </c>
      <c r="E102" s="139" t="s">
        <v>1696</v>
      </c>
      <c r="F102" s="139" t="s">
        <v>1697</v>
      </c>
    </row>
    <row r="103" spans="1:6" x14ac:dyDescent="0.3">
      <c r="A103" s="541" t="s">
        <v>89</v>
      </c>
      <c r="B103" s="541" t="s">
        <v>737</v>
      </c>
      <c r="C103" s="345" t="s">
        <v>788</v>
      </c>
      <c r="D103" s="225" t="s">
        <v>789</v>
      </c>
      <c r="E103" s="140" t="s">
        <v>790</v>
      </c>
      <c r="F103" s="139" t="s">
        <v>791</v>
      </c>
    </row>
    <row r="104" spans="1:6" ht="31.8" x14ac:dyDescent="0.3">
      <c r="A104" s="541" t="s">
        <v>89</v>
      </c>
      <c r="B104" s="541" t="s">
        <v>94</v>
      </c>
      <c r="C104" s="345" t="s">
        <v>1064</v>
      </c>
      <c r="D104" s="226" t="s">
        <v>1471</v>
      </c>
      <c r="E104" s="139" t="s">
        <v>1063</v>
      </c>
      <c r="F104" s="139" t="s">
        <v>1472</v>
      </c>
    </row>
    <row r="105" spans="1:6" ht="21.6" x14ac:dyDescent="0.3">
      <c r="A105" s="541" t="s">
        <v>6</v>
      </c>
      <c r="B105" s="541" t="s">
        <v>95</v>
      </c>
      <c r="C105" s="344" t="s">
        <v>1099</v>
      </c>
      <c r="D105" s="353" t="s">
        <v>1404</v>
      </c>
      <c r="E105" s="373" t="s">
        <v>1365</v>
      </c>
      <c r="F105" s="357" t="s">
        <v>1366</v>
      </c>
    </row>
    <row r="106" spans="1:6" x14ac:dyDescent="0.3">
      <c r="A106" s="541" t="s">
        <v>6</v>
      </c>
      <c r="B106" s="541" t="s">
        <v>96</v>
      </c>
      <c r="C106" s="343" t="s">
        <v>1318</v>
      </c>
      <c r="D106" s="225" t="s">
        <v>792</v>
      </c>
      <c r="E106" s="258" t="s">
        <v>793</v>
      </c>
      <c r="F106" s="225" t="s">
        <v>794</v>
      </c>
    </row>
    <row r="107" spans="1:6" x14ac:dyDescent="0.3">
      <c r="A107" s="541" t="s">
        <v>6</v>
      </c>
      <c r="B107" s="541" t="s">
        <v>97</v>
      </c>
      <c r="C107" s="345" t="s">
        <v>1319</v>
      </c>
      <c r="D107" s="225" t="s">
        <v>1348</v>
      </c>
      <c r="E107" s="139"/>
      <c r="F107" s="139" t="s">
        <v>1349</v>
      </c>
    </row>
    <row r="108" spans="1:6" x14ac:dyDescent="0.3">
      <c r="A108" s="541" t="s">
        <v>6</v>
      </c>
      <c r="B108" s="541" t="s">
        <v>98</v>
      </c>
      <c r="C108" s="345" t="s">
        <v>1320</v>
      </c>
      <c r="D108" s="225" t="s">
        <v>1348</v>
      </c>
      <c r="E108" s="139"/>
      <c r="F108" s="139" t="s">
        <v>1349</v>
      </c>
    </row>
    <row r="109" spans="1:6" x14ac:dyDescent="0.3">
      <c r="A109" s="541" t="s">
        <v>6</v>
      </c>
      <c r="B109" s="541" t="s">
        <v>99</v>
      </c>
      <c r="C109" s="345" t="s">
        <v>1100</v>
      </c>
      <c r="D109" s="225" t="s">
        <v>1350</v>
      </c>
      <c r="E109" s="368" t="s">
        <v>1389</v>
      </c>
      <c r="F109" s="139" t="s">
        <v>1351</v>
      </c>
    </row>
    <row r="110" spans="1:6" ht="21.6" x14ac:dyDescent="0.3">
      <c r="A110" s="541" t="s">
        <v>6</v>
      </c>
      <c r="B110" s="541" t="s">
        <v>100</v>
      </c>
      <c r="C110" s="344" t="s">
        <v>1101</v>
      </c>
      <c r="D110" s="353" t="s">
        <v>1527</v>
      </c>
      <c r="E110" s="355" t="s">
        <v>1528</v>
      </c>
      <c r="F110" s="354" t="s">
        <v>1529</v>
      </c>
    </row>
    <row r="111" spans="1:6" ht="21.6" x14ac:dyDescent="0.3">
      <c r="A111" s="541" t="s">
        <v>6</v>
      </c>
      <c r="B111" s="541" t="s">
        <v>101</v>
      </c>
      <c r="C111" s="344" t="s">
        <v>1321</v>
      </c>
      <c r="D111" s="353" t="s">
        <v>1517</v>
      </c>
      <c r="E111" s="373" t="s">
        <v>1518</v>
      </c>
      <c r="F111" s="354" t="s">
        <v>1519</v>
      </c>
    </row>
    <row r="112" spans="1:6" x14ac:dyDescent="0.3">
      <c r="A112" s="541" t="s">
        <v>6</v>
      </c>
      <c r="B112" s="541" t="s">
        <v>102</v>
      </c>
      <c r="C112" s="344" t="s">
        <v>1102</v>
      </c>
      <c r="D112" s="256" t="s">
        <v>1616</v>
      </c>
      <c r="E112" s="413" t="s">
        <v>1617</v>
      </c>
      <c r="F112" s="236" t="s">
        <v>1352</v>
      </c>
    </row>
    <row r="113" spans="1:6" ht="31.8" x14ac:dyDescent="0.3">
      <c r="A113" s="541" t="s">
        <v>6</v>
      </c>
      <c r="B113" s="541" t="s">
        <v>103</v>
      </c>
      <c r="C113" s="343" t="s">
        <v>795</v>
      </c>
      <c r="D113" s="224" t="s">
        <v>796</v>
      </c>
      <c r="E113" s="355" t="s">
        <v>797</v>
      </c>
      <c r="F113" s="225" t="s">
        <v>798</v>
      </c>
    </row>
    <row r="114" spans="1:6" x14ac:dyDescent="0.3">
      <c r="A114" s="541" t="s">
        <v>6</v>
      </c>
      <c r="B114" s="541" t="s">
        <v>104</v>
      </c>
      <c r="C114" s="344" t="s">
        <v>1103</v>
      </c>
      <c r="D114" s="256" t="s">
        <v>1353</v>
      </c>
      <c r="E114" s="413" t="s">
        <v>1478</v>
      </c>
      <c r="F114" s="236" t="s">
        <v>1354</v>
      </c>
    </row>
    <row r="115" spans="1:6" x14ac:dyDescent="0.3">
      <c r="A115" s="541" t="s">
        <v>6</v>
      </c>
      <c r="B115" s="541" t="s">
        <v>105</v>
      </c>
      <c r="C115" s="344" t="s">
        <v>1104</v>
      </c>
      <c r="D115" s="256" t="s">
        <v>1355</v>
      </c>
      <c r="E115" s="368" t="s">
        <v>1400</v>
      </c>
      <c r="F115" s="236" t="s">
        <v>1356</v>
      </c>
    </row>
    <row r="116" spans="1:6" ht="21.6" x14ac:dyDescent="0.3">
      <c r="A116" s="541" t="s">
        <v>6</v>
      </c>
      <c r="B116" s="541" t="s">
        <v>106</v>
      </c>
      <c r="C116" s="344" t="s">
        <v>1105</v>
      </c>
      <c r="D116" s="353" t="s">
        <v>1401</v>
      </c>
      <c r="E116" s="245" t="s">
        <v>1402</v>
      </c>
      <c r="F116" s="354" t="s">
        <v>1403</v>
      </c>
    </row>
    <row r="117" spans="1:6" ht="21.6" x14ac:dyDescent="0.3">
      <c r="A117" s="541" t="s">
        <v>6</v>
      </c>
      <c r="B117" s="541" t="s">
        <v>107</v>
      </c>
      <c r="C117" s="344" t="s">
        <v>974</v>
      </c>
      <c r="D117" s="225" t="s">
        <v>1397</v>
      </c>
      <c r="E117" s="368" t="s">
        <v>1398</v>
      </c>
      <c r="F117" s="140" t="s">
        <v>1399</v>
      </c>
    </row>
    <row r="118" spans="1:6" x14ac:dyDescent="0.3">
      <c r="A118" s="541" t="s">
        <v>6</v>
      </c>
      <c r="B118" s="541" t="s">
        <v>108</v>
      </c>
      <c r="C118" s="343" t="s">
        <v>1840</v>
      </c>
      <c r="D118" s="225" t="s">
        <v>1082</v>
      </c>
      <c r="E118" s="139" t="s">
        <v>1083</v>
      </c>
      <c r="F118" s="139" t="s">
        <v>970</v>
      </c>
    </row>
    <row r="119" spans="1:6" x14ac:dyDescent="0.3">
      <c r="A119" s="541" t="s">
        <v>6</v>
      </c>
      <c r="B119" s="541" t="s">
        <v>109</v>
      </c>
      <c r="C119" s="344" t="s">
        <v>1322</v>
      </c>
      <c r="D119" s="256" t="s">
        <v>1355</v>
      </c>
      <c r="E119" s="139" t="s">
        <v>1400</v>
      </c>
      <c r="F119" s="139" t="s">
        <v>1356</v>
      </c>
    </row>
    <row r="120" spans="1:6" x14ac:dyDescent="0.3">
      <c r="A120" s="541" t="s">
        <v>15</v>
      </c>
      <c r="B120" s="541" t="s">
        <v>110</v>
      </c>
      <c r="C120" s="345" t="s">
        <v>1068</v>
      </c>
      <c r="D120" s="226"/>
      <c r="E120" s="139"/>
      <c r="F120" s="139" t="s">
        <v>1074</v>
      </c>
    </row>
    <row r="121" spans="1:6" x14ac:dyDescent="0.3">
      <c r="A121" s="541" t="s">
        <v>15</v>
      </c>
      <c r="B121" s="541" t="s">
        <v>111</v>
      </c>
      <c r="C121" s="345" t="s">
        <v>1068</v>
      </c>
      <c r="D121" s="226"/>
      <c r="E121" s="139"/>
      <c r="F121" s="139" t="s">
        <v>1074</v>
      </c>
    </row>
    <row r="122" spans="1:6" ht="21.6" x14ac:dyDescent="0.3">
      <c r="A122" s="541" t="s">
        <v>15</v>
      </c>
      <c r="B122" s="541" t="s">
        <v>112</v>
      </c>
      <c r="C122" s="344" t="s">
        <v>1264</v>
      </c>
      <c r="D122" s="353" t="s">
        <v>2030</v>
      </c>
      <c r="E122" s="355" t="s">
        <v>2031</v>
      </c>
      <c r="F122" s="354" t="s">
        <v>2032</v>
      </c>
    </row>
    <row r="123" spans="1:6" ht="21.6" x14ac:dyDescent="0.3">
      <c r="A123" s="541" t="s">
        <v>15</v>
      </c>
      <c r="B123" s="541" t="s">
        <v>113</v>
      </c>
      <c r="C123" s="344" t="s">
        <v>1264</v>
      </c>
      <c r="D123" s="353" t="s">
        <v>2030</v>
      </c>
      <c r="E123" s="355" t="s">
        <v>2031</v>
      </c>
      <c r="F123" s="354" t="s">
        <v>2032</v>
      </c>
    </row>
    <row r="124" spans="1:6" ht="42" x14ac:dyDescent="0.3">
      <c r="A124" s="541" t="s">
        <v>15</v>
      </c>
      <c r="B124" s="541" t="s">
        <v>114</v>
      </c>
      <c r="C124" s="346" t="s">
        <v>1069</v>
      </c>
      <c r="D124" s="226" t="s">
        <v>1672</v>
      </c>
      <c r="E124" s="139" t="s">
        <v>1673</v>
      </c>
      <c r="F124" s="412" t="s">
        <v>2004</v>
      </c>
    </row>
    <row r="125" spans="1:6" ht="31.8" x14ac:dyDescent="0.3">
      <c r="A125" s="541" t="s">
        <v>15</v>
      </c>
      <c r="B125" s="541" t="s">
        <v>115</v>
      </c>
      <c r="C125" s="345" t="s">
        <v>1070</v>
      </c>
      <c r="D125" s="353" t="s">
        <v>1670</v>
      </c>
      <c r="E125" s="355" t="s">
        <v>1671</v>
      </c>
      <c r="F125" s="356" t="s">
        <v>2005</v>
      </c>
    </row>
    <row r="126" spans="1:6" x14ac:dyDescent="0.3">
      <c r="A126" s="541" t="s">
        <v>15</v>
      </c>
      <c r="B126" s="541" t="s">
        <v>116</v>
      </c>
      <c r="C126" s="345" t="s">
        <v>1071</v>
      </c>
      <c r="D126" s="256" t="s">
        <v>976</v>
      </c>
      <c r="E126" s="235" t="s">
        <v>977</v>
      </c>
      <c r="F126" s="236" t="s">
        <v>978</v>
      </c>
    </row>
    <row r="127" spans="1:6" x14ac:dyDescent="0.3">
      <c r="A127" s="541" t="s">
        <v>15</v>
      </c>
      <c r="B127" s="541" t="s">
        <v>117</v>
      </c>
      <c r="C127" s="345" t="s">
        <v>1071</v>
      </c>
      <c r="D127" s="256" t="s">
        <v>976</v>
      </c>
      <c r="E127" s="235" t="s">
        <v>977</v>
      </c>
      <c r="F127" s="236" t="s">
        <v>978</v>
      </c>
    </row>
    <row r="128" spans="1:6" x14ac:dyDescent="0.3">
      <c r="A128" s="541" t="s">
        <v>15</v>
      </c>
      <c r="B128" s="541" t="s">
        <v>118</v>
      </c>
      <c r="C128" s="350" t="s">
        <v>1323</v>
      </c>
      <c r="D128" s="256" t="s">
        <v>1357</v>
      </c>
      <c r="E128" s="413" t="s">
        <v>1358</v>
      </c>
      <c r="F128" s="236" t="s">
        <v>2006</v>
      </c>
    </row>
    <row r="129" spans="1:6" ht="31.8" x14ac:dyDescent="0.3">
      <c r="A129" s="541" t="s">
        <v>15</v>
      </c>
      <c r="B129" s="541" t="s">
        <v>119</v>
      </c>
      <c r="C129" s="344" t="s">
        <v>1323</v>
      </c>
      <c r="D129" s="353" t="s">
        <v>1476</v>
      </c>
      <c r="E129" s="355" t="s">
        <v>1477</v>
      </c>
      <c r="F129" s="354" t="s">
        <v>1726</v>
      </c>
    </row>
    <row r="130" spans="1:6" x14ac:dyDescent="0.3">
      <c r="A130" s="541" t="s">
        <v>15</v>
      </c>
      <c r="B130" s="541" t="s">
        <v>120</v>
      </c>
      <c r="C130" s="343" t="s">
        <v>799</v>
      </c>
      <c r="D130" s="225" t="s">
        <v>1751</v>
      </c>
      <c r="E130" s="355" t="s">
        <v>1753</v>
      </c>
      <c r="F130" s="225" t="s">
        <v>1752</v>
      </c>
    </row>
    <row r="131" spans="1:6" x14ac:dyDescent="0.3">
      <c r="A131" s="541" t="s">
        <v>15</v>
      </c>
      <c r="B131" s="541" t="s">
        <v>121</v>
      </c>
      <c r="C131" s="343" t="s">
        <v>799</v>
      </c>
      <c r="D131" s="225" t="s">
        <v>1751</v>
      </c>
      <c r="E131" s="355" t="s">
        <v>1753</v>
      </c>
      <c r="F131" s="225" t="s">
        <v>1752</v>
      </c>
    </row>
    <row r="132" spans="1:6" x14ac:dyDescent="0.3">
      <c r="A132" s="541" t="s">
        <v>15</v>
      </c>
      <c r="B132" s="541" t="s">
        <v>122</v>
      </c>
      <c r="C132" s="343" t="s">
        <v>799</v>
      </c>
      <c r="D132" s="225" t="s">
        <v>1751</v>
      </c>
      <c r="E132" s="355" t="s">
        <v>1753</v>
      </c>
      <c r="F132" s="225" t="s">
        <v>1752</v>
      </c>
    </row>
    <row r="133" spans="1:6" x14ac:dyDescent="0.3">
      <c r="A133" s="541" t="s">
        <v>15</v>
      </c>
      <c r="B133" s="541" t="s">
        <v>123</v>
      </c>
      <c r="C133" s="343" t="s">
        <v>799</v>
      </c>
      <c r="D133" s="226" t="s">
        <v>1072</v>
      </c>
      <c r="E133" s="139" t="s">
        <v>1073</v>
      </c>
      <c r="F133" s="139" t="s">
        <v>1074</v>
      </c>
    </row>
    <row r="134" spans="1:6" x14ac:dyDescent="0.3">
      <c r="A134" s="541" t="s">
        <v>15</v>
      </c>
      <c r="B134" s="541" t="s">
        <v>124</v>
      </c>
      <c r="C134" s="343" t="s">
        <v>799</v>
      </c>
      <c r="D134" s="226" t="s">
        <v>1072</v>
      </c>
      <c r="E134" s="139" t="s">
        <v>1073</v>
      </c>
      <c r="F134" s="139" t="s">
        <v>1074</v>
      </c>
    </row>
    <row r="135" spans="1:6" x14ac:dyDescent="0.3">
      <c r="A135" s="541" t="s">
        <v>15</v>
      </c>
      <c r="B135" s="541" t="s">
        <v>125</v>
      </c>
      <c r="C135" s="343" t="s">
        <v>799</v>
      </c>
      <c r="D135" s="225" t="s">
        <v>1751</v>
      </c>
      <c r="E135" s="355" t="s">
        <v>1753</v>
      </c>
      <c r="F135" s="225" t="s">
        <v>1752</v>
      </c>
    </row>
    <row r="136" spans="1:6" x14ac:dyDescent="0.3">
      <c r="A136" s="541" t="s">
        <v>15</v>
      </c>
      <c r="B136" s="541" t="s">
        <v>126</v>
      </c>
      <c r="C136" s="343" t="s">
        <v>799</v>
      </c>
      <c r="D136" s="225" t="s">
        <v>1751</v>
      </c>
      <c r="E136" s="355" t="s">
        <v>1753</v>
      </c>
      <c r="F136" s="225" t="s">
        <v>1752</v>
      </c>
    </row>
    <row r="137" spans="1:6" x14ac:dyDescent="0.3">
      <c r="A137" s="541" t="s">
        <v>15</v>
      </c>
      <c r="B137" s="541" t="s">
        <v>127</v>
      </c>
      <c r="C137" s="343" t="s">
        <v>799</v>
      </c>
      <c r="D137" s="225" t="s">
        <v>1751</v>
      </c>
      <c r="E137" s="355" t="s">
        <v>1753</v>
      </c>
      <c r="F137" s="225" t="s">
        <v>1752</v>
      </c>
    </row>
    <row r="138" spans="1:6" x14ac:dyDescent="0.3">
      <c r="A138" s="541" t="s">
        <v>15</v>
      </c>
      <c r="B138" s="541" t="s">
        <v>128</v>
      </c>
      <c r="C138" s="343" t="s">
        <v>799</v>
      </c>
      <c r="D138" s="225" t="s">
        <v>1751</v>
      </c>
      <c r="E138" s="355" t="s">
        <v>1753</v>
      </c>
      <c r="F138" s="225" t="s">
        <v>1752</v>
      </c>
    </row>
    <row r="139" spans="1:6" x14ac:dyDescent="0.3">
      <c r="A139" s="541" t="s">
        <v>15</v>
      </c>
      <c r="B139" s="541" t="s">
        <v>129</v>
      </c>
      <c r="C139" s="343" t="s">
        <v>799</v>
      </c>
      <c r="D139" s="225" t="s">
        <v>1751</v>
      </c>
      <c r="E139" s="355" t="s">
        <v>1753</v>
      </c>
      <c r="F139" s="225" t="s">
        <v>1752</v>
      </c>
    </row>
    <row r="140" spans="1:6" x14ac:dyDescent="0.3">
      <c r="A140" s="541" t="s">
        <v>15</v>
      </c>
      <c r="B140" s="541" t="s">
        <v>130</v>
      </c>
      <c r="C140" s="343" t="s">
        <v>799</v>
      </c>
      <c r="D140" s="225" t="s">
        <v>1751</v>
      </c>
      <c r="E140" s="355" t="s">
        <v>1753</v>
      </c>
      <c r="F140" s="225" t="s">
        <v>1752</v>
      </c>
    </row>
    <row r="141" spans="1:6" x14ac:dyDescent="0.3">
      <c r="A141" s="541" t="s">
        <v>15</v>
      </c>
      <c r="B141" s="541" t="s">
        <v>131</v>
      </c>
      <c r="C141" s="343" t="s">
        <v>799</v>
      </c>
      <c r="D141" s="225" t="s">
        <v>1751</v>
      </c>
      <c r="E141" s="355" t="s">
        <v>1753</v>
      </c>
      <c r="F141" s="225" t="s">
        <v>1752</v>
      </c>
    </row>
    <row r="142" spans="1:6" x14ac:dyDescent="0.3">
      <c r="A142" s="541" t="s">
        <v>15</v>
      </c>
      <c r="B142" s="541" t="s">
        <v>132</v>
      </c>
      <c r="C142" s="343" t="s">
        <v>799</v>
      </c>
      <c r="D142" s="225" t="s">
        <v>1751</v>
      </c>
      <c r="E142" s="355" t="s">
        <v>1753</v>
      </c>
      <c r="F142" s="225" t="s">
        <v>1752</v>
      </c>
    </row>
    <row r="143" spans="1:6" x14ac:dyDescent="0.3">
      <c r="A143" s="541" t="s">
        <v>15</v>
      </c>
      <c r="B143" s="541" t="s">
        <v>133</v>
      </c>
      <c r="C143" s="343" t="s">
        <v>799</v>
      </c>
      <c r="D143" s="225" t="s">
        <v>1751</v>
      </c>
      <c r="E143" s="355" t="s">
        <v>1753</v>
      </c>
      <c r="F143" s="225" t="s">
        <v>1752</v>
      </c>
    </row>
    <row r="144" spans="1:6" x14ac:dyDescent="0.3">
      <c r="A144" s="541" t="s">
        <v>15</v>
      </c>
      <c r="B144" s="541" t="s">
        <v>134</v>
      </c>
      <c r="C144" s="343" t="s">
        <v>799</v>
      </c>
      <c r="D144" s="225" t="s">
        <v>1751</v>
      </c>
      <c r="E144" s="355" t="s">
        <v>1753</v>
      </c>
      <c r="F144" s="225" t="s">
        <v>1752</v>
      </c>
    </row>
    <row r="145" spans="1:6" x14ac:dyDescent="0.3">
      <c r="A145" s="541" t="s">
        <v>15</v>
      </c>
      <c r="B145" s="541" t="s">
        <v>135</v>
      </c>
      <c r="C145" s="343" t="s">
        <v>799</v>
      </c>
      <c r="D145" s="225" t="s">
        <v>1751</v>
      </c>
      <c r="E145" s="355" t="s">
        <v>1753</v>
      </c>
      <c r="F145" s="225" t="s">
        <v>1752</v>
      </c>
    </row>
    <row r="146" spans="1:6" x14ac:dyDescent="0.3">
      <c r="A146" s="541" t="s">
        <v>15</v>
      </c>
      <c r="B146" s="541" t="s">
        <v>136</v>
      </c>
      <c r="C146" s="343" t="s">
        <v>799</v>
      </c>
      <c r="D146" s="225" t="s">
        <v>1751</v>
      </c>
      <c r="E146" s="355" t="s">
        <v>1753</v>
      </c>
      <c r="F146" s="225" t="s">
        <v>1752</v>
      </c>
    </row>
    <row r="147" spans="1:6" x14ac:dyDescent="0.3">
      <c r="A147" s="541" t="s">
        <v>15</v>
      </c>
      <c r="B147" s="541" t="s">
        <v>137</v>
      </c>
      <c r="C147" s="343" t="s">
        <v>799</v>
      </c>
      <c r="D147" s="225" t="s">
        <v>1751</v>
      </c>
      <c r="E147" s="355" t="s">
        <v>1753</v>
      </c>
      <c r="F147" s="225" t="s">
        <v>1752</v>
      </c>
    </row>
    <row r="148" spans="1:6" x14ac:dyDescent="0.3">
      <c r="A148" s="541" t="s">
        <v>15</v>
      </c>
      <c r="B148" s="541" t="s">
        <v>138</v>
      </c>
      <c r="C148" s="343" t="s">
        <v>799</v>
      </c>
      <c r="D148" s="225" t="s">
        <v>1751</v>
      </c>
      <c r="E148" s="355" t="s">
        <v>1753</v>
      </c>
      <c r="F148" s="225" t="s">
        <v>1752</v>
      </c>
    </row>
    <row r="149" spans="1:6" x14ac:dyDescent="0.3">
      <c r="A149" s="541" t="s">
        <v>15</v>
      </c>
      <c r="B149" s="541" t="s">
        <v>139</v>
      </c>
      <c r="C149" s="343" t="s">
        <v>799</v>
      </c>
      <c r="D149" s="225" t="s">
        <v>1751</v>
      </c>
      <c r="E149" s="355" t="s">
        <v>1753</v>
      </c>
      <c r="F149" s="225" t="s">
        <v>1752</v>
      </c>
    </row>
    <row r="150" spans="1:6" x14ac:dyDescent="0.3">
      <c r="A150" s="541" t="s">
        <v>15</v>
      </c>
      <c r="B150" s="541" t="s">
        <v>140</v>
      </c>
      <c r="C150" s="343" t="s">
        <v>799</v>
      </c>
      <c r="D150" s="225" t="s">
        <v>1751</v>
      </c>
      <c r="E150" s="355" t="s">
        <v>1753</v>
      </c>
      <c r="F150" s="225" t="s">
        <v>1752</v>
      </c>
    </row>
    <row r="151" spans="1:6" x14ac:dyDescent="0.3">
      <c r="A151" s="541" t="s">
        <v>15</v>
      </c>
      <c r="B151" s="541" t="s">
        <v>141</v>
      </c>
      <c r="C151" s="343" t="s">
        <v>799</v>
      </c>
      <c r="D151" s="225" t="s">
        <v>1751</v>
      </c>
      <c r="E151" s="355" t="s">
        <v>1753</v>
      </c>
      <c r="F151" s="225" t="s">
        <v>1752</v>
      </c>
    </row>
    <row r="152" spans="1:6" x14ac:dyDescent="0.3">
      <c r="A152" s="541" t="s">
        <v>15</v>
      </c>
      <c r="B152" s="541" t="s">
        <v>142</v>
      </c>
      <c r="C152" s="343" t="s">
        <v>799</v>
      </c>
      <c r="D152" s="225" t="s">
        <v>1751</v>
      </c>
      <c r="E152" s="355" t="s">
        <v>1753</v>
      </c>
      <c r="F152" s="225" t="s">
        <v>1752</v>
      </c>
    </row>
    <row r="153" spans="1:6" x14ac:dyDescent="0.3">
      <c r="A153" s="541" t="s">
        <v>15</v>
      </c>
      <c r="B153" s="541" t="s">
        <v>143</v>
      </c>
      <c r="C153" s="343" t="s">
        <v>799</v>
      </c>
      <c r="D153" s="225" t="s">
        <v>1751</v>
      </c>
      <c r="E153" s="355" t="s">
        <v>1753</v>
      </c>
      <c r="F153" s="225" t="s">
        <v>1752</v>
      </c>
    </row>
    <row r="154" spans="1:6" x14ac:dyDescent="0.3">
      <c r="A154" s="541" t="s">
        <v>15</v>
      </c>
      <c r="B154" s="541" t="s">
        <v>144</v>
      </c>
      <c r="C154" s="343" t="s">
        <v>799</v>
      </c>
      <c r="D154" s="225" t="s">
        <v>1751</v>
      </c>
      <c r="E154" s="355" t="s">
        <v>1753</v>
      </c>
      <c r="F154" s="225" t="s">
        <v>1752</v>
      </c>
    </row>
    <row r="155" spans="1:6" x14ac:dyDescent="0.3">
      <c r="A155" s="541" t="s">
        <v>15</v>
      </c>
      <c r="B155" s="541" t="s">
        <v>145</v>
      </c>
      <c r="C155" s="343" t="s">
        <v>799</v>
      </c>
      <c r="D155" s="225" t="s">
        <v>1751</v>
      </c>
      <c r="E155" s="355" t="s">
        <v>1753</v>
      </c>
      <c r="F155" s="225" t="s">
        <v>1752</v>
      </c>
    </row>
    <row r="156" spans="1:6" x14ac:dyDescent="0.3">
      <c r="A156" s="541" t="s">
        <v>15</v>
      </c>
      <c r="B156" s="541" t="s">
        <v>146</v>
      </c>
      <c r="C156" s="343" t="s">
        <v>799</v>
      </c>
      <c r="D156" s="225" t="s">
        <v>1751</v>
      </c>
      <c r="E156" s="355" t="s">
        <v>1753</v>
      </c>
      <c r="F156" s="225" t="s">
        <v>1752</v>
      </c>
    </row>
    <row r="157" spans="1:6" x14ac:dyDescent="0.3">
      <c r="A157" s="541" t="s">
        <v>15</v>
      </c>
      <c r="B157" s="541" t="s">
        <v>147</v>
      </c>
      <c r="C157" s="343" t="s">
        <v>799</v>
      </c>
      <c r="D157" s="225" t="s">
        <v>1751</v>
      </c>
      <c r="E157" s="355" t="s">
        <v>1753</v>
      </c>
      <c r="F157" s="225" t="s">
        <v>1752</v>
      </c>
    </row>
    <row r="158" spans="1:6" x14ac:dyDescent="0.3">
      <c r="A158" s="541" t="s">
        <v>15</v>
      </c>
      <c r="B158" s="541" t="s">
        <v>148</v>
      </c>
      <c r="C158" s="343" t="s">
        <v>799</v>
      </c>
      <c r="D158" s="225" t="s">
        <v>1751</v>
      </c>
      <c r="E158" s="355" t="s">
        <v>1753</v>
      </c>
      <c r="F158" s="225" t="s">
        <v>1752</v>
      </c>
    </row>
    <row r="159" spans="1:6" x14ac:dyDescent="0.3">
      <c r="A159" s="541" t="s">
        <v>15</v>
      </c>
      <c r="B159" s="541" t="s">
        <v>149</v>
      </c>
      <c r="C159" s="343" t="s">
        <v>799</v>
      </c>
      <c r="D159" s="225" t="s">
        <v>1751</v>
      </c>
      <c r="E159" s="355" t="s">
        <v>1753</v>
      </c>
      <c r="F159" s="225" t="s">
        <v>1752</v>
      </c>
    </row>
    <row r="160" spans="1:6" x14ac:dyDescent="0.3">
      <c r="A160" s="541" t="s">
        <v>15</v>
      </c>
      <c r="B160" s="541" t="s">
        <v>150</v>
      </c>
      <c r="C160" s="343" t="s">
        <v>799</v>
      </c>
      <c r="D160" s="225" t="s">
        <v>1751</v>
      </c>
      <c r="E160" s="355" t="s">
        <v>1753</v>
      </c>
      <c r="F160" s="225" t="s">
        <v>1752</v>
      </c>
    </row>
    <row r="161" spans="1:6" x14ac:dyDescent="0.3">
      <c r="A161" s="541" t="s">
        <v>15</v>
      </c>
      <c r="B161" s="541" t="s">
        <v>151</v>
      </c>
      <c r="C161" s="343" t="s">
        <v>799</v>
      </c>
      <c r="D161" s="225" t="s">
        <v>1751</v>
      </c>
      <c r="E161" s="355" t="s">
        <v>1753</v>
      </c>
      <c r="F161" s="225" t="s">
        <v>1752</v>
      </c>
    </row>
    <row r="162" spans="1:6" x14ac:dyDescent="0.3">
      <c r="A162" s="541" t="s">
        <v>15</v>
      </c>
      <c r="B162" s="541" t="s">
        <v>152</v>
      </c>
      <c r="C162" s="343" t="s">
        <v>799</v>
      </c>
      <c r="D162" s="225" t="s">
        <v>1751</v>
      </c>
      <c r="E162" s="355" t="s">
        <v>1753</v>
      </c>
      <c r="F162" s="225" t="s">
        <v>1752</v>
      </c>
    </row>
    <row r="163" spans="1:6" x14ac:dyDescent="0.3">
      <c r="A163" s="541" t="s">
        <v>15</v>
      </c>
      <c r="B163" s="541" t="s">
        <v>153</v>
      </c>
      <c r="C163" s="343" t="s">
        <v>799</v>
      </c>
      <c r="D163" s="225" t="s">
        <v>1751</v>
      </c>
      <c r="E163" s="355" t="s">
        <v>1753</v>
      </c>
      <c r="F163" s="225" t="s">
        <v>1752</v>
      </c>
    </row>
    <row r="164" spans="1:6" x14ac:dyDescent="0.3">
      <c r="A164" s="541" t="s">
        <v>15</v>
      </c>
      <c r="B164" s="541" t="s">
        <v>154</v>
      </c>
      <c r="C164" s="343" t="s">
        <v>799</v>
      </c>
      <c r="D164" s="225" t="s">
        <v>1751</v>
      </c>
      <c r="E164" s="355" t="s">
        <v>1753</v>
      </c>
      <c r="F164" s="225" t="s">
        <v>1752</v>
      </c>
    </row>
    <row r="165" spans="1:6" x14ac:dyDescent="0.3">
      <c r="A165" s="541" t="s">
        <v>15</v>
      </c>
      <c r="B165" s="541" t="s">
        <v>155</v>
      </c>
      <c r="C165" s="343" t="s">
        <v>799</v>
      </c>
      <c r="D165" s="225" t="s">
        <v>1751</v>
      </c>
      <c r="E165" s="355" t="s">
        <v>1753</v>
      </c>
      <c r="F165" s="225" t="s">
        <v>1752</v>
      </c>
    </row>
    <row r="166" spans="1:6" x14ac:dyDescent="0.3">
      <c r="A166" s="541" t="s">
        <v>15</v>
      </c>
      <c r="B166" s="541" t="s">
        <v>156</v>
      </c>
      <c r="C166" s="343" t="s">
        <v>799</v>
      </c>
      <c r="D166" s="225" t="s">
        <v>1751</v>
      </c>
      <c r="E166" s="355" t="s">
        <v>1753</v>
      </c>
      <c r="F166" s="225" t="s">
        <v>1752</v>
      </c>
    </row>
    <row r="167" spans="1:6" x14ac:dyDescent="0.3">
      <c r="A167" s="541" t="s">
        <v>15</v>
      </c>
      <c r="B167" s="541" t="s">
        <v>157</v>
      </c>
      <c r="C167" s="343" t="s">
        <v>799</v>
      </c>
      <c r="D167" s="225" t="s">
        <v>1751</v>
      </c>
      <c r="E167" s="355" t="s">
        <v>1753</v>
      </c>
      <c r="F167" s="225" t="s">
        <v>1752</v>
      </c>
    </row>
    <row r="168" spans="1:6" x14ac:dyDescent="0.3">
      <c r="A168" s="541" t="s">
        <v>15</v>
      </c>
      <c r="B168" s="541" t="s">
        <v>158</v>
      </c>
      <c r="C168" s="343" t="s">
        <v>799</v>
      </c>
      <c r="D168" s="225" t="s">
        <v>1751</v>
      </c>
      <c r="E168" s="355" t="s">
        <v>1753</v>
      </c>
      <c r="F168" s="225" t="s">
        <v>1752</v>
      </c>
    </row>
    <row r="169" spans="1:6" x14ac:dyDescent="0.3">
      <c r="A169" s="541" t="s">
        <v>15</v>
      </c>
      <c r="B169" s="541" t="s">
        <v>159</v>
      </c>
      <c r="C169" s="343" t="s">
        <v>799</v>
      </c>
      <c r="D169" s="225" t="s">
        <v>1751</v>
      </c>
      <c r="E169" s="355" t="s">
        <v>1753</v>
      </c>
      <c r="F169" s="225" t="s">
        <v>1752</v>
      </c>
    </row>
    <row r="170" spans="1:6" x14ac:dyDescent="0.3">
      <c r="A170" s="541" t="s">
        <v>15</v>
      </c>
      <c r="B170" s="541" t="s">
        <v>160</v>
      </c>
      <c r="C170" s="343" t="s">
        <v>799</v>
      </c>
      <c r="D170" s="225" t="s">
        <v>1751</v>
      </c>
      <c r="E170" s="355" t="s">
        <v>1753</v>
      </c>
      <c r="F170" s="225" t="s">
        <v>1752</v>
      </c>
    </row>
    <row r="171" spans="1:6" x14ac:dyDescent="0.3">
      <c r="A171" s="541" t="s">
        <v>15</v>
      </c>
      <c r="B171" s="541" t="s">
        <v>161</v>
      </c>
      <c r="C171" s="343" t="s">
        <v>799</v>
      </c>
      <c r="D171" s="225" t="s">
        <v>1751</v>
      </c>
      <c r="E171" s="355" t="s">
        <v>1753</v>
      </c>
      <c r="F171" s="225" t="s">
        <v>1752</v>
      </c>
    </row>
    <row r="172" spans="1:6" x14ac:dyDescent="0.3">
      <c r="A172" s="541" t="s">
        <v>15</v>
      </c>
      <c r="B172" s="541" t="s">
        <v>162</v>
      </c>
      <c r="C172" s="343" t="s">
        <v>799</v>
      </c>
      <c r="D172" s="225" t="s">
        <v>1751</v>
      </c>
      <c r="E172" s="355" t="s">
        <v>1753</v>
      </c>
      <c r="F172" s="225" t="s">
        <v>1752</v>
      </c>
    </row>
    <row r="173" spans="1:6" x14ac:dyDescent="0.3">
      <c r="A173" s="541" t="s">
        <v>15</v>
      </c>
      <c r="B173" s="541" t="s">
        <v>163</v>
      </c>
      <c r="C173" s="343" t="s">
        <v>799</v>
      </c>
      <c r="D173" s="225" t="s">
        <v>1751</v>
      </c>
      <c r="E173" s="355" t="s">
        <v>1753</v>
      </c>
      <c r="F173" s="225" t="s">
        <v>1752</v>
      </c>
    </row>
    <row r="174" spans="1:6" x14ac:dyDescent="0.3">
      <c r="A174" s="541" t="s">
        <v>15</v>
      </c>
      <c r="B174" s="541" t="s">
        <v>164</v>
      </c>
      <c r="C174" s="343" t="s">
        <v>799</v>
      </c>
      <c r="D174" s="225" t="s">
        <v>1751</v>
      </c>
      <c r="E174" s="355" t="s">
        <v>1753</v>
      </c>
      <c r="F174" s="225" t="s">
        <v>1752</v>
      </c>
    </row>
    <row r="175" spans="1:6" x14ac:dyDescent="0.3">
      <c r="A175" s="541" t="s">
        <v>15</v>
      </c>
      <c r="B175" s="541" t="s">
        <v>165</v>
      </c>
      <c r="C175" s="343" t="s">
        <v>799</v>
      </c>
      <c r="D175" s="225" t="s">
        <v>1751</v>
      </c>
      <c r="E175" s="355" t="s">
        <v>1753</v>
      </c>
      <c r="F175" s="225" t="s">
        <v>1752</v>
      </c>
    </row>
    <row r="176" spans="1:6" x14ac:dyDescent="0.3">
      <c r="A176" s="541" t="s">
        <v>15</v>
      </c>
      <c r="B176" s="541" t="s">
        <v>166</v>
      </c>
      <c r="C176" s="343" t="s">
        <v>799</v>
      </c>
      <c r="D176" s="225" t="s">
        <v>1751</v>
      </c>
      <c r="E176" s="355" t="s">
        <v>1753</v>
      </c>
      <c r="F176" s="225" t="s">
        <v>1752</v>
      </c>
    </row>
    <row r="177" spans="1:6" x14ac:dyDescent="0.3">
      <c r="A177" s="541" t="s">
        <v>15</v>
      </c>
      <c r="B177" s="541" t="s">
        <v>738</v>
      </c>
      <c r="C177" s="343" t="s">
        <v>799</v>
      </c>
      <c r="D177" s="225" t="s">
        <v>1751</v>
      </c>
      <c r="E177" s="355" t="s">
        <v>1753</v>
      </c>
      <c r="F177" s="225" t="s">
        <v>1752</v>
      </c>
    </row>
    <row r="178" spans="1:6" x14ac:dyDescent="0.3">
      <c r="A178" s="541" t="s">
        <v>15</v>
      </c>
      <c r="B178" s="541" t="s">
        <v>167</v>
      </c>
      <c r="C178" s="343" t="s">
        <v>799</v>
      </c>
      <c r="D178" s="225" t="s">
        <v>1751</v>
      </c>
      <c r="E178" s="355" t="s">
        <v>1753</v>
      </c>
      <c r="F178" s="225" t="s">
        <v>1752</v>
      </c>
    </row>
    <row r="179" spans="1:6" x14ac:dyDescent="0.3">
      <c r="A179" s="541" t="s">
        <v>15</v>
      </c>
      <c r="B179" s="541" t="s">
        <v>168</v>
      </c>
      <c r="C179" s="343" t="s">
        <v>799</v>
      </c>
      <c r="D179" s="225" t="s">
        <v>1751</v>
      </c>
      <c r="E179" s="355" t="s">
        <v>1753</v>
      </c>
      <c r="F179" s="225" t="s">
        <v>1752</v>
      </c>
    </row>
    <row r="180" spans="1:6" x14ac:dyDescent="0.3">
      <c r="A180" s="541" t="s">
        <v>15</v>
      </c>
      <c r="B180" s="541" t="s">
        <v>169</v>
      </c>
      <c r="C180" s="343" t="s">
        <v>799</v>
      </c>
      <c r="D180" s="225" t="s">
        <v>1751</v>
      </c>
      <c r="E180" s="355" t="s">
        <v>1753</v>
      </c>
      <c r="F180" s="225" t="s">
        <v>1752</v>
      </c>
    </row>
    <row r="181" spans="1:6" x14ac:dyDescent="0.3">
      <c r="A181" s="541" t="s">
        <v>15</v>
      </c>
      <c r="B181" s="541" t="s">
        <v>170</v>
      </c>
      <c r="C181" s="343" t="s">
        <v>799</v>
      </c>
      <c r="D181" s="225" t="s">
        <v>1751</v>
      </c>
      <c r="E181" s="355" t="s">
        <v>1753</v>
      </c>
      <c r="F181" s="225" t="s">
        <v>1752</v>
      </c>
    </row>
    <row r="182" spans="1:6" x14ac:dyDescent="0.3">
      <c r="A182" s="541" t="s">
        <v>15</v>
      </c>
      <c r="B182" s="541" t="s">
        <v>171</v>
      </c>
      <c r="C182" s="343" t="s">
        <v>799</v>
      </c>
      <c r="D182" s="225" t="s">
        <v>1751</v>
      </c>
      <c r="E182" s="355" t="s">
        <v>1753</v>
      </c>
      <c r="F182" s="225" t="s">
        <v>1752</v>
      </c>
    </row>
    <row r="183" spans="1:6" x14ac:dyDescent="0.3">
      <c r="A183" s="541" t="s">
        <v>15</v>
      </c>
      <c r="B183" s="541" t="s">
        <v>172</v>
      </c>
      <c r="C183" s="343" t="s">
        <v>799</v>
      </c>
      <c r="D183" s="225" t="s">
        <v>1751</v>
      </c>
      <c r="E183" s="355" t="s">
        <v>1753</v>
      </c>
      <c r="F183" s="225" t="s">
        <v>1752</v>
      </c>
    </row>
    <row r="184" spans="1:6" x14ac:dyDescent="0.3">
      <c r="A184" s="541" t="s">
        <v>15</v>
      </c>
      <c r="B184" s="541" t="s">
        <v>739</v>
      </c>
      <c r="C184" s="343" t="s">
        <v>799</v>
      </c>
      <c r="D184" s="225" t="s">
        <v>1751</v>
      </c>
      <c r="E184" s="355" t="s">
        <v>1753</v>
      </c>
      <c r="F184" s="225" t="s">
        <v>1752</v>
      </c>
    </row>
    <row r="185" spans="1:6" x14ac:dyDescent="0.3">
      <c r="A185" s="541" t="s">
        <v>15</v>
      </c>
      <c r="B185" s="541" t="s">
        <v>173</v>
      </c>
      <c r="C185" s="343" t="s">
        <v>799</v>
      </c>
      <c r="D185" s="225" t="s">
        <v>1751</v>
      </c>
      <c r="E185" s="355" t="s">
        <v>1753</v>
      </c>
      <c r="F185" s="225" t="s">
        <v>1752</v>
      </c>
    </row>
    <row r="186" spans="1:6" x14ac:dyDescent="0.3">
      <c r="A186" s="541" t="s">
        <v>15</v>
      </c>
      <c r="B186" s="541" t="s">
        <v>740</v>
      </c>
      <c r="C186" s="343" t="s">
        <v>799</v>
      </c>
      <c r="D186" s="225" t="s">
        <v>1751</v>
      </c>
      <c r="E186" s="355" t="s">
        <v>1753</v>
      </c>
      <c r="F186" s="225" t="s">
        <v>1752</v>
      </c>
    </row>
    <row r="187" spans="1:6" x14ac:dyDescent="0.3">
      <c r="A187" s="541" t="s">
        <v>15</v>
      </c>
      <c r="B187" s="541" t="s">
        <v>174</v>
      </c>
      <c r="C187" s="343" t="s">
        <v>799</v>
      </c>
      <c r="D187" s="225" t="s">
        <v>1751</v>
      </c>
      <c r="E187" s="355" t="s">
        <v>1753</v>
      </c>
      <c r="F187" s="225" t="s">
        <v>1752</v>
      </c>
    </row>
    <row r="188" spans="1:6" x14ac:dyDescent="0.3">
      <c r="A188" s="541" t="s">
        <v>15</v>
      </c>
      <c r="B188" s="541" t="s">
        <v>175</v>
      </c>
      <c r="C188" s="343" t="s">
        <v>799</v>
      </c>
      <c r="D188" s="225" t="s">
        <v>1751</v>
      </c>
      <c r="E188" s="355" t="s">
        <v>1753</v>
      </c>
      <c r="F188" s="225" t="s">
        <v>1752</v>
      </c>
    </row>
    <row r="189" spans="1:6" x14ac:dyDescent="0.3">
      <c r="A189" s="541" t="s">
        <v>15</v>
      </c>
      <c r="B189" s="541" t="s">
        <v>176</v>
      </c>
      <c r="C189" s="343" t="s">
        <v>799</v>
      </c>
      <c r="D189" s="225" t="s">
        <v>1751</v>
      </c>
      <c r="E189" s="355" t="s">
        <v>1753</v>
      </c>
      <c r="F189" s="225" t="s">
        <v>1752</v>
      </c>
    </row>
    <row r="190" spans="1:6" x14ac:dyDescent="0.3">
      <c r="A190" s="541" t="s">
        <v>15</v>
      </c>
      <c r="B190" s="541" t="s">
        <v>177</v>
      </c>
      <c r="C190" s="343" t="s">
        <v>799</v>
      </c>
      <c r="D190" s="225" t="s">
        <v>1751</v>
      </c>
      <c r="E190" s="355" t="s">
        <v>1753</v>
      </c>
      <c r="F190" s="225" t="s">
        <v>1752</v>
      </c>
    </row>
    <row r="191" spans="1:6" x14ac:dyDescent="0.3">
      <c r="A191" s="541" t="s">
        <v>15</v>
      </c>
      <c r="B191" s="541" t="s">
        <v>178</v>
      </c>
      <c r="C191" s="343" t="s">
        <v>799</v>
      </c>
      <c r="D191" s="225" t="s">
        <v>1751</v>
      </c>
      <c r="E191" s="355" t="s">
        <v>1753</v>
      </c>
      <c r="F191" s="225" t="s">
        <v>1752</v>
      </c>
    </row>
    <row r="192" spans="1:6" x14ac:dyDescent="0.3">
      <c r="A192" s="541" t="s">
        <v>15</v>
      </c>
      <c r="B192" s="541" t="s">
        <v>179</v>
      </c>
      <c r="C192" s="343" t="s">
        <v>799</v>
      </c>
      <c r="D192" s="225" t="s">
        <v>1751</v>
      </c>
      <c r="E192" s="355" t="s">
        <v>1753</v>
      </c>
      <c r="F192" s="225" t="s">
        <v>1752</v>
      </c>
    </row>
    <row r="193" spans="1:6" x14ac:dyDescent="0.3">
      <c r="A193" s="541" t="s">
        <v>15</v>
      </c>
      <c r="B193" s="541" t="s">
        <v>180</v>
      </c>
      <c r="C193" s="343" t="s">
        <v>799</v>
      </c>
      <c r="D193" s="225" t="s">
        <v>1751</v>
      </c>
      <c r="E193" s="355" t="s">
        <v>1753</v>
      </c>
      <c r="F193" s="225" t="s">
        <v>1752</v>
      </c>
    </row>
    <row r="194" spans="1:6" x14ac:dyDescent="0.3">
      <c r="A194" s="541" t="s">
        <v>15</v>
      </c>
      <c r="B194" s="541" t="s">
        <v>181</v>
      </c>
      <c r="C194" s="343" t="s">
        <v>799</v>
      </c>
      <c r="D194" s="225" t="s">
        <v>1751</v>
      </c>
      <c r="E194" s="355" t="s">
        <v>1753</v>
      </c>
      <c r="F194" s="225" t="s">
        <v>1752</v>
      </c>
    </row>
    <row r="195" spans="1:6" x14ac:dyDescent="0.3">
      <c r="A195" s="541" t="s">
        <v>15</v>
      </c>
      <c r="B195" s="541" t="s">
        <v>182</v>
      </c>
      <c r="C195" s="343" t="s">
        <v>799</v>
      </c>
      <c r="D195" s="225" t="s">
        <v>1751</v>
      </c>
      <c r="E195" s="355" t="s">
        <v>1753</v>
      </c>
      <c r="F195" s="225" t="s">
        <v>1752</v>
      </c>
    </row>
    <row r="196" spans="1:6" x14ac:dyDescent="0.3">
      <c r="A196" s="541" t="s">
        <v>15</v>
      </c>
      <c r="B196" s="541" t="s">
        <v>183</v>
      </c>
      <c r="C196" s="343" t="s">
        <v>799</v>
      </c>
      <c r="D196" s="225" t="s">
        <v>1751</v>
      </c>
      <c r="E196" s="355" t="s">
        <v>1753</v>
      </c>
      <c r="F196" s="225" t="s">
        <v>1752</v>
      </c>
    </row>
    <row r="197" spans="1:6" x14ac:dyDescent="0.3">
      <c r="A197" s="541" t="s">
        <v>15</v>
      </c>
      <c r="B197" s="541" t="s">
        <v>184</v>
      </c>
      <c r="C197" s="343" t="s">
        <v>799</v>
      </c>
      <c r="D197" s="225" t="s">
        <v>1751</v>
      </c>
      <c r="E197" s="355" t="s">
        <v>1753</v>
      </c>
      <c r="F197" s="225" t="s">
        <v>1752</v>
      </c>
    </row>
    <row r="198" spans="1:6" x14ac:dyDescent="0.3">
      <c r="A198" s="541" t="s">
        <v>15</v>
      </c>
      <c r="B198" s="541" t="s">
        <v>185</v>
      </c>
      <c r="C198" s="343" t="s">
        <v>799</v>
      </c>
      <c r="D198" s="225" t="s">
        <v>1751</v>
      </c>
      <c r="E198" s="355" t="s">
        <v>1753</v>
      </c>
      <c r="F198" s="225" t="s">
        <v>1752</v>
      </c>
    </row>
    <row r="199" spans="1:6" x14ac:dyDescent="0.3">
      <c r="A199" s="541" t="s">
        <v>15</v>
      </c>
      <c r="B199" s="541" t="s">
        <v>186</v>
      </c>
      <c r="C199" s="343" t="s">
        <v>799</v>
      </c>
      <c r="D199" s="225" t="s">
        <v>1751</v>
      </c>
      <c r="E199" s="355" t="s">
        <v>1753</v>
      </c>
      <c r="F199" s="225" t="s">
        <v>1752</v>
      </c>
    </row>
    <row r="200" spans="1:6" x14ac:dyDescent="0.3">
      <c r="A200" s="541" t="s">
        <v>15</v>
      </c>
      <c r="B200" s="541" t="s">
        <v>187</v>
      </c>
      <c r="C200" s="343" t="s">
        <v>799</v>
      </c>
      <c r="D200" s="225" t="s">
        <v>1751</v>
      </c>
      <c r="E200" s="355" t="s">
        <v>1753</v>
      </c>
      <c r="F200" s="225" t="s">
        <v>1752</v>
      </c>
    </row>
    <row r="201" spans="1:6" x14ac:dyDescent="0.3">
      <c r="A201" s="541" t="s">
        <v>15</v>
      </c>
      <c r="B201" s="541" t="s">
        <v>188</v>
      </c>
      <c r="C201" s="343" t="s">
        <v>799</v>
      </c>
      <c r="D201" s="225" t="s">
        <v>1751</v>
      </c>
      <c r="E201" s="355" t="s">
        <v>1753</v>
      </c>
      <c r="F201" s="225" t="s">
        <v>1752</v>
      </c>
    </row>
    <row r="202" spans="1:6" x14ac:dyDescent="0.3">
      <c r="A202" s="541" t="s">
        <v>15</v>
      </c>
      <c r="B202" s="541" t="s">
        <v>189</v>
      </c>
      <c r="C202" s="343" t="s">
        <v>799</v>
      </c>
      <c r="D202" s="225" t="s">
        <v>1751</v>
      </c>
      <c r="E202" s="355" t="s">
        <v>1753</v>
      </c>
      <c r="F202" s="225" t="s">
        <v>1752</v>
      </c>
    </row>
    <row r="203" spans="1:6" x14ac:dyDescent="0.3">
      <c r="A203" s="541" t="s">
        <v>15</v>
      </c>
      <c r="B203" s="541" t="s">
        <v>190</v>
      </c>
      <c r="C203" s="343" t="s">
        <v>799</v>
      </c>
      <c r="D203" s="225" t="s">
        <v>1751</v>
      </c>
      <c r="E203" s="355" t="s">
        <v>1753</v>
      </c>
      <c r="F203" s="225" t="s">
        <v>1752</v>
      </c>
    </row>
    <row r="204" spans="1:6" x14ac:dyDescent="0.3">
      <c r="A204" s="541" t="s">
        <v>15</v>
      </c>
      <c r="B204" s="541" t="s">
        <v>191</v>
      </c>
      <c r="C204" s="343" t="s">
        <v>799</v>
      </c>
      <c r="D204" s="225" t="s">
        <v>1751</v>
      </c>
      <c r="E204" s="355" t="s">
        <v>1753</v>
      </c>
      <c r="F204" s="225" t="s">
        <v>1752</v>
      </c>
    </row>
    <row r="205" spans="1:6" x14ac:dyDescent="0.3">
      <c r="A205" s="541" t="s">
        <v>15</v>
      </c>
      <c r="B205" s="541" t="s">
        <v>192</v>
      </c>
      <c r="C205" s="343" t="s">
        <v>799</v>
      </c>
      <c r="D205" s="225" t="s">
        <v>1751</v>
      </c>
      <c r="E205" s="355" t="s">
        <v>1753</v>
      </c>
      <c r="F205" s="225" t="s">
        <v>1752</v>
      </c>
    </row>
    <row r="206" spans="1:6" x14ac:dyDescent="0.3">
      <c r="A206" s="541" t="s">
        <v>15</v>
      </c>
      <c r="B206" s="541" t="s">
        <v>193</v>
      </c>
      <c r="C206" s="343" t="s">
        <v>799</v>
      </c>
      <c r="D206" s="225" t="s">
        <v>1751</v>
      </c>
      <c r="E206" s="355" t="s">
        <v>1753</v>
      </c>
      <c r="F206" s="225" t="s">
        <v>1752</v>
      </c>
    </row>
    <row r="207" spans="1:6" x14ac:dyDescent="0.3">
      <c r="A207" s="541" t="s">
        <v>15</v>
      </c>
      <c r="B207" s="541" t="s">
        <v>194</v>
      </c>
      <c r="C207" s="343" t="s">
        <v>799</v>
      </c>
      <c r="D207" s="225" t="s">
        <v>1751</v>
      </c>
      <c r="E207" s="355" t="s">
        <v>1753</v>
      </c>
      <c r="F207" s="225" t="s">
        <v>1752</v>
      </c>
    </row>
    <row r="208" spans="1:6" x14ac:dyDescent="0.3">
      <c r="A208" s="541" t="s">
        <v>15</v>
      </c>
      <c r="B208" s="541" t="s">
        <v>195</v>
      </c>
      <c r="C208" s="343" t="s">
        <v>799</v>
      </c>
      <c r="D208" s="225" t="s">
        <v>1751</v>
      </c>
      <c r="E208" s="355" t="s">
        <v>1753</v>
      </c>
      <c r="F208" s="225" t="s">
        <v>1752</v>
      </c>
    </row>
    <row r="209" spans="1:6" x14ac:dyDescent="0.3">
      <c r="A209" s="541" t="s">
        <v>15</v>
      </c>
      <c r="B209" s="541" t="s">
        <v>196</v>
      </c>
      <c r="C209" s="343" t="s">
        <v>799</v>
      </c>
      <c r="D209" s="225" t="s">
        <v>1751</v>
      </c>
      <c r="E209" s="355" t="s">
        <v>1753</v>
      </c>
      <c r="F209" s="225" t="s">
        <v>1752</v>
      </c>
    </row>
    <row r="210" spans="1:6" x14ac:dyDescent="0.3">
      <c r="A210" s="541" t="s">
        <v>15</v>
      </c>
      <c r="B210" s="541" t="s">
        <v>197</v>
      </c>
      <c r="C210" s="343" t="s">
        <v>799</v>
      </c>
      <c r="D210" s="225" t="s">
        <v>1751</v>
      </c>
      <c r="E210" s="355" t="s">
        <v>1753</v>
      </c>
      <c r="F210" s="225" t="s">
        <v>1752</v>
      </c>
    </row>
    <row r="211" spans="1:6" x14ac:dyDescent="0.3">
      <c r="A211" s="541" t="s">
        <v>15</v>
      </c>
      <c r="B211" s="541" t="s">
        <v>198</v>
      </c>
      <c r="C211" s="343" t="s">
        <v>799</v>
      </c>
      <c r="D211" s="225" t="s">
        <v>1751</v>
      </c>
      <c r="E211" s="355" t="s">
        <v>1753</v>
      </c>
      <c r="F211" s="225" t="s">
        <v>1752</v>
      </c>
    </row>
    <row r="212" spans="1:6" x14ac:dyDescent="0.3">
      <c r="A212" s="541" t="s">
        <v>15</v>
      </c>
      <c r="B212" s="541" t="s">
        <v>199</v>
      </c>
      <c r="C212" s="343" t="s">
        <v>799</v>
      </c>
      <c r="D212" s="225" t="s">
        <v>1751</v>
      </c>
      <c r="E212" s="355" t="s">
        <v>1753</v>
      </c>
      <c r="F212" s="225" t="s">
        <v>1752</v>
      </c>
    </row>
    <row r="213" spans="1:6" x14ac:dyDescent="0.3">
      <c r="A213" s="541" t="s">
        <v>15</v>
      </c>
      <c r="B213" s="541" t="s">
        <v>200</v>
      </c>
      <c r="C213" s="343" t="s">
        <v>799</v>
      </c>
      <c r="D213" s="225" t="s">
        <v>1751</v>
      </c>
      <c r="E213" s="355" t="s">
        <v>1753</v>
      </c>
      <c r="F213" s="225" t="s">
        <v>1752</v>
      </c>
    </row>
    <row r="214" spans="1:6" x14ac:dyDescent="0.3">
      <c r="A214" s="541" t="s">
        <v>15</v>
      </c>
      <c r="B214" s="541" t="s">
        <v>201</v>
      </c>
      <c r="C214" s="343" t="s">
        <v>799</v>
      </c>
      <c r="D214" s="225" t="s">
        <v>1751</v>
      </c>
      <c r="E214" s="355" t="s">
        <v>1753</v>
      </c>
      <c r="F214" s="225" t="s">
        <v>1752</v>
      </c>
    </row>
    <row r="215" spans="1:6" x14ac:dyDescent="0.3">
      <c r="A215" s="541" t="s">
        <v>15</v>
      </c>
      <c r="B215" s="541" t="s">
        <v>202</v>
      </c>
      <c r="C215" s="343" t="s">
        <v>799</v>
      </c>
      <c r="D215" s="225" t="s">
        <v>1751</v>
      </c>
      <c r="E215" s="355" t="s">
        <v>1753</v>
      </c>
      <c r="F215" s="225" t="s">
        <v>1752</v>
      </c>
    </row>
    <row r="216" spans="1:6" x14ac:dyDescent="0.3">
      <c r="A216" s="541" t="s">
        <v>15</v>
      </c>
      <c r="B216" s="541" t="s">
        <v>203</v>
      </c>
      <c r="C216" s="343" t="s">
        <v>799</v>
      </c>
      <c r="D216" s="225" t="s">
        <v>1751</v>
      </c>
      <c r="E216" s="355" t="s">
        <v>1753</v>
      </c>
      <c r="F216" s="225" t="s">
        <v>1752</v>
      </c>
    </row>
    <row r="217" spans="1:6" x14ac:dyDescent="0.3">
      <c r="A217" s="541" t="s">
        <v>15</v>
      </c>
      <c r="B217" s="541" t="s">
        <v>204</v>
      </c>
      <c r="C217" s="343" t="s">
        <v>799</v>
      </c>
      <c r="D217" s="225" t="s">
        <v>1751</v>
      </c>
      <c r="E217" s="355" t="s">
        <v>1753</v>
      </c>
      <c r="F217" s="225" t="s">
        <v>1752</v>
      </c>
    </row>
    <row r="218" spans="1:6" x14ac:dyDescent="0.3">
      <c r="A218" s="541" t="s">
        <v>15</v>
      </c>
      <c r="B218" s="541" t="s">
        <v>205</v>
      </c>
      <c r="C218" s="343" t="s">
        <v>799</v>
      </c>
      <c r="D218" s="225" t="s">
        <v>1751</v>
      </c>
      <c r="E218" s="355" t="s">
        <v>1753</v>
      </c>
      <c r="F218" s="225" t="s">
        <v>1752</v>
      </c>
    </row>
    <row r="219" spans="1:6" x14ac:dyDescent="0.3">
      <c r="A219" s="541" t="s">
        <v>15</v>
      </c>
      <c r="B219" s="541" t="s">
        <v>206</v>
      </c>
      <c r="C219" s="343" t="s">
        <v>799</v>
      </c>
      <c r="D219" s="225" t="s">
        <v>1751</v>
      </c>
      <c r="E219" s="355" t="s">
        <v>1753</v>
      </c>
      <c r="F219" s="225" t="s">
        <v>1752</v>
      </c>
    </row>
    <row r="220" spans="1:6" x14ac:dyDescent="0.3">
      <c r="A220" s="541" t="s">
        <v>15</v>
      </c>
      <c r="B220" s="541" t="s">
        <v>207</v>
      </c>
      <c r="C220" s="343" t="s">
        <v>799</v>
      </c>
      <c r="D220" s="225" t="s">
        <v>1751</v>
      </c>
      <c r="E220" s="355" t="s">
        <v>1753</v>
      </c>
      <c r="F220" s="225" t="s">
        <v>1752</v>
      </c>
    </row>
    <row r="221" spans="1:6" x14ac:dyDescent="0.3">
      <c r="A221" s="541" t="s">
        <v>15</v>
      </c>
      <c r="B221" s="541" t="s">
        <v>208</v>
      </c>
      <c r="C221" s="343" t="s">
        <v>799</v>
      </c>
      <c r="D221" s="225" t="s">
        <v>1751</v>
      </c>
      <c r="E221" s="355" t="s">
        <v>1753</v>
      </c>
      <c r="F221" s="225" t="s">
        <v>1752</v>
      </c>
    </row>
    <row r="222" spans="1:6" x14ac:dyDescent="0.3">
      <c r="A222" s="541" t="s">
        <v>15</v>
      </c>
      <c r="B222" s="541" t="s">
        <v>209</v>
      </c>
      <c r="C222" s="343" t="s">
        <v>799</v>
      </c>
      <c r="D222" s="225" t="s">
        <v>1751</v>
      </c>
      <c r="E222" s="355" t="s">
        <v>1753</v>
      </c>
      <c r="F222" s="225" t="s">
        <v>1752</v>
      </c>
    </row>
    <row r="223" spans="1:6" x14ac:dyDescent="0.3">
      <c r="A223" s="541" t="s">
        <v>15</v>
      </c>
      <c r="B223" s="541" t="s">
        <v>210</v>
      </c>
      <c r="C223" s="343" t="s">
        <v>799</v>
      </c>
      <c r="D223" s="225" t="s">
        <v>1751</v>
      </c>
      <c r="E223" s="355" t="s">
        <v>1753</v>
      </c>
      <c r="F223" s="225" t="s">
        <v>1752</v>
      </c>
    </row>
    <row r="224" spans="1:6" x14ac:dyDescent="0.3">
      <c r="A224" s="541" t="s">
        <v>15</v>
      </c>
      <c r="B224" s="541" t="s">
        <v>211</v>
      </c>
      <c r="C224" s="343" t="s">
        <v>799</v>
      </c>
      <c r="D224" s="225" t="s">
        <v>1751</v>
      </c>
      <c r="E224" s="355" t="s">
        <v>1753</v>
      </c>
      <c r="F224" s="225" t="s">
        <v>1752</v>
      </c>
    </row>
    <row r="225" spans="1:6" x14ac:dyDescent="0.3">
      <c r="A225" s="541" t="s">
        <v>15</v>
      </c>
      <c r="B225" s="541" t="s">
        <v>212</v>
      </c>
      <c r="C225" s="343" t="s">
        <v>799</v>
      </c>
      <c r="D225" s="225" t="s">
        <v>1751</v>
      </c>
      <c r="E225" s="355" t="s">
        <v>1753</v>
      </c>
      <c r="F225" s="225" t="s">
        <v>1752</v>
      </c>
    </row>
    <row r="226" spans="1:6" x14ac:dyDescent="0.3">
      <c r="A226" s="541" t="s">
        <v>15</v>
      </c>
      <c r="B226" s="541" t="s">
        <v>213</v>
      </c>
      <c r="C226" s="343" t="s">
        <v>799</v>
      </c>
      <c r="D226" s="225" t="s">
        <v>1751</v>
      </c>
      <c r="E226" s="355" t="s">
        <v>1753</v>
      </c>
      <c r="F226" s="225" t="s">
        <v>1752</v>
      </c>
    </row>
    <row r="227" spans="1:6" x14ac:dyDescent="0.3">
      <c r="A227" s="541" t="s">
        <v>15</v>
      </c>
      <c r="B227" s="541" t="s">
        <v>214</v>
      </c>
      <c r="C227" s="343" t="s">
        <v>799</v>
      </c>
      <c r="D227" s="225" t="s">
        <v>1751</v>
      </c>
      <c r="E227" s="355" t="s">
        <v>1753</v>
      </c>
      <c r="F227" s="225" t="s">
        <v>1752</v>
      </c>
    </row>
    <row r="228" spans="1:6" x14ac:dyDescent="0.3">
      <c r="A228" s="541" t="s">
        <v>15</v>
      </c>
      <c r="B228" s="541" t="s">
        <v>215</v>
      </c>
      <c r="C228" s="343" t="s">
        <v>799</v>
      </c>
      <c r="D228" s="225" t="s">
        <v>1751</v>
      </c>
      <c r="E228" s="355" t="s">
        <v>1753</v>
      </c>
      <c r="F228" s="225" t="s">
        <v>1752</v>
      </c>
    </row>
    <row r="229" spans="1:6" x14ac:dyDescent="0.3">
      <c r="A229" s="541" t="s">
        <v>15</v>
      </c>
      <c r="B229" s="541" t="s">
        <v>216</v>
      </c>
      <c r="C229" s="343" t="s">
        <v>799</v>
      </c>
      <c r="D229" s="225" t="s">
        <v>1751</v>
      </c>
      <c r="E229" s="355" t="s">
        <v>1753</v>
      </c>
      <c r="F229" s="225" t="s">
        <v>1752</v>
      </c>
    </row>
    <row r="230" spans="1:6" x14ac:dyDescent="0.3">
      <c r="A230" s="541" t="s">
        <v>15</v>
      </c>
      <c r="B230" s="541" t="s">
        <v>217</v>
      </c>
      <c r="C230" s="343" t="s">
        <v>799</v>
      </c>
      <c r="D230" s="225" t="s">
        <v>1751</v>
      </c>
      <c r="E230" s="355" t="s">
        <v>1753</v>
      </c>
      <c r="F230" s="225" t="s">
        <v>1752</v>
      </c>
    </row>
    <row r="231" spans="1:6" x14ac:dyDescent="0.3">
      <c r="A231" s="541" t="s">
        <v>15</v>
      </c>
      <c r="B231" s="541" t="s">
        <v>218</v>
      </c>
      <c r="C231" s="343" t="s">
        <v>799</v>
      </c>
      <c r="D231" s="225" t="s">
        <v>1751</v>
      </c>
      <c r="E231" s="355" t="s">
        <v>1753</v>
      </c>
      <c r="F231" s="225" t="s">
        <v>1752</v>
      </c>
    </row>
    <row r="232" spans="1:6" x14ac:dyDescent="0.3">
      <c r="A232" s="541" t="s">
        <v>15</v>
      </c>
      <c r="B232" s="541" t="s">
        <v>219</v>
      </c>
      <c r="C232" s="343" t="s">
        <v>799</v>
      </c>
      <c r="D232" s="225" t="s">
        <v>1751</v>
      </c>
      <c r="E232" s="355" t="s">
        <v>1753</v>
      </c>
      <c r="F232" s="225" t="s">
        <v>1752</v>
      </c>
    </row>
    <row r="233" spans="1:6" x14ac:dyDescent="0.3">
      <c r="A233" s="541" t="s">
        <v>15</v>
      </c>
      <c r="B233" s="541" t="s">
        <v>220</v>
      </c>
      <c r="C233" s="343" t="s">
        <v>799</v>
      </c>
      <c r="D233" s="225" t="s">
        <v>1751</v>
      </c>
      <c r="E233" s="355" t="s">
        <v>1753</v>
      </c>
      <c r="F233" s="225" t="s">
        <v>1752</v>
      </c>
    </row>
    <row r="234" spans="1:6" x14ac:dyDescent="0.3">
      <c r="A234" s="541" t="s">
        <v>15</v>
      </c>
      <c r="B234" s="541" t="s">
        <v>221</v>
      </c>
      <c r="C234" s="343" t="s">
        <v>799</v>
      </c>
      <c r="D234" s="225" t="s">
        <v>1751</v>
      </c>
      <c r="E234" s="355" t="s">
        <v>1753</v>
      </c>
      <c r="F234" s="225" t="s">
        <v>1752</v>
      </c>
    </row>
    <row r="235" spans="1:6" x14ac:dyDescent="0.3">
      <c r="A235" s="541" t="s">
        <v>15</v>
      </c>
      <c r="B235" s="541" t="s">
        <v>222</v>
      </c>
      <c r="C235" s="343" t="s">
        <v>799</v>
      </c>
      <c r="D235" s="225" t="s">
        <v>1751</v>
      </c>
      <c r="E235" s="355" t="s">
        <v>1753</v>
      </c>
      <c r="F235" s="225" t="s">
        <v>1752</v>
      </c>
    </row>
    <row r="236" spans="1:6" x14ac:dyDescent="0.3">
      <c r="A236" s="541" t="s">
        <v>15</v>
      </c>
      <c r="B236" s="541" t="s">
        <v>223</v>
      </c>
      <c r="C236" s="343" t="s">
        <v>799</v>
      </c>
      <c r="D236" s="225" t="s">
        <v>1751</v>
      </c>
      <c r="E236" s="355" t="s">
        <v>1753</v>
      </c>
      <c r="F236" s="225" t="s">
        <v>1752</v>
      </c>
    </row>
    <row r="237" spans="1:6" x14ac:dyDescent="0.3">
      <c r="A237" s="541" t="s">
        <v>15</v>
      </c>
      <c r="B237" s="541" t="s">
        <v>224</v>
      </c>
      <c r="C237" s="343" t="s">
        <v>799</v>
      </c>
      <c r="D237" s="225" t="s">
        <v>1751</v>
      </c>
      <c r="E237" s="355" t="s">
        <v>1753</v>
      </c>
      <c r="F237" s="225" t="s">
        <v>1752</v>
      </c>
    </row>
    <row r="238" spans="1:6" x14ac:dyDescent="0.3">
      <c r="A238" s="541" t="s">
        <v>15</v>
      </c>
      <c r="B238" s="541" t="s">
        <v>225</v>
      </c>
      <c r="C238" s="343" t="s">
        <v>799</v>
      </c>
      <c r="D238" s="225" t="s">
        <v>1751</v>
      </c>
      <c r="E238" s="355" t="s">
        <v>1753</v>
      </c>
      <c r="F238" s="225" t="s">
        <v>1752</v>
      </c>
    </row>
    <row r="239" spans="1:6" x14ac:dyDescent="0.3">
      <c r="A239" s="541" t="s">
        <v>15</v>
      </c>
      <c r="B239" s="541" t="s">
        <v>226</v>
      </c>
      <c r="C239" s="343" t="s">
        <v>799</v>
      </c>
      <c r="D239" s="225" t="s">
        <v>1751</v>
      </c>
      <c r="E239" s="355" t="s">
        <v>1753</v>
      </c>
      <c r="F239" s="225" t="s">
        <v>1752</v>
      </c>
    </row>
    <row r="240" spans="1:6" x14ac:dyDescent="0.3">
      <c r="A240" s="541" t="s">
        <v>15</v>
      </c>
      <c r="B240" s="541" t="s">
        <v>227</v>
      </c>
      <c r="C240" s="343" t="s">
        <v>799</v>
      </c>
      <c r="D240" s="225" t="s">
        <v>1751</v>
      </c>
      <c r="E240" s="355" t="s">
        <v>1753</v>
      </c>
      <c r="F240" s="225" t="s">
        <v>1752</v>
      </c>
    </row>
    <row r="241" spans="1:6" x14ac:dyDescent="0.3">
      <c r="A241" s="541" t="s">
        <v>15</v>
      </c>
      <c r="B241" s="541" t="s">
        <v>228</v>
      </c>
      <c r="C241" s="343" t="s">
        <v>799</v>
      </c>
      <c r="D241" s="225" t="s">
        <v>1751</v>
      </c>
      <c r="E241" s="355" t="s">
        <v>1753</v>
      </c>
      <c r="F241" s="225" t="s">
        <v>1752</v>
      </c>
    </row>
    <row r="242" spans="1:6" ht="31.8" x14ac:dyDescent="0.3">
      <c r="A242" s="541" t="s">
        <v>15</v>
      </c>
      <c r="B242" s="541" t="s">
        <v>229</v>
      </c>
      <c r="C242" s="344" t="s">
        <v>1133</v>
      </c>
      <c r="D242" s="353" t="s">
        <v>1549</v>
      </c>
      <c r="E242" s="355" t="s">
        <v>1169</v>
      </c>
      <c r="F242" s="236"/>
    </row>
    <row r="243" spans="1:6" ht="21.6" x14ac:dyDescent="0.3">
      <c r="A243" s="541" t="s">
        <v>15</v>
      </c>
      <c r="B243" s="541" t="s">
        <v>230</v>
      </c>
      <c r="C243" s="344" t="s">
        <v>1134</v>
      </c>
      <c r="D243" s="353" t="s">
        <v>1550</v>
      </c>
      <c r="E243" s="355" t="s">
        <v>1044</v>
      </c>
      <c r="F243" s="236"/>
    </row>
    <row r="244" spans="1:6" x14ac:dyDescent="0.3">
      <c r="A244" s="541" t="s">
        <v>231</v>
      </c>
      <c r="B244" s="541" t="s">
        <v>232</v>
      </c>
      <c r="C244" s="345" t="s">
        <v>800</v>
      </c>
      <c r="D244" s="226" t="s">
        <v>804</v>
      </c>
      <c r="E244" s="139" t="s">
        <v>805</v>
      </c>
      <c r="F244" s="139" t="s">
        <v>806</v>
      </c>
    </row>
    <row r="245" spans="1:6" x14ac:dyDescent="0.3">
      <c r="A245" s="541" t="s">
        <v>231</v>
      </c>
      <c r="B245" s="541" t="s">
        <v>233</v>
      </c>
      <c r="C245" s="345" t="s">
        <v>800</v>
      </c>
      <c r="D245" s="226" t="s">
        <v>804</v>
      </c>
      <c r="E245" s="139" t="s">
        <v>805</v>
      </c>
      <c r="F245" s="139" t="s">
        <v>806</v>
      </c>
    </row>
    <row r="246" spans="1:6" x14ac:dyDescent="0.3">
      <c r="A246" s="541" t="s">
        <v>231</v>
      </c>
      <c r="B246" s="541" t="s">
        <v>234</v>
      </c>
      <c r="C246" s="345" t="s">
        <v>800</v>
      </c>
      <c r="D246" s="226" t="s">
        <v>804</v>
      </c>
      <c r="E246" s="139" t="s">
        <v>805</v>
      </c>
      <c r="F246" s="139" t="s">
        <v>806</v>
      </c>
    </row>
    <row r="247" spans="1:6" x14ac:dyDescent="0.3">
      <c r="A247" s="541" t="s">
        <v>231</v>
      </c>
      <c r="B247" s="541" t="s">
        <v>235</v>
      </c>
      <c r="C247" s="345" t="s">
        <v>1391</v>
      </c>
      <c r="D247" s="224" t="s">
        <v>804</v>
      </c>
      <c r="E247" s="140" t="s">
        <v>805</v>
      </c>
      <c r="F247" s="224" t="s">
        <v>806</v>
      </c>
    </row>
    <row r="248" spans="1:6" ht="38.25" customHeight="1" x14ac:dyDescent="0.3">
      <c r="A248" s="541" t="s">
        <v>231</v>
      </c>
      <c r="B248" s="541" t="s">
        <v>236</v>
      </c>
      <c r="C248" s="344" t="s">
        <v>1088</v>
      </c>
      <c r="D248" s="364" t="s">
        <v>1508</v>
      </c>
      <c r="E248" s="245" t="s">
        <v>1457</v>
      </c>
      <c r="F248" s="356" t="s">
        <v>1509</v>
      </c>
    </row>
    <row r="249" spans="1:6" x14ac:dyDescent="0.3">
      <c r="A249" s="541" t="s">
        <v>231</v>
      </c>
      <c r="B249" s="541" t="s">
        <v>237</v>
      </c>
      <c r="C249" s="345" t="s">
        <v>1392</v>
      </c>
      <c r="D249" s="224" t="s">
        <v>801</v>
      </c>
      <c r="E249" s="235" t="s">
        <v>802</v>
      </c>
      <c r="F249" s="225" t="s">
        <v>803</v>
      </c>
    </row>
    <row r="250" spans="1:6" x14ac:dyDescent="0.3">
      <c r="A250" s="541" t="s">
        <v>231</v>
      </c>
      <c r="B250" s="541" t="s">
        <v>238</v>
      </c>
      <c r="C250" s="345" t="s">
        <v>800</v>
      </c>
      <c r="D250" s="224" t="s">
        <v>804</v>
      </c>
      <c r="E250" s="140" t="s">
        <v>805</v>
      </c>
      <c r="F250" s="224" t="s">
        <v>806</v>
      </c>
    </row>
    <row r="251" spans="1:6" x14ac:dyDescent="0.3">
      <c r="A251" s="541" t="s">
        <v>231</v>
      </c>
      <c r="B251" s="541" t="s">
        <v>239</v>
      </c>
      <c r="C251" s="345" t="s">
        <v>1608</v>
      </c>
      <c r="D251" s="224" t="s">
        <v>804</v>
      </c>
      <c r="E251" s="581" t="s">
        <v>805</v>
      </c>
      <c r="F251" s="224" t="s">
        <v>806</v>
      </c>
    </row>
    <row r="252" spans="1:6" x14ac:dyDescent="0.3">
      <c r="A252" s="541" t="s">
        <v>231</v>
      </c>
      <c r="B252" s="541" t="s">
        <v>240</v>
      </c>
      <c r="C252" s="345" t="s">
        <v>1284</v>
      </c>
      <c r="D252" s="224" t="s">
        <v>804</v>
      </c>
      <c r="E252" s="140" t="s">
        <v>805</v>
      </c>
      <c r="F252" s="224" t="s">
        <v>806</v>
      </c>
    </row>
    <row r="253" spans="1:6" x14ac:dyDescent="0.3">
      <c r="A253" s="541" t="s">
        <v>231</v>
      </c>
      <c r="B253" s="541" t="s">
        <v>241</v>
      </c>
      <c r="C253" s="345" t="s">
        <v>800</v>
      </c>
      <c r="D253" s="224" t="s">
        <v>804</v>
      </c>
      <c r="E253" s="140" t="s">
        <v>805</v>
      </c>
      <c r="F253" s="224" t="s">
        <v>806</v>
      </c>
    </row>
    <row r="254" spans="1:6" x14ac:dyDescent="0.3">
      <c r="A254" s="541" t="s">
        <v>231</v>
      </c>
      <c r="B254" s="541" t="s">
        <v>242</v>
      </c>
      <c r="C254" s="345" t="s">
        <v>800</v>
      </c>
      <c r="D254" s="224" t="s">
        <v>804</v>
      </c>
      <c r="E254" s="140" t="s">
        <v>805</v>
      </c>
      <c r="F254" s="224" t="s">
        <v>806</v>
      </c>
    </row>
    <row r="255" spans="1:6" x14ac:dyDescent="0.3">
      <c r="A255" s="541" t="s">
        <v>231</v>
      </c>
      <c r="B255" s="541" t="s">
        <v>243</v>
      </c>
      <c r="C255" s="347" t="s">
        <v>800</v>
      </c>
      <c r="D255" s="226" t="s">
        <v>804</v>
      </c>
      <c r="E255" s="139" t="s">
        <v>805</v>
      </c>
      <c r="F255" s="139" t="s">
        <v>806</v>
      </c>
    </row>
    <row r="256" spans="1:6" x14ac:dyDescent="0.3">
      <c r="A256" s="541" t="s">
        <v>231</v>
      </c>
      <c r="B256" s="541" t="s">
        <v>244</v>
      </c>
      <c r="C256" s="347" t="s">
        <v>800</v>
      </c>
      <c r="D256" s="226" t="s">
        <v>804</v>
      </c>
      <c r="E256" s="139" t="s">
        <v>805</v>
      </c>
      <c r="F256" s="139" t="s">
        <v>806</v>
      </c>
    </row>
    <row r="257" spans="1:6" x14ac:dyDescent="0.3">
      <c r="A257" s="541" t="s">
        <v>231</v>
      </c>
      <c r="B257" s="541" t="s">
        <v>245</v>
      </c>
      <c r="C257" s="347" t="s">
        <v>800</v>
      </c>
      <c r="D257" s="226" t="s">
        <v>804</v>
      </c>
      <c r="E257" s="139" t="s">
        <v>805</v>
      </c>
      <c r="F257" s="139" t="s">
        <v>806</v>
      </c>
    </row>
    <row r="258" spans="1:6" x14ac:dyDescent="0.3">
      <c r="A258" s="541" t="s">
        <v>231</v>
      </c>
      <c r="B258" s="541" t="s">
        <v>246</v>
      </c>
      <c r="C258" s="345" t="s">
        <v>1609</v>
      </c>
      <c r="D258" s="226" t="s">
        <v>804</v>
      </c>
      <c r="E258" s="139" t="s">
        <v>805</v>
      </c>
      <c r="F258" s="139" t="s">
        <v>806</v>
      </c>
    </row>
    <row r="259" spans="1:6" x14ac:dyDescent="0.3">
      <c r="A259" s="541" t="s">
        <v>231</v>
      </c>
      <c r="B259" s="541" t="s">
        <v>247</v>
      </c>
      <c r="C259" s="345" t="s">
        <v>1610</v>
      </c>
      <c r="D259" s="226" t="s">
        <v>804</v>
      </c>
      <c r="E259" s="368" t="s">
        <v>805</v>
      </c>
      <c r="F259" s="139" t="s">
        <v>806</v>
      </c>
    </row>
    <row r="260" spans="1:6" x14ac:dyDescent="0.3">
      <c r="A260" s="541" t="s">
        <v>231</v>
      </c>
      <c r="B260" s="541" t="s">
        <v>248</v>
      </c>
      <c r="C260" s="345" t="s">
        <v>1286</v>
      </c>
      <c r="D260" s="226" t="s">
        <v>804</v>
      </c>
      <c r="E260" s="368" t="s">
        <v>805</v>
      </c>
      <c r="F260" s="139" t="s">
        <v>806</v>
      </c>
    </row>
    <row r="261" spans="1:6" x14ac:dyDescent="0.3">
      <c r="A261" s="541" t="s">
        <v>231</v>
      </c>
      <c r="B261" s="541" t="s">
        <v>249</v>
      </c>
      <c r="C261" s="345" t="s">
        <v>1390</v>
      </c>
      <c r="D261" s="226" t="s">
        <v>804</v>
      </c>
      <c r="E261" s="368" t="s">
        <v>805</v>
      </c>
      <c r="F261" s="139" t="s">
        <v>806</v>
      </c>
    </row>
    <row r="262" spans="1:6" x14ac:dyDescent="0.3">
      <c r="A262" s="541" t="s">
        <v>231</v>
      </c>
      <c r="B262" s="541" t="s">
        <v>250</v>
      </c>
      <c r="C262" s="345" t="s">
        <v>800</v>
      </c>
      <c r="D262" s="226" t="s">
        <v>804</v>
      </c>
      <c r="E262" s="139" t="s">
        <v>805</v>
      </c>
      <c r="F262" s="139" t="s">
        <v>806</v>
      </c>
    </row>
    <row r="263" spans="1:6" x14ac:dyDescent="0.3">
      <c r="A263" s="541" t="s">
        <v>231</v>
      </c>
      <c r="B263" s="541" t="s">
        <v>251</v>
      </c>
      <c r="C263" s="345" t="s">
        <v>800</v>
      </c>
      <c r="D263" s="225" t="s">
        <v>804</v>
      </c>
      <c r="E263" s="139" t="s">
        <v>805</v>
      </c>
      <c r="F263" s="139" t="s">
        <v>973</v>
      </c>
    </row>
    <row r="264" spans="1:6" x14ac:dyDescent="0.3">
      <c r="A264" s="541" t="s">
        <v>231</v>
      </c>
      <c r="B264" s="541" t="s">
        <v>252</v>
      </c>
      <c r="C264" s="345" t="s">
        <v>1287</v>
      </c>
      <c r="D264" s="226" t="s">
        <v>804</v>
      </c>
      <c r="E264" s="368" t="s">
        <v>805</v>
      </c>
      <c r="F264" s="139" t="s">
        <v>806</v>
      </c>
    </row>
    <row r="265" spans="1:6" x14ac:dyDescent="0.3">
      <c r="A265" s="541" t="s">
        <v>231</v>
      </c>
      <c r="B265" s="541" t="s">
        <v>253</v>
      </c>
      <c r="C265" s="345" t="s">
        <v>800</v>
      </c>
      <c r="D265" s="226" t="s">
        <v>804</v>
      </c>
      <c r="E265" s="139" t="s">
        <v>805</v>
      </c>
      <c r="F265" s="139" t="s">
        <v>806</v>
      </c>
    </row>
    <row r="266" spans="1:6" x14ac:dyDescent="0.3">
      <c r="A266" s="541" t="s">
        <v>231</v>
      </c>
      <c r="B266" s="541" t="s">
        <v>254</v>
      </c>
      <c r="C266" s="345" t="s">
        <v>1516</v>
      </c>
      <c r="D266" s="226" t="s">
        <v>804</v>
      </c>
      <c r="E266" s="139" t="s">
        <v>805</v>
      </c>
      <c r="F266" s="139" t="s">
        <v>806</v>
      </c>
    </row>
    <row r="267" spans="1:6" x14ac:dyDescent="0.3">
      <c r="A267" s="541" t="s">
        <v>231</v>
      </c>
      <c r="B267" s="541" t="s">
        <v>255</v>
      </c>
      <c r="C267" s="345" t="s">
        <v>1288</v>
      </c>
      <c r="D267" s="226" t="s">
        <v>804</v>
      </c>
      <c r="E267" s="368" t="s">
        <v>805</v>
      </c>
      <c r="F267" s="139" t="s">
        <v>806</v>
      </c>
    </row>
    <row r="268" spans="1:6" ht="21.6" x14ac:dyDescent="0.3">
      <c r="A268" s="541" t="s">
        <v>231</v>
      </c>
      <c r="B268" s="541" t="s">
        <v>256</v>
      </c>
      <c r="C268" s="345" t="s">
        <v>1534</v>
      </c>
      <c r="D268" s="353" t="s">
        <v>1535</v>
      </c>
      <c r="E268" s="245" t="s">
        <v>1537</v>
      </c>
      <c r="F268" s="354" t="s">
        <v>1536</v>
      </c>
    </row>
    <row r="269" spans="1:6" ht="21.6" x14ac:dyDescent="0.3">
      <c r="A269" s="541" t="s">
        <v>231</v>
      </c>
      <c r="B269" s="541" t="s">
        <v>257</v>
      </c>
      <c r="C269" s="345" t="s">
        <v>1534</v>
      </c>
      <c r="D269" s="353" t="s">
        <v>1535</v>
      </c>
      <c r="E269" s="245" t="s">
        <v>1537</v>
      </c>
      <c r="F269" s="354" t="s">
        <v>1536</v>
      </c>
    </row>
    <row r="270" spans="1:6" ht="21.6" x14ac:dyDescent="0.3">
      <c r="A270" s="541" t="s">
        <v>231</v>
      </c>
      <c r="B270" s="541" t="s">
        <v>258</v>
      </c>
      <c r="C270" s="345" t="s">
        <v>1285</v>
      </c>
      <c r="D270" s="353" t="s">
        <v>1535</v>
      </c>
      <c r="E270" s="245" t="s">
        <v>1537</v>
      </c>
      <c r="F270" s="354" t="s">
        <v>1536</v>
      </c>
    </row>
    <row r="271" spans="1:6" ht="21.6" x14ac:dyDescent="0.3">
      <c r="A271" s="541" t="s">
        <v>231</v>
      </c>
      <c r="B271" s="541" t="s">
        <v>259</v>
      </c>
      <c r="C271" s="345" t="s">
        <v>1533</v>
      </c>
      <c r="D271" s="353" t="s">
        <v>1535</v>
      </c>
      <c r="E271" s="245" t="s">
        <v>1537</v>
      </c>
      <c r="F271" s="354" t="s">
        <v>1536</v>
      </c>
    </row>
    <row r="272" spans="1:6" ht="21.6" x14ac:dyDescent="0.3">
      <c r="A272" s="541" t="s">
        <v>231</v>
      </c>
      <c r="B272" s="541" t="s">
        <v>260</v>
      </c>
      <c r="C272" s="345" t="s">
        <v>1534</v>
      </c>
      <c r="D272" s="353" t="s">
        <v>1535</v>
      </c>
      <c r="E272" s="245" t="s">
        <v>1537</v>
      </c>
      <c r="F272" s="354" t="s">
        <v>1536</v>
      </c>
    </row>
    <row r="273" spans="1:6" ht="21.6" x14ac:dyDescent="0.3">
      <c r="A273" s="541" t="s">
        <v>231</v>
      </c>
      <c r="B273" s="541" t="s">
        <v>261</v>
      </c>
      <c r="C273" s="345" t="s">
        <v>1534</v>
      </c>
      <c r="D273" s="353" t="s">
        <v>1535</v>
      </c>
      <c r="E273" s="245" t="s">
        <v>1537</v>
      </c>
      <c r="F273" s="354" t="s">
        <v>1536</v>
      </c>
    </row>
    <row r="274" spans="1:6" ht="21.6" x14ac:dyDescent="0.3">
      <c r="A274" s="541" t="s">
        <v>231</v>
      </c>
      <c r="B274" s="541" t="s">
        <v>262</v>
      </c>
      <c r="C274" s="345" t="s">
        <v>1534</v>
      </c>
      <c r="D274" s="353" t="s">
        <v>1535</v>
      </c>
      <c r="E274" s="245" t="s">
        <v>1537</v>
      </c>
      <c r="F274" s="354" t="s">
        <v>1536</v>
      </c>
    </row>
    <row r="275" spans="1:6" ht="21.6" x14ac:dyDescent="0.3">
      <c r="A275" s="541" t="s">
        <v>231</v>
      </c>
      <c r="B275" s="541" t="s">
        <v>263</v>
      </c>
      <c r="C275" s="345" t="s">
        <v>1534</v>
      </c>
      <c r="D275" s="353" t="s">
        <v>1535</v>
      </c>
      <c r="E275" s="245" t="s">
        <v>1537</v>
      </c>
      <c r="F275" s="354" t="s">
        <v>1536</v>
      </c>
    </row>
    <row r="276" spans="1:6" ht="21.6" x14ac:dyDescent="0.3">
      <c r="A276" s="541" t="s">
        <v>231</v>
      </c>
      <c r="B276" s="541" t="s">
        <v>264</v>
      </c>
      <c r="C276" s="345" t="s">
        <v>1534</v>
      </c>
      <c r="D276" s="353" t="s">
        <v>1535</v>
      </c>
      <c r="E276" s="245" t="s">
        <v>1537</v>
      </c>
      <c r="F276" s="354" t="s">
        <v>1536</v>
      </c>
    </row>
    <row r="277" spans="1:6" ht="21.6" x14ac:dyDescent="0.3">
      <c r="A277" s="541" t="s">
        <v>231</v>
      </c>
      <c r="B277" s="541" t="s">
        <v>265</v>
      </c>
      <c r="C277" s="345" t="s">
        <v>1534</v>
      </c>
      <c r="D277" s="353" t="s">
        <v>1535</v>
      </c>
      <c r="E277" s="245" t="s">
        <v>1537</v>
      </c>
      <c r="F277" s="354" t="s">
        <v>1536</v>
      </c>
    </row>
    <row r="278" spans="1:6" ht="21.6" x14ac:dyDescent="0.3">
      <c r="A278" s="541" t="s">
        <v>231</v>
      </c>
      <c r="B278" s="541" t="s">
        <v>266</v>
      </c>
      <c r="C278" s="345" t="s">
        <v>1534</v>
      </c>
      <c r="D278" s="353" t="s">
        <v>1535</v>
      </c>
      <c r="E278" s="245" t="s">
        <v>1537</v>
      </c>
      <c r="F278" s="354" t="s">
        <v>1536</v>
      </c>
    </row>
    <row r="279" spans="1:6" ht="21.6" x14ac:dyDescent="0.3">
      <c r="A279" s="541" t="s">
        <v>231</v>
      </c>
      <c r="B279" s="541" t="s">
        <v>267</v>
      </c>
      <c r="C279" s="345" t="s">
        <v>1534</v>
      </c>
      <c r="D279" s="353" t="s">
        <v>1535</v>
      </c>
      <c r="E279" s="245" t="s">
        <v>1537</v>
      </c>
      <c r="F279" s="354" t="s">
        <v>1536</v>
      </c>
    </row>
    <row r="280" spans="1:6" ht="21.6" x14ac:dyDescent="0.3">
      <c r="A280" s="541" t="s">
        <v>231</v>
      </c>
      <c r="B280" s="541" t="s">
        <v>268</v>
      </c>
      <c r="C280" s="345" t="s">
        <v>1534</v>
      </c>
      <c r="D280" s="353" t="s">
        <v>1535</v>
      </c>
      <c r="E280" s="245" t="s">
        <v>1537</v>
      </c>
      <c r="F280" s="354" t="s">
        <v>1536</v>
      </c>
    </row>
    <row r="281" spans="1:6" ht="21.6" x14ac:dyDescent="0.3">
      <c r="A281" s="541" t="s">
        <v>231</v>
      </c>
      <c r="B281" s="541" t="s">
        <v>269</v>
      </c>
      <c r="C281" s="345" t="s">
        <v>1534</v>
      </c>
      <c r="D281" s="353" t="s">
        <v>1535</v>
      </c>
      <c r="E281" s="245" t="s">
        <v>1537</v>
      </c>
      <c r="F281" s="354" t="s">
        <v>1536</v>
      </c>
    </row>
    <row r="282" spans="1:6" ht="21.6" x14ac:dyDescent="0.3">
      <c r="A282" s="541" t="s">
        <v>231</v>
      </c>
      <c r="B282" s="541" t="s">
        <v>270</v>
      </c>
      <c r="C282" s="345" t="s">
        <v>1534</v>
      </c>
      <c r="D282" s="353" t="s">
        <v>1535</v>
      </c>
      <c r="E282" s="245" t="s">
        <v>1537</v>
      </c>
      <c r="F282" s="354" t="s">
        <v>1536</v>
      </c>
    </row>
    <row r="283" spans="1:6" x14ac:dyDescent="0.3">
      <c r="A283" s="541" t="s">
        <v>10</v>
      </c>
      <c r="B283" s="541" t="s">
        <v>748</v>
      </c>
      <c r="C283" s="344" t="s">
        <v>1324</v>
      </c>
      <c r="D283" s="256"/>
      <c r="E283" s="235"/>
      <c r="F283" s="236"/>
    </row>
    <row r="284" spans="1:6" x14ac:dyDescent="0.3">
      <c r="A284" s="543">
        <v>17</v>
      </c>
      <c r="B284" s="543">
        <v>17001700</v>
      </c>
      <c r="C284" s="490" t="s">
        <v>1920</v>
      </c>
      <c r="D284" s="524" t="s">
        <v>1921</v>
      </c>
      <c r="E284" s="490"/>
      <c r="F284" s="524" t="s">
        <v>1922</v>
      </c>
    </row>
    <row r="285" spans="1:6" ht="21.6" x14ac:dyDescent="0.3">
      <c r="A285" s="541" t="s">
        <v>10</v>
      </c>
      <c r="B285" s="541" t="s">
        <v>741</v>
      </c>
      <c r="C285" s="345" t="s">
        <v>807</v>
      </c>
      <c r="D285" s="224" t="s">
        <v>808</v>
      </c>
      <c r="E285" s="258" t="s">
        <v>809</v>
      </c>
      <c r="F285" s="225" t="s">
        <v>810</v>
      </c>
    </row>
    <row r="286" spans="1:6" ht="21.6" x14ac:dyDescent="0.3">
      <c r="A286" s="541" t="s">
        <v>10</v>
      </c>
      <c r="B286" s="541" t="s">
        <v>742</v>
      </c>
      <c r="C286" s="345" t="s">
        <v>807</v>
      </c>
      <c r="D286" s="224" t="s">
        <v>808</v>
      </c>
      <c r="E286" s="258" t="s">
        <v>809</v>
      </c>
      <c r="F286" s="225" t="s">
        <v>810</v>
      </c>
    </row>
    <row r="287" spans="1:6" x14ac:dyDescent="0.3">
      <c r="A287" s="541" t="s">
        <v>10</v>
      </c>
      <c r="B287" s="541" t="s">
        <v>1382</v>
      </c>
      <c r="C287" s="344" t="s">
        <v>1324</v>
      </c>
      <c r="D287" s="256" t="s">
        <v>1383</v>
      </c>
      <c r="E287" s="413" t="s">
        <v>1384</v>
      </c>
      <c r="F287" s="236" t="s">
        <v>1385</v>
      </c>
    </row>
    <row r="288" spans="1:6" ht="21.6" x14ac:dyDescent="0.3">
      <c r="A288" s="541" t="s">
        <v>10</v>
      </c>
      <c r="B288" s="541" t="s">
        <v>1880</v>
      </c>
      <c r="C288" s="344" t="s">
        <v>1324</v>
      </c>
      <c r="D288" s="353" t="s">
        <v>1882</v>
      </c>
      <c r="E288" s="413" t="s">
        <v>1881</v>
      </c>
      <c r="F288" s="357" t="s">
        <v>1883</v>
      </c>
    </row>
    <row r="289" spans="1:6" x14ac:dyDescent="0.3">
      <c r="A289" s="541" t="s">
        <v>10</v>
      </c>
      <c r="B289" s="541" t="s">
        <v>743</v>
      </c>
      <c r="C289" s="344" t="s">
        <v>1324</v>
      </c>
      <c r="D289" s="256" t="s">
        <v>1386</v>
      </c>
      <c r="E289" s="235" t="s">
        <v>1387</v>
      </c>
      <c r="F289" s="236" t="s">
        <v>1388</v>
      </c>
    </row>
    <row r="290" spans="1:6" x14ac:dyDescent="0.3">
      <c r="A290" s="541" t="s">
        <v>11</v>
      </c>
      <c r="B290" s="541" t="s">
        <v>271</v>
      </c>
      <c r="C290" s="345" t="s">
        <v>811</v>
      </c>
      <c r="D290" s="224" t="s">
        <v>812</v>
      </c>
      <c r="E290" s="235" t="s">
        <v>813</v>
      </c>
      <c r="F290" s="236" t="s">
        <v>1110</v>
      </c>
    </row>
    <row r="291" spans="1:6" x14ac:dyDescent="0.3">
      <c r="A291" s="541" t="s">
        <v>11</v>
      </c>
      <c r="B291" s="541" t="s">
        <v>272</v>
      </c>
      <c r="C291" s="345" t="s">
        <v>811</v>
      </c>
      <c r="D291" s="224" t="s">
        <v>812</v>
      </c>
      <c r="E291" s="235" t="s">
        <v>813</v>
      </c>
      <c r="F291" s="236" t="s">
        <v>1110</v>
      </c>
    </row>
    <row r="292" spans="1:6" x14ac:dyDescent="0.3">
      <c r="A292" s="541" t="s">
        <v>11</v>
      </c>
      <c r="B292" s="541" t="s">
        <v>273</v>
      </c>
      <c r="C292" s="345" t="s">
        <v>811</v>
      </c>
      <c r="D292" s="224" t="s">
        <v>812</v>
      </c>
      <c r="E292" s="235" t="s">
        <v>813</v>
      </c>
      <c r="F292" s="236" t="s">
        <v>1110</v>
      </c>
    </row>
    <row r="293" spans="1:6" x14ac:dyDescent="0.3">
      <c r="A293" s="541" t="s">
        <v>11</v>
      </c>
      <c r="B293" s="541" t="s">
        <v>274</v>
      </c>
      <c r="C293" s="345" t="s">
        <v>811</v>
      </c>
      <c r="D293" s="224" t="s">
        <v>812</v>
      </c>
      <c r="E293" s="235" t="s">
        <v>813</v>
      </c>
      <c r="F293" s="236" t="s">
        <v>1110</v>
      </c>
    </row>
    <row r="294" spans="1:6" x14ac:dyDescent="0.3">
      <c r="A294" s="541" t="s">
        <v>11</v>
      </c>
      <c r="B294" s="541" t="s">
        <v>275</v>
      </c>
      <c r="C294" s="345" t="s">
        <v>811</v>
      </c>
      <c r="D294" s="256" t="s">
        <v>1733</v>
      </c>
      <c r="E294" s="235"/>
      <c r="F294" s="236" t="s">
        <v>1734</v>
      </c>
    </row>
    <row r="295" spans="1:6" x14ac:dyDescent="0.3">
      <c r="A295" s="541" t="s">
        <v>11</v>
      </c>
      <c r="B295" s="541" t="s">
        <v>276</v>
      </c>
      <c r="C295" s="345" t="s">
        <v>814</v>
      </c>
      <c r="D295" s="224" t="s">
        <v>815</v>
      </c>
      <c r="E295" s="235" t="s">
        <v>816</v>
      </c>
      <c r="F295" s="236"/>
    </row>
    <row r="296" spans="1:6" ht="21.6" x14ac:dyDescent="0.3">
      <c r="A296" s="541" t="s">
        <v>17</v>
      </c>
      <c r="B296" s="541" t="s">
        <v>277</v>
      </c>
      <c r="C296" s="345" t="s">
        <v>817</v>
      </c>
      <c r="D296" s="380" t="s">
        <v>2035</v>
      </c>
      <c r="E296" s="368" t="s">
        <v>2036</v>
      </c>
      <c r="F296" s="381"/>
    </row>
    <row r="297" spans="1:6" ht="24.75" customHeight="1" x14ac:dyDescent="0.3">
      <c r="A297" s="541" t="s">
        <v>17</v>
      </c>
      <c r="B297" s="541" t="s">
        <v>278</v>
      </c>
      <c r="C297" s="345" t="s">
        <v>817</v>
      </c>
      <c r="D297" s="437" t="s">
        <v>2035</v>
      </c>
      <c r="E297" s="368" t="s">
        <v>2036</v>
      </c>
      <c r="F297" s="381"/>
    </row>
    <row r="298" spans="1:6" ht="31.8" x14ac:dyDescent="0.3">
      <c r="A298" s="541" t="s">
        <v>17</v>
      </c>
      <c r="B298" s="541" t="s">
        <v>279</v>
      </c>
      <c r="C298" s="345" t="s">
        <v>1441</v>
      </c>
      <c r="D298" s="353" t="s">
        <v>1543</v>
      </c>
      <c r="E298" s="531" t="s">
        <v>1442</v>
      </c>
      <c r="F298" s="357" t="s">
        <v>1443</v>
      </c>
    </row>
    <row r="299" spans="1:6" x14ac:dyDescent="0.3">
      <c r="A299" s="541" t="s">
        <v>2</v>
      </c>
      <c r="B299" s="541" t="s">
        <v>280</v>
      </c>
      <c r="C299" s="343" t="s">
        <v>1154</v>
      </c>
      <c r="D299" s="224" t="s">
        <v>1084</v>
      </c>
      <c r="E299" s="355" t="s">
        <v>1067</v>
      </c>
      <c r="F299" s="225" t="s">
        <v>822</v>
      </c>
    </row>
    <row r="300" spans="1:6" x14ac:dyDescent="0.3">
      <c r="A300" s="541" t="s">
        <v>2</v>
      </c>
      <c r="B300" s="541" t="s">
        <v>281</v>
      </c>
      <c r="C300" s="343" t="s">
        <v>818</v>
      </c>
      <c r="D300" s="224" t="s">
        <v>819</v>
      </c>
      <c r="E300" s="235" t="s">
        <v>820</v>
      </c>
      <c r="F300" s="296" t="s">
        <v>1155</v>
      </c>
    </row>
    <row r="301" spans="1:6" ht="21.6" x14ac:dyDescent="0.3">
      <c r="A301" s="541" t="s">
        <v>2</v>
      </c>
      <c r="B301" s="541" t="s">
        <v>282</v>
      </c>
      <c r="C301" s="343" t="s">
        <v>1325</v>
      </c>
      <c r="D301" s="353" t="s">
        <v>2081</v>
      </c>
      <c r="E301" s="355" t="s">
        <v>2082</v>
      </c>
      <c r="F301" s="236" t="s">
        <v>2083</v>
      </c>
    </row>
    <row r="302" spans="1:6" ht="42" x14ac:dyDescent="0.3">
      <c r="A302" s="541" t="s">
        <v>2</v>
      </c>
      <c r="B302" s="541" t="s">
        <v>283</v>
      </c>
      <c r="C302" s="343" t="s">
        <v>1143</v>
      </c>
      <c r="D302" s="226" t="s">
        <v>1450</v>
      </c>
      <c r="E302" s="139" t="s">
        <v>1449</v>
      </c>
      <c r="F302" s="139" t="s">
        <v>2007</v>
      </c>
    </row>
    <row r="303" spans="1:6" x14ac:dyDescent="0.3">
      <c r="A303" s="541" t="s">
        <v>2</v>
      </c>
      <c r="B303" s="541" t="s">
        <v>284</v>
      </c>
      <c r="C303" s="343" t="s">
        <v>821</v>
      </c>
      <c r="D303" s="224" t="s">
        <v>1084</v>
      </c>
      <c r="E303" s="368" t="s">
        <v>1067</v>
      </c>
      <c r="F303" s="225" t="s">
        <v>822</v>
      </c>
    </row>
    <row r="304" spans="1:6" x14ac:dyDescent="0.3">
      <c r="A304" s="541" t="s">
        <v>2</v>
      </c>
      <c r="B304" s="541" t="s">
        <v>285</v>
      </c>
      <c r="C304" s="343" t="s">
        <v>975</v>
      </c>
      <c r="D304" s="226" t="s">
        <v>1159</v>
      </c>
      <c r="E304" s="368" t="s">
        <v>1160</v>
      </c>
      <c r="F304" s="139" t="s">
        <v>1161</v>
      </c>
    </row>
    <row r="305" spans="1:6" x14ac:dyDescent="0.3">
      <c r="A305" s="541" t="s">
        <v>2</v>
      </c>
      <c r="B305" s="541" t="s">
        <v>286</v>
      </c>
      <c r="C305" s="345" t="s">
        <v>1106</v>
      </c>
      <c r="D305" s="226" t="s">
        <v>1156</v>
      </c>
      <c r="E305" s="245" t="s">
        <v>1157</v>
      </c>
      <c r="F305" s="370" t="s">
        <v>1158</v>
      </c>
    </row>
    <row r="306" spans="1:6" x14ac:dyDescent="0.3">
      <c r="A306" s="541" t="s">
        <v>2</v>
      </c>
      <c r="B306" s="541" t="s">
        <v>1008</v>
      </c>
      <c r="C306" s="343" t="s">
        <v>1011</v>
      </c>
      <c r="D306" s="226" t="s">
        <v>2050</v>
      </c>
      <c r="E306" s="436" t="s">
        <v>2051</v>
      </c>
      <c r="F306" s="139" t="s">
        <v>2052</v>
      </c>
    </row>
    <row r="307" spans="1:6" x14ac:dyDescent="0.3">
      <c r="A307" s="541" t="s">
        <v>2</v>
      </c>
      <c r="B307" s="541" t="s">
        <v>1009</v>
      </c>
      <c r="C307" s="343" t="s">
        <v>1010</v>
      </c>
      <c r="D307" s="226" t="s">
        <v>1156</v>
      </c>
      <c r="E307" s="245" t="s">
        <v>1157</v>
      </c>
      <c r="F307" s="370" t="s">
        <v>1158</v>
      </c>
    </row>
    <row r="308" spans="1:6" x14ac:dyDescent="0.3">
      <c r="A308" s="541" t="s">
        <v>2</v>
      </c>
      <c r="B308" s="541" t="s">
        <v>287</v>
      </c>
      <c r="C308" s="343" t="s">
        <v>1326</v>
      </c>
      <c r="D308" s="226" t="s">
        <v>1066</v>
      </c>
      <c r="E308" s="139" t="s">
        <v>1067</v>
      </c>
      <c r="F308" s="139" t="s">
        <v>774</v>
      </c>
    </row>
    <row r="309" spans="1:6" x14ac:dyDescent="0.3">
      <c r="A309" s="541" t="s">
        <v>2</v>
      </c>
      <c r="B309" s="541" t="s">
        <v>288</v>
      </c>
      <c r="C309" s="343" t="s">
        <v>823</v>
      </c>
      <c r="D309" s="226" t="s">
        <v>1066</v>
      </c>
      <c r="E309" s="139" t="s">
        <v>1067</v>
      </c>
      <c r="F309" s="139" t="s">
        <v>774</v>
      </c>
    </row>
    <row r="310" spans="1:6" ht="21.6" x14ac:dyDescent="0.3">
      <c r="A310" s="541" t="s">
        <v>2</v>
      </c>
      <c r="B310" s="541" t="s">
        <v>289</v>
      </c>
      <c r="C310" s="343" t="s">
        <v>824</v>
      </c>
      <c r="D310" s="224" t="s">
        <v>1084</v>
      </c>
      <c r="E310" s="355" t="s">
        <v>1067</v>
      </c>
      <c r="F310" s="225" t="s">
        <v>822</v>
      </c>
    </row>
    <row r="311" spans="1:6" x14ac:dyDescent="0.3">
      <c r="A311" s="541" t="s">
        <v>2</v>
      </c>
      <c r="B311" s="541" t="s">
        <v>290</v>
      </c>
      <c r="C311" s="343" t="s">
        <v>825</v>
      </c>
      <c r="D311" s="226" t="s">
        <v>1066</v>
      </c>
      <c r="E311" s="139" t="s">
        <v>1067</v>
      </c>
      <c r="F311" s="139" t="s">
        <v>774</v>
      </c>
    </row>
    <row r="312" spans="1:6" x14ac:dyDescent="0.3">
      <c r="A312" s="541" t="s">
        <v>2</v>
      </c>
      <c r="B312" s="541" t="s">
        <v>291</v>
      </c>
      <c r="C312" s="343" t="s">
        <v>826</v>
      </c>
      <c r="D312" s="296" t="s">
        <v>1174</v>
      </c>
      <c r="E312" s="235" t="s">
        <v>1175</v>
      </c>
      <c r="F312" s="236" t="s">
        <v>1173</v>
      </c>
    </row>
    <row r="313" spans="1:6" ht="21.6" x14ac:dyDescent="0.3">
      <c r="A313" s="541" t="s">
        <v>2</v>
      </c>
      <c r="B313" s="541" t="s">
        <v>292</v>
      </c>
      <c r="C313" s="343" t="s">
        <v>826</v>
      </c>
      <c r="D313" s="296" t="s">
        <v>1174</v>
      </c>
      <c r="E313" s="235" t="s">
        <v>1175</v>
      </c>
      <c r="F313" s="354" t="s">
        <v>1493</v>
      </c>
    </row>
    <row r="314" spans="1:6" x14ac:dyDescent="0.3">
      <c r="A314" s="541" t="s">
        <v>2</v>
      </c>
      <c r="B314" s="541" t="s">
        <v>293</v>
      </c>
      <c r="C314" s="343" t="s">
        <v>826</v>
      </c>
      <c r="D314" s="296" t="s">
        <v>1174</v>
      </c>
      <c r="E314" s="235" t="s">
        <v>1175</v>
      </c>
      <c r="F314" s="236" t="s">
        <v>1173</v>
      </c>
    </row>
    <row r="315" spans="1:6" ht="31.8" x14ac:dyDescent="0.3">
      <c r="A315" s="541" t="s">
        <v>2</v>
      </c>
      <c r="B315" s="541" t="s">
        <v>294</v>
      </c>
      <c r="C315" s="343" t="s">
        <v>826</v>
      </c>
      <c r="D315" s="225" t="s">
        <v>1394</v>
      </c>
      <c r="E315" s="355" t="s">
        <v>1395</v>
      </c>
      <c r="F315" s="225" t="s">
        <v>1396</v>
      </c>
    </row>
    <row r="316" spans="1:6" ht="31.8" x14ac:dyDescent="0.3">
      <c r="A316" s="541" t="s">
        <v>2</v>
      </c>
      <c r="B316" s="541" t="s">
        <v>295</v>
      </c>
      <c r="C316" s="343" t="s">
        <v>826</v>
      </c>
      <c r="D316" s="225" t="s">
        <v>1394</v>
      </c>
      <c r="E316" s="355" t="s">
        <v>1395</v>
      </c>
      <c r="F316" s="225" t="s">
        <v>1396</v>
      </c>
    </row>
    <row r="317" spans="1:6" ht="31.8" x14ac:dyDescent="0.3">
      <c r="A317" s="541" t="s">
        <v>2</v>
      </c>
      <c r="B317" s="541" t="s">
        <v>296</v>
      </c>
      <c r="C317" s="343" t="s">
        <v>826</v>
      </c>
      <c r="D317" s="225" t="s">
        <v>1394</v>
      </c>
      <c r="E317" s="355" t="s">
        <v>1395</v>
      </c>
      <c r="F317" s="225" t="s">
        <v>1396</v>
      </c>
    </row>
    <row r="318" spans="1:6" ht="31.8" x14ac:dyDescent="0.3">
      <c r="A318" s="541" t="s">
        <v>2</v>
      </c>
      <c r="B318" s="541" t="s">
        <v>297</v>
      </c>
      <c r="C318" s="343" t="s">
        <v>826</v>
      </c>
      <c r="D318" s="225" t="s">
        <v>1394</v>
      </c>
      <c r="E318" s="355" t="s">
        <v>1395</v>
      </c>
      <c r="F318" s="225" t="s">
        <v>1396</v>
      </c>
    </row>
    <row r="319" spans="1:6" ht="31.8" x14ac:dyDescent="0.3">
      <c r="A319" s="541" t="s">
        <v>2</v>
      </c>
      <c r="B319" s="541" t="s">
        <v>298</v>
      </c>
      <c r="C319" s="343" t="s">
        <v>826</v>
      </c>
      <c r="D319" s="225" t="s">
        <v>1394</v>
      </c>
      <c r="E319" s="355" t="s">
        <v>1395</v>
      </c>
      <c r="F319" s="225" t="s">
        <v>1396</v>
      </c>
    </row>
    <row r="320" spans="1:6" ht="31.8" x14ac:dyDescent="0.3">
      <c r="A320" s="541" t="s">
        <v>2</v>
      </c>
      <c r="B320" s="541" t="s">
        <v>299</v>
      </c>
      <c r="C320" s="343" t="s">
        <v>826</v>
      </c>
      <c r="D320" s="225" t="s">
        <v>1394</v>
      </c>
      <c r="E320" s="355" t="s">
        <v>1395</v>
      </c>
      <c r="F320" s="225" t="s">
        <v>1396</v>
      </c>
    </row>
    <row r="321" spans="1:7" ht="31.8" x14ac:dyDescent="0.3">
      <c r="A321" s="541" t="s">
        <v>2</v>
      </c>
      <c r="B321" s="541" t="s">
        <v>300</v>
      </c>
      <c r="C321" s="343" t="s">
        <v>826</v>
      </c>
      <c r="D321" s="225" t="s">
        <v>1394</v>
      </c>
      <c r="E321" s="355" t="s">
        <v>1395</v>
      </c>
      <c r="F321" s="225" t="s">
        <v>1396</v>
      </c>
    </row>
    <row r="322" spans="1:7" ht="31.8" x14ac:dyDescent="0.3">
      <c r="A322" s="541" t="s">
        <v>2</v>
      </c>
      <c r="B322" s="541" t="s">
        <v>301</v>
      </c>
      <c r="C322" s="343" t="s">
        <v>826</v>
      </c>
      <c r="D322" s="225" t="s">
        <v>1394</v>
      </c>
      <c r="E322" s="355" t="s">
        <v>1395</v>
      </c>
      <c r="F322" s="225" t="s">
        <v>1396</v>
      </c>
    </row>
    <row r="323" spans="1:7" ht="31.8" x14ac:dyDescent="0.3">
      <c r="A323" s="541" t="s">
        <v>2</v>
      </c>
      <c r="B323" s="541" t="s">
        <v>302</v>
      </c>
      <c r="C323" s="343" t="s">
        <v>826</v>
      </c>
      <c r="D323" s="225" t="s">
        <v>1394</v>
      </c>
      <c r="E323" s="355" t="s">
        <v>1395</v>
      </c>
      <c r="F323" s="225" t="s">
        <v>1396</v>
      </c>
    </row>
    <row r="324" spans="1:7" ht="31.8" x14ac:dyDescent="0.3">
      <c r="A324" s="541" t="s">
        <v>2</v>
      </c>
      <c r="B324" s="541" t="s">
        <v>303</v>
      </c>
      <c r="C324" s="343" t="s">
        <v>826</v>
      </c>
      <c r="D324" s="225" t="s">
        <v>1394</v>
      </c>
      <c r="E324" s="355" t="s">
        <v>1395</v>
      </c>
      <c r="F324" s="225" t="s">
        <v>1396</v>
      </c>
    </row>
    <row r="325" spans="1:7" ht="31.8" x14ac:dyDescent="0.3">
      <c r="A325" s="541" t="s">
        <v>2</v>
      </c>
      <c r="B325" s="541" t="s">
        <v>304</v>
      </c>
      <c r="C325" s="343" t="s">
        <v>826</v>
      </c>
      <c r="D325" s="225" t="s">
        <v>1394</v>
      </c>
      <c r="E325" s="355" t="s">
        <v>1395</v>
      </c>
      <c r="F325" s="225" t="s">
        <v>1396</v>
      </c>
    </row>
    <row r="326" spans="1:7" x14ac:dyDescent="0.3">
      <c r="A326" s="541" t="s">
        <v>2</v>
      </c>
      <c r="B326" s="541" t="s">
        <v>305</v>
      </c>
      <c r="C326" s="343" t="s">
        <v>827</v>
      </c>
      <c r="D326" s="225" t="s">
        <v>1066</v>
      </c>
      <c r="E326" s="140" t="s">
        <v>1067</v>
      </c>
      <c r="F326" s="140" t="s">
        <v>774</v>
      </c>
    </row>
    <row r="327" spans="1:7" x14ac:dyDescent="0.3">
      <c r="A327" s="541" t="s">
        <v>2</v>
      </c>
      <c r="B327" s="541" t="s">
        <v>306</v>
      </c>
      <c r="C327" s="343" t="s">
        <v>827</v>
      </c>
      <c r="D327" s="256" t="s">
        <v>1108</v>
      </c>
      <c r="E327" s="271" t="s">
        <v>1107</v>
      </c>
      <c r="F327" s="236" t="s">
        <v>1130</v>
      </c>
    </row>
    <row r="328" spans="1:7" x14ac:dyDescent="0.3">
      <c r="A328" s="541" t="s">
        <v>2</v>
      </c>
      <c r="B328" s="541" t="s">
        <v>1012</v>
      </c>
      <c r="C328" s="348" t="s">
        <v>1013</v>
      </c>
      <c r="D328" s="225" t="s">
        <v>1066</v>
      </c>
      <c r="E328" s="140" t="s">
        <v>1067</v>
      </c>
      <c r="F328" s="140" t="s">
        <v>774</v>
      </c>
      <c r="G328" s="575" t="s">
        <v>1979</v>
      </c>
    </row>
    <row r="329" spans="1:7" x14ac:dyDescent="0.3">
      <c r="A329" s="541" t="s">
        <v>2</v>
      </c>
      <c r="B329" s="541" t="s">
        <v>1684</v>
      </c>
      <c r="C329" s="348" t="s">
        <v>1841</v>
      </c>
      <c r="D329" s="225" t="s">
        <v>1842</v>
      </c>
      <c r="E329" s="581" t="s">
        <v>1843</v>
      </c>
      <c r="F329" s="140" t="s">
        <v>1844</v>
      </c>
    </row>
    <row r="330" spans="1:7" x14ac:dyDescent="0.3">
      <c r="A330" s="541" t="s">
        <v>2</v>
      </c>
      <c r="B330" s="541" t="s">
        <v>307</v>
      </c>
      <c r="C330" s="345" t="s">
        <v>828</v>
      </c>
      <c r="D330" s="224" t="s">
        <v>1988</v>
      </c>
      <c r="E330" s="413" t="s">
        <v>1989</v>
      </c>
      <c r="F330" s="224" t="s">
        <v>829</v>
      </c>
      <c r="G330" s="575" t="s">
        <v>1979</v>
      </c>
    </row>
    <row r="331" spans="1:7" x14ac:dyDescent="0.3">
      <c r="A331" s="541" t="s">
        <v>2</v>
      </c>
      <c r="B331" s="541" t="s">
        <v>308</v>
      </c>
      <c r="C331" s="345" t="s">
        <v>828</v>
      </c>
      <c r="D331" s="224" t="s">
        <v>1988</v>
      </c>
      <c r="E331" s="413" t="s">
        <v>1989</v>
      </c>
      <c r="F331" s="224" t="s">
        <v>829</v>
      </c>
      <c r="G331" s="575" t="s">
        <v>1979</v>
      </c>
    </row>
    <row r="332" spans="1:7" x14ac:dyDescent="0.3">
      <c r="A332" s="541" t="s">
        <v>2</v>
      </c>
      <c r="B332" s="541" t="s">
        <v>309</v>
      </c>
      <c r="C332" s="348" t="s">
        <v>1154</v>
      </c>
      <c r="D332" s="225" t="s">
        <v>1066</v>
      </c>
      <c r="E332" s="140" t="s">
        <v>1067</v>
      </c>
      <c r="F332" s="140" t="s">
        <v>774</v>
      </c>
    </row>
    <row r="333" spans="1:7" x14ac:dyDescent="0.3">
      <c r="A333" s="541" t="s">
        <v>2</v>
      </c>
      <c r="B333" s="541" t="s">
        <v>310</v>
      </c>
      <c r="C333" s="348" t="s">
        <v>1154</v>
      </c>
      <c r="D333" s="225" t="s">
        <v>1066</v>
      </c>
      <c r="E333" s="140" t="s">
        <v>1067</v>
      </c>
      <c r="F333" s="140" t="s">
        <v>774</v>
      </c>
    </row>
    <row r="334" spans="1:7" x14ac:dyDescent="0.3">
      <c r="A334" s="541" t="s">
        <v>2</v>
      </c>
      <c r="B334" s="541" t="s">
        <v>311</v>
      </c>
      <c r="C334" s="344" t="s">
        <v>1701</v>
      </c>
      <c r="D334" s="256" t="s">
        <v>1703</v>
      </c>
      <c r="E334" s="598"/>
      <c r="F334" s="235" t="s">
        <v>1702</v>
      </c>
    </row>
    <row r="335" spans="1:7" ht="21.6" x14ac:dyDescent="0.3">
      <c r="A335" s="541" t="s">
        <v>2</v>
      </c>
      <c r="B335" s="541" t="s">
        <v>312</v>
      </c>
      <c r="C335" s="344" t="s">
        <v>1145</v>
      </c>
      <c r="D335" s="353" t="s">
        <v>1379</v>
      </c>
      <c r="E335" s="355" t="s">
        <v>1380</v>
      </c>
      <c r="F335" s="354" t="s">
        <v>1381</v>
      </c>
    </row>
    <row r="336" spans="1:7" x14ac:dyDescent="0.3">
      <c r="A336" s="541" t="s">
        <v>2</v>
      </c>
      <c r="B336" s="541" t="s">
        <v>1599</v>
      </c>
      <c r="C336" s="344" t="s">
        <v>1600</v>
      </c>
      <c r="D336" s="353"/>
      <c r="E336" s="436" t="s">
        <v>1983</v>
      </c>
      <c r="F336" s="354"/>
      <c r="G336" s="575" t="s">
        <v>1979</v>
      </c>
    </row>
    <row r="337" spans="1:7" x14ac:dyDescent="0.3">
      <c r="A337" s="541" t="s">
        <v>2</v>
      </c>
      <c r="B337" s="541" t="s">
        <v>313</v>
      </c>
      <c r="C337" s="344" t="s">
        <v>1620</v>
      </c>
      <c r="D337" s="256" t="s">
        <v>1237</v>
      </c>
      <c r="E337" s="359" t="s">
        <v>1238</v>
      </c>
      <c r="F337" s="236" t="s">
        <v>1239</v>
      </c>
      <c r="G337" s="575" t="s">
        <v>1979</v>
      </c>
    </row>
    <row r="338" spans="1:7" ht="21.6" x14ac:dyDescent="0.3">
      <c r="A338" s="541" t="s">
        <v>2</v>
      </c>
      <c r="B338" s="541" t="s">
        <v>1876</v>
      </c>
      <c r="C338" s="343" t="s">
        <v>1744</v>
      </c>
      <c r="D338" s="353" t="s">
        <v>1745</v>
      </c>
      <c r="E338" s="245" t="s">
        <v>1746</v>
      </c>
      <c r="F338" s="354" t="s">
        <v>1747</v>
      </c>
    </row>
    <row r="339" spans="1:7" x14ac:dyDescent="0.3">
      <c r="A339" s="541" t="s">
        <v>2</v>
      </c>
      <c r="B339" s="777">
        <v>20180011</v>
      </c>
      <c r="C339" s="776" t="s">
        <v>2223</v>
      </c>
      <c r="D339" s="778" t="s">
        <v>2224</v>
      </c>
      <c r="E339" s="601" t="s">
        <v>2225</v>
      </c>
      <c r="F339" s="776" t="s">
        <v>2226</v>
      </c>
    </row>
    <row r="340" spans="1:7" ht="21.6" x14ac:dyDescent="0.3">
      <c r="A340" s="541" t="s">
        <v>2</v>
      </c>
      <c r="B340" s="541" t="s">
        <v>314</v>
      </c>
      <c r="C340" s="344" t="s">
        <v>1145</v>
      </c>
      <c r="D340" s="353" t="s">
        <v>1379</v>
      </c>
      <c r="E340" s="355" t="s">
        <v>1380</v>
      </c>
      <c r="F340" s="354" t="s">
        <v>1381</v>
      </c>
    </row>
    <row r="341" spans="1:7" ht="21.6" x14ac:dyDescent="0.3">
      <c r="A341" s="541" t="s">
        <v>2</v>
      </c>
      <c r="B341" s="541" t="s">
        <v>1144</v>
      </c>
      <c r="C341" s="344" t="s">
        <v>1145</v>
      </c>
      <c r="D341" s="353" t="s">
        <v>1379</v>
      </c>
      <c r="E341" s="355" t="s">
        <v>1380</v>
      </c>
      <c r="F341" s="354" t="s">
        <v>1381</v>
      </c>
    </row>
    <row r="342" spans="1:7" ht="21.6" x14ac:dyDescent="0.3">
      <c r="A342" s="541" t="s">
        <v>2</v>
      </c>
      <c r="B342" s="541" t="s">
        <v>315</v>
      </c>
      <c r="C342" s="344" t="s">
        <v>1145</v>
      </c>
      <c r="D342" s="353" t="s">
        <v>1379</v>
      </c>
      <c r="E342" s="355" t="s">
        <v>1380</v>
      </c>
      <c r="F342" s="354" t="s">
        <v>1381</v>
      </c>
    </row>
    <row r="343" spans="1:7" x14ac:dyDescent="0.3">
      <c r="A343" s="541" t="s">
        <v>2</v>
      </c>
      <c r="B343" s="541" t="s">
        <v>316</v>
      </c>
      <c r="C343" s="343" t="s">
        <v>764</v>
      </c>
      <c r="D343" s="225" t="s">
        <v>1962</v>
      </c>
      <c r="E343" s="581" t="s">
        <v>1963</v>
      </c>
      <c r="F343" s="223" t="s">
        <v>1964</v>
      </c>
      <c r="G343" s="575" t="s">
        <v>1979</v>
      </c>
    </row>
    <row r="344" spans="1:7" ht="21.6" x14ac:dyDescent="0.3">
      <c r="A344" s="541" t="s">
        <v>2</v>
      </c>
      <c r="B344" s="541" t="s">
        <v>317</v>
      </c>
      <c r="C344" s="343" t="s">
        <v>1744</v>
      </c>
      <c r="D344" s="353" t="s">
        <v>1745</v>
      </c>
      <c r="E344" s="245" t="s">
        <v>1746</v>
      </c>
      <c r="F344" s="354" t="s">
        <v>1747</v>
      </c>
    </row>
    <row r="345" spans="1:7" ht="21.6" x14ac:dyDescent="0.3">
      <c r="A345" s="541" t="s">
        <v>2</v>
      </c>
      <c r="B345" s="541" t="s">
        <v>318</v>
      </c>
      <c r="C345" s="344" t="s">
        <v>1145</v>
      </c>
      <c r="D345" s="353" t="s">
        <v>1379</v>
      </c>
      <c r="E345" s="355" t="s">
        <v>1380</v>
      </c>
      <c r="F345" s="354" t="s">
        <v>1381</v>
      </c>
    </row>
    <row r="346" spans="1:7" ht="21.6" x14ac:dyDescent="0.3">
      <c r="A346" s="541" t="s">
        <v>2</v>
      </c>
      <c r="B346" s="541" t="s">
        <v>319</v>
      </c>
      <c r="C346" s="344" t="s">
        <v>1145</v>
      </c>
      <c r="D346" s="353" t="s">
        <v>1379</v>
      </c>
      <c r="E346" s="355" t="s">
        <v>1380</v>
      </c>
      <c r="F346" s="354" t="s">
        <v>1381</v>
      </c>
    </row>
    <row r="347" spans="1:7" x14ac:dyDescent="0.3">
      <c r="A347" s="541" t="s">
        <v>2</v>
      </c>
      <c r="B347" s="541" t="s">
        <v>320</v>
      </c>
      <c r="C347" s="343" t="s">
        <v>764</v>
      </c>
      <c r="D347" s="256" t="s">
        <v>1237</v>
      </c>
      <c r="E347" s="734" t="s">
        <v>1238</v>
      </c>
      <c r="F347" s="236" t="s">
        <v>1239</v>
      </c>
    </row>
    <row r="348" spans="1:7" x14ac:dyDescent="0.3">
      <c r="A348" s="541" t="s">
        <v>2</v>
      </c>
      <c r="B348" s="541" t="s">
        <v>321</v>
      </c>
      <c r="C348" s="343" t="s">
        <v>764</v>
      </c>
      <c r="D348" s="256" t="s">
        <v>1945</v>
      </c>
      <c r="E348" s="605" t="s">
        <v>2085</v>
      </c>
      <c r="F348" s="236" t="s">
        <v>1946</v>
      </c>
    </row>
    <row r="349" spans="1:7" x14ac:dyDescent="0.3">
      <c r="A349" s="541" t="s">
        <v>2</v>
      </c>
      <c r="B349" s="777">
        <v>20180049</v>
      </c>
      <c r="C349" s="779" t="s">
        <v>2227</v>
      </c>
      <c r="D349" s="778" t="s">
        <v>2228</v>
      </c>
      <c r="E349" s="601" t="s">
        <v>2229</v>
      </c>
      <c r="F349" s="776" t="s">
        <v>2230</v>
      </c>
    </row>
    <row r="350" spans="1:7" x14ac:dyDescent="0.3">
      <c r="A350" s="541" t="s">
        <v>2</v>
      </c>
      <c r="B350" s="541" t="s">
        <v>1586</v>
      </c>
      <c r="C350" s="343" t="s">
        <v>1588</v>
      </c>
      <c r="D350" s="256" t="s">
        <v>1589</v>
      </c>
      <c r="E350" s="413" t="s">
        <v>1590</v>
      </c>
      <c r="F350" s="236" t="s">
        <v>1591</v>
      </c>
    </row>
    <row r="351" spans="1:7" x14ac:dyDescent="0.3">
      <c r="A351" s="541" t="s">
        <v>2</v>
      </c>
      <c r="B351" s="541" t="s">
        <v>1587</v>
      </c>
      <c r="C351" s="343" t="s">
        <v>764</v>
      </c>
      <c r="D351" s="256" t="s">
        <v>1589</v>
      </c>
      <c r="E351" s="413" t="s">
        <v>1590</v>
      </c>
      <c r="F351" s="236" t="s">
        <v>1591</v>
      </c>
    </row>
    <row r="352" spans="1:7" x14ac:dyDescent="0.3">
      <c r="A352" s="541" t="s">
        <v>2</v>
      </c>
      <c r="B352" s="541" t="s">
        <v>1923</v>
      </c>
      <c r="C352" s="343" t="s">
        <v>764</v>
      </c>
      <c r="D352" s="256" t="s">
        <v>1924</v>
      </c>
      <c r="E352" s="413"/>
      <c r="F352" s="524" t="s">
        <v>1925</v>
      </c>
    </row>
    <row r="353" spans="1:10" x14ac:dyDescent="0.3">
      <c r="A353" s="541" t="s">
        <v>2</v>
      </c>
      <c r="B353" s="541" t="s">
        <v>322</v>
      </c>
      <c r="C353" s="343" t="s">
        <v>764</v>
      </c>
      <c r="D353" s="256"/>
      <c r="E353" s="235" t="s">
        <v>1983</v>
      </c>
      <c r="F353" s="236"/>
    </row>
    <row r="354" spans="1:10" x14ac:dyDescent="0.3">
      <c r="A354" s="541" t="s">
        <v>2</v>
      </c>
      <c r="B354" s="541" t="s">
        <v>323</v>
      </c>
      <c r="C354" s="343" t="s">
        <v>764</v>
      </c>
      <c r="D354" s="224" t="s">
        <v>830</v>
      </c>
      <c r="E354" s="235" t="s">
        <v>831</v>
      </c>
      <c r="F354" s="225" t="s">
        <v>832</v>
      </c>
    </row>
    <row r="355" spans="1:10" x14ac:dyDescent="0.3">
      <c r="A355" s="541" t="s">
        <v>2</v>
      </c>
      <c r="B355" s="541" t="s">
        <v>324</v>
      </c>
      <c r="C355" s="343" t="s">
        <v>764</v>
      </c>
      <c r="D355" s="224" t="s">
        <v>830</v>
      </c>
      <c r="E355" s="235" t="s">
        <v>831</v>
      </c>
      <c r="F355" s="225" t="s">
        <v>833</v>
      </c>
    </row>
    <row r="356" spans="1:10" ht="29.25" customHeight="1" x14ac:dyDescent="0.3">
      <c r="A356" s="542" t="s">
        <v>2</v>
      </c>
      <c r="B356" s="542" t="s">
        <v>2126</v>
      </c>
      <c r="C356" s="445" t="s">
        <v>2127</v>
      </c>
      <c r="D356" s="382" t="s">
        <v>2128</v>
      </c>
      <c r="E356" s="365" t="s">
        <v>2129</v>
      </c>
      <c r="F356" s="383" t="s">
        <v>1591</v>
      </c>
    </row>
    <row r="357" spans="1:10" x14ac:dyDescent="0.3">
      <c r="A357" s="541" t="s">
        <v>2</v>
      </c>
      <c r="B357" s="541" t="s">
        <v>1592</v>
      </c>
      <c r="C357" s="343" t="s">
        <v>1594</v>
      </c>
      <c r="D357" s="256" t="s">
        <v>1589</v>
      </c>
      <c r="E357" s="413" t="s">
        <v>1590</v>
      </c>
      <c r="F357" s="236" t="s">
        <v>1591</v>
      </c>
    </row>
    <row r="358" spans="1:10" x14ac:dyDescent="0.3">
      <c r="A358" s="541" t="s">
        <v>2</v>
      </c>
      <c r="B358" s="541" t="s">
        <v>1593</v>
      </c>
      <c r="C358" s="343" t="s">
        <v>764</v>
      </c>
      <c r="D358" s="256" t="s">
        <v>1589</v>
      </c>
      <c r="E358" s="413" t="s">
        <v>1590</v>
      </c>
      <c r="F358" s="236" t="s">
        <v>1591</v>
      </c>
    </row>
    <row r="359" spans="1:10" x14ac:dyDescent="0.3">
      <c r="A359" s="541" t="s">
        <v>2</v>
      </c>
      <c r="B359" s="541" t="s">
        <v>325</v>
      </c>
      <c r="C359" s="345" t="s">
        <v>834</v>
      </c>
      <c r="D359" s="224" t="s">
        <v>835</v>
      </c>
      <c r="E359" s="235" t="s">
        <v>836</v>
      </c>
      <c r="F359" s="225" t="s">
        <v>837</v>
      </c>
    </row>
    <row r="360" spans="1:10" ht="21.6" x14ac:dyDescent="0.3">
      <c r="A360" s="541" t="s">
        <v>2</v>
      </c>
      <c r="B360" s="541" t="s">
        <v>326</v>
      </c>
      <c r="C360" s="343" t="s">
        <v>764</v>
      </c>
      <c r="D360" s="224" t="s">
        <v>1573</v>
      </c>
      <c r="E360" s="140" t="s">
        <v>839</v>
      </c>
      <c r="F360" s="236"/>
    </row>
    <row r="361" spans="1:10" ht="21.6" x14ac:dyDescent="0.3">
      <c r="A361" s="541" t="s">
        <v>2</v>
      </c>
      <c r="B361" s="541" t="s">
        <v>327</v>
      </c>
      <c r="C361" s="343" t="s">
        <v>764</v>
      </c>
      <c r="D361" s="224" t="s">
        <v>838</v>
      </c>
      <c r="E361" s="140" t="s">
        <v>839</v>
      </c>
      <c r="F361" s="236"/>
    </row>
    <row r="362" spans="1:10" ht="21.6" x14ac:dyDescent="0.3">
      <c r="A362" s="541" t="s">
        <v>2</v>
      </c>
      <c r="B362" s="541" t="s">
        <v>328</v>
      </c>
      <c r="C362" s="344" t="s">
        <v>1145</v>
      </c>
      <c r="D362" s="353" t="s">
        <v>1379</v>
      </c>
      <c r="E362" s="355" t="s">
        <v>1380</v>
      </c>
      <c r="F362" s="354" t="s">
        <v>1381</v>
      </c>
    </row>
    <row r="363" spans="1:10" ht="21.6" x14ac:dyDescent="0.3">
      <c r="A363" s="541" t="s">
        <v>2</v>
      </c>
      <c r="B363" s="541" t="s">
        <v>329</v>
      </c>
      <c r="C363" s="344" t="s">
        <v>1145</v>
      </c>
      <c r="D363" s="353" t="s">
        <v>1379</v>
      </c>
      <c r="E363" s="355" t="s">
        <v>1380</v>
      </c>
      <c r="F363" s="354" t="s">
        <v>1381</v>
      </c>
      <c r="J363" s="428"/>
    </row>
    <row r="364" spans="1:10" ht="21.6" x14ac:dyDescent="0.3">
      <c r="A364" s="541" t="s">
        <v>2</v>
      </c>
      <c r="B364" s="541" t="s">
        <v>330</v>
      </c>
      <c r="C364" s="344" t="s">
        <v>1145</v>
      </c>
      <c r="D364" s="353" t="s">
        <v>1379</v>
      </c>
      <c r="E364" s="355" t="s">
        <v>1380</v>
      </c>
      <c r="F364" s="354" t="s">
        <v>1381</v>
      </c>
      <c r="J364" s="428"/>
    </row>
    <row r="365" spans="1:10" ht="21.6" x14ac:dyDescent="0.3">
      <c r="A365" s="541" t="s">
        <v>2</v>
      </c>
      <c r="B365" s="541" t="s">
        <v>331</v>
      </c>
      <c r="C365" s="344" t="s">
        <v>1145</v>
      </c>
      <c r="D365" s="353" t="s">
        <v>1379</v>
      </c>
      <c r="E365" s="355" t="s">
        <v>1380</v>
      </c>
      <c r="F365" s="354" t="s">
        <v>1381</v>
      </c>
    </row>
    <row r="366" spans="1:10" x14ac:dyDescent="0.3">
      <c r="A366" s="541" t="s">
        <v>2</v>
      </c>
      <c r="B366" s="541" t="s">
        <v>332</v>
      </c>
      <c r="C366" s="345" t="s">
        <v>840</v>
      </c>
      <c r="D366" s="224" t="s">
        <v>835</v>
      </c>
      <c r="E366" s="235" t="s">
        <v>836</v>
      </c>
      <c r="F366" s="225" t="s">
        <v>837</v>
      </c>
    </row>
    <row r="367" spans="1:10" x14ac:dyDescent="0.3">
      <c r="A367" s="541" t="s">
        <v>2</v>
      </c>
      <c r="B367" s="541" t="s">
        <v>1595</v>
      </c>
      <c r="C367" s="345" t="s">
        <v>1597</v>
      </c>
      <c r="D367" s="256" t="s">
        <v>1589</v>
      </c>
      <c r="E367" s="413" t="s">
        <v>1590</v>
      </c>
      <c r="F367" s="236" t="s">
        <v>1591</v>
      </c>
    </row>
    <row r="368" spans="1:10" x14ac:dyDescent="0.3">
      <c r="A368" s="541" t="s">
        <v>2</v>
      </c>
      <c r="B368" s="541" t="s">
        <v>1596</v>
      </c>
      <c r="C368" s="345" t="s">
        <v>1598</v>
      </c>
      <c r="D368" s="256" t="s">
        <v>1589</v>
      </c>
      <c r="E368" s="413" t="s">
        <v>1590</v>
      </c>
      <c r="F368" s="236" t="s">
        <v>1591</v>
      </c>
    </row>
    <row r="369" spans="1:7" x14ac:dyDescent="0.3">
      <c r="A369" s="541" t="s">
        <v>2</v>
      </c>
      <c r="B369" s="541" t="s">
        <v>333</v>
      </c>
      <c r="C369" s="343" t="s">
        <v>841</v>
      </c>
      <c r="D369" s="225" t="s">
        <v>842</v>
      </c>
      <c r="E369" s="258" t="s">
        <v>843</v>
      </c>
      <c r="F369" s="225" t="s">
        <v>844</v>
      </c>
    </row>
    <row r="370" spans="1:7" ht="20.399999999999999" x14ac:dyDescent="0.3">
      <c r="A370" s="541" t="s">
        <v>2</v>
      </c>
      <c r="B370" s="541" t="s">
        <v>2131</v>
      </c>
      <c r="C370" s="343" t="s">
        <v>2132</v>
      </c>
      <c r="D370" s="382" t="s">
        <v>2128</v>
      </c>
      <c r="E370" s="365" t="s">
        <v>2129</v>
      </c>
      <c r="F370" s="383" t="s">
        <v>1591</v>
      </c>
    </row>
    <row r="371" spans="1:7" x14ac:dyDescent="0.3">
      <c r="A371" s="541" t="s">
        <v>2</v>
      </c>
      <c r="B371" s="541" t="s">
        <v>334</v>
      </c>
      <c r="C371" s="345" t="s">
        <v>845</v>
      </c>
      <c r="D371" s="224" t="s">
        <v>835</v>
      </c>
      <c r="E371" s="235" t="s">
        <v>836</v>
      </c>
      <c r="F371" s="225" t="s">
        <v>846</v>
      </c>
    </row>
    <row r="372" spans="1:7" ht="20.399999999999999" x14ac:dyDescent="0.3">
      <c r="A372" s="541" t="s">
        <v>2</v>
      </c>
      <c r="B372" s="541" t="s">
        <v>2134</v>
      </c>
      <c r="C372" s="345" t="s">
        <v>2169</v>
      </c>
      <c r="D372" s="382" t="s">
        <v>2128</v>
      </c>
      <c r="E372" s="365" t="s">
        <v>2129</v>
      </c>
      <c r="F372" s="383" t="s">
        <v>1591</v>
      </c>
    </row>
    <row r="373" spans="1:7" x14ac:dyDescent="0.3">
      <c r="A373" s="541" t="s">
        <v>2</v>
      </c>
      <c r="B373" s="541" t="s">
        <v>2100</v>
      </c>
      <c r="C373" s="345" t="s">
        <v>2106</v>
      </c>
      <c r="D373" s="224" t="s">
        <v>2101</v>
      </c>
      <c r="E373" s="605" t="s">
        <v>2102</v>
      </c>
      <c r="F373" s="225" t="s">
        <v>1591</v>
      </c>
    </row>
    <row r="374" spans="1:7" ht="21.6" x14ac:dyDescent="0.3">
      <c r="A374" s="541" t="s">
        <v>2</v>
      </c>
      <c r="B374" s="541" t="s">
        <v>335</v>
      </c>
      <c r="C374" s="343" t="s">
        <v>1621</v>
      </c>
      <c r="D374" s="353" t="s">
        <v>1710</v>
      </c>
      <c r="E374" s="487" t="s">
        <v>1711</v>
      </c>
      <c r="F374" s="354" t="s">
        <v>1712</v>
      </c>
    </row>
    <row r="375" spans="1:7" ht="20.399999999999999" x14ac:dyDescent="0.3">
      <c r="A375" s="541" t="s">
        <v>2</v>
      </c>
      <c r="B375" s="541" t="s">
        <v>2135</v>
      </c>
      <c r="C375" s="343" t="s">
        <v>2136</v>
      </c>
      <c r="D375" s="382" t="s">
        <v>2128</v>
      </c>
      <c r="E375" s="365" t="s">
        <v>2129</v>
      </c>
      <c r="F375" s="383" t="s">
        <v>1591</v>
      </c>
    </row>
    <row r="376" spans="1:7" x14ac:dyDescent="0.3">
      <c r="A376" s="541" t="s">
        <v>2</v>
      </c>
      <c r="B376" s="541" t="s">
        <v>336</v>
      </c>
      <c r="C376" s="345" t="s">
        <v>847</v>
      </c>
      <c r="D376" s="224" t="s">
        <v>835</v>
      </c>
      <c r="E376" s="235" t="s">
        <v>836</v>
      </c>
      <c r="F376" s="225" t="s">
        <v>848</v>
      </c>
    </row>
    <row r="377" spans="1:7" ht="21.6" x14ac:dyDescent="0.3">
      <c r="A377" s="541" t="s">
        <v>2</v>
      </c>
      <c r="B377" s="541" t="s">
        <v>337</v>
      </c>
      <c r="C377" s="343" t="s">
        <v>849</v>
      </c>
      <c r="D377" s="225" t="s">
        <v>850</v>
      </c>
      <c r="E377" s="222" t="s">
        <v>851</v>
      </c>
      <c r="F377" s="224" t="s">
        <v>852</v>
      </c>
    </row>
    <row r="378" spans="1:7" x14ac:dyDescent="0.3">
      <c r="A378" s="541" t="s">
        <v>2</v>
      </c>
      <c r="B378" s="541" t="s">
        <v>1904</v>
      </c>
      <c r="C378" s="343" t="s">
        <v>1907</v>
      </c>
      <c r="D378" s="225" t="s">
        <v>1908</v>
      </c>
      <c r="E378" s="222" t="s">
        <v>1910</v>
      </c>
      <c r="F378" s="224" t="s">
        <v>1909</v>
      </c>
      <c r="G378" s="532"/>
    </row>
    <row r="379" spans="1:7" x14ac:dyDescent="0.3">
      <c r="A379" s="541" t="s">
        <v>2</v>
      </c>
      <c r="B379" s="541" t="s">
        <v>1905</v>
      </c>
      <c r="C379" s="343" t="s">
        <v>1911</v>
      </c>
      <c r="D379" s="225" t="s">
        <v>1908</v>
      </c>
      <c r="E379" s="222" t="s">
        <v>1910</v>
      </c>
      <c r="F379" s="224" t="s">
        <v>1909</v>
      </c>
      <c r="G379" s="532"/>
    </row>
    <row r="380" spans="1:7" x14ac:dyDescent="0.3">
      <c r="A380" s="541" t="s">
        <v>2</v>
      </c>
      <c r="B380" s="541" t="s">
        <v>338</v>
      </c>
      <c r="C380" s="470" t="s">
        <v>1754</v>
      </c>
      <c r="D380" s="224" t="s">
        <v>1084</v>
      </c>
      <c r="E380" s="355" t="s">
        <v>1067</v>
      </c>
      <c r="F380" s="225" t="s">
        <v>822</v>
      </c>
    </row>
    <row r="381" spans="1:7" x14ac:dyDescent="0.3">
      <c r="A381" s="541" t="s">
        <v>2</v>
      </c>
      <c r="B381" s="541" t="s">
        <v>339</v>
      </c>
      <c r="C381" s="343" t="s">
        <v>853</v>
      </c>
      <c r="D381" s="224" t="s">
        <v>1084</v>
      </c>
      <c r="E381" s="355" t="s">
        <v>1067</v>
      </c>
      <c r="F381" s="225" t="s">
        <v>822</v>
      </c>
    </row>
    <row r="382" spans="1:7" x14ac:dyDescent="0.3">
      <c r="A382" s="541" t="s">
        <v>2</v>
      </c>
      <c r="B382" s="541" t="s">
        <v>340</v>
      </c>
      <c r="C382" s="343" t="s">
        <v>856</v>
      </c>
      <c r="D382" s="256" t="s">
        <v>1226</v>
      </c>
      <c r="E382" s="235" t="s">
        <v>1227</v>
      </c>
      <c r="F382" s="236" t="s">
        <v>1228</v>
      </c>
    </row>
    <row r="383" spans="1:7" x14ac:dyDescent="0.3">
      <c r="A383" s="541" t="s">
        <v>2</v>
      </c>
      <c r="B383" s="541" t="s">
        <v>341</v>
      </c>
      <c r="C383" s="343" t="s">
        <v>754</v>
      </c>
      <c r="D383" s="224" t="s">
        <v>854</v>
      </c>
      <c r="E383" s="235" t="s">
        <v>855</v>
      </c>
      <c r="F383" s="225"/>
    </row>
    <row r="384" spans="1:7" x14ac:dyDescent="0.3">
      <c r="A384" s="541" t="s">
        <v>2</v>
      </c>
      <c r="B384" s="541" t="s">
        <v>342</v>
      </c>
      <c r="C384" s="470" t="s">
        <v>1755</v>
      </c>
      <c r="D384" s="224" t="s">
        <v>1084</v>
      </c>
      <c r="E384" s="355" t="s">
        <v>1067</v>
      </c>
      <c r="F384" s="225" t="s">
        <v>822</v>
      </c>
    </row>
    <row r="385" spans="1:6" x14ac:dyDescent="0.3">
      <c r="A385" s="541" t="s">
        <v>2</v>
      </c>
      <c r="B385" s="541" t="s">
        <v>343</v>
      </c>
      <c r="C385" s="343" t="s">
        <v>754</v>
      </c>
      <c r="D385" s="225" t="s">
        <v>857</v>
      </c>
      <c r="E385" s="355" t="s">
        <v>858</v>
      </c>
      <c r="F385" s="225" t="s">
        <v>859</v>
      </c>
    </row>
    <row r="386" spans="1:6" ht="31.8" x14ac:dyDescent="0.3">
      <c r="A386" s="541" t="s">
        <v>2</v>
      </c>
      <c r="B386" s="541" t="s">
        <v>344</v>
      </c>
      <c r="C386" s="343" t="s">
        <v>754</v>
      </c>
      <c r="D386" s="225" t="s">
        <v>762</v>
      </c>
      <c r="E386" s="140" t="s">
        <v>763</v>
      </c>
      <c r="F386" s="223"/>
    </row>
    <row r="387" spans="1:6" x14ac:dyDescent="0.3">
      <c r="A387" s="541" t="s">
        <v>2</v>
      </c>
      <c r="B387" s="541" t="s">
        <v>345</v>
      </c>
      <c r="C387" s="343" t="s">
        <v>754</v>
      </c>
      <c r="D387" s="256" t="s">
        <v>1226</v>
      </c>
      <c r="E387" s="235" t="s">
        <v>1227</v>
      </c>
      <c r="F387" s="236" t="s">
        <v>1228</v>
      </c>
    </row>
    <row r="388" spans="1:6" ht="31.8" x14ac:dyDescent="0.3">
      <c r="A388" s="541" t="s">
        <v>2</v>
      </c>
      <c r="B388" s="541" t="s">
        <v>346</v>
      </c>
      <c r="C388" s="344" t="s">
        <v>1263</v>
      </c>
      <c r="D388" s="353" t="s">
        <v>1279</v>
      </c>
      <c r="E388" s="245" t="s">
        <v>1280</v>
      </c>
      <c r="F388" s="356" t="s">
        <v>1281</v>
      </c>
    </row>
    <row r="389" spans="1:6" x14ac:dyDescent="0.3">
      <c r="A389" s="541" t="s">
        <v>12</v>
      </c>
      <c r="B389" s="541" t="s">
        <v>347</v>
      </c>
      <c r="C389" s="344" t="s">
        <v>1176</v>
      </c>
      <c r="D389" s="226" t="s">
        <v>1940</v>
      </c>
      <c r="E389" s="235"/>
      <c r="F389" s="139" t="s">
        <v>1941</v>
      </c>
    </row>
    <row r="390" spans="1:6" x14ac:dyDescent="0.3">
      <c r="A390" s="541" t="s">
        <v>12</v>
      </c>
      <c r="B390" s="541" t="s">
        <v>1918</v>
      </c>
      <c r="C390" s="344" t="s">
        <v>1919</v>
      </c>
      <c r="D390" s="532" t="s">
        <v>1863</v>
      </c>
      <c r="E390" s="235"/>
      <c r="F390" s="532" t="s">
        <v>1864</v>
      </c>
    </row>
    <row r="391" spans="1:6" x14ac:dyDescent="0.3">
      <c r="A391" s="541" t="s">
        <v>12</v>
      </c>
      <c r="B391" s="541" t="s">
        <v>348</v>
      </c>
      <c r="C391" s="344" t="s">
        <v>1176</v>
      </c>
      <c r="D391" s="296" t="s">
        <v>1177</v>
      </c>
      <c r="E391" s="271" t="s">
        <v>1178</v>
      </c>
      <c r="F391" s="236" t="s">
        <v>1179</v>
      </c>
    </row>
    <row r="392" spans="1:6" ht="21.6" x14ac:dyDescent="0.3">
      <c r="A392" s="541" t="s">
        <v>350</v>
      </c>
      <c r="B392" s="541" t="s">
        <v>349</v>
      </c>
      <c r="C392" s="343" t="s">
        <v>860</v>
      </c>
      <c r="D392" s="225" t="s">
        <v>1431</v>
      </c>
      <c r="E392" s="597" t="s">
        <v>1433</v>
      </c>
      <c r="F392" s="225" t="s">
        <v>1432</v>
      </c>
    </row>
    <row r="393" spans="1:6" ht="21.6" x14ac:dyDescent="0.3">
      <c r="A393" s="541" t="s">
        <v>352</v>
      </c>
      <c r="B393" s="541" t="s">
        <v>351</v>
      </c>
      <c r="C393" s="344" t="s">
        <v>1327</v>
      </c>
      <c r="D393" s="353" t="s">
        <v>1556</v>
      </c>
      <c r="E393" s="355" t="s">
        <v>1557</v>
      </c>
      <c r="F393" s="357" t="s">
        <v>1555</v>
      </c>
    </row>
    <row r="394" spans="1:6" x14ac:dyDescent="0.3">
      <c r="A394" s="541" t="s">
        <v>352</v>
      </c>
      <c r="B394" s="541" t="s">
        <v>353</v>
      </c>
      <c r="C394" s="344" t="s">
        <v>1327</v>
      </c>
      <c r="D394" s="256" t="s">
        <v>1489</v>
      </c>
      <c r="E394" s="413" t="s">
        <v>1490</v>
      </c>
      <c r="F394" s="236"/>
    </row>
    <row r="395" spans="1:6" x14ac:dyDescent="0.3">
      <c r="A395" s="541" t="s">
        <v>355</v>
      </c>
      <c r="B395" s="541" t="s">
        <v>354</v>
      </c>
      <c r="C395" s="344" t="s">
        <v>1738</v>
      </c>
      <c r="D395" s="256" t="s">
        <v>1373</v>
      </c>
      <c r="E395" s="413" t="s">
        <v>1371</v>
      </c>
      <c r="F395" s="236" t="s">
        <v>1372</v>
      </c>
    </row>
    <row r="396" spans="1:6" x14ac:dyDescent="0.3">
      <c r="A396" s="541" t="s">
        <v>357</v>
      </c>
      <c r="B396" s="541" t="s">
        <v>356</v>
      </c>
      <c r="C396" s="343" t="s">
        <v>1845</v>
      </c>
      <c r="D396" s="226" t="s">
        <v>862</v>
      </c>
      <c r="E396" s="235" t="s">
        <v>863</v>
      </c>
      <c r="F396" s="226" t="s">
        <v>864</v>
      </c>
    </row>
    <row r="397" spans="1:6" x14ac:dyDescent="0.3">
      <c r="A397" s="541" t="s">
        <v>357</v>
      </c>
      <c r="B397" s="541" t="s">
        <v>358</v>
      </c>
      <c r="C397" s="343" t="s">
        <v>861</v>
      </c>
      <c r="D397" s="225" t="s">
        <v>865</v>
      </c>
      <c r="E397" s="140" t="s">
        <v>866</v>
      </c>
      <c r="F397" s="225" t="s">
        <v>867</v>
      </c>
    </row>
    <row r="398" spans="1:6" x14ac:dyDescent="0.3">
      <c r="A398" s="541" t="s">
        <v>360</v>
      </c>
      <c r="B398" s="541" t="s">
        <v>359</v>
      </c>
      <c r="C398" s="345" t="s">
        <v>868</v>
      </c>
      <c r="D398" s="226" t="s">
        <v>1367</v>
      </c>
      <c r="E398" s="413" t="s">
        <v>1368</v>
      </c>
      <c r="F398" s="226" t="s">
        <v>1369</v>
      </c>
    </row>
    <row r="399" spans="1:6" x14ac:dyDescent="0.3">
      <c r="A399" s="541" t="s">
        <v>360</v>
      </c>
      <c r="B399" s="541" t="s">
        <v>361</v>
      </c>
      <c r="C399" s="345" t="s">
        <v>868</v>
      </c>
      <c r="D399" s="226" t="s">
        <v>1367</v>
      </c>
      <c r="E399" s="413" t="s">
        <v>1368</v>
      </c>
      <c r="F399" s="226" t="s">
        <v>1369</v>
      </c>
    </row>
    <row r="400" spans="1:6" x14ac:dyDescent="0.3">
      <c r="A400" s="541" t="s">
        <v>363</v>
      </c>
      <c r="B400" s="541" t="s">
        <v>362</v>
      </c>
      <c r="C400" s="345" t="s">
        <v>869</v>
      </c>
      <c r="D400" s="224" t="s">
        <v>1291</v>
      </c>
      <c r="E400" s="368" t="s">
        <v>1292</v>
      </c>
      <c r="F400" s="225" t="s">
        <v>1293</v>
      </c>
    </row>
    <row r="401" spans="1:6" x14ac:dyDescent="0.3">
      <c r="A401" s="541" t="s">
        <v>363</v>
      </c>
      <c r="B401" s="541" t="s">
        <v>364</v>
      </c>
      <c r="C401" s="345" t="s">
        <v>869</v>
      </c>
      <c r="D401" s="255" t="s">
        <v>870</v>
      </c>
      <c r="E401" s="436" t="s">
        <v>871</v>
      </c>
      <c r="F401" s="226" t="s">
        <v>872</v>
      </c>
    </row>
    <row r="402" spans="1:6" x14ac:dyDescent="0.3">
      <c r="A402" s="541" t="s">
        <v>363</v>
      </c>
      <c r="B402" s="541" t="s">
        <v>365</v>
      </c>
      <c r="C402" s="345" t="s">
        <v>869</v>
      </c>
      <c r="D402" s="255" t="s">
        <v>870</v>
      </c>
      <c r="E402" s="355" t="s">
        <v>871</v>
      </c>
      <c r="F402" s="226" t="s">
        <v>872</v>
      </c>
    </row>
    <row r="403" spans="1:6" x14ac:dyDescent="0.3">
      <c r="A403" s="541" t="s">
        <v>363</v>
      </c>
      <c r="B403" s="541" t="s">
        <v>366</v>
      </c>
      <c r="C403" s="345" t="s">
        <v>869</v>
      </c>
      <c r="D403" s="255" t="s">
        <v>870</v>
      </c>
      <c r="E403" s="355" t="s">
        <v>871</v>
      </c>
      <c r="F403" s="226" t="s">
        <v>872</v>
      </c>
    </row>
    <row r="404" spans="1:6" x14ac:dyDescent="0.3">
      <c r="A404" s="541" t="s">
        <v>363</v>
      </c>
      <c r="B404" s="541" t="s">
        <v>367</v>
      </c>
      <c r="C404" s="345" t="s">
        <v>869</v>
      </c>
      <c r="D404" s="255" t="s">
        <v>870</v>
      </c>
      <c r="E404" s="355" t="s">
        <v>871</v>
      </c>
      <c r="F404" s="226" t="s">
        <v>872</v>
      </c>
    </row>
    <row r="405" spans="1:6" x14ac:dyDescent="0.3">
      <c r="A405" s="541" t="s">
        <v>363</v>
      </c>
      <c r="B405" s="541" t="s">
        <v>368</v>
      </c>
      <c r="C405" s="345" t="s">
        <v>869</v>
      </c>
      <c r="D405" s="255" t="s">
        <v>870</v>
      </c>
      <c r="E405" s="355" t="s">
        <v>871</v>
      </c>
      <c r="F405" s="226" t="s">
        <v>872</v>
      </c>
    </row>
    <row r="406" spans="1:6" x14ac:dyDescent="0.3">
      <c r="A406" s="541" t="s">
        <v>363</v>
      </c>
      <c r="B406" s="541" t="s">
        <v>369</v>
      </c>
      <c r="C406" s="345" t="s">
        <v>869</v>
      </c>
      <c r="D406" s="255" t="s">
        <v>870</v>
      </c>
      <c r="E406" s="355" t="s">
        <v>871</v>
      </c>
      <c r="F406" s="226" t="s">
        <v>872</v>
      </c>
    </row>
    <row r="407" spans="1:6" x14ac:dyDescent="0.3">
      <c r="A407" s="541" t="s">
        <v>363</v>
      </c>
      <c r="B407" s="541" t="s">
        <v>370</v>
      </c>
      <c r="C407" s="345" t="s">
        <v>869</v>
      </c>
      <c r="D407" s="255" t="s">
        <v>870</v>
      </c>
      <c r="E407" s="355" t="s">
        <v>871</v>
      </c>
      <c r="F407" s="226" t="s">
        <v>872</v>
      </c>
    </row>
    <row r="408" spans="1:6" x14ac:dyDescent="0.3">
      <c r="A408" s="541" t="s">
        <v>363</v>
      </c>
      <c r="B408" s="541" t="s">
        <v>371</v>
      </c>
      <c r="C408" s="345" t="s">
        <v>869</v>
      </c>
      <c r="D408" s="255" t="s">
        <v>870</v>
      </c>
      <c r="E408" s="355" t="s">
        <v>871</v>
      </c>
      <c r="F408" s="226" t="s">
        <v>872</v>
      </c>
    </row>
    <row r="409" spans="1:6" x14ac:dyDescent="0.3">
      <c r="A409" s="541" t="s">
        <v>373</v>
      </c>
      <c r="B409" s="541" t="s">
        <v>372</v>
      </c>
      <c r="C409" s="344" t="s">
        <v>1846</v>
      </c>
      <c r="D409" s="256" t="s">
        <v>1455</v>
      </c>
      <c r="E409" s="235" t="s">
        <v>1456</v>
      </c>
      <c r="F409" s="236"/>
    </row>
    <row r="410" spans="1:6" x14ac:dyDescent="0.3">
      <c r="A410" s="541" t="s">
        <v>375</v>
      </c>
      <c r="B410" s="541" t="s">
        <v>374</v>
      </c>
      <c r="C410" s="344" t="s">
        <v>1202</v>
      </c>
      <c r="D410" s="256" t="s">
        <v>1426</v>
      </c>
      <c r="E410" s="413" t="s">
        <v>1425</v>
      </c>
      <c r="F410" s="236" t="s">
        <v>1427</v>
      </c>
    </row>
    <row r="411" spans="1:6" x14ac:dyDescent="0.3">
      <c r="A411" s="541" t="s">
        <v>377</v>
      </c>
      <c r="B411" s="541" t="s">
        <v>376</v>
      </c>
      <c r="C411" s="344" t="s">
        <v>1328</v>
      </c>
      <c r="D411" s="256" t="s">
        <v>1437</v>
      </c>
      <c r="E411" s="235" t="s">
        <v>1438</v>
      </c>
      <c r="F411" s="236" t="s">
        <v>1718</v>
      </c>
    </row>
    <row r="412" spans="1:6" ht="21.6" x14ac:dyDescent="0.3">
      <c r="A412" s="541" t="s">
        <v>377</v>
      </c>
      <c r="B412" s="541" t="s">
        <v>378</v>
      </c>
      <c r="C412" s="344" t="s">
        <v>1265</v>
      </c>
      <c r="D412" s="353" t="s">
        <v>1266</v>
      </c>
      <c r="E412" s="355" t="s">
        <v>1267</v>
      </c>
      <c r="F412" s="357" t="s">
        <v>2008</v>
      </c>
    </row>
    <row r="413" spans="1:6" ht="21.6" x14ac:dyDescent="0.3">
      <c r="A413" s="544" t="s">
        <v>380</v>
      </c>
      <c r="B413" s="544" t="s">
        <v>379</v>
      </c>
      <c r="C413" s="343" t="s">
        <v>1847</v>
      </c>
      <c r="D413" s="224" t="s">
        <v>1623</v>
      </c>
      <c r="E413" s="355" t="s">
        <v>1624</v>
      </c>
      <c r="F413" s="354" t="s">
        <v>1848</v>
      </c>
    </row>
    <row r="414" spans="1:6" x14ac:dyDescent="0.3">
      <c r="A414" s="544" t="s">
        <v>382</v>
      </c>
      <c r="B414" s="544" t="s">
        <v>381</v>
      </c>
      <c r="C414" s="343" t="s">
        <v>873</v>
      </c>
      <c r="D414" s="224" t="s">
        <v>874</v>
      </c>
      <c r="E414" s="355" t="s">
        <v>875</v>
      </c>
      <c r="F414" s="225" t="s">
        <v>876</v>
      </c>
    </row>
    <row r="415" spans="1:6" x14ac:dyDescent="0.3">
      <c r="A415" s="541" t="s">
        <v>382</v>
      </c>
      <c r="B415" s="541" t="s">
        <v>383</v>
      </c>
      <c r="C415" s="345" t="s">
        <v>873</v>
      </c>
      <c r="D415" s="256"/>
      <c r="E415" s="235"/>
      <c r="F415" s="236"/>
    </row>
    <row r="416" spans="1:6" x14ac:dyDescent="0.3">
      <c r="A416" s="541" t="s">
        <v>382</v>
      </c>
      <c r="B416" s="541" t="s">
        <v>384</v>
      </c>
      <c r="C416" s="345" t="s">
        <v>873</v>
      </c>
      <c r="D416" s="353" t="s">
        <v>874</v>
      </c>
      <c r="E416" s="235" t="s">
        <v>875</v>
      </c>
      <c r="F416" s="225" t="s">
        <v>876</v>
      </c>
    </row>
    <row r="417" spans="1:6" x14ac:dyDescent="0.3">
      <c r="A417" s="541" t="s">
        <v>382</v>
      </c>
      <c r="B417" s="541" t="s">
        <v>385</v>
      </c>
      <c r="C417" s="345" t="s">
        <v>873</v>
      </c>
      <c r="D417" s="225" t="s">
        <v>877</v>
      </c>
      <c r="E417" s="139" t="s">
        <v>878</v>
      </c>
      <c r="F417" s="140" t="s">
        <v>879</v>
      </c>
    </row>
    <row r="418" spans="1:6" ht="21.6" x14ac:dyDescent="0.3">
      <c r="A418" s="541" t="s">
        <v>382</v>
      </c>
      <c r="B418" s="541" t="s">
        <v>386</v>
      </c>
      <c r="C418" s="344" t="s">
        <v>873</v>
      </c>
      <c r="D418" s="353" t="s">
        <v>2104</v>
      </c>
      <c r="E418" s="355" t="s">
        <v>2103</v>
      </c>
      <c r="F418" s="357" t="s">
        <v>2105</v>
      </c>
    </row>
    <row r="419" spans="1:6" x14ac:dyDescent="0.3">
      <c r="A419" s="541" t="s">
        <v>382</v>
      </c>
      <c r="B419" s="541" t="s">
        <v>387</v>
      </c>
      <c r="C419" s="345" t="s">
        <v>873</v>
      </c>
      <c r="D419" s="256" t="s">
        <v>1618</v>
      </c>
      <c r="E419" s="235" t="s">
        <v>1849</v>
      </c>
      <c r="F419" s="236" t="s">
        <v>1850</v>
      </c>
    </row>
    <row r="420" spans="1:6" x14ac:dyDescent="0.3">
      <c r="A420" s="541" t="s">
        <v>382</v>
      </c>
      <c r="B420" s="541" t="s">
        <v>388</v>
      </c>
      <c r="C420" s="344" t="s">
        <v>873</v>
      </c>
      <c r="D420" s="256" t="s">
        <v>874</v>
      </c>
      <c r="E420" s="235" t="s">
        <v>875</v>
      </c>
      <c r="F420" s="225" t="s">
        <v>876</v>
      </c>
    </row>
    <row r="421" spans="1:6" x14ac:dyDescent="0.3">
      <c r="A421" s="541" t="s">
        <v>390</v>
      </c>
      <c r="B421" s="541" t="s">
        <v>389</v>
      </c>
      <c r="C421" s="343" t="s">
        <v>1756</v>
      </c>
      <c r="D421" s="224" t="s">
        <v>1084</v>
      </c>
      <c r="E421" s="140" t="s">
        <v>1085</v>
      </c>
      <c r="F421" s="224" t="s">
        <v>880</v>
      </c>
    </row>
    <row r="422" spans="1:6" x14ac:dyDescent="0.3">
      <c r="A422" s="541" t="s">
        <v>392</v>
      </c>
      <c r="B422" s="541" t="s">
        <v>391</v>
      </c>
      <c r="C422" s="344" t="s">
        <v>1647</v>
      </c>
      <c r="D422" s="256" t="s">
        <v>1455</v>
      </c>
      <c r="E422" s="413" t="s">
        <v>1552</v>
      </c>
      <c r="F422" s="236" t="s">
        <v>970</v>
      </c>
    </row>
    <row r="423" spans="1:6" ht="31.8" x14ac:dyDescent="0.3">
      <c r="A423" s="541" t="s">
        <v>394</v>
      </c>
      <c r="B423" s="541" t="s">
        <v>393</v>
      </c>
      <c r="C423" s="344" t="s">
        <v>1330</v>
      </c>
      <c r="D423" s="353" t="s">
        <v>1629</v>
      </c>
      <c r="E423" s="447" t="s">
        <v>1630</v>
      </c>
      <c r="F423" s="448" t="s">
        <v>1631</v>
      </c>
    </row>
    <row r="424" spans="1:6" ht="31.8" x14ac:dyDescent="0.3">
      <c r="A424" s="541" t="s">
        <v>394</v>
      </c>
      <c r="B424" s="541" t="s">
        <v>395</v>
      </c>
      <c r="C424" s="344" t="s">
        <v>1329</v>
      </c>
      <c r="D424" s="353" t="s">
        <v>1629</v>
      </c>
      <c r="E424" s="447" t="s">
        <v>1630</v>
      </c>
      <c r="F424" s="448" t="s">
        <v>1631</v>
      </c>
    </row>
    <row r="425" spans="1:6" ht="31.8" x14ac:dyDescent="0.3">
      <c r="A425" s="541" t="s">
        <v>394</v>
      </c>
      <c r="B425" s="541" t="s">
        <v>750</v>
      </c>
      <c r="C425" s="344" t="s">
        <v>1331</v>
      </c>
      <c r="D425" s="353" t="s">
        <v>1629</v>
      </c>
      <c r="E425" s="447" t="s">
        <v>1630</v>
      </c>
      <c r="F425" s="448" t="s">
        <v>1631</v>
      </c>
    </row>
    <row r="426" spans="1:6" x14ac:dyDescent="0.3">
      <c r="A426" s="541" t="s">
        <v>397</v>
      </c>
      <c r="B426" s="541" t="s">
        <v>396</v>
      </c>
      <c r="C426" s="343" t="s">
        <v>881</v>
      </c>
      <c r="D426" s="225" t="s">
        <v>882</v>
      </c>
      <c r="E426" s="235" t="s">
        <v>883</v>
      </c>
      <c r="F426" s="225" t="s">
        <v>884</v>
      </c>
    </row>
    <row r="427" spans="1:6" x14ac:dyDescent="0.3">
      <c r="A427" s="541" t="s">
        <v>397</v>
      </c>
      <c r="B427" s="541" t="s">
        <v>398</v>
      </c>
      <c r="C427" s="343" t="s">
        <v>885</v>
      </c>
      <c r="D427" s="224" t="s">
        <v>886</v>
      </c>
      <c r="E427" s="258"/>
      <c r="F427" s="225" t="s">
        <v>887</v>
      </c>
    </row>
    <row r="428" spans="1:6" ht="31.8" x14ac:dyDescent="0.3">
      <c r="A428" s="541" t="s">
        <v>400</v>
      </c>
      <c r="B428" s="542" t="s">
        <v>399</v>
      </c>
      <c r="C428" s="445" t="s">
        <v>1332</v>
      </c>
      <c r="D428" s="353" t="s">
        <v>1605</v>
      </c>
      <c r="E428" s="355" t="s">
        <v>1606</v>
      </c>
      <c r="F428" s="357" t="s">
        <v>1607</v>
      </c>
    </row>
    <row r="429" spans="1:6" x14ac:dyDescent="0.3">
      <c r="A429" s="541" t="s">
        <v>402</v>
      </c>
      <c r="B429" s="541" t="s">
        <v>401</v>
      </c>
      <c r="C429" s="344" t="s">
        <v>1739</v>
      </c>
      <c r="D429" s="256"/>
      <c r="E429" s="235"/>
      <c r="F429" s="236"/>
    </row>
    <row r="430" spans="1:6" x14ac:dyDescent="0.3">
      <c r="A430" s="541" t="s">
        <v>404</v>
      </c>
      <c r="B430" s="541" t="s">
        <v>403</v>
      </c>
      <c r="C430" s="345" t="s">
        <v>888</v>
      </c>
      <c r="D430" s="224" t="s">
        <v>889</v>
      </c>
      <c r="E430" s="235" t="s">
        <v>890</v>
      </c>
      <c r="F430" s="225" t="s">
        <v>891</v>
      </c>
    </row>
    <row r="431" spans="1:6" x14ac:dyDescent="0.3">
      <c r="A431" s="541" t="s">
        <v>406</v>
      </c>
      <c r="B431" s="541" t="s">
        <v>405</v>
      </c>
      <c r="C431" s="344" t="s">
        <v>1757</v>
      </c>
      <c r="D431" s="256" t="s">
        <v>1567</v>
      </c>
      <c r="E431" s="413" t="s">
        <v>1067</v>
      </c>
      <c r="F431" s="236" t="s">
        <v>1568</v>
      </c>
    </row>
    <row r="432" spans="1:6" x14ac:dyDescent="0.3">
      <c r="A432" s="541" t="s">
        <v>408</v>
      </c>
      <c r="B432" s="541" t="s">
        <v>407</v>
      </c>
      <c r="C432" s="345" t="s">
        <v>892</v>
      </c>
      <c r="D432" s="224" t="s">
        <v>893</v>
      </c>
      <c r="E432" s="605" t="s">
        <v>894</v>
      </c>
      <c r="F432" s="225" t="s">
        <v>895</v>
      </c>
    </row>
    <row r="433" spans="1:6" ht="21.6" x14ac:dyDescent="0.3">
      <c r="A433" s="541" t="s">
        <v>1301</v>
      </c>
      <c r="B433" s="541" t="s">
        <v>1300</v>
      </c>
      <c r="C433" s="345" t="s">
        <v>1303</v>
      </c>
      <c r="D433" s="224" t="s">
        <v>2119</v>
      </c>
      <c r="E433" s="355" t="s">
        <v>2118</v>
      </c>
      <c r="F433" s="383" t="s">
        <v>2117</v>
      </c>
    </row>
    <row r="434" spans="1:6" x14ac:dyDescent="0.3">
      <c r="A434" s="541" t="s">
        <v>1301</v>
      </c>
      <c r="B434" s="541" t="s">
        <v>1914</v>
      </c>
      <c r="C434" s="345" t="s">
        <v>1916</v>
      </c>
      <c r="D434" s="532" t="s">
        <v>1915</v>
      </c>
      <c r="E434" s="235"/>
      <c r="F434" s="532" t="s">
        <v>1917</v>
      </c>
    </row>
    <row r="435" spans="1:6" x14ac:dyDescent="0.3">
      <c r="A435" s="541" t="s">
        <v>410</v>
      </c>
      <c r="B435" s="541" t="s">
        <v>409</v>
      </c>
      <c r="C435" s="344" t="s">
        <v>1740</v>
      </c>
      <c r="D435" s="256" t="s">
        <v>1445</v>
      </c>
      <c r="E435" s="413" t="s">
        <v>1446</v>
      </c>
      <c r="F435" s="236" t="s">
        <v>2009</v>
      </c>
    </row>
    <row r="436" spans="1:6" ht="101.25" customHeight="1" x14ac:dyDescent="0.3">
      <c r="A436" s="542" t="s">
        <v>410</v>
      </c>
      <c r="B436" s="542" t="s">
        <v>411</v>
      </c>
      <c r="C436" s="351" t="s">
        <v>1575</v>
      </c>
      <c r="D436" s="371" t="s">
        <v>1584</v>
      </c>
      <c r="E436" s="365" t="s">
        <v>1585</v>
      </c>
      <c r="F436" s="371" t="s">
        <v>1604</v>
      </c>
    </row>
    <row r="437" spans="1:6" x14ac:dyDescent="0.3">
      <c r="A437" s="541" t="s">
        <v>410</v>
      </c>
      <c r="B437" s="541" t="s">
        <v>412</v>
      </c>
      <c r="C437" s="344" t="s">
        <v>1741</v>
      </c>
      <c r="D437" s="256"/>
      <c r="E437" s="235"/>
      <c r="F437" s="236"/>
    </row>
    <row r="438" spans="1:6" ht="21.6" x14ac:dyDescent="0.3">
      <c r="A438" s="541" t="s">
        <v>414</v>
      </c>
      <c r="B438" s="541" t="s">
        <v>413</v>
      </c>
      <c r="C438" s="345" t="s">
        <v>896</v>
      </c>
      <c r="D438" s="353" t="s">
        <v>1720</v>
      </c>
      <c r="E438" s="355" t="s">
        <v>1721</v>
      </c>
      <c r="F438" s="236" t="s">
        <v>1722</v>
      </c>
    </row>
    <row r="439" spans="1:6" x14ac:dyDescent="0.3">
      <c r="A439" s="541" t="s">
        <v>414</v>
      </c>
      <c r="B439" s="541" t="s">
        <v>415</v>
      </c>
      <c r="C439" s="345" t="s">
        <v>896</v>
      </c>
      <c r="D439" s="224" t="s">
        <v>897</v>
      </c>
      <c r="E439" s="235" t="s">
        <v>898</v>
      </c>
      <c r="F439" s="225" t="s">
        <v>899</v>
      </c>
    </row>
    <row r="440" spans="1:6" x14ac:dyDescent="0.3">
      <c r="A440" s="541" t="s">
        <v>417</v>
      </c>
      <c r="B440" s="541" t="s">
        <v>416</v>
      </c>
      <c r="C440" s="344" t="s">
        <v>1742</v>
      </c>
      <c r="D440" s="256"/>
      <c r="E440" s="235"/>
      <c r="F440" s="236"/>
    </row>
    <row r="441" spans="1:6" x14ac:dyDescent="0.3">
      <c r="A441" s="541" t="s">
        <v>419</v>
      </c>
      <c r="B441" s="541" t="s">
        <v>418</v>
      </c>
      <c r="C441" s="343" t="s">
        <v>1851</v>
      </c>
      <c r="D441" s="224" t="s">
        <v>1081</v>
      </c>
      <c r="E441" s="235" t="s">
        <v>1083</v>
      </c>
      <c r="F441" s="139" t="s">
        <v>970</v>
      </c>
    </row>
    <row r="442" spans="1:6" x14ac:dyDescent="0.3">
      <c r="A442" s="541" t="s">
        <v>421</v>
      </c>
      <c r="B442" s="541" t="s">
        <v>420</v>
      </c>
      <c r="C442" s="343" t="s">
        <v>1852</v>
      </c>
      <c r="D442" s="371" t="s">
        <v>1081</v>
      </c>
      <c r="E442" s="139" t="s">
        <v>1083</v>
      </c>
      <c r="F442" s="139" t="s">
        <v>970</v>
      </c>
    </row>
    <row r="443" spans="1:6" x14ac:dyDescent="0.3">
      <c r="A443" s="541" t="s">
        <v>423</v>
      </c>
      <c r="B443" s="541" t="s">
        <v>422</v>
      </c>
      <c r="C443" s="344" t="s">
        <v>1758</v>
      </c>
      <c r="D443" s="256" t="s">
        <v>1567</v>
      </c>
      <c r="E443" s="413" t="s">
        <v>1067</v>
      </c>
      <c r="F443" s="236" t="s">
        <v>1568</v>
      </c>
    </row>
    <row r="444" spans="1:6" x14ac:dyDescent="0.3">
      <c r="A444" s="541" t="s">
        <v>425</v>
      </c>
      <c r="B444" s="541" t="s">
        <v>424</v>
      </c>
      <c r="C444" s="297" t="s">
        <v>900</v>
      </c>
      <c r="D444" s="256" t="s">
        <v>971</v>
      </c>
      <c r="E444" s="271" t="s">
        <v>1116</v>
      </c>
      <c r="F444" s="236" t="s">
        <v>972</v>
      </c>
    </row>
    <row r="445" spans="1:6" x14ac:dyDescent="0.3">
      <c r="A445" s="541" t="s">
        <v>425</v>
      </c>
      <c r="B445" s="541" t="s">
        <v>426</v>
      </c>
      <c r="C445" s="345" t="s">
        <v>900</v>
      </c>
      <c r="D445" s="224" t="s">
        <v>901</v>
      </c>
      <c r="E445" s="235" t="s">
        <v>902</v>
      </c>
      <c r="F445" s="236"/>
    </row>
    <row r="446" spans="1:6" x14ac:dyDescent="0.3">
      <c r="A446" s="541" t="s">
        <v>425</v>
      </c>
      <c r="B446" s="541" t="s">
        <v>427</v>
      </c>
      <c r="C446" s="345" t="s">
        <v>900</v>
      </c>
      <c r="D446" s="256"/>
      <c r="E446" s="235"/>
      <c r="F446" s="236"/>
    </row>
    <row r="447" spans="1:6" x14ac:dyDescent="0.3">
      <c r="A447" s="541" t="s">
        <v>425</v>
      </c>
      <c r="B447" s="541" t="s">
        <v>428</v>
      </c>
      <c r="C447" s="345" t="s">
        <v>900</v>
      </c>
      <c r="D447" s="224" t="s">
        <v>903</v>
      </c>
      <c r="E447" s="235" t="s">
        <v>902</v>
      </c>
      <c r="F447" s="236"/>
    </row>
    <row r="448" spans="1:6" ht="21.6" x14ac:dyDescent="0.3">
      <c r="A448" s="541" t="s">
        <v>425</v>
      </c>
      <c r="B448" s="541" t="s">
        <v>429</v>
      </c>
      <c r="C448" s="345" t="s">
        <v>900</v>
      </c>
      <c r="D448" s="353" t="s">
        <v>1576</v>
      </c>
      <c r="E448" s="355" t="s">
        <v>1577</v>
      </c>
      <c r="F448" s="236" t="s">
        <v>1163</v>
      </c>
    </row>
    <row r="449" spans="1:7" ht="21.6" x14ac:dyDescent="0.3">
      <c r="A449" s="541" t="s">
        <v>425</v>
      </c>
      <c r="B449" s="541" t="s">
        <v>430</v>
      </c>
      <c r="C449" s="345" t="s">
        <v>900</v>
      </c>
      <c r="D449" s="225" t="s">
        <v>904</v>
      </c>
      <c r="E449" s="140" t="s">
        <v>905</v>
      </c>
      <c r="F449" s="140" t="s">
        <v>906</v>
      </c>
    </row>
    <row r="450" spans="1:7" x14ac:dyDescent="0.3">
      <c r="A450" s="541" t="s">
        <v>425</v>
      </c>
      <c r="B450" s="541" t="s">
        <v>431</v>
      </c>
      <c r="C450" s="345" t="s">
        <v>900</v>
      </c>
      <c r="D450" s="256"/>
      <c r="E450" s="235"/>
      <c r="F450" s="236"/>
    </row>
    <row r="451" spans="1:7" ht="21.6" x14ac:dyDescent="0.3">
      <c r="A451" s="541" t="s">
        <v>425</v>
      </c>
      <c r="B451" s="541" t="s">
        <v>432</v>
      </c>
      <c r="C451" s="345" t="s">
        <v>900</v>
      </c>
      <c r="D451" s="225" t="s">
        <v>904</v>
      </c>
      <c r="E451" s="140" t="s">
        <v>905</v>
      </c>
      <c r="F451" s="140" t="s">
        <v>906</v>
      </c>
    </row>
    <row r="452" spans="1:7" ht="21.6" x14ac:dyDescent="0.3">
      <c r="A452" s="541" t="s">
        <v>7</v>
      </c>
      <c r="B452" s="541" t="s">
        <v>433</v>
      </c>
      <c r="C452" s="345" t="s">
        <v>907</v>
      </c>
      <c r="D452" s="353" t="s">
        <v>1497</v>
      </c>
      <c r="E452" s="355" t="s">
        <v>1498</v>
      </c>
      <c r="F452" s="357" t="s">
        <v>1499</v>
      </c>
    </row>
    <row r="453" spans="1:7" ht="21.6" x14ac:dyDescent="0.3">
      <c r="A453" s="541" t="s">
        <v>7</v>
      </c>
      <c r="B453" s="541" t="s">
        <v>751</v>
      </c>
      <c r="C453" s="345" t="s">
        <v>907</v>
      </c>
      <c r="D453" s="353" t="s">
        <v>1497</v>
      </c>
      <c r="E453" s="355" t="s">
        <v>1498</v>
      </c>
      <c r="F453" s="357" t="s">
        <v>1499</v>
      </c>
      <c r="G453" s="423"/>
    </row>
    <row r="454" spans="1:7" ht="21.6" x14ac:dyDescent="0.3">
      <c r="A454" s="541" t="s">
        <v>7</v>
      </c>
      <c r="B454" s="541" t="s">
        <v>434</v>
      </c>
      <c r="C454" s="345" t="s">
        <v>1333</v>
      </c>
      <c r="D454" s="353" t="s">
        <v>1497</v>
      </c>
      <c r="E454" s="355" t="s">
        <v>1498</v>
      </c>
      <c r="F454" s="357" t="s">
        <v>1499</v>
      </c>
    </row>
    <row r="455" spans="1:7" ht="21.6" x14ac:dyDescent="0.3">
      <c r="A455" s="541" t="s">
        <v>7</v>
      </c>
      <c r="B455" s="541" t="s">
        <v>435</v>
      </c>
      <c r="C455" s="345" t="s">
        <v>1334</v>
      </c>
      <c r="D455" s="353" t="s">
        <v>1497</v>
      </c>
      <c r="E455" s="355" t="s">
        <v>1498</v>
      </c>
      <c r="F455" s="357" t="s">
        <v>1499</v>
      </c>
    </row>
    <row r="456" spans="1:7" ht="21.6" x14ac:dyDescent="0.3">
      <c r="A456" s="541" t="s">
        <v>7</v>
      </c>
      <c r="B456" s="541" t="s">
        <v>436</v>
      </c>
      <c r="C456" s="345" t="s">
        <v>1335</v>
      </c>
      <c r="D456" s="353" t="s">
        <v>1497</v>
      </c>
      <c r="E456" s="355" t="s">
        <v>1498</v>
      </c>
      <c r="F456" s="357" t="s">
        <v>1499</v>
      </c>
    </row>
    <row r="457" spans="1:7" ht="21.6" x14ac:dyDescent="0.3">
      <c r="A457" s="541" t="s">
        <v>7</v>
      </c>
      <c r="B457" s="541" t="s">
        <v>437</v>
      </c>
      <c r="C457" s="345" t="s">
        <v>1336</v>
      </c>
      <c r="D457" s="353" t="s">
        <v>1497</v>
      </c>
      <c r="E457" s="355" t="s">
        <v>1498</v>
      </c>
      <c r="F457" s="357" t="s">
        <v>1499</v>
      </c>
    </row>
    <row r="458" spans="1:7" ht="21.6" x14ac:dyDescent="0.3">
      <c r="A458" s="541" t="s">
        <v>7</v>
      </c>
      <c r="B458" s="541" t="s">
        <v>438</v>
      </c>
      <c r="C458" s="345" t="s">
        <v>1337</v>
      </c>
      <c r="D458" s="353" t="s">
        <v>1497</v>
      </c>
      <c r="E458" s="355" t="s">
        <v>1498</v>
      </c>
      <c r="F458" s="357" t="s">
        <v>1499</v>
      </c>
    </row>
    <row r="459" spans="1:7" ht="21.6" x14ac:dyDescent="0.3">
      <c r="A459" s="541" t="s">
        <v>7</v>
      </c>
      <c r="B459" s="541" t="s">
        <v>439</v>
      </c>
      <c r="C459" s="345" t="s">
        <v>1338</v>
      </c>
      <c r="D459" s="353" t="s">
        <v>1497</v>
      </c>
      <c r="E459" s="355" t="s">
        <v>1498</v>
      </c>
      <c r="F459" s="357" t="s">
        <v>1499</v>
      </c>
    </row>
    <row r="460" spans="1:7" ht="21.6" x14ac:dyDescent="0.3">
      <c r="A460" s="541" t="s">
        <v>7</v>
      </c>
      <c r="B460" s="541" t="s">
        <v>440</v>
      </c>
      <c r="C460" s="345" t="s">
        <v>1339</v>
      </c>
      <c r="D460" s="353" t="s">
        <v>1497</v>
      </c>
      <c r="E460" s="355" t="s">
        <v>1498</v>
      </c>
      <c r="F460" s="357" t="s">
        <v>1499</v>
      </c>
    </row>
    <row r="461" spans="1:7" ht="21.6" x14ac:dyDescent="0.3">
      <c r="A461" s="541" t="s">
        <v>7</v>
      </c>
      <c r="B461" s="541" t="s">
        <v>441</v>
      </c>
      <c r="C461" s="345" t="s">
        <v>1340</v>
      </c>
      <c r="D461" s="353" t="s">
        <v>1497</v>
      </c>
      <c r="E461" s="355" t="s">
        <v>1498</v>
      </c>
      <c r="F461" s="357" t="s">
        <v>1499</v>
      </c>
    </row>
    <row r="462" spans="1:7" ht="21.6" x14ac:dyDescent="0.3">
      <c r="A462" s="541" t="s">
        <v>7</v>
      </c>
      <c r="B462" s="541" t="s">
        <v>442</v>
      </c>
      <c r="C462" s="345" t="s">
        <v>1341</v>
      </c>
      <c r="D462" s="353" t="s">
        <v>1497</v>
      </c>
      <c r="E462" s="355" t="s">
        <v>1498</v>
      </c>
      <c r="F462" s="357" t="s">
        <v>1499</v>
      </c>
    </row>
    <row r="463" spans="1:7" ht="21.6" x14ac:dyDescent="0.3">
      <c r="A463" s="541" t="s">
        <v>7</v>
      </c>
      <c r="B463" s="541" t="s">
        <v>443</v>
      </c>
      <c r="C463" s="345" t="s">
        <v>1342</v>
      </c>
      <c r="D463" s="353" t="s">
        <v>1497</v>
      </c>
      <c r="E463" s="355" t="s">
        <v>1498</v>
      </c>
      <c r="F463" s="357" t="s">
        <v>1499</v>
      </c>
    </row>
    <row r="464" spans="1:7" ht="21.6" x14ac:dyDescent="0.3">
      <c r="A464" s="541" t="s">
        <v>7</v>
      </c>
      <c r="B464" s="541" t="s">
        <v>444</v>
      </c>
      <c r="C464" s="345" t="s">
        <v>1343</v>
      </c>
      <c r="D464" s="353" t="s">
        <v>1497</v>
      </c>
      <c r="E464" s="355" t="s">
        <v>1498</v>
      </c>
      <c r="F464" s="357" t="s">
        <v>1499</v>
      </c>
    </row>
    <row r="465" spans="1:6" ht="21.6" x14ac:dyDescent="0.3">
      <c r="A465" s="541" t="s">
        <v>7</v>
      </c>
      <c r="B465" s="541" t="s">
        <v>445</v>
      </c>
      <c r="C465" s="345" t="s">
        <v>1344</v>
      </c>
      <c r="D465" s="353" t="s">
        <v>1497</v>
      </c>
      <c r="E465" s="355" t="s">
        <v>1498</v>
      </c>
      <c r="F465" s="357" t="s">
        <v>1499</v>
      </c>
    </row>
    <row r="466" spans="1:6" ht="21.6" x14ac:dyDescent="0.3">
      <c r="A466" s="541" t="s">
        <v>7</v>
      </c>
      <c r="B466" s="541" t="s">
        <v>446</v>
      </c>
      <c r="C466" s="345" t="s">
        <v>1345</v>
      </c>
      <c r="D466" s="353" t="s">
        <v>1497</v>
      </c>
      <c r="E466" s="355" t="s">
        <v>1498</v>
      </c>
      <c r="F466" s="357" t="s">
        <v>1499</v>
      </c>
    </row>
    <row r="467" spans="1:6" x14ac:dyDescent="0.3">
      <c r="A467" s="541" t="s">
        <v>448</v>
      </c>
      <c r="B467" s="541" t="s">
        <v>447</v>
      </c>
      <c r="C467" s="344" t="s">
        <v>1902</v>
      </c>
      <c r="D467" s="353" t="s">
        <v>1994</v>
      </c>
      <c r="E467" s="368" t="s">
        <v>1996</v>
      </c>
      <c r="F467" s="354" t="s">
        <v>1995</v>
      </c>
    </row>
    <row r="468" spans="1:6" x14ac:dyDescent="0.3">
      <c r="A468" s="541" t="s">
        <v>448</v>
      </c>
      <c r="B468" s="541" t="s">
        <v>449</v>
      </c>
      <c r="C468" s="344" t="s">
        <v>1346</v>
      </c>
      <c r="D468" s="256"/>
      <c r="E468" s="235"/>
      <c r="F468" s="236"/>
    </row>
    <row r="469" spans="1:6" x14ac:dyDescent="0.3">
      <c r="A469" s="541" t="s">
        <v>448</v>
      </c>
      <c r="B469" s="541" t="s">
        <v>450</v>
      </c>
      <c r="C469" s="344" t="s">
        <v>1346</v>
      </c>
      <c r="D469" s="256" t="s">
        <v>2019</v>
      </c>
      <c r="E469" s="605" t="s">
        <v>2018</v>
      </c>
      <c r="F469" s="236" t="s">
        <v>2020</v>
      </c>
    </row>
    <row r="470" spans="1:6" x14ac:dyDescent="0.3">
      <c r="A470" s="541" t="s">
        <v>448</v>
      </c>
      <c r="B470" s="541" t="s">
        <v>451</v>
      </c>
      <c r="C470" s="343" t="s">
        <v>1759</v>
      </c>
      <c r="D470" s="225" t="s">
        <v>1066</v>
      </c>
      <c r="E470" s="140" t="s">
        <v>1067</v>
      </c>
      <c r="F470" s="140" t="s">
        <v>774</v>
      </c>
    </row>
    <row r="471" spans="1:6" x14ac:dyDescent="0.3">
      <c r="A471" s="541" t="s">
        <v>448</v>
      </c>
      <c r="B471" s="541" t="s">
        <v>452</v>
      </c>
      <c r="C471" s="344" t="s">
        <v>1152</v>
      </c>
      <c r="D471" s="256" t="s">
        <v>1151</v>
      </c>
      <c r="E471" s="271" t="s">
        <v>1150</v>
      </c>
      <c r="F471" s="236" t="s">
        <v>1153</v>
      </c>
    </row>
    <row r="472" spans="1:6" ht="30.6" x14ac:dyDescent="0.3">
      <c r="A472" s="542" t="s">
        <v>448</v>
      </c>
      <c r="B472" s="542" t="s">
        <v>453</v>
      </c>
      <c r="C472" s="351" t="s">
        <v>1243</v>
      </c>
      <c r="D472" s="364" t="s">
        <v>1877</v>
      </c>
      <c r="E472" s="365" t="s">
        <v>1878</v>
      </c>
      <c r="F472" s="356" t="s">
        <v>1879</v>
      </c>
    </row>
    <row r="473" spans="1:6" x14ac:dyDescent="0.3">
      <c r="A473" s="541" t="s">
        <v>448</v>
      </c>
      <c r="B473" s="541" t="s">
        <v>454</v>
      </c>
      <c r="C473" s="297" t="s">
        <v>1308</v>
      </c>
      <c r="D473" s="256"/>
      <c r="E473" s="235"/>
      <c r="F473" s="236"/>
    </row>
    <row r="474" spans="1:6" ht="21.6" x14ac:dyDescent="0.3">
      <c r="A474" s="541" t="s">
        <v>448</v>
      </c>
      <c r="B474" s="541" t="s">
        <v>455</v>
      </c>
      <c r="C474" s="297" t="s">
        <v>1853</v>
      </c>
      <c r="D474" s="355" t="s">
        <v>1091</v>
      </c>
      <c r="E474" s="441"/>
      <c r="F474" s="357" t="s">
        <v>1854</v>
      </c>
    </row>
    <row r="475" spans="1:6" x14ac:dyDescent="0.3">
      <c r="A475" s="541" t="s">
        <v>448</v>
      </c>
      <c r="B475" s="541" t="s">
        <v>1229</v>
      </c>
      <c r="C475" s="490" t="s">
        <v>1776</v>
      </c>
      <c r="D475" s="256" t="s">
        <v>1231</v>
      </c>
      <c r="E475" s="245" t="s">
        <v>1230</v>
      </c>
      <c r="F475" s="236" t="s">
        <v>1232</v>
      </c>
    </row>
    <row r="476" spans="1:6" x14ac:dyDescent="0.3">
      <c r="A476" s="541" t="s">
        <v>448</v>
      </c>
      <c r="B476" s="541" t="s">
        <v>456</v>
      </c>
      <c r="C476" s="490" t="s">
        <v>1777</v>
      </c>
      <c r="D476" s="256" t="s">
        <v>1231</v>
      </c>
      <c r="E476" s="271" t="s">
        <v>1230</v>
      </c>
      <c r="F476" s="236" t="s">
        <v>1405</v>
      </c>
    </row>
    <row r="477" spans="1:6" x14ac:dyDescent="0.3">
      <c r="A477" s="541" t="s">
        <v>448</v>
      </c>
      <c r="B477" s="541" t="s">
        <v>457</v>
      </c>
      <c r="C477" s="490" t="s">
        <v>1778</v>
      </c>
      <c r="D477" s="256" t="s">
        <v>1231</v>
      </c>
      <c r="E477" s="245" t="s">
        <v>1230</v>
      </c>
      <c r="F477" s="236" t="s">
        <v>1232</v>
      </c>
    </row>
    <row r="478" spans="1:6" x14ac:dyDescent="0.3">
      <c r="A478" s="541" t="s">
        <v>448</v>
      </c>
      <c r="B478" s="541" t="s">
        <v>458</v>
      </c>
      <c r="C478" s="490" t="s">
        <v>1779</v>
      </c>
      <c r="D478" s="256" t="s">
        <v>1231</v>
      </c>
      <c r="E478" s="245" t="s">
        <v>1230</v>
      </c>
      <c r="F478" s="236" t="s">
        <v>1232</v>
      </c>
    </row>
    <row r="479" spans="1:6" x14ac:dyDescent="0.3">
      <c r="A479" s="541" t="s">
        <v>448</v>
      </c>
      <c r="B479" s="541" t="s">
        <v>459</v>
      </c>
      <c r="C479" s="490" t="s">
        <v>1780</v>
      </c>
      <c r="D479" s="256" t="s">
        <v>1231</v>
      </c>
      <c r="E479" s="245" t="s">
        <v>1230</v>
      </c>
      <c r="F479" s="236" t="s">
        <v>1232</v>
      </c>
    </row>
    <row r="480" spans="1:6" x14ac:dyDescent="0.3">
      <c r="A480" s="541" t="s">
        <v>448</v>
      </c>
      <c r="B480" s="541" t="s">
        <v>460</v>
      </c>
      <c r="C480" s="490" t="s">
        <v>1781</v>
      </c>
      <c r="D480" s="256" t="s">
        <v>1231</v>
      </c>
      <c r="E480" s="245" t="s">
        <v>1230</v>
      </c>
      <c r="F480" s="236" t="s">
        <v>1232</v>
      </c>
    </row>
    <row r="481" spans="1:6" x14ac:dyDescent="0.3">
      <c r="A481" s="541" t="s">
        <v>448</v>
      </c>
      <c r="B481" s="541" t="s">
        <v>461</v>
      </c>
      <c r="C481" s="490" t="s">
        <v>1782</v>
      </c>
      <c r="D481" s="256" t="s">
        <v>1231</v>
      </c>
      <c r="E481" s="245" t="s">
        <v>1230</v>
      </c>
      <c r="F481" s="236" t="s">
        <v>1232</v>
      </c>
    </row>
    <row r="482" spans="1:6" x14ac:dyDescent="0.3">
      <c r="A482" s="541" t="s">
        <v>448</v>
      </c>
      <c r="B482" s="541" t="s">
        <v>462</v>
      </c>
      <c r="C482" s="490" t="s">
        <v>1783</v>
      </c>
      <c r="D482" s="256" t="s">
        <v>1231</v>
      </c>
      <c r="E482" s="271" t="s">
        <v>1230</v>
      </c>
      <c r="F482" s="236" t="s">
        <v>1405</v>
      </c>
    </row>
    <row r="483" spans="1:6" x14ac:dyDescent="0.3">
      <c r="A483" s="541" t="s">
        <v>448</v>
      </c>
      <c r="B483" s="541" t="s">
        <v>463</v>
      </c>
      <c r="C483" s="490" t="s">
        <v>1784</v>
      </c>
      <c r="D483" s="256" t="s">
        <v>1231</v>
      </c>
      <c r="E483" s="245" t="s">
        <v>1230</v>
      </c>
      <c r="F483" s="236" t="s">
        <v>1232</v>
      </c>
    </row>
    <row r="484" spans="1:6" x14ac:dyDescent="0.3">
      <c r="A484" s="541" t="s">
        <v>448</v>
      </c>
      <c r="B484" s="541" t="s">
        <v>464</v>
      </c>
      <c r="C484" s="490" t="s">
        <v>1785</v>
      </c>
      <c r="D484" s="256" t="s">
        <v>1231</v>
      </c>
      <c r="E484" s="245" t="s">
        <v>1230</v>
      </c>
      <c r="F484" s="236" t="s">
        <v>1232</v>
      </c>
    </row>
    <row r="485" spans="1:6" x14ac:dyDescent="0.3">
      <c r="A485" s="541" t="s">
        <v>448</v>
      </c>
      <c r="B485" s="541" t="s">
        <v>465</v>
      </c>
      <c r="C485" s="490" t="s">
        <v>1786</v>
      </c>
      <c r="D485" s="256" t="s">
        <v>1231</v>
      </c>
      <c r="E485" s="245" t="s">
        <v>1230</v>
      </c>
      <c r="F485" s="236" t="s">
        <v>1232</v>
      </c>
    </row>
    <row r="486" spans="1:6" x14ac:dyDescent="0.3">
      <c r="A486" s="541" t="s">
        <v>448</v>
      </c>
      <c r="B486" s="541" t="s">
        <v>466</v>
      </c>
      <c r="C486" s="490" t="s">
        <v>1787</v>
      </c>
      <c r="D486" s="256" t="s">
        <v>1231</v>
      </c>
      <c r="E486" s="245" t="s">
        <v>1230</v>
      </c>
      <c r="F486" s="236" t="s">
        <v>1232</v>
      </c>
    </row>
    <row r="487" spans="1:6" x14ac:dyDescent="0.3">
      <c r="A487" s="541" t="s">
        <v>448</v>
      </c>
      <c r="B487" s="541" t="s">
        <v>467</v>
      </c>
      <c r="C487" s="490" t="s">
        <v>1788</v>
      </c>
      <c r="D487" s="256" t="s">
        <v>1231</v>
      </c>
      <c r="E487" s="245" t="s">
        <v>1230</v>
      </c>
      <c r="F487" s="236" t="s">
        <v>1232</v>
      </c>
    </row>
    <row r="488" spans="1:6" x14ac:dyDescent="0.3">
      <c r="A488" s="541" t="s">
        <v>448</v>
      </c>
      <c r="B488" s="541" t="s">
        <v>468</v>
      </c>
      <c r="C488" s="490" t="s">
        <v>1789</v>
      </c>
      <c r="D488" s="256" t="s">
        <v>1231</v>
      </c>
      <c r="E488" s="245" t="s">
        <v>1230</v>
      </c>
      <c r="F488" s="236" t="s">
        <v>1232</v>
      </c>
    </row>
    <row r="489" spans="1:6" x14ac:dyDescent="0.3">
      <c r="A489" s="541" t="s">
        <v>448</v>
      </c>
      <c r="B489" s="541" t="s">
        <v>469</v>
      </c>
      <c r="C489" s="490" t="s">
        <v>1790</v>
      </c>
      <c r="D489" s="256" t="s">
        <v>1231</v>
      </c>
      <c r="E489" s="245" t="s">
        <v>1230</v>
      </c>
      <c r="F489" s="236" t="s">
        <v>1232</v>
      </c>
    </row>
    <row r="490" spans="1:6" x14ac:dyDescent="0.3">
      <c r="A490" s="541" t="s">
        <v>448</v>
      </c>
      <c r="B490" s="541" t="s">
        <v>470</v>
      </c>
      <c r="C490" s="490" t="s">
        <v>1791</v>
      </c>
      <c r="D490" s="256" t="s">
        <v>1231</v>
      </c>
      <c r="E490" s="245" t="s">
        <v>1230</v>
      </c>
      <c r="F490" s="236" t="s">
        <v>1232</v>
      </c>
    </row>
    <row r="491" spans="1:6" x14ac:dyDescent="0.3">
      <c r="A491" s="541" t="s">
        <v>448</v>
      </c>
      <c r="B491" s="541" t="s">
        <v>471</v>
      </c>
      <c r="C491" s="490" t="s">
        <v>1792</v>
      </c>
      <c r="D491" s="256" t="s">
        <v>1231</v>
      </c>
      <c r="E491" s="245" t="s">
        <v>1230</v>
      </c>
      <c r="F491" s="236" t="s">
        <v>1232</v>
      </c>
    </row>
    <row r="492" spans="1:6" x14ac:dyDescent="0.3">
      <c r="A492" s="541" t="s">
        <v>448</v>
      </c>
      <c r="B492" s="541" t="s">
        <v>472</v>
      </c>
      <c r="C492" s="490" t="s">
        <v>1793</v>
      </c>
      <c r="D492" s="256" t="s">
        <v>1231</v>
      </c>
      <c r="E492" s="245" t="s">
        <v>1230</v>
      </c>
      <c r="F492" s="236" t="s">
        <v>1232</v>
      </c>
    </row>
    <row r="493" spans="1:6" x14ac:dyDescent="0.3">
      <c r="A493" s="541" t="s">
        <v>448</v>
      </c>
      <c r="B493" s="541" t="s">
        <v>473</v>
      </c>
      <c r="C493" s="490" t="s">
        <v>1794</v>
      </c>
      <c r="D493" s="256" t="s">
        <v>1231</v>
      </c>
      <c r="E493" s="245" t="s">
        <v>1230</v>
      </c>
      <c r="F493" s="236" t="s">
        <v>1232</v>
      </c>
    </row>
    <row r="494" spans="1:6" x14ac:dyDescent="0.3">
      <c r="A494" s="541" t="s">
        <v>448</v>
      </c>
      <c r="B494" s="541" t="s">
        <v>474</v>
      </c>
      <c r="C494" s="490" t="s">
        <v>1795</v>
      </c>
      <c r="D494" s="256" t="s">
        <v>1231</v>
      </c>
      <c r="E494" s="245" t="s">
        <v>1230</v>
      </c>
      <c r="F494" s="236" t="s">
        <v>1232</v>
      </c>
    </row>
    <row r="495" spans="1:6" x14ac:dyDescent="0.3">
      <c r="A495" s="541" t="s">
        <v>448</v>
      </c>
      <c r="B495" s="541" t="s">
        <v>475</v>
      </c>
      <c r="C495" s="490" t="s">
        <v>1796</v>
      </c>
      <c r="D495" s="256" t="s">
        <v>1231</v>
      </c>
      <c r="E495" s="245" t="s">
        <v>1230</v>
      </c>
      <c r="F495" s="236" t="s">
        <v>1232</v>
      </c>
    </row>
    <row r="496" spans="1:6" x14ac:dyDescent="0.3">
      <c r="A496" s="541" t="s">
        <v>448</v>
      </c>
      <c r="B496" s="541" t="s">
        <v>476</v>
      </c>
      <c r="C496" s="490" t="s">
        <v>1797</v>
      </c>
      <c r="D496" s="256" t="s">
        <v>1231</v>
      </c>
      <c r="E496" s="245" t="s">
        <v>1230</v>
      </c>
      <c r="F496" s="236" t="s">
        <v>1232</v>
      </c>
    </row>
    <row r="497" spans="1:6" x14ac:dyDescent="0.3">
      <c r="A497" s="541" t="s">
        <v>448</v>
      </c>
      <c r="B497" s="541" t="s">
        <v>477</v>
      </c>
      <c r="C497" s="490" t="s">
        <v>1798</v>
      </c>
      <c r="D497" s="256" t="s">
        <v>1231</v>
      </c>
      <c r="E497" s="245" t="s">
        <v>1230</v>
      </c>
      <c r="F497" s="236" t="s">
        <v>1232</v>
      </c>
    </row>
    <row r="498" spans="1:6" x14ac:dyDescent="0.3">
      <c r="A498" s="541" t="s">
        <v>448</v>
      </c>
      <c r="B498" s="541" t="s">
        <v>478</v>
      </c>
      <c r="C498" s="490" t="s">
        <v>1799</v>
      </c>
      <c r="D498" s="256" t="s">
        <v>1231</v>
      </c>
      <c r="E498" s="245" t="s">
        <v>1230</v>
      </c>
      <c r="F498" s="236" t="s">
        <v>1232</v>
      </c>
    </row>
    <row r="499" spans="1:6" x14ac:dyDescent="0.3">
      <c r="A499" s="541" t="s">
        <v>448</v>
      </c>
      <c r="B499" s="541" t="s">
        <v>479</v>
      </c>
      <c r="C499" s="490" t="s">
        <v>1800</v>
      </c>
      <c r="D499" s="256" t="s">
        <v>1231</v>
      </c>
      <c r="E499" s="245" t="s">
        <v>1230</v>
      </c>
      <c r="F499" s="236" t="s">
        <v>1232</v>
      </c>
    </row>
    <row r="500" spans="1:6" x14ac:dyDescent="0.3">
      <c r="A500" s="541" t="s">
        <v>448</v>
      </c>
      <c r="B500" s="541" t="s">
        <v>480</v>
      </c>
      <c r="C500" s="490" t="s">
        <v>1801</v>
      </c>
      <c r="D500" s="256" t="s">
        <v>1231</v>
      </c>
      <c r="E500" s="245" t="s">
        <v>1230</v>
      </c>
      <c r="F500" s="236" t="s">
        <v>1232</v>
      </c>
    </row>
    <row r="501" spans="1:6" x14ac:dyDescent="0.3">
      <c r="A501" s="541" t="s">
        <v>448</v>
      </c>
      <c r="B501" s="541" t="s">
        <v>481</v>
      </c>
      <c r="C501" s="490" t="s">
        <v>1802</v>
      </c>
      <c r="D501" s="256" t="s">
        <v>1231</v>
      </c>
      <c r="E501" s="245" t="s">
        <v>1230</v>
      </c>
      <c r="F501" s="236" t="s">
        <v>1232</v>
      </c>
    </row>
    <row r="502" spans="1:6" x14ac:dyDescent="0.3">
      <c r="A502" s="541" t="s">
        <v>448</v>
      </c>
      <c r="B502" s="541" t="s">
        <v>482</v>
      </c>
      <c r="C502" s="490" t="s">
        <v>1803</v>
      </c>
      <c r="D502" s="256" t="s">
        <v>1231</v>
      </c>
      <c r="E502" s="245" t="s">
        <v>1230</v>
      </c>
      <c r="F502" s="236" t="s">
        <v>1232</v>
      </c>
    </row>
    <row r="503" spans="1:6" x14ac:dyDescent="0.3">
      <c r="A503" s="541" t="s">
        <v>448</v>
      </c>
      <c r="B503" s="541" t="s">
        <v>483</v>
      </c>
      <c r="C503" s="490" t="s">
        <v>1804</v>
      </c>
      <c r="D503" s="256" t="s">
        <v>1231</v>
      </c>
      <c r="E503" s="245" t="s">
        <v>1230</v>
      </c>
      <c r="F503" s="236" t="s">
        <v>1232</v>
      </c>
    </row>
    <row r="504" spans="1:6" x14ac:dyDescent="0.3">
      <c r="A504" s="541" t="s">
        <v>448</v>
      </c>
      <c r="B504" s="541" t="s">
        <v>484</v>
      </c>
      <c r="C504" s="490" t="s">
        <v>1805</v>
      </c>
      <c r="D504" s="256" t="s">
        <v>1231</v>
      </c>
      <c r="E504" s="245" t="s">
        <v>1230</v>
      </c>
      <c r="F504" s="236" t="s">
        <v>1232</v>
      </c>
    </row>
    <row r="505" spans="1:6" x14ac:dyDescent="0.3">
      <c r="A505" s="541" t="s">
        <v>448</v>
      </c>
      <c r="B505" s="541" t="s">
        <v>485</v>
      </c>
      <c r="C505" s="490" t="s">
        <v>1806</v>
      </c>
      <c r="D505" s="256" t="s">
        <v>1231</v>
      </c>
      <c r="E505" s="245" t="s">
        <v>1230</v>
      </c>
      <c r="F505" s="236" t="s">
        <v>1232</v>
      </c>
    </row>
    <row r="506" spans="1:6" x14ac:dyDescent="0.3">
      <c r="A506" s="541" t="s">
        <v>448</v>
      </c>
      <c r="B506" s="541" t="s">
        <v>486</v>
      </c>
      <c r="C506" s="490" t="s">
        <v>1807</v>
      </c>
      <c r="D506" s="256" t="s">
        <v>1231</v>
      </c>
      <c r="E506" s="245" t="s">
        <v>1230</v>
      </c>
      <c r="F506" s="236" t="s">
        <v>1232</v>
      </c>
    </row>
    <row r="507" spans="1:6" x14ac:dyDescent="0.3">
      <c r="A507" s="541" t="s">
        <v>448</v>
      </c>
      <c r="B507" s="541" t="s">
        <v>487</v>
      </c>
      <c r="C507" s="490" t="s">
        <v>1808</v>
      </c>
      <c r="D507" s="256" t="s">
        <v>1231</v>
      </c>
      <c r="E507" s="245" t="s">
        <v>1230</v>
      </c>
      <c r="F507" s="236" t="s">
        <v>1232</v>
      </c>
    </row>
    <row r="508" spans="1:6" x14ac:dyDescent="0.3">
      <c r="A508" s="541" t="s">
        <v>448</v>
      </c>
      <c r="B508" s="541" t="s">
        <v>488</v>
      </c>
      <c r="C508" s="490" t="s">
        <v>1809</v>
      </c>
      <c r="D508" s="256" t="s">
        <v>1231</v>
      </c>
      <c r="E508" s="245" t="s">
        <v>1230</v>
      </c>
      <c r="F508" s="236" t="s">
        <v>1232</v>
      </c>
    </row>
    <row r="509" spans="1:6" x14ac:dyDescent="0.3">
      <c r="A509" s="541" t="s">
        <v>448</v>
      </c>
      <c r="B509" s="541" t="s">
        <v>489</v>
      </c>
      <c r="C509" s="490" t="s">
        <v>1810</v>
      </c>
      <c r="D509" s="256" t="s">
        <v>1231</v>
      </c>
      <c r="E509" s="245" t="s">
        <v>1230</v>
      </c>
      <c r="F509" s="236" t="s">
        <v>1232</v>
      </c>
    </row>
    <row r="510" spans="1:6" x14ac:dyDescent="0.3">
      <c r="A510" s="541" t="s">
        <v>448</v>
      </c>
      <c r="B510" s="541" t="s">
        <v>490</v>
      </c>
      <c r="C510" s="490" t="s">
        <v>1811</v>
      </c>
      <c r="D510" s="256" t="s">
        <v>1231</v>
      </c>
      <c r="E510" s="245" t="s">
        <v>1230</v>
      </c>
      <c r="F510" s="236" t="s">
        <v>1232</v>
      </c>
    </row>
    <row r="511" spans="1:6" x14ac:dyDescent="0.3">
      <c r="A511" s="541" t="s">
        <v>448</v>
      </c>
      <c r="B511" s="541" t="s">
        <v>491</v>
      </c>
      <c r="C511" s="490" t="s">
        <v>1812</v>
      </c>
      <c r="D511" s="256" t="s">
        <v>1231</v>
      </c>
      <c r="E511" s="245" t="s">
        <v>1230</v>
      </c>
      <c r="F511" s="236" t="s">
        <v>1232</v>
      </c>
    </row>
    <row r="512" spans="1:6" x14ac:dyDescent="0.3">
      <c r="A512" s="541" t="s">
        <v>448</v>
      </c>
      <c r="B512" s="541" t="s">
        <v>492</v>
      </c>
      <c r="C512" s="490" t="s">
        <v>1813</v>
      </c>
      <c r="D512" s="256" t="s">
        <v>1231</v>
      </c>
      <c r="E512" s="245" t="s">
        <v>1230</v>
      </c>
      <c r="F512" s="236" t="s">
        <v>1232</v>
      </c>
    </row>
    <row r="513" spans="1:6" x14ac:dyDescent="0.3">
      <c r="A513" s="541" t="s">
        <v>448</v>
      </c>
      <c r="B513" s="541" t="s">
        <v>493</v>
      </c>
      <c r="C513" s="490" t="s">
        <v>1814</v>
      </c>
      <c r="D513" s="256" t="s">
        <v>1231</v>
      </c>
      <c r="E513" s="245" t="s">
        <v>1230</v>
      </c>
      <c r="F513" s="236" t="s">
        <v>1232</v>
      </c>
    </row>
    <row r="514" spans="1:6" x14ac:dyDescent="0.3">
      <c r="A514" s="541" t="s">
        <v>448</v>
      </c>
      <c r="B514" s="541" t="s">
        <v>494</v>
      </c>
      <c r="C514" s="490" t="s">
        <v>1815</v>
      </c>
      <c r="D514" s="256" t="s">
        <v>1231</v>
      </c>
      <c r="E514" s="245" t="s">
        <v>1230</v>
      </c>
      <c r="F514" s="236" t="s">
        <v>1232</v>
      </c>
    </row>
    <row r="515" spans="1:6" x14ac:dyDescent="0.3">
      <c r="A515" s="541" t="s">
        <v>448</v>
      </c>
      <c r="B515" s="541" t="s">
        <v>495</v>
      </c>
      <c r="C515" s="490" t="s">
        <v>1816</v>
      </c>
      <c r="D515" s="256" t="s">
        <v>1231</v>
      </c>
      <c r="E515" s="245" t="s">
        <v>1230</v>
      </c>
      <c r="F515" s="236" t="s">
        <v>1232</v>
      </c>
    </row>
    <row r="516" spans="1:6" x14ac:dyDescent="0.3">
      <c r="A516" s="541" t="s">
        <v>448</v>
      </c>
      <c r="B516" s="541" t="s">
        <v>496</v>
      </c>
      <c r="C516" s="490" t="s">
        <v>1817</v>
      </c>
      <c r="D516" s="256" t="s">
        <v>1231</v>
      </c>
      <c r="E516" s="245" t="s">
        <v>1230</v>
      </c>
      <c r="F516" s="236" t="s">
        <v>1232</v>
      </c>
    </row>
    <row r="517" spans="1:6" x14ac:dyDescent="0.3">
      <c r="A517" s="541" t="s">
        <v>448</v>
      </c>
      <c r="B517" s="541" t="s">
        <v>497</v>
      </c>
      <c r="C517" s="490" t="s">
        <v>1818</v>
      </c>
      <c r="D517" s="256" t="s">
        <v>1231</v>
      </c>
      <c r="E517" s="245" t="s">
        <v>1230</v>
      </c>
      <c r="F517" s="236" t="s">
        <v>1232</v>
      </c>
    </row>
    <row r="518" spans="1:6" x14ac:dyDescent="0.3">
      <c r="A518" s="541" t="s">
        <v>448</v>
      </c>
      <c r="B518" s="541" t="s">
        <v>498</v>
      </c>
      <c r="C518" s="490" t="s">
        <v>1819</v>
      </c>
      <c r="D518" s="256" t="s">
        <v>1231</v>
      </c>
      <c r="E518" s="245" t="s">
        <v>1230</v>
      </c>
      <c r="F518" s="236" t="s">
        <v>1232</v>
      </c>
    </row>
    <row r="519" spans="1:6" x14ac:dyDescent="0.3">
      <c r="A519" s="541" t="s">
        <v>448</v>
      </c>
      <c r="B519" s="541" t="s">
        <v>499</v>
      </c>
      <c r="C519" s="490" t="s">
        <v>1820</v>
      </c>
      <c r="D519" s="256" t="s">
        <v>1231</v>
      </c>
      <c r="E519" s="245" t="s">
        <v>1230</v>
      </c>
      <c r="F519" s="236" t="s">
        <v>1232</v>
      </c>
    </row>
    <row r="520" spans="1:6" x14ac:dyDescent="0.3">
      <c r="A520" s="541" t="s">
        <v>448</v>
      </c>
      <c r="B520" s="541" t="s">
        <v>500</v>
      </c>
      <c r="C520" s="490" t="s">
        <v>1821</v>
      </c>
      <c r="D520" s="256" t="s">
        <v>1231</v>
      </c>
      <c r="E520" s="245" t="s">
        <v>1230</v>
      </c>
      <c r="F520" s="236" t="s">
        <v>1232</v>
      </c>
    </row>
    <row r="521" spans="1:6" x14ac:dyDescent="0.3">
      <c r="A521" s="541" t="s">
        <v>448</v>
      </c>
      <c r="B521" s="541" t="s">
        <v>501</v>
      </c>
      <c r="C521" s="490" t="s">
        <v>1822</v>
      </c>
      <c r="D521" s="256" t="s">
        <v>1231</v>
      </c>
      <c r="E521" s="245" t="s">
        <v>1230</v>
      </c>
      <c r="F521" s="236" t="s">
        <v>1232</v>
      </c>
    </row>
    <row r="522" spans="1:6" x14ac:dyDescent="0.3">
      <c r="A522" s="541" t="s">
        <v>448</v>
      </c>
      <c r="B522" s="541" t="s">
        <v>502</v>
      </c>
      <c r="C522" s="490" t="s">
        <v>1823</v>
      </c>
      <c r="D522" s="256" t="s">
        <v>1231</v>
      </c>
      <c r="E522" s="245" t="s">
        <v>1230</v>
      </c>
      <c r="F522" s="236" t="s">
        <v>1232</v>
      </c>
    </row>
    <row r="523" spans="1:6" x14ac:dyDescent="0.3">
      <c r="A523" s="541" t="s">
        <v>448</v>
      </c>
      <c r="B523" s="541" t="s">
        <v>503</v>
      </c>
      <c r="C523" s="490" t="s">
        <v>1824</v>
      </c>
      <c r="D523" s="256" t="s">
        <v>1231</v>
      </c>
      <c r="E523" s="245" t="s">
        <v>1230</v>
      </c>
      <c r="F523" s="236" t="s">
        <v>1232</v>
      </c>
    </row>
    <row r="524" spans="1:6" x14ac:dyDescent="0.3">
      <c r="A524" s="541" t="s">
        <v>448</v>
      </c>
      <c r="B524" s="541" t="s">
        <v>504</v>
      </c>
      <c r="C524" s="490" t="s">
        <v>1825</v>
      </c>
      <c r="D524" s="256" t="s">
        <v>1231</v>
      </c>
      <c r="E524" s="245" t="s">
        <v>1230</v>
      </c>
      <c r="F524" s="236" t="s">
        <v>1232</v>
      </c>
    </row>
    <row r="525" spans="1:6" x14ac:dyDescent="0.3">
      <c r="A525" s="541" t="s">
        <v>448</v>
      </c>
      <c r="B525" s="541" t="s">
        <v>505</v>
      </c>
      <c r="C525" s="490" t="s">
        <v>1826</v>
      </c>
      <c r="D525" s="256" t="s">
        <v>1231</v>
      </c>
      <c r="E525" s="245" t="s">
        <v>1230</v>
      </c>
      <c r="F525" s="236" t="s">
        <v>1232</v>
      </c>
    </row>
    <row r="526" spans="1:6" x14ac:dyDescent="0.3">
      <c r="A526" s="541" t="s">
        <v>448</v>
      </c>
      <c r="B526" s="541" t="s">
        <v>506</v>
      </c>
      <c r="C526" s="490" t="s">
        <v>1827</v>
      </c>
      <c r="D526" s="256" t="s">
        <v>1231</v>
      </c>
      <c r="E526" s="245" t="s">
        <v>1230</v>
      </c>
      <c r="F526" s="236" t="s">
        <v>1232</v>
      </c>
    </row>
    <row r="527" spans="1:6" x14ac:dyDescent="0.3">
      <c r="A527" s="541" t="s">
        <v>448</v>
      </c>
      <c r="B527" s="541" t="s">
        <v>507</v>
      </c>
      <c r="C527" s="490" t="s">
        <v>1828</v>
      </c>
      <c r="D527" s="256" t="s">
        <v>1231</v>
      </c>
      <c r="E527" s="245" t="s">
        <v>1230</v>
      </c>
      <c r="F527" s="236" t="s">
        <v>1232</v>
      </c>
    </row>
    <row r="528" spans="1:6" x14ac:dyDescent="0.3">
      <c r="A528" s="541" t="s">
        <v>448</v>
      </c>
      <c r="B528" s="541" t="s">
        <v>508</v>
      </c>
      <c r="C528" s="490" t="s">
        <v>1829</v>
      </c>
      <c r="D528" s="256" t="s">
        <v>1231</v>
      </c>
      <c r="E528" s="245" t="s">
        <v>1230</v>
      </c>
      <c r="F528" s="236" t="s">
        <v>1232</v>
      </c>
    </row>
    <row r="529" spans="1:6" x14ac:dyDescent="0.3">
      <c r="A529" s="541" t="s">
        <v>448</v>
      </c>
      <c r="B529" s="541" t="s">
        <v>509</v>
      </c>
      <c r="C529" s="490" t="s">
        <v>1830</v>
      </c>
      <c r="D529" s="256" t="s">
        <v>1231</v>
      </c>
      <c r="E529" s="245" t="s">
        <v>1230</v>
      </c>
      <c r="F529" s="236" t="s">
        <v>1232</v>
      </c>
    </row>
    <row r="530" spans="1:6" x14ac:dyDescent="0.3">
      <c r="A530" s="541" t="s">
        <v>448</v>
      </c>
      <c r="B530" s="541" t="s">
        <v>510</v>
      </c>
      <c r="C530" s="490" t="s">
        <v>1831</v>
      </c>
      <c r="D530" s="256" t="s">
        <v>1231</v>
      </c>
      <c r="E530" s="245" t="s">
        <v>1230</v>
      </c>
      <c r="F530" s="236" t="s">
        <v>1232</v>
      </c>
    </row>
    <row r="531" spans="1:6" x14ac:dyDescent="0.3">
      <c r="A531" s="541" t="s">
        <v>448</v>
      </c>
      <c r="B531" s="541" t="s">
        <v>511</v>
      </c>
      <c r="C531" s="345" t="s">
        <v>1170</v>
      </c>
      <c r="D531" s="256" t="s">
        <v>1171</v>
      </c>
      <c r="E531" s="235" t="s">
        <v>1172</v>
      </c>
      <c r="F531" s="236" t="s">
        <v>1448</v>
      </c>
    </row>
    <row r="532" spans="1:6" x14ac:dyDescent="0.3">
      <c r="A532" s="541" t="s">
        <v>448</v>
      </c>
      <c r="B532" s="541" t="s">
        <v>512</v>
      </c>
      <c r="C532" s="345" t="s">
        <v>908</v>
      </c>
      <c r="D532" s="256" t="s">
        <v>1006</v>
      </c>
      <c r="E532" s="271" t="s">
        <v>1460</v>
      </c>
      <c r="F532" s="236" t="s">
        <v>1007</v>
      </c>
    </row>
    <row r="533" spans="1:6" ht="31.8" x14ac:dyDescent="0.3">
      <c r="A533" s="541" t="s">
        <v>448</v>
      </c>
      <c r="B533" s="541" t="s">
        <v>513</v>
      </c>
      <c r="C533" s="345" t="s">
        <v>908</v>
      </c>
      <c r="D533" s="224" t="s">
        <v>1118</v>
      </c>
      <c r="E533" s="140" t="s">
        <v>1461</v>
      </c>
      <c r="F533" s="224" t="s">
        <v>1117</v>
      </c>
    </row>
    <row r="534" spans="1:6" ht="103.2" x14ac:dyDescent="0.3">
      <c r="A534" s="542" t="s">
        <v>448</v>
      </c>
      <c r="B534" s="542" t="s">
        <v>514</v>
      </c>
      <c r="C534" s="351" t="s">
        <v>969</v>
      </c>
      <c r="D534" s="367" t="s">
        <v>1713</v>
      </c>
      <c r="E534" s="368" t="s">
        <v>1714</v>
      </c>
      <c r="F534" s="236"/>
    </row>
    <row r="535" spans="1:6" x14ac:dyDescent="0.3">
      <c r="A535" s="541" t="s">
        <v>448</v>
      </c>
      <c r="B535" s="541" t="s">
        <v>515</v>
      </c>
      <c r="C535" s="344" t="s">
        <v>969</v>
      </c>
      <c r="D535" s="256" t="s">
        <v>1546</v>
      </c>
      <c r="E535" s="235" t="s">
        <v>1545</v>
      </c>
      <c r="F535" s="236" t="s">
        <v>1547</v>
      </c>
    </row>
    <row r="536" spans="1:6" ht="25.5" customHeight="1" x14ac:dyDescent="0.3">
      <c r="A536" s="541" t="s">
        <v>448</v>
      </c>
      <c r="B536" s="541" t="s">
        <v>516</v>
      </c>
      <c r="C536" s="344" t="s">
        <v>1635</v>
      </c>
      <c r="D536" s="448" t="s">
        <v>1632</v>
      </c>
      <c r="E536" s="449" t="s">
        <v>1633</v>
      </c>
      <c r="F536" s="485" t="s">
        <v>1634</v>
      </c>
    </row>
    <row r="537" spans="1:6" ht="21.6" x14ac:dyDescent="0.3">
      <c r="A537" s="541" t="s">
        <v>448</v>
      </c>
      <c r="B537" s="541" t="s">
        <v>517</v>
      </c>
      <c r="C537" s="344" t="s">
        <v>969</v>
      </c>
      <c r="D537" s="355" t="s">
        <v>1261</v>
      </c>
      <c r="E537" s="483" t="s">
        <v>1262</v>
      </c>
      <c r="F537" s="236"/>
    </row>
    <row r="538" spans="1:6" ht="21.6" x14ac:dyDescent="0.3">
      <c r="A538" s="541" t="s">
        <v>448</v>
      </c>
      <c r="B538" s="541" t="s">
        <v>518</v>
      </c>
      <c r="C538" s="344" t="s">
        <v>969</v>
      </c>
      <c r="D538" s="355" t="s">
        <v>1261</v>
      </c>
      <c r="E538" s="483" t="s">
        <v>1262</v>
      </c>
      <c r="F538" s="236"/>
    </row>
    <row r="539" spans="1:6" ht="21.6" x14ac:dyDescent="0.3">
      <c r="A539" s="541" t="s">
        <v>448</v>
      </c>
      <c r="B539" s="541" t="s">
        <v>519</v>
      </c>
      <c r="C539" s="344" t="s">
        <v>1565</v>
      </c>
      <c r="D539" s="482" t="s">
        <v>1707</v>
      </c>
      <c r="E539" s="483" t="s">
        <v>1708</v>
      </c>
      <c r="F539" s="486" t="s">
        <v>1709</v>
      </c>
    </row>
    <row r="540" spans="1:6" ht="21.6" x14ac:dyDescent="0.3">
      <c r="A540" s="541" t="s">
        <v>448</v>
      </c>
      <c r="B540" s="541" t="s">
        <v>520</v>
      </c>
      <c r="C540" s="344" t="s">
        <v>1565</v>
      </c>
      <c r="D540" s="482" t="s">
        <v>1707</v>
      </c>
      <c r="E540" s="483" t="s">
        <v>1708</v>
      </c>
      <c r="F540" s="486" t="s">
        <v>1709</v>
      </c>
    </row>
    <row r="541" spans="1:6" ht="21.6" x14ac:dyDescent="0.3">
      <c r="A541" s="541" t="s">
        <v>448</v>
      </c>
      <c r="B541" s="541" t="s">
        <v>521</v>
      </c>
      <c r="C541" s="344" t="s">
        <v>1565</v>
      </c>
      <c r="D541" s="482" t="s">
        <v>1707</v>
      </c>
      <c r="E541" s="483" t="s">
        <v>1708</v>
      </c>
      <c r="F541" s="486" t="s">
        <v>1709</v>
      </c>
    </row>
    <row r="542" spans="1:6" ht="21.6" x14ac:dyDescent="0.3">
      <c r="A542" s="541" t="s">
        <v>448</v>
      </c>
      <c r="B542" s="541" t="s">
        <v>522</v>
      </c>
      <c r="C542" s="344" t="s">
        <v>1565</v>
      </c>
      <c r="D542" s="482" t="s">
        <v>1707</v>
      </c>
      <c r="E542" s="483" t="s">
        <v>1708</v>
      </c>
      <c r="F542" s="486" t="s">
        <v>1709</v>
      </c>
    </row>
    <row r="543" spans="1:6" x14ac:dyDescent="0.3">
      <c r="A543" s="541" t="s">
        <v>448</v>
      </c>
      <c r="B543" s="541" t="s">
        <v>1016</v>
      </c>
      <c r="C543" s="345" t="s">
        <v>908</v>
      </c>
      <c r="D543" s="256" t="s">
        <v>1006</v>
      </c>
      <c r="E543" s="484" t="s">
        <v>1460</v>
      </c>
      <c r="F543" s="236" t="s">
        <v>1007</v>
      </c>
    </row>
    <row r="544" spans="1:6" x14ac:dyDescent="0.3">
      <c r="A544" s="541" t="s">
        <v>448</v>
      </c>
      <c r="B544" s="541" t="s">
        <v>523</v>
      </c>
      <c r="C544" s="345" t="s">
        <v>908</v>
      </c>
      <c r="D544" s="256" t="s">
        <v>1006</v>
      </c>
      <c r="E544" s="271" t="s">
        <v>1460</v>
      </c>
      <c r="F544" s="236" t="s">
        <v>1007</v>
      </c>
    </row>
    <row r="545" spans="1:7" x14ac:dyDescent="0.3">
      <c r="A545" s="541" t="s">
        <v>448</v>
      </c>
      <c r="B545" s="541" t="s">
        <v>747</v>
      </c>
      <c r="C545" s="297" t="s">
        <v>1308</v>
      </c>
      <c r="D545" s="256"/>
      <c r="E545" s="235"/>
      <c r="F545" s="236"/>
    </row>
    <row r="546" spans="1:7" ht="42" x14ac:dyDescent="0.3">
      <c r="A546" s="541" t="s">
        <v>448</v>
      </c>
      <c r="B546" s="541" t="s">
        <v>524</v>
      </c>
      <c r="C546" s="345" t="s">
        <v>1246</v>
      </c>
      <c r="D546" s="225" t="s">
        <v>1244</v>
      </c>
      <c r="E546" s="245" t="s">
        <v>1485</v>
      </c>
      <c r="F546" s="354" t="s">
        <v>1245</v>
      </c>
    </row>
    <row r="547" spans="1:7" ht="21.6" x14ac:dyDescent="0.3">
      <c r="A547" s="541" t="s">
        <v>448</v>
      </c>
      <c r="B547" s="541" t="s">
        <v>525</v>
      </c>
      <c r="C547" s="345" t="s">
        <v>908</v>
      </c>
      <c r="D547" s="225" t="s">
        <v>1564</v>
      </c>
      <c r="E547" s="139" t="s">
        <v>909</v>
      </c>
      <c r="F547" s="412" t="s">
        <v>910</v>
      </c>
    </row>
    <row r="548" spans="1:7" x14ac:dyDescent="0.3">
      <c r="A548" s="541" t="s">
        <v>448</v>
      </c>
      <c r="B548" s="541" t="s">
        <v>526</v>
      </c>
      <c r="C548" s="297" t="s">
        <v>1308</v>
      </c>
      <c r="D548" s="256"/>
      <c r="E548" s="235"/>
      <c r="F548" s="236"/>
    </row>
    <row r="549" spans="1:7" x14ac:dyDescent="0.3">
      <c r="A549" s="541" t="s">
        <v>448</v>
      </c>
      <c r="B549" s="541" t="s">
        <v>1622</v>
      </c>
      <c r="C549" s="297" t="s">
        <v>1760</v>
      </c>
      <c r="D549" s="256"/>
      <c r="E549" s="235"/>
      <c r="F549" s="236"/>
    </row>
    <row r="550" spans="1:7" ht="52.2" x14ac:dyDescent="0.3">
      <c r="A550" s="541" t="s">
        <v>448</v>
      </c>
      <c r="B550" s="541" t="s">
        <v>1687</v>
      </c>
      <c r="C550" s="297" t="s">
        <v>908</v>
      </c>
      <c r="D550" s="225" t="s">
        <v>1688</v>
      </c>
      <c r="E550" s="245" t="s">
        <v>1485</v>
      </c>
      <c r="F550" s="354" t="s">
        <v>1689</v>
      </c>
    </row>
    <row r="551" spans="1:7" ht="103.2" x14ac:dyDescent="0.3">
      <c r="A551" s="541" t="s">
        <v>448</v>
      </c>
      <c r="B551" s="541" t="s">
        <v>527</v>
      </c>
      <c r="C551" s="344" t="s">
        <v>1440</v>
      </c>
      <c r="D551" s="367" t="s">
        <v>1713</v>
      </c>
      <c r="E551" s="368" t="s">
        <v>1714</v>
      </c>
      <c r="F551" s="236" t="s">
        <v>1393</v>
      </c>
    </row>
    <row r="552" spans="1:7" ht="42" x14ac:dyDescent="0.3">
      <c r="A552" s="541" t="s">
        <v>448</v>
      </c>
      <c r="B552" s="541" t="s">
        <v>528</v>
      </c>
      <c r="C552" s="297" t="s">
        <v>1164</v>
      </c>
      <c r="D552" s="364" t="s">
        <v>1462</v>
      </c>
      <c r="E552" s="368" t="s">
        <v>1463</v>
      </c>
      <c r="F552" s="356" t="s">
        <v>1464</v>
      </c>
    </row>
    <row r="553" spans="1:7" x14ac:dyDescent="0.3">
      <c r="A553" s="541" t="s">
        <v>448</v>
      </c>
      <c r="B553" s="541" t="s">
        <v>529</v>
      </c>
      <c r="C553" s="345" t="s">
        <v>908</v>
      </c>
      <c r="D553" s="582" t="s">
        <v>1934</v>
      </c>
      <c r="E553" s="235" t="s">
        <v>1935</v>
      </c>
      <c r="F553" s="583" t="s">
        <v>1993</v>
      </c>
    </row>
    <row r="554" spans="1:7" ht="21.6" x14ac:dyDescent="0.3">
      <c r="A554" s="541" t="s">
        <v>448</v>
      </c>
      <c r="B554" s="541" t="s">
        <v>530</v>
      </c>
      <c r="C554" s="345" t="s">
        <v>1901</v>
      </c>
      <c r="D554" s="353" t="s">
        <v>1898</v>
      </c>
      <c r="E554" s="355" t="s">
        <v>1899</v>
      </c>
      <c r="F554" s="354" t="s">
        <v>1900</v>
      </c>
    </row>
    <row r="555" spans="1:7" x14ac:dyDescent="0.3">
      <c r="A555" s="541" t="s">
        <v>448</v>
      </c>
      <c r="B555" s="541" t="s">
        <v>531</v>
      </c>
      <c r="C555" s="297" t="s">
        <v>1308</v>
      </c>
      <c r="D555" s="256"/>
      <c r="E555" s="235"/>
      <c r="F555" s="236"/>
    </row>
    <row r="556" spans="1:7" x14ac:dyDescent="0.3">
      <c r="A556" s="541" t="s">
        <v>448</v>
      </c>
      <c r="B556" s="541" t="s">
        <v>532</v>
      </c>
      <c r="C556" s="345" t="s">
        <v>908</v>
      </c>
      <c r="D556" s="582" t="s">
        <v>1934</v>
      </c>
      <c r="E556" s="235" t="s">
        <v>1935</v>
      </c>
      <c r="F556" s="583" t="s">
        <v>1993</v>
      </c>
    </row>
    <row r="557" spans="1:7" ht="34.5" customHeight="1" x14ac:dyDescent="0.3">
      <c r="A557" s="541" t="s">
        <v>448</v>
      </c>
      <c r="B557" s="542" t="s">
        <v>533</v>
      </c>
      <c r="C557" s="297" t="s">
        <v>1164</v>
      </c>
      <c r="D557" s="364" t="s">
        <v>1462</v>
      </c>
      <c r="E557" s="368" t="s">
        <v>2053</v>
      </c>
      <c r="F557" s="356" t="s">
        <v>1464</v>
      </c>
    </row>
    <row r="558" spans="1:7" ht="113.4" x14ac:dyDescent="0.3">
      <c r="A558" s="541" t="s">
        <v>448</v>
      </c>
      <c r="B558" s="541" t="s">
        <v>534</v>
      </c>
      <c r="C558" s="344" t="s">
        <v>1500</v>
      </c>
      <c r="D558" s="367" t="s">
        <v>1715</v>
      </c>
      <c r="E558" s="368" t="s">
        <v>1716</v>
      </c>
      <c r="F558" s="356" t="s">
        <v>1717</v>
      </c>
      <c r="G558" t="s">
        <v>1893</v>
      </c>
    </row>
    <row r="559" spans="1:7" ht="21.6" x14ac:dyDescent="0.3">
      <c r="A559" s="541" t="s">
        <v>536</v>
      </c>
      <c r="B559" s="541" t="s">
        <v>535</v>
      </c>
      <c r="C559" s="297" t="s">
        <v>1447</v>
      </c>
      <c r="D559" s="353" t="s">
        <v>1482</v>
      </c>
      <c r="E559" s="355" t="s">
        <v>1548</v>
      </c>
      <c r="F559" s="356" t="s">
        <v>1677</v>
      </c>
      <c r="G559" t="s">
        <v>1894</v>
      </c>
    </row>
    <row r="560" spans="1:7" x14ac:dyDescent="0.3">
      <c r="A560" s="541" t="s">
        <v>538</v>
      </c>
      <c r="B560" s="541" t="s">
        <v>537</v>
      </c>
      <c r="C560" s="343" t="s">
        <v>911</v>
      </c>
      <c r="D560" s="255" t="s">
        <v>912</v>
      </c>
      <c r="E560" s="260" t="s">
        <v>913</v>
      </c>
      <c r="F560" s="226" t="s">
        <v>914</v>
      </c>
      <c r="G560" t="s">
        <v>1895</v>
      </c>
    </row>
    <row r="561" spans="1:7" x14ac:dyDescent="0.3">
      <c r="A561" s="541" t="s">
        <v>538</v>
      </c>
      <c r="B561" s="541" t="s">
        <v>1347</v>
      </c>
      <c r="C561" s="343" t="s">
        <v>911</v>
      </c>
      <c r="D561" s="255" t="s">
        <v>912</v>
      </c>
      <c r="E561" s="260" t="s">
        <v>913</v>
      </c>
      <c r="F561" s="226" t="s">
        <v>914</v>
      </c>
      <c r="G561" t="s">
        <v>1896</v>
      </c>
    </row>
    <row r="562" spans="1:7" x14ac:dyDescent="0.3">
      <c r="A562" s="541" t="s">
        <v>538</v>
      </c>
      <c r="B562" s="541" t="s">
        <v>539</v>
      </c>
      <c r="C562" s="343" t="s">
        <v>915</v>
      </c>
      <c r="D562" s="255" t="s">
        <v>912</v>
      </c>
      <c r="E562" s="260" t="s">
        <v>913</v>
      </c>
      <c r="F562" s="226" t="s">
        <v>914</v>
      </c>
      <c r="G562" t="s">
        <v>1897</v>
      </c>
    </row>
    <row r="563" spans="1:7" x14ac:dyDescent="0.3">
      <c r="A563" s="541" t="s">
        <v>538</v>
      </c>
      <c r="B563" s="541" t="s">
        <v>540</v>
      </c>
      <c r="C563" s="343" t="s">
        <v>915</v>
      </c>
      <c r="D563" s="255" t="s">
        <v>912</v>
      </c>
      <c r="E563" s="260" t="s">
        <v>913</v>
      </c>
      <c r="F563" s="226" t="s">
        <v>914</v>
      </c>
    </row>
    <row r="564" spans="1:7" x14ac:dyDescent="0.3">
      <c r="A564" s="541" t="s">
        <v>538</v>
      </c>
      <c r="B564" s="541" t="s">
        <v>541</v>
      </c>
      <c r="C564" s="343" t="s">
        <v>915</v>
      </c>
      <c r="D564" s="255" t="s">
        <v>912</v>
      </c>
      <c r="E564" s="260" t="s">
        <v>913</v>
      </c>
      <c r="F564" s="226" t="s">
        <v>914</v>
      </c>
    </row>
    <row r="565" spans="1:7" x14ac:dyDescent="0.3">
      <c r="A565" s="541" t="s">
        <v>538</v>
      </c>
      <c r="B565" s="541" t="s">
        <v>542</v>
      </c>
      <c r="C565" s="343" t="s">
        <v>915</v>
      </c>
      <c r="D565" s="255" t="s">
        <v>912</v>
      </c>
      <c r="E565" s="260" t="s">
        <v>913</v>
      </c>
      <c r="F565" s="226" t="s">
        <v>914</v>
      </c>
    </row>
    <row r="566" spans="1:7" x14ac:dyDescent="0.3">
      <c r="A566" s="541" t="s">
        <v>538</v>
      </c>
      <c r="B566" s="541" t="s">
        <v>543</v>
      </c>
      <c r="C566" s="343" t="s">
        <v>915</v>
      </c>
      <c r="D566" s="255" t="s">
        <v>912</v>
      </c>
      <c r="E566" s="260" t="s">
        <v>913</v>
      </c>
      <c r="F566" s="226" t="s">
        <v>914</v>
      </c>
    </row>
    <row r="567" spans="1:7" x14ac:dyDescent="0.3">
      <c r="A567" s="541" t="s">
        <v>538</v>
      </c>
      <c r="B567" s="541" t="s">
        <v>544</v>
      </c>
      <c r="C567" s="343" t="s">
        <v>915</v>
      </c>
      <c r="D567" s="255" t="s">
        <v>912</v>
      </c>
      <c r="E567" s="260" t="s">
        <v>913</v>
      </c>
      <c r="F567" s="226" t="s">
        <v>914</v>
      </c>
    </row>
    <row r="568" spans="1:7" x14ac:dyDescent="0.3">
      <c r="A568" s="541" t="s">
        <v>538</v>
      </c>
      <c r="B568" s="541" t="s">
        <v>545</v>
      </c>
      <c r="C568" s="343" t="s">
        <v>915</v>
      </c>
      <c r="D568" s="255" t="s">
        <v>912</v>
      </c>
      <c r="E568" s="260" t="s">
        <v>913</v>
      </c>
      <c r="F568" s="226" t="s">
        <v>914</v>
      </c>
    </row>
    <row r="569" spans="1:7" x14ac:dyDescent="0.3">
      <c r="A569" s="541" t="s">
        <v>538</v>
      </c>
      <c r="B569" s="541" t="s">
        <v>546</v>
      </c>
      <c r="C569" s="343" t="s">
        <v>915</v>
      </c>
      <c r="D569" s="255" t="s">
        <v>912</v>
      </c>
      <c r="E569" s="260" t="s">
        <v>913</v>
      </c>
      <c r="F569" s="226" t="s">
        <v>914</v>
      </c>
    </row>
    <row r="570" spans="1:7" x14ac:dyDescent="0.3">
      <c r="A570" s="541" t="s">
        <v>538</v>
      </c>
      <c r="B570" s="541" t="s">
        <v>547</v>
      </c>
      <c r="C570" s="343" t="s">
        <v>915</v>
      </c>
      <c r="D570" s="255" t="s">
        <v>912</v>
      </c>
      <c r="E570" s="260" t="s">
        <v>913</v>
      </c>
      <c r="F570" s="226" t="s">
        <v>914</v>
      </c>
    </row>
    <row r="571" spans="1:7" x14ac:dyDescent="0.3">
      <c r="A571" s="541" t="s">
        <v>538</v>
      </c>
      <c r="B571" s="541" t="s">
        <v>548</v>
      </c>
      <c r="C571" s="343" t="s">
        <v>915</v>
      </c>
      <c r="D571" s="255" t="s">
        <v>912</v>
      </c>
      <c r="E571" s="260" t="s">
        <v>913</v>
      </c>
      <c r="F571" s="226" t="s">
        <v>914</v>
      </c>
    </row>
    <row r="572" spans="1:7" x14ac:dyDescent="0.3">
      <c r="A572" s="541" t="s">
        <v>538</v>
      </c>
      <c r="B572" s="541" t="s">
        <v>549</v>
      </c>
      <c r="C572" s="343" t="s">
        <v>915</v>
      </c>
      <c r="D572" s="255" t="s">
        <v>912</v>
      </c>
      <c r="E572" s="260" t="s">
        <v>913</v>
      </c>
      <c r="F572" s="226" t="s">
        <v>914</v>
      </c>
    </row>
    <row r="573" spans="1:7" x14ac:dyDescent="0.3">
      <c r="A573" s="541" t="s">
        <v>538</v>
      </c>
      <c r="B573" s="541" t="s">
        <v>550</v>
      </c>
      <c r="C573" s="343" t="s">
        <v>915</v>
      </c>
      <c r="D573" s="255" t="s">
        <v>912</v>
      </c>
      <c r="E573" s="260" t="s">
        <v>913</v>
      </c>
      <c r="F573" s="226" t="s">
        <v>914</v>
      </c>
    </row>
    <row r="574" spans="1:7" x14ac:dyDescent="0.3">
      <c r="A574" s="541" t="s">
        <v>538</v>
      </c>
      <c r="B574" s="541" t="s">
        <v>551</v>
      </c>
      <c r="C574" s="343" t="s">
        <v>915</v>
      </c>
      <c r="D574" s="255" t="s">
        <v>912</v>
      </c>
      <c r="E574" s="260" t="s">
        <v>913</v>
      </c>
      <c r="F574" s="226" t="s">
        <v>914</v>
      </c>
    </row>
    <row r="575" spans="1:7" x14ac:dyDescent="0.3">
      <c r="A575" s="541" t="s">
        <v>538</v>
      </c>
      <c r="B575" s="541" t="s">
        <v>552</v>
      </c>
      <c r="C575" s="343" t="s">
        <v>915</v>
      </c>
      <c r="D575" s="255" t="s">
        <v>912</v>
      </c>
      <c r="E575" s="260" t="s">
        <v>913</v>
      </c>
      <c r="F575" s="226" t="s">
        <v>914</v>
      </c>
    </row>
    <row r="576" spans="1:7" x14ac:dyDescent="0.3">
      <c r="A576" s="541" t="s">
        <v>538</v>
      </c>
      <c r="B576" s="541" t="s">
        <v>553</v>
      </c>
      <c r="C576" s="343" t="s">
        <v>915</v>
      </c>
      <c r="D576" s="255" t="s">
        <v>912</v>
      </c>
      <c r="E576" s="260" t="s">
        <v>913</v>
      </c>
      <c r="F576" s="226" t="s">
        <v>914</v>
      </c>
    </row>
    <row r="577" spans="1:6" x14ac:dyDescent="0.3">
      <c r="A577" s="541" t="s">
        <v>538</v>
      </c>
      <c r="B577" s="541" t="s">
        <v>554</v>
      </c>
      <c r="C577" s="343" t="s">
        <v>915</v>
      </c>
      <c r="D577" s="255" t="s">
        <v>912</v>
      </c>
      <c r="E577" s="260" t="s">
        <v>913</v>
      </c>
      <c r="F577" s="226" t="s">
        <v>914</v>
      </c>
    </row>
    <row r="578" spans="1:6" x14ac:dyDescent="0.3">
      <c r="A578" s="541" t="s">
        <v>538</v>
      </c>
      <c r="B578" s="541" t="s">
        <v>555</v>
      </c>
      <c r="C578" s="343" t="s">
        <v>915</v>
      </c>
      <c r="D578" s="255" t="s">
        <v>912</v>
      </c>
      <c r="E578" s="260" t="s">
        <v>913</v>
      </c>
      <c r="F578" s="226" t="s">
        <v>914</v>
      </c>
    </row>
    <row r="579" spans="1:6" x14ac:dyDescent="0.3">
      <c r="A579" s="541" t="s">
        <v>538</v>
      </c>
      <c r="B579" s="541" t="s">
        <v>556</v>
      </c>
      <c r="C579" s="343" t="s">
        <v>915</v>
      </c>
      <c r="D579" s="255" t="s">
        <v>912</v>
      </c>
      <c r="E579" s="260" t="s">
        <v>913</v>
      </c>
      <c r="F579" s="226" t="s">
        <v>914</v>
      </c>
    </row>
    <row r="580" spans="1:6" x14ac:dyDescent="0.3">
      <c r="A580" s="541" t="s">
        <v>538</v>
      </c>
      <c r="B580" s="541" t="s">
        <v>557</v>
      </c>
      <c r="C580" s="343" t="s">
        <v>915</v>
      </c>
      <c r="D580" s="255" t="s">
        <v>912</v>
      </c>
      <c r="E580" s="260" t="s">
        <v>913</v>
      </c>
      <c r="F580" s="226" t="s">
        <v>914</v>
      </c>
    </row>
    <row r="581" spans="1:6" x14ac:dyDescent="0.3">
      <c r="A581" s="541" t="s">
        <v>538</v>
      </c>
      <c r="B581" s="541" t="s">
        <v>558</v>
      </c>
      <c r="C581" s="343" t="s">
        <v>915</v>
      </c>
      <c r="D581" s="255" t="s">
        <v>912</v>
      </c>
      <c r="E581" s="260" t="s">
        <v>913</v>
      </c>
      <c r="F581" s="226" t="s">
        <v>914</v>
      </c>
    </row>
    <row r="582" spans="1:6" x14ac:dyDescent="0.3">
      <c r="A582" s="541" t="s">
        <v>538</v>
      </c>
      <c r="B582" s="541" t="s">
        <v>559</v>
      </c>
      <c r="C582" s="343" t="s">
        <v>915</v>
      </c>
      <c r="D582" s="255" t="s">
        <v>912</v>
      </c>
      <c r="E582" s="260" t="s">
        <v>913</v>
      </c>
      <c r="F582" s="226" t="s">
        <v>914</v>
      </c>
    </row>
    <row r="583" spans="1:6" x14ac:dyDescent="0.3">
      <c r="A583" s="541" t="s">
        <v>538</v>
      </c>
      <c r="B583" s="541" t="s">
        <v>560</v>
      </c>
      <c r="C583" s="343" t="s">
        <v>915</v>
      </c>
      <c r="D583" s="255" t="s">
        <v>912</v>
      </c>
      <c r="E583" s="260" t="s">
        <v>913</v>
      </c>
      <c r="F583" s="226" t="s">
        <v>914</v>
      </c>
    </row>
    <row r="584" spans="1:6" x14ac:dyDescent="0.3">
      <c r="A584" s="541" t="s">
        <v>538</v>
      </c>
      <c r="B584" s="541" t="s">
        <v>561</v>
      </c>
      <c r="C584" s="343" t="s">
        <v>915</v>
      </c>
      <c r="D584" s="255" t="s">
        <v>912</v>
      </c>
      <c r="E584" s="260" t="s">
        <v>913</v>
      </c>
      <c r="F584" s="226" t="s">
        <v>914</v>
      </c>
    </row>
    <row r="585" spans="1:6" x14ac:dyDescent="0.3">
      <c r="A585" s="541" t="s">
        <v>538</v>
      </c>
      <c r="B585" s="541" t="s">
        <v>562</v>
      </c>
      <c r="C585" s="343" t="s">
        <v>915</v>
      </c>
      <c r="D585" s="255" t="s">
        <v>912</v>
      </c>
      <c r="E585" s="260" t="s">
        <v>913</v>
      </c>
      <c r="F585" s="226" t="s">
        <v>914</v>
      </c>
    </row>
    <row r="586" spans="1:6" x14ac:dyDescent="0.3">
      <c r="A586" s="541" t="s">
        <v>538</v>
      </c>
      <c r="B586" s="541" t="s">
        <v>563</v>
      </c>
      <c r="C586" s="343" t="s">
        <v>915</v>
      </c>
      <c r="D586" s="255" t="s">
        <v>912</v>
      </c>
      <c r="E586" s="260" t="s">
        <v>913</v>
      </c>
      <c r="F586" s="226" t="s">
        <v>914</v>
      </c>
    </row>
    <row r="587" spans="1:6" x14ac:dyDescent="0.3">
      <c r="A587" s="541" t="s">
        <v>538</v>
      </c>
      <c r="B587" s="541" t="s">
        <v>564</v>
      </c>
      <c r="C587" s="343" t="s">
        <v>915</v>
      </c>
      <c r="D587" s="255" t="s">
        <v>912</v>
      </c>
      <c r="E587" s="260" t="s">
        <v>913</v>
      </c>
      <c r="F587" s="226" t="s">
        <v>914</v>
      </c>
    </row>
    <row r="588" spans="1:6" x14ac:dyDescent="0.3">
      <c r="A588" s="541" t="s">
        <v>538</v>
      </c>
      <c r="B588" s="541" t="s">
        <v>565</v>
      </c>
      <c r="C588" s="343" t="s">
        <v>915</v>
      </c>
      <c r="D588" s="255" t="s">
        <v>912</v>
      </c>
      <c r="E588" s="260" t="s">
        <v>913</v>
      </c>
      <c r="F588" s="226" t="s">
        <v>914</v>
      </c>
    </row>
    <row r="589" spans="1:6" x14ac:dyDescent="0.3">
      <c r="A589" s="541" t="s">
        <v>538</v>
      </c>
      <c r="B589" s="541" t="s">
        <v>566</v>
      </c>
      <c r="C589" s="343" t="s">
        <v>915</v>
      </c>
      <c r="D589" s="255" t="s">
        <v>912</v>
      </c>
      <c r="E589" s="260" t="s">
        <v>913</v>
      </c>
      <c r="F589" s="226" t="s">
        <v>914</v>
      </c>
    </row>
    <row r="590" spans="1:6" x14ac:dyDescent="0.3">
      <c r="A590" s="541" t="s">
        <v>538</v>
      </c>
      <c r="B590" s="541" t="s">
        <v>567</v>
      </c>
      <c r="C590" s="343" t="s">
        <v>915</v>
      </c>
      <c r="D590" s="255" t="s">
        <v>912</v>
      </c>
      <c r="E590" s="260" t="s">
        <v>913</v>
      </c>
      <c r="F590" s="226" t="s">
        <v>914</v>
      </c>
    </row>
    <row r="591" spans="1:6" x14ac:dyDescent="0.3">
      <c r="A591" s="541" t="s">
        <v>538</v>
      </c>
      <c r="B591" s="541" t="s">
        <v>568</v>
      </c>
      <c r="C591" s="343" t="s">
        <v>915</v>
      </c>
      <c r="D591" s="255" t="s">
        <v>912</v>
      </c>
      <c r="E591" s="260" t="s">
        <v>913</v>
      </c>
      <c r="F591" s="226" t="s">
        <v>914</v>
      </c>
    </row>
    <row r="592" spans="1:6" x14ac:dyDescent="0.3">
      <c r="A592" s="541" t="s">
        <v>538</v>
      </c>
      <c r="B592" s="541" t="s">
        <v>1937</v>
      </c>
      <c r="C592" s="343" t="s">
        <v>915</v>
      </c>
      <c r="D592" s="255" t="s">
        <v>912</v>
      </c>
      <c r="E592" s="599" t="s">
        <v>913</v>
      </c>
      <c r="F592" s="226" t="s">
        <v>914</v>
      </c>
    </row>
    <row r="593" spans="1:6" x14ac:dyDescent="0.3">
      <c r="A593" s="541" t="s">
        <v>538</v>
      </c>
      <c r="B593" s="541" t="s">
        <v>569</v>
      </c>
      <c r="C593" s="343" t="s">
        <v>915</v>
      </c>
      <c r="D593" s="255" t="s">
        <v>912</v>
      </c>
      <c r="E593" s="260" t="s">
        <v>913</v>
      </c>
      <c r="F593" s="226" t="s">
        <v>914</v>
      </c>
    </row>
    <row r="594" spans="1:6" x14ac:dyDescent="0.3">
      <c r="A594" s="541" t="s">
        <v>538</v>
      </c>
      <c r="B594" s="541" t="s">
        <v>570</v>
      </c>
      <c r="C594" s="343" t="s">
        <v>915</v>
      </c>
      <c r="D594" s="255" t="s">
        <v>912</v>
      </c>
      <c r="E594" s="260" t="s">
        <v>913</v>
      </c>
      <c r="F594" s="226" t="s">
        <v>914</v>
      </c>
    </row>
    <row r="595" spans="1:6" x14ac:dyDescent="0.3">
      <c r="A595" s="541" t="s">
        <v>538</v>
      </c>
      <c r="B595" s="541" t="s">
        <v>571</v>
      </c>
      <c r="C595" s="343" t="s">
        <v>915</v>
      </c>
      <c r="D595" s="255" t="s">
        <v>912</v>
      </c>
      <c r="E595" s="260" t="s">
        <v>913</v>
      </c>
      <c r="F595" s="226" t="s">
        <v>914</v>
      </c>
    </row>
    <row r="596" spans="1:6" x14ac:dyDescent="0.3">
      <c r="A596" s="541" t="s">
        <v>538</v>
      </c>
      <c r="B596" s="541" t="s">
        <v>572</v>
      </c>
      <c r="C596" s="343" t="s">
        <v>915</v>
      </c>
      <c r="D596" s="255" t="s">
        <v>912</v>
      </c>
      <c r="E596" s="260" t="s">
        <v>913</v>
      </c>
      <c r="F596" s="226" t="s">
        <v>914</v>
      </c>
    </row>
    <row r="597" spans="1:6" x14ac:dyDescent="0.3">
      <c r="A597" s="541" t="s">
        <v>538</v>
      </c>
      <c r="B597" s="541" t="s">
        <v>573</v>
      </c>
      <c r="C597" s="343" t="s">
        <v>915</v>
      </c>
      <c r="D597" s="255" t="s">
        <v>912</v>
      </c>
      <c r="E597" s="260" t="s">
        <v>913</v>
      </c>
      <c r="F597" s="226" t="s">
        <v>914</v>
      </c>
    </row>
    <row r="598" spans="1:6" x14ac:dyDescent="0.3">
      <c r="A598" s="541" t="s">
        <v>538</v>
      </c>
      <c r="B598" s="541" t="s">
        <v>574</v>
      </c>
      <c r="C598" s="343" t="s">
        <v>915</v>
      </c>
      <c r="D598" s="255" t="s">
        <v>912</v>
      </c>
      <c r="E598" s="260" t="s">
        <v>913</v>
      </c>
      <c r="F598" s="226" t="s">
        <v>914</v>
      </c>
    </row>
    <row r="599" spans="1:6" x14ac:dyDescent="0.3">
      <c r="A599" s="541" t="s">
        <v>538</v>
      </c>
      <c r="B599" s="541" t="s">
        <v>575</v>
      </c>
      <c r="C599" s="343" t="s">
        <v>915</v>
      </c>
      <c r="D599" s="255" t="s">
        <v>912</v>
      </c>
      <c r="E599" s="260" t="s">
        <v>913</v>
      </c>
      <c r="F599" s="226" t="s">
        <v>914</v>
      </c>
    </row>
    <row r="600" spans="1:6" x14ac:dyDescent="0.3">
      <c r="A600" s="541" t="s">
        <v>538</v>
      </c>
      <c r="B600" s="541" t="s">
        <v>576</v>
      </c>
      <c r="C600" s="343" t="s">
        <v>915</v>
      </c>
      <c r="D600" s="255" t="s">
        <v>912</v>
      </c>
      <c r="E600" s="260" t="s">
        <v>913</v>
      </c>
      <c r="F600" s="226" t="s">
        <v>914</v>
      </c>
    </row>
    <row r="601" spans="1:6" x14ac:dyDescent="0.3">
      <c r="A601" s="541" t="s">
        <v>538</v>
      </c>
      <c r="B601" s="541" t="s">
        <v>577</v>
      </c>
      <c r="C601" s="343" t="s">
        <v>915</v>
      </c>
      <c r="D601" s="255" t="s">
        <v>912</v>
      </c>
      <c r="E601" s="260" t="s">
        <v>913</v>
      </c>
      <c r="F601" s="226" t="s">
        <v>914</v>
      </c>
    </row>
    <row r="602" spans="1:6" x14ac:dyDescent="0.3">
      <c r="A602" s="541" t="s">
        <v>538</v>
      </c>
      <c r="B602" s="541" t="s">
        <v>578</v>
      </c>
      <c r="C602" s="343" t="s">
        <v>915</v>
      </c>
      <c r="D602" s="255" t="s">
        <v>912</v>
      </c>
      <c r="E602" s="260" t="s">
        <v>913</v>
      </c>
      <c r="F602" s="226" t="s">
        <v>914</v>
      </c>
    </row>
    <row r="603" spans="1:6" x14ac:dyDescent="0.3">
      <c r="A603" s="541" t="s">
        <v>538</v>
      </c>
      <c r="B603" s="541" t="s">
        <v>579</v>
      </c>
      <c r="C603" s="343" t="s">
        <v>915</v>
      </c>
      <c r="D603" s="255" t="s">
        <v>912</v>
      </c>
      <c r="E603" s="260" t="s">
        <v>913</v>
      </c>
      <c r="F603" s="226" t="s">
        <v>914</v>
      </c>
    </row>
    <row r="604" spans="1:6" x14ac:dyDescent="0.3">
      <c r="A604" s="541" t="s">
        <v>538</v>
      </c>
      <c r="B604" s="541" t="s">
        <v>580</v>
      </c>
      <c r="C604" s="343" t="s">
        <v>915</v>
      </c>
      <c r="D604" s="255" t="s">
        <v>912</v>
      </c>
      <c r="E604" s="260" t="s">
        <v>913</v>
      </c>
      <c r="F604" s="226" t="s">
        <v>914</v>
      </c>
    </row>
    <row r="605" spans="1:6" x14ac:dyDescent="0.3">
      <c r="A605" s="541" t="s">
        <v>538</v>
      </c>
      <c r="B605" s="541" t="s">
        <v>581</v>
      </c>
      <c r="C605" s="343" t="s">
        <v>915</v>
      </c>
      <c r="D605" s="255" t="s">
        <v>912</v>
      </c>
      <c r="E605" s="260" t="s">
        <v>913</v>
      </c>
      <c r="F605" s="226" t="s">
        <v>914</v>
      </c>
    </row>
    <row r="606" spans="1:6" x14ac:dyDescent="0.3">
      <c r="A606" s="541" t="s">
        <v>538</v>
      </c>
      <c r="B606" s="541" t="s">
        <v>582</v>
      </c>
      <c r="C606" s="343" t="s">
        <v>915</v>
      </c>
      <c r="D606" s="255" t="s">
        <v>912</v>
      </c>
      <c r="E606" s="260" t="s">
        <v>913</v>
      </c>
      <c r="F606" s="226" t="s">
        <v>914</v>
      </c>
    </row>
    <row r="607" spans="1:6" x14ac:dyDescent="0.3">
      <c r="A607" s="541" t="s">
        <v>538</v>
      </c>
      <c r="B607" s="541" t="s">
        <v>752</v>
      </c>
      <c r="C607" s="343" t="s">
        <v>915</v>
      </c>
      <c r="D607" s="255" t="s">
        <v>912</v>
      </c>
      <c r="E607" s="260" t="s">
        <v>913</v>
      </c>
      <c r="F607" s="226" t="s">
        <v>914</v>
      </c>
    </row>
    <row r="608" spans="1:6" x14ac:dyDescent="0.3">
      <c r="A608" s="541" t="s">
        <v>538</v>
      </c>
      <c r="B608" s="541" t="s">
        <v>583</v>
      </c>
      <c r="C608" s="343" t="s">
        <v>915</v>
      </c>
      <c r="D608" s="255" t="s">
        <v>912</v>
      </c>
      <c r="E608" s="260" t="s">
        <v>913</v>
      </c>
      <c r="F608" s="226" t="s">
        <v>914</v>
      </c>
    </row>
    <row r="609" spans="1:8" x14ac:dyDescent="0.3">
      <c r="A609" s="541" t="s">
        <v>538</v>
      </c>
      <c r="B609" s="541" t="s">
        <v>584</v>
      </c>
      <c r="C609" s="343" t="s">
        <v>915</v>
      </c>
      <c r="D609" s="255" t="s">
        <v>912</v>
      </c>
      <c r="E609" s="260" t="s">
        <v>913</v>
      </c>
      <c r="F609" s="226" t="s">
        <v>914</v>
      </c>
    </row>
    <row r="610" spans="1:8" x14ac:dyDescent="0.3">
      <c r="A610" s="541" t="s">
        <v>538</v>
      </c>
      <c r="B610" s="541" t="s">
        <v>585</v>
      </c>
      <c r="C610" s="343" t="s">
        <v>915</v>
      </c>
      <c r="D610" s="255" t="s">
        <v>912</v>
      </c>
      <c r="E610" s="260" t="s">
        <v>913</v>
      </c>
      <c r="F610" s="226" t="s">
        <v>914</v>
      </c>
    </row>
    <row r="611" spans="1:8" x14ac:dyDescent="0.3">
      <c r="A611" s="541" t="s">
        <v>538</v>
      </c>
      <c r="B611" s="541" t="s">
        <v>1043</v>
      </c>
      <c r="C611" s="343" t="s">
        <v>915</v>
      </c>
      <c r="D611" s="255" t="s">
        <v>912</v>
      </c>
      <c r="E611" s="260" t="s">
        <v>913</v>
      </c>
      <c r="F611" s="226" t="s">
        <v>914</v>
      </c>
    </row>
    <row r="612" spans="1:8" x14ac:dyDescent="0.3">
      <c r="A612" s="541" t="s">
        <v>538</v>
      </c>
      <c r="B612" s="541" t="s">
        <v>586</v>
      </c>
      <c r="C612" s="343" t="s">
        <v>915</v>
      </c>
      <c r="D612" s="255" t="s">
        <v>912</v>
      </c>
      <c r="E612" s="260" t="s">
        <v>913</v>
      </c>
      <c r="F612" s="226" t="s">
        <v>914</v>
      </c>
    </row>
    <row r="613" spans="1:8" x14ac:dyDescent="0.3">
      <c r="A613" s="541" t="s">
        <v>538</v>
      </c>
      <c r="B613" s="541" t="s">
        <v>587</v>
      </c>
      <c r="C613" s="343" t="s">
        <v>915</v>
      </c>
      <c r="D613" s="255" t="s">
        <v>912</v>
      </c>
      <c r="E613" s="260" t="s">
        <v>913</v>
      </c>
      <c r="F613" s="226" t="s">
        <v>914</v>
      </c>
    </row>
    <row r="614" spans="1:8" x14ac:dyDescent="0.3">
      <c r="A614" s="541" t="s">
        <v>589</v>
      </c>
      <c r="B614" s="541" t="s">
        <v>588</v>
      </c>
      <c r="C614" s="297" t="s">
        <v>1119</v>
      </c>
      <c r="D614" s="256" t="s">
        <v>1120</v>
      </c>
      <c r="E614" s="271" t="s">
        <v>1121</v>
      </c>
      <c r="F614" s="236" t="s">
        <v>1122</v>
      </c>
    </row>
    <row r="615" spans="1:8" x14ac:dyDescent="0.3">
      <c r="A615" s="541" t="s">
        <v>591</v>
      </c>
      <c r="B615" s="541" t="s">
        <v>590</v>
      </c>
      <c r="C615" s="297" t="s">
        <v>1855</v>
      </c>
      <c r="D615" s="256" t="s">
        <v>1081</v>
      </c>
      <c r="E615" s="235" t="s">
        <v>1083</v>
      </c>
      <c r="F615" s="236" t="s">
        <v>970</v>
      </c>
    </row>
    <row r="616" spans="1:8" x14ac:dyDescent="0.3">
      <c r="A616" s="541" t="s">
        <v>593</v>
      </c>
      <c r="B616" s="541" t="s">
        <v>592</v>
      </c>
      <c r="C616" s="297" t="s">
        <v>1168</v>
      </c>
      <c r="D616" s="256" t="s">
        <v>1090</v>
      </c>
      <c r="E616" s="235" t="s">
        <v>1089</v>
      </c>
      <c r="F616" s="236" t="s">
        <v>1504</v>
      </c>
      <c r="G616" s="376"/>
    </row>
    <row r="617" spans="1:8" x14ac:dyDescent="0.3">
      <c r="A617" s="541" t="s">
        <v>593</v>
      </c>
      <c r="B617" s="541" t="s">
        <v>594</v>
      </c>
      <c r="C617" s="297" t="s">
        <v>1115</v>
      </c>
      <c r="D617" s="226" t="s">
        <v>1112</v>
      </c>
      <c r="E617" s="139" t="s">
        <v>1113</v>
      </c>
      <c r="F617" s="139" t="s">
        <v>1114</v>
      </c>
      <c r="G617" s="376"/>
      <c r="H617" s="220" t="s">
        <v>1502</v>
      </c>
    </row>
    <row r="618" spans="1:8" x14ac:dyDescent="0.3">
      <c r="A618" s="541" t="s">
        <v>593</v>
      </c>
      <c r="B618" s="541" t="s">
        <v>595</v>
      </c>
      <c r="C618" s="297" t="s">
        <v>1115</v>
      </c>
      <c r="D618" s="226" t="s">
        <v>1112</v>
      </c>
      <c r="E618" s="139" t="s">
        <v>1113</v>
      </c>
      <c r="F618" s="139" t="s">
        <v>1114</v>
      </c>
      <c r="G618" s="376"/>
      <c r="H618" s="220" t="s">
        <v>1501</v>
      </c>
    </row>
    <row r="619" spans="1:8" x14ac:dyDescent="0.3">
      <c r="A619" s="541" t="s">
        <v>593</v>
      </c>
      <c r="B619" s="541" t="s">
        <v>1111</v>
      </c>
      <c r="C619" s="297" t="s">
        <v>1115</v>
      </c>
      <c r="D619" s="226" t="s">
        <v>1112</v>
      </c>
      <c r="E619" s="139" t="s">
        <v>1113</v>
      </c>
      <c r="F619" s="139" t="s">
        <v>1114</v>
      </c>
      <c r="G619" s="376"/>
    </row>
    <row r="620" spans="1:8" x14ac:dyDescent="0.3">
      <c r="A620" s="541" t="s">
        <v>593</v>
      </c>
      <c r="B620" s="541" t="s">
        <v>596</v>
      </c>
      <c r="C620" s="297" t="s">
        <v>1255</v>
      </c>
      <c r="D620" s="256" t="s">
        <v>1256</v>
      </c>
      <c r="E620" s="235" t="s">
        <v>1247</v>
      </c>
      <c r="F620" s="236" t="s">
        <v>1257</v>
      </c>
      <c r="G620" s="376"/>
    </row>
    <row r="621" spans="1:8" ht="42" x14ac:dyDescent="0.3">
      <c r="A621" s="541" t="s">
        <v>593</v>
      </c>
      <c r="B621" s="541" t="s">
        <v>597</v>
      </c>
      <c r="C621" s="297" t="s">
        <v>1409</v>
      </c>
      <c r="D621" s="355" t="s">
        <v>1406</v>
      </c>
      <c r="E621" s="372" t="s">
        <v>1407</v>
      </c>
      <c r="F621" s="371" t="s">
        <v>1408</v>
      </c>
      <c r="G621" s="376"/>
    </row>
    <row r="622" spans="1:8" ht="21.6" x14ac:dyDescent="0.3">
      <c r="A622" s="541" t="s">
        <v>593</v>
      </c>
      <c r="B622" s="541" t="s">
        <v>598</v>
      </c>
      <c r="C622" s="297" t="s">
        <v>1410</v>
      </c>
      <c r="D622" s="355" t="s">
        <v>1412</v>
      </c>
      <c r="E622" s="245" t="s">
        <v>1413</v>
      </c>
      <c r="F622" s="373" t="s">
        <v>1411</v>
      </c>
      <c r="G622" s="376"/>
    </row>
    <row r="623" spans="1:8" ht="21.6" x14ac:dyDescent="0.3">
      <c r="A623" s="541" t="s">
        <v>593</v>
      </c>
      <c r="B623" s="541" t="s">
        <v>599</v>
      </c>
      <c r="C623" s="297" t="s">
        <v>1254</v>
      </c>
      <c r="D623" s="355" t="s">
        <v>1415</v>
      </c>
      <c r="E623" s="355" t="s">
        <v>1416</v>
      </c>
      <c r="F623" s="373" t="s">
        <v>1414</v>
      </c>
      <c r="G623" s="376"/>
    </row>
    <row r="624" spans="1:8" ht="21.6" x14ac:dyDescent="0.3">
      <c r="A624" s="541" t="s">
        <v>593</v>
      </c>
      <c r="B624" s="541" t="s">
        <v>600</v>
      </c>
      <c r="C624" s="297" t="s">
        <v>1254</v>
      </c>
      <c r="D624" s="353" t="s">
        <v>1268</v>
      </c>
      <c r="E624" s="355" t="s">
        <v>1269</v>
      </c>
      <c r="F624" s="354" t="s">
        <v>1270</v>
      </c>
      <c r="G624" s="376"/>
    </row>
    <row r="625" spans="1:7" ht="21.6" x14ac:dyDescent="0.3">
      <c r="A625" s="541" t="s">
        <v>593</v>
      </c>
      <c r="B625" s="541" t="s">
        <v>601</v>
      </c>
      <c r="C625" s="297" t="s">
        <v>1254</v>
      </c>
      <c r="D625" s="374" t="s">
        <v>1295</v>
      </c>
      <c r="E625" s="235"/>
      <c r="F625" s="236"/>
      <c r="G625" s="376"/>
    </row>
    <row r="626" spans="1:7" x14ac:dyDescent="0.3">
      <c r="A626" s="541" t="s">
        <v>593</v>
      </c>
      <c r="B626" s="541" t="s">
        <v>602</v>
      </c>
      <c r="C626" s="297" t="s">
        <v>1254</v>
      </c>
      <c r="D626" s="375" t="s">
        <v>1417</v>
      </c>
      <c r="E626" s="375" t="s">
        <v>1418</v>
      </c>
      <c r="F626" s="236"/>
      <c r="G626" s="376"/>
    </row>
    <row r="627" spans="1:7" ht="21.6" x14ac:dyDescent="0.3">
      <c r="A627" s="541" t="s">
        <v>593</v>
      </c>
      <c r="B627" s="541" t="s">
        <v>603</v>
      </c>
      <c r="C627" s="297" t="s">
        <v>1254</v>
      </c>
      <c r="D627" s="353" t="s">
        <v>1271</v>
      </c>
      <c r="E627" s="355" t="s">
        <v>1272</v>
      </c>
      <c r="F627" s="354" t="s">
        <v>1273</v>
      </c>
      <c r="G627" s="376"/>
    </row>
    <row r="628" spans="1:7" x14ac:dyDescent="0.3">
      <c r="A628" s="541" t="s">
        <v>593</v>
      </c>
      <c r="B628" s="541" t="s">
        <v>604</v>
      </c>
      <c r="C628" s="297" t="s">
        <v>1428</v>
      </c>
      <c r="D628" s="256" t="s">
        <v>1296</v>
      </c>
      <c r="E628" s="235"/>
      <c r="F628" s="236"/>
      <c r="G628" s="376"/>
    </row>
    <row r="629" spans="1:7" ht="21.6" x14ac:dyDescent="0.3">
      <c r="A629" s="541" t="s">
        <v>593</v>
      </c>
      <c r="B629" s="541" t="s">
        <v>605</v>
      </c>
      <c r="C629" s="297" t="s">
        <v>1429</v>
      </c>
      <c r="D629" s="353" t="s">
        <v>1294</v>
      </c>
      <c r="E629" s="235"/>
      <c r="F629" s="236"/>
      <c r="G629" s="376"/>
    </row>
    <row r="630" spans="1:7" x14ac:dyDescent="0.3">
      <c r="A630" s="541" t="s">
        <v>593</v>
      </c>
      <c r="B630" s="541" t="s">
        <v>606</v>
      </c>
      <c r="C630" s="297" t="s">
        <v>1254</v>
      </c>
      <c r="D630" s="375" t="s">
        <v>1419</v>
      </c>
      <c r="E630" s="600" t="s">
        <v>1420</v>
      </c>
      <c r="F630" s="236"/>
      <c r="G630" s="376"/>
    </row>
    <row r="631" spans="1:7" x14ac:dyDescent="0.3">
      <c r="A631" s="541" t="s">
        <v>593</v>
      </c>
      <c r="B631" s="541" t="s">
        <v>607</v>
      </c>
      <c r="C631" s="297" t="s">
        <v>1254</v>
      </c>
      <c r="D631" s="256"/>
      <c r="E631" s="235"/>
      <c r="F631" s="236"/>
      <c r="G631" s="376"/>
    </row>
    <row r="632" spans="1:7" x14ac:dyDescent="0.3">
      <c r="A632" s="541" t="s">
        <v>593</v>
      </c>
      <c r="B632" s="541" t="s">
        <v>608</v>
      </c>
      <c r="C632" s="297" t="s">
        <v>1254</v>
      </c>
      <c r="D632" s="375" t="s">
        <v>1421</v>
      </c>
      <c r="E632" s="375" t="s">
        <v>1422</v>
      </c>
      <c r="F632" s="375" t="s">
        <v>1423</v>
      </c>
      <c r="G632" s="376"/>
    </row>
    <row r="633" spans="1:7" ht="31.8" x14ac:dyDescent="0.3">
      <c r="A633" s="541" t="s">
        <v>593</v>
      </c>
      <c r="B633" s="541" t="s">
        <v>609</v>
      </c>
      <c r="C633" s="297" t="s">
        <v>1503</v>
      </c>
      <c r="D633" s="353" t="s">
        <v>1525</v>
      </c>
      <c r="E633" s="245" t="s">
        <v>1526</v>
      </c>
      <c r="F633" s="354" t="s">
        <v>1727</v>
      </c>
      <c r="G633" s="376"/>
    </row>
    <row r="634" spans="1:7" x14ac:dyDescent="0.3">
      <c r="A634" s="541" t="s">
        <v>593</v>
      </c>
      <c r="B634" s="541" t="s">
        <v>610</v>
      </c>
      <c r="C634" s="297" t="s">
        <v>1249</v>
      </c>
      <c r="D634" s="256" t="s">
        <v>1250</v>
      </c>
      <c r="E634" s="235" t="s">
        <v>1252</v>
      </c>
      <c r="F634" s="236" t="s">
        <v>1251</v>
      </c>
      <c r="G634" s="376"/>
    </row>
    <row r="635" spans="1:7" ht="21.6" x14ac:dyDescent="0.3">
      <c r="A635" s="541" t="s">
        <v>593</v>
      </c>
      <c r="B635" s="541" t="s">
        <v>611</v>
      </c>
      <c r="C635" s="297" t="s">
        <v>1315</v>
      </c>
      <c r="D635" s="353" t="s">
        <v>2250</v>
      </c>
      <c r="E635" s="368" t="s">
        <v>2249</v>
      </c>
      <c r="F635" s="354" t="s">
        <v>2251</v>
      </c>
      <c r="G635" s="376"/>
    </row>
    <row r="636" spans="1:7" ht="21.6" x14ac:dyDescent="0.3">
      <c r="A636" s="541" t="s">
        <v>593</v>
      </c>
      <c r="B636" s="541" t="s">
        <v>612</v>
      </c>
      <c r="C636" s="297" t="s">
        <v>1253</v>
      </c>
      <c r="D636" s="353" t="s">
        <v>1258</v>
      </c>
      <c r="E636" s="355" t="s">
        <v>1259</v>
      </c>
      <c r="F636" s="354" t="s">
        <v>1260</v>
      </c>
      <c r="G636" s="376"/>
    </row>
    <row r="637" spans="1:7" ht="31.8" x14ac:dyDescent="0.3">
      <c r="A637" s="541" t="s">
        <v>593</v>
      </c>
      <c r="B637" s="541" t="s">
        <v>1305</v>
      </c>
      <c r="C637" s="297" t="s">
        <v>1306</v>
      </c>
      <c r="D637" s="353" t="s">
        <v>1507</v>
      </c>
      <c r="E637" s="371" t="s">
        <v>1506</v>
      </c>
      <c r="F637" s="356" t="s">
        <v>1505</v>
      </c>
      <c r="G637" s="376"/>
    </row>
    <row r="638" spans="1:7" x14ac:dyDescent="0.3">
      <c r="A638" s="541" t="s">
        <v>614</v>
      </c>
      <c r="B638" s="541" t="s">
        <v>613</v>
      </c>
      <c r="C638" s="343" t="s">
        <v>916</v>
      </c>
      <c r="D638" s="224" t="s">
        <v>1084</v>
      </c>
      <c r="E638" s="355" t="s">
        <v>1067</v>
      </c>
      <c r="F638" s="225" t="s">
        <v>822</v>
      </c>
    </row>
    <row r="639" spans="1:7" x14ac:dyDescent="0.3">
      <c r="A639" s="541" t="s">
        <v>614</v>
      </c>
      <c r="B639" s="541" t="s">
        <v>615</v>
      </c>
      <c r="C639" s="470" t="s">
        <v>916</v>
      </c>
      <c r="D639" s="224" t="s">
        <v>1084</v>
      </c>
      <c r="E639" s="355" t="s">
        <v>1067</v>
      </c>
      <c r="F639" s="225" t="s">
        <v>822</v>
      </c>
    </row>
    <row r="640" spans="1:7" ht="42" x14ac:dyDescent="0.3">
      <c r="A640" s="541" t="s">
        <v>617</v>
      </c>
      <c r="B640" s="541" t="s">
        <v>616</v>
      </c>
      <c r="C640" s="345" t="s">
        <v>917</v>
      </c>
      <c r="D640" s="382" t="s">
        <v>1435</v>
      </c>
      <c r="E640" s="140" t="s">
        <v>1434</v>
      </c>
      <c r="F640" s="383" t="s">
        <v>1436</v>
      </c>
    </row>
    <row r="641" spans="1:6" ht="31.8" x14ac:dyDescent="0.3">
      <c r="A641" s="541" t="s">
        <v>617</v>
      </c>
      <c r="B641" s="541" t="s">
        <v>618</v>
      </c>
      <c r="C641" s="345" t="s">
        <v>917</v>
      </c>
      <c r="D641" s="224" t="s">
        <v>918</v>
      </c>
      <c r="E641" s="140" t="s">
        <v>919</v>
      </c>
      <c r="F641" s="225" t="s">
        <v>920</v>
      </c>
    </row>
    <row r="642" spans="1:6" ht="31.8" x14ac:dyDescent="0.3">
      <c r="A642" s="541" t="s">
        <v>617</v>
      </c>
      <c r="B642" s="541" t="s">
        <v>619</v>
      </c>
      <c r="C642" s="345" t="s">
        <v>917</v>
      </c>
      <c r="D642" s="224" t="s">
        <v>918</v>
      </c>
      <c r="E642" s="140" t="s">
        <v>919</v>
      </c>
      <c r="F642" s="225" t="s">
        <v>920</v>
      </c>
    </row>
    <row r="643" spans="1:6" ht="31.8" x14ac:dyDescent="0.3">
      <c r="A643" s="541" t="s">
        <v>617</v>
      </c>
      <c r="B643" s="541" t="s">
        <v>620</v>
      </c>
      <c r="C643" s="345" t="s">
        <v>1642</v>
      </c>
      <c r="D643" s="224" t="s">
        <v>918</v>
      </c>
      <c r="E643" s="140" t="s">
        <v>919</v>
      </c>
      <c r="F643" s="225" t="s">
        <v>920</v>
      </c>
    </row>
    <row r="644" spans="1:6" ht="31.8" x14ac:dyDescent="0.3">
      <c r="A644" s="541" t="s">
        <v>617</v>
      </c>
      <c r="B644" s="541" t="s">
        <v>621</v>
      </c>
      <c r="C644" s="345" t="s">
        <v>917</v>
      </c>
      <c r="D644" s="224" t="s">
        <v>918</v>
      </c>
      <c r="E644" s="140" t="s">
        <v>919</v>
      </c>
      <c r="F644" s="225" t="s">
        <v>920</v>
      </c>
    </row>
    <row r="645" spans="1:6" ht="31.8" x14ac:dyDescent="0.3">
      <c r="A645" s="541" t="s">
        <v>617</v>
      </c>
      <c r="B645" s="541" t="s">
        <v>622</v>
      </c>
      <c r="C645" s="345" t="s">
        <v>917</v>
      </c>
      <c r="D645" s="224" t="s">
        <v>918</v>
      </c>
      <c r="E645" s="140" t="s">
        <v>919</v>
      </c>
      <c r="F645" s="225" t="s">
        <v>920</v>
      </c>
    </row>
    <row r="646" spans="1:6" ht="31.8" x14ac:dyDescent="0.3">
      <c r="A646" s="541" t="s">
        <v>617</v>
      </c>
      <c r="B646" s="541" t="s">
        <v>623</v>
      </c>
      <c r="C646" s="345" t="s">
        <v>917</v>
      </c>
      <c r="D646" s="224" t="s">
        <v>918</v>
      </c>
      <c r="E646" s="140" t="s">
        <v>919</v>
      </c>
      <c r="F646" s="225" t="s">
        <v>920</v>
      </c>
    </row>
    <row r="647" spans="1:6" ht="31.8" x14ac:dyDescent="0.3">
      <c r="A647" s="541" t="s">
        <v>617</v>
      </c>
      <c r="B647" s="541" t="s">
        <v>624</v>
      </c>
      <c r="C647" s="345" t="s">
        <v>917</v>
      </c>
      <c r="D647" s="224" t="s">
        <v>918</v>
      </c>
      <c r="E647" s="140" t="s">
        <v>919</v>
      </c>
      <c r="F647" s="225" t="s">
        <v>920</v>
      </c>
    </row>
    <row r="648" spans="1:6" ht="31.8" x14ac:dyDescent="0.3">
      <c r="A648" s="541" t="s">
        <v>617</v>
      </c>
      <c r="B648" s="541" t="s">
        <v>625</v>
      </c>
      <c r="C648" s="345" t="s">
        <v>917</v>
      </c>
      <c r="D648" s="224" t="s">
        <v>918</v>
      </c>
      <c r="E648" s="140" t="s">
        <v>919</v>
      </c>
      <c r="F648" s="225" t="s">
        <v>920</v>
      </c>
    </row>
    <row r="649" spans="1:6" ht="31.8" x14ac:dyDescent="0.3">
      <c r="A649" s="541" t="s">
        <v>617</v>
      </c>
      <c r="B649" s="541" t="s">
        <v>626</v>
      </c>
      <c r="C649" s="345" t="s">
        <v>917</v>
      </c>
      <c r="D649" s="224" t="s">
        <v>918</v>
      </c>
      <c r="E649" s="140" t="s">
        <v>919</v>
      </c>
      <c r="F649" s="225" t="s">
        <v>920</v>
      </c>
    </row>
    <row r="650" spans="1:6" ht="31.8" x14ac:dyDescent="0.3">
      <c r="A650" s="541" t="s">
        <v>617</v>
      </c>
      <c r="B650" s="541" t="s">
        <v>627</v>
      </c>
      <c r="C650" s="345" t="s">
        <v>917</v>
      </c>
      <c r="D650" s="224" t="s">
        <v>918</v>
      </c>
      <c r="E650" s="140" t="s">
        <v>919</v>
      </c>
      <c r="F650" s="225" t="s">
        <v>920</v>
      </c>
    </row>
    <row r="651" spans="1:6" x14ac:dyDescent="0.3">
      <c r="A651" s="541" t="s">
        <v>8</v>
      </c>
      <c r="B651" s="541" t="s">
        <v>628</v>
      </c>
      <c r="C651" s="297" t="s">
        <v>1468</v>
      </c>
      <c r="D651" s="256" t="s">
        <v>1165</v>
      </c>
      <c r="E651" s="235"/>
      <c r="F651" s="296" t="s">
        <v>1166</v>
      </c>
    </row>
    <row r="652" spans="1:6" x14ac:dyDescent="0.3">
      <c r="A652" s="541" t="s">
        <v>8</v>
      </c>
      <c r="B652" s="541" t="s">
        <v>629</v>
      </c>
      <c r="C652" s="297" t="s">
        <v>1468</v>
      </c>
      <c r="D652" s="256" t="s">
        <v>1165</v>
      </c>
      <c r="E652" s="235"/>
      <c r="F652" s="296" t="s">
        <v>1166</v>
      </c>
    </row>
    <row r="653" spans="1:6" x14ac:dyDescent="0.3">
      <c r="A653" s="541" t="s">
        <v>631</v>
      </c>
      <c r="B653" s="541" t="s">
        <v>630</v>
      </c>
      <c r="C653" s="343" t="s">
        <v>1761</v>
      </c>
      <c r="D653" s="226" t="s">
        <v>1066</v>
      </c>
      <c r="E653" s="139" t="s">
        <v>1067</v>
      </c>
      <c r="F653" s="139" t="s">
        <v>774</v>
      </c>
    </row>
    <row r="654" spans="1:6" x14ac:dyDescent="0.3">
      <c r="A654" s="541" t="s">
        <v>16</v>
      </c>
      <c r="B654" s="541" t="s">
        <v>632</v>
      </c>
      <c r="C654" s="297" t="s">
        <v>1579</v>
      </c>
      <c r="D654" s="256" t="s">
        <v>1578</v>
      </c>
      <c r="E654" s="413" t="s">
        <v>1580</v>
      </c>
      <c r="F654" s="236" t="s">
        <v>1581</v>
      </c>
    </row>
    <row r="655" spans="1:6" x14ac:dyDescent="0.3">
      <c r="A655" s="541" t="s">
        <v>16</v>
      </c>
      <c r="B655" s="541" t="s">
        <v>1872</v>
      </c>
      <c r="C655" s="297" t="s">
        <v>921</v>
      </c>
      <c r="D655" s="256" t="s">
        <v>1873</v>
      </c>
      <c r="E655" s="413" t="s">
        <v>1874</v>
      </c>
      <c r="F655" s="236" t="s">
        <v>1875</v>
      </c>
    </row>
    <row r="656" spans="1:6" x14ac:dyDescent="0.3">
      <c r="A656" s="541" t="s">
        <v>16</v>
      </c>
      <c r="B656" s="541" t="s">
        <v>633</v>
      </c>
      <c r="C656" s="344" t="s">
        <v>921</v>
      </c>
      <c r="D656" s="256" t="s">
        <v>1307</v>
      </c>
      <c r="E656" s="271" t="s">
        <v>1309</v>
      </c>
      <c r="F656" s="236" t="s">
        <v>2010</v>
      </c>
    </row>
    <row r="657" spans="1:6" x14ac:dyDescent="0.3">
      <c r="A657" s="541" t="s">
        <v>16</v>
      </c>
      <c r="B657" s="541" t="s">
        <v>634</v>
      </c>
      <c r="C657" s="345" t="s">
        <v>921</v>
      </c>
      <c r="D657" s="224" t="s">
        <v>922</v>
      </c>
      <c r="E657" s="235" t="s">
        <v>1308</v>
      </c>
      <c r="F657" s="225" t="s">
        <v>923</v>
      </c>
    </row>
    <row r="658" spans="1:6" x14ac:dyDescent="0.3">
      <c r="A658" s="541" t="s">
        <v>16</v>
      </c>
      <c r="B658" s="541" t="s">
        <v>635</v>
      </c>
      <c r="C658" s="345" t="s">
        <v>924</v>
      </c>
      <c r="D658" s="224" t="s">
        <v>925</v>
      </c>
      <c r="E658" s="235" t="s">
        <v>926</v>
      </c>
      <c r="F658" s="236"/>
    </row>
    <row r="659" spans="1:6" x14ac:dyDescent="0.3">
      <c r="A659" s="541" t="s">
        <v>637</v>
      </c>
      <c r="B659" s="541" t="s">
        <v>636</v>
      </c>
      <c r="C659" s="470" t="s">
        <v>1762</v>
      </c>
      <c r="D659" s="226" t="s">
        <v>1066</v>
      </c>
      <c r="E659" s="139" t="s">
        <v>1067</v>
      </c>
      <c r="F659" s="139" t="s">
        <v>774</v>
      </c>
    </row>
    <row r="660" spans="1:6" x14ac:dyDescent="0.3">
      <c r="A660" s="541" t="s">
        <v>639</v>
      </c>
      <c r="B660" s="541" t="s">
        <v>638</v>
      </c>
      <c r="C660" s="297" t="s">
        <v>1644</v>
      </c>
      <c r="D660" s="256" t="s">
        <v>1645</v>
      </c>
      <c r="E660" s="605" t="s">
        <v>1856</v>
      </c>
      <c r="F660" s="236" t="s">
        <v>1646</v>
      </c>
    </row>
    <row r="661" spans="1:6" x14ac:dyDescent="0.3">
      <c r="A661" s="541" t="s">
        <v>639</v>
      </c>
      <c r="B661" s="541" t="s">
        <v>640</v>
      </c>
      <c r="C661" s="343" t="s">
        <v>927</v>
      </c>
      <c r="D661" s="225" t="s">
        <v>1723</v>
      </c>
      <c r="E661" s="355" t="s">
        <v>1724</v>
      </c>
      <c r="F661" s="225" t="s">
        <v>1725</v>
      </c>
    </row>
    <row r="662" spans="1:6" x14ac:dyDescent="0.3">
      <c r="A662" s="541" t="s">
        <v>639</v>
      </c>
      <c r="B662" s="541" t="s">
        <v>641</v>
      </c>
      <c r="C662" s="343" t="s">
        <v>928</v>
      </c>
      <c r="D662" s="225" t="s">
        <v>929</v>
      </c>
      <c r="E662" s="260" t="s">
        <v>930</v>
      </c>
      <c r="F662" s="226" t="s">
        <v>931</v>
      </c>
    </row>
    <row r="663" spans="1:6" x14ac:dyDescent="0.3">
      <c r="A663" s="541" t="s">
        <v>639</v>
      </c>
      <c r="B663" s="541" t="s">
        <v>642</v>
      </c>
      <c r="C663" s="343" t="s">
        <v>932</v>
      </c>
      <c r="D663" s="224" t="s">
        <v>933</v>
      </c>
      <c r="E663" s="235" t="s">
        <v>934</v>
      </c>
      <c r="F663" s="224" t="s">
        <v>935</v>
      </c>
    </row>
    <row r="664" spans="1:6" ht="21.6" x14ac:dyDescent="0.3">
      <c r="A664" s="541" t="s">
        <v>639</v>
      </c>
      <c r="B664" s="541" t="s">
        <v>643</v>
      </c>
      <c r="C664" s="297" t="s">
        <v>1496</v>
      </c>
      <c r="D664" s="584" t="s">
        <v>1998</v>
      </c>
      <c r="E664" s="584" t="s">
        <v>1997</v>
      </c>
      <c r="F664" s="236"/>
    </row>
    <row r="665" spans="1:6" x14ac:dyDescent="0.3">
      <c r="A665" s="541" t="s">
        <v>639</v>
      </c>
      <c r="B665" s="541" t="s">
        <v>644</v>
      </c>
      <c r="C665" s="345" t="s">
        <v>936</v>
      </c>
      <c r="D665" s="224" t="s">
        <v>937</v>
      </c>
      <c r="E665" s="235" t="s">
        <v>938</v>
      </c>
      <c r="F665" s="225" t="s">
        <v>1314</v>
      </c>
    </row>
    <row r="666" spans="1:6" x14ac:dyDescent="0.3">
      <c r="A666" s="541" t="s">
        <v>639</v>
      </c>
      <c r="B666" s="541" t="s">
        <v>645</v>
      </c>
      <c r="C666" s="343" t="s">
        <v>939</v>
      </c>
      <c r="D666" s="224" t="s">
        <v>933</v>
      </c>
      <c r="E666" s="235" t="s">
        <v>934</v>
      </c>
      <c r="F666" s="225" t="s">
        <v>935</v>
      </c>
    </row>
    <row r="667" spans="1:6" ht="31.8" x14ac:dyDescent="0.3">
      <c r="A667" s="541" t="s">
        <v>647</v>
      </c>
      <c r="B667" s="541" t="s">
        <v>646</v>
      </c>
      <c r="C667" s="297" t="s">
        <v>1775</v>
      </c>
      <c r="D667" s="353" t="s">
        <v>1665</v>
      </c>
      <c r="E667" s="368" t="s">
        <v>1666</v>
      </c>
      <c r="F667" s="354" t="s">
        <v>1574</v>
      </c>
    </row>
    <row r="668" spans="1:6" ht="21.6" x14ac:dyDescent="0.3">
      <c r="A668" s="541" t="s">
        <v>649</v>
      </c>
      <c r="B668" s="541" t="s">
        <v>648</v>
      </c>
      <c r="C668" s="297" t="s">
        <v>1225</v>
      </c>
      <c r="D668" s="353" t="s">
        <v>1465</v>
      </c>
      <c r="E668" s="615" t="s">
        <v>1424</v>
      </c>
      <c r="F668" s="357" t="s">
        <v>1892</v>
      </c>
    </row>
    <row r="669" spans="1:6" ht="21.6" x14ac:dyDescent="0.3">
      <c r="A669" s="541" t="s">
        <v>649</v>
      </c>
      <c r="B669" s="541" t="s">
        <v>650</v>
      </c>
      <c r="C669" s="297" t="s">
        <v>1225</v>
      </c>
      <c r="D669" s="353" t="s">
        <v>1465</v>
      </c>
      <c r="E669" s="373" t="s">
        <v>1424</v>
      </c>
      <c r="F669" s="357" t="s">
        <v>1892</v>
      </c>
    </row>
    <row r="670" spans="1:6" ht="21.6" x14ac:dyDescent="0.3">
      <c r="A670" s="541" t="s">
        <v>649</v>
      </c>
      <c r="B670" s="541" t="s">
        <v>651</v>
      </c>
      <c r="C670" s="297" t="s">
        <v>1225</v>
      </c>
      <c r="D670" s="353" t="s">
        <v>1465</v>
      </c>
      <c r="E670" s="373" t="s">
        <v>1424</v>
      </c>
      <c r="F670" s="357" t="s">
        <v>1892</v>
      </c>
    </row>
    <row r="671" spans="1:6" ht="21.6" x14ac:dyDescent="0.3">
      <c r="A671" s="541" t="s">
        <v>649</v>
      </c>
      <c r="B671" s="541" t="s">
        <v>652</v>
      </c>
      <c r="C671" s="297" t="s">
        <v>1225</v>
      </c>
      <c r="D671" s="353" t="s">
        <v>1465</v>
      </c>
      <c r="E671" s="373" t="s">
        <v>1424</v>
      </c>
      <c r="F671" s="357" t="s">
        <v>1892</v>
      </c>
    </row>
    <row r="672" spans="1:6" ht="21.6" x14ac:dyDescent="0.3">
      <c r="A672" s="541" t="s">
        <v>649</v>
      </c>
      <c r="B672" s="541" t="s">
        <v>653</v>
      </c>
      <c r="C672" s="297" t="s">
        <v>1225</v>
      </c>
      <c r="D672" s="353" t="s">
        <v>1465</v>
      </c>
      <c r="E672" s="373" t="s">
        <v>1424</v>
      </c>
      <c r="F672" s="357" t="s">
        <v>1892</v>
      </c>
    </row>
    <row r="673" spans="1:6" ht="21.6" x14ac:dyDescent="0.3">
      <c r="A673" s="541" t="s">
        <v>649</v>
      </c>
      <c r="B673" s="541" t="s">
        <v>654</v>
      </c>
      <c r="C673" s="297" t="s">
        <v>1225</v>
      </c>
      <c r="D673" s="353" t="s">
        <v>1465</v>
      </c>
      <c r="E673" s="373" t="s">
        <v>1424</v>
      </c>
      <c r="F673" s="357" t="s">
        <v>1892</v>
      </c>
    </row>
    <row r="674" spans="1:6" ht="21.6" x14ac:dyDescent="0.3">
      <c r="A674" s="541" t="s">
        <v>649</v>
      </c>
      <c r="B674" s="541" t="s">
        <v>655</v>
      </c>
      <c r="C674" s="297" t="s">
        <v>1225</v>
      </c>
      <c r="D674" s="353" t="s">
        <v>1465</v>
      </c>
      <c r="E674" s="373" t="s">
        <v>1424</v>
      </c>
      <c r="F674" s="357" t="s">
        <v>1892</v>
      </c>
    </row>
    <row r="675" spans="1:6" ht="21.6" x14ac:dyDescent="0.3">
      <c r="A675" s="541" t="s">
        <v>649</v>
      </c>
      <c r="B675" s="541" t="s">
        <v>656</v>
      </c>
      <c r="C675" s="297" t="s">
        <v>1225</v>
      </c>
      <c r="D675" s="353" t="s">
        <v>1465</v>
      </c>
      <c r="E675" s="373" t="s">
        <v>1424</v>
      </c>
      <c r="F675" s="357" t="s">
        <v>1892</v>
      </c>
    </row>
    <row r="676" spans="1:6" ht="21.6" x14ac:dyDescent="0.3">
      <c r="A676" s="541" t="s">
        <v>649</v>
      </c>
      <c r="B676" s="541" t="s">
        <v>657</v>
      </c>
      <c r="C676" s="297" t="s">
        <v>1225</v>
      </c>
      <c r="D676" s="353" t="s">
        <v>1465</v>
      </c>
      <c r="E676" s="373" t="s">
        <v>1424</v>
      </c>
      <c r="F676" s="357" t="s">
        <v>1892</v>
      </c>
    </row>
    <row r="677" spans="1:6" ht="21.6" x14ac:dyDescent="0.3">
      <c r="A677" s="541" t="s">
        <v>649</v>
      </c>
      <c r="B677" s="541" t="s">
        <v>658</v>
      </c>
      <c r="C677" s="297" t="s">
        <v>1225</v>
      </c>
      <c r="D677" s="353" t="s">
        <v>1465</v>
      </c>
      <c r="E677" s="373" t="s">
        <v>1424</v>
      </c>
      <c r="F677" s="357" t="s">
        <v>1892</v>
      </c>
    </row>
    <row r="678" spans="1:6" ht="21.6" x14ac:dyDescent="0.3">
      <c r="A678" s="541" t="s">
        <v>649</v>
      </c>
      <c r="B678" s="541" t="s">
        <v>659</v>
      </c>
      <c r="C678" s="297" t="s">
        <v>1225</v>
      </c>
      <c r="D678" s="353" t="s">
        <v>1465</v>
      </c>
      <c r="E678" s="373" t="s">
        <v>1424</v>
      </c>
      <c r="F678" s="357" t="s">
        <v>1892</v>
      </c>
    </row>
    <row r="679" spans="1:6" ht="21.6" x14ac:dyDescent="0.3">
      <c r="A679" s="541" t="s">
        <v>649</v>
      </c>
      <c r="B679" s="541" t="s">
        <v>660</v>
      </c>
      <c r="C679" s="297" t="s">
        <v>1225</v>
      </c>
      <c r="D679" s="353" t="s">
        <v>1465</v>
      </c>
      <c r="E679" s="373" t="s">
        <v>1424</v>
      </c>
      <c r="F679" s="357" t="s">
        <v>1892</v>
      </c>
    </row>
    <row r="680" spans="1:6" ht="21.6" x14ac:dyDescent="0.3">
      <c r="A680" s="541" t="s">
        <v>649</v>
      </c>
      <c r="B680" s="541" t="s">
        <v>661</v>
      </c>
      <c r="C680" s="297" t="s">
        <v>1225</v>
      </c>
      <c r="D680" s="353" t="s">
        <v>1465</v>
      </c>
      <c r="E680" s="373" t="s">
        <v>1424</v>
      </c>
      <c r="F680" s="357" t="s">
        <v>1892</v>
      </c>
    </row>
    <row r="681" spans="1:6" ht="21.6" x14ac:dyDescent="0.3">
      <c r="A681" s="541" t="s">
        <v>649</v>
      </c>
      <c r="B681" s="541" t="s">
        <v>662</v>
      </c>
      <c r="C681" s="297" t="s">
        <v>1225</v>
      </c>
      <c r="D681" s="353" t="s">
        <v>1465</v>
      </c>
      <c r="E681" s="373" t="s">
        <v>1424</v>
      </c>
      <c r="F681" s="357" t="s">
        <v>1892</v>
      </c>
    </row>
    <row r="682" spans="1:6" ht="21.6" x14ac:dyDescent="0.3">
      <c r="A682" s="541" t="s">
        <v>649</v>
      </c>
      <c r="B682" s="541" t="s">
        <v>663</v>
      </c>
      <c r="C682" s="297" t="s">
        <v>1225</v>
      </c>
      <c r="D682" s="353" t="s">
        <v>1465</v>
      </c>
      <c r="E682" s="373" t="s">
        <v>1424</v>
      </c>
      <c r="F682" s="357" t="s">
        <v>1892</v>
      </c>
    </row>
    <row r="683" spans="1:6" ht="21.6" x14ac:dyDescent="0.3">
      <c r="A683" s="541" t="s">
        <v>649</v>
      </c>
      <c r="B683" s="541" t="s">
        <v>664</v>
      </c>
      <c r="C683" s="297" t="s">
        <v>1225</v>
      </c>
      <c r="D683" s="353" t="s">
        <v>1465</v>
      </c>
      <c r="E683" s="373" t="s">
        <v>1424</v>
      </c>
      <c r="F683" s="357" t="s">
        <v>1892</v>
      </c>
    </row>
    <row r="684" spans="1:6" ht="21.6" x14ac:dyDescent="0.3">
      <c r="A684" s="541" t="s">
        <v>649</v>
      </c>
      <c r="B684" s="541" t="s">
        <v>1662</v>
      </c>
      <c r="C684" s="297" t="s">
        <v>1225</v>
      </c>
      <c r="D684" s="353" t="s">
        <v>1465</v>
      </c>
      <c r="E684" s="373" t="s">
        <v>1424</v>
      </c>
      <c r="F684" s="357" t="s">
        <v>1892</v>
      </c>
    </row>
    <row r="685" spans="1:6" ht="21.6" x14ac:dyDescent="0.3">
      <c r="A685" s="541" t="s">
        <v>649</v>
      </c>
      <c r="B685" s="541" t="s">
        <v>665</v>
      </c>
      <c r="C685" s="297" t="s">
        <v>1225</v>
      </c>
      <c r="D685" s="353" t="s">
        <v>1465</v>
      </c>
      <c r="E685" s="373" t="s">
        <v>1424</v>
      </c>
      <c r="F685" s="357" t="s">
        <v>1892</v>
      </c>
    </row>
    <row r="686" spans="1:6" ht="21.6" x14ac:dyDescent="0.3">
      <c r="A686" s="541" t="s">
        <v>649</v>
      </c>
      <c r="B686" s="541" t="s">
        <v>1659</v>
      </c>
      <c r="C686" s="297" t="s">
        <v>1225</v>
      </c>
      <c r="D686" s="353" t="s">
        <v>1465</v>
      </c>
      <c r="E686" s="531" t="s">
        <v>1424</v>
      </c>
      <c r="F686" s="357" t="s">
        <v>1892</v>
      </c>
    </row>
    <row r="687" spans="1:6" ht="21.6" x14ac:dyDescent="0.3">
      <c r="A687" s="541" t="s">
        <v>649</v>
      </c>
      <c r="B687" s="541" t="s">
        <v>1660</v>
      </c>
      <c r="C687" s="297" t="s">
        <v>1225</v>
      </c>
      <c r="D687" s="353" t="s">
        <v>1465</v>
      </c>
      <c r="E687" s="531" t="s">
        <v>1424</v>
      </c>
      <c r="F687" s="357" t="s">
        <v>1892</v>
      </c>
    </row>
    <row r="688" spans="1:6" ht="21.6" x14ac:dyDescent="0.3">
      <c r="A688" s="541" t="s">
        <v>649</v>
      </c>
      <c r="B688" s="541" t="s">
        <v>1661</v>
      </c>
      <c r="C688" s="297" t="s">
        <v>1225</v>
      </c>
      <c r="D688" s="353" t="s">
        <v>1465</v>
      </c>
      <c r="E688" s="531" t="s">
        <v>1424</v>
      </c>
      <c r="F688" s="357" t="s">
        <v>1892</v>
      </c>
    </row>
    <row r="689" spans="1:6" ht="21.6" x14ac:dyDescent="0.3">
      <c r="A689" s="541" t="s">
        <v>649</v>
      </c>
      <c r="B689" s="541" t="s">
        <v>1563</v>
      </c>
      <c r="C689" s="297" t="s">
        <v>1225</v>
      </c>
      <c r="D689" s="353" t="s">
        <v>1465</v>
      </c>
      <c r="E689" s="373" t="s">
        <v>1424</v>
      </c>
      <c r="F689" s="357" t="s">
        <v>1892</v>
      </c>
    </row>
    <row r="690" spans="1:6" x14ac:dyDescent="0.3">
      <c r="A690" s="541" t="s">
        <v>667</v>
      </c>
      <c r="B690" s="541" t="s">
        <v>666</v>
      </c>
      <c r="C690" s="345" t="s">
        <v>940</v>
      </c>
      <c r="D690" s="224" t="s">
        <v>941</v>
      </c>
      <c r="E690" s="235" t="s">
        <v>942</v>
      </c>
      <c r="F690" s="224"/>
    </row>
    <row r="691" spans="1:6" ht="21.6" x14ac:dyDescent="0.3">
      <c r="A691" s="541" t="s">
        <v>669</v>
      </c>
      <c r="B691" s="541" t="s">
        <v>668</v>
      </c>
      <c r="C691" s="297" t="s">
        <v>1663</v>
      </c>
      <c r="D691" s="353" t="s">
        <v>1927</v>
      </c>
      <c r="E691" s="245" t="s">
        <v>1928</v>
      </c>
      <c r="F691" s="357" t="s">
        <v>1664</v>
      </c>
    </row>
    <row r="692" spans="1:6" x14ac:dyDescent="0.3">
      <c r="A692" s="541" t="s">
        <v>669</v>
      </c>
      <c r="B692" s="541" t="s">
        <v>670</v>
      </c>
      <c r="C692" s="297" t="s">
        <v>1678</v>
      </c>
      <c r="D692" s="256"/>
      <c r="E692" s="235"/>
      <c r="F692" s="236"/>
    </row>
    <row r="693" spans="1:6" x14ac:dyDescent="0.3">
      <c r="A693" s="541" t="s">
        <v>669</v>
      </c>
      <c r="B693" s="541" t="s">
        <v>671</v>
      </c>
      <c r="C693" s="297" t="s">
        <v>1678</v>
      </c>
      <c r="D693" s="256"/>
      <c r="E693" s="235"/>
      <c r="F693" s="236"/>
    </row>
    <row r="694" spans="1:6" x14ac:dyDescent="0.3">
      <c r="A694" s="541" t="s">
        <v>669</v>
      </c>
      <c r="B694" s="541" t="s">
        <v>672</v>
      </c>
      <c r="C694" s="297" t="s">
        <v>1678</v>
      </c>
      <c r="D694" s="256"/>
      <c r="E694" s="235"/>
      <c r="F694" s="236"/>
    </row>
    <row r="695" spans="1:6" x14ac:dyDescent="0.3">
      <c r="A695" s="541" t="s">
        <v>669</v>
      </c>
      <c r="B695" s="541" t="s">
        <v>745</v>
      </c>
      <c r="C695" s="297" t="s">
        <v>1678</v>
      </c>
      <c r="D695" s="256"/>
      <c r="E695" s="235"/>
      <c r="F695" s="236"/>
    </row>
    <row r="696" spans="1:6" x14ac:dyDescent="0.3">
      <c r="A696" s="541" t="s">
        <v>669</v>
      </c>
      <c r="B696" s="541" t="s">
        <v>746</v>
      </c>
      <c r="C696" s="297" t="s">
        <v>1678</v>
      </c>
      <c r="D696" s="256"/>
      <c r="E696" s="235"/>
      <c r="F696" s="236"/>
    </row>
    <row r="697" spans="1:6" x14ac:dyDescent="0.3">
      <c r="A697" s="541" t="s">
        <v>669</v>
      </c>
      <c r="B697" s="541" t="s">
        <v>673</v>
      </c>
      <c r="C697" s="297" t="s">
        <v>1678</v>
      </c>
      <c r="D697" s="256"/>
      <c r="E697" s="235"/>
      <c r="F697" s="236"/>
    </row>
    <row r="698" spans="1:6" x14ac:dyDescent="0.3">
      <c r="A698" s="541" t="s">
        <v>669</v>
      </c>
      <c r="B698" s="541" t="s">
        <v>1679</v>
      </c>
      <c r="C698" s="297" t="s">
        <v>1678</v>
      </c>
      <c r="D698" s="256"/>
      <c r="E698" s="235"/>
      <c r="F698" s="236"/>
    </row>
    <row r="699" spans="1:6" x14ac:dyDescent="0.3">
      <c r="A699" s="541" t="s">
        <v>669</v>
      </c>
      <c r="B699" s="541" t="s">
        <v>1680</v>
      </c>
      <c r="C699" s="297" t="s">
        <v>1678</v>
      </c>
      <c r="D699" s="256"/>
      <c r="E699" s="235"/>
      <c r="F699" s="236"/>
    </row>
    <row r="700" spans="1:6" x14ac:dyDescent="0.3">
      <c r="A700" s="541" t="s">
        <v>669</v>
      </c>
      <c r="B700" s="541" t="s">
        <v>2021</v>
      </c>
      <c r="C700" s="297" t="s">
        <v>2025</v>
      </c>
      <c r="D700" s="256" t="s">
        <v>2022</v>
      </c>
      <c r="E700" s="605" t="s">
        <v>2023</v>
      </c>
      <c r="F700" s="236" t="s">
        <v>2024</v>
      </c>
    </row>
    <row r="701" spans="1:6" x14ac:dyDescent="0.3">
      <c r="A701" s="541" t="s">
        <v>669</v>
      </c>
      <c r="B701" s="541" t="s">
        <v>674</v>
      </c>
      <c r="C701" s="489" t="s">
        <v>1749</v>
      </c>
      <c r="D701" s="256"/>
      <c r="E701" s="235"/>
      <c r="F701" s="236"/>
    </row>
    <row r="702" spans="1:6" x14ac:dyDescent="0.3">
      <c r="A702" s="541" t="s">
        <v>669</v>
      </c>
      <c r="B702" s="541" t="s">
        <v>675</v>
      </c>
      <c r="C702" s="470" t="s">
        <v>1750</v>
      </c>
      <c r="D702" s="256" t="s">
        <v>1950</v>
      </c>
      <c r="E702" s="601" t="s">
        <v>1951</v>
      </c>
      <c r="F702" s="369" t="s">
        <v>1952</v>
      </c>
    </row>
    <row r="703" spans="1:6" x14ac:dyDescent="0.3">
      <c r="A703" s="541" t="s">
        <v>669</v>
      </c>
      <c r="B703" s="541" t="s">
        <v>676</v>
      </c>
      <c r="C703" s="343" t="s">
        <v>1763</v>
      </c>
      <c r="D703" s="224" t="s">
        <v>1084</v>
      </c>
      <c r="E703" s="140" t="s">
        <v>1085</v>
      </c>
      <c r="F703" s="224" t="s">
        <v>943</v>
      </c>
    </row>
    <row r="704" spans="1:6" x14ac:dyDescent="0.3">
      <c r="A704" s="541" t="s">
        <v>669</v>
      </c>
      <c r="B704" s="541" t="s">
        <v>677</v>
      </c>
      <c r="C704" s="343" t="s">
        <v>1764</v>
      </c>
      <c r="D704" s="226" t="s">
        <v>1066</v>
      </c>
      <c r="E704" s="139" t="s">
        <v>1067</v>
      </c>
      <c r="F704" s="139" t="s">
        <v>774</v>
      </c>
    </row>
    <row r="705" spans="1:6" x14ac:dyDescent="0.3">
      <c r="A705" s="541" t="s">
        <v>669</v>
      </c>
      <c r="B705" s="541" t="s">
        <v>678</v>
      </c>
      <c r="C705" s="345" t="s">
        <v>944</v>
      </c>
      <c r="D705" s="224" t="s">
        <v>945</v>
      </c>
      <c r="E705" s="235" t="s">
        <v>946</v>
      </c>
      <c r="F705" s="225" t="s">
        <v>947</v>
      </c>
    </row>
    <row r="706" spans="1:6" x14ac:dyDescent="0.3">
      <c r="A706" s="541" t="s">
        <v>669</v>
      </c>
      <c r="B706" s="541" t="s">
        <v>679</v>
      </c>
      <c r="C706" s="344" t="s">
        <v>1359</v>
      </c>
      <c r="D706" s="256" t="s">
        <v>1360</v>
      </c>
      <c r="E706" s="235" t="s">
        <v>1361</v>
      </c>
      <c r="F706" s="361">
        <v>2024882673</v>
      </c>
    </row>
    <row r="707" spans="1:6" x14ac:dyDescent="0.3">
      <c r="A707" s="541" t="s">
        <v>669</v>
      </c>
      <c r="B707" s="541" t="s">
        <v>680</v>
      </c>
      <c r="C707" s="343" t="s">
        <v>1765</v>
      </c>
      <c r="D707" s="224" t="s">
        <v>1084</v>
      </c>
      <c r="E707" s="140" t="s">
        <v>1085</v>
      </c>
      <c r="F707" s="224" t="s">
        <v>948</v>
      </c>
    </row>
    <row r="708" spans="1:6" x14ac:dyDescent="0.3">
      <c r="A708" s="541" t="s">
        <v>669</v>
      </c>
      <c r="B708" s="541" t="s">
        <v>681</v>
      </c>
      <c r="C708" s="470" t="s">
        <v>1766</v>
      </c>
      <c r="D708" s="226" t="s">
        <v>1066</v>
      </c>
      <c r="E708" s="139" t="s">
        <v>1067</v>
      </c>
      <c r="F708" s="139" t="s">
        <v>774</v>
      </c>
    </row>
    <row r="709" spans="1:6" x14ac:dyDescent="0.3">
      <c r="A709" s="541" t="s">
        <v>669</v>
      </c>
      <c r="B709" s="541" t="s">
        <v>682</v>
      </c>
      <c r="C709" s="470" t="s">
        <v>1767</v>
      </c>
      <c r="D709" s="226" t="s">
        <v>1066</v>
      </c>
      <c r="E709" s="368" t="s">
        <v>1067</v>
      </c>
      <c r="F709" s="139" t="s">
        <v>774</v>
      </c>
    </row>
    <row r="710" spans="1:6" x14ac:dyDescent="0.3">
      <c r="A710" s="541" t="s">
        <v>669</v>
      </c>
      <c r="B710" s="541" t="s">
        <v>683</v>
      </c>
      <c r="C710" s="343" t="s">
        <v>1768</v>
      </c>
      <c r="D710" s="225" t="s">
        <v>1066</v>
      </c>
      <c r="E710" s="140" t="s">
        <v>1067</v>
      </c>
      <c r="F710" s="140" t="s">
        <v>774</v>
      </c>
    </row>
    <row r="711" spans="1:6" x14ac:dyDescent="0.3">
      <c r="A711" s="541" t="s">
        <v>669</v>
      </c>
      <c r="B711" s="541" t="s">
        <v>684</v>
      </c>
      <c r="C711" s="344" t="s">
        <v>1123</v>
      </c>
      <c r="D711" s="256" t="s">
        <v>1124</v>
      </c>
      <c r="E711" s="271" t="s">
        <v>1125</v>
      </c>
      <c r="F711" s="236" t="s">
        <v>1126</v>
      </c>
    </row>
    <row r="712" spans="1:6" x14ac:dyDescent="0.3">
      <c r="A712" s="541" t="s">
        <v>669</v>
      </c>
      <c r="B712" s="541" t="s">
        <v>685</v>
      </c>
      <c r="C712" s="343" t="s">
        <v>1774</v>
      </c>
      <c r="D712" s="225" t="s">
        <v>762</v>
      </c>
      <c r="E712" s="581" t="s">
        <v>1999</v>
      </c>
      <c r="F712" s="140" t="s">
        <v>2000</v>
      </c>
    </row>
    <row r="713" spans="1:6" x14ac:dyDescent="0.3">
      <c r="A713" s="541" t="s">
        <v>669</v>
      </c>
      <c r="B713" s="541" t="s">
        <v>686</v>
      </c>
      <c r="C713" s="343" t="s">
        <v>1769</v>
      </c>
      <c r="D713" s="226" t="s">
        <v>1066</v>
      </c>
      <c r="E713" s="139" t="s">
        <v>1067</v>
      </c>
      <c r="F713" s="139" t="s">
        <v>774</v>
      </c>
    </row>
    <row r="714" spans="1:6" x14ac:dyDescent="0.3">
      <c r="A714" s="541" t="s">
        <v>669</v>
      </c>
      <c r="B714" s="541" t="s">
        <v>687</v>
      </c>
      <c r="C714" s="343" t="s">
        <v>949</v>
      </c>
      <c r="D714" s="224" t="s">
        <v>950</v>
      </c>
      <c r="E714" s="235" t="s">
        <v>951</v>
      </c>
      <c r="F714" s="224" t="s">
        <v>952</v>
      </c>
    </row>
    <row r="715" spans="1:6" ht="23.25" customHeight="1" x14ac:dyDescent="0.3">
      <c r="A715" s="541" t="s">
        <v>669</v>
      </c>
      <c r="B715" s="541" t="s">
        <v>688</v>
      </c>
      <c r="C715" s="343" t="s">
        <v>953</v>
      </c>
      <c r="D715" s="225" t="s">
        <v>1364</v>
      </c>
      <c r="E715" s="140" t="s">
        <v>1363</v>
      </c>
      <c r="F715" s="225" t="s">
        <v>1362</v>
      </c>
    </row>
    <row r="716" spans="1:6" x14ac:dyDescent="0.3">
      <c r="A716" s="541" t="s">
        <v>669</v>
      </c>
      <c r="B716" s="541" t="s">
        <v>689</v>
      </c>
      <c r="C716" s="344" t="s">
        <v>1376</v>
      </c>
      <c r="D716" s="358" t="s">
        <v>1377</v>
      </c>
      <c r="E716" s="413" t="s">
        <v>1378</v>
      </c>
      <c r="F716" s="236" t="s">
        <v>1719</v>
      </c>
    </row>
    <row r="717" spans="1:6" x14ac:dyDescent="0.3">
      <c r="A717" s="541" t="s">
        <v>669</v>
      </c>
      <c r="B717" s="541" t="s">
        <v>1681</v>
      </c>
      <c r="C717" s="297" t="s">
        <v>1743</v>
      </c>
      <c r="D717" s="226" t="s">
        <v>1082</v>
      </c>
      <c r="E717" s="368" t="s">
        <v>1083</v>
      </c>
      <c r="F717" s="139" t="s">
        <v>970</v>
      </c>
    </row>
    <row r="718" spans="1:6" ht="21.6" x14ac:dyDescent="0.3">
      <c r="A718" s="541" t="s">
        <v>669</v>
      </c>
      <c r="B718" s="541" t="s">
        <v>1430</v>
      </c>
      <c r="C718" s="297" t="s">
        <v>1857</v>
      </c>
      <c r="D718" s="353" t="s">
        <v>1559</v>
      </c>
      <c r="E718" s="245" t="s">
        <v>1560</v>
      </c>
      <c r="F718" s="354" t="s">
        <v>1561</v>
      </c>
    </row>
    <row r="719" spans="1:6" x14ac:dyDescent="0.3">
      <c r="A719" s="541" t="s">
        <v>669</v>
      </c>
      <c r="B719" s="541" t="s">
        <v>690</v>
      </c>
      <c r="C719" s="297" t="s">
        <v>1858</v>
      </c>
      <c r="D719" s="226" t="s">
        <v>1082</v>
      </c>
      <c r="E719" s="139" t="s">
        <v>1083</v>
      </c>
      <c r="F719" s="139" t="s">
        <v>970</v>
      </c>
    </row>
    <row r="720" spans="1:6" ht="21.6" x14ac:dyDescent="0.3">
      <c r="A720" s="541" t="s">
        <v>669</v>
      </c>
      <c r="B720" s="541" t="s">
        <v>691</v>
      </c>
      <c r="C720" s="297" t="s">
        <v>1859</v>
      </c>
      <c r="D720" s="226" t="s">
        <v>1454</v>
      </c>
      <c r="E720" s="412" t="s">
        <v>1083</v>
      </c>
      <c r="F720" s="139" t="s">
        <v>1453</v>
      </c>
    </row>
    <row r="721" spans="1:8" x14ac:dyDescent="0.3">
      <c r="A721" s="541" t="s">
        <v>669</v>
      </c>
      <c r="B721" s="541" t="s">
        <v>692</v>
      </c>
      <c r="C721" s="524" t="s">
        <v>1967</v>
      </c>
      <c r="D721" s="224" t="s">
        <v>954</v>
      </c>
      <c r="E721" s="235" t="s">
        <v>955</v>
      </c>
      <c r="F721" s="225" t="s">
        <v>956</v>
      </c>
    </row>
    <row r="722" spans="1:8" x14ac:dyDescent="0.3">
      <c r="A722" s="541" t="s">
        <v>669</v>
      </c>
      <c r="B722" s="541" t="s">
        <v>1965</v>
      </c>
      <c r="C722" s="524" t="s">
        <v>1968</v>
      </c>
      <c r="D722" s="524" t="s">
        <v>1966</v>
      </c>
      <c r="E722" s="605" t="s">
        <v>1985</v>
      </c>
      <c r="F722" s="225" t="s">
        <v>1969</v>
      </c>
    </row>
    <row r="723" spans="1:8" x14ac:dyDescent="0.3">
      <c r="A723" s="541" t="s">
        <v>669</v>
      </c>
      <c r="B723" s="541" t="s">
        <v>693</v>
      </c>
      <c r="C723" s="343" t="s">
        <v>1770</v>
      </c>
      <c r="D723" s="224" t="s">
        <v>1084</v>
      </c>
      <c r="E723" s="140" t="s">
        <v>1085</v>
      </c>
      <c r="F723" s="224" t="s">
        <v>957</v>
      </c>
    </row>
    <row r="724" spans="1:8" x14ac:dyDescent="0.3">
      <c r="A724" s="541" t="s">
        <v>669</v>
      </c>
      <c r="B724" s="541" t="s">
        <v>694</v>
      </c>
      <c r="C724" s="343" t="s">
        <v>1771</v>
      </c>
      <c r="D724" s="224" t="s">
        <v>1084</v>
      </c>
      <c r="E724" s="140" t="s">
        <v>1085</v>
      </c>
      <c r="F724" s="224" t="s">
        <v>958</v>
      </c>
    </row>
    <row r="725" spans="1:8" x14ac:dyDescent="0.3">
      <c r="A725" s="541" t="s">
        <v>669</v>
      </c>
      <c r="B725" s="541" t="s">
        <v>695</v>
      </c>
      <c r="C725" s="343" t="s">
        <v>1772</v>
      </c>
      <c r="D725" s="226" t="s">
        <v>1066</v>
      </c>
      <c r="E725" s="139" t="s">
        <v>1067</v>
      </c>
      <c r="F725" s="139" t="s">
        <v>774</v>
      </c>
    </row>
    <row r="726" spans="1:8" x14ac:dyDescent="0.3">
      <c r="A726" s="541" t="s">
        <v>669</v>
      </c>
      <c r="B726" s="541" t="s">
        <v>753</v>
      </c>
      <c r="C726" s="343" t="s">
        <v>1773</v>
      </c>
      <c r="D726" s="225" t="s">
        <v>1066</v>
      </c>
      <c r="E726" s="140" t="s">
        <v>1067</v>
      </c>
      <c r="F726" s="140" t="s">
        <v>774</v>
      </c>
    </row>
    <row r="727" spans="1:8" x14ac:dyDescent="0.3">
      <c r="A727" s="541" t="s">
        <v>697</v>
      </c>
      <c r="B727" s="541" t="s">
        <v>696</v>
      </c>
      <c r="C727" s="350" t="s">
        <v>1520</v>
      </c>
      <c r="D727" s="525" t="s">
        <v>1494</v>
      </c>
      <c r="E727" s="526"/>
      <c r="F727" s="527" t="s">
        <v>1495</v>
      </c>
      <c r="G727" s="155"/>
      <c r="H727" s="155"/>
    </row>
    <row r="728" spans="1:8" x14ac:dyDescent="0.3">
      <c r="A728" s="541" t="s">
        <v>697</v>
      </c>
      <c r="B728" s="541" t="s">
        <v>698</v>
      </c>
      <c r="C728" s="343" t="s">
        <v>1732</v>
      </c>
      <c r="D728" s="225" t="s">
        <v>1888</v>
      </c>
      <c r="E728" s="360" t="s">
        <v>1889</v>
      </c>
      <c r="F728" s="225" t="s">
        <v>1903</v>
      </c>
      <c r="G728" s="155"/>
      <c r="H728" s="155"/>
    </row>
    <row r="729" spans="1:8" ht="20.399999999999999" x14ac:dyDescent="0.3">
      <c r="A729" s="541" t="s">
        <v>697</v>
      </c>
      <c r="B729" s="542" t="s">
        <v>699</v>
      </c>
      <c r="C729" s="445" t="s">
        <v>959</v>
      </c>
      <c r="D729" s="383" t="s">
        <v>1686</v>
      </c>
      <c r="E729" s="528" t="s">
        <v>1685</v>
      </c>
      <c r="F729" s="383" t="s">
        <v>960</v>
      </c>
      <c r="G729" s="155"/>
      <c r="H729" s="155"/>
    </row>
    <row r="730" spans="1:8" x14ac:dyDescent="0.3">
      <c r="A730" s="541" t="s">
        <v>697</v>
      </c>
      <c r="B730" s="541" t="s">
        <v>700</v>
      </c>
      <c r="C730" s="350" t="s">
        <v>1523</v>
      </c>
      <c r="D730" s="529" t="s">
        <v>1521</v>
      </c>
      <c r="E730" s="526"/>
      <c r="F730" s="527" t="s">
        <v>1522</v>
      </c>
      <c r="G730" s="155"/>
      <c r="H730" s="155"/>
    </row>
    <row r="731" spans="1:8" x14ac:dyDescent="0.3">
      <c r="A731" s="541" t="s">
        <v>697</v>
      </c>
      <c r="B731" s="541" t="s">
        <v>701</v>
      </c>
      <c r="C731" s="344" t="s">
        <v>1076</v>
      </c>
      <c r="D731" s="296" t="s">
        <v>1890</v>
      </c>
      <c r="E731" s="235" t="s">
        <v>1891</v>
      </c>
      <c r="F731" s="236"/>
    </row>
    <row r="732" spans="1:8" x14ac:dyDescent="0.3">
      <c r="A732" s="541" t="s">
        <v>697</v>
      </c>
      <c r="B732" s="541" t="s">
        <v>702</v>
      </c>
      <c r="C732" s="345" t="s">
        <v>961</v>
      </c>
      <c r="D732" s="224" t="s">
        <v>962</v>
      </c>
      <c r="E732" s="235" t="s">
        <v>963</v>
      </c>
      <c r="F732" s="224" t="s">
        <v>964</v>
      </c>
    </row>
    <row r="733" spans="1:8" x14ac:dyDescent="0.3">
      <c r="A733" s="541" t="s">
        <v>697</v>
      </c>
      <c r="B733" s="541" t="s">
        <v>1869</v>
      </c>
      <c r="C733" s="345" t="s">
        <v>1870</v>
      </c>
      <c r="D733" s="612" t="s">
        <v>2108</v>
      </c>
      <c r="E733" s="368" t="s">
        <v>2109</v>
      </c>
      <c r="F733" s="224" t="s">
        <v>2110</v>
      </c>
    </row>
    <row r="734" spans="1:8" x14ac:dyDescent="0.3">
      <c r="A734" s="541" t="s">
        <v>697</v>
      </c>
      <c r="B734" s="541" t="s">
        <v>1690</v>
      </c>
      <c r="C734" s="345" t="s">
        <v>1887</v>
      </c>
      <c r="D734" s="224" t="s">
        <v>1638</v>
      </c>
      <c r="E734" s="235" t="s">
        <v>1640</v>
      </c>
      <c r="F734" s="224" t="s">
        <v>1641</v>
      </c>
    </row>
    <row r="735" spans="1:8" x14ac:dyDescent="0.3">
      <c r="A735" s="541" t="s">
        <v>697</v>
      </c>
      <c r="B735" s="541" t="s">
        <v>1637</v>
      </c>
      <c r="C735" s="345" t="s">
        <v>1639</v>
      </c>
      <c r="D735" s="224" t="s">
        <v>1638</v>
      </c>
      <c r="E735" s="413" t="s">
        <v>1640</v>
      </c>
      <c r="F735" s="224" t="s">
        <v>1641</v>
      </c>
    </row>
    <row r="736" spans="1:8" ht="21.6" x14ac:dyDescent="0.3">
      <c r="A736" s="542" t="s">
        <v>697</v>
      </c>
      <c r="B736" s="542" t="s">
        <v>1861</v>
      </c>
      <c r="C736" s="415" t="s">
        <v>1862</v>
      </c>
      <c r="D736" s="584" t="s">
        <v>2001</v>
      </c>
      <c r="E736" s="610" t="s">
        <v>2002</v>
      </c>
      <c r="F736" s="611" t="s">
        <v>2003</v>
      </c>
    </row>
    <row r="737" spans="1:6" x14ac:dyDescent="0.3">
      <c r="A737" s="542" t="s">
        <v>697</v>
      </c>
      <c r="B737" s="781">
        <v>97008731</v>
      </c>
      <c r="C737" s="779" t="s">
        <v>2234</v>
      </c>
      <c r="D737" s="778" t="s">
        <v>2235</v>
      </c>
      <c r="E737" s="776" t="s">
        <v>1384</v>
      </c>
      <c r="F737" s="778" t="s">
        <v>1385</v>
      </c>
    </row>
    <row r="738" spans="1:6" ht="52.2" x14ac:dyDescent="0.3">
      <c r="A738" s="627" t="s">
        <v>697</v>
      </c>
      <c r="B738" s="627" t="s">
        <v>2069</v>
      </c>
      <c r="C738" s="415" t="s">
        <v>2072</v>
      </c>
      <c r="D738" s="355" t="s">
        <v>2144</v>
      </c>
      <c r="E738" s="371" t="s">
        <v>2143</v>
      </c>
      <c r="F738" s="355" t="s">
        <v>2145</v>
      </c>
    </row>
    <row r="739" spans="1:6" ht="52.2" x14ac:dyDescent="0.3">
      <c r="A739" s="627" t="s">
        <v>697</v>
      </c>
      <c r="B739" s="627" t="s">
        <v>2070</v>
      </c>
      <c r="C739" s="415" t="s">
        <v>2071</v>
      </c>
      <c r="D739" s="355" t="s">
        <v>2144</v>
      </c>
      <c r="E739" s="371" t="s">
        <v>2143</v>
      </c>
      <c r="F739" s="355" t="s">
        <v>2145</v>
      </c>
    </row>
    <row r="740" spans="1:6" ht="52.2" x14ac:dyDescent="0.3">
      <c r="A740" s="627" t="s">
        <v>697</v>
      </c>
      <c r="B740" s="627" t="s">
        <v>2121</v>
      </c>
      <c r="C740" s="415" t="s">
        <v>2071</v>
      </c>
      <c r="D740" s="355" t="s">
        <v>2144</v>
      </c>
      <c r="E740" s="371" t="s">
        <v>2143</v>
      </c>
      <c r="F740" s="355" t="s">
        <v>2145</v>
      </c>
    </row>
    <row r="741" spans="1:6" ht="52.2" x14ac:dyDescent="0.3">
      <c r="A741" s="627" t="s">
        <v>697</v>
      </c>
      <c r="B741" s="627" t="s">
        <v>2122</v>
      </c>
      <c r="C741" s="415" t="s">
        <v>2071</v>
      </c>
      <c r="D741" s="355" t="s">
        <v>2144</v>
      </c>
      <c r="E741" s="371" t="s">
        <v>2143</v>
      </c>
      <c r="F741" s="355" t="s">
        <v>2145</v>
      </c>
    </row>
    <row r="742" spans="1:6" ht="52.2" x14ac:dyDescent="0.3">
      <c r="A742" s="627" t="s">
        <v>697</v>
      </c>
      <c r="B742" s="627" t="s">
        <v>2123</v>
      </c>
      <c r="C742" s="415" t="s">
        <v>2071</v>
      </c>
      <c r="D742" s="355" t="s">
        <v>2144</v>
      </c>
      <c r="E742" s="371" t="s">
        <v>2143</v>
      </c>
      <c r="F742" s="355" t="s">
        <v>2145</v>
      </c>
    </row>
    <row r="743" spans="1:6" ht="52.2" x14ac:dyDescent="0.3">
      <c r="A743" s="627" t="s">
        <v>697</v>
      </c>
      <c r="B743" s="627" t="s">
        <v>2037</v>
      </c>
      <c r="C743" s="415" t="s">
        <v>2043</v>
      </c>
      <c r="D743" s="355" t="s">
        <v>2144</v>
      </c>
      <c r="E743" s="371" t="s">
        <v>2143</v>
      </c>
      <c r="F743" s="355" t="s">
        <v>2145</v>
      </c>
    </row>
    <row r="744" spans="1:6" ht="52.2" x14ac:dyDescent="0.3">
      <c r="A744" s="627" t="s">
        <v>697</v>
      </c>
      <c r="B744" s="627" t="s">
        <v>2038</v>
      </c>
      <c r="C744" s="783" t="s">
        <v>2043</v>
      </c>
      <c r="D744" s="784" t="s">
        <v>2144</v>
      </c>
      <c r="E744" s="785" t="s">
        <v>2143</v>
      </c>
      <c r="F744" s="784" t="s">
        <v>2145</v>
      </c>
    </row>
    <row r="745" spans="1:6" x14ac:dyDescent="0.3">
      <c r="A745" s="333" t="s">
        <v>697</v>
      </c>
      <c r="B745" s="786">
        <v>97008811</v>
      </c>
      <c r="C745" s="761" t="s">
        <v>2246</v>
      </c>
      <c r="D745" s="787" t="s">
        <v>2247</v>
      </c>
      <c r="E745" s="787"/>
      <c r="F745" s="787" t="s">
        <v>2248</v>
      </c>
    </row>
    <row r="746" spans="1:6" x14ac:dyDescent="0.3">
      <c r="A746" s="333" t="s">
        <v>697</v>
      </c>
      <c r="B746" s="786">
        <v>97008812</v>
      </c>
      <c r="C746" s="761" t="s">
        <v>2246</v>
      </c>
      <c r="D746" s="787" t="s">
        <v>2247</v>
      </c>
      <c r="E746" s="787"/>
      <c r="F746" s="787" t="s">
        <v>2248</v>
      </c>
    </row>
    <row r="747" spans="1:6" ht="52.2" x14ac:dyDescent="0.3">
      <c r="A747" s="627" t="s">
        <v>697</v>
      </c>
      <c r="B747" s="627" t="s">
        <v>2039</v>
      </c>
      <c r="C747" s="415" t="s">
        <v>2044</v>
      </c>
      <c r="D747" s="355" t="s">
        <v>2144</v>
      </c>
      <c r="E747" s="371" t="s">
        <v>2143</v>
      </c>
      <c r="F747" s="355" t="s">
        <v>2145</v>
      </c>
    </row>
    <row r="748" spans="1:6" ht="52.2" x14ac:dyDescent="0.3">
      <c r="A748" s="627" t="s">
        <v>697</v>
      </c>
      <c r="B748" s="627" t="s">
        <v>2040</v>
      </c>
      <c r="C748" s="415" t="s">
        <v>2044</v>
      </c>
      <c r="D748" s="355" t="s">
        <v>2144</v>
      </c>
      <c r="E748" s="371" t="s">
        <v>2143</v>
      </c>
      <c r="F748" s="355" t="s">
        <v>2145</v>
      </c>
    </row>
    <row r="749" spans="1:6" ht="52.2" x14ac:dyDescent="0.3">
      <c r="A749" s="627" t="s">
        <v>697</v>
      </c>
      <c r="B749" s="627" t="s">
        <v>2041</v>
      </c>
      <c r="C749" s="415" t="s">
        <v>2045</v>
      </c>
      <c r="D749" s="355" t="s">
        <v>2144</v>
      </c>
      <c r="E749" s="371" t="s">
        <v>2143</v>
      </c>
      <c r="F749" s="355" t="s">
        <v>2145</v>
      </c>
    </row>
    <row r="750" spans="1:6" ht="52.2" x14ac:dyDescent="0.3">
      <c r="A750" s="627" t="s">
        <v>697</v>
      </c>
      <c r="B750" s="627" t="s">
        <v>2042</v>
      </c>
      <c r="C750" s="415" t="s">
        <v>2045</v>
      </c>
      <c r="D750" s="355" t="s">
        <v>2144</v>
      </c>
      <c r="E750" s="371" t="s">
        <v>2143</v>
      </c>
      <c r="F750" s="355" t="s">
        <v>2145</v>
      </c>
    </row>
    <row r="751" spans="1:6" x14ac:dyDescent="0.3">
      <c r="A751" s="627" t="s">
        <v>697</v>
      </c>
      <c r="B751" s="782">
        <v>97110002</v>
      </c>
      <c r="C751" s="490" t="s">
        <v>2236</v>
      </c>
      <c r="D751" s="530" t="s">
        <v>2237</v>
      </c>
      <c r="E751" s="490"/>
      <c r="F751" s="530" t="s">
        <v>2238</v>
      </c>
    </row>
    <row r="752" spans="1:6" ht="21.6" x14ac:dyDescent="0.3">
      <c r="A752" s="542" t="s">
        <v>697</v>
      </c>
      <c r="B752" s="542" t="s">
        <v>703</v>
      </c>
      <c r="C752" s="445" t="s">
        <v>965</v>
      </c>
      <c r="D752" s="257" t="s">
        <v>966</v>
      </c>
      <c r="E752" s="258" t="s">
        <v>967</v>
      </c>
      <c r="F752" s="225" t="s">
        <v>968</v>
      </c>
    </row>
    <row r="753" spans="1:6" x14ac:dyDescent="0.3">
      <c r="A753" s="542" t="s">
        <v>697</v>
      </c>
      <c r="B753" s="782">
        <v>97200012</v>
      </c>
      <c r="C753" s="490" t="s">
        <v>2239</v>
      </c>
      <c r="D753" s="524" t="s">
        <v>2240</v>
      </c>
      <c r="E753" s="490"/>
      <c r="F753" s="524" t="s">
        <v>2241</v>
      </c>
    </row>
    <row r="754" spans="1:6" ht="20.399999999999999" x14ac:dyDescent="0.3">
      <c r="A754" s="542" t="s">
        <v>697</v>
      </c>
      <c r="B754" s="542" t="s">
        <v>1569</v>
      </c>
      <c r="C754" s="415" t="s">
        <v>1572</v>
      </c>
      <c r="D754" s="382" t="s">
        <v>1626</v>
      </c>
      <c r="E754" s="438" t="s">
        <v>1627</v>
      </c>
      <c r="F754" s="382" t="s">
        <v>1571</v>
      </c>
    </row>
    <row r="755" spans="1:6" x14ac:dyDescent="0.3">
      <c r="A755" s="541" t="s">
        <v>697</v>
      </c>
      <c r="B755" s="541" t="s">
        <v>1570</v>
      </c>
      <c r="C755" s="345" t="s">
        <v>1572</v>
      </c>
      <c r="D755" s="723"/>
      <c r="E755" s="724"/>
      <c r="F755" s="725"/>
    </row>
    <row r="756" spans="1:6" x14ac:dyDescent="0.3">
      <c r="A756" s="545"/>
      <c r="B756" s="545"/>
      <c r="E756" s="598"/>
    </row>
    <row r="757" spans="1:6" x14ac:dyDescent="0.3">
      <c r="A757" s="545"/>
      <c r="B757" s="545"/>
    </row>
    <row r="758" spans="1:6" x14ac:dyDescent="0.3">
      <c r="A758" s="545"/>
      <c r="B758" s="545"/>
    </row>
    <row r="759" spans="1:6" x14ac:dyDescent="0.3">
      <c r="A759" s="545"/>
      <c r="B759" s="545"/>
    </row>
    <row r="760" spans="1:6" x14ac:dyDescent="0.3">
      <c r="A760" s="545"/>
      <c r="B760" s="545"/>
    </row>
    <row r="761" spans="1:6" x14ac:dyDescent="0.3">
      <c r="A761" s="545"/>
      <c r="B761" s="545"/>
    </row>
    <row r="762" spans="1:6" x14ac:dyDescent="0.3">
      <c r="A762" s="545"/>
      <c r="B762" s="545"/>
    </row>
    <row r="763" spans="1:6" x14ac:dyDescent="0.3">
      <c r="A763" s="545"/>
      <c r="B763" s="545"/>
    </row>
    <row r="764" spans="1:6" x14ac:dyDescent="0.3">
      <c r="A764" s="545"/>
      <c r="B764" s="545"/>
    </row>
    <row r="765" spans="1:6" x14ac:dyDescent="0.3">
      <c r="A765" s="545"/>
      <c r="B765" s="545"/>
    </row>
    <row r="766" spans="1:6" x14ac:dyDescent="0.3">
      <c r="A766" s="545"/>
      <c r="B766" s="545"/>
    </row>
    <row r="767" spans="1:6" x14ac:dyDescent="0.3">
      <c r="A767" s="545"/>
      <c r="B767" s="545"/>
    </row>
    <row r="768" spans="1:6" x14ac:dyDescent="0.3">
      <c r="A768" s="545"/>
      <c r="B768" s="545"/>
    </row>
    <row r="769" spans="1:2" x14ac:dyDescent="0.3">
      <c r="A769" s="545"/>
      <c r="B769" s="545"/>
    </row>
    <row r="770" spans="1:2" x14ac:dyDescent="0.3">
      <c r="A770" s="545"/>
      <c r="B770" s="545"/>
    </row>
    <row r="771" spans="1:2" x14ac:dyDescent="0.3">
      <c r="A771" s="545"/>
      <c r="B771" s="545"/>
    </row>
    <row r="772" spans="1:2" x14ac:dyDescent="0.3">
      <c r="A772" s="545"/>
      <c r="B772" s="545"/>
    </row>
    <row r="773" spans="1:2" x14ac:dyDescent="0.3">
      <c r="A773" s="545"/>
      <c r="B773" s="545"/>
    </row>
    <row r="774" spans="1:2" x14ac:dyDescent="0.3">
      <c r="A774" s="545"/>
      <c r="B774" s="545"/>
    </row>
    <row r="775" spans="1:2" x14ac:dyDescent="0.3">
      <c r="A775" s="545"/>
      <c r="B775" s="545"/>
    </row>
    <row r="776" spans="1:2" x14ac:dyDescent="0.3">
      <c r="A776" s="545"/>
      <c r="B776" s="545"/>
    </row>
    <row r="777" spans="1:2" x14ac:dyDescent="0.3">
      <c r="A777" s="545"/>
      <c r="B777" s="545"/>
    </row>
    <row r="778" spans="1:2" x14ac:dyDescent="0.3">
      <c r="A778" s="545"/>
      <c r="B778" s="545"/>
    </row>
    <row r="779" spans="1:2" x14ac:dyDescent="0.3">
      <c r="A779" s="545"/>
      <c r="B779" s="545"/>
    </row>
    <row r="780" spans="1:2" x14ac:dyDescent="0.3">
      <c r="A780" s="545"/>
      <c r="B780" s="545"/>
    </row>
    <row r="781" spans="1:2" x14ac:dyDescent="0.3">
      <c r="A781" s="545"/>
      <c r="B781" s="545"/>
    </row>
    <row r="782" spans="1:2" x14ac:dyDescent="0.3">
      <c r="A782" s="545"/>
      <c r="B782" s="545"/>
    </row>
    <row r="783" spans="1:2" x14ac:dyDescent="0.3">
      <c r="A783" s="545"/>
      <c r="B783" s="545"/>
    </row>
    <row r="784" spans="1:2" x14ac:dyDescent="0.3">
      <c r="A784" s="545"/>
      <c r="B784" s="545"/>
    </row>
    <row r="785" spans="1:2" x14ac:dyDescent="0.3">
      <c r="A785" s="545"/>
      <c r="B785" s="545"/>
    </row>
    <row r="786" spans="1:2" x14ac:dyDescent="0.3">
      <c r="A786" s="545"/>
      <c r="B786" s="545"/>
    </row>
    <row r="787" spans="1:2" x14ac:dyDescent="0.3">
      <c r="A787" s="545"/>
      <c r="B787" s="545"/>
    </row>
    <row r="788" spans="1:2" x14ac:dyDescent="0.3">
      <c r="A788" s="545"/>
      <c r="B788" s="545"/>
    </row>
    <row r="789" spans="1:2" x14ac:dyDescent="0.3">
      <c r="A789" s="545"/>
      <c r="B789" s="545"/>
    </row>
    <row r="790" spans="1:2" x14ac:dyDescent="0.3">
      <c r="A790" s="545"/>
      <c r="B790" s="545"/>
    </row>
    <row r="791" spans="1:2" x14ac:dyDescent="0.3">
      <c r="A791" s="545"/>
      <c r="B791" s="545"/>
    </row>
    <row r="792" spans="1:2" x14ac:dyDescent="0.3">
      <c r="A792" s="545"/>
      <c r="B792" s="545"/>
    </row>
    <row r="793" spans="1:2" x14ac:dyDescent="0.3">
      <c r="A793" s="545"/>
      <c r="B793" s="545"/>
    </row>
    <row r="794" spans="1:2" x14ac:dyDescent="0.3">
      <c r="A794" s="545"/>
      <c r="B794" s="545"/>
    </row>
    <row r="795" spans="1:2" x14ac:dyDescent="0.3">
      <c r="A795" s="545"/>
      <c r="B795" s="545"/>
    </row>
    <row r="796" spans="1:2" x14ac:dyDescent="0.3">
      <c r="A796" s="545"/>
      <c r="B796" s="545"/>
    </row>
    <row r="797" spans="1:2" x14ac:dyDescent="0.3">
      <c r="A797" s="545"/>
      <c r="B797" s="545"/>
    </row>
    <row r="798" spans="1:2" x14ac:dyDescent="0.3">
      <c r="A798" s="545"/>
      <c r="B798" s="545"/>
    </row>
    <row r="799" spans="1:2" x14ac:dyDescent="0.3">
      <c r="A799" s="545"/>
      <c r="B799" s="545"/>
    </row>
    <row r="800" spans="1:2" x14ac:dyDescent="0.3">
      <c r="A800" s="545"/>
      <c r="B800" s="545"/>
    </row>
    <row r="801" spans="1:2" x14ac:dyDescent="0.3">
      <c r="A801" s="545"/>
      <c r="B801" s="545"/>
    </row>
    <row r="802" spans="1:2" x14ac:dyDescent="0.3">
      <c r="A802" s="545"/>
      <c r="B802" s="545"/>
    </row>
    <row r="803" spans="1:2" x14ac:dyDescent="0.3">
      <c r="A803" s="545"/>
      <c r="B803" s="545"/>
    </row>
    <row r="804" spans="1:2" x14ac:dyDescent="0.3">
      <c r="A804" s="545"/>
      <c r="B804" s="545"/>
    </row>
    <row r="805" spans="1:2" x14ac:dyDescent="0.3">
      <c r="A805" s="545"/>
      <c r="B805" s="545"/>
    </row>
    <row r="806" spans="1:2" x14ac:dyDescent="0.3">
      <c r="A806" s="545"/>
      <c r="B806" s="545"/>
    </row>
    <row r="807" spans="1:2" x14ac:dyDescent="0.3">
      <c r="A807" s="545"/>
      <c r="B807" s="545"/>
    </row>
    <row r="808" spans="1:2" x14ac:dyDescent="0.3">
      <c r="A808" s="545"/>
      <c r="B808" s="545"/>
    </row>
    <row r="809" spans="1:2" x14ac:dyDescent="0.3">
      <c r="A809" s="545"/>
      <c r="B809" s="545"/>
    </row>
    <row r="810" spans="1:2" x14ac:dyDescent="0.3">
      <c r="A810" s="545"/>
      <c r="B810" s="545"/>
    </row>
    <row r="811" spans="1:2" x14ac:dyDescent="0.3">
      <c r="A811" s="545"/>
      <c r="B811" s="545"/>
    </row>
    <row r="812" spans="1:2" x14ac:dyDescent="0.3">
      <c r="A812" s="545"/>
      <c r="B812" s="545"/>
    </row>
    <row r="813" spans="1:2" x14ac:dyDescent="0.3">
      <c r="A813" s="545"/>
      <c r="B813" s="545"/>
    </row>
    <row r="814" spans="1:2" x14ac:dyDescent="0.3">
      <c r="A814" s="545"/>
      <c r="B814" s="545"/>
    </row>
    <row r="815" spans="1:2" x14ac:dyDescent="0.3">
      <c r="A815" s="545"/>
      <c r="B815" s="545"/>
    </row>
    <row r="816" spans="1:2" x14ac:dyDescent="0.3">
      <c r="A816" s="545"/>
      <c r="B816" s="545"/>
    </row>
    <row r="817" spans="1:2" x14ac:dyDescent="0.3">
      <c r="A817" s="545"/>
      <c r="B817" s="545"/>
    </row>
    <row r="818" spans="1:2" x14ac:dyDescent="0.3">
      <c r="A818" s="545"/>
      <c r="B818" s="545"/>
    </row>
    <row r="819" spans="1:2" x14ac:dyDescent="0.3">
      <c r="A819" s="545"/>
      <c r="B819" s="545"/>
    </row>
    <row r="820" spans="1:2" x14ac:dyDescent="0.3">
      <c r="A820" s="545"/>
      <c r="B820" s="545"/>
    </row>
    <row r="821" spans="1:2" x14ac:dyDescent="0.3">
      <c r="A821" s="545"/>
      <c r="B821" s="545"/>
    </row>
    <row r="822" spans="1:2" x14ac:dyDescent="0.3">
      <c r="A822" s="545"/>
      <c r="B822" s="545"/>
    </row>
    <row r="823" spans="1:2" x14ac:dyDescent="0.3">
      <c r="A823" s="545"/>
      <c r="B823" s="545"/>
    </row>
    <row r="824" spans="1:2" x14ac:dyDescent="0.3">
      <c r="A824" s="545"/>
      <c r="B824" s="545"/>
    </row>
    <row r="825" spans="1:2" x14ac:dyDescent="0.3">
      <c r="A825" s="545"/>
      <c r="B825" s="545"/>
    </row>
    <row r="826" spans="1:2" x14ac:dyDescent="0.3">
      <c r="A826" s="545"/>
      <c r="B826" s="545"/>
    </row>
    <row r="827" spans="1:2" x14ac:dyDescent="0.3">
      <c r="A827" s="545"/>
      <c r="B827" s="545"/>
    </row>
    <row r="828" spans="1:2" x14ac:dyDescent="0.3">
      <c r="A828" s="545"/>
      <c r="B828" s="545"/>
    </row>
    <row r="829" spans="1:2" x14ac:dyDescent="0.3">
      <c r="A829" s="545"/>
      <c r="B829" s="545"/>
    </row>
    <row r="830" spans="1:2" x14ac:dyDescent="0.3">
      <c r="A830" s="545"/>
      <c r="B830" s="545"/>
    </row>
    <row r="831" spans="1:2" x14ac:dyDescent="0.3">
      <c r="A831" s="545"/>
      <c r="B831" s="545"/>
    </row>
    <row r="832" spans="1:2" x14ac:dyDescent="0.3">
      <c r="A832" s="545"/>
      <c r="B832" s="545"/>
    </row>
    <row r="833" spans="1:2" x14ac:dyDescent="0.3">
      <c r="A833" s="545"/>
      <c r="B833" s="545"/>
    </row>
    <row r="834" spans="1:2" x14ac:dyDescent="0.3">
      <c r="A834" s="545"/>
      <c r="B834" s="545"/>
    </row>
    <row r="835" spans="1:2" x14ac:dyDescent="0.3">
      <c r="A835" s="545"/>
      <c r="B835" s="545"/>
    </row>
    <row r="836" spans="1:2" x14ac:dyDescent="0.3">
      <c r="A836" s="545"/>
      <c r="B836" s="545"/>
    </row>
    <row r="837" spans="1:2" x14ac:dyDescent="0.3">
      <c r="A837" s="545"/>
      <c r="B837" s="545"/>
    </row>
    <row r="838" spans="1:2" x14ac:dyDescent="0.3">
      <c r="A838" s="545"/>
      <c r="B838" s="545"/>
    </row>
    <row r="839" spans="1:2" x14ac:dyDescent="0.3">
      <c r="A839" s="545"/>
      <c r="B839" s="545"/>
    </row>
    <row r="840" spans="1:2" x14ac:dyDescent="0.3">
      <c r="A840" s="545"/>
      <c r="B840" s="545"/>
    </row>
    <row r="841" spans="1:2" x14ac:dyDescent="0.3">
      <c r="A841" s="545"/>
      <c r="B841" s="545"/>
    </row>
    <row r="842" spans="1:2" x14ac:dyDescent="0.3">
      <c r="A842" s="545"/>
      <c r="B842" s="545"/>
    </row>
    <row r="843" spans="1:2" x14ac:dyDescent="0.3">
      <c r="A843" s="545"/>
      <c r="B843" s="545"/>
    </row>
    <row r="844" spans="1:2" x14ac:dyDescent="0.3">
      <c r="A844" s="545"/>
      <c r="B844" s="545"/>
    </row>
    <row r="845" spans="1:2" x14ac:dyDescent="0.3">
      <c r="A845" s="545"/>
      <c r="B845" s="545"/>
    </row>
    <row r="846" spans="1:2" x14ac:dyDescent="0.3">
      <c r="A846" s="545"/>
      <c r="B846" s="545"/>
    </row>
    <row r="847" spans="1:2" x14ac:dyDescent="0.3">
      <c r="A847" s="545"/>
      <c r="B847" s="545"/>
    </row>
    <row r="848" spans="1:2" x14ac:dyDescent="0.3">
      <c r="A848" s="545"/>
      <c r="B848" s="545"/>
    </row>
    <row r="849" spans="1:2" x14ac:dyDescent="0.3">
      <c r="A849" s="545"/>
      <c r="B849" s="545"/>
    </row>
    <row r="850" spans="1:2" x14ac:dyDescent="0.3">
      <c r="A850" s="545"/>
      <c r="B850" s="545"/>
    </row>
    <row r="851" spans="1:2" x14ac:dyDescent="0.3">
      <c r="A851" s="545"/>
      <c r="B851" s="545"/>
    </row>
    <row r="852" spans="1:2" x14ac:dyDescent="0.3">
      <c r="A852" s="545"/>
      <c r="B852" s="545"/>
    </row>
    <row r="853" spans="1:2" x14ac:dyDescent="0.3">
      <c r="A853" s="545"/>
      <c r="B853" s="545"/>
    </row>
    <row r="854" spans="1:2" x14ac:dyDescent="0.3">
      <c r="A854" s="545"/>
      <c r="B854" s="545"/>
    </row>
    <row r="855" spans="1:2" x14ac:dyDescent="0.3">
      <c r="A855" s="545"/>
      <c r="B855" s="545"/>
    </row>
    <row r="856" spans="1:2" x14ac:dyDescent="0.3">
      <c r="A856" s="545"/>
      <c r="B856" s="545"/>
    </row>
    <row r="857" spans="1:2" x14ac:dyDescent="0.3">
      <c r="A857" s="545"/>
      <c r="B857" s="545"/>
    </row>
    <row r="858" spans="1:2" x14ac:dyDescent="0.3">
      <c r="A858" s="545"/>
      <c r="B858" s="545"/>
    </row>
    <row r="859" spans="1:2" x14ac:dyDescent="0.3">
      <c r="A859" s="545"/>
      <c r="B859" s="545"/>
    </row>
    <row r="860" spans="1:2" x14ac:dyDescent="0.3">
      <c r="A860" s="545"/>
      <c r="B860" s="545"/>
    </row>
    <row r="861" spans="1:2" x14ac:dyDescent="0.3">
      <c r="A861" s="545"/>
      <c r="B861" s="545"/>
    </row>
    <row r="862" spans="1:2" x14ac:dyDescent="0.3">
      <c r="A862" s="545"/>
      <c r="B862" s="545"/>
    </row>
    <row r="863" spans="1:2" x14ac:dyDescent="0.3">
      <c r="A863" s="545"/>
      <c r="B863" s="545"/>
    </row>
    <row r="864" spans="1:2" x14ac:dyDescent="0.3">
      <c r="A864" s="545"/>
      <c r="B864" s="545"/>
    </row>
    <row r="865" spans="1:2" x14ac:dyDescent="0.3">
      <c r="A865" s="545"/>
      <c r="B865" s="545"/>
    </row>
    <row r="866" spans="1:2" x14ac:dyDescent="0.3">
      <c r="A866" s="545"/>
      <c r="B866" s="545"/>
    </row>
    <row r="867" spans="1:2" x14ac:dyDescent="0.3">
      <c r="A867" s="545"/>
      <c r="B867" s="545"/>
    </row>
    <row r="868" spans="1:2" x14ac:dyDescent="0.3">
      <c r="A868" s="545"/>
      <c r="B868" s="545"/>
    </row>
    <row r="869" spans="1:2" x14ac:dyDescent="0.3">
      <c r="A869" s="545"/>
      <c r="B869" s="545"/>
    </row>
    <row r="870" spans="1:2" x14ac:dyDescent="0.3">
      <c r="A870" s="545"/>
      <c r="B870" s="545"/>
    </row>
    <row r="871" spans="1:2" x14ac:dyDescent="0.3">
      <c r="A871" s="545"/>
      <c r="B871" s="545"/>
    </row>
    <row r="872" spans="1:2" x14ac:dyDescent="0.3">
      <c r="A872" s="545"/>
      <c r="B872" s="545"/>
    </row>
    <row r="873" spans="1:2" x14ac:dyDescent="0.3">
      <c r="A873" s="545"/>
      <c r="B873" s="545"/>
    </row>
    <row r="874" spans="1:2" x14ac:dyDescent="0.3">
      <c r="A874" s="545"/>
      <c r="B874" s="545"/>
    </row>
    <row r="875" spans="1:2" x14ac:dyDescent="0.3">
      <c r="A875" s="545"/>
      <c r="B875" s="545"/>
    </row>
    <row r="876" spans="1:2" x14ac:dyDescent="0.3">
      <c r="A876" s="545"/>
      <c r="B876" s="545"/>
    </row>
    <row r="877" spans="1:2" x14ac:dyDescent="0.3">
      <c r="A877" s="545"/>
      <c r="B877" s="545"/>
    </row>
    <row r="878" spans="1:2" x14ac:dyDescent="0.3">
      <c r="A878" s="545"/>
      <c r="B878" s="545"/>
    </row>
    <row r="879" spans="1:2" x14ac:dyDescent="0.3">
      <c r="A879" s="545"/>
      <c r="B879" s="545"/>
    </row>
    <row r="880" spans="1:2" x14ac:dyDescent="0.3">
      <c r="A880" s="545"/>
      <c r="B880" s="545"/>
    </row>
    <row r="881" spans="1:2" x14ac:dyDescent="0.3">
      <c r="A881" s="545"/>
      <c r="B881" s="545"/>
    </row>
    <row r="882" spans="1:2" x14ac:dyDescent="0.3">
      <c r="A882" s="545"/>
      <c r="B882" s="545"/>
    </row>
    <row r="883" spans="1:2" x14ac:dyDescent="0.3">
      <c r="A883" s="545"/>
      <c r="B883" s="545"/>
    </row>
    <row r="884" spans="1:2" x14ac:dyDescent="0.3">
      <c r="A884" s="545"/>
      <c r="B884" s="545"/>
    </row>
    <row r="885" spans="1:2" x14ac:dyDescent="0.3">
      <c r="A885" s="545"/>
      <c r="B885" s="545"/>
    </row>
    <row r="886" spans="1:2" x14ac:dyDescent="0.3">
      <c r="A886" s="545"/>
      <c r="B886" s="545"/>
    </row>
    <row r="887" spans="1:2" x14ac:dyDescent="0.3">
      <c r="A887" s="545"/>
      <c r="B887" s="545"/>
    </row>
    <row r="888" spans="1:2" x14ac:dyDescent="0.3">
      <c r="A888" s="545"/>
      <c r="B888" s="545"/>
    </row>
    <row r="889" spans="1:2" x14ac:dyDescent="0.3">
      <c r="A889" s="545"/>
      <c r="B889" s="545"/>
    </row>
    <row r="890" spans="1:2" x14ac:dyDescent="0.3">
      <c r="A890" s="545"/>
      <c r="B890" s="545"/>
    </row>
    <row r="891" spans="1:2" x14ac:dyDescent="0.3">
      <c r="A891" s="545"/>
      <c r="B891" s="545"/>
    </row>
    <row r="892" spans="1:2" x14ac:dyDescent="0.3">
      <c r="A892" s="545"/>
      <c r="B892" s="545"/>
    </row>
    <row r="893" spans="1:2" x14ac:dyDescent="0.3">
      <c r="A893" s="545"/>
      <c r="B893" s="545"/>
    </row>
    <row r="894" spans="1:2" x14ac:dyDescent="0.3">
      <c r="A894" s="545"/>
      <c r="B894" s="545"/>
    </row>
    <row r="895" spans="1:2" x14ac:dyDescent="0.3">
      <c r="A895" s="545"/>
      <c r="B895" s="545"/>
    </row>
    <row r="896" spans="1:2" x14ac:dyDescent="0.3">
      <c r="A896" s="545"/>
      <c r="B896" s="545"/>
    </row>
    <row r="897" spans="1:2" x14ac:dyDescent="0.3">
      <c r="A897" s="545"/>
      <c r="B897" s="545"/>
    </row>
    <row r="898" spans="1:2" x14ac:dyDescent="0.3">
      <c r="A898" s="545"/>
      <c r="B898" s="545"/>
    </row>
    <row r="899" spans="1:2" x14ac:dyDescent="0.3">
      <c r="A899" s="545"/>
      <c r="B899" s="545"/>
    </row>
    <row r="900" spans="1:2" x14ac:dyDescent="0.3">
      <c r="A900" s="545"/>
      <c r="B900" s="545"/>
    </row>
    <row r="901" spans="1:2" x14ac:dyDescent="0.3">
      <c r="A901" s="545"/>
      <c r="B901" s="545"/>
    </row>
    <row r="902" spans="1:2" x14ac:dyDescent="0.3">
      <c r="A902" s="545"/>
      <c r="B902" s="545"/>
    </row>
    <row r="903" spans="1:2" x14ac:dyDescent="0.3">
      <c r="A903" s="545"/>
      <c r="B903" s="545"/>
    </row>
    <row r="904" spans="1:2" x14ac:dyDescent="0.3">
      <c r="A904" s="545"/>
      <c r="B904" s="545"/>
    </row>
    <row r="905" spans="1:2" x14ac:dyDescent="0.3">
      <c r="A905" s="545"/>
      <c r="B905" s="545"/>
    </row>
    <row r="906" spans="1:2" x14ac:dyDescent="0.3">
      <c r="A906" s="545"/>
      <c r="B906" s="545"/>
    </row>
    <row r="907" spans="1:2" x14ac:dyDescent="0.3">
      <c r="A907" s="545"/>
      <c r="B907" s="545"/>
    </row>
    <row r="908" spans="1:2" x14ac:dyDescent="0.3">
      <c r="A908" s="545"/>
      <c r="B908" s="545"/>
    </row>
    <row r="909" spans="1:2" x14ac:dyDescent="0.3">
      <c r="A909" s="545"/>
      <c r="B909" s="545"/>
    </row>
    <row r="910" spans="1:2" x14ac:dyDescent="0.3">
      <c r="A910" s="545"/>
      <c r="B910" s="545"/>
    </row>
    <row r="911" spans="1:2" x14ac:dyDescent="0.3">
      <c r="A911" s="545"/>
      <c r="B911" s="545"/>
    </row>
    <row r="912" spans="1:2" x14ac:dyDescent="0.3">
      <c r="A912" s="545"/>
      <c r="B912" s="545"/>
    </row>
    <row r="913" spans="1:2" x14ac:dyDescent="0.3">
      <c r="A913" s="545"/>
      <c r="B913" s="545"/>
    </row>
    <row r="914" spans="1:2" x14ac:dyDescent="0.3">
      <c r="A914" s="545"/>
      <c r="B914" s="545"/>
    </row>
    <row r="915" spans="1:2" x14ac:dyDescent="0.3">
      <c r="A915" s="545"/>
      <c r="B915" s="545"/>
    </row>
    <row r="916" spans="1:2" x14ac:dyDescent="0.3">
      <c r="A916" s="545"/>
      <c r="B916" s="545"/>
    </row>
    <row r="917" spans="1:2" x14ac:dyDescent="0.3">
      <c r="A917" s="545"/>
      <c r="B917" s="545"/>
    </row>
    <row r="918" spans="1:2" x14ac:dyDescent="0.3">
      <c r="A918" s="545"/>
      <c r="B918" s="545"/>
    </row>
    <row r="919" spans="1:2" x14ac:dyDescent="0.3">
      <c r="A919" s="545"/>
      <c r="B919" s="545"/>
    </row>
    <row r="920" spans="1:2" x14ac:dyDescent="0.3">
      <c r="A920" s="545"/>
      <c r="B920" s="545"/>
    </row>
    <row r="921" spans="1:2" x14ac:dyDescent="0.3">
      <c r="A921" s="545"/>
      <c r="B921" s="545"/>
    </row>
    <row r="922" spans="1:2" x14ac:dyDescent="0.3">
      <c r="A922" s="545"/>
      <c r="B922" s="545"/>
    </row>
    <row r="923" spans="1:2" x14ac:dyDescent="0.3">
      <c r="A923" s="545"/>
      <c r="B923" s="545"/>
    </row>
    <row r="924" spans="1:2" x14ac:dyDescent="0.3">
      <c r="A924" s="545"/>
      <c r="B924" s="545"/>
    </row>
    <row r="925" spans="1:2" x14ac:dyDescent="0.3">
      <c r="A925" s="545"/>
      <c r="B925" s="545"/>
    </row>
    <row r="926" spans="1:2" x14ac:dyDescent="0.3">
      <c r="A926" s="545"/>
      <c r="B926" s="545"/>
    </row>
    <row r="927" spans="1:2" x14ac:dyDescent="0.3">
      <c r="A927" s="545"/>
      <c r="B927" s="545"/>
    </row>
    <row r="928" spans="1:2" x14ac:dyDescent="0.3">
      <c r="A928" s="545"/>
      <c r="B928" s="545"/>
    </row>
    <row r="929" spans="1:2" x14ac:dyDescent="0.3">
      <c r="A929" s="545"/>
      <c r="B929" s="545"/>
    </row>
    <row r="930" spans="1:2" x14ac:dyDescent="0.3">
      <c r="A930" s="545"/>
      <c r="B930" s="545"/>
    </row>
    <row r="931" spans="1:2" x14ac:dyDescent="0.3">
      <c r="A931" s="545"/>
      <c r="B931" s="545"/>
    </row>
    <row r="932" spans="1:2" x14ac:dyDescent="0.3">
      <c r="A932" s="545"/>
      <c r="B932" s="545"/>
    </row>
    <row r="933" spans="1:2" x14ac:dyDescent="0.3">
      <c r="A933" s="545"/>
      <c r="B933" s="545"/>
    </row>
    <row r="934" spans="1:2" x14ac:dyDescent="0.3">
      <c r="A934" s="545"/>
      <c r="B934" s="545"/>
    </row>
    <row r="935" spans="1:2" x14ac:dyDescent="0.3">
      <c r="A935" s="545"/>
      <c r="B935" s="545"/>
    </row>
    <row r="936" spans="1:2" x14ac:dyDescent="0.3">
      <c r="A936" s="545"/>
      <c r="B936" s="545"/>
    </row>
    <row r="937" spans="1:2" x14ac:dyDescent="0.3">
      <c r="A937" s="545"/>
      <c r="B937" s="545"/>
    </row>
    <row r="938" spans="1:2" x14ac:dyDescent="0.3">
      <c r="A938" s="545"/>
      <c r="B938" s="545"/>
    </row>
    <row r="939" spans="1:2" x14ac:dyDescent="0.3">
      <c r="A939" s="545"/>
      <c r="B939" s="545"/>
    </row>
    <row r="940" spans="1:2" x14ac:dyDescent="0.3">
      <c r="A940" s="545"/>
      <c r="B940" s="545"/>
    </row>
    <row r="941" spans="1:2" x14ac:dyDescent="0.3">
      <c r="A941" s="545"/>
      <c r="B941" s="545"/>
    </row>
    <row r="942" spans="1:2" x14ac:dyDescent="0.3">
      <c r="A942" s="545"/>
      <c r="B942" s="545"/>
    </row>
    <row r="943" spans="1:2" x14ac:dyDescent="0.3">
      <c r="A943" s="545"/>
      <c r="B943" s="545"/>
    </row>
    <row r="944" spans="1:2" x14ac:dyDescent="0.3">
      <c r="A944" s="545"/>
      <c r="B944" s="545"/>
    </row>
    <row r="945" spans="1:2" x14ac:dyDescent="0.3">
      <c r="A945" s="545"/>
      <c r="B945" s="545"/>
    </row>
    <row r="946" spans="1:2" x14ac:dyDescent="0.3">
      <c r="A946" s="545"/>
      <c r="B946" s="545"/>
    </row>
    <row r="947" spans="1:2" x14ac:dyDescent="0.3">
      <c r="A947" s="545"/>
      <c r="B947" s="545"/>
    </row>
    <row r="948" spans="1:2" x14ac:dyDescent="0.3">
      <c r="A948" s="545"/>
      <c r="B948" s="545"/>
    </row>
    <row r="949" spans="1:2" x14ac:dyDescent="0.3">
      <c r="A949" s="545"/>
      <c r="B949" s="545"/>
    </row>
    <row r="950" spans="1:2" x14ac:dyDescent="0.3">
      <c r="A950" s="545"/>
      <c r="B950" s="545"/>
    </row>
    <row r="951" spans="1:2" x14ac:dyDescent="0.3">
      <c r="A951" s="545"/>
      <c r="B951" s="545"/>
    </row>
    <row r="952" spans="1:2" x14ac:dyDescent="0.3">
      <c r="A952" s="545"/>
      <c r="B952" s="545"/>
    </row>
    <row r="953" spans="1:2" x14ac:dyDescent="0.3">
      <c r="A953" s="545"/>
      <c r="B953" s="545"/>
    </row>
    <row r="954" spans="1:2" x14ac:dyDescent="0.3">
      <c r="A954" s="545"/>
      <c r="B954" s="545"/>
    </row>
    <row r="955" spans="1:2" x14ac:dyDescent="0.3">
      <c r="A955" s="545"/>
      <c r="B955" s="545"/>
    </row>
    <row r="956" spans="1:2" x14ac:dyDescent="0.3">
      <c r="A956" s="545"/>
      <c r="B956" s="545"/>
    </row>
    <row r="957" spans="1:2" x14ac:dyDescent="0.3">
      <c r="A957" s="545"/>
      <c r="B957" s="545"/>
    </row>
    <row r="958" spans="1:2" x14ac:dyDescent="0.3">
      <c r="A958" s="545"/>
      <c r="B958" s="545"/>
    </row>
    <row r="959" spans="1:2" x14ac:dyDescent="0.3">
      <c r="A959" s="545"/>
      <c r="B959" s="545"/>
    </row>
    <row r="960" spans="1:2" x14ac:dyDescent="0.3">
      <c r="A960" s="545"/>
      <c r="B960" s="545"/>
    </row>
    <row r="961" spans="1:2" x14ac:dyDescent="0.3">
      <c r="A961" s="545"/>
      <c r="B961" s="545"/>
    </row>
    <row r="962" spans="1:2" x14ac:dyDescent="0.3">
      <c r="A962" s="545"/>
      <c r="B962" s="545"/>
    </row>
    <row r="963" spans="1:2" x14ac:dyDescent="0.3">
      <c r="A963" s="545"/>
      <c r="B963" s="545"/>
    </row>
    <row r="964" spans="1:2" x14ac:dyDescent="0.3">
      <c r="A964" s="545"/>
      <c r="B964" s="545"/>
    </row>
    <row r="965" spans="1:2" x14ac:dyDescent="0.3">
      <c r="A965" s="545"/>
      <c r="B965" s="545"/>
    </row>
    <row r="966" spans="1:2" x14ac:dyDescent="0.3">
      <c r="A966" s="545"/>
      <c r="B966" s="545"/>
    </row>
    <row r="967" spans="1:2" x14ac:dyDescent="0.3">
      <c r="A967" s="545"/>
      <c r="B967" s="545"/>
    </row>
    <row r="968" spans="1:2" x14ac:dyDescent="0.3">
      <c r="A968" s="545"/>
      <c r="B968" s="545"/>
    </row>
    <row r="969" spans="1:2" x14ac:dyDescent="0.3">
      <c r="A969" s="545"/>
      <c r="B969" s="545"/>
    </row>
    <row r="970" spans="1:2" x14ac:dyDescent="0.3">
      <c r="A970" s="545"/>
      <c r="B970" s="545"/>
    </row>
    <row r="971" spans="1:2" x14ac:dyDescent="0.3">
      <c r="A971" s="545"/>
      <c r="B971" s="545"/>
    </row>
    <row r="972" spans="1:2" x14ac:dyDescent="0.3">
      <c r="A972" s="545"/>
      <c r="B972" s="545"/>
    </row>
    <row r="973" spans="1:2" x14ac:dyDescent="0.3">
      <c r="A973" s="545"/>
      <c r="B973" s="545"/>
    </row>
    <row r="974" spans="1:2" x14ac:dyDescent="0.3">
      <c r="A974" s="545"/>
      <c r="B974" s="545"/>
    </row>
    <row r="975" spans="1:2" x14ac:dyDescent="0.3">
      <c r="A975" s="545"/>
      <c r="B975" s="545"/>
    </row>
    <row r="976" spans="1:2" x14ac:dyDescent="0.3">
      <c r="A976" s="545"/>
      <c r="B976" s="545"/>
    </row>
    <row r="977" spans="1:2" x14ac:dyDescent="0.3">
      <c r="A977" s="545"/>
      <c r="B977" s="545"/>
    </row>
    <row r="978" spans="1:2" x14ac:dyDescent="0.3">
      <c r="A978" s="545"/>
      <c r="B978" s="545"/>
    </row>
    <row r="979" spans="1:2" x14ac:dyDescent="0.3">
      <c r="A979" s="545"/>
      <c r="B979" s="545"/>
    </row>
    <row r="980" spans="1:2" x14ac:dyDescent="0.3">
      <c r="A980" s="545"/>
      <c r="B980" s="545"/>
    </row>
    <row r="981" spans="1:2" x14ac:dyDescent="0.3">
      <c r="A981" s="545"/>
      <c r="B981" s="545"/>
    </row>
    <row r="982" spans="1:2" x14ac:dyDescent="0.3">
      <c r="A982" s="545"/>
      <c r="B982" s="545"/>
    </row>
    <row r="983" spans="1:2" x14ac:dyDescent="0.3">
      <c r="A983" s="545"/>
      <c r="B983" s="545"/>
    </row>
    <row r="984" spans="1:2" x14ac:dyDescent="0.3">
      <c r="A984" s="545"/>
      <c r="B984" s="545"/>
    </row>
    <row r="985" spans="1:2" x14ac:dyDescent="0.3">
      <c r="A985" s="545"/>
      <c r="B985" s="545"/>
    </row>
    <row r="986" spans="1:2" x14ac:dyDescent="0.3">
      <c r="A986" s="545"/>
      <c r="B986" s="545"/>
    </row>
    <row r="987" spans="1:2" x14ac:dyDescent="0.3">
      <c r="A987" s="545"/>
      <c r="B987" s="545"/>
    </row>
    <row r="988" spans="1:2" x14ac:dyDescent="0.3">
      <c r="A988" s="545"/>
      <c r="B988" s="545"/>
    </row>
    <row r="989" spans="1:2" x14ac:dyDescent="0.3">
      <c r="A989" s="545"/>
      <c r="B989" s="545"/>
    </row>
    <row r="990" spans="1:2" x14ac:dyDescent="0.3">
      <c r="A990" s="545"/>
      <c r="B990" s="545"/>
    </row>
    <row r="991" spans="1:2" x14ac:dyDescent="0.3">
      <c r="A991" s="545"/>
      <c r="B991" s="545"/>
    </row>
    <row r="992" spans="1:2" x14ac:dyDescent="0.3">
      <c r="A992" s="545"/>
      <c r="B992" s="545"/>
    </row>
    <row r="993" spans="1:2" x14ac:dyDescent="0.3">
      <c r="A993" s="545"/>
      <c r="B993" s="545"/>
    </row>
    <row r="994" spans="1:2" x14ac:dyDescent="0.3">
      <c r="A994" s="545"/>
      <c r="B994" s="545"/>
    </row>
    <row r="995" spans="1:2" x14ac:dyDescent="0.3">
      <c r="A995" s="545"/>
      <c r="B995" s="545"/>
    </row>
    <row r="996" spans="1:2" x14ac:dyDescent="0.3">
      <c r="A996" s="545"/>
      <c r="B996" s="545"/>
    </row>
    <row r="997" spans="1:2" x14ac:dyDescent="0.3">
      <c r="A997" s="545"/>
      <c r="B997" s="545"/>
    </row>
    <row r="998" spans="1:2" x14ac:dyDescent="0.3">
      <c r="A998" s="545"/>
      <c r="B998" s="545"/>
    </row>
    <row r="999" spans="1:2" x14ac:dyDescent="0.3">
      <c r="A999" s="545"/>
      <c r="B999" s="545"/>
    </row>
    <row r="1000" spans="1:2" x14ac:dyDescent="0.3">
      <c r="A1000" s="545"/>
      <c r="B1000" s="545"/>
    </row>
    <row r="1001" spans="1:2" x14ac:dyDescent="0.3">
      <c r="A1001" s="545"/>
      <c r="B1001" s="545"/>
    </row>
    <row r="1002" spans="1:2" x14ac:dyDescent="0.3">
      <c r="A1002" s="545"/>
      <c r="B1002" s="545"/>
    </row>
    <row r="1003" spans="1:2" x14ac:dyDescent="0.3">
      <c r="A1003" s="545"/>
      <c r="B1003" s="545"/>
    </row>
    <row r="1004" spans="1:2" x14ac:dyDescent="0.3">
      <c r="A1004" s="545"/>
      <c r="B1004" s="545"/>
    </row>
    <row r="1005" spans="1:2" x14ac:dyDescent="0.3">
      <c r="A1005" s="545"/>
      <c r="B1005" s="545"/>
    </row>
    <row r="1006" spans="1:2" x14ac:dyDescent="0.3">
      <c r="A1006" s="545"/>
      <c r="B1006" s="545"/>
    </row>
    <row r="1007" spans="1:2" x14ac:dyDescent="0.3">
      <c r="A1007" s="545"/>
      <c r="B1007" s="545"/>
    </row>
    <row r="1008" spans="1:2" x14ac:dyDescent="0.3">
      <c r="A1008" s="545"/>
      <c r="B1008" s="545"/>
    </row>
    <row r="1009" spans="1:2" x14ac:dyDescent="0.3">
      <c r="A1009" s="545"/>
      <c r="B1009" s="545"/>
    </row>
    <row r="1010" spans="1:2" x14ac:dyDescent="0.3">
      <c r="A1010" s="545"/>
      <c r="B1010" s="545"/>
    </row>
    <row r="1011" spans="1:2" x14ac:dyDescent="0.3">
      <c r="A1011" s="545"/>
      <c r="B1011" s="545"/>
    </row>
    <row r="1012" spans="1:2" x14ac:dyDescent="0.3">
      <c r="A1012" s="545"/>
      <c r="B1012" s="545"/>
    </row>
    <row r="1013" spans="1:2" x14ac:dyDescent="0.3">
      <c r="A1013" s="545"/>
      <c r="B1013" s="545"/>
    </row>
    <row r="1014" spans="1:2" x14ac:dyDescent="0.3">
      <c r="A1014" s="545"/>
      <c r="B1014" s="545"/>
    </row>
    <row r="1015" spans="1:2" x14ac:dyDescent="0.3">
      <c r="A1015" s="545"/>
      <c r="B1015" s="545"/>
    </row>
    <row r="1016" spans="1:2" x14ac:dyDescent="0.3">
      <c r="A1016" s="545"/>
      <c r="B1016" s="545"/>
    </row>
    <row r="1017" spans="1:2" x14ac:dyDescent="0.3">
      <c r="A1017" s="545"/>
      <c r="B1017" s="545"/>
    </row>
    <row r="1018" spans="1:2" x14ac:dyDescent="0.3">
      <c r="A1018" s="545"/>
      <c r="B1018" s="545"/>
    </row>
    <row r="1019" spans="1:2" x14ac:dyDescent="0.3">
      <c r="A1019" s="545"/>
      <c r="B1019" s="545"/>
    </row>
    <row r="1020" spans="1:2" x14ac:dyDescent="0.3">
      <c r="A1020" s="545"/>
      <c r="B1020" s="545"/>
    </row>
    <row r="1021" spans="1:2" x14ac:dyDescent="0.3">
      <c r="A1021" s="545"/>
      <c r="B1021" s="545"/>
    </row>
    <row r="1022" spans="1:2" x14ac:dyDescent="0.3">
      <c r="A1022" s="545"/>
      <c r="B1022" s="545"/>
    </row>
    <row r="1023" spans="1:2" x14ac:dyDescent="0.3">
      <c r="A1023" s="545"/>
      <c r="B1023" s="545"/>
    </row>
    <row r="1024" spans="1:2" x14ac:dyDescent="0.3">
      <c r="A1024" s="545"/>
      <c r="B1024" s="545"/>
    </row>
    <row r="1025" spans="1:2" x14ac:dyDescent="0.3">
      <c r="A1025" s="545"/>
      <c r="B1025" s="545"/>
    </row>
    <row r="1026" spans="1:2" x14ac:dyDescent="0.3">
      <c r="A1026" s="545"/>
      <c r="B1026" s="545"/>
    </row>
    <row r="1027" spans="1:2" x14ac:dyDescent="0.3">
      <c r="A1027" s="545"/>
      <c r="B1027" s="545"/>
    </row>
    <row r="1028" spans="1:2" x14ac:dyDescent="0.3">
      <c r="A1028" s="545"/>
      <c r="B1028" s="545"/>
    </row>
    <row r="1029" spans="1:2" x14ac:dyDescent="0.3">
      <c r="A1029" s="545"/>
      <c r="B1029" s="545"/>
    </row>
    <row r="1030" spans="1:2" x14ac:dyDescent="0.3">
      <c r="A1030" s="545"/>
      <c r="B1030" s="545"/>
    </row>
    <row r="1031" spans="1:2" x14ac:dyDescent="0.3">
      <c r="A1031" s="545"/>
      <c r="B1031" s="545"/>
    </row>
    <row r="1032" spans="1:2" x14ac:dyDescent="0.3">
      <c r="A1032" s="545"/>
      <c r="B1032" s="545"/>
    </row>
    <row r="1033" spans="1:2" x14ac:dyDescent="0.3">
      <c r="A1033" s="545"/>
      <c r="B1033" s="545"/>
    </row>
    <row r="1034" spans="1:2" x14ac:dyDescent="0.3">
      <c r="A1034" s="545"/>
      <c r="B1034" s="545"/>
    </row>
    <row r="1035" spans="1:2" x14ac:dyDescent="0.3">
      <c r="A1035" s="545"/>
      <c r="B1035" s="545"/>
    </row>
    <row r="1036" spans="1:2" x14ac:dyDescent="0.3">
      <c r="A1036" s="545"/>
      <c r="B1036" s="545"/>
    </row>
    <row r="1037" spans="1:2" x14ac:dyDescent="0.3">
      <c r="A1037" s="545"/>
      <c r="B1037" s="545"/>
    </row>
    <row r="1038" spans="1:2" x14ac:dyDescent="0.3">
      <c r="A1038" s="545"/>
      <c r="B1038" s="545"/>
    </row>
    <row r="1039" spans="1:2" x14ac:dyDescent="0.3">
      <c r="A1039" s="545"/>
      <c r="B1039" s="545"/>
    </row>
    <row r="1040" spans="1:2" x14ac:dyDescent="0.3">
      <c r="A1040" s="545"/>
      <c r="B1040" s="545"/>
    </row>
    <row r="1041" spans="1:2" x14ac:dyDescent="0.3">
      <c r="A1041" s="545"/>
      <c r="B1041" s="545"/>
    </row>
    <row r="1042" spans="1:2" x14ac:dyDescent="0.3">
      <c r="A1042" s="545"/>
      <c r="B1042" s="545"/>
    </row>
    <row r="1043" spans="1:2" x14ac:dyDescent="0.3">
      <c r="A1043" s="545"/>
      <c r="B1043" s="545"/>
    </row>
    <row r="1044" spans="1:2" x14ac:dyDescent="0.3">
      <c r="A1044" s="545"/>
      <c r="B1044" s="545"/>
    </row>
    <row r="1045" spans="1:2" x14ac:dyDescent="0.3">
      <c r="A1045" s="545"/>
      <c r="B1045" s="545"/>
    </row>
    <row r="1046" spans="1:2" x14ac:dyDescent="0.3">
      <c r="A1046" s="545"/>
      <c r="B1046" s="545"/>
    </row>
    <row r="1047" spans="1:2" x14ac:dyDescent="0.3">
      <c r="A1047" s="545"/>
      <c r="B1047" s="545"/>
    </row>
    <row r="1048" spans="1:2" x14ac:dyDescent="0.3">
      <c r="A1048" s="545"/>
      <c r="B1048" s="545"/>
    </row>
    <row r="1049" spans="1:2" x14ac:dyDescent="0.3">
      <c r="A1049" s="545"/>
      <c r="B1049" s="545"/>
    </row>
    <row r="1050" spans="1:2" x14ac:dyDescent="0.3">
      <c r="A1050" s="545"/>
      <c r="B1050" s="545"/>
    </row>
    <row r="1051" spans="1:2" x14ac:dyDescent="0.3">
      <c r="A1051" s="545"/>
      <c r="B1051" s="545"/>
    </row>
    <row r="1052" spans="1:2" x14ac:dyDescent="0.3">
      <c r="A1052" s="545"/>
      <c r="B1052" s="545"/>
    </row>
    <row r="1053" spans="1:2" x14ac:dyDescent="0.3">
      <c r="A1053" s="545"/>
      <c r="B1053" s="545"/>
    </row>
    <row r="1054" spans="1:2" x14ac:dyDescent="0.3">
      <c r="A1054" s="545"/>
      <c r="B1054" s="545"/>
    </row>
    <row r="1055" spans="1:2" x14ac:dyDescent="0.3">
      <c r="A1055" s="545"/>
      <c r="B1055" s="545"/>
    </row>
    <row r="1056" spans="1:2" x14ac:dyDescent="0.3">
      <c r="A1056" s="545"/>
      <c r="B1056" s="545"/>
    </row>
    <row r="1057" spans="1:2" x14ac:dyDescent="0.3">
      <c r="A1057" s="545"/>
      <c r="B1057" s="545"/>
    </row>
    <row r="1058" spans="1:2" x14ac:dyDescent="0.3">
      <c r="A1058" s="545"/>
      <c r="B1058" s="545"/>
    </row>
    <row r="1059" spans="1:2" x14ac:dyDescent="0.3">
      <c r="A1059" s="545"/>
      <c r="B1059" s="545"/>
    </row>
    <row r="1060" spans="1:2" x14ac:dyDescent="0.3">
      <c r="A1060" s="545"/>
      <c r="B1060" s="545"/>
    </row>
    <row r="1061" spans="1:2" x14ac:dyDescent="0.3">
      <c r="A1061" s="545"/>
      <c r="B1061" s="545"/>
    </row>
    <row r="1062" spans="1:2" x14ac:dyDescent="0.3">
      <c r="A1062" s="545"/>
      <c r="B1062" s="545"/>
    </row>
    <row r="1063" spans="1:2" x14ac:dyDescent="0.3">
      <c r="A1063" s="545"/>
      <c r="B1063" s="545"/>
    </row>
    <row r="1064" spans="1:2" x14ac:dyDescent="0.3">
      <c r="A1064" s="545"/>
      <c r="B1064" s="545"/>
    </row>
    <row r="1065" spans="1:2" x14ac:dyDescent="0.3">
      <c r="A1065" s="545"/>
      <c r="B1065" s="545"/>
    </row>
    <row r="1066" spans="1:2" x14ac:dyDescent="0.3">
      <c r="A1066" s="545"/>
      <c r="B1066" s="545"/>
    </row>
    <row r="1067" spans="1:2" x14ac:dyDescent="0.3">
      <c r="A1067" s="545"/>
      <c r="B1067" s="545"/>
    </row>
    <row r="1068" spans="1:2" x14ac:dyDescent="0.3">
      <c r="A1068" s="545"/>
      <c r="B1068" s="545"/>
    </row>
    <row r="1069" spans="1:2" x14ac:dyDescent="0.3">
      <c r="A1069" s="545"/>
      <c r="B1069" s="545"/>
    </row>
    <row r="1070" spans="1:2" x14ac:dyDescent="0.3">
      <c r="A1070" s="545"/>
      <c r="B1070" s="545"/>
    </row>
    <row r="1071" spans="1:2" x14ac:dyDescent="0.3">
      <c r="A1071" s="545"/>
      <c r="B1071" s="545"/>
    </row>
    <row r="1072" spans="1:2" x14ac:dyDescent="0.3">
      <c r="A1072" s="545"/>
      <c r="B1072" s="545"/>
    </row>
    <row r="1073" spans="1:2" x14ac:dyDescent="0.3">
      <c r="A1073" s="545"/>
      <c r="B1073" s="545"/>
    </row>
    <row r="1074" spans="1:2" x14ac:dyDescent="0.3">
      <c r="A1074" s="545"/>
      <c r="B1074" s="545"/>
    </row>
    <row r="1075" spans="1:2" x14ac:dyDescent="0.3">
      <c r="A1075" s="545"/>
      <c r="B1075" s="545"/>
    </row>
    <row r="1076" spans="1:2" x14ac:dyDescent="0.3">
      <c r="A1076" s="545"/>
      <c r="B1076" s="545"/>
    </row>
    <row r="1077" spans="1:2" x14ac:dyDescent="0.3">
      <c r="A1077" s="545"/>
      <c r="B1077" s="545"/>
    </row>
    <row r="1078" spans="1:2" x14ac:dyDescent="0.3">
      <c r="A1078" s="545"/>
      <c r="B1078" s="545"/>
    </row>
    <row r="1079" spans="1:2" x14ac:dyDescent="0.3">
      <c r="A1079" s="545"/>
      <c r="B1079" s="545"/>
    </row>
    <row r="1080" spans="1:2" x14ac:dyDescent="0.3">
      <c r="A1080" s="545"/>
      <c r="B1080" s="545"/>
    </row>
    <row r="1081" spans="1:2" x14ac:dyDescent="0.3">
      <c r="A1081" s="545"/>
      <c r="B1081" s="545"/>
    </row>
    <row r="1082" spans="1:2" x14ac:dyDescent="0.3">
      <c r="A1082" s="545"/>
      <c r="B1082" s="545"/>
    </row>
    <row r="1083" spans="1:2" x14ac:dyDescent="0.3">
      <c r="A1083" s="545"/>
      <c r="B1083" s="545"/>
    </row>
    <row r="1084" spans="1:2" x14ac:dyDescent="0.3">
      <c r="A1084" s="545"/>
      <c r="B1084" s="545"/>
    </row>
    <row r="1085" spans="1:2" x14ac:dyDescent="0.3">
      <c r="A1085" s="545"/>
      <c r="B1085" s="545"/>
    </row>
    <row r="1086" spans="1:2" x14ac:dyDescent="0.3">
      <c r="A1086" s="545"/>
      <c r="B1086" s="545"/>
    </row>
    <row r="1087" spans="1:2" x14ac:dyDescent="0.3">
      <c r="A1087" s="545"/>
      <c r="B1087" s="545"/>
    </row>
    <row r="1088" spans="1:2" x14ac:dyDescent="0.3">
      <c r="A1088" s="545"/>
      <c r="B1088" s="545"/>
    </row>
    <row r="1089" spans="1:2" x14ac:dyDescent="0.3">
      <c r="A1089" s="545"/>
      <c r="B1089" s="545"/>
    </row>
    <row r="1090" spans="1:2" x14ac:dyDescent="0.3">
      <c r="A1090" s="545"/>
      <c r="B1090" s="545"/>
    </row>
    <row r="1091" spans="1:2" x14ac:dyDescent="0.3">
      <c r="A1091" s="545"/>
      <c r="B1091" s="545"/>
    </row>
    <row r="1092" spans="1:2" x14ac:dyDescent="0.3">
      <c r="A1092" s="545"/>
      <c r="B1092" s="545"/>
    </row>
    <row r="1093" spans="1:2" x14ac:dyDescent="0.3">
      <c r="A1093" s="545"/>
      <c r="B1093" s="545"/>
    </row>
    <row r="1094" spans="1:2" x14ac:dyDescent="0.3">
      <c r="A1094" s="545"/>
      <c r="B1094" s="545"/>
    </row>
    <row r="1095" spans="1:2" x14ac:dyDescent="0.3">
      <c r="A1095" s="545"/>
      <c r="B1095" s="545"/>
    </row>
    <row r="1096" spans="1:2" x14ac:dyDescent="0.3">
      <c r="A1096" s="545"/>
      <c r="B1096" s="545"/>
    </row>
    <row r="1097" spans="1:2" x14ac:dyDescent="0.3">
      <c r="A1097" s="545"/>
      <c r="B1097" s="545"/>
    </row>
    <row r="1098" spans="1:2" x14ac:dyDescent="0.3">
      <c r="A1098" s="545"/>
      <c r="B1098" s="545"/>
    </row>
    <row r="1099" spans="1:2" x14ac:dyDescent="0.3">
      <c r="A1099" s="545"/>
      <c r="B1099" s="545"/>
    </row>
    <row r="1100" spans="1:2" x14ac:dyDescent="0.3">
      <c r="A1100" s="545"/>
      <c r="B1100" s="545"/>
    </row>
    <row r="1101" spans="1:2" x14ac:dyDescent="0.3">
      <c r="A1101" s="545"/>
      <c r="B1101" s="545"/>
    </row>
    <row r="1102" spans="1:2" x14ac:dyDescent="0.3">
      <c r="A1102" s="545"/>
      <c r="B1102" s="545"/>
    </row>
    <row r="1103" spans="1:2" x14ac:dyDescent="0.3">
      <c r="A1103" s="545"/>
      <c r="B1103" s="545"/>
    </row>
    <row r="1104" spans="1:2" x14ac:dyDescent="0.3">
      <c r="A1104" s="545"/>
      <c r="B1104" s="545"/>
    </row>
    <row r="1105" spans="1:2" x14ac:dyDescent="0.3">
      <c r="A1105" s="545"/>
      <c r="B1105" s="545"/>
    </row>
    <row r="1106" spans="1:2" x14ac:dyDescent="0.3">
      <c r="A1106" s="545"/>
      <c r="B1106" s="545"/>
    </row>
    <row r="1107" spans="1:2" x14ac:dyDescent="0.3">
      <c r="A1107" s="545"/>
      <c r="B1107" s="545"/>
    </row>
    <row r="1108" spans="1:2" x14ac:dyDescent="0.3">
      <c r="A1108" s="545"/>
      <c r="B1108" s="545"/>
    </row>
    <row r="1109" spans="1:2" x14ac:dyDescent="0.3">
      <c r="A1109" s="545"/>
      <c r="B1109" s="545"/>
    </row>
    <row r="1110" spans="1:2" x14ac:dyDescent="0.3">
      <c r="A1110" s="545"/>
      <c r="B1110" s="545"/>
    </row>
    <row r="1111" spans="1:2" x14ac:dyDescent="0.3">
      <c r="A1111" s="545"/>
      <c r="B1111" s="545"/>
    </row>
    <row r="1112" spans="1:2" x14ac:dyDescent="0.3">
      <c r="A1112" s="545"/>
      <c r="B1112" s="545"/>
    </row>
    <row r="1113" spans="1:2" x14ac:dyDescent="0.3">
      <c r="A1113" s="545"/>
      <c r="B1113" s="545"/>
    </row>
    <row r="1114" spans="1:2" x14ac:dyDescent="0.3">
      <c r="A1114" s="545"/>
      <c r="B1114" s="545"/>
    </row>
    <row r="1115" spans="1:2" x14ac:dyDescent="0.3">
      <c r="A1115" s="545"/>
      <c r="B1115" s="545"/>
    </row>
    <row r="1116" spans="1:2" x14ac:dyDescent="0.3">
      <c r="A1116" s="545"/>
      <c r="B1116" s="545"/>
    </row>
    <row r="1117" spans="1:2" x14ac:dyDescent="0.3">
      <c r="A1117" s="545"/>
      <c r="B1117" s="545"/>
    </row>
    <row r="1118" spans="1:2" x14ac:dyDescent="0.3">
      <c r="A1118" s="545"/>
      <c r="B1118" s="545"/>
    </row>
    <row r="1119" spans="1:2" x14ac:dyDescent="0.3">
      <c r="A1119" s="545"/>
      <c r="B1119" s="545"/>
    </row>
    <row r="1120" spans="1:2" x14ac:dyDescent="0.3">
      <c r="A1120" s="545"/>
      <c r="B1120" s="545"/>
    </row>
    <row r="1121" spans="1:2" x14ac:dyDescent="0.3">
      <c r="A1121" s="545"/>
      <c r="B1121" s="545"/>
    </row>
    <row r="1122" spans="1:2" x14ac:dyDescent="0.3">
      <c r="A1122" s="545"/>
      <c r="B1122" s="545"/>
    </row>
    <row r="1123" spans="1:2" x14ac:dyDescent="0.3">
      <c r="A1123" s="545"/>
      <c r="B1123" s="545"/>
    </row>
    <row r="1124" spans="1:2" x14ac:dyDescent="0.3">
      <c r="A1124" s="545"/>
      <c r="B1124" s="545"/>
    </row>
    <row r="1125" spans="1:2" x14ac:dyDescent="0.3">
      <c r="A1125" s="545"/>
      <c r="B1125" s="545"/>
    </row>
    <row r="1126" spans="1:2" x14ac:dyDescent="0.3">
      <c r="A1126" s="545"/>
      <c r="B1126" s="545"/>
    </row>
    <row r="1127" spans="1:2" x14ac:dyDescent="0.3">
      <c r="A1127" s="545"/>
      <c r="B1127" s="545"/>
    </row>
    <row r="1128" spans="1:2" x14ac:dyDescent="0.3">
      <c r="A1128" s="545"/>
      <c r="B1128" s="545"/>
    </row>
    <row r="1129" spans="1:2" x14ac:dyDescent="0.3">
      <c r="A1129" s="545"/>
      <c r="B1129" s="545"/>
    </row>
    <row r="1130" spans="1:2" x14ac:dyDescent="0.3">
      <c r="A1130" s="545"/>
      <c r="B1130" s="545"/>
    </row>
    <row r="1131" spans="1:2" x14ac:dyDescent="0.3">
      <c r="A1131" s="545"/>
      <c r="B1131" s="545"/>
    </row>
    <row r="1132" spans="1:2" x14ac:dyDescent="0.3">
      <c r="A1132" s="545"/>
      <c r="B1132" s="545"/>
    </row>
    <row r="1133" spans="1:2" x14ac:dyDescent="0.3">
      <c r="A1133" s="545"/>
      <c r="B1133" s="545"/>
    </row>
    <row r="1134" spans="1:2" x14ac:dyDescent="0.3">
      <c r="A1134" s="545"/>
      <c r="B1134" s="545"/>
    </row>
    <row r="1135" spans="1:2" x14ac:dyDescent="0.3">
      <c r="A1135" s="545"/>
      <c r="B1135" s="545"/>
    </row>
    <row r="1136" spans="1:2" x14ac:dyDescent="0.3">
      <c r="A1136" s="545"/>
      <c r="B1136" s="545"/>
    </row>
    <row r="1137" spans="1:2" x14ac:dyDescent="0.3">
      <c r="A1137" s="545"/>
      <c r="B1137" s="545"/>
    </row>
    <row r="1138" spans="1:2" x14ac:dyDescent="0.3">
      <c r="A1138" s="545"/>
      <c r="B1138" s="545"/>
    </row>
    <row r="1139" spans="1:2" x14ac:dyDescent="0.3">
      <c r="A1139" s="545"/>
      <c r="B1139" s="545"/>
    </row>
    <row r="1140" spans="1:2" x14ac:dyDescent="0.3">
      <c r="A1140" s="545"/>
      <c r="B1140" s="545"/>
    </row>
    <row r="1141" spans="1:2" x14ac:dyDescent="0.3">
      <c r="A1141" s="545"/>
      <c r="B1141" s="545"/>
    </row>
    <row r="1142" spans="1:2" x14ac:dyDescent="0.3">
      <c r="A1142" s="545"/>
      <c r="B1142" s="545"/>
    </row>
    <row r="1143" spans="1:2" x14ac:dyDescent="0.3">
      <c r="A1143" s="545"/>
      <c r="B1143" s="545"/>
    </row>
    <row r="1144" spans="1:2" x14ac:dyDescent="0.3">
      <c r="A1144" s="545"/>
      <c r="B1144" s="545"/>
    </row>
    <row r="1145" spans="1:2" x14ac:dyDescent="0.3">
      <c r="A1145" s="545"/>
      <c r="B1145" s="545"/>
    </row>
    <row r="1146" spans="1:2" x14ac:dyDescent="0.3">
      <c r="A1146" s="545"/>
      <c r="B1146" s="545"/>
    </row>
    <row r="1147" spans="1:2" x14ac:dyDescent="0.3">
      <c r="A1147" s="545"/>
      <c r="B1147" s="545"/>
    </row>
    <row r="1148" spans="1:2" x14ac:dyDescent="0.3">
      <c r="A1148" s="545"/>
      <c r="B1148" s="545"/>
    </row>
    <row r="1149" spans="1:2" x14ac:dyDescent="0.3">
      <c r="A1149" s="545"/>
      <c r="B1149" s="545"/>
    </row>
    <row r="1150" spans="1:2" x14ac:dyDescent="0.3">
      <c r="A1150" s="545"/>
      <c r="B1150" s="545"/>
    </row>
    <row r="1151" spans="1:2" x14ac:dyDescent="0.3">
      <c r="A1151" s="545"/>
      <c r="B1151" s="545"/>
    </row>
    <row r="1152" spans="1:2" x14ac:dyDescent="0.3">
      <c r="A1152" s="545"/>
      <c r="B1152" s="545"/>
    </row>
    <row r="1153" spans="1:2" x14ac:dyDescent="0.3">
      <c r="A1153" s="545"/>
      <c r="B1153" s="545"/>
    </row>
    <row r="1154" spans="1:2" x14ac:dyDescent="0.3">
      <c r="A1154" s="545"/>
      <c r="B1154" s="545"/>
    </row>
    <row r="1155" spans="1:2" x14ac:dyDescent="0.3">
      <c r="A1155" s="545"/>
      <c r="B1155" s="545"/>
    </row>
    <row r="1156" spans="1:2" x14ac:dyDescent="0.3">
      <c r="A1156" s="545"/>
      <c r="B1156" s="545"/>
    </row>
    <row r="1157" spans="1:2" x14ac:dyDescent="0.3">
      <c r="A1157" s="545"/>
      <c r="B1157" s="545"/>
    </row>
    <row r="1158" spans="1:2" x14ac:dyDescent="0.3">
      <c r="A1158" s="545"/>
      <c r="B1158" s="545"/>
    </row>
    <row r="1159" spans="1:2" x14ac:dyDescent="0.3">
      <c r="A1159" s="545"/>
      <c r="B1159" s="545"/>
    </row>
    <row r="1160" spans="1:2" x14ac:dyDescent="0.3">
      <c r="A1160" s="545"/>
      <c r="B1160" s="545"/>
    </row>
    <row r="1161" spans="1:2" x14ac:dyDescent="0.3">
      <c r="A1161" s="545"/>
      <c r="B1161" s="545"/>
    </row>
    <row r="1162" spans="1:2" x14ac:dyDescent="0.3">
      <c r="A1162" s="545"/>
      <c r="B1162" s="545"/>
    </row>
    <row r="1163" spans="1:2" x14ac:dyDescent="0.3">
      <c r="A1163" s="545"/>
      <c r="B1163" s="545"/>
    </row>
    <row r="1164" spans="1:2" x14ac:dyDescent="0.3">
      <c r="A1164" s="545"/>
      <c r="B1164" s="545"/>
    </row>
    <row r="1165" spans="1:2" x14ac:dyDescent="0.3">
      <c r="A1165" s="545"/>
      <c r="B1165" s="545"/>
    </row>
    <row r="1166" spans="1:2" x14ac:dyDescent="0.3">
      <c r="A1166" s="545"/>
      <c r="B1166" s="545"/>
    </row>
    <row r="1167" spans="1:2" x14ac:dyDescent="0.3">
      <c r="A1167" s="545"/>
      <c r="B1167" s="545"/>
    </row>
    <row r="1168" spans="1:2" x14ac:dyDescent="0.3">
      <c r="A1168" s="545"/>
      <c r="B1168" s="545"/>
    </row>
    <row r="1169" spans="1:2" x14ac:dyDescent="0.3">
      <c r="A1169" s="545"/>
      <c r="B1169" s="545"/>
    </row>
    <row r="1170" spans="1:2" x14ac:dyDescent="0.3">
      <c r="A1170" s="545"/>
      <c r="B1170" s="545"/>
    </row>
    <row r="1171" spans="1:2" x14ac:dyDescent="0.3">
      <c r="A1171" s="545"/>
      <c r="B1171" s="545"/>
    </row>
    <row r="1172" spans="1:2" x14ac:dyDescent="0.3">
      <c r="A1172" s="545"/>
      <c r="B1172" s="545"/>
    </row>
    <row r="1173" spans="1:2" x14ac:dyDescent="0.3">
      <c r="A1173" s="545"/>
      <c r="B1173" s="545"/>
    </row>
    <row r="1174" spans="1:2" x14ac:dyDescent="0.3">
      <c r="A1174" s="545"/>
      <c r="B1174" s="545"/>
    </row>
    <row r="1175" spans="1:2" x14ac:dyDescent="0.3">
      <c r="A1175" s="545"/>
      <c r="B1175" s="545"/>
    </row>
    <row r="1176" spans="1:2" x14ac:dyDescent="0.3">
      <c r="A1176" s="545"/>
      <c r="B1176" s="545"/>
    </row>
    <row r="1177" spans="1:2" x14ac:dyDescent="0.3">
      <c r="A1177" s="545"/>
      <c r="B1177" s="545"/>
    </row>
    <row r="1178" spans="1:2" x14ac:dyDescent="0.3">
      <c r="A1178" s="545"/>
      <c r="B1178" s="545"/>
    </row>
    <row r="1179" spans="1:2" x14ac:dyDescent="0.3">
      <c r="A1179" s="545"/>
      <c r="B1179" s="545"/>
    </row>
    <row r="1180" spans="1:2" x14ac:dyDescent="0.3">
      <c r="A1180" s="545"/>
      <c r="B1180" s="545"/>
    </row>
    <row r="1181" spans="1:2" x14ac:dyDescent="0.3">
      <c r="A1181" s="545"/>
      <c r="B1181" s="545"/>
    </row>
    <row r="1182" spans="1:2" x14ac:dyDescent="0.3">
      <c r="A1182" s="545"/>
      <c r="B1182" s="545"/>
    </row>
    <row r="1183" spans="1:2" x14ac:dyDescent="0.3">
      <c r="A1183" s="545"/>
      <c r="B1183" s="545"/>
    </row>
    <row r="1184" spans="1:2" x14ac:dyDescent="0.3">
      <c r="A1184" s="545"/>
      <c r="B1184" s="545"/>
    </row>
    <row r="1185" spans="1:2" x14ac:dyDescent="0.3">
      <c r="A1185" s="545"/>
      <c r="B1185" s="545"/>
    </row>
    <row r="1186" spans="1:2" x14ac:dyDescent="0.3">
      <c r="A1186" s="545"/>
      <c r="B1186" s="545"/>
    </row>
    <row r="1187" spans="1:2" x14ac:dyDescent="0.3">
      <c r="A1187" s="545"/>
      <c r="B1187" s="545"/>
    </row>
    <row r="1188" spans="1:2" x14ac:dyDescent="0.3">
      <c r="A1188" s="545"/>
      <c r="B1188" s="545"/>
    </row>
    <row r="1189" spans="1:2" x14ac:dyDescent="0.3">
      <c r="A1189" s="545"/>
      <c r="B1189" s="545"/>
    </row>
    <row r="1190" spans="1:2" x14ac:dyDescent="0.3">
      <c r="A1190" s="545"/>
      <c r="B1190" s="545"/>
    </row>
    <row r="1191" spans="1:2" x14ac:dyDescent="0.3">
      <c r="A1191" s="545"/>
      <c r="B1191" s="545"/>
    </row>
    <row r="1192" spans="1:2" x14ac:dyDescent="0.3">
      <c r="A1192" s="545"/>
      <c r="B1192" s="545"/>
    </row>
    <row r="1193" spans="1:2" x14ac:dyDescent="0.3">
      <c r="A1193" s="545"/>
      <c r="B1193" s="545"/>
    </row>
    <row r="1194" spans="1:2" x14ac:dyDescent="0.3">
      <c r="A1194" s="545"/>
      <c r="B1194" s="545"/>
    </row>
    <row r="1195" spans="1:2" x14ac:dyDescent="0.3">
      <c r="A1195" s="545"/>
      <c r="B1195" s="545"/>
    </row>
    <row r="1196" spans="1:2" x14ac:dyDescent="0.3">
      <c r="A1196" s="545"/>
      <c r="B1196" s="545"/>
    </row>
    <row r="1197" spans="1:2" x14ac:dyDescent="0.3">
      <c r="A1197" s="545"/>
      <c r="B1197" s="545"/>
    </row>
    <row r="1198" spans="1:2" x14ac:dyDescent="0.3">
      <c r="A1198" s="545"/>
      <c r="B1198" s="545"/>
    </row>
    <row r="1199" spans="1:2" x14ac:dyDescent="0.3">
      <c r="A1199" s="545"/>
      <c r="B1199" s="545"/>
    </row>
    <row r="1200" spans="1:2" x14ac:dyDescent="0.3">
      <c r="A1200" s="545"/>
      <c r="B1200" s="545"/>
    </row>
    <row r="1201" spans="1:2" x14ac:dyDescent="0.3">
      <c r="A1201" s="545"/>
      <c r="B1201" s="545"/>
    </row>
    <row r="1202" spans="1:2" x14ac:dyDescent="0.3">
      <c r="A1202" s="545"/>
      <c r="B1202" s="545"/>
    </row>
    <row r="1203" spans="1:2" x14ac:dyDescent="0.3">
      <c r="A1203" s="545"/>
      <c r="B1203" s="545"/>
    </row>
    <row r="1204" spans="1:2" x14ac:dyDescent="0.3">
      <c r="A1204" s="545"/>
      <c r="B1204" s="545"/>
    </row>
    <row r="1205" spans="1:2" x14ac:dyDescent="0.3">
      <c r="A1205" s="545"/>
      <c r="B1205" s="545"/>
    </row>
    <row r="1206" spans="1:2" x14ac:dyDescent="0.3">
      <c r="A1206" s="545"/>
      <c r="B1206" s="545"/>
    </row>
    <row r="1207" spans="1:2" x14ac:dyDescent="0.3">
      <c r="A1207" s="545"/>
      <c r="B1207" s="545"/>
    </row>
    <row r="1208" spans="1:2" x14ac:dyDescent="0.3">
      <c r="A1208" s="545"/>
      <c r="B1208" s="545"/>
    </row>
    <row r="1209" spans="1:2" x14ac:dyDescent="0.3">
      <c r="A1209" s="545"/>
      <c r="B1209" s="545"/>
    </row>
    <row r="1210" spans="1:2" x14ac:dyDescent="0.3">
      <c r="A1210" s="545"/>
      <c r="B1210" s="545"/>
    </row>
    <row r="1211" spans="1:2" x14ac:dyDescent="0.3">
      <c r="A1211" s="545"/>
      <c r="B1211" s="545"/>
    </row>
    <row r="1212" spans="1:2" x14ac:dyDescent="0.3">
      <c r="A1212" s="545"/>
      <c r="B1212" s="545"/>
    </row>
    <row r="1213" spans="1:2" x14ac:dyDescent="0.3">
      <c r="A1213" s="545"/>
      <c r="B1213" s="545"/>
    </row>
    <row r="1214" spans="1:2" x14ac:dyDescent="0.3">
      <c r="A1214" s="545"/>
      <c r="B1214" s="545"/>
    </row>
    <row r="1215" spans="1:2" x14ac:dyDescent="0.3">
      <c r="A1215" s="545"/>
      <c r="B1215" s="545"/>
    </row>
    <row r="1216" spans="1:2" x14ac:dyDescent="0.3">
      <c r="A1216" s="545"/>
      <c r="B1216" s="545"/>
    </row>
    <row r="1217" spans="1:2" x14ac:dyDescent="0.3">
      <c r="A1217" s="545"/>
      <c r="B1217" s="545"/>
    </row>
    <row r="1218" spans="1:2" x14ac:dyDescent="0.3">
      <c r="A1218" s="545"/>
      <c r="B1218" s="545"/>
    </row>
    <row r="1219" spans="1:2" x14ac:dyDescent="0.3">
      <c r="A1219" s="545"/>
      <c r="B1219" s="545"/>
    </row>
    <row r="1220" spans="1:2" x14ac:dyDescent="0.3">
      <c r="A1220" s="545"/>
      <c r="B1220" s="545"/>
    </row>
    <row r="1221" spans="1:2" x14ac:dyDescent="0.3">
      <c r="A1221" s="545"/>
      <c r="B1221" s="545"/>
    </row>
    <row r="1222" spans="1:2" x14ac:dyDescent="0.3">
      <c r="A1222" s="545"/>
      <c r="B1222" s="545"/>
    </row>
    <row r="1223" spans="1:2" x14ac:dyDescent="0.3">
      <c r="A1223" s="545"/>
      <c r="B1223" s="545"/>
    </row>
    <row r="1224" spans="1:2" x14ac:dyDescent="0.3">
      <c r="A1224" s="545"/>
      <c r="B1224" s="545"/>
    </row>
    <row r="1225" spans="1:2" x14ac:dyDescent="0.3">
      <c r="A1225" s="545"/>
      <c r="B1225" s="545"/>
    </row>
    <row r="1226" spans="1:2" x14ac:dyDescent="0.3">
      <c r="A1226" s="545"/>
      <c r="B1226" s="545"/>
    </row>
    <row r="1227" spans="1:2" x14ac:dyDescent="0.3">
      <c r="A1227" s="545"/>
      <c r="B1227" s="545"/>
    </row>
    <row r="1228" spans="1:2" x14ac:dyDescent="0.3">
      <c r="A1228" s="545"/>
      <c r="B1228" s="545"/>
    </row>
    <row r="1229" spans="1:2" x14ac:dyDescent="0.3">
      <c r="A1229" s="545"/>
      <c r="B1229" s="545"/>
    </row>
    <row r="1230" spans="1:2" x14ac:dyDescent="0.3">
      <c r="A1230" s="545"/>
      <c r="B1230" s="545"/>
    </row>
    <row r="1231" spans="1:2" x14ac:dyDescent="0.3">
      <c r="A1231" s="545"/>
      <c r="B1231" s="545"/>
    </row>
    <row r="1232" spans="1:2" x14ac:dyDescent="0.3">
      <c r="A1232" s="545"/>
      <c r="B1232" s="545"/>
    </row>
    <row r="1233" spans="1:2" x14ac:dyDescent="0.3">
      <c r="A1233" s="545"/>
      <c r="B1233" s="545"/>
    </row>
    <row r="1234" spans="1:2" x14ac:dyDescent="0.3">
      <c r="A1234" s="545"/>
      <c r="B1234" s="545"/>
    </row>
    <row r="1235" spans="1:2" x14ac:dyDescent="0.3">
      <c r="A1235" s="545"/>
      <c r="B1235" s="545"/>
    </row>
    <row r="1236" spans="1:2" x14ac:dyDescent="0.3">
      <c r="A1236" s="545"/>
      <c r="B1236" s="545"/>
    </row>
    <row r="1237" spans="1:2" x14ac:dyDescent="0.3">
      <c r="A1237" s="545"/>
      <c r="B1237" s="545"/>
    </row>
    <row r="1238" spans="1:2" x14ac:dyDescent="0.3">
      <c r="A1238" s="545"/>
      <c r="B1238" s="545"/>
    </row>
    <row r="1239" spans="1:2" x14ac:dyDescent="0.3">
      <c r="A1239" s="545"/>
      <c r="B1239" s="545"/>
    </row>
    <row r="1240" spans="1:2" x14ac:dyDescent="0.3">
      <c r="A1240" s="545"/>
      <c r="B1240" s="545"/>
    </row>
    <row r="1241" spans="1:2" x14ac:dyDescent="0.3">
      <c r="A1241" s="545"/>
      <c r="B1241" s="545"/>
    </row>
    <row r="1242" spans="1:2" x14ac:dyDescent="0.3">
      <c r="A1242" s="545"/>
      <c r="B1242" s="545"/>
    </row>
    <row r="1243" spans="1:2" x14ac:dyDescent="0.3">
      <c r="A1243" s="545"/>
      <c r="B1243" s="545"/>
    </row>
    <row r="1244" spans="1:2" x14ac:dyDescent="0.3">
      <c r="A1244" s="545"/>
      <c r="B1244" s="545"/>
    </row>
    <row r="1245" spans="1:2" x14ac:dyDescent="0.3">
      <c r="A1245" s="545"/>
      <c r="B1245" s="545"/>
    </row>
    <row r="1246" spans="1:2" x14ac:dyDescent="0.3">
      <c r="A1246" s="545"/>
      <c r="B1246" s="545"/>
    </row>
    <row r="1247" spans="1:2" x14ac:dyDescent="0.3">
      <c r="A1247" s="545"/>
      <c r="B1247" s="545"/>
    </row>
    <row r="1248" spans="1:2" x14ac:dyDescent="0.3">
      <c r="A1248" s="545"/>
      <c r="B1248" s="545"/>
    </row>
    <row r="1249" spans="1:2" x14ac:dyDescent="0.3">
      <c r="A1249" s="545"/>
      <c r="B1249" s="545"/>
    </row>
    <row r="1250" spans="1:2" x14ac:dyDescent="0.3">
      <c r="A1250" s="545"/>
      <c r="B1250" s="545"/>
    </row>
    <row r="1251" spans="1:2" x14ac:dyDescent="0.3">
      <c r="A1251" s="545"/>
      <c r="B1251" s="545"/>
    </row>
    <row r="1252" spans="1:2" x14ac:dyDescent="0.3">
      <c r="A1252" s="545"/>
      <c r="B1252" s="545"/>
    </row>
    <row r="1253" spans="1:2" x14ac:dyDescent="0.3">
      <c r="A1253" s="545"/>
      <c r="B1253" s="545"/>
    </row>
    <row r="1254" spans="1:2" x14ac:dyDescent="0.3">
      <c r="A1254" s="545"/>
      <c r="B1254" s="545"/>
    </row>
    <row r="1255" spans="1:2" x14ac:dyDescent="0.3">
      <c r="A1255" s="545"/>
      <c r="B1255" s="545"/>
    </row>
    <row r="1256" spans="1:2" x14ac:dyDescent="0.3">
      <c r="A1256" s="545"/>
      <c r="B1256" s="545"/>
    </row>
    <row r="1257" spans="1:2" x14ac:dyDescent="0.3">
      <c r="A1257" s="545"/>
      <c r="B1257" s="545"/>
    </row>
    <row r="1258" spans="1:2" x14ac:dyDescent="0.3">
      <c r="A1258" s="545"/>
      <c r="B1258" s="545"/>
    </row>
    <row r="1259" spans="1:2" x14ac:dyDescent="0.3">
      <c r="A1259" s="545"/>
      <c r="B1259" s="545"/>
    </row>
    <row r="1260" spans="1:2" x14ac:dyDescent="0.3">
      <c r="A1260" s="545"/>
      <c r="B1260" s="545"/>
    </row>
    <row r="1261" spans="1:2" x14ac:dyDescent="0.3">
      <c r="A1261" s="545"/>
      <c r="B1261" s="545"/>
    </row>
    <row r="1262" spans="1:2" x14ac:dyDescent="0.3">
      <c r="A1262" s="545"/>
      <c r="B1262" s="545"/>
    </row>
    <row r="1263" spans="1:2" x14ac:dyDescent="0.3">
      <c r="A1263" s="545"/>
      <c r="B1263" s="545"/>
    </row>
    <row r="1264" spans="1:2" x14ac:dyDescent="0.3">
      <c r="A1264" s="545"/>
      <c r="B1264" s="545"/>
    </row>
    <row r="1265" spans="1:2" x14ac:dyDescent="0.3">
      <c r="A1265" s="545"/>
      <c r="B1265" s="545"/>
    </row>
    <row r="1266" spans="1:2" x14ac:dyDescent="0.3">
      <c r="A1266" s="545"/>
      <c r="B1266" s="545"/>
    </row>
    <row r="1267" spans="1:2" x14ac:dyDescent="0.3">
      <c r="A1267" s="545"/>
      <c r="B1267" s="545"/>
    </row>
    <row r="1268" spans="1:2" x14ac:dyDescent="0.3">
      <c r="A1268" s="545"/>
      <c r="B1268" s="545"/>
    </row>
    <row r="1269" spans="1:2" x14ac:dyDescent="0.3">
      <c r="A1269" s="545"/>
      <c r="B1269" s="545"/>
    </row>
    <row r="1270" spans="1:2" x14ac:dyDescent="0.3">
      <c r="A1270" s="545"/>
      <c r="B1270" s="545"/>
    </row>
    <row r="1271" spans="1:2" x14ac:dyDescent="0.3">
      <c r="A1271" s="545"/>
      <c r="B1271" s="545"/>
    </row>
    <row r="1272" spans="1:2" x14ac:dyDescent="0.3">
      <c r="A1272" s="545"/>
      <c r="B1272" s="545"/>
    </row>
    <row r="1273" spans="1:2" x14ac:dyDescent="0.3">
      <c r="A1273" s="545"/>
      <c r="B1273" s="545"/>
    </row>
    <row r="1274" spans="1:2" x14ac:dyDescent="0.3">
      <c r="A1274" s="545"/>
      <c r="B1274" s="545"/>
    </row>
    <row r="1275" spans="1:2" x14ac:dyDescent="0.3">
      <c r="A1275" s="545"/>
      <c r="B1275" s="545"/>
    </row>
    <row r="1276" spans="1:2" x14ac:dyDescent="0.3">
      <c r="A1276" s="545"/>
      <c r="B1276" s="545"/>
    </row>
    <row r="1277" spans="1:2" x14ac:dyDescent="0.3">
      <c r="A1277" s="545"/>
      <c r="B1277" s="545"/>
    </row>
    <row r="1278" spans="1:2" x14ac:dyDescent="0.3">
      <c r="A1278" s="545"/>
      <c r="B1278" s="545"/>
    </row>
    <row r="1279" spans="1:2" x14ac:dyDescent="0.3">
      <c r="A1279" s="545"/>
      <c r="B1279" s="545"/>
    </row>
    <row r="1280" spans="1:2" x14ac:dyDescent="0.3">
      <c r="A1280" s="545"/>
      <c r="B1280" s="545"/>
    </row>
    <row r="1281" spans="1:2" x14ac:dyDescent="0.3">
      <c r="A1281" s="545"/>
      <c r="B1281" s="545"/>
    </row>
    <row r="1282" spans="1:2" x14ac:dyDescent="0.3">
      <c r="A1282" s="545"/>
      <c r="B1282" s="545"/>
    </row>
    <row r="1283" spans="1:2" x14ac:dyDescent="0.3">
      <c r="A1283" s="545"/>
      <c r="B1283" s="545"/>
    </row>
    <row r="1284" spans="1:2" x14ac:dyDescent="0.3">
      <c r="A1284" s="545"/>
      <c r="B1284" s="545"/>
    </row>
    <row r="1285" spans="1:2" x14ac:dyDescent="0.3">
      <c r="A1285" s="545"/>
      <c r="B1285" s="545"/>
    </row>
    <row r="1286" spans="1:2" x14ac:dyDescent="0.3">
      <c r="A1286" s="545"/>
      <c r="B1286" s="545"/>
    </row>
    <row r="1287" spans="1:2" x14ac:dyDescent="0.3">
      <c r="A1287" s="545"/>
      <c r="B1287" s="545"/>
    </row>
    <row r="1288" spans="1:2" x14ac:dyDescent="0.3">
      <c r="A1288" s="545"/>
      <c r="B1288" s="545"/>
    </row>
    <row r="1289" spans="1:2" x14ac:dyDescent="0.3">
      <c r="A1289" s="545"/>
      <c r="B1289" s="545"/>
    </row>
    <row r="1290" spans="1:2" x14ac:dyDescent="0.3">
      <c r="A1290" s="545"/>
      <c r="B1290" s="545"/>
    </row>
    <row r="1291" spans="1:2" x14ac:dyDescent="0.3">
      <c r="A1291" s="545"/>
      <c r="B1291" s="545"/>
    </row>
    <row r="1292" spans="1:2" x14ac:dyDescent="0.3">
      <c r="A1292" s="545"/>
      <c r="B1292" s="545"/>
    </row>
    <row r="1293" spans="1:2" x14ac:dyDescent="0.3">
      <c r="A1293" s="545"/>
      <c r="B1293" s="545"/>
    </row>
    <row r="1294" spans="1:2" x14ac:dyDescent="0.3">
      <c r="A1294" s="545"/>
      <c r="B1294" s="545"/>
    </row>
    <row r="1295" spans="1:2" x14ac:dyDescent="0.3">
      <c r="A1295" s="545"/>
      <c r="B1295" s="545"/>
    </row>
    <row r="1296" spans="1:2" x14ac:dyDescent="0.3">
      <c r="A1296" s="545"/>
      <c r="B1296" s="545"/>
    </row>
    <row r="1297" spans="1:2" x14ac:dyDescent="0.3">
      <c r="A1297" s="545"/>
      <c r="B1297" s="545"/>
    </row>
    <row r="1298" spans="1:2" x14ac:dyDescent="0.3">
      <c r="A1298" s="545"/>
      <c r="B1298" s="545"/>
    </row>
    <row r="1299" spans="1:2" x14ac:dyDescent="0.3">
      <c r="A1299" s="545"/>
      <c r="B1299" s="545"/>
    </row>
    <row r="1300" spans="1:2" x14ac:dyDescent="0.3">
      <c r="A1300" s="545"/>
      <c r="B1300" s="545"/>
    </row>
    <row r="1301" spans="1:2" x14ac:dyDescent="0.3">
      <c r="A1301" s="545"/>
      <c r="B1301" s="545"/>
    </row>
    <row r="1302" spans="1:2" x14ac:dyDescent="0.3">
      <c r="A1302" s="545"/>
      <c r="B1302" s="545"/>
    </row>
    <row r="1303" spans="1:2" x14ac:dyDescent="0.3">
      <c r="A1303" s="545"/>
      <c r="B1303" s="545"/>
    </row>
    <row r="1304" spans="1:2" x14ac:dyDescent="0.3">
      <c r="A1304" s="545"/>
      <c r="B1304" s="545"/>
    </row>
    <row r="1305" spans="1:2" x14ac:dyDescent="0.3">
      <c r="A1305" s="545"/>
      <c r="B1305" s="545"/>
    </row>
    <row r="1306" spans="1:2" x14ac:dyDescent="0.3">
      <c r="A1306" s="545"/>
      <c r="B1306" s="545"/>
    </row>
    <row r="1307" spans="1:2" x14ac:dyDescent="0.3">
      <c r="A1307" s="545"/>
      <c r="B1307" s="545"/>
    </row>
    <row r="1308" spans="1:2" x14ac:dyDescent="0.3">
      <c r="A1308" s="545"/>
      <c r="B1308" s="545"/>
    </row>
    <row r="1309" spans="1:2" x14ac:dyDescent="0.3">
      <c r="A1309" s="545"/>
      <c r="B1309" s="545"/>
    </row>
    <row r="1310" spans="1:2" x14ac:dyDescent="0.3">
      <c r="A1310" s="545"/>
      <c r="B1310" s="545"/>
    </row>
    <row r="1311" spans="1:2" x14ac:dyDescent="0.3">
      <c r="A1311" s="545"/>
      <c r="B1311" s="545"/>
    </row>
    <row r="1312" spans="1:2" x14ac:dyDescent="0.3">
      <c r="A1312" s="545"/>
      <c r="B1312" s="545"/>
    </row>
    <row r="1313" spans="1:2" x14ac:dyDescent="0.3">
      <c r="A1313" s="545"/>
      <c r="B1313" s="545"/>
    </row>
    <row r="1314" spans="1:2" x14ac:dyDescent="0.3">
      <c r="A1314" s="545"/>
      <c r="B1314" s="545"/>
    </row>
    <row r="1315" spans="1:2" x14ac:dyDescent="0.3">
      <c r="A1315" s="545"/>
      <c r="B1315" s="545"/>
    </row>
    <row r="1316" spans="1:2" x14ac:dyDescent="0.3">
      <c r="A1316" s="545"/>
      <c r="B1316" s="545"/>
    </row>
    <row r="1317" spans="1:2" x14ac:dyDescent="0.3">
      <c r="A1317" s="545"/>
      <c r="B1317" s="545"/>
    </row>
    <row r="1318" spans="1:2" x14ac:dyDescent="0.3">
      <c r="A1318" s="545"/>
      <c r="B1318" s="545"/>
    </row>
    <row r="1319" spans="1:2" x14ac:dyDescent="0.3">
      <c r="A1319" s="545"/>
      <c r="B1319" s="545"/>
    </row>
    <row r="1320" spans="1:2" x14ac:dyDescent="0.3">
      <c r="A1320" s="545"/>
      <c r="B1320" s="545"/>
    </row>
    <row r="1321" spans="1:2" x14ac:dyDescent="0.3">
      <c r="A1321" s="545"/>
      <c r="B1321" s="545"/>
    </row>
    <row r="1322" spans="1:2" x14ac:dyDescent="0.3">
      <c r="A1322" s="545"/>
      <c r="B1322" s="545"/>
    </row>
    <row r="1323" spans="1:2" x14ac:dyDescent="0.3">
      <c r="A1323" s="545"/>
      <c r="B1323" s="545"/>
    </row>
    <row r="1324" spans="1:2" x14ac:dyDescent="0.3">
      <c r="A1324" s="545"/>
      <c r="B1324" s="545"/>
    </row>
    <row r="1325" spans="1:2" x14ac:dyDescent="0.3">
      <c r="A1325" s="545"/>
      <c r="B1325" s="545"/>
    </row>
    <row r="1326" spans="1:2" x14ac:dyDescent="0.3">
      <c r="A1326" s="545"/>
      <c r="B1326" s="545"/>
    </row>
    <row r="1327" spans="1:2" x14ac:dyDescent="0.3">
      <c r="A1327" s="545"/>
      <c r="B1327" s="545"/>
    </row>
    <row r="1328" spans="1:2" x14ac:dyDescent="0.3">
      <c r="A1328" s="545"/>
      <c r="B1328" s="545"/>
    </row>
    <row r="1329" spans="1:2" x14ac:dyDescent="0.3">
      <c r="A1329" s="545"/>
      <c r="B1329" s="545"/>
    </row>
    <row r="1330" spans="1:2" x14ac:dyDescent="0.3">
      <c r="A1330" s="545"/>
      <c r="B1330" s="545"/>
    </row>
    <row r="1331" spans="1:2" x14ac:dyDescent="0.3">
      <c r="A1331" s="545"/>
      <c r="B1331" s="545"/>
    </row>
    <row r="1332" spans="1:2" x14ac:dyDescent="0.3">
      <c r="A1332" s="545"/>
      <c r="B1332" s="545"/>
    </row>
    <row r="1333" spans="1:2" x14ac:dyDescent="0.3">
      <c r="A1333" s="545"/>
      <c r="B1333" s="545"/>
    </row>
    <row r="1334" spans="1:2" x14ac:dyDescent="0.3">
      <c r="A1334" s="545"/>
      <c r="B1334" s="545"/>
    </row>
    <row r="1335" spans="1:2" x14ac:dyDescent="0.3">
      <c r="A1335" s="545"/>
      <c r="B1335" s="545"/>
    </row>
    <row r="1336" spans="1:2" x14ac:dyDescent="0.3">
      <c r="A1336" s="545"/>
      <c r="B1336" s="545"/>
    </row>
    <row r="1337" spans="1:2" x14ac:dyDescent="0.3">
      <c r="A1337" s="545"/>
      <c r="B1337" s="545"/>
    </row>
    <row r="1338" spans="1:2" x14ac:dyDescent="0.3">
      <c r="A1338" s="545"/>
      <c r="B1338" s="545"/>
    </row>
    <row r="1339" spans="1:2" x14ac:dyDescent="0.3">
      <c r="A1339" s="545"/>
      <c r="B1339" s="545"/>
    </row>
    <row r="1340" spans="1:2" x14ac:dyDescent="0.3">
      <c r="A1340" s="545"/>
      <c r="B1340" s="545"/>
    </row>
    <row r="1341" spans="1:2" x14ac:dyDescent="0.3">
      <c r="A1341" s="545"/>
      <c r="B1341" s="545"/>
    </row>
    <row r="1342" spans="1:2" x14ac:dyDescent="0.3">
      <c r="A1342" s="545"/>
      <c r="B1342" s="545"/>
    </row>
    <row r="1343" spans="1:2" x14ac:dyDescent="0.3">
      <c r="A1343" s="545"/>
      <c r="B1343" s="545"/>
    </row>
    <row r="1344" spans="1:2" x14ac:dyDescent="0.3">
      <c r="A1344" s="545"/>
      <c r="B1344" s="545"/>
    </row>
    <row r="1345" spans="1:2" x14ac:dyDescent="0.3">
      <c r="A1345" s="545"/>
      <c r="B1345" s="545"/>
    </row>
    <row r="1346" spans="1:2" x14ac:dyDescent="0.3">
      <c r="A1346" s="545"/>
      <c r="B1346" s="545"/>
    </row>
    <row r="1347" spans="1:2" x14ac:dyDescent="0.3">
      <c r="A1347" s="545"/>
      <c r="B1347" s="545"/>
    </row>
    <row r="1348" spans="1:2" x14ac:dyDescent="0.3">
      <c r="A1348" s="545"/>
      <c r="B1348" s="545"/>
    </row>
    <row r="1349" spans="1:2" x14ac:dyDescent="0.3">
      <c r="A1349" s="545"/>
      <c r="B1349" s="545"/>
    </row>
    <row r="1350" spans="1:2" x14ac:dyDescent="0.3">
      <c r="A1350" s="545"/>
      <c r="B1350" s="545"/>
    </row>
    <row r="1351" spans="1:2" x14ac:dyDescent="0.3">
      <c r="A1351" s="545"/>
      <c r="B1351" s="545"/>
    </row>
    <row r="1352" spans="1:2" x14ac:dyDescent="0.3">
      <c r="A1352" s="545"/>
      <c r="B1352" s="545"/>
    </row>
    <row r="1353" spans="1:2" x14ac:dyDescent="0.3">
      <c r="A1353" s="545"/>
      <c r="B1353" s="545"/>
    </row>
    <row r="1354" spans="1:2" x14ac:dyDescent="0.3">
      <c r="A1354" s="545"/>
      <c r="B1354" s="545"/>
    </row>
    <row r="1355" spans="1:2" x14ac:dyDescent="0.3">
      <c r="A1355" s="545"/>
      <c r="B1355" s="545"/>
    </row>
    <row r="1356" spans="1:2" x14ac:dyDescent="0.3">
      <c r="A1356" s="545"/>
      <c r="B1356" s="545"/>
    </row>
    <row r="1357" spans="1:2" x14ac:dyDescent="0.3">
      <c r="A1357" s="545"/>
      <c r="B1357" s="545"/>
    </row>
    <row r="1358" spans="1:2" x14ac:dyDescent="0.3">
      <c r="A1358" s="545"/>
      <c r="B1358" s="545"/>
    </row>
    <row r="1359" spans="1:2" x14ac:dyDescent="0.3">
      <c r="A1359" s="545"/>
      <c r="B1359" s="545"/>
    </row>
    <row r="1360" spans="1:2" x14ac:dyDescent="0.3">
      <c r="A1360" s="545"/>
      <c r="B1360" s="545"/>
    </row>
    <row r="1361" spans="1:2" x14ac:dyDescent="0.3">
      <c r="A1361" s="545"/>
      <c r="B1361" s="545"/>
    </row>
    <row r="1362" spans="1:2" x14ac:dyDescent="0.3">
      <c r="A1362" s="545"/>
      <c r="B1362" s="545"/>
    </row>
    <row r="1363" spans="1:2" x14ac:dyDescent="0.3">
      <c r="A1363" s="545"/>
      <c r="B1363" s="545"/>
    </row>
    <row r="1364" spans="1:2" x14ac:dyDescent="0.3">
      <c r="A1364" s="545"/>
      <c r="B1364" s="545"/>
    </row>
    <row r="1365" spans="1:2" x14ac:dyDescent="0.3">
      <c r="A1365" s="545"/>
      <c r="B1365" s="545"/>
    </row>
    <row r="1366" spans="1:2" x14ac:dyDescent="0.3">
      <c r="A1366" s="545"/>
      <c r="B1366" s="545"/>
    </row>
    <row r="1367" spans="1:2" x14ac:dyDescent="0.3">
      <c r="A1367" s="545"/>
      <c r="B1367" s="545"/>
    </row>
    <row r="1368" spans="1:2" x14ac:dyDescent="0.3">
      <c r="A1368" s="545"/>
      <c r="B1368" s="545"/>
    </row>
    <row r="1369" spans="1:2" x14ac:dyDescent="0.3">
      <c r="A1369" s="545"/>
      <c r="B1369" s="545"/>
    </row>
    <row r="1370" spans="1:2" x14ac:dyDescent="0.3">
      <c r="A1370" s="545"/>
      <c r="B1370" s="545"/>
    </row>
    <row r="1371" spans="1:2" x14ac:dyDescent="0.3">
      <c r="A1371" s="545"/>
      <c r="B1371" s="545"/>
    </row>
    <row r="1372" spans="1:2" x14ac:dyDescent="0.3">
      <c r="A1372" s="545"/>
      <c r="B1372" s="545"/>
    </row>
    <row r="1373" spans="1:2" x14ac:dyDescent="0.3">
      <c r="A1373" s="545"/>
      <c r="B1373" s="545"/>
    </row>
    <row r="1374" spans="1:2" x14ac:dyDescent="0.3">
      <c r="A1374" s="545"/>
      <c r="B1374" s="545"/>
    </row>
    <row r="1375" spans="1:2" x14ac:dyDescent="0.3">
      <c r="A1375" s="545"/>
      <c r="B1375" s="545"/>
    </row>
    <row r="1376" spans="1:2" x14ac:dyDescent="0.3">
      <c r="A1376" s="545"/>
      <c r="B1376" s="545"/>
    </row>
    <row r="1377" spans="1:2" x14ac:dyDescent="0.3">
      <c r="A1377" s="545"/>
      <c r="B1377" s="545"/>
    </row>
    <row r="1378" spans="1:2" x14ac:dyDescent="0.3">
      <c r="A1378" s="545"/>
      <c r="B1378" s="545"/>
    </row>
    <row r="1379" spans="1:2" x14ac:dyDescent="0.3">
      <c r="A1379" s="545"/>
      <c r="B1379" s="545"/>
    </row>
    <row r="1380" spans="1:2" x14ac:dyDescent="0.3">
      <c r="A1380" s="545"/>
      <c r="B1380" s="545"/>
    </row>
    <row r="1381" spans="1:2" x14ac:dyDescent="0.3">
      <c r="A1381" s="545"/>
      <c r="B1381" s="545"/>
    </row>
    <row r="1382" spans="1:2" x14ac:dyDescent="0.3">
      <c r="A1382" s="545"/>
      <c r="B1382" s="545"/>
    </row>
    <row r="1383" spans="1:2" x14ac:dyDescent="0.3">
      <c r="A1383" s="545"/>
      <c r="B1383" s="545"/>
    </row>
    <row r="1384" spans="1:2" x14ac:dyDescent="0.3">
      <c r="A1384" s="545"/>
      <c r="B1384" s="545"/>
    </row>
    <row r="1385" spans="1:2" x14ac:dyDescent="0.3">
      <c r="A1385" s="545"/>
      <c r="B1385" s="545"/>
    </row>
    <row r="1386" spans="1:2" x14ac:dyDescent="0.3">
      <c r="A1386" s="545"/>
      <c r="B1386" s="545"/>
    </row>
    <row r="1387" spans="1:2" x14ac:dyDescent="0.3">
      <c r="A1387" s="545"/>
      <c r="B1387" s="545"/>
    </row>
    <row r="1388" spans="1:2" x14ac:dyDescent="0.3">
      <c r="A1388" s="545"/>
      <c r="B1388" s="545"/>
    </row>
    <row r="1389" spans="1:2" x14ac:dyDescent="0.3">
      <c r="A1389" s="545"/>
      <c r="B1389" s="545"/>
    </row>
    <row r="1390" spans="1:2" x14ac:dyDescent="0.3">
      <c r="A1390" s="545"/>
      <c r="B1390" s="545"/>
    </row>
    <row r="1391" spans="1:2" x14ac:dyDescent="0.3">
      <c r="A1391" s="545"/>
      <c r="B1391" s="545"/>
    </row>
    <row r="1392" spans="1:2" x14ac:dyDescent="0.3">
      <c r="A1392" s="545"/>
      <c r="B1392" s="545"/>
    </row>
    <row r="1393" spans="1:2" x14ac:dyDescent="0.3">
      <c r="A1393" s="545"/>
      <c r="B1393" s="545"/>
    </row>
    <row r="1394" spans="1:2" x14ac:dyDescent="0.3">
      <c r="A1394" s="545"/>
      <c r="B1394" s="545"/>
    </row>
    <row r="1395" spans="1:2" x14ac:dyDescent="0.3">
      <c r="A1395" s="545"/>
      <c r="B1395" s="545"/>
    </row>
    <row r="1396" spans="1:2" x14ac:dyDescent="0.3">
      <c r="A1396" s="545"/>
      <c r="B1396" s="545"/>
    </row>
    <row r="1397" spans="1:2" x14ac:dyDescent="0.3">
      <c r="A1397" s="545"/>
      <c r="B1397" s="545"/>
    </row>
    <row r="1398" spans="1:2" x14ac:dyDescent="0.3">
      <c r="A1398" s="545"/>
      <c r="B1398" s="545"/>
    </row>
    <row r="1399" spans="1:2" x14ac:dyDescent="0.3">
      <c r="A1399" s="545"/>
      <c r="B1399" s="545"/>
    </row>
    <row r="1400" spans="1:2" x14ac:dyDescent="0.3">
      <c r="A1400" s="545"/>
      <c r="B1400" s="545"/>
    </row>
    <row r="1401" spans="1:2" x14ac:dyDescent="0.3">
      <c r="A1401" s="545"/>
      <c r="B1401" s="545"/>
    </row>
    <row r="1402" spans="1:2" x14ac:dyDescent="0.3">
      <c r="A1402" s="545"/>
      <c r="B1402" s="545"/>
    </row>
    <row r="1403" spans="1:2" x14ac:dyDescent="0.3">
      <c r="A1403" s="545"/>
      <c r="B1403" s="545"/>
    </row>
    <row r="1404" spans="1:2" x14ac:dyDescent="0.3">
      <c r="A1404" s="545"/>
      <c r="B1404" s="545"/>
    </row>
    <row r="1405" spans="1:2" x14ac:dyDescent="0.3">
      <c r="A1405" s="545"/>
      <c r="B1405" s="545"/>
    </row>
    <row r="1406" spans="1:2" x14ac:dyDescent="0.3">
      <c r="A1406" s="545"/>
      <c r="B1406" s="545"/>
    </row>
    <row r="1407" spans="1:2" x14ac:dyDescent="0.3">
      <c r="A1407" s="545"/>
      <c r="B1407" s="545"/>
    </row>
    <row r="1408" spans="1:2" x14ac:dyDescent="0.3">
      <c r="A1408" s="545"/>
      <c r="B1408" s="545"/>
    </row>
    <row r="1409" spans="1:2" x14ac:dyDescent="0.3">
      <c r="A1409" s="545"/>
      <c r="B1409" s="545"/>
    </row>
    <row r="1410" spans="1:2" x14ac:dyDescent="0.3">
      <c r="A1410" s="545"/>
      <c r="B1410" s="545"/>
    </row>
    <row r="1411" spans="1:2" x14ac:dyDescent="0.3">
      <c r="A1411" s="545"/>
      <c r="B1411" s="545"/>
    </row>
    <row r="1412" spans="1:2" x14ac:dyDescent="0.3">
      <c r="A1412" s="545"/>
      <c r="B1412" s="545"/>
    </row>
    <row r="1413" spans="1:2" x14ac:dyDescent="0.3">
      <c r="A1413" s="545"/>
      <c r="B1413" s="545"/>
    </row>
    <row r="1414" spans="1:2" x14ac:dyDescent="0.3">
      <c r="A1414" s="545"/>
      <c r="B1414" s="545"/>
    </row>
    <row r="1415" spans="1:2" x14ac:dyDescent="0.3">
      <c r="A1415" s="545"/>
      <c r="B1415" s="545"/>
    </row>
    <row r="1416" spans="1:2" x14ac:dyDescent="0.3">
      <c r="A1416" s="545"/>
      <c r="B1416" s="545"/>
    </row>
    <row r="1417" spans="1:2" x14ac:dyDescent="0.3">
      <c r="A1417" s="545"/>
      <c r="B1417" s="545"/>
    </row>
    <row r="1418" spans="1:2" x14ac:dyDescent="0.3">
      <c r="A1418" s="545"/>
      <c r="B1418" s="545"/>
    </row>
    <row r="1419" spans="1:2" x14ac:dyDescent="0.3">
      <c r="A1419" s="545"/>
      <c r="B1419" s="545"/>
    </row>
    <row r="1420" spans="1:2" x14ac:dyDescent="0.3">
      <c r="A1420" s="545"/>
      <c r="B1420" s="545"/>
    </row>
    <row r="1421" spans="1:2" x14ac:dyDescent="0.3">
      <c r="A1421" s="545"/>
      <c r="B1421" s="545"/>
    </row>
    <row r="1422" spans="1:2" x14ac:dyDescent="0.3">
      <c r="A1422" s="545"/>
      <c r="B1422" s="545"/>
    </row>
    <row r="1423" spans="1:2" x14ac:dyDescent="0.3">
      <c r="A1423" s="545"/>
      <c r="B1423" s="545"/>
    </row>
    <row r="1424" spans="1:2" x14ac:dyDescent="0.3">
      <c r="A1424" s="545"/>
      <c r="B1424" s="545"/>
    </row>
    <row r="1425" spans="1:2" x14ac:dyDescent="0.3">
      <c r="A1425" s="545"/>
      <c r="B1425" s="545"/>
    </row>
    <row r="1426" spans="1:2" x14ac:dyDescent="0.3">
      <c r="A1426" s="545"/>
      <c r="B1426" s="545"/>
    </row>
    <row r="1427" spans="1:2" x14ac:dyDescent="0.3">
      <c r="A1427" s="545"/>
      <c r="B1427" s="545"/>
    </row>
    <row r="1428" spans="1:2" x14ac:dyDescent="0.3">
      <c r="A1428" s="545"/>
      <c r="B1428" s="545"/>
    </row>
    <row r="1429" spans="1:2" x14ac:dyDescent="0.3">
      <c r="A1429" s="545"/>
      <c r="B1429" s="545"/>
    </row>
    <row r="1430" spans="1:2" x14ac:dyDescent="0.3">
      <c r="A1430" s="545"/>
      <c r="B1430" s="545"/>
    </row>
    <row r="1431" spans="1:2" x14ac:dyDescent="0.3">
      <c r="A1431" s="545"/>
      <c r="B1431" s="545"/>
    </row>
    <row r="1432" spans="1:2" x14ac:dyDescent="0.3">
      <c r="A1432" s="545"/>
      <c r="B1432" s="545"/>
    </row>
    <row r="1433" spans="1:2" x14ac:dyDescent="0.3">
      <c r="A1433" s="545"/>
      <c r="B1433" s="545"/>
    </row>
    <row r="1434" spans="1:2" x14ac:dyDescent="0.3">
      <c r="A1434" s="545"/>
      <c r="B1434" s="545"/>
    </row>
    <row r="1435" spans="1:2" x14ac:dyDescent="0.3">
      <c r="A1435" s="545"/>
      <c r="B1435" s="545"/>
    </row>
    <row r="1436" spans="1:2" x14ac:dyDescent="0.3">
      <c r="A1436" s="545"/>
      <c r="B1436" s="545"/>
    </row>
    <row r="1437" spans="1:2" x14ac:dyDescent="0.3">
      <c r="A1437" s="545"/>
      <c r="B1437" s="545"/>
    </row>
    <row r="1438" spans="1:2" x14ac:dyDescent="0.3">
      <c r="A1438" s="545"/>
      <c r="B1438" s="545"/>
    </row>
    <row r="1439" spans="1:2" x14ac:dyDescent="0.3">
      <c r="A1439" s="545"/>
      <c r="B1439" s="545"/>
    </row>
    <row r="1440" spans="1:2" x14ac:dyDescent="0.3">
      <c r="A1440" s="545"/>
      <c r="B1440" s="545"/>
    </row>
    <row r="1441" spans="1:2" x14ac:dyDescent="0.3">
      <c r="A1441" s="545"/>
      <c r="B1441" s="545"/>
    </row>
    <row r="1442" spans="1:2" x14ac:dyDescent="0.3">
      <c r="A1442" s="545"/>
      <c r="B1442" s="545"/>
    </row>
    <row r="1443" spans="1:2" x14ac:dyDescent="0.3">
      <c r="A1443" s="545"/>
      <c r="B1443" s="545"/>
    </row>
    <row r="1444" spans="1:2" x14ac:dyDescent="0.3">
      <c r="A1444" s="545"/>
      <c r="B1444" s="545"/>
    </row>
    <row r="1445" spans="1:2" x14ac:dyDescent="0.3">
      <c r="A1445" s="545"/>
      <c r="B1445" s="545"/>
    </row>
    <row r="1446" spans="1:2" x14ac:dyDescent="0.3">
      <c r="A1446" s="545"/>
      <c r="B1446" s="545"/>
    </row>
    <row r="1447" spans="1:2" x14ac:dyDescent="0.3">
      <c r="A1447" s="545"/>
      <c r="B1447" s="545"/>
    </row>
    <row r="1448" spans="1:2" x14ac:dyDescent="0.3">
      <c r="A1448" s="545"/>
      <c r="B1448" s="545"/>
    </row>
    <row r="1449" spans="1:2" x14ac:dyDescent="0.3">
      <c r="A1449" s="545"/>
      <c r="B1449" s="545"/>
    </row>
    <row r="1450" spans="1:2" x14ac:dyDescent="0.3">
      <c r="A1450" s="545"/>
      <c r="B1450" s="545"/>
    </row>
    <row r="1451" spans="1:2" x14ac:dyDescent="0.3">
      <c r="A1451" s="545"/>
      <c r="B1451" s="545"/>
    </row>
    <row r="1452" spans="1:2" x14ac:dyDescent="0.3">
      <c r="A1452" s="545"/>
      <c r="B1452" s="545"/>
    </row>
    <row r="1453" spans="1:2" x14ac:dyDescent="0.3">
      <c r="A1453" s="545"/>
      <c r="B1453" s="545"/>
    </row>
    <row r="1454" spans="1:2" x14ac:dyDescent="0.3">
      <c r="A1454" s="545"/>
      <c r="B1454" s="545"/>
    </row>
    <row r="1455" spans="1:2" x14ac:dyDescent="0.3">
      <c r="A1455" s="545"/>
      <c r="B1455" s="545"/>
    </row>
    <row r="1456" spans="1:2" x14ac:dyDescent="0.3">
      <c r="A1456" s="545"/>
      <c r="B1456" s="545"/>
    </row>
    <row r="1457" spans="1:2" x14ac:dyDescent="0.3">
      <c r="A1457" s="545"/>
      <c r="B1457" s="545"/>
    </row>
    <row r="1458" spans="1:2" x14ac:dyDescent="0.3">
      <c r="A1458" s="545"/>
      <c r="B1458" s="545"/>
    </row>
    <row r="1459" spans="1:2" x14ac:dyDescent="0.3">
      <c r="A1459" s="545"/>
      <c r="B1459" s="545"/>
    </row>
    <row r="1460" spans="1:2" x14ac:dyDescent="0.3">
      <c r="A1460" s="545"/>
      <c r="B1460" s="545"/>
    </row>
    <row r="1461" spans="1:2" x14ac:dyDescent="0.3">
      <c r="A1461" s="545"/>
      <c r="B1461" s="545"/>
    </row>
    <row r="1462" spans="1:2" x14ac:dyDescent="0.3">
      <c r="A1462" s="545"/>
      <c r="B1462" s="545"/>
    </row>
    <row r="1463" spans="1:2" x14ac:dyDescent="0.3">
      <c r="A1463" s="545"/>
      <c r="B1463" s="545"/>
    </row>
    <row r="1464" spans="1:2" x14ac:dyDescent="0.3">
      <c r="A1464" s="545"/>
      <c r="B1464" s="545"/>
    </row>
    <row r="1465" spans="1:2" x14ac:dyDescent="0.3">
      <c r="A1465" s="545"/>
      <c r="B1465" s="545"/>
    </row>
    <row r="1466" spans="1:2" x14ac:dyDescent="0.3">
      <c r="A1466" s="545"/>
      <c r="B1466" s="545"/>
    </row>
    <row r="1467" spans="1:2" x14ac:dyDescent="0.3">
      <c r="A1467" s="545"/>
      <c r="B1467" s="545"/>
    </row>
    <row r="1468" spans="1:2" x14ac:dyDescent="0.3">
      <c r="A1468" s="545"/>
      <c r="B1468" s="545"/>
    </row>
    <row r="1469" spans="1:2" x14ac:dyDescent="0.3">
      <c r="A1469" s="545"/>
      <c r="B1469" s="545"/>
    </row>
    <row r="1470" spans="1:2" x14ac:dyDescent="0.3">
      <c r="A1470" s="545"/>
      <c r="B1470" s="545"/>
    </row>
    <row r="1471" spans="1:2" x14ac:dyDescent="0.3">
      <c r="A1471" s="545"/>
      <c r="B1471" s="545"/>
    </row>
    <row r="1472" spans="1:2" x14ac:dyDescent="0.3">
      <c r="A1472" s="545"/>
      <c r="B1472" s="545"/>
    </row>
    <row r="1473" spans="1:2" x14ac:dyDescent="0.3">
      <c r="A1473" s="545"/>
      <c r="B1473" s="545"/>
    </row>
    <row r="1474" spans="1:2" x14ac:dyDescent="0.3">
      <c r="A1474" s="545"/>
      <c r="B1474" s="545"/>
    </row>
    <row r="1475" spans="1:2" x14ac:dyDescent="0.3">
      <c r="A1475" s="545"/>
      <c r="B1475" s="545"/>
    </row>
    <row r="1476" spans="1:2" x14ac:dyDescent="0.3">
      <c r="A1476" s="545"/>
      <c r="B1476" s="545"/>
    </row>
    <row r="1477" spans="1:2" x14ac:dyDescent="0.3">
      <c r="A1477" s="545"/>
      <c r="B1477" s="545"/>
    </row>
    <row r="1478" spans="1:2" x14ac:dyDescent="0.3">
      <c r="A1478" s="545"/>
      <c r="B1478" s="545"/>
    </row>
    <row r="1479" spans="1:2" x14ac:dyDescent="0.3">
      <c r="A1479" s="545"/>
      <c r="B1479" s="545"/>
    </row>
    <row r="1480" spans="1:2" x14ac:dyDescent="0.3">
      <c r="A1480" s="545"/>
      <c r="B1480" s="545"/>
    </row>
    <row r="1481" spans="1:2" x14ac:dyDescent="0.3">
      <c r="A1481" s="545"/>
      <c r="B1481" s="545"/>
    </row>
    <row r="1482" spans="1:2" x14ac:dyDescent="0.3">
      <c r="A1482" s="545"/>
      <c r="B1482" s="545"/>
    </row>
    <row r="1483" spans="1:2" x14ac:dyDescent="0.3">
      <c r="A1483" s="545"/>
      <c r="B1483" s="545"/>
    </row>
    <row r="1484" spans="1:2" x14ac:dyDescent="0.3">
      <c r="A1484" s="545"/>
      <c r="B1484" s="545"/>
    </row>
    <row r="1485" spans="1:2" x14ac:dyDescent="0.3">
      <c r="A1485" s="545"/>
      <c r="B1485" s="545"/>
    </row>
    <row r="1486" spans="1:2" x14ac:dyDescent="0.3">
      <c r="A1486" s="545"/>
      <c r="B1486" s="545"/>
    </row>
    <row r="1487" spans="1:2" x14ac:dyDescent="0.3">
      <c r="A1487" s="545"/>
      <c r="B1487" s="545"/>
    </row>
    <row r="1488" spans="1:2" x14ac:dyDescent="0.3">
      <c r="A1488" s="545"/>
      <c r="B1488" s="545"/>
    </row>
    <row r="1489" spans="1:2" x14ac:dyDescent="0.3">
      <c r="A1489" s="545"/>
      <c r="B1489" s="545"/>
    </row>
    <row r="1490" spans="1:2" x14ac:dyDescent="0.3">
      <c r="A1490" s="545"/>
      <c r="B1490" s="545"/>
    </row>
    <row r="1491" spans="1:2" x14ac:dyDescent="0.3">
      <c r="A1491" s="545"/>
      <c r="B1491" s="545"/>
    </row>
    <row r="1492" spans="1:2" x14ac:dyDescent="0.3">
      <c r="A1492" s="545"/>
      <c r="B1492" s="545"/>
    </row>
    <row r="1493" spans="1:2" x14ac:dyDescent="0.3">
      <c r="A1493" s="545"/>
      <c r="B1493" s="545"/>
    </row>
    <row r="1494" spans="1:2" x14ac:dyDescent="0.3">
      <c r="A1494" s="545"/>
      <c r="B1494" s="545"/>
    </row>
    <row r="1495" spans="1:2" x14ac:dyDescent="0.3">
      <c r="A1495" s="545"/>
      <c r="B1495" s="545"/>
    </row>
    <row r="1496" spans="1:2" x14ac:dyDescent="0.3">
      <c r="A1496" s="545"/>
      <c r="B1496" s="545"/>
    </row>
    <row r="1497" spans="1:2" x14ac:dyDescent="0.3">
      <c r="A1497" s="545"/>
      <c r="B1497" s="545"/>
    </row>
    <row r="1498" spans="1:2" x14ac:dyDescent="0.3">
      <c r="A1498" s="545"/>
      <c r="B1498" s="545"/>
    </row>
    <row r="1499" spans="1:2" x14ac:dyDescent="0.3">
      <c r="A1499" s="545"/>
      <c r="B1499" s="545"/>
    </row>
    <row r="1500" spans="1:2" x14ac:dyDescent="0.3">
      <c r="A1500" s="545"/>
      <c r="B1500" s="545"/>
    </row>
    <row r="1501" spans="1:2" x14ac:dyDescent="0.3">
      <c r="A1501" s="545"/>
      <c r="B1501" s="545"/>
    </row>
    <row r="1502" spans="1:2" x14ac:dyDescent="0.3">
      <c r="A1502" s="545"/>
      <c r="B1502" s="545"/>
    </row>
    <row r="1503" spans="1:2" x14ac:dyDescent="0.3">
      <c r="A1503" s="545"/>
      <c r="B1503" s="545"/>
    </row>
    <row r="1504" spans="1:2" x14ac:dyDescent="0.3">
      <c r="A1504" s="545"/>
      <c r="B1504" s="545"/>
    </row>
    <row r="1505" spans="1:2" x14ac:dyDescent="0.3">
      <c r="A1505" s="545"/>
      <c r="B1505" s="545"/>
    </row>
    <row r="1506" spans="1:2" x14ac:dyDescent="0.3">
      <c r="A1506" s="545"/>
      <c r="B1506" s="545"/>
    </row>
    <row r="1507" spans="1:2" x14ac:dyDescent="0.3">
      <c r="A1507" s="545"/>
      <c r="B1507" s="545"/>
    </row>
    <row r="1508" spans="1:2" x14ac:dyDescent="0.3">
      <c r="A1508" s="545"/>
      <c r="B1508" s="545"/>
    </row>
    <row r="1509" spans="1:2" x14ac:dyDescent="0.3">
      <c r="A1509" s="545"/>
      <c r="B1509" s="545"/>
    </row>
    <row r="1510" spans="1:2" x14ac:dyDescent="0.3">
      <c r="A1510" s="545"/>
      <c r="B1510" s="545"/>
    </row>
    <row r="1511" spans="1:2" x14ac:dyDescent="0.3">
      <c r="A1511" s="545"/>
      <c r="B1511" s="545"/>
    </row>
    <row r="1512" spans="1:2" x14ac:dyDescent="0.3">
      <c r="A1512" s="545"/>
      <c r="B1512" s="545"/>
    </row>
    <row r="1513" spans="1:2" x14ac:dyDescent="0.3">
      <c r="A1513" s="545"/>
      <c r="B1513" s="545"/>
    </row>
    <row r="1514" spans="1:2" x14ac:dyDescent="0.3">
      <c r="A1514" s="545"/>
      <c r="B1514" s="545"/>
    </row>
    <row r="1515" spans="1:2" x14ac:dyDescent="0.3">
      <c r="A1515" s="545"/>
      <c r="B1515" s="545"/>
    </row>
    <row r="1516" spans="1:2" x14ac:dyDescent="0.3">
      <c r="A1516" s="545"/>
      <c r="B1516" s="545"/>
    </row>
    <row r="1517" spans="1:2" x14ac:dyDescent="0.3">
      <c r="A1517" s="545"/>
      <c r="B1517" s="545"/>
    </row>
    <row r="1518" spans="1:2" x14ac:dyDescent="0.3">
      <c r="A1518" s="545"/>
      <c r="B1518" s="545"/>
    </row>
    <row r="1519" spans="1:2" x14ac:dyDescent="0.3">
      <c r="A1519" s="545"/>
      <c r="B1519" s="545"/>
    </row>
    <row r="1520" spans="1:2" x14ac:dyDescent="0.3">
      <c r="A1520" s="545"/>
      <c r="B1520" s="545"/>
    </row>
    <row r="1521" spans="1:2" x14ac:dyDescent="0.3">
      <c r="A1521" s="545"/>
      <c r="B1521" s="545"/>
    </row>
    <row r="1522" spans="1:2" x14ac:dyDescent="0.3">
      <c r="A1522" s="545"/>
      <c r="B1522" s="545"/>
    </row>
    <row r="1523" spans="1:2" x14ac:dyDescent="0.3">
      <c r="A1523" s="545"/>
      <c r="B1523" s="545"/>
    </row>
    <row r="1524" spans="1:2" x14ac:dyDescent="0.3">
      <c r="A1524" s="545"/>
      <c r="B1524" s="545"/>
    </row>
    <row r="1525" spans="1:2" x14ac:dyDescent="0.3">
      <c r="A1525" s="545"/>
      <c r="B1525" s="545"/>
    </row>
    <row r="1526" spans="1:2" x14ac:dyDescent="0.3">
      <c r="A1526" s="545"/>
      <c r="B1526" s="545"/>
    </row>
    <row r="1527" spans="1:2" x14ac:dyDescent="0.3">
      <c r="A1527" s="545"/>
      <c r="B1527" s="545"/>
    </row>
    <row r="1528" spans="1:2" x14ac:dyDescent="0.3">
      <c r="A1528" s="545"/>
      <c r="B1528" s="545"/>
    </row>
    <row r="1529" spans="1:2" x14ac:dyDescent="0.3">
      <c r="A1529" s="545"/>
      <c r="B1529" s="545"/>
    </row>
    <row r="1530" spans="1:2" x14ac:dyDescent="0.3">
      <c r="A1530" s="545"/>
      <c r="B1530" s="545"/>
    </row>
    <row r="1531" spans="1:2" x14ac:dyDescent="0.3">
      <c r="A1531" s="545"/>
      <c r="B1531" s="545"/>
    </row>
    <row r="1532" spans="1:2" x14ac:dyDescent="0.3">
      <c r="A1532" s="545"/>
      <c r="B1532" s="545"/>
    </row>
    <row r="1533" spans="1:2" x14ac:dyDescent="0.3">
      <c r="A1533" s="545"/>
      <c r="B1533" s="545"/>
    </row>
    <row r="1534" spans="1:2" x14ac:dyDescent="0.3">
      <c r="A1534" s="545"/>
      <c r="B1534" s="545"/>
    </row>
    <row r="1535" spans="1:2" x14ac:dyDescent="0.3">
      <c r="A1535" s="545"/>
      <c r="B1535" s="545"/>
    </row>
    <row r="1536" spans="1:2" x14ac:dyDescent="0.3">
      <c r="A1536" s="545"/>
      <c r="B1536" s="545"/>
    </row>
    <row r="1537" spans="1:2" x14ac:dyDescent="0.3">
      <c r="A1537" s="545"/>
      <c r="B1537" s="545"/>
    </row>
    <row r="1538" spans="1:2" x14ac:dyDescent="0.3">
      <c r="A1538" s="545"/>
      <c r="B1538" s="545"/>
    </row>
    <row r="1539" spans="1:2" x14ac:dyDescent="0.3">
      <c r="A1539" s="545"/>
      <c r="B1539" s="545"/>
    </row>
    <row r="1540" spans="1:2" x14ac:dyDescent="0.3">
      <c r="A1540" s="545"/>
      <c r="B1540" s="545"/>
    </row>
    <row r="1541" spans="1:2" x14ac:dyDescent="0.3">
      <c r="A1541" s="545"/>
      <c r="B1541" s="545"/>
    </row>
    <row r="1542" spans="1:2" x14ac:dyDescent="0.3">
      <c r="A1542" s="545"/>
      <c r="B1542" s="545"/>
    </row>
    <row r="1543" spans="1:2" x14ac:dyDescent="0.3">
      <c r="A1543" s="545"/>
      <c r="B1543" s="545"/>
    </row>
    <row r="1544" spans="1:2" x14ac:dyDescent="0.3">
      <c r="A1544" s="545"/>
      <c r="B1544" s="545"/>
    </row>
    <row r="1545" spans="1:2" x14ac:dyDescent="0.3">
      <c r="A1545" s="545"/>
      <c r="B1545" s="545"/>
    </row>
    <row r="1546" spans="1:2" x14ac:dyDescent="0.3">
      <c r="A1546" s="545"/>
      <c r="B1546" s="545"/>
    </row>
    <row r="1547" spans="1:2" x14ac:dyDescent="0.3">
      <c r="A1547" s="545"/>
      <c r="B1547" s="545"/>
    </row>
    <row r="1548" spans="1:2" x14ac:dyDescent="0.3">
      <c r="A1548" s="545"/>
      <c r="B1548" s="545"/>
    </row>
    <row r="1549" spans="1:2" x14ac:dyDescent="0.3">
      <c r="A1549" s="545"/>
      <c r="B1549" s="545"/>
    </row>
    <row r="1550" spans="1:2" x14ac:dyDescent="0.3">
      <c r="A1550" s="545"/>
      <c r="B1550" s="545"/>
    </row>
    <row r="1551" spans="1:2" x14ac:dyDescent="0.3">
      <c r="A1551" s="545"/>
      <c r="B1551" s="545"/>
    </row>
    <row r="1552" spans="1:2" x14ac:dyDescent="0.3">
      <c r="A1552" s="545"/>
      <c r="B1552" s="545"/>
    </row>
    <row r="1553" spans="1:2" x14ac:dyDescent="0.3">
      <c r="A1553" s="545"/>
      <c r="B1553" s="545"/>
    </row>
    <row r="1554" spans="1:2" x14ac:dyDescent="0.3">
      <c r="A1554" s="545"/>
      <c r="B1554" s="545"/>
    </row>
    <row r="1555" spans="1:2" x14ac:dyDescent="0.3">
      <c r="A1555" s="545"/>
      <c r="B1555" s="545"/>
    </row>
    <row r="1556" spans="1:2" x14ac:dyDescent="0.3">
      <c r="A1556" s="545"/>
      <c r="B1556" s="545"/>
    </row>
    <row r="1557" spans="1:2" x14ac:dyDescent="0.3">
      <c r="A1557" s="545"/>
      <c r="B1557" s="545"/>
    </row>
    <row r="1558" spans="1:2" x14ac:dyDescent="0.3">
      <c r="A1558" s="545"/>
      <c r="B1558" s="545"/>
    </row>
    <row r="1559" spans="1:2" x14ac:dyDescent="0.3">
      <c r="A1559" s="545"/>
      <c r="B1559" s="545"/>
    </row>
    <row r="1560" spans="1:2" x14ac:dyDescent="0.3">
      <c r="A1560" s="545"/>
      <c r="B1560" s="545"/>
    </row>
    <row r="1561" spans="1:2" x14ac:dyDescent="0.3">
      <c r="A1561" s="545"/>
      <c r="B1561" s="545"/>
    </row>
    <row r="1562" spans="1:2" x14ac:dyDescent="0.3">
      <c r="A1562" s="545"/>
      <c r="B1562" s="545"/>
    </row>
    <row r="1563" spans="1:2" x14ac:dyDescent="0.3">
      <c r="A1563" s="545"/>
      <c r="B1563" s="545"/>
    </row>
    <row r="1564" spans="1:2" x14ac:dyDescent="0.3">
      <c r="A1564" s="545"/>
      <c r="B1564" s="545"/>
    </row>
    <row r="1565" spans="1:2" x14ac:dyDescent="0.3">
      <c r="A1565" s="545"/>
      <c r="B1565" s="545"/>
    </row>
    <row r="1566" spans="1:2" x14ac:dyDescent="0.3">
      <c r="A1566" s="545"/>
      <c r="B1566" s="545"/>
    </row>
    <row r="1567" spans="1:2" x14ac:dyDescent="0.3">
      <c r="A1567" s="545"/>
      <c r="B1567" s="545"/>
    </row>
    <row r="1568" spans="1:2" x14ac:dyDescent="0.3">
      <c r="A1568" s="545"/>
      <c r="B1568" s="545"/>
    </row>
    <row r="1569" spans="1:2" x14ac:dyDescent="0.3">
      <c r="A1569" s="545"/>
      <c r="B1569" s="545"/>
    </row>
    <row r="1570" spans="1:2" x14ac:dyDescent="0.3">
      <c r="A1570" s="545"/>
      <c r="B1570" s="545"/>
    </row>
    <row r="1571" spans="1:2" x14ac:dyDescent="0.3">
      <c r="A1571" s="545"/>
      <c r="B1571" s="545"/>
    </row>
    <row r="1572" spans="1:2" x14ac:dyDescent="0.3">
      <c r="A1572" s="545"/>
      <c r="B1572" s="545"/>
    </row>
    <row r="1573" spans="1:2" x14ac:dyDescent="0.3">
      <c r="A1573" s="545"/>
      <c r="B1573" s="545"/>
    </row>
    <row r="1574" spans="1:2" x14ac:dyDescent="0.3">
      <c r="A1574" s="545"/>
      <c r="B1574" s="545"/>
    </row>
    <row r="1575" spans="1:2" x14ac:dyDescent="0.3">
      <c r="A1575" s="545"/>
      <c r="B1575" s="545"/>
    </row>
    <row r="1576" spans="1:2" x14ac:dyDescent="0.3">
      <c r="A1576" s="545"/>
      <c r="B1576" s="545"/>
    </row>
    <row r="1577" spans="1:2" x14ac:dyDescent="0.3">
      <c r="A1577" s="545"/>
      <c r="B1577" s="545"/>
    </row>
    <row r="1578" spans="1:2" x14ac:dyDescent="0.3">
      <c r="A1578" s="545"/>
      <c r="B1578" s="545"/>
    </row>
    <row r="1579" spans="1:2" x14ac:dyDescent="0.3">
      <c r="A1579" s="545"/>
      <c r="B1579" s="545"/>
    </row>
    <row r="1580" spans="1:2" x14ac:dyDescent="0.3">
      <c r="A1580" s="545"/>
      <c r="B1580" s="545"/>
    </row>
    <row r="1581" spans="1:2" x14ac:dyDescent="0.3">
      <c r="A1581" s="545"/>
      <c r="B1581" s="545"/>
    </row>
    <row r="1582" spans="1:2" x14ac:dyDescent="0.3">
      <c r="A1582" s="545"/>
      <c r="B1582" s="545"/>
    </row>
    <row r="1583" spans="1:2" x14ac:dyDescent="0.3">
      <c r="A1583" s="545"/>
      <c r="B1583" s="545"/>
    </row>
    <row r="1584" spans="1:2" x14ac:dyDescent="0.3">
      <c r="A1584" s="545"/>
      <c r="B1584" s="545"/>
    </row>
    <row r="1585" spans="1:2" x14ac:dyDescent="0.3">
      <c r="A1585" s="545"/>
      <c r="B1585" s="545"/>
    </row>
    <row r="1586" spans="1:2" x14ac:dyDescent="0.3">
      <c r="A1586" s="545"/>
      <c r="B1586" s="545"/>
    </row>
    <row r="1587" spans="1:2" x14ac:dyDescent="0.3">
      <c r="A1587" s="545"/>
      <c r="B1587" s="545"/>
    </row>
    <row r="1588" spans="1:2" x14ac:dyDescent="0.3">
      <c r="A1588" s="545"/>
      <c r="B1588" s="545"/>
    </row>
    <row r="1589" spans="1:2" x14ac:dyDescent="0.3">
      <c r="A1589" s="545"/>
      <c r="B1589" s="545"/>
    </row>
    <row r="1590" spans="1:2" x14ac:dyDescent="0.3">
      <c r="A1590" s="545"/>
      <c r="B1590" s="545"/>
    </row>
    <row r="1591" spans="1:2" x14ac:dyDescent="0.3">
      <c r="A1591" s="545"/>
      <c r="B1591" s="545"/>
    </row>
    <row r="1592" spans="1:2" x14ac:dyDescent="0.3">
      <c r="A1592" s="545"/>
      <c r="B1592" s="545"/>
    </row>
    <row r="1593" spans="1:2" x14ac:dyDescent="0.3">
      <c r="A1593" s="545"/>
      <c r="B1593" s="545"/>
    </row>
    <row r="1594" spans="1:2" x14ac:dyDescent="0.3">
      <c r="A1594" s="545"/>
      <c r="B1594" s="545"/>
    </row>
    <row r="1595" spans="1:2" x14ac:dyDescent="0.3">
      <c r="A1595" s="545"/>
      <c r="B1595" s="545"/>
    </row>
    <row r="1596" spans="1:2" x14ac:dyDescent="0.3">
      <c r="A1596" s="545"/>
      <c r="B1596" s="545"/>
    </row>
    <row r="1597" spans="1:2" x14ac:dyDescent="0.3">
      <c r="A1597" s="545"/>
      <c r="B1597" s="545"/>
    </row>
    <row r="1598" spans="1:2" x14ac:dyDescent="0.3">
      <c r="A1598" s="545"/>
      <c r="B1598" s="545"/>
    </row>
    <row r="1599" spans="1:2" x14ac:dyDescent="0.3">
      <c r="A1599" s="545"/>
      <c r="B1599" s="545"/>
    </row>
    <row r="1600" spans="1:2" x14ac:dyDescent="0.3">
      <c r="A1600" s="545"/>
      <c r="B1600" s="545"/>
    </row>
    <row r="1601" spans="1:2" x14ac:dyDescent="0.3">
      <c r="A1601" s="545"/>
      <c r="B1601" s="545"/>
    </row>
    <row r="1602" spans="1:2" x14ac:dyDescent="0.3">
      <c r="A1602" s="545"/>
      <c r="B1602" s="545"/>
    </row>
    <row r="1603" spans="1:2" x14ac:dyDescent="0.3">
      <c r="A1603" s="545"/>
      <c r="B1603" s="545"/>
    </row>
    <row r="1604" spans="1:2" x14ac:dyDescent="0.3">
      <c r="A1604" s="545"/>
      <c r="B1604" s="545"/>
    </row>
    <row r="1605" spans="1:2" x14ac:dyDescent="0.3">
      <c r="A1605" s="545"/>
      <c r="B1605" s="545"/>
    </row>
    <row r="1606" spans="1:2" x14ac:dyDescent="0.3">
      <c r="A1606" s="545"/>
      <c r="B1606" s="545"/>
    </row>
    <row r="1607" spans="1:2" x14ac:dyDescent="0.3">
      <c r="A1607" s="545"/>
      <c r="B1607" s="545"/>
    </row>
    <row r="1608" spans="1:2" x14ac:dyDescent="0.3">
      <c r="A1608" s="545"/>
      <c r="B1608" s="545"/>
    </row>
    <row r="1609" spans="1:2" x14ac:dyDescent="0.3">
      <c r="A1609" s="545"/>
      <c r="B1609" s="545"/>
    </row>
    <row r="1610" spans="1:2" x14ac:dyDescent="0.3">
      <c r="A1610" s="545"/>
      <c r="B1610" s="545"/>
    </row>
    <row r="1611" spans="1:2" x14ac:dyDescent="0.3">
      <c r="A1611" s="545"/>
      <c r="B1611" s="545"/>
    </row>
    <row r="1612" spans="1:2" x14ac:dyDescent="0.3">
      <c r="A1612" s="545"/>
      <c r="B1612" s="545"/>
    </row>
    <row r="1613" spans="1:2" x14ac:dyDescent="0.3">
      <c r="A1613" s="545"/>
      <c r="B1613" s="545"/>
    </row>
    <row r="1614" spans="1:2" x14ac:dyDescent="0.3">
      <c r="A1614" s="545"/>
      <c r="B1614" s="545"/>
    </row>
    <row r="1615" spans="1:2" x14ac:dyDescent="0.3">
      <c r="A1615" s="545"/>
      <c r="B1615" s="545"/>
    </row>
    <row r="1616" spans="1:2" x14ac:dyDescent="0.3">
      <c r="A1616" s="545"/>
      <c r="B1616" s="545"/>
    </row>
    <row r="1617" spans="1:2" x14ac:dyDescent="0.3">
      <c r="A1617" s="545"/>
      <c r="B1617" s="545"/>
    </row>
    <row r="1618" spans="1:2" x14ac:dyDescent="0.3">
      <c r="A1618" s="545"/>
      <c r="B1618" s="545"/>
    </row>
    <row r="1619" spans="1:2" x14ac:dyDescent="0.3">
      <c r="A1619" s="545"/>
      <c r="B1619" s="545"/>
    </row>
    <row r="1620" spans="1:2" x14ac:dyDescent="0.3">
      <c r="A1620" s="545"/>
      <c r="B1620" s="545"/>
    </row>
    <row r="1621" spans="1:2" x14ac:dyDescent="0.3">
      <c r="A1621" s="545"/>
      <c r="B1621" s="545"/>
    </row>
    <row r="1622" spans="1:2" x14ac:dyDescent="0.3">
      <c r="A1622" s="545"/>
      <c r="B1622" s="545"/>
    </row>
    <row r="1623" spans="1:2" x14ac:dyDescent="0.3">
      <c r="A1623" s="545"/>
      <c r="B1623" s="545"/>
    </row>
    <row r="1624" spans="1:2" x14ac:dyDescent="0.3">
      <c r="A1624" s="545"/>
      <c r="B1624" s="545"/>
    </row>
    <row r="1625" spans="1:2" x14ac:dyDescent="0.3">
      <c r="A1625" s="545"/>
      <c r="B1625" s="545"/>
    </row>
    <row r="1626" spans="1:2" x14ac:dyDescent="0.3">
      <c r="A1626" s="545"/>
      <c r="B1626" s="545"/>
    </row>
    <row r="1627" spans="1:2" x14ac:dyDescent="0.3">
      <c r="A1627" s="545"/>
      <c r="B1627" s="545"/>
    </row>
    <row r="1628" spans="1:2" x14ac:dyDescent="0.3">
      <c r="A1628" s="545"/>
      <c r="B1628" s="545"/>
    </row>
    <row r="1629" spans="1:2" x14ac:dyDescent="0.3">
      <c r="A1629" s="545"/>
      <c r="B1629" s="545"/>
    </row>
    <row r="1630" spans="1:2" x14ac:dyDescent="0.3">
      <c r="A1630" s="545"/>
      <c r="B1630" s="545"/>
    </row>
    <row r="1631" spans="1:2" x14ac:dyDescent="0.3">
      <c r="A1631" s="545"/>
      <c r="B1631" s="545"/>
    </row>
    <row r="1632" spans="1:2" x14ac:dyDescent="0.3">
      <c r="A1632" s="545"/>
      <c r="B1632" s="545"/>
    </row>
    <row r="1633" spans="1:2" x14ac:dyDescent="0.3">
      <c r="A1633" s="545"/>
      <c r="B1633" s="545"/>
    </row>
    <row r="1634" spans="1:2" x14ac:dyDescent="0.3">
      <c r="A1634" s="545"/>
      <c r="B1634" s="545"/>
    </row>
    <row r="1635" spans="1:2" x14ac:dyDescent="0.3">
      <c r="A1635" s="545"/>
      <c r="B1635" s="545"/>
    </row>
    <row r="1636" spans="1:2" x14ac:dyDescent="0.3">
      <c r="A1636" s="545"/>
      <c r="B1636" s="545"/>
    </row>
    <row r="1637" spans="1:2" x14ac:dyDescent="0.3">
      <c r="A1637" s="545"/>
      <c r="B1637" s="545"/>
    </row>
    <row r="1638" spans="1:2" x14ac:dyDescent="0.3">
      <c r="A1638" s="545"/>
      <c r="B1638" s="545"/>
    </row>
    <row r="1639" spans="1:2" x14ac:dyDescent="0.3">
      <c r="A1639" s="545"/>
      <c r="B1639" s="545"/>
    </row>
    <row r="1640" spans="1:2" x14ac:dyDescent="0.3">
      <c r="A1640" s="545"/>
      <c r="B1640" s="545"/>
    </row>
    <row r="1641" spans="1:2" x14ac:dyDescent="0.3">
      <c r="A1641" s="545"/>
      <c r="B1641" s="545"/>
    </row>
    <row r="1642" spans="1:2" x14ac:dyDescent="0.3">
      <c r="A1642" s="545"/>
      <c r="B1642" s="545"/>
    </row>
    <row r="1643" spans="1:2" x14ac:dyDescent="0.3">
      <c r="A1643" s="545"/>
      <c r="B1643" s="545"/>
    </row>
    <row r="1644" spans="1:2" x14ac:dyDescent="0.3">
      <c r="A1644" s="545"/>
      <c r="B1644" s="545"/>
    </row>
    <row r="1645" spans="1:2" x14ac:dyDescent="0.3">
      <c r="A1645" s="545"/>
      <c r="B1645" s="545"/>
    </row>
    <row r="1646" spans="1:2" x14ac:dyDescent="0.3">
      <c r="A1646" s="545"/>
      <c r="B1646" s="545"/>
    </row>
    <row r="1647" spans="1:2" x14ac:dyDescent="0.3">
      <c r="A1647" s="545"/>
      <c r="B1647" s="545"/>
    </row>
    <row r="1648" spans="1:2" x14ac:dyDescent="0.3">
      <c r="A1648" s="545"/>
      <c r="B1648" s="545"/>
    </row>
    <row r="1649" spans="1:2" x14ac:dyDescent="0.3">
      <c r="A1649" s="545"/>
      <c r="B1649" s="545"/>
    </row>
    <row r="1650" spans="1:2" x14ac:dyDescent="0.3">
      <c r="A1650" s="545"/>
      <c r="B1650" s="545"/>
    </row>
    <row r="1651" spans="1:2" x14ac:dyDescent="0.3">
      <c r="A1651" s="545"/>
      <c r="B1651" s="545"/>
    </row>
    <row r="1652" spans="1:2" x14ac:dyDescent="0.3">
      <c r="A1652" s="545"/>
      <c r="B1652" s="545"/>
    </row>
    <row r="1653" spans="1:2" x14ac:dyDescent="0.3">
      <c r="A1653" s="545"/>
      <c r="B1653" s="545"/>
    </row>
    <row r="1654" spans="1:2" x14ac:dyDescent="0.3">
      <c r="A1654" s="545"/>
      <c r="B1654" s="545"/>
    </row>
    <row r="1655" spans="1:2" x14ac:dyDescent="0.3">
      <c r="A1655" s="545"/>
      <c r="B1655" s="545"/>
    </row>
    <row r="1656" spans="1:2" x14ac:dyDescent="0.3">
      <c r="A1656" s="545"/>
      <c r="B1656" s="545"/>
    </row>
    <row r="1657" spans="1:2" x14ac:dyDescent="0.3">
      <c r="A1657" s="545"/>
      <c r="B1657" s="545"/>
    </row>
    <row r="1658" spans="1:2" x14ac:dyDescent="0.3">
      <c r="A1658" s="545"/>
      <c r="B1658" s="545"/>
    </row>
    <row r="1659" spans="1:2" x14ac:dyDescent="0.3">
      <c r="A1659" s="545"/>
      <c r="B1659" s="545"/>
    </row>
    <row r="1660" spans="1:2" x14ac:dyDescent="0.3">
      <c r="A1660" s="545"/>
      <c r="B1660" s="545"/>
    </row>
    <row r="1661" spans="1:2" x14ac:dyDescent="0.3">
      <c r="A1661" s="545"/>
      <c r="B1661" s="545"/>
    </row>
    <row r="1662" spans="1:2" x14ac:dyDescent="0.3">
      <c r="A1662" s="545"/>
      <c r="B1662" s="545"/>
    </row>
    <row r="1663" spans="1:2" x14ac:dyDescent="0.3">
      <c r="A1663" s="545"/>
      <c r="B1663" s="545"/>
    </row>
    <row r="1664" spans="1:2" x14ac:dyDescent="0.3">
      <c r="A1664" s="545"/>
      <c r="B1664" s="545"/>
    </row>
    <row r="1665" spans="1:2" x14ac:dyDescent="0.3">
      <c r="A1665" s="545"/>
      <c r="B1665" s="545"/>
    </row>
    <row r="1666" spans="1:2" x14ac:dyDescent="0.3">
      <c r="A1666" s="545"/>
      <c r="B1666" s="545"/>
    </row>
    <row r="1667" spans="1:2" x14ac:dyDescent="0.3">
      <c r="A1667" s="545"/>
      <c r="B1667" s="545"/>
    </row>
    <row r="1668" spans="1:2" x14ac:dyDescent="0.3">
      <c r="A1668" s="545"/>
      <c r="B1668" s="545"/>
    </row>
    <row r="1669" spans="1:2" x14ac:dyDescent="0.3">
      <c r="A1669" s="545"/>
      <c r="B1669" s="545"/>
    </row>
    <row r="1670" spans="1:2" x14ac:dyDescent="0.3">
      <c r="A1670" s="545"/>
      <c r="B1670" s="545"/>
    </row>
    <row r="1671" spans="1:2" x14ac:dyDescent="0.3">
      <c r="A1671" s="545"/>
      <c r="B1671" s="545"/>
    </row>
    <row r="1672" spans="1:2" x14ac:dyDescent="0.3">
      <c r="A1672" s="545"/>
      <c r="B1672" s="545"/>
    </row>
    <row r="1673" spans="1:2" x14ac:dyDescent="0.3">
      <c r="A1673" s="545"/>
      <c r="B1673" s="545"/>
    </row>
    <row r="1674" spans="1:2" x14ac:dyDescent="0.3">
      <c r="A1674" s="545"/>
      <c r="B1674" s="545"/>
    </row>
    <row r="1675" spans="1:2" x14ac:dyDescent="0.3">
      <c r="A1675" s="545"/>
      <c r="B1675" s="545"/>
    </row>
    <row r="1676" spans="1:2" x14ac:dyDescent="0.3">
      <c r="A1676" s="545"/>
      <c r="B1676" s="545"/>
    </row>
    <row r="1677" spans="1:2" x14ac:dyDescent="0.3">
      <c r="A1677" s="545"/>
      <c r="B1677" s="545"/>
    </row>
    <row r="1678" spans="1:2" x14ac:dyDescent="0.3">
      <c r="A1678" s="545"/>
      <c r="B1678" s="545"/>
    </row>
    <row r="1679" spans="1:2" x14ac:dyDescent="0.3">
      <c r="A1679" s="545"/>
      <c r="B1679" s="545"/>
    </row>
    <row r="1680" spans="1:2" x14ac:dyDescent="0.3">
      <c r="A1680" s="545"/>
      <c r="B1680" s="545"/>
    </row>
    <row r="1681" spans="1:2" x14ac:dyDescent="0.3">
      <c r="A1681" s="545"/>
      <c r="B1681" s="545"/>
    </row>
    <row r="1682" spans="1:2" x14ac:dyDescent="0.3">
      <c r="A1682" s="545"/>
      <c r="B1682" s="545"/>
    </row>
    <row r="1683" spans="1:2" x14ac:dyDescent="0.3">
      <c r="A1683" s="545"/>
      <c r="B1683" s="545"/>
    </row>
    <row r="1684" spans="1:2" x14ac:dyDescent="0.3">
      <c r="A1684" s="545"/>
      <c r="B1684" s="545"/>
    </row>
    <row r="1685" spans="1:2" x14ac:dyDescent="0.3">
      <c r="A1685" s="545"/>
      <c r="B1685" s="545"/>
    </row>
    <row r="1686" spans="1:2" x14ac:dyDescent="0.3">
      <c r="A1686" s="545"/>
      <c r="B1686" s="545"/>
    </row>
    <row r="1687" spans="1:2" x14ac:dyDescent="0.3">
      <c r="A1687" s="545"/>
      <c r="B1687" s="545"/>
    </row>
    <row r="1688" spans="1:2" x14ac:dyDescent="0.3">
      <c r="A1688" s="545"/>
      <c r="B1688" s="545"/>
    </row>
    <row r="1689" spans="1:2" x14ac:dyDescent="0.3">
      <c r="A1689" s="545"/>
      <c r="B1689" s="545"/>
    </row>
    <row r="1690" spans="1:2" x14ac:dyDescent="0.3">
      <c r="A1690" s="545"/>
      <c r="B1690" s="545"/>
    </row>
    <row r="1691" spans="1:2" x14ac:dyDescent="0.3">
      <c r="A1691" s="545"/>
      <c r="B1691" s="545"/>
    </row>
    <row r="1692" spans="1:2" x14ac:dyDescent="0.3">
      <c r="A1692" s="545"/>
      <c r="B1692" s="545"/>
    </row>
    <row r="1693" spans="1:2" x14ac:dyDescent="0.3">
      <c r="A1693" s="545"/>
      <c r="B1693" s="545"/>
    </row>
    <row r="1694" spans="1:2" x14ac:dyDescent="0.3">
      <c r="A1694" s="545"/>
      <c r="B1694" s="545"/>
    </row>
    <row r="1695" spans="1:2" x14ac:dyDescent="0.3">
      <c r="A1695" s="545"/>
      <c r="B1695" s="545"/>
    </row>
    <row r="1696" spans="1:2" x14ac:dyDescent="0.3">
      <c r="A1696" s="545"/>
      <c r="B1696" s="545"/>
    </row>
    <row r="1697" spans="1:2" x14ac:dyDescent="0.3">
      <c r="A1697" s="545"/>
      <c r="B1697" s="545"/>
    </row>
    <row r="1698" spans="1:2" x14ac:dyDescent="0.3">
      <c r="A1698" s="545"/>
      <c r="B1698" s="545"/>
    </row>
    <row r="1699" spans="1:2" x14ac:dyDescent="0.3">
      <c r="A1699" s="545"/>
      <c r="B1699" s="545"/>
    </row>
    <row r="1700" spans="1:2" x14ac:dyDescent="0.3">
      <c r="A1700" s="545"/>
      <c r="B1700" s="545"/>
    </row>
    <row r="1701" spans="1:2" x14ac:dyDescent="0.3">
      <c r="A1701" s="545"/>
      <c r="B1701" s="545"/>
    </row>
    <row r="1702" spans="1:2" x14ac:dyDescent="0.3">
      <c r="A1702" s="545"/>
      <c r="B1702" s="545"/>
    </row>
    <row r="1703" spans="1:2" x14ac:dyDescent="0.3">
      <c r="A1703" s="545"/>
      <c r="B1703" s="545"/>
    </row>
    <row r="1704" spans="1:2" x14ac:dyDescent="0.3">
      <c r="A1704" s="545"/>
      <c r="B1704" s="545"/>
    </row>
    <row r="1705" spans="1:2" x14ac:dyDescent="0.3">
      <c r="A1705" s="545"/>
      <c r="B1705" s="545"/>
    </row>
    <row r="1706" spans="1:2" x14ac:dyDescent="0.3">
      <c r="A1706" s="545"/>
      <c r="B1706" s="545"/>
    </row>
    <row r="1707" spans="1:2" x14ac:dyDescent="0.3">
      <c r="A1707" s="545"/>
      <c r="B1707" s="545"/>
    </row>
    <row r="1708" spans="1:2" x14ac:dyDescent="0.3">
      <c r="A1708" s="545"/>
      <c r="B1708" s="545"/>
    </row>
    <row r="1709" spans="1:2" x14ac:dyDescent="0.3">
      <c r="A1709" s="545"/>
      <c r="B1709" s="545"/>
    </row>
    <row r="1710" spans="1:2" x14ac:dyDescent="0.3">
      <c r="A1710" s="545"/>
      <c r="B1710" s="545"/>
    </row>
    <row r="1711" spans="1:2" x14ac:dyDescent="0.3">
      <c r="A1711" s="545"/>
      <c r="B1711" s="545"/>
    </row>
    <row r="1712" spans="1:2" x14ac:dyDescent="0.3">
      <c r="A1712" s="545"/>
      <c r="B1712" s="545"/>
    </row>
    <row r="1713" spans="1:2" x14ac:dyDescent="0.3">
      <c r="A1713" s="545"/>
      <c r="B1713" s="545"/>
    </row>
    <row r="1714" spans="1:2" x14ac:dyDescent="0.3">
      <c r="A1714" s="545"/>
      <c r="B1714" s="545"/>
    </row>
    <row r="1715" spans="1:2" x14ac:dyDescent="0.3">
      <c r="A1715" s="545"/>
      <c r="B1715" s="545"/>
    </row>
    <row r="1716" spans="1:2" x14ac:dyDescent="0.3">
      <c r="A1716" s="545"/>
      <c r="B1716" s="545"/>
    </row>
    <row r="1717" spans="1:2" x14ac:dyDescent="0.3">
      <c r="A1717" s="545"/>
      <c r="B1717" s="545"/>
    </row>
    <row r="1718" spans="1:2" x14ac:dyDescent="0.3">
      <c r="A1718" s="545"/>
      <c r="B1718" s="545"/>
    </row>
    <row r="1719" spans="1:2" x14ac:dyDescent="0.3">
      <c r="A1719" s="545"/>
      <c r="B1719" s="545"/>
    </row>
    <row r="1720" spans="1:2" x14ac:dyDescent="0.3">
      <c r="A1720" s="545"/>
      <c r="B1720" s="545"/>
    </row>
    <row r="1721" spans="1:2" x14ac:dyDescent="0.3">
      <c r="A1721" s="545"/>
      <c r="B1721" s="545"/>
    </row>
    <row r="1722" spans="1:2" x14ac:dyDescent="0.3">
      <c r="A1722" s="545"/>
      <c r="B1722" s="545"/>
    </row>
    <row r="1723" spans="1:2" x14ac:dyDescent="0.3">
      <c r="A1723" s="545"/>
      <c r="B1723" s="545"/>
    </row>
    <row r="1724" spans="1:2" x14ac:dyDescent="0.3">
      <c r="A1724" s="545"/>
      <c r="B1724" s="545"/>
    </row>
    <row r="1725" spans="1:2" x14ac:dyDescent="0.3">
      <c r="A1725" s="545"/>
      <c r="B1725" s="545"/>
    </row>
    <row r="1726" spans="1:2" x14ac:dyDescent="0.3">
      <c r="A1726" s="545"/>
      <c r="B1726" s="545"/>
    </row>
    <row r="1727" spans="1:2" x14ac:dyDescent="0.3">
      <c r="A1727" s="545"/>
      <c r="B1727" s="545"/>
    </row>
    <row r="1728" spans="1:2" x14ac:dyDescent="0.3">
      <c r="A1728" s="545"/>
      <c r="B1728" s="545"/>
    </row>
    <row r="1729" spans="1:2" x14ac:dyDescent="0.3">
      <c r="A1729" s="545"/>
      <c r="B1729" s="545"/>
    </row>
    <row r="1730" spans="1:2" x14ac:dyDescent="0.3">
      <c r="A1730" s="545"/>
      <c r="B1730" s="545"/>
    </row>
    <row r="1731" spans="1:2" x14ac:dyDescent="0.3">
      <c r="A1731" s="545"/>
      <c r="B1731" s="545"/>
    </row>
    <row r="1732" spans="1:2" x14ac:dyDescent="0.3">
      <c r="A1732" s="545"/>
      <c r="B1732" s="545"/>
    </row>
    <row r="1733" spans="1:2" x14ac:dyDescent="0.3">
      <c r="A1733" s="545"/>
      <c r="B1733" s="545"/>
    </row>
    <row r="1734" spans="1:2" x14ac:dyDescent="0.3">
      <c r="A1734" s="545"/>
      <c r="B1734" s="545"/>
    </row>
    <row r="1735" spans="1:2" x14ac:dyDescent="0.3">
      <c r="A1735" s="545"/>
      <c r="B1735" s="545"/>
    </row>
    <row r="1736" spans="1:2" x14ac:dyDescent="0.3">
      <c r="A1736" s="545"/>
      <c r="B1736" s="545"/>
    </row>
    <row r="1737" spans="1:2" x14ac:dyDescent="0.3">
      <c r="A1737" s="545"/>
      <c r="B1737" s="545"/>
    </row>
    <row r="1738" spans="1:2" x14ac:dyDescent="0.3">
      <c r="A1738" s="545"/>
      <c r="B1738" s="545"/>
    </row>
    <row r="1739" spans="1:2" x14ac:dyDescent="0.3">
      <c r="A1739" s="545"/>
      <c r="B1739" s="545"/>
    </row>
    <row r="1740" spans="1:2" x14ac:dyDescent="0.3">
      <c r="A1740" s="545"/>
      <c r="B1740" s="545"/>
    </row>
    <row r="1741" spans="1:2" x14ac:dyDescent="0.3">
      <c r="A1741" s="545"/>
      <c r="B1741" s="545"/>
    </row>
    <row r="1742" spans="1:2" x14ac:dyDescent="0.3">
      <c r="A1742" s="545"/>
      <c r="B1742" s="545"/>
    </row>
    <row r="1743" spans="1:2" x14ac:dyDescent="0.3">
      <c r="A1743" s="545"/>
      <c r="B1743" s="545"/>
    </row>
    <row r="1744" spans="1:2" x14ac:dyDescent="0.3">
      <c r="A1744" s="545"/>
      <c r="B1744" s="545"/>
    </row>
    <row r="1745" spans="1:2" x14ac:dyDescent="0.3">
      <c r="A1745" s="545"/>
      <c r="B1745" s="545"/>
    </row>
    <row r="1746" spans="1:2" x14ac:dyDescent="0.3">
      <c r="A1746" s="545"/>
      <c r="B1746" s="545"/>
    </row>
    <row r="1747" spans="1:2" x14ac:dyDescent="0.3">
      <c r="A1747" s="545"/>
      <c r="B1747" s="545"/>
    </row>
    <row r="1748" spans="1:2" x14ac:dyDescent="0.3">
      <c r="A1748" s="545"/>
      <c r="B1748" s="545"/>
    </row>
    <row r="1749" spans="1:2" x14ac:dyDescent="0.3">
      <c r="A1749" s="545"/>
      <c r="B1749" s="545"/>
    </row>
    <row r="1750" spans="1:2" x14ac:dyDescent="0.3">
      <c r="A1750" s="545"/>
      <c r="B1750" s="545"/>
    </row>
    <row r="1751" spans="1:2" x14ac:dyDescent="0.3">
      <c r="A1751" s="545"/>
      <c r="B1751" s="545"/>
    </row>
    <row r="1752" spans="1:2" x14ac:dyDescent="0.3">
      <c r="A1752" s="545"/>
      <c r="B1752" s="545"/>
    </row>
    <row r="1753" spans="1:2" x14ac:dyDescent="0.3">
      <c r="A1753" s="545"/>
      <c r="B1753" s="545"/>
    </row>
    <row r="1754" spans="1:2" x14ac:dyDescent="0.3">
      <c r="A1754" s="545"/>
      <c r="B1754" s="545"/>
    </row>
    <row r="1755" spans="1:2" x14ac:dyDescent="0.3">
      <c r="A1755" s="545"/>
      <c r="B1755" s="545"/>
    </row>
    <row r="1756" spans="1:2" x14ac:dyDescent="0.3">
      <c r="A1756" s="545"/>
      <c r="B1756" s="545"/>
    </row>
    <row r="1757" spans="1:2" x14ac:dyDescent="0.3">
      <c r="A1757" s="545"/>
      <c r="B1757" s="545"/>
    </row>
    <row r="1758" spans="1:2" x14ac:dyDescent="0.3">
      <c r="A1758" s="545"/>
      <c r="B1758" s="545"/>
    </row>
    <row r="1759" spans="1:2" x14ac:dyDescent="0.3">
      <c r="A1759" s="545"/>
      <c r="B1759" s="545"/>
    </row>
    <row r="1760" spans="1:2" x14ac:dyDescent="0.3">
      <c r="A1760" s="545"/>
      <c r="B1760" s="545"/>
    </row>
    <row r="1761" spans="1:2" x14ac:dyDescent="0.3">
      <c r="A1761" s="545"/>
      <c r="B1761" s="545"/>
    </row>
    <row r="1762" spans="1:2" x14ac:dyDescent="0.3">
      <c r="A1762" s="545"/>
      <c r="B1762" s="545"/>
    </row>
    <row r="1763" spans="1:2" x14ac:dyDescent="0.3">
      <c r="A1763" s="545"/>
      <c r="B1763" s="545"/>
    </row>
    <row r="1764" spans="1:2" x14ac:dyDescent="0.3">
      <c r="A1764" s="545"/>
      <c r="B1764" s="545"/>
    </row>
    <row r="1765" spans="1:2" x14ac:dyDescent="0.3">
      <c r="A1765" s="545"/>
      <c r="B1765" s="545"/>
    </row>
    <row r="1766" spans="1:2" x14ac:dyDescent="0.3">
      <c r="A1766" s="545"/>
      <c r="B1766" s="545"/>
    </row>
    <row r="1767" spans="1:2" x14ac:dyDescent="0.3">
      <c r="A1767" s="545"/>
      <c r="B1767" s="545"/>
    </row>
    <row r="1768" spans="1:2" x14ac:dyDescent="0.3">
      <c r="A1768" s="545"/>
      <c r="B1768" s="545"/>
    </row>
    <row r="1769" spans="1:2" x14ac:dyDescent="0.3">
      <c r="A1769" s="545"/>
      <c r="B1769" s="545"/>
    </row>
    <row r="1770" spans="1:2" x14ac:dyDescent="0.3">
      <c r="A1770" s="545"/>
      <c r="B1770" s="545"/>
    </row>
    <row r="1771" spans="1:2" x14ac:dyDescent="0.3">
      <c r="A1771" s="545"/>
      <c r="B1771" s="545"/>
    </row>
    <row r="1772" spans="1:2" x14ac:dyDescent="0.3">
      <c r="A1772" s="545"/>
      <c r="B1772" s="545"/>
    </row>
    <row r="1773" spans="1:2" x14ac:dyDescent="0.3">
      <c r="A1773" s="545"/>
      <c r="B1773" s="545"/>
    </row>
    <row r="1774" spans="1:2" x14ac:dyDescent="0.3">
      <c r="A1774" s="545"/>
      <c r="B1774" s="545"/>
    </row>
    <row r="1775" spans="1:2" x14ac:dyDescent="0.3">
      <c r="A1775" s="545"/>
      <c r="B1775" s="545"/>
    </row>
    <row r="1776" spans="1:2" x14ac:dyDescent="0.3">
      <c r="A1776" s="545"/>
      <c r="B1776" s="545"/>
    </row>
    <row r="1777" spans="1:2" x14ac:dyDescent="0.3">
      <c r="A1777" s="545"/>
      <c r="B1777" s="545"/>
    </row>
    <row r="1778" spans="1:2" x14ac:dyDescent="0.3">
      <c r="A1778" s="545"/>
      <c r="B1778" s="545"/>
    </row>
    <row r="1779" spans="1:2" x14ac:dyDescent="0.3">
      <c r="A1779" s="545"/>
      <c r="B1779" s="545"/>
    </row>
    <row r="1780" spans="1:2" x14ac:dyDescent="0.3">
      <c r="A1780" s="545"/>
      <c r="B1780" s="545"/>
    </row>
    <row r="1781" spans="1:2" x14ac:dyDescent="0.3">
      <c r="A1781" s="545"/>
      <c r="B1781" s="545"/>
    </row>
    <row r="1782" spans="1:2" x14ac:dyDescent="0.3">
      <c r="A1782" s="545"/>
      <c r="B1782" s="545"/>
    </row>
    <row r="1783" spans="1:2" x14ac:dyDescent="0.3">
      <c r="A1783" s="545"/>
      <c r="B1783" s="545"/>
    </row>
    <row r="1784" spans="1:2" x14ac:dyDescent="0.3">
      <c r="A1784" s="545"/>
      <c r="B1784" s="545"/>
    </row>
    <row r="1785" spans="1:2" x14ac:dyDescent="0.3">
      <c r="A1785" s="545"/>
      <c r="B1785" s="545"/>
    </row>
    <row r="1786" spans="1:2" x14ac:dyDescent="0.3">
      <c r="A1786" s="545"/>
      <c r="B1786" s="545"/>
    </row>
    <row r="1787" spans="1:2" x14ac:dyDescent="0.3">
      <c r="A1787" s="545"/>
      <c r="B1787" s="545"/>
    </row>
    <row r="1788" spans="1:2" x14ac:dyDescent="0.3">
      <c r="A1788" s="545"/>
      <c r="B1788" s="545"/>
    </row>
    <row r="1789" spans="1:2" x14ac:dyDescent="0.3">
      <c r="A1789" s="545"/>
      <c r="B1789" s="545"/>
    </row>
    <row r="1790" spans="1:2" x14ac:dyDescent="0.3">
      <c r="A1790" s="545"/>
      <c r="B1790" s="545"/>
    </row>
    <row r="1791" spans="1:2" x14ac:dyDescent="0.3">
      <c r="A1791" s="545"/>
      <c r="B1791" s="545"/>
    </row>
    <row r="1792" spans="1:2" x14ac:dyDescent="0.3">
      <c r="A1792" s="545"/>
      <c r="B1792" s="545"/>
    </row>
    <row r="1793" spans="1:2" x14ac:dyDescent="0.3">
      <c r="A1793" s="545"/>
      <c r="B1793" s="545"/>
    </row>
    <row r="1794" spans="1:2" x14ac:dyDescent="0.3">
      <c r="A1794" s="545"/>
      <c r="B1794" s="545"/>
    </row>
    <row r="1795" spans="1:2" x14ac:dyDescent="0.3">
      <c r="A1795" s="545"/>
      <c r="B1795" s="545"/>
    </row>
    <row r="1796" spans="1:2" x14ac:dyDescent="0.3">
      <c r="A1796" s="545"/>
      <c r="B1796" s="545"/>
    </row>
    <row r="1797" spans="1:2" x14ac:dyDescent="0.3">
      <c r="A1797" s="545"/>
      <c r="B1797" s="545"/>
    </row>
    <row r="1798" spans="1:2" x14ac:dyDescent="0.3">
      <c r="A1798" s="545"/>
      <c r="B1798" s="545"/>
    </row>
    <row r="1799" spans="1:2" x14ac:dyDescent="0.3">
      <c r="A1799" s="545"/>
      <c r="B1799" s="545"/>
    </row>
    <row r="1800" spans="1:2" x14ac:dyDescent="0.3">
      <c r="A1800" s="545"/>
      <c r="B1800" s="545"/>
    </row>
    <row r="1801" spans="1:2" x14ac:dyDescent="0.3">
      <c r="A1801" s="545"/>
      <c r="B1801" s="545"/>
    </row>
    <row r="1802" spans="1:2" x14ac:dyDescent="0.3">
      <c r="A1802" s="545"/>
      <c r="B1802" s="545"/>
    </row>
    <row r="1803" spans="1:2" x14ac:dyDescent="0.3">
      <c r="A1803" s="545"/>
      <c r="B1803" s="545"/>
    </row>
    <row r="1804" spans="1:2" x14ac:dyDescent="0.3">
      <c r="A1804" s="545"/>
      <c r="B1804" s="545"/>
    </row>
    <row r="1805" spans="1:2" x14ac:dyDescent="0.3">
      <c r="A1805" s="545"/>
      <c r="B1805" s="545"/>
    </row>
    <row r="1806" spans="1:2" x14ac:dyDescent="0.3">
      <c r="A1806" s="545"/>
      <c r="B1806" s="545"/>
    </row>
    <row r="1807" spans="1:2" x14ac:dyDescent="0.3">
      <c r="A1807" s="545"/>
      <c r="B1807" s="545"/>
    </row>
    <row r="1808" spans="1:2" x14ac:dyDescent="0.3">
      <c r="A1808" s="545"/>
      <c r="B1808" s="545"/>
    </row>
    <row r="1809" spans="1:2" x14ac:dyDescent="0.3">
      <c r="A1809" s="545"/>
      <c r="B1809" s="545"/>
    </row>
    <row r="1810" spans="1:2" x14ac:dyDescent="0.3">
      <c r="A1810" s="545"/>
      <c r="B1810" s="545"/>
    </row>
    <row r="1811" spans="1:2" x14ac:dyDescent="0.3">
      <c r="A1811" s="545"/>
      <c r="B1811" s="545"/>
    </row>
    <row r="1812" spans="1:2" x14ac:dyDescent="0.3">
      <c r="A1812" s="545"/>
      <c r="B1812" s="545"/>
    </row>
    <row r="1813" spans="1:2" x14ac:dyDescent="0.3">
      <c r="A1813" s="545"/>
      <c r="B1813" s="545"/>
    </row>
    <row r="1814" spans="1:2" x14ac:dyDescent="0.3">
      <c r="A1814" s="545"/>
      <c r="B1814" s="545"/>
    </row>
    <row r="1815" spans="1:2" x14ac:dyDescent="0.3">
      <c r="A1815" s="545"/>
      <c r="B1815" s="545"/>
    </row>
    <row r="1816" spans="1:2" x14ac:dyDescent="0.3">
      <c r="A1816" s="545"/>
      <c r="B1816" s="545"/>
    </row>
    <row r="1817" spans="1:2" x14ac:dyDescent="0.3">
      <c r="A1817" s="545"/>
      <c r="B1817" s="545"/>
    </row>
    <row r="1818" spans="1:2" x14ac:dyDescent="0.3">
      <c r="A1818" s="545"/>
      <c r="B1818" s="545"/>
    </row>
    <row r="1819" spans="1:2" x14ac:dyDescent="0.3">
      <c r="A1819" s="545"/>
      <c r="B1819" s="545"/>
    </row>
    <row r="1820" spans="1:2" x14ac:dyDescent="0.3">
      <c r="A1820" s="545"/>
      <c r="B1820" s="545"/>
    </row>
    <row r="1821" spans="1:2" x14ac:dyDescent="0.3">
      <c r="A1821" s="545"/>
      <c r="B1821" s="545"/>
    </row>
    <row r="1822" spans="1:2" x14ac:dyDescent="0.3">
      <c r="A1822" s="545"/>
      <c r="B1822" s="545"/>
    </row>
    <row r="1823" spans="1:2" x14ac:dyDescent="0.3">
      <c r="A1823" s="545"/>
      <c r="B1823" s="545"/>
    </row>
    <row r="1824" spans="1:2" x14ac:dyDescent="0.3">
      <c r="A1824" s="545"/>
      <c r="B1824" s="545"/>
    </row>
    <row r="1825" spans="1:2" x14ac:dyDescent="0.3">
      <c r="A1825" s="545"/>
      <c r="B1825" s="545"/>
    </row>
    <row r="1826" spans="1:2" x14ac:dyDescent="0.3">
      <c r="A1826" s="545"/>
      <c r="B1826" s="545"/>
    </row>
    <row r="1827" spans="1:2" x14ac:dyDescent="0.3">
      <c r="A1827" s="545"/>
      <c r="B1827" s="545"/>
    </row>
    <row r="1828" spans="1:2" x14ac:dyDescent="0.3">
      <c r="A1828" s="545"/>
      <c r="B1828" s="545"/>
    </row>
    <row r="1829" spans="1:2" x14ac:dyDescent="0.3">
      <c r="A1829" s="545"/>
      <c r="B1829" s="545"/>
    </row>
    <row r="1830" spans="1:2" x14ac:dyDescent="0.3">
      <c r="A1830" s="545"/>
      <c r="B1830" s="545"/>
    </row>
    <row r="1831" spans="1:2" x14ac:dyDescent="0.3">
      <c r="A1831" s="545"/>
      <c r="B1831" s="545"/>
    </row>
    <row r="1832" spans="1:2" x14ac:dyDescent="0.3">
      <c r="A1832" s="545"/>
      <c r="B1832" s="545"/>
    </row>
    <row r="1833" spans="1:2" x14ac:dyDescent="0.3">
      <c r="A1833" s="545"/>
      <c r="B1833" s="545"/>
    </row>
    <row r="1834" spans="1:2" x14ac:dyDescent="0.3">
      <c r="A1834" s="545"/>
      <c r="B1834" s="545"/>
    </row>
    <row r="1835" spans="1:2" x14ac:dyDescent="0.3">
      <c r="A1835" s="545"/>
      <c r="B1835" s="545"/>
    </row>
    <row r="1836" spans="1:2" x14ac:dyDescent="0.3">
      <c r="A1836" s="545"/>
      <c r="B1836" s="545"/>
    </row>
    <row r="1837" spans="1:2" x14ac:dyDescent="0.3">
      <c r="A1837" s="545"/>
      <c r="B1837" s="545"/>
    </row>
    <row r="1838" spans="1:2" x14ac:dyDescent="0.3">
      <c r="A1838" s="545"/>
      <c r="B1838" s="545"/>
    </row>
    <row r="1839" spans="1:2" x14ac:dyDescent="0.3">
      <c r="A1839" s="545"/>
      <c r="B1839" s="545"/>
    </row>
    <row r="1840" spans="1:2" x14ac:dyDescent="0.3">
      <c r="A1840" s="545"/>
      <c r="B1840" s="545"/>
    </row>
    <row r="1841" spans="1:2" x14ac:dyDescent="0.3">
      <c r="A1841" s="545"/>
      <c r="B1841" s="545"/>
    </row>
    <row r="1842" spans="1:2" x14ac:dyDescent="0.3">
      <c r="A1842" s="545"/>
      <c r="B1842" s="545"/>
    </row>
    <row r="1843" spans="1:2" x14ac:dyDescent="0.3">
      <c r="A1843" s="545"/>
      <c r="B1843" s="545"/>
    </row>
    <row r="1844" spans="1:2" x14ac:dyDescent="0.3">
      <c r="A1844" s="545"/>
      <c r="B1844" s="545"/>
    </row>
    <row r="1845" spans="1:2" x14ac:dyDescent="0.3">
      <c r="A1845" s="545"/>
      <c r="B1845" s="545"/>
    </row>
    <row r="1846" spans="1:2" x14ac:dyDescent="0.3">
      <c r="A1846" s="545"/>
      <c r="B1846" s="545"/>
    </row>
    <row r="1847" spans="1:2" x14ac:dyDescent="0.3">
      <c r="A1847" s="545"/>
      <c r="B1847" s="545"/>
    </row>
    <row r="1848" spans="1:2" x14ac:dyDescent="0.3">
      <c r="A1848" s="545"/>
      <c r="B1848" s="545"/>
    </row>
    <row r="1849" spans="1:2" x14ac:dyDescent="0.3">
      <c r="A1849" s="545"/>
      <c r="B1849" s="545"/>
    </row>
    <row r="1850" spans="1:2" x14ac:dyDescent="0.3">
      <c r="A1850" s="545"/>
      <c r="B1850" s="545"/>
    </row>
    <row r="1851" spans="1:2" x14ac:dyDescent="0.3">
      <c r="A1851" s="545"/>
      <c r="B1851" s="545"/>
    </row>
    <row r="1852" spans="1:2" x14ac:dyDescent="0.3">
      <c r="A1852" s="545"/>
      <c r="B1852" s="545"/>
    </row>
    <row r="1853" spans="1:2" x14ac:dyDescent="0.3">
      <c r="A1853" s="545"/>
      <c r="B1853" s="545"/>
    </row>
    <row r="1854" spans="1:2" x14ac:dyDescent="0.3">
      <c r="A1854" s="545"/>
      <c r="B1854" s="545"/>
    </row>
    <row r="1855" spans="1:2" x14ac:dyDescent="0.3">
      <c r="A1855" s="545"/>
      <c r="B1855" s="545"/>
    </row>
    <row r="1856" spans="1:2" x14ac:dyDescent="0.3">
      <c r="A1856" s="545"/>
      <c r="B1856" s="545"/>
    </row>
    <row r="1857" spans="1:2" x14ac:dyDescent="0.3">
      <c r="A1857" s="545"/>
      <c r="B1857" s="545"/>
    </row>
    <row r="1858" spans="1:2" x14ac:dyDescent="0.3">
      <c r="A1858" s="545"/>
      <c r="B1858" s="545"/>
    </row>
    <row r="1859" spans="1:2" x14ac:dyDescent="0.3">
      <c r="A1859" s="545"/>
      <c r="B1859" s="545"/>
    </row>
    <row r="1860" spans="1:2" x14ac:dyDescent="0.3">
      <c r="A1860" s="545"/>
      <c r="B1860" s="545"/>
    </row>
    <row r="1861" spans="1:2" x14ac:dyDescent="0.3">
      <c r="A1861" s="545"/>
      <c r="B1861" s="545"/>
    </row>
    <row r="1862" spans="1:2" x14ac:dyDescent="0.3">
      <c r="A1862" s="545"/>
      <c r="B1862" s="545"/>
    </row>
    <row r="1863" spans="1:2" x14ac:dyDescent="0.3">
      <c r="A1863" s="545"/>
      <c r="B1863" s="545"/>
    </row>
    <row r="1864" spans="1:2" x14ac:dyDescent="0.3">
      <c r="A1864" s="545"/>
      <c r="B1864" s="545"/>
    </row>
    <row r="1865" spans="1:2" x14ac:dyDescent="0.3">
      <c r="A1865" s="545"/>
      <c r="B1865" s="545"/>
    </row>
    <row r="1866" spans="1:2" x14ac:dyDescent="0.3">
      <c r="A1866" s="545"/>
      <c r="B1866" s="545"/>
    </row>
    <row r="1867" spans="1:2" x14ac:dyDescent="0.3">
      <c r="A1867" s="545"/>
      <c r="B1867" s="545"/>
    </row>
    <row r="1868" spans="1:2" x14ac:dyDescent="0.3">
      <c r="A1868" s="545"/>
      <c r="B1868" s="545"/>
    </row>
    <row r="1869" spans="1:2" x14ac:dyDescent="0.3">
      <c r="A1869" s="545"/>
      <c r="B1869" s="545"/>
    </row>
    <row r="1870" spans="1:2" x14ac:dyDescent="0.3">
      <c r="A1870" s="545"/>
      <c r="B1870" s="545"/>
    </row>
    <row r="1871" spans="1:2" x14ac:dyDescent="0.3">
      <c r="A1871" s="545"/>
      <c r="B1871" s="545"/>
    </row>
    <row r="1872" spans="1:2" x14ac:dyDescent="0.3">
      <c r="A1872" s="545"/>
      <c r="B1872" s="545"/>
    </row>
    <row r="1873" spans="1:2" x14ac:dyDescent="0.3">
      <c r="A1873" s="545"/>
      <c r="B1873" s="545"/>
    </row>
    <row r="1874" spans="1:2" x14ac:dyDescent="0.3">
      <c r="A1874" s="545"/>
      <c r="B1874" s="545"/>
    </row>
    <row r="1875" spans="1:2" x14ac:dyDescent="0.3">
      <c r="A1875" s="545"/>
      <c r="B1875" s="545"/>
    </row>
    <row r="1876" spans="1:2" x14ac:dyDescent="0.3">
      <c r="A1876" s="545"/>
      <c r="B1876" s="545"/>
    </row>
    <row r="1877" spans="1:2" x14ac:dyDescent="0.3">
      <c r="A1877" s="545"/>
      <c r="B1877" s="545"/>
    </row>
    <row r="1878" spans="1:2" x14ac:dyDescent="0.3">
      <c r="A1878" s="545"/>
      <c r="B1878" s="545"/>
    </row>
    <row r="1879" spans="1:2" x14ac:dyDescent="0.3">
      <c r="A1879" s="545"/>
      <c r="B1879" s="545"/>
    </row>
    <row r="1880" spans="1:2" x14ac:dyDescent="0.3">
      <c r="A1880" s="545"/>
      <c r="B1880" s="545"/>
    </row>
    <row r="1881" spans="1:2" x14ac:dyDescent="0.3">
      <c r="A1881" s="545"/>
      <c r="B1881" s="545"/>
    </row>
    <row r="1882" spans="1:2" x14ac:dyDescent="0.3">
      <c r="A1882" s="545"/>
      <c r="B1882" s="545"/>
    </row>
    <row r="1883" spans="1:2" x14ac:dyDescent="0.3">
      <c r="A1883" s="545"/>
      <c r="B1883" s="545"/>
    </row>
    <row r="1884" spans="1:2" x14ac:dyDescent="0.3">
      <c r="A1884" s="545"/>
      <c r="B1884" s="545"/>
    </row>
    <row r="1885" spans="1:2" x14ac:dyDescent="0.3">
      <c r="A1885" s="545"/>
      <c r="B1885" s="545"/>
    </row>
    <row r="1886" spans="1:2" x14ac:dyDescent="0.3">
      <c r="A1886" s="545"/>
      <c r="B1886" s="545"/>
    </row>
    <row r="1887" spans="1:2" x14ac:dyDescent="0.3">
      <c r="A1887" s="545"/>
      <c r="B1887" s="545"/>
    </row>
    <row r="1888" spans="1:2" x14ac:dyDescent="0.3">
      <c r="A1888" s="545"/>
      <c r="B1888" s="545"/>
    </row>
    <row r="1889" spans="1:2" x14ac:dyDescent="0.3">
      <c r="A1889" s="545"/>
      <c r="B1889" s="545"/>
    </row>
    <row r="1890" spans="1:2" x14ac:dyDescent="0.3">
      <c r="A1890" s="545"/>
      <c r="B1890" s="545"/>
    </row>
    <row r="1891" spans="1:2" x14ac:dyDescent="0.3">
      <c r="A1891" s="545"/>
      <c r="B1891" s="545"/>
    </row>
    <row r="1892" spans="1:2" x14ac:dyDescent="0.3">
      <c r="A1892" s="545"/>
      <c r="B1892" s="545"/>
    </row>
    <row r="1893" spans="1:2" x14ac:dyDescent="0.3">
      <c r="A1893" s="545"/>
      <c r="B1893" s="545"/>
    </row>
    <row r="1894" spans="1:2" x14ac:dyDescent="0.3">
      <c r="A1894" s="545"/>
      <c r="B1894" s="545"/>
    </row>
    <row r="1895" spans="1:2" x14ac:dyDescent="0.3">
      <c r="A1895" s="545"/>
      <c r="B1895" s="545"/>
    </row>
    <row r="1896" spans="1:2" x14ac:dyDescent="0.3">
      <c r="A1896" s="545"/>
      <c r="B1896" s="545"/>
    </row>
    <row r="1897" spans="1:2" x14ac:dyDescent="0.3">
      <c r="A1897" s="545"/>
      <c r="B1897" s="545"/>
    </row>
    <row r="1898" spans="1:2" x14ac:dyDescent="0.3">
      <c r="A1898" s="545"/>
      <c r="B1898" s="545"/>
    </row>
    <row r="1899" spans="1:2" x14ac:dyDescent="0.3">
      <c r="A1899" s="545"/>
      <c r="B1899" s="545"/>
    </row>
    <row r="1900" spans="1:2" x14ac:dyDescent="0.3">
      <c r="A1900" s="545"/>
      <c r="B1900" s="545"/>
    </row>
    <row r="1901" spans="1:2" x14ac:dyDescent="0.3">
      <c r="A1901" s="545"/>
      <c r="B1901" s="545"/>
    </row>
    <row r="1902" spans="1:2" x14ac:dyDescent="0.3">
      <c r="A1902" s="545"/>
      <c r="B1902" s="545"/>
    </row>
    <row r="1903" spans="1:2" x14ac:dyDescent="0.3">
      <c r="A1903" s="545"/>
      <c r="B1903" s="545"/>
    </row>
    <row r="1904" spans="1:2" x14ac:dyDescent="0.3">
      <c r="A1904" s="545"/>
      <c r="B1904" s="545"/>
    </row>
    <row r="1905" spans="1:2" x14ac:dyDescent="0.3">
      <c r="A1905" s="545"/>
      <c r="B1905" s="545"/>
    </row>
    <row r="1906" spans="1:2" x14ac:dyDescent="0.3">
      <c r="A1906" s="545"/>
      <c r="B1906" s="545"/>
    </row>
    <row r="1907" spans="1:2" x14ac:dyDescent="0.3">
      <c r="A1907" s="545"/>
      <c r="B1907" s="545"/>
    </row>
    <row r="1908" spans="1:2" x14ac:dyDescent="0.3">
      <c r="A1908" s="545"/>
      <c r="B1908" s="545"/>
    </row>
    <row r="1909" spans="1:2" x14ac:dyDescent="0.3">
      <c r="A1909" s="545"/>
      <c r="B1909" s="545"/>
    </row>
    <row r="1910" spans="1:2" x14ac:dyDescent="0.3">
      <c r="A1910" s="545"/>
      <c r="B1910" s="545"/>
    </row>
    <row r="1911" spans="1:2" x14ac:dyDescent="0.3">
      <c r="A1911" s="545"/>
      <c r="B1911" s="545"/>
    </row>
    <row r="1912" spans="1:2" x14ac:dyDescent="0.3">
      <c r="A1912" s="545"/>
      <c r="B1912" s="545"/>
    </row>
    <row r="1913" spans="1:2" x14ac:dyDescent="0.3">
      <c r="A1913" s="545"/>
      <c r="B1913" s="545"/>
    </row>
    <row r="1914" spans="1:2" x14ac:dyDescent="0.3">
      <c r="A1914" s="545"/>
      <c r="B1914" s="545"/>
    </row>
    <row r="1915" spans="1:2" x14ac:dyDescent="0.3">
      <c r="A1915" s="545"/>
      <c r="B1915" s="545"/>
    </row>
    <row r="1916" spans="1:2" x14ac:dyDescent="0.3">
      <c r="A1916" s="545"/>
      <c r="B1916" s="545"/>
    </row>
    <row r="1917" spans="1:2" x14ac:dyDescent="0.3">
      <c r="A1917" s="545"/>
      <c r="B1917" s="545"/>
    </row>
    <row r="1918" spans="1:2" x14ac:dyDescent="0.3">
      <c r="A1918" s="545"/>
      <c r="B1918" s="545"/>
    </row>
    <row r="1919" spans="1:2" x14ac:dyDescent="0.3">
      <c r="A1919" s="545"/>
      <c r="B1919" s="545"/>
    </row>
    <row r="1920" spans="1:2" x14ac:dyDescent="0.3">
      <c r="A1920" s="545"/>
      <c r="B1920" s="545"/>
    </row>
    <row r="1921" spans="1:2" x14ac:dyDescent="0.3">
      <c r="A1921" s="545"/>
      <c r="B1921" s="545"/>
    </row>
    <row r="1922" spans="1:2" x14ac:dyDescent="0.3">
      <c r="A1922" s="545"/>
      <c r="B1922" s="545"/>
    </row>
    <row r="1923" spans="1:2" x14ac:dyDescent="0.3">
      <c r="A1923" s="545"/>
      <c r="B1923" s="545"/>
    </row>
    <row r="1924" spans="1:2" x14ac:dyDescent="0.3">
      <c r="A1924" s="545"/>
      <c r="B1924" s="545"/>
    </row>
    <row r="1925" spans="1:2" x14ac:dyDescent="0.3">
      <c r="A1925" s="545"/>
      <c r="B1925" s="545"/>
    </row>
    <row r="1926" spans="1:2" x14ac:dyDescent="0.3">
      <c r="A1926" s="545"/>
      <c r="B1926" s="545"/>
    </row>
    <row r="1927" spans="1:2" x14ac:dyDescent="0.3">
      <c r="A1927" s="545"/>
      <c r="B1927" s="545"/>
    </row>
    <row r="1928" spans="1:2" x14ac:dyDescent="0.3">
      <c r="A1928" s="545"/>
      <c r="B1928" s="545"/>
    </row>
    <row r="1929" spans="1:2" x14ac:dyDescent="0.3">
      <c r="A1929" s="545"/>
      <c r="B1929" s="545"/>
    </row>
    <row r="1930" spans="1:2" x14ac:dyDescent="0.3">
      <c r="A1930" s="545"/>
      <c r="B1930" s="545"/>
    </row>
    <row r="1931" spans="1:2" x14ac:dyDescent="0.3">
      <c r="A1931" s="545"/>
      <c r="B1931" s="545"/>
    </row>
    <row r="1932" spans="1:2" x14ac:dyDescent="0.3">
      <c r="A1932" s="545"/>
      <c r="B1932" s="545"/>
    </row>
    <row r="1933" spans="1:2" x14ac:dyDescent="0.3">
      <c r="A1933" s="545"/>
      <c r="B1933" s="545"/>
    </row>
    <row r="1934" spans="1:2" x14ac:dyDescent="0.3">
      <c r="A1934" s="545"/>
      <c r="B1934" s="545"/>
    </row>
    <row r="1935" spans="1:2" x14ac:dyDescent="0.3">
      <c r="A1935" s="545"/>
      <c r="B1935" s="545"/>
    </row>
    <row r="1936" spans="1:2" x14ac:dyDescent="0.3">
      <c r="A1936" s="545"/>
      <c r="B1936" s="545"/>
    </row>
    <row r="1937" spans="1:2" x14ac:dyDescent="0.3">
      <c r="A1937" s="545"/>
      <c r="B1937" s="545"/>
    </row>
    <row r="1938" spans="1:2" x14ac:dyDescent="0.3">
      <c r="A1938" s="545"/>
      <c r="B1938" s="545"/>
    </row>
    <row r="1939" spans="1:2" x14ac:dyDescent="0.3">
      <c r="A1939" s="545"/>
      <c r="B1939" s="545"/>
    </row>
    <row r="1940" spans="1:2" x14ac:dyDescent="0.3">
      <c r="A1940" s="545"/>
      <c r="B1940" s="545"/>
    </row>
    <row r="1941" spans="1:2" x14ac:dyDescent="0.3">
      <c r="A1941" s="545"/>
      <c r="B1941" s="545"/>
    </row>
    <row r="1942" spans="1:2" x14ac:dyDescent="0.3">
      <c r="A1942" s="545"/>
      <c r="B1942" s="545"/>
    </row>
    <row r="1943" spans="1:2" x14ac:dyDescent="0.3">
      <c r="A1943" s="545"/>
      <c r="B1943" s="545"/>
    </row>
    <row r="1944" spans="1:2" x14ac:dyDescent="0.3">
      <c r="A1944" s="545"/>
      <c r="B1944" s="545"/>
    </row>
    <row r="1945" spans="1:2" x14ac:dyDescent="0.3">
      <c r="A1945" s="545"/>
      <c r="B1945" s="545"/>
    </row>
    <row r="1946" spans="1:2" x14ac:dyDescent="0.3">
      <c r="A1946" s="545"/>
      <c r="B1946" s="545"/>
    </row>
    <row r="1947" spans="1:2" x14ac:dyDescent="0.3">
      <c r="A1947" s="545"/>
      <c r="B1947" s="545"/>
    </row>
    <row r="1948" spans="1:2" x14ac:dyDescent="0.3">
      <c r="A1948" s="545"/>
      <c r="B1948" s="545"/>
    </row>
    <row r="1949" spans="1:2" x14ac:dyDescent="0.3">
      <c r="A1949" s="545"/>
      <c r="B1949" s="545"/>
    </row>
    <row r="1950" spans="1:2" x14ac:dyDescent="0.3">
      <c r="A1950" s="545"/>
      <c r="B1950" s="545"/>
    </row>
    <row r="1951" spans="1:2" x14ac:dyDescent="0.3">
      <c r="A1951" s="545"/>
      <c r="B1951" s="545"/>
    </row>
    <row r="1952" spans="1:2" x14ac:dyDescent="0.3">
      <c r="A1952" s="545"/>
      <c r="B1952" s="545"/>
    </row>
    <row r="1953" spans="1:2" x14ac:dyDescent="0.3">
      <c r="A1953" s="545"/>
      <c r="B1953" s="545"/>
    </row>
    <row r="1954" spans="1:2" x14ac:dyDescent="0.3">
      <c r="A1954" s="545"/>
      <c r="B1954" s="545"/>
    </row>
    <row r="1955" spans="1:2" x14ac:dyDescent="0.3">
      <c r="A1955" s="545"/>
      <c r="B1955" s="545"/>
    </row>
    <row r="1956" spans="1:2" x14ac:dyDescent="0.3">
      <c r="A1956" s="545"/>
      <c r="B1956" s="545"/>
    </row>
    <row r="1957" spans="1:2" x14ac:dyDescent="0.3">
      <c r="A1957" s="545"/>
      <c r="B1957" s="545"/>
    </row>
    <row r="1958" spans="1:2" x14ac:dyDescent="0.3">
      <c r="A1958" s="545"/>
      <c r="B1958" s="545"/>
    </row>
    <row r="1959" spans="1:2" x14ac:dyDescent="0.3">
      <c r="A1959" s="545"/>
      <c r="B1959" s="545"/>
    </row>
    <row r="1960" spans="1:2" x14ac:dyDescent="0.3">
      <c r="A1960" s="545"/>
      <c r="B1960" s="545"/>
    </row>
    <row r="1961" spans="1:2" x14ac:dyDescent="0.3">
      <c r="A1961" s="545"/>
      <c r="B1961" s="545"/>
    </row>
    <row r="1962" spans="1:2" x14ac:dyDescent="0.3">
      <c r="A1962" s="545"/>
      <c r="B1962" s="545"/>
    </row>
    <row r="1963" spans="1:2" x14ac:dyDescent="0.3">
      <c r="A1963" s="545"/>
      <c r="B1963" s="545"/>
    </row>
    <row r="1964" spans="1:2" x14ac:dyDescent="0.3">
      <c r="A1964" s="545"/>
      <c r="B1964" s="545"/>
    </row>
    <row r="1965" spans="1:2" x14ac:dyDescent="0.3">
      <c r="A1965" s="545"/>
      <c r="B1965" s="545"/>
    </row>
    <row r="1966" spans="1:2" x14ac:dyDescent="0.3">
      <c r="A1966" s="545"/>
      <c r="B1966" s="545"/>
    </row>
    <row r="1967" spans="1:2" x14ac:dyDescent="0.3">
      <c r="A1967" s="545"/>
      <c r="B1967" s="545"/>
    </row>
    <row r="1968" spans="1:2" x14ac:dyDescent="0.3">
      <c r="A1968" s="545"/>
      <c r="B1968" s="545"/>
    </row>
    <row r="1969" spans="1:2" x14ac:dyDescent="0.3">
      <c r="A1969" s="545"/>
      <c r="B1969" s="545"/>
    </row>
    <row r="1970" spans="1:2" x14ac:dyDescent="0.3">
      <c r="A1970" s="545"/>
      <c r="B1970" s="545"/>
    </row>
    <row r="1971" spans="1:2" x14ac:dyDescent="0.3">
      <c r="A1971" s="545"/>
      <c r="B1971" s="545"/>
    </row>
    <row r="1972" spans="1:2" x14ac:dyDescent="0.3">
      <c r="A1972" s="545"/>
      <c r="B1972" s="545"/>
    </row>
    <row r="1973" spans="1:2" x14ac:dyDescent="0.3">
      <c r="A1973" s="545"/>
      <c r="B1973" s="545"/>
    </row>
    <row r="1974" spans="1:2" x14ac:dyDescent="0.3">
      <c r="A1974" s="545"/>
      <c r="B1974" s="545"/>
    </row>
    <row r="1975" spans="1:2" x14ac:dyDescent="0.3">
      <c r="A1975" s="545"/>
      <c r="B1975" s="545"/>
    </row>
    <row r="1976" spans="1:2" x14ac:dyDescent="0.3">
      <c r="A1976" s="545"/>
      <c r="B1976" s="545"/>
    </row>
    <row r="1977" spans="1:2" x14ac:dyDescent="0.3">
      <c r="A1977" s="545"/>
      <c r="B1977" s="545"/>
    </row>
    <row r="1978" spans="1:2" x14ac:dyDescent="0.3">
      <c r="A1978" s="545"/>
      <c r="B1978" s="545"/>
    </row>
    <row r="1979" spans="1:2" x14ac:dyDescent="0.3">
      <c r="A1979" s="545"/>
      <c r="B1979" s="545"/>
    </row>
    <row r="1980" spans="1:2" x14ac:dyDescent="0.3">
      <c r="A1980" s="545"/>
      <c r="B1980" s="545"/>
    </row>
    <row r="1981" spans="1:2" x14ac:dyDescent="0.3">
      <c r="A1981" s="545"/>
      <c r="B1981" s="545"/>
    </row>
    <row r="1982" spans="1:2" x14ac:dyDescent="0.3">
      <c r="A1982" s="545"/>
      <c r="B1982" s="545"/>
    </row>
    <row r="1983" spans="1:2" x14ac:dyDescent="0.3">
      <c r="A1983" s="545"/>
      <c r="B1983" s="545"/>
    </row>
    <row r="1984" spans="1:2" x14ac:dyDescent="0.3">
      <c r="A1984" s="545"/>
      <c r="B1984" s="545"/>
    </row>
    <row r="1985" spans="1:2" x14ac:dyDescent="0.3">
      <c r="A1985" s="545"/>
      <c r="B1985" s="545"/>
    </row>
    <row r="1986" spans="1:2" x14ac:dyDescent="0.3">
      <c r="A1986" s="545"/>
      <c r="B1986" s="545"/>
    </row>
    <row r="1987" spans="1:2" x14ac:dyDescent="0.3">
      <c r="A1987" s="545"/>
      <c r="B1987" s="545"/>
    </row>
    <row r="1988" spans="1:2" x14ac:dyDescent="0.3">
      <c r="A1988" s="545"/>
      <c r="B1988" s="545"/>
    </row>
    <row r="1989" spans="1:2" x14ac:dyDescent="0.3">
      <c r="A1989" s="545"/>
      <c r="B1989" s="545"/>
    </row>
    <row r="1990" spans="1:2" x14ac:dyDescent="0.3">
      <c r="A1990" s="545"/>
      <c r="B1990" s="545"/>
    </row>
    <row r="1991" spans="1:2" x14ac:dyDescent="0.3">
      <c r="A1991" s="545"/>
      <c r="B1991" s="545"/>
    </row>
    <row r="1992" spans="1:2" x14ac:dyDescent="0.3">
      <c r="A1992" s="545"/>
      <c r="B1992" s="545"/>
    </row>
    <row r="1993" spans="1:2" x14ac:dyDescent="0.3">
      <c r="A1993" s="545"/>
      <c r="B1993" s="545"/>
    </row>
    <row r="1994" spans="1:2" x14ac:dyDescent="0.3">
      <c r="A1994" s="545"/>
      <c r="B1994" s="545"/>
    </row>
    <row r="1995" spans="1:2" x14ac:dyDescent="0.3">
      <c r="A1995" s="545"/>
      <c r="B1995" s="545"/>
    </row>
    <row r="1996" spans="1:2" x14ac:dyDescent="0.3">
      <c r="A1996" s="545"/>
      <c r="B1996" s="545"/>
    </row>
    <row r="1997" spans="1:2" x14ac:dyDescent="0.3">
      <c r="A1997" s="545"/>
      <c r="B1997" s="545"/>
    </row>
    <row r="1998" spans="1:2" x14ac:dyDescent="0.3">
      <c r="A1998" s="545"/>
      <c r="B1998" s="545"/>
    </row>
    <row r="1999" spans="1:2" x14ac:dyDescent="0.3">
      <c r="A1999" s="545"/>
      <c r="B1999" s="545"/>
    </row>
    <row r="2000" spans="1:2" x14ac:dyDescent="0.3">
      <c r="A2000" s="545"/>
      <c r="B2000" s="545"/>
    </row>
    <row r="2001" spans="1:2" x14ac:dyDescent="0.3">
      <c r="A2001" s="545"/>
      <c r="B2001" s="545"/>
    </row>
    <row r="2002" spans="1:2" x14ac:dyDescent="0.3">
      <c r="A2002" s="545"/>
      <c r="B2002" s="545"/>
    </row>
    <row r="2003" spans="1:2" x14ac:dyDescent="0.3">
      <c r="A2003" s="545"/>
      <c r="B2003" s="545"/>
    </row>
    <row r="2004" spans="1:2" x14ac:dyDescent="0.3">
      <c r="A2004" s="545"/>
      <c r="B2004" s="545"/>
    </row>
    <row r="2005" spans="1:2" x14ac:dyDescent="0.3">
      <c r="A2005" s="545"/>
      <c r="B2005" s="545"/>
    </row>
    <row r="2006" spans="1:2" x14ac:dyDescent="0.3">
      <c r="A2006" s="545"/>
      <c r="B2006" s="545"/>
    </row>
    <row r="2007" spans="1:2" x14ac:dyDescent="0.3">
      <c r="A2007" s="545"/>
      <c r="B2007" s="545"/>
    </row>
    <row r="2008" spans="1:2" x14ac:dyDescent="0.3">
      <c r="A2008" s="545"/>
      <c r="B2008" s="545"/>
    </row>
    <row r="2009" spans="1:2" x14ac:dyDescent="0.3">
      <c r="A2009" s="545"/>
      <c r="B2009" s="545"/>
    </row>
    <row r="2010" spans="1:2" x14ac:dyDescent="0.3">
      <c r="A2010" s="545"/>
      <c r="B2010" s="545"/>
    </row>
    <row r="2011" spans="1:2" x14ac:dyDescent="0.3">
      <c r="A2011" s="545"/>
      <c r="B2011" s="545"/>
    </row>
    <row r="2012" spans="1:2" x14ac:dyDescent="0.3">
      <c r="A2012" s="545"/>
      <c r="B2012" s="545"/>
    </row>
    <row r="2013" spans="1:2" x14ac:dyDescent="0.3">
      <c r="A2013" s="545"/>
      <c r="B2013" s="545"/>
    </row>
    <row r="2014" spans="1:2" x14ac:dyDescent="0.3">
      <c r="A2014" s="545"/>
      <c r="B2014" s="545"/>
    </row>
    <row r="2015" spans="1:2" x14ac:dyDescent="0.3">
      <c r="A2015" s="545"/>
      <c r="B2015" s="545"/>
    </row>
    <row r="2016" spans="1:2" x14ac:dyDescent="0.3">
      <c r="A2016" s="545"/>
      <c r="B2016" s="545"/>
    </row>
    <row r="2017" spans="1:2" x14ac:dyDescent="0.3">
      <c r="A2017" s="545"/>
      <c r="B2017" s="545"/>
    </row>
    <row r="2018" spans="1:2" x14ac:dyDescent="0.3">
      <c r="A2018" s="545"/>
      <c r="B2018" s="545"/>
    </row>
    <row r="2019" spans="1:2" x14ac:dyDescent="0.3">
      <c r="A2019" s="545"/>
      <c r="B2019" s="545"/>
    </row>
    <row r="2020" spans="1:2" x14ac:dyDescent="0.3">
      <c r="A2020" s="545"/>
      <c r="B2020" s="545"/>
    </row>
    <row r="2021" spans="1:2" x14ac:dyDescent="0.3">
      <c r="A2021" s="545"/>
      <c r="B2021" s="545"/>
    </row>
    <row r="2022" spans="1:2" x14ac:dyDescent="0.3">
      <c r="A2022" s="545"/>
      <c r="B2022" s="545"/>
    </row>
    <row r="2023" spans="1:2" x14ac:dyDescent="0.3">
      <c r="A2023" s="545"/>
      <c r="B2023" s="545"/>
    </row>
    <row r="2024" spans="1:2" x14ac:dyDescent="0.3">
      <c r="A2024" s="545"/>
      <c r="B2024" s="545"/>
    </row>
    <row r="2025" spans="1:2" x14ac:dyDescent="0.3">
      <c r="A2025" s="545"/>
      <c r="B2025" s="545"/>
    </row>
    <row r="2026" spans="1:2" x14ac:dyDescent="0.3">
      <c r="A2026" s="545"/>
      <c r="B2026" s="545"/>
    </row>
    <row r="2027" spans="1:2" x14ac:dyDescent="0.3">
      <c r="A2027" s="545"/>
      <c r="B2027" s="545"/>
    </row>
    <row r="2028" spans="1:2" x14ac:dyDescent="0.3">
      <c r="A2028" s="545"/>
      <c r="B2028" s="545"/>
    </row>
    <row r="2029" spans="1:2" x14ac:dyDescent="0.3">
      <c r="A2029" s="545"/>
      <c r="B2029" s="545"/>
    </row>
    <row r="2030" spans="1:2" x14ac:dyDescent="0.3">
      <c r="A2030" s="545"/>
      <c r="B2030" s="545"/>
    </row>
    <row r="2031" spans="1:2" x14ac:dyDescent="0.3">
      <c r="A2031" s="545"/>
      <c r="B2031" s="545"/>
    </row>
    <row r="2032" spans="1:2" x14ac:dyDescent="0.3">
      <c r="A2032" s="545"/>
      <c r="B2032" s="545"/>
    </row>
    <row r="2033" spans="1:2" x14ac:dyDescent="0.3">
      <c r="A2033" s="545"/>
      <c r="B2033" s="545"/>
    </row>
    <row r="2034" spans="1:2" x14ac:dyDescent="0.3">
      <c r="A2034" s="545"/>
      <c r="B2034" s="545"/>
    </row>
    <row r="2035" spans="1:2" x14ac:dyDescent="0.3">
      <c r="A2035" s="545"/>
      <c r="B2035" s="545"/>
    </row>
    <row r="2036" spans="1:2" x14ac:dyDescent="0.3">
      <c r="A2036" s="545"/>
      <c r="B2036" s="545"/>
    </row>
    <row r="2037" spans="1:2" x14ac:dyDescent="0.3">
      <c r="A2037" s="545"/>
      <c r="B2037" s="545"/>
    </row>
    <row r="2038" spans="1:2" x14ac:dyDescent="0.3">
      <c r="A2038" s="545"/>
      <c r="B2038" s="545"/>
    </row>
    <row r="2039" spans="1:2" x14ac:dyDescent="0.3">
      <c r="A2039" s="545"/>
      <c r="B2039" s="545"/>
    </row>
    <row r="2040" spans="1:2" x14ac:dyDescent="0.3">
      <c r="A2040" s="545"/>
      <c r="B2040" s="545"/>
    </row>
    <row r="2041" spans="1:2" x14ac:dyDescent="0.3">
      <c r="A2041" s="545"/>
      <c r="B2041" s="545"/>
    </row>
    <row r="2042" spans="1:2" x14ac:dyDescent="0.3">
      <c r="A2042" s="545"/>
      <c r="B2042" s="545"/>
    </row>
    <row r="2043" spans="1:2" x14ac:dyDescent="0.3">
      <c r="A2043" s="545"/>
      <c r="B2043" s="545"/>
    </row>
    <row r="2044" spans="1:2" x14ac:dyDescent="0.3">
      <c r="A2044" s="545"/>
      <c r="B2044" s="545"/>
    </row>
    <row r="2045" spans="1:2" x14ac:dyDescent="0.3">
      <c r="A2045" s="545"/>
      <c r="B2045" s="545"/>
    </row>
    <row r="2046" spans="1:2" x14ac:dyDescent="0.3">
      <c r="A2046" s="545"/>
      <c r="B2046" s="545"/>
    </row>
    <row r="2047" spans="1:2" x14ac:dyDescent="0.3">
      <c r="A2047" s="545"/>
      <c r="B2047" s="545"/>
    </row>
    <row r="2048" spans="1:2" x14ac:dyDescent="0.3">
      <c r="A2048" s="545"/>
      <c r="B2048" s="545"/>
    </row>
    <row r="2049" spans="1:2" x14ac:dyDescent="0.3">
      <c r="A2049" s="545"/>
      <c r="B2049" s="545"/>
    </row>
    <row r="2050" spans="1:2" x14ac:dyDescent="0.3">
      <c r="A2050" s="545"/>
      <c r="B2050" s="545"/>
    </row>
    <row r="2051" spans="1:2" x14ac:dyDescent="0.3">
      <c r="A2051" s="545"/>
      <c r="B2051" s="545"/>
    </row>
    <row r="2052" spans="1:2" x14ac:dyDescent="0.3">
      <c r="A2052" s="545"/>
      <c r="B2052" s="545"/>
    </row>
    <row r="2053" spans="1:2" x14ac:dyDescent="0.3">
      <c r="A2053" s="545"/>
      <c r="B2053" s="545"/>
    </row>
    <row r="2054" spans="1:2" x14ac:dyDescent="0.3">
      <c r="A2054" s="545"/>
      <c r="B2054" s="545"/>
    </row>
    <row r="2055" spans="1:2" x14ac:dyDescent="0.3">
      <c r="A2055" s="545"/>
      <c r="B2055" s="545"/>
    </row>
    <row r="2056" spans="1:2" x14ac:dyDescent="0.3">
      <c r="A2056" s="545"/>
      <c r="B2056" s="545"/>
    </row>
    <row r="2057" spans="1:2" x14ac:dyDescent="0.3">
      <c r="A2057" s="545"/>
      <c r="B2057" s="545"/>
    </row>
    <row r="2058" spans="1:2" x14ac:dyDescent="0.3">
      <c r="A2058" s="545"/>
      <c r="B2058" s="545"/>
    </row>
    <row r="2059" spans="1:2" x14ac:dyDescent="0.3">
      <c r="A2059" s="545"/>
      <c r="B2059" s="545"/>
    </row>
    <row r="2060" spans="1:2" x14ac:dyDescent="0.3">
      <c r="A2060" s="545"/>
      <c r="B2060" s="545"/>
    </row>
    <row r="2061" spans="1:2" x14ac:dyDescent="0.3">
      <c r="A2061" s="545"/>
      <c r="B2061" s="545"/>
    </row>
    <row r="2062" spans="1:2" x14ac:dyDescent="0.3">
      <c r="A2062" s="545"/>
      <c r="B2062" s="545"/>
    </row>
    <row r="2063" spans="1:2" x14ac:dyDescent="0.3">
      <c r="A2063" s="545"/>
      <c r="B2063" s="545"/>
    </row>
    <row r="2064" spans="1:2" x14ac:dyDescent="0.3">
      <c r="A2064" s="545"/>
      <c r="B2064" s="545"/>
    </row>
    <row r="2065" spans="1:2" x14ac:dyDescent="0.3">
      <c r="A2065" s="545"/>
      <c r="B2065" s="545"/>
    </row>
    <row r="2066" spans="1:2" x14ac:dyDescent="0.3">
      <c r="A2066" s="545"/>
      <c r="B2066" s="545"/>
    </row>
    <row r="2067" spans="1:2" x14ac:dyDescent="0.3">
      <c r="A2067" s="545"/>
      <c r="B2067" s="545"/>
    </row>
    <row r="2068" spans="1:2" x14ac:dyDescent="0.3">
      <c r="A2068" s="545"/>
      <c r="B2068" s="545"/>
    </row>
    <row r="2069" spans="1:2" x14ac:dyDescent="0.3">
      <c r="A2069" s="545"/>
      <c r="B2069" s="545"/>
    </row>
    <row r="2070" spans="1:2" x14ac:dyDescent="0.3">
      <c r="A2070" s="545"/>
      <c r="B2070" s="545"/>
    </row>
    <row r="2071" spans="1:2" x14ac:dyDescent="0.3">
      <c r="A2071" s="545"/>
      <c r="B2071" s="545"/>
    </row>
    <row r="2072" spans="1:2" x14ac:dyDescent="0.3">
      <c r="A2072" s="545"/>
      <c r="B2072" s="545"/>
    </row>
    <row r="2073" spans="1:2" x14ac:dyDescent="0.3">
      <c r="A2073" s="545"/>
      <c r="B2073" s="545"/>
    </row>
    <row r="2074" spans="1:2" x14ac:dyDescent="0.3">
      <c r="A2074" s="545"/>
      <c r="B2074" s="545"/>
    </row>
    <row r="2075" spans="1:2" x14ac:dyDescent="0.3">
      <c r="A2075" s="545"/>
      <c r="B2075" s="545"/>
    </row>
    <row r="2076" spans="1:2" x14ac:dyDescent="0.3">
      <c r="A2076" s="545"/>
      <c r="B2076" s="545"/>
    </row>
    <row r="2077" spans="1:2" x14ac:dyDescent="0.3">
      <c r="A2077" s="545"/>
      <c r="B2077" s="545"/>
    </row>
    <row r="2078" spans="1:2" x14ac:dyDescent="0.3">
      <c r="A2078" s="545"/>
      <c r="B2078" s="545"/>
    </row>
    <row r="2079" spans="1:2" x14ac:dyDescent="0.3">
      <c r="A2079" s="545"/>
      <c r="B2079" s="545"/>
    </row>
    <row r="2080" spans="1:2" x14ac:dyDescent="0.3">
      <c r="A2080" s="545"/>
      <c r="B2080" s="545"/>
    </row>
    <row r="2081" spans="1:2" x14ac:dyDescent="0.3">
      <c r="A2081" s="545"/>
      <c r="B2081" s="545"/>
    </row>
    <row r="2082" spans="1:2" x14ac:dyDescent="0.3">
      <c r="A2082" s="545"/>
      <c r="B2082" s="545"/>
    </row>
    <row r="2083" spans="1:2" x14ac:dyDescent="0.3">
      <c r="A2083" s="545"/>
      <c r="B2083" s="545"/>
    </row>
    <row r="2084" spans="1:2" x14ac:dyDescent="0.3">
      <c r="A2084" s="545"/>
      <c r="B2084" s="545"/>
    </row>
    <row r="2085" spans="1:2" x14ac:dyDescent="0.3">
      <c r="A2085" s="545"/>
      <c r="B2085" s="545"/>
    </row>
    <row r="2086" spans="1:2" x14ac:dyDescent="0.3">
      <c r="A2086" s="545"/>
      <c r="B2086" s="545"/>
    </row>
    <row r="2087" spans="1:2" x14ac:dyDescent="0.3">
      <c r="A2087" s="545"/>
      <c r="B2087" s="545"/>
    </row>
    <row r="2088" spans="1:2" x14ac:dyDescent="0.3">
      <c r="A2088" s="545"/>
      <c r="B2088" s="545"/>
    </row>
    <row r="2089" spans="1:2" x14ac:dyDescent="0.3">
      <c r="A2089" s="545"/>
      <c r="B2089" s="545"/>
    </row>
    <row r="2090" spans="1:2" x14ac:dyDescent="0.3">
      <c r="A2090" s="545"/>
      <c r="B2090" s="545"/>
    </row>
    <row r="2091" spans="1:2" x14ac:dyDescent="0.3">
      <c r="A2091" s="545"/>
      <c r="B2091" s="545"/>
    </row>
    <row r="2092" spans="1:2" x14ac:dyDescent="0.3">
      <c r="A2092" s="545"/>
      <c r="B2092" s="545"/>
    </row>
    <row r="2093" spans="1:2" x14ac:dyDescent="0.3">
      <c r="A2093" s="545"/>
      <c r="B2093" s="545"/>
    </row>
    <row r="2094" spans="1:2" x14ac:dyDescent="0.3">
      <c r="A2094" s="545"/>
      <c r="B2094" s="545"/>
    </row>
    <row r="2095" spans="1:2" x14ac:dyDescent="0.3">
      <c r="A2095" s="545"/>
      <c r="B2095" s="545"/>
    </row>
    <row r="2096" spans="1:2" x14ac:dyDescent="0.3">
      <c r="A2096" s="545"/>
      <c r="B2096" s="545"/>
    </row>
    <row r="2097" spans="1:2" x14ac:dyDescent="0.3">
      <c r="A2097" s="545"/>
      <c r="B2097" s="545"/>
    </row>
    <row r="2098" spans="1:2" x14ac:dyDescent="0.3">
      <c r="A2098" s="545"/>
      <c r="B2098" s="545"/>
    </row>
    <row r="2099" spans="1:2" x14ac:dyDescent="0.3">
      <c r="A2099" s="545"/>
      <c r="B2099" s="545"/>
    </row>
    <row r="2100" spans="1:2" x14ac:dyDescent="0.3">
      <c r="A2100" s="545"/>
      <c r="B2100" s="545"/>
    </row>
    <row r="2101" spans="1:2" x14ac:dyDescent="0.3">
      <c r="A2101" s="545"/>
      <c r="B2101" s="545"/>
    </row>
    <row r="2102" spans="1:2" x14ac:dyDescent="0.3">
      <c r="A2102" s="545"/>
      <c r="B2102" s="545"/>
    </row>
    <row r="2103" spans="1:2" x14ac:dyDescent="0.3">
      <c r="A2103" s="545"/>
      <c r="B2103" s="545"/>
    </row>
    <row r="2104" spans="1:2" x14ac:dyDescent="0.3">
      <c r="A2104" s="545"/>
      <c r="B2104" s="545"/>
    </row>
    <row r="2105" spans="1:2" x14ac:dyDescent="0.3">
      <c r="A2105" s="545"/>
      <c r="B2105" s="545"/>
    </row>
    <row r="2106" spans="1:2" x14ac:dyDescent="0.3">
      <c r="A2106" s="545"/>
      <c r="B2106" s="545"/>
    </row>
    <row r="2107" spans="1:2" x14ac:dyDescent="0.3">
      <c r="A2107" s="545"/>
      <c r="B2107" s="545"/>
    </row>
    <row r="2108" spans="1:2" x14ac:dyDescent="0.3">
      <c r="A2108" s="545"/>
      <c r="B2108" s="545"/>
    </row>
    <row r="2109" spans="1:2" x14ac:dyDescent="0.3">
      <c r="A2109" s="545"/>
      <c r="B2109" s="545"/>
    </row>
    <row r="2110" spans="1:2" x14ac:dyDescent="0.3">
      <c r="A2110" s="545"/>
      <c r="B2110" s="545"/>
    </row>
    <row r="2111" spans="1:2" x14ac:dyDescent="0.3">
      <c r="A2111" s="545"/>
      <c r="B2111" s="545"/>
    </row>
    <row r="2112" spans="1:2" x14ac:dyDescent="0.3">
      <c r="A2112" s="545"/>
      <c r="B2112" s="545"/>
    </row>
    <row r="2113" spans="1:2" x14ac:dyDescent="0.3">
      <c r="A2113" s="545"/>
      <c r="B2113" s="545"/>
    </row>
    <row r="2114" spans="1:2" x14ac:dyDescent="0.3">
      <c r="A2114" s="545"/>
      <c r="B2114" s="545"/>
    </row>
    <row r="2115" spans="1:2" x14ac:dyDescent="0.3">
      <c r="A2115" s="545"/>
      <c r="B2115" s="545"/>
    </row>
    <row r="2116" spans="1:2" x14ac:dyDescent="0.3">
      <c r="A2116" s="545"/>
      <c r="B2116" s="545"/>
    </row>
    <row r="2117" spans="1:2" x14ac:dyDescent="0.3">
      <c r="A2117" s="545"/>
      <c r="B2117" s="545"/>
    </row>
    <row r="2118" spans="1:2" x14ac:dyDescent="0.3">
      <c r="A2118" s="545"/>
      <c r="B2118" s="545"/>
    </row>
    <row r="2119" spans="1:2" x14ac:dyDescent="0.3">
      <c r="A2119" s="545"/>
      <c r="B2119" s="545"/>
    </row>
    <row r="2120" spans="1:2" x14ac:dyDescent="0.3">
      <c r="A2120" s="545"/>
      <c r="B2120" s="545"/>
    </row>
    <row r="2121" spans="1:2" x14ac:dyDescent="0.3">
      <c r="A2121" s="545"/>
      <c r="B2121" s="545"/>
    </row>
    <row r="2122" spans="1:2" x14ac:dyDescent="0.3">
      <c r="A2122" s="545"/>
      <c r="B2122" s="545"/>
    </row>
    <row r="2123" spans="1:2" x14ac:dyDescent="0.3">
      <c r="A2123" s="545"/>
      <c r="B2123" s="545"/>
    </row>
    <row r="2124" spans="1:2" x14ac:dyDescent="0.3">
      <c r="A2124" s="545"/>
      <c r="B2124" s="545"/>
    </row>
    <row r="2125" spans="1:2" x14ac:dyDescent="0.3">
      <c r="A2125" s="545"/>
      <c r="B2125" s="545"/>
    </row>
    <row r="2126" spans="1:2" x14ac:dyDescent="0.3">
      <c r="A2126" s="545"/>
      <c r="B2126" s="545"/>
    </row>
    <row r="2127" spans="1:2" x14ac:dyDescent="0.3">
      <c r="A2127" s="545"/>
      <c r="B2127" s="545"/>
    </row>
    <row r="2128" spans="1:2" x14ac:dyDescent="0.3">
      <c r="A2128" s="545"/>
      <c r="B2128" s="545"/>
    </row>
    <row r="2129" spans="1:2" x14ac:dyDescent="0.3">
      <c r="A2129" s="545"/>
      <c r="B2129" s="545"/>
    </row>
    <row r="2130" spans="1:2" x14ac:dyDescent="0.3">
      <c r="A2130" s="545"/>
      <c r="B2130" s="545"/>
    </row>
    <row r="2131" spans="1:2" x14ac:dyDescent="0.3">
      <c r="A2131" s="545"/>
      <c r="B2131" s="545"/>
    </row>
    <row r="2132" spans="1:2" x14ac:dyDescent="0.3">
      <c r="A2132" s="545"/>
      <c r="B2132" s="545"/>
    </row>
    <row r="2133" spans="1:2" x14ac:dyDescent="0.3">
      <c r="A2133" s="545"/>
      <c r="B2133" s="545"/>
    </row>
    <row r="2134" spans="1:2" x14ac:dyDescent="0.3">
      <c r="A2134" s="545"/>
      <c r="B2134" s="545"/>
    </row>
    <row r="2135" spans="1:2" x14ac:dyDescent="0.3">
      <c r="A2135" s="545"/>
      <c r="B2135" s="545"/>
    </row>
    <row r="2136" spans="1:2" x14ac:dyDescent="0.3">
      <c r="A2136" s="545"/>
      <c r="B2136" s="545"/>
    </row>
    <row r="2137" spans="1:2" x14ac:dyDescent="0.3">
      <c r="A2137" s="545"/>
      <c r="B2137" s="545"/>
    </row>
    <row r="2138" spans="1:2" x14ac:dyDescent="0.3">
      <c r="A2138" s="545"/>
      <c r="B2138" s="545"/>
    </row>
    <row r="2139" spans="1:2" x14ac:dyDescent="0.3">
      <c r="A2139" s="545"/>
      <c r="B2139" s="545"/>
    </row>
    <row r="2140" spans="1:2" x14ac:dyDescent="0.3">
      <c r="A2140" s="545"/>
      <c r="B2140" s="545"/>
    </row>
    <row r="2141" spans="1:2" x14ac:dyDescent="0.3">
      <c r="A2141" s="545"/>
      <c r="B2141" s="545"/>
    </row>
    <row r="2142" spans="1:2" x14ac:dyDescent="0.3">
      <c r="A2142" s="545"/>
      <c r="B2142" s="545"/>
    </row>
    <row r="2143" spans="1:2" x14ac:dyDescent="0.3">
      <c r="A2143" s="545"/>
      <c r="B2143" s="545"/>
    </row>
    <row r="2144" spans="1:2" x14ac:dyDescent="0.3">
      <c r="A2144" s="545"/>
      <c r="B2144" s="545"/>
    </row>
    <row r="2145" spans="1:2" x14ac:dyDescent="0.3">
      <c r="A2145" s="545"/>
      <c r="B2145" s="545"/>
    </row>
    <row r="2146" spans="1:2" x14ac:dyDescent="0.3">
      <c r="A2146" s="545"/>
      <c r="B2146" s="545"/>
    </row>
    <row r="2147" spans="1:2" x14ac:dyDescent="0.3">
      <c r="A2147" s="545"/>
      <c r="B2147" s="545"/>
    </row>
    <row r="2148" spans="1:2" x14ac:dyDescent="0.3">
      <c r="A2148" s="545"/>
      <c r="B2148" s="545"/>
    </row>
    <row r="2149" spans="1:2" x14ac:dyDescent="0.3">
      <c r="A2149" s="545"/>
      <c r="B2149" s="545"/>
    </row>
    <row r="2150" spans="1:2" x14ac:dyDescent="0.3">
      <c r="A2150" s="545"/>
      <c r="B2150" s="545"/>
    </row>
    <row r="2151" spans="1:2" x14ac:dyDescent="0.3">
      <c r="A2151" s="545"/>
      <c r="B2151" s="545"/>
    </row>
    <row r="2152" spans="1:2" x14ac:dyDescent="0.3">
      <c r="A2152" s="545"/>
      <c r="B2152" s="545"/>
    </row>
    <row r="2153" spans="1:2" x14ac:dyDescent="0.3">
      <c r="A2153" s="545"/>
      <c r="B2153" s="545"/>
    </row>
    <row r="2154" spans="1:2" x14ac:dyDescent="0.3">
      <c r="A2154" s="545"/>
      <c r="B2154" s="545"/>
    </row>
    <row r="2155" spans="1:2" x14ac:dyDescent="0.3">
      <c r="A2155" s="545"/>
      <c r="B2155" s="545"/>
    </row>
    <row r="2156" spans="1:2" x14ac:dyDescent="0.3">
      <c r="A2156" s="545"/>
      <c r="B2156" s="545"/>
    </row>
    <row r="2157" spans="1:2" x14ac:dyDescent="0.3">
      <c r="A2157" s="545"/>
      <c r="B2157" s="545"/>
    </row>
    <row r="2158" spans="1:2" x14ac:dyDescent="0.3">
      <c r="A2158" s="545"/>
      <c r="B2158" s="545"/>
    </row>
    <row r="2159" spans="1:2" x14ac:dyDescent="0.3">
      <c r="A2159" s="545"/>
      <c r="B2159" s="545"/>
    </row>
    <row r="2160" spans="1:2" x14ac:dyDescent="0.3">
      <c r="A2160" s="545"/>
      <c r="B2160" s="545"/>
    </row>
    <row r="2161" spans="1:2" x14ac:dyDescent="0.3">
      <c r="A2161" s="545"/>
      <c r="B2161" s="545"/>
    </row>
    <row r="2162" spans="1:2" x14ac:dyDescent="0.3">
      <c r="A2162" s="545"/>
      <c r="B2162" s="545"/>
    </row>
    <row r="2163" spans="1:2" x14ac:dyDescent="0.3">
      <c r="A2163" s="545"/>
      <c r="B2163" s="545"/>
    </row>
    <row r="2164" spans="1:2" x14ac:dyDescent="0.3">
      <c r="A2164" s="545"/>
      <c r="B2164" s="545"/>
    </row>
    <row r="2165" spans="1:2" x14ac:dyDescent="0.3">
      <c r="A2165" s="545"/>
      <c r="B2165" s="545"/>
    </row>
    <row r="2166" spans="1:2" x14ac:dyDescent="0.3">
      <c r="A2166" s="545"/>
      <c r="B2166" s="545"/>
    </row>
    <row r="2167" spans="1:2" x14ac:dyDescent="0.3">
      <c r="A2167" s="545"/>
      <c r="B2167" s="545"/>
    </row>
    <row r="2168" spans="1:2" x14ac:dyDescent="0.3">
      <c r="A2168" s="545"/>
      <c r="B2168" s="545"/>
    </row>
    <row r="2169" spans="1:2" x14ac:dyDescent="0.3">
      <c r="A2169" s="545"/>
      <c r="B2169" s="545"/>
    </row>
    <row r="2170" spans="1:2" x14ac:dyDescent="0.3">
      <c r="A2170" s="545"/>
      <c r="B2170" s="545"/>
    </row>
    <row r="2171" spans="1:2" x14ac:dyDescent="0.3">
      <c r="A2171" s="545"/>
      <c r="B2171" s="545"/>
    </row>
    <row r="2172" spans="1:2" x14ac:dyDescent="0.3">
      <c r="A2172" s="545"/>
      <c r="B2172" s="545"/>
    </row>
    <row r="2173" spans="1:2" x14ac:dyDescent="0.3">
      <c r="A2173" s="545"/>
      <c r="B2173" s="545"/>
    </row>
    <row r="2174" spans="1:2" x14ac:dyDescent="0.3">
      <c r="A2174" s="545"/>
      <c r="B2174" s="545"/>
    </row>
    <row r="2175" spans="1:2" x14ac:dyDescent="0.3">
      <c r="A2175" s="545"/>
      <c r="B2175" s="545"/>
    </row>
    <row r="2176" spans="1:2" x14ac:dyDescent="0.3">
      <c r="A2176" s="545"/>
      <c r="B2176" s="545"/>
    </row>
    <row r="2177" spans="1:2" x14ac:dyDescent="0.3">
      <c r="A2177" s="545"/>
      <c r="B2177" s="545"/>
    </row>
    <row r="2178" spans="1:2" x14ac:dyDescent="0.3">
      <c r="A2178" s="545"/>
      <c r="B2178" s="545"/>
    </row>
    <row r="2179" spans="1:2" x14ac:dyDescent="0.3">
      <c r="A2179" s="545"/>
      <c r="B2179" s="545"/>
    </row>
    <row r="2180" spans="1:2" x14ac:dyDescent="0.3">
      <c r="A2180" s="545"/>
      <c r="B2180" s="545"/>
    </row>
    <row r="2181" spans="1:2" x14ac:dyDescent="0.3">
      <c r="A2181" s="545"/>
      <c r="B2181" s="545"/>
    </row>
    <row r="2182" spans="1:2" x14ac:dyDescent="0.3">
      <c r="A2182" s="545"/>
      <c r="B2182" s="545"/>
    </row>
    <row r="2183" spans="1:2" x14ac:dyDescent="0.3">
      <c r="A2183" s="545"/>
      <c r="B2183" s="545"/>
    </row>
    <row r="2184" spans="1:2" x14ac:dyDescent="0.3">
      <c r="A2184" s="545"/>
      <c r="B2184" s="545"/>
    </row>
    <row r="2185" spans="1:2" x14ac:dyDescent="0.3">
      <c r="A2185" s="545"/>
      <c r="B2185" s="545"/>
    </row>
    <row r="2186" spans="1:2" x14ac:dyDescent="0.3">
      <c r="A2186" s="545"/>
      <c r="B2186" s="545"/>
    </row>
    <row r="2187" spans="1:2" x14ac:dyDescent="0.3">
      <c r="A2187" s="545"/>
      <c r="B2187" s="545"/>
    </row>
    <row r="2188" spans="1:2" x14ac:dyDescent="0.3">
      <c r="A2188" s="545"/>
      <c r="B2188" s="545"/>
    </row>
    <row r="2189" spans="1:2" x14ac:dyDescent="0.3">
      <c r="A2189" s="545"/>
      <c r="B2189" s="545"/>
    </row>
    <row r="2190" spans="1:2" x14ac:dyDescent="0.3">
      <c r="A2190" s="545"/>
      <c r="B2190" s="545"/>
    </row>
    <row r="2191" spans="1:2" x14ac:dyDescent="0.3">
      <c r="A2191" s="545"/>
      <c r="B2191" s="545"/>
    </row>
    <row r="2192" spans="1:2" x14ac:dyDescent="0.3">
      <c r="A2192" s="545"/>
      <c r="B2192" s="545"/>
    </row>
    <row r="2193" spans="1:2" x14ac:dyDescent="0.3">
      <c r="A2193" s="545"/>
      <c r="B2193" s="545"/>
    </row>
    <row r="2194" spans="1:2" x14ac:dyDescent="0.3">
      <c r="A2194" s="545"/>
      <c r="B2194" s="545"/>
    </row>
    <row r="2195" spans="1:2" x14ac:dyDescent="0.3">
      <c r="A2195" s="545"/>
      <c r="B2195" s="545"/>
    </row>
    <row r="2196" spans="1:2" x14ac:dyDescent="0.3">
      <c r="A2196" s="545"/>
      <c r="B2196" s="545"/>
    </row>
    <row r="2197" spans="1:2" x14ac:dyDescent="0.3">
      <c r="A2197" s="545"/>
      <c r="B2197" s="545"/>
    </row>
    <row r="2198" spans="1:2" x14ac:dyDescent="0.3">
      <c r="A2198" s="545"/>
      <c r="B2198" s="545"/>
    </row>
    <row r="2199" spans="1:2" x14ac:dyDescent="0.3">
      <c r="A2199" s="545"/>
      <c r="B2199" s="545"/>
    </row>
    <row r="2200" spans="1:2" x14ac:dyDescent="0.3">
      <c r="A2200" s="545"/>
      <c r="B2200" s="545"/>
    </row>
    <row r="2201" spans="1:2" x14ac:dyDescent="0.3">
      <c r="A2201" s="545"/>
      <c r="B2201" s="545"/>
    </row>
    <row r="2202" spans="1:2" x14ac:dyDescent="0.3">
      <c r="A2202" s="545"/>
      <c r="B2202" s="545"/>
    </row>
    <row r="2203" spans="1:2" x14ac:dyDescent="0.3">
      <c r="A2203" s="545"/>
      <c r="B2203" s="545"/>
    </row>
    <row r="2204" spans="1:2" x14ac:dyDescent="0.3">
      <c r="A2204" s="545"/>
      <c r="B2204" s="545"/>
    </row>
    <row r="2205" spans="1:2" x14ac:dyDescent="0.3">
      <c r="A2205" s="545"/>
      <c r="B2205" s="545"/>
    </row>
    <row r="2206" spans="1:2" x14ac:dyDescent="0.3">
      <c r="A2206" s="545"/>
      <c r="B2206" s="545"/>
    </row>
    <row r="2207" spans="1:2" x14ac:dyDescent="0.3">
      <c r="A2207" s="545"/>
      <c r="B2207" s="545"/>
    </row>
    <row r="2208" spans="1:2" x14ac:dyDescent="0.3">
      <c r="A2208" s="545"/>
      <c r="B2208" s="545"/>
    </row>
    <row r="2209" spans="1:2" x14ac:dyDescent="0.3">
      <c r="A2209" s="545"/>
      <c r="B2209" s="545"/>
    </row>
    <row r="2210" spans="1:2" x14ac:dyDescent="0.3">
      <c r="A2210" s="545"/>
      <c r="B2210" s="545"/>
    </row>
    <row r="2211" spans="1:2" x14ac:dyDescent="0.3">
      <c r="A2211" s="545"/>
      <c r="B2211" s="545"/>
    </row>
    <row r="2212" spans="1:2" x14ac:dyDescent="0.3">
      <c r="A2212" s="545"/>
      <c r="B2212" s="545"/>
    </row>
    <row r="2213" spans="1:2" x14ac:dyDescent="0.3">
      <c r="A2213" s="545"/>
      <c r="B2213" s="545"/>
    </row>
    <row r="2214" spans="1:2" x14ac:dyDescent="0.3">
      <c r="A2214" s="545"/>
      <c r="B2214" s="545"/>
    </row>
    <row r="2215" spans="1:2" x14ac:dyDescent="0.3">
      <c r="A2215" s="545"/>
      <c r="B2215" s="545"/>
    </row>
    <row r="2216" spans="1:2" x14ac:dyDescent="0.3">
      <c r="A2216" s="545"/>
      <c r="B2216" s="545"/>
    </row>
    <row r="2217" spans="1:2" x14ac:dyDescent="0.3">
      <c r="A2217" s="545"/>
      <c r="B2217" s="545"/>
    </row>
    <row r="2218" spans="1:2" x14ac:dyDescent="0.3">
      <c r="A2218" s="545"/>
      <c r="B2218" s="545"/>
    </row>
    <row r="2219" spans="1:2" x14ac:dyDescent="0.3">
      <c r="A2219" s="545"/>
      <c r="B2219" s="545"/>
    </row>
    <row r="2220" spans="1:2" x14ac:dyDescent="0.3">
      <c r="A2220" s="545"/>
      <c r="B2220" s="545"/>
    </row>
    <row r="2221" spans="1:2" x14ac:dyDescent="0.3">
      <c r="A2221" s="545"/>
      <c r="B2221" s="545"/>
    </row>
    <row r="2222" spans="1:2" x14ac:dyDescent="0.3">
      <c r="A2222" s="545"/>
      <c r="B2222" s="545"/>
    </row>
    <row r="2223" spans="1:2" x14ac:dyDescent="0.3">
      <c r="A2223" s="545"/>
      <c r="B2223" s="545"/>
    </row>
    <row r="2224" spans="1:2" x14ac:dyDescent="0.3">
      <c r="A2224" s="545"/>
      <c r="B2224" s="545"/>
    </row>
    <row r="2225" spans="1:2" x14ac:dyDescent="0.3">
      <c r="A2225" s="545"/>
      <c r="B2225" s="545"/>
    </row>
    <row r="2226" spans="1:2" x14ac:dyDescent="0.3">
      <c r="A2226" s="545"/>
      <c r="B2226" s="545"/>
    </row>
    <row r="2227" spans="1:2" x14ac:dyDescent="0.3">
      <c r="A2227" s="545"/>
      <c r="B2227" s="545"/>
    </row>
    <row r="2228" spans="1:2" x14ac:dyDescent="0.3">
      <c r="A2228" s="545"/>
      <c r="B2228" s="545"/>
    </row>
    <row r="2229" spans="1:2" x14ac:dyDescent="0.3">
      <c r="A2229" s="545"/>
      <c r="B2229" s="545"/>
    </row>
    <row r="2230" spans="1:2" x14ac:dyDescent="0.3">
      <c r="A2230" s="545"/>
      <c r="B2230" s="545"/>
    </row>
    <row r="2231" spans="1:2" x14ac:dyDescent="0.3">
      <c r="A2231" s="545"/>
      <c r="B2231" s="545"/>
    </row>
    <row r="2232" spans="1:2" x14ac:dyDescent="0.3">
      <c r="A2232" s="545"/>
      <c r="B2232" s="545"/>
    </row>
    <row r="2233" spans="1:2" x14ac:dyDescent="0.3">
      <c r="A2233" s="545"/>
      <c r="B2233" s="545"/>
    </row>
    <row r="2234" spans="1:2" x14ac:dyDescent="0.3">
      <c r="A2234" s="545"/>
      <c r="B2234" s="545"/>
    </row>
    <row r="2235" spans="1:2" x14ac:dyDescent="0.3">
      <c r="A2235" s="545"/>
      <c r="B2235" s="545"/>
    </row>
    <row r="2236" spans="1:2" x14ac:dyDescent="0.3">
      <c r="A2236" s="545"/>
      <c r="B2236" s="545"/>
    </row>
    <row r="2237" spans="1:2" x14ac:dyDescent="0.3">
      <c r="A2237" s="545"/>
      <c r="B2237" s="545"/>
    </row>
    <row r="2238" spans="1:2" x14ac:dyDescent="0.3">
      <c r="A2238" s="545"/>
      <c r="B2238" s="545"/>
    </row>
    <row r="2239" spans="1:2" x14ac:dyDescent="0.3">
      <c r="A2239" s="545"/>
      <c r="B2239" s="545"/>
    </row>
    <row r="2240" spans="1:2" x14ac:dyDescent="0.3">
      <c r="A2240" s="545"/>
      <c r="B2240" s="545"/>
    </row>
    <row r="2241" spans="1:2" x14ac:dyDescent="0.3">
      <c r="A2241" s="545"/>
      <c r="B2241" s="545"/>
    </row>
    <row r="2242" spans="1:2" x14ac:dyDescent="0.3">
      <c r="A2242" s="545"/>
      <c r="B2242" s="545"/>
    </row>
    <row r="2243" spans="1:2" x14ac:dyDescent="0.3">
      <c r="A2243" s="545"/>
      <c r="B2243" s="545"/>
    </row>
    <row r="2244" spans="1:2" x14ac:dyDescent="0.3">
      <c r="A2244" s="545"/>
      <c r="B2244" s="545"/>
    </row>
    <row r="2245" spans="1:2" x14ac:dyDescent="0.3">
      <c r="A2245" s="545"/>
      <c r="B2245" s="545"/>
    </row>
    <row r="2246" spans="1:2" x14ac:dyDescent="0.3">
      <c r="A2246" s="545"/>
      <c r="B2246" s="545"/>
    </row>
    <row r="2247" spans="1:2" x14ac:dyDescent="0.3">
      <c r="A2247" s="545"/>
      <c r="B2247" s="545"/>
    </row>
    <row r="2248" spans="1:2" x14ac:dyDescent="0.3">
      <c r="A2248" s="545"/>
      <c r="B2248" s="545"/>
    </row>
    <row r="2249" spans="1:2" x14ac:dyDescent="0.3">
      <c r="A2249" s="545"/>
      <c r="B2249" s="545"/>
    </row>
    <row r="2250" spans="1:2" x14ac:dyDescent="0.3">
      <c r="A2250" s="545"/>
      <c r="B2250" s="545"/>
    </row>
    <row r="2251" spans="1:2" x14ac:dyDescent="0.3">
      <c r="A2251" s="545"/>
      <c r="B2251" s="545"/>
    </row>
    <row r="2252" spans="1:2" x14ac:dyDescent="0.3">
      <c r="A2252" s="545"/>
      <c r="B2252" s="545"/>
    </row>
    <row r="2253" spans="1:2" x14ac:dyDescent="0.3">
      <c r="A2253" s="545"/>
      <c r="B2253" s="545"/>
    </row>
    <row r="2254" spans="1:2" x14ac:dyDescent="0.3">
      <c r="A2254" s="545"/>
      <c r="B2254" s="545"/>
    </row>
    <row r="2255" spans="1:2" x14ac:dyDescent="0.3">
      <c r="A2255" s="545"/>
      <c r="B2255" s="545"/>
    </row>
    <row r="2256" spans="1:2" x14ac:dyDescent="0.3">
      <c r="A2256" s="545"/>
      <c r="B2256" s="545"/>
    </row>
    <row r="2257" spans="1:2" x14ac:dyDescent="0.3">
      <c r="A2257" s="545"/>
      <c r="B2257" s="545"/>
    </row>
    <row r="2258" spans="1:2" x14ac:dyDescent="0.3">
      <c r="A2258" s="545"/>
      <c r="B2258" s="545"/>
    </row>
    <row r="2259" spans="1:2" x14ac:dyDescent="0.3">
      <c r="A2259" s="545"/>
      <c r="B2259" s="545"/>
    </row>
    <row r="2260" spans="1:2" x14ac:dyDescent="0.3">
      <c r="A2260" s="545"/>
      <c r="B2260" s="545"/>
    </row>
    <row r="2261" spans="1:2" x14ac:dyDescent="0.3">
      <c r="A2261" s="545"/>
      <c r="B2261" s="545"/>
    </row>
    <row r="2262" spans="1:2" x14ac:dyDescent="0.3">
      <c r="A2262" s="545"/>
      <c r="B2262" s="545"/>
    </row>
    <row r="2263" spans="1:2" x14ac:dyDescent="0.3">
      <c r="A2263" s="545"/>
      <c r="B2263" s="545"/>
    </row>
    <row r="2264" spans="1:2" x14ac:dyDescent="0.3">
      <c r="A2264" s="545"/>
      <c r="B2264" s="545"/>
    </row>
    <row r="2265" spans="1:2" x14ac:dyDescent="0.3">
      <c r="A2265" s="545"/>
      <c r="B2265" s="545"/>
    </row>
    <row r="2266" spans="1:2" x14ac:dyDescent="0.3">
      <c r="A2266" s="545"/>
      <c r="B2266" s="545"/>
    </row>
    <row r="2267" spans="1:2" x14ac:dyDescent="0.3">
      <c r="A2267" s="545"/>
      <c r="B2267" s="545"/>
    </row>
    <row r="2268" spans="1:2" x14ac:dyDescent="0.3">
      <c r="A2268" s="545"/>
      <c r="B2268" s="545"/>
    </row>
    <row r="2269" spans="1:2" x14ac:dyDescent="0.3">
      <c r="A2269" s="545"/>
      <c r="B2269" s="545"/>
    </row>
    <row r="2270" spans="1:2" x14ac:dyDescent="0.3">
      <c r="A2270" s="545"/>
      <c r="B2270" s="545"/>
    </row>
    <row r="2271" spans="1:2" x14ac:dyDescent="0.3">
      <c r="A2271" s="545"/>
      <c r="B2271" s="545"/>
    </row>
    <row r="2272" spans="1:2" x14ac:dyDescent="0.3">
      <c r="A2272" s="545"/>
      <c r="B2272" s="545"/>
    </row>
    <row r="2273" spans="1:2" x14ac:dyDescent="0.3">
      <c r="A2273" s="545"/>
      <c r="B2273" s="545"/>
    </row>
    <row r="2274" spans="1:2" x14ac:dyDescent="0.3">
      <c r="A2274" s="545"/>
      <c r="B2274" s="545"/>
    </row>
    <row r="2275" spans="1:2" x14ac:dyDescent="0.3">
      <c r="A2275" s="545"/>
      <c r="B2275" s="545"/>
    </row>
    <row r="2276" spans="1:2" x14ac:dyDescent="0.3">
      <c r="A2276" s="545"/>
      <c r="B2276" s="545"/>
    </row>
    <row r="2277" spans="1:2" x14ac:dyDescent="0.3">
      <c r="A2277" s="545"/>
      <c r="B2277" s="545"/>
    </row>
    <row r="2278" spans="1:2" x14ac:dyDescent="0.3">
      <c r="A2278" s="545"/>
      <c r="B2278" s="545"/>
    </row>
    <row r="2279" spans="1:2" x14ac:dyDescent="0.3">
      <c r="A2279" s="545"/>
      <c r="B2279" s="545"/>
    </row>
    <row r="2280" spans="1:2" x14ac:dyDescent="0.3">
      <c r="A2280" s="545"/>
      <c r="B2280" s="545"/>
    </row>
    <row r="2281" spans="1:2" x14ac:dyDescent="0.3">
      <c r="A2281" s="545"/>
      <c r="B2281" s="545"/>
    </row>
    <row r="2282" spans="1:2" x14ac:dyDescent="0.3">
      <c r="A2282" s="545"/>
      <c r="B2282" s="545"/>
    </row>
    <row r="2283" spans="1:2" x14ac:dyDescent="0.3">
      <c r="A2283" s="545"/>
      <c r="B2283" s="545"/>
    </row>
    <row r="2284" spans="1:2" x14ac:dyDescent="0.3">
      <c r="A2284" s="545"/>
      <c r="B2284" s="545"/>
    </row>
    <row r="2285" spans="1:2" x14ac:dyDescent="0.3">
      <c r="A2285" s="545"/>
      <c r="B2285" s="545"/>
    </row>
    <row r="2286" spans="1:2" x14ac:dyDescent="0.3">
      <c r="A2286" s="545"/>
      <c r="B2286" s="545"/>
    </row>
    <row r="2287" spans="1:2" x14ac:dyDescent="0.3">
      <c r="A2287" s="545"/>
      <c r="B2287" s="545"/>
    </row>
    <row r="2288" spans="1:2" x14ac:dyDescent="0.3">
      <c r="A2288" s="545"/>
      <c r="B2288" s="545"/>
    </row>
    <row r="2289" spans="1:2" x14ac:dyDescent="0.3">
      <c r="A2289" s="545"/>
      <c r="B2289" s="545"/>
    </row>
    <row r="2290" spans="1:2" x14ac:dyDescent="0.3">
      <c r="A2290" s="545"/>
      <c r="B2290" s="545"/>
    </row>
    <row r="2291" spans="1:2" x14ac:dyDescent="0.3">
      <c r="A2291" s="545"/>
      <c r="B2291" s="545"/>
    </row>
    <row r="2292" spans="1:2" x14ac:dyDescent="0.3">
      <c r="A2292" s="545"/>
      <c r="B2292" s="545"/>
    </row>
    <row r="2293" spans="1:2" x14ac:dyDescent="0.3">
      <c r="A2293" s="545"/>
      <c r="B2293" s="545"/>
    </row>
    <row r="2294" spans="1:2" x14ac:dyDescent="0.3">
      <c r="A2294" s="545"/>
      <c r="B2294" s="545"/>
    </row>
    <row r="2295" spans="1:2" x14ac:dyDescent="0.3">
      <c r="A2295" s="545"/>
      <c r="B2295" s="545"/>
    </row>
    <row r="2296" spans="1:2" x14ac:dyDescent="0.3">
      <c r="A2296" s="545"/>
      <c r="B2296" s="545"/>
    </row>
    <row r="2297" spans="1:2" x14ac:dyDescent="0.3">
      <c r="A2297" s="545"/>
      <c r="B2297" s="545"/>
    </row>
    <row r="2298" spans="1:2" x14ac:dyDescent="0.3">
      <c r="A2298" s="545"/>
      <c r="B2298" s="545"/>
    </row>
    <row r="2299" spans="1:2" x14ac:dyDescent="0.3">
      <c r="A2299" s="545"/>
      <c r="B2299" s="545"/>
    </row>
    <row r="2300" spans="1:2" x14ac:dyDescent="0.3">
      <c r="A2300" s="545"/>
      <c r="B2300" s="545"/>
    </row>
    <row r="2301" spans="1:2" x14ac:dyDescent="0.3">
      <c r="A2301" s="545"/>
      <c r="B2301" s="545"/>
    </row>
    <row r="2302" spans="1:2" x14ac:dyDescent="0.3">
      <c r="A2302" s="545"/>
      <c r="B2302" s="545"/>
    </row>
    <row r="2303" spans="1:2" x14ac:dyDescent="0.3">
      <c r="A2303" s="545"/>
      <c r="B2303" s="545"/>
    </row>
    <row r="2304" spans="1:2" x14ac:dyDescent="0.3">
      <c r="A2304" s="545"/>
      <c r="B2304" s="545"/>
    </row>
    <row r="2305" spans="1:2" x14ac:dyDescent="0.3">
      <c r="A2305" s="545"/>
      <c r="B2305" s="545"/>
    </row>
    <row r="2306" spans="1:2" x14ac:dyDescent="0.3">
      <c r="A2306" s="545"/>
      <c r="B2306" s="545"/>
    </row>
    <row r="2307" spans="1:2" x14ac:dyDescent="0.3">
      <c r="A2307" s="545"/>
      <c r="B2307" s="545"/>
    </row>
    <row r="2308" spans="1:2" x14ac:dyDescent="0.3">
      <c r="A2308" s="545"/>
      <c r="B2308" s="545"/>
    </row>
    <row r="2309" spans="1:2" x14ac:dyDescent="0.3">
      <c r="A2309" s="545"/>
      <c r="B2309" s="545"/>
    </row>
    <row r="2310" spans="1:2" x14ac:dyDescent="0.3">
      <c r="A2310" s="545"/>
      <c r="B2310" s="545"/>
    </row>
    <row r="2311" spans="1:2" x14ac:dyDescent="0.3">
      <c r="A2311" s="545"/>
      <c r="B2311" s="545"/>
    </row>
    <row r="2312" spans="1:2" x14ac:dyDescent="0.3">
      <c r="A2312" s="545"/>
      <c r="B2312" s="545"/>
    </row>
    <row r="2313" spans="1:2" x14ac:dyDescent="0.3">
      <c r="A2313" s="545"/>
      <c r="B2313" s="545"/>
    </row>
    <row r="2314" spans="1:2" x14ac:dyDescent="0.3">
      <c r="A2314" s="545"/>
      <c r="B2314" s="545"/>
    </row>
    <row r="2315" spans="1:2" x14ac:dyDescent="0.3">
      <c r="A2315" s="545"/>
      <c r="B2315" s="545"/>
    </row>
    <row r="2316" spans="1:2" x14ac:dyDescent="0.3">
      <c r="A2316" s="545"/>
      <c r="B2316" s="545"/>
    </row>
    <row r="2317" spans="1:2" x14ac:dyDescent="0.3">
      <c r="A2317" s="545"/>
      <c r="B2317" s="545"/>
    </row>
    <row r="2318" spans="1:2" x14ac:dyDescent="0.3">
      <c r="A2318" s="545"/>
      <c r="B2318" s="545"/>
    </row>
    <row r="2319" spans="1:2" x14ac:dyDescent="0.3">
      <c r="A2319" s="545"/>
      <c r="B2319" s="545"/>
    </row>
    <row r="2320" spans="1:2" x14ac:dyDescent="0.3">
      <c r="A2320" s="545"/>
      <c r="B2320" s="545"/>
    </row>
    <row r="2321" spans="1:2" x14ac:dyDescent="0.3">
      <c r="A2321" s="545"/>
      <c r="B2321" s="545"/>
    </row>
    <row r="2322" spans="1:2" x14ac:dyDescent="0.3">
      <c r="A2322" s="545"/>
      <c r="B2322" s="545"/>
    </row>
    <row r="2323" spans="1:2" x14ac:dyDescent="0.3">
      <c r="A2323" s="545"/>
      <c r="B2323" s="545"/>
    </row>
    <row r="2324" spans="1:2" x14ac:dyDescent="0.3">
      <c r="A2324" s="545"/>
      <c r="B2324" s="545"/>
    </row>
    <row r="2325" spans="1:2" x14ac:dyDescent="0.3">
      <c r="A2325" s="545"/>
      <c r="B2325" s="545"/>
    </row>
    <row r="2326" spans="1:2" x14ac:dyDescent="0.3">
      <c r="A2326" s="545"/>
      <c r="B2326" s="545"/>
    </row>
    <row r="2327" spans="1:2" x14ac:dyDescent="0.3">
      <c r="A2327" s="545"/>
      <c r="B2327" s="545"/>
    </row>
    <row r="2328" spans="1:2" x14ac:dyDescent="0.3">
      <c r="A2328" s="545"/>
      <c r="B2328" s="545"/>
    </row>
    <row r="2329" spans="1:2" x14ac:dyDescent="0.3">
      <c r="A2329" s="545"/>
      <c r="B2329" s="545"/>
    </row>
    <row r="2330" spans="1:2" x14ac:dyDescent="0.3">
      <c r="A2330" s="545"/>
      <c r="B2330" s="545"/>
    </row>
    <row r="2331" spans="1:2" x14ac:dyDescent="0.3">
      <c r="A2331" s="545"/>
      <c r="B2331" s="545"/>
    </row>
    <row r="2332" spans="1:2" x14ac:dyDescent="0.3">
      <c r="A2332" s="545"/>
      <c r="B2332" s="545"/>
    </row>
    <row r="2333" spans="1:2" x14ac:dyDescent="0.3">
      <c r="A2333" s="545"/>
      <c r="B2333" s="545"/>
    </row>
    <row r="2334" spans="1:2" x14ac:dyDescent="0.3">
      <c r="A2334" s="545"/>
      <c r="B2334" s="545"/>
    </row>
    <row r="2335" spans="1:2" x14ac:dyDescent="0.3">
      <c r="A2335" s="545"/>
      <c r="B2335" s="545"/>
    </row>
    <row r="2336" spans="1:2" x14ac:dyDescent="0.3">
      <c r="A2336" s="545"/>
      <c r="B2336" s="545"/>
    </row>
    <row r="2337" spans="1:2" x14ac:dyDescent="0.3">
      <c r="A2337" s="545"/>
      <c r="B2337" s="545"/>
    </row>
    <row r="2338" spans="1:2" x14ac:dyDescent="0.3">
      <c r="A2338" s="545"/>
      <c r="B2338" s="545"/>
    </row>
    <row r="2339" spans="1:2" x14ac:dyDescent="0.3">
      <c r="A2339" s="545"/>
      <c r="B2339" s="545"/>
    </row>
    <row r="2340" spans="1:2" x14ac:dyDescent="0.3">
      <c r="A2340" s="545"/>
      <c r="B2340" s="545"/>
    </row>
    <row r="2341" spans="1:2" x14ac:dyDescent="0.3">
      <c r="A2341" s="545"/>
      <c r="B2341" s="545"/>
    </row>
    <row r="2342" spans="1:2" x14ac:dyDescent="0.3">
      <c r="A2342" s="545"/>
      <c r="B2342" s="545"/>
    </row>
    <row r="2343" spans="1:2" x14ac:dyDescent="0.3">
      <c r="A2343" s="545"/>
      <c r="B2343" s="545"/>
    </row>
    <row r="2344" spans="1:2" x14ac:dyDescent="0.3">
      <c r="A2344" s="545"/>
      <c r="B2344" s="545"/>
    </row>
    <row r="2345" spans="1:2" x14ac:dyDescent="0.3">
      <c r="A2345" s="545"/>
      <c r="B2345" s="545"/>
    </row>
    <row r="2346" spans="1:2" x14ac:dyDescent="0.3">
      <c r="A2346" s="545"/>
      <c r="B2346" s="545"/>
    </row>
    <row r="2347" spans="1:2" x14ac:dyDescent="0.3">
      <c r="A2347" s="545"/>
      <c r="B2347" s="545"/>
    </row>
    <row r="2348" spans="1:2" x14ac:dyDescent="0.3">
      <c r="A2348" s="545"/>
      <c r="B2348" s="545"/>
    </row>
    <row r="2349" spans="1:2" x14ac:dyDescent="0.3">
      <c r="A2349" s="545"/>
      <c r="B2349" s="545"/>
    </row>
    <row r="2350" spans="1:2" x14ac:dyDescent="0.3">
      <c r="A2350" s="545"/>
      <c r="B2350" s="545"/>
    </row>
    <row r="2351" spans="1:2" x14ac:dyDescent="0.3">
      <c r="A2351" s="545"/>
      <c r="B2351" s="545"/>
    </row>
    <row r="2352" spans="1:2" x14ac:dyDescent="0.3">
      <c r="A2352" s="545"/>
      <c r="B2352" s="545"/>
    </row>
    <row r="2353" spans="1:2" x14ac:dyDescent="0.3">
      <c r="A2353" s="545"/>
      <c r="B2353" s="545"/>
    </row>
    <row r="2354" spans="1:2" x14ac:dyDescent="0.3">
      <c r="A2354" s="545"/>
      <c r="B2354" s="545"/>
    </row>
    <row r="2355" spans="1:2" x14ac:dyDescent="0.3">
      <c r="A2355" s="545"/>
      <c r="B2355" s="545"/>
    </row>
    <row r="2356" spans="1:2" x14ac:dyDescent="0.3">
      <c r="A2356" s="545"/>
      <c r="B2356" s="545"/>
    </row>
    <row r="2357" spans="1:2" x14ac:dyDescent="0.3">
      <c r="A2357" s="545"/>
      <c r="B2357" s="545"/>
    </row>
    <row r="2358" spans="1:2" x14ac:dyDescent="0.3">
      <c r="A2358" s="545"/>
      <c r="B2358" s="545"/>
    </row>
    <row r="2359" spans="1:2" x14ac:dyDescent="0.3">
      <c r="A2359" s="545"/>
      <c r="B2359" s="545"/>
    </row>
    <row r="2360" spans="1:2" x14ac:dyDescent="0.3">
      <c r="A2360" s="545"/>
      <c r="B2360" s="545"/>
    </row>
    <row r="2361" spans="1:2" x14ac:dyDescent="0.3">
      <c r="A2361" s="545"/>
      <c r="B2361" s="545"/>
    </row>
    <row r="2362" spans="1:2" x14ac:dyDescent="0.3">
      <c r="A2362" s="545"/>
      <c r="B2362" s="545"/>
    </row>
    <row r="2363" spans="1:2" x14ac:dyDescent="0.3">
      <c r="A2363" s="545"/>
      <c r="B2363" s="545"/>
    </row>
    <row r="2364" spans="1:2" x14ac:dyDescent="0.3">
      <c r="A2364" s="545"/>
      <c r="B2364" s="545"/>
    </row>
    <row r="2365" spans="1:2" x14ac:dyDescent="0.3">
      <c r="A2365" s="545"/>
      <c r="B2365" s="545"/>
    </row>
    <row r="2366" spans="1:2" x14ac:dyDescent="0.3">
      <c r="A2366" s="545"/>
      <c r="B2366" s="545"/>
    </row>
    <row r="2367" spans="1:2" x14ac:dyDescent="0.3">
      <c r="A2367" s="545"/>
      <c r="B2367" s="545"/>
    </row>
    <row r="2368" spans="1:2" x14ac:dyDescent="0.3">
      <c r="A2368" s="545"/>
      <c r="B2368" s="545"/>
    </row>
    <row r="2369" spans="1:2" x14ac:dyDescent="0.3">
      <c r="A2369" s="545"/>
      <c r="B2369" s="545"/>
    </row>
    <row r="2370" spans="1:2" x14ac:dyDescent="0.3">
      <c r="A2370" s="545"/>
      <c r="B2370" s="545"/>
    </row>
    <row r="2371" spans="1:2" x14ac:dyDescent="0.3">
      <c r="A2371" s="545"/>
      <c r="B2371" s="545"/>
    </row>
    <row r="2372" spans="1:2" x14ac:dyDescent="0.3">
      <c r="A2372" s="545"/>
      <c r="B2372" s="545"/>
    </row>
    <row r="2373" spans="1:2" x14ac:dyDescent="0.3">
      <c r="A2373" s="545"/>
      <c r="B2373" s="545"/>
    </row>
    <row r="2374" spans="1:2" x14ac:dyDescent="0.3">
      <c r="A2374" s="545"/>
      <c r="B2374" s="545"/>
    </row>
    <row r="2375" spans="1:2" x14ac:dyDescent="0.3">
      <c r="A2375" s="545"/>
      <c r="B2375" s="545"/>
    </row>
    <row r="2376" spans="1:2" x14ac:dyDescent="0.3">
      <c r="A2376" s="545"/>
      <c r="B2376" s="545"/>
    </row>
    <row r="2377" spans="1:2" x14ac:dyDescent="0.3">
      <c r="A2377" s="545"/>
      <c r="B2377" s="545"/>
    </row>
    <row r="2378" spans="1:2" x14ac:dyDescent="0.3">
      <c r="A2378" s="545"/>
      <c r="B2378" s="545"/>
    </row>
    <row r="2379" spans="1:2" x14ac:dyDescent="0.3">
      <c r="A2379" s="545"/>
      <c r="B2379" s="545"/>
    </row>
    <row r="2380" spans="1:2" x14ac:dyDescent="0.3">
      <c r="A2380" s="545"/>
      <c r="B2380" s="545"/>
    </row>
    <row r="2381" spans="1:2" x14ac:dyDescent="0.3">
      <c r="A2381" s="545"/>
      <c r="B2381" s="545"/>
    </row>
    <row r="2382" spans="1:2" x14ac:dyDescent="0.3">
      <c r="A2382" s="545"/>
      <c r="B2382" s="545"/>
    </row>
  </sheetData>
  <autoFilter ref="A1:F2382"/>
  <sortState ref="G423:G436">
    <sortCondition ref="G423"/>
  </sortState>
  <hyperlinks>
    <hyperlink ref="E5" r:id="rId1" display="janet.lejeune@uscp.govMonica.Sondberg@uscp.gov"/>
    <hyperlink ref="E15" r:id="rId2"/>
    <hyperlink ref="E442" r:id="rId3" display="Brian.Castro@bpd.treas.gov"/>
    <hyperlink ref="E327" r:id="rId4"/>
    <hyperlink ref="E444" r:id="rId5"/>
    <hyperlink ref="E614" r:id="rId6"/>
    <hyperlink ref="E711" r:id="rId7"/>
    <hyperlink ref="E471" r:id="rId8"/>
    <hyperlink ref="E307" r:id="rId9"/>
    <hyperlink ref="E305" r:id="rId10"/>
    <hyperlink ref="E546" r:id="rId11" display="Diane.C.Newell@ice.dhs.gov_x000a_"/>
    <hyperlink ref="E391" r:id="rId12"/>
    <hyperlink ref="E344" r:id="rId13" display="Cynthia.Winters@fiscal.treasury.gov"/>
    <hyperlink ref="E475" r:id="rId14"/>
    <hyperlink ref="E18" r:id="rId15" display="Ann.Adam@nfc.usda.govLinda.Peyton@nfc.usda.gov"/>
    <hyperlink ref="E21" r:id="rId16" display="Ann.Adam@nfc.usda.govLinda.Peyton@nfc.usda.gov"/>
    <hyperlink ref="E70" r:id="rId17" display="Ann.Adam@nfc.usda.govLinda.Peyton@nfc.usda.gov"/>
    <hyperlink ref="E337" r:id="rId18"/>
    <hyperlink ref="E472" r:id="rId19" display="Cynthia.c.Chimah@icd.dhs.gov"/>
    <hyperlink ref="E436" r:id="rId20" display="jgleason@neh.gov  "/>
    <hyperlink ref="E388" r:id="rId21" display="Scott.Lumpp@occ.treas.govAlejandro.Poppi@occ.treas.gov"/>
    <hyperlink ref="E656" r:id="rId22"/>
    <hyperlink ref="E398" r:id="rId23"/>
    <hyperlink ref="E399" r:id="rId24"/>
    <hyperlink ref="E17" r:id="rId25" display="asaxena@peacecorps.govamenghrajani@peacecorps.gov_x000a_ "/>
    <hyperlink ref="E716" r:id="rId26"/>
    <hyperlink ref="E287" r:id="rId27"/>
    <hyperlink ref="E633" r:id="rId28" display="veronica.moore@cms.hhs.gov "/>
    <hyperlink ref="E116" r:id="rId29" display="teri.lin@bia.gov"/>
    <hyperlink ref="E117" r:id="rId30" display="rhonda_baker@ost.doi.gov"/>
    <hyperlink ref="E552" r:id="rId31" display="Michelle.Cutting@fletc.dhs.gov "/>
    <hyperlink ref="E622" r:id="rId32" display="Mary.Jojola@ihs.gov"/>
    <hyperlink ref="E630" r:id="rId33"/>
    <hyperlink ref="E635" r:id="rId34" display="jojo.ferguson@nih.gov "/>
    <hyperlink ref="E718" r:id="rId35" display="Vernice.Russell@dcsc.gov"/>
    <hyperlink ref="E392" r:id="rId36"/>
    <hyperlink ref="E435" r:id="rId37"/>
    <hyperlink ref="E400" r:id="rId38"/>
    <hyperlink ref="E248" r:id="rId39" display="christensen.lynn@pbgc.gov"/>
    <hyperlink ref="E557" r:id="rId40" display="Michelle.Cutting@fletc.dhs.gov "/>
    <hyperlink ref="E114" r:id="rId41"/>
    <hyperlink ref="E394" r:id="rId42"/>
    <hyperlink ref="E128" r:id="rId43"/>
    <hyperlink ref="E544" r:id="rId44" display="Cynthia.c.Chimah@icd.dhs.gov"/>
    <hyperlink ref="E543" r:id="rId45" display="Cynthia.c.Chimah@icd.dhs.gov"/>
    <hyperlink ref="E534" r:id="rId46" display="Cynthia.A.Hart@uscg.mil "/>
    <hyperlink ref="E551" r:id="rId47" display="Cynthia.A.Hart@uscg.mil "/>
    <hyperlink ref="E558" r:id="rId48" display="Cynthia.A.Hart@uscg.mil "/>
    <hyperlink ref="E423" r:id="rId49" display="lisa.weaver@gsa.gov"/>
    <hyperlink ref="E267" r:id="rId50"/>
    <hyperlink ref="E268" r:id="rId51" display="Cheryl.Thomas@usdoj.gov"/>
    <hyperlink ref="E269" r:id="rId52" display="Cheryl.Thomas@usdoj.gov"/>
    <hyperlink ref="E270" r:id="rId53" display="Cheryl.Thomas@usdoj.gov"/>
    <hyperlink ref="E271" r:id="rId54" display="Cheryl.Thomas@usdoj.gov"/>
    <hyperlink ref="E272" r:id="rId55" display="Cheryl.Thomas@usdoj.gov"/>
    <hyperlink ref="E273" r:id="rId56" display="Cheryl.Thomas@usdoj.gov"/>
    <hyperlink ref="E274" r:id="rId57" display="Cheryl.Thomas@usdoj.gov"/>
    <hyperlink ref="E275" r:id="rId58" display="Cheryl.Thomas@usdoj.gov"/>
    <hyperlink ref="E276" r:id="rId59" display="Cheryl.Thomas@usdoj.gov"/>
    <hyperlink ref="E277" r:id="rId60" display="Cheryl.Thomas@usdoj.gov"/>
    <hyperlink ref="E278" r:id="rId61" display="Cheryl.Thomas@usdoj.gov"/>
    <hyperlink ref="E279" r:id="rId62" display="Cheryl.Thomas@usdoj.gov"/>
    <hyperlink ref="E280" r:id="rId63" display="Cheryl.Thomas@usdoj.gov"/>
    <hyperlink ref="E281" r:id="rId64" display="Cheryl.Thomas@usdoj.gov"/>
    <hyperlink ref="E282" r:id="rId65" display="Cheryl.Thomas@usdoj.gov"/>
    <hyperlink ref="E422" r:id="rId66"/>
    <hyperlink ref="E476" r:id="rId67"/>
    <hyperlink ref="E482" r:id="rId68"/>
    <hyperlink ref="E754" r:id="rId69" display="MELANIE.WALLACE@DFAS.MIL"/>
    <hyperlink ref="E667" r:id="rId70" display="dien-hoa.nguyen@sss.gov          "/>
    <hyperlink ref="E654" r:id="rId71"/>
    <hyperlink ref="E350" r:id="rId72"/>
    <hyperlink ref="E351" r:id="rId73"/>
    <hyperlink ref="E357" r:id="rId74"/>
    <hyperlink ref="E358" r:id="rId75"/>
    <hyperlink ref="E367" r:id="rId76"/>
    <hyperlink ref="E368" r:id="rId77"/>
    <hyperlink ref="E477" r:id="rId78"/>
    <hyperlink ref="E478" r:id="rId79"/>
    <hyperlink ref="E479" r:id="rId80"/>
    <hyperlink ref="E480" r:id="rId81"/>
    <hyperlink ref="E481" r:id="rId82"/>
    <hyperlink ref="E483" r:id="rId83"/>
    <hyperlink ref="E484" r:id="rId84"/>
    <hyperlink ref="E485" r:id="rId85"/>
    <hyperlink ref="E486" r:id="rId86"/>
    <hyperlink ref="E487" r:id="rId87"/>
    <hyperlink ref="E488" r:id="rId88"/>
    <hyperlink ref="E489" r:id="rId89"/>
    <hyperlink ref="E490" r:id="rId90"/>
    <hyperlink ref="E491" r:id="rId91"/>
    <hyperlink ref="E492" r:id="rId92"/>
    <hyperlink ref="E493" r:id="rId93"/>
    <hyperlink ref="E494" r:id="rId94"/>
    <hyperlink ref="E495" r:id="rId95"/>
    <hyperlink ref="E496" r:id="rId96"/>
    <hyperlink ref="E497" r:id="rId97"/>
    <hyperlink ref="E498" r:id="rId98"/>
    <hyperlink ref="E499" r:id="rId99"/>
    <hyperlink ref="E500" r:id="rId100"/>
    <hyperlink ref="E501" r:id="rId101"/>
    <hyperlink ref="E502" r:id="rId102"/>
    <hyperlink ref="E503" r:id="rId103"/>
    <hyperlink ref="E504" r:id="rId104"/>
    <hyperlink ref="E505" r:id="rId105"/>
    <hyperlink ref="E506" r:id="rId106"/>
    <hyperlink ref="E507" r:id="rId107"/>
    <hyperlink ref="E508" r:id="rId108"/>
    <hyperlink ref="E509" r:id="rId109"/>
    <hyperlink ref="E510" r:id="rId110"/>
    <hyperlink ref="E511" r:id="rId111"/>
    <hyperlink ref="E512" r:id="rId112"/>
    <hyperlink ref="E513" r:id="rId113"/>
    <hyperlink ref="E514" r:id="rId114"/>
    <hyperlink ref="E515" r:id="rId115"/>
    <hyperlink ref="E516" r:id="rId116"/>
    <hyperlink ref="E517" r:id="rId117"/>
    <hyperlink ref="E518" r:id="rId118"/>
    <hyperlink ref="E519" r:id="rId119"/>
    <hyperlink ref="E520" r:id="rId120"/>
    <hyperlink ref="E521" r:id="rId121"/>
    <hyperlink ref="E522" r:id="rId122"/>
    <hyperlink ref="E523" r:id="rId123"/>
    <hyperlink ref="E524" r:id="rId124"/>
    <hyperlink ref="E525" r:id="rId125"/>
    <hyperlink ref="E526" r:id="rId126"/>
    <hyperlink ref="E527" r:id="rId127"/>
    <hyperlink ref="E528" r:id="rId128"/>
    <hyperlink ref="E529" r:id="rId129"/>
    <hyperlink ref="E530" r:id="rId130"/>
    <hyperlink ref="E251" r:id="rId131"/>
    <hyperlink ref="E259" r:id="rId132"/>
    <hyperlink ref="E261" r:id="rId133"/>
    <hyperlink ref="E260" r:id="rId134"/>
    <hyperlink ref="E431" r:id="rId135"/>
    <hyperlink ref="E68" r:id="rId136" display="Ann.Adam@nfc.usda.govLinda.Peyton@nfc.usda.gov"/>
    <hyperlink ref="E81" r:id="rId137" display="Ann.Adam@nfc.usda.govLinda.Peyton@nfc.usda.gov"/>
    <hyperlink ref="E83" r:id="rId138" display="Ann.Adam@nfc.usda.govLinda.Peyton@nfc.usda.gov"/>
    <hyperlink ref="E84" r:id="rId139" display="Ann.Adam@nfc.usda.govLinda.Peyton@nfc.usda.gov"/>
    <hyperlink ref="E88" r:id="rId140" display="Ann.Adam@nfc.usda.govLinda.Peyton@nfc.usda.gov"/>
    <hyperlink ref="E89" r:id="rId141" display="Ann.Adam@nfc.usda.govLinda.Peyton@nfc.usda.gov"/>
    <hyperlink ref="E90" r:id="rId142" display="Ann.Adam@nfc.usda.govLinda.Peyton@nfc.usda.gov"/>
    <hyperlink ref="E91" r:id="rId143" display="Ann.Adam@nfc.usda.govLinda.Peyton@nfc.usda.gov"/>
    <hyperlink ref="E92" r:id="rId144" display="Ann.Adam@nfc.usda.govLinda.Peyton@nfc.usda.gov"/>
    <hyperlink ref="E93" r:id="rId145" display="Ann.Adam@nfc.usda.govLinda.Peyton@nfc.usda.gov"/>
    <hyperlink ref="E94" r:id="rId146" display="Ann.Adam@nfc.usda.govLinda.Peyton@nfc.usda.gov"/>
    <hyperlink ref="E95" r:id="rId147" display="Ann.Adam@nfc.usda.govLinda.Peyton@nfc.usda.gov"/>
    <hyperlink ref="E424" r:id="rId148" display="lisa.weaver@gsa.gov"/>
    <hyperlink ref="E425" r:id="rId149" display="lisa.weaver@gsa.gov"/>
    <hyperlink ref="E686" r:id="rId150"/>
    <hyperlink ref="E687" r:id="rId151"/>
    <hyperlink ref="E688" r:id="rId152"/>
    <hyperlink ref="E691" r:id="rId153" display="krauths@ntsb.gov "/>
    <hyperlink ref="E298" r:id="rId154"/>
    <hyperlink ref="E550" r:id="rId155" display="Diane.C.Newell@ice.dhs.gov_x000a_"/>
    <hyperlink ref="E374" r:id="rId156" display="Michelle.Barron@fema.dhs.gov "/>
    <hyperlink ref="E109" r:id="rId157"/>
    <hyperlink ref="E112" r:id="rId158"/>
    <hyperlink ref="E115" r:id="rId159"/>
    <hyperlink ref="E264" r:id="rId160"/>
    <hyperlink ref="E56" r:id="rId161"/>
    <hyperlink ref="E61" r:id="rId162"/>
    <hyperlink ref="E58" r:id="rId163"/>
    <hyperlink ref="E735" r:id="rId164"/>
    <hyperlink ref="E303" r:id="rId165"/>
    <hyperlink ref="E443" r:id="rId166"/>
    <hyperlink ref="E717" r:id="rId167"/>
    <hyperlink ref="E395" r:id="rId168"/>
    <hyperlink ref="E709" r:id="rId169"/>
    <hyperlink ref="E12" r:id="rId170"/>
    <hyperlink ref="E8" r:id="rId171"/>
    <hyperlink ref="E338" r:id="rId172" display="Cynthia.Winters@fiscal.treasury.gov"/>
    <hyperlink ref="E655" r:id="rId173"/>
    <hyperlink ref="E702" r:id="rId174" display="mailto:michelle.norman@gsa.gov"/>
    <hyperlink ref="E343" r:id="rId175"/>
    <hyperlink ref="E733" r:id="rId176"/>
    <hyperlink ref="E347" r:id="rId177"/>
    <hyperlink ref="E592" r:id="rId178"/>
    <hyperlink ref="E336" r:id="rId179"/>
    <hyperlink ref="E722" r:id="rId180"/>
    <hyperlink ref="E330" r:id="rId181"/>
    <hyperlink ref="E331" r:id="rId182"/>
    <hyperlink ref="E410" r:id="rId183"/>
    <hyperlink ref="E304" r:id="rId184"/>
    <hyperlink ref="E467" r:id="rId185"/>
    <hyperlink ref="E712" r:id="rId186"/>
    <hyperlink ref="E469" r:id="rId187"/>
    <hyperlink ref="E64" r:id="rId188"/>
    <hyperlink ref="E401" r:id="rId189"/>
    <hyperlink ref="E668" r:id="rId190"/>
    <hyperlink ref="E306" r:id="rId191"/>
    <hyperlink ref="E700" r:id="rId192"/>
    <hyperlink ref="E432" r:id="rId193"/>
    <hyperlink ref="E373" r:id="rId194"/>
    <hyperlink ref="E9" r:id="rId195"/>
    <hyperlink ref="E356" r:id="rId196" display="co.p2@PSD.GOV"/>
    <hyperlink ref="E370" r:id="rId197" display="co.p2@PSD.GOV"/>
    <hyperlink ref="E375" r:id="rId198" display="co.p2@PSD.GOV"/>
    <hyperlink ref="E55" r:id="rId199"/>
    <hyperlink ref="E660" r:id="rId200"/>
    <hyperlink ref="E348" r:id="rId201"/>
    <hyperlink ref="E19" r:id="rId202"/>
    <hyperlink ref="E372" r:id="rId203" display="co.p2@PSD.GOV"/>
    <hyperlink ref="E339" r:id="rId204"/>
    <hyperlink ref="E349" r:id="rId205"/>
    <hyperlink ref="E86" r:id="rId206"/>
  </hyperlinks>
  <pageMargins left="0.7" right="0.7" top="0.75" bottom="0.75" header="0.3" footer="0.3"/>
  <pageSetup orientation="portrait" r:id="rId207"/>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2403"/>
  <sheetViews>
    <sheetView workbookViewId="0">
      <pane ySplit="1" topLeftCell="A759" activePane="bottomLeft" state="frozen"/>
      <selection activeCell="B28" sqref="B28"/>
      <selection pane="bottomLeft" activeCell="I760" sqref="I760"/>
    </sheetView>
  </sheetViews>
  <sheetFormatPr defaultRowHeight="14.4" x14ac:dyDescent="0.3"/>
  <cols>
    <col min="1" max="1" width="4.44140625" style="596" customWidth="1"/>
    <col min="2" max="2" width="8.109375" style="596" customWidth="1"/>
    <col min="3" max="3" width="33.44140625" style="594" customWidth="1"/>
    <col min="4" max="4" width="33.6640625" style="594" customWidth="1"/>
    <col min="5" max="5" width="7" style="247" customWidth="1"/>
    <col min="6" max="6" width="9" style="247" customWidth="1"/>
    <col min="7" max="7" width="5.33203125" style="247" customWidth="1"/>
    <col min="8" max="8" width="8.33203125" style="247" customWidth="1"/>
    <col min="9" max="9" width="9.33203125" style="247" customWidth="1"/>
    <col min="10" max="10" width="9.5546875" style="217" customWidth="1"/>
    <col min="11" max="11" width="9" style="217" customWidth="1"/>
    <col min="12" max="12" width="8.109375" style="217" customWidth="1"/>
    <col min="13" max="13" width="8.5546875" style="217" customWidth="1"/>
    <col min="14" max="15" width="8.88671875" style="217" customWidth="1"/>
    <col min="16" max="16" width="8.33203125" style="217" customWidth="1"/>
    <col min="17" max="17" width="4.109375" customWidth="1"/>
    <col min="18" max="18" width="4.6640625" style="377" customWidth="1"/>
    <col min="19" max="19" width="7.109375" style="218" customWidth="1"/>
    <col min="20" max="20" width="22.109375" style="248" customWidth="1"/>
    <col min="21" max="21" width="29" style="249" customWidth="1"/>
    <col min="22" max="22" width="15.33203125" style="251" customWidth="1"/>
  </cols>
  <sheetData>
    <row r="1" spans="1:24" ht="46.5" thickBot="1" x14ac:dyDescent="0.3">
      <c r="A1" s="585" t="s">
        <v>1308</v>
      </c>
      <c r="B1" s="585" t="s">
        <v>0</v>
      </c>
      <c r="C1" s="586" t="s">
        <v>758</v>
      </c>
      <c r="D1" s="587" t="s">
        <v>1884</v>
      </c>
      <c r="E1" s="550" t="s">
        <v>1045</v>
      </c>
      <c r="F1" s="550" t="s">
        <v>1046</v>
      </c>
      <c r="G1" s="551" t="s">
        <v>1053</v>
      </c>
      <c r="H1" s="551" t="s">
        <v>1086</v>
      </c>
      <c r="I1" s="550" t="s">
        <v>1051</v>
      </c>
      <c r="J1" s="552" t="s">
        <v>1047</v>
      </c>
      <c r="K1" s="552" t="s">
        <v>1048</v>
      </c>
      <c r="L1" s="553" t="s">
        <v>1086</v>
      </c>
      <c r="M1" s="552" t="s">
        <v>1052</v>
      </c>
      <c r="N1" s="554" t="s">
        <v>1049</v>
      </c>
      <c r="O1" s="555" t="s">
        <v>1086</v>
      </c>
      <c r="P1" s="554" t="s">
        <v>1050</v>
      </c>
      <c r="Q1" s="556" t="s">
        <v>1042</v>
      </c>
      <c r="R1" s="339" t="s">
        <v>1135</v>
      </c>
      <c r="S1" s="341" t="s">
        <v>1310</v>
      </c>
      <c r="T1" s="228" t="s">
        <v>755</v>
      </c>
      <c r="U1" s="227" t="s">
        <v>756</v>
      </c>
      <c r="V1" s="250" t="s">
        <v>757</v>
      </c>
    </row>
    <row r="2" spans="1:24" ht="22.2" customHeight="1" x14ac:dyDescent="0.25">
      <c r="A2" s="333" t="s">
        <v>19</v>
      </c>
      <c r="B2" s="333" t="s">
        <v>18</v>
      </c>
      <c r="C2" s="480" t="str">
        <f>IF('ALC POC'!C2=0," ",'ALC POC'!C2)</f>
        <v>AOC</v>
      </c>
      <c r="D2" s="480"/>
      <c r="E2" s="322" t="str">
        <f>IF('ALC Transition Plans'!$C3="yes", IF('ALC Transition Plans'!M3,"Prod",IF('ALC Transition Plans'!F3, 'ALC Transition Plans'!E3," ")),"N/A")</f>
        <v>Prod</v>
      </c>
      <c r="F2" s="261">
        <f>IF('ALC Transition Plans'!F3=0," ",'ALC Transition Plans'!F3)</f>
        <v>41791</v>
      </c>
      <c r="G2" s="262" t="str">
        <f>IF('ALC Transition Plans'!G3=0," ",'ALC Transition Plans'!G3)</f>
        <v>Y</v>
      </c>
      <c r="H2" s="262" t="str">
        <f>IF('ALC Transition Plans'!H3=0," ",'ALC Transition Plans'!H3)</f>
        <v>Y</v>
      </c>
      <c r="I2" s="261" t="str">
        <f>IF('ALC Transition Plans'!I3=0," ",'ALC Transition Plans'!I3)</f>
        <v xml:space="preserve"> </v>
      </c>
      <c r="J2" s="323" t="str">
        <f>IF('ALC Transition Plans'!$O3="yes", IF('ALC Transition Plans'!X3,"Prod",IF('ALC Transition Plans'!R3, 'ALC Transition Plans'!Q3," ")),"N/A")</f>
        <v>Prod</v>
      </c>
      <c r="K2" s="267" t="str">
        <f>IF('ALC Transition Plans'!R3=0," ",'ALC Transition Plans'!R3)</f>
        <v xml:space="preserve"> </v>
      </c>
      <c r="L2" s="270" t="str">
        <f>IF('ALC Transition Plans'!S3=0," ",'ALC Transition Plans'!S3)</f>
        <v>Y</v>
      </c>
      <c r="M2" s="267" t="str">
        <f>IF('ALC Transition Plans'!T3=0," ",'ALC Transition Plans'!T3)</f>
        <v xml:space="preserve"> </v>
      </c>
      <c r="N2" s="324" t="str">
        <f>IF('ALC Transition Plans'!$Z3="yes", IF('ALC Transition Plans'!AJ3,"Prod",IF('ALC Transition Plans'!AF3, 'ALC Transition Plans'!AC3," ")),"N/A")</f>
        <v>Prod</v>
      </c>
      <c r="O2" s="269" t="str">
        <f>IF('ALC Transition Plans'!AE3=0," ",'ALC Transition Plans'!AE3)</f>
        <v>Y</v>
      </c>
      <c r="P2" s="557" t="str">
        <f>IF('ALC Transition Plans'!AF3=0," ",'ALC Transition Plans'!AF3)</f>
        <v xml:space="preserve"> </v>
      </c>
      <c r="Q2" s="558">
        <f>COUNTIF(E2:P2,"X")</f>
        <v>0</v>
      </c>
      <c r="R2" s="276" t="str">
        <f>IF(VLOOKUP(B2,'Pivot Table'!$B$5:$K$2000,8,FALSE)=1,"Yes","")</f>
        <v/>
      </c>
      <c r="S2" s="340" t="str">
        <f>'ALC Transition Plans'!BL3</f>
        <v>F</v>
      </c>
      <c r="T2" s="226" t="str">
        <f>IF('ALC POC'!D2=0," ",'ALC POC'!D2)</f>
        <v>Mona Amatie
Donna Bielawa</v>
      </c>
      <c r="U2" s="139" t="str">
        <f>IF('ALC POC'!E2=0," ",'ALC POC'!E2)</f>
        <v>mamatie@aoc.gove
dbielawa@aoc.gov</v>
      </c>
      <c r="V2" s="139" t="str">
        <f>IF('ALC POC'!F2=0," ",'ALC POC'!F2)</f>
        <v xml:space="preserve">202-226-1650
</v>
      </c>
      <c r="W2" s="77" t="s">
        <v>19</v>
      </c>
      <c r="X2">
        <f t="shared" ref="X2:X65" si="0">COUNTIF($A$2:$A$755,W2)</f>
        <v>2</v>
      </c>
    </row>
    <row r="3" spans="1:24" ht="22.2" customHeight="1" x14ac:dyDescent="0.25">
      <c r="A3" s="333" t="s">
        <v>19</v>
      </c>
      <c r="B3" s="333" t="s">
        <v>21</v>
      </c>
      <c r="C3" s="480" t="str">
        <f>IF('ALC POC'!C3=0," ",'ALC POC'!C3)</f>
        <v>AOC</v>
      </c>
      <c r="D3" s="480"/>
      <c r="E3" s="322" t="str">
        <f>IF('ALC Transition Plans'!$C4="yes", IF('ALC Transition Plans'!M4,"Prod",IF('ALC Transition Plans'!F4, 'ALC Transition Plans'!E4," ")),"N/A")</f>
        <v>Prod</v>
      </c>
      <c r="F3" s="261">
        <f>IF('ALC Transition Plans'!F4=0," ",'ALC Transition Plans'!F4)</f>
        <v>41791</v>
      </c>
      <c r="G3" s="262" t="str">
        <f>IF('ALC Transition Plans'!G4=0," ",'ALC Transition Plans'!G4)</f>
        <v>Y</v>
      </c>
      <c r="H3" s="262" t="str">
        <f>IF('ALC Transition Plans'!H4=0," ",'ALC Transition Plans'!H4)</f>
        <v>Y</v>
      </c>
      <c r="I3" s="261" t="str">
        <f>IF('ALC Transition Plans'!I4=0," ",'ALC Transition Plans'!I4)</f>
        <v xml:space="preserve"> </v>
      </c>
      <c r="J3" s="323" t="str">
        <f>IF('ALC Transition Plans'!$O4="yes", IF('ALC Transition Plans'!X4,"Prod",IF('ALC Transition Plans'!R4, 'ALC Transition Plans'!Q4," ")),"N/A")</f>
        <v>Prod</v>
      </c>
      <c r="K3" s="267" t="str">
        <f>IF('ALC Transition Plans'!R4=0," ",'ALC Transition Plans'!R4)</f>
        <v xml:space="preserve"> </v>
      </c>
      <c r="L3" s="270" t="str">
        <f>IF('ALC Transition Plans'!S4=0," ",'ALC Transition Plans'!S4)</f>
        <v>Y</v>
      </c>
      <c r="M3" s="267" t="str">
        <f>IF('ALC Transition Plans'!T4=0," ",'ALC Transition Plans'!T4)</f>
        <v xml:space="preserve"> </v>
      </c>
      <c r="N3" s="329" t="str">
        <f>IF('ALC Transition Plans'!$Z4="yes", IF('ALC Transition Plans'!AJ4,"Prod",IF('ALC Transition Plans'!AF4, 'ALC Transition Plans'!AC4," ")),"N/A")</f>
        <v>N/A</v>
      </c>
      <c r="O3" s="332" t="str">
        <f>IF('ALC Transition Plans'!AE4=0," ",'ALC Transition Plans'!AE4)</f>
        <v xml:space="preserve"> </v>
      </c>
      <c r="P3" s="560" t="str">
        <f>IF('ALC Transition Plans'!AF4=0," ",'ALC Transition Plans'!AF4)</f>
        <v xml:space="preserve"> </v>
      </c>
      <c r="Q3" s="558">
        <f t="shared" ref="Q3:Q79" si="1">COUNTIF(E3:P3,"X")</f>
        <v>0</v>
      </c>
      <c r="R3" s="276" t="str">
        <f>IF(VLOOKUP(B3,'Pivot Table'!$B$5:$K$2000,8,FALSE)=1,"Yes","")</f>
        <v/>
      </c>
      <c r="S3" s="277" t="str">
        <f>'ALC Transition Plans'!BL4</f>
        <v>F</v>
      </c>
      <c r="T3" s="226" t="str">
        <f>IF('ALC POC'!D3=0," ",'ALC POC'!D3)</f>
        <v>Mona Amatie
Donna Bielawa</v>
      </c>
      <c r="U3" s="139" t="str">
        <f>IF('ALC POC'!E3=0," ",'ALC POC'!E3)</f>
        <v>mamatie@aoc.gove
dbielawa@aoc.gov</v>
      </c>
      <c r="V3" s="139" t="str">
        <f>IF('ALC POC'!F3=0," ",'ALC POC'!F3)</f>
        <v xml:space="preserve">202-226-1650
</v>
      </c>
      <c r="W3" s="77" t="s">
        <v>23</v>
      </c>
      <c r="X3">
        <f t="shared" si="0"/>
        <v>2</v>
      </c>
    </row>
    <row r="4" spans="1:24" ht="25.5" customHeight="1" x14ac:dyDescent="0.25">
      <c r="A4" s="333" t="s">
        <v>23</v>
      </c>
      <c r="B4" s="333" t="s">
        <v>22</v>
      </c>
      <c r="C4" s="480" t="str">
        <f>IF('ALC POC'!C4=0," ",'ALC POC'!C4)</f>
        <v>House of Representatives</v>
      </c>
      <c r="D4" s="480"/>
      <c r="E4" s="322" t="str">
        <f>IF('ALC Transition Plans'!$C5="yes", IF('ALC Transition Plans'!M5,"Prod",IF('ALC Transition Plans'!F5, 'ALC Transition Plans'!E5," ")),"N/A")</f>
        <v>Prod</v>
      </c>
      <c r="F4" s="261">
        <f>IF('ALC Transition Plans'!F5=0," ",'ALC Transition Plans'!F5)</f>
        <v>41730</v>
      </c>
      <c r="G4" s="262" t="str">
        <f>IF('ALC Transition Plans'!G5=0," ",'ALC Transition Plans'!G5)</f>
        <v>Y</v>
      </c>
      <c r="H4" s="262" t="str">
        <f>IF('ALC Transition Plans'!H5=0," ",'ALC Transition Plans'!H5)</f>
        <v>Y</v>
      </c>
      <c r="I4" s="261" t="str">
        <f>IF('ALC Transition Plans'!I5=0," ",'ALC Transition Plans'!I5)</f>
        <v xml:space="preserve"> </v>
      </c>
      <c r="J4" s="323" t="str">
        <f>IF('ALC Transition Plans'!$O5="yes", IF('ALC Transition Plans'!X5,"Prod",IF('ALC Transition Plans'!R5, 'ALC Transition Plans'!Q5," ")),"N/A")</f>
        <v>Prod</v>
      </c>
      <c r="K4" s="267">
        <f>IF('ALC Transition Plans'!R5=0," ",'ALC Transition Plans'!R5)</f>
        <v>41730</v>
      </c>
      <c r="L4" s="270" t="str">
        <f>IF('ALC Transition Plans'!S5=0," ",'ALC Transition Plans'!S5)</f>
        <v>Y</v>
      </c>
      <c r="M4" s="267" t="str">
        <f>IF('ALC Transition Plans'!T5=0," ",'ALC Transition Plans'!T5)</f>
        <v xml:space="preserve"> </v>
      </c>
      <c r="N4" s="324" t="str">
        <f>IF('ALC Transition Plans'!$Z5="yes", IF('ALC Transition Plans'!AJ5,"Prod",IF('ALC Transition Plans'!AF5, 'ALC Transition Plans'!AC5," ")),"N/A")</f>
        <v>Prod</v>
      </c>
      <c r="O4" s="269" t="str">
        <f>IF('ALC Transition Plans'!AE5=0," ",'ALC Transition Plans'!AE5)</f>
        <v>Y</v>
      </c>
      <c r="P4" s="557" t="str">
        <f>IF('ALC Transition Plans'!AF5=0," ",'ALC Transition Plans'!AF5)</f>
        <v xml:space="preserve"> </v>
      </c>
      <c r="Q4" s="558">
        <f t="shared" si="1"/>
        <v>0</v>
      </c>
      <c r="R4" s="276" t="str">
        <f>IF(VLOOKUP(B4,'Pivot Table'!$B$5:$K$2000,8,FALSE)=1,"Yes","")</f>
        <v/>
      </c>
      <c r="S4" s="277" t="str">
        <f>'ALC Transition Plans'!BL5</f>
        <v>F</v>
      </c>
      <c r="T4" s="366" t="str">
        <f>IF('ALC POC'!D4=0," ",'ALC POC'!D4)</f>
        <v>Rebecca Neilson
Janciera Armstrong</v>
      </c>
      <c r="U4" s="412" t="str">
        <f>IF('ALC POC'!E4=0," ",'ALC POC'!E4)</f>
        <v>rebecca.neilson@mail.house.gov
Janciera.Armstrong@mail.house.gov</v>
      </c>
      <c r="V4" s="139" t="str">
        <f>IF('ALC POC'!F4=0," ",'ALC POC'!F4)</f>
        <v>202-226-0433
202.225.0769</v>
      </c>
      <c r="W4" s="77" t="s">
        <v>14</v>
      </c>
      <c r="X4">
        <f t="shared" si="0"/>
        <v>3</v>
      </c>
    </row>
    <row r="5" spans="1:24" ht="22.2" customHeight="1" x14ac:dyDescent="0.25">
      <c r="A5" s="333" t="s">
        <v>23</v>
      </c>
      <c r="B5" s="333" t="s">
        <v>24</v>
      </c>
      <c r="C5" s="588" t="str">
        <f>IF('ALC POC'!C5=0," ",'ALC POC'!C5)</f>
        <v xml:space="preserve">USCP </v>
      </c>
      <c r="D5" s="588"/>
      <c r="E5" s="322" t="str">
        <f>IF('ALC Transition Plans'!$C6="yes", IF('ALC Transition Plans'!M6,"Prod",IF('ALC Transition Plans'!F6, 'ALC Transition Plans'!E6," ")),"N/A")</f>
        <v>Prod</v>
      </c>
      <c r="F5" s="261">
        <f>IF('ALC Transition Plans'!F6=0," ",'ALC Transition Plans'!F6)</f>
        <v>40817</v>
      </c>
      <c r="G5" s="262" t="str">
        <f>IF('ALC Transition Plans'!G6=0," ",'ALC Transition Plans'!G6)</f>
        <v>Y</v>
      </c>
      <c r="H5" s="262" t="str">
        <f>IF('ALC Transition Plans'!H6=0," ",'ALC Transition Plans'!H6)</f>
        <v>Y</v>
      </c>
      <c r="I5" s="261" t="str">
        <f>IF('ALC Transition Plans'!I6=0," ",'ALC Transition Plans'!I6)</f>
        <v xml:space="preserve"> </v>
      </c>
      <c r="J5" s="323" t="str">
        <f>IF('ALC Transition Plans'!$O6="yes", IF('ALC Transition Plans'!X6,"Prod",IF('ALC Transition Plans'!R6, 'ALC Transition Plans'!Q6," ")),"N/A")</f>
        <v>Prod</v>
      </c>
      <c r="K5" s="267">
        <f>IF('ALC Transition Plans'!R6=0," ",'ALC Transition Plans'!R6)</f>
        <v>40797</v>
      </c>
      <c r="L5" s="270" t="str">
        <f>IF('ALC Transition Plans'!S6=0," ",'ALC Transition Plans'!S6)</f>
        <v>Y</v>
      </c>
      <c r="M5" s="267" t="str">
        <f>IF('ALC Transition Plans'!T6=0," ",'ALC Transition Plans'!T6)</f>
        <v xml:space="preserve"> </v>
      </c>
      <c r="N5" s="324" t="str">
        <f>IF('ALC Transition Plans'!$Z6="yes", IF('ALC Transition Plans'!AJ6,"Prod",IF('ALC Transition Plans'!AF6, 'ALC Transition Plans'!AC6," ")),"N/A")</f>
        <v>Prod</v>
      </c>
      <c r="O5" s="269" t="str">
        <f>IF('ALC Transition Plans'!AE6=0," ",'ALC Transition Plans'!AE6)</f>
        <v>Y</v>
      </c>
      <c r="P5" s="557" t="str">
        <f>IF('ALC Transition Plans'!AF6=0," ",'ALC Transition Plans'!AF6)</f>
        <v xml:space="preserve"> </v>
      </c>
      <c r="Q5" s="558">
        <f t="shared" si="1"/>
        <v>0</v>
      </c>
      <c r="R5" s="276" t="str">
        <f>IF(VLOOKUP(B5,'Pivot Table'!$B$5:$K$2000,8,FALSE)=1,"Yes","")</f>
        <v/>
      </c>
      <c r="S5" s="277" t="str">
        <f>'ALC Transition Plans'!BL6</f>
        <v>F</v>
      </c>
      <c r="T5" s="226" t="str">
        <f>IF('ALC POC'!D5=0," ",'ALC POC'!D5)</f>
        <v>Collections:Janet Lejeune
IPAC: Monica Sondberg</v>
      </c>
      <c r="U5" s="139" t="str">
        <f>IF('ALC POC'!E5=0," ",'ALC POC'!E5)</f>
        <v>Collections:janet.lejeune@uscp.gov
IPAC:Monica.Sondberg@uscp.gov</v>
      </c>
      <c r="V5" s="226" t="str">
        <f>IF('ALC POC'!F5=0," ",'ALC POC'!F5)</f>
        <v>202-593-3579</v>
      </c>
      <c r="W5" s="77" t="s">
        <v>13</v>
      </c>
      <c r="X5">
        <f t="shared" si="0"/>
        <v>2</v>
      </c>
    </row>
    <row r="6" spans="1:24" ht="15" customHeight="1" x14ac:dyDescent="0.25">
      <c r="A6" s="333" t="s">
        <v>14</v>
      </c>
      <c r="B6" s="333" t="s">
        <v>25</v>
      </c>
      <c r="C6" s="480" t="str">
        <f>IF('ALC POC'!C6=0," ",'ALC POC'!C6)</f>
        <v>LOC</v>
      </c>
      <c r="D6" s="480"/>
      <c r="E6" s="322" t="str">
        <f>IF('ALC Transition Plans'!$C7="yes", IF('ALC Transition Plans'!M7,"Prod",IF('ALC Transition Plans'!F7, 'ALC Transition Plans'!E7," ")),"N/A")</f>
        <v>Prod</v>
      </c>
      <c r="F6" s="261">
        <f>IF('ALC Transition Plans'!F7=0," ",'ALC Transition Plans'!F7)</f>
        <v>41395</v>
      </c>
      <c r="G6" s="262" t="str">
        <f>IF('ALC Transition Plans'!G7=0," ",'ALC Transition Plans'!G7)</f>
        <v>Y</v>
      </c>
      <c r="H6" s="262" t="str">
        <f>IF('ALC Transition Plans'!H7=0," ",'ALC Transition Plans'!H7)</f>
        <v>Y</v>
      </c>
      <c r="I6" s="261" t="str">
        <f>IF('ALC Transition Plans'!I7=0," ",'ALC Transition Plans'!I7)</f>
        <v xml:space="preserve"> </v>
      </c>
      <c r="J6" s="329" t="str">
        <f>IF('ALC Transition Plans'!$O7="yes", IF('ALC Transition Plans'!X7,"Prod",IF('ALC Transition Plans'!R7, 'ALC Transition Plans'!Q7," ")),"N/A")</f>
        <v>N/A</v>
      </c>
      <c r="K6" s="330" t="str">
        <f>IF('ALC Transition Plans'!R7=0," ",'ALC Transition Plans'!R7)</f>
        <v xml:space="preserve"> </v>
      </c>
      <c r="L6" s="332" t="str">
        <f>IF('ALC Transition Plans'!S7=0," ",'ALC Transition Plans'!S7)</f>
        <v xml:space="preserve"> </v>
      </c>
      <c r="M6" s="330" t="str">
        <f>IF('ALC Transition Plans'!T7=0," ",'ALC Transition Plans'!T7)</f>
        <v xml:space="preserve"> </v>
      </c>
      <c r="N6" s="324" t="str">
        <f>IF('ALC Transition Plans'!$Z7="yes", IF('ALC Transition Plans'!AJ7,"Prod",IF('ALC Transition Plans'!AF7, 'ALC Transition Plans'!AC7," ")),"N/A")</f>
        <v>Prod</v>
      </c>
      <c r="O6" s="269" t="str">
        <f>IF('ALC Transition Plans'!AE7=0," ",'ALC Transition Plans'!AE7)</f>
        <v>Y</v>
      </c>
      <c r="P6" s="557" t="str">
        <f>IF('ALC Transition Plans'!AF7=0," ",'ALC Transition Plans'!AF7)</f>
        <v xml:space="preserve"> </v>
      </c>
      <c r="Q6" s="558">
        <f t="shared" si="1"/>
        <v>0</v>
      </c>
      <c r="R6" s="276" t="str">
        <f>IF(VLOOKUP(B6,'Pivot Table'!$B$5:$K$2000,8,FALSE)=1,"Yes","")</f>
        <v/>
      </c>
      <c r="S6" s="277" t="str">
        <f>'ALC Transition Plans'!BL7</f>
        <v>F</v>
      </c>
      <c r="T6" s="226" t="str">
        <f>IF('ALC POC'!D6=0," ",'ALC POC'!D6)</f>
        <v>Allan Holland</v>
      </c>
      <c r="U6" s="139" t="str">
        <f>IF('ALC POC'!E6=0," ",'ALC POC'!E6)</f>
        <v>Allan.Holland@compliance.gov</v>
      </c>
      <c r="V6" s="139" t="str">
        <f>IF('ALC POC'!F6=0," ",'ALC POC'!F6)</f>
        <v>202-724-9268</v>
      </c>
      <c r="W6" s="77" t="s">
        <v>30</v>
      </c>
      <c r="X6">
        <f t="shared" si="0"/>
        <v>1</v>
      </c>
    </row>
    <row r="7" spans="1:24" ht="15" customHeight="1" x14ac:dyDescent="0.25">
      <c r="A7" s="333" t="s">
        <v>14</v>
      </c>
      <c r="B7" s="333" t="s">
        <v>26</v>
      </c>
      <c r="C7" s="480" t="str">
        <f>IF('ALC POC'!C7=0," ",'ALC POC'!C7)</f>
        <v>LOC</v>
      </c>
      <c r="D7" s="480"/>
      <c r="E7" s="322" t="str">
        <f>IF('ALC Transition Plans'!$C8="yes", IF('ALC Transition Plans'!M8,"Prod",IF('ALC Transition Plans'!F8, 'ALC Transition Plans'!E8," ")),"N/A")</f>
        <v>Prod</v>
      </c>
      <c r="F7" s="261" t="str">
        <f>IF('ALC Transition Plans'!F8=0," ",'ALC Transition Plans'!F8)</f>
        <v xml:space="preserve"> </v>
      </c>
      <c r="G7" s="262" t="str">
        <f>IF('ALC Transition Plans'!G8=0," ",'ALC Transition Plans'!G8)</f>
        <v>Y</v>
      </c>
      <c r="H7" s="262" t="str">
        <f>IF('ALC Transition Plans'!H8=0," ",'ALC Transition Plans'!H8)</f>
        <v>Y</v>
      </c>
      <c r="I7" s="261" t="str">
        <f>IF('ALC Transition Plans'!I8=0," ",'ALC Transition Plans'!I8)</f>
        <v xml:space="preserve"> </v>
      </c>
      <c r="J7" s="329" t="str">
        <f>IF('ALC Transition Plans'!$O8="yes", IF('ALC Transition Plans'!X8,"Prod",IF('ALC Transition Plans'!R8, 'ALC Transition Plans'!Q8," ")),"N/A")</f>
        <v>N/A</v>
      </c>
      <c r="K7" s="330" t="str">
        <f>IF('ALC Transition Plans'!R8=0," ",'ALC Transition Plans'!R8)</f>
        <v xml:space="preserve"> </v>
      </c>
      <c r="L7" s="332" t="str">
        <f>IF('ALC Transition Plans'!S8=0," ",'ALC Transition Plans'!S8)</f>
        <v xml:space="preserve"> </v>
      </c>
      <c r="M7" s="330" t="str">
        <f>IF('ALC Transition Plans'!T8=0," ",'ALC Transition Plans'!T8)</f>
        <v xml:space="preserve"> </v>
      </c>
      <c r="N7" s="324" t="str">
        <f>IF('ALC Transition Plans'!$Z8="yes", IF('ALC Transition Plans'!AJ8,"Prod",IF('ALC Transition Plans'!AF8, 'ALC Transition Plans'!AC8," ")),"N/A")</f>
        <v>Prod</v>
      </c>
      <c r="O7" s="269" t="str">
        <f>IF('ALC Transition Plans'!AE8=0," ",'ALC Transition Plans'!AE8)</f>
        <v>Y</v>
      </c>
      <c r="P7" s="557" t="str">
        <f>IF('ALC Transition Plans'!AF8=0," ",'ALC Transition Plans'!AF8)</f>
        <v xml:space="preserve"> </v>
      </c>
      <c r="Q7" s="558">
        <f t="shared" si="1"/>
        <v>0</v>
      </c>
      <c r="R7" s="276" t="str">
        <f>IF(VLOOKUP(B7,'Pivot Table'!$B$5:$K$2000,8,FALSE)=1,"Yes","")</f>
        <v/>
      </c>
      <c r="S7" s="277" t="str">
        <f>'ALC Transition Plans'!BL8</f>
        <v>F</v>
      </c>
      <c r="T7" s="226" t="str">
        <f>IF('ALC POC'!D7=0," ",'ALC POC'!D7)</f>
        <v>Allan Holand</v>
      </c>
      <c r="U7" s="139" t="str">
        <f>IF('ALC POC'!E7=0," ",'ALC POC'!E7)</f>
        <v>alho@loc.gov</v>
      </c>
      <c r="V7" s="139" t="str">
        <f>IF('ALC POC'!F7=0," ",'ALC POC'!F7)</f>
        <v>202-724-9268</v>
      </c>
      <c r="W7" s="80">
        <v>10</v>
      </c>
      <c r="X7">
        <f t="shared" si="0"/>
        <v>2</v>
      </c>
    </row>
    <row r="8" spans="1:24" ht="51" x14ac:dyDescent="0.3">
      <c r="A8" s="333" t="s">
        <v>14</v>
      </c>
      <c r="B8" s="333" t="s">
        <v>1865</v>
      </c>
      <c r="C8" s="480" t="str">
        <f>IF('ALC POC'!C8=0," ",'ALC POC'!C8)</f>
        <v>LOC</v>
      </c>
      <c r="D8" s="480" t="s">
        <v>2027</v>
      </c>
      <c r="E8" s="329" t="str">
        <f>IF('ALC Transition Plans'!$C9="yes", IF('ALC Transition Plans'!M9,"Prod",IF('ALC Transition Plans'!F9, 'ALC Transition Plans'!E9," ")),"N/A")</f>
        <v>N/A</v>
      </c>
      <c r="F8" s="330" t="str">
        <f>IF('ALC Transition Plans'!F9=0," ",'ALC Transition Plans'!F9)</f>
        <v xml:space="preserve"> </v>
      </c>
      <c r="G8" s="331" t="str">
        <f>IF('ALC Transition Plans'!G9=0," ",'ALC Transition Plans'!G9)</f>
        <v xml:space="preserve"> </v>
      </c>
      <c r="H8" s="331" t="str">
        <f>IF('ALC Transition Plans'!H9=0," ",'ALC Transition Plans'!H9)</f>
        <v xml:space="preserve"> </v>
      </c>
      <c r="I8" s="330" t="str">
        <f>IF('ALC Transition Plans'!I9=0," ",'ALC Transition Plans'!I9)</f>
        <v xml:space="preserve"> </v>
      </c>
      <c r="J8" s="329" t="str">
        <f>IF('ALC Transition Plans'!$O9="yes", IF('ALC Transition Plans'!X9,"Prod",IF('ALC Transition Plans'!R9, 'ALC Transition Plans'!Q9," ")),"N/A")</f>
        <v>N/A</v>
      </c>
      <c r="K8" s="330" t="str">
        <f>IF('ALC Transition Plans'!R9=0," ",'ALC Transition Plans'!R9)</f>
        <v xml:space="preserve"> </v>
      </c>
      <c r="L8" s="332" t="str">
        <f>IF('ALC Transition Plans'!S9=0," ",'ALC Transition Plans'!S9)</f>
        <v xml:space="preserve"> </v>
      </c>
      <c r="M8" s="330" t="str">
        <f>IF('ALC Transition Plans'!T9=0," ",'ALC Transition Plans'!T9)</f>
        <v xml:space="preserve"> </v>
      </c>
      <c r="N8" s="324" t="str">
        <f>IF('ALC Transition Plans'!$Z9="yes", IF('ALC Transition Plans'!AJ9,"Prod",IF('ALC Transition Plans'!AF9, 'ALC Transition Plans'!AC9," ")),"N/A")</f>
        <v>X</v>
      </c>
      <c r="O8" s="269" t="str">
        <f>IF('ALC Transition Plans'!AE9=0," ",'ALC Transition Plans'!AE9)</f>
        <v xml:space="preserve"> </v>
      </c>
      <c r="P8" s="557">
        <f>IF('ALC Transition Plans'!AF9=0," ",'ALC Transition Plans'!AF9)</f>
        <v>42644</v>
      </c>
      <c r="Q8" s="558">
        <f t="shared" ref="Q8" si="2">COUNTIF(E8:P8,"X")</f>
        <v>1</v>
      </c>
      <c r="R8" s="276" t="str">
        <f>IF(VLOOKUP(B8,'Pivot Table'!$B$5:$K$2000,8,FALSE)=1,"Yes","")</f>
        <v/>
      </c>
      <c r="S8" s="277" t="str">
        <f>'ALC Transition Plans'!BL9</f>
        <v xml:space="preserve"> </v>
      </c>
      <c r="T8" s="226" t="str">
        <f>IF('ALC POC'!D8=0," ",'ALC POC'!D8)</f>
        <v>Nina Latterell</v>
      </c>
      <c r="U8" s="139" t="str">
        <f>IF('ALC POC'!E8=0," ",'ALC POC'!E8)</f>
        <v>nlat@loc.gov</v>
      </c>
      <c r="V8" s="139" t="str">
        <f>IF('ALC POC'!F8=0," ",'ALC POC'!F8)</f>
        <v>202-707-9142</v>
      </c>
      <c r="W8" s="80">
        <v>11</v>
      </c>
      <c r="X8">
        <f t="shared" si="0"/>
        <v>4</v>
      </c>
    </row>
    <row r="9" spans="1:24" ht="22.5" x14ac:dyDescent="0.25">
      <c r="A9" s="333" t="s">
        <v>13</v>
      </c>
      <c r="B9" s="333" t="s">
        <v>27</v>
      </c>
      <c r="C9" s="480" t="str">
        <f>IF('ALC POC'!C9=0," ",'ALC POC'!C9)</f>
        <v>GPO</v>
      </c>
      <c r="D9" s="480" t="s">
        <v>2060</v>
      </c>
      <c r="E9" s="322" t="str">
        <f>IF('ALC Transition Plans'!$C10="yes", IF('ALC Transition Plans'!M10,"Prod",IF('ALC Transition Plans'!F10, 'ALC Transition Plans'!E10," ")),"N/A")</f>
        <v>Prod</v>
      </c>
      <c r="F9" s="261" t="str">
        <f>IF('ALC Transition Plans'!F10=0," ",'ALC Transition Plans'!F10)</f>
        <v xml:space="preserve"> </v>
      </c>
      <c r="G9" s="262" t="str">
        <f>IF('ALC Transition Plans'!G10=0," ",'ALC Transition Plans'!G10)</f>
        <v xml:space="preserve"> </v>
      </c>
      <c r="H9" s="262" t="str">
        <f>IF('ALC Transition Plans'!H10=0," ",'ALC Transition Plans'!H10)</f>
        <v>Y</v>
      </c>
      <c r="I9" s="261" t="str">
        <f>IF('ALC Transition Plans'!I10=0," ",'ALC Transition Plans'!I10)</f>
        <v xml:space="preserve"> </v>
      </c>
      <c r="J9" s="323" t="str">
        <f>IF('ALC Transition Plans'!$O10="yes", IF('ALC Transition Plans'!X10,"Prod",IF('ALC Transition Plans'!R10, 'ALC Transition Plans'!Q10," ")),"N/A")</f>
        <v>Prod</v>
      </c>
      <c r="K9" s="267" t="str">
        <f>IF('ALC Transition Plans'!R10=0," ",'ALC Transition Plans'!R10)</f>
        <v xml:space="preserve"> </v>
      </c>
      <c r="L9" s="270" t="str">
        <f>IF('ALC Transition Plans'!S10=0," ",'ALC Transition Plans'!S10)</f>
        <v>Y</v>
      </c>
      <c r="M9" s="267" t="str">
        <f>IF('ALC Transition Plans'!T10=0," ",'ALC Transition Plans'!T10)</f>
        <v xml:space="preserve"> </v>
      </c>
      <c r="N9" s="324" t="str">
        <f>IF('ALC Transition Plans'!$Z10="yes", IF('ALC Transition Plans'!AJ10,"Prod",IF('ALC Transition Plans'!AF10, 'ALC Transition Plans'!AC10," ")),"N/A")</f>
        <v>Prod</v>
      </c>
      <c r="O9" s="269" t="str">
        <f>IF('ALC Transition Plans'!AE10=0," ",'ALC Transition Plans'!AE10)</f>
        <v>Y</v>
      </c>
      <c r="P9" s="557" t="str">
        <f>IF('ALC Transition Plans'!AF10=0," ",'ALC Transition Plans'!AF10)</f>
        <v xml:space="preserve"> </v>
      </c>
      <c r="Q9" s="558">
        <f t="shared" si="1"/>
        <v>0</v>
      </c>
      <c r="R9" s="276" t="str">
        <f>IF(VLOOKUP(B9,'Pivot Table'!$B$5:$K$2000,8,FALSE)=1,"Yes","")</f>
        <v/>
      </c>
      <c r="S9" s="277" t="str">
        <f>'ALC Transition Plans'!BL10</f>
        <v>F</v>
      </c>
      <c r="T9" s="226" t="str">
        <f>IF('ALC POC'!D9=0," ",'ALC POC'!D9)</f>
        <v>Audrey Tavel</v>
      </c>
      <c r="U9" s="139" t="str">
        <f>IF('ALC POC'!E9=0," ",'ALC POC'!E9)</f>
        <v>ATavel@gpo.gov</v>
      </c>
      <c r="V9" s="139" t="s">
        <v>1938</v>
      </c>
      <c r="W9" s="80">
        <v>12</v>
      </c>
      <c r="X9">
        <f t="shared" si="0"/>
        <v>80</v>
      </c>
    </row>
    <row r="10" spans="1:24" ht="15" customHeight="1" x14ac:dyDescent="0.25">
      <c r="A10" s="333" t="s">
        <v>13</v>
      </c>
      <c r="B10" s="333" t="s">
        <v>28</v>
      </c>
      <c r="C10" s="480" t="str">
        <f>IF('ALC POC'!C10=0," ",'ALC POC'!C10)</f>
        <v>GPO</v>
      </c>
      <c r="D10" s="480"/>
      <c r="E10" s="322" t="str">
        <f>IF('ALC Transition Plans'!$C11="yes", IF('ALC Transition Plans'!M11,"Prod",IF('ALC Transition Plans'!F11, 'ALC Transition Plans'!E11," ")),"N/A")</f>
        <v>Prod</v>
      </c>
      <c r="F10" s="261">
        <f>IF('ALC Transition Plans'!F11=0," ",'ALC Transition Plans'!F11)</f>
        <v>38838</v>
      </c>
      <c r="G10" s="262" t="str">
        <f>IF('ALC Transition Plans'!G11=0," ",'ALC Transition Plans'!G11)</f>
        <v>Y</v>
      </c>
      <c r="H10" s="262" t="str">
        <f>IF('ALC Transition Plans'!H11=0," ",'ALC Transition Plans'!H11)</f>
        <v>Y</v>
      </c>
      <c r="I10" s="261" t="str">
        <f>IF('ALC Transition Plans'!I11=0," ",'ALC Transition Plans'!I11)</f>
        <v xml:space="preserve"> </v>
      </c>
      <c r="J10" s="329" t="str">
        <f>IF('ALC Transition Plans'!$O11="yes", IF('ALC Transition Plans'!X11,"Prod",IF('ALC Transition Plans'!R11, 'ALC Transition Plans'!Q11," ")),"N/A")</f>
        <v>N/A</v>
      </c>
      <c r="K10" s="330" t="str">
        <f>IF('ALC Transition Plans'!R11=0," ",'ALC Transition Plans'!R11)</f>
        <v xml:space="preserve"> </v>
      </c>
      <c r="L10" s="332" t="str">
        <f>IF('ALC Transition Plans'!S11=0," ",'ALC Transition Plans'!S11)</f>
        <v xml:space="preserve"> </v>
      </c>
      <c r="M10" s="330" t="str">
        <f>IF('ALC Transition Plans'!T11=0," ",'ALC Transition Plans'!T11)</f>
        <v xml:space="preserve"> </v>
      </c>
      <c r="N10" s="329" t="str">
        <f>IF('ALC Transition Plans'!$Z11="yes", IF('ALC Transition Plans'!AJ11,"Prod",IF('ALC Transition Plans'!AF11, 'ALC Transition Plans'!AC11," ")),"N/A")</f>
        <v>N/A</v>
      </c>
      <c r="O10" s="332" t="str">
        <f>IF('ALC Transition Plans'!AE11=0," ",'ALC Transition Plans'!AE11)</f>
        <v xml:space="preserve"> </v>
      </c>
      <c r="P10" s="560" t="str">
        <f>IF('ALC Transition Plans'!AF11=0," ",'ALC Transition Plans'!AF11)</f>
        <v xml:space="preserve"> </v>
      </c>
      <c r="Q10" s="558">
        <f t="shared" si="1"/>
        <v>0</v>
      </c>
      <c r="R10" s="276" t="str">
        <f>IF(VLOOKUP(B10,'Pivot Table'!$B$5:$K$2000,8,FALSE)=1,"Yes","")</f>
        <v/>
      </c>
      <c r="S10" s="277" t="str">
        <f>'ALC Transition Plans'!BL11</f>
        <v>F</v>
      </c>
      <c r="T10" s="226" t="str">
        <f>IF('ALC POC'!D10=0," ",'ALC POC'!D10)</f>
        <v xml:space="preserve">Irene Hyman </v>
      </c>
      <c r="U10" s="139" t="str">
        <f>IF('ALC POC'!E10=0," ",'ALC POC'!E10)</f>
        <v xml:space="preserve"> </v>
      </c>
      <c r="V10" s="139" t="str">
        <f>IF('ALC POC'!F10=0," ",'ALC POC'!F10)</f>
        <v>202-512-0836</v>
      </c>
      <c r="W10" s="80">
        <v>13</v>
      </c>
      <c r="X10">
        <f t="shared" si="0"/>
        <v>7</v>
      </c>
    </row>
    <row r="11" spans="1:24" ht="22.5" x14ac:dyDescent="0.25">
      <c r="A11" s="333" t="s">
        <v>30</v>
      </c>
      <c r="B11" s="333" t="s">
        <v>29</v>
      </c>
      <c r="C11" s="480" t="str">
        <f>IF('ALC POC'!C11=0," ",'ALC POC'!C11)</f>
        <v>GAO / ESC</v>
      </c>
      <c r="D11" s="480" t="s">
        <v>2061</v>
      </c>
      <c r="E11" s="322" t="str">
        <f>IF('ALC Transition Plans'!$C12="yes", IF('ALC Transition Plans'!M12,"Prod",IF('ALC Transition Plans'!F12, 'ALC Transition Plans'!E12," ")),"N/A")</f>
        <v>X</v>
      </c>
      <c r="F11" s="261">
        <f>IF('ALC Transition Plans'!F12=0," ",'ALC Transition Plans'!F12)</f>
        <v>41852</v>
      </c>
      <c r="G11" s="262" t="str">
        <f>IF('ALC Transition Plans'!G12=0," ",'ALC Transition Plans'!G12)</f>
        <v>Y</v>
      </c>
      <c r="H11" s="262" t="str">
        <f>IF('ALC Transition Plans'!H12=0," ",'ALC Transition Plans'!H12)</f>
        <v>Y</v>
      </c>
      <c r="I11" s="261">
        <f>IF('ALC Transition Plans'!I12=0," ",'ALC Transition Plans'!I12)</f>
        <v>42644</v>
      </c>
      <c r="J11" s="323" t="str">
        <f>IF('ALC Transition Plans'!$O12="yes", IF('ALC Transition Plans'!X12,"Prod",IF('ALC Transition Plans'!R12, 'ALC Transition Plans'!Q12," ")),"N/A")</f>
        <v xml:space="preserve"> </v>
      </c>
      <c r="K11" s="267" t="str">
        <f>IF('ALC Transition Plans'!R12=0," ",'ALC Transition Plans'!R12)</f>
        <v xml:space="preserve"> </v>
      </c>
      <c r="L11" s="270" t="str">
        <f>IF('ALC Transition Plans'!S12=0," ",'ALC Transition Plans'!S12)</f>
        <v>Y</v>
      </c>
      <c r="M11" s="267">
        <f>IF('ALC Transition Plans'!T12=0," ",'ALC Transition Plans'!T12)</f>
        <v>42644</v>
      </c>
      <c r="N11" s="324" t="str">
        <f>IF('ALC Transition Plans'!$Z12="yes", IF('ALC Transition Plans'!AJ12,"Prod",IF('ALC Transition Plans'!AF12, 'ALC Transition Plans'!AC12," ")),"N/A")</f>
        <v>X</v>
      </c>
      <c r="O11" s="269" t="str">
        <f>IF('ALC Transition Plans'!AE12=0," ",'ALC Transition Plans'!AE12)</f>
        <v>Y</v>
      </c>
      <c r="P11" s="557">
        <f>IF('ALC Transition Plans'!AF12=0," ",'ALC Transition Plans'!AF12)</f>
        <v>42644</v>
      </c>
      <c r="Q11" s="558">
        <f t="shared" si="1"/>
        <v>2</v>
      </c>
      <c r="R11" s="276" t="str">
        <f>IF(VLOOKUP(B11,'Pivot Table'!$B$5:$K$2000,8,FALSE)=1,"Yes","")</f>
        <v/>
      </c>
      <c r="S11" s="277" t="str">
        <f>'ALC Transition Plans'!BL12</f>
        <v xml:space="preserve"> </v>
      </c>
      <c r="T11" s="226" t="str">
        <f>IF('ALC POC'!D11=0," ",'ALC POC'!D11)</f>
        <v>LANA NUL</v>
      </c>
      <c r="U11" s="139" t="str">
        <f>IF('ALC POC'!E11=0," ",'ALC POC'!E11)</f>
        <v xml:space="preserve"> </v>
      </c>
      <c r="V11" s="139" t="str">
        <f>IF('ALC POC'!F11=0," ",'ALC POC'!F11)</f>
        <v>405-954-1599</v>
      </c>
      <c r="W11" s="80">
        <v>14</v>
      </c>
      <c r="X11">
        <f t="shared" si="0"/>
        <v>15</v>
      </c>
    </row>
    <row r="12" spans="1:24" ht="22.2" customHeight="1" x14ac:dyDescent="0.25">
      <c r="A12" s="333" t="s">
        <v>5</v>
      </c>
      <c r="B12" s="333" t="s">
        <v>31</v>
      </c>
      <c r="C12" s="480" t="str">
        <f>IF('ALC POC'!C12=0," ",'ALC POC'!C12)</f>
        <v>Justice - Supreme Court- IBC</v>
      </c>
      <c r="D12" s="480"/>
      <c r="E12" s="322" t="str">
        <f>IF('ALC Transition Plans'!$C13="yes", IF('ALC Transition Plans'!M13,"Prod",IF('ALC Transition Plans'!F13, 'ALC Transition Plans'!E13," ")),"N/A")</f>
        <v>Prod</v>
      </c>
      <c r="F12" s="261" t="str">
        <f>IF('ALC Transition Plans'!F13=0," ",'ALC Transition Plans'!F13)</f>
        <v xml:space="preserve"> </v>
      </c>
      <c r="G12" s="262" t="str">
        <f>IF('ALC Transition Plans'!G13=0," ",'ALC Transition Plans'!G13)</f>
        <v>Y</v>
      </c>
      <c r="H12" s="262" t="str">
        <f>IF('ALC Transition Plans'!H13=0," ",'ALC Transition Plans'!H13)</f>
        <v>Y</v>
      </c>
      <c r="I12" s="261" t="str">
        <f>IF('ALC Transition Plans'!I13=0," ",'ALC Transition Plans'!I13)</f>
        <v xml:space="preserve"> </v>
      </c>
      <c r="J12" s="329" t="str">
        <f>IF('ALC Transition Plans'!$O13="yes", IF('ALC Transition Plans'!X13,"Prod",IF('ALC Transition Plans'!R13, 'ALC Transition Plans'!Q13," ")),"N/A")</f>
        <v>N/A</v>
      </c>
      <c r="K12" s="330" t="str">
        <f>IF('ALC Transition Plans'!R13=0," ",'ALC Transition Plans'!R13)</f>
        <v xml:space="preserve"> </v>
      </c>
      <c r="L12" s="332" t="str">
        <f>IF('ALC Transition Plans'!S13=0," ",'ALC Transition Plans'!S13)</f>
        <v xml:space="preserve"> </v>
      </c>
      <c r="M12" s="330" t="str">
        <f>IF('ALC Transition Plans'!T13=0," ",'ALC Transition Plans'!T13)</f>
        <v xml:space="preserve"> </v>
      </c>
      <c r="N12" s="324" t="str">
        <f>IF('ALC Transition Plans'!$Z13="yes", IF('ALC Transition Plans'!AJ13,"Prod",IF('ALC Transition Plans'!AF13, 'ALC Transition Plans'!AC13," ")),"N/A")</f>
        <v>Prod</v>
      </c>
      <c r="O12" s="269" t="str">
        <f>IF('ALC Transition Plans'!AE13=0," ",'ALC Transition Plans'!AE13)</f>
        <v>Y</v>
      </c>
      <c r="P12" s="557" t="str">
        <f>IF('ALC Transition Plans'!AF13=0," ",'ALC Transition Plans'!AF13)</f>
        <v xml:space="preserve"> </v>
      </c>
      <c r="Q12" s="558">
        <f t="shared" si="1"/>
        <v>0</v>
      </c>
      <c r="R12" s="276" t="str">
        <f>IF(VLOOKUP(B12,'Pivot Table'!$B$5:$K$2000,8,FALSE)=1,"Yes","")</f>
        <v/>
      </c>
      <c r="S12" s="277" t="str">
        <f>'ALC Transition Plans'!BL13</f>
        <v>F</v>
      </c>
      <c r="T12" s="226" t="str">
        <f>IF('ALC POC'!D12=0," ",'ALC POC'!D12)</f>
        <v>Vernita Acker</v>
      </c>
      <c r="U12" s="139" t="str">
        <f>IF('ALC POC'!E12=0," ",'ALC POC'!E12)</f>
        <v>VAcker@supremecourt.gov</v>
      </c>
      <c r="V12" s="139" t="str">
        <f>IF('ALC POC'!F12=0," ",'ALC POC'!F12)</f>
        <v>202-479-3425</v>
      </c>
      <c r="W12" s="80">
        <v>15</v>
      </c>
      <c r="X12">
        <f t="shared" si="0"/>
        <v>124</v>
      </c>
    </row>
    <row r="13" spans="1:24" ht="15" x14ac:dyDescent="0.25">
      <c r="A13" s="333" t="s">
        <v>5</v>
      </c>
      <c r="B13" s="333" t="s">
        <v>32</v>
      </c>
      <c r="C13" s="480" t="str">
        <f>IF('ALC POC'!C13=0," ",'ALC POC'!C13)</f>
        <v>Justice - US Courts</v>
      </c>
      <c r="D13" s="480" t="s">
        <v>2055</v>
      </c>
      <c r="E13" s="322" t="str">
        <f>IF('ALC Transition Plans'!$C14="yes", IF('ALC Transition Plans'!M14,"Prod",IF('ALC Transition Plans'!F14, 'ALC Transition Plans'!E14," ")),"N/A")</f>
        <v>X</v>
      </c>
      <c r="F13" s="261">
        <f>IF('ALC Transition Plans'!F14=0," ",'ALC Transition Plans'!F14)</f>
        <v>42339</v>
      </c>
      <c r="G13" s="262" t="str">
        <f>IF('ALC Transition Plans'!G14=0," ",'ALC Transition Plans'!G14)</f>
        <v>Y</v>
      </c>
      <c r="H13" s="262" t="str">
        <f>IF('ALC Transition Plans'!H14=0," ",'ALC Transition Plans'!H14)</f>
        <v>Y</v>
      </c>
      <c r="I13" s="261">
        <f>IF('ALC Transition Plans'!I14=0," ",'ALC Transition Plans'!I14)</f>
        <v>42522</v>
      </c>
      <c r="J13" s="323" t="str">
        <f>IF('ALC Transition Plans'!$O14="yes", IF('ALC Transition Plans'!X14,"Prod",IF('ALC Transition Plans'!R14, 'ALC Transition Plans'!Q14," ")),"N/A")</f>
        <v xml:space="preserve"> </v>
      </c>
      <c r="K13" s="267" t="str">
        <f>IF('ALC Transition Plans'!R14=0," ",'ALC Transition Plans'!R14)</f>
        <v xml:space="preserve"> </v>
      </c>
      <c r="L13" s="270" t="str">
        <f>IF('ALC Transition Plans'!S14=0," ",'ALC Transition Plans'!S14)</f>
        <v>Y</v>
      </c>
      <c r="M13" s="267">
        <f>IF('ALC Transition Plans'!T14=0," ",'ALC Transition Plans'!T14)</f>
        <v>42522</v>
      </c>
      <c r="N13" s="324" t="str">
        <f>IF('ALC Transition Plans'!$Z14="yes", IF('ALC Transition Plans'!AJ14,"Prod",IF('ALC Transition Plans'!AF14, 'ALC Transition Plans'!AC14," ")),"N/A")</f>
        <v>Prod</v>
      </c>
      <c r="O13" s="269" t="str">
        <f>IF('ALC Transition Plans'!AE14=0," ",'ALC Transition Plans'!AE14)</f>
        <v>Y</v>
      </c>
      <c r="P13" s="557" t="str">
        <f>IF('ALC Transition Plans'!AF14=0," ",'ALC Transition Plans'!AF14)</f>
        <v xml:space="preserve"> </v>
      </c>
      <c r="Q13" s="558">
        <f t="shared" si="1"/>
        <v>1</v>
      </c>
      <c r="R13" s="276" t="str">
        <f>IF(VLOOKUP(B13,'Pivot Table'!$B$5:$K$2000,8,FALSE)=1,"Yes","")</f>
        <v/>
      </c>
      <c r="S13" s="277" t="str">
        <f>'ALC Transition Plans'!BL14</f>
        <v>P</v>
      </c>
      <c r="T13" s="226" t="str">
        <f>IF('ALC POC'!D13=0," ",'ALC POC'!D13)</f>
        <v>Pedro Calderon</v>
      </c>
      <c r="U13" s="139" t="str">
        <f>IF('ALC POC'!E13=0," ",'ALC POC'!E13)</f>
        <v>pedro_calderon@ao.uscourts.gov</v>
      </c>
      <c r="V13" s="139" t="str">
        <f>IF('ALC POC'!F13=0," ",'ALC POC'!F13)</f>
        <v xml:space="preserve"> </v>
      </c>
      <c r="W13" s="80">
        <v>16</v>
      </c>
      <c r="X13">
        <f t="shared" si="0"/>
        <v>39</v>
      </c>
    </row>
    <row r="14" spans="1:24" ht="22.2" customHeight="1" x14ac:dyDescent="0.25">
      <c r="A14" s="333" t="s">
        <v>34</v>
      </c>
      <c r="B14" s="333" t="s">
        <v>33</v>
      </c>
      <c r="C14" s="480" t="str">
        <f>IF('ALC POC'!C14=0," ",'ALC POC'!C14)</f>
        <v>Inter-American Foundation-BPD ARC</v>
      </c>
      <c r="D14" s="480"/>
      <c r="E14" s="322" t="str">
        <f>IF('ALC Transition Plans'!$C15="yes", IF('ALC Transition Plans'!M15,"Prod",IF('ALC Transition Plans'!F15, 'ALC Transition Plans'!E15," ")),"N/A")</f>
        <v>Prod</v>
      </c>
      <c r="F14" s="261">
        <f>IF('ALC Transition Plans'!F15=0," ",'ALC Transition Plans'!F15)</f>
        <v>41518</v>
      </c>
      <c r="G14" s="262" t="str">
        <f>IF('ALC Transition Plans'!G15=0," ",'ALC Transition Plans'!G15)</f>
        <v>Y</v>
      </c>
      <c r="H14" s="262" t="str">
        <f>IF('ALC Transition Plans'!H15=0," ",'ALC Transition Plans'!H15)</f>
        <v>Y</v>
      </c>
      <c r="I14" s="261" t="str">
        <f>IF('ALC Transition Plans'!I15=0," ",'ALC Transition Plans'!I15)</f>
        <v xml:space="preserve"> </v>
      </c>
      <c r="J14" s="323" t="str">
        <f>IF('ALC Transition Plans'!$O15="yes", IF('ALC Transition Plans'!X15,"Prod",IF('ALC Transition Plans'!R15, 'ALC Transition Plans'!Q15," ")),"N/A")</f>
        <v>Prod</v>
      </c>
      <c r="K14" s="267">
        <f>IF('ALC Transition Plans'!R15=0," ",'ALC Transition Plans'!R15)</f>
        <v>41518</v>
      </c>
      <c r="L14" s="270" t="str">
        <f>IF('ALC Transition Plans'!S15=0," ",'ALC Transition Plans'!S15)</f>
        <v>Y</v>
      </c>
      <c r="M14" s="267" t="str">
        <f>IF('ALC Transition Plans'!T15=0," ",'ALC Transition Plans'!T15)</f>
        <v xml:space="preserve"> </v>
      </c>
      <c r="N14" s="324" t="str">
        <f>IF('ALC Transition Plans'!$Z15="yes", IF('ALC Transition Plans'!AJ15,"Prod",IF('ALC Transition Plans'!AF15, 'ALC Transition Plans'!AC15," ")),"N/A")</f>
        <v>Prod</v>
      </c>
      <c r="O14" s="269" t="str">
        <f>IF('ALC Transition Plans'!AE15=0," ",'ALC Transition Plans'!AE15)</f>
        <v>Y</v>
      </c>
      <c r="P14" s="557" t="str">
        <f>IF('ALC Transition Plans'!AF15=0," ",'ALC Transition Plans'!AF15)</f>
        <v xml:space="preserve"> </v>
      </c>
      <c r="Q14" s="558">
        <f t="shared" si="1"/>
        <v>0</v>
      </c>
      <c r="R14" s="276" t="str">
        <f>IF(VLOOKUP(B14,'Pivot Table'!$B$5:$K$2000,8,FALSE)=1,"Yes","")</f>
        <v/>
      </c>
      <c r="S14" s="277" t="str">
        <f>'ALC Transition Plans'!BL15</f>
        <v>F</v>
      </c>
      <c r="T14" s="226" t="str">
        <f>IF('ALC POC'!D14=0," ",'ALC POC'!D14)</f>
        <v>Brian Casto</v>
      </c>
      <c r="U14" s="139" t="str">
        <f>IF('ALC POC'!E14=0," ",'ALC POC'!E14)</f>
        <v>Brian.Casto@bpd.treas.gov</v>
      </c>
      <c r="V14" s="139" t="str">
        <f>IF('ALC POC'!F14=0," ",'ALC POC'!F14)</f>
        <v>304-480-7018</v>
      </c>
      <c r="W14" s="80">
        <v>17</v>
      </c>
      <c r="X14">
        <f t="shared" si="0"/>
        <v>7</v>
      </c>
    </row>
    <row r="15" spans="1:24" ht="15" customHeight="1" x14ac:dyDescent="0.25">
      <c r="A15" s="333" t="s">
        <v>34</v>
      </c>
      <c r="B15" s="333" t="s">
        <v>35</v>
      </c>
      <c r="C15" s="480" t="str">
        <f>IF('ALC POC'!C15=0," ",'ALC POC'!C15)</f>
        <v>EOP - BPD ARC</v>
      </c>
      <c r="D15" s="480"/>
      <c r="E15" s="322" t="str">
        <f>IF('ALC Transition Plans'!$C16="yes", IF('ALC Transition Plans'!M16,"Prod",IF('ALC Transition Plans'!F16, 'ALC Transition Plans'!E16," ")),"N/A")</f>
        <v>Prod</v>
      </c>
      <c r="F15" s="261">
        <f>IF('ALC Transition Plans'!F16=0," ",'ALC Transition Plans'!F16)</f>
        <v>39356</v>
      </c>
      <c r="G15" s="262" t="str">
        <f>IF('ALC Transition Plans'!G16=0," ",'ALC Transition Plans'!G16)</f>
        <v>Y</v>
      </c>
      <c r="H15" s="262" t="str">
        <f>IF('ALC Transition Plans'!H16=0," ",'ALC Transition Plans'!H16)</f>
        <v>Y</v>
      </c>
      <c r="I15" s="261" t="str">
        <f>IF('ALC Transition Plans'!I16=0," ",'ALC Transition Plans'!I16)</f>
        <v xml:space="preserve"> </v>
      </c>
      <c r="J15" s="323" t="str">
        <f>IF('ALC Transition Plans'!$O16="yes", IF('ALC Transition Plans'!X16,"Prod",IF('ALC Transition Plans'!R16, 'ALC Transition Plans'!Q16," ")),"N/A")</f>
        <v>Prod</v>
      </c>
      <c r="K15" s="267">
        <f>IF('ALC Transition Plans'!R16=0," ",'ALC Transition Plans'!R16)</f>
        <v>41214</v>
      </c>
      <c r="L15" s="270" t="str">
        <f>IF('ALC Transition Plans'!S16=0," ",'ALC Transition Plans'!S16)</f>
        <v>Y</v>
      </c>
      <c r="M15" s="267" t="str">
        <f>IF('ALC Transition Plans'!T16=0," ",'ALC Transition Plans'!T16)</f>
        <v xml:space="preserve"> </v>
      </c>
      <c r="N15" s="324" t="str">
        <f>IF('ALC Transition Plans'!$Z16="yes", IF('ALC Transition Plans'!AJ16,"Prod",IF('ALC Transition Plans'!AF16, 'ALC Transition Plans'!AC16," ")),"N/A")</f>
        <v>Prod</v>
      </c>
      <c r="O15" s="269" t="str">
        <f>IF('ALC Transition Plans'!AE16=0," ",'ALC Transition Plans'!AE16)</f>
        <v>Y</v>
      </c>
      <c r="P15" s="557" t="str">
        <f>IF('ALC Transition Plans'!AF16=0," ",'ALC Transition Plans'!AF16)</f>
        <v xml:space="preserve"> </v>
      </c>
      <c r="Q15" s="558">
        <f t="shared" si="1"/>
        <v>0</v>
      </c>
      <c r="R15" s="276" t="str">
        <f>IF(VLOOKUP(B15,'Pivot Table'!$B$5:$K$2000,8,FALSE)=1,"Yes","")</f>
        <v/>
      </c>
      <c r="S15" s="277" t="str">
        <f>'ALC Transition Plans'!BL16</f>
        <v>F</v>
      </c>
      <c r="T15" s="226" t="str">
        <f>IF('ALC POC'!D15=0," ",'ALC POC'!D15)</f>
        <v>Giovonni Smith</v>
      </c>
      <c r="U15" s="139" t="str">
        <f>IF('ALC POC'!E15=0," ",'ALC POC'!E15)</f>
        <v>giovonni.H.Smith@oa.eop.gov</v>
      </c>
      <c r="V15" s="139" t="str">
        <f>IF('ALC POC'!F15=0," ",'ALC POC'!F15)</f>
        <v>202-395-3011</v>
      </c>
      <c r="W15" s="80">
        <v>18</v>
      </c>
      <c r="X15">
        <f t="shared" si="0"/>
        <v>6</v>
      </c>
    </row>
    <row r="16" spans="1:24" ht="22.2" customHeight="1" x14ac:dyDescent="0.25">
      <c r="A16" s="333" t="s">
        <v>34</v>
      </c>
      <c r="B16" s="333" t="s">
        <v>36</v>
      </c>
      <c r="C16" s="480" t="str">
        <f>IF('ALC POC'!C16=0," ",'ALC POC'!C16)</f>
        <v>African Development Foundation - BPD ARC</v>
      </c>
      <c r="D16" s="480"/>
      <c r="E16" s="322" t="str">
        <f>IF('ALC Transition Plans'!$C17="yes", IF('ALC Transition Plans'!M17,"Prod",IF('ALC Transition Plans'!F17, 'ALC Transition Plans'!E17," ")),"N/A")</f>
        <v>Prod</v>
      </c>
      <c r="F16" s="261">
        <f>IF('ALC Transition Plans'!F17=0," ",'ALC Transition Plans'!F17)</f>
        <v>41548</v>
      </c>
      <c r="G16" s="262" t="str">
        <f>IF('ALC Transition Plans'!G17=0," ",'ALC Transition Plans'!G17)</f>
        <v>Y</v>
      </c>
      <c r="H16" s="262" t="str">
        <f>IF('ALC Transition Plans'!H17=0," ",'ALC Transition Plans'!H17)</f>
        <v>Y</v>
      </c>
      <c r="I16" s="261" t="str">
        <f>IF('ALC Transition Plans'!I17=0," ",'ALC Transition Plans'!I17)</f>
        <v xml:space="preserve"> </v>
      </c>
      <c r="J16" s="323" t="str">
        <f>IF('ALC Transition Plans'!$O17="yes", IF('ALC Transition Plans'!X17,"Prod",IF('ALC Transition Plans'!R17, 'ALC Transition Plans'!Q17," ")),"N/A")</f>
        <v>Prod</v>
      </c>
      <c r="K16" s="267">
        <f>IF('ALC Transition Plans'!R17=0," ",'ALC Transition Plans'!R17)</f>
        <v>41548</v>
      </c>
      <c r="L16" s="270" t="str">
        <f>IF('ALC Transition Plans'!S17=0," ",'ALC Transition Plans'!S17)</f>
        <v>Y</v>
      </c>
      <c r="M16" s="267" t="str">
        <f>IF('ALC Transition Plans'!T17=0," ",'ALC Transition Plans'!T17)</f>
        <v xml:space="preserve"> </v>
      </c>
      <c r="N16" s="324" t="str">
        <f>IF('ALC Transition Plans'!$Z17="yes", IF('ALC Transition Plans'!AJ17,"Prod",IF('ALC Transition Plans'!AF17, 'ALC Transition Plans'!AC17," ")),"N/A")</f>
        <v>Prod</v>
      </c>
      <c r="O16" s="269" t="str">
        <f>IF('ALC Transition Plans'!AE17=0," ",'ALC Transition Plans'!AE17)</f>
        <v>Y</v>
      </c>
      <c r="P16" s="557" t="str">
        <f>IF('ALC Transition Plans'!AF17=0," ",'ALC Transition Plans'!AF17)</f>
        <v xml:space="preserve"> </v>
      </c>
      <c r="Q16" s="558">
        <f t="shared" si="1"/>
        <v>0</v>
      </c>
      <c r="R16" s="276" t="str">
        <f>IF(VLOOKUP(B16,'Pivot Table'!$B$5:$K$2000,8,FALSE)=1,"Yes","")</f>
        <v/>
      </c>
      <c r="S16" s="277" t="str">
        <f>'ALC Transition Plans'!BL17</f>
        <v>F</v>
      </c>
      <c r="T16" s="226" t="str">
        <f>IF('ALC POC'!D16=0," ",'ALC POC'!D16)</f>
        <v>Brian Casto</v>
      </c>
      <c r="U16" s="139" t="str">
        <f>IF('ALC POC'!E16=0," ",'ALC POC'!E16)</f>
        <v>Brian.Casto@bpd.treas.gov</v>
      </c>
      <c r="V16" s="139" t="str">
        <f>IF('ALC POC'!F16=0," ",'ALC POC'!F16)</f>
        <v>304-480-7018</v>
      </c>
      <c r="W16" s="80">
        <v>19</v>
      </c>
      <c r="X16">
        <f t="shared" si="0"/>
        <v>3</v>
      </c>
    </row>
    <row r="17" spans="1:24" ht="42.6" customHeight="1" x14ac:dyDescent="0.25">
      <c r="A17" s="333" t="s">
        <v>34</v>
      </c>
      <c r="B17" s="333" t="s">
        <v>37</v>
      </c>
      <c r="C17" s="480" t="str">
        <f>IF('ALC POC'!C17=0," ",'ALC POC'!C17)</f>
        <v>Peace Corps</v>
      </c>
      <c r="D17" s="480"/>
      <c r="E17" s="322" t="str">
        <f>IF('ALC Transition Plans'!$C18="yes", IF('ALC Transition Plans'!M18,"Prod",IF('ALC Transition Plans'!F18, 'ALC Transition Plans'!E18," ")),"N/A")</f>
        <v>Prod</v>
      </c>
      <c r="F17" s="261">
        <f>IF('ALC Transition Plans'!F18=0," ",'ALC Transition Plans'!F18)</f>
        <v>41791</v>
      </c>
      <c r="G17" s="262" t="str">
        <f>IF('ALC Transition Plans'!G18=0," ",'ALC Transition Plans'!G18)</f>
        <v>Y</v>
      </c>
      <c r="H17" s="262" t="str">
        <f>IF('ALC Transition Plans'!H18=0," ",'ALC Transition Plans'!H18)</f>
        <v>Y</v>
      </c>
      <c r="I17" s="261" t="str">
        <f>IF('ALC Transition Plans'!I18=0," ",'ALC Transition Plans'!I18)</f>
        <v xml:space="preserve"> </v>
      </c>
      <c r="J17" s="323" t="str">
        <f>IF('ALC Transition Plans'!$O18="yes", IF('ALC Transition Plans'!X18,"Prod",IF('ALC Transition Plans'!R18, 'ALC Transition Plans'!Q18," ")),"N/A")</f>
        <v>Prod</v>
      </c>
      <c r="K17" s="267">
        <f>IF('ALC Transition Plans'!R18=0," ",'ALC Transition Plans'!R18)</f>
        <v>41791</v>
      </c>
      <c r="L17" s="270" t="str">
        <f>IF('ALC Transition Plans'!S18=0," ",'ALC Transition Plans'!S18)</f>
        <v>Y</v>
      </c>
      <c r="M17" s="267" t="str">
        <f>IF('ALC Transition Plans'!T18=0," ",'ALC Transition Plans'!T18)</f>
        <v xml:space="preserve"> </v>
      </c>
      <c r="N17" s="324" t="str">
        <f>IF('ALC Transition Plans'!$Z18="yes", IF('ALC Transition Plans'!AJ18,"Prod",IF('ALC Transition Plans'!AF18, 'ALC Transition Plans'!AC18," ")),"N/A")</f>
        <v>Prod</v>
      </c>
      <c r="O17" s="269" t="str">
        <f>IF('ALC Transition Plans'!AE18=0," ",'ALC Transition Plans'!AE18)</f>
        <v>Y</v>
      </c>
      <c r="P17" s="557" t="str">
        <f>IF('ALC Transition Plans'!AF18=0," ",'ALC Transition Plans'!AF18)</f>
        <v xml:space="preserve"> </v>
      </c>
      <c r="Q17" s="558">
        <f t="shared" si="1"/>
        <v>0</v>
      </c>
      <c r="R17" s="276" t="str">
        <f>IF(VLOOKUP(B17,'Pivot Table'!$B$5:$K$2000,8,FALSE)=1,"Yes","")</f>
        <v/>
      </c>
      <c r="S17" s="277" t="str">
        <f>'ALC Transition Plans'!BL18</f>
        <v>F</v>
      </c>
      <c r="T17" s="226" t="str">
        <f>IF('ALC POC'!D17=0," ",'ALC POC'!D17)</f>
        <v>Atul Saxena
Ajay Menghrajani 
Monina Bantung</v>
      </c>
      <c r="U17" s="139" t="str">
        <f>IF('ALC POC'!E17=0," ",'ALC POC'!E17)</f>
        <v xml:space="preserve">asaxena@peacecorps.gov
amenghrajani@peacecorps.gov
mbantug@peacecorps.gov
 </v>
      </c>
      <c r="V17" s="139" t="str">
        <f>IF('ALC POC'!F17=0," ",'ALC POC'!F17)</f>
        <v xml:space="preserve">202-692-1667 </v>
      </c>
      <c r="W17" s="80">
        <v>20</v>
      </c>
      <c r="X17">
        <f t="shared" si="0"/>
        <v>90</v>
      </c>
    </row>
    <row r="18" spans="1:24" ht="23.25" x14ac:dyDescent="0.25">
      <c r="A18" s="333" t="s">
        <v>9</v>
      </c>
      <c r="B18" s="333" t="s">
        <v>38</v>
      </c>
      <c r="C18" s="480" t="str">
        <f>IF('ALC POC'!C18=0," ",'ALC POC'!C18)</f>
        <v>NFC COD (Admin) Section</v>
      </c>
      <c r="D18" s="721" t="s">
        <v>2099</v>
      </c>
      <c r="E18" s="322" t="str">
        <f>IF('ALC Transition Plans'!$C19="yes", IF('ALC Transition Plans'!M19,"Prod",IF('ALC Transition Plans'!F19, 'ALC Transition Plans'!E19," ")),"N/A")</f>
        <v xml:space="preserve"> </v>
      </c>
      <c r="F18" s="261" t="str">
        <f>IF('ALC Transition Plans'!F19=0," ",'ALC Transition Plans'!F19)</f>
        <v xml:space="preserve"> </v>
      </c>
      <c r="G18" s="262" t="str">
        <f>IF('ALC Transition Plans'!G19=0," ",'ALC Transition Plans'!G19)</f>
        <v xml:space="preserve"> </v>
      </c>
      <c r="H18" s="262" t="str">
        <f>IF('ALC Transition Plans'!H19=0," ",'ALC Transition Plans'!H19)</f>
        <v>Y</v>
      </c>
      <c r="I18" s="261">
        <f>IF('ALC Transition Plans'!I19=0," ",'ALC Transition Plans'!I19)</f>
        <v>42461</v>
      </c>
      <c r="J18" s="323" t="str">
        <f>IF('ALC Transition Plans'!$O19="yes", IF('ALC Transition Plans'!X19,"Prod",IF('ALC Transition Plans'!R19, 'ALC Transition Plans'!Q19," ")),"N/A")</f>
        <v xml:space="preserve"> </v>
      </c>
      <c r="K18" s="267" t="str">
        <f>IF('ALC Transition Plans'!R19=0," ",'ALC Transition Plans'!R19)</f>
        <v xml:space="preserve"> </v>
      </c>
      <c r="L18" s="270" t="str">
        <f>IF('ALC Transition Plans'!S19=0," ",'ALC Transition Plans'!S19)</f>
        <v>Y</v>
      </c>
      <c r="M18" s="267">
        <f>IF('ALC Transition Plans'!T19=0," ",'ALC Transition Plans'!T19)</f>
        <v>42461</v>
      </c>
      <c r="N18" s="324" t="str">
        <f>IF('ALC Transition Plans'!$Z19="yes", IF('ALC Transition Plans'!AJ19,"Prod",IF('ALC Transition Plans'!AF19, 'ALC Transition Plans'!AC19," ")),"N/A")</f>
        <v>X</v>
      </c>
      <c r="O18" s="269" t="str">
        <f>IF('ALC Transition Plans'!AE19=0," ",'ALC Transition Plans'!AE19)</f>
        <v>Y</v>
      </c>
      <c r="P18" s="557">
        <f>IF('ALC Transition Plans'!AF19=0," ",'ALC Transition Plans'!AF19)</f>
        <v>42461</v>
      </c>
      <c r="Q18" s="558">
        <f t="shared" si="1"/>
        <v>1</v>
      </c>
      <c r="R18" s="276" t="str">
        <f>IF(VLOOKUP(B18,'Pivot Table'!$B$5:$K$2000,8,FALSE)=1,"Yes","")</f>
        <v/>
      </c>
      <c r="S18" s="277" t="str">
        <f>'ALC Transition Plans'!BL19</f>
        <v xml:space="preserve"> </v>
      </c>
      <c r="T18" s="226" t="str">
        <f>IF('ALC POC'!D18=0," ",'ALC POC'!D18)</f>
        <v xml:space="preserve">Ann Adam  
Linda Peyton </v>
      </c>
      <c r="U18" s="139" t="str">
        <f>IF('ALC POC'!E18=0," ",'ALC POC'!E18)</f>
        <v>Ann.Adam@nfc.usda.gov
Linda.Peyton@nfc.usda.gov</v>
      </c>
      <c r="V18" s="139" t="str">
        <f>IF('ALC POC'!F18=0," ",'ALC POC'!F18)</f>
        <v>504-426-5694
504-426-5670</v>
      </c>
      <c r="W18" s="80">
        <v>21</v>
      </c>
      <c r="X18">
        <f t="shared" si="0"/>
        <v>3</v>
      </c>
    </row>
    <row r="19" spans="1:24" ht="23.25" x14ac:dyDescent="0.25">
      <c r="A19" s="333" t="s">
        <v>9</v>
      </c>
      <c r="B19" s="333" t="s">
        <v>39</v>
      </c>
      <c r="C19" s="480" t="str">
        <f>IF('ALC POC'!C19=0," ",'ALC POC'!C19)</f>
        <v>USDA-FSA</v>
      </c>
      <c r="D19" s="721" t="s">
        <v>2099</v>
      </c>
      <c r="E19" s="322" t="str">
        <f>IF('ALC Transition Plans'!$C20="yes", IF('ALC Transition Plans'!M20,"Prod",IF('ALC Transition Plans'!F20, 'ALC Transition Plans'!E20," ")),"N/A")</f>
        <v xml:space="preserve"> </v>
      </c>
      <c r="F19" s="261" t="str">
        <f>IF('ALC Transition Plans'!F20=0," ",'ALC Transition Plans'!F20)</f>
        <v xml:space="preserve"> </v>
      </c>
      <c r="G19" s="262" t="str">
        <f>IF('ALC Transition Plans'!G20=0," ",'ALC Transition Plans'!G20)</f>
        <v xml:space="preserve"> </v>
      </c>
      <c r="H19" s="262" t="str">
        <f>IF('ALC Transition Plans'!H20=0," ",'ALC Transition Plans'!H20)</f>
        <v xml:space="preserve"> </v>
      </c>
      <c r="I19" s="261">
        <f>IF('ALC Transition Plans'!I20=0," ",'ALC Transition Plans'!I20)</f>
        <v>42461</v>
      </c>
      <c r="J19" s="323" t="str">
        <f>IF('ALC Transition Plans'!$O20="yes", IF('ALC Transition Plans'!X20,"Prod",IF('ALC Transition Plans'!R20, 'ALC Transition Plans'!Q20," ")),"N/A")</f>
        <v xml:space="preserve"> </v>
      </c>
      <c r="K19" s="267" t="str">
        <f>IF('ALC Transition Plans'!R20=0," ",'ALC Transition Plans'!R20)</f>
        <v xml:space="preserve"> </v>
      </c>
      <c r="L19" s="270" t="str">
        <f>IF('ALC Transition Plans'!S20=0," ",'ALC Transition Plans'!S20)</f>
        <v xml:space="preserve"> </v>
      </c>
      <c r="M19" s="267">
        <f>IF('ALC Transition Plans'!T20=0," ",'ALC Transition Plans'!T20)</f>
        <v>42461</v>
      </c>
      <c r="N19" s="329" t="str">
        <f>IF('ALC Transition Plans'!$Z20="yes", IF('ALC Transition Plans'!AJ20,"Prod",IF('ALC Transition Plans'!AF20, 'ALC Transition Plans'!AC20," ")),"N/A")</f>
        <v>N/A</v>
      </c>
      <c r="O19" s="332" t="str">
        <f>IF('ALC Transition Plans'!AE20=0," ",'ALC Transition Plans'!AE20)</f>
        <v xml:space="preserve"> </v>
      </c>
      <c r="P19" s="560" t="str">
        <f>IF('ALC Transition Plans'!AF20=0," ",'ALC Transition Plans'!AF20)</f>
        <v xml:space="preserve"> </v>
      </c>
      <c r="Q19" s="558">
        <f t="shared" si="1"/>
        <v>0</v>
      </c>
      <c r="R19" s="276" t="str">
        <f>IF(VLOOKUP(B19,'Pivot Table'!$B$5:$K$2000,8,FALSE)=1,"Yes","")</f>
        <v/>
      </c>
      <c r="S19" s="277" t="str">
        <f>'ALC Transition Plans'!BL20</f>
        <v xml:space="preserve"> </v>
      </c>
      <c r="T19" s="226" t="str">
        <f>IF('ALC POC'!D19=0," ",'ALC POC'!D19)</f>
        <v xml:space="preserve">Elizabeth Jones
</v>
      </c>
      <c r="U19" s="139" t="str">
        <f>IF('ALC POC'!E19=0," ",'ALC POC'!E19)</f>
        <v xml:space="preserve">emjones@fs.fed.us
</v>
      </c>
      <c r="V19" s="139" t="s">
        <v>1939</v>
      </c>
      <c r="W19" s="80">
        <v>23</v>
      </c>
      <c r="X19">
        <f t="shared" si="0"/>
        <v>1</v>
      </c>
    </row>
    <row r="20" spans="1:24" ht="37.5" customHeight="1" x14ac:dyDescent="0.25">
      <c r="A20" s="333" t="s">
        <v>9</v>
      </c>
      <c r="B20" s="333" t="s">
        <v>40</v>
      </c>
      <c r="C20" s="480" t="str">
        <f>IF('ALC POC'!C20=0," ",'ALC POC'!C20)</f>
        <v>USDA RD and FSA</v>
      </c>
      <c r="D20" s="721" t="s">
        <v>2099</v>
      </c>
      <c r="E20" s="322" t="str">
        <f>IF('ALC Transition Plans'!$C21="yes", IF('ALC Transition Plans'!M21,"Prod",IF('ALC Transition Plans'!F21, 'ALC Transition Plans'!E21," ")),"N/A")</f>
        <v xml:space="preserve"> </v>
      </c>
      <c r="F20" s="261" t="str">
        <f>IF('ALC Transition Plans'!F21=0," ",'ALC Transition Plans'!F21)</f>
        <v xml:space="preserve"> </v>
      </c>
      <c r="G20" s="262" t="str">
        <f>IF('ALC Transition Plans'!G21=0," ",'ALC Transition Plans'!G21)</f>
        <v xml:space="preserve"> </v>
      </c>
      <c r="H20" s="262" t="str">
        <f>IF('ALC Transition Plans'!H21=0," ",'ALC Transition Plans'!H21)</f>
        <v>Y</v>
      </c>
      <c r="I20" s="261">
        <f>IF('ALC Transition Plans'!I21=0," ",'ALC Transition Plans'!I21)</f>
        <v>42461</v>
      </c>
      <c r="J20" s="323" t="str">
        <f>IF('ALC Transition Plans'!$O21="yes", IF('ALC Transition Plans'!X21,"Prod",IF('ALC Transition Plans'!R21, 'ALC Transition Plans'!Q21," ")),"N/A")</f>
        <v xml:space="preserve"> </v>
      </c>
      <c r="K20" s="267" t="str">
        <f>IF('ALC Transition Plans'!R21=0," ",'ALC Transition Plans'!R21)</f>
        <v xml:space="preserve"> </v>
      </c>
      <c r="L20" s="270" t="str">
        <f>IF('ALC Transition Plans'!S21=0," ",'ALC Transition Plans'!S21)</f>
        <v>Y</v>
      </c>
      <c r="M20" s="267">
        <f>IF('ALC Transition Plans'!T21=0," ",'ALC Transition Plans'!T21)</f>
        <v>42461</v>
      </c>
      <c r="N20" s="324" t="str">
        <f>IF('ALC Transition Plans'!$Z21="yes", IF('ALC Transition Plans'!AJ21,"Prod",IF('ALC Transition Plans'!AF21, 'ALC Transition Plans'!AC21," ")),"N/A")</f>
        <v>Prod</v>
      </c>
      <c r="O20" s="269" t="str">
        <f>IF('ALC Transition Plans'!AE21=0," ",'ALC Transition Plans'!AE21)</f>
        <v>Y</v>
      </c>
      <c r="P20" s="557" t="str">
        <f>IF('ALC Transition Plans'!AF21=0," ",'ALC Transition Plans'!AF21)</f>
        <v xml:space="preserve"> </v>
      </c>
      <c r="Q20" s="558">
        <f t="shared" si="1"/>
        <v>0</v>
      </c>
      <c r="R20" s="276" t="str">
        <f>IF(VLOOKUP(B20,'Pivot Table'!$B$5:$K$2000,8,FALSE)=1,"Yes","")</f>
        <v/>
      </c>
      <c r="S20" s="277" t="str">
        <f>'ALC Transition Plans'!BL21</f>
        <v>P</v>
      </c>
      <c r="T20" s="226" t="str">
        <f>IF('ALC POC'!D20=0," ",'ALC POC'!D20)</f>
        <v>Mr. Edwin Henry
Sharon Gottlieb</v>
      </c>
      <c r="U20" s="139" t="str">
        <f>IF('ALC POC'!E20=0," ",'ALC POC'!E20)</f>
        <v xml:space="preserve">edwin.henry@stl.usda.gov
sharon.gottlieb@stl.usda.gov
david.larsen@stl.usda.gov, 
lisa.randolph@stl.usda.gov, 
</v>
      </c>
      <c r="V20" s="139" t="str">
        <f>IF('ALC POC'!F20=0," ",'ALC POC'!F20)</f>
        <v>314.457.4037 
314.457.4026</v>
      </c>
      <c r="W20" s="80">
        <v>24</v>
      </c>
      <c r="X20">
        <f t="shared" si="0"/>
        <v>2</v>
      </c>
    </row>
    <row r="21" spans="1:24" ht="26.25" customHeight="1" x14ac:dyDescent="0.25">
      <c r="A21" s="333" t="s">
        <v>9</v>
      </c>
      <c r="B21" s="333" t="s">
        <v>41</v>
      </c>
      <c r="C21" s="480" t="str">
        <f>IF('ALC POC'!C21=0," ",'ALC POC'!C21)</f>
        <v>NFC COD (Admin) Section</v>
      </c>
      <c r="D21" s="721" t="s">
        <v>2099</v>
      </c>
      <c r="E21" s="322" t="str">
        <f>IF('ALC Transition Plans'!$C22="yes", IF('ALC Transition Plans'!M22,"Prod",IF('ALC Transition Plans'!F22, 'ALC Transition Plans'!E22," ")),"N/A")</f>
        <v xml:space="preserve"> </v>
      </c>
      <c r="F21" s="261" t="str">
        <f>IF('ALC Transition Plans'!F22=0," ",'ALC Transition Plans'!F22)</f>
        <v xml:space="preserve"> </v>
      </c>
      <c r="G21" s="262" t="str">
        <f>IF('ALC Transition Plans'!G22=0," ",'ALC Transition Plans'!G22)</f>
        <v xml:space="preserve"> </v>
      </c>
      <c r="H21" s="262" t="str">
        <f>IF('ALC Transition Plans'!H22=0," ",'ALC Transition Plans'!H22)</f>
        <v>Y</v>
      </c>
      <c r="I21" s="261">
        <f>IF('ALC Transition Plans'!I22=0," ",'ALC Transition Plans'!I22)</f>
        <v>42461</v>
      </c>
      <c r="J21" s="323" t="str">
        <f>IF('ALC Transition Plans'!$O22="yes", IF('ALC Transition Plans'!X22,"Prod",IF('ALC Transition Plans'!R22, 'ALC Transition Plans'!Q22," ")),"N/A")</f>
        <v xml:space="preserve"> </v>
      </c>
      <c r="K21" s="267" t="str">
        <f>IF('ALC Transition Plans'!R22=0," ",'ALC Transition Plans'!R22)</f>
        <v xml:space="preserve"> </v>
      </c>
      <c r="L21" s="270" t="str">
        <f>IF('ALC Transition Plans'!S22=0," ",'ALC Transition Plans'!S22)</f>
        <v>Y</v>
      </c>
      <c r="M21" s="267">
        <f>IF('ALC Transition Plans'!T22=0," ",'ALC Transition Plans'!T22)</f>
        <v>42461</v>
      </c>
      <c r="N21" s="324" t="str">
        <f>IF('ALC Transition Plans'!$Z22="yes", IF('ALC Transition Plans'!AJ22,"Prod",IF('ALC Transition Plans'!AF22, 'ALC Transition Plans'!AC22," ")),"N/A")</f>
        <v>X</v>
      </c>
      <c r="O21" s="269" t="str">
        <f>IF('ALC Transition Plans'!AE22=0," ",'ALC Transition Plans'!AE22)</f>
        <v>Y</v>
      </c>
      <c r="P21" s="557">
        <f>IF('ALC Transition Plans'!AF22=0," ",'ALC Transition Plans'!AF22)</f>
        <v>42461</v>
      </c>
      <c r="Q21" s="558">
        <f t="shared" si="1"/>
        <v>1</v>
      </c>
      <c r="R21" s="276" t="str">
        <f>IF(VLOOKUP(B21,'Pivot Table'!$B$5:$K$2000,8,FALSE)=1,"Yes","")</f>
        <v/>
      </c>
      <c r="S21" s="277" t="str">
        <f>'ALC Transition Plans'!BL22</f>
        <v xml:space="preserve"> </v>
      </c>
      <c r="T21" s="226" t="str">
        <f>IF('ALC POC'!D21=0," ",'ALC POC'!D21)</f>
        <v xml:space="preserve">James Phillips
Eddie Reso 
Ann Adam  
Linda Peyton </v>
      </c>
      <c r="U21" s="139" t="str">
        <f>IF('ALC POC'!E21=0," ",'ALC POC'!E21)</f>
        <v>james.philipp@usda.gov
EDDIE.RESO@nfc.usda.gov
Ann.Adam@nfc.usda.gov
Linda.Peyton@nfc.usda.gov</v>
      </c>
      <c r="V21" s="139" t="str">
        <f>IF('ALC POC'!F21=0," ",'ALC POC'!F21)</f>
        <v>504-426-5021
504-426-5064
504-426-5694
504-426-5670</v>
      </c>
      <c r="W21" s="80">
        <v>25</v>
      </c>
      <c r="X21">
        <f t="shared" si="0"/>
        <v>1</v>
      </c>
    </row>
    <row r="22" spans="1:24" ht="15" customHeight="1" x14ac:dyDescent="0.25">
      <c r="A22" s="333" t="s">
        <v>9</v>
      </c>
      <c r="B22" s="333" t="s">
        <v>42</v>
      </c>
      <c r="C22" s="480" t="str">
        <f>IF('ALC POC'!C22=0," ",'ALC POC'!C22)</f>
        <v xml:space="preserve">USDA - RMA </v>
      </c>
      <c r="D22" s="480"/>
      <c r="E22" s="322" t="str">
        <f>IF('ALC Transition Plans'!$C23="yes", IF('ALC Transition Plans'!M23,"Prod",IF('ALC Transition Plans'!F23, 'ALC Transition Plans'!E23," ")),"N/A")</f>
        <v>Prod</v>
      </c>
      <c r="F22" s="261">
        <f>IF('ALC Transition Plans'!F23=0," ",'ALC Transition Plans'!F23)</f>
        <v>41456</v>
      </c>
      <c r="G22" s="262" t="str">
        <f>IF('ALC Transition Plans'!G23=0," ",'ALC Transition Plans'!G23)</f>
        <v>Y</v>
      </c>
      <c r="H22" s="262" t="str">
        <f>IF('ALC Transition Plans'!H23=0," ",'ALC Transition Plans'!H23)</f>
        <v>Y</v>
      </c>
      <c r="I22" s="261" t="str">
        <f>IF('ALC Transition Plans'!I23=0," ",'ALC Transition Plans'!I23)</f>
        <v xml:space="preserve"> </v>
      </c>
      <c r="J22" s="323" t="str">
        <f>IF('ALC Transition Plans'!$O23="yes", IF('ALC Transition Plans'!X23,"Prod",IF('ALC Transition Plans'!R23, 'ALC Transition Plans'!Q23," ")),"N/A")</f>
        <v>Prod</v>
      </c>
      <c r="K22" s="267">
        <f>IF('ALC Transition Plans'!R23=0," ",'ALC Transition Plans'!R23)</f>
        <v>41456</v>
      </c>
      <c r="L22" s="270" t="str">
        <f>IF('ALC Transition Plans'!S23=0," ",'ALC Transition Plans'!S23)</f>
        <v>Y</v>
      </c>
      <c r="M22" s="267" t="str">
        <f>IF('ALC Transition Plans'!T23=0," ",'ALC Transition Plans'!T23)</f>
        <v xml:space="preserve"> </v>
      </c>
      <c r="N22" s="324" t="str">
        <f>IF('ALC Transition Plans'!$Z23="yes", IF('ALC Transition Plans'!AJ23,"Prod",IF('ALC Transition Plans'!AF23, 'ALC Transition Plans'!AC23," ")),"N/A")</f>
        <v>Prod</v>
      </c>
      <c r="O22" s="269" t="str">
        <f>IF('ALC Transition Plans'!AE23=0," ",'ALC Transition Plans'!AE23)</f>
        <v>Y</v>
      </c>
      <c r="P22" s="557" t="str">
        <f>IF('ALC Transition Plans'!AF23=0," ",'ALC Transition Plans'!AF23)</f>
        <v xml:space="preserve"> </v>
      </c>
      <c r="Q22" s="558">
        <f t="shared" si="1"/>
        <v>0</v>
      </c>
      <c r="R22" s="276" t="str">
        <f>IF(VLOOKUP(B22,'Pivot Table'!$B$5:$K$2000,8,FALSE)=1,"Yes","")</f>
        <v/>
      </c>
      <c r="S22" s="277" t="str">
        <f>'ALC Transition Plans'!BL23</f>
        <v>F</v>
      </c>
      <c r="T22" s="226" t="str">
        <f>IF('ALC POC'!D22=0," ",'ALC POC'!D22)</f>
        <v>Shanda Sander</v>
      </c>
      <c r="U22" s="139" t="str">
        <f>IF('ALC POC'!E22=0," ",'ALC POC'!E22)</f>
        <v>shanda.sander@rma.usda.gov</v>
      </c>
      <c r="V22" s="139" t="str">
        <f>IF('ALC POC'!F22=0," ",'ALC POC'!F22)</f>
        <v>816-926-2654</v>
      </c>
      <c r="W22" s="80">
        <v>26</v>
      </c>
      <c r="X22">
        <f t="shared" si="0"/>
        <v>2</v>
      </c>
    </row>
    <row r="23" spans="1:24" ht="36" customHeight="1" x14ac:dyDescent="0.25">
      <c r="A23" s="333" t="s">
        <v>9</v>
      </c>
      <c r="B23" s="333" t="s">
        <v>43</v>
      </c>
      <c r="C23" s="480" t="str">
        <f>IF('ALC POC'!C23=0," ",'ALC POC'!C23)</f>
        <v>USDA - FNS</v>
      </c>
      <c r="D23" s="480" t="s">
        <v>2064</v>
      </c>
      <c r="E23" s="322" t="str">
        <f>IF('ALC Transition Plans'!$C24="yes", IF('ALC Transition Plans'!M24,"Prod",IF('ALC Transition Plans'!F24, 'ALC Transition Plans'!E24," ")),"N/A")</f>
        <v>Prod</v>
      </c>
      <c r="F23" s="261">
        <f>IF('ALC Transition Plans'!F24=0," ",'ALC Transition Plans'!F24)</f>
        <v>41883</v>
      </c>
      <c r="G23" s="262" t="str">
        <f>IF('ALC Transition Plans'!G24=0," ",'ALC Transition Plans'!G24)</f>
        <v>Y</v>
      </c>
      <c r="H23" s="262" t="str">
        <f>IF('ALC Transition Plans'!H24=0," ",'ALC Transition Plans'!H24)</f>
        <v>Y</v>
      </c>
      <c r="I23" s="261" t="str">
        <f>IF('ALC Transition Plans'!I24=0," ",'ALC Transition Plans'!I24)</f>
        <v xml:space="preserve"> </v>
      </c>
      <c r="J23" s="323" t="str">
        <f>IF('ALC Transition Plans'!$O24="yes", IF('ALC Transition Plans'!X24,"Prod",IF('ALC Transition Plans'!R24, 'ALC Transition Plans'!Q24," ")),"N/A")</f>
        <v>Prod</v>
      </c>
      <c r="K23" s="267">
        <f>IF('ALC Transition Plans'!R24=0," ",'ALC Transition Plans'!R24)</f>
        <v>41883</v>
      </c>
      <c r="L23" s="270" t="str">
        <f>IF('ALC Transition Plans'!S24=0," ",'ALC Transition Plans'!S24)</f>
        <v>Y</v>
      </c>
      <c r="M23" s="267" t="str">
        <f>IF('ALC Transition Plans'!T24=0," ",'ALC Transition Plans'!T24)</f>
        <v xml:space="preserve"> </v>
      </c>
      <c r="N23" s="324" t="str">
        <f>IF('ALC Transition Plans'!$Z24="yes", IF('ALC Transition Plans'!AJ24,"Prod",IF('ALC Transition Plans'!AF24, 'ALC Transition Plans'!AC24," ")),"N/A")</f>
        <v>Prod</v>
      </c>
      <c r="O23" s="269" t="str">
        <f>IF('ALC Transition Plans'!AE24=0," ",'ALC Transition Plans'!AE24)</f>
        <v>Y</v>
      </c>
      <c r="P23" s="557" t="str">
        <f>IF('ALC Transition Plans'!AF24=0," ",'ALC Transition Plans'!AF24)</f>
        <v xml:space="preserve"> </v>
      </c>
      <c r="Q23" s="558">
        <f t="shared" si="1"/>
        <v>0</v>
      </c>
      <c r="R23" s="276" t="str">
        <f>IF(VLOOKUP(B23,'Pivot Table'!$B$5:$K$2000,8,FALSE)=1,"Yes","")</f>
        <v>Yes</v>
      </c>
      <c r="S23" s="277" t="str">
        <f>'ALC Transition Plans'!BL24</f>
        <v>F</v>
      </c>
      <c r="T23" s="226" t="str">
        <f>IF('ALC POC'!D23=0," ",'ALC POC'!D23)</f>
        <v>Larry Blim
Belal Hammad</v>
      </c>
      <c r="U23" s="139" t="str">
        <f>IF('ALC POC'!E23=0," ",'ALC POC'!E23)</f>
        <v>larry.blim@fns.usda.gov
BELAL.HAMMAD@FNS.USDA.GOV</v>
      </c>
      <c r="V23" s="139" t="str">
        <f>IF('ALC POC'!F23=0," ",'ALC POC'!F23)</f>
        <v>703-305-1548
703.305.2262</v>
      </c>
      <c r="W23" s="80">
        <v>27</v>
      </c>
      <c r="X23">
        <f t="shared" si="0"/>
        <v>2</v>
      </c>
    </row>
    <row r="24" spans="1:24" ht="15" customHeight="1" x14ac:dyDescent="0.25">
      <c r="A24" s="333" t="s">
        <v>9</v>
      </c>
      <c r="B24" s="333" t="s">
        <v>44</v>
      </c>
      <c r="C24" s="480" t="str">
        <f>IF('ALC POC'!C24=0," ",'ALC POC'!C24)</f>
        <v>USDA - CCC</v>
      </c>
      <c r="D24" s="480"/>
      <c r="E24" s="322" t="str">
        <f>IF('ALC Transition Plans'!$C25="yes", IF('ALC Transition Plans'!M25,"Prod",IF('ALC Transition Plans'!F25, 'ALC Transition Plans'!E25," ")),"N/A")</f>
        <v>Prod</v>
      </c>
      <c r="F24" s="261">
        <f>IF('ALC Transition Plans'!F25=0," ",'ALC Transition Plans'!F25)</f>
        <v>39692</v>
      </c>
      <c r="G24" s="262" t="str">
        <f>IF('ALC Transition Plans'!G25=0," ",'ALC Transition Plans'!G25)</f>
        <v>Y</v>
      </c>
      <c r="H24" s="262" t="str">
        <f>IF('ALC Transition Plans'!H25=0," ",'ALC Transition Plans'!H25)</f>
        <v>Y</v>
      </c>
      <c r="I24" s="261" t="str">
        <f>IF('ALC Transition Plans'!I25=0," ",'ALC Transition Plans'!I25)</f>
        <v xml:space="preserve"> </v>
      </c>
      <c r="J24" s="329" t="str">
        <f>IF('ALC Transition Plans'!$O25="yes", IF('ALC Transition Plans'!X25,"Prod",IF('ALC Transition Plans'!R25, 'ALC Transition Plans'!Q25," ")),"N/A")</f>
        <v>N/A</v>
      </c>
      <c r="K24" s="330" t="str">
        <f>IF('ALC Transition Plans'!R25=0," ",'ALC Transition Plans'!R25)</f>
        <v xml:space="preserve"> </v>
      </c>
      <c r="L24" s="332" t="str">
        <f>IF('ALC Transition Plans'!S25=0," ",'ALC Transition Plans'!S25)</f>
        <v xml:space="preserve"> </v>
      </c>
      <c r="M24" s="330" t="str">
        <f>IF('ALC Transition Plans'!T25=0," ",'ALC Transition Plans'!T25)</f>
        <v xml:space="preserve"> </v>
      </c>
      <c r="N24" s="324" t="str">
        <f>IF('ALC Transition Plans'!$Z25="yes", IF('ALC Transition Plans'!AJ25,"Prod",IF('ALC Transition Plans'!AF25, 'ALC Transition Plans'!AC25," ")),"N/A")</f>
        <v>Prod</v>
      </c>
      <c r="O24" s="269" t="str">
        <f>IF('ALC Transition Plans'!AE25=0," ",'ALC Transition Plans'!AE25)</f>
        <v>Y</v>
      </c>
      <c r="P24" s="557" t="str">
        <f>IF('ALC Transition Plans'!AF25=0," ",'ALC Transition Plans'!AF25)</f>
        <v xml:space="preserve"> </v>
      </c>
      <c r="Q24" s="558">
        <f t="shared" si="1"/>
        <v>0</v>
      </c>
      <c r="R24" s="276" t="str">
        <f>IF(VLOOKUP(B24,'Pivot Table'!$B$5:$K$2000,8,FALSE)=1,"Yes","")</f>
        <v/>
      </c>
      <c r="S24" s="277" t="str">
        <f>'ALC Transition Plans'!BL25</f>
        <v>F</v>
      </c>
      <c r="T24" s="226" t="str">
        <f>IF('ALC POC'!D24=0," ",'ALC POC'!D24)</f>
        <v>Amber Gilstrap</v>
      </c>
      <c r="U24" s="139" t="str">
        <f>IF('ALC POC'!E24=0," ",'ALC POC'!E24)</f>
        <v>amber.gilstrap@kcc.usda.gov</v>
      </c>
      <c r="V24" s="139" t="str">
        <f>IF('ALC POC'!F24=0," ",'ALC POC'!F24)</f>
        <v xml:space="preserve"> </v>
      </c>
      <c r="W24" s="80">
        <v>28</v>
      </c>
      <c r="X24">
        <f t="shared" si="0"/>
        <v>9</v>
      </c>
    </row>
    <row r="25" spans="1:24" ht="15" customHeight="1" x14ac:dyDescent="0.25">
      <c r="A25" s="333" t="s">
        <v>9</v>
      </c>
      <c r="B25" s="333" t="s">
        <v>45</v>
      </c>
      <c r="C25" s="480" t="str">
        <f>IF('ALC POC'!C25=0," ",'ALC POC'!C25)</f>
        <v>USDA - CCC</v>
      </c>
      <c r="D25" s="480"/>
      <c r="E25" s="322" t="str">
        <f>IF('ALC Transition Plans'!$C26="yes", IF('ALC Transition Plans'!M26,"Prod",IF('ALC Transition Plans'!F26, 'ALC Transition Plans'!E26," ")),"N/A")</f>
        <v>Prod</v>
      </c>
      <c r="F25" s="261">
        <f>IF('ALC Transition Plans'!F26=0," ",'ALC Transition Plans'!F26)</f>
        <v>40026</v>
      </c>
      <c r="G25" s="262" t="str">
        <f>IF('ALC Transition Plans'!G26=0," ",'ALC Transition Plans'!G26)</f>
        <v>Y</v>
      </c>
      <c r="H25" s="262" t="str">
        <f>IF('ALC Transition Plans'!H26=0," ",'ALC Transition Plans'!H26)</f>
        <v>Y</v>
      </c>
      <c r="I25" s="261" t="str">
        <f>IF('ALC Transition Plans'!I26=0," ",'ALC Transition Plans'!I26)</f>
        <v xml:space="preserve"> </v>
      </c>
      <c r="J25" s="329" t="str">
        <f>IF('ALC Transition Plans'!$O26="yes", IF('ALC Transition Plans'!X26,"Prod",IF('ALC Transition Plans'!R26, 'ALC Transition Plans'!Q26," ")),"N/A")</f>
        <v>N/A</v>
      </c>
      <c r="K25" s="330" t="str">
        <f>IF('ALC Transition Plans'!R26=0," ",'ALC Transition Plans'!R26)</f>
        <v xml:space="preserve"> </v>
      </c>
      <c r="L25" s="332" t="str">
        <f>IF('ALC Transition Plans'!S26=0," ",'ALC Transition Plans'!S26)</f>
        <v xml:space="preserve"> </v>
      </c>
      <c r="M25" s="330" t="str">
        <f>IF('ALC Transition Plans'!T26=0," ",'ALC Transition Plans'!T26)</f>
        <v xml:space="preserve"> </v>
      </c>
      <c r="N25" s="324" t="str">
        <f>IF('ALC Transition Plans'!$Z26="yes", IF('ALC Transition Plans'!AJ26,"Prod",IF('ALC Transition Plans'!AF26, 'ALC Transition Plans'!AC26," ")),"N/A")</f>
        <v>Prod</v>
      </c>
      <c r="O25" s="269" t="str">
        <f>IF('ALC Transition Plans'!AE26=0," ",'ALC Transition Plans'!AE26)</f>
        <v>Y</v>
      </c>
      <c r="P25" s="557" t="str">
        <f>IF('ALC Transition Plans'!AF26=0," ",'ALC Transition Plans'!AF26)</f>
        <v xml:space="preserve"> </v>
      </c>
      <c r="Q25" s="558">
        <f t="shared" si="1"/>
        <v>0</v>
      </c>
      <c r="R25" s="276" t="str">
        <f>IF(VLOOKUP(B25,'Pivot Table'!$B$5:$K$2000,8,FALSE)=1,"Yes","")</f>
        <v/>
      </c>
      <c r="S25" s="277" t="str">
        <f>'ALC Transition Plans'!BL26</f>
        <v>F</v>
      </c>
      <c r="T25" s="226" t="str">
        <f>IF('ALC POC'!D25=0," ",'ALC POC'!D25)</f>
        <v>Amber Gilstrap</v>
      </c>
      <c r="U25" s="139" t="str">
        <f>IF('ALC POC'!E25=0," ",'ALC POC'!E25)</f>
        <v>amber.gilstrap@kcc.usda.gov</v>
      </c>
      <c r="V25" s="139" t="str">
        <f>IF('ALC POC'!F25=0," ",'ALC POC'!F25)</f>
        <v xml:space="preserve"> </v>
      </c>
      <c r="W25" s="80">
        <v>29</v>
      </c>
      <c r="X25">
        <f t="shared" si="0"/>
        <v>1</v>
      </c>
    </row>
    <row r="26" spans="1:24" ht="15" customHeight="1" x14ac:dyDescent="0.25">
      <c r="A26" s="333" t="s">
        <v>9</v>
      </c>
      <c r="B26" s="333" t="s">
        <v>46</v>
      </c>
      <c r="C26" s="480" t="str">
        <f>IF('ALC POC'!C26=0," ",'ALC POC'!C26)</f>
        <v>USDA - CCC</v>
      </c>
      <c r="D26" s="480"/>
      <c r="E26" s="322" t="str">
        <f>IF('ALC Transition Plans'!$C27="yes", IF('ALC Transition Plans'!M27,"Prod",IF('ALC Transition Plans'!F27, 'ALC Transition Plans'!E27," ")),"N/A")</f>
        <v>Prod</v>
      </c>
      <c r="F26" s="261">
        <f>IF('ALC Transition Plans'!F27=0," ",'ALC Transition Plans'!F27)</f>
        <v>40634</v>
      </c>
      <c r="G26" s="262" t="str">
        <f>IF('ALC Transition Plans'!G27=0," ",'ALC Transition Plans'!G27)</f>
        <v>Y</v>
      </c>
      <c r="H26" s="262" t="str">
        <f>IF('ALC Transition Plans'!H27=0," ",'ALC Transition Plans'!H27)</f>
        <v>Y</v>
      </c>
      <c r="I26" s="261" t="str">
        <f>IF('ALC Transition Plans'!I27=0," ",'ALC Transition Plans'!I27)</f>
        <v xml:space="preserve"> </v>
      </c>
      <c r="J26" s="329" t="str">
        <f>IF('ALC Transition Plans'!$O27="yes", IF('ALC Transition Plans'!X27,"Prod",IF('ALC Transition Plans'!R27, 'ALC Transition Plans'!Q27," ")),"N/A")</f>
        <v>N/A</v>
      </c>
      <c r="K26" s="330" t="str">
        <f>IF('ALC Transition Plans'!R27=0," ",'ALC Transition Plans'!R27)</f>
        <v xml:space="preserve"> </v>
      </c>
      <c r="L26" s="332" t="str">
        <f>IF('ALC Transition Plans'!S27=0," ",'ALC Transition Plans'!S27)</f>
        <v xml:space="preserve"> </v>
      </c>
      <c r="M26" s="330" t="str">
        <f>IF('ALC Transition Plans'!T27=0," ",'ALC Transition Plans'!T27)</f>
        <v xml:space="preserve"> </v>
      </c>
      <c r="N26" s="324" t="str">
        <f>IF('ALC Transition Plans'!$Z27="yes", IF('ALC Transition Plans'!AJ27,"Prod",IF('ALC Transition Plans'!AF27, 'ALC Transition Plans'!AC27," ")),"N/A")</f>
        <v>Prod</v>
      </c>
      <c r="O26" s="269" t="str">
        <f>IF('ALC Transition Plans'!AE27=0," ",'ALC Transition Plans'!AE27)</f>
        <v>Y</v>
      </c>
      <c r="P26" s="557" t="str">
        <f>IF('ALC Transition Plans'!AF27=0," ",'ALC Transition Plans'!AF27)</f>
        <v xml:space="preserve"> </v>
      </c>
      <c r="Q26" s="558">
        <f t="shared" si="1"/>
        <v>0</v>
      </c>
      <c r="R26" s="276" t="str">
        <f>IF(VLOOKUP(B26,'Pivot Table'!$B$5:$K$2000,8,FALSE)=1,"Yes","")</f>
        <v/>
      </c>
      <c r="S26" s="277" t="str">
        <f>'ALC Transition Plans'!BL27</f>
        <v>F</v>
      </c>
      <c r="T26" s="226" t="str">
        <f>IF('ALC POC'!D26=0," ",'ALC POC'!D26)</f>
        <v>Amber Gilstrap</v>
      </c>
      <c r="U26" s="139" t="str">
        <f>IF('ALC POC'!E26=0," ",'ALC POC'!E26)</f>
        <v>amber.gilstrap@kcc.usda.gov</v>
      </c>
      <c r="V26" s="139" t="str">
        <f>IF('ALC POC'!F26=0," ",'ALC POC'!F26)</f>
        <v xml:space="preserve"> </v>
      </c>
      <c r="W26" s="80">
        <v>31</v>
      </c>
      <c r="X26">
        <f t="shared" si="0"/>
        <v>1</v>
      </c>
    </row>
    <row r="27" spans="1:24" ht="15" customHeight="1" x14ac:dyDescent="0.25">
      <c r="A27" s="333" t="s">
        <v>9</v>
      </c>
      <c r="B27" s="333" t="s">
        <v>47</v>
      </c>
      <c r="C27" s="480" t="str">
        <f>IF('ALC POC'!C27=0," ",'ALC POC'!C27)</f>
        <v>USDA - CCC</v>
      </c>
      <c r="D27" s="480"/>
      <c r="E27" s="322" t="str">
        <f>IF('ALC Transition Plans'!$C28="yes", IF('ALC Transition Plans'!M28,"Prod",IF('ALC Transition Plans'!F28, 'ALC Transition Plans'!E28," ")),"N/A")</f>
        <v>Prod</v>
      </c>
      <c r="F27" s="261">
        <f>IF('ALC Transition Plans'!F28=0," ",'ALC Transition Plans'!F28)</f>
        <v>40634</v>
      </c>
      <c r="G27" s="262" t="str">
        <f>IF('ALC Transition Plans'!G28=0," ",'ALC Transition Plans'!G28)</f>
        <v>Y</v>
      </c>
      <c r="H27" s="262" t="str">
        <f>IF('ALC Transition Plans'!H28=0," ",'ALC Transition Plans'!H28)</f>
        <v>Y</v>
      </c>
      <c r="I27" s="261" t="str">
        <f>IF('ALC Transition Plans'!I28=0," ",'ALC Transition Plans'!I28)</f>
        <v xml:space="preserve"> </v>
      </c>
      <c r="J27" s="329" t="str">
        <f>IF('ALC Transition Plans'!$O28="yes", IF('ALC Transition Plans'!X28,"Prod",IF('ALC Transition Plans'!R28, 'ALC Transition Plans'!Q28," ")),"N/A")</f>
        <v>N/A</v>
      </c>
      <c r="K27" s="330" t="str">
        <f>IF('ALC Transition Plans'!R28=0," ",'ALC Transition Plans'!R28)</f>
        <v xml:space="preserve"> </v>
      </c>
      <c r="L27" s="332" t="str">
        <f>IF('ALC Transition Plans'!S28=0," ",'ALC Transition Plans'!S28)</f>
        <v xml:space="preserve"> </v>
      </c>
      <c r="M27" s="330" t="str">
        <f>IF('ALC Transition Plans'!T28=0," ",'ALC Transition Plans'!T28)</f>
        <v xml:space="preserve"> </v>
      </c>
      <c r="N27" s="324" t="str">
        <f>IF('ALC Transition Plans'!$Z28="yes", IF('ALC Transition Plans'!AJ28,"Prod",IF('ALC Transition Plans'!AF28, 'ALC Transition Plans'!AC28," ")),"N/A")</f>
        <v>Prod</v>
      </c>
      <c r="O27" s="269" t="str">
        <f>IF('ALC Transition Plans'!AE28=0," ",'ALC Transition Plans'!AE28)</f>
        <v>Y</v>
      </c>
      <c r="P27" s="557" t="str">
        <f>IF('ALC Transition Plans'!AF28=0," ",'ALC Transition Plans'!AF28)</f>
        <v xml:space="preserve"> </v>
      </c>
      <c r="Q27" s="558">
        <f t="shared" si="1"/>
        <v>0</v>
      </c>
      <c r="R27" s="276" t="str">
        <f>IF(VLOOKUP(B27,'Pivot Table'!$B$5:$K$2000,8,FALSE)=1,"Yes","")</f>
        <v/>
      </c>
      <c r="S27" s="277" t="str">
        <f>'ALC Transition Plans'!BL28</f>
        <v>F</v>
      </c>
      <c r="T27" s="226" t="str">
        <f>IF('ALC POC'!D27=0," ",'ALC POC'!D27)</f>
        <v>Amber Gilstrap</v>
      </c>
      <c r="U27" s="139" t="str">
        <f>IF('ALC POC'!E27=0," ",'ALC POC'!E27)</f>
        <v>amber.gilstrap@kcc.usda.gov</v>
      </c>
      <c r="V27" s="139" t="str">
        <f>IF('ALC POC'!F27=0," ",'ALC POC'!F27)</f>
        <v xml:space="preserve"> </v>
      </c>
      <c r="W27" s="80">
        <v>33</v>
      </c>
      <c r="X27">
        <f t="shared" si="0"/>
        <v>2</v>
      </c>
    </row>
    <row r="28" spans="1:24" ht="15" customHeight="1" x14ac:dyDescent="0.25">
      <c r="A28" s="333" t="s">
        <v>9</v>
      </c>
      <c r="B28" s="333" t="s">
        <v>48</v>
      </c>
      <c r="C28" s="480" t="str">
        <f>IF('ALC POC'!C28=0," ",'ALC POC'!C28)</f>
        <v>USDA - CCC</v>
      </c>
      <c r="D28" s="589"/>
      <c r="E28" s="322" t="str">
        <f>IF('ALC Transition Plans'!$C29="yes", IF('ALC Transition Plans'!M29,"Prod",IF('ALC Transition Plans'!F29, 'ALC Transition Plans'!E29," ")),"N/A")</f>
        <v>Prod</v>
      </c>
      <c r="F28" s="261">
        <f>IF('ALC Transition Plans'!F29=0," ",'ALC Transition Plans'!F29)</f>
        <v>40756</v>
      </c>
      <c r="G28" s="262" t="str">
        <f>IF('ALC Transition Plans'!G29=0," ",'ALC Transition Plans'!G29)</f>
        <v>Y</v>
      </c>
      <c r="H28" s="262" t="str">
        <f>IF('ALC Transition Plans'!H29=0," ",'ALC Transition Plans'!H29)</f>
        <v>Y</v>
      </c>
      <c r="I28" s="261" t="str">
        <f>IF('ALC Transition Plans'!I29=0," ",'ALC Transition Plans'!I29)</f>
        <v xml:space="preserve"> </v>
      </c>
      <c r="J28" s="323" t="str">
        <f>IF('ALC Transition Plans'!$O29="yes", IF('ALC Transition Plans'!X29,"Prod",IF('ALC Transition Plans'!R29, 'ALC Transition Plans'!Q29," ")),"N/A")</f>
        <v>Prod</v>
      </c>
      <c r="K28" s="267" t="str">
        <f>IF('ALC Transition Plans'!R29=0," ",'ALC Transition Plans'!R29)</f>
        <v xml:space="preserve"> </v>
      </c>
      <c r="L28" s="270" t="str">
        <f>IF('ALC Transition Plans'!S29=0," ",'ALC Transition Plans'!S29)</f>
        <v>Y</v>
      </c>
      <c r="M28" s="267" t="str">
        <f>IF('ALC Transition Plans'!T29=0," ",'ALC Transition Plans'!T29)</f>
        <v xml:space="preserve"> </v>
      </c>
      <c r="N28" s="324" t="str">
        <f>IF('ALC Transition Plans'!$Z29="yes", IF('ALC Transition Plans'!AJ29,"Prod",IF('ALC Transition Plans'!AF29, 'ALC Transition Plans'!AC29," ")),"N/A")</f>
        <v>Prod</v>
      </c>
      <c r="O28" s="269" t="str">
        <f>IF('ALC Transition Plans'!AE29=0," ",'ALC Transition Plans'!AE29)</f>
        <v>Y</v>
      </c>
      <c r="P28" s="557" t="str">
        <f>IF('ALC Transition Plans'!AF29=0," ",'ALC Transition Plans'!AF29)</f>
        <v xml:space="preserve"> </v>
      </c>
      <c r="Q28" s="558">
        <f t="shared" si="1"/>
        <v>0</v>
      </c>
      <c r="R28" s="276" t="str">
        <f>IF(VLOOKUP(B28,'Pivot Table'!$B$5:$K$2000,8,FALSE)=1,"Yes","")</f>
        <v/>
      </c>
      <c r="S28" s="277" t="str">
        <f>'ALC Transition Plans'!BL29</f>
        <v>F</v>
      </c>
      <c r="T28" s="226" t="str">
        <f>IF('ALC POC'!D28=0," ",'ALC POC'!D28)</f>
        <v>Amber Gilstrap</v>
      </c>
      <c r="U28" s="139" t="str">
        <f>IF('ALC POC'!E28=0," ",'ALC POC'!E28)</f>
        <v>amber.gilstrap@kcc.usda.gov</v>
      </c>
      <c r="V28" s="139" t="str">
        <f>IF('ALC POC'!F28=0," ",'ALC POC'!F28)</f>
        <v xml:space="preserve"> </v>
      </c>
      <c r="W28" s="80">
        <v>34</v>
      </c>
      <c r="X28">
        <f t="shared" si="0"/>
        <v>1</v>
      </c>
    </row>
    <row r="29" spans="1:24" ht="15" customHeight="1" x14ac:dyDescent="0.25">
      <c r="A29" s="333" t="s">
        <v>9</v>
      </c>
      <c r="B29" s="333" t="s">
        <v>49</v>
      </c>
      <c r="C29" s="480" t="str">
        <f>IF('ALC POC'!C29=0," ",'ALC POC'!C29)</f>
        <v>USDA - CCC</v>
      </c>
      <c r="D29" s="480"/>
      <c r="E29" s="322" t="str">
        <f>IF('ALC Transition Plans'!$C30="yes", IF('ALC Transition Plans'!M30,"Prod",IF('ALC Transition Plans'!F30, 'ALC Transition Plans'!E30," ")),"N/A")</f>
        <v>Prod</v>
      </c>
      <c r="F29" s="261">
        <f>IF('ALC Transition Plans'!F30=0," ",'ALC Transition Plans'!F30)</f>
        <v>40756</v>
      </c>
      <c r="G29" s="262" t="str">
        <f>IF('ALC Transition Plans'!G30=0," ",'ALC Transition Plans'!G30)</f>
        <v>Y</v>
      </c>
      <c r="H29" s="262" t="str">
        <f>IF('ALC Transition Plans'!H30=0," ",'ALC Transition Plans'!H30)</f>
        <v>Y</v>
      </c>
      <c r="I29" s="261" t="str">
        <f>IF('ALC Transition Plans'!I30=0," ",'ALC Transition Plans'!I30)</f>
        <v xml:space="preserve"> </v>
      </c>
      <c r="J29" s="329" t="str">
        <f>IF('ALC Transition Plans'!$O30="yes", IF('ALC Transition Plans'!X30,"Prod",IF('ALC Transition Plans'!R30, 'ALC Transition Plans'!Q30," ")),"N/A")</f>
        <v>N/A</v>
      </c>
      <c r="K29" s="330" t="str">
        <f>IF('ALC Transition Plans'!R30=0," ",'ALC Transition Plans'!R30)</f>
        <v xml:space="preserve"> </v>
      </c>
      <c r="L29" s="332" t="str">
        <f>IF('ALC Transition Plans'!S30=0," ",'ALC Transition Plans'!S30)</f>
        <v xml:space="preserve"> </v>
      </c>
      <c r="M29" s="330" t="str">
        <f>IF('ALC Transition Plans'!T30=0," ",'ALC Transition Plans'!T30)</f>
        <v xml:space="preserve"> </v>
      </c>
      <c r="N29" s="324" t="str">
        <f>IF('ALC Transition Plans'!$Z30="yes", IF('ALC Transition Plans'!AJ30,"Prod",IF('ALC Transition Plans'!AF30, 'ALC Transition Plans'!AC30," ")),"N/A")</f>
        <v>Prod</v>
      </c>
      <c r="O29" s="269" t="str">
        <f>IF('ALC Transition Plans'!AE30=0," ",'ALC Transition Plans'!AE30)</f>
        <v>Y</v>
      </c>
      <c r="P29" s="557" t="str">
        <f>IF('ALC Transition Plans'!AF30=0," ",'ALC Transition Plans'!AF30)</f>
        <v xml:space="preserve"> </v>
      </c>
      <c r="Q29" s="558">
        <f t="shared" si="1"/>
        <v>0</v>
      </c>
      <c r="R29" s="276" t="str">
        <f>IF(VLOOKUP(B29,'Pivot Table'!$B$5:$K$2000,8,FALSE)=1,"Yes","")</f>
        <v/>
      </c>
      <c r="S29" s="277" t="str">
        <f>'ALC Transition Plans'!BL30</f>
        <v>F</v>
      </c>
      <c r="T29" s="226" t="str">
        <f>IF('ALC POC'!D29=0," ",'ALC POC'!D29)</f>
        <v>Amber Gilstrap</v>
      </c>
      <c r="U29" s="139" t="str">
        <f>IF('ALC POC'!E29=0," ",'ALC POC'!E29)</f>
        <v>amber.gilstrap@kcc.usda.gov</v>
      </c>
      <c r="V29" s="139" t="str">
        <f>IF('ALC POC'!F29=0," ",'ALC POC'!F29)</f>
        <v xml:space="preserve"> </v>
      </c>
      <c r="W29" s="80">
        <v>36</v>
      </c>
      <c r="X29">
        <f t="shared" si="0"/>
        <v>7</v>
      </c>
    </row>
    <row r="30" spans="1:24" ht="15" customHeight="1" x14ac:dyDescent="0.25">
      <c r="A30" s="333" t="s">
        <v>9</v>
      </c>
      <c r="B30" s="333" t="s">
        <v>50</v>
      </c>
      <c r="C30" s="480" t="str">
        <f>IF('ALC POC'!C30=0," ",'ALC POC'!C30)</f>
        <v>USDA - CCC</v>
      </c>
      <c r="D30" s="480"/>
      <c r="E30" s="322" t="str">
        <f>IF('ALC Transition Plans'!$C31="yes", IF('ALC Transition Plans'!M31,"Prod",IF('ALC Transition Plans'!F31, 'ALC Transition Plans'!E31," ")),"N/A")</f>
        <v>Prod</v>
      </c>
      <c r="F30" s="261">
        <f>IF('ALC Transition Plans'!F31=0," ",'ALC Transition Plans'!F31)</f>
        <v>40756</v>
      </c>
      <c r="G30" s="262" t="str">
        <f>IF('ALC Transition Plans'!G31=0," ",'ALC Transition Plans'!G31)</f>
        <v>Y</v>
      </c>
      <c r="H30" s="262" t="str">
        <f>IF('ALC Transition Plans'!H31=0," ",'ALC Transition Plans'!H31)</f>
        <v>Y</v>
      </c>
      <c r="I30" s="261" t="str">
        <f>IF('ALC Transition Plans'!I31=0," ",'ALC Transition Plans'!I31)</f>
        <v xml:space="preserve"> </v>
      </c>
      <c r="J30" s="329" t="str">
        <f>IF('ALC Transition Plans'!$O31="yes", IF('ALC Transition Plans'!X31,"Prod",IF('ALC Transition Plans'!R31, 'ALC Transition Plans'!Q31," ")),"N/A")</f>
        <v>N/A</v>
      </c>
      <c r="K30" s="330" t="str">
        <f>IF('ALC Transition Plans'!R31=0," ",'ALC Transition Plans'!R31)</f>
        <v xml:space="preserve"> </v>
      </c>
      <c r="L30" s="332" t="str">
        <f>IF('ALC Transition Plans'!S31=0," ",'ALC Transition Plans'!S31)</f>
        <v xml:space="preserve"> </v>
      </c>
      <c r="M30" s="330" t="str">
        <f>IF('ALC Transition Plans'!T31=0," ",'ALC Transition Plans'!T31)</f>
        <v xml:space="preserve"> </v>
      </c>
      <c r="N30" s="324" t="str">
        <f>IF('ALC Transition Plans'!$Z31="yes", IF('ALC Transition Plans'!AJ31,"Prod",IF('ALC Transition Plans'!AF31, 'ALC Transition Plans'!AC31," ")),"N/A")</f>
        <v>Prod</v>
      </c>
      <c r="O30" s="269" t="str">
        <f>IF('ALC Transition Plans'!AE31=0," ",'ALC Transition Plans'!AE31)</f>
        <v>Y</v>
      </c>
      <c r="P30" s="557" t="str">
        <f>IF('ALC Transition Plans'!AF31=0," ",'ALC Transition Plans'!AF31)</f>
        <v xml:space="preserve"> </v>
      </c>
      <c r="Q30" s="558">
        <f t="shared" si="1"/>
        <v>0</v>
      </c>
      <c r="R30" s="276" t="str">
        <f>IF(VLOOKUP(B30,'Pivot Table'!$B$5:$K$2000,8,FALSE)=1,"Yes","")</f>
        <v/>
      </c>
      <c r="S30" s="277" t="str">
        <f>'ALC Transition Plans'!BL31</f>
        <v>F</v>
      </c>
      <c r="T30" s="226" t="str">
        <f>IF('ALC POC'!D30=0," ",'ALC POC'!D30)</f>
        <v>Amber Gilstrap</v>
      </c>
      <c r="U30" s="139" t="str">
        <f>IF('ALC POC'!E30=0," ",'ALC POC'!E30)</f>
        <v>amber.gilstrap@kcc.usda.gov</v>
      </c>
      <c r="V30" s="139" t="str">
        <f>IF('ALC POC'!F30=0," ",'ALC POC'!F30)</f>
        <v xml:space="preserve"> </v>
      </c>
      <c r="W30" s="80">
        <v>41</v>
      </c>
      <c r="X30">
        <f t="shared" si="0"/>
        <v>1</v>
      </c>
    </row>
    <row r="31" spans="1:24" ht="15" customHeight="1" x14ac:dyDescent="0.25">
      <c r="A31" s="333" t="s">
        <v>9</v>
      </c>
      <c r="B31" s="333" t="s">
        <v>51</v>
      </c>
      <c r="C31" s="480" t="str">
        <f>IF('ALC POC'!C31=0," ",'ALC POC'!C31)</f>
        <v>USDA - CCC</v>
      </c>
      <c r="D31" s="480"/>
      <c r="E31" s="322" t="str">
        <f>IF('ALC Transition Plans'!$C32="yes", IF('ALC Transition Plans'!M32,"Prod",IF('ALC Transition Plans'!F32, 'ALC Transition Plans'!E32," ")),"N/A")</f>
        <v>Prod</v>
      </c>
      <c r="F31" s="261">
        <f>IF('ALC Transition Plans'!F32=0," ",'ALC Transition Plans'!F32)</f>
        <v>40756</v>
      </c>
      <c r="G31" s="262" t="str">
        <f>IF('ALC Transition Plans'!G32=0," ",'ALC Transition Plans'!G32)</f>
        <v>Y</v>
      </c>
      <c r="H31" s="262" t="str">
        <f>IF('ALC Transition Plans'!H32=0," ",'ALC Transition Plans'!H32)</f>
        <v>Y</v>
      </c>
      <c r="I31" s="261" t="str">
        <f>IF('ALC Transition Plans'!I32=0," ",'ALC Transition Plans'!I32)</f>
        <v xml:space="preserve"> </v>
      </c>
      <c r="J31" s="329" t="str">
        <f>IF('ALC Transition Plans'!$O32="yes", IF('ALC Transition Plans'!X32,"Prod",IF('ALC Transition Plans'!R32, 'ALC Transition Plans'!Q32," ")),"N/A")</f>
        <v>N/A</v>
      </c>
      <c r="K31" s="330" t="str">
        <f>IF('ALC Transition Plans'!R32=0," ",'ALC Transition Plans'!R32)</f>
        <v xml:space="preserve"> </v>
      </c>
      <c r="L31" s="332" t="str">
        <f>IF('ALC Transition Plans'!S32=0," ",'ALC Transition Plans'!S32)</f>
        <v xml:space="preserve"> </v>
      </c>
      <c r="M31" s="330" t="str">
        <f>IF('ALC Transition Plans'!T32=0," ",'ALC Transition Plans'!T32)</f>
        <v xml:space="preserve"> </v>
      </c>
      <c r="N31" s="324" t="str">
        <f>IF('ALC Transition Plans'!$Z32="yes", IF('ALC Transition Plans'!AJ32,"Prod",IF('ALC Transition Plans'!AF32, 'ALC Transition Plans'!AC32," ")),"N/A")</f>
        <v>Prod</v>
      </c>
      <c r="O31" s="269" t="str">
        <f>IF('ALC Transition Plans'!AE32=0," ",'ALC Transition Plans'!AE32)</f>
        <v>Y</v>
      </c>
      <c r="P31" s="557" t="str">
        <f>IF('ALC Transition Plans'!AF32=0," ",'ALC Transition Plans'!AF32)</f>
        <v xml:space="preserve"> </v>
      </c>
      <c r="Q31" s="558">
        <f t="shared" si="1"/>
        <v>0</v>
      </c>
      <c r="R31" s="276" t="str">
        <f>IF(VLOOKUP(B31,'Pivot Table'!$B$5:$K$2000,8,FALSE)=1,"Yes","")</f>
        <v/>
      </c>
      <c r="S31" s="277" t="str">
        <f>'ALC Transition Plans'!BL32</f>
        <v>F</v>
      </c>
      <c r="T31" s="226" t="str">
        <f>IF('ALC POC'!D31=0," ",'ALC POC'!D31)</f>
        <v>Amber Gilstrap</v>
      </c>
      <c r="U31" s="139" t="str">
        <f>IF('ALC POC'!E31=0," ",'ALC POC'!E31)</f>
        <v>amber.gilstrap@kcc.usda.gov</v>
      </c>
      <c r="V31" s="139" t="str">
        <f>IF('ALC POC'!F31=0," ",'ALC POC'!F31)</f>
        <v xml:space="preserve"> </v>
      </c>
      <c r="W31" s="80">
        <v>45</v>
      </c>
      <c r="X31">
        <f t="shared" si="0"/>
        <v>1</v>
      </c>
    </row>
    <row r="32" spans="1:24" ht="15" customHeight="1" x14ac:dyDescent="0.25">
      <c r="A32" s="333" t="s">
        <v>9</v>
      </c>
      <c r="B32" s="333" t="s">
        <v>52</v>
      </c>
      <c r="C32" s="480" t="str">
        <f>IF('ALC POC'!C32=0," ",'ALC POC'!C32)</f>
        <v>USDA - CCC</v>
      </c>
      <c r="D32" s="480"/>
      <c r="E32" s="322" t="str">
        <f>IF('ALC Transition Plans'!$C33="yes", IF('ALC Transition Plans'!M33,"Prod",IF('ALC Transition Plans'!F33, 'ALC Transition Plans'!E33," ")),"N/A")</f>
        <v>Prod</v>
      </c>
      <c r="F32" s="261">
        <f>IF('ALC Transition Plans'!F33=0," ",'ALC Transition Plans'!F33)</f>
        <v>40756</v>
      </c>
      <c r="G32" s="262" t="str">
        <f>IF('ALC Transition Plans'!G33=0," ",'ALC Transition Plans'!G33)</f>
        <v>Y</v>
      </c>
      <c r="H32" s="262" t="str">
        <f>IF('ALC Transition Plans'!H33=0," ",'ALC Transition Plans'!H33)</f>
        <v>Y</v>
      </c>
      <c r="I32" s="261" t="str">
        <f>IF('ALC Transition Plans'!I33=0," ",'ALC Transition Plans'!I33)</f>
        <v xml:space="preserve"> </v>
      </c>
      <c r="J32" s="329" t="str">
        <f>IF('ALC Transition Plans'!$O33="yes", IF('ALC Transition Plans'!X33,"Prod",IF('ALC Transition Plans'!R33, 'ALC Transition Plans'!Q33," ")),"N/A")</f>
        <v>N/A</v>
      </c>
      <c r="K32" s="330" t="str">
        <f>IF('ALC Transition Plans'!R33=0," ",'ALC Transition Plans'!R33)</f>
        <v xml:space="preserve"> </v>
      </c>
      <c r="L32" s="332" t="str">
        <f>IF('ALC Transition Plans'!S33=0," ",'ALC Transition Plans'!S33)</f>
        <v xml:space="preserve"> </v>
      </c>
      <c r="M32" s="330" t="str">
        <f>IF('ALC Transition Plans'!T33=0," ",'ALC Transition Plans'!T33)</f>
        <v xml:space="preserve"> </v>
      </c>
      <c r="N32" s="324" t="str">
        <f>IF('ALC Transition Plans'!$Z33="yes", IF('ALC Transition Plans'!AJ33,"Prod",IF('ALC Transition Plans'!AF33, 'ALC Transition Plans'!AC33," ")),"N/A")</f>
        <v>Prod</v>
      </c>
      <c r="O32" s="269" t="str">
        <f>IF('ALC Transition Plans'!AE33=0," ",'ALC Transition Plans'!AE33)</f>
        <v>Y</v>
      </c>
      <c r="P32" s="557" t="str">
        <f>IF('ALC Transition Plans'!AF33=0," ",'ALC Transition Plans'!AF33)</f>
        <v xml:space="preserve"> </v>
      </c>
      <c r="Q32" s="558">
        <f t="shared" si="1"/>
        <v>0</v>
      </c>
      <c r="R32" s="276" t="str">
        <f>IF(VLOOKUP(B32,'Pivot Table'!$B$5:$K$2000,8,FALSE)=1,"Yes","")</f>
        <v/>
      </c>
      <c r="S32" s="277" t="str">
        <f>'ALC Transition Plans'!BL33</f>
        <v>F</v>
      </c>
      <c r="T32" s="226" t="str">
        <f>IF('ALC POC'!D32=0," ",'ALC POC'!D32)</f>
        <v>Amber Gilstrap</v>
      </c>
      <c r="U32" s="139" t="str">
        <f>IF('ALC POC'!E32=0," ",'ALC POC'!E32)</f>
        <v>amber.gilstrap@kcc.usda.gov</v>
      </c>
      <c r="V32" s="139" t="str">
        <f>IF('ALC POC'!F32=0," ",'ALC POC'!F32)</f>
        <v xml:space="preserve"> </v>
      </c>
      <c r="W32" s="80">
        <v>47</v>
      </c>
      <c r="X32">
        <f t="shared" si="0"/>
        <v>3</v>
      </c>
    </row>
    <row r="33" spans="1:24" ht="15" customHeight="1" x14ac:dyDescent="0.25">
      <c r="A33" s="333" t="s">
        <v>9</v>
      </c>
      <c r="B33" s="333" t="s">
        <v>53</v>
      </c>
      <c r="C33" s="480" t="str">
        <f>IF('ALC POC'!C33=0," ",'ALC POC'!C33)</f>
        <v>USDA - CCC</v>
      </c>
      <c r="D33" s="480"/>
      <c r="E33" s="322" t="str">
        <f>IF('ALC Transition Plans'!$C34="yes", IF('ALC Transition Plans'!M34,"Prod",IF('ALC Transition Plans'!F34, 'ALC Transition Plans'!E34," ")),"N/A")</f>
        <v>Prod</v>
      </c>
      <c r="F33" s="261">
        <f>IF('ALC Transition Plans'!F34=0," ",'ALC Transition Plans'!F34)</f>
        <v>40756</v>
      </c>
      <c r="G33" s="262" t="str">
        <f>IF('ALC Transition Plans'!G34=0," ",'ALC Transition Plans'!G34)</f>
        <v>Y</v>
      </c>
      <c r="H33" s="262" t="str">
        <f>IF('ALC Transition Plans'!H34=0," ",'ALC Transition Plans'!H34)</f>
        <v>Y</v>
      </c>
      <c r="I33" s="261" t="str">
        <f>IF('ALC Transition Plans'!I34=0," ",'ALC Transition Plans'!I34)</f>
        <v xml:space="preserve"> </v>
      </c>
      <c r="J33" s="329" t="str">
        <f>IF('ALC Transition Plans'!$O34="yes", IF('ALC Transition Plans'!X34,"Prod",IF('ALC Transition Plans'!R34, 'ALC Transition Plans'!Q34," ")),"N/A")</f>
        <v>N/A</v>
      </c>
      <c r="K33" s="330" t="str">
        <f>IF('ALC Transition Plans'!R34=0," ",'ALC Transition Plans'!R34)</f>
        <v xml:space="preserve"> </v>
      </c>
      <c r="L33" s="332" t="str">
        <f>IF('ALC Transition Plans'!S34=0," ",'ALC Transition Plans'!S34)</f>
        <v xml:space="preserve"> </v>
      </c>
      <c r="M33" s="330" t="str">
        <f>IF('ALC Transition Plans'!T34=0," ",'ALC Transition Plans'!T34)</f>
        <v xml:space="preserve"> </v>
      </c>
      <c r="N33" s="324" t="str">
        <f>IF('ALC Transition Plans'!$Z34="yes", IF('ALC Transition Plans'!AJ34,"Prod",IF('ALC Transition Plans'!AF34, 'ALC Transition Plans'!AC34," ")),"N/A")</f>
        <v>Prod</v>
      </c>
      <c r="O33" s="269" t="str">
        <f>IF('ALC Transition Plans'!AE34=0," ",'ALC Transition Plans'!AE34)</f>
        <v>Y</v>
      </c>
      <c r="P33" s="557" t="str">
        <f>IF('ALC Transition Plans'!AF34=0," ",'ALC Transition Plans'!AF34)</f>
        <v xml:space="preserve"> </v>
      </c>
      <c r="Q33" s="558">
        <f t="shared" si="1"/>
        <v>0</v>
      </c>
      <c r="R33" s="276" t="str">
        <f>IF(VLOOKUP(B33,'Pivot Table'!$B$5:$K$2000,8,FALSE)=1,"Yes","")</f>
        <v/>
      </c>
      <c r="S33" s="277" t="str">
        <f>'ALC Transition Plans'!BL34</f>
        <v>F</v>
      </c>
      <c r="T33" s="226" t="str">
        <f>IF('ALC POC'!D33=0," ",'ALC POC'!D33)</f>
        <v>Amber Gilstrap</v>
      </c>
      <c r="U33" s="139" t="str">
        <f>IF('ALC POC'!E33=0," ",'ALC POC'!E33)</f>
        <v>amber.gilstrap@kcc.usda.gov</v>
      </c>
      <c r="V33" s="139" t="str">
        <f>IF('ALC POC'!F33=0," ",'ALC POC'!F33)</f>
        <v xml:space="preserve"> </v>
      </c>
      <c r="W33" s="80">
        <v>48</v>
      </c>
      <c r="X33">
        <f t="shared" si="0"/>
        <v>2</v>
      </c>
    </row>
    <row r="34" spans="1:24" ht="22.2" customHeight="1" x14ac:dyDescent="0.25">
      <c r="A34" s="333" t="s">
        <v>9</v>
      </c>
      <c r="B34" s="333" t="s">
        <v>727</v>
      </c>
      <c r="C34" s="480" t="str">
        <f>IF('ALC POC'!C34=0," ",'ALC POC'!C34)</f>
        <v>USDA - CCC</v>
      </c>
      <c r="D34" s="480"/>
      <c r="E34" s="322" t="str">
        <f>IF('ALC Transition Plans'!$C35="yes", IF('ALC Transition Plans'!M35,"Prod",IF('ALC Transition Plans'!F35, 'ALC Transition Plans'!E35," ")),"N/A")</f>
        <v>Prod</v>
      </c>
      <c r="F34" s="261">
        <f>IF('ALC Transition Plans'!F35=0," ",'ALC Transition Plans'!F35)</f>
        <v>41061</v>
      </c>
      <c r="G34" s="262" t="str">
        <f>IF('ALC Transition Plans'!G35=0," ",'ALC Transition Plans'!G35)</f>
        <v>Y</v>
      </c>
      <c r="H34" s="262" t="str">
        <f>IF('ALC Transition Plans'!H35=0," ",'ALC Transition Plans'!H35)</f>
        <v>Y</v>
      </c>
      <c r="I34" s="261" t="str">
        <f>IF('ALC Transition Plans'!I35=0," ",'ALC Transition Plans'!I35)</f>
        <v xml:space="preserve"> </v>
      </c>
      <c r="J34" s="329" t="str">
        <f>IF('ALC Transition Plans'!$O35="yes", IF('ALC Transition Plans'!X35,"Prod",IF('ALC Transition Plans'!R35, 'ALC Transition Plans'!Q35," ")),"N/A")</f>
        <v>N/A</v>
      </c>
      <c r="K34" s="330" t="str">
        <f>IF('ALC Transition Plans'!R35=0," ",'ALC Transition Plans'!R35)</f>
        <v xml:space="preserve"> </v>
      </c>
      <c r="L34" s="332" t="str">
        <f>IF('ALC Transition Plans'!S35=0," ",'ALC Transition Plans'!S35)</f>
        <v xml:space="preserve"> </v>
      </c>
      <c r="M34" s="330" t="str">
        <f>IF('ALC Transition Plans'!T35=0," ",'ALC Transition Plans'!T35)</f>
        <v xml:space="preserve"> </v>
      </c>
      <c r="N34" s="324" t="str">
        <f>IF('ALC Transition Plans'!$Z35="yes", IF('ALC Transition Plans'!AJ35,"Prod",IF('ALC Transition Plans'!AF35, 'ALC Transition Plans'!AC35," ")),"N/A")</f>
        <v>Prod</v>
      </c>
      <c r="O34" s="269" t="str">
        <f>IF('ALC Transition Plans'!AE35=0," ",'ALC Transition Plans'!AE35)</f>
        <v>Y</v>
      </c>
      <c r="P34" s="557" t="str">
        <f>IF('ALC Transition Plans'!AF35=0," ",'ALC Transition Plans'!AF35)</f>
        <v xml:space="preserve"> </v>
      </c>
      <c r="Q34" s="558">
        <f t="shared" si="1"/>
        <v>0</v>
      </c>
      <c r="R34" s="276" t="str">
        <f>IF(VLOOKUP(B34,'Pivot Table'!$B$5:$K$2000,8,FALSE)=1,"Yes","")</f>
        <v/>
      </c>
      <c r="S34" s="277" t="str">
        <f>'ALC Transition Plans'!BL35</f>
        <v>F</v>
      </c>
      <c r="T34" s="226" t="str">
        <f>IF('ALC POC'!D34=0," ",'ALC POC'!D34)</f>
        <v>Pam Moore
Amber Gilstrap</v>
      </c>
      <c r="U34" s="139" t="str">
        <f>IF('ALC POC'!E34=0," ",'ALC POC'!E34)</f>
        <v>Pam.moore@kcc.usda.gov
amber.gilstrap@kcc.usda.gov</v>
      </c>
      <c r="V34" s="139" t="str">
        <f>IF('ALC POC'!F34=0," ",'ALC POC'!F34)</f>
        <v xml:space="preserve">816-926-5967
</v>
      </c>
      <c r="W34" s="80">
        <v>49</v>
      </c>
      <c r="X34">
        <f t="shared" si="0"/>
        <v>1</v>
      </c>
    </row>
    <row r="35" spans="1:24" ht="22.2" customHeight="1" x14ac:dyDescent="0.25">
      <c r="A35" s="333" t="s">
        <v>9</v>
      </c>
      <c r="B35" s="333" t="s">
        <v>54</v>
      </c>
      <c r="C35" s="480" t="str">
        <f>IF('ALC POC'!C35=0," ",'ALC POC'!C35)</f>
        <v>USDA - CCC</v>
      </c>
      <c r="D35" s="480"/>
      <c r="E35" s="322" t="str">
        <f>IF('ALC Transition Plans'!$C36="yes", IF('ALC Transition Plans'!M36,"Prod",IF('ALC Transition Plans'!F36, 'ALC Transition Plans'!E36," ")),"N/A")</f>
        <v>Prod</v>
      </c>
      <c r="F35" s="261">
        <f>IF('ALC Transition Plans'!F36=0," ",'ALC Transition Plans'!F36)</f>
        <v>41061</v>
      </c>
      <c r="G35" s="262" t="str">
        <f>IF('ALC Transition Plans'!G36=0," ",'ALC Transition Plans'!G36)</f>
        <v>Y</v>
      </c>
      <c r="H35" s="262" t="str">
        <f>IF('ALC Transition Plans'!H36=0," ",'ALC Transition Plans'!H36)</f>
        <v>Y</v>
      </c>
      <c r="I35" s="261" t="str">
        <f>IF('ALC Transition Plans'!I36=0," ",'ALC Transition Plans'!I36)</f>
        <v xml:space="preserve"> </v>
      </c>
      <c r="J35" s="329" t="str">
        <f>IF('ALC Transition Plans'!$O36="yes", IF('ALC Transition Plans'!X36,"Prod",IF('ALC Transition Plans'!R36, 'ALC Transition Plans'!Q36," ")),"N/A")</f>
        <v>N/A</v>
      </c>
      <c r="K35" s="330" t="str">
        <f>IF('ALC Transition Plans'!R36=0," ",'ALC Transition Plans'!R36)</f>
        <v xml:space="preserve"> </v>
      </c>
      <c r="L35" s="332" t="str">
        <f>IF('ALC Transition Plans'!S36=0," ",'ALC Transition Plans'!S36)</f>
        <v xml:space="preserve"> </v>
      </c>
      <c r="M35" s="330" t="str">
        <f>IF('ALC Transition Plans'!T36=0," ",'ALC Transition Plans'!T36)</f>
        <v xml:space="preserve"> </v>
      </c>
      <c r="N35" s="324" t="str">
        <f>IF('ALC Transition Plans'!$Z36="yes", IF('ALC Transition Plans'!AJ36,"Prod",IF('ALC Transition Plans'!AF36, 'ALC Transition Plans'!AC36," ")),"N/A")</f>
        <v>Prod</v>
      </c>
      <c r="O35" s="269" t="str">
        <f>IF('ALC Transition Plans'!AE36=0," ",'ALC Transition Plans'!AE36)</f>
        <v>Y</v>
      </c>
      <c r="P35" s="557" t="str">
        <f>IF('ALC Transition Plans'!AF36=0," ",'ALC Transition Plans'!AF36)</f>
        <v xml:space="preserve"> </v>
      </c>
      <c r="Q35" s="558">
        <f t="shared" si="1"/>
        <v>0</v>
      </c>
      <c r="R35" s="276" t="str">
        <f>IF(VLOOKUP(B35,'Pivot Table'!$B$5:$K$2000,8,FALSE)=1,"Yes","")</f>
        <v/>
      </c>
      <c r="S35" s="277" t="str">
        <f>'ALC Transition Plans'!BL36</f>
        <v>F</v>
      </c>
      <c r="T35" s="226" t="str">
        <f>IF('ALC POC'!D35=0," ",'ALC POC'!D35)</f>
        <v>Pam Moore
Amber Gilstrap</v>
      </c>
      <c r="U35" s="139" t="str">
        <f>IF('ALC POC'!E35=0," ",'ALC POC'!E35)</f>
        <v>Pam.moore@kcc.usda.gov
amber.gilstrap@kcc.usda.gov</v>
      </c>
      <c r="V35" s="139" t="str">
        <f>IF('ALC POC'!F35=0," ",'ALC POC'!F35)</f>
        <v xml:space="preserve">816-926-5967
</v>
      </c>
      <c r="W35" s="80">
        <v>50</v>
      </c>
      <c r="X35">
        <f t="shared" si="0"/>
        <v>1</v>
      </c>
    </row>
    <row r="36" spans="1:24" ht="22.2" customHeight="1" x14ac:dyDescent="0.25">
      <c r="A36" s="333" t="s">
        <v>9</v>
      </c>
      <c r="B36" s="333" t="s">
        <v>728</v>
      </c>
      <c r="C36" s="480" t="str">
        <f>IF('ALC POC'!C36=0," ",'ALC POC'!C36)</f>
        <v>USDA - CCC</v>
      </c>
      <c r="D36" s="480"/>
      <c r="E36" s="322" t="str">
        <f>IF('ALC Transition Plans'!$C37="yes", IF('ALC Transition Plans'!M37,"Prod",IF('ALC Transition Plans'!F37, 'ALC Transition Plans'!E37," ")),"N/A")</f>
        <v>Prod</v>
      </c>
      <c r="F36" s="261">
        <f>IF('ALC Transition Plans'!F37=0," ",'ALC Transition Plans'!F37)</f>
        <v>41061</v>
      </c>
      <c r="G36" s="262" t="str">
        <f>IF('ALC Transition Plans'!G37=0," ",'ALC Transition Plans'!G37)</f>
        <v>Y</v>
      </c>
      <c r="H36" s="262" t="str">
        <f>IF('ALC Transition Plans'!H37=0," ",'ALC Transition Plans'!H37)</f>
        <v>Y</v>
      </c>
      <c r="I36" s="261" t="str">
        <f>IF('ALC Transition Plans'!I37=0," ",'ALC Transition Plans'!I37)</f>
        <v xml:space="preserve"> </v>
      </c>
      <c r="J36" s="329" t="str">
        <f>IF('ALC Transition Plans'!$O37="yes", IF('ALC Transition Plans'!X37,"Prod",IF('ALC Transition Plans'!R37, 'ALC Transition Plans'!Q37," ")),"N/A")</f>
        <v>N/A</v>
      </c>
      <c r="K36" s="330" t="str">
        <f>IF('ALC Transition Plans'!R37=0," ",'ALC Transition Plans'!R37)</f>
        <v xml:space="preserve"> </v>
      </c>
      <c r="L36" s="332" t="str">
        <f>IF('ALC Transition Plans'!S37=0," ",'ALC Transition Plans'!S37)</f>
        <v xml:space="preserve"> </v>
      </c>
      <c r="M36" s="330" t="str">
        <f>IF('ALC Transition Plans'!T37=0," ",'ALC Transition Plans'!T37)</f>
        <v xml:space="preserve"> </v>
      </c>
      <c r="N36" s="324" t="str">
        <f>IF('ALC Transition Plans'!$Z37="yes", IF('ALC Transition Plans'!AJ37,"Prod",IF('ALC Transition Plans'!AF37, 'ALC Transition Plans'!AC37," ")),"N/A")</f>
        <v>Prod</v>
      </c>
      <c r="O36" s="269" t="str">
        <f>IF('ALC Transition Plans'!AE37=0," ",'ALC Transition Plans'!AE37)</f>
        <v>Y</v>
      </c>
      <c r="P36" s="557" t="str">
        <f>IF('ALC Transition Plans'!AF37=0," ",'ALC Transition Plans'!AF37)</f>
        <v xml:space="preserve"> </v>
      </c>
      <c r="Q36" s="558">
        <f t="shared" si="1"/>
        <v>0</v>
      </c>
      <c r="R36" s="276" t="str">
        <f>IF(VLOOKUP(B36,'Pivot Table'!$B$5:$K$2000,8,FALSE)=1,"Yes","")</f>
        <v/>
      </c>
      <c r="S36" s="277" t="str">
        <f>'ALC Transition Plans'!BL37</f>
        <v>F</v>
      </c>
      <c r="T36" s="226" t="str">
        <f>IF('ALC POC'!D36=0," ",'ALC POC'!D36)</f>
        <v>Pam Moore
Amber Gilstrap</v>
      </c>
      <c r="U36" s="139" t="str">
        <f>IF('ALC POC'!E36=0," ",'ALC POC'!E36)</f>
        <v>Pam.moore@kcc.usda.gov
amber.gilstrap@kcc.usda.gov</v>
      </c>
      <c r="V36" s="139" t="str">
        <f>IF('ALC POC'!F36=0," ",'ALC POC'!F36)</f>
        <v xml:space="preserve">816-926-5967
</v>
      </c>
      <c r="W36" s="80">
        <v>51</v>
      </c>
      <c r="X36">
        <f t="shared" si="0"/>
        <v>1</v>
      </c>
    </row>
    <row r="37" spans="1:24" ht="22.2" customHeight="1" x14ac:dyDescent="0.25">
      <c r="A37" s="333" t="s">
        <v>9</v>
      </c>
      <c r="B37" s="333" t="s">
        <v>55</v>
      </c>
      <c r="C37" s="480" t="str">
        <f>IF('ALC POC'!C37=0," ",'ALC POC'!C37)</f>
        <v>USDA - CCC</v>
      </c>
      <c r="D37" s="480"/>
      <c r="E37" s="322" t="str">
        <f>IF('ALC Transition Plans'!$C38="yes", IF('ALC Transition Plans'!M38,"Prod",IF('ALC Transition Plans'!F38, 'ALC Transition Plans'!E38," ")),"N/A")</f>
        <v>Prod</v>
      </c>
      <c r="F37" s="261">
        <f>IF('ALC Transition Plans'!F38=0," ",'ALC Transition Plans'!F38)</f>
        <v>41061</v>
      </c>
      <c r="G37" s="262" t="str">
        <f>IF('ALC Transition Plans'!G38=0," ",'ALC Transition Plans'!G38)</f>
        <v>Y</v>
      </c>
      <c r="H37" s="262" t="str">
        <f>IF('ALC Transition Plans'!H38=0," ",'ALC Transition Plans'!H38)</f>
        <v>Y</v>
      </c>
      <c r="I37" s="261" t="str">
        <f>IF('ALC Transition Plans'!I38=0," ",'ALC Transition Plans'!I38)</f>
        <v xml:space="preserve"> </v>
      </c>
      <c r="J37" s="329" t="str">
        <f>IF('ALC Transition Plans'!$O38="yes", IF('ALC Transition Plans'!X38,"Prod",IF('ALC Transition Plans'!R38, 'ALC Transition Plans'!Q38," ")),"N/A")</f>
        <v>N/A</v>
      </c>
      <c r="K37" s="330" t="str">
        <f>IF('ALC Transition Plans'!R38=0," ",'ALC Transition Plans'!R38)</f>
        <v xml:space="preserve"> </v>
      </c>
      <c r="L37" s="332" t="str">
        <f>IF('ALC Transition Plans'!S38=0," ",'ALC Transition Plans'!S38)</f>
        <v xml:space="preserve"> </v>
      </c>
      <c r="M37" s="330" t="str">
        <f>IF('ALC Transition Plans'!T38=0," ",'ALC Transition Plans'!T38)</f>
        <v xml:space="preserve"> </v>
      </c>
      <c r="N37" s="324" t="str">
        <f>IF('ALC Transition Plans'!$Z38="yes", IF('ALC Transition Plans'!AJ38,"Prod",IF('ALC Transition Plans'!AF38, 'ALC Transition Plans'!AC38," ")),"N/A")</f>
        <v>Prod</v>
      </c>
      <c r="O37" s="269" t="str">
        <f>IF('ALC Transition Plans'!AE38=0," ",'ALC Transition Plans'!AE38)</f>
        <v>Y</v>
      </c>
      <c r="P37" s="557" t="str">
        <f>IF('ALC Transition Plans'!AF38=0," ",'ALC Transition Plans'!AF38)</f>
        <v xml:space="preserve"> </v>
      </c>
      <c r="Q37" s="558">
        <f t="shared" si="1"/>
        <v>0</v>
      </c>
      <c r="R37" s="276" t="str">
        <f>IF(VLOOKUP(B37,'Pivot Table'!$B$5:$K$2000,8,FALSE)=1,"Yes","")</f>
        <v/>
      </c>
      <c r="S37" s="277" t="str">
        <f>'ALC Transition Plans'!BL38</f>
        <v>F</v>
      </c>
      <c r="T37" s="226" t="str">
        <f>IF('ALC POC'!D37=0," ",'ALC POC'!D37)</f>
        <v>Pam Moore
Amber Gilstrap</v>
      </c>
      <c r="U37" s="139" t="str">
        <f>IF('ALC POC'!E37=0," ",'ALC POC'!E37)</f>
        <v>Pam.moore@kcc.usda.gov
amber.gilstrap@kcc.usda.gov</v>
      </c>
      <c r="V37" s="139" t="str">
        <f>IF('ALC POC'!F37=0," ",'ALC POC'!F37)</f>
        <v xml:space="preserve">816-926-5967
</v>
      </c>
      <c r="W37" s="80">
        <v>54</v>
      </c>
      <c r="X37">
        <f t="shared" si="0"/>
        <v>1</v>
      </c>
    </row>
    <row r="38" spans="1:24" ht="22.2" customHeight="1" x14ac:dyDescent="0.25">
      <c r="A38" s="333" t="s">
        <v>9</v>
      </c>
      <c r="B38" s="333" t="s">
        <v>56</v>
      </c>
      <c r="C38" s="480" t="str">
        <f>IF('ALC POC'!C38=0," ",'ALC POC'!C38)</f>
        <v>USDA - CCC</v>
      </c>
      <c r="D38" s="480"/>
      <c r="E38" s="322" t="str">
        <f>IF('ALC Transition Plans'!$C39="yes", IF('ALC Transition Plans'!M39,"Prod",IF('ALC Transition Plans'!F39, 'ALC Transition Plans'!E39," ")),"N/A")</f>
        <v>Prod</v>
      </c>
      <c r="F38" s="261">
        <f>IF('ALC Transition Plans'!F39=0," ",'ALC Transition Plans'!F39)</f>
        <v>41061</v>
      </c>
      <c r="G38" s="262" t="str">
        <f>IF('ALC Transition Plans'!G39=0," ",'ALC Transition Plans'!G39)</f>
        <v>Y</v>
      </c>
      <c r="H38" s="262" t="str">
        <f>IF('ALC Transition Plans'!H39=0," ",'ALC Transition Plans'!H39)</f>
        <v>Y</v>
      </c>
      <c r="I38" s="261" t="str">
        <f>IF('ALC Transition Plans'!I39=0," ",'ALC Transition Plans'!I39)</f>
        <v xml:space="preserve"> </v>
      </c>
      <c r="J38" s="329" t="str">
        <f>IF('ALC Transition Plans'!$O39="yes", IF('ALC Transition Plans'!X39,"Prod",IF('ALC Transition Plans'!R39, 'ALC Transition Plans'!Q39," ")),"N/A")</f>
        <v>N/A</v>
      </c>
      <c r="K38" s="330" t="str">
        <f>IF('ALC Transition Plans'!R39=0," ",'ALC Transition Plans'!R39)</f>
        <v xml:space="preserve"> </v>
      </c>
      <c r="L38" s="332" t="str">
        <f>IF('ALC Transition Plans'!S39=0," ",'ALC Transition Plans'!S39)</f>
        <v xml:space="preserve"> </v>
      </c>
      <c r="M38" s="330" t="str">
        <f>IF('ALC Transition Plans'!T39=0," ",'ALC Transition Plans'!T39)</f>
        <v xml:space="preserve"> </v>
      </c>
      <c r="N38" s="324" t="str">
        <f>IF('ALC Transition Plans'!$Z39="yes", IF('ALC Transition Plans'!AJ39,"Prod",IF('ALC Transition Plans'!AF39, 'ALC Transition Plans'!AC39," ")),"N/A")</f>
        <v>Prod</v>
      </c>
      <c r="O38" s="269" t="str">
        <f>IF('ALC Transition Plans'!AE39=0," ",'ALC Transition Plans'!AE39)</f>
        <v>Y</v>
      </c>
      <c r="P38" s="557" t="str">
        <f>IF('ALC Transition Plans'!AF39=0," ",'ALC Transition Plans'!AF39)</f>
        <v xml:space="preserve"> </v>
      </c>
      <c r="Q38" s="558">
        <f t="shared" si="1"/>
        <v>0</v>
      </c>
      <c r="R38" s="276" t="str">
        <f>IF(VLOOKUP(B38,'Pivot Table'!$B$5:$K$2000,8,FALSE)=1,"Yes","")</f>
        <v/>
      </c>
      <c r="S38" s="277" t="str">
        <f>'ALC Transition Plans'!BL39</f>
        <v>F</v>
      </c>
      <c r="T38" s="226" t="str">
        <f>IF('ALC POC'!D38=0," ",'ALC POC'!D38)</f>
        <v>Pam Moore
Amber Gilstrap</v>
      </c>
      <c r="U38" s="139" t="str">
        <f>IF('ALC POC'!E38=0," ",'ALC POC'!E38)</f>
        <v>Pam.moore@kcc.usda.gov
amber.gilstrap@kcc.usda.gov</v>
      </c>
      <c r="V38" s="139" t="str">
        <f>IF('ALC POC'!F38=0," ",'ALC POC'!F38)</f>
        <v xml:space="preserve">816-926-5967
</v>
      </c>
      <c r="W38" s="80">
        <v>56</v>
      </c>
      <c r="X38">
        <f t="shared" si="0"/>
        <v>1</v>
      </c>
    </row>
    <row r="39" spans="1:24" ht="22.2" customHeight="1" x14ac:dyDescent="0.25">
      <c r="A39" s="333" t="s">
        <v>9</v>
      </c>
      <c r="B39" s="333" t="s">
        <v>57</v>
      </c>
      <c r="C39" s="480" t="str">
        <f>IF('ALC POC'!C39=0," ",'ALC POC'!C39)</f>
        <v>USDA - CCC</v>
      </c>
      <c r="D39" s="480"/>
      <c r="E39" s="322" t="str">
        <f>IF('ALC Transition Plans'!$C40="yes", IF('ALC Transition Plans'!M40,"Prod",IF('ALC Transition Plans'!F40, 'ALC Transition Plans'!E40," ")),"N/A")</f>
        <v>Prod</v>
      </c>
      <c r="F39" s="261">
        <f>IF('ALC Transition Plans'!F40=0," ",'ALC Transition Plans'!F40)</f>
        <v>41061</v>
      </c>
      <c r="G39" s="262" t="str">
        <f>IF('ALC Transition Plans'!G40=0," ",'ALC Transition Plans'!G40)</f>
        <v>Y</v>
      </c>
      <c r="H39" s="262" t="str">
        <f>IF('ALC Transition Plans'!H40=0," ",'ALC Transition Plans'!H40)</f>
        <v>Y</v>
      </c>
      <c r="I39" s="261" t="str">
        <f>IF('ALC Transition Plans'!I40=0," ",'ALC Transition Plans'!I40)</f>
        <v xml:space="preserve"> </v>
      </c>
      <c r="J39" s="329" t="str">
        <f>IF('ALC Transition Plans'!$O40="yes", IF('ALC Transition Plans'!X40,"Prod",IF('ALC Transition Plans'!R40, 'ALC Transition Plans'!Q40," ")),"N/A")</f>
        <v>N/A</v>
      </c>
      <c r="K39" s="330" t="str">
        <f>IF('ALC Transition Plans'!R40=0," ",'ALC Transition Plans'!R40)</f>
        <v xml:space="preserve"> </v>
      </c>
      <c r="L39" s="332" t="str">
        <f>IF('ALC Transition Plans'!S40=0," ",'ALC Transition Plans'!S40)</f>
        <v xml:space="preserve"> </v>
      </c>
      <c r="M39" s="330" t="str">
        <f>IF('ALC Transition Plans'!T40=0," ",'ALC Transition Plans'!T40)</f>
        <v xml:space="preserve"> </v>
      </c>
      <c r="N39" s="324" t="str">
        <f>IF('ALC Transition Plans'!$Z40="yes", IF('ALC Transition Plans'!AJ40,"Prod",IF('ALC Transition Plans'!AF40, 'ALC Transition Plans'!AC40," ")),"N/A")</f>
        <v>Prod</v>
      </c>
      <c r="O39" s="269" t="str">
        <f>IF('ALC Transition Plans'!AE40=0," ",'ALC Transition Plans'!AE40)</f>
        <v>Y</v>
      </c>
      <c r="P39" s="557" t="str">
        <f>IF('ALC Transition Plans'!AF40=0," ",'ALC Transition Plans'!AF40)</f>
        <v xml:space="preserve"> </v>
      </c>
      <c r="Q39" s="558">
        <f t="shared" si="1"/>
        <v>0</v>
      </c>
      <c r="R39" s="276" t="str">
        <f>IF(VLOOKUP(B39,'Pivot Table'!$B$5:$K$2000,8,FALSE)=1,"Yes","")</f>
        <v/>
      </c>
      <c r="S39" s="277" t="str">
        <f>'ALC Transition Plans'!BL40</f>
        <v>F</v>
      </c>
      <c r="T39" s="226" t="str">
        <f>IF('ALC POC'!D39=0," ",'ALC POC'!D39)</f>
        <v>Pam Moore
Amber Gilstrap</v>
      </c>
      <c r="U39" s="139" t="str">
        <f>IF('ALC POC'!E39=0," ",'ALC POC'!E39)</f>
        <v>Pam.moore@kcc.usda.gov
amber.gilstrap@kcc.usda.gov</v>
      </c>
      <c r="V39" s="139" t="str">
        <f>IF('ALC POC'!F39=0," ",'ALC POC'!F39)</f>
        <v xml:space="preserve">816-926-5967
</v>
      </c>
      <c r="W39" s="80">
        <v>57</v>
      </c>
      <c r="X39">
        <f t="shared" si="0"/>
        <v>2</v>
      </c>
    </row>
    <row r="40" spans="1:24" ht="22.2" customHeight="1" x14ac:dyDescent="0.25">
      <c r="A40" s="333" t="s">
        <v>9</v>
      </c>
      <c r="B40" s="333" t="s">
        <v>729</v>
      </c>
      <c r="C40" s="480" t="str">
        <f>IF('ALC POC'!C40=0," ",'ALC POC'!C40)</f>
        <v>USDA - CCC</v>
      </c>
      <c r="D40" s="480"/>
      <c r="E40" s="322" t="str">
        <f>IF('ALC Transition Plans'!$C41="yes", IF('ALC Transition Plans'!M41,"Prod",IF('ALC Transition Plans'!F41, 'ALC Transition Plans'!E41," ")),"N/A")</f>
        <v>Prod</v>
      </c>
      <c r="F40" s="261">
        <f>IF('ALC Transition Plans'!F41=0," ",'ALC Transition Plans'!F41)</f>
        <v>41061</v>
      </c>
      <c r="G40" s="262" t="str">
        <f>IF('ALC Transition Plans'!G41=0," ",'ALC Transition Plans'!G41)</f>
        <v>Y</v>
      </c>
      <c r="H40" s="262" t="str">
        <f>IF('ALC Transition Plans'!H41=0," ",'ALC Transition Plans'!H41)</f>
        <v>Y</v>
      </c>
      <c r="I40" s="261" t="str">
        <f>IF('ALC Transition Plans'!I41=0," ",'ALC Transition Plans'!I41)</f>
        <v xml:space="preserve"> </v>
      </c>
      <c r="J40" s="329" t="str">
        <f>IF('ALC Transition Plans'!$O41="yes", IF('ALC Transition Plans'!X41,"Prod",IF('ALC Transition Plans'!R41, 'ALC Transition Plans'!Q41," ")),"N/A")</f>
        <v>N/A</v>
      </c>
      <c r="K40" s="330" t="str">
        <f>IF('ALC Transition Plans'!R41=0," ",'ALC Transition Plans'!R41)</f>
        <v xml:space="preserve"> </v>
      </c>
      <c r="L40" s="332" t="str">
        <f>IF('ALC Transition Plans'!S41=0," ",'ALC Transition Plans'!S41)</f>
        <v xml:space="preserve"> </v>
      </c>
      <c r="M40" s="330" t="str">
        <f>IF('ALC Transition Plans'!T41=0," ",'ALC Transition Plans'!T41)</f>
        <v xml:space="preserve"> </v>
      </c>
      <c r="N40" s="324" t="str">
        <f>IF('ALC Transition Plans'!$Z41="yes", IF('ALC Transition Plans'!AJ41,"Prod",IF('ALC Transition Plans'!AF41, 'ALC Transition Plans'!AC41," ")),"N/A")</f>
        <v>Prod</v>
      </c>
      <c r="O40" s="269" t="str">
        <f>IF('ALC Transition Plans'!AE41=0," ",'ALC Transition Plans'!AE41)</f>
        <v>Y</v>
      </c>
      <c r="P40" s="557" t="str">
        <f>IF('ALC Transition Plans'!AF41=0," ",'ALC Transition Plans'!AF41)</f>
        <v xml:space="preserve"> </v>
      </c>
      <c r="Q40" s="558">
        <f t="shared" si="1"/>
        <v>0</v>
      </c>
      <c r="R40" s="276" t="str">
        <f>IF(VLOOKUP(B40,'Pivot Table'!$B$5:$K$2000,8,FALSE)=1,"Yes","")</f>
        <v/>
      </c>
      <c r="S40" s="277" t="str">
        <f>'ALC Transition Plans'!BL41</f>
        <v>F</v>
      </c>
      <c r="T40" s="226" t="str">
        <f>IF('ALC POC'!D40=0," ",'ALC POC'!D40)</f>
        <v>Pam Moore
Amber Gilstrap</v>
      </c>
      <c r="U40" s="139" t="str">
        <f>IF('ALC POC'!E40=0," ",'ALC POC'!E40)</f>
        <v>Pam.moore@kcc.usda.gov
amber.gilstrap@kcc.usda.gov</v>
      </c>
      <c r="V40" s="139" t="str">
        <f>IF('ALC POC'!F40=0," ",'ALC POC'!F40)</f>
        <v xml:space="preserve">816-926-5967
</v>
      </c>
      <c r="W40" s="80">
        <v>59</v>
      </c>
      <c r="X40">
        <f t="shared" si="0"/>
        <v>3</v>
      </c>
    </row>
    <row r="41" spans="1:24" ht="22.2" customHeight="1" x14ac:dyDescent="0.25">
      <c r="A41" s="333" t="s">
        <v>9</v>
      </c>
      <c r="B41" s="333" t="s">
        <v>730</v>
      </c>
      <c r="C41" s="480" t="str">
        <f>IF('ALC POC'!C41=0," ",'ALC POC'!C41)</f>
        <v>USDA - CCC</v>
      </c>
      <c r="D41" s="480"/>
      <c r="E41" s="322" t="str">
        <f>IF('ALC Transition Plans'!$C42="yes", IF('ALC Transition Plans'!M42,"Prod",IF('ALC Transition Plans'!F42, 'ALC Transition Plans'!E42," ")),"N/A")</f>
        <v>Prod</v>
      </c>
      <c r="F41" s="261">
        <f>IF('ALC Transition Plans'!F42=0," ",'ALC Transition Plans'!F42)</f>
        <v>41061</v>
      </c>
      <c r="G41" s="262" t="str">
        <f>IF('ALC Transition Plans'!G42=0," ",'ALC Transition Plans'!G42)</f>
        <v>Y</v>
      </c>
      <c r="H41" s="262" t="str">
        <f>IF('ALC Transition Plans'!H42=0," ",'ALC Transition Plans'!H42)</f>
        <v>Y</v>
      </c>
      <c r="I41" s="261" t="str">
        <f>IF('ALC Transition Plans'!I42=0," ",'ALC Transition Plans'!I42)</f>
        <v xml:space="preserve"> </v>
      </c>
      <c r="J41" s="329" t="str">
        <f>IF('ALC Transition Plans'!$O42="yes", IF('ALC Transition Plans'!X42,"Prod",IF('ALC Transition Plans'!R42, 'ALC Transition Plans'!Q42," ")),"N/A")</f>
        <v>N/A</v>
      </c>
      <c r="K41" s="330" t="str">
        <f>IF('ALC Transition Plans'!R42=0," ",'ALC Transition Plans'!R42)</f>
        <v xml:space="preserve"> </v>
      </c>
      <c r="L41" s="332" t="str">
        <f>IF('ALC Transition Plans'!S42=0," ",'ALC Transition Plans'!S42)</f>
        <v xml:space="preserve"> </v>
      </c>
      <c r="M41" s="330" t="str">
        <f>IF('ALC Transition Plans'!T42=0," ",'ALC Transition Plans'!T42)</f>
        <v xml:space="preserve"> </v>
      </c>
      <c r="N41" s="324" t="str">
        <f>IF('ALC Transition Plans'!$Z42="yes", IF('ALC Transition Plans'!AJ42,"Prod",IF('ALC Transition Plans'!AF42, 'ALC Transition Plans'!AC42," ")),"N/A")</f>
        <v>Prod</v>
      </c>
      <c r="O41" s="269" t="str">
        <f>IF('ALC Transition Plans'!AE42=0," ",'ALC Transition Plans'!AE42)</f>
        <v>Y</v>
      </c>
      <c r="P41" s="557" t="str">
        <f>IF('ALC Transition Plans'!AF42=0," ",'ALC Transition Plans'!AF42)</f>
        <v xml:space="preserve"> </v>
      </c>
      <c r="Q41" s="558">
        <f t="shared" si="1"/>
        <v>0</v>
      </c>
      <c r="R41" s="276" t="str">
        <f>IF(VLOOKUP(B41,'Pivot Table'!$B$5:$K$2000,8,FALSE)=1,"Yes","")</f>
        <v/>
      </c>
      <c r="S41" s="277" t="str">
        <f>'ALC Transition Plans'!BL42</f>
        <v>F</v>
      </c>
      <c r="T41" s="226" t="str">
        <f>IF('ALC POC'!D41=0," ",'ALC POC'!D41)</f>
        <v>Pam Moore
Amber Gilstrap</v>
      </c>
      <c r="U41" s="139" t="str">
        <f>IF('ALC POC'!E41=0," ",'ALC POC'!E41)</f>
        <v>Pam.moore@kcc.usda.gov
amber.gilstrap@kcc.usda.gov</v>
      </c>
      <c r="V41" s="139" t="str">
        <f>IF('ALC POC'!F41=0," ",'ALC POC'!F41)</f>
        <v xml:space="preserve">816-926-5967
</v>
      </c>
      <c r="W41" s="80">
        <v>60</v>
      </c>
      <c r="X41">
        <f t="shared" si="0"/>
        <v>2</v>
      </c>
    </row>
    <row r="42" spans="1:24" ht="22.2" customHeight="1" x14ac:dyDescent="0.25">
      <c r="A42" s="333" t="s">
        <v>9</v>
      </c>
      <c r="B42" s="333" t="s">
        <v>731</v>
      </c>
      <c r="C42" s="480" t="str">
        <f>IF('ALC POC'!C42=0," ",'ALC POC'!C42)</f>
        <v>USDA - CCC</v>
      </c>
      <c r="D42" s="480"/>
      <c r="E42" s="322" t="str">
        <f>IF('ALC Transition Plans'!$C43="yes", IF('ALC Transition Plans'!M43,"Prod",IF('ALC Transition Plans'!F43, 'ALC Transition Plans'!E43," ")),"N/A")</f>
        <v>Prod</v>
      </c>
      <c r="F42" s="261">
        <f>IF('ALC Transition Plans'!F43=0," ",'ALC Transition Plans'!F43)</f>
        <v>41061</v>
      </c>
      <c r="G42" s="262" t="str">
        <f>IF('ALC Transition Plans'!G43=0," ",'ALC Transition Plans'!G43)</f>
        <v>Y</v>
      </c>
      <c r="H42" s="262" t="str">
        <f>IF('ALC Transition Plans'!H43=0," ",'ALC Transition Plans'!H43)</f>
        <v>Y</v>
      </c>
      <c r="I42" s="261" t="str">
        <f>IF('ALC Transition Plans'!I43=0," ",'ALC Transition Plans'!I43)</f>
        <v xml:space="preserve"> </v>
      </c>
      <c r="J42" s="329" t="str">
        <f>IF('ALC Transition Plans'!$O43="yes", IF('ALC Transition Plans'!X43,"Prod",IF('ALC Transition Plans'!R43, 'ALC Transition Plans'!Q43," ")),"N/A")</f>
        <v>N/A</v>
      </c>
      <c r="K42" s="330" t="str">
        <f>IF('ALC Transition Plans'!R43=0," ",'ALC Transition Plans'!R43)</f>
        <v xml:space="preserve"> </v>
      </c>
      <c r="L42" s="332" t="str">
        <f>IF('ALC Transition Plans'!S43=0," ",'ALC Transition Plans'!S43)</f>
        <v xml:space="preserve"> </v>
      </c>
      <c r="M42" s="330" t="str">
        <f>IF('ALC Transition Plans'!T43=0," ",'ALC Transition Plans'!T43)</f>
        <v xml:space="preserve"> </v>
      </c>
      <c r="N42" s="324" t="str">
        <f>IF('ALC Transition Plans'!$Z43="yes", IF('ALC Transition Plans'!AJ43,"Prod",IF('ALC Transition Plans'!AF43, 'ALC Transition Plans'!AC43," ")),"N/A")</f>
        <v>Prod</v>
      </c>
      <c r="O42" s="269" t="str">
        <f>IF('ALC Transition Plans'!AE43=0," ",'ALC Transition Plans'!AE43)</f>
        <v>Y</v>
      </c>
      <c r="P42" s="557" t="str">
        <f>IF('ALC Transition Plans'!AF43=0," ",'ALC Transition Plans'!AF43)</f>
        <v xml:space="preserve"> </v>
      </c>
      <c r="Q42" s="558">
        <f t="shared" si="1"/>
        <v>0</v>
      </c>
      <c r="R42" s="276" t="str">
        <f>IF(VLOOKUP(B42,'Pivot Table'!$B$5:$K$2000,8,FALSE)=1,"Yes","")</f>
        <v/>
      </c>
      <c r="S42" s="277" t="str">
        <f>'ALC Transition Plans'!BL43</f>
        <v>F</v>
      </c>
      <c r="T42" s="226" t="str">
        <f>IF('ALC POC'!D42=0," ",'ALC POC'!D42)</f>
        <v>Pam Moore
Amber Gilstrap</v>
      </c>
      <c r="U42" s="139" t="str">
        <f>IF('ALC POC'!E42=0," ",'ALC POC'!E42)</f>
        <v>Pam.moore@kcc.usda.gov
amber.gilstrap@kcc.usda.gov</v>
      </c>
      <c r="V42" s="139" t="str">
        <f>IF('ALC POC'!F42=0," ",'ALC POC'!F42)</f>
        <v xml:space="preserve">816-926-5967
</v>
      </c>
      <c r="W42" s="80">
        <v>61</v>
      </c>
      <c r="X42">
        <f t="shared" si="0"/>
        <v>1</v>
      </c>
    </row>
    <row r="43" spans="1:24" ht="22.2" customHeight="1" x14ac:dyDescent="0.25">
      <c r="A43" s="333" t="s">
        <v>9</v>
      </c>
      <c r="B43" s="333" t="s">
        <v>732</v>
      </c>
      <c r="C43" s="480" t="str">
        <f>IF('ALC POC'!C43=0," ",'ALC POC'!C43)</f>
        <v>USDA - CCC</v>
      </c>
      <c r="D43" s="480"/>
      <c r="E43" s="322" t="str">
        <f>IF('ALC Transition Plans'!$C44="yes", IF('ALC Transition Plans'!M44,"Prod",IF('ALC Transition Plans'!F44, 'ALC Transition Plans'!E44," ")),"N/A")</f>
        <v>Prod</v>
      </c>
      <c r="F43" s="261">
        <f>IF('ALC Transition Plans'!F44=0," ",'ALC Transition Plans'!F44)</f>
        <v>41061</v>
      </c>
      <c r="G43" s="262" t="str">
        <f>IF('ALC Transition Plans'!G44=0," ",'ALC Transition Plans'!G44)</f>
        <v>Y</v>
      </c>
      <c r="H43" s="262" t="str">
        <f>IF('ALC Transition Plans'!H44=0," ",'ALC Transition Plans'!H44)</f>
        <v>Y</v>
      </c>
      <c r="I43" s="261" t="str">
        <f>IF('ALC Transition Plans'!I44=0," ",'ALC Transition Plans'!I44)</f>
        <v xml:space="preserve"> </v>
      </c>
      <c r="J43" s="329" t="str">
        <f>IF('ALC Transition Plans'!$O44="yes", IF('ALC Transition Plans'!X44,"Prod",IF('ALC Transition Plans'!R44, 'ALC Transition Plans'!Q44," ")),"N/A")</f>
        <v>N/A</v>
      </c>
      <c r="K43" s="330" t="str">
        <f>IF('ALC Transition Plans'!R44=0," ",'ALC Transition Plans'!R44)</f>
        <v xml:space="preserve"> </v>
      </c>
      <c r="L43" s="332" t="str">
        <f>IF('ALC Transition Plans'!S44=0," ",'ALC Transition Plans'!S44)</f>
        <v xml:space="preserve"> </v>
      </c>
      <c r="M43" s="330" t="str">
        <f>IF('ALC Transition Plans'!T44=0," ",'ALC Transition Plans'!T44)</f>
        <v xml:space="preserve"> </v>
      </c>
      <c r="N43" s="324" t="str">
        <f>IF('ALC Transition Plans'!$Z44="yes", IF('ALC Transition Plans'!AJ44,"Prod",IF('ALC Transition Plans'!AF44, 'ALC Transition Plans'!AC44," ")),"N/A")</f>
        <v>Prod</v>
      </c>
      <c r="O43" s="269" t="str">
        <f>IF('ALC Transition Plans'!AE44=0," ",'ALC Transition Plans'!AE44)</f>
        <v>Y</v>
      </c>
      <c r="P43" s="557" t="str">
        <f>IF('ALC Transition Plans'!AF44=0," ",'ALC Transition Plans'!AF44)</f>
        <v xml:space="preserve"> </v>
      </c>
      <c r="Q43" s="558">
        <f t="shared" si="1"/>
        <v>0</v>
      </c>
      <c r="R43" s="276" t="str">
        <f>IF(VLOOKUP(B43,'Pivot Table'!$B$5:$K$2000,8,FALSE)=1,"Yes","")</f>
        <v/>
      </c>
      <c r="S43" s="277" t="str">
        <f>'ALC Transition Plans'!BL44</f>
        <v>F</v>
      </c>
      <c r="T43" s="226" t="str">
        <f>IF('ALC POC'!D43=0," ",'ALC POC'!D43)</f>
        <v>Pam Moore
Amber Gilstrap</v>
      </c>
      <c r="U43" s="139" t="str">
        <f>IF('ALC POC'!E43=0," ",'ALC POC'!E43)</f>
        <v>Pam.moore@kcc.usda.gov
amber.gilstrap@kcc.usda.gov</v>
      </c>
      <c r="V43" s="139" t="str">
        <f>IF('ALC POC'!F43=0," ",'ALC POC'!F43)</f>
        <v xml:space="preserve">816-926-5967
</v>
      </c>
      <c r="W43" s="80">
        <v>62</v>
      </c>
      <c r="X43">
        <f t="shared" si="0"/>
        <v>1</v>
      </c>
    </row>
    <row r="44" spans="1:24" ht="22.2" customHeight="1" x14ac:dyDescent="0.25">
      <c r="A44" s="333" t="s">
        <v>9</v>
      </c>
      <c r="B44" s="333" t="s">
        <v>733</v>
      </c>
      <c r="C44" s="480" t="str">
        <f>IF('ALC POC'!C44=0," ",'ALC POC'!C44)</f>
        <v>USDA - CCC</v>
      </c>
      <c r="D44" s="480"/>
      <c r="E44" s="322" t="str">
        <f>IF('ALC Transition Plans'!$C45="yes", IF('ALC Transition Plans'!M45,"Prod",IF('ALC Transition Plans'!F45, 'ALC Transition Plans'!E45," ")),"N/A")</f>
        <v>Prod</v>
      </c>
      <c r="F44" s="261">
        <f>IF('ALC Transition Plans'!F45=0," ",'ALC Transition Plans'!F45)</f>
        <v>41061</v>
      </c>
      <c r="G44" s="262" t="str">
        <f>IF('ALC Transition Plans'!G45=0," ",'ALC Transition Plans'!G45)</f>
        <v>Y</v>
      </c>
      <c r="H44" s="262" t="str">
        <f>IF('ALC Transition Plans'!H45=0," ",'ALC Transition Plans'!H45)</f>
        <v>Y</v>
      </c>
      <c r="I44" s="261" t="str">
        <f>IF('ALC Transition Plans'!I45=0," ",'ALC Transition Plans'!I45)</f>
        <v xml:space="preserve"> </v>
      </c>
      <c r="J44" s="329" t="str">
        <f>IF('ALC Transition Plans'!$O45="yes", IF('ALC Transition Plans'!X45,"Prod",IF('ALC Transition Plans'!R45, 'ALC Transition Plans'!Q45," ")),"N/A")</f>
        <v>N/A</v>
      </c>
      <c r="K44" s="330" t="str">
        <f>IF('ALC Transition Plans'!R45=0," ",'ALC Transition Plans'!R45)</f>
        <v xml:space="preserve"> </v>
      </c>
      <c r="L44" s="332" t="str">
        <f>IF('ALC Transition Plans'!S45=0," ",'ALC Transition Plans'!S45)</f>
        <v xml:space="preserve"> </v>
      </c>
      <c r="M44" s="330" t="str">
        <f>IF('ALC Transition Plans'!T45=0," ",'ALC Transition Plans'!T45)</f>
        <v xml:space="preserve"> </v>
      </c>
      <c r="N44" s="324" t="str">
        <f>IF('ALC Transition Plans'!$Z45="yes", IF('ALC Transition Plans'!AJ45,"Prod",IF('ALC Transition Plans'!AF45, 'ALC Transition Plans'!AC45," ")),"N/A")</f>
        <v>Prod</v>
      </c>
      <c r="O44" s="269" t="str">
        <f>IF('ALC Transition Plans'!AE45=0," ",'ALC Transition Plans'!AE45)</f>
        <v>Y</v>
      </c>
      <c r="P44" s="557" t="str">
        <f>IF('ALC Transition Plans'!AF45=0," ",'ALC Transition Plans'!AF45)</f>
        <v xml:space="preserve"> </v>
      </c>
      <c r="Q44" s="558">
        <f t="shared" si="1"/>
        <v>0</v>
      </c>
      <c r="R44" s="276" t="str">
        <f>IF(VLOOKUP(B44,'Pivot Table'!$B$5:$K$2000,8,FALSE)=1,"Yes","")</f>
        <v/>
      </c>
      <c r="S44" s="277" t="str">
        <f>'ALC Transition Plans'!BL45</f>
        <v>F</v>
      </c>
      <c r="T44" s="226" t="str">
        <f>IF('ALC POC'!D44=0," ",'ALC POC'!D44)</f>
        <v>Pam Moore
Amber Gilstrap</v>
      </c>
      <c r="U44" s="139" t="str">
        <f>IF('ALC POC'!E44=0," ",'ALC POC'!E44)</f>
        <v>Pam.moore@kcc.usda.gov
amber.gilstrap@kcc.usda.gov</v>
      </c>
      <c r="V44" s="139" t="str">
        <f>IF('ALC POC'!F44=0," ",'ALC POC'!F44)</f>
        <v xml:space="preserve">816-926-5967
</v>
      </c>
      <c r="W44" s="80">
        <v>63</v>
      </c>
      <c r="X44">
        <f t="shared" si="0"/>
        <v>1</v>
      </c>
    </row>
    <row r="45" spans="1:24" ht="22.2" customHeight="1" x14ac:dyDescent="0.25">
      <c r="A45" s="333" t="s">
        <v>9</v>
      </c>
      <c r="B45" s="333" t="s">
        <v>734</v>
      </c>
      <c r="C45" s="480" t="str">
        <f>IF('ALC POC'!C45=0," ",'ALC POC'!C45)</f>
        <v>USDA - CCC</v>
      </c>
      <c r="D45" s="480"/>
      <c r="E45" s="322" t="str">
        <f>IF('ALC Transition Plans'!$C46="yes", IF('ALC Transition Plans'!M46,"Prod",IF('ALC Transition Plans'!F46, 'ALC Transition Plans'!E46," ")),"N/A")</f>
        <v>Prod</v>
      </c>
      <c r="F45" s="261">
        <f>IF('ALC Transition Plans'!F46=0," ",'ALC Transition Plans'!F46)</f>
        <v>41061</v>
      </c>
      <c r="G45" s="262" t="str">
        <f>IF('ALC Transition Plans'!G46=0," ",'ALC Transition Plans'!G46)</f>
        <v>Y</v>
      </c>
      <c r="H45" s="262" t="str">
        <f>IF('ALC Transition Plans'!H46=0," ",'ALC Transition Plans'!H46)</f>
        <v>Y</v>
      </c>
      <c r="I45" s="261" t="str">
        <f>IF('ALC Transition Plans'!I46=0," ",'ALC Transition Plans'!I46)</f>
        <v xml:space="preserve"> </v>
      </c>
      <c r="J45" s="329" t="str">
        <f>IF('ALC Transition Plans'!$O46="yes", IF('ALC Transition Plans'!X46,"Prod",IF('ALC Transition Plans'!R46, 'ALC Transition Plans'!Q46," ")),"N/A")</f>
        <v>N/A</v>
      </c>
      <c r="K45" s="330" t="str">
        <f>IF('ALC Transition Plans'!R46=0," ",'ALC Transition Plans'!R46)</f>
        <v xml:space="preserve"> </v>
      </c>
      <c r="L45" s="332" t="str">
        <f>IF('ALC Transition Plans'!S46=0," ",'ALC Transition Plans'!S46)</f>
        <v xml:space="preserve"> </v>
      </c>
      <c r="M45" s="330" t="str">
        <f>IF('ALC Transition Plans'!T46=0," ",'ALC Transition Plans'!T46)</f>
        <v xml:space="preserve"> </v>
      </c>
      <c r="N45" s="324" t="str">
        <f>IF('ALC Transition Plans'!$Z46="yes", IF('ALC Transition Plans'!AJ46,"Prod",IF('ALC Transition Plans'!AF46, 'ALC Transition Plans'!AC46," ")),"N/A")</f>
        <v>Prod</v>
      </c>
      <c r="O45" s="269" t="str">
        <f>IF('ALC Transition Plans'!AE46=0," ",'ALC Transition Plans'!AE46)</f>
        <v>Y</v>
      </c>
      <c r="P45" s="557" t="str">
        <f>IF('ALC Transition Plans'!AF46=0," ",'ALC Transition Plans'!AF46)</f>
        <v xml:space="preserve"> </v>
      </c>
      <c r="Q45" s="558">
        <f t="shared" si="1"/>
        <v>0</v>
      </c>
      <c r="R45" s="276" t="str">
        <f>IF(VLOOKUP(B45,'Pivot Table'!$B$5:$K$2000,8,FALSE)=1,"Yes","")</f>
        <v/>
      </c>
      <c r="S45" s="277" t="str">
        <f>'ALC Transition Plans'!BL46</f>
        <v>F</v>
      </c>
      <c r="T45" s="226" t="str">
        <f>IF('ALC POC'!D45=0," ",'ALC POC'!D45)</f>
        <v>Pam Moore
Amber Gilstrap</v>
      </c>
      <c r="U45" s="139" t="str">
        <f>IF('ALC POC'!E45=0," ",'ALC POC'!E45)</f>
        <v>Pam.moore@kcc.usda.gov
amber.gilstrap@kcc.usda.gov</v>
      </c>
      <c r="V45" s="139" t="str">
        <f>IF('ALC POC'!F45=0," ",'ALC POC'!F45)</f>
        <v xml:space="preserve">816-926-5967
</v>
      </c>
      <c r="W45" s="80">
        <v>65</v>
      </c>
      <c r="X45">
        <f t="shared" si="0"/>
        <v>1</v>
      </c>
    </row>
    <row r="46" spans="1:24" ht="22.2" customHeight="1" x14ac:dyDescent="0.25">
      <c r="A46" s="333" t="s">
        <v>9</v>
      </c>
      <c r="B46" s="333" t="s">
        <v>735</v>
      </c>
      <c r="C46" s="480" t="str">
        <f>IF('ALC POC'!C46=0," ",'ALC POC'!C46)</f>
        <v>USDA - CCC</v>
      </c>
      <c r="D46" s="480"/>
      <c r="E46" s="322" t="str">
        <f>IF('ALC Transition Plans'!$C47="yes", IF('ALC Transition Plans'!M47,"Prod",IF('ALC Transition Plans'!F47, 'ALC Transition Plans'!E47," ")),"N/A")</f>
        <v>Prod</v>
      </c>
      <c r="F46" s="261">
        <f>IF('ALC Transition Plans'!F47=0," ",'ALC Transition Plans'!F47)</f>
        <v>41061</v>
      </c>
      <c r="G46" s="262" t="str">
        <f>IF('ALC Transition Plans'!G47=0," ",'ALC Transition Plans'!G47)</f>
        <v>Y</v>
      </c>
      <c r="H46" s="262" t="str">
        <f>IF('ALC Transition Plans'!H47=0," ",'ALC Transition Plans'!H47)</f>
        <v>Y</v>
      </c>
      <c r="I46" s="261" t="str">
        <f>IF('ALC Transition Plans'!I47=0," ",'ALC Transition Plans'!I47)</f>
        <v xml:space="preserve"> </v>
      </c>
      <c r="J46" s="329" t="str">
        <f>IF('ALC Transition Plans'!$O47="yes", IF('ALC Transition Plans'!X47,"Prod",IF('ALC Transition Plans'!R47, 'ALC Transition Plans'!Q47," ")),"N/A")</f>
        <v>N/A</v>
      </c>
      <c r="K46" s="330" t="str">
        <f>IF('ALC Transition Plans'!R47=0," ",'ALC Transition Plans'!R47)</f>
        <v xml:space="preserve"> </v>
      </c>
      <c r="L46" s="332" t="str">
        <f>IF('ALC Transition Plans'!S47=0," ",'ALC Transition Plans'!S47)</f>
        <v xml:space="preserve"> </v>
      </c>
      <c r="M46" s="330" t="str">
        <f>IF('ALC Transition Plans'!T47=0," ",'ALC Transition Plans'!T47)</f>
        <v xml:space="preserve"> </v>
      </c>
      <c r="N46" s="324" t="str">
        <f>IF('ALC Transition Plans'!$Z47="yes", IF('ALC Transition Plans'!AJ47,"Prod",IF('ALC Transition Plans'!AF47, 'ALC Transition Plans'!AC47," ")),"N/A")</f>
        <v>Prod</v>
      </c>
      <c r="O46" s="269" t="str">
        <f>IF('ALC Transition Plans'!AE47=0," ",'ALC Transition Plans'!AE47)</f>
        <v>Y</v>
      </c>
      <c r="P46" s="557" t="str">
        <f>IF('ALC Transition Plans'!AF47=0," ",'ALC Transition Plans'!AF47)</f>
        <v xml:space="preserve"> </v>
      </c>
      <c r="Q46" s="558">
        <f t="shared" si="1"/>
        <v>0</v>
      </c>
      <c r="R46" s="276" t="str">
        <f>IF(VLOOKUP(B46,'Pivot Table'!$B$5:$K$2000,8,FALSE)=1,"Yes","")</f>
        <v/>
      </c>
      <c r="S46" s="277" t="str">
        <f>'ALC Transition Plans'!BL47</f>
        <v>F</v>
      </c>
      <c r="T46" s="226" t="str">
        <f>IF('ALC POC'!D46=0," ",'ALC POC'!D46)</f>
        <v>Pam Moore
Amber Gilstrap</v>
      </c>
      <c r="U46" s="139" t="str">
        <f>IF('ALC POC'!E46=0," ",'ALC POC'!E46)</f>
        <v>Pam.moore@kcc.usda.gov
amber.gilstrap@kcc.usda.gov</v>
      </c>
      <c r="V46" s="139" t="str">
        <f>IF('ALC POC'!F46=0," ",'ALC POC'!F46)</f>
        <v xml:space="preserve">816-926-5967
</v>
      </c>
      <c r="W46" s="80">
        <v>68</v>
      </c>
      <c r="X46">
        <f t="shared" si="0"/>
        <v>8</v>
      </c>
    </row>
    <row r="47" spans="1:24" ht="22.2" customHeight="1" x14ac:dyDescent="0.25">
      <c r="A47" s="333" t="s">
        <v>9</v>
      </c>
      <c r="B47" s="333" t="s">
        <v>736</v>
      </c>
      <c r="C47" s="480" t="str">
        <f>IF('ALC POC'!C47=0," ",'ALC POC'!C47)</f>
        <v>USDA - CCC</v>
      </c>
      <c r="D47" s="480"/>
      <c r="E47" s="322" t="str">
        <f>IF('ALC Transition Plans'!$C48="yes", IF('ALC Transition Plans'!M48,"Prod",IF('ALC Transition Plans'!F48, 'ALC Transition Plans'!E48," ")),"N/A")</f>
        <v>Prod</v>
      </c>
      <c r="F47" s="261">
        <f>IF('ALC Transition Plans'!F48=0," ",'ALC Transition Plans'!F48)</f>
        <v>41061</v>
      </c>
      <c r="G47" s="262" t="str">
        <f>IF('ALC Transition Plans'!G48=0," ",'ALC Transition Plans'!G48)</f>
        <v>Y</v>
      </c>
      <c r="H47" s="262" t="str">
        <f>IF('ALC Transition Plans'!H48=0," ",'ALC Transition Plans'!H48)</f>
        <v>Y</v>
      </c>
      <c r="I47" s="261" t="str">
        <f>IF('ALC Transition Plans'!I48=0," ",'ALC Transition Plans'!I48)</f>
        <v xml:space="preserve"> </v>
      </c>
      <c r="J47" s="329" t="str">
        <f>IF('ALC Transition Plans'!$O48="yes", IF('ALC Transition Plans'!X48,"Prod",IF('ALC Transition Plans'!R48, 'ALC Transition Plans'!Q48," ")),"N/A")</f>
        <v>N/A</v>
      </c>
      <c r="K47" s="330" t="str">
        <f>IF('ALC Transition Plans'!R48=0," ",'ALC Transition Plans'!R48)</f>
        <v xml:space="preserve"> </v>
      </c>
      <c r="L47" s="332" t="str">
        <f>IF('ALC Transition Plans'!S48=0," ",'ALC Transition Plans'!S48)</f>
        <v xml:space="preserve"> </v>
      </c>
      <c r="M47" s="330" t="str">
        <f>IF('ALC Transition Plans'!T48=0," ",'ALC Transition Plans'!T48)</f>
        <v xml:space="preserve"> </v>
      </c>
      <c r="N47" s="324" t="str">
        <f>IF('ALC Transition Plans'!$Z48="yes", IF('ALC Transition Plans'!AJ48,"Prod",IF('ALC Transition Plans'!AF48, 'ALC Transition Plans'!AC48," ")),"N/A")</f>
        <v>Prod</v>
      </c>
      <c r="O47" s="269" t="str">
        <f>IF('ALC Transition Plans'!AE48=0," ",'ALC Transition Plans'!AE48)</f>
        <v>Y</v>
      </c>
      <c r="P47" s="557" t="str">
        <f>IF('ALC Transition Plans'!AF48=0," ",'ALC Transition Plans'!AF48)</f>
        <v xml:space="preserve"> </v>
      </c>
      <c r="Q47" s="558">
        <f t="shared" si="1"/>
        <v>0</v>
      </c>
      <c r="R47" s="276" t="str">
        <f>IF(VLOOKUP(B47,'Pivot Table'!$B$5:$K$2000,8,FALSE)=1,"Yes","")</f>
        <v/>
      </c>
      <c r="S47" s="277" t="str">
        <f>'ALC Transition Plans'!BL48</f>
        <v>F</v>
      </c>
      <c r="T47" s="226" t="str">
        <f>IF('ALC POC'!D47=0," ",'ALC POC'!D47)</f>
        <v>Pam Moore
Amber Gilstrap</v>
      </c>
      <c r="U47" s="139" t="str">
        <f>IF('ALC POC'!E47=0," ",'ALC POC'!E47)</f>
        <v>Pam.moore@kcc.usda.gov
amber.gilstrap@kcc.usda.gov</v>
      </c>
      <c r="V47" s="139" t="str">
        <f>IF('ALC POC'!F47=0," ",'ALC POC'!F47)</f>
        <v xml:space="preserve">816-926-5967
</v>
      </c>
      <c r="W47" s="80">
        <v>69</v>
      </c>
      <c r="X47">
        <f t="shared" si="0"/>
        <v>15</v>
      </c>
    </row>
    <row r="48" spans="1:24" ht="22.2" customHeight="1" x14ac:dyDescent="0.25">
      <c r="A48" s="333" t="s">
        <v>9</v>
      </c>
      <c r="B48" s="333" t="s">
        <v>997</v>
      </c>
      <c r="C48" s="480" t="str">
        <f>IF('ALC POC'!C48=0," ",'ALC POC'!C48)</f>
        <v>USDA - CCC</v>
      </c>
      <c r="D48" s="480"/>
      <c r="E48" s="322" t="str">
        <f>IF('ALC Transition Plans'!$C49="yes", IF('ALC Transition Plans'!M49,"Prod",IF('ALC Transition Plans'!F49, 'ALC Transition Plans'!E49," ")),"N/A")</f>
        <v>Prod</v>
      </c>
      <c r="F48" s="261">
        <f>IF('ALC Transition Plans'!F49=0," ",'ALC Transition Plans'!F49)</f>
        <v>41760</v>
      </c>
      <c r="G48" s="262" t="str">
        <f>IF('ALC Transition Plans'!G49=0," ",'ALC Transition Plans'!G49)</f>
        <v>Y</v>
      </c>
      <c r="H48" s="262" t="str">
        <f>IF('ALC Transition Plans'!H49=0," ",'ALC Transition Plans'!H49)</f>
        <v>Y</v>
      </c>
      <c r="I48" s="261" t="str">
        <f>IF('ALC Transition Plans'!I49=0," ",'ALC Transition Plans'!I49)</f>
        <v xml:space="preserve"> </v>
      </c>
      <c r="J48" s="329" t="str">
        <f>IF('ALC Transition Plans'!$O49="yes", IF('ALC Transition Plans'!X49,"Prod",IF('ALC Transition Plans'!R49, 'ALC Transition Plans'!Q49," ")),"N/A")</f>
        <v>N/A</v>
      </c>
      <c r="K48" s="330" t="str">
        <f>IF('ALC Transition Plans'!R49=0," ",'ALC Transition Plans'!R49)</f>
        <v xml:space="preserve"> </v>
      </c>
      <c r="L48" s="332" t="str">
        <f>IF('ALC Transition Plans'!S49=0," ",'ALC Transition Plans'!S49)</f>
        <v xml:space="preserve"> </v>
      </c>
      <c r="M48" s="330" t="str">
        <f>IF('ALC Transition Plans'!T49=0," ",'ALC Transition Plans'!T49)</f>
        <v xml:space="preserve"> </v>
      </c>
      <c r="N48" s="324" t="str">
        <f>IF('ALC Transition Plans'!$Z49="yes", IF('ALC Transition Plans'!AJ49,"Prod",IF('ALC Transition Plans'!AF49, 'ALC Transition Plans'!AC49," ")),"N/A")</f>
        <v>Prod</v>
      </c>
      <c r="O48" s="269" t="str">
        <f>IF('ALC Transition Plans'!AE49=0," ",'ALC Transition Plans'!AE49)</f>
        <v>Y</v>
      </c>
      <c r="P48" s="557" t="str">
        <f>IF('ALC Transition Plans'!AF49=0," ",'ALC Transition Plans'!AF49)</f>
        <v xml:space="preserve"> </v>
      </c>
      <c r="Q48" s="558">
        <f t="shared" si="1"/>
        <v>0</v>
      </c>
      <c r="R48" s="276" t="str">
        <f>IF(VLOOKUP(B48,'Pivot Table'!$B$5:$K$2000,8,FALSE)=1,"Yes","")</f>
        <v/>
      </c>
      <c r="S48" s="277" t="str">
        <f>'ALC Transition Plans'!BL49</f>
        <v>F</v>
      </c>
      <c r="T48" s="226" t="str">
        <f>IF('ALC POC'!D48=0," ",'ALC POC'!D48)</f>
        <v>Pam Moore
Amber Gilstrap</v>
      </c>
      <c r="U48" s="139" t="str">
        <f>IF('ALC POC'!E48=0," ",'ALC POC'!E48)</f>
        <v>Pam.moore@kcc.usda.gov
amber.gilstrap@kcc.usda.gov</v>
      </c>
      <c r="V48" s="139" t="str">
        <f>IF('ALC POC'!F48=0," ",'ALC POC'!F48)</f>
        <v xml:space="preserve">816-926-5967
</v>
      </c>
      <c r="W48" s="80">
        <v>70</v>
      </c>
      <c r="X48">
        <f t="shared" si="0"/>
        <v>92</v>
      </c>
    </row>
    <row r="49" spans="1:24" ht="22.2" customHeight="1" x14ac:dyDescent="0.25">
      <c r="A49" s="333" t="s">
        <v>9</v>
      </c>
      <c r="B49" s="333" t="s">
        <v>998</v>
      </c>
      <c r="C49" s="480" t="str">
        <f>IF('ALC POC'!C49=0," ",'ALC POC'!C49)</f>
        <v>USDA - CCC</v>
      </c>
      <c r="D49" s="480"/>
      <c r="E49" s="322" t="str">
        <f>IF('ALC Transition Plans'!$C50="yes", IF('ALC Transition Plans'!M50,"Prod",IF('ALC Transition Plans'!F50, 'ALC Transition Plans'!E50," ")),"N/A")</f>
        <v>Prod</v>
      </c>
      <c r="F49" s="261">
        <f>IF('ALC Transition Plans'!F50=0," ",'ALC Transition Plans'!F50)</f>
        <v>41760</v>
      </c>
      <c r="G49" s="262" t="str">
        <f>IF('ALC Transition Plans'!G50=0," ",'ALC Transition Plans'!G50)</f>
        <v>Y</v>
      </c>
      <c r="H49" s="262" t="str">
        <f>IF('ALC Transition Plans'!H50=0," ",'ALC Transition Plans'!H50)</f>
        <v>Y</v>
      </c>
      <c r="I49" s="261" t="str">
        <f>IF('ALC Transition Plans'!I50=0," ",'ALC Transition Plans'!I50)</f>
        <v xml:space="preserve"> </v>
      </c>
      <c r="J49" s="329" t="str">
        <f>IF('ALC Transition Plans'!$O50="yes", IF('ALC Transition Plans'!X50,"Prod",IF('ALC Transition Plans'!R50, 'ALC Transition Plans'!Q50," ")),"N/A")</f>
        <v>N/A</v>
      </c>
      <c r="K49" s="330" t="str">
        <f>IF('ALC Transition Plans'!R50=0," ",'ALC Transition Plans'!R50)</f>
        <v xml:space="preserve"> </v>
      </c>
      <c r="L49" s="332" t="str">
        <f>IF('ALC Transition Plans'!S50=0," ",'ALC Transition Plans'!S50)</f>
        <v xml:space="preserve"> </v>
      </c>
      <c r="M49" s="330" t="str">
        <f>IF('ALC Transition Plans'!T50=0," ",'ALC Transition Plans'!T50)</f>
        <v xml:space="preserve"> </v>
      </c>
      <c r="N49" s="324" t="str">
        <f>IF('ALC Transition Plans'!$Z50="yes", IF('ALC Transition Plans'!AJ50,"Prod",IF('ALC Transition Plans'!AF50, 'ALC Transition Plans'!AC50," ")),"N/A")</f>
        <v>Prod</v>
      </c>
      <c r="O49" s="269" t="str">
        <f>IF('ALC Transition Plans'!AE50=0," ",'ALC Transition Plans'!AE50)</f>
        <v>Y</v>
      </c>
      <c r="P49" s="557" t="str">
        <f>IF('ALC Transition Plans'!AF50=0," ",'ALC Transition Plans'!AF50)</f>
        <v xml:space="preserve"> </v>
      </c>
      <c r="Q49" s="558">
        <f t="shared" si="1"/>
        <v>0</v>
      </c>
      <c r="R49" s="276" t="str">
        <f>IF(VLOOKUP(B49,'Pivot Table'!$B$5:$K$2000,8,FALSE)=1,"Yes","")</f>
        <v/>
      </c>
      <c r="S49" s="277" t="str">
        <f>'ALC Transition Plans'!BL50</f>
        <v>F</v>
      </c>
      <c r="T49" s="226" t="str">
        <f>IF('ALC POC'!D49=0," ",'ALC POC'!D49)</f>
        <v>Pam Moore
Amber Gilstrap</v>
      </c>
      <c r="U49" s="139" t="str">
        <f>IF('ALC POC'!E49=0," ",'ALC POC'!E49)</f>
        <v>Pam.moore@kcc.usda.gov
amber.gilstrap@kcc.usda.gov</v>
      </c>
      <c r="V49" s="139" t="str">
        <f>IF('ALC POC'!F49=0," ",'ALC POC'!F49)</f>
        <v xml:space="preserve">816-926-5967
</v>
      </c>
      <c r="W49" s="80">
        <v>71</v>
      </c>
      <c r="X49">
        <f t="shared" si="0"/>
        <v>1</v>
      </c>
    </row>
    <row r="50" spans="1:24" ht="22.2" customHeight="1" x14ac:dyDescent="0.25">
      <c r="A50" s="333" t="s">
        <v>9</v>
      </c>
      <c r="B50" s="333" t="s">
        <v>999</v>
      </c>
      <c r="C50" s="480" t="str">
        <f>IF('ALC POC'!C50=0," ",'ALC POC'!C50)</f>
        <v>USDA - CCC</v>
      </c>
      <c r="D50" s="480"/>
      <c r="E50" s="322" t="str">
        <f>IF('ALC Transition Plans'!$C51="yes", IF('ALC Transition Plans'!M51,"Prod",IF('ALC Transition Plans'!F51, 'ALC Transition Plans'!E51," ")),"N/A")</f>
        <v>Prod</v>
      </c>
      <c r="F50" s="261">
        <f>IF('ALC Transition Plans'!F51=0," ",'ALC Transition Plans'!F51)</f>
        <v>41760</v>
      </c>
      <c r="G50" s="262" t="str">
        <f>IF('ALC Transition Plans'!G51=0," ",'ALC Transition Plans'!G51)</f>
        <v>Y</v>
      </c>
      <c r="H50" s="262" t="str">
        <f>IF('ALC Transition Plans'!H51=0," ",'ALC Transition Plans'!H51)</f>
        <v>Y</v>
      </c>
      <c r="I50" s="261" t="str">
        <f>IF('ALC Transition Plans'!I51=0," ",'ALC Transition Plans'!I51)</f>
        <v xml:space="preserve"> </v>
      </c>
      <c r="J50" s="329" t="str">
        <f>IF('ALC Transition Plans'!$O51="yes", IF('ALC Transition Plans'!X51,"Prod",IF('ALC Transition Plans'!R51, 'ALC Transition Plans'!Q51," ")),"N/A")</f>
        <v>N/A</v>
      </c>
      <c r="K50" s="330" t="str">
        <f>IF('ALC Transition Plans'!R51=0," ",'ALC Transition Plans'!R51)</f>
        <v xml:space="preserve"> </v>
      </c>
      <c r="L50" s="332" t="str">
        <f>IF('ALC Transition Plans'!S51=0," ",'ALC Transition Plans'!S51)</f>
        <v xml:space="preserve"> </v>
      </c>
      <c r="M50" s="330" t="str">
        <f>IF('ALC Transition Plans'!T51=0," ",'ALC Transition Plans'!T51)</f>
        <v xml:space="preserve"> </v>
      </c>
      <c r="N50" s="324" t="str">
        <f>IF('ALC Transition Plans'!$Z51="yes", IF('ALC Transition Plans'!AJ51,"Prod",IF('ALC Transition Plans'!AF51, 'ALC Transition Plans'!AC51," ")),"N/A")</f>
        <v>Prod</v>
      </c>
      <c r="O50" s="269" t="str">
        <f>IF('ALC Transition Plans'!AE51=0," ",'ALC Transition Plans'!AE51)</f>
        <v>Y</v>
      </c>
      <c r="P50" s="557" t="str">
        <f>IF('ALC Transition Plans'!AF51=0," ",'ALC Transition Plans'!AF51)</f>
        <v xml:space="preserve"> </v>
      </c>
      <c r="Q50" s="558">
        <f t="shared" si="1"/>
        <v>0</v>
      </c>
      <c r="R50" s="276" t="str">
        <f>IF(VLOOKUP(B50,'Pivot Table'!$B$5:$K$2000,8,FALSE)=1,"Yes","")</f>
        <v/>
      </c>
      <c r="S50" s="277" t="str">
        <f>'ALC Transition Plans'!BL51</f>
        <v>F</v>
      </c>
      <c r="T50" s="226" t="str">
        <f>IF('ALC POC'!D50=0," ",'ALC POC'!D50)</f>
        <v>Pam Moore
Amber Gilstrap</v>
      </c>
      <c r="U50" s="139" t="str">
        <f>IF('ALC POC'!E50=0," ",'ALC POC'!E50)</f>
        <v>Pam.moore@kcc.usda.gov
amber.gilstrap@kcc.usda.gov</v>
      </c>
      <c r="V50" s="139" t="str">
        <f>IF('ALC POC'!F50=0," ",'ALC POC'!F50)</f>
        <v xml:space="preserve">816-926-5967
</v>
      </c>
      <c r="W50" s="80">
        <v>72</v>
      </c>
      <c r="X50">
        <f t="shared" si="0"/>
        <v>54</v>
      </c>
    </row>
    <row r="51" spans="1:24" ht="22.2" customHeight="1" x14ac:dyDescent="0.25">
      <c r="A51" s="333" t="s">
        <v>9</v>
      </c>
      <c r="B51" s="333" t="s">
        <v>1000</v>
      </c>
      <c r="C51" s="480" t="str">
        <f>IF('ALC POC'!C51=0," ",'ALC POC'!C51)</f>
        <v>USDA - CCC</v>
      </c>
      <c r="D51" s="480"/>
      <c r="E51" s="322" t="str">
        <f>IF('ALC Transition Plans'!$C52="yes", IF('ALC Transition Plans'!M52,"Prod",IF('ALC Transition Plans'!F52, 'ALC Transition Plans'!E52," ")),"N/A")</f>
        <v>Prod</v>
      </c>
      <c r="F51" s="261">
        <f>IF('ALC Transition Plans'!F52=0," ",'ALC Transition Plans'!F52)</f>
        <v>41760</v>
      </c>
      <c r="G51" s="262" t="str">
        <f>IF('ALC Transition Plans'!G52=0," ",'ALC Transition Plans'!G52)</f>
        <v>Y</v>
      </c>
      <c r="H51" s="262" t="str">
        <f>IF('ALC Transition Plans'!H52=0," ",'ALC Transition Plans'!H52)</f>
        <v>Y</v>
      </c>
      <c r="I51" s="261" t="str">
        <f>IF('ALC Transition Plans'!I52=0," ",'ALC Transition Plans'!I52)</f>
        <v xml:space="preserve"> </v>
      </c>
      <c r="J51" s="329" t="str">
        <f>IF('ALC Transition Plans'!$O52="yes", IF('ALC Transition Plans'!X52,"Prod",IF('ALC Transition Plans'!R52, 'ALC Transition Plans'!Q52," ")),"N/A")</f>
        <v>N/A</v>
      </c>
      <c r="K51" s="330" t="str">
        <f>IF('ALC Transition Plans'!R52=0," ",'ALC Transition Plans'!R52)</f>
        <v xml:space="preserve"> </v>
      </c>
      <c r="L51" s="332" t="str">
        <f>IF('ALC Transition Plans'!S52=0," ",'ALC Transition Plans'!S52)</f>
        <v xml:space="preserve"> </v>
      </c>
      <c r="M51" s="330" t="str">
        <f>IF('ALC Transition Plans'!T52=0," ",'ALC Transition Plans'!T52)</f>
        <v xml:space="preserve"> </v>
      </c>
      <c r="N51" s="324" t="str">
        <f>IF('ALC Transition Plans'!$Z52="yes", IF('ALC Transition Plans'!AJ52,"Prod",IF('ALC Transition Plans'!AF52, 'ALC Transition Plans'!AC52," ")),"N/A")</f>
        <v>Prod</v>
      </c>
      <c r="O51" s="269" t="str">
        <f>IF('ALC Transition Plans'!AE52=0," ",'ALC Transition Plans'!AE52)</f>
        <v>Y</v>
      </c>
      <c r="P51" s="557" t="str">
        <f>IF('ALC Transition Plans'!AF52=0," ",'ALC Transition Plans'!AF52)</f>
        <v xml:space="preserve"> </v>
      </c>
      <c r="Q51" s="558">
        <f t="shared" si="1"/>
        <v>0</v>
      </c>
      <c r="R51" s="276" t="str">
        <f>IF(VLOOKUP(B51,'Pivot Table'!$B$5:$K$2000,8,FALSE)=1,"Yes","")</f>
        <v/>
      </c>
      <c r="S51" s="277" t="str">
        <f>'ALC Transition Plans'!BL52</f>
        <v>F</v>
      </c>
      <c r="T51" s="226" t="str">
        <f>IF('ALC POC'!D51=0," ",'ALC POC'!D51)</f>
        <v>Pam Moore
Amber Gilstrap</v>
      </c>
      <c r="U51" s="139" t="str">
        <f>IF('ALC POC'!E51=0," ",'ALC POC'!E51)</f>
        <v>Pam.moore@kcc.usda.gov
amber.gilstrap@kcc.usda.gov</v>
      </c>
      <c r="V51" s="139" t="str">
        <f>IF('ALC POC'!F51=0," ",'ALC POC'!F51)</f>
        <v xml:space="preserve">816-926-5967
</v>
      </c>
      <c r="W51" s="80">
        <v>73</v>
      </c>
      <c r="X51">
        <f t="shared" si="0"/>
        <v>1</v>
      </c>
    </row>
    <row r="52" spans="1:24" ht="22.2" customHeight="1" x14ac:dyDescent="0.25">
      <c r="A52" s="333" t="s">
        <v>9</v>
      </c>
      <c r="B52" s="333" t="s">
        <v>1001</v>
      </c>
      <c r="C52" s="480" t="str">
        <f>IF('ALC POC'!C52=0," ",'ALC POC'!C52)</f>
        <v>USDA - CCC</v>
      </c>
      <c r="D52" s="590"/>
      <c r="E52" s="322" t="str">
        <f>IF('ALC Transition Plans'!$C53="yes", IF('ALC Transition Plans'!M53,"Prod",IF('ALC Transition Plans'!F53, 'ALC Transition Plans'!E53," ")),"N/A")</f>
        <v>Prod</v>
      </c>
      <c r="F52" s="261">
        <f>IF('ALC Transition Plans'!F53=0," ",'ALC Transition Plans'!F53)</f>
        <v>41760</v>
      </c>
      <c r="G52" s="262" t="str">
        <f>IF('ALC Transition Plans'!G53=0," ",'ALC Transition Plans'!G53)</f>
        <v>Y</v>
      </c>
      <c r="H52" s="262" t="str">
        <f>IF('ALC Transition Plans'!H53=0," ",'ALC Transition Plans'!H53)</f>
        <v>Y</v>
      </c>
      <c r="I52" s="261" t="str">
        <f>IF('ALC Transition Plans'!I53=0," ",'ALC Transition Plans'!I53)</f>
        <v xml:space="preserve"> </v>
      </c>
      <c r="J52" s="329" t="str">
        <f>IF('ALC Transition Plans'!$O53="yes", IF('ALC Transition Plans'!X53,"Prod",IF('ALC Transition Plans'!R53, 'ALC Transition Plans'!Q53," ")),"N/A")</f>
        <v>N/A</v>
      </c>
      <c r="K52" s="330" t="str">
        <f>IF('ALC Transition Plans'!R53=0," ",'ALC Transition Plans'!R53)</f>
        <v xml:space="preserve"> </v>
      </c>
      <c r="L52" s="332" t="str">
        <f>IF('ALC Transition Plans'!S53=0," ",'ALC Transition Plans'!S53)</f>
        <v xml:space="preserve"> </v>
      </c>
      <c r="M52" s="330" t="str">
        <f>IF('ALC Transition Plans'!T53=0," ",'ALC Transition Plans'!T53)</f>
        <v xml:space="preserve"> </v>
      </c>
      <c r="N52" s="324" t="str">
        <f>IF('ALC Transition Plans'!$Z53="yes", IF('ALC Transition Plans'!AJ53,"Prod",IF('ALC Transition Plans'!AF53, 'ALC Transition Plans'!AC53," ")),"N/A")</f>
        <v>Prod</v>
      </c>
      <c r="O52" s="269" t="str">
        <f>IF('ALC Transition Plans'!AE53=0," ",'ALC Transition Plans'!AE53)</f>
        <v>Y</v>
      </c>
      <c r="P52" s="557" t="str">
        <f>IF('ALC Transition Plans'!AF53=0," ",'ALC Transition Plans'!AF53)</f>
        <v xml:space="preserve"> </v>
      </c>
      <c r="Q52" s="558">
        <f t="shared" si="1"/>
        <v>0</v>
      </c>
      <c r="R52" s="276" t="str">
        <f>IF(VLOOKUP(B52,'Pivot Table'!$B$5:$K$2000,8,FALSE)=1,"Yes","")</f>
        <v/>
      </c>
      <c r="S52" s="277" t="str">
        <f>'ALC Transition Plans'!BL53</f>
        <v>F</v>
      </c>
      <c r="T52" s="226" t="str">
        <f>IF('ALC POC'!D52=0," ",'ALC POC'!D52)</f>
        <v>Pam Moore
Amber Gilstrap</v>
      </c>
      <c r="U52" s="139" t="str">
        <f>IF('ALC POC'!E52=0," ",'ALC POC'!E52)</f>
        <v>Pam.moore@kcc.usda.gov
amber.gilstrap@kcc.usda.gov</v>
      </c>
      <c r="V52" s="139" t="str">
        <f>IF('ALC POC'!F52=0," ",'ALC POC'!F52)</f>
        <v xml:space="preserve">816-926-5967
</v>
      </c>
      <c r="W52" s="80">
        <v>74</v>
      </c>
      <c r="X52">
        <f t="shared" si="0"/>
        <v>1</v>
      </c>
    </row>
    <row r="53" spans="1:24" ht="22.2" customHeight="1" x14ac:dyDescent="0.25">
      <c r="A53" s="333" t="s">
        <v>9</v>
      </c>
      <c r="B53" s="333" t="s">
        <v>1002</v>
      </c>
      <c r="C53" s="480" t="str">
        <f>IF('ALC POC'!C53=0," ",'ALC POC'!C53)</f>
        <v>USDA - CCC</v>
      </c>
      <c r="D53" s="480"/>
      <c r="E53" s="322" t="str">
        <f>IF('ALC Transition Plans'!$C54="yes", IF('ALC Transition Plans'!M54,"Prod",IF('ALC Transition Plans'!F54, 'ALC Transition Plans'!E54," ")),"N/A")</f>
        <v>Prod</v>
      </c>
      <c r="F53" s="261">
        <f>IF('ALC Transition Plans'!F54=0," ",'ALC Transition Plans'!F54)</f>
        <v>41760</v>
      </c>
      <c r="G53" s="262" t="str">
        <f>IF('ALC Transition Plans'!G54=0," ",'ALC Transition Plans'!G54)</f>
        <v>Y</v>
      </c>
      <c r="H53" s="262" t="str">
        <f>IF('ALC Transition Plans'!H54=0," ",'ALC Transition Plans'!H54)</f>
        <v>Y</v>
      </c>
      <c r="I53" s="261" t="str">
        <f>IF('ALC Transition Plans'!I54=0," ",'ALC Transition Plans'!I54)</f>
        <v xml:space="preserve"> </v>
      </c>
      <c r="J53" s="329" t="str">
        <f>IF('ALC Transition Plans'!$O54="yes", IF('ALC Transition Plans'!X54,"Prod",IF('ALC Transition Plans'!R54, 'ALC Transition Plans'!Q54," ")),"N/A")</f>
        <v>N/A</v>
      </c>
      <c r="K53" s="330" t="str">
        <f>IF('ALC Transition Plans'!R54=0," ",'ALC Transition Plans'!R54)</f>
        <v xml:space="preserve"> </v>
      </c>
      <c r="L53" s="332" t="str">
        <f>IF('ALC Transition Plans'!S54=0," ",'ALC Transition Plans'!S54)</f>
        <v xml:space="preserve"> </v>
      </c>
      <c r="M53" s="330" t="str">
        <f>IF('ALC Transition Plans'!T54=0," ",'ALC Transition Plans'!T54)</f>
        <v xml:space="preserve"> </v>
      </c>
      <c r="N53" s="324" t="str">
        <f>IF('ALC Transition Plans'!$Z54="yes", IF('ALC Transition Plans'!AJ54,"Prod",IF('ALC Transition Plans'!AF54, 'ALC Transition Plans'!AC54," ")),"N/A")</f>
        <v>Prod</v>
      </c>
      <c r="O53" s="269" t="str">
        <f>IF('ALC Transition Plans'!AE54=0," ",'ALC Transition Plans'!AE54)</f>
        <v>Y</v>
      </c>
      <c r="P53" s="557" t="str">
        <f>IF('ALC Transition Plans'!AF54=0," ",'ALC Transition Plans'!AF54)</f>
        <v xml:space="preserve"> </v>
      </c>
      <c r="Q53" s="558">
        <f t="shared" si="1"/>
        <v>0</v>
      </c>
      <c r="R53" s="276" t="str">
        <f>IF(VLOOKUP(B53,'Pivot Table'!$B$5:$K$2000,8,FALSE)=1,"Yes","")</f>
        <v/>
      </c>
      <c r="S53" s="277" t="str">
        <f>'ALC Transition Plans'!BL54</f>
        <v>F</v>
      </c>
      <c r="T53" s="226" t="str">
        <f>IF('ALC POC'!D53=0," ",'ALC POC'!D53)</f>
        <v>Pam Moore
Amber Gilstrap</v>
      </c>
      <c r="U53" s="139" t="str">
        <f>IF('ALC POC'!E53=0," ",'ALC POC'!E53)</f>
        <v>Pam.moore@kcc.usda.gov
amber.gilstrap@kcc.usda.gov</v>
      </c>
      <c r="V53" s="139" t="str">
        <f>IF('ALC POC'!F53=0," ",'ALC POC'!F53)</f>
        <v xml:space="preserve">816-926-5967
</v>
      </c>
      <c r="W53" s="80">
        <v>75</v>
      </c>
      <c r="X53">
        <f t="shared" si="0"/>
        <v>22</v>
      </c>
    </row>
    <row r="54" spans="1:24" ht="15" customHeight="1" x14ac:dyDescent="0.25">
      <c r="A54" s="333" t="s">
        <v>9</v>
      </c>
      <c r="B54" s="333" t="s">
        <v>1136</v>
      </c>
      <c r="C54" s="480" t="str">
        <f>IF('ALC POC'!C54=0," ",'ALC POC'!C54)</f>
        <v>USDA - CCC</v>
      </c>
      <c r="D54" s="480"/>
      <c r="E54" s="329" t="str">
        <f>IF('ALC Transition Plans'!$C55="yes", IF('ALC Transition Plans'!M55,"Prod",IF('ALC Transition Plans'!F55, 'ALC Transition Plans'!E55," ")),"N/A")</f>
        <v>N/A</v>
      </c>
      <c r="F54" s="330" t="str">
        <f>IF('ALC Transition Plans'!F55=0," ",'ALC Transition Plans'!F55)</f>
        <v xml:space="preserve"> </v>
      </c>
      <c r="G54" s="331" t="str">
        <f>IF('ALC Transition Plans'!G55=0," ",'ALC Transition Plans'!G55)</f>
        <v xml:space="preserve"> </v>
      </c>
      <c r="H54" s="331" t="str">
        <f>IF('ALC Transition Plans'!H55=0," ",'ALC Transition Plans'!H55)</f>
        <v xml:space="preserve"> </v>
      </c>
      <c r="I54" s="330" t="str">
        <f>IF('ALC Transition Plans'!I55=0," ",'ALC Transition Plans'!I55)</f>
        <v xml:space="preserve"> </v>
      </c>
      <c r="J54" s="323" t="str">
        <f>IF('ALC Transition Plans'!$O55="yes", IF('ALC Transition Plans'!X55,"Prod",IF('ALC Transition Plans'!R55, 'ALC Transition Plans'!Q55," ")),"N/A")</f>
        <v>Prod</v>
      </c>
      <c r="K54" s="267">
        <f>IF('ALC Transition Plans'!R55=0," ",'ALC Transition Plans'!R55)</f>
        <v>41821</v>
      </c>
      <c r="L54" s="270" t="str">
        <f>IF('ALC Transition Plans'!S55=0," ",'ALC Transition Plans'!S55)</f>
        <v>Y</v>
      </c>
      <c r="M54" s="267" t="str">
        <f>IF('ALC Transition Plans'!T55=0," ",'ALC Transition Plans'!T55)</f>
        <v xml:space="preserve"> </v>
      </c>
      <c r="N54" s="329" t="str">
        <f>IF('ALC Transition Plans'!$Z55="yes", IF('ALC Transition Plans'!AJ55,"Prod",IF('ALC Transition Plans'!AF55, 'ALC Transition Plans'!AC55," ")),"N/A")</f>
        <v>N/A</v>
      </c>
      <c r="O54" s="332" t="str">
        <f>IF('ALC Transition Plans'!AE55=0," ",'ALC Transition Plans'!AE55)</f>
        <v xml:space="preserve"> </v>
      </c>
      <c r="P54" s="560" t="str">
        <f>IF('ALC Transition Plans'!AF55=0," ",'ALC Transition Plans'!AF55)</f>
        <v xml:space="preserve"> </v>
      </c>
      <c r="Q54" s="558">
        <f>COUNTIF(E54:P54,"X")</f>
        <v>0</v>
      </c>
      <c r="R54" s="276" t="str">
        <f>IF(VLOOKUP(B54,'Pivot Table'!$B$5:$K$2000,8,FALSE)=1,"Yes","")</f>
        <v/>
      </c>
      <c r="S54" s="277" t="str">
        <f>'ALC Transition Plans'!BL55</f>
        <v>F</v>
      </c>
      <c r="T54" s="226" t="str">
        <f>IF('ALC POC'!D54=0," ",'ALC POC'!D54)</f>
        <v>Myduyen Le</v>
      </c>
      <c r="U54" s="139" t="str">
        <f>IF('ALC POC'!E54=0," ",'ALC POC'!E54)</f>
        <v xml:space="preserve"> </v>
      </c>
      <c r="V54" s="139" t="str">
        <f>IF('ALC POC'!F54=0," ",'ALC POC'!F54)</f>
        <v>816-926-2598</v>
      </c>
      <c r="W54" s="80">
        <v>78</v>
      </c>
      <c r="X54">
        <f t="shared" si="0"/>
        <v>2</v>
      </c>
    </row>
    <row r="55" spans="1:24" ht="15" x14ac:dyDescent="0.25">
      <c r="A55" s="333" t="s">
        <v>9</v>
      </c>
      <c r="B55" s="333" t="s">
        <v>1648</v>
      </c>
      <c r="C55" s="480" t="str">
        <f>IF('ALC POC'!C55=0," ",'ALC POC'!C55)</f>
        <v>USDA - CCC</v>
      </c>
      <c r="D55" s="480"/>
      <c r="E55" s="329" t="str">
        <f>IF('ALC Transition Plans'!$C56="yes", IF('ALC Transition Plans'!M56,"Prod",IF('ALC Transition Plans'!F56, 'ALC Transition Plans'!E56," ")),"N/A")</f>
        <v>N/A</v>
      </c>
      <c r="F55" s="330" t="str">
        <f>IF('ALC Transition Plans'!F56=0," ",'ALC Transition Plans'!F56)</f>
        <v xml:space="preserve"> </v>
      </c>
      <c r="G55" s="331" t="str">
        <f>IF('ALC Transition Plans'!G56=0," ",'ALC Transition Plans'!G56)</f>
        <v xml:space="preserve"> </v>
      </c>
      <c r="H55" s="331" t="str">
        <f>IF('ALC Transition Plans'!H56=0," ",'ALC Transition Plans'!H56)</f>
        <v xml:space="preserve"> </v>
      </c>
      <c r="I55" s="330" t="str">
        <f>IF('ALC Transition Plans'!I56=0," ",'ALC Transition Plans'!I56)</f>
        <v xml:space="preserve"> </v>
      </c>
      <c r="J55" s="329" t="str">
        <f>IF('ALC Transition Plans'!$O56="yes", IF('ALC Transition Plans'!X56,"Prod",IF('ALC Transition Plans'!R56, 'ALC Transition Plans'!Q56," ")),"N/A")</f>
        <v>N/A</v>
      </c>
      <c r="K55" s="330" t="str">
        <f>IF('ALC Transition Plans'!R56=0," ",'ALC Transition Plans'!R56)</f>
        <v xml:space="preserve"> </v>
      </c>
      <c r="L55" s="332" t="str">
        <f>IF('ALC Transition Plans'!S56=0," ",'ALC Transition Plans'!S56)</f>
        <v xml:space="preserve"> </v>
      </c>
      <c r="M55" s="330" t="str">
        <f>IF('ALC Transition Plans'!T56=0," ",'ALC Transition Plans'!T56)</f>
        <v xml:space="preserve"> </v>
      </c>
      <c r="N55" s="324" t="str">
        <f>IF('ALC Transition Plans'!$Z56="yes", IF('ALC Transition Plans'!AJ56,"Prod",IF('ALC Transition Plans'!AF56, 'ALC Transition Plans'!AC56," ")),"N/A")</f>
        <v>X</v>
      </c>
      <c r="O55" s="269" t="str">
        <f>IF('ALC Transition Plans'!AE56=0," ",'ALC Transition Plans'!AE56)</f>
        <v xml:space="preserve"> </v>
      </c>
      <c r="P55" s="557">
        <f>IF('ALC Transition Plans'!AF56=0," ",'ALC Transition Plans'!AF56)</f>
        <v>42461</v>
      </c>
      <c r="Q55" s="558">
        <f>COUNTIF(E55:P55,"X")</f>
        <v>1</v>
      </c>
      <c r="R55" s="276" t="str">
        <f>IF(VLOOKUP(B55,'Pivot Table'!$B$5:$K$2000,8,FALSE)=1,"Yes","")</f>
        <v/>
      </c>
      <c r="S55" s="277" t="str">
        <f>'ALC Transition Plans'!BL56</f>
        <v xml:space="preserve"> </v>
      </c>
      <c r="T55" s="226" t="str">
        <f>IF('ALC POC'!D55=0," ",'ALC POC'!D55)</f>
        <v>Brian Quirk</v>
      </c>
      <c r="U55" s="139" t="str">
        <f>IF('ALC POC'!E55=0," ",'ALC POC'!E55)</f>
        <v>Brian.Quirk@kcc.usda.gov</v>
      </c>
      <c r="V55" s="139" t="str">
        <f>IF('ALC POC'!F55=0," ",'ALC POC'!F55)</f>
        <v xml:space="preserve">816-823-1457 </v>
      </c>
      <c r="W55" s="80">
        <v>80</v>
      </c>
      <c r="X55">
        <f t="shared" si="0"/>
        <v>11</v>
      </c>
    </row>
    <row r="56" spans="1:24" ht="15" customHeight="1" x14ac:dyDescent="0.25">
      <c r="A56" s="333" t="s">
        <v>9</v>
      </c>
      <c r="B56" s="333" t="s">
        <v>1649</v>
      </c>
      <c r="C56" s="480" t="str">
        <f>IF('ALC POC'!C56=0," ",'ALC POC'!C56)</f>
        <v>USDA - CCC</v>
      </c>
      <c r="D56" s="480"/>
      <c r="E56" s="322" t="str">
        <f>IF('ALC Transition Plans'!$C57="yes", IF('ALC Transition Plans'!M57,"Prod",IF('ALC Transition Plans'!F57, 'ALC Transition Plans'!E57," ")),"N/A")</f>
        <v>Prod</v>
      </c>
      <c r="F56" s="261" t="str">
        <f>IF('ALC Transition Plans'!F57=0," ",'ALC Transition Plans'!F57)</f>
        <v xml:space="preserve"> </v>
      </c>
      <c r="G56" s="262" t="str">
        <f>IF('ALC Transition Plans'!G57=0," ",'ALC Transition Plans'!G57)</f>
        <v>Y</v>
      </c>
      <c r="H56" s="262" t="str">
        <f>IF('ALC Transition Plans'!H57=0," ",'ALC Transition Plans'!H57)</f>
        <v>Y</v>
      </c>
      <c r="I56" s="261" t="str">
        <f>IF('ALC Transition Plans'!I57=0," ",'ALC Transition Plans'!I57)</f>
        <v xml:space="preserve"> </v>
      </c>
      <c r="J56" s="329" t="str">
        <f>IF('ALC Transition Plans'!$O57="yes", IF('ALC Transition Plans'!X57,"Prod",IF('ALC Transition Plans'!R57, 'ALC Transition Plans'!Q57," ")),"N/A")</f>
        <v>N/A</v>
      </c>
      <c r="K56" s="330" t="str">
        <f>IF('ALC Transition Plans'!R57=0," ",'ALC Transition Plans'!R57)</f>
        <v xml:space="preserve"> </v>
      </c>
      <c r="L56" s="332" t="str">
        <f>IF('ALC Transition Plans'!S57=0," ",'ALC Transition Plans'!S57)</f>
        <v xml:space="preserve"> </v>
      </c>
      <c r="M56" s="330" t="str">
        <f>IF('ALC Transition Plans'!T57=0," ",'ALC Transition Plans'!T57)</f>
        <v xml:space="preserve"> </v>
      </c>
      <c r="N56" s="324" t="str">
        <f>IF('ALC Transition Plans'!$Z57="yes", IF('ALC Transition Plans'!AJ57,"Prod",IF('ALC Transition Plans'!AF57, 'ALC Transition Plans'!AC57," ")),"N/A")</f>
        <v>Prod</v>
      </c>
      <c r="O56" s="269" t="str">
        <f>IF('ALC Transition Plans'!AE57=0," ",'ALC Transition Plans'!AE57)</f>
        <v>Y</v>
      </c>
      <c r="P56" s="557" t="str">
        <f>IF('ALC Transition Plans'!AF57=0," ",'ALC Transition Plans'!AF57)</f>
        <v xml:space="preserve"> </v>
      </c>
      <c r="Q56" s="558">
        <f t="shared" ref="Q56:Q61" si="3">COUNTIF(E56:P56,"X")</f>
        <v>0</v>
      </c>
      <c r="R56" s="276" t="str">
        <f>IF(VLOOKUP(B56,'Pivot Table'!$B$5:$K$2000,8,FALSE)=1,"Yes","")</f>
        <v/>
      </c>
      <c r="S56" s="277" t="str">
        <f>'ALC Transition Plans'!BL57</f>
        <v>F</v>
      </c>
      <c r="T56" s="226" t="str">
        <f>IF('ALC POC'!D56=0," ",'ALC POC'!D56)</f>
        <v>Brian Quirk</v>
      </c>
      <c r="U56" s="139" t="str">
        <f>IF('ALC POC'!E56=0," ",'ALC POC'!E56)</f>
        <v>Brian.Quirk@kcc.usda.gov</v>
      </c>
      <c r="V56" s="139" t="str">
        <f>IF('ALC POC'!F56=0," ",'ALC POC'!F56)</f>
        <v xml:space="preserve">816-823-1457 </v>
      </c>
      <c r="W56" s="80">
        <v>83</v>
      </c>
      <c r="X56">
        <f t="shared" si="0"/>
        <v>2</v>
      </c>
    </row>
    <row r="57" spans="1:24" ht="15" customHeight="1" x14ac:dyDescent="0.25">
      <c r="A57" s="333" t="s">
        <v>9</v>
      </c>
      <c r="B57" s="333" t="s">
        <v>1650</v>
      </c>
      <c r="C57" s="480" t="str">
        <f>IF('ALC POC'!C57=0," ",'ALC POC'!C57)</f>
        <v>USDA - CCC</v>
      </c>
      <c r="D57" s="480"/>
      <c r="E57" s="322" t="str">
        <f>IF('ALC Transition Plans'!$C58="yes", IF('ALC Transition Plans'!M58,"Prod",IF('ALC Transition Plans'!F58, 'ALC Transition Plans'!E58," ")),"N/A")</f>
        <v>Prod</v>
      </c>
      <c r="F57" s="261" t="str">
        <f>IF('ALC Transition Plans'!F58=0," ",'ALC Transition Plans'!F58)</f>
        <v xml:space="preserve"> </v>
      </c>
      <c r="G57" s="262" t="str">
        <f>IF('ALC Transition Plans'!G58=0," ",'ALC Transition Plans'!G58)</f>
        <v>Y</v>
      </c>
      <c r="H57" s="262" t="str">
        <f>IF('ALC Transition Plans'!H58=0," ",'ALC Transition Plans'!H58)</f>
        <v>Y</v>
      </c>
      <c r="I57" s="261" t="str">
        <f>IF('ALC Transition Plans'!I58=0," ",'ALC Transition Plans'!I58)</f>
        <v xml:space="preserve"> </v>
      </c>
      <c r="J57" s="329" t="str">
        <f>IF('ALC Transition Plans'!$O58="yes", IF('ALC Transition Plans'!X58,"Prod",IF('ALC Transition Plans'!R58, 'ALC Transition Plans'!Q58," ")),"N/A")</f>
        <v>N/A</v>
      </c>
      <c r="K57" s="330" t="str">
        <f>IF('ALC Transition Plans'!R58=0," ",'ALC Transition Plans'!R58)</f>
        <v xml:space="preserve"> </v>
      </c>
      <c r="L57" s="332" t="str">
        <f>IF('ALC Transition Plans'!S58=0," ",'ALC Transition Plans'!S58)</f>
        <v xml:space="preserve"> </v>
      </c>
      <c r="M57" s="330" t="str">
        <f>IF('ALC Transition Plans'!T58=0," ",'ALC Transition Plans'!T58)</f>
        <v xml:space="preserve"> </v>
      </c>
      <c r="N57" s="324" t="str">
        <f>IF('ALC Transition Plans'!$Z58="yes", IF('ALC Transition Plans'!AJ58,"Prod",IF('ALC Transition Plans'!AF58, 'ALC Transition Plans'!AC58," ")),"N/A")</f>
        <v>Prod</v>
      </c>
      <c r="O57" s="269" t="str">
        <f>IF('ALC Transition Plans'!AE58=0," ",'ALC Transition Plans'!AE58)</f>
        <v>Y</v>
      </c>
      <c r="P57" s="557" t="str">
        <f>IF('ALC Transition Plans'!AF58=0," ",'ALC Transition Plans'!AF58)</f>
        <v xml:space="preserve"> </v>
      </c>
      <c r="Q57" s="558">
        <f t="shared" si="3"/>
        <v>0</v>
      </c>
      <c r="R57" s="276" t="str">
        <f>IF(VLOOKUP(B57,'Pivot Table'!$B$5:$K$2000,8,FALSE)=1,"Yes","")</f>
        <v/>
      </c>
      <c r="S57" s="277" t="str">
        <f>'ALC Transition Plans'!BL58</f>
        <v>F</v>
      </c>
      <c r="T57" s="226" t="str">
        <f>IF('ALC POC'!D57=0," ",'ALC POC'!D57)</f>
        <v>Brian Quirk</v>
      </c>
      <c r="U57" s="139" t="str">
        <f>IF('ALC POC'!E57=0," ",'ALC POC'!E57)</f>
        <v>Brian.Quirk@kcc.usda.gov</v>
      </c>
      <c r="V57" s="139" t="str">
        <f>IF('ALC POC'!F57=0," ",'ALC POC'!F57)</f>
        <v xml:space="preserve">816-823-1457 </v>
      </c>
      <c r="W57" s="80">
        <v>84</v>
      </c>
      <c r="X57">
        <f t="shared" si="0"/>
        <v>1</v>
      </c>
    </row>
    <row r="58" spans="1:24" ht="15" customHeight="1" x14ac:dyDescent="0.25">
      <c r="A58" s="333" t="s">
        <v>9</v>
      </c>
      <c r="B58" s="333" t="s">
        <v>1651</v>
      </c>
      <c r="C58" s="480" t="str">
        <f>IF('ALC POC'!C58=0," ",'ALC POC'!C58)</f>
        <v>USDA - CCC</v>
      </c>
      <c r="D58" s="480"/>
      <c r="E58" s="322" t="str">
        <f>IF('ALC Transition Plans'!$C59="yes", IF('ALC Transition Plans'!M59,"Prod",IF('ALC Transition Plans'!F59, 'ALC Transition Plans'!E59," ")),"N/A")</f>
        <v>Prod</v>
      </c>
      <c r="F58" s="261" t="str">
        <f>IF('ALC Transition Plans'!F59=0," ",'ALC Transition Plans'!F59)</f>
        <v xml:space="preserve"> </v>
      </c>
      <c r="G58" s="262" t="str">
        <f>IF('ALC Transition Plans'!G59=0," ",'ALC Transition Plans'!G59)</f>
        <v>Y</v>
      </c>
      <c r="H58" s="262" t="str">
        <f>IF('ALC Transition Plans'!H59=0," ",'ALC Transition Plans'!H59)</f>
        <v>Y</v>
      </c>
      <c r="I58" s="261" t="str">
        <f>IF('ALC Transition Plans'!I59=0," ",'ALC Transition Plans'!I59)</f>
        <v xml:space="preserve"> </v>
      </c>
      <c r="J58" s="329" t="str">
        <f>IF('ALC Transition Plans'!$O59="yes", IF('ALC Transition Plans'!X59,"Prod",IF('ALC Transition Plans'!R59, 'ALC Transition Plans'!Q59," ")),"N/A")</f>
        <v>N/A</v>
      </c>
      <c r="K58" s="330" t="str">
        <f>IF('ALC Transition Plans'!R59=0," ",'ALC Transition Plans'!R59)</f>
        <v xml:space="preserve"> </v>
      </c>
      <c r="L58" s="332" t="str">
        <f>IF('ALC Transition Plans'!S59=0," ",'ALC Transition Plans'!S59)</f>
        <v xml:space="preserve"> </v>
      </c>
      <c r="M58" s="330" t="str">
        <f>IF('ALC Transition Plans'!T59=0," ",'ALC Transition Plans'!T59)</f>
        <v xml:space="preserve"> </v>
      </c>
      <c r="N58" s="324" t="str">
        <f>IF('ALC Transition Plans'!$Z59="yes", IF('ALC Transition Plans'!AJ59,"Prod",IF('ALC Transition Plans'!AF59, 'ALC Transition Plans'!AC59," ")),"N/A")</f>
        <v>Prod</v>
      </c>
      <c r="O58" s="269" t="str">
        <f>IF('ALC Transition Plans'!AE59=0," ",'ALC Transition Plans'!AE59)</f>
        <v>Y</v>
      </c>
      <c r="P58" s="557" t="str">
        <f>IF('ALC Transition Plans'!AF59=0," ",'ALC Transition Plans'!AF59)</f>
        <v xml:space="preserve"> </v>
      </c>
      <c r="Q58" s="558">
        <f t="shared" si="3"/>
        <v>0</v>
      </c>
      <c r="R58" s="276" t="str">
        <f>IF(VLOOKUP(B58,'Pivot Table'!$B$5:$K$2000,8,FALSE)=1,"Yes","")</f>
        <v/>
      </c>
      <c r="S58" s="277" t="str">
        <f>'ALC Transition Plans'!BL59</f>
        <v>F</v>
      </c>
      <c r="T58" s="226" t="str">
        <f>IF('ALC POC'!D58=0," ",'ALC POC'!D58)</f>
        <v>Brian Quirk</v>
      </c>
      <c r="U58" s="139" t="str">
        <f>IF('ALC POC'!E58=0," ",'ALC POC'!E58)</f>
        <v>Brian.Quirk@kcc.usda.gov</v>
      </c>
      <c r="V58" s="139" t="str">
        <f>IF('ALC POC'!F58=0," ",'ALC POC'!F58)</f>
        <v xml:space="preserve">816-823-1457 </v>
      </c>
      <c r="W58" s="80">
        <v>86</v>
      </c>
      <c r="X58">
        <f t="shared" si="0"/>
        <v>5</v>
      </c>
    </row>
    <row r="59" spans="1:24" ht="15" customHeight="1" x14ac:dyDescent="0.25">
      <c r="A59" s="333" t="s">
        <v>9</v>
      </c>
      <c r="B59" s="333" t="s">
        <v>1652</v>
      </c>
      <c r="C59" s="480" t="str">
        <f>IF('ALC POC'!C59=0," ",'ALC POC'!C59)</f>
        <v>USDA - CCC</v>
      </c>
      <c r="D59" s="480"/>
      <c r="E59" s="322" t="str">
        <f>IF('ALC Transition Plans'!$C60="yes", IF('ALC Transition Plans'!M60,"Prod",IF('ALC Transition Plans'!F60, 'ALC Transition Plans'!E60," ")),"N/A")</f>
        <v>Prod</v>
      </c>
      <c r="F59" s="261" t="str">
        <f>IF('ALC Transition Plans'!F60=0," ",'ALC Transition Plans'!F60)</f>
        <v xml:space="preserve"> </v>
      </c>
      <c r="G59" s="262" t="str">
        <f>IF('ALC Transition Plans'!G60=0," ",'ALC Transition Plans'!G60)</f>
        <v>Y</v>
      </c>
      <c r="H59" s="262" t="str">
        <f>IF('ALC Transition Plans'!H60=0," ",'ALC Transition Plans'!H60)</f>
        <v>Y</v>
      </c>
      <c r="I59" s="261" t="str">
        <f>IF('ALC Transition Plans'!I60=0," ",'ALC Transition Plans'!I60)</f>
        <v xml:space="preserve"> </v>
      </c>
      <c r="J59" s="329" t="str">
        <f>IF('ALC Transition Plans'!$O60="yes", IF('ALC Transition Plans'!X60,"Prod",IF('ALC Transition Plans'!R60, 'ALC Transition Plans'!Q60," ")),"N/A")</f>
        <v>N/A</v>
      </c>
      <c r="K59" s="330" t="str">
        <f>IF('ALC Transition Plans'!R60=0," ",'ALC Transition Plans'!R60)</f>
        <v xml:space="preserve"> </v>
      </c>
      <c r="L59" s="332" t="str">
        <f>IF('ALC Transition Plans'!S60=0," ",'ALC Transition Plans'!S60)</f>
        <v xml:space="preserve"> </v>
      </c>
      <c r="M59" s="330" t="str">
        <f>IF('ALC Transition Plans'!T60=0," ",'ALC Transition Plans'!T60)</f>
        <v xml:space="preserve"> </v>
      </c>
      <c r="N59" s="324" t="str">
        <f>IF('ALC Transition Plans'!$Z60="yes", IF('ALC Transition Plans'!AJ60,"Prod",IF('ALC Transition Plans'!AF60, 'ALC Transition Plans'!AC60," ")),"N/A")</f>
        <v>Prod</v>
      </c>
      <c r="O59" s="269" t="str">
        <f>IF('ALC Transition Plans'!AE60=0," ",'ALC Transition Plans'!AE60)</f>
        <v>Y</v>
      </c>
      <c r="P59" s="557" t="str">
        <f>IF('ALC Transition Plans'!AF60=0," ",'ALC Transition Plans'!AF60)</f>
        <v xml:space="preserve"> </v>
      </c>
      <c r="Q59" s="558">
        <f t="shared" si="3"/>
        <v>0</v>
      </c>
      <c r="R59" s="276" t="str">
        <f>IF(VLOOKUP(B59,'Pivot Table'!$B$5:$K$2000,8,FALSE)=1,"Yes","")</f>
        <v/>
      </c>
      <c r="S59" s="277" t="str">
        <f>'ALC Transition Plans'!BL60</f>
        <v>F</v>
      </c>
      <c r="T59" s="226" t="str">
        <f>IF('ALC POC'!D59=0," ",'ALC POC'!D59)</f>
        <v>Brian Quirk</v>
      </c>
      <c r="U59" s="139" t="str">
        <f>IF('ALC POC'!E59=0," ",'ALC POC'!E59)</f>
        <v>Brian.Quirk@kcc.usda.gov</v>
      </c>
      <c r="V59" s="139" t="str">
        <f>IF('ALC POC'!F59=0," ",'ALC POC'!F59)</f>
        <v xml:space="preserve">816-823-1457 </v>
      </c>
      <c r="W59" s="80">
        <v>88</v>
      </c>
      <c r="X59">
        <f t="shared" si="0"/>
        <v>1</v>
      </c>
    </row>
    <row r="60" spans="1:24" ht="15" customHeight="1" x14ac:dyDescent="0.25">
      <c r="A60" s="333" t="s">
        <v>9</v>
      </c>
      <c r="B60" s="333" t="s">
        <v>1653</v>
      </c>
      <c r="C60" s="480" t="str">
        <f>IF('ALC POC'!C60=0," ",'ALC POC'!C60)</f>
        <v>USDA - CCC</v>
      </c>
      <c r="D60" s="480"/>
      <c r="E60" s="322" t="str">
        <f>IF('ALC Transition Plans'!$C61="yes", IF('ALC Transition Plans'!M61,"Prod",IF('ALC Transition Plans'!F61, 'ALC Transition Plans'!E61," ")),"N/A")</f>
        <v>Prod</v>
      </c>
      <c r="F60" s="261" t="str">
        <f>IF('ALC Transition Plans'!F61=0," ",'ALC Transition Plans'!F61)</f>
        <v xml:space="preserve"> </v>
      </c>
      <c r="G60" s="262" t="str">
        <f>IF('ALC Transition Plans'!G61=0," ",'ALC Transition Plans'!G61)</f>
        <v>Y</v>
      </c>
      <c r="H60" s="262" t="str">
        <f>IF('ALC Transition Plans'!H61=0," ",'ALC Transition Plans'!H61)</f>
        <v>Y</v>
      </c>
      <c r="I60" s="261" t="str">
        <f>IF('ALC Transition Plans'!I61=0," ",'ALC Transition Plans'!I61)</f>
        <v xml:space="preserve"> </v>
      </c>
      <c r="J60" s="329" t="str">
        <f>IF('ALC Transition Plans'!$O61="yes", IF('ALC Transition Plans'!X61,"Prod",IF('ALC Transition Plans'!R61, 'ALC Transition Plans'!Q61," ")),"N/A")</f>
        <v>N/A</v>
      </c>
      <c r="K60" s="330" t="str">
        <f>IF('ALC Transition Plans'!R61=0," ",'ALC Transition Plans'!R61)</f>
        <v xml:space="preserve"> </v>
      </c>
      <c r="L60" s="332" t="str">
        <f>IF('ALC Transition Plans'!S61=0," ",'ALC Transition Plans'!S61)</f>
        <v xml:space="preserve"> </v>
      </c>
      <c r="M60" s="330" t="str">
        <f>IF('ALC Transition Plans'!T61=0," ",'ALC Transition Plans'!T61)</f>
        <v xml:space="preserve"> </v>
      </c>
      <c r="N60" s="324" t="str">
        <f>IF('ALC Transition Plans'!$Z61="yes", IF('ALC Transition Plans'!AJ61,"Prod",IF('ALC Transition Plans'!AF61, 'ALC Transition Plans'!AC61," ")),"N/A")</f>
        <v>Prod</v>
      </c>
      <c r="O60" s="269" t="str">
        <f>IF('ALC Transition Plans'!AE61=0," ",'ALC Transition Plans'!AE61)</f>
        <v>Y</v>
      </c>
      <c r="P60" s="557" t="str">
        <f>IF('ALC Transition Plans'!AF61=0," ",'ALC Transition Plans'!AF61)</f>
        <v xml:space="preserve"> </v>
      </c>
      <c r="Q60" s="558">
        <f t="shared" si="3"/>
        <v>0</v>
      </c>
      <c r="R60" s="276" t="str">
        <f>IF(VLOOKUP(B60,'Pivot Table'!$B$5:$K$2000,8,FALSE)=1,"Yes","")</f>
        <v/>
      </c>
      <c r="S60" s="277" t="str">
        <f>'ALC Transition Plans'!BL61</f>
        <v>F</v>
      </c>
      <c r="T60" s="226" t="str">
        <f>IF('ALC POC'!D60=0," ",'ALC POC'!D60)</f>
        <v>Brian Quirk</v>
      </c>
      <c r="U60" s="139" t="str">
        <f>IF('ALC POC'!E60=0," ",'ALC POC'!E60)</f>
        <v>Brian.Quirk@kcc.usda.gov</v>
      </c>
      <c r="V60" s="139" t="str">
        <f>IF('ALC POC'!F60=0," ",'ALC POC'!F60)</f>
        <v xml:space="preserve">816-823-1457 </v>
      </c>
      <c r="W60" s="80">
        <v>89</v>
      </c>
      <c r="X60">
        <f t="shared" si="0"/>
        <v>7</v>
      </c>
    </row>
    <row r="61" spans="1:24" ht="15" customHeight="1" x14ac:dyDescent="0.25">
      <c r="A61" s="333" t="s">
        <v>9</v>
      </c>
      <c r="B61" s="333" t="s">
        <v>1654</v>
      </c>
      <c r="C61" s="480" t="str">
        <f>IF('ALC POC'!C61=0," ",'ALC POC'!C61)</f>
        <v>USDA - CCC</v>
      </c>
      <c r="D61" s="480"/>
      <c r="E61" s="322" t="str">
        <f>IF('ALC Transition Plans'!$C62="yes", IF('ALC Transition Plans'!M62,"Prod",IF('ALC Transition Plans'!F62, 'ALC Transition Plans'!E62," ")),"N/A")</f>
        <v>Prod</v>
      </c>
      <c r="F61" s="261" t="str">
        <f>IF('ALC Transition Plans'!F62=0," ",'ALC Transition Plans'!F62)</f>
        <v xml:space="preserve"> </v>
      </c>
      <c r="G61" s="262" t="str">
        <f>IF('ALC Transition Plans'!G62=0," ",'ALC Transition Plans'!G62)</f>
        <v>Y</v>
      </c>
      <c r="H61" s="262" t="str">
        <f>IF('ALC Transition Plans'!H62=0," ",'ALC Transition Plans'!H62)</f>
        <v>Y</v>
      </c>
      <c r="I61" s="261" t="str">
        <f>IF('ALC Transition Plans'!I62=0," ",'ALC Transition Plans'!I62)</f>
        <v xml:space="preserve"> </v>
      </c>
      <c r="J61" s="329" t="str">
        <f>IF('ALC Transition Plans'!$O62="yes", IF('ALC Transition Plans'!X62,"Prod",IF('ALC Transition Plans'!R62, 'ALC Transition Plans'!Q62," ")),"N/A")</f>
        <v>N/A</v>
      </c>
      <c r="K61" s="330" t="str">
        <f>IF('ALC Transition Plans'!R62=0," ",'ALC Transition Plans'!R62)</f>
        <v xml:space="preserve"> </v>
      </c>
      <c r="L61" s="332" t="str">
        <f>IF('ALC Transition Plans'!S62=0," ",'ALC Transition Plans'!S62)</f>
        <v xml:space="preserve"> </v>
      </c>
      <c r="M61" s="330" t="str">
        <f>IF('ALC Transition Plans'!T62=0," ",'ALC Transition Plans'!T62)</f>
        <v xml:space="preserve"> </v>
      </c>
      <c r="N61" s="324" t="str">
        <f>IF('ALC Transition Plans'!$Z62="yes", IF('ALC Transition Plans'!AJ62,"Prod",IF('ALC Transition Plans'!AF62, 'ALC Transition Plans'!AC62," ")),"N/A")</f>
        <v>Prod</v>
      </c>
      <c r="O61" s="269" t="str">
        <f>IF('ALC Transition Plans'!AE62=0," ",'ALC Transition Plans'!AE62)</f>
        <v>Y</v>
      </c>
      <c r="P61" s="557" t="str">
        <f>IF('ALC Transition Plans'!AF62=0," ",'ALC Transition Plans'!AF62)</f>
        <v xml:space="preserve"> </v>
      </c>
      <c r="Q61" s="558">
        <f t="shared" si="3"/>
        <v>0</v>
      </c>
      <c r="R61" s="276" t="str">
        <f>IF(VLOOKUP(B61,'Pivot Table'!$B$5:$K$2000,8,FALSE)=1,"Yes","")</f>
        <v/>
      </c>
      <c r="S61" s="277" t="str">
        <f>'ALC Transition Plans'!BL62</f>
        <v>F</v>
      </c>
      <c r="T61" s="226" t="str">
        <f>IF('ALC POC'!D61=0," ",'ALC POC'!D61)</f>
        <v>Brian Quirk</v>
      </c>
      <c r="U61" s="139" t="str">
        <f>IF('ALC POC'!E61=0," ",'ALC POC'!E61)</f>
        <v>Brian.Quirk@kcc.usda.gov</v>
      </c>
      <c r="V61" s="139" t="str">
        <f>IF('ALC POC'!F61=0," ",'ALC POC'!F61)</f>
        <v xml:space="preserve">816-823-1457 </v>
      </c>
      <c r="W61" s="80">
        <v>90</v>
      </c>
      <c r="X61">
        <f t="shared" si="0"/>
        <v>1</v>
      </c>
    </row>
    <row r="62" spans="1:24" ht="15" x14ac:dyDescent="0.25">
      <c r="A62" s="333" t="s">
        <v>9</v>
      </c>
      <c r="B62" s="333" t="s">
        <v>1728</v>
      </c>
      <c r="C62" s="480" t="str">
        <f>IF('ALC POC'!C62=0," ",'ALC POC'!C62)</f>
        <v>USDA - CCC</v>
      </c>
      <c r="D62" s="713" t="s">
        <v>2099</v>
      </c>
      <c r="E62" s="322" t="str">
        <f>IF('ALC Transition Plans'!$C63="yes", IF('ALC Transition Plans'!M63,"Prod",IF('ALC Transition Plans'!F63, 'ALC Transition Plans'!E63," ")),"N/A")</f>
        <v>Prod</v>
      </c>
      <c r="F62" s="261" t="str">
        <f>IF('ALC Transition Plans'!F63=0," ",'ALC Transition Plans'!F63)</f>
        <v xml:space="preserve"> </v>
      </c>
      <c r="G62" s="262" t="str">
        <f>IF('ALC Transition Plans'!G63=0," ",'ALC Transition Plans'!G63)</f>
        <v>Y</v>
      </c>
      <c r="H62" s="262" t="str">
        <f>IF('ALC Transition Plans'!H63=0," ",'ALC Transition Plans'!H63)</f>
        <v>Y</v>
      </c>
      <c r="I62" s="261" t="str">
        <f>IF('ALC Transition Plans'!I63=0," ",'ALC Transition Plans'!I63)</f>
        <v xml:space="preserve"> </v>
      </c>
      <c r="J62" s="329" t="str">
        <f>IF('ALC Transition Plans'!$O63="yes", IF('ALC Transition Plans'!X63,"Prod",IF('ALC Transition Plans'!R63, 'ALC Transition Plans'!Q63," ")),"N/A")</f>
        <v>N/A</v>
      </c>
      <c r="K62" s="330" t="str">
        <f>IF('ALC Transition Plans'!R63=0," ",'ALC Transition Plans'!R63)</f>
        <v xml:space="preserve"> </v>
      </c>
      <c r="L62" s="332" t="str">
        <f>IF('ALC Transition Plans'!S63=0," ",'ALC Transition Plans'!S63)</f>
        <v xml:space="preserve"> </v>
      </c>
      <c r="M62" s="330" t="str">
        <f>IF('ALC Transition Plans'!T63=0," ",'ALC Transition Plans'!T63)</f>
        <v xml:space="preserve"> </v>
      </c>
      <c r="N62" s="324" t="str">
        <f>IF('ALC Transition Plans'!$Z63="yes", IF('ALC Transition Plans'!AJ63,"Prod",IF('ALC Transition Plans'!AF63, 'ALC Transition Plans'!AC63," ")),"N/A")</f>
        <v>Prod</v>
      </c>
      <c r="O62" s="269" t="str">
        <f>IF('ALC Transition Plans'!AE63=0," ",'ALC Transition Plans'!AE63)</f>
        <v>Y</v>
      </c>
      <c r="P62" s="557" t="str">
        <f>IF('ALC Transition Plans'!AF63=0," ",'ALC Transition Plans'!AF63)</f>
        <v xml:space="preserve"> </v>
      </c>
      <c r="Q62" s="558">
        <f t="shared" ref="Q62" si="4">COUNTIF(E62:P62,"X")</f>
        <v>0</v>
      </c>
      <c r="R62" s="276" t="str">
        <f>IF(VLOOKUP(B62,'Pivot Table'!$B$5:$K$2000,8,FALSE)=1,"Yes","")</f>
        <v/>
      </c>
      <c r="S62" s="277" t="str">
        <f>'ALC Transition Plans'!BL63</f>
        <v>F</v>
      </c>
      <c r="T62" s="226" t="str">
        <f>IF('ALC POC'!D62=0," ",'ALC POC'!D62)</f>
        <v xml:space="preserve">David Johnson </v>
      </c>
      <c r="U62" s="139" t="str">
        <f>IF('ALC POC'!E62=0," ",'ALC POC'!E62)</f>
        <v xml:space="preserve"> </v>
      </c>
      <c r="V62" s="139" t="str">
        <f>IF('ALC POC'!F62=0," ",'ALC POC'!F62)</f>
        <v>816 926 2554.</v>
      </c>
      <c r="W62" s="80">
        <v>91</v>
      </c>
      <c r="X62">
        <f t="shared" si="0"/>
        <v>22</v>
      </c>
    </row>
    <row r="63" spans="1:24" ht="15" x14ac:dyDescent="0.25">
      <c r="A63" s="333" t="s">
        <v>9</v>
      </c>
      <c r="B63" s="333" t="s">
        <v>1729</v>
      </c>
      <c r="C63" s="480" t="str">
        <f>IF('ALC POC'!C63=0," ",'ALC POC'!C63)</f>
        <v>USDA - CCC</v>
      </c>
      <c r="D63" s="713" t="s">
        <v>2099</v>
      </c>
      <c r="E63" s="322" t="str">
        <f>IF('ALC Transition Plans'!$C64="yes", IF('ALC Transition Plans'!M64,"Prod",IF('ALC Transition Plans'!F64, 'ALC Transition Plans'!E64," ")),"N/A")</f>
        <v xml:space="preserve"> </v>
      </c>
      <c r="F63" s="261" t="str">
        <f>IF('ALC Transition Plans'!F64=0," ",'ALC Transition Plans'!F64)</f>
        <v xml:space="preserve"> </v>
      </c>
      <c r="G63" s="262" t="str">
        <f>IF('ALC Transition Plans'!G64=0," ",'ALC Transition Plans'!G64)</f>
        <v xml:space="preserve"> </v>
      </c>
      <c r="H63" s="262" t="str">
        <f>IF('ALC Transition Plans'!H64=0," ",'ALC Transition Plans'!H64)</f>
        <v xml:space="preserve"> </v>
      </c>
      <c r="I63" s="261">
        <f>IF('ALC Transition Plans'!I64=0," ",'ALC Transition Plans'!I64)</f>
        <v>42461</v>
      </c>
      <c r="J63" s="329" t="str">
        <f>IF('ALC Transition Plans'!$O64="yes", IF('ALC Transition Plans'!X64,"Prod",IF('ALC Transition Plans'!R64, 'ALC Transition Plans'!Q64," ")),"N/A")</f>
        <v>N/A</v>
      </c>
      <c r="K63" s="330" t="str">
        <f>IF('ALC Transition Plans'!R64=0," ",'ALC Transition Plans'!R64)</f>
        <v xml:space="preserve"> </v>
      </c>
      <c r="L63" s="332" t="str">
        <f>IF('ALC Transition Plans'!S64=0," ",'ALC Transition Plans'!S64)</f>
        <v xml:space="preserve"> </v>
      </c>
      <c r="M63" s="330" t="str">
        <f>IF('ALC Transition Plans'!T64=0," ",'ALC Transition Plans'!T64)</f>
        <v xml:space="preserve"> </v>
      </c>
      <c r="N63" s="324" t="str">
        <f>IF('ALC Transition Plans'!$Z64="yes", IF('ALC Transition Plans'!AJ64,"Prod",IF('ALC Transition Plans'!AF64, 'ALC Transition Plans'!AC64," ")),"N/A")</f>
        <v>X</v>
      </c>
      <c r="O63" s="269" t="str">
        <f>IF('ALC Transition Plans'!AE64=0," ",'ALC Transition Plans'!AE64)</f>
        <v xml:space="preserve"> </v>
      </c>
      <c r="P63" s="557">
        <f>IF('ALC Transition Plans'!AF64=0," ",'ALC Transition Plans'!AF64)</f>
        <v>42461</v>
      </c>
      <c r="Q63" s="558">
        <f t="shared" ref="Q63" si="5">COUNTIF(E63:P63,"X")</f>
        <v>1</v>
      </c>
      <c r="R63" s="276" t="str">
        <f>IF(VLOOKUP(B63,'Pivot Table'!$B$5:$K$2000,8,FALSE)=1,"Yes","")</f>
        <v/>
      </c>
      <c r="S63" s="277" t="str">
        <f>'ALC Transition Plans'!BL64</f>
        <v xml:space="preserve"> </v>
      </c>
      <c r="T63" s="226" t="str">
        <f>IF('ALC POC'!D63=0," ",'ALC POC'!D63)</f>
        <v xml:space="preserve">David Johnson </v>
      </c>
      <c r="U63" s="139" t="str">
        <f>IF('ALC POC'!E63=0," ",'ALC POC'!E63)</f>
        <v xml:space="preserve"> </v>
      </c>
      <c r="V63" s="139" t="str">
        <f>IF('ALC POC'!F63=0," ",'ALC POC'!F63)</f>
        <v>816 926 2554.</v>
      </c>
      <c r="W63" s="80">
        <v>93</v>
      </c>
      <c r="X63">
        <f t="shared" si="0"/>
        <v>1</v>
      </c>
    </row>
    <row r="64" spans="1:24" ht="15" x14ac:dyDescent="0.25">
      <c r="A64" s="333" t="s">
        <v>9</v>
      </c>
      <c r="B64" s="333" t="s">
        <v>1970</v>
      </c>
      <c r="C64" s="480" t="str">
        <f>IF('ALC POC'!C64=0," ",'ALC POC'!C64)</f>
        <v>USDA - CCC</v>
      </c>
      <c r="D64" s="480" t="s">
        <v>1977</v>
      </c>
      <c r="E64" s="322" t="str">
        <f>IF('ALC Transition Plans'!$C65="yes", IF('ALC Transition Plans'!M65,"Prod",IF('ALC Transition Plans'!F65, 'ALC Transition Plans'!E65," ")),"N/A")</f>
        <v>Prod</v>
      </c>
      <c r="F64" s="261" t="str">
        <f>IF('ALC Transition Plans'!F65=0," ",'ALC Transition Plans'!F65)</f>
        <v xml:space="preserve"> </v>
      </c>
      <c r="G64" s="262" t="str">
        <f>IF('ALC Transition Plans'!G65=0," ",'ALC Transition Plans'!G65)</f>
        <v xml:space="preserve"> </v>
      </c>
      <c r="H64" s="262" t="str">
        <f>IF('ALC Transition Plans'!H65=0," ",'ALC Transition Plans'!H65)</f>
        <v xml:space="preserve"> </v>
      </c>
      <c r="I64" s="261" t="str">
        <f>IF('ALC Transition Plans'!I65=0," ",'ALC Transition Plans'!I65)</f>
        <v xml:space="preserve"> </v>
      </c>
      <c r="J64" s="329" t="str">
        <f>IF('ALC Transition Plans'!$O65="yes", IF('ALC Transition Plans'!X65,"Prod",IF('ALC Transition Plans'!R65, 'ALC Transition Plans'!Q65," ")),"N/A")</f>
        <v>N/A</v>
      </c>
      <c r="K64" s="330" t="str">
        <f>IF('ALC Transition Plans'!R65=0," ",'ALC Transition Plans'!R65)</f>
        <v xml:space="preserve"> </v>
      </c>
      <c r="L64" s="332" t="str">
        <f>IF('ALC Transition Plans'!S65=0," ",'ALC Transition Plans'!S65)</f>
        <v xml:space="preserve"> </v>
      </c>
      <c r="M64" s="330" t="str">
        <f>IF('ALC Transition Plans'!T65=0," ",'ALC Transition Plans'!T65)</f>
        <v xml:space="preserve"> </v>
      </c>
      <c r="N64" s="324" t="str">
        <f>IF('ALC Transition Plans'!$Z65="yes", IF('ALC Transition Plans'!AJ65,"Prod",IF('ALC Transition Plans'!AF65, 'ALC Transition Plans'!AC65," ")),"N/A")</f>
        <v>Prod</v>
      </c>
      <c r="O64" s="269" t="str">
        <f>IF('ALC Transition Plans'!AE65=0," ",'ALC Transition Plans'!AE65)</f>
        <v xml:space="preserve"> </v>
      </c>
      <c r="P64" s="557" t="str">
        <f>IF('ALC Transition Plans'!AF65=0," ",'ALC Transition Plans'!AF65)</f>
        <v xml:space="preserve"> </v>
      </c>
      <c r="Q64" s="558">
        <f t="shared" ref="Q64" si="6">COUNTIF(E64:P64,"X")</f>
        <v>0</v>
      </c>
      <c r="R64" s="276" t="str">
        <f>IF(VLOOKUP(B64,'Pivot Table'!$B$5:$K$2000,8,FALSE)=1,"Yes","")</f>
        <v/>
      </c>
      <c r="S64" s="277" t="str">
        <f>'ALC Transition Plans'!BL65</f>
        <v>F</v>
      </c>
      <c r="T64" s="226" t="str">
        <f>IF('ALC POC'!D64=0," ",'ALC POC'!D64)</f>
        <v>Mary Grisham</v>
      </c>
      <c r="U64" s="139" t="str">
        <f>IF('ALC POC'!E64=0," ",'ALC POC'!E64)</f>
        <v>Mary.Grisham@kcc.usda.gov</v>
      </c>
      <c r="V64" s="139" t="str">
        <f>IF('ALC POC'!F64=0," ",'ALC POC'!F64)</f>
        <v>816 926 6772</v>
      </c>
      <c r="W64" s="80">
        <v>95</v>
      </c>
      <c r="X64">
        <f t="shared" si="0"/>
        <v>36</v>
      </c>
    </row>
    <row r="65" spans="1:24" ht="15" x14ac:dyDescent="0.25">
      <c r="A65" s="333" t="s">
        <v>9</v>
      </c>
      <c r="B65" s="333" t="s">
        <v>1971</v>
      </c>
      <c r="C65" s="480" t="str">
        <f>IF('ALC POC'!C65=0," ",'ALC POC'!C65)</f>
        <v>USDA - CCC</v>
      </c>
      <c r="D65" s="480" t="s">
        <v>1977</v>
      </c>
      <c r="E65" s="322" t="str">
        <f>IF('ALC Transition Plans'!$C66="yes", IF('ALC Transition Plans'!M66,"Prod",IF('ALC Transition Plans'!F66, 'ALC Transition Plans'!E66," ")),"N/A")</f>
        <v>Prod</v>
      </c>
      <c r="F65" s="261" t="str">
        <f>IF('ALC Transition Plans'!F66=0," ",'ALC Transition Plans'!F66)</f>
        <v xml:space="preserve"> </v>
      </c>
      <c r="G65" s="262" t="str">
        <f>IF('ALC Transition Plans'!G66=0," ",'ALC Transition Plans'!G66)</f>
        <v xml:space="preserve"> </v>
      </c>
      <c r="H65" s="262" t="str">
        <f>IF('ALC Transition Plans'!H66=0," ",'ALC Transition Plans'!H66)</f>
        <v xml:space="preserve"> </v>
      </c>
      <c r="I65" s="261" t="str">
        <f>IF('ALC Transition Plans'!I66=0," ",'ALC Transition Plans'!I66)</f>
        <v xml:space="preserve"> </v>
      </c>
      <c r="J65" s="329" t="str">
        <f>IF('ALC Transition Plans'!$O66="yes", IF('ALC Transition Plans'!X66,"Prod",IF('ALC Transition Plans'!R66, 'ALC Transition Plans'!Q66," ")),"N/A")</f>
        <v>N/A</v>
      </c>
      <c r="K65" s="330" t="str">
        <f>IF('ALC Transition Plans'!R66=0," ",'ALC Transition Plans'!R66)</f>
        <v xml:space="preserve"> </v>
      </c>
      <c r="L65" s="332" t="str">
        <f>IF('ALC Transition Plans'!S66=0," ",'ALC Transition Plans'!S66)</f>
        <v xml:space="preserve"> </v>
      </c>
      <c r="M65" s="330" t="str">
        <f>IF('ALC Transition Plans'!T66=0," ",'ALC Transition Plans'!T66)</f>
        <v xml:space="preserve"> </v>
      </c>
      <c r="N65" s="324" t="str">
        <f>IF('ALC Transition Plans'!$Z66="yes", IF('ALC Transition Plans'!AJ66,"Prod",IF('ALC Transition Plans'!AF66, 'ALC Transition Plans'!AC66," ")),"N/A")</f>
        <v>Prod</v>
      </c>
      <c r="O65" s="269" t="str">
        <f>IF('ALC Transition Plans'!AE66=0," ",'ALC Transition Plans'!AE66)</f>
        <v xml:space="preserve"> </v>
      </c>
      <c r="P65" s="557" t="str">
        <f>IF('ALC Transition Plans'!AF66=0," ",'ALC Transition Plans'!AF66)</f>
        <v xml:space="preserve"> </v>
      </c>
      <c r="Q65" s="558">
        <f t="shared" ref="Q65:Q67" si="7">COUNTIF(E65:P65,"X")</f>
        <v>0</v>
      </c>
      <c r="R65" s="276" t="str">
        <f>IF(VLOOKUP(B65,'Pivot Table'!$B$5:$K$2000,8,FALSE)=1,"Yes","")</f>
        <v/>
      </c>
      <c r="S65" s="277" t="str">
        <f>'ALC Transition Plans'!BL66</f>
        <v>F</v>
      </c>
      <c r="T65" s="226" t="str">
        <f>IF('ALC POC'!D65=0," ",'ALC POC'!D65)</f>
        <v>Mary Grisham</v>
      </c>
      <c r="U65" s="139" t="str">
        <f>IF('ALC POC'!E65=0," ",'ALC POC'!E65)</f>
        <v>Mary.Grisham@kcc.usda.gov</v>
      </c>
      <c r="V65" s="139" t="str">
        <f>IF('ALC POC'!F65=0," ",'ALC POC'!F65)</f>
        <v>816 926 6772</v>
      </c>
      <c r="W65" s="80">
        <v>97</v>
      </c>
      <c r="X65">
        <f t="shared" si="0"/>
        <v>29</v>
      </c>
    </row>
    <row r="66" spans="1:24" ht="15" x14ac:dyDescent="0.25">
      <c r="A66" s="333" t="s">
        <v>9</v>
      </c>
      <c r="B66" s="333" t="s">
        <v>1972</v>
      </c>
      <c r="C66" s="480" t="str">
        <f>IF('ALC POC'!C66=0," ",'ALC POC'!C66)</f>
        <v>USDA - CCC</v>
      </c>
      <c r="D66" s="480" t="s">
        <v>1977</v>
      </c>
      <c r="E66" s="322" t="str">
        <f>IF('ALC Transition Plans'!$C67="yes", IF('ALC Transition Plans'!M67,"Prod",IF('ALC Transition Plans'!F67, 'ALC Transition Plans'!E67," ")),"N/A")</f>
        <v>Prod</v>
      </c>
      <c r="F66" s="261" t="str">
        <f>IF('ALC Transition Plans'!F67=0," ",'ALC Transition Plans'!F67)</f>
        <v xml:space="preserve"> </v>
      </c>
      <c r="G66" s="262" t="str">
        <f>IF('ALC Transition Plans'!G67=0," ",'ALC Transition Plans'!G67)</f>
        <v xml:space="preserve"> </v>
      </c>
      <c r="H66" s="262" t="str">
        <f>IF('ALC Transition Plans'!H67=0," ",'ALC Transition Plans'!H67)</f>
        <v xml:space="preserve"> </v>
      </c>
      <c r="I66" s="261" t="str">
        <f>IF('ALC Transition Plans'!I67=0," ",'ALC Transition Plans'!I67)</f>
        <v xml:space="preserve"> </v>
      </c>
      <c r="J66" s="329" t="str">
        <f>IF('ALC Transition Plans'!$O67="yes", IF('ALC Transition Plans'!X67,"Prod",IF('ALC Transition Plans'!R67, 'ALC Transition Plans'!Q67," ")),"N/A")</f>
        <v>N/A</v>
      </c>
      <c r="K66" s="330" t="str">
        <f>IF('ALC Transition Plans'!R67=0," ",'ALC Transition Plans'!R67)</f>
        <v xml:space="preserve"> </v>
      </c>
      <c r="L66" s="332" t="str">
        <f>IF('ALC Transition Plans'!S67=0," ",'ALC Transition Plans'!S67)</f>
        <v xml:space="preserve"> </v>
      </c>
      <c r="M66" s="330" t="str">
        <f>IF('ALC Transition Plans'!T67=0," ",'ALC Transition Plans'!T67)</f>
        <v xml:space="preserve"> </v>
      </c>
      <c r="N66" s="324" t="str">
        <f>IF('ALC Transition Plans'!$Z67="yes", IF('ALC Transition Plans'!AJ67,"Prod",IF('ALC Transition Plans'!AF67, 'ALC Transition Plans'!AC67," ")),"N/A")</f>
        <v>Prod</v>
      </c>
      <c r="O66" s="269" t="str">
        <f>IF('ALC Transition Plans'!AE67=0," ",'ALC Transition Plans'!AE67)</f>
        <v xml:space="preserve"> </v>
      </c>
      <c r="P66" s="557" t="str">
        <f>IF('ALC Transition Plans'!AF67=0," ",'ALC Transition Plans'!AF67)</f>
        <v xml:space="preserve"> </v>
      </c>
      <c r="Q66" s="558">
        <f t="shared" si="7"/>
        <v>0</v>
      </c>
      <c r="R66" s="276" t="str">
        <f>IF(VLOOKUP(B66,'Pivot Table'!$B$5:$K$2000,8,FALSE)=1,"Yes","")</f>
        <v/>
      </c>
      <c r="S66" s="277" t="str">
        <f>'ALC Transition Plans'!BL67</f>
        <v>F</v>
      </c>
      <c r="T66" s="226" t="str">
        <f>IF('ALC POC'!D66=0," ",'ALC POC'!D66)</f>
        <v>Mary Grisham</v>
      </c>
      <c r="U66" s="139" t="str">
        <f>IF('ALC POC'!E66=0," ",'ALC POC'!E66)</f>
        <v>Mary.Grisham@kcc.usda.gov</v>
      </c>
      <c r="V66" s="139" t="str">
        <f>IF('ALC POC'!F66=0," ",'ALC POC'!F66)</f>
        <v>816 926 6772</v>
      </c>
      <c r="X66">
        <f t="shared" ref="X66:X129" si="8">COUNTIF($A$2:$A$755,W66)</f>
        <v>0</v>
      </c>
    </row>
    <row r="67" spans="1:24" ht="15" x14ac:dyDescent="0.25">
      <c r="A67" s="333" t="s">
        <v>9</v>
      </c>
      <c r="B67" s="333" t="s">
        <v>1973</v>
      </c>
      <c r="C67" s="480" t="str">
        <f>IF('ALC POC'!C67=0," ",'ALC POC'!C67)</f>
        <v>USDA - CCC</v>
      </c>
      <c r="D67" s="480" t="s">
        <v>1977</v>
      </c>
      <c r="E67" s="322" t="str">
        <f>IF('ALC Transition Plans'!$C68="yes", IF('ALC Transition Plans'!M68,"Prod",IF('ALC Transition Plans'!F68, 'ALC Transition Plans'!E68," ")),"N/A")</f>
        <v>Prod</v>
      </c>
      <c r="F67" s="261" t="str">
        <f>IF('ALC Transition Plans'!F68=0," ",'ALC Transition Plans'!F68)</f>
        <v xml:space="preserve"> </v>
      </c>
      <c r="G67" s="262" t="str">
        <f>IF('ALC Transition Plans'!G68=0," ",'ALC Transition Plans'!G68)</f>
        <v xml:space="preserve"> </v>
      </c>
      <c r="H67" s="262" t="str">
        <f>IF('ALC Transition Plans'!H68=0," ",'ALC Transition Plans'!H68)</f>
        <v xml:space="preserve"> </v>
      </c>
      <c r="I67" s="261" t="str">
        <f>IF('ALC Transition Plans'!I68=0," ",'ALC Transition Plans'!I68)</f>
        <v xml:space="preserve"> </v>
      </c>
      <c r="J67" s="329" t="str">
        <f>IF('ALC Transition Plans'!$O68="yes", IF('ALC Transition Plans'!X68,"Prod",IF('ALC Transition Plans'!R68, 'ALC Transition Plans'!Q68," ")),"N/A")</f>
        <v>N/A</v>
      </c>
      <c r="K67" s="330" t="str">
        <f>IF('ALC Transition Plans'!R68=0," ",'ALC Transition Plans'!R68)</f>
        <v xml:space="preserve"> </v>
      </c>
      <c r="L67" s="332" t="str">
        <f>IF('ALC Transition Plans'!S68=0," ",'ALC Transition Plans'!S68)</f>
        <v xml:space="preserve"> </v>
      </c>
      <c r="M67" s="330" t="str">
        <f>IF('ALC Transition Plans'!T68=0," ",'ALC Transition Plans'!T68)</f>
        <v xml:space="preserve"> </v>
      </c>
      <c r="N67" s="324" t="str">
        <f>IF('ALC Transition Plans'!$Z68="yes", IF('ALC Transition Plans'!AJ68,"Prod",IF('ALC Transition Plans'!AF68, 'ALC Transition Plans'!AC68," ")),"N/A")</f>
        <v>Prod</v>
      </c>
      <c r="O67" s="269" t="str">
        <f>IF('ALC Transition Plans'!AE68=0," ",'ALC Transition Plans'!AE68)</f>
        <v xml:space="preserve"> </v>
      </c>
      <c r="P67" s="557" t="str">
        <f>IF('ALC Transition Plans'!AF68=0," ",'ALC Transition Plans'!AF68)</f>
        <v xml:space="preserve"> </v>
      </c>
      <c r="Q67" s="558">
        <f t="shared" si="7"/>
        <v>0</v>
      </c>
      <c r="R67" s="276" t="str">
        <f>IF(VLOOKUP(B67,'Pivot Table'!$B$5:$K$2000,8,FALSE)=1,"Yes","")</f>
        <v/>
      </c>
      <c r="S67" s="277" t="str">
        <f>'ALC Transition Plans'!BL68</f>
        <v>F</v>
      </c>
      <c r="T67" s="226" t="str">
        <f>IF('ALC POC'!D67=0," ",'ALC POC'!D67)</f>
        <v>Mary Grisham</v>
      </c>
      <c r="U67" s="139" t="str">
        <f>IF('ALC POC'!E67=0," ",'ALC POC'!E67)</f>
        <v>Mary.Grisham@kcc.usda.gov</v>
      </c>
      <c r="V67" s="139" t="str">
        <f>IF('ALC POC'!F67=0," ",'ALC POC'!F67)</f>
        <v>816 926 6772</v>
      </c>
      <c r="X67">
        <f t="shared" si="8"/>
        <v>0</v>
      </c>
    </row>
    <row r="68" spans="1:24" ht="45.75" x14ac:dyDescent="0.25">
      <c r="A68" s="333" t="s">
        <v>9</v>
      </c>
      <c r="B68" s="333" t="s">
        <v>58</v>
      </c>
      <c r="C68" s="480" t="str">
        <f>IF('ALC POC'!C68=0," ",'ALC POC'!C68)</f>
        <v>USDA - CCC</v>
      </c>
      <c r="D68" s="721" t="s">
        <v>2099</v>
      </c>
      <c r="E68" s="322" t="str">
        <f>IF('ALC Transition Plans'!$C69="yes", IF('ALC Transition Plans'!M69,"Prod",IF('ALC Transition Plans'!F69, 'ALC Transition Plans'!E69," ")),"N/A")</f>
        <v xml:space="preserve"> </v>
      </c>
      <c r="F68" s="261" t="str">
        <f>IF('ALC Transition Plans'!F69=0," ",'ALC Transition Plans'!F69)</f>
        <v xml:space="preserve"> </v>
      </c>
      <c r="G68" s="262" t="str">
        <f>IF('ALC Transition Plans'!G69=0," ",'ALC Transition Plans'!G69)</f>
        <v xml:space="preserve"> </v>
      </c>
      <c r="H68" s="262" t="str">
        <f>IF('ALC Transition Plans'!H69=0," ",'ALC Transition Plans'!H69)</f>
        <v xml:space="preserve"> </v>
      </c>
      <c r="I68" s="261">
        <f>IF('ALC Transition Plans'!I69=0," ",'ALC Transition Plans'!I69)</f>
        <v>42461</v>
      </c>
      <c r="J68" s="323" t="str">
        <f>IF('ALC Transition Plans'!$O69="yes", IF('ALC Transition Plans'!X69,"Prod",IF('ALC Transition Plans'!R69, 'ALC Transition Plans'!Q69," ")),"N/A")</f>
        <v xml:space="preserve"> </v>
      </c>
      <c r="K68" s="267" t="str">
        <f>IF('ALC Transition Plans'!R69=0," ",'ALC Transition Plans'!R69)</f>
        <v xml:space="preserve"> </v>
      </c>
      <c r="L68" s="270" t="str">
        <f>IF('ALC Transition Plans'!S69=0," ",'ALC Transition Plans'!S69)</f>
        <v xml:space="preserve"> </v>
      </c>
      <c r="M68" s="267">
        <f>IF('ALC Transition Plans'!T69=0," ",'ALC Transition Plans'!T69)</f>
        <v>42461</v>
      </c>
      <c r="N68" s="324" t="str">
        <f>IF('ALC Transition Plans'!$Z69="yes", IF('ALC Transition Plans'!AJ69,"Prod",IF('ALC Transition Plans'!AF69, 'ALC Transition Plans'!AC69," ")),"N/A")</f>
        <v>X</v>
      </c>
      <c r="O68" s="269" t="str">
        <f>IF('ALC Transition Plans'!AE69=0," ",'ALC Transition Plans'!AE69)</f>
        <v xml:space="preserve"> </v>
      </c>
      <c r="P68" s="557">
        <f>IF('ALC Transition Plans'!AF69=0," ",'ALC Transition Plans'!AF69)</f>
        <v>42461</v>
      </c>
      <c r="Q68" s="558">
        <f t="shared" si="1"/>
        <v>1</v>
      </c>
      <c r="R68" s="276" t="str">
        <f>IF(VLOOKUP(B68,'Pivot Table'!$B$5:$K$2000,8,FALSE)=1,"Yes","")</f>
        <v/>
      </c>
      <c r="S68" s="277" t="str">
        <f>'ALC Transition Plans'!BL69</f>
        <v xml:space="preserve"> </v>
      </c>
      <c r="T68" s="226" t="str">
        <f>IF('ALC POC'!D68=0," ",'ALC POC'!D68)</f>
        <v xml:space="preserve">James Phillips
Eddie Reso 
Ann Adam  
Linda Peyton </v>
      </c>
      <c r="U68" s="139" t="str">
        <f>IF('ALC POC'!E68=0," ",'ALC POC'!E68)</f>
        <v>james.philipp@usda.gov
EDDIE.RESO@nfc.usda.gov
Ann.Adam@nfc.usda.gov
Linda.Peyton@nfc.usda.gov</v>
      </c>
      <c r="V68" s="139" t="str">
        <f>IF('ALC POC'!F68=0," ",'ALC POC'!F68)</f>
        <v>504- 426-5021
504- 426-5064
504- 426-5694
504- 426-5670</v>
      </c>
      <c r="X68">
        <f t="shared" si="8"/>
        <v>0</v>
      </c>
    </row>
    <row r="69" spans="1:24" ht="56.25" x14ac:dyDescent="0.25">
      <c r="A69" s="333" t="s">
        <v>9</v>
      </c>
      <c r="B69" s="333" t="s">
        <v>59</v>
      </c>
      <c r="C69" s="480" t="str">
        <f>IF('ALC POC'!C69=0," ",'ALC POC'!C69)</f>
        <v>USDA - NFC</v>
      </c>
      <c r="D69" s="485" t="s">
        <v>2133</v>
      </c>
      <c r="E69" s="322" t="str">
        <f>IF('ALC Transition Plans'!$C70="yes", IF('ALC Transition Plans'!M70,"Prod",IF('ALC Transition Plans'!F70, 'ALC Transition Plans'!E70," ")),"N/A")</f>
        <v>X</v>
      </c>
      <c r="F69" s="261">
        <f>IF('ALC Transition Plans'!F70=0," ",'ALC Transition Plans'!F70)</f>
        <v>41944</v>
      </c>
      <c r="G69" s="262" t="str">
        <f>IF('ALC Transition Plans'!G70=0," ",'ALC Transition Plans'!G70)</f>
        <v>Y</v>
      </c>
      <c r="H69" s="262" t="str">
        <f>IF('ALC Transition Plans'!H70=0," ",'ALC Transition Plans'!H70)</f>
        <v>Y</v>
      </c>
      <c r="I69" s="261">
        <f>IF('ALC Transition Plans'!I70=0," ",'ALC Transition Plans'!I70)</f>
        <v>42491</v>
      </c>
      <c r="J69" s="323" t="str">
        <f>IF('ALC Transition Plans'!$O70="yes", IF('ALC Transition Plans'!X70,"Prod",IF('ALC Transition Plans'!R70, 'ALC Transition Plans'!Q70," ")),"N/A")</f>
        <v>X</v>
      </c>
      <c r="K69" s="267">
        <f>IF('ALC Transition Plans'!R70=0," ",'ALC Transition Plans'!R70)</f>
        <v>41852</v>
      </c>
      <c r="L69" s="270" t="str">
        <f>IF('ALC Transition Plans'!S70=0," ",'ALC Transition Plans'!S70)</f>
        <v>Y</v>
      </c>
      <c r="M69" s="267">
        <f>IF('ALC Transition Plans'!T70=0," ",'ALC Transition Plans'!T70)</f>
        <v>42491</v>
      </c>
      <c r="N69" s="324" t="str">
        <f>IF('ALC Transition Plans'!$Z70="yes", IF('ALC Transition Plans'!AJ70,"Prod",IF('ALC Transition Plans'!AF70, 'ALC Transition Plans'!AC70," ")),"N/A")</f>
        <v>X</v>
      </c>
      <c r="O69" s="269" t="str">
        <f>IF('ALC Transition Plans'!AE70=0," ",'ALC Transition Plans'!AE70)</f>
        <v>Y</v>
      </c>
      <c r="P69" s="557">
        <f>IF('ALC Transition Plans'!AF70=0," ",'ALC Transition Plans'!AF70)</f>
        <v>42491</v>
      </c>
      <c r="Q69" s="558">
        <f t="shared" si="1"/>
        <v>3</v>
      </c>
      <c r="R69" s="276" t="str">
        <f>IF(VLOOKUP(B69,'Pivot Table'!$B$5:$K$2000,8,FALSE)=1,"Yes","")</f>
        <v/>
      </c>
      <c r="S69" s="277" t="str">
        <f>'ALC Transition Plans'!BL70</f>
        <v xml:space="preserve"> </v>
      </c>
      <c r="T69" s="226" t="str">
        <f>IF('ALC POC'!D69=0," ",'ALC POC'!D69)</f>
        <v>Kim Montz</v>
      </c>
      <c r="U69" s="139" t="str">
        <f>IF('ALC POC'!E69=0," ",'ALC POC'!E69)</f>
        <v>kim.montz@nfc.usda.gov</v>
      </c>
      <c r="V69" s="139" t="str">
        <f>IF('ALC POC'!F69=0," ",'ALC POC'!F69)</f>
        <v xml:space="preserve">504-426-1064 </v>
      </c>
      <c r="X69">
        <f t="shared" si="8"/>
        <v>0</v>
      </c>
    </row>
    <row r="70" spans="1:24" ht="34.5" x14ac:dyDescent="0.25">
      <c r="A70" s="333" t="s">
        <v>9</v>
      </c>
      <c r="B70" s="333" t="s">
        <v>60</v>
      </c>
      <c r="C70" s="480" t="str">
        <f>IF('ALC POC'!C70=0," ",'ALC POC'!C70)</f>
        <v>USDA - NFC</v>
      </c>
      <c r="D70" s="721" t="s">
        <v>2099</v>
      </c>
      <c r="E70" s="322" t="str">
        <f>IF('ALC Transition Plans'!$C71="yes", IF('ALC Transition Plans'!M71,"Prod",IF('ALC Transition Plans'!F71, 'ALC Transition Plans'!E71," ")),"N/A")</f>
        <v xml:space="preserve"> </v>
      </c>
      <c r="F70" s="261" t="str">
        <f>IF('ALC Transition Plans'!F71=0," ",'ALC Transition Plans'!F71)</f>
        <v xml:space="preserve"> </v>
      </c>
      <c r="G70" s="262" t="str">
        <f>IF('ALC Transition Plans'!G71=0," ",'ALC Transition Plans'!G71)</f>
        <v xml:space="preserve"> </v>
      </c>
      <c r="H70" s="262" t="str">
        <f>IF('ALC Transition Plans'!H71=0," ",'ALC Transition Plans'!H71)</f>
        <v>Y</v>
      </c>
      <c r="I70" s="261">
        <f>IF('ALC Transition Plans'!I71=0," ",'ALC Transition Plans'!I71)</f>
        <v>42461</v>
      </c>
      <c r="J70" s="323" t="str">
        <f>IF('ALC Transition Plans'!$O71="yes", IF('ALC Transition Plans'!X71,"Prod",IF('ALC Transition Plans'!R71, 'ALC Transition Plans'!Q71," ")),"N/A")</f>
        <v xml:space="preserve"> </v>
      </c>
      <c r="K70" s="267" t="str">
        <f>IF('ALC Transition Plans'!R71=0," ",'ALC Transition Plans'!R71)</f>
        <v xml:space="preserve"> </v>
      </c>
      <c r="L70" s="270" t="str">
        <f>IF('ALC Transition Plans'!S71=0," ",'ALC Transition Plans'!S71)</f>
        <v>Y</v>
      </c>
      <c r="M70" s="267">
        <f>IF('ALC Transition Plans'!T71=0," ",'ALC Transition Plans'!T71)</f>
        <v>42461</v>
      </c>
      <c r="N70" s="324" t="str">
        <f>IF('ALC Transition Plans'!$Z71="yes", IF('ALC Transition Plans'!AJ71,"Prod",IF('ALC Transition Plans'!AF71, 'ALC Transition Plans'!AC71," ")),"N/A")</f>
        <v>X</v>
      </c>
      <c r="O70" s="269" t="str">
        <f>IF('ALC Transition Plans'!AE71=0," ",'ALC Transition Plans'!AE71)</f>
        <v>Y</v>
      </c>
      <c r="P70" s="557">
        <f>IF('ALC Transition Plans'!AF71=0," ",'ALC Transition Plans'!AF71)</f>
        <v>42461</v>
      </c>
      <c r="Q70" s="558">
        <f t="shared" si="1"/>
        <v>1</v>
      </c>
      <c r="R70" s="276" t="str">
        <f>IF(VLOOKUP(B70,'Pivot Table'!$B$5:$K$2000,8,FALSE)=1,"Yes","")</f>
        <v/>
      </c>
      <c r="S70" s="277" t="str">
        <f>'ALC Transition Plans'!BL71</f>
        <v xml:space="preserve"> </v>
      </c>
      <c r="T70" s="226" t="str">
        <f>IF('ALC POC'!D70=0," ",'ALC POC'!D70)</f>
        <v xml:space="preserve">Eddie Reso
Ann Adam  
Linda Peyton </v>
      </c>
      <c r="U70" s="139" t="str">
        <f>IF('ALC POC'!E70=0," ",'ALC POC'!E70)</f>
        <v>Eddie.Reso@nfc.usda.gov
Ann.Adam@nfc.usda.gov
Linda.Peyton@nfc.usda.gov</v>
      </c>
      <c r="V70" s="139" t="str">
        <f>IF('ALC POC'!F70=0," ",'ALC POC'!F70)</f>
        <v>504-426-5064
504-426-5694
504-426-5670</v>
      </c>
      <c r="X70">
        <f t="shared" si="8"/>
        <v>0</v>
      </c>
    </row>
    <row r="71" spans="1:24" ht="15" x14ac:dyDescent="0.25">
      <c r="A71" s="333" t="s">
        <v>9</v>
      </c>
      <c r="B71" s="333" t="s">
        <v>61</v>
      </c>
      <c r="C71" s="480" t="str">
        <f>IF('ALC POC'!C71=0," ",'ALC POC'!C71)</f>
        <v>USDA - NFC</v>
      </c>
      <c r="D71" s="721" t="s">
        <v>2099</v>
      </c>
      <c r="E71" s="322" t="str">
        <f>IF('ALC Transition Plans'!$C72="yes", IF('ALC Transition Plans'!M72,"Prod",IF('ALC Transition Plans'!F72, 'ALC Transition Plans'!E72," ")),"N/A")</f>
        <v xml:space="preserve"> </v>
      </c>
      <c r="F71" s="261" t="str">
        <f>IF('ALC Transition Plans'!F72=0," ",'ALC Transition Plans'!F72)</f>
        <v xml:space="preserve"> </v>
      </c>
      <c r="G71" s="262" t="str">
        <f>IF('ALC Transition Plans'!G72=0," ",'ALC Transition Plans'!G72)</f>
        <v xml:space="preserve"> </v>
      </c>
      <c r="H71" s="262" t="str">
        <f>IF('ALC Transition Plans'!H72=0," ",'ALC Transition Plans'!H72)</f>
        <v>Y</v>
      </c>
      <c r="I71" s="261">
        <f>IF('ALC Transition Plans'!I72=0," ",'ALC Transition Plans'!I72)</f>
        <v>42461</v>
      </c>
      <c r="J71" s="329" t="str">
        <f>IF('ALC Transition Plans'!$O72="yes", IF('ALC Transition Plans'!X72,"Prod",IF('ALC Transition Plans'!R72, 'ALC Transition Plans'!Q72," ")),"N/A")</f>
        <v>N/A</v>
      </c>
      <c r="K71" s="330" t="str">
        <f>IF('ALC Transition Plans'!R72=0," ",'ALC Transition Plans'!R72)</f>
        <v xml:space="preserve"> </v>
      </c>
      <c r="L71" s="332" t="str">
        <f>IF('ALC Transition Plans'!S72=0," ",'ALC Transition Plans'!S72)</f>
        <v xml:space="preserve"> </v>
      </c>
      <c r="M71" s="330" t="str">
        <f>IF('ALC Transition Plans'!T72=0," ",'ALC Transition Plans'!T72)</f>
        <v xml:space="preserve"> </v>
      </c>
      <c r="N71" s="329" t="str">
        <f>IF('ALC Transition Plans'!$Z72="yes", IF('ALC Transition Plans'!AJ72,"Prod",IF('ALC Transition Plans'!AF72, 'ALC Transition Plans'!AC72," ")),"N/A")</f>
        <v>N/A</v>
      </c>
      <c r="O71" s="332" t="str">
        <f>IF('ALC Transition Plans'!AE72=0," ",'ALC Transition Plans'!AE72)</f>
        <v xml:space="preserve"> </v>
      </c>
      <c r="P71" s="560" t="str">
        <f>IF('ALC Transition Plans'!AF72=0," ",'ALC Transition Plans'!AF72)</f>
        <v xml:space="preserve"> </v>
      </c>
      <c r="Q71" s="558">
        <f t="shared" si="1"/>
        <v>0</v>
      </c>
      <c r="R71" s="276" t="str">
        <f>IF(VLOOKUP(B71,'Pivot Table'!$B$5:$K$2000,8,FALSE)=1,"Yes","")</f>
        <v/>
      </c>
      <c r="S71" s="277" t="str">
        <f>'ALC Transition Plans'!BL72</f>
        <v xml:space="preserve"> </v>
      </c>
      <c r="T71" s="226" t="str">
        <f>IF('ALC POC'!D71=0," ",'ALC POC'!D71)</f>
        <v xml:space="preserve"> </v>
      </c>
      <c r="U71" s="139" t="str">
        <f>IF('ALC POC'!E71=0," ",'ALC POC'!E71)</f>
        <v xml:space="preserve"> </v>
      </c>
      <c r="V71" s="139" t="str">
        <f>IF('ALC POC'!F71=0," ",'ALC POC'!F71)</f>
        <v xml:space="preserve"> </v>
      </c>
      <c r="X71">
        <f t="shared" si="8"/>
        <v>0</v>
      </c>
    </row>
    <row r="72" spans="1:24" ht="15" x14ac:dyDescent="0.25">
      <c r="A72" s="333" t="s">
        <v>9</v>
      </c>
      <c r="B72" s="333" t="s">
        <v>62</v>
      </c>
      <c r="C72" s="480" t="str">
        <f>IF('ALC POC'!C72=0," ",'ALC POC'!C72)</f>
        <v>USDA - NFC</v>
      </c>
      <c r="D72" s="721" t="s">
        <v>2099</v>
      </c>
      <c r="E72" s="322" t="str">
        <f>IF('ALC Transition Plans'!$C73="yes", IF('ALC Transition Plans'!M73,"Prod",IF('ALC Transition Plans'!F73, 'ALC Transition Plans'!E73," ")),"N/A")</f>
        <v xml:space="preserve"> </v>
      </c>
      <c r="F72" s="261" t="str">
        <f>IF('ALC Transition Plans'!F73=0," ",'ALC Transition Plans'!F73)</f>
        <v xml:space="preserve"> </v>
      </c>
      <c r="G72" s="262" t="str">
        <f>IF('ALC Transition Plans'!G73=0," ",'ALC Transition Plans'!G73)</f>
        <v xml:space="preserve"> </v>
      </c>
      <c r="H72" s="262" t="str">
        <f>IF('ALC Transition Plans'!H73=0," ",'ALC Transition Plans'!H73)</f>
        <v>Y</v>
      </c>
      <c r="I72" s="261">
        <f>IF('ALC Transition Plans'!I73=0," ",'ALC Transition Plans'!I73)</f>
        <v>42461</v>
      </c>
      <c r="J72" s="329" t="str">
        <f>IF('ALC Transition Plans'!$O73="yes", IF('ALC Transition Plans'!X73,"Prod",IF('ALC Transition Plans'!R73, 'ALC Transition Plans'!Q73," ")),"N/A")</f>
        <v>N/A</v>
      </c>
      <c r="K72" s="330" t="str">
        <f>IF('ALC Transition Plans'!R73=0," ",'ALC Transition Plans'!R73)</f>
        <v xml:space="preserve"> </v>
      </c>
      <c r="L72" s="332" t="str">
        <f>IF('ALC Transition Plans'!S73=0," ",'ALC Transition Plans'!S73)</f>
        <v xml:space="preserve"> </v>
      </c>
      <c r="M72" s="330" t="str">
        <f>IF('ALC Transition Plans'!T73=0," ",'ALC Transition Plans'!T73)</f>
        <v xml:space="preserve"> </v>
      </c>
      <c r="N72" s="329" t="str">
        <f>IF('ALC Transition Plans'!$Z73="yes", IF('ALC Transition Plans'!AJ73,"Prod",IF('ALC Transition Plans'!AF73, 'ALC Transition Plans'!AC73," ")),"N/A")</f>
        <v>N/A</v>
      </c>
      <c r="O72" s="332" t="str">
        <f>IF('ALC Transition Plans'!AE73=0," ",'ALC Transition Plans'!AE73)</f>
        <v xml:space="preserve"> </v>
      </c>
      <c r="P72" s="560" t="str">
        <f>IF('ALC Transition Plans'!AF73=0," ",'ALC Transition Plans'!AF73)</f>
        <v xml:space="preserve"> </v>
      </c>
      <c r="Q72" s="558">
        <f t="shared" si="1"/>
        <v>0</v>
      </c>
      <c r="R72" s="276" t="str">
        <f>IF(VLOOKUP(B72,'Pivot Table'!$B$5:$K$2000,8,FALSE)=1,"Yes","")</f>
        <v/>
      </c>
      <c r="S72" s="277" t="str">
        <f>'ALC Transition Plans'!BL73</f>
        <v xml:space="preserve"> </v>
      </c>
      <c r="T72" s="226" t="str">
        <f>IF('ALC POC'!D72=0," ",'ALC POC'!D72)</f>
        <v xml:space="preserve"> </v>
      </c>
      <c r="U72" s="139" t="str">
        <f>IF('ALC POC'!E72=0," ",'ALC POC'!E72)</f>
        <v xml:space="preserve"> </v>
      </c>
      <c r="V72" s="139" t="str">
        <f>IF('ALC POC'!F72=0," ",'ALC POC'!F72)</f>
        <v xml:space="preserve"> </v>
      </c>
      <c r="X72">
        <f t="shared" si="8"/>
        <v>0</v>
      </c>
    </row>
    <row r="73" spans="1:24" ht="15" x14ac:dyDescent="0.25">
      <c r="A73" s="333" t="s">
        <v>9</v>
      </c>
      <c r="B73" s="333" t="s">
        <v>63</v>
      </c>
      <c r="C73" s="480" t="str">
        <f>IF('ALC POC'!C73=0," ",'ALC POC'!C73)</f>
        <v>USDA - NFC</v>
      </c>
      <c r="D73" s="721" t="s">
        <v>2099</v>
      </c>
      <c r="E73" s="322" t="str">
        <f>IF('ALC Transition Plans'!$C74="yes", IF('ALC Transition Plans'!M74,"Prod",IF('ALC Transition Plans'!F74, 'ALC Transition Plans'!E74," ")),"N/A")</f>
        <v xml:space="preserve"> </v>
      </c>
      <c r="F73" s="261" t="str">
        <f>IF('ALC Transition Plans'!F74=0," ",'ALC Transition Plans'!F74)</f>
        <v xml:space="preserve"> </v>
      </c>
      <c r="G73" s="262" t="str">
        <f>IF('ALC Transition Plans'!G74=0," ",'ALC Transition Plans'!G74)</f>
        <v xml:space="preserve"> </v>
      </c>
      <c r="H73" s="262" t="str">
        <f>IF('ALC Transition Plans'!H74=0," ",'ALC Transition Plans'!H74)</f>
        <v>Y</v>
      </c>
      <c r="I73" s="261">
        <f>IF('ALC Transition Plans'!I74=0," ",'ALC Transition Plans'!I74)</f>
        <v>42461</v>
      </c>
      <c r="J73" s="329" t="str">
        <f>IF('ALC Transition Plans'!$O74="yes", IF('ALC Transition Plans'!X74,"Prod",IF('ALC Transition Plans'!R74, 'ALC Transition Plans'!Q74," ")),"N/A")</f>
        <v>N/A</v>
      </c>
      <c r="K73" s="330" t="str">
        <f>IF('ALC Transition Plans'!R74=0," ",'ALC Transition Plans'!R74)</f>
        <v xml:space="preserve"> </v>
      </c>
      <c r="L73" s="332" t="str">
        <f>IF('ALC Transition Plans'!S74=0," ",'ALC Transition Plans'!S74)</f>
        <v xml:space="preserve"> </v>
      </c>
      <c r="M73" s="330" t="str">
        <f>IF('ALC Transition Plans'!T74=0," ",'ALC Transition Plans'!T74)</f>
        <v xml:space="preserve"> </v>
      </c>
      <c r="N73" s="329" t="str">
        <f>IF('ALC Transition Plans'!$Z74="yes", IF('ALC Transition Plans'!AJ74,"Prod",IF('ALC Transition Plans'!AF74, 'ALC Transition Plans'!AC74," ")),"N/A")</f>
        <v>N/A</v>
      </c>
      <c r="O73" s="332" t="str">
        <f>IF('ALC Transition Plans'!AE74=0," ",'ALC Transition Plans'!AE74)</f>
        <v xml:space="preserve"> </v>
      </c>
      <c r="P73" s="560" t="str">
        <f>IF('ALC Transition Plans'!AF74=0," ",'ALC Transition Plans'!AF74)</f>
        <v xml:space="preserve"> </v>
      </c>
      <c r="Q73" s="558">
        <f t="shared" si="1"/>
        <v>0</v>
      </c>
      <c r="R73" s="276" t="str">
        <f>IF(VLOOKUP(B73,'Pivot Table'!$B$5:$K$2000,8,FALSE)=1,"Yes","")</f>
        <v/>
      </c>
      <c r="S73" s="277" t="str">
        <f>'ALC Transition Plans'!BL74</f>
        <v xml:space="preserve"> </v>
      </c>
      <c r="T73" s="226" t="str">
        <f>IF('ALC POC'!D73=0," ",'ALC POC'!D73)</f>
        <v xml:space="preserve"> </v>
      </c>
      <c r="U73" s="139" t="str">
        <f>IF('ALC POC'!E73=0," ",'ALC POC'!E73)</f>
        <v xml:space="preserve"> </v>
      </c>
      <c r="V73" s="139" t="str">
        <f>IF('ALC POC'!F73=0," ",'ALC POC'!F73)</f>
        <v xml:space="preserve"> </v>
      </c>
      <c r="X73">
        <f t="shared" si="8"/>
        <v>0</v>
      </c>
    </row>
    <row r="74" spans="1:24" ht="15" x14ac:dyDescent="0.25">
      <c r="A74" s="333" t="s">
        <v>9</v>
      </c>
      <c r="B74" s="333" t="s">
        <v>64</v>
      </c>
      <c r="C74" s="480" t="str">
        <f>IF('ALC POC'!C74=0," ",'ALC POC'!C74)</f>
        <v>USDA - NFC</v>
      </c>
      <c r="D74" s="721" t="s">
        <v>2099</v>
      </c>
      <c r="E74" s="322" t="str">
        <f>IF('ALC Transition Plans'!$C75="yes", IF('ALC Transition Plans'!M75,"Prod",IF('ALC Transition Plans'!F75, 'ALC Transition Plans'!E75," ")),"N/A")</f>
        <v xml:space="preserve"> </v>
      </c>
      <c r="F74" s="261" t="str">
        <f>IF('ALC Transition Plans'!F75=0," ",'ALC Transition Plans'!F75)</f>
        <v xml:space="preserve"> </v>
      </c>
      <c r="G74" s="262" t="str">
        <f>IF('ALC Transition Plans'!G75=0," ",'ALC Transition Plans'!G75)</f>
        <v xml:space="preserve"> </v>
      </c>
      <c r="H74" s="262" t="str">
        <f>IF('ALC Transition Plans'!H75=0," ",'ALC Transition Plans'!H75)</f>
        <v>Y</v>
      </c>
      <c r="I74" s="261">
        <f>IF('ALC Transition Plans'!I75=0," ",'ALC Transition Plans'!I75)</f>
        <v>42461</v>
      </c>
      <c r="J74" s="329" t="str">
        <f>IF('ALC Transition Plans'!$O75="yes", IF('ALC Transition Plans'!X75,"Prod",IF('ALC Transition Plans'!R75, 'ALC Transition Plans'!Q75," ")),"N/A")</f>
        <v>N/A</v>
      </c>
      <c r="K74" s="330" t="str">
        <f>IF('ALC Transition Plans'!R75=0," ",'ALC Transition Plans'!R75)</f>
        <v xml:space="preserve"> </v>
      </c>
      <c r="L74" s="332" t="str">
        <f>IF('ALC Transition Plans'!S75=0," ",'ALC Transition Plans'!S75)</f>
        <v xml:space="preserve"> </v>
      </c>
      <c r="M74" s="330" t="str">
        <f>IF('ALC Transition Plans'!T75=0," ",'ALC Transition Plans'!T75)</f>
        <v xml:space="preserve"> </v>
      </c>
      <c r="N74" s="329" t="str">
        <f>IF('ALC Transition Plans'!$Z75="yes", IF('ALC Transition Plans'!AJ75,"Prod",IF('ALC Transition Plans'!AF75, 'ALC Transition Plans'!AC75," ")),"N/A")</f>
        <v>N/A</v>
      </c>
      <c r="O74" s="332" t="str">
        <f>IF('ALC Transition Plans'!AE75=0," ",'ALC Transition Plans'!AE75)</f>
        <v xml:space="preserve"> </v>
      </c>
      <c r="P74" s="560" t="str">
        <f>IF('ALC Transition Plans'!AF75=0," ",'ALC Transition Plans'!AF75)</f>
        <v xml:space="preserve"> </v>
      </c>
      <c r="Q74" s="558">
        <f t="shared" si="1"/>
        <v>0</v>
      </c>
      <c r="R74" s="276" t="str">
        <f>IF(VLOOKUP(B74,'Pivot Table'!$B$5:$K$2000,8,FALSE)=1,"Yes","")</f>
        <v/>
      </c>
      <c r="S74" s="277" t="str">
        <f>'ALC Transition Plans'!BL75</f>
        <v xml:space="preserve"> </v>
      </c>
      <c r="T74" s="226" t="str">
        <f>IF('ALC POC'!D74=0," ",'ALC POC'!D74)</f>
        <v xml:space="preserve"> </v>
      </c>
      <c r="U74" s="139" t="str">
        <f>IF('ALC POC'!E74=0," ",'ALC POC'!E74)</f>
        <v xml:space="preserve"> </v>
      </c>
      <c r="V74" s="139" t="str">
        <f>IF('ALC POC'!F74=0," ",'ALC POC'!F74)</f>
        <v xml:space="preserve"> </v>
      </c>
      <c r="X74">
        <f t="shared" si="8"/>
        <v>0</v>
      </c>
    </row>
    <row r="75" spans="1:24" ht="15" x14ac:dyDescent="0.25">
      <c r="A75" s="333" t="s">
        <v>9</v>
      </c>
      <c r="B75" s="333" t="s">
        <v>65</v>
      </c>
      <c r="C75" s="480" t="str">
        <f>IF('ALC POC'!C75=0," ",'ALC POC'!C75)</f>
        <v>USDA - NFC</v>
      </c>
      <c r="D75" s="721" t="s">
        <v>2099</v>
      </c>
      <c r="E75" s="322" t="str">
        <f>IF('ALC Transition Plans'!$C76="yes", IF('ALC Transition Plans'!M76,"Prod",IF('ALC Transition Plans'!F76, 'ALC Transition Plans'!E76," ")),"N/A")</f>
        <v xml:space="preserve"> </v>
      </c>
      <c r="F75" s="261" t="str">
        <f>IF('ALC Transition Plans'!F76=0," ",'ALC Transition Plans'!F76)</f>
        <v xml:space="preserve"> </v>
      </c>
      <c r="G75" s="262" t="str">
        <f>IF('ALC Transition Plans'!G76=0," ",'ALC Transition Plans'!G76)</f>
        <v xml:space="preserve"> </v>
      </c>
      <c r="H75" s="262" t="str">
        <f>IF('ALC Transition Plans'!H76=0," ",'ALC Transition Plans'!H76)</f>
        <v>Y</v>
      </c>
      <c r="I75" s="261">
        <f>IF('ALC Transition Plans'!I76=0," ",'ALC Transition Plans'!I76)</f>
        <v>42461</v>
      </c>
      <c r="J75" s="329" t="str">
        <f>IF('ALC Transition Plans'!$O76="yes", IF('ALC Transition Plans'!X76,"Prod",IF('ALC Transition Plans'!R76, 'ALC Transition Plans'!Q76," ")),"N/A")</f>
        <v>N/A</v>
      </c>
      <c r="K75" s="330" t="str">
        <f>IF('ALC Transition Plans'!R76=0," ",'ALC Transition Plans'!R76)</f>
        <v xml:space="preserve"> </v>
      </c>
      <c r="L75" s="332" t="str">
        <f>IF('ALC Transition Plans'!S76=0," ",'ALC Transition Plans'!S76)</f>
        <v xml:space="preserve"> </v>
      </c>
      <c r="M75" s="330" t="str">
        <f>IF('ALC Transition Plans'!T76=0," ",'ALC Transition Plans'!T76)</f>
        <v xml:space="preserve"> </v>
      </c>
      <c r="N75" s="329" t="str">
        <f>IF('ALC Transition Plans'!$Z76="yes", IF('ALC Transition Plans'!AJ76,"Prod",IF('ALC Transition Plans'!AF76, 'ALC Transition Plans'!AC76," ")),"N/A")</f>
        <v>N/A</v>
      </c>
      <c r="O75" s="332" t="str">
        <f>IF('ALC Transition Plans'!AE76=0," ",'ALC Transition Plans'!AE76)</f>
        <v xml:space="preserve"> </v>
      </c>
      <c r="P75" s="560" t="str">
        <f>IF('ALC Transition Plans'!AF76=0," ",'ALC Transition Plans'!AF76)</f>
        <v xml:space="preserve"> </v>
      </c>
      <c r="Q75" s="558">
        <f t="shared" si="1"/>
        <v>0</v>
      </c>
      <c r="R75" s="276" t="str">
        <f>IF(VLOOKUP(B75,'Pivot Table'!$B$5:$K$2000,8,FALSE)=1,"Yes","")</f>
        <v/>
      </c>
      <c r="S75" s="277" t="str">
        <f>'ALC Transition Plans'!BL76</f>
        <v xml:space="preserve"> </v>
      </c>
      <c r="T75" s="226" t="str">
        <f>IF('ALC POC'!D75=0," ",'ALC POC'!D75)</f>
        <v xml:space="preserve"> </v>
      </c>
      <c r="U75" s="139" t="str">
        <f>IF('ALC POC'!E75=0," ",'ALC POC'!E75)</f>
        <v xml:space="preserve"> </v>
      </c>
      <c r="V75" s="139" t="str">
        <f>IF('ALC POC'!F75=0," ",'ALC POC'!F75)</f>
        <v xml:space="preserve"> </v>
      </c>
      <c r="X75">
        <f t="shared" si="8"/>
        <v>0</v>
      </c>
    </row>
    <row r="76" spans="1:24" ht="15" x14ac:dyDescent="0.25">
      <c r="A76" s="333" t="s">
        <v>9</v>
      </c>
      <c r="B76" s="333" t="s">
        <v>66</v>
      </c>
      <c r="C76" s="480" t="str">
        <f>IF('ALC POC'!C76=0," ",'ALC POC'!C76)</f>
        <v>USDA - NFC</v>
      </c>
      <c r="D76" s="721" t="s">
        <v>2099</v>
      </c>
      <c r="E76" s="322" t="str">
        <f>IF('ALC Transition Plans'!$C77="yes", IF('ALC Transition Plans'!M77,"Prod",IF('ALC Transition Plans'!F77, 'ALC Transition Plans'!E77," ")),"N/A")</f>
        <v xml:space="preserve"> </v>
      </c>
      <c r="F76" s="261" t="str">
        <f>IF('ALC Transition Plans'!F77=0," ",'ALC Transition Plans'!F77)</f>
        <v xml:space="preserve"> </v>
      </c>
      <c r="G76" s="262" t="str">
        <f>IF('ALC Transition Plans'!G77=0," ",'ALC Transition Plans'!G77)</f>
        <v xml:space="preserve"> </v>
      </c>
      <c r="H76" s="262" t="str">
        <f>IF('ALC Transition Plans'!H77=0," ",'ALC Transition Plans'!H77)</f>
        <v>Y</v>
      </c>
      <c r="I76" s="261">
        <f>IF('ALC Transition Plans'!I77=0," ",'ALC Transition Plans'!I77)</f>
        <v>42461</v>
      </c>
      <c r="J76" s="329" t="str">
        <f>IF('ALC Transition Plans'!$O77="yes", IF('ALC Transition Plans'!X77,"Prod",IF('ALC Transition Plans'!R77, 'ALC Transition Plans'!Q77," ")),"N/A")</f>
        <v>N/A</v>
      </c>
      <c r="K76" s="330" t="str">
        <f>IF('ALC Transition Plans'!R77=0," ",'ALC Transition Plans'!R77)</f>
        <v xml:space="preserve"> </v>
      </c>
      <c r="L76" s="332" t="str">
        <f>IF('ALC Transition Plans'!S77=0," ",'ALC Transition Plans'!S77)</f>
        <v xml:space="preserve"> </v>
      </c>
      <c r="M76" s="330" t="str">
        <f>IF('ALC Transition Plans'!T77=0," ",'ALC Transition Plans'!T77)</f>
        <v xml:space="preserve"> </v>
      </c>
      <c r="N76" s="329" t="str">
        <f>IF('ALC Transition Plans'!$Z77="yes", IF('ALC Transition Plans'!AJ77,"Prod",IF('ALC Transition Plans'!AF77, 'ALC Transition Plans'!AC77," ")),"N/A")</f>
        <v>N/A</v>
      </c>
      <c r="O76" s="332" t="str">
        <f>IF('ALC Transition Plans'!AE77=0," ",'ALC Transition Plans'!AE77)</f>
        <v xml:space="preserve"> </v>
      </c>
      <c r="P76" s="560" t="str">
        <f>IF('ALC Transition Plans'!AF77=0," ",'ALC Transition Plans'!AF77)</f>
        <v xml:space="preserve"> </v>
      </c>
      <c r="Q76" s="558">
        <f t="shared" si="1"/>
        <v>0</v>
      </c>
      <c r="R76" s="276" t="str">
        <f>IF(VLOOKUP(B76,'Pivot Table'!$B$5:$K$2000,8,FALSE)=1,"Yes","")</f>
        <v/>
      </c>
      <c r="S76" s="277" t="str">
        <f>'ALC Transition Plans'!BL77</f>
        <v xml:space="preserve"> </v>
      </c>
      <c r="T76" s="226" t="str">
        <f>IF('ALC POC'!D76=0," ",'ALC POC'!D76)</f>
        <v xml:space="preserve"> </v>
      </c>
      <c r="U76" s="139" t="str">
        <f>IF('ALC POC'!E76=0," ",'ALC POC'!E76)</f>
        <v xml:space="preserve"> </v>
      </c>
      <c r="V76" s="139" t="str">
        <f>IF('ALC POC'!F76=0," ",'ALC POC'!F76)</f>
        <v xml:space="preserve"> </v>
      </c>
      <c r="X76">
        <f t="shared" si="8"/>
        <v>0</v>
      </c>
    </row>
    <row r="77" spans="1:24" ht="15" x14ac:dyDescent="0.25">
      <c r="A77" s="333" t="s">
        <v>9</v>
      </c>
      <c r="B77" s="333" t="s">
        <v>67</v>
      </c>
      <c r="C77" s="480" t="str">
        <f>IF('ALC POC'!C77=0," ",'ALC POC'!C77)</f>
        <v>USDA - NFC</v>
      </c>
      <c r="D77" s="721" t="s">
        <v>2099</v>
      </c>
      <c r="E77" s="322" t="str">
        <f>IF('ALC Transition Plans'!$C78="yes", IF('ALC Transition Plans'!M78,"Prod",IF('ALC Transition Plans'!F78, 'ALC Transition Plans'!E78," ")),"N/A")</f>
        <v xml:space="preserve"> </v>
      </c>
      <c r="F77" s="261" t="str">
        <f>IF('ALC Transition Plans'!F78=0," ",'ALC Transition Plans'!F78)</f>
        <v xml:space="preserve"> </v>
      </c>
      <c r="G77" s="262" t="str">
        <f>IF('ALC Transition Plans'!G78=0," ",'ALC Transition Plans'!G78)</f>
        <v xml:space="preserve"> </v>
      </c>
      <c r="H77" s="262" t="str">
        <f>IF('ALC Transition Plans'!H78=0," ",'ALC Transition Plans'!H78)</f>
        <v>Y</v>
      </c>
      <c r="I77" s="261">
        <f>IF('ALC Transition Plans'!I78=0," ",'ALC Transition Plans'!I78)</f>
        <v>42461</v>
      </c>
      <c r="J77" s="329" t="str">
        <f>IF('ALC Transition Plans'!$O78="yes", IF('ALC Transition Plans'!X78,"Prod",IF('ALC Transition Plans'!R78, 'ALC Transition Plans'!Q78," ")),"N/A")</f>
        <v>N/A</v>
      </c>
      <c r="K77" s="330" t="str">
        <f>IF('ALC Transition Plans'!R78=0," ",'ALC Transition Plans'!R78)</f>
        <v xml:space="preserve"> </v>
      </c>
      <c r="L77" s="332" t="str">
        <f>IF('ALC Transition Plans'!S78=0," ",'ALC Transition Plans'!S78)</f>
        <v xml:space="preserve"> </v>
      </c>
      <c r="M77" s="330" t="str">
        <f>IF('ALC Transition Plans'!T78=0," ",'ALC Transition Plans'!T78)</f>
        <v xml:space="preserve"> </v>
      </c>
      <c r="N77" s="329" t="str">
        <f>IF('ALC Transition Plans'!$Z78="yes", IF('ALC Transition Plans'!AJ78,"Prod",IF('ALC Transition Plans'!AF78, 'ALC Transition Plans'!AC78," ")),"N/A")</f>
        <v>N/A</v>
      </c>
      <c r="O77" s="332" t="str">
        <f>IF('ALC Transition Plans'!AE78=0," ",'ALC Transition Plans'!AE78)</f>
        <v xml:space="preserve"> </v>
      </c>
      <c r="P77" s="560" t="str">
        <f>IF('ALC Transition Plans'!AF78=0," ",'ALC Transition Plans'!AF78)</f>
        <v xml:space="preserve"> </v>
      </c>
      <c r="Q77" s="558">
        <f t="shared" si="1"/>
        <v>0</v>
      </c>
      <c r="R77" s="276" t="str">
        <f>IF(VLOOKUP(B77,'Pivot Table'!$B$5:$K$2000,8,FALSE)=1,"Yes","")</f>
        <v/>
      </c>
      <c r="S77" s="277" t="str">
        <f>'ALC Transition Plans'!BL78</f>
        <v xml:space="preserve"> </v>
      </c>
      <c r="T77" s="226" t="str">
        <f>IF('ALC POC'!D77=0," ",'ALC POC'!D77)</f>
        <v xml:space="preserve"> </v>
      </c>
      <c r="U77" s="139" t="str">
        <f>IF('ALC POC'!E77=0," ",'ALC POC'!E77)</f>
        <v xml:space="preserve"> </v>
      </c>
      <c r="V77" s="139" t="str">
        <f>IF('ALC POC'!F77=0," ",'ALC POC'!F77)</f>
        <v xml:space="preserve"> </v>
      </c>
      <c r="X77">
        <f t="shared" si="8"/>
        <v>0</v>
      </c>
    </row>
    <row r="78" spans="1:24" ht="15" x14ac:dyDescent="0.25">
      <c r="A78" s="333" t="s">
        <v>9</v>
      </c>
      <c r="B78" s="333" t="s">
        <v>68</v>
      </c>
      <c r="C78" s="480" t="str">
        <f>IF('ALC POC'!C78=0," ",'ALC POC'!C78)</f>
        <v>USDA - NFC</v>
      </c>
      <c r="D78" s="721" t="s">
        <v>2099</v>
      </c>
      <c r="E78" s="322" t="str">
        <f>IF('ALC Transition Plans'!$C79="yes", IF('ALC Transition Plans'!M79,"Prod",IF('ALC Transition Plans'!F79, 'ALC Transition Plans'!E79," ")),"N/A")</f>
        <v xml:space="preserve"> </v>
      </c>
      <c r="F78" s="261" t="str">
        <f>IF('ALC Transition Plans'!F79=0," ",'ALC Transition Plans'!F79)</f>
        <v xml:space="preserve"> </v>
      </c>
      <c r="G78" s="262" t="str">
        <f>IF('ALC Transition Plans'!G79=0," ",'ALC Transition Plans'!G79)</f>
        <v xml:space="preserve"> </v>
      </c>
      <c r="H78" s="262" t="str">
        <f>IF('ALC Transition Plans'!H79=0," ",'ALC Transition Plans'!H79)</f>
        <v>Y</v>
      </c>
      <c r="I78" s="261">
        <f>IF('ALC Transition Plans'!I79=0," ",'ALC Transition Plans'!I79)</f>
        <v>42461</v>
      </c>
      <c r="J78" s="329" t="str">
        <f>IF('ALC Transition Plans'!$O79="yes", IF('ALC Transition Plans'!X79,"Prod",IF('ALC Transition Plans'!R79, 'ALC Transition Plans'!Q79," ")),"N/A")</f>
        <v>N/A</v>
      </c>
      <c r="K78" s="330" t="str">
        <f>IF('ALC Transition Plans'!R79=0," ",'ALC Transition Plans'!R79)</f>
        <v xml:space="preserve"> </v>
      </c>
      <c r="L78" s="332" t="str">
        <f>IF('ALC Transition Plans'!S79=0," ",'ALC Transition Plans'!S79)</f>
        <v xml:space="preserve"> </v>
      </c>
      <c r="M78" s="330" t="str">
        <f>IF('ALC Transition Plans'!T79=0," ",'ALC Transition Plans'!T79)</f>
        <v xml:space="preserve"> </v>
      </c>
      <c r="N78" s="329" t="str">
        <f>IF('ALC Transition Plans'!$Z79="yes", IF('ALC Transition Plans'!AJ79,"Prod",IF('ALC Transition Plans'!AF79, 'ALC Transition Plans'!AC79," ")),"N/A")</f>
        <v>N/A</v>
      </c>
      <c r="O78" s="332" t="str">
        <f>IF('ALC Transition Plans'!AE79=0," ",'ALC Transition Plans'!AE79)</f>
        <v xml:space="preserve"> </v>
      </c>
      <c r="P78" s="560" t="str">
        <f>IF('ALC Transition Plans'!AF79=0," ",'ALC Transition Plans'!AF79)</f>
        <v xml:space="preserve"> </v>
      </c>
      <c r="Q78" s="558">
        <f t="shared" si="1"/>
        <v>0</v>
      </c>
      <c r="R78" s="276" t="str">
        <f>IF(VLOOKUP(B78,'Pivot Table'!$B$5:$K$2000,8,FALSE)=1,"Yes","")</f>
        <v/>
      </c>
      <c r="S78" s="277" t="str">
        <f>'ALC Transition Plans'!BL79</f>
        <v xml:space="preserve"> </v>
      </c>
      <c r="T78" s="226" t="str">
        <f>IF('ALC POC'!D78=0," ",'ALC POC'!D78)</f>
        <v xml:space="preserve"> </v>
      </c>
      <c r="U78" s="139" t="str">
        <f>IF('ALC POC'!E78=0," ",'ALC POC'!E78)</f>
        <v xml:space="preserve"> </v>
      </c>
      <c r="V78" s="139" t="str">
        <f>IF('ALC POC'!F78=0," ",'ALC POC'!F78)</f>
        <v xml:space="preserve"> </v>
      </c>
      <c r="X78">
        <f t="shared" si="8"/>
        <v>0</v>
      </c>
    </row>
    <row r="79" spans="1:24" ht="15" x14ac:dyDescent="0.25">
      <c r="A79" s="333" t="s">
        <v>9</v>
      </c>
      <c r="B79" s="333" t="s">
        <v>69</v>
      </c>
      <c r="C79" s="480" t="str">
        <f>IF('ALC POC'!C79=0," ",'ALC POC'!C79)</f>
        <v>USDA - NFC</v>
      </c>
      <c r="D79" s="721" t="s">
        <v>2099</v>
      </c>
      <c r="E79" s="322" t="str">
        <f>IF('ALC Transition Plans'!$C80="yes", IF('ALC Transition Plans'!M80,"Prod",IF('ALC Transition Plans'!F80, 'ALC Transition Plans'!E80," ")),"N/A")</f>
        <v xml:space="preserve"> </v>
      </c>
      <c r="F79" s="261" t="str">
        <f>IF('ALC Transition Plans'!F80=0," ",'ALC Transition Plans'!F80)</f>
        <v xml:space="preserve"> </v>
      </c>
      <c r="G79" s="262" t="str">
        <f>IF('ALC Transition Plans'!G80=0," ",'ALC Transition Plans'!G80)</f>
        <v xml:space="preserve"> </v>
      </c>
      <c r="H79" s="262" t="str">
        <f>IF('ALC Transition Plans'!H80=0," ",'ALC Transition Plans'!H80)</f>
        <v>Y</v>
      </c>
      <c r="I79" s="261">
        <f>IF('ALC Transition Plans'!I80=0," ",'ALC Transition Plans'!I80)</f>
        <v>42461</v>
      </c>
      <c r="J79" s="329" t="str">
        <f>IF('ALC Transition Plans'!$O80="yes", IF('ALC Transition Plans'!X80,"Prod",IF('ALC Transition Plans'!R80, 'ALC Transition Plans'!Q80," ")),"N/A")</f>
        <v>N/A</v>
      </c>
      <c r="K79" s="330" t="str">
        <f>IF('ALC Transition Plans'!R80=0," ",'ALC Transition Plans'!R80)</f>
        <v xml:space="preserve"> </v>
      </c>
      <c r="L79" s="332" t="str">
        <f>IF('ALC Transition Plans'!S80=0," ",'ALC Transition Plans'!S80)</f>
        <v xml:space="preserve"> </v>
      </c>
      <c r="M79" s="330" t="str">
        <f>IF('ALC Transition Plans'!T80=0," ",'ALC Transition Plans'!T80)</f>
        <v xml:space="preserve"> </v>
      </c>
      <c r="N79" s="329" t="str">
        <f>IF('ALC Transition Plans'!$Z80="yes", IF('ALC Transition Plans'!AJ80,"Prod",IF('ALC Transition Plans'!AF80, 'ALC Transition Plans'!AC80," ")),"N/A")</f>
        <v>N/A</v>
      </c>
      <c r="O79" s="332" t="str">
        <f>IF('ALC Transition Plans'!AE80=0," ",'ALC Transition Plans'!AE80)</f>
        <v xml:space="preserve"> </v>
      </c>
      <c r="P79" s="560" t="str">
        <f>IF('ALC Transition Plans'!AF80=0," ",'ALC Transition Plans'!AF80)</f>
        <v xml:space="preserve"> </v>
      </c>
      <c r="Q79" s="558">
        <f t="shared" si="1"/>
        <v>0</v>
      </c>
      <c r="R79" s="276" t="str">
        <f>IF(VLOOKUP(B79,'Pivot Table'!$B$5:$K$2000,8,FALSE)=1,"Yes","")</f>
        <v/>
      </c>
      <c r="S79" s="277" t="str">
        <f>'ALC Transition Plans'!BL80</f>
        <v xml:space="preserve"> </v>
      </c>
      <c r="T79" s="226" t="str">
        <f>IF('ALC POC'!D79=0," ",'ALC POC'!D79)</f>
        <v xml:space="preserve"> </v>
      </c>
      <c r="U79" s="139" t="str">
        <f>IF('ALC POC'!E79=0," ",'ALC POC'!E79)</f>
        <v xml:space="preserve"> </v>
      </c>
      <c r="V79" s="139" t="str">
        <f>IF('ALC POC'!F79=0," ",'ALC POC'!F79)</f>
        <v xml:space="preserve"> </v>
      </c>
      <c r="X79">
        <f t="shared" si="8"/>
        <v>0</v>
      </c>
    </row>
    <row r="80" spans="1:24" ht="15" x14ac:dyDescent="0.25">
      <c r="A80" s="333" t="s">
        <v>9</v>
      </c>
      <c r="B80" s="333" t="s">
        <v>70</v>
      </c>
      <c r="C80" s="480" t="str">
        <f>IF('ALC POC'!C80=0," ",'ALC POC'!C80)</f>
        <v>USDA - NFC</v>
      </c>
      <c r="D80" s="721" t="s">
        <v>2099</v>
      </c>
      <c r="E80" s="322" t="str">
        <f>IF('ALC Transition Plans'!$C81="yes", IF('ALC Transition Plans'!M81,"Prod",IF('ALC Transition Plans'!F81, 'ALC Transition Plans'!E81," ")),"N/A")</f>
        <v xml:space="preserve"> </v>
      </c>
      <c r="F80" s="261" t="str">
        <f>IF('ALC Transition Plans'!F81=0," ",'ALC Transition Plans'!F81)</f>
        <v xml:space="preserve"> </v>
      </c>
      <c r="G80" s="262" t="str">
        <f>IF('ALC Transition Plans'!G81=0," ",'ALC Transition Plans'!G81)</f>
        <v xml:space="preserve"> </v>
      </c>
      <c r="H80" s="262" t="str">
        <f>IF('ALC Transition Plans'!H81=0," ",'ALC Transition Plans'!H81)</f>
        <v>Y</v>
      </c>
      <c r="I80" s="261">
        <f>IF('ALC Transition Plans'!I81=0," ",'ALC Transition Plans'!I81)</f>
        <v>42461</v>
      </c>
      <c r="J80" s="329" t="str">
        <f>IF('ALC Transition Plans'!$O81="yes", IF('ALC Transition Plans'!X81,"Prod",IF('ALC Transition Plans'!R81, 'ALC Transition Plans'!Q81," ")),"N/A")</f>
        <v>N/A</v>
      </c>
      <c r="K80" s="330" t="str">
        <f>IF('ALC Transition Plans'!R81=0," ",'ALC Transition Plans'!R81)</f>
        <v xml:space="preserve"> </v>
      </c>
      <c r="L80" s="332" t="str">
        <f>IF('ALC Transition Plans'!S81=0," ",'ALC Transition Plans'!S81)</f>
        <v xml:space="preserve"> </v>
      </c>
      <c r="M80" s="330" t="str">
        <f>IF('ALC Transition Plans'!T81=0," ",'ALC Transition Plans'!T81)</f>
        <v xml:space="preserve"> </v>
      </c>
      <c r="N80" s="329" t="str">
        <f>IF('ALC Transition Plans'!$Z81="yes", IF('ALC Transition Plans'!AJ81,"Prod",IF('ALC Transition Plans'!AF81, 'ALC Transition Plans'!AC81," ")),"N/A")</f>
        <v>N/A</v>
      </c>
      <c r="O80" s="332" t="str">
        <f>IF('ALC Transition Plans'!AE81=0," ",'ALC Transition Plans'!AE81)</f>
        <v xml:space="preserve"> </v>
      </c>
      <c r="P80" s="560" t="str">
        <f>IF('ALC Transition Plans'!AF81=0," ",'ALC Transition Plans'!AF81)</f>
        <v xml:space="preserve"> </v>
      </c>
      <c r="Q80" s="558">
        <f t="shared" ref="Q80:Q142" si="9">COUNTIF(E80:P80,"X")</f>
        <v>0</v>
      </c>
      <c r="R80" s="276" t="str">
        <f>IF(VLOOKUP(B80,'Pivot Table'!$B$5:$K$2000,8,FALSE)=1,"Yes","")</f>
        <v/>
      </c>
      <c r="S80" s="277" t="str">
        <f>'ALC Transition Plans'!BL81</f>
        <v xml:space="preserve"> </v>
      </c>
      <c r="T80" s="226" t="str">
        <f>IF('ALC POC'!D80=0," ",'ALC POC'!D80)</f>
        <v xml:space="preserve"> </v>
      </c>
      <c r="U80" s="139" t="str">
        <f>IF('ALC POC'!E80=0," ",'ALC POC'!E80)</f>
        <v xml:space="preserve"> </v>
      </c>
      <c r="V80" s="139" t="str">
        <f>IF('ALC POC'!F80=0," ",'ALC POC'!F80)</f>
        <v xml:space="preserve"> </v>
      </c>
      <c r="X80">
        <f t="shared" si="8"/>
        <v>0</v>
      </c>
    </row>
    <row r="81" spans="1:24" ht="45.75" x14ac:dyDescent="0.25">
      <c r="A81" s="333" t="s">
        <v>9</v>
      </c>
      <c r="B81" s="333" t="s">
        <v>71</v>
      </c>
      <c r="C81" s="480" t="str">
        <f>IF('ALC POC'!C81=0," ",'ALC POC'!C81)</f>
        <v>USDA - NFC</v>
      </c>
      <c r="D81" s="721" t="s">
        <v>2099</v>
      </c>
      <c r="E81" s="322" t="str">
        <f>IF('ALC Transition Plans'!$C82="yes", IF('ALC Transition Plans'!M82,"Prod",IF('ALC Transition Plans'!F82, 'ALC Transition Plans'!E82," ")),"N/A")</f>
        <v xml:space="preserve"> </v>
      </c>
      <c r="F81" s="261" t="str">
        <f>IF('ALC Transition Plans'!F82=0," ",'ALC Transition Plans'!F82)</f>
        <v xml:space="preserve"> </v>
      </c>
      <c r="G81" s="262" t="str">
        <f>IF('ALC Transition Plans'!G82=0," ",'ALC Transition Plans'!G82)</f>
        <v xml:space="preserve"> </v>
      </c>
      <c r="H81" s="262" t="str">
        <f>IF('ALC Transition Plans'!H82=0," ",'ALC Transition Plans'!H82)</f>
        <v>Y</v>
      </c>
      <c r="I81" s="261">
        <f>IF('ALC Transition Plans'!I82=0," ",'ALC Transition Plans'!I82)</f>
        <v>42461</v>
      </c>
      <c r="J81" s="323" t="str">
        <f>IF('ALC Transition Plans'!$O82="yes", IF('ALC Transition Plans'!X82,"Prod",IF('ALC Transition Plans'!R82, 'ALC Transition Plans'!Q82," ")),"N/A")</f>
        <v xml:space="preserve"> </v>
      </c>
      <c r="K81" s="267" t="str">
        <f>IF('ALC Transition Plans'!R82=0," ",'ALC Transition Plans'!R82)</f>
        <v xml:space="preserve"> </v>
      </c>
      <c r="L81" s="270" t="str">
        <f>IF('ALC Transition Plans'!S82=0," ",'ALC Transition Plans'!S82)</f>
        <v>Y</v>
      </c>
      <c r="M81" s="267">
        <f>IF('ALC Transition Plans'!T82=0," ",'ALC Transition Plans'!T82)</f>
        <v>42461</v>
      </c>
      <c r="N81" s="324" t="str">
        <f>IF('ALC Transition Plans'!$Z82="yes", IF('ALC Transition Plans'!AJ82,"Prod",IF('ALC Transition Plans'!AF82, 'ALC Transition Plans'!AC82," ")),"N/A")</f>
        <v>X</v>
      </c>
      <c r="O81" s="269" t="str">
        <f>IF('ALC Transition Plans'!AE82=0," ",'ALC Transition Plans'!AE82)</f>
        <v>Y</v>
      </c>
      <c r="P81" s="557">
        <f>IF('ALC Transition Plans'!AF82=0," ",'ALC Transition Plans'!AF82)</f>
        <v>42461</v>
      </c>
      <c r="Q81" s="558">
        <f t="shared" si="9"/>
        <v>1</v>
      </c>
      <c r="R81" s="276" t="str">
        <f>IF(VLOOKUP(B81,'Pivot Table'!$B$5:$K$2000,8,FALSE)=1,"Yes","")</f>
        <v/>
      </c>
      <c r="S81" s="277" t="str">
        <f>'ALC Transition Plans'!BL82</f>
        <v xml:space="preserve"> </v>
      </c>
      <c r="T81" s="226" t="str">
        <f>IF('ALC POC'!D81=0," ",'ALC POC'!D81)</f>
        <v xml:space="preserve">James Phillips
Eddie Reso 
Ann Adam  
Linda Peyton </v>
      </c>
      <c r="U81" s="139" t="str">
        <f>IF('ALC POC'!E81=0," ",'ALC POC'!E81)</f>
        <v>james.philipp@usda.gov
EDDIE.RESO@nfc.usda.gov
Ann.Adam@nfc.usda.gov
Linda.Peyton@nfc.usda.gov</v>
      </c>
      <c r="V81" s="139" t="str">
        <f>IF('ALC POC'!F81=0," ",'ALC POC'!F81)</f>
        <v>504- -426-5021
504-426-5064
504-426-5694
504-426-5670</v>
      </c>
      <c r="X81">
        <f t="shared" si="8"/>
        <v>0</v>
      </c>
    </row>
    <row r="82" spans="1:24" ht="15" x14ac:dyDescent="0.25">
      <c r="A82" s="333" t="s">
        <v>9</v>
      </c>
      <c r="B82" s="333" t="s">
        <v>72</v>
      </c>
      <c r="C82" s="480" t="str">
        <f>IF('ALC POC'!C82=0," ",'ALC POC'!C82)</f>
        <v>USDA - NFC</v>
      </c>
      <c r="D82" s="721" t="s">
        <v>2099</v>
      </c>
      <c r="E82" s="322" t="str">
        <f>IF('ALC Transition Plans'!$C83="yes", IF('ALC Transition Plans'!M83,"Prod",IF('ALC Transition Plans'!F83, 'ALC Transition Plans'!E83," ")),"N/A")</f>
        <v xml:space="preserve"> </v>
      </c>
      <c r="F82" s="261" t="str">
        <f>IF('ALC Transition Plans'!F83=0," ",'ALC Transition Plans'!F83)</f>
        <v xml:space="preserve"> </v>
      </c>
      <c r="G82" s="262" t="str">
        <f>IF('ALC Transition Plans'!G83=0," ",'ALC Transition Plans'!G83)</f>
        <v xml:space="preserve"> </v>
      </c>
      <c r="H82" s="262" t="str">
        <f>IF('ALC Transition Plans'!H83=0," ",'ALC Transition Plans'!H83)</f>
        <v>Y</v>
      </c>
      <c r="I82" s="261">
        <f>IF('ALC Transition Plans'!I83=0," ",'ALC Transition Plans'!I83)</f>
        <v>42461</v>
      </c>
      <c r="J82" s="329" t="str">
        <f>IF('ALC Transition Plans'!$O83="yes", IF('ALC Transition Plans'!X83,"Prod",IF('ALC Transition Plans'!R83, 'ALC Transition Plans'!Q83," ")),"N/A")</f>
        <v>N/A</v>
      </c>
      <c r="K82" s="330" t="str">
        <f>IF('ALC Transition Plans'!R83=0," ",'ALC Transition Plans'!R83)</f>
        <v xml:space="preserve"> </v>
      </c>
      <c r="L82" s="332" t="str">
        <f>IF('ALC Transition Plans'!S83=0," ",'ALC Transition Plans'!S83)</f>
        <v xml:space="preserve"> </v>
      </c>
      <c r="M82" s="330" t="str">
        <f>IF('ALC Transition Plans'!T83=0," ",'ALC Transition Plans'!T83)</f>
        <v xml:space="preserve"> </v>
      </c>
      <c r="N82" s="329" t="str">
        <f>IF('ALC Transition Plans'!$Z83="yes", IF('ALC Transition Plans'!AJ83,"Prod",IF('ALC Transition Plans'!AF83, 'ALC Transition Plans'!AC83," ")),"N/A")</f>
        <v>N/A</v>
      </c>
      <c r="O82" s="332" t="str">
        <f>IF('ALC Transition Plans'!AE83=0," ",'ALC Transition Plans'!AE83)</f>
        <v xml:space="preserve"> </v>
      </c>
      <c r="P82" s="560" t="str">
        <f>IF('ALC Transition Plans'!AF83=0," ",'ALC Transition Plans'!AF83)</f>
        <v xml:space="preserve"> </v>
      </c>
      <c r="Q82" s="558">
        <f t="shared" si="9"/>
        <v>0</v>
      </c>
      <c r="R82" s="276" t="str">
        <f>IF(VLOOKUP(B82,'Pivot Table'!$B$5:$K$2000,8,FALSE)=1,"Yes","")</f>
        <v/>
      </c>
      <c r="S82" s="277" t="str">
        <f>'ALC Transition Plans'!BL83</f>
        <v xml:space="preserve"> </v>
      </c>
      <c r="T82" s="226" t="str">
        <f>IF('ALC POC'!D82=0," ",'ALC POC'!D82)</f>
        <v xml:space="preserve"> </v>
      </c>
      <c r="U82" s="139" t="str">
        <f>IF('ALC POC'!E82=0," ",'ALC POC'!E82)</f>
        <v xml:space="preserve"> </v>
      </c>
      <c r="V82" s="139" t="str">
        <f>IF('ALC POC'!F82=0," ",'ALC POC'!F82)</f>
        <v xml:space="preserve"> </v>
      </c>
      <c r="X82">
        <f t="shared" si="8"/>
        <v>0</v>
      </c>
    </row>
    <row r="83" spans="1:24" ht="45.75" x14ac:dyDescent="0.25">
      <c r="A83" s="333" t="s">
        <v>9</v>
      </c>
      <c r="B83" s="333" t="s">
        <v>73</v>
      </c>
      <c r="C83" s="480" t="str">
        <f>IF('ALC POC'!C83=0," ",'ALC POC'!C83)</f>
        <v>USDA - NFC</v>
      </c>
      <c r="D83" s="721" t="s">
        <v>2099</v>
      </c>
      <c r="E83" s="322" t="str">
        <f>IF('ALC Transition Plans'!$C84="yes", IF('ALC Transition Plans'!M84,"Prod",IF('ALC Transition Plans'!F84, 'ALC Transition Plans'!E84," ")),"N/A")</f>
        <v xml:space="preserve"> </v>
      </c>
      <c r="F83" s="261" t="str">
        <f>IF('ALC Transition Plans'!F84=0," ",'ALC Transition Plans'!F84)</f>
        <v xml:space="preserve"> </v>
      </c>
      <c r="G83" s="262" t="str">
        <f>IF('ALC Transition Plans'!G84=0," ",'ALC Transition Plans'!G84)</f>
        <v xml:space="preserve"> </v>
      </c>
      <c r="H83" s="262" t="str">
        <f>IF('ALC Transition Plans'!H84=0," ",'ALC Transition Plans'!H84)</f>
        <v>Y</v>
      </c>
      <c r="I83" s="261">
        <f>IF('ALC Transition Plans'!I84=0," ",'ALC Transition Plans'!I84)</f>
        <v>42461</v>
      </c>
      <c r="J83" s="329" t="str">
        <f>IF('ALC Transition Plans'!$O84="yes", IF('ALC Transition Plans'!X84,"Prod",IF('ALC Transition Plans'!R84, 'ALC Transition Plans'!Q84," ")),"N/A")</f>
        <v>N/A</v>
      </c>
      <c r="K83" s="330" t="str">
        <f>IF('ALC Transition Plans'!R84=0," ",'ALC Transition Plans'!R84)</f>
        <v xml:space="preserve"> </v>
      </c>
      <c r="L83" s="332" t="str">
        <f>IF('ALC Transition Plans'!S84=0," ",'ALC Transition Plans'!S84)</f>
        <v xml:space="preserve"> </v>
      </c>
      <c r="M83" s="330" t="str">
        <f>IF('ALC Transition Plans'!T84=0," ",'ALC Transition Plans'!T84)</f>
        <v xml:space="preserve"> </v>
      </c>
      <c r="N83" s="324" t="str">
        <f>IF('ALC Transition Plans'!$Z84="yes", IF('ALC Transition Plans'!AJ84,"Prod",IF('ALC Transition Plans'!AF84, 'ALC Transition Plans'!AC84," ")),"N/A")</f>
        <v>X</v>
      </c>
      <c r="O83" s="269" t="str">
        <f>IF('ALC Transition Plans'!AE84=0," ",'ALC Transition Plans'!AE84)</f>
        <v>Y</v>
      </c>
      <c r="P83" s="557">
        <f>IF('ALC Transition Plans'!AF84=0," ",'ALC Transition Plans'!AF84)</f>
        <v>42461</v>
      </c>
      <c r="Q83" s="558">
        <f t="shared" si="9"/>
        <v>1</v>
      </c>
      <c r="R83" s="276" t="str">
        <f>IF(VLOOKUP(B83,'Pivot Table'!$B$5:$K$2000,8,FALSE)=1,"Yes","")</f>
        <v/>
      </c>
      <c r="S83" s="277" t="str">
        <f>'ALC Transition Plans'!BL84</f>
        <v xml:space="preserve"> </v>
      </c>
      <c r="T83" s="226" t="str">
        <f>IF('ALC POC'!D83=0," ",'ALC POC'!D83)</f>
        <v xml:space="preserve">James Phillips
Eddie Reso 
Ann Adam  
Linda Peyton </v>
      </c>
      <c r="U83" s="139" t="str">
        <f>IF('ALC POC'!E83=0," ",'ALC POC'!E83)</f>
        <v>james.philipp@usda.gov
EDDIE.RESO@nfc.usda.gov
Ann.Adam@nfc.usda.gov
Linda.Peyton@nfc.usda.gov</v>
      </c>
      <c r="V83" s="139" t="str">
        <f>IF('ALC POC'!F83=0," ",'ALC POC'!F83)</f>
        <v>504- -426-5021
504-426-5064
504-426-5694
504-426-5670</v>
      </c>
      <c r="X83">
        <f t="shared" si="8"/>
        <v>0</v>
      </c>
    </row>
    <row r="84" spans="1:24" ht="45.75" x14ac:dyDescent="0.25">
      <c r="A84" s="333" t="s">
        <v>9</v>
      </c>
      <c r="B84" s="333" t="s">
        <v>74</v>
      </c>
      <c r="C84" s="480" t="str">
        <f>IF('ALC POC'!C84=0," ",'ALC POC'!C84)</f>
        <v>USDA - NFC</v>
      </c>
      <c r="D84" s="721" t="s">
        <v>2099</v>
      </c>
      <c r="E84" s="322" t="str">
        <f>IF('ALC Transition Plans'!$C85="yes", IF('ALC Transition Plans'!M85,"Prod",IF('ALC Transition Plans'!F85, 'ALC Transition Plans'!E85," ")),"N/A")</f>
        <v xml:space="preserve"> </v>
      </c>
      <c r="F84" s="261" t="str">
        <f>IF('ALC Transition Plans'!F85=0," ",'ALC Transition Plans'!F85)</f>
        <v xml:space="preserve"> </v>
      </c>
      <c r="G84" s="262" t="str">
        <f>IF('ALC Transition Plans'!G85=0," ",'ALC Transition Plans'!G85)</f>
        <v xml:space="preserve"> </v>
      </c>
      <c r="H84" s="262" t="str">
        <f>IF('ALC Transition Plans'!H85=0," ",'ALC Transition Plans'!H85)</f>
        <v>Y</v>
      </c>
      <c r="I84" s="261">
        <f>IF('ALC Transition Plans'!I85=0," ",'ALC Transition Plans'!I85)</f>
        <v>42461</v>
      </c>
      <c r="J84" s="323" t="str">
        <f>IF('ALC Transition Plans'!$O85="yes", IF('ALC Transition Plans'!X85,"Prod",IF('ALC Transition Plans'!R85, 'ALC Transition Plans'!Q85," ")),"N/A")</f>
        <v xml:space="preserve"> </v>
      </c>
      <c r="K84" s="267" t="str">
        <f>IF('ALC Transition Plans'!R85=0," ",'ALC Transition Plans'!R85)</f>
        <v xml:space="preserve"> </v>
      </c>
      <c r="L84" s="270" t="str">
        <f>IF('ALC Transition Plans'!S85=0," ",'ALC Transition Plans'!S85)</f>
        <v>Y</v>
      </c>
      <c r="M84" s="267">
        <f>IF('ALC Transition Plans'!T85=0," ",'ALC Transition Plans'!T85)</f>
        <v>42461</v>
      </c>
      <c r="N84" s="324" t="str">
        <f>IF('ALC Transition Plans'!$Z85="yes", IF('ALC Transition Plans'!AJ85,"Prod",IF('ALC Transition Plans'!AF85, 'ALC Transition Plans'!AC85," ")),"N/A")</f>
        <v>X</v>
      </c>
      <c r="O84" s="269" t="str">
        <f>IF('ALC Transition Plans'!AE85=0," ",'ALC Transition Plans'!AE85)</f>
        <v>Y</v>
      </c>
      <c r="P84" s="557">
        <f>IF('ALC Transition Plans'!AF85=0," ",'ALC Transition Plans'!AF85)</f>
        <v>42461</v>
      </c>
      <c r="Q84" s="558">
        <f t="shared" si="9"/>
        <v>1</v>
      </c>
      <c r="R84" s="276" t="str">
        <f>IF(VLOOKUP(B84,'Pivot Table'!$B$5:$K$2000,8,FALSE)=1,"Yes","")</f>
        <v/>
      </c>
      <c r="S84" s="277" t="str">
        <f>'ALC Transition Plans'!BL85</f>
        <v xml:space="preserve"> </v>
      </c>
      <c r="T84" s="226" t="str">
        <f>IF('ALC POC'!D84=0," ",'ALC POC'!D84)</f>
        <v xml:space="preserve">James Phillips
Eddie Reso 
Ann Adam  
Linda Peyton </v>
      </c>
      <c r="U84" s="139" t="str">
        <f>IF('ALC POC'!E84=0," ",'ALC POC'!E84)</f>
        <v>james.philipp@usda.gov
EDDIE.RESO@nfc.usda.gov
Ann.Adam@nfc.usda.gov
Linda.Peyton@nfc.usda.gov</v>
      </c>
      <c r="V84" s="139" t="str">
        <f>IF('ALC POC'!F84=0," ",'ALC POC'!F84)</f>
        <v>504- -426-5021
504-426-5064
504-426-5694
504-426-5670</v>
      </c>
      <c r="X84">
        <f t="shared" si="8"/>
        <v>0</v>
      </c>
    </row>
    <row r="85" spans="1:24" ht="15" x14ac:dyDescent="0.25">
      <c r="A85" s="333" t="s">
        <v>9</v>
      </c>
      <c r="B85" s="333" t="s">
        <v>75</v>
      </c>
      <c r="C85" s="480" t="str">
        <f>IF('ALC POC'!C85=0," ",'ALC POC'!C85)</f>
        <v>USDA - NFC</v>
      </c>
      <c r="D85" s="721" t="s">
        <v>2099</v>
      </c>
      <c r="E85" s="322" t="str">
        <f>IF('ALC Transition Plans'!$C86="yes", IF('ALC Transition Plans'!M86,"Prod",IF('ALC Transition Plans'!F86, 'ALC Transition Plans'!E86," ")),"N/A")</f>
        <v xml:space="preserve"> </v>
      </c>
      <c r="F85" s="261" t="str">
        <f>IF('ALC Transition Plans'!F86=0," ",'ALC Transition Plans'!F86)</f>
        <v xml:space="preserve"> </v>
      </c>
      <c r="G85" s="262" t="str">
        <f>IF('ALC Transition Plans'!G86=0," ",'ALC Transition Plans'!G86)</f>
        <v xml:space="preserve"> </v>
      </c>
      <c r="H85" s="262" t="str">
        <f>IF('ALC Transition Plans'!H86=0," ",'ALC Transition Plans'!H86)</f>
        <v>Y</v>
      </c>
      <c r="I85" s="261">
        <f>IF('ALC Transition Plans'!I86=0," ",'ALC Transition Plans'!I86)</f>
        <v>42461</v>
      </c>
      <c r="J85" s="329" t="str">
        <f>IF('ALC Transition Plans'!$O86="yes", IF('ALC Transition Plans'!X86,"Prod",IF('ALC Transition Plans'!R86, 'ALC Transition Plans'!Q86," ")),"N/A")</f>
        <v>N/A</v>
      </c>
      <c r="K85" s="330" t="str">
        <f>IF('ALC Transition Plans'!R86=0," ",'ALC Transition Plans'!R86)</f>
        <v xml:space="preserve"> </v>
      </c>
      <c r="L85" s="332" t="str">
        <f>IF('ALC Transition Plans'!S86=0," ",'ALC Transition Plans'!S86)</f>
        <v xml:space="preserve"> </v>
      </c>
      <c r="M85" s="330" t="str">
        <f>IF('ALC Transition Plans'!T86=0," ",'ALC Transition Plans'!T86)</f>
        <v xml:space="preserve"> </v>
      </c>
      <c r="N85" s="329" t="str">
        <f>IF('ALC Transition Plans'!$Z86="yes", IF('ALC Transition Plans'!AJ86,"Prod",IF('ALC Transition Plans'!AF86, 'ALC Transition Plans'!AC86," ")),"N/A")</f>
        <v>N/A</v>
      </c>
      <c r="O85" s="332" t="str">
        <f>IF('ALC Transition Plans'!AE86=0," ",'ALC Transition Plans'!AE86)</f>
        <v xml:space="preserve"> </v>
      </c>
      <c r="P85" s="560" t="str">
        <f>IF('ALC Transition Plans'!AF86=0," ",'ALC Transition Plans'!AF86)</f>
        <v xml:space="preserve"> </v>
      </c>
      <c r="Q85" s="558">
        <f t="shared" si="9"/>
        <v>0</v>
      </c>
      <c r="R85" s="276" t="str">
        <f>IF(VLOOKUP(B85,'Pivot Table'!$B$5:$K$2000,8,FALSE)=1,"Yes","")</f>
        <v/>
      </c>
      <c r="S85" s="277" t="str">
        <f>'ALC Transition Plans'!BL86</f>
        <v xml:space="preserve"> </v>
      </c>
      <c r="T85" s="226" t="str">
        <f>IF('ALC POC'!D85=0," ",'ALC POC'!D85)</f>
        <v xml:space="preserve"> </v>
      </c>
      <c r="U85" s="139" t="str">
        <f>IF('ALC POC'!E85=0," ",'ALC POC'!E85)</f>
        <v xml:space="preserve"> </v>
      </c>
      <c r="V85" s="139" t="str">
        <f>IF('ALC POC'!F85=0," ",'ALC POC'!F85)</f>
        <v xml:space="preserve"> </v>
      </c>
      <c r="X85">
        <f t="shared" si="8"/>
        <v>0</v>
      </c>
    </row>
    <row r="86" spans="1:24" ht="57" x14ac:dyDescent="0.25">
      <c r="A86" s="333" t="s">
        <v>9</v>
      </c>
      <c r="B86" s="333" t="s">
        <v>76</v>
      </c>
      <c r="C86" s="480" t="str">
        <f>IF('ALC POC'!C86=0," ",'ALC POC'!C86)</f>
        <v>USDA - NFC</v>
      </c>
      <c r="D86" s="721" t="s">
        <v>2099</v>
      </c>
      <c r="E86" s="322" t="str">
        <f>IF('ALC Transition Plans'!$C87="yes", IF('ALC Transition Plans'!M87,"Prod",IF('ALC Transition Plans'!F87, 'ALC Transition Plans'!E87," ")),"N/A")</f>
        <v xml:space="preserve"> </v>
      </c>
      <c r="F86" s="261" t="str">
        <f>IF('ALC Transition Plans'!F87=0," ",'ALC Transition Plans'!F87)</f>
        <v xml:space="preserve"> </v>
      </c>
      <c r="G86" s="262" t="str">
        <f>IF('ALC Transition Plans'!G87=0," ",'ALC Transition Plans'!G87)</f>
        <v xml:space="preserve"> </v>
      </c>
      <c r="H86" s="262" t="str">
        <f>IF('ALC Transition Plans'!H87=0," ",'ALC Transition Plans'!H87)</f>
        <v>Y</v>
      </c>
      <c r="I86" s="261">
        <f>IF('ALC Transition Plans'!I87=0," ",'ALC Transition Plans'!I87)</f>
        <v>42461</v>
      </c>
      <c r="J86" s="323" t="str">
        <f>IF('ALC Transition Plans'!$O87="yes", IF('ALC Transition Plans'!X87,"Prod",IF('ALC Transition Plans'!R87, 'ALC Transition Plans'!Q87," ")),"N/A")</f>
        <v xml:space="preserve"> </v>
      </c>
      <c r="K86" s="267" t="str">
        <f>IF('ALC Transition Plans'!R87=0," ",'ALC Transition Plans'!R87)</f>
        <v xml:space="preserve"> </v>
      </c>
      <c r="L86" s="270" t="str">
        <f>IF('ALC Transition Plans'!S87=0," ",'ALC Transition Plans'!S87)</f>
        <v>Y</v>
      </c>
      <c r="M86" s="267">
        <f>IF('ALC Transition Plans'!T87=0," ",'ALC Transition Plans'!T87)</f>
        <v>42461</v>
      </c>
      <c r="N86" s="324" t="str">
        <f>IF('ALC Transition Plans'!$Z87="yes", IF('ALC Transition Plans'!AJ87,"Prod",IF('ALC Transition Plans'!AF87, 'ALC Transition Plans'!AC87," ")),"N/A")</f>
        <v>X</v>
      </c>
      <c r="O86" s="269" t="str">
        <f>IF('ALC Transition Plans'!AE87=0," ",'ALC Transition Plans'!AE87)</f>
        <v>Y</v>
      </c>
      <c r="P86" s="557">
        <f>IF('ALC Transition Plans'!AF87=0," ",'ALC Transition Plans'!AF87)</f>
        <v>42461</v>
      </c>
      <c r="Q86" s="558">
        <f t="shared" si="9"/>
        <v>1</v>
      </c>
      <c r="R86" s="276" t="str">
        <f>IF(VLOOKUP(B86,'Pivot Table'!$B$5:$K$2000,8,FALSE)=1,"Yes","")</f>
        <v/>
      </c>
      <c r="S86" s="277" t="str">
        <f>'ALC Transition Plans'!BL87</f>
        <v xml:space="preserve"> </v>
      </c>
      <c r="T86" s="226" t="str">
        <f>IF('ALC POC'!D86=0," ",'ALC POC'!D86)</f>
        <v>Reynardo Brown</v>
      </c>
      <c r="U86" s="139" t="str">
        <f>IF('ALC POC'!E86=0," ",'ALC POC'!E86)</f>
        <v>rebrown02@fs.fed.us</v>
      </c>
      <c r="V86" s="139" t="str">
        <f>IF('ALC POC'!F86=0," ",'ALC POC'!F86)</f>
        <v>505-563-7374</v>
      </c>
      <c r="X86">
        <f t="shared" si="8"/>
        <v>0</v>
      </c>
    </row>
    <row r="87" spans="1:24" ht="15" x14ac:dyDescent="0.25">
      <c r="A87" s="333" t="s">
        <v>9</v>
      </c>
      <c r="B87" s="333" t="s">
        <v>77</v>
      </c>
      <c r="C87" s="480" t="str">
        <f>IF('ALC POC'!C87=0," ",'ALC POC'!C87)</f>
        <v>USDA - NFC</v>
      </c>
      <c r="D87" s="721" t="s">
        <v>2099</v>
      </c>
      <c r="E87" s="322" t="str">
        <f>IF('ALC Transition Plans'!$C88="yes", IF('ALC Transition Plans'!M88,"Prod",IF('ALC Transition Plans'!F88, 'ALC Transition Plans'!E88," ")),"N/A")</f>
        <v xml:space="preserve"> </v>
      </c>
      <c r="F87" s="261" t="str">
        <f>IF('ALC Transition Plans'!F88=0," ",'ALC Transition Plans'!F88)</f>
        <v xml:space="preserve"> </v>
      </c>
      <c r="G87" s="262" t="str">
        <f>IF('ALC Transition Plans'!G88=0," ",'ALC Transition Plans'!G88)</f>
        <v xml:space="preserve"> </v>
      </c>
      <c r="H87" s="262" t="str">
        <f>IF('ALC Transition Plans'!H88=0," ",'ALC Transition Plans'!H88)</f>
        <v>Y</v>
      </c>
      <c r="I87" s="261">
        <f>IF('ALC Transition Plans'!I88=0," ",'ALC Transition Plans'!I88)</f>
        <v>42461</v>
      </c>
      <c r="J87" s="323" t="str">
        <f>IF('ALC Transition Plans'!$O88="yes", IF('ALC Transition Plans'!X88,"Prod",IF('ALC Transition Plans'!R88, 'ALC Transition Plans'!Q88," ")),"N/A")</f>
        <v xml:space="preserve"> </v>
      </c>
      <c r="K87" s="267" t="str">
        <f>IF('ALC Transition Plans'!R88=0," ",'ALC Transition Plans'!R88)</f>
        <v xml:space="preserve"> </v>
      </c>
      <c r="L87" s="270" t="str">
        <f>IF('ALC Transition Plans'!S88=0," ",'ALC Transition Plans'!S88)</f>
        <v>Y</v>
      </c>
      <c r="M87" s="267">
        <f>IF('ALC Transition Plans'!T88=0," ",'ALC Transition Plans'!T88)</f>
        <v>42461</v>
      </c>
      <c r="N87" s="324" t="str">
        <f>IF('ALC Transition Plans'!$Z88="yes", IF('ALC Transition Plans'!AJ88,"Prod",IF('ALC Transition Plans'!AF88, 'ALC Transition Plans'!AC88," ")),"N/A")</f>
        <v>X</v>
      </c>
      <c r="O87" s="269" t="str">
        <f>IF('ALC Transition Plans'!AE88=0," ",'ALC Transition Plans'!AE88)</f>
        <v>Y</v>
      </c>
      <c r="P87" s="557">
        <f>IF('ALC Transition Plans'!AF88=0," ",'ALC Transition Plans'!AF88)</f>
        <v>42461</v>
      </c>
      <c r="Q87" s="558">
        <f t="shared" si="9"/>
        <v>1</v>
      </c>
      <c r="R87" s="276" t="str">
        <f>IF(VLOOKUP(B87,'Pivot Table'!$B$5:$K$2000,8,FALSE)=1,"Yes","")</f>
        <v/>
      </c>
      <c r="S87" s="277" t="str">
        <f>'ALC Transition Plans'!BL88</f>
        <v xml:space="preserve"> </v>
      </c>
      <c r="T87" s="226" t="str">
        <f>IF('ALC POC'!D87=0," ",'ALC POC'!D87)</f>
        <v>Eddie Reso</v>
      </c>
      <c r="U87" s="139" t="str">
        <f>IF('ALC POC'!E87=0," ",'ALC POC'!E87)</f>
        <v>Eddie.Reso@nfc.usda.gov</v>
      </c>
      <c r="V87" s="139" t="str">
        <f>IF('ALC POC'!F87=0," ",'ALC POC'!F87)</f>
        <v>504-426-5064</v>
      </c>
      <c r="X87">
        <f t="shared" si="8"/>
        <v>0</v>
      </c>
    </row>
    <row r="88" spans="1:24" ht="45.75" x14ac:dyDescent="0.25">
      <c r="A88" s="333" t="s">
        <v>9</v>
      </c>
      <c r="B88" s="333" t="s">
        <v>78</v>
      </c>
      <c r="C88" s="480" t="str">
        <f>IF('ALC POC'!C88=0," ",'ALC POC'!C88)</f>
        <v>USDA - NFC</v>
      </c>
      <c r="D88" s="721" t="s">
        <v>2099</v>
      </c>
      <c r="E88" s="322" t="str">
        <f>IF('ALC Transition Plans'!$C89="yes", IF('ALC Transition Plans'!M89,"Prod",IF('ALC Transition Plans'!F89, 'ALC Transition Plans'!E89," ")),"N/A")</f>
        <v xml:space="preserve"> </v>
      </c>
      <c r="F88" s="261" t="str">
        <f>IF('ALC Transition Plans'!F89=0," ",'ALC Transition Plans'!F89)</f>
        <v xml:space="preserve"> </v>
      </c>
      <c r="G88" s="262" t="str">
        <f>IF('ALC Transition Plans'!G89=0," ",'ALC Transition Plans'!G89)</f>
        <v xml:space="preserve"> </v>
      </c>
      <c r="H88" s="262" t="str">
        <f>IF('ALC Transition Plans'!H89=0," ",'ALC Transition Plans'!H89)</f>
        <v>Y</v>
      </c>
      <c r="I88" s="261">
        <f>IF('ALC Transition Plans'!I89=0," ",'ALC Transition Plans'!I89)</f>
        <v>42461</v>
      </c>
      <c r="J88" s="329" t="str">
        <f>IF('ALC Transition Plans'!$O89="yes", IF('ALC Transition Plans'!X89,"Prod",IF('ALC Transition Plans'!R89, 'ALC Transition Plans'!Q89," ")),"N/A")</f>
        <v>N/A</v>
      </c>
      <c r="K88" s="330" t="str">
        <f>IF('ALC Transition Plans'!R89=0," ",'ALC Transition Plans'!R89)</f>
        <v xml:space="preserve"> </v>
      </c>
      <c r="L88" s="332" t="str">
        <f>IF('ALC Transition Plans'!S89=0," ",'ALC Transition Plans'!S89)</f>
        <v xml:space="preserve"> </v>
      </c>
      <c r="M88" s="330" t="str">
        <f>IF('ALC Transition Plans'!T89=0," ",'ALC Transition Plans'!T89)</f>
        <v xml:space="preserve"> </v>
      </c>
      <c r="N88" s="324" t="str">
        <f>IF('ALC Transition Plans'!$Z89="yes", IF('ALC Transition Plans'!AJ89,"Prod",IF('ALC Transition Plans'!AF89, 'ALC Transition Plans'!AC89," ")),"N/A")</f>
        <v>X</v>
      </c>
      <c r="O88" s="269" t="str">
        <f>IF('ALC Transition Plans'!AE89=0," ",'ALC Transition Plans'!AE89)</f>
        <v>Y</v>
      </c>
      <c r="P88" s="557">
        <f>IF('ALC Transition Plans'!AF89=0," ",'ALC Transition Plans'!AF89)</f>
        <v>42461</v>
      </c>
      <c r="Q88" s="558">
        <f t="shared" si="9"/>
        <v>1</v>
      </c>
      <c r="R88" s="276" t="str">
        <f>IF(VLOOKUP(B88,'Pivot Table'!$B$5:$K$2000,8,FALSE)=1,"Yes","")</f>
        <v/>
      </c>
      <c r="S88" s="277" t="str">
        <f>'ALC Transition Plans'!BL89</f>
        <v xml:space="preserve"> </v>
      </c>
      <c r="T88" s="226" t="str">
        <f>IF('ALC POC'!D88=0," ",'ALC POC'!D88)</f>
        <v xml:space="preserve">James Phillips
Eddie Reso 
Ann Adam  
Linda Peyton </v>
      </c>
      <c r="U88" s="139" t="str">
        <f>IF('ALC POC'!E88=0," ",'ALC POC'!E88)</f>
        <v>james.philipp@usda.gov
EDDIE.RESO@nfc.usda.gov
Ann.Adam@nfc.usda.gov
Linda.Peyton@nfc.usda.gov</v>
      </c>
      <c r="V88" s="139" t="str">
        <f>IF('ALC POC'!F88=0," ",'ALC POC'!F88)</f>
        <v>504- -426-5021
504-426-5064
504-426-5694
504-426-5670</v>
      </c>
      <c r="X88">
        <f t="shared" si="8"/>
        <v>0</v>
      </c>
    </row>
    <row r="89" spans="1:24" ht="45.75" x14ac:dyDescent="0.25">
      <c r="A89" s="333" t="s">
        <v>9</v>
      </c>
      <c r="B89" s="333" t="s">
        <v>79</v>
      </c>
      <c r="C89" s="480" t="str">
        <f>IF('ALC POC'!C89=0," ",'ALC POC'!C89)</f>
        <v>USDA - NFC</v>
      </c>
      <c r="D89" s="721" t="s">
        <v>2099</v>
      </c>
      <c r="E89" s="322" t="str">
        <f>IF('ALC Transition Plans'!$C90="yes", IF('ALC Transition Plans'!M90,"Prod",IF('ALC Transition Plans'!F90, 'ALC Transition Plans'!E90," ")),"N/A")</f>
        <v xml:space="preserve"> </v>
      </c>
      <c r="F89" s="261" t="str">
        <f>IF('ALC Transition Plans'!F90=0," ",'ALC Transition Plans'!F90)</f>
        <v xml:space="preserve"> </v>
      </c>
      <c r="G89" s="262" t="str">
        <f>IF('ALC Transition Plans'!G90=0," ",'ALC Transition Plans'!G90)</f>
        <v xml:space="preserve"> </v>
      </c>
      <c r="H89" s="262" t="str">
        <f>IF('ALC Transition Plans'!H90=0," ",'ALC Transition Plans'!H90)</f>
        <v>Y</v>
      </c>
      <c r="I89" s="261">
        <f>IF('ALC Transition Plans'!I90=0," ",'ALC Transition Plans'!I90)</f>
        <v>42461</v>
      </c>
      <c r="J89" s="329" t="str">
        <f>IF('ALC Transition Plans'!$O90="yes", IF('ALC Transition Plans'!X90,"Prod",IF('ALC Transition Plans'!R90, 'ALC Transition Plans'!Q90," ")),"N/A")</f>
        <v>N/A</v>
      </c>
      <c r="K89" s="330" t="str">
        <f>IF('ALC Transition Plans'!R90=0," ",'ALC Transition Plans'!R90)</f>
        <v xml:space="preserve"> </v>
      </c>
      <c r="L89" s="332" t="str">
        <f>IF('ALC Transition Plans'!S90=0," ",'ALC Transition Plans'!S90)</f>
        <v xml:space="preserve"> </v>
      </c>
      <c r="M89" s="330" t="str">
        <f>IF('ALC Transition Plans'!T90=0," ",'ALC Transition Plans'!T90)</f>
        <v xml:space="preserve"> </v>
      </c>
      <c r="N89" s="324" t="str">
        <f>IF('ALC Transition Plans'!$Z90="yes", IF('ALC Transition Plans'!AJ90,"Prod",IF('ALC Transition Plans'!AF90, 'ALC Transition Plans'!AC90," ")),"N/A")</f>
        <v>X</v>
      </c>
      <c r="O89" s="269" t="str">
        <f>IF('ALC Transition Plans'!AE90=0," ",'ALC Transition Plans'!AE90)</f>
        <v>Y</v>
      </c>
      <c r="P89" s="557">
        <f>IF('ALC Transition Plans'!AF90=0," ",'ALC Transition Plans'!AF90)</f>
        <v>42461</v>
      </c>
      <c r="Q89" s="558">
        <f t="shared" si="9"/>
        <v>1</v>
      </c>
      <c r="R89" s="276" t="str">
        <f>IF(VLOOKUP(B89,'Pivot Table'!$B$5:$K$2000,8,FALSE)=1,"Yes","")</f>
        <v/>
      </c>
      <c r="S89" s="277" t="str">
        <f>'ALC Transition Plans'!BL90</f>
        <v xml:space="preserve"> </v>
      </c>
      <c r="T89" s="226" t="str">
        <f>IF('ALC POC'!D89=0," ",'ALC POC'!D89)</f>
        <v xml:space="preserve">James Phillips
Eddie Reso 
Ann Adam  
Linda Peyton </v>
      </c>
      <c r="U89" s="139" t="str">
        <f>IF('ALC POC'!E89=0," ",'ALC POC'!E89)</f>
        <v>james.philipp@usda.gov
EDDIE.RESO@nfc.usda.gov
Ann.Adam@nfc.usda.gov
Linda.Peyton@nfc.usda.gov</v>
      </c>
      <c r="V89" s="139" t="str">
        <f>IF('ALC POC'!F89=0," ",'ALC POC'!F89)</f>
        <v>504- -426-5021
504-426-5064
504-426-5694
504-426-5670</v>
      </c>
      <c r="X89">
        <f t="shared" si="8"/>
        <v>0</v>
      </c>
    </row>
    <row r="90" spans="1:24" ht="45.75" x14ac:dyDescent="0.25">
      <c r="A90" s="333" t="s">
        <v>9</v>
      </c>
      <c r="B90" s="333" t="s">
        <v>80</v>
      </c>
      <c r="C90" s="480" t="str">
        <f>IF('ALC POC'!C90=0," ",'ALC POC'!C90)</f>
        <v>USDA - NFC</v>
      </c>
      <c r="D90" s="721" t="s">
        <v>2099</v>
      </c>
      <c r="E90" s="322" t="str">
        <f>IF('ALC Transition Plans'!$C91="yes", IF('ALC Transition Plans'!M91,"Prod",IF('ALC Transition Plans'!F91, 'ALC Transition Plans'!E91," ")),"N/A")</f>
        <v xml:space="preserve"> </v>
      </c>
      <c r="F90" s="261" t="str">
        <f>IF('ALC Transition Plans'!F91=0," ",'ALC Transition Plans'!F91)</f>
        <v xml:space="preserve"> </v>
      </c>
      <c r="G90" s="262" t="str">
        <f>IF('ALC Transition Plans'!G91=0," ",'ALC Transition Plans'!G91)</f>
        <v xml:space="preserve"> </v>
      </c>
      <c r="H90" s="262" t="str">
        <f>IF('ALC Transition Plans'!H91=0," ",'ALC Transition Plans'!H91)</f>
        <v>Y</v>
      </c>
      <c r="I90" s="261">
        <f>IF('ALC Transition Plans'!I91=0," ",'ALC Transition Plans'!I91)</f>
        <v>42461</v>
      </c>
      <c r="J90" s="329" t="str">
        <f>IF('ALC Transition Plans'!$O91="yes", IF('ALC Transition Plans'!X91,"Prod",IF('ALC Transition Plans'!R91, 'ALC Transition Plans'!Q91," ")),"N/A")</f>
        <v>N/A</v>
      </c>
      <c r="K90" s="330" t="str">
        <f>IF('ALC Transition Plans'!R91=0," ",'ALC Transition Plans'!R91)</f>
        <v xml:space="preserve"> </v>
      </c>
      <c r="L90" s="332" t="str">
        <f>IF('ALC Transition Plans'!S91=0," ",'ALC Transition Plans'!S91)</f>
        <v xml:space="preserve"> </v>
      </c>
      <c r="M90" s="330" t="str">
        <f>IF('ALC Transition Plans'!T91=0," ",'ALC Transition Plans'!T91)</f>
        <v xml:space="preserve"> </v>
      </c>
      <c r="N90" s="324" t="str">
        <f>IF('ALC Transition Plans'!$Z91="yes", IF('ALC Transition Plans'!AJ91,"Prod",IF('ALC Transition Plans'!AF91, 'ALC Transition Plans'!AC91," ")),"N/A")</f>
        <v>X</v>
      </c>
      <c r="O90" s="269" t="str">
        <f>IF('ALC Transition Plans'!AE91=0," ",'ALC Transition Plans'!AE91)</f>
        <v>Y</v>
      </c>
      <c r="P90" s="557">
        <f>IF('ALC Transition Plans'!AF91=0," ",'ALC Transition Plans'!AF91)</f>
        <v>42461</v>
      </c>
      <c r="Q90" s="558">
        <f t="shared" si="9"/>
        <v>1</v>
      </c>
      <c r="R90" s="276" t="str">
        <f>IF(VLOOKUP(B90,'Pivot Table'!$B$5:$K$2000,8,FALSE)=1,"Yes","")</f>
        <v/>
      </c>
      <c r="S90" s="277" t="str">
        <f>'ALC Transition Plans'!BL91</f>
        <v xml:space="preserve"> </v>
      </c>
      <c r="T90" s="226" t="str">
        <f>IF('ALC POC'!D90=0," ",'ALC POC'!D90)</f>
        <v xml:space="preserve">James Phillips
Eddie Reso 
Ann Adam  
Linda Peyton </v>
      </c>
      <c r="U90" s="139" t="str">
        <f>IF('ALC POC'!E90=0," ",'ALC POC'!E90)</f>
        <v>james.philipp@usda.gov
EDDIE.RESO@nfc.usda.gov
Ann.Adam@nfc.usda.gov
Linda.Peyton@nfc.usda.gov</v>
      </c>
      <c r="V90" s="139" t="str">
        <f>IF('ALC POC'!F90=0," ",'ALC POC'!F90)</f>
        <v>504- -426-5021
504-426-5064
504-426-5694
504-426-5670</v>
      </c>
      <c r="X90">
        <f t="shared" si="8"/>
        <v>0</v>
      </c>
    </row>
    <row r="91" spans="1:24" ht="45.75" x14ac:dyDescent="0.25">
      <c r="A91" s="333" t="s">
        <v>9</v>
      </c>
      <c r="B91" s="333" t="s">
        <v>81</v>
      </c>
      <c r="C91" s="480" t="str">
        <f>IF('ALC POC'!C91=0," ",'ALC POC'!C91)</f>
        <v>USDA - NFC</v>
      </c>
      <c r="D91" s="721" t="s">
        <v>2099</v>
      </c>
      <c r="E91" s="322" t="str">
        <f>IF('ALC Transition Plans'!$C92="yes", IF('ALC Transition Plans'!M92,"Prod",IF('ALC Transition Plans'!F92, 'ALC Transition Plans'!E92," ")),"N/A")</f>
        <v xml:space="preserve"> </v>
      </c>
      <c r="F91" s="261" t="str">
        <f>IF('ALC Transition Plans'!F92=0," ",'ALC Transition Plans'!F92)</f>
        <v xml:space="preserve"> </v>
      </c>
      <c r="G91" s="262" t="str">
        <f>IF('ALC Transition Plans'!G92=0," ",'ALC Transition Plans'!G92)</f>
        <v xml:space="preserve"> </v>
      </c>
      <c r="H91" s="262" t="str">
        <f>IF('ALC Transition Plans'!H92=0," ",'ALC Transition Plans'!H92)</f>
        <v>Y</v>
      </c>
      <c r="I91" s="261">
        <f>IF('ALC Transition Plans'!I92=0," ",'ALC Transition Plans'!I92)</f>
        <v>42461</v>
      </c>
      <c r="J91" s="323" t="str">
        <f>IF('ALC Transition Plans'!$O92="yes", IF('ALC Transition Plans'!X92,"Prod",IF('ALC Transition Plans'!R92, 'ALC Transition Plans'!Q92," ")),"N/A")</f>
        <v xml:space="preserve"> </v>
      </c>
      <c r="K91" s="267" t="str">
        <f>IF('ALC Transition Plans'!R92=0," ",'ALC Transition Plans'!R92)</f>
        <v xml:space="preserve"> </v>
      </c>
      <c r="L91" s="270" t="str">
        <f>IF('ALC Transition Plans'!S92=0," ",'ALC Transition Plans'!S92)</f>
        <v>Y</v>
      </c>
      <c r="M91" s="267">
        <f>IF('ALC Transition Plans'!T92=0," ",'ALC Transition Plans'!T92)</f>
        <v>42461</v>
      </c>
      <c r="N91" s="324" t="str">
        <f>IF('ALC Transition Plans'!$Z92="yes", IF('ALC Transition Plans'!AJ92,"Prod",IF('ALC Transition Plans'!AF92, 'ALC Transition Plans'!AC92," ")),"N/A")</f>
        <v>X</v>
      </c>
      <c r="O91" s="269" t="str">
        <f>IF('ALC Transition Plans'!AE92=0," ",'ALC Transition Plans'!AE92)</f>
        <v>Y</v>
      </c>
      <c r="P91" s="557">
        <f>IF('ALC Transition Plans'!AF92=0," ",'ALC Transition Plans'!AF92)</f>
        <v>42461</v>
      </c>
      <c r="Q91" s="558">
        <f t="shared" si="9"/>
        <v>1</v>
      </c>
      <c r="R91" s="276" t="str">
        <f>IF(VLOOKUP(B91,'Pivot Table'!$B$5:$K$2000,8,FALSE)=1,"Yes","")</f>
        <v/>
      </c>
      <c r="S91" s="277" t="str">
        <f>'ALC Transition Plans'!BL92</f>
        <v xml:space="preserve"> </v>
      </c>
      <c r="T91" s="226" t="str">
        <f>IF('ALC POC'!D91=0," ",'ALC POC'!D91)</f>
        <v xml:space="preserve">James Phillips
Eddie Reso 
Ann Adam  
Linda Peyton </v>
      </c>
      <c r="U91" s="139" t="str">
        <f>IF('ALC POC'!E91=0," ",'ALC POC'!E91)</f>
        <v>james.philipp@usda.gov
EDDIE.RESO@nfc.usda.gov
Ann.Adam@nfc.usda.gov
Linda.Peyton@nfc.usda.gov</v>
      </c>
      <c r="V91" s="139" t="str">
        <f>IF('ALC POC'!F91=0," ",'ALC POC'!F91)</f>
        <v>504- -426-5021
504-426-5064
504-426-5694
504-426-5670</v>
      </c>
      <c r="X91">
        <f t="shared" si="8"/>
        <v>0</v>
      </c>
    </row>
    <row r="92" spans="1:24" ht="45.75" x14ac:dyDescent="0.25">
      <c r="A92" s="333" t="s">
        <v>9</v>
      </c>
      <c r="B92" s="333" t="s">
        <v>82</v>
      </c>
      <c r="C92" s="480" t="str">
        <f>IF('ALC POC'!C92=0," ",'ALC POC'!C92)</f>
        <v>USDA - NFC</v>
      </c>
      <c r="D92" s="721" t="s">
        <v>2099</v>
      </c>
      <c r="E92" s="322" t="str">
        <f>IF('ALC Transition Plans'!$C93="yes", IF('ALC Transition Plans'!M93,"Prod",IF('ALC Transition Plans'!F93, 'ALC Transition Plans'!E93," ")),"N/A")</f>
        <v xml:space="preserve"> </v>
      </c>
      <c r="F92" s="261" t="str">
        <f>IF('ALC Transition Plans'!F93=0," ",'ALC Transition Plans'!F93)</f>
        <v xml:space="preserve"> </v>
      </c>
      <c r="G92" s="262" t="str">
        <f>IF('ALC Transition Plans'!G93=0," ",'ALC Transition Plans'!G93)</f>
        <v xml:space="preserve"> </v>
      </c>
      <c r="H92" s="262" t="str">
        <f>IF('ALC Transition Plans'!H93=0," ",'ALC Transition Plans'!H93)</f>
        <v>Y</v>
      </c>
      <c r="I92" s="261">
        <f>IF('ALC Transition Plans'!I93=0," ",'ALC Transition Plans'!I93)</f>
        <v>42461</v>
      </c>
      <c r="J92" s="329" t="str">
        <f>IF('ALC Transition Plans'!$O93="yes", IF('ALC Transition Plans'!X93,"Prod",IF('ALC Transition Plans'!R93, 'ALC Transition Plans'!Q93," ")),"N/A")</f>
        <v>N/A</v>
      </c>
      <c r="K92" s="330" t="str">
        <f>IF('ALC Transition Plans'!R93=0," ",'ALC Transition Plans'!R93)</f>
        <v xml:space="preserve"> </v>
      </c>
      <c r="L92" s="332" t="str">
        <f>IF('ALC Transition Plans'!S93=0," ",'ALC Transition Plans'!S93)</f>
        <v xml:space="preserve"> </v>
      </c>
      <c r="M92" s="330" t="str">
        <f>IF('ALC Transition Plans'!T93=0," ",'ALC Transition Plans'!T93)</f>
        <v xml:space="preserve"> </v>
      </c>
      <c r="N92" s="324" t="str">
        <f>IF('ALC Transition Plans'!$Z93="yes", IF('ALC Transition Plans'!AJ93,"Prod",IF('ALC Transition Plans'!AF93, 'ALC Transition Plans'!AC93," ")),"N/A")</f>
        <v>X</v>
      </c>
      <c r="O92" s="269" t="str">
        <f>IF('ALC Transition Plans'!AE93=0," ",'ALC Transition Plans'!AE93)</f>
        <v>Y</v>
      </c>
      <c r="P92" s="557">
        <f>IF('ALC Transition Plans'!AF93=0," ",'ALC Transition Plans'!AF93)</f>
        <v>42461</v>
      </c>
      <c r="Q92" s="558">
        <f t="shared" si="9"/>
        <v>1</v>
      </c>
      <c r="R92" s="276" t="str">
        <f>IF(VLOOKUP(B92,'Pivot Table'!$B$5:$K$2000,8,FALSE)=1,"Yes","")</f>
        <v/>
      </c>
      <c r="S92" s="277" t="str">
        <f>'ALC Transition Plans'!BL93</f>
        <v xml:space="preserve"> </v>
      </c>
      <c r="T92" s="226" t="str">
        <f>IF('ALC POC'!D92=0," ",'ALC POC'!D92)</f>
        <v xml:space="preserve">James Phillips
Eddie Reso 
Ann Adam  
Linda Peyton </v>
      </c>
      <c r="U92" s="139" t="str">
        <f>IF('ALC POC'!E92=0," ",'ALC POC'!E92)</f>
        <v>james.philipp@usda.gov
EDDIE.RESO@nfc.usda.gov
Ann.Adam@nfc.usda.gov
Linda.Peyton@nfc.usda.gov</v>
      </c>
      <c r="V92" s="139" t="str">
        <f>IF('ALC POC'!F92=0," ",'ALC POC'!F92)</f>
        <v>504- -426-5021
504-426-5064
504-426-5694
504-426-5670</v>
      </c>
      <c r="X92">
        <f t="shared" si="8"/>
        <v>0</v>
      </c>
    </row>
    <row r="93" spans="1:24" ht="45.75" x14ac:dyDescent="0.25">
      <c r="A93" s="333" t="s">
        <v>9</v>
      </c>
      <c r="B93" s="333" t="s">
        <v>83</v>
      </c>
      <c r="C93" s="480" t="str">
        <f>IF('ALC POC'!C93=0," ",'ALC POC'!C93)</f>
        <v>USDA - NFC</v>
      </c>
      <c r="D93" s="721" t="s">
        <v>2099</v>
      </c>
      <c r="E93" s="322" t="str">
        <f>IF('ALC Transition Plans'!$C94="yes", IF('ALC Transition Plans'!M94,"Prod",IF('ALC Transition Plans'!F94, 'ALC Transition Plans'!E94," ")),"N/A")</f>
        <v xml:space="preserve"> </v>
      </c>
      <c r="F93" s="261" t="str">
        <f>IF('ALC Transition Plans'!F94=0," ",'ALC Transition Plans'!F94)</f>
        <v xml:space="preserve"> </v>
      </c>
      <c r="G93" s="262" t="str">
        <f>IF('ALC Transition Plans'!G94=0," ",'ALC Transition Plans'!G94)</f>
        <v xml:space="preserve"> </v>
      </c>
      <c r="H93" s="262" t="str">
        <f>IF('ALC Transition Plans'!H94=0," ",'ALC Transition Plans'!H94)</f>
        <v>Y</v>
      </c>
      <c r="I93" s="261">
        <f>IF('ALC Transition Plans'!I94=0," ",'ALC Transition Plans'!I94)</f>
        <v>42461</v>
      </c>
      <c r="J93" s="323" t="str">
        <f>IF('ALC Transition Plans'!$O94="yes", IF('ALC Transition Plans'!X94,"Prod",IF('ALC Transition Plans'!R94, 'ALC Transition Plans'!Q94," ")),"N/A")</f>
        <v xml:space="preserve"> </v>
      </c>
      <c r="K93" s="267" t="str">
        <f>IF('ALC Transition Plans'!R94=0," ",'ALC Transition Plans'!R94)</f>
        <v xml:space="preserve"> </v>
      </c>
      <c r="L93" s="270" t="str">
        <f>IF('ALC Transition Plans'!S94=0," ",'ALC Transition Plans'!S94)</f>
        <v>Y</v>
      </c>
      <c r="M93" s="267">
        <f>IF('ALC Transition Plans'!T94=0," ",'ALC Transition Plans'!T94)</f>
        <v>42461</v>
      </c>
      <c r="N93" s="324" t="str">
        <f>IF('ALC Transition Plans'!$Z94="yes", IF('ALC Transition Plans'!AJ94,"Prod",IF('ALC Transition Plans'!AF94, 'ALC Transition Plans'!AC94," ")),"N/A")</f>
        <v>X</v>
      </c>
      <c r="O93" s="269" t="str">
        <f>IF('ALC Transition Plans'!AE94=0," ",'ALC Transition Plans'!AE94)</f>
        <v>Y</v>
      </c>
      <c r="P93" s="557">
        <f>IF('ALC Transition Plans'!AF94=0," ",'ALC Transition Plans'!AF94)</f>
        <v>42461</v>
      </c>
      <c r="Q93" s="558">
        <f t="shared" si="9"/>
        <v>1</v>
      </c>
      <c r="R93" s="276" t="str">
        <f>IF(VLOOKUP(B93,'Pivot Table'!$B$5:$K$2000,8,FALSE)=1,"Yes","")</f>
        <v>Yes</v>
      </c>
      <c r="S93" s="277" t="str">
        <f>'ALC Transition Plans'!BL94</f>
        <v xml:space="preserve"> </v>
      </c>
      <c r="T93" s="226" t="str">
        <f>IF('ALC POC'!D93=0," ",'ALC POC'!D93)</f>
        <v xml:space="preserve">James Phillips
Eddie Reso 
Ann Adam  
Linda Peyton </v>
      </c>
      <c r="U93" s="139" t="str">
        <f>IF('ALC POC'!E93=0," ",'ALC POC'!E93)</f>
        <v>james.philipp@usda.gov
EDDIE.RESO@nfc.usda.gov
Ann.Adam@nfc.usda.gov
Linda.Peyton@nfc.usda.gov</v>
      </c>
      <c r="V93" s="139" t="str">
        <f>IF('ALC POC'!F93=0," ",'ALC POC'!F93)</f>
        <v>504- -426-5021
504-426-5064
504-426-5694
504-426-5670</v>
      </c>
      <c r="X93">
        <f t="shared" si="8"/>
        <v>0</v>
      </c>
    </row>
    <row r="94" spans="1:24" ht="45.75" x14ac:dyDescent="0.25">
      <c r="A94" s="333" t="s">
        <v>9</v>
      </c>
      <c r="B94" s="333" t="s">
        <v>84</v>
      </c>
      <c r="C94" s="480" t="str">
        <f>IF('ALC POC'!C94=0," ",'ALC POC'!C94)</f>
        <v>USDA - NFC</v>
      </c>
      <c r="D94" s="721" t="s">
        <v>2099</v>
      </c>
      <c r="E94" s="322" t="str">
        <f>IF('ALC Transition Plans'!$C95="yes", IF('ALC Transition Plans'!M95,"Prod",IF('ALC Transition Plans'!F95, 'ALC Transition Plans'!E95," ")),"N/A")</f>
        <v xml:space="preserve"> </v>
      </c>
      <c r="F94" s="261" t="str">
        <f>IF('ALC Transition Plans'!F95=0," ",'ALC Transition Plans'!F95)</f>
        <v xml:space="preserve"> </v>
      </c>
      <c r="G94" s="262" t="str">
        <f>IF('ALC Transition Plans'!G95=0," ",'ALC Transition Plans'!G95)</f>
        <v xml:space="preserve"> </v>
      </c>
      <c r="H94" s="262" t="str">
        <f>IF('ALC Transition Plans'!H95=0," ",'ALC Transition Plans'!H95)</f>
        <v>Y</v>
      </c>
      <c r="I94" s="261">
        <f>IF('ALC Transition Plans'!I95=0," ",'ALC Transition Plans'!I95)</f>
        <v>42461</v>
      </c>
      <c r="J94" s="323" t="str">
        <f>IF('ALC Transition Plans'!$O95="yes", IF('ALC Transition Plans'!X95,"Prod",IF('ALC Transition Plans'!R95, 'ALC Transition Plans'!Q95," ")),"N/A")</f>
        <v xml:space="preserve"> </v>
      </c>
      <c r="K94" s="267" t="str">
        <f>IF('ALC Transition Plans'!R95=0," ",'ALC Transition Plans'!R95)</f>
        <v xml:space="preserve"> </v>
      </c>
      <c r="L94" s="270" t="str">
        <f>IF('ALC Transition Plans'!S95=0," ",'ALC Transition Plans'!S95)</f>
        <v>Y</v>
      </c>
      <c r="M94" s="267">
        <f>IF('ALC Transition Plans'!T95=0," ",'ALC Transition Plans'!T95)</f>
        <v>42461</v>
      </c>
      <c r="N94" s="324" t="str">
        <f>IF('ALC Transition Plans'!$Z95="yes", IF('ALC Transition Plans'!AJ95,"Prod",IF('ALC Transition Plans'!AF95, 'ALC Transition Plans'!AC95," ")),"N/A")</f>
        <v>X</v>
      </c>
      <c r="O94" s="269" t="str">
        <f>IF('ALC Transition Plans'!AE95=0," ",'ALC Transition Plans'!AE95)</f>
        <v>Y</v>
      </c>
      <c r="P94" s="557">
        <f>IF('ALC Transition Plans'!AF95=0," ",'ALC Transition Plans'!AF95)</f>
        <v>42461</v>
      </c>
      <c r="Q94" s="558">
        <f t="shared" si="9"/>
        <v>1</v>
      </c>
      <c r="R94" s="276" t="str">
        <f>IF(VLOOKUP(B94,'Pivot Table'!$B$5:$K$2000,8,FALSE)=1,"Yes","")</f>
        <v/>
      </c>
      <c r="S94" s="277" t="str">
        <f>'ALC Transition Plans'!BL95</f>
        <v xml:space="preserve"> </v>
      </c>
      <c r="T94" s="226" t="str">
        <f>IF('ALC POC'!D94=0," ",'ALC POC'!D94)</f>
        <v xml:space="preserve">James Phillips
Eddie Reso 
Ann Adam  
Linda Peyton </v>
      </c>
      <c r="U94" s="139" t="str">
        <f>IF('ALC POC'!E94=0," ",'ALC POC'!E94)</f>
        <v>james.philipp@usda.gov
EDDIE.RESO@nfc.usda.gov
Ann.Adam@nfc.usda.gov
Linda.Peyton@nfc.usda.gov</v>
      </c>
      <c r="V94" s="139" t="str">
        <f>IF('ALC POC'!F94=0," ",'ALC POC'!F94)</f>
        <v>504- -426-5021
504-426-5064
504-426-5694
504-426-5670</v>
      </c>
      <c r="X94">
        <f t="shared" si="8"/>
        <v>0</v>
      </c>
    </row>
    <row r="95" spans="1:24" ht="45.75" x14ac:dyDescent="0.25">
      <c r="A95" s="333" t="s">
        <v>9</v>
      </c>
      <c r="B95" s="333" t="s">
        <v>85</v>
      </c>
      <c r="C95" s="480" t="str">
        <f>IF('ALC POC'!C95=0," ",'ALC POC'!C95)</f>
        <v>USDA - NFC</v>
      </c>
      <c r="D95" s="721" t="s">
        <v>2099</v>
      </c>
      <c r="E95" s="322" t="str">
        <f>IF('ALC Transition Plans'!$C96="yes", IF('ALC Transition Plans'!M96,"Prod",IF('ALC Transition Plans'!F96, 'ALC Transition Plans'!E96," ")),"N/A")</f>
        <v xml:space="preserve"> </v>
      </c>
      <c r="F95" s="261" t="str">
        <f>IF('ALC Transition Plans'!F96=0," ",'ALC Transition Plans'!F96)</f>
        <v xml:space="preserve"> </v>
      </c>
      <c r="G95" s="262" t="str">
        <f>IF('ALC Transition Plans'!G96=0," ",'ALC Transition Plans'!G96)</f>
        <v xml:space="preserve"> </v>
      </c>
      <c r="H95" s="262" t="str">
        <f>IF('ALC Transition Plans'!H96=0," ",'ALC Transition Plans'!H96)</f>
        <v>Y</v>
      </c>
      <c r="I95" s="261">
        <f>IF('ALC Transition Plans'!I96=0," ",'ALC Transition Plans'!I96)</f>
        <v>42461</v>
      </c>
      <c r="J95" s="323" t="str">
        <f>IF('ALC Transition Plans'!$O96="yes", IF('ALC Transition Plans'!X96,"Prod",IF('ALC Transition Plans'!R96, 'ALC Transition Plans'!Q96," ")),"N/A")</f>
        <v xml:space="preserve"> </v>
      </c>
      <c r="K95" s="267" t="str">
        <f>IF('ALC Transition Plans'!R96=0," ",'ALC Transition Plans'!R96)</f>
        <v xml:space="preserve"> </v>
      </c>
      <c r="L95" s="270" t="str">
        <f>IF('ALC Transition Plans'!S96=0," ",'ALC Transition Plans'!S96)</f>
        <v>Y</v>
      </c>
      <c r="M95" s="267">
        <f>IF('ALC Transition Plans'!T96=0," ",'ALC Transition Plans'!T96)</f>
        <v>42461</v>
      </c>
      <c r="N95" s="324" t="str">
        <f>IF('ALC Transition Plans'!$Z96="yes", IF('ALC Transition Plans'!AJ96,"Prod",IF('ALC Transition Plans'!AF96, 'ALC Transition Plans'!AC96," ")),"N/A")</f>
        <v>X</v>
      </c>
      <c r="O95" s="269" t="str">
        <f>IF('ALC Transition Plans'!AE96=0," ",'ALC Transition Plans'!AE96)</f>
        <v>Y</v>
      </c>
      <c r="P95" s="557">
        <f>IF('ALC Transition Plans'!AF96=0," ",'ALC Transition Plans'!AF96)</f>
        <v>42461</v>
      </c>
      <c r="Q95" s="558">
        <f t="shared" si="9"/>
        <v>1</v>
      </c>
      <c r="R95" s="276" t="str">
        <f>IF(VLOOKUP(B95,'Pivot Table'!$B$5:$K$2000,8,FALSE)=1,"Yes","")</f>
        <v/>
      </c>
      <c r="S95" s="277" t="str">
        <f>'ALC Transition Plans'!BL96</f>
        <v xml:space="preserve"> </v>
      </c>
      <c r="T95" s="226" t="str">
        <f>IF('ALC POC'!D95=0," ",'ALC POC'!D95)</f>
        <v xml:space="preserve">James Phillips
Eddie Reso 
Ann Adam  
Linda Peyton </v>
      </c>
      <c r="U95" s="139" t="str">
        <f>IF('ALC POC'!E95=0," ",'ALC POC'!E95)</f>
        <v>james.philipp@usda.gov
EDDIE.RESO@nfc.usda.gov
Ann.Adam@nfc.usda.gov
Linda.Peyton@nfc.usda.gov</v>
      </c>
      <c r="V95" s="139" t="str">
        <f>IF('ALC POC'!F95=0," ",'ALC POC'!F95)</f>
        <v>504- -426-5021
504-426-5064
504-426-5694
504-426-5670</v>
      </c>
      <c r="X95">
        <f t="shared" si="8"/>
        <v>0</v>
      </c>
    </row>
    <row r="96" spans="1:24" ht="15" x14ac:dyDescent="0.25">
      <c r="A96" s="333" t="s">
        <v>9</v>
      </c>
      <c r="B96" s="333" t="s">
        <v>86</v>
      </c>
      <c r="C96" s="480" t="str">
        <f>IF('ALC POC'!C96=0," ",'ALC POC'!C96)</f>
        <v>USDA - NFC</v>
      </c>
      <c r="D96" s="721" t="s">
        <v>2099</v>
      </c>
      <c r="E96" s="322" t="str">
        <f>IF('ALC Transition Plans'!$C97="yes", IF('ALC Transition Plans'!M97,"Prod",IF('ALC Transition Plans'!F97, 'ALC Transition Plans'!E97," ")),"N/A")</f>
        <v xml:space="preserve"> </v>
      </c>
      <c r="F96" s="261" t="str">
        <f>IF('ALC Transition Plans'!F97=0," ",'ALC Transition Plans'!F97)</f>
        <v xml:space="preserve"> </v>
      </c>
      <c r="G96" s="262" t="str">
        <f>IF('ALC Transition Plans'!G97=0," ",'ALC Transition Plans'!G97)</f>
        <v xml:space="preserve"> </v>
      </c>
      <c r="H96" s="262" t="str">
        <f>IF('ALC Transition Plans'!H97=0," ",'ALC Transition Plans'!H97)</f>
        <v>Y</v>
      </c>
      <c r="I96" s="261">
        <f>IF('ALC Transition Plans'!I97=0," ",'ALC Transition Plans'!I97)</f>
        <v>42461</v>
      </c>
      <c r="J96" s="329" t="str">
        <f>IF('ALC Transition Plans'!$O97="yes", IF('ALC Transition Plans'!X97,"Prod",IF('ALC Transition Plans'!R97, 'ALC Transition Plans'!Q97," ")),"N/A")</f>
        <v>N/A</v>
      </c>
      <c r="K96" s="330" t="str">
        <f>IF('ALC Transition Plans'!R97=0," ",'ALC Transition Plans'!R97)</f>
        <v xml:space="preserve"> </v>
      </c>
      <c r="L96" s="332" t="str">
        <f>IF('ALC Transition Plans'!S97=0," ",'ALC Transition Plans'!S97)</f>
        <v xml:space="preserve"> </v>
      </c>
      <c r="M96" s="330" t="str">
        <f>IF('ALC Transition Plans'!T97=0," ",'ALC Transition Plans'!T97)</f>
        <v xml:space="preserve"> </v>
      </c>
      <c r="N96" s="329" t="str">
        <f>IF('ALC Transition Plans'!$Z97="yes", IF('ALC Transition Plans'!AJ97,"Prod",IF('ALC Transition Plans'!AF97, 'ALC Transition Plans'!AC97," ")),"N/A")</f>
        <v>N/A</v>
      </c>
      <c r="O96" s="332" t="str">
        <f>IF('ALC Transition Plans'!AE97=0," ",'ALC Transition Plans'!AE97)</f>
        <v xml:space="preserve"> </v>
      </c>
      <c r="P96" s="560" t="str">
        <f>IF('ALC Transition Plans'!AF97=0," ",'ALC Transition Plans'!AF97)</f>
        <v xml:space="preserve"> </v>
      </c>
      <c r="Q96" s="558">
        <f t="shared" si="9"/>
        <v>0</v>
      </c>
      <c r="R96" s="276" t="str">
        <f>IF(VLOOKUP(B96,'Pivot Table'!$B$5:$K$2000,8,FALSE)=1,"Yes","")</f>
        <v/>
      </c>
      <c r="S96" s="277" t="str">
        <f>'ALC Transition Plans'!BL97</f>
        <v xml:space="preserve"> </v>
      </c>
      <c r="T96" s="226" t="str">
        <f>IF('ALC POC'!D96=0," ",'ALC POC'!D96)</f>
        <v xml:space="preserve"> </v>
      </c>
      <c r="U96" s="139" t="str">
        <f>IF('ALC POC'!E96=0," ",'ALC POC'!E96)</f>
        <v xml:space="preserve"> </v>
      </c>
      <c r="V96" s="139" t="str">
        <f>IF('ALC POC'!F96=0," ",'ALC POC'!F96)</f>
        <v xml:space="preserve"> </v>
      </c>
      <c r="X96">
        <f t="shared" si="8"/>
        <v>0</v>
      </c>
    </row>
    <row r="97" spans="1:24" ht="15" x14ac:dyDescent="0.25">
      <c r="A97" s="333" t="s">
        <v>9</v>
      </c>
      <c r="B97" s="333" t="s">
        <v>87</v>
      </c>
      <c r="C97" s="480" t="str">
        <f>IF('ALC POC'!C97=0," ",'ALC POC'!C97)</f>
        <v>USDA - CCC</v>
      </c>
      <c r="D97" s="480"/>
      <c r="E97" s="322" t="str">
        <f>IF('ALC Transition Plans'!$C98="yes", IF('ALC Transition Plans'!M98,"Prod",IF('ALC Transition Plans'!F98, 'ALC Transition Plans'!E98," ")),"N/A")</f>
        <v>Prod</v>
      </c>
      <c r="F97" s="261" t="str">
        <f>IF('ALC Transition Plans'!F98=0," ",'ALC Transition Plans'!F98)</f>
        <v xml:space="preserve"> </v>
      </c>
      <c r="G97" s="262" t="str">
        <f>IF('ALC Transition Plans'!G98=0," ",'ALC Transition Plans'!G98)</f>
        <v>Y</v>
      </c>
      <c r="H97" s="262" t="str">
        <f>IF('ALC Transition Plans'!H98=0," ",'ALC Transition Plans'!H98)</f>
        <v>Y</v>
      </c>
      <c r="I97" s="261" t="str">
        <f>IF('ALC Transition Plans'!I98=0," ",'ALC Transition Plans'!I98)</f>
        <v xml:space="preserve"> </v>
      </c>
      <c r="J97" s="323" t="str">
        <f>IF('ALC Transition Plans'!$O98="yes", IF('ALC Transition Plans'!X98,"Prod",IF('ALC Transition Plans'!R98, 'ALC Transition Plans'!Q98," ")),"N/A")</f>
        <v>Prod</v>
      </c>
      <c r="K97" s="267" t="str">
        <f>IF('ALC Transition Plans'!R98=0," ",'ALC Transition Plans'!R98)</f>
        <v xml:space="preserve"> </v>
      </c>
      <c r="L97" s="270" t="str">
        <f>IF('ALC Transition Plans'!S98=0," ",'ALC Transition Plans'!S98)</f>
        <v>Y</v>
      </c>
      <c r="M97" s="267" t="str">
        <f>IF('ALC Transition Plans'!T98=0," ",'ALC Transition Plans'!T98)</f>
        <v xml:space="preserve"> </v>
      </c>
      <c r="N97" s="324" t="str">
        <f>IF('ALC Transition Plans'!$Z98="yes", IF('ALC Transition Plans'!AJ98,"Prod",IF('ALC Transition Plans'!AF98, 'ALC Transition Plans'!AC98," ")),"N/A")</f>
        <v>Prod</v>
      </c>
      <c r="O97" s="269" t="str">
        <f>IF('ALC Transition Plans'!AE98=0," ",'ALC Transition Plans'!AE98)</f>
        <v>Y</v>
      </c>
      <c r="P97" s="557" t="str">
        <f>IF('ALC Transition Plans'!AF98=0," ",'ALC Transition Plans'!AF98)</f>
        <v xml:space="preserve"> </v>
      </c>
      <c r="Q97" s="558">
        <f t="shared" si="9"/>
        <v>0</v>
      </c>
      <c r="R97" s="276" t="str">
        <f>IF(VLOOKUP(B97,'Pivot Table'!$B$5:$K$2000,8,FALSE)=1,"Yes","")</f>
        <v/>
      </c>
      <c r="S97" s="277" t="str">
        <f>'ALC Transition Plans'!BL98</f>
        <v>F</v>
      </c>
      <c r="T97" s="226" t="str">
        <f>IF('ALC POC'!D97=0," ",'ALC POC'!D97)</f>
        <v xml:space="preserve"> </v>
      </c>
      <c r="U97" s="139" t="str">
        <f>IF('ALC POC'!E97=0," ",'ALC POC'!E97)</f>
        <v xml:space="preserve"> </v>
      </c>
      <c r="V97" s="139" t="str">
        <f>IF('ALC POC'!F97=0," ",'ALC POC'!F97)</f>
        <v xml:space="preserve"> </v>
      </c>
      <c r="X97">
        <f t="shared" si="8"/>
        <v>0</v>
      </c>
    </row>
    <row r="98" spans="1:24" ht="15" customHeight="1" x14ac:dyDescent="0.25">
      <c r="A98" s="333" t="s">
        <v>89</v>
      </c>
      <c r="B98" s="333" t="s">
        <v>88</v>
      </c>
      <c r="C98" s="480" t="str">
        <f>IF('ALC POC'!C98=0," ",'ALC POC'!C98)</f>
        <v>DOC - Census</v>
      </c>
      <c r="D98" s="480"/>
      <c r="E98" s="322" t="str">
        <f>IF('ALC Transition Plans'!$C99="yes", IF('ALC Transition Plans'!M99,"Prod",IF('ALC Transition Plans'!F99, 'ALC Transition Plans'!E99," ")),"N/A")</f>
        <v>Prod</v>
      </c>
      <c r="F98" s="261">
        <f>IF('ALC Transition Plans'!F99=0," ",'ALC Transition Plans'!F99)</f>
        <v>41395</v>
      </c>
      <c r="G98" s="262" t="str">
        <f>IF('ALC Transition Plans'!G99=0," ",'ALC Transition Plans'!G99)</f>
        <v>Y</v>
      </c>
      <c r="H98" s="262" t="str">
        <f>IF('ALC Transition Plans'!H99=0," ",'ALC Transition Plans'!H99)</f>
        <v>Y</v>
      </c>
      <c r="I98" s="261" t="str">
        <f>IF('ALC Transition Plans'!I99=0," ",'ALC Transition Plans'!I99)</f>
        <v xml:space="preserve"> </v>
      </c>
      <c r="J98" s="323" t="str">
        <f>IF('ALC Transition Plans'!$O99="yes", IF('ALC Transition Plans'!X99,"Prod",IF('ALC Transition Plans'!R99, 'ALC Transition Plans'!Q99," ")),"N/A")</f>
        <v>Prod</v>
      </c>
      <c r="K98" s="267">
        <f>IF('ALC Transition Plans'!R99=0," ",'ALC Transition Plans'!R99)</f>
        <v>41395</v>
      </c>
      <c r="L98" s="270" t="str">
        <f>IF('ALC Transition Plans'!S99=0," ",'ALC Transition Plans'!S99)</f>
        <v>Y</v>
      </c>
      <c r="M98" s="267" t="str">
        <f>IF('ALC Transition Plans'!T99=0," ",'ALC Transition Plans'!T99)</f>
        <v xml:space="preserve"> </v>
      </c>
      <c r="N98" s="324" t="str">
        <f>IF('ALC Transition Plans'!$Z99="yes", IF('ALC Transition Plans'!AJ99,"Prod",IF('ALC Transition Plans'!AF99, 'ALC Transition Plans'!AC99," ")),"N/A")</f>
        <v>Prod</v>
      </c>
      <c r="O98" s="269" t="str">
        <f>IF('ALC Transition Plans'!AE99=0," ",'ALC Transition Plans'!AE99)</f>
        <v>Y</v>
      </c>
      <c r="P98" s="557" t="str">
        <f>IF('ALC Transition Plans'!AF99=0," ",'ALC Transition Plans'!AF99)</f>
        <v xml:space="preserve"> </v>
      </c>
      <c r="Q98" s="558">
        <f t="shared" si="9"/>
        <v>0</v>
      </c>
      <c r="R98" s="276" t="str">
        <f>IF(VLOOKUP(B98,'Pivot Table'!$B$5:$K$2000,8,FALSE)=1,"Yes","")</f>
        <v/>
      </c>
      <c r="S98" s="277" t="str">
        <f>'ALC Transition Plans'!BL99</f>
        <v>F</v>
      </c>
      <c r="T98" s="226" t="str">
        <f>IF('ALC POC'!D98=0," ",'ALC POC'!D98)</f>
        <v>Margie Oates</v>
      </c>
      <c r="U98" s="139" t="str">
        <f>IF('ALC POC'!E98=0," ",'ALC POC'!E98)</f>
        <v>margie.a.oates@census.gov</v>
      </c>
      <c r="V98" s="139" t="str">
        <f>IF('ALC POC'!F98=0," ",'ALC POC'!F98)</f>
        <v>301-763-1257</v>
      </c>
      <c r="X98">
        <f t="shared" si="8"/>
        <v>0</v>
      </c>
    </row>
    <row r="99" spans="1:24" ht="22.2" customHeight="1" x14ac:dyDescent="0.25">
      <c r="A99" s="333" t="s">
        <v>89</v>
      </c>
      <c r="B99" s="333" t="s">
        <v>90</v>
      </c>
      <c r="C99" s="480" t="str">
        <f>IF('ALC POC'!C99=0," ",'ALC POC'!C99)</f>
        <v xml:space="preserve"> DOC NIST </v>
      </c>
      <c r="D99" s="480"/>
      <c r="E99" s="322" t="str">
        <f>IF('ALC Transition Plans'!$C100="yes", IF('ALC Transition Plans'!M100,"Prod",IF('ALC Transition Plans'!F100, 'ALC Transition Plans'!E100," ")),"N/A")</f>
        <v>Prod</v>
      </c>
      <c r="F99" s="261">
        <f>IF('ALC Transition Plans'!F100=0," ",'ALC Transition Plans'!F100)</f>
        <v>41456</v>
      </c>
      <c r="G99" s="262" t="str">
        <f>IF('ALC Transition Plans'!G100=0," ",'ALC Transition Plans'!G100)</f>
        <v>Y</v>
      </c>
      <c r="H99" s="262" t="str">
        <f>IF('ALC Transition Plans'!H100=0," ",'ALC Transition Plans'!H100)</f>
        <v>Y</v>
      </c>
      <c r="I99" s="261" t="str">
        <f>IF('ALC Transition Plans'!I100=0," ",'ALC Transition Plans'!I100)</f>
        <v xml:space="preserve"> </v>
      </c>
      <c r="J99" s="323" t="str">
        <f>IF('ALC Transition Plans'!$O100="yes", IF('ALC Transition Plans'!X100,"Prod",IF('ALC Transition Plans'!R100, 'ALC Transition Plans'!Q100," ")),"N/A")</f>
        <v>Prod</v>
      </c>
      <c r="K99" s="267">
        <f>IF('ALC Transition Plans'!R100=0," ",'ALC Transition Plans'!R100)</f>
        <v>41456</v>
      </c>
      <c r="L99" s="270" t="str">
        <f>IF('ALC Transition Plans'!S100=0," ",'ALC Transition Plans'!S100)</f>
        <v>Y</v>
      </c>
      <c r="M99" s="267" t="str">
        <f>IF('ALC Transition Plans'!T100=0," ",'ALC Transition Plans'!T100)</f>
        <v xml:space="preserve"> </v>
      </c>
      <c r="N99" s="324" t="str">
        <f>IF('ALC Transition Plans'!$Z100="yes", IF('ALC Transition Plans'!AJ100,"Prod",IF('ALC Transition Plans'!AF100, 'ALC Transition Plans'!AC100," ")),"N/A")</f>
        <v>Prod</v>
      </c>
      <c r="O99" s="269" t="str">
        <f>IF('ALC Transition Plans'!AE100=0," ",'ALC Transition Plans'!AE100)</f>
        <v>Y</v>
      </c>
      <c r="P99" s="557" t="str">
        <f>IF('ALC Transition Plans'!AF100=0," ",'ALC Transition Plans'!AF100)</f>
        <v xml:space="preserve"> </v>
      </c>
      <c r="Q99" s="558">
        <f t="shared" si="9"/>
        <v>0</v>
      </c>
      <c r="R99" s="276" t="str">
        <f>IF(VLOOKUP(B99,'Pivot Table'!$B$5:$K$2000,8,FALSE)=1,"Yes","")</f>
        <v/>
      </c>
      <c r="S99" s="277" t="str">
        <f>'ALC Transition Plans'!BL100</f>
        <v>F</v>
      </c>
      <c r="T99" s="226" t="str">
        <f>IF('ALC POC'!D99=0," ",'ALC POC'!D99)</f>
        <v>Randy Angleberger
Julie Weblinger</v>
      </c>
      <c r="U99" s="139" t="str">
        <f>IF('ALC POC'!E99=0," ",'ALC POC'!E99)</f>
        <v>Randy.Angleberger@nist.gov
Julie.Weiblinger@nist.gov</v>
      </c>
      <c r="V99" s="139" t="str">
        <f>IF('ALC POC'!F99=0," ",'ALC POC'!F99)</f>
        <v xml:space="preserve"> 301-975-2694</v>
      </c>
      <c r="X99">
        <f t="shared" si="8"/>
        <v>0</v>
      </c>
    </row>
    <row r="100" spans="1:24" ht="22.2" customHeight="1" x14ac:dyDescent="0.25">
      <c r="A100" s="333" t="s">
        <v>89</v>
      </c>
      <c r="B100" s="333" t="s">
        <v>91</v>
      </c>
      <c r="C100" s="480" t="str">
        <f>IF('ALC POC'!C100=0," ",'ALC POC'!C100)</f>
        <v>DOC NTIS</v>
      </c>
      <c r="D100" s="480"/>
      <c r="E100" s="322" t="str">
        <f>IF('ALC Transition Plans'!$C101="yes", IF('ALC Transition Plans'!M101,"Prod",IF('ALC Transition Plans'!F101, 'ALC Transition Plans'!E101," ")),"N/A")</f>
        <v>Prod</v>
      </c>
      <c r="F100" s="261">
        <f>IF('ALC Transition Plans'!F101=0," ",'ALC Transition Plans'!F101)</f>
        <v>41275</v>
      </c>
      <c r="G100" s="262" t="str">
        <f>IF('ALC Transition Plans'!G101=0," ",'ALC Transition Plans'!G101)</f>
        <v>Y</v>
      </c>
      <c r="H100" s="262" t="str">
        <f>IF('ALC Transition Plans'!H101=0," ",'ALC Transition Plans'!H101)</f>
        <v>Y</v>
      </c>
      <c r="I100" s="261" t="str">
        <f>IF('ALC Transition Plans'!I101=0," ",'ALC Transition Plans'!I101)</f>
        <v xml:space="preserve"> </v>
      </c>
      <c r="J100" s="323" t="str">
        <f>IF('ALC Transition Plans'!$O101="yes", IF('ALC Transition Plans'!X101,"Prod",IF('ALC Transition Plans'!R101, 'ALC Transition Plans'!Q101," ")),"N/A")</f>
        <v>Prod</v>
      </c>
      <c r="K100" s="267">
        <f>IF('ALC Transition Plans'!R101=0," ",'ALC Transition Plans'!R101)</f>
        <v>41365</v>
      </c>
      <c r="L100" s="270" t="str">
        <f>IF('ALC Transition Plans'!S101=0," ",'ALC Transition Plans'!S101)</f>
        <v>Y</v>
      </c>
      <c r="M100" s="267" t="str">
        <f>IF('ALC Transition Plans'!T101=0," ",'ALC Transition Plans'!T101)</f>
        <v xml:space="preserve"> </v>
      </c>
      <c r="N100" s="324" t="str">
        <f>IF('ALC Transition Plans'!$Z101="yes", IF('ALC Transition Plans'!AJ101,"Prod",IF('ALC Transition Plans'!AF101, 'ALC Transition Plans'!AC101," ")),"N/A")</f>
        <v>Prod</v>
      </c>
      <c r="O100" s="269" t="str">
        <f>IF('ALC Transition Plans'!AE101=0," ",'ALC Transition Plans'!AE101)</f>
        <v>Y</v>
      </c>
      <c r="P100" s="557" t="str">
        <f>IF('ALC Transition Plans'!AF101=0," ",'ALC Transition Plans'!AF101)</f>
        <v xml:space="preserve"> </v>
      </c>
      <c r="Q100" s="558">
        <f t="shared" si="9"/>
        <v>0</v>
      </c>
      <c r="R100" s="276" t="str">
        <f>IF(VLOOKUP(B100,'Pivot Table'!$B$5:$K$2000,8,FALSE)=1,"Yes","")</f>
        <v/>
      </c>
      <c r="S100" s="277" t="str">
        <f>'ALC Transition Plans'!BL101</f>
        <v>F</v>
      </c>
      <c r="T100" s="226" t="str">
        <f>IF('ALC POC'!D100=0," ",'ALC POC'!D100)</f>
        <v>Andrea Patterson
Caren Scott</v>
      </c>
      <c r="U100" s="139" t="str">
        <f>IF('ALC POC'!E100=0," ",'ALC POC'!E100)</f>
        <v>apatterson@nist.gov
cscott@nist.gov</v>
      </c>
      <c r="V100" s="139" t="str">
        <f>IF('ALC POC'!F100=0," ",'ALC POC'!F100)</f>
        <v>703-605-6614
703-605-6647</v>
      </c>
      <c r="X100">
        <f t="shared" si="8"/>
        <v>0</v>
      </c>
    </row>
    <row r="101" spans="1:24" ht="32.4" customHeight="1" x14ac:dyDescent="0.25">
      <c r="A101" s="333" t="s">
        <v>89</v>
      </c>
      <c r="B101" s="333" t="s">
        <v>92</v>
      </c>
      <c r="C101" s="480" t="str">
        <f>IF('ALC POC'!C101=0," ",'ALC POC'!C101)</f>
        <v>DOC - USPTO</v>
      </c>
      <c r="D101" s="480"/>
      <c r="E101" s="322" t="str">
        <f>IF('ALC Transition Plans'!$C102="yes", IF('ALC Transition Plans'!M102,"Prod",IF('ALC Transition Plans'!F102, 'ALC Transition Plans'!E102," ")),"N/A")</f>
        <v>Prod</v>
      </c>
      <c r="F101" s="261">
        <f>IF('ALC Transition Plans'!F102=0," ",'ALC Transition Plans'!F102)</f>
        <v>41456</v>
      </c>
      <c r="G101" s="262" t="str">
        <f>IF('ALC Transition Plans'!G102=0," ",'ALC Transition Plans'!G102)</f>
        <v>Y</v>
      </c>
      <c r="H101" s="262" t="str">
        <f>IF('ALC Transition Plans'!H102=0," ",'ALC Transition Plans'!H102)</f>
        <v>Y</v>
      </c>
      <c r="I101" s="261" t="str">
        <f>IF('ALC Transition Plans'!I102=0," ",'ALC Transition Plans'!I102)</f>
        <v xml:space="preserve"> </v>
      </c>
      <c r="J101" s="323" t="str">
        <f>IF('ALC Transition Plans'!$O102="yes", IF('ALC Transition Plans'!X102,"Prod",IF('ALC Transition Plans'!R102, 'ALC Transition Plans'!Q102," ")),"N/A")</f>
        <v>Prod</v>
      </c>
      <c r="K101" s="267">
        <f>IF('ALC Transition Plans'!R102=0," ",'ALC Transition Plans'!R102)</f>
        <v>41456</v>
      </c>
      <c r="L101" s="270" t="str">
        <f>IF('ALC Transition Plans'!S102=0," ",'ALC Transition Plans'!S102)</f>
        <v>Y</v>
      </c>
      <c r="M101" s="267" t="str">
        <f>IF('ALC Transition Plans'!T102=0," ",'ALC Transition Plans'!T102)</f>
        <v xml:space="preserve"> </v>
      </c>
      <c r="N101" s="324" t="str">
        <f>IF('ALC Transition Plans'!$Z102="yes", IF('ALC Transition Plans'!AJ102,"Prod",IF('ALC Transition Plans'!AF102, 'ALC Transition Plans'!AC102," ")),"N/A")</f>
        <v>Prod</v>
      </c>
      <c r="O101" s="269" t="str">
        <f>IF('ALC Transition Plans'!AE102=0," ",'ALC Transition Plans'!AE102)</f>
        <v>Y</v>
      </c>
      <c r="P101" s="557" t="str">
        <f>IF('ALC Transition Plans'!AF102=0," ",'ALC Transition Plans'!AF102)</f>
        <v xml:space="preserve"> </v>
      </c>
      <c r="Q101" s="558">
        <f t="shared" si="9"/>
        <v>0</v>
      </c>
      <c r="R101" s="276" t="str">
        <f>IF(VLOOKUP(B101,'Pivot Table'!$B$5:$K$2000,8,FALSE)=1,"Yes","")</f>
        <v/>
      </c>
      <c r="S101" s="277" t="str">
        <f>'ALC Transition Plans'!BL102</f>
        <v>F</v>
      </c>
      <c r="T101" s="226" t="str">
        <f>IF('ALC POC'!D101=0," ",'ALC POC'!D101)</f>
        <v>Andu Aklog
Tom Hellmer</v>
      </c>
      <c r="U101" s="139" t="str">
        <f>IF('ALC POC'!E101=0," ",'ALC POC'!E101)</f>
        <v xml:space="preserve">andu.aklog@uspto.gov
tom.hellmer@uspto.gov).
 </v>
      </c>
      <c r="V101" s="139" t="str">
        <f>IF('ALC POC'!F101=0," ",'ALC POC'!F101)</f>
        <v>571-272-6530</v>
      </c>
      <c r="X101">
        <f t="shared" si="8"/>
        <v>0</v>
      </c>
    </row>
    <row r="102" spans="1:24" ht="27" customHeight="1" x14ac:dyDescent="0.25">
      <c r="A102" s="333" t="s">
        <v>89</v>
      </c>
      <c r="B102" s="333" t="s">
        <v>93</v>
      </c>
      <c r="C102" s="480" t="str">
        <f>IF('ALC POC'!C102=0," ",'ALC POC'!C102)</f>
        <v>DOC -NOAA</v>
      </c>
      <c r="D102" s="480"/>
      <c r="E102" s="322" t="str">
        <f>IF('ALC Transition Plans'!$C103="yes", IF('ALC Transition Plans'!M103,"Prod",IF('ALC Transition Plans'!F103, 'ALC Transition Plans'!E103," ")),"N/A")</f>
        <v>Prod</v>
      </c>
      <c r="F102" s="261">
        <f>IF('ALC Transition Plans'!F103=0," ",'ALC Transition Plans'!F103)</f>
        <v>41456</v>
      </c>
      <c r="G102" s="262" t="str">
        <f>IF('ALC Transition Plans'!G103=0," ",'ALC Transition Plans'!G103)</f>
        <v>Y</v>
      </c>
      <c r="H102" s="262" t="str">
        <f>IF('ALC Transition Plans'!H103=0," ",'ALC Transition Plans'!H103)</f>
        <v>Y</v>
      </c>
      <c r="I102" s="261" t="str">
        <f>IF('ALC Transition Plans'!I103=0," ",'ALC Transition Plans'!I103)</f>
        <v xml:space="preserve"> </v>
      </c>
      <c r="J102" s="323" t="str">
        <f>IF('ALC Transition Plans'!$O103="yes", IF('ALC Transition Plans'!X103,"Prod",IF('ALC Transition Plans'!R103, 'ALC Transition Plans'!Q103," ")),"N/A")</f>
        <v>Prod</v>
      </c>
      <c r="K102" s="267">
        <f>IF('ALC Transition Plans'!R103=0," ",'ALC Transition Plans'!R103)</f>
        <v>41456</v>
      </c>
      <c r="L102" s="270" t="str">
        <f>IF('ALC Transition Plans'!S103=0," ",'ALC Transition Plans'!S103)</f>
        <v>Y</v>
      </c>
      <c r="M102" s="267" t="str">
        <f>IF('ALC Transition Plans'!T103=0," ",'ALC Transition Plans'!T103)</f>
        <v xml:space="preserve"> </v>
      </c>
      <c r="N102" s="324" t="str">
        <f>IF('ALC Transition Plans'!$Z103="yes", IF('ALC Transition Plans'!AJ103,"Prod",IF('ALC Transition Plans'!AF103, 'ALC Transition Plans'!AC103," ")),"N/A")</f>
        <v>Prod</v>
      </c>
      <c r="O102" s="269" t="str">
        <f>IF('ALC Transition Plans'!AE103=0," ",'ALC Transition Plans'!AE103)</f>
        <v>Y</v>
      </c>
      <c r="P102" s="557" t="str">
        <f>IF('ALC Transition Plans'!AF103=0," ",'ALC Transition Plans'!AF103)</f>
        <v xml:space="preserve"> </v>
      </c>
      <c r="Q102" s="558">
        <f t="shared" si="9"/>
        <v>0</v>
      </c>
      <c r="R102" s="276" t="str">
        <f>IF(VLOOKUP(B102,'Pivot Table'!$B$5:$K$2000,8,FALSE)=1,"Yes","")</f>
        <v/>
      </c>
      <c r="S102" s="277" t="str">
        <f>'ALC Transition Plans'!BL103</f>
        <v>F</v>
      </c>
      <c r="T102" s="226" t="str">
        <f>IF('ALC POC'!D102=0," ",'ALC POC'!D102)</f>
        <v>Karin Weeden
Kathie Stevens</v>
      </c>
      <c r="U102" s="139" t="str">
        <f>IF('ALC POC'!E102=0," ",'ALC POC'!E102)</f>
        <v>Karin.Weeden@noaa.gov 
Kathie.E.Stevens@noaa.gov</v>
      </c>
      <c r="V102" s="139" t="str">
        <f>IF('ALC POC'!F102=0," ",'ALC POC'!F102)</f>
        <v>301-444-2189
301-444-2167</v>
      </c>
      <c r="X102">
        <f t="shared" si="8"/>
        <v>0</v>
      </c>
    </row>
    <row r="103" spans="1:24" ht="15" customHeight="1" x14ac:dyDescent="0.25">
      <c r="A103" s="333" t="s">
        <v>89</v>
      </c>
      <c r="B103" s="333" t="s">
        <v>737</v>
      </c>
      <c r="C103" s="480" t="str">
        <f>IF('ALC POC'!C103=0," ",'ALC POC'!C103)</f>
        <v>DOC - NOAA</v>
      </c>
      <c r="D103" s="480"/>
      <c r="E103" s="322" t="str">
        <f>IF('ALC Transition Plans'!$C104="yes", IF('ALC Transition Plans'!M104,"Prod",IF('ALC Transition Plans'!F104, 'ALC Transition Plans'!E104," ")),"N/A")</f>
        <v>Prod</v>
      </c>
      <c r="F103" s="261" t="str">
        <f>IF('ALC Transition Plans'!F104=0," ",'ALC Transition Plans'!F104)</f>
        <v xml:space="preserve"> </v>
      </c>
      <c r="G103" s="262" t="str">
        <f>IF('ALC Transition Plans'!G104=0," ",'ALC Transition Plans'!G104)</f>
        <v>Y</v>
      </c>
      <c r="H103" s="262" t="str">
        <f>IF('ALC Transition Plans'!H104=0," ",'ALC Transition Plans'!H104)</f>
        <v>Y</v>
      </c>
      <c r="I103" s="261" t="str">
        <f>IF('ALC Transition Plans'!I104=0," ",'ALC Transition Plans'!I104)</f>
        <v xml:space="preserve"> </v>
      </c>
      <c r="J103" s="329" t="str">
        <f>IF('ALC Transition Plans'!$O104="yes", IF('ALC Transition Plans'!X104,"Prod",IF('ALC Transition Plans'!R104, 'ALC Transition Plans'!Q104," ")),"N/A")</f>
        <v>N/A</v>
      </c>
      <c r="K103" s="330" t="str">
        <f>IF('ALC Transition Plans'!R104=0," ",'ALC Transition Plans'!R104)</f>
        <v xml:space="preserve"> </v>
      </c>
      <c r="L103" s="332" t="str">
        <f>IF('ALC Transition Plans'!S104=0," ",'ALC Transition Plans'!S104)</f>
        <v xml:space="preserve"> </v>
      </c>
      <c r="M103" s="330" t="str">
        <f>IF('ALC Transition Plans'!T104=0," ",'ALC Transition Plans'!T104)</f>
        <v xml:space="preserve"> </v>
      </c>
      <c r="N103" s="329" t="str">
        <f>IF('ALC Transition Plans'!$Z104="yes", IF('ALC Transition Plans'!AJ104,"Prod",IF('ALC Transition Plans'!AF104, 'ALC Transition Plans'!AC104," ")),"N/A")</f>
        <v>N/A</v>
      </c>
      <c r="O103" s="332" t="str">
        <f>IF('ALC Transition Plans'!AE104=0," ",'ALC Transition Plans'!AE104)</f>
        <v xml:space="preserve"> </v>
      </c>
      <c r="P103" s="560" t="str">
        <f>IF('ALC Transition Plans'!AF104=0," ",'ALC Transition Plans'!AF104)</f>
        <v xml:space="preserve"> </v>
      </c>
      <c r="Q103" s="558">
        <f t="shared" si="9"/>
        <v>0</v>
      </c>
      <c r="R103" s="276" t="str">
        <f>IF(VLOOKUP(B103,'Pivot Table'!$B$5:$K$2000,8,FALSE)=1,"Yes","")</f>
        <v/>
      </c>
      <c r="S103" s="277" t="str">
        <f>'ALC Transition Plans'!BL104</f>
        <v>F</v>
      </c>
      <c r="T103" s="226" t="str">
        <f>IF('ALC POC'!D103=0," ",'ALC POC'!D103)</f>
        <v>John Monte</v>
      </c>
      <c r="U103" s="139" t="str">
        <f>IF('ALC POC'!E103=0," ",'ALC POC'!E103)</f>
        <v>John.Monte@noaa.gov</v>
      </c>
      <c r="V103" s="139" t="str">
        <f>IF('ALC POC'!F103=0," ",'ALC POC'!F103)</f>
        <v>301-713-1830 X123</v>
      </c>
      <c r="X103">
        <f t="shared" si="8"/>
        <v>0</v>
      </c>
    </row>
    <row r="104" spans="1:24" ht="35.25" customHeight="1" x14ac:dyDescent="0.25">
      <c r="A104" s="333" t="s">
        <v>89</v>
      </c>
      <c r="B104" s="333" t="s">
        <v>94</v>
      </c>
      <c r="C104" s="480" t="str">
        <f>IF('ALC POC'!C104=0," ",'ALC POC'!C104)</f>
        <v>DOC -NOAA</v>
      </c>
      <c r="D104" s="480"/>
      <c r="E104" s="322" t="str">
        <f>IF('ALC Transition Plans'!$C105="yes", IF('ALC Transition Plans'!M105,"Prod",IF('ALC Transition Plans'!F105, 'ALC Transition Plans'!E105," ")),"N/A")</f>
        <v>Prod</v>
      </c>
      <c r="F104" s="261">
        <f>IF('ALC Transition Plans'!F105=0," ",'ALC Transition Plans'!F105)</f>
        <v>41456</v>
      </c>
      <c r="G104" s="262" t="str">
        <f>IF('ALC Transition Plans'!G105=0," ",'ALC Transition Plans'!G105)</f>
        <v>Y</v>
      </c>
      <c r="H104" s="262" t="str">
        <f>IF('ALC Transition Plans'!H105=0," ",'ALC Transition Plans'!H105)</f>
        <v>Y</v>
      </c>
      <c r="I104" s="261" t="str">
        <f>IF('ALC Transition Plans'!I105=0," ",'ALC Transition Plans'!I105)</f>
        <v xml:space="preserve"> </v>
      </c>
      <c r="J104" s="323" t="str">
        <f>IF('ALC Transition Plans'!$O105="yes", IF('ALC Transition Plans'!X105,"Prod",IF('ALC Transition Plans'!R105, 'ALC Transition Plans'!Q105," ")),"N/A")</f>
        <v>Prod</v>
      </c>
      <c r="K104" s="267">
        <f>IF('ALC Transition Plans'!R105=0," ",'ALC Transition Plans'!R105)</f>
        <v>41456</v>
      </c>
      <c r="L104" s="270" t="str">
        <f>IF('ALC Transition Plans'!S105=0," ",'ALC Transition Plans'!S105)</f>
        <v>Y</v>
      </c>
      <c r="M104" s="267" t="str">
        <f>IF('ALC Transition Plans'!T105=0," ",'ALC Transition Plans'!T105)</f>
        <v xml:space="preserve"> </v>
      </c>
      <c r="N104" s="324" t="str">
        <f>IF('ALC Transition Plans'!$Z105="yes", IF('ALC Transition Plans'!AJ105,"Prod",IF('ALC Transition Plans'!AF105, 'ALC Transition Plans'!AC105," ")),"N/A")</f>
        <v>Prod</v>
      </c>
      <c r="O104" s="269" t="str">
        <f>IF('ALC Transition Plans'!AE105=0," ",'ALC Transition Plans'!AE105)</f>
        <v>Y</v>
      </c>
      <c r="P104" s="557" t="str">
        <f>IF('ALC Transition Plans'!AF105=0," ",'ALC Transition Plans'!AF105)</f>
        <v xml:space="preserve"> </v>
      </c>
      <c r="Q104" s="558">
        <f t="shared" si="9"/>
        <v>0</v>
      </c>
      <c r="R104" s="276" t="str">
        <f>IF(VLOOKUP(B104,'Pivot Table'!$B$5:$K$2000,8,FALSE)=1,"Yes","")</f>
        <v/>
      </c>
      <c r="S104" s="277" t="str">
        <f>'ALC Transition Plans'!BL105</f>
        <v>F</v>
      </c>
      <c r="T104" s="226" t="str">
        <f>IF('ALC POC'!D104=0," ",'ALC POC'!D104)</f>
        <v>Nancy Eadie
Tom Koontz
Sun Sutton</v>
      </c>
      <c r="U104" s="139" t="str">
        <f>IF('ALC POC'!E104=0," ",'ALC POC'!E104)</f>
        <v>Nancy.Eadie@noaa.gov, William.Koontz@noaa.gov, Sun.Sutton@noaa.gov</v>
      </c>
      <c r="V104" s="139" t="str">
        <f>IF('ALC POC'!F104=0," ",'ALC POC'!F104)</f>
        <v>301-444-2755
301-444-2771
301-444-2140</v>
      </c>
      <c r="X104">
        <f t="shared" si="8"/>
        <v>0</v>
      </c>
    </row>
    <row r="105" spans="1:24" ht="22.2" customHeight="1" x14ac:dyDescent="0.25">
      <c r="A105" s="333" t="s">
        <v>6</v>
      </c>
      <c r="B105" s="333" t="s">
        <v>95</v>
      </c>
      <c r="C105" s="480" t="str">
        <f>IF('ALC POC'!C105=0," ",'ALC POC'!C105)</f>
        <v>Departmental Offices - Office of the Secretary</v>
      </c>
      <c r="D105" s="480"/>
      <c r="E105" s="322" t="str">
        <f>IF('ALC Transition Plans'!$C106="yes", IF('ALC Transition Plans'!M106,"Prod",IF('ALC Transition Plans'!F106, 'ALC Transition Plans'!E106," ")),"N/A")</f>
        <v>Prod</v>
      </c>
      <c r="F105" s="261">
        <f>IF('ALC Transition Plans'!F106=0," ",'ALC Transition Plans'!F106)</f>
        <v>41821</v>
      </c>
      <c r="G105" s="262" t="str">
        <f>IF('ALC Transition Plans'!G106=0," ",'ALC Transition Plans'!G106)</f>
        <v>Y</v>
      </c>
      <c r="H105" s="262" t="str">
        <f>IF('ALC Transition Plans'!H106=0," ",'ALC Transition Plans'!H106)</f>
        <v>Y</v>
      </c>
      <c r="I105" s="261" t="str">
        <f>IF('ALC Transition Plans'!I106=0," ",'ALC Transition Plans'!I106)</f>
        <v xml:space="preserve"> </v>
      </c>
      <c r="J105" s="323" t="str">
        <f>IF('ALC Transition Plans'!$O106="yes", IF('ALC Transition Plans'!X106,"Prod",IF('ALC Transition Plans'!R106, 'ALC Transition Plans'!Q106," ")),"N/A")</f>
        <v>Prod</v>
      </c>
      <c r="K105" s="267">
        <f>IF('ALC Transition Plans'!R106=0," ",'ALC Transition Plans'!R106)</f>
        <v>41821</v>
      </c>
      <c r="L105" s="270" t="str">
        <f>IF('ALC Transition Plans'!S106=0," ",'ALC Transition Plans'!S106)</f>
        <v>Y</v>
      </c>
      <c r="M105" s="267" t="str">
        <f>IF('ALC Transition Plans'!T106=0," ",'ALC Transition Plans'!T106)</f>
        <v xml:space="preserve"> </v>
      </c>
      <c r="N105" s="324" t="str">
        <f>IF('ALC Transition Plans'!$Z106="yes", IF('ALC Transition Plans'!AJ106,"Prod",IF('ALC Transition Plans'!AF106, 'ALC Transition Plans'!AC106," ")),"N/A")</f>
        <v>Prod</v>
      </c>
      <c r="O105" s="269" t="str">
        <f>IF('ALC Transition Plans'!AE106=0," ",'ALC Transition Plans'!AE106)</f>
        <v>Y</v>
      </c>
      <c r="P105" s="557" t="str">
        <f>IF('ALC Transition Plans'!AF106=0," ",'ALC Transition Plans'!AF106)</f>
        <v xml:space="preserve"> </v>
      </c>
      <c r="Q105" s="558">
        <f t="shared" si="9"/>
        <v>0</v>
      </c>
      <c r="R105" s="276" t="str">
        <f>IF(VLOOKUP(B105,'Pivot Table'!$B$5:$K$2000,8,FALSE)=1,"Yes","")</f>
        <v/>
      </c>
      <c r="S105" s="277" t="str">
        <f>'ALC Transition Plans'!BL106</f>
        <v>F</v>
      </c>
      <c r="T105" s="226" t="str">
        <f>IF('ALC POC'!D105=0," ",'ALC POC'!D105)</f>
        <v>Katrina Millette
Brent Stevenson</v>
      </c>
      <c r="U105" s="139" t="str">
        <f>IF('ALC POC'!E105=0," ",'ALC POC'!E105)</f>
        <v xml:space="preserve">katrina_c_millette@ibc.doi.gov </v>
      </c>
      <c r="V105" s="139" t="str">
        <f>IF('ALC POC'!F105=0," ",'ALC POC'!F105)</f>
        <v>303-969-6368</v>
      </c>
      <c r="X105">
        <f t="shared" si="8"/>
        <v>0</v>
      </c>
    </row>
    <row r="106" spans="1:24" ht="32.4" customHeight="1" x14ac:dyDescent="0.25">
      <c r="A106" s="333" t="s">
        <v>6</v>
      </c>
      <c r="B106" s="333" t="s">
        <v>96</v>
      </c>
      <c r="C106" s="480" t="str">
        <f>IF('ALC POC'!C106=0," ",'ALC POC'!C106)</f>
        <v>Departmental Offices - Payroll Operations (IBC/NBC)</v>
      </c>
      <c r="D106" s="480"/>
      <c r="E106" s="322" t="str">
        <f>IF('ALC Transition Plans'!$C107="yes", IF('ALC Transition Plans'!M107,"Prod",IF('ALC Transition Plans'!F107, 'ALC Transition Plans'!E107," ")),"N/A")</f>
        <v>Prod</v>
      </c>
      <c r="F106" s="261">
        <f>IF('ALC Transition Plans'!F107=0," ",'ALC Transition Plans'!F107)</f>
        <v>39845</v>
      </c>
      <c r="G106" s="262" t="str">
        <f>IF('ALC Transition Plans'!G107=0," ",'ALC Transition Plans'!G107)</f>
        <v>Y</v>
      </c>
      <c r="H106" s="262" t="str">
        <f>IF('ALC Transition Plans'!H107=0," ",'ALC Transition Plans'!H107)</f>
        <v>Y</v>
      </c>
      <c r="I106" s="261" t="str">
        <f>IF('ALC Transition Plans'!I107=0," ",'ALC Transition Plans'!I107)</f>
        <v xml:space="preserve"> </v>
      </c>
      <c r="J106" s="323" t="str">
        <f>IF('ALC Transition Plans'!$O107="yes", IF('ALC Transition Plans'!X107,"Prod",IF('ALC Transition Plans'!R107, 'ALC Transition Plans'!Q107," ")),"N/A")</f>
        <v>Prod</v>
      </c>
      <c r="K106" s="267" t="str">
        <f>IF('ALC Transition Plans'!R107=0," ",'ALC Transition Plans'!R107)</f>
        <v>4//1/2013</v>
      </c>
      <c r="L106" s="270" t="str">
        <f>IF('ALC Transition Plans'!S107=0," ",'ALC Transition Plans'!S107)</f>
        <v>Y</v>
      </c>
      <c r="M106" s="267" t="str">
        <f>IF('ALC Transition Plans'!T107=0," ",'ALC Transition Plans'!T107)</f>
        <v xml:space="preserve"> </v>
      </c>
      <c r="N106" s="324" t="str">
        <f>IF('ALC Transition Plans'!$Z107="yes", IF('ALC Transition Plans'!AJ107,"Prod",IF('ALC Transition Plans'!AF107, 'ALC Transition Plans'!AC107," ")),"N/A")</f>
        <v>Prod</v>
      </c>
      <c r="O106" s="269" t="str">
        <f>IF('ALC Transition Plans'!AE107=0," ",'ALC Transition Plans'!AE107)</f>
        <v>Y</v>
      </c>
      <c r="P106" s="557" t="str">
        <f>IF('ALC Transition Plans'!AF107=0," ",'ALC Transition Plans'!AF107)</f>
        <v xml:space="preserve"> </v>
      </c>
      <c r="Q106" s="558">
        <f t="shared" si="9"/>
        <v>0</v>
      </c>
      <c r="R106" s="276" t="str">
        <f>IF(VLOOKUP(B106,'Pivot Table'!$B$5:$K$2000,8,FALSE)=1,"Yes","")</f>
        <v/>
      </c>
      <c r="S106" s="277" t="str">
        <f>'ALC Transition Plans'!BL107</f>
        <v>F</v>
      </c>
      <c r="T106" s="226" t="str">
        <f>IF('ALC POC'!D106=0," ",'ALC POC'!D106)</f>
        <v>Adrian Hafner</v>
      </c>
      <c r="U106" s="139" t="str">
        <f>IF('ALC POC'!E106=0," ",'ALC POC'!E106)</f>
        <v>Adrian_P_Hafner@nbc.gov</v>
      </c>
      <c r="V106" s="139" t="str">
        <f>IF('ALC POC'!F106=0," ",'ALC POC'!F106)</f>
        <v>303-969-7375</v>
      </c>
      <c r="X106">
        <f t="shared" si="8"/>
        <v>0</v>
      </c>
    </row>
    <row r="107" spans="1:24" ht="22.2" customHeight="1" x14ac:dyDescent="0.25">
      <c r="A107" s="333" t="s">
        <v>6</v>
      </c>
      <c r="B107" s="333" t="s">
        <v>97</v>
      </c>
      <c r="C107" s="480" t="str">
        <f>IF('ALC POC'!C107=0," ",'ALC POC'!C107)</f>
        <v>Bureau of Reclamation - CUPCA (BOR)</v>
      </c>
      <c r="D107" s="480"/>
      <c r="E107" s="322" t="str">
        <f>IF('ALC Transition Plans'!$C108="yes", IF('ALC Transition Plans'!M108,"Prod",IF('ALC Transition Plans'!F108, 'ALC Transition Plans'!E108," ")),"N/A")</f>
        <v>Prod</v>
      </c>
      <c r="F107" s="261" t="str">
        <f>IF('ALC Transition Plans'!F108=0," ",'ALC Transition Plans'!F108)</f>
        <v xml:space="preserve"> </v>
      </c>
      <c r="G107" s="262" t="str">
        <f>IF('ALC Transition Plans'!G108=0," ",'ALC Transition Plans'!G108)</f>
        <v>Y</v>
      </c>
      <c r="H107" s="262" t="str">
        <f>IF('ALC Transition Plans'!H108=0," ",'ALC Transition Plans'!H108)</f>
        <v>Y</v>
      </c>
      <c r="I107" s="261" t="str">
        <f>IF('ALC Transition Plans'!I108=0," ",'ALC Transition Plans'!I108)</f>
        <v xml:space="preserve"> </v>
      </c>
      <c r="J107" s="323" t="str">
        <f>IF('ALC Transition Plans'!$O108="yes", IF('ALC Transition Plans'!X108,"Prod",IF('ALC Transition Plans'!R108, 'ALC Transition Plans'!Q108," ")),"N/A")</f>
        <v>Prod</v>
      </c>
      <c r="K107" s="267" t="str">
        <f>IF('ALC Transition Plans'!R108=0," ",'ALC Transition Plans'!R108)</f>
        <v xml:space="preserve"> </v>
      </c>
      <c r="L107" s="270" t="str">
        <f>IF('ALC Transition Plans'!S108=0," ",'ALC Transition Plans'!S108)</f>
        <v>Y</v>
      </c>
      <c r="M107" s="267" t="str">
        <f>IF('ALC Transition Plans'!T108=0," ",'ALC Transition Plans'!T108)</f>
        <v xml:space="preserve"> </v>
      </c>
      <c r="N107" s="324" t="str">
        <f>IF('ALC Transition Plans'!$Z108="yes", IF('ALC Transition Plans'!AJ108,"Prod",IF('ALC Transition Plans'!AF108, 'ALC Transition Plans'!AC108," ")),"N/A")</f>
        <v>Prod</v>
      </c>
      <c r="O107" s="269" t="str">
        <f>IF('ALC Transition Plans'!AE108=0," ",'ALC Transition Plans'!AE108)</f>
        <v>Y</v>
      </c>
      <c r="P107" s="557" t="str">
        <f>IF('ALC Transition Plans'!AF108=0," ",'ALC Transition Plans'!AF108)</f>
        <v xml:space="preserve"> </v>
      </c>
      <c r="Q107" s="558">
        <f t="shared" si="9"/>
        <v>0</v>
      </c>
      <c r="R107" s="276" t="str">
        <f>IF(VLOOKUP(B107,'Pivot Table'!$B$5:$K$2000,8,FALSE)=1,"Yes","")</f>
        <v/>
      </c>
      <c r="S107" s="277" t="str">
        <f>'ALC Transition Plans'!BL108</f>
        <v>F</v>
      </c>
      <c r="T107" s="226" t="str">
        <f>IF('ALC POC'!D107=0," ",'ALC POC'!D107)</f>
        <v>Sean Hernon</v>
      </c>
      <c r="U107" s="139" t="str">
        <f>IF('ALC POC'!E107=0," ",'ALC POC'!E107)</f>
        <v xml:space="preserve"> </v>
      </c>
      <c r="V107" s="139" t="str">
        <f>IF('ALC POC'!F107=0," ",'ALC POC'!F107)</f>
        <v>303-445-3434</v>
      </c>
      <c r="X107">
        <f t="shared" si="8"/>
        <v>0</v>
      </c>
    </row>
    <row r="108" spans="1:24" ht="22.2" customHeight="1" x14ac:dyDescent="0.25">
      <c r="A108" s="333" t="s">
        <v>6</v>
      </c>
      <c r="B108" s="333" t="s">
        <v>98</v>
      </c>
      <c r="C108" s="480" t="str">
        <f>IF('ALC POC'!C108=0," ",'ALC POC'!C108)</f>
        <v>Bureau of Reclamation (BOR)</v>
      </c>
      <c r="D108" s="480"/>
      <c r="E108" s="322" t="str">
        <f>IF('ALC Transition Plans'!$C109="yes", IF('ALC Transition Plans'!M109,"Prod",IF('ALC Transition Plans'!F109, 'ALC Transition Plans'!E109," ")),"N/A")</f>
        <v>Prod</v>
      </c>
      <c r="F108" s="261" t="str">
        <f>IF('ALC Transition Plans'!F109=0," ",'ALC Transition Plans'!F109)</f>
        <v xml:space="preserve"> </v>
      </c>
      <c r="G108" s="262" t="str">
        <f>IF('ALC Transition Plans'!G109=0," ",'ALC Transition Plans'!G109)</f>
        <v>Y</v>
      </c>
      <c r="H108" s="262" t="str">
        <f>IF('ALC Transition Plans'!H109=0," ",'ALC Transition Plans'!H109)</f>
        <v>Y</v>
      </c>
      <c r="I108" s="261" t="str">
        <f>IF('ALC Transition Plans'!I109=0," ",'ALC Transition Plans'!I109)</f>
        <v xml:space="preserve"> </v>
      </c>
      <c r="J108" s="323" t="str">
        <f>IF('ALC Transition Plans'!$O109="yes", IF('ALC Transition Plans'!X109,"Prod",IF('ALC Transition Plans'!R109, 'ALC Transition Plans'!Q109," ")),"N/A")</f>
        <v>Prod</v>
      </c>
      <c r="K108" s="267" t="str">
        <f>IF('ALC Transition Plans'!R109=0," ",'ALC Transition Plans'!R109)</f>
        <v xml:space="preserve"> </v>
      </c>
      <c r="L108" s="270" t="str">
        <f>IF('ALC Transition Plans'!S109=0," ",'ALC Transition Plans'!S109)</f>
        <v>Y</v>
      </c>
      <c r="M108" s="267" t="str">
        <f>IF('ALC Transition Plans'!T109=0," ",'ALC Transition Plans'!T109)</f>
        <v xml:space="preserve"> </v>
      </c>
      <c r="N108" s="324" t="str">
        <f>IF('ALC Transition Plans'!$Z109="yes", IF('ALC Transition Plans'!AJ109,"Prod",IF('ALC Transition Plans'!AF109, 'ALC Transition Plans'!AC109," ")),"N/A")</f>
        <v>Prod</v>
      </c>
      <c r="O108" s="269" t="str">
        <f>IF('ALC Transition Plans'!AE109=0," ",'ALC Transition Plans'!AE109)</f>
        <v>Y</v>
      </c>
      <c r="P108" s="557" t="str">
        <f>IF('ALC Transition Plans'!AF109=0," ",'ALC Transition Plans'!AF109)</f>
        <v xml:space="preserve"> </v>
      </c>
      <c r="Q108" s="558">
        <f t="shared" si="9"/>
        <v>0</v>
      </c>
      <c r="R108" s="276" t="str">
        <f>IF(VLOOKUP(B108,'Pivot Table'!$B$5:$K$2000,8,FALSE)=1,"Yes","")</f>
        <v/>
      </c>
      <c r="S108" s="277" t="str">
        <f>'ALC Transition Plans'!BL109</f>
        <v>F</v>
      </c>
      <c r="T108" s="226" t="str">
        <f>IF('ALC POC'!D108=0," ",'ALC POC'!D108)</f>
        <v>Sean Hernon</v>
      </c>
      <c r="U108" s="139" t="str">
        <f>IF('ALC POC'!E108=0," ",'ALC POC'!E108)</f>
        <v xml:space="preserve"> </v>
      </c>
      <c r="V108" s="139" t="str">
        <f>IF('ALC POC'!F108=0," ",'ALC POC'!F108)</f>
        <v>303-445-3434</v>
      </c>
      <c r="X108">
        <f t="shared" si="8"/>
        <v>0</v>
      </c>
    </row>
    <row r="109" spans="1:24" ht="22.2" customHeight="1" x14ac:dyDescent="0.25">
      <c r="A109" s="333" t="s">
        <v>6</v>
      </c>
      <c r="B109" s="333" t="s">
        <v>99</v>
      </c>
      <c r="C109" s="480" t="str">
        <f>IF('ALC POC'!C109=0," ",'ALC POC'!C109)</f>
        <v>US Geological Survey (USGS)</v>
      </c>
      <c r="D109" s="480"/>
      <c r="E109" s="322" t="str">
        <f>IF('ALC Transition Plans'!$C110="yes", IF('ALC Transition Plans'!M110,"Prod",IF('ALC Transition Plans'!F110, 'ALC Transition Plans'!E110," ")),"N/A")</f>
        <v>Prod</v>
      </c>
      <c r="F109" s="261">
        <f>IF('ALC Transition Plans'!F110=0," ",'ALC Transition Plans'!F110)</f>
        <v>41821</v>
      </c>
      <c r="G109" s="262" t="str">
        <f>IF('ALC Transition Plans'!G110=0," ",'ALC Transition Plans'!G110)</f>
        <v>Y</v>
      </c>
      <c r="H109" s="262" t="str">
        <f>IF('ALC Transition Plans'!H110=0," ",'ALC Transition Plans'!H110)</f>
        <v>Y</v>
      </c>
      <c r="I109" s="261" t="str">
        <f>IF('ALC Transition Plans'!I110=0," ",'ALC Transition Plans'!I110)</f>
        <v xml:space="preserve"> </v>
      </c>
      <c r="J109" s="323" t="str">
        <f>IF('ALC Transition Plans'!$O110="yes", IF('ALC Transition Plans'!X110,"Prod",IF('ALC Transition Plans'!R110, 'ALC Transition Plans'!Q110," ")),"N/A")</f>
        <v>Prod</v>
      </c>
      <c r="K109" s="267">
        <f>IF('ALC Transition Plans'!R110=0," ",'ALC Transition Plans'!R110)</f>
        <v>41821</v>
      </c>
      <c r="L109" s="270" t="str">
        <f>IF('ALC Transition Plans'!S110=0," ",'ALC Transition Plans'!S110)</f>
        <v>Y</v>
      </c>
      <c r="M109" s="267" t="str">
        <f>IF('ALC Transition Plans'!T110=0," ",'ALC Transition Plans'!T110)</f>
        <v xml:space="preserve"> </v>
      </c>
      <c r="N109" s="324" t="str">
        <f>IF('ALC Transition Plans'!$Z110="yes", IF('ALC Transition Plans'!AJ110,"Prod",IF('ALC Transition Plans'!AF110, 'ALC Transition Plans'!AC110," ")),"N/A")</f>
        <v>Prod</v>
      </c>
      <c r="O109" s="269" t="str">
        <f>IF('ALC Transition Plans'!AE110=0," ",'ALC Transition Plans'!AE110)</f>
        <v>Y</v>
      </c>
      <c r="P109" s="557" t="str">
        <f>IF('ALC Transition Plans'!AF110=0," ",'ALC Transition Plans'!AF110)</f>
        <v xml:space="preserve"> </v>
      </c>
      <c r="Q109" s="558">
        <f t="shared" si="9"/>
        <v>0</v>
      </c>
      <c r="R109" s="276" t="str">
        <f>IF(VLOOKUP(B109,'Pivot Table'!$B$5:$K$2000,8,FALSE)=1,"Yes","")</f>
        <v/>
      </c>
      <c r="S109" s="277" t="str">
        <f>'ALC Transition Plans'!BL110</f>
        <v>F</v>
      </c>
      <c r="T109" s="226" t="str">
        <f>IF('ALC POC'!D109=0," ",'ALC POC'!D109)</f>
        <v>Carey Barlowe</v>
      </c>
      <c r="U109" s="139" t="str">
        <f>IF('ALC POC'!E109=0," ",'ALC POC'!E109)</f>
        <v>cbarlowe@usgs.gov</v>
      </c>
      <c r="V109" s="139" t="str">
        <f>IF('ALC POC'!F109=0," ",'ALC POC'!F109)</f>
        <v>703-648-7231</v>
      </c>
      <c r="X109">
        <f t="shared" si="8"/>
        <v>0</v>
      </c>
    </row>
    <row r="110" spans="1:24" ht="22.2" customHeight="1" x14ac:dyDescent="0.25">
      <c r="A110" s="333" t="s">
        <v>6</v>
      </c>
      <c r="B110" s="333" t="s">
        <v>100</v>
      </c>
      <c r="C110" s="480" t="str">
        <f>IF('ALC POC'!C110=0," ",'ALC POC'!C110)</f>
        <v>National Park Service (NPS)</v>
      </c>
      <c r="D110" s="480"/>
      <c r="E110" s="322" t="str">
        <f>IF('ALC Transition Plans'!$C111="yes", IF('ALC Transition Plans'!M111,"Prod",IF('ALC Transition Plans'!F111, 'ALC Transition Plans'!E111," ")),"N/A")</f>
        <v>Prod</v>
      </c>
      <c r="F110" s="261" t="str">
        <f>IF('ALC Transition Plans'!F111=0," ",'ALC Transition Plans'!F111)</f>
        <v xml:space="preserve"> </v>
      </c>
      <c r="G110" s="262" t="str">
        <f>IF('ALC Transition Plans'!G111=0," ",'ALC Transition Plans'!G111)</f>
        <v>Y</v>
      </c>
      <c r="H110" s="262" t="str">
        <f>IF('ALC Transition Plans'!H111=0," ",'ALC Transition Plans'!H111)</f>
        <v>Y</v>
      </c>
      <c r="I110" s="261" t="str">
        <f>IF('ALC Transition Plans'!I111=0," ",'ALC Transition Plans'!I111)</f>
        <v xml:space="preserve"> </v>
      </c>
      <c r="J110" s="323" t="str">
        <f>IF('ALC Transition Plans'!$O111="yes", IF('ALC Transition Plans'!X111,"Prod",IF('ALC Transition Plans'!R111, 'ALC Transition Plans'!Q111," ")),"N/A")</f>
        <v>Prod</v>
      </c>
      <c r="K110" s="267" t="str">
        <f>IF('ALC Transition Plans'!R111=0," ",'ALC Transition Plans'!R111)</f>
        <v xml:space="preserve"> </v>
      </c>
      <c r="L110" s="270" t="str">
        <f>IF('ALC Transition Plans'!S111=0," ",'ALC Transition Plans'!S111)</f>
        <v>Y</v>
      </c>
      <c r="M110" s="267" t="str">
        <f>IF('ALC Transition Plans'!T111=0," ",'ALC Transition Plans'!T111)</f>
        <v xml:space="preserve"> </v>
      </c>
      <c r="N110" s="324" t="str">
        <f>IF('ALC Transition Plans'!$Z111="yes", IF('ALC Transition Plans'!AJ111,"Prod",IF('ALC Transition Plans'!AF111, 'ALC Transition Plans'!AC111," ")),"N/A")</f>
        <v>Prod</v>
      </c>
      <c r="O110" s="269" t="str">
        <f>IF('ALC Transition Plans'!AE111=0," ",'ALC Transition Plans'!AE111)</f>
        <v>Y</v>
      </c>
      <c r="P110" s="557" t="str">
        <f>IF('ALC Transition Plans'!AF111=0," ",'ALC Transition Plans'!AF111)</f>
        <v xml:space="preserve"> </v>
      </c>
      <c r="Q110" s="558">
        <f t="shared" si="9"/>
        <v>0</v>
      </c>
      <c r="R110" s="276" t="str">
        <f>IF(VLOOKUP(B110,'Pivot Table'!$B$5:$K$2000,8,FALSE)=1,"Yes","")</f>
        <v/>
      </c>
      <c r="S110" s="277" t="str">
        <f>'ALC Transition Plans'!BL111</f>
        <v>F</v>
      </c>
      <c r="T110" s="226" t="str">
        <f>IF('ALC POC'!D110=0," ",'ALC POC'!D110)</f>
        <v>Cindy Robinson
Annette Toye</v>
      </c>
      <c r="U110" s="139" t="str">
        <f>IF('ALC POC'!E110=0," ",'ALC POC'!E110)</f>
        <v>cindy_robinson@nps.gov
annette_toye@nps.gov</v>
      </c>
      <c r="V110" s="139" t="str">
        <f>IF('ALC POC'!F110=0," ",'ALC POC'!F110)</f>
        <v>703.487.9330
703.487.9177</v>
      </c>
      <c r="X110">
        <f t="shared" si="8"/>
        <v>0</v>
      </c>
    </row>
    <row r="111" spans="1:24" ht="22.2" customHeight="1" x14ac:dyDescent="0.25">
      <c r="A111" s="333" t="s">
        <v>6</v>
      </c>
      <c r="B111" s="333" t="s">
        <v>101</v>
      </c>
      <c r="C111" s="480" t="str">
        <f>IF('ALC POC'!C111=0," ",'ALC POC'!C111)</f>
        <v>Bureau of Land Management (BLM)</v>
      </c>
      <c r="D111" s="480"/>
      <c r="E111" s="322" t="str">
        <f>IF('ALC Transition Plans'!$C112="yes", IF('ALC Transition Plans'!M112,"Prod",IF('ALC Transition Plans'!F112, 'ALC Transition Plans'!E112," ")),"N/A")</f>
        <v>Prod</v>
      </c>
      <c r="F111" s="261">
        <f>IF('ALC Transition Plans'!F112=0," ",'ALC Transition Plans'!F112)</f>
        <v>41852</v>
      </c>
      <c r="G111" s="262" t="str">
        <f>IF('ALC Transition Plans'!G112=0," ",'ALC Transition Plans'!G112)</f>
        <v>Y</v>
      </c>
      <c r="H111" s="262" t="str">
        <f>IF('ALC Transition Plans'!H112=0," ",'ALC Transition Plans'!H112)</f>
        <v>Y</v>
      </c>
      <c r="I111" s="261" t="str">
        <f>IF('ALC Transition Plans'!I112=0," ",'ALC Transition Plans'!I112)</f>
        <v xml:space="preserve"> </v>
      </c>
      <c r="J111" s="323" t="str">
        <f>IF('ALC Transition Plans'!$O112="yes", IF('ALC Transition Plans'!X112,"Prod",IF('ALC Transition Plans'!R112, 'ALC Transition Plans'!Q112," ")),"N/A")</f>
        <v>Prod</v>
      </c>
      <c r="K111" s="267">
        <f>IF('ALC Transition Plans'!R112=0," ",'ALC Transition Plans'!R112)</f>
        <v>41852</v>
      </c>
      <c r="L111" s="270" t="str">
        <f>IF('ALC Transition Plans'!S112=0," ",'ALC Transition Plans'!S112)</f>
        <v>Y</v>
      </c>
      <c r="M111" s="267" t="str">
        <f>IF('ALC Transition Plans'!T112=0," ",'ALC Transition Plans'!T112)</f>
        <v xml:space="preserve"> </v>
      </c>
      <c r="N111" s="324" t="str">
        <f>IF('ALC Transition Plans'!$Z112="yes", IF('ALC Transition Plans'!AJ112,"Prod",IF('ALC Transition Plans'!AF112, 'ALC Transition Plans'!AC112," ")),"N/A")</f>
        <v>Prod</v>
      </c>
      <c r="O111" s="269" t="str">
        <f>IF('ALC Transition Plans'!AE112=0," ",'ALC Transition Plans'!AE112)</f>
        <v>Y</v>
      </c>
      <c r="P111" s="557" t="str">
        <f>IF('ALC Transition Plans'!AF112=0," ",'ALC Transition Plans'!AF112)</f>
        <v xml:space="preserve"> </v>
      </c>
      <c r="Q111" s="558">
        <f t="shared" si="9"/>
        <v>0</v>
      </c>
      <c r="R111" s="276" t="str">
        <f>IF(VLOOKUP(B111,'Pivot Table'!$B$5:$K$2000,8,FALSE)=1,"Yes","")</f>
        <v/>
      </c>
      <c r="S111" s="277" t="str">
        <f>'ALC Transition Plans'!BL112</f>
        <v>F</v>
      </c>
      <c r="T111" s="226" t="str">
        <f>IF('ALC POC'!D111=0," ",'ALC POC'!D111)</f>
        <v>Esther L Velasquez
Steve Thompson</v>
      </c>
      <c r="U111" s="139" t="str">
        <f>IF('ALC POC'!E111=0," ",'ALC POC'!E111)</f>
        <v>evelasqu@blm.gov</v>
      </c>
      <c r="V111" s="139" t="str">
        <f>IF('ALC POC'!F111=0," ",'ALC POC'!F111)</f>
        <v>303-236-6332
(303) 236-9512</v>
      </c>
      <c r="X111">
        <f t="shared" si="8"/>
        <v>0</v>
      </c>
    </row>
    <row r="112" spans="1:24" ht="22.2" customHeight="1" x14ac:dyDescent="0.25">
      <c r="A112" s="333" t="s">
        <v>6</v>
      </c>
      <c r="B112" s="333" t="s">
        <v>102</v>
      </c>
      <c r="C112" s="480" t="str">
        <f>IF('ALC POC'!C112=0," ",'ALC POC'!C112)</f>
        <v>Fish &amp; Wildlife Service (FWS)</v>
      </c>
      <c r="D112" s="480"/>
      <c r="E112" s="322" t="str">
        <f>IF('ALC Transition Plans'!$C113="yes", IF('ALC Transition Plans'!M113,"Prod",IF('ALC Transition Plans'!F113, 'ALC Transition Plans'!E113," ")),"N/A")</f>
        <v>Prod</v>
      </c>
      <c r="F112" s="261" t="str">
        <f>IF('ALC Transition Plans'!F113=0," ",'ALC Transition Plans'!F113)</f>
        <v xml:space="preserve"> </v>
      </c>
      <c r="G112" s="262" t="str">
        <f>IF('ALC Transition Plans'!G113=0," ",'ALC Transition Plans'!G113)</f>
        <v>Y</v>
      </c>
      <c r="H112" s="262" t="str">
        <f>IF('ALC Transition Plans'!H113=0," ",'ALC Transition Plans'!H113)</f>
        <v>Y</v>
      </c>
      <c r="I112" s="261" t="str">
        <f>IF('ALC Transition Plans'!I113=0," ",'ALC Transition Plans'!I113)</f>
        <v xml:space="preserve"> </v>
      </c>
      <c r="J112" s="323" t="str">
        <f>IF('ALC Transition Plans'!$O113="yes", IF('ALC Transition Plans'!X113,"Prod",IF('ALC Transition Plans'!R113, 'ALC Transition Plans'!Q113," ")),"N/A")</f>
        <v>Prod</v>
      </c>
      <c r="K112" s="267" t="str">
        <f>IF('ALC Transition Plans'!R113=0," ",'ALC Transition Plans'!R113)</f>
        <v xml:space="preserve"> </v>
      </c>
      <c r="L112" s="270" t="str">
        <f>IF('ALC Transition Plans'!S113=0," ",'ALC Transition Plans'!S113)</f>
        <v>Y</v>
      </c>
      <c r="M112" s="267" t="str">
        <f>IF('ALC Transition Plans'!T113=0," ",'ALC Transition Plans'!T113)</f>
        <v xml:space="preserve"> </v>
      </c>
      <c r="N112" s="324" t="str">
        <f>IF('ALC Transition Plans'!$Z113="yes", IF('ALC Transition Plans'!AJ113,"Prod",IF('ALC Transition Plans'!AF113, 'ALC Transition Plans'!AC113," ")),"N/A")</f>
        <v>Prod</v>
      </c>
      <c r="O112" s="269" t="str">
        <f>IF('ALC Transition Plans'!AE113=0," ",'ALC Transition Plans'!AE113)</f>
        <v>Y</v>
      </c>
      <c r="P112" s="557" t="str">
        <f>IF('ALC Transition Plans'!AF113=0," ",'ALC Transition Plans'!AF113)</f>
        <v xml:space="preserve"> </v>
      </c>
      <c r="Q112" s="558">
        <f t="shared" si="9"/>
        <v>0</v>
      </c>
      <c r="R112" s="276" t="str">
        <f>IF(VLOOKUP(B112,'Pivot Table'!$B$5:$K$2000,8,FALSE)=1,"Yes","")</f>
        <v/>
      </c>
      <c r="S112" s="277" t="str">
        <f>'ALC Transition Plans'!BL113</f>
        <v>F</v>
      </c>
      <c r="T112" s="226" t="str">
        <f>IF('ALC POC'!D112=0," ",'ALC POC'!D112)</f>
        <v>Laurie Guida</v>
      </c>
      <c r="U112" s="139" t="str">
        <f>IF('ALC POC'!E112=0," ",'ALC POC'!E112)</f>
        <v>laurie_guida@fws.gov</v>
      </c>
      <c r="V112" s="139" t="str">
        <f>IF('ALC POC'!F112=0," ",'ALC POC'!F112)</f>
        <v>303-984-6849</v>
      </c>
      <c r="X112">
        <f t="shared" si="8"/>
        <v>0</v>
      </c>
    </row>
    <row r="113" spans="1:24" ht="32.4" customHeight="1" x14ac:dyDescent="0.25">
      <c r="A113" s="333" t="s">
        <v>6</v>
      </c>
      <c r="B113" s="333" t="s">
        <v>103</v>
      </c>
      <c r="C113" s="480" t="str">
        <f>IF('ALC POC'!C113=0," ",'ALC POC'!C113)</f>
        <v>DOI - NBC - ONRR</v>
      </c>
      <c r="D113" s="480"/>
      <c r="E113" s="322" t="str">
        <f>IF('ALC Transition Plans'!$C114="yes", IF('ALC Transition Plans'!M114,"Prod",IF('ALC Transition Plans'!F114, 'ALC Transition Plans'!E114," ")),"N/A")</f>
        <v>Prod</v>
      </c>
      <c r="F113" s="261">
        <f>IF('ALC Transition Plans'!F114=0," ",'ALC Transition Plans'!F114)</f>
        <v>41030</v>
      </c>
      <c r="G113" s="262" t="str">
        <f>IF('ALC Transition Plans'!G114=0," ",'ALC Transition Plans'!G114)</f>
        <v>Y</v>
      </c>
      <c r="H113" s="262" t="str">
        <f>IF('ALC Transition Plans'!H114=0," ",'ALC Transition Plans'!H114)</f>
        <v>Y</v>
      </c>
      <c r="I113" s="261" t="str">
        <f>IF('ALC Transition Plans'!I114=0," ",'ALC Transition Plans'!I114)</f>
        <v xml:space="preserve"> </v>
      </c>
      <c r="J113" s="323" t="str">
        <f>IF('ALC Transition Plans'!$O114="yes", IF('ALC Transition Plans'!X114,"Prod",IF('ALC Transition Plans'!R114, 'ALC Transition Plans'!Q114," ")),"N/A")</f>
        <v>Prod</v>
      </c>
      <c r="K113" s="267">
        <f>IF('ALC Transition Plans'!R114=0," ",'ALC Transition Plans'!R114)</f>
        <v>41487</v>
      </c>
      <c r="L113" s="270" t="str">
        <f>IF('ALC Transition Plans'!S114=0," ",'ALC Transition Plans'!S114)</f>
        <v>Y</v>
      </c>
      <c r="M113" s="267" t="str">
        <f>IF('ALC Transition Plans'!T114=0," ",'ALC Transition Plans'!T114)</f>
        <v xml:space="preserve"> </v>
      </c>
      <c r="N113" s="324" t="str">
        <f>IF('ALC Transition Plans'!$Z114="yes", IF('ALC Transition Plans'!AJ114,"Prod",IF('ALC Transition Plans'!AF114, 'ALC Transition Plans'!AC114," ")),"N/A")</f>
        <v>Prod</v>
      </c>
      <c r="O113" s="269" t="str">
        <f>IF('ALC Transition Plans'!AE114=0," ",'ALC Transition Plans'!AE114)</f>
        <v>Y</v>
      </c>
      <c r="P113" s="557" t="str">
        <f>IF('ALC Transition Plans'!AF114=0," ",'ALC Transition Plans'!AF114)</f>
        <v xml:space="preserve"> </v>
      </c>
      <c r="Q113" s="558">
        <f t="shared" si="9"/>
        <v>0</v>
      </c>
      <c r="R113" s="276" t="str">
        <f>IF(VLOOKUP(B113,'Pivot Table'!$B$5:$K$2000,8,FALSE)=1,"Yes","")</f>
        <v/>
      </c>
      <c r="S113" s="277" t="str">
        <f>'ALC Transition Plans'!BL114</f>
        <v>F</v>
      </c>
      <c r="T113" s="226" t="str">
        <f>IF('ALC POC'!D113=0," ",'ALC POC'!D113)</f>
        <v>IPAC: Rita Debraccio
Coll: Del Clapp and Johnnie Sheeley</v>
      </c>
      <c r="U113" s="139" t="str">
        <f>IF('ALC POC'!E113=0," ",'ALC POC'!E113)</f>
        <v>IPAC: rita.debraccio@onrr.gov
Coll: rose.clapp@onrr.gov, johnnie.sheeley@onrr.gov</v>
      </c>
      <c r="V113" s="139" t="str">
        <f>IF('ALC POC'!F113=0," ",'ALC POC'!F113)</f>
        <v>IPAC:303-231-3085</v>
      </c>
      <c r="X113">
        <f t="shared" si="8"/>
        <v>0</v>
      </c>
    </row>
    <row r="114" spans="1:24" ht="22.2" customHeight="1" x14ac:dyDescent="0.25">
      <c r="A114" s="333" t="s">
        <v>6</v>
      </c>
      <c r="B114" s="333" t="s">
        <v>104</v>
      </c>
      <c r="C114" s="480" t="str">
        <f>IF('ALC POC'!C114=0," ",'ALC POC'!C114)</f>
        <v>Office of Surface Mining (OSM)</v>
      </c>
      <c r="D114" s="480"/>
      <c r="E114" s="322" t="str">
        <f>IF('ALC Transition Plans'!$C115="yes", IF('ALC Transition Plans'!M115,"Prod",IF('ALC Transition Plans'!F115, 'ALC Transition Plans'!E115," ")),"N/A")</f>
        <v>Prod</v>
      </c>
      <c r="F114" s="261">
        <f>IF('ALC Transition Plans'!F115=0," ",'ALC Transition Plans'!F115)</f>
        <v>41852</v>
      </c>
      <c r="G114" s="262" t="str">
        <f>IF('ALC Transition Plans'!G115=0," ",'ALC Transition Plans'!G115)</f>
        <v>y</v>
      </c>
      <c r="H114" s="262" t="str">
        <f>IF('ALC Transition Plans'!H115=0," ",'ALC Transition Plans'!H115)</f>
        <v>Y</v>
      </c>
      <c r="I114" s="261" t="str">
        <f>IF('ALC Transition Plans'!I115=0," ",'ALC Transition Plans'!I115)</f>
        <v xml:space="preserve"> </v>
      </c>
      <c r="J114" s="323" t="str">
        <f>IF('ALC Transition Plans'!$O115="yes", IF('ALC Transition Plans'!X115,"Prod",IF('ALC Transition Plans'!R115, 'ALC Transition Plans'!Q115," ")),"N/A")</f>
        <v>Prod</v>
      </c>
      <c r="K114" s="267">
        <f>IF('ALC Transition Plans'!R115=0," ",'ALC Transition Plans'!R115)</f>
        <v>41852</v>
      </c>
      <c r="L114" s="270" t="str">
        <f>IF('ALC Transition Plans'!S115=0," ",'ALC Transition Plans'!S115)</f>
        <v>Y</v>
      </c>
      <c r="M114" s="267" t="str">
        <f>IF('ALC Transition Plans'!T115=0," ",'ALC Transition Plans'!T115)</f>
        <v xml:space="preserve"> </v>
      </c>
      <c r="N114" s="324" t="str">
        <f>IF('ALC Transition Plans'!$Z115="yes", IF('ALC Transition Plans'!AJ115,"Prod",IF('ALC Transition Plans'!AF115, 'ALC Transition Plans'!AC115," ")),"N/A")</f>
        <v>Prod</v>
      </c>
      <c r="O114" s="269" t="str">
        <f>IF('ALC Transition Plans'!AE115=0," ",'ALC Transition Plans'!AE115)</f>
        <v>Y</v>
      </c>
      <c r="P114" s="557" t="str">
        <f>IF('ALC Transition Plans'!AF115=0," ",'ALC Transition Plans'!AF115)</f>
        <v xml:space="preserve"> </v>
      </c>
      <c r="Q114" s="558">
        <f t="shared" si="9"/>
        <v>0</v>
      </c>
      <c r="R114" s="276" t="str">
        <f>IF(VLOOKUP(B114,'Pivot Table'!$B$5:$K$2000,8,FALSE)=1,"Yes","")</f>
        <v/>
      </c>
      <c r="S114" s="277" t="str">
        <f>'ALC Transition Plans'!BL115</f>
        <v>F</v>
      </c>
      <c r="T114" s="226" t="str">
        <f>IF('ALC POC'!D114=0," ",'ALC POC'!D114)</f>
        <v>Kim Duncan</v>
      </c>
      <c r="U114" s="139" t="str">
        <f>IF('ALC POC'!E114=0," ",'ALC POC'!E114)</f>
        <v>kduncan@osmre.gov</v>
      </c>
      <c r="V114" s="139" t="str">
        <f>IF('ALC POC'!F114=0," ",'ALC POC'!F114)</f>
        <v>303-236-0330 x266</v>
      </c>
      <c r="X114">
        <f t="shared" si="8"/>
        <v>0</v>
      </c>
    </row>
    <row r="115" spans="1:24" ht="32.4" customHeight="1" x14ac:dyDescent="0.25">
      <c r="A115" s="333" t="s">
        <v>6</v>
      </c>
      <c r="B115" s="333" t="s">
        <v>105</v>
      </c>
      <c r="C115" s="480" t="str">
        <f>IF('ALC POC'!C115=0," ",'ALC POC'!C115)</f>
        <v>Bureau of Ocean Energy Management (BOEM)</v>
      </c>
      <c r="D115" s="480"/>
      <c r="E115" s="322" t="str">
        <f>IF('ALC Transition Plans'!$C116="yes", IF('ALC Transition Plans'!M116,"Prod",IF('ALC Transition Plans'!F116, 'ALC Transition Plans'!E116," ")),"N/A")</f>
        <v>Prod</v>
      </c>
      <c r="F115" s="261">
        <f>IF('ALC Transition Plans'!F116=0," ",'ALC Transition Plans'!F116)</f>
        <v>41821</v>
      </c>
      <c r="G115" s="262" t="str">
        <f>IF('ALC Transition Plans'!G116=0," ",'ALC Transition Plans'!G116)</f>
        <v>Y</v>
      </c>
      <c r="H115" s="262" t="str">
        <f>IF('ALC Transition Plans'!H116=0," ",'ALC Transition Plans'!H116)</f>
        <v>Y</v>
      </c>
      <c r="I115" s="261" t="str">
        <f>IF('ALC Transition Plans'!I116=0," ",'ALC Transition Plans'!I116)</f>
        <v xml:space="preserve"> </v>
      </c>
      <c r="J115" s="323" t="str">
        <f>IF('ALC Transition Plans'!$O116="yes", IF('ALC Transition Plans'!X116,"Prod",IF('ALC Transition Plans'!R116, 'ALC Transition Plans'!Q116," ")),"N/A")</f>
        <v>Prod</v>
      </c>
      <c r="K115" s="267">
        <f>IF('ALC Transition Plans'!R116=0," ",'ALC Transition Plans'!R116)</f>
        <v>41821</v>
      </c>
      <c r="L115" s="270" t="str">
        <f>IF('ALC Transition Plans'!S116=0," ",'ALC Transition Plans'!S116)</f>
        <v>Y</v>
      </c>
      <c r="M115" s="267" t="str">
        <f>IF('ALC Transition Plans'!T116=0," ",'ALC Transition Plans'!T116)</f>
        <v xml:space="preserve"> </v>
      </c>
      <c r="N115" s="324" t="str">
        <f>IF('ALC Transition Plans'!$Z116="yes", IF('ALC Transition Plans'!AJ116,"Prod",IF('ALC Transition Plans'!AF116, 'ALC Transition Plans'!AC116," ")),"N/A")</f>
        <v>Prod</v>
      </c>
      <c r="O115" s="269" t="str">
        <f>IF('ALC Transition Plans'!AE116=0," ",'ALC Transition Plans'!AE116)</f>
        <v>Y</v>
      </c>
      <c r="P115" s="557" t="str">
        <f>IF('ALC Transition Plans'!AF116=0," ",'ALC Transition Plans'!AF116)</f>
        <v xml:space="preserve"> </v>
      </c>
      <c r="Q115" s="558">
        <f t="shared" si="9"/>
        <v>0</v>
      </c>
      <c r="R115" s="276" t="str">
        <f>IF(VLOOKUP(B115,'Pivot Table'!$B$5:$K$2000,8,FALSE)=1,"Yes","")</f>
        <v/>
      </c>
      <c r="S115" s="277" t="str">
        <f>'ALC Transition Plans'!BL116</f>
        <v>F</v>
      </c>
      <c r="T115" s="226" t="str">
        <f>IF('ALC POC'!D115=0," ",'ALC POC'!D115)</f>
        <v>Teresa Weaver</v>
      </c>
      <c r="U115" s="139" t="str">
        <f>IF('ALC POC'!E115=0," ",'ALC POC'!E115)</f>
        <v>teresa.weaver@bsee.gov</v>
      </c>
      <c r="V115" s="139" t="str">
        <f>IF('ALC POC'!F115=0," ",'ALC POC'!F115)</f>
        <v>703-787-1045</v>
      </c>
      <c r="X115">
        <f t="shared" si="8"/>
        <v>0</v>
      </c>
    </row>
    <row r="116" spans="1:24" ht="22.2" customHeight="1" x14ac:dyDescent="0.25">
      <c r="A116" s="333" t="s">
        <v>6</v>
      </c>
      <c r="B116" s="333" t="s">
        <v>106</v>
      </c>
      <c r="C116" s="480" t="str">
        <f>IF('ALC POC'!C116=0," ",'ALC POC'!C116)</f>
        <v>Bureau of Indian Affairs (BIA)</v>
      </c>
      <c r="D116" s="480"/>
      <c r="E116" s="322" t="str">
        <f>IF('ALC Transition Plans'!$C117="yes", IF('ALC Transition Plans'!M117,"Prod",IF('ALC Transition Plans'!F117, 'ALC Transition Plans'!E117," ")),"N/A")</f>
        <v>Prod</v>
      </c>
      <c r="F116" s="261">
        <f>IF('ALC Transition Plans'!F117=0," ",'ALC Transition Plans'!F117)</f>
        <v>41821</v>
      </c>
      <c r="G116" s="262" t="str">
        <f>IF('ALC Transition Plans'!G117=0," ",'ALC Transition Plans'!G117)</f>
        <v>Y</v>
      </c>
      <c r="H116" s="262" t="str">
        <f>IF('ALC Transition Plans'!H117=0," ",'ALC Transition Plans'!H117)</f>
        <v>Y</v>
      </c>
      <c r="I116" s="261" t="str">
        <f>IF('ALC Transition Plans'!I117=0," ",'ALC Transition Plans'!I117)</f>
        <v xml:space="preserve"> </v>
      </c>
      <c r="J116" s="323" t="str">
        <f>IF('ALC Transition Plans'!$O117="yes", IF('ALC Transition Plans'!X117,"Prod",IF('ALC Transition Plans'!R117, 'ALC Transition Plans'!Q117," ")),"N/A")</f>
        <v>Prod</v>
      </c>
      <c r="K116" s="267">
        <f>IF('ALC Transition Plans'!R117=0," ",'ALC Transition Plans'!R117)</f>
        <v>41821</v>
      </c>
      <c r="L116" s="270" t="str">
        <f>IF('ALC Transition Plans'!S117=0," ",'ALC Transition Plans'!S117)</f>
        <v>Y</v>
      </c>
      <c r="M116" s="267" t="str">
        <f>IF('ALC Transition Plans'!T117=0," ",'ALC Transition Plans'!T117)</f>
        <v xml:space="preserve"> </v>
      </c>
      <c r="N116" s="324" t="str">
        <f>IF('ALC Transition Plans'!$Z117="yes", IF('ALC Transition Plans'!AJ117,"Prod",IF('ALC Transition Plans'!AF117, 'ALC Transition Plans'!AC117," ")),"N/A")</f>
        <v>Prod</v>
      </c>
      <c r="O116" s="269" t="str">
        <f>IF('ALC Transition Plans'!AE117=0," ",'ALC Transition Plans'!AE117)</f>
        <v>Y</v>
      </c>
      <c r="P116" s="557" t="str">
        <f>IF('ALC Transition Plans'!AF117=0," ",'ALC Transition Plans'!AF117)</f>
        <v xml:space="preserve"> </v>
      </c>
      <c r="Q116" s="558">
        <f t="shared" si="9"/>
        <v>0</v>
      </c>
      <c r="R116" s="276" t="str">
        <f>IF(VLOOKUP(B116,'Pivot Table'!$B$5:$K$2000,8,FALSE)=1,"Yes","")</f>
        <v/>
      </c>
      <c r="S116" s="277" t="str">
        <f>'ALC Transition Plans'!BL117</f>
        <v>F</v>
      </c>
      <c r="T116" s="226" t="str">
        <f>IF('ALC POC'!D116=0," ",'ALC POC'!D116)</f>
        <v>Jaime Rullan
Teri Lin</v>
      </c>
      <c r="U116" s="139" t="str">
        <f>IF('ALC POC'!E116=0," ",'ALC POC'!E116)</f>
        <v>jaime.rullan@bia.gov
teri.lin@bia.gov</v>
      </c>
      <c r="V116" s="139" t="str">
        <f>IF('ALC POC'!F116=0," ",'ALC POC'!F116)</f>
        <v>703-390-6340
703-390-6525</v>
      </c>
      <c r="X116">
        <f t="shared" si="8"/>
        <v>0</v>
      </c>
    </row>
    <row r="117" spans="1:24" ht="22.2" customHeight="1" x14ac:dyDescent="0.25">
      <c r="A117" s="333" t="s">
        <v>6</v>
      </c>
      <c r="B117" s="333" t="s">
        <v>107</v>
      </c>
      <c r="C117" s="480" t="str">
        <f>IF('ALC POC'!C117=0," ",'ALC POC'!C117)</f>
        <v>DOI - OST</v>
      </c>
      <c r="D117" s="480"/>
      <c r="E117" s="322" t="str">
        <f>IF('ALC Transition Plans'!$C118="yes", IF('ALC Transition Plans'!M118,"Prod",IF('ALC Transition Plans'!F118, 'ALC Transition Plans'!E118," ")),"N/A")</f>
        <v>Prod</v>
      </c>
      <c r="F117" s="261">
        <f>IF('ALC Transition Plans'!F118=0," ",'ALC Transition Plans'!F118)</f>
        <v>41609</v>
      </c>
      <c r="G117" s="262" t="str">
        <f>IF('ALC Transition Plans'!G118=0," ",'ALC Transition Plans'!G118)</f>
        <v>Y</v>
      </c>
      <c r="H117" s="262" t="str">
        <f>IF('ALC Transition Plans'!H118=0," ",'ALC Transition Plans'!H118)</f>
        <v>Y</v>
      </c>
      <c r="I117" s="261" t="str">
        <f>IF('ALC Transition Plans'!I118=0," ",'ALC Transition Plans'!I118)</f>
        <v xml:space="preserve"> </v>
      </c>
      <c r="J117" s="323" t="str">
        <f>IF('ALC Transition Plans'!$O118="yes", IF('ALC Transition Plans'!X118,"Prod",IF('ALC Transition Plans'!R118, 'ALC Transition Plans'!Q118," ")),"N/A")</f>
        <v>Prod</v>
      </c>
      <c r="K117" s="267">
        <f>IF('ALC Transition Plans'!R118=0," ",'ALC Transition Plans'!R118)</f>
        <v>41609</v>
      </c>
      <c r="L117" s="270" t="str">
        <f>IF('ALC Transition Plans'!S118=0," ",'ALC Transition Plans'!S118)</f>
        <v>Y</v>
      </c>
      <c r="M117" s="267" t="str">
        <f>IF('ALC Transition Plans'!T118=0," ",'ALC Transition Plans'!T118)</f>
        <v xml:space="preserve"> </v>
      </c>
      <c r="N117" s="324" t="str">
        <f>IF('ALC Transition Plans'!$Z118="yes", IF('ALC Transition Plans'!AJ118,"Prod",IF('ALC Transition Plans'!AF118, 'ALC Transition Plans'!AC118," ")),"N/A")</f>
        <v>Prod</v>
      </c>
      <c r="O117" s="269" t="str">
        <f>IF('ALC Transition Plans'!AE118=0," ",'ALC Transition Plans'!AE118)</f>
        <v>Y</v>
      </c>
      <c r="P117" s="557" t="str">
        <f>IF('ALC Transition Plans'!AF118=0," ",'ALC Transition Plans'!AF118)</f>
        <v xml:space="preserve"> </v>
      </c>
      <c r="Q117" s="558">
        <f t="shared" si="9"/>
        <v>0</v>
      </c>
      <c r="R117" s="276" t="str">
        <f>IF(VLOOKUP(B117,'Pivot Table'!$B$5:$K$2000,8,FALSE)=1,"Yes","")</f>
        <v/>
      </c>
      <c r="S117" s="277" t="str">
        <f>'ALC Transition Plans'!BL118</f>
        <v>F</v>
      </c>
      <c r="T117" s="226" t="str">
        <f>IF('ALC POC'!D117=0," ",'ALC POC'!D117)</f>
        <v xml:space="preserve">Rhonda Baker
Cherie Quandelacy </v>
      </c>
      <c r="U117" s="139" t="str">
        <f>IF('ALC POC'!E117=0," ",'ALC POC'!E117)</f>
        <v>rhonda_baker@ost.doi.gov
cherie_quandelacy@ost.doi.gov.</v>
      </c>
      <c r="V117" s="139" t="str">
        <f>IF('ALC POC'!F117=0," ",'ALC POC'!F117)</f>
        <v>505-816-1144
505-816-1061</v>
      </c>
      <c r="X117">
        <f t="shared" si="8"/>
        <v>0</v>
      </c>
    </row>
    <row r="118" spans="1:24" ht="22.2" customHeight="1" x14ac:dyDescent="0.25">
      <c r="A118" s="333" t="s">
        <v>6</v>
      </c>
      <c r="B118" s="333" t="s">
        <v>108</v>
      </c>
      <c r="C118" s="480" t="str">
        <f>IF('ALC POC'!C118=0," ",'ALC POC'!C118)</f>
        <v>Trade Development Agency - IBC</v>
      </c>
      <c r="D118" s="480"/>
      <c r="E118" s="322" t="str">
        <f>IF('ALC Transition Plans'!$C119="yes", IF('ALC Transition Plans'!M119,"Prod",IF('ALC Transition Plans'!F119, 'ALC Transition Plans'!E119," ")),"N/A")</f>
        <v>Prod</v>
      </c>
      <c r="F118" s="261">
        <f>IF('ALC Transition Plans'!F119=0," ",'ALC Transition Plans'!F119)</f>
        <v>41000</v>
      </c>
      <c r="G118" s="262" t="str">
        <f>IF('ALC Transition Plans'!G119=0," ",'ALC Transition Plans'!G119)</f>
        <v>Y</v>
      </c>
      <c r="H118" s="262" t="str">
        <f>IF('ALC Transition Plans'!H119=0," ",'ALC Transition Plans'!H119)</f>
        <v>Y</v>
      </c>
      <c r="I118" s="261" t="str">
        <f>IF('ALC Transition Plans'!I119=0," ",'ALC Transition Plans'!I119)</f>
        <v xml:space="preserve"> </v>
      </c>
      <c r="J118" s="323" t="str">
        <f>IF('ALC Transition Plans'!$O119="yes", IF('ALC Transition Plans'!X119,"Prod",IF('ALC Transition Plans'!R119, 'ALC Transition Plans'!Q119," ")),"N/A")</f>
        <v>Prod</v>
      </c>
      <c r="K118" s="267">
        <f>IF('ALC Transition Plans'!R119=0," ",'ALC Transition Plans'!R119)</f>
        <v>41306</v>
      </c>
      <c r="L118" s="270" t="str">
        <f>IF('ALC Transition Plans'!S119=0," ",'ALC Transition Plans'!S119)</f>
        <v>Y</v>
      </c>
      <c r="M118" s="267" t="str">
        <f>IF('ALC Transition Plans'!T119=0," ",'ALC Transition Plans'!T119)</f>
        <v xml:space="preserve"> </v>
      </c>
      <c r="N118" s="324" t="str">
        <f>IF('ALC Transition Plans'!$Z119="yes", IF('ALC Transition Plans'!AJ119,"Prod",IF('ALC Transition Plans'!AF119, 'ALC Transition Plans'!AC119," ")),"N/A")</f>
        <v>Prod</v>
      </c>
      <c r="O118" s="269" t="str">
        <f>IF('ALC Transition Plans'!AE119=0," ",'ALC Transition Plans'!AE119)</f>
        <v>Y</v>
      </c>
      <c r="P118" s="557" t="str">
        <f>IF('ALC Transition Plans'!AF119=0," ",'ALC Transition Plans'!AF119)</f>
        <v xml:space="preserve"> </v>
      </c>
      <c r="Q118" s="558">
        <f t="shared" si="9"/>
        <v>0</v>
      </c>
      <c r="R118" s="276" t="str">
        <f>IF(VLOOKUP(B118,'Pivot Table'!$B$5:$K$2000,8,FALSE)=1,"Yes","")</f>
        <v/>
      </c>
      <c r="S118" s="277" t="str">
        <f>'ALC Transition Plans'!BL119</f>
        <v>F</v>
      </c>
      <c r="T118" s="226" t="str">
        <f>IF('ALC POC'!D118=0," ",'ALC POC'!D118)</f>
        <v xml:space="preserve">Porscha Hicks-Plant </v>
      </c>
      <c r="U118" s="139" t="str">
        <f>IF('ALC POC'!E118=0," ",'ALC POC'!E118)</f>
        <v>Porscha_S_Hicks-Plant@ibc.doi.gov </v>
      </c>
      <c r="V118" s="139" t="str">
        <f>IF('ALC POC'!F118=0," ",'ALC POC'!F118)</f>
        <v>303-969-7277</v>
      </c>
      <c r="X118">
        <f t="shared" si="8"/>
        <v>0</v>
      </c>
    </row>
    <row r="119" spans="1:24" ht="32.4" customHeight="1" x14ac:dyDescent="0.25">
      <c r="A119" s="333" t="s">
        <v>6</v>
      </c>
      <c r="B119" s="333" t="s">
        <v>109</v>
      </c>
      <c r="C119" s="480" t="str">
        <f>IF('ALC POC'!C119=0," ",'ALC POC'!C119)</f>
        <v>Bureau of Safety and Environmental Enforcement (BSEE)</v>
      </c>
      <c r="D119" s="480"/>
      <c r="E119" s="322" t="str">
        <f>IF('ALC Transition Plans'!$C120="yes", IF('ALC Transition Plans'!M120,"Prod",IF('ALC Transition Plans'!F120, 'ALC Transition Plans'!E120," ")),"N/A")</f>
        <v>Prod</v>
      </c>
      <c r="F119" s="261">
        <f>IF('ALC Transition Plans'!F120=0," ",'ALC Transition Plans'!F120)</f>
        <v>41821</v>
      </c>
      <c r="G119" s="262" t="str">
        <f>IF('ALC Transition Plans'!G120=0," ",'ALC Transition Plans'!G120)</f>
        <v>Y</v>
      </c>
      <c r="H119" s="262" t="str">
        <f>IF('ALC Transition Plans'!H120=0," ",'ALC Transition Plans'!H120)</f>
        <v>Y</v>
      </c>
      <c r="I119" s="261" t="str">
        <f>IF('ALC Transition Plans'!I120=0," ",'ALC Transition Plans'!I120)</f>
        <v xml:space="preserve"> </v>
      </c>
      <c r="J119" s="323" t="str">
        <f>IF('ALC Transition Plans'!$O120="yes", IF('ALC Transition Plans'!X120,"Prod",IF('ALC Transition Plans'!R120, 'ALC Transition Plans'!Q120," ")),"N/A")</f>
        <v>Prod</v>
      </c>
      <c r="K119" s="267">
        <f>IF('ALC Transition Plans'!R120=0," ",'ALC Transition Plans'!R120)</f>
        <v>41821</v>
      </c>
      <c r="L119" s="270" t="str">
        <f>IF('ALC Transition Plans'!S120=0," ",'ALC Transition Plans'!S120)</f>
        <v>Y</v>
      </c>
      <c r="M119" s="267" t="str">
        <f>IF('ALC Transition Plans'!T120=0," ",'ALC Transition Plans'!T120)</f>
        <v xml:space="preserve"> </v>
      </c>
      <c r="N119" s="324" t="str">
        <f>IF('ALC Transition Plans'!$Z120="yes", IF('ALC Transition Plans'!AJ120,"Prod",IF('ALC Transition Plans'!AF120, 'ALC Transition Plans'!AC120," ")),"N/A")</f>
        <v>Prod</v>
      </c>
      <c r="O119" s="269" t="str">
        <f>IF('ALC Transition Plans'!AE120=0," ",'ALC Transition Plans'!AE120)</f>
        <v>Y</v>
      </c>
      <c r="P119" s="557" t="str">
        <f>IF('ALC Transition Plans'!AF120=0," ",'ALC Transition Plans'!AF120)</f>
        <v xml:space="preserve"> </v>
      </c>
      <c r="Q119" s="558">
        <f t="shared" si="9"/>
        <v>0</v>
      </c>
      <c r="R119" s="276" t="str">
        <f>IF(VLOOKUP(B119,'Pivot Table'!$B$5:$K$2000,8,FALSE)=1,"Yes","")</f>
        <v/>
      </c>
      <c r="S119" s="277" t="str">
        <f>'ALC Transition Plans'!BL120</f>
        <v>F</v>
      </c>
      <c r="T119" s="226" t="str">
        <f>IF('ALC POC'!D119=0," ",'ALC POC'!D119)</f>
        <v>Teresa Weaver</v>
      </c>
      <c r="U119" s="139" t="str">
        <f>IF('ALC POC'!E119=0," ",'ALC POC'!E119)</f>
        <v>teresa.weaver@bsee.gov</v>
      </c>
      <c r="V119" s="139" t="str">
        <f>IF('ALC POC'!F119=0," ",'ALC POC'!F119)</f>
        <v>703-787-1045</v>
      </c>
      <c r="X119">
        <f t="shared" si="8"/>
        <v>0</v>
      </c>
    </row>
    <row r="120" spans="1:24" ht="45" x14ac:dyDescent="0.25">
      <c r="A120" s="333" t="s">
        <v>15</v>
      </c>
      <c r="B120" s="333" t="s">
        <v>110</v>
      </c>
      <c r="C120" s="480" t="str">
        <f>IF('ALC POC'!C120=0," ",'ALC POC'!C120)</f>
        <v>DOJ - JMD</v>
      </c>
      <c r="D120" s="480" t="s">
        <v>2172</v>
      </c>
      <c r="E120" s="322" t="str">
        <f>IF('ALC Transition Plans'!$C121="yes", IF('ALC Transition Plans'!M121,"Prod",IF('ALC Transition Plans'!F121, 'ALC Transition Plans'!E121," ")),"N/A")</f>
        <v>X</v>
      </c>
      <c r="F120" s="261">
        <f>IF('ALC Transition Plans'!F121=0," ",'ALC Transition Plans'!F121)</f>
        <v>41640</v>
      </c>
      <c r="G120" s="262" t="str">
        <f>IF('ALC Transition Plans'!G121=0," ",'ALC Transition Plans'!G121)</f>
        <v>Y</v>
      </c>
      <c r="H120" s="262" t="str">
        <f>IF('ALC Transition Plans'!H121=0," ",'ALC Transition Plans'!H121)</f>
        <v>Y</v>
      </c>
      <c r="I120" s="261">
        <f>IF('ALC Transition Plans'!I121=0," ",'ALC Transition Plans'!I121)</f>
        <v>42552</v>
      </c>
      <c r="J120" s="323" t="str">
        <f>IF('ALC Transition Plans'!$O121="yes", IF('ALC Transition Plans'!X121,"Prod",IF('ALC Transition Plans'!R121, 'ALC Transition Plans'!Q121," ")),"N/A")</f>
        <v>Prod</v>
      </c>
      <c r="K120" s="267">
        <f>IF('ALC Transition Plans'!R121=0," ",'ALC Transition Plans'!R121)</f>
        <v>41609</v>
      </c>
      <c r="L120" s="270" t="str">
        <f>IF('ALC Transition Plans'!S121=0," ",'ALC Transition Plans'!S121)</f>
        <v>Y</v>
      </c>
      <c r="M120" s="267" t="str">
        <f>IF('ALC Transition Plans'!T121=0," ",'ALC Transition Plans'!T121)</f>
        <v xml:space="preserve"> </v>
      </c>
      <c r="N120" s="324" t="str">
        <f>IF('ALC Transition Plans'!$Z121="yes", IF('ALC Transition Plans'!AJ121,"Prod",IF('ALC Transition Plans'!AF121, 'ALC Transition Plans'!AC121," ")),"N/A")</f>
        <v>Prod</v>
      </c>
      <c r="O120" s="269" t="str">
        <f>IF('ALC Transition Plans'!AE121=0," ",'ALC Transition Plans'!AE121)</f>
        <v>Y</v>
      </c>
      <c r="P120" s="557" t="str">
        <f>IF('ALC Transition Plans'!AF121=0," ",'ALC Transition Plans'!AF121)</f>
        <v xml:space="preserve"> </v>
      </c>
      <c r="Q120" s="558">
        <f t="shared" si="9"/>
        <v>1</v>
      </c>
      <c r="R120" s="276" t="str">
        <f>IF(VLOOKUP(B120,'Pivot Table'!$B$5:$K$2000,8,FALSE)=1,"Yes","")</f>
        <v/>
      </c>
      <c r="S120" s="277" t="str">
        <f>'ALC Transition Plans'!BL121</f>
        <v>P</v>
      </c>
      <c r="T120" s="226" t="str">
        <f>IF('ALC POC'!D120=0," ",'ALC POC'!D120)</f>
        <v xml:space="preserve"> </v>
      </c>
      <c r="U120" s="139" t="str">
        <f>IF('ALC POC'!E120=0," ",'ALC POC'!E120)</f>
        <v xml:space="preserve"> </v>
      </c>
      <c r="V120" s="139" t="str">
        <f>IF('ALC POC'!F120=0," ",'ALC POC'!F120)</f>
        <v>202-353-0576</v>
      </c>
      <c r="X120">
        <f t="shared" si="8"/>
        <v>0</v>
      </c>
    </row>
    <row r="121" spans="1:24" ht="15" customHeight="1" x14ac:dyDescent="0.25">
      <c r="A121" s="333" t="s">
        <v>15</v>
      </c>
      <c r="B121" s="333" t="s">
        <v>111</v>
      </c>
      <c r="C121" s="480" t="str">
        <f>IF('ALC POC'!C121=0," ",'ALC POC'!C121)</f>
        <v>DOJ - JMD</v>
      </c>
      <c r="D121" s="480"/>
      <c r="E121" s="322" t="str">
        <f>IF('ALC Transition Plans'!$C122="yes", IF('ALC Transition Plans'!M122,"Prod",IF('ALC Transition Plans'!F122, 'ALC Transition Plans'!E122," ")),"N/A")</f>
        <v>Prod</v>
      </c>
      <c r="F121" s="261">
        <f>IF('ALC Transition Plans'!F122=0," ",'ALC Transition Plans'!F122)</f>
        <v>41548</v>
      </c>
      <c r="G121" s="262" t="str">
        <f>IF('ALC Transition Plans'!G122=0," ",'ALC Transition Plans'!G122)</f>
        <v>Y</v>
      </c>
      <c r="H121" s="262" t="str">
        <f>IF('ALC Transition Plans'!H122=0," ",'ALC Transition Plans'!H122)</f>
        <v>Y</v>
      </c>
      <c r="I121" s="261" t="str">
        <f>IF('ALC Transition Plans'!I122=0," ",'ALC Transition Plans'!I122)</f>
        <v xml:space="preserve"> </v>
      </c>
      <c r="J121" s="323" t="str">
        <f>IF('ALC Transition Plans'!$O122="yes", IF('ALC Transition Plans'!X122,"Prod",IF('ALC Transition Plans'!R122, 'ALC Transition Plans'!Q122," ")),"N/A")</f>
        <v>Prod</v>
      </c>
      <c r="K121" s="267">
        <f>IF('ALC Transition Plans'!R122=0," ",'ALC Transition Plans'!R122)</f>
        <v>41548</v>
      </c>
      <c r="L121" s="270" t="str">
        <f>IF('ALC Transition Plans'!S122=0," ",'ALC Transition Plans'!S122)</f>
        <v>Y</v>
      </c>
      <c r="M121" s="267" t="str">
        <f>IF('ALC Transition Plans'!T122=0," ",'ALC Transition Plans'!T122)</f>
        <v xml:space="preserve"> </v>
      </c>
      <c r="N121" s="324" t="str">
        <f>IF('ALC Transition Plans'!$Z122="yes", IF('ALC Transition Plans'!AJ122,"Prod",IF('ALC Transition Plans'!AF122, 'ALC Transition Plans'!AC122," ")),"N/A")</f>
        <v>Prod</v>
      </c>
      <c r="O121" s="269" t="str">
        <f>IF('ALC Transition Plans'!AE122=0," ",'ALC Transition Plans'!AE122)</f>
        <v>Y</v>
      </c>
      <c r="P121" s="557" t="str">
        <f>IF('ALC Transition Plans'!AF122=0," ",'ALC Transition Plans'!AF122)</f>
        <v xml:space="preserve"> </v>
      </c>
      <c r="Q121" s="558">
        <f t="shared" si="9"/>
        <v>0</v>
      </c>
      <c r="R121" s="276" t="str">
        <f>IF(VLOOKUP(B121,'Pivot Table'!$B$5:$K$2000,8,FALSE)=1,"Yes","")</f>
        <v/>
      </c>
      <c r="S121" s="277" t="str">
        <f>'ALC Transition Plans'!BL122</f>
        <v>F</v>
      </c>
      <c r="T121" s="226" t="str">
        <f>IF('ALC POC'!D121=0," ",'ALC POC'!D121)</f>
        <v xml:space="preserve"> </v>
      </c>
      <c r="U121" s="139" t="str">
        <f>IF('ALC POC'!E121=0," ",'ALC POC'!E121)</f>
        <v xml:space="preserve"> </v>
      </c>
      <c r="V121" s="139" t="str">
        <f>IF('ALC POC'!F121=0," ",'ALC POC'!F121)</f>
        <v>202-353-0576</v>
      </c>
      <c r="X121">
        <f t="shared" si="8"/>
        <v>0</v>
      </c>
    </row>
    <row r="122" spans="1:24" ht="45" x14ac:dyDescent="0.25">
      <c r="A122" s="333" t="s">
        <v>15</v>
      </c>
      <c r="B122" s="333" t="s">
        <v>112</v>
      </c>
      <c r="C122" s="480" t="str">
        <f>IF('ALC POC'!C122=0," ",'ALC POC'!C122)</f>
        <v>DOJ - FBI</v>
      </c>
      <c r="D122" s="480" t="s">
        <v>2172</v>
      </c>
      <c r="E122" s="322" t="str">
        <f>IF('ALC Transition Plans'!$C123="yes", IF('ALC Transition Plans'!M123,"Prod",IF('ALC Transition Plans'!F123, 'ALC Transition Plans'!E123," ")),"N/A")</f>
        <v>X</v>
      </c>
      <c r="F122" s="261">
        <f>IF('ALC Transition Plans'!F123=0," ",'ALC Transition Plans'!F123)</f>
        <v>41760</v>
      </c>
      <c r="G122" s="262" t="str">
        <f>IF('ALC Transition Plans'!G123=0," ",'ALC Transition Plans'!G123)</f>
        <v>Y</v>
      </c>
      <c r="H122" s="262" t="str">
        <f>IF('ALC Transition Plans'!H123=0," ",'ALC Transition Plans'!H123)</f>
        <v>Y</v>
      </c>
      <c r="I122" s="261">
        <f>IF('ALC Transition Plans'!I123=0," ",'ALC Transition Plans'!I123)</f>
        <v>42552</v>
      </c>
      <c r="J122" s="323" t="str">
        <f>IF('ALC Transition Plans'!$O123="yes", IF('ALC Transition Plans'!X123,"Prod",IF('ALC Transition Plans'!R123, 'ALC Transition Plans'!Q123," ")),"N/A")</f>
        <v>X</v>
      </c>
      <c r="K122" s="267">
        <f>IF('ALC Transition Plans'!R123=0," ",'ALC Transition Plans'!R123)</f>
        <v>41760</v>
      </c>
      <c r="L122" s="270" t="str">
        <f>IF('ALC Transition Plans'!S123=0," ",'ALC Transition Plans'!S123)</f>
        <v>Y</v>
      </c>
      <c r="M122" s="267">
        <f>IF('ALC Transition Plans'!T123=0," ",'ALC Transition Plans'!T123)</f>
        <v>42552</v>
      </c>
      <c r="N122" s="324" t="str">
        <f>IF('ALC Transition Plans'!$Z123="yes", IF('ALC Transition Plans'!AJ123,"Prod",IF('ALC Transition Plans'!AF123, 'ALC Transition Plans'!AC123," ")),"N/A")</f>
        <v>Prod</v>
      </c>
      <c r="O122" s="269" t="str">
        <f>IF('ALC Transition Plans'!AE123=0," ",'ALC Transition Plans'!AE123)</f>
        <v>Y</v>
      </c>
      <c r="P122" s="557" t="str">
        <f>IF('ALC Transition Plans'!AF123=0," ",'ALC Transition Plans'!AF123)</f>
        <v xml:space="preserve"> </v>
      </c>
      <c r="Q122" s="558">
        <f t="shared" si="9"/>
        <v>2</v>
      </c>
      <c r="R122" s="276" t="str">
        <f>IF(VLOOKUP(B122,'Pivot Table'!$B$5:$K$2000,8,FALSE)=1,"Yes","")</f>
        <v/>
      </c>
      <c r="S122" s="277" t="str">
        <f>'ALC Transition Plans'!BL123</f>
        <v>P</v>
      </c>
      <c r="T122" s="226" t="str">
        <f>IF('ALC POC'!D122=0," ",'ALC POC'!D122)</f>
        <v>Kyle Farris
Reed V. Waller</v>
      </c>
      <c r="U122" s="139" t="str">
        <f>IF('ALC POC'!E122=0," ",'ALC POC'!E122)</f>
        <v xml:space="preserve">Kyle.Farris@usdoj.gov
reed.v.waller@usdoj.gov </v>
      </c>
      <c r="V122" s="139" t="str">
        <f>IF('ALC POC'!F122=0," ",'ALC POC'!F122)</f>
        <v>202-353-0576
202  353-8904</v>
      </c>
      <c r="X122">
        <f t="shared" si="8"/>
        <v>0</v>
      </c>
    </row>
    <row r="123" spans="1:24" ht="45" x14ac:dyDescent="0.25">
      <c r="A123" s="333" t="s">
        <v>15</v>
      </c>
      <c r="B123" s="333" t="s">
        <v>113</v>
      </c>
      <c r="C123" s="480" t="str">
        <f>IF('ALC POC'!C123=0," ",'ALC POC'!C123)</f>
        <v>DOJ - FBI</v>
      </c>
      <c r="D123" s="480" t="s">
        <v>2172</v>
      </c>
      <c r="E123" s="322" t="str">
        <f>IF('ALC Transition Plans'!$C124="yes", IF('ALC Transition Plans'!M124,"Prod",IF('ALC Transition Plans'!F124, 'ALC Transition Plans'!E124," ")),"N/A")</f>
        <v>X</v>
      </c>
      <c r="F123" s="261">
        <f>IF('ALC Transition Plans'!F124=0," ",'ALC Transition Plans'!F124)</f>
        <v>41760</v>
      </c>
      <c r="G123" s="262" t="str">
        <f>IF('ALC Transition Plans'!G124=0," ",'ALC Transition Plans'!G124)</f>
        <v>Y</v>
      </c>
      <c r="H123" s="262" t="str">
        <f>IF('ALC Transition Plans'!H124=0," ",'ALC Transition Plans'!H124)</f>
        <v>Y</v>
      </c>
      <c r="I123" s="261">
        <f>IF('ALC Transition Plans'!I124=0," ",'ALC Transition Plans'!I124)</f>
        <v>42552</v>
      </c>
      <c r="J123" s="323" t="str">
        <f>IF('ALC Transition Plans'!$O124="yes", IF('ALC Transition Plans'!X124,"Prod",IF('ALC Transition Plans'!R124, 'ALC Transition Plans'!Q124," ")),"N/A")</f>
        <v>X</v>
      </c>
      <c r="K123" s="267">
        <f>IF('ALC Transition Plans'!R124=0," ",'ALC Transition Plans'!R124)</f>
        <v>41760</v>
      </c>
      <c r="L123" s="270" t="str">
        <f>IF('ALC Transition Plans'!S124=0," ",'ALC Transition Plans'!S124)</f>
        <v>Y</v>
      </c>
      <c r="M123" s="267">
        <f>IF('ALC Transition Plans'!T124=0," ",'ALC Transition Plans'!T124)</f>
        <v>42552</v>
      </c>
      <c r="N123" s="324" t="str">
        <f>IF('ALC Transition Plans'!$Z124="yes", IF('ALC Transition Plans'!AJ124,"Prod",IF('ALC Transition Plans'!AF124, 'ALC Transition Plans'!AC124," ")),"N/A")</f>
        <v>Prod</v>
      </c>
      <c r="O123" s="269" t="str">
        <f>IF('ALC Transition Plans'!AE124=0," ",'ALC Transition Plans'!AE124)</f>
        <v>Y</v>
      </c>
      <c r="P123" s="557" t="str">
        <f>IF('ALC Transition Plans'!AF124=0," ",'ALC Transition Plans'!AF124)</f>
        <v xml:space="preserve"> </v>
      </c>
      <c r="Q123" s="558">
        <f t="shared" si="9"/>
        <v>2</v>
      </c>
      <c r="R123" s="276" t="str">
        <f>IF(VLOOKUP(B123,'Pivot Table'!$B$5:$K$2000,8,FALSE)=1,"Yes","")</f>
        <v/>
      </c>
      <c r="S123" s="277" t="str">
        <f>'ALC Transition Plans'!BL124</f>
        <v>P</v>
      </c>
      <c r="T123" s="226" t="str">
        <f>IF('ALC POC'!D123=0," ",'ALC POC'!D123)</f>
        <v>Kyle Farris
Reed V. Waller</v>
      </c>
      <c r="U123" s="139" t="str">
        <f>IF('ALC POC'!E123=0," ",'ALC POC'!E123)</f>
        <v xml:space="preserve">Kyle.Farris@usdoj.gov
reed.v.waller@usdoj.gov </v>
      </c>
      <c r="V123" s="139" t="str">
        <f>IF('ALC POC'!F123=0," ",'ALC POC'!F123)</f>
        <v>202-353-0576
202  353-8904</v>
      </c>
      <c r="X123">
        <f t="shared" si="8"/>
        <v>0</v>
      </c>
    </row>
    <row r="124" spans="1:24" ht="42.6" customHeight="1" x14ac:dyDescent="0.25">
      <c r="A124" s="333" t="s">
        <v>15</v>
      </c>
      <c r="B124" s="333" t="s">
        <v>114</v>
      </c>
      <c r="C124" s="480" t="str">
        <f>IF('ALC POC'!C124=0," ",'ALC POC'!C124)</f>
        <v>DOJ - DCM</v>
      </c>
      <c r="D124" s="480"/>
      <c r="E124" s="322" t="str">
        <f>IF('ALC Transition Plans'!$C125="yes", IF('ALC Transition Plans'!M125,"Prod",IF('ALC Transition Plans'!F125, 'ALC Transition Plans'!E125," ")),"N/A")</f>
        <v>Prod</v>
      </c>
      <c r="F124" s="261">
        <f>IF('ALC Transition Plans'!F125=0," ",'ALC Transition Plans'!F125)</f>
        <v>41671</v>
      </c>
      <c r="G124" s="262" t="str">
        <f>IF('ALC Transition Plans'!G125=0," ",'ALC Transition Plans'!G125)</f>
        <v>Y</v>
      </c>
      <c r="H124" s="262" t="str">
        <f>IF('ALC Transition Plans'!H125=0," ",'ALC Transition Plans'!H125)</f>
        <v>Y</v>
      </c>
      <c r="I124" s="261" t="str">
        <f>IF('ALC Transition Plans'!I125=0," ",'ALC Transition Plans'!I125)</f>
        <v xml:space="preserve"> </v>
      </c>
      <c r="J124" s="323" t="str">
        <f>IF('ALC Transition Plans'!$O125="yes", IF('ALC Transition Plans'!X125,"Prod",IF('ALC Transition Plans'!R125, 'ALC Transition Plans'!Q125," ")),"N/A")</f>
        <v>Prod</v>
      </c>
      <c r="K124" s="267">
        <f>IF('ALC Transition Plans'!R125=0," ",'ALC Transition Plans'!R125)</f>
        <v>41671</v>
      </c>
      <c r="L124" s="270" t="str">
        <f>IF('ALC Transition Plans'!S125=0," ",'ALC Transition Plans'!S125)</f>
        <v>Y</v>
      </c>
      <c r="M124" s="267" t="str">
        <f>IF('ALC Transition Plans'!T125=0," ",'ALC Transition Plans'!T125)</f>
        <v xml:space="preserve"> </v>
      </c>
      <c r="N124" s="324" t="str">
        <f>IF('ALC Transition Plans'!$Z125="yes", IF('ALC Transition Plans'!AJ125,"Prod",IF('ALC Transition Plans'!AF125, 'ALC Transition Plans'!AC125," ")),"N/A")</f>
        <v>Prod</v>
      </c>
      <c r="O124" s="269" t="str">
        <f>IF('ALC Transition Plans'!AE125=0," ",'ALC Transition Plans'!AE125)</f>
        <v>Y</v>
      </c>
      <c r="P124" s="557" t="str">
        <f>IF('ALC Transition Plans'!AF125=0," ",'ALC Transition Plans'!AF125)</f>
        <v xml:space="preserve"> </v>
      </c>
      <c r="Q124" s="558">
        <f t="shared" si="9"/>
        <v>0</v>
      </c>
      <c r="R124" s="276" t="str">
        <f>IF(VLOOKUP(B124,'Pivot Table'!$B$5:$K$2000,8,FALSE)=1,"Yes","")</f>
        <v/>
      </c>
      <c r="S124" s="277" t="str">
        <f>'ALC Transition Plans'!BL125</f>
        <v>F</v>
      </c>
      <c r="T124" s="226" t="str">
        <f>IF('ALC POC'!D124=0," ",'ALC POC'!D124)</f>
        <v>Kyle Farris
Gwendolyn Dixon
Leslie Bournes
Reed V. Waller</v>
      </c>
      <c r="U124" s="139" t="str">
        <f>IF('ALC POC'!E124=0," ",'ALC POC'!E124)</f>
        <v>Kyle.Farris@usdoj.gov
Gwendolyn.A.Dixon@usdoj.gov
Leslie.C.Bournes@usdoj.gov
reed.v.waller@usdoj.gov</v>
      </c>
      <c r="V124" s="139" t="str">
        <f>IF('ALC POC'!F124=0," ",'ALC POC'!F124)</f>
        <v>202-353-0576
202  353-8904</v>
      </c>
      <c r="X124">
        <f t="shared" si="8"/>
        <v>0</v>
      </c>
    </row>
    <row r="125" spans="1:24" ht="32.4" customHeight="1" x14ac:dyDescent="0.25">
      <c r="A125" s="333" t="s">
        <v>15</v>
      </c>
      <c r="B125" s="333" t="s">
        <v>115</v>
      </c>
      <c r="C125" s="480" t="str">
        <f>IF('ALC POC'!C125=0," ",'ALC POC'!C125)</f>
        <v>DOJ - OJP</v>
      </c>
      <c r="D125" s="480"/>
      <c r="E125" s="322" t="str">
        <f>IF('ALC Transition Plans'!$C126="yes", IF('ALC Transition Plans'!M126,"Prod",IF('ALC Transition Plans'!F126, 'ALC Transition Plans'!E126," ")),"N/A")</f>
        <v>Prod</v>
      </c>
      <c r="F125" s="261">
        <f>IF('ALC Transition Plans'!F126=0," ",'ALC Transition Plans'!F126)</f>
        <v>41699</v>
      </c>
      <c r="G125" s="262" t="str">
        <f>IF('ALC Transition Plans'!G126=0," ",'ALC Transition Plans'!G126)</f>
        <v>Y</v>
      </c>
      <c r="H125" s="262" t="str">
        <f>IF('ALC Transition Plans'!H126=0," ",'ALC Transition Plans'!H126)</f>
        <v>Y</v>
      </c>
      <c r="I125" s="261" t="str">
        <f>IF('ALC Transition Plans'!I126=0," ",'ALC Transition Plans'!I126)</f>
        <v xml:space="preserve"> </v>
      </c>
      <c r="J125" s="323" t="str">
        <f>IF('ALC Transition Plans'!$O126="yes", IF('ALC Transition Plans'!X126,"Prod",IF('ALC Transition Plans'!R126, 'ALC Transition Plans'!Q126," ")),"N/A")</f>
        <v>Prod</v>
      </c>
      <c r="K125" s="267">
        <f>IF('ALC Transition Plans'!R126=0," ",'ALC Transition Plans'!R126)</f>
        <v>41699</v>
      </c>
      <c r="L125" s="270" t="str">
        <f>IF('ALC Transition Plans'!S126=0," ",'ALC Transition Plans'!S126)</f>
        <v>Y</v>
      </c>
      <c r="M125" s="267" t="str">
        <f>IF('ALC Transition Plans'!T126=0," ",'ALC Transition Plans'!T126)</f>
        <v xml:space="preserve"> </v>
      </c>
      <c r="N125" s="324" t="str">
        <f>IF('ALC Transition Plans'!$Z126="yes", IF('ALC Transition Plans'!AJ126,"Prod",IF('ALC Transition Plans'!AF126, 'ALC Transition Plans'!AC126," ")),"N/A")</f>
        <v>Prod</v>
      </c>
      <c r="O125" s="269" t="str">
        <f>IF('ALC Transition Plans'!AE126=0," ",'ALC Transition Plans'!AE126)</f>
        <v>Y</v>
      </c>
      <c r="P125" s="557" t="str">
        <f>IF('ALC Transition Plans'!AF126=0," ",'ALC Transition Plans'!AF126)</f>
        <v xml:space="preserve"> </v>
      </c>
      <c r="Q125" s="558">
        <f t="shared" si="9"/>
        <v>0</v>
      </c>
      <c r="R125" s="276" t="str">
        <f>IF(VLOOKUP(B125,'Pivot Table'!$B$5:$K$2000,8,FALSE)=1,"Yes","")</f>
        <v/>
      </c>
      <c r="S125" s="277" t="str">
        <f>'ALC Transition Plans'!BL126</f>
        <v>F</v>
      </c>
      <c r="T125" s="226" t="str">
        <f>IF('ALC POC'!D125=0," ",'ALC POC'!D125)</f>
        <v>Samy Misdary
Mark Lane
Reed V. Waller</v>
      </c>
      <c r="U125" s="139" t="str">
        <f>IF('ALC POC'!E125=0," ",'ALC POC'!E125)</f>
        <v>Samy.Misdary@usdoj.gov
Mark.C.Lane@usdoj.gov
reed.v.waller@usdoj.gov</v>
      </c>
      <c r="V125" s="139" t="str">
        <f>IF('ALC POC'!F125=0," ",'ALC POC'!F125)</f>
        <v>202-307-8191
202  353-8904</v>
      </c>
      <c r="X125">
        <f t="shared" si="8"/>
        <v>0</v>
      </c>
    </row>
    <row r="126" spans="1:24" ht="15" customHeight="1" x14ac:dyDescent="0.25">
      <c r="A126" s="333" t="s">
        <v>15</v>
      </c>
      <c r="B126" s="333" t="s">
        <v>116</v>
      </c>
      <c r="C126" s="480" t="str">
        <f>IF('ALC POC'!C126=0," ",'ALC POC'!C126)</f>
        <v>DOJ - ATFE</v>
      </c>
      <c r="D126" s="480"/>
      <c r="E126" s="322" t="str">
        <f>IF('ALC Transition Plans'!$C127="yes", IF('ALC Transition Plans'!M127,"Prod",IF('ALC Transition Plans'!F127, 'ALC Transition Plans'!E127," ")),"N/A")</f>
        <v>Prod</v>
      </c>
      <c r="F126" s="261">
        <f>IF('ALC Transition Plans'!F127=0," ",'ALC Transition Plans'!F127)</f>
        <v>41699</v>
      </c>
      <c r="G126" s="262" t="str">
        <f>IF('ALC Transition Plans'!G127=0," ",'ALC Transition Plans'!G127)</f>
        <v>Y</v>
      </c>
      <c r="H126" s="262" t="str">
        <f>IF('ALC Transition Plans'!H127=0," ",'ALC Transition Plans'!H127)</f>
        <v>Y</v>
      </c>
      <c r="I126" s="261" t="str">
        <f>IF('ALC Transition Plans'!I127=0," ",'ALC Transition Plans'!I127)</f>
        <v xml:space="preserve"> </v>
      </c>
      <c r="J126" s="323" t="str">
        <f>IF('ALC Transition Plans'!$O127="yes", IF('ALC Transition Plans'!X127,"Prod",IF('ALC Transition Plans'!R127, 'ALC Transition Plans'!Q127," ")),"N/A")</f>
        <v>Prod</v>
      </c>
      <c r="K126" s="267">
        <f>IF('ALC Transition Plans'!R127=0," ",'ALC Transition Plans'!R127)</f>
        <v>41699</v>
      </c>
      <c r="L126" s="270" t="str">
        <f>IF('ALC Transition Plans'!S127=0," ",'ALC Transition Plans'!S127)</f>
        <v>Y</v>
      </c>
      <c r="M126" s="267" t="str">
        <f>IF('ALC Transition Plans'!T127=0," ",'ALC Transition Plans'!T127)</f>
        <v xml:space="preserve"> </v>
      </c>
      <c r="N126" s="324" t="str">
        <f>IF('ALC Transition Plans'!$Z127="yes", IF('ALC Transition Plans'!AJ127,"Prod",IF('ALC Transition Plans'!AF127, 'ALC Transition Plans'!AC127," ")),"N/A")</f>
        <v>Prod</v>
      </c>
      <c r="O126" s="269" t="str">
        <f>IF('ALC Transition Plans'!AE127=0," ",'ALC Transition Plans'!AE127)</f>
        <v>Y</v>
      </c>
      <c r="P126" s="557" t="str">
        <f>IF('ALC Transition Plans'!AF127=0," ",'ALC Transition Plans'!AF127)</f>
        <v xml:space="preserve"> </v>
      </c>
      <c r="Q126" s="558">
        <f t="shared" si="9"/>
        <v>0</v>
      </c>
      <c r="R126" s="276" t="str">
        <f>IF(VLOOKUP(B126,'Pivot Table'!$B$5:$K$2000,8,FALSE)=1,"Yes","")</f>
        <v/>
      </c>
      <c r="S126" s="277" t="str">
        <f>'ALC Transition Plans'!BL127</f>
        <v>F</v>
      </c>
      <c r="T126" s="226" t="str">
        <f>IF('ALC POC'!D126=0," ",'ALC POC'!D126)</f>
        <v>Theresa Beverly</v>
      </c>
      <c r="U126" s="139" t="str">
        <f>IF('ALC POC'!E126=0," ",'ALC POC'!E126)</f>
        <v>Theresa.M.Beverly@usdoj.gov</v>
      </c>
      <c r="V126" s="139" t="str">
        <f>IF('ALC POC'!F126=0," ",'ALC POC'!F126)</f>
        <v xml:space="preserve"> 202-648-7709</v>
      </c>
      <c r="X126">
        <f t="shared" si="8"/>
        <v>0</v>
      </c>
    </row>
    <row r="127" spans="1:24" ht="15" customHeight="1" x14ac:dyDescent="0.25">
      <c r="A127" s="333" t="s">
        <v>15</v>
      </c>
      <c r="B127" s="333" t="s">
        <v>117</v>
      </c>
      <c r="C127" s="480" t="str">
        <f>IF('ALC POC'!C127=0," ",'ALC POC'!C127)</f>
        <v>DOJ - ATFE</v>
      </c>
      <c r="D127" s="480"/>
      <c r="E127" s="322" t="str">
        <f>IF('ALC Transition Plans'!$C128="yes", IF('ALC Transition Plans'!M128,"Prod",IF('ALC Transition Plans'!F128, 'ALC Transition Plans'!E128," ")),"N/A")</f>
        <v>Prod</v>
      </c>
      <c r="F127" s="261">
        <f>IF('ALC Transition Plans'!F128=0," ",'ALC Transition Plans'!F128)</f>
        <v>41699</v>
      </c>
      <c r="G127" s="262" t="str">
        <f>IF('ALC Transition Plans'!G128=0," ",'ALC Transition Plans'!G128)</f>
        <v>Y</v>
      </c>
      <c r="H127" s="262" t="str">
        <f>IF('ALC Transition Plans'!H128=0," ",'ALC Transition Plans'!H128)</f>
        <v>Y</v>
      </c>
      <c r="I127" s="261" t="str">
        <f>IF('ALC Transition Plans'!I128=0," ",'ALC Transition Plans'!I128)</f>
        <v xml:space="preserve"> </v>
      </c>
      <c r="J127" s="323" t="str">
        <f>IF('ALC Transition Plans'!$O128="yes", IF('ALC Transition Plans'!X128,"Prod",IF('ALC Transition Plans'!R128, 'ALC Transition Plans'!Q128," ")),"N/A")</f>
        <v>Prod</v>
      </c>
      <c r="K127" s="267">
        <f>IF('ALC Transition Plans'!R128=0," ",'ALC Transition Plans'!R128)</f>
        <v>41699</v>
      </c>
      <c r="L127" s="270" t="str">
        <f>IF('ALC Transition Plans'!S128=0," ",'ALC Transition Plans'!S128)</f>
        <v>Y</v>
      </c>
      <c r="M127" s="267" t="str">
        <f>IF('ALC Transition Plans'!T128=0," ",'ALC Transition Plans'!T128)</f>
        <v xml:space="preserve"> </v>
      </c>
      <c r="N127" s="324" t="str">
        <f>IF('ALC Transition Plans'!$Z128="yes", IF('ALC Transition Plans'!AJ128,"Prod",IF('ALC Transition Plans'!AF128, 'ALC Transition Plans'!AC128," ")),"N/A")</f>
        <v>Prod</v>
      </c>
      <c r="O127" s="269" t="str">
        <f>IF('ALC Transition Plans'!AE128=0," ",'ALC Transition Plans'!AE128)</f>
        <v>Y</v>
      </c>
      <c r="P127" s="557" t="str">
        <f>IF('ALC Transition Plans'!AF128=0," ",'ALC Transition Plans'!AF128)</f>
        <v xml:space="preserve"> </v>
      </c>
      <c r="Q127" s="558">
        <f t="shared" si="9"/>
        <v>0</v>
      </c>
      <c r="R127" s="276" t="str">
        <f>IF(VLOOKUP(B127,'Pivot Table'!$B$5:$K$2000,8,FALSE)=1,"Yes","")</f>
        <v/>
      </c>
      <c r="S127" s="277" t="str">
        <f>'ALC Transition Plans'!BL128</f>
        <v>F</v>
      </c>
      <c r="T127" s="226" t="str">
        <f>IF('ALC POC'!D127=0," ",'ALC POC'!D127)</f>
        <v>Theresa Beverly</v>
      </c>
      <c r="U127" s="139" t="str">
        <f>IF('ALC POC'!E127=0," ",'ALC POC'!E127)</f>
        <v>Theresa.M.Beverly@usdoj.gov</v>
      </c>
      <c r="V127" s="139" t="str">
        <f>IF('ALC POC'!F127=0," ",'ALC POC'!F127)</f>
        <v xml:space="preserve"> 202-648-7709</v>
      </c>
      <c r="X127">
        <f t="shared" si="8"/>
        <v>0</v>
      </c>
    </row>
    <row r="128" spans="1:24" ht="15" customHeight="1" x14ac:dyDescent="0.25">
      <c r="A128" s="333" t="s">
        <v>15</v>
      </c>
      <c r="B128" s="333" t="s">
        <v>118</v>
      </c>
      <c r="C128" s="480" t="str">
        <f>IF('ALC POC'!C128=0," ",'ALC POC'!C128)</f>
        <v>DOJ - FPI</v>
      </c>
      <c r="D128" s="480"/>
      <c r="E128" s="322" t="str">
        <f>IF('ALC Transition Plans'!$C129="yes", IF('ALC Transition Plans'!M129,"Prod",IF('ALC Transition Plans'!F129, 'ALC Transition Plans'!E129," ")),"N/A")</f>
        <v>Prod</v>
      </c>
      <c r="F128" s="261">
        <f>IF('ALC Transition Plans'!F129=0," ",'ALC Transition Plans'!F129)</f>
        <v>41791</v>
      </c>
      <c r="G128" s="262" t="str">
        <f>IF('ALC Transition Plans'!G129=0," ",'ALC Transition Plans'!G129)</f>
        <v>Y</v>
      </c>
      <c r="H128" s="262" t="str">
        <f>IF('ALC Transition Plans'!H129=0," ",'ALC Transition Plans'!H129)</f>
        <v>Y</v>
      </c>
      <c r="I128" s="261" t="str">
        <f>IF('ALC Transition Plans'!I129=0," ",'ALC Transition Plans'!I129)</f>
        <v xml:space="preserve"> </v>
      </c>
      <c r="J128" s="323" t="str">
        <f>IF('ALC Transition Plans'!$O129="yes", IF('ALC Transition Plans'!X129,"Prod",IF('ALC Transition Plans'!R129, 'ALC Transition Plans'!Q129," ")),"N/A")</f>
        <v>Prod</v>
      </c>
      <c r="K128" s="267">
        <f>IF('ALC Transition Plans'!R129=0," ",'ALC Transition Plans'!R129)</f>
        <v>41791</v>
      </c>
      <c r="L128" s="270" t="str">
        <f>IF('ALC Transition Plans'!S129=0," ",'ALC Transition Plans'!S129)</f>
        <v>Y</v>
      </c>
      <c r="M128" s="267" t="str">
        <f>IF('ALC Transition Plans'!T129=0," ",'ALC Transition Plans'!T129)</f>
        <v xml:space="preserve"> </v>
      </c>
      <c r="N128" s="324" t="str">
        <f>IF('ALC Transition Plans'!$Z129="yes", IF('ALC Transition Plans'!AJ129,"Prod",IF('ALC Transition Plans'!AF129, 'ALC Transition Plans'!AC129," ")),"N/A")</f>
        <v>Prod</v>
      </c>
      <c r="O128" s="269" t="str">
        <f>IF('ALC Transition Plans'!AE129=0," ",'ALC Transition Plans'!AE129)</f>
        <v>Y</v>
      </c>
      <c r="P128" s="557" t="str">
        <f>IF('ALC Transition Plans'!AF129=0," ",'ALC Transition Plans'!AF129)</f>
        <v xml:space="preserve"> </v>
      </c>
      <c r="Q128" s="558">
        <f t="shared" si="9"/>
        <v>0</v>
      </c>
      <c r="R128" s="276" t="str">
        <f>IF(VLOOKUP(B128,'Pivot Table'!$B$5:$K$2000,8,FALSE)=1,"Yes","")</f>
        <v/>
      </c>
      <c r="S128" s="277" t="str">
        <f>'ALC Transition Plans'!BL129</f>
        <v>F</v>
      </c>
      <c r="T128" s="226" t="str">
        <f>IF('ALC POC'!D128=0," ",'ALC POC'!D128)</f>
        <v xml:space="preserve">Cheryl M. Thomas </v>
      </c>
      <c r="U128" s="139" t="str">
        <f>IF('ALC POC'!E128=0," ",'ALC POC'!E128)</f>
        <v>Cheryl.Thomas@usdoj.gov</v>
      </c>
      <c r="V128" s="139" t="str">
        <f>IF('ALC POC'!F128=0," ",'ALC POC'!F128)</f>
        <v>202  305-7262</v>
      </c>
      <c r="X128">
        <f t="shared" si="8"/>
        <v>0</v>
      </c>
    </row>
    <row r="129" spans="1:24" ht="32.4" customHeight="1" x14ac:dyDescent="0.25">
      <c r="A129" s="333" t="s">
        <v>15</v>
      </c>
      <c r="B129" s="333" t="s">
        <v>119</v>
      </c>
      <c r="C129" s="480" t="str">
        <f>IF('ALC POC'!C129=0," ",'ALC POC'!C129)</f>
        <v>DOJ - FPI</v>
      </c>
      <c r="D129" s="480"/>
      <c r="E129" s="322" t="str">
        <f>IF('ALC Transition Plans'!$C130="yes", IF('ALC Transition Plans'!M130,"Prod",IF('ALC Transition Plans'!F130, 'ALC Transition Plans'!E130," ")),"N/A")</f>
        <v>Prod</v>
      </c>
      <c r="F129" s="261">
        <f>IF('ALC Transition Plans'!F130=0," ",'ALC Transition Plans'!F130)</f>
        <v>41852</v>
      </c>
      <c r="G129" s="262" t="str">
        <f>IF('ALC Transition Plans'!G130=0," ",'ALC Transition Plans'!G130)</f>
        <v>Y</v>
      </c>
      <c r="H129" s="262" t="str">
        <f>IF('ALC Transition Plans'!H130=0," ",'ALC Transition Plans'!H130)</f>
        <v>Y</v>
      </c>
      <c r="I129" s="261" t="str">
        <f>IF('ALC Transition Plans'!I130=0," ",'ALC Transition Plans'!I130)</f>
        <v xml:space="preserve"> </v>
      </c>
      <c r="J129" s="323" t="str">
        <f>IF('ALC Transition Plans'!$O130="yes", IF('ALC Transition Plans'!X130,"Prod",IF('ALC Transition Plans'!R130, 'ALC Transition Plans'!Q130," ")),"N/A")</f>
        <v>Prod</v>
      </c>
      <c r="K129" s="267">
        <f>IF('ALC Transition Plans'!R130=0," ",'ALC Transition Plans'!R130)</f>
        <v>41852</v>
      </c>
      <c r="L129" s="270" t="str">
        <f>IF('ALC Transition Plans'!S130=0," ",'ALC Transition Plans'!S130)</f>
        <v>Y</v>
      </c>
      <c r="M129" s="267" t="str">
        <f>IF('ALC Transition Plans'!T130=0," ",'ALC Transition Plans'!T130)</f>
        <v xml:space="preserve"> </v>
      </c>
      <c r="N129" s="329" t="str">
        <f>IF('ALC Transition Plans'!$Z130="yes", IF('ALC Transition Plans'!AJ130,"Prod",IF('ALC Transition Plans'!AF130, 'ALC Transition Plans'!AC130," ")),"N/A")</f>
        <v>N/A</v>
      </c>
      <c r="O129" s="332" t="str">
        <f>IF('ALC Transition Plans'!AE130=0," ",'ALC Transition Plans'!AE130)</f>
        <v xml:space="preserve"> </v>
      </c>
      <c r="P129" s="560" t="str">
        <f>IF('ALC Transition Plans'!AF130=0," ",'ALC Transition Plans'!AF130)</f>
        <v xml:space="preserve"> </v>
      </c>
      <c r="Q129" s="558">
        <f t="shared" si="9"/>
        <v>0</v>
      </c>
      <c r="R129" s="276" t="str">
        <f>IF(VLOOKUP(B129,'Pivot Table'!$B$5:$K$2000,8,FALSE)=1,"Yes","")</f>
        <v/>
      </c>
      <c r="S129" s="277" t="str">
        <f>'ALC Transition Plans'!BL130</f>
        <v>F</v>
      </c>
      <c r="T129" s="226" t="str">
        <f>IF('ALC POC'!D129=0," ",'ALC POC'!D129)</f>
        <v>Diane Klusman
Kyle Farris
Reed V. Waller</v>
      </c>
      <c r="U129" s="139" t="str">
        <f>IF('ALC POC'!E129=0," ",'ALC POC'!E129)</f>
        <v xml:space="preserve">Diane.Klusman@usdoj.gov
Kyle.Farris@usdoj.gov
reed.v.waller@usdoj.gov </v>
      </c>
      <c r="V129" s="139" t="str">
        <f>IF('ALC POC'!F129=0," ",'ALC POC'!F129)</f>
        <v>202-353-0576
202-353-8904</v>
      </c>
      <c r="X129">
        <f t="shared" si="8"/>
        <v>0</v>
      </c>
    </row>
    <row r="130" spans="1:24" ht="15" customHeight="1" x14ac:dyDescent="0.25">
      <c r="A130" s="333" t="s">
        <v>15</v>
      </c>
      <c r="B130" s="333" t="s">
        <v>120</v>
      </c>
      <c r="C130" s="480" t="str">
        <f>IF('ALC POC'!C130=0," ",'ALC POC'!C130)</f>
        <v xml:space="preserve">DOJ - BOP </v>
      </c>
      <c r="D130" s="480"/>
      <c r="E130" s="322" t="str">
        <f>IF('ALC Transition Plans'!$C131="yes", IF('ALC Transition Plans'!M131,"Prod",IF('ALC Transition Plans'!F131, 'ALC Transition Plans'!E131," ")),"N/A")</f>
        <v>Prod</v>
      </c>
      <c r="F130" s="261">
        <f>IF('ALC Transition Plans'!F131=0," ",'ALC Transition Plans'!F131)</f>
        <v>41487</v>
      </c>
      <c r="G130" s="262" t="str">
        <f>IF('ALC Transition Plans'!G131=0," ",'ALC Transition Plans'!G131)</f>
        <v>Y</v>
      </c>
      <c r="H130" s="262" t="str">
        <f>IF('ALC Transition Plans'!H131=0," ",'ALC Transition Plans'!H131)</f>
        <v>Y</v>
      </c>
      <c r="I130" s="261" t="str">
        <f>IF('ALC Transition Plans'!I131=0," ",'ALC Transition Plans'!I131)</f>
        <v xml:space="preserve"> </v>
      </c>
      <c r="J130" s="323" t="str">
        <f>IF('ALC Transition Plans'!$O131="yes", IF('ALC Transition Plans'!X131,"Prod",IF('ALC Transition Plans'!R131, 'ALC Transition Plans'!Q131," ")),"N/A")</f>
        <v>Prod</v>
      </c>
      <c r="K130" s="267">
        <f>IF('ALC Transition Plans'!R131=0," ",'ALC Transition Plans'!R131)</f>
        <v>41275</v>
      </c>
      <c r="L130" s="270" t="str">
        <f>IF('ALC Transition Plans'!S131=0," ",'ALC Transition Plans'!S131)</f>
        <v>Y</v>
      </c>
      <c r="M130" s="267" t="str">
        <f>IF('ALC Transition Plans'!T131=0," ",'ALC Transition Plans'!T131)</f>
        <v xml:space="preserve"> </v>
      </c>
      <c r="N130" s="329" t="str">
        <f>IF('ALC Transition Plans'!$Z131="yes", IF('ALC Transition Plans'!AJ131,"Prod",IF('ALC Transition Plans'!AF131, 'ALC Transition Plans'!AC131," ")),"N/A")</f>
        <v>N/A</v>
      </c>
      <c r="O130" s="332" t="str">
        <f>IF('ALC Transition Plans'!AE131=0," ",'ALC Transition Plans'!AE131)</f>
        <v xml:space="preserve"> </v>
      </c>
      <c r="P130" s="560" t="str">
        <f>IF('ALC Transition Plans'!AF131=0," ",'ALC Transition Plans'!AF131)</f>
        <v xml:space="preserve"> </v>
      </c>
      <c r="Q130" s="558">
        <f t="shared" si="9"/>
        <v>0</v>
      </c>
      <c r="R130" s="276" t="str">
        <f>IF(VLOOKUP(B130,'Pivot Table'!$B$5:$K$2000,8,FALSE)=1,"Yes","")</f>
        <v/>
      </c>
      <c r="S130" s="277" t="str">
        <f>'ALC Transition Plans'!BL131</f>
        <v>F</v>
      </c>
      <c r="T130" s="226" t="str">
        <f>IF('ALC POC'!D130=0," ",'ALC POC'!D130)</f>
        <v>William W. Raulerson</v>
      </c>
      <c r="U130" s="139" t="str">
        <f>IF('ALC POC'!E130=0," ",'ALC POC'!E130)</f>
        <v>W1Raulerson@bop.gov</v>
      </c>
      <c r="V130" s="139" t="str">
        <f>IF('ALC POC'!F130=0," ",'ALC POC'!F130)</f>
        <v>202-305-3011</v>
      </c>
      <c r="X130">
        <f t="shared" ref="X130:X193" si="10">COUNTIF($A$2:$A$755,W130)</f>
        <v>0</v>
      </c>
    </row>
    <row r="131" spans="1:24" ht="15" customHeight="1" x14ac:dyDescent="0.25">
      <c r="A131" s="333" t="s">
        <v>15</v>
      </c>
      <c r="B131" s="333" t="s">
        <v>121</v>
      </c>
      <c r="C131" s="480" t="str">
        <f>IF('ALC POC'!C131=0," ",'ALC POC'!C131)</f>
        <v xml:space="preserve">DOJ - BOP </v>
      </c>
      <c r="D131" s="480"/>
      <c r="E131" s="322" t="str">
        <f>IF('ALC Transition Plans'!$C132="yes", IF('ALC Transition Plans'!M132,"Prod",IF('ALC Transition Plans'!F132, 'ALC Transition Plans'!E132," ")),"N/A")</f>
        <v>Prod</v>
      </c>
      <c r="F131" s="261">
        <f>IF('ALC Transition Plans'!F132=0," ",'ALC Transition Plans'!F132)</f>
        <v>41487</v>
      </c>
      <c r="G131" s="262" t="str">
        <f>IF('ALC Transition Plans'!G132=0," ",'ALC Transition Plans'!G132)</f>
        <v>Y</v>
      </c>
      <c r="H131" s="262" t="str">
        <f>IF('ALC Transition Plans'!H132=0," ",'ALC Transition Plans'!H132)</f>
        <v>Y</v>
      </c>
      <c r="I131" s="261" t="str">
        <f>IF('ALC Transition Plans'!I132=0," ",'ALC Transition Plans'!I132)</f>
        <v xml:space="preserve"> </v>
      </c>
      <c r="J131" s="323" t="str">
        <f>IF('ALC Transition Plans'!$O132="yes", IF('ALC Transition Plans'!X132,"Prod",IF('ALC Transition Plans'!R132, 'ALC Transition Plans'!Q132," ")),"N/A")</f>
        <v>Prod</v>
      </c>
      <c r="K131" s="267">
        <f>IF('ALC Transition Plans'!R132=0," ",'ALC Transition Plans'!R132)</f>
        <v>41334</v>
      </c>
      <c r="L131" s="270" t="str">
        <f>IF('ALC Transition Plans'!S132=0," ",'ALC Transition Plans'!S132)</f>
        <v>Y</v>
      </c>
      <c r="M131" s="267" t="str">
        <f>IF('ALC Transition Plans'!T132=0," ",'ALC Transition Plans'!T132)</f>
        <v xml:space="preserve"> </v>
      </c>
      <c r="N131" s="329" t="str">
        <f>IF('ALC Transition Plans'!$Z132="yes", IF('ALC Transition Plans'!AJ132,"Prod",IF('ALC Transition Plans'!AF132, 'ALC Transition Plans'!AC132," ")),"N/A")</f>
        <v>N/A</v>
      </c>
      <c r="O131" s="332" t="str">
        <f>IF('ALC Transition Plans'!AE132=0," ",'ALC Transition Plans'!AE132)</f>
        <v xml:space="preserve"> </v>
      </c>
      <c r="P131" s="560" t="str">
        <f>IF('ALC Transition Plans'!AF132=0," ",'ALC Transition Plans'!AF132)</f>
        <v xml:space="preserve"> </v>
      </c>
      <c r="Q131" s="558">
        <f t="shared" si="9"/>
        <v>0</v>
      </c>
      <c r="R131" s="276" t="str">
        <f>IF(VLOOKUP(B131,'Pivot Table'!$B$5:$K$2000,8,FALSE)=1,"Yes","")</f>
        <v/>
      </c>
      <c r="S131" s="277" t="str">
        <f>'ALC Transition Plans'!BL132</f>
        <v>F</v>
      </c>
      <c r="T131" s="226" t="str">
        <f>IF('ALC POC'!D131=0," ",'ALC POC'!D131)</f>
        <v>William W. Raulerson</v>
      </c>
      <c r="U131" s="139" t="str">
        <f>IF('ALC POC'!E131=0," ",'ALC POC'!E131)</f>
        <v>W1Raulerson@bop.gov</v>
      </c>
      <c r="V131" s="139" t="str">
        <f>IF('ALC POC'!F131=0," ",'ALC POC'!F131)</f>
        <v>202-305-3011</v>
      </c>
      <c r="X131">
        <f t="shared" si="10"/>
        <v>0</v>
      </c>
    </row>
    <row r="132" spans="1:24" ht="15" customHeight="1" x14ac:dyDescent="0.25">
      <c r="A132" s="333" t="s">
        <v>15</v>
      </c>
      <c r="B132" s="333" t="s">
        <v>122</v>
      </c>
      <c r="C132" s="480" t="str">
        <f>IF('ALC POC'!C132=0," ",'ALC POC'!C132)</f>
        <v xml:space="preserve">DOJ - BOP </v>
      </c>
      <c r="D132" s="480"/>
      <c r="E132" s="322" t="str">
        <f>IF('ALC Transition Plans'!$C133="yes", IF('ALC Transition Plans'!M133,"Prod",IF('ALC Transition Plans'!F133, 'ALC Transition Plans'!E133," ")),"N/A")</f>
        <v>Prod</v>
      </c>
      <c r="F132" s="261">
        <f>IF('ALC Transition Plans'!F133=0," ",'ALC Transition Plans'!F133)</f>
        <v>41487</v>
      </c>
      <c r="G132" s="262" t="str">
        <f>IF('ALC Transition Plans'!G133=0," ",'ALC Transition Plans'!G133)</f>
        <v>Y</v>
      </c>
      <c r="H132" s="262" t="str">
        <f>IF('ALC Transition Plans'!H133=0," ",'ALC Transition Plans'!H133)</f>
        <v>Y</v>
      </c>
      <c r="I132" s="261" t="str">
        <f>IF('ALC Transition Plans'!I133=0," ",'ALC Transition Plans'!I133)</f>
        <v xml:space="preserve"> </v>
      </c>
      <c r="J132" s="323" t="str">
        <f>IF('ALC Transition Plans'!$O133="yes", IF('ALC Transition Plans'!X133,"Prod",IF('ALC Transition Plans'!R133, 'ALC Transition Plans'!Q133," ")),"N/A")</f>
        <v>Prod</v>
      </c>
      <c r="K132" s="267">
        <f>IF('ALC Transition Plans'!R133=0," ",'ALC Transition Plans'!R133)</f>
        <v>41334</v>
      </c>
      <c r="L132" s="270" t="str">
        <f>IF('ALC Transition Plans'!S133=0," ",'ALC Transition Plans'!S133)</f>
        <v>Y</v>
      </c>
      <c r="M132" s="267" t="str">
        <f>IF('ALC Transition Plans'!T133=0," ",'ALC Transition Plans'!T133)</f>
        <v xml:space="preserve"> </v>
      </c>
      <c r="N132" s="329" t="str">
        <f>IF('ALC Transition Plans'!$Z133="yes", IF('ALC Transition Plans'!AJ133,"Prod",IF('ALC Transition Plans'!AF133, 'ALC Transition Plans'!AC133," ")),"N/A")</f>
        <v>N/A</v>
      </c>
      <c r="O132" s="332" t="str">
        <f>IF('ALC Transition Plans'!AE133=0," ",'ALC Transition Plans'!AE133)</f>
        <v xml:space="preserve"> </v>
      </c>
      <c r="P132" s="560" t="str">
        <f>IF('ALC Transition Plans'!AF133=0," ",'ALC Transition Plans'!AF133)</f>
        <v xml:space="preserve"> </v>
      </c>
      <c r="Q132" s="558">
        <f t="shared" si="9"/>
        <v>0</v>
      </c>
      <c r="R132" s="276" t="str">
        <f>IF(VLOOKUP(B132,'Pivot Table'!$B$5:$K$2000,8,FALSE)=1,"Yes","")</f>
        <v/>
      </c>
      <c r="S132" s="277" t="str">
        <f>'ALC Transition Plans'!BL133</f>
        <v>F</v>
      </c>
      <c r="T132" s="226" t="str">
        <f>IF('ALC POC'!D132=0," ",'ALC POC'!D132)</f>
        <v>William W. Raulerson</v>
      </c>
      <c r="U132" s="139" t="str">
        <f>IF('ALC POC'!E132=0," ",'ALC POC'!E132)</f>
        <v>W1Raulerson@bop.gov</v>
      </c>
      <c r="V132" s="139" t="str">
        <f>IF('ALC POC'!F132=0," ",'ALC POC'!F132)</f>
        <v>202-305-3011</v>
      </c>
      <c r="X132">
        <f t="shared" si="10"/>
        <v>0</v>
      </c>
    </row>
    <row r="133" spans="1:24" ht="15" customHeight="1" x14ac:dyDescent="0.25">
      <c r="A133" s="333" t="s">
        <v>15</v>
      </c>
      <c r="B133" s="333" t="s">
        <v>123</v>
      </c>
      <c r="C133" s="480" t="str">
        <f>IF('ALC POC'!C133=0," ",'ALC POC'!C133)</f>
        <v xml:space="preserve">DOJ - BOP </v>
      </c>
      <c r="D133" s="480"/>
      <c r="E133" s="322" t="str">
        <f>IF('ALC Transition Plans'!$C134="yes", IF('ALC Transition Plans'!M134,"Prod",IF('ALC Transition Plans'!F134, 'ALC Transition Plans'!E134," ")),"N/A")</f>
        <v>Prod</v>
      </c>
      <c r="F133" s="261">
        <f>IF('ALC Transition Plans'!F134=0," ",'ALC Transition Plans'!F134)</f>
        <v>41487</v>
      </c>
      <c r="G133" s="262" t="str">
        <f>IF('ALC Transition Plans'!G134=0," ",'ALC Transition Plans'!G134)</f>
        <v>Y</v>
      </c>
      <c r="H133" s="262" t="str">
        <f>IF('ALC Transition Plans'!H134=0," ",'ALC Transition Plans'!H134)</f>
        <v>Y</v>
      </c>
      <c r="I133" s="261" t="str">
        <f>IF('ALC Transition Plans'!I134=0," ",'ALC Transition Plans'!I134)</f>
        <v xml:space="preserve"> </v>
      </c>
      <c r="J133" s="323" t="str">
        <f>IF('ALC Transition Plans'!$O134="yes", IF('ALC Transition Plans'!X134,"Prod",IF('ALC Transition Plans'!R134, 'ALC Transition Plans'!Q134," ")),"N/A")</f>
        <v>Prod</v>
      </c>
      <c r="K133" s="267">
        <f>IF('ALC Transition Plans'!R134=0," ",'ALC Transition Plans'!R134)</f>
        <v>41334</v>
      </c>
      <c r="L133" s="270" t="str">
        <f>IF('ALC Transition Plans'!S134=0," ",'ALC Transition Plans'!S134)</f>
        <v>Y</v>
      </c>
      <c r="M133" s="267" t="str">
        <f>IF('ALC Transition Plans'!T134=0," ",'ALC Transition Plans'!T134)</f>
        <v xml:space="preserve"> </v>
      </c>
      <c r="N133" s="329" t="str">
        <f>IF('ALC Transition Plans'!$Z134="yes", IF('ALC Transition Plans'!AJ134,"Prod",IF('ALC Transition Plans'!AF134, 'ALC Transition Plans'!AC134," ")),"N/A")</f>
        <v>N/A</v>
      </c>
      <c r="O133" s="332" t="str">
        <f>IF('ALC Transition Plans'!AE134=0," ",'ALC Transition Plans'!AE134)</f>
        <v xml:space="preserve"> </v>
      </c>
      <c r="P133" s="560" t="str">
        <f>IF('ALC Transition Plans'!AF134=0," ",'ALC Transition Plans'!AF134)</f>
        <v xml:space="preserve"> </v>
      </c>
      <c r="Q133" s="558">
        <f t="shared" si="9"/>
        <v>0</v>
      </c>
      <c r="R133" s="276" t="str">
        <f>IF(VLOOKUP(B133,'Pivot Table'!$B$5:$K$2000,8,FALSE)=1,"Yes","")</f>
        <v/>
      </c>
      <c r="S133" s="277" t="str">
        <f>'ALC Transition Plans'!BL134</f>
        <v>F</v>
      </c>
      <c r="T133" s="226" t="str">
        <f>IF('ALC POC'!D133=0," ",'ALC POC'!D133)</f>
        <v>Kyle Farris</v>
      </c>
      <c r="U133" s="139" t="str">
        <f>IF('ALC POC'!E133=0," ",'ALC POC'!E133)</f>
        <v>Kyle.Farris@usdoj.gov</v>
      </c>
      <c r="V133" s="139" t="str">
        <f>IF('ALC POC'!F133=0," ",'ALC POC'!F133)</f>
        <v>202-353-0576</v>
      </c>
      <c r="X133">
        <f t="shared" si="10"/>
        <v>0</v>
      </c>
    </row>
    <row r="134" spans="1:24" ht="15" customHeight="1" x14ac:dyDescent="0.25">
      <c r="A134" s="333" t="s">
        <v>15</v>
      </c>
      <c r="B134" s="333" t="s">
        <v>124</v>
      </c>
      <c r="C134" s="480" t="str">
        <f>IF('ALC POC'!C134=0," ",'ALC POC'!C134)</f>
        <v xml:space="preserve">DOJ - BOP </v>
      </c>
      <c r="D134" s="480"/>
      <c r="E134" s="322" t="str">
        <f>IF('ALC Transition Plans'!$C135="yes", IF('ALC Transition Plans'!M135,"Prod",IF('ALC Transition Plans'!F135, 'ALC Transition Plans'!E135," ")),"N/A")</f>
        <v>Prod</v>
      </c>
      <c r="F134" s="261">
        <f>IF('ALC Transition Plans'!F135=0," ",'ALC Transition Plans'!F135)</f>
        <v>41487</v>
      </c>
      <c r="G134" s="262" t="str">
        <f>IF('ALC Transition Plans'!G135=0," ",'ALC Transition Plans'!G135)</f>
        <v>Y</v>
      </c>
      <c r="H134" s="262" t="str">
        <f>IF('ALC Transition Plans'!H135=0," ",'ALC Transition Plans'!H135)</f>
        <v>Y</v>
      </c>
      <c r="I134" s="261" t="str">
        <f>IF('ALC Transition Plans'!I135=0," ",'ALC Transition Plans'!I135)</f>
        <v xml:space="preserve"> </v>
      </c>
      <c r="J134" s="323" t="str">
        <f>IF('ALC Transition Plans'!$O135="yes", IF('ALC Transition Plans'!X135,"Prod",IF('ALC Transition Plans'!R135, 'ALC Transition Plans'!Q135," ")),"N/A")</f>
        <v>Prod</v>
      </c>
      <c r="K134" s="267">
        <f>IF('ALC Transition Plans'!R135=0," ",'ALC Transition Plans'!R135)</f>
        <v>41334</v>
      </c>
      <c r="L134" s="270" t="str">
        <f>IF('ALC Transition Plans'!S135=0," ",'ALC Transition Plans'!S135)</f>
        <v>Y</v>
      </c>
      <c r="M134" s="267" t="str">
        <f>IF('ALC Transition Plans'!T135=0," ",'ALC Transition Plans'!T135)</f>
        <v xml:space="preserve"> </v>
      </c>
      <c r="N134" s="329" t="str">
        <f>IF('ALC Transition Plans'!$Z135="yes", IF('ALC Transition Plans'!AJ135,"Prod",IF('ALC Transition Plans'!AF135, 'ALC Transition Plans'!AC135," ")),"N/A")</f>
        <v>N/A</v>
      </c>
      <c r="O134" s="332" t="str">
        <f>IF('ALC Transition Plans'!AE135=0," ",'ALC Transition Plans'!AE135)</f>
        <v xml:space="preserve"> </v>
      </c>
      <c r="P134" s="560" t="str">
        <f>IF('ALC Transition Plans'!AF135=0," ",'ALC Transition Plans'!AF135)</f>
        <v xml:space="preserve"> </v>
      </c>
      <c r="Q134" s="558">
        <f t="shared" si="9"/>
        <v>0</v>
      </c>
      <c r="R134" s="276" t="str">
        <f>IF(VLOOKUP(B134,'Pivot Table'!$B$5:$K$2000,8,FALSE)=1,"Yes","")</f>
        <v/>
      </c>
      <c r="S134" s="277" t="str">
        <f>'ALC Transition Plans'!BL135</f>
        <v>F</v>
      </c>
      <c r="T134" s="226" t="str">
        <f>IF('ALC POC'!D134=0," ",'ALC POC'!D134)</f>
        <v>Kyle Farris</v>
      </c>
      <c r="U134" s="139" t="str">
        <f>IF('ALC POC'!E134=0," ",'ALC POC'!E134)</f>
        <v>Kyle.Farris@usdoj.gov</v>
      </c>
      <c r="V134" s="139" t="str">
        <f>IF('ALC POC'!F134=0," ",'ALC POC'!F134)</f>
        <v>202-353-0576</v>
      </c>
      <c r="X134">
        <f t="shared" si="10"/>
        <v>0</v>
      </c>
    </row>
    <row r="135" spans="1:24" ht="15" customHeight="1" x14ac:dyDescent="0.25">
      <c r="A135" s="333" t="s">
        <v>15</v>
      </c>
      <c r="B135" s="333" t="s">
        <v>125</v>
      </c>
      <c r="C135" s="480" t="str">
        <f>IF('ALC POC'!C135=0," ",'ALC POC'!C135)</f>
        <v xml:space="preserve">DOJ - BOP </v>
      </c>
      <c r="D135" s="480"/>
      <c r="E135" s="322" t="str">
        <f>IF('ALC Transition Plans'!$C136="yes", IF('ALC Transition Plans'!M136,"Prod",IF('ALC Transition Plans'!F136, 'ALC Transition Plans'!E136," ")),"N/A")</f>
        <v>Prod</v>
      </c>
      <c r="F135" s="261">
        <f>IF('ALC Transition Plans'!F136=0," ",'ALC Transition Plans'!F136)</f>
        <v>41487</v>
      </c>
      <c r="G135" s="262" t="str">
        <f>IF('ALC Transition Plans'!G136=0," ",'ALC Transition Plans'!G136)</f>
        <v>Y</v>
      </c>
      <c r="H135" s="262" t="str">
        <f>IF('ALC Transition Plans'!H136=0," ",'ALC Transition Plans'!H136)</f>
        <v>Y</v>
      </c>
      <c r="I135" s="261" t="str">
        <f>IF('ALC Transition Plans'!I136=0," ",'ALC Transition Plans'!I136)</f>
        <v xml:space="preserve"> </v>
      </c>
      <c r="J135" s="323" t="str">
        <f>IF('ALC Transition Plans'!$O136="yes", IF('ALC Transition Plans'!X136,"Prod",IF('ALC Transition Plans'!R136, 'ALC Transition Plans'!Q136," ")),"N/A")</f>
        <v>Prod</v>
      </c>
      <c r="K135" s="267">
        <f>IF('ALC Transition Plans'!R136=0," ",'ALC Transition Plans'!R136)</f>
        <v>41334</v>
      </c>
      <c r="L135" s="270" t="str">
        <f>IF('ALC Transition Plans'!S136=0," ",'ALC Transition Plans'!S136)</f>
        <v>Y</v>
      </c>
      <c r="M135" s="267" t="str">
        <f>IF('ALC Transition Plans'!T136=0," ",'ALC Transition Plans'!T136)</f>
        <v xml:space="preserve"> </v>
      </c>
      <c r="N135" s="329" t="str">
        <f>IF('ALC Transition Plans'!$Z136="yes", IF('ALC Transition Plans'!AJ136,"Prod",IF('ALC Transition Plans'!AF136, 'ALC Transition Plans'!AC136," ")),"N/A")</f>
        <v>N/A</v>
      </c>
      <c r="O135" s="332" t="str">
        <f>IF('ALC Transition Plans'!AE136=0," ",'ALC Transition Plans'!AE136)</f>
        <v xml:space="preserve"> </v>
      </c>
      <c r="P135" s="560" t="str">
        <f>IF('ALC Transition Plans'!AF136=0," ",'ALC Transition Plans'!AF136)</f>
        <v xml:space="preserve"> </v>
      </c>
      <c r="Q135" s="558">
        <f t="shared" si="9"/>
        <v>0</v>
      </c>
      <c r="R135" s="276" t="str">
        <f>IF(VLOOKUP(B135,'Pivot Table'!$B$5:$K$2000,8,FALSE)=1,"Yes","")</f>
        <v/>
      </c>
      <c r="S135" s="277" t="str">
        <f>'ALC Transition Plans'!BL136</f>
        <v>F</v>
      </c>
      <c r="T135" s="226" t="str">
        <f>IF('ALC POC'!D135=0," ",'ALC POC'!D135)</f>
        <v>William W. Raulerson</v>
      </c>
      <c r="U135" s="139" t="str">
        <f>IF('ALC POC'!E135=0," ",'ALC POC'!E135)</f>
        <v>W1Raulerson@bop.gov</v>
      </c>
      <c r="V135" s="139" t="str">
        <f>IF('ALC POC'!F135=0," ",'ALC POC'!F135)</f>
        <v>202-305-3011</v>
      </c>
      <c r="X135">
        <f t="shared" si="10"/>
        <v>0</v>
      </c>
    </row>
    <row r="136" spans="1:24" ht="15" customHeight="1" x14ac:dyDescent="0.25">
      <c r="A136" s="333" t="s">
        <v>15</v>
      </c>
      <c r="B136" s="333" t="s">
        <v>126</v>
      </c>
      <c r="C136" s="480" t="str">
        <f>IF('ALC POC'!C136=0," ",'ALC POC'!C136)</f>
        <v xml:space="preserve">DOJ - BOP </v>
      </c>
      <c r="D136" s="480"/>
      <c r="E136" s="322" t="str">
        <f>IF('ALC Transition Plans'!$C137="yes", IF('ALC Transition Plans'!M137,"Prod",IF('ALC Transition Plans'!F137, 'ALC Transition Plans'!E137," ")),"N/A")</f>
        <v>Prod</v>
      </c>
      <c r="F136" s="261">
        <f>IF('ALC Transition Plans'!F137=0," ",'ALC Transition Plans'!F137)</f>
        <v>41487</v>
      </c>
      <c r="G136" s="262" t="str">
        <f>IF('ALC Transition Plans'!G137=0," ",'ALC Transition Plans'!G137)</f>
        <v>Y</v>
      </c>
      <c r="H136" s="262" t="str">
        <f>IF('ALC Transition Plans'!H137=0," ",'ALC Transition Plans'!H137)</f>
        <v>Y</v>
      </c>
      <c r="I136" s="261" t="str">
        <f>IF('ALC Transition Plans'!I137=0," ",'ALC Transition Plans'!I137)</f>
        <v xml:space="preserve"> </v>
      </c>
      <c r="J136" s="323" t="str">
        <f>IF('ALC Transition Plans'!$O137="yes", IF('ALC Transition Plans'!X137,"Prod",IF('ALC Transition Plans'!R137, 'ALC Transition Plans'!Q137," ")),"N/A")</f>
        <v>Prod</v>
      </c>
      <c r="K136" s="267">
        <f>IF('ALC Transition Plans'!R137=0," ",'ALC Transition Plans'!R137)</f>
        <v>41334</v>
      </c>
      <c r="L136" s="270" t="str">
        <f>IF('ALC Transition Plans'!S137=0," ",'ALC Transition Plans'!S137)</f>
        <v>Y</v>
      </c>
      <c r="M136" s="267" t="str">
        <f>IF('ALC Transition Plans'!T137=0," ",'ALC Transition Plans'!T137)</f>
        <v xml:space="preserve"> </v>
      </c>
      <c r="N136" s="329" t="str">
        <f>IF('ALC Transition Plans'!$Z137="yes", IF('ALC Transition Plans'!AJ137,"Prod",IF('ALC Transition Plans'!AF137, 'ALC Transition Plans'!AC137," ")),"N/A")</f>
        <v>N/A</v>
      </c>
      <c r="O136" s="332" t="str">
        <f>IF('ALC Transition Plans'!AE137=0," ",'ALC Transition Plans'!AE137)</f>
        <v xml:space="preserve"> </v>
      </c>
      <c r="P136" s="560" t="str">
        <f>IF('ALC Transition Plans'!AF137=0," ",'ALC Transition Plans'!AF137)</f>
        <v xml:space="preserve"> </v>
      </c>
      <c r="Q136" s="558">
        <f t="shared" si="9"/>
        <v>0</v>
      </c>
      <c r="R136" s="276" t="str">
        <f>IF(VLOOKUP(B136,'Pivot Table'!$B$5:$K$2000,8,FALSE)=1,"Yes","")</f>
        <v/>
      </c>
      <c r="S136" s="277" t="str">
        <f>'ALC Transition Plans'!BL137</f>
        <v>F</v>
      </c>
      <c r="T136" s="226" t="str">
        <f>IF('ALC POC'!D136=0," ",'ALC POC'!D136)</f>
        <v>William W. Raulerson</v>
      </c>
      <c r="U136" s="139" t="str">
        <f>IF('ALC POC'!E136=0," ",'ALC POC'!E136)</f>
        <v>W1Raulerson@bop.gov</v>
      </c>
      <c r="V136" s="139" t="str">
        <f>IF('ALC POC'!F136=0," ",'ALC POC'!F136)</f>
        <v>202-305-3011</v>
      </c>
      <c r="X136">
        <f t="shared" si="10"/>
        <v>0</v>
      </c>
    </row>
    <row r="137" spans="1:24" ht="15" customHeight="1" x14ac:dyDescent="0.25">
      <c r="A137" s="333" t="s">
        <v>15</v>
      </c>
      <c r="B137" s="333" t="s">
        <v>127</v>
      </c>
      <c r="C137" s="480" t="str">
        <f>IF('ALC POC'!C137=0," ",'ALC POC'!C137)</f>
        <v xml:space="preserve">DOJ - BOP </v>
      </c>
      <c r="D137" s="480"/>
      <c r="E137" s="322" t="str">
        <f>IF('ALC Transition Plans'!$C138="yes", IF('ALC Transition Plans'!M138,"Prod",IF('ALC Transition Plans'!F138, 'ALC Transition Plans'!E138," ")),"N/A")</f>
        <v>Prod</v>
      </c>
      <c r="F137" s="261">
        <f>IF('ALC Transition Plans'!F138=0," ",'ALC Transition Plans'!F138)</f>
        <v>41334</v>
      </c>
      <c r="G137" s="262" t="str">
        <f>IF('ALC Transition Plans'!G138=0," ",'ALC Transition Plans'!G138)</f>
        <v>Y</v>
      </c>
      <c r="H137" s="262" t="str">
        <f>IF('ALC Transition Plans'!H138=0," ",'ALC Transition Plans'!H138)</f>
        <v>Y</v>
      </c>
      <c r="I137" s="261" t="str">
        <f>IF('ALC Transition Plans'!I138=0," ",'ALC Transition Plans'!I138)</f>
        <v xml:space="preserve"> </v>
      </c>
      <c r="J137" s="323" t="str">
        <f>IF('ALC Transition Plans'!$O138="yes", IF('ALC Transition Plans'!X138,"Prod",IF('ALC Transition Plans'!R138, 'ALC Transition Plans'!Q138," ")),"N/A")</f>
        <v>Prod</v>
      </c>
      <c r="K137" s="267">
        <f>IF('ALC Transition Plans'!R138=0," ",'ALC Transition Plans'!R138)</f>
        <v>41214</v>
      </c>
      <c r="L137" s="270" t="str">
        <f>IF('ALC Transition Plans'!S138=0," ",'ALC Transition Plans'!S138)</f>
        <v>Y</v>
      </c>
      <c r="M137" s="267" t="str">
        <f>IF('ALC Transition Plans'!T138=0," ",'ALC Transition Plans'!T138)</f>
        <v xml:space="preserve"> </v>
      </c>
      <c r="N137" s="329" t="str">
        <f>IF('ALC Transition Plans'!$Z138="yes", IF('ALC Transition Plans'!AJ138,"Prod",IF('ALC Transition Plans'!AF138, 'ALC Transition Plans'!AC138," ")),"N/A")</f>
        <v>N/A</v>
      </c>
      <c r="O137" s="332" t="str">
        <f>IF('ALC Transition Plans'!AE138=0," ",'ALC Transition Plans'!AE138)</f>
        <v xml:space="preserve"> </v>
      </c>
      <c r="P137" s="560" t="str">
        <f>IF('ALC Transition Plans'!AF138=0," ",'ALC Transition Plans'!AF138)</f>
        <v xml:space="preserve"> </v>
      </c>
      <c r="Q137" s="558">
        <f t="shared" si="9"/>
        <v>0</v>
      </c>
      <c r="R137" s="276" t="str">
        <f>IF(VLOOKUP(B137,'Pivot Table'!$B$5:$K$2000,8,FALSE)=1,"Yes","")</f>
        <v/>
      </c>
      <c r="S137" s="277" t="str">
        <f>'ALC Transition Plans'!BL138</f>
        <v>F</v>
      </c>
      <c r="T137" s="226" t="str">
        <f>IF('ALC POC'!D137=0," ",'ALC POC'!D137)</f>
        <v>William W. Raulerson</v>
      </c>
      <c r="U137" s="139" t="str">
        <f>IF('ALC POC'!E137=0," ",'ALC POC'!E137)</f>
        <v>W1Raulerson@bop.gov</v>
      </c>
      <c r="V137" s="139" t="str">
        <f>IF('ALC POC'!F137=0," ",'ALC POC'!F137)</f>
        <v>202-305-3011</v>
      </c>
      <c r="X137">
        <f t="shared" si="10"/>
        <v>0</v>
      </c>
    </row>
    <row r="138" spans="1:24" ht="15" customHeight="1" x14ac:dyDescent="0.25">
      <c r="A138" s="333" t="s">
        <v>15</v>
      </c>
      <c r="B138" s="333" t="s">
        <v>128</v>
      </c>
      <c r="C138" s="480" t="str">
        <f>IF('ALC POC'!C138=0," ",'ALC POC'!C138)</f>
        <v xml:space="preserve">DOJ - BOP </v>
      </c>
      <c r="D138" s="480"/>
      <c r="E138" s="322" t="str">
        <f>IF('ALC Transition Plans'!$C139="yes", IF('ALC Transition Plans'!M139,"Prod",IF('ALC Transition Plans'!F139, 'ALC Transition Plans'!E139," ")),"N/A")</f>
        <v>Prod</v>
      </c>
      <c r="F138" s="261">
        <f>IF('ALC Transition Plans'!F139=0," ",'ALC Transition Plans'!F139)</f>
        <v>41334</v>
      </c>
      <c r="G138" s="262" t="str">
        <f>IF('ALC Transition Plans'!G139=0," ",'ALC Transition Plans'!G139)</f>
        <v>Y</v>
      </c>
      <c r="H138" s="262" t="str">
        <f>IF('ALC Transition Plans'!H139=0," ",'ALC Transition Plans'!H139)</f>
        <v>Y</v>
      </c>
      <c r="I138" s="261" t="str">
        <f>IF('ALC Transition Plans'!I139=0," ",'ALC Transition Plans'!I139)</f>
        <v xml:space="preserve"> </v>
      </c>
      <c r="J138" s="323" t="str">
        <f>IF('ALC Transition Plans'!$O139="yes", IF('ALC Transition Plans'!X139,"Prod",IF('ALC Transition Plans'!R139, 'ALC Transition Plans'!Q139," ")),"N/A")</f>
        <v>Prod</v>
      </c>
      <c r="K138" s="267">
        <f>IF('ALC Transition Plans'!R139=0," ",'ALC Transition Plans'!R139)</f>
        <v>41214</v>
      </c>
      <c r="L138" s="270" t="str">
        <f>IF('ALC Transition Plans'!S139=0," ",'ALC Transition Plans'!S139)</f>
        <v>Y</v>
      </c>
      <c r="M138" s="267" t="str">
        <f>IF('ALC Transition Plans'!T139=0," ",'ALC Transition Plans'!T139)</f>
        <v xml:space="preserve"> </v>
      </c>
      <c r="N138" s="329" t="str">
        <f>IF('ALC Transition Plans'!$Z139="yes", IF('ALC Transition Plans'!AJ139,"Prod",IF('ALC Transition Plans'!AF139, 'ALC Transition Plans'!AC139," ")),"N/A")</f>
        <v>N/A</v>
      </c>
      <c r="O138" s="332" t="str">
        <f>IF('ALC Transition Plans'!AE139=0," ",'ALC Transition Plans'!AE139)</f>
        <v xml:space="preserve"> </v>
      </c>
      <c r="P138" s="560" t="str">
        <f>IF('ALC Transition Plans'!AF139=0," ",'ALC Transition Plans'!AF139)</f>
        <v xml:space="preserve"> </v>
      </c>
      <c r="Q138" s="558">
        <f t="shared" si="9"/>
        <v>0</v>
      </c>
      <c r="R138" s="276" t="str">
        <f>IF(VLOOKUP(B138,'Pivot Table'!$B$5:$K$2000,8,FALSE)=1,"Yes","")</f>
        <v/>
      </c>
      <c r="S138" s="277" t="str">
        <f>'ALC Transition Plans'!BL139</f>
        <v>F</v>
      </c>
      <c r="T138" s="226" t="str">
        <f>IF('ALC POC'!D138=0," ",'ALC POC'!D138)</f>
        <v>William W. Raulerson</v>
      </c>
      <c r="U138" s="139" t="str">
        <f>IF('ALC POC'!E138=0," ",'ALC POC'!E138)</f>
        <v>W1Raulerson@bop.gov</v>
      </c>
      <c r="V138" s="139" t="str">
        <f>IF('ALC POC'!F138=0," ",'ALC POC'!F138)</f>
        <v>202-305-3011</v>
      </c>
      <c r="X138">
        <f t="shared" si="10"/>
        <v>0</v>
      </c>
    </row>
    <row r="139" spans="1:24" ht="15" customHeight="1" x14ac:dyDescent="0.25">
      <c r="A139" s="333" t="s">
        <v>15</v>
      </c>
      <c r="B139" s="333" t="s">
        <v>129</v>
      </c>
      <c r="C139" s="480" t="str">
        <f>IF('ALC POC'!C139=0," ",'ALC POC'!C139)</f>
        <v xml:space="preserve">DOJ - BOP </v>
      </c>
      <c r="D139" s="480"/>
      <c r="E139" s="322" t="str">
        <f>IF('ALC Transition Plans'!$C140="yes", IF('ALC Transition Plans'!M140,"Prod",IF('ALC Transition Plans'!F140, 'ALC Transition Plans'!E140," ")),"N/A")</f>
        <v>Prod</v>
      </c>
      <c r="F139" s="261">
        <f>IF('ALC Transition Plans'!F140=0," ",'ALC Transition Plans'!F140)</f>
        <v>41487</v>
      </c>
      <c r="G139" s="262" t="str">
        <f>IF('ALC Transition Plans'!G140=0," ",'ALC Transition Plans'!G140)</f>
        <v>Y</v>
      </c>
      <c r="H139" s="262" t="str">
        <f>IF('ALC Transition Plans'!H140=0," ",'ALC Transition Plans'!H140)</f>
        <v>Y</v>
      </c>
      <c r="I139" s="261" t="str">
        <f>IF('ALC Transition Plans'!I140=0," ",'ALC Transition Plans'!I140)</f>
        <v xml:space="preserve"> </v>
      </c>
      <c r="J139" s="323" t="str">
        <f>IF('ALC Transition Plans'!$O140="yes", IF('ALC Transition Plans'!X140,"Prod",IF('ALC Transition Plans'!R140, 'ALC Transition Plans'!Q140," ")),"N/A")</f>
        <v>Prod</v>
      </c>
      <c r="K139" s="267">
        <f>IF('ALC Transition Plans'!R140=0," ",'ALC Transition Plans'!R140)</f>
        <v>41334</v>
      </c>
      <c r="L139" s="270" t="str">
        <f>IF('ALC Transition Plans'!S140=0," ",'ALC Transition Plans'!S140)</f>
        <v>Y</v>
      </c>
      <c r="M139" s="267" t="str">
        <f>IF('ALC Transition Plans'!T140=0," ",'ALC Transition Plans'!T140)</f>
        <v xml:space="preserve"> </v>
      </c>
      <c r="N139" s="329" t="str">
        <f>IF('ALC Transition Plans'!$Z140="yes", IF('ALC Transition Plans'!AJ140,"Prod",IF('ALC Transition Plans'!AF140, 'ALC Transition Plans'!AC140," ")),"N/A")</f>
        <v>N/A</v>
      </c>
      <c r="O139" s="332" t="str">
        <f>IF('ALC Transition Plans'!AE140=0," ",'ALC Transition Plans'!AE140)</f>
        <v xml:space="preserve"> </v>
      </c>
      <c r="P139" s="560" t="str">
        <f>IF('ALC Transition Plans'!AF140=0," ",'ALC Transition Plans'!AF140)</f>
        <v xml:space="preserve"> </v>
      </c>
      <c r="Q139" s="558">
        <f t="shared" si="9"/>
        <v>0</v>
      </c>
      <c r="R139" s="276" t="str">
        <f>IF(VLOOKUP(B139,'Pivot Table'!$B$5:$K$2000,8,FALSE)=1,"Yes","")</f>
        <v/>
      </c>
      <c r="S139" s="277" t="str">
        <f>'ALC Transition Plans'!BL140</f>
        <v>F</v>
      </c>
      <c r="T139" s="226" t="str">
        <f>IF('ALC POC'!D139=0," ",'ALC POC'!D139)</f>
        <v>William W. Raulerson</v>
      </c>
      <c r="U139" s="139" t="str">
        <f>IF('ALC POC'!E139=0," ",'ALC POC'!E139)</f>
        <v>W1Raulerson@bop.gov</v>
      </c>
      <c r="V139" s="139" t="str">
        <f>IF('ALC POC'!F139=0," ",'ALC POC'!F139)</f>
        <v>202-305-3011</v>
      </c>
      <c r="X139">
        <f t="shared" si="10"/>
        <v>0</v>
      </c>
    </row>
    <row r="140" spans="1:24" ht="15" customHeight="1" x14ac:dyDescent="0.25">
      <c r="A140" s="333" t="s">
        <v>15</v>
      </c>
      <c r="B140" s="333" t="s">
        <v>130</v>
      </c>
      <c r="C140" s="480" t="str">
        <f>IF('ALC POC'!C140=0," ",'ALC POC'!C140)</f>
        <v xml:space="preserve">DOJ - BOP </v>
      </c>
      <c r="D140" s="480"/>
      <c r="E140" s="322" t="str">
        <f>IF('ALC Transition Plans'!$C141="yes", IF('ALC Transition Plans'!M141,"Prod",IF('ALC Transition Plans'!F141, 'ALC Transition Plans'!E141," ")),"N/A")</f>
        <v>Prod</v>
      </c>
      <c r="F140" s="261">
        <f>IF('ALC Transition Plans'!F141=0," ",'ALC Transition Plans'!F141)</f>
        <v>41334</v>
      </c>
      <c r="G140" s="262" t="str">
        <f>IF('ALC Transition Plans'!G141=0," ",'ALC Transition Plans'!G141)</f>
        <v>Y</v>
      </c>
      <c r="H140" s="262" t="str">
        <f>IF('ALC Transition Plans'!H141=0," ",'ALC Transition Plans'!H141)</f>
        <v>Y</v>
      </c>
      <c r="I140" s="261" t="str">
        <f>IF('ALC Transition Plans'!I141=0," ",'ALC Transition Plans'!I141)</f>
        <v xml:space="preserve"> </v>
      </c>
      <c r="J140" s="323" t="str">
        <f>IF('ALC Transition Plans'!$O141="yes", IF('ALC Transition Plans'!X141,"Prod",IF('ALC Transition Plans'!R141, 'ALC Transition Plans'!Q141," ")),"N/A")</f>
        <v>Prod</v>
      </c>
      <c r="K140" s="267">
        <f>IF('ALC Transition Plans'!R141=0," ",'ALC Transition Plans'!R141)</f>
        <v>41214</v>
      </c>
      <c r="L140" s="270" t="str">
        <f>IF('ALC Transition Plans'!S141=0," ",'ALC Transition Plans'!S141)</f>
        <v>Y</v>
      </c>
      <c r="M140" s="267" t="str">
        <f>IF('ALC Transition Plans'!T141=0," ",'ALC Transition Plans'!T141)</f>
        <v xml:space="preserve"> </v>
      </c>
      <c r="N140" s="329" t="str">
        <f>IF('ALC Transition Plans'!$Z141="yes", IF('ALC Transition Plans'!AJ141,"Prod",IF('ALC Transition Plans'!AF141, 'ALC Transition Plans'!AC141," ")),"N/A")</f>
        <v>N/A</v>
      </c>
      <c r="O140" s="332" t="str">
        <f>IF('ALC Transition Plans'!AE141=0," ",'ALC Transition Plans'!AE141)</f>
        <v xml:space="preserve"> </v>
      </c>
      <c r="P140" s="560" t="str">
        <f>IF('ALC Transition Plans'!AF141=0," ",'ALC Transition Plans'!AF141)</f>
        <v xml:space="preserve"> </v>
      </c>
      <c r="Q140" s="558">
        <f t="shared" si="9"/>
        <v>0</v>
      </c>
      <c r="R140" s="276" t="str">
        <f>IF(VLOOKUP(B140,'Pivot Table'!$B$5:$K$2000,8,FALSE)=1,"Yes","")</f>
        <v/>
      </c>
      <c r="S140" s="277" t="str">
        <f>'ALC Transition Plans'!BL141</f>
        <v>F</v>
      </c>
      <c r="T140" s="226" t="str">
        <f>IF('ALC POC'!D140=0," ",'ALC POC'!D140)</f>
        <v>William W. Raulerson</v>
      </c>
      <c r="U140" s="139" t="str">
        <f>IF('ALC POC'!E140=0," ",'ALC POC'!E140)</f>
        <v>W1Raulerson@bop.gov</v>
      </c>
      <c r="V140" s="139" t="str">
        <f>IF('ALC POC'!F140=0," ",'ALC POC'!F140)</f>
        <v>202-305-3011</v>
      </c>
      <c r="X140">
        <f t="shared" si="10"/>
        <v>0</v>
      </c>
    </row>
    <row r="141" spans="1:24" ht="15" customHeight="1" x14ac:dyDescent="0.25">
      <c r="A141" s="333" t="s">
        <v>15</v>
      </c>
      <c r="B141" s="333" t="s">
        <v>131</v>
      </c>
      <c r="C141" s="480" t="str">
        <f>IF('ALC POC'!C141=0," ",'ALC POC'!C141)</f>
        <v xml:space="preserve">DOJ - BOP </v>
      </c>
      <c r="D141" s="480"/>
      <c r="E141" s="322" t="str">
        <f>IF('ALC Transition Plans'!$C142="yes", IF('ALC Transition Plans'!M142,"Prod",IF('ALC Transition Plans'!F142, 'ALC Transition Plans'!E142," ")),"N/A")</f>
        <v>Prod</v>
      </c>
      <c r="F141" s="261">
        <f>IF('ALC Transition Plans'!F142=0," ",'ALC Transition Plans'!F142)</f>
        <v>41487</v>
      </c>
      <c r="G141" s="262" t="str">
        <f>IF('ALC Transition Plans'!G142=0," ",'ALC Transition Plans'!G142)</f>
        <v>Y</v>
      </c>
      <c r="H141" s="262" t="str">
        <f>IF('ALC Transition Plans'!H142=0," ",'ALC Transition Plans'!H142)</f>
        <v>Y</v>
      </c>
      <c r="I141" s="261" t="str">
        <f>IF('ALC Transition Plans'!I142=0," ",'ALC Transition Plans'!I142)</f>
        <v xml:space="preserve"> </v>
      </c>
      <c r="J141" s="323" t="str">
        <f>IF('ALC Transition Plans'!$O142="yes", IF('ALC Transition Plans'!X142,"Prod",IF('ALC Transition Plans'!R142, 'ALC Transition Plans'!Q142," ")),"N/A")</f>
        <v>Prod</v>
      </c>
      <c r="K141" s="267">
        <f>IF('ALC Transition Plans'!R142=0," ",'ALC Transition Plans'!R142)</f>
        <v>41334</v>
      </c>
      <c r="L141" s="270" t="str">
        <f>IF('ALC Transition Plans'!S142=0," ",'ALC Transition Plans'!S142)</f>
        <v>Y</v>
      </c>
      <c r="M141" s="267" t="str">
        <f>IF('ALC Transition Plans'!T142=0," ",'ALC Transition Plans'!T142)</f>
        <v xml:space="preserve"> </v>
      </c>
      <c r="N141" s="329" t="str">
        <f>IF('ALC Transition Plans'!$Z142="yes", IF('ALC Transition Plans'!AJ142,"Prod",IF('ALC Transition Plans'!AF142, 'ALC Transition Plans'!AC142," ")),"N/A")</f>
        <v>N/A</v>
      </c>
      <c r="O141" s="332" t="str">
        <f>IF('ALC Transition Plans'!AE142=0," ",'ALC Transition Plans'!AE142)</f>
        <v xml:space="preserve"> </v>
      </c>
      <c r="P141" s="560" t="str">
        <f>IF('ALC Transition Plans'!AF142=0," ",'ALC Transition Plans'!AF142)</f>
        <v xml:space="preserve"> </v>
      </c>
      <c r="Q141" s="558">
        <f t="shared" si="9"/>
        <v>0</v>
      </c>
      <c r="R141" s="276" t="str">
        <f>IF(VLOOKUP(B141,'Pivot Table'!$B$5:$K$2000,8,FALSE)=1,"Yes","")</f>
        <v/>
      </c>
      <c r="S141" s="277" t="str">
        <f>'ALC Transition Plans'!BL142</f>
        <v>F</v>
      </c>
      <c r="T141" s="226" t="str">
        <f>IF('ALC POC'!D141=0," ",'ALC POC'!D141)</f>
        <v>William W. Raulerson</v>
      </c>
      <c r="U141" s="139" t="str">
        <f>IF('ALC POC'!E141=0," ",'ALC POC'!E141)</f>
        <v>W1Raulerson@bop.gov</v>
      </c>
      <c r="V141" s="139" t="str">
        <f>IF('ALC POC'!F141=0," ",'ALC POC'!F141)</f>
        <v>202-305-3011</v>
      </c>
      <c r="X141">
        <f t="shared" si="10"/>
        <v>0</v>
      </c>
    </row>
    <row r="142" spans="1:24" ht="15" customHeight="1" x14ac:dyDescent="0.25">
      <c r="A142" s="333" t="s">
        <v>15</v>
      </c>
      <c r="B142" s="333" t="s">
        <v>132</v>
      </c>
      <c r="C142" s="480" t="str">
        <f>IF('ALC POC'!C142=0," ",'ALC POC'!C142)</f>
        <v xml:space="preserve">DOJ - BOP </v>
      </c>
      <c r="D142" s="480"/>
      <c r="E142" s="322" t="str">
        <f>IF('ALC Transition Plans'!$C143="yes", IF('ALC Transition Plans'!M143,"Prod",IF('ALC Transition Plans'!F143, 'ALC Transition Plans'!E143," ")),"N/A")</f>
        <v>Prod</v>
      </c>
      <c r="F142" s="261">
        <f>IF('ALC Transition Plans'!F143=0," ",'ALC Transition Plans'!F143)</f>
        <v>41487</v>
      </c>
      <c r="G142" s="262" t="str">
        <f>IF('ALC Transition Plans'!G143=0," ",'ALC Transition Plans'!G143)</f>
        <v>Y</v>
      </c>
      <c r="H142" s="262" t="str">
        <f>IF('ALC Transition Plans'!H143=0," ",'ALC Transition Plans'!H143)</f>
        <v>Y</v>
      </c>
      <c r="I142" s="261" t="str">
        <f>IF('ALC Transition Plans'!I143=0," ",'ALC Transition Plans'!I143)</f>
        <v xml:space="preserve"> </v>
      </c>
      <c r="J142" s="323" t="str">
        <f>IF('ALC Transition Plans'!$O143="yes", IF('ALC Transition Plans'!X143,"Prod",IF('ALC Transition Plans'!R143, 'ALC Transition Plans'!Q143," ")),"N/A")</f>
        <v>Prod</v>
      </c>
      <c r="K142" s="267">
        <f>IF('ALC Transition Plans'!R143=0," ",'ALC Transition Plans'!R143)</f>
        <v>41334</v>
      </c>
      <c r="L142" s="270" t="str">
        <f>IF('ALC Transition Plans'!S143=0," ",'ALC Transition Plans'!S143)</f>
        <v>Y</v>
      </c>
      <c r="M142" s="267" t="str">
        <f>IF('ALC Transition Plans'!T143=0," ",'ALC Transition Plans'!T143)</f>
        <v xml:space="preserve"> </v>
      </c>
      <c r="N142" s="329" t="str">
        <f>IF('ALC Transition Plans'!$Z143="yes", IF('ALC Transition Plans'!AJ143,"Prod",IF('ALC Transition Plans'!AF143, 'ALC Transition Plans'!AC143," ")),"N/A")</f>
        <v>N/A</v>
      </c>
      <c r="O142" s="332" t="str">
        <f>IF('ALC Transition Plans'!AE143=0," ",'ALC Transition Plans'!AE143)</f>
        <v xml:space="preserve"> </v>
      </c>
      <c r="P142" s="560" t="str">
        <f>IF('ALC Transition Plans'!AF143=0," ",'ALC Transition Plans'!AF143)</f>
        <v xml:space="preserve"> </v>
      </c>
      <c r="Q142" s="558">
        <f t="shared" si="9"/>
        <v>0</v>
      </c>
      <c r="R142" s="276" t="str">
        <f>IF(VLOOKUP(B142,'Pivot Table'!$B$5:$K$2000,8,FALSE)=1,"Yes","")</f>
        <v/>
      </c>
      <c r="S142" s="277" t="str">
        <f>'ALC Transition Plans'!BL143</f>
        <v>F</v>
      </c>
      <c r="T142" s="226" t="str">
        <f>IF('ALC POC'!D142=0," ",'ALC POC'!D142)</f>
        <v>William W. Raulerson</v>
      </c>
      <c r="U142" s="139" t="str">
        <f>IF('ALC POC'!E142=0," ",'ALC POC'!E142)</f>
        <v>W1Raulerson@bop.gov</v>
      </c>
      <c r="V142" s="139" t="str">
        <f>IF('ALC POC'!F142=0," ",'ALC POC'!F142)</f>
        <v>202-305-3011</v>
      </c>
      <c r="X142">
        <f t="shared" si="10"/>
        <v>0</v>
      </c>
    </row>
    <row r="143" spans="1:24" ht="15" customHeight="1" x14ac:dyDescent="0.25">
      <c r="A143" s="333" t="s">
        <v>15</v>
      </c>
      <c r="B143" s="333" t="s">
        <v>133</v>
      </c>
      <c r="C143" s="480" t="str">
        <f>IF('ALC POC'!C143=0," ",'ALC POC'!C143)</f>
        <v xml:space="preserve">DOJ - BOP </v>
      </c>
      <c r="D143" s="480"/>
      <c r="E143" s="322" t="str">
        <f>IF('ALC Transition Plans'!$C144="yes", IF('ALC Transition Plans'!M144,"Prod",IF('ALC Transition Plans'!F144, 'ALC Transition Plans'!E144," ")),"N/A")</f>
        <v>Prod</v>
      </c>
      <c r="F143" s="261">
        <f>IF('ALC Transition Plans'!F144=0," ",'ALC Transition Plans'!F144)</f>
        <v>41334</v>
      </c>
      <c r="G143" s="262" t="str">
        <f>IF('ALC Transition Plans'!G144=0," ",'ALC Transition Plans'!G144)</f>
        <v>Y</v>
      </c>
      <c r="H143" s="262" t="str">
        <f>IF('ALC Transition Plans'!H144=0," ",'ALC Transition Plans'!H144)</f>
        <v>Y</v>
      </c>
      <c r="I143" s="261" t="str">
        <f>IF('ALC Transition Plans'!I144=0," ",'ALC Transition Plans'!I144)</f>
        <v xml:space="preserve"> </v>
      </c>
      <c r="J143" s="323" t="str">
        <f>IF('ALC Transition Plans'!$O144="yes", IF('ALC Transition Plans'!X144,"Prod",IF('ALC Transition Plans'!R144, 'ALC Transition Plans'!Q144," ")),"N/A")</f>
        <v>Prod</v>
      </c>
      <c r="K143" s="267">
        <f>IF('ALC Transition Plans'!R144=0," ",'ALC Transition Plans'!R144)</f>
        <v>41214</v>
      </c>
      <c r="L143" s="270" t="str">
        <f>IF('ALC Transition Plans'!S144=0," ",'ALC Transition Plans'!S144)</f>
        <v>Y</v>
      </c>
      <c r="M143" s="267" t="str">
        <f>IF('ALC Transition Plans'!T144=0," ",'ALC Transition Plans'!T144)</f>
        <v xml:space="preserve"> </v>
      </c>
      <c r="N143" s="329" t="str">
        <f>IF('ALC Transition Plans'!$Z144="yes", IF('ALC Transition Plans'!AJ144,"Prod",IF('ALC Transition Plans'!AF144, 'ALC Transition Plans'!AC144," ")),"N/A")</f>
        <v>N/A</v>
      </c>
      <c r="O143" s="332" t="str">
        <f>IF('ALC Transition Plans'!AE144=0," ",'ALC Transition Plans'!AE144)</f>
        <v xml:space="preserve"> </v>
      </c>
      <c r="P143" s="560" t="str">
        <f>IF('ALC Transition Plans'!AF144=0," ",'ALC Transition Plans'!AF144)</f>
        <v xml:space="preserve"> </v>
      </c>
      <c r="Q143" s="558">
        <f t="shared" ref="Q143:Q206" si="11">COUNTIF(E143:P143,"X")</f>
        <v>0</v>
      </c>
      <c r="R143" s="276" t="str">
        <f>IF(VLOOKUP(B143,'Pivot Table'!$B$5:$K$2000,8,FALSE)=1,"Yes","")</f>
        <v/>
      </c>
      <c r="S143" s="277" t="str">
        <f>'ALC Transition Plans'!BL144</f>
        <v>F</v>
      </c>
      <c r="T143" s="226" t="str">
        <f>IF('ALC POC'!D143=0," ",'ALC POC'!D143)</f>
        <v>William W. Raulerson</v>
      </c>
      <c r="U143" s="139" t="str">
        <f>IF('ALC POC'!E143=0," ",'ALC POC'!E143)</f>
        <v>W1Raulerson@bop.gov</v>
      </c>
      <c r="V143" s="139" t="str">
        <f>IF('ALC POC'!F143=0," ",'ALC POC'!F143)</f>
        <v>202-305-3011</v>
      </c>
      <c r="X143">
        <f t="shared" si="10"/>
        <v>0</v>
      </c>
    </row>
    <row r="144" spans="1:24" ht="15" customHeight="1" x14ac:dyDescent="0.25">
      <c r="A144" s="333" t="s">
        <v>15</v>
      </c>
      <c r="B144" s="333" t="s">
        <v>134</v>
      </c>
      <c r="C144" s="480" t="str">
        <f>IF('ALC POC'!C144=0," ",'ALC POC'!C144)</f>
        <v xml:space="preserve">DOJ - BOP </v>
      </c>
      <c r="D144" s="480"/>
      <c r="E144" s="322" t="str">
        <f>IF('ALC Transition Plans'!$C145="yes", IF('ALC Transition Plans'!M145,"Prod",IF('ALC Transition Plans'!F145, 'ALC Transition Plans'!E145," ")),"N/A")</f>
        <v>Prod</v>
      </c>
      <c r="F144" s="261">
        <f>IF('ALC Transition Plans'!F145=0," ",'ALC Transition Plans'!F145)</f>
        <v>41334</v>
      </c>
      <c r="G144" s="262" t="str">
        <f>IF('ALC Transition Plans'!G145=0," ",'ALC Transition Plans'!G145)</f>
        <v>Y</v>
      </c>
      <c r="H144" s="262" t="str">
        <f>IF('ALC Transition Plans'!H145=0," ",'ALC Transition Plans'!H145)</f>
        <v>Y</v>
      </c>
      <c r="I144" s="261" t="str">
        <f>IF('ALC Transition Plans'!I145=0," ",'ALC Transition Plans'!I145)</f>
        <v xml:space="preserve"> </v>
      </c>
      <c r="J144" s="323" t="str">
        <f>IF('ALC Transition Plans'!$O145="yes", IF('ALC Transition Plans'!X145,"Prod",IF('ALC Transition Plans'!R145, 'ALC Transition Plans'!Q145," ")),"N/A")</f>
        <v>Prod</v>
      </c>
      <c r="K144" s="267">
        <f>IF('ALC Transition Plans'!R145=0," ",'ALC Transition Plans'!R145)</f>
        <v>41214</v>
      </c>
      <c r="L144" s="270" t="str">
        <f>IF('ALC Transition Plans'!S145=0," ",'ALC Transition Plans'!S145)</f>
        <v>Y</v>
      </c>
      <c r="M144" s="267" t="str">
        <f>IF('ALC Transition Plans'!T145=0," ",'ALC Transition Plans'!T145)</f>
        <v xml:space="preserve"> </v>
      </c>
      <c r="N144" s="329" t="str">
        <f>IF('ALC Transition Plans'!$Z145="yes", IF('ALC Transition Plans'!AJ145,"Prod",IF('ALC Transition Plans'!AF145, 'ALC Transition Plans'!AC145," ")),"N/A")</f>
        <v>N/A</v>
      </c>
      <c r="O144" s="332" t="str">
        <f>IF('ALC Transition Plans'!AE145=0," ",'ALC Transition Plans'!AE145)</f>
        <v xml:space="preserve"> </v>
      </c>
      <c r="P144" s="560" t="str">
        <f>IF('ALC Transition Plans'!AF145=0," ",'ALC Transition Plans'!AF145)</f>
        <v xml:space="preserve"> </v>
      </c>
      <c r="Q144" s="558">
        <f t="shared" si="11"/>
        <v>0</v>
      </c>
      <c r="R144" s="276" t="str">
        <f>IF(VLOOKUP(B144,'Pivot Table'!$B$5:$K$2000,8,FALSE)=1,"Yes","")</f>
        <v/>
      </c>
      <c r="S144" s="277" t="str">
        <f>'ALC Transition Plans'!BL145</f>
        <v>F</v>
      </c>
      <c r="T144" s="226" t="str">
        <f>IF('ALC POC'!D144=0," ",'ALC POC'!D144)</f>
        <v>William W. Raulerson</v>
      </c>
      <c r="U144" s="139" t="str">
        <f>IF('ALC POC'!E144=0," ",'ALC POC'!E144)</f>
        <v>W1Raulerson@bop.gov</v>
      </c>
      <c r="V144" s="139" t="str">
        <f>IF('ALC POC'!F144=0," ",'ALC POC'!F144)</f>
        <v>202-305-3011</v>
      </c>
      <c r="X144">
        <f t="shared" si="10"/>
        <v>0</v>
      </c>
    </row>
    <row r="145" spans="1:24" ht="15" customHeight="1" x14ac:dyDescent="0.25">
      <c r="A145" s="333" t="s">
        <v>15</v>
      </c>
      <c r="B145" s="333" t="s">
        <v>135</v>
      </c>
      <c r="C145" s="480" t="str">
        <f>IF('ALC POC'!C145=0," ",'ALC POC'!C145)</f>
        <v xml:space="preserve">DOJ - BOP </v>
      </c>
      <c r="D145" s="480"/>
      <c r="E145" s="322" t="str">
        <f>IF('ALC Transition Plans'!$C146="yes", IF('ALC Transition Plans'!M146,"Prod",IF('ALC Transition Plans'!F146, 'ALC Transition Plans'!E146," ")),"N/A")</f>
        <v>Prod</v>
      </c>
      <c r="F145" s="261">
        <f>IF('ALC Transition Plans'!F146=0," ",'ALC Transition Plans'!F146)</f>
        <v>41306</v>
      </c>
      <c r="G145" s="262" t="str">
        <f>IF('ALC Transition Plans'!G146=0," ",'ALC Transition Plans'!G146)</f>
        <v>Y</v>
      </c>
      <c r="H145" s="262" t="str">
        <f>IF('ALC Transition Plans'!H146=0," ",'ALC Transition Plans'!H146)</f>
        <v>Y</v>
      </c>
      <c r="I145" s="261" t="str">
        <f>IF('ALC Transition Plans'!I146=0," ",'ALC Transition Plans'!I146)</f>
        <v xml:space="preserve"> </v>
      </c>
      <c r="J145" s="323" t="str">
        <f>IF('ALC Transition Plans'!$O146="yes", IF('ALC Transition Plans'!X146,"Prod",IF('ALC Transition Plans'!R146, 'ALC Transition Plans'!Q146," ")),"N/A")</f>
        <v>Prod</v>
      </c>
      <c r="K145" s="267">
        <f>IF('ALC Transition Plans'!R146=0," ",'ALC Transition Plans'!R146)</f>
        <v>41214</v>
      </c>
      <c r="L145" s="270" t="str">
        <f>IF('ALC Transition Plans'!S146=0," ",'ALC Transition Plans'!S146)</f>
        <v>Y</v>
      </c>
      <c r="M145" s="267" t="str">
        <f>IF('ALC Transition Plans'!T146=0," ",'ALC Transition Plans'!T146)</f>
        <v xml:space="preserve"> </v>
      </c>
      <c r="N145" s="329" t="str">
        <f>IF('ALC Transition Plans'!$Z146="yes", IF('ALC Transition Plans'!AJ146,"Prod",IF('ALC Transition Plans'!AF146, 'ALC Transition Plans'!AC146," ")),"N/A")</f>
        <v>N/A</v>
      </c>
      <c r="O145" s="332" t="str">
        <f>IF('ALC Transition Plans'!AE146=0," ",'ALC Transition Plans'!AE146)</f>
        <v xml:space="preserve"> </v>
      </c>
      <c r="P145" s="560" t="str">
        <f>IF('ALC Transition Plans'!AF146=0," ",'ALC Transition Plans'!AF146)</f>
        <v xml:space="preserve"> </v>
      </c>
      <c r="Q145" s="558">
        <f t="shared" si="11"/>
        <v>0</v>
      </c>
      <c r="R145" s="276" t="str">
        <f>IF(VLOOKUP(B145,'Pivot Table'!$B$5:$K$2000,8,FALSE)=1,"Yes","")</f>
        <v/>
      </c>
      <c r="S145" s="277" t="str">
        <f>'ALC Transition Plans'!BL146</f>
        <v>F</v>
      </c>
      <c r="T145" s="226" t="str">
        <f>IF('ALC POC'!D145=0," ",'ALC POC'!D145)</f>
        <v>William W. Raulerson</v>
      </c>
      <c r="U145" s="139" t="str">
        <f>IF('ALC POC'!E145=0," ",'ALC POC'!E145)</f>
        <v>W1Raulerson@bop.gov</v>
      </c>
      <c r="V145" s="139" t="str">
        <f>IF('ALC POC'!F145=0," ",'ALC POC'!F145)</f>
        <v>202-305-3011</v>
      </c>
      <c r="X145">
        <f t="shared" si="10"/>
        <v>0</v>
      </c>
    </row>
    <row r="146" spans="1:24" ht="15" customHeight="1" x14ac:dyDescent="0.25">
      <c r="A146" s="333" t="s">
        <v>15</v>
      </c>
      <c r="B146" s="333" t="s">
        <v>136</v>
      </c>
      <c r="C146" s="480" t="str">
        <f>IF('ALC POC'!C146=0," ",'ALC POC'!C146)</f>
        <v xml:space="preserve">DOJ - BOP </v>
      </c>
      <c r="D146" s="480"/>
      <c r="E146" s="322" t="str">
        <f>IF('ALC Transition Plans'!$C147="yes", IF('ALC Transition Plans'!M147,"Prod",IF('ALC Transition Plans'!F147, 'ALC Transition Plans'!E147," ")),"N/A")</f>
        <v>Prod</v>
      </c>
      <c r="F146" s="261">
        <f>IF('ALC Transition Plans'!F147=0," ",'ALC Transition Plans'!F147)</f>
        <v>41487</v>
      </c>
      <c r="G146" s="262" t="str">
        <f>IF('ALC Transition Plans'!G147=0," ",'ALC Transition Plans'!G147)</f>
        <v>Y</v>
      </c>
      <c r="H146" s="262" t="str">
        <f>IF('ALC Transition Plans'!H147=0," ",'ALC Transition Plans'!H147)</f>
        <v>Y</v>
      </c>
      <c r="I146" s="261" t="str">
        <f>IF('ALC Transition Plans'!I147=0," ",'ALC Transition Plans'!I147)</f>
        <v xml:space="preserve"> </v>
      </c>
      <c r="J146" s="323" t="str">
        <f>IF('ALC Transition Plans'!$O147="yes", IF('ALC Transition Plans'!X147,"Prod",IF('ALC Transition Plans'!R147, 'ALC Transition Plans'!Q147," ")),"N/A")</f>
        <v>Prod</v>
      </c>
      <c r="K146" s="267">
        <f>IF('ALC Transition Plans'!R147=0," ",'ALC Transition Plans'!R147)</f>
        <v>41334</v>
      </c>
      <c r="L146" s="270" t="str">
        <f>IF('ALC Transition Plans'!S147=0," ",'ALC Transition Plans'!S147)</f>
        <v>Y</v>
      </c>
      <c r="M146" s="267" t="str">
        <f>IF('ALC Transition Plans'!T147=0," ",'ALC Transition Plans'!T147)</f>
        <v xml:space="preserve"> </v>
      </c>
      <c r="N146" s="329" t="str">
        <f>IF('ALC Transition Plans'!$Z147="yes", IF('ALC Transition Plans'!AJ147,"Prod",IF('ALC Transition Plans'!AF147, 'ALC Transition Plans'!AC147," ")),"N/A")</f>
        <v>N/A</v>
      </c>
      <c r="O146" s="332" t="str">
        <f>IF('ALC Transition Plans'!AE147=0," ",'ALC Transition Plans'!AE147)</f>
        <v xml:space="preserve"> </v>
      </c>
      <c r="P146" s="560" t="str">
        <f>IF('ALC Transition Plans'!AF147=0," ",'ALC Transition Plans'!AF147)</f>
        <v xml:space="preserve"> </v>
      </c>
      <c r="Q146" s="558">
        <f t="shared" si="11"/>
        <v>0</v>
      </c>
      <c r="R146" s="276" t="str">
        <f>IF(VLOOKUP(B146,'Pivot Table'!$B$5:$K$2000,8,FALSE)=1,"Yes","")</f>
        <v/>
      </c>
      <c r="S146" s="277" t="str">
        <f>'ALC Transition Plans'!BL147</f>
        <v>F</v>
      </c>
      <c r="T146" s="226" t="str">
        <f>IF('ALC POC'!D146=0," ",'ALC POC'!D146)</f>
        <v>William W. Raulerson</v>
      </c>
      <c r="U146" s="139" t="str">
        <f>IF('ALC POC'!E146=0," ",'ALC POC'!E146)</f>
        <v>W1Raulerson@bop.gov</v>
      </c>
      <c r="V146" s="139" t="str">
        <f>IF('ALC POC'!F146=0," ",'ALC POC'!F146)</f>
        <v>202-305-3011</v>
      </c>
      <c r="X146">
        <f t="shared" si="10"/>
        <v>0</v>
      </c>
    </row>
    <row r="147" spans="1:24" ht="15" customHeight="1" x14ac:dyDescent="0.25">
      <c r="A147" s="333" t="s">
        <v>15</v>
      </c>
      <c r="B147" s="333" t="s">
        <v>137</v>
      </c>
      <c r="C147" s="480" t="str">
        <f>IF('ALC POC'!C147=0," ",'ALC POC'!C147)</f>
        <v xml:space="preserve">DOJ - BOP </v>
      </c>
      <c r="D147" s="480"/>
      <c r="E147" s="322" t="str">
        <f>IF('ALC Transition Plans'!$C148="yes", IF('ALC Transition Plans'!M148,"Prod",IF('ALC Transition Plans'!F148, 'ALC Transition Plans'!E148," ")),"N/A")</f>
        <v>Prod</v>
      </c>
      <c r="F147" s="261">
        <f>IF('ALC Transition Plans'!F148=0," ",'ALC Transition Plans'!F148)</f>
        <v>41487</v>
      </c>
      <c r="G147" s="262" t="str">
        <f>IF('ALC Transition Plans'!G148=0," ",'ALC Transition Plans'!G148)</f>
        <v>Y</v>
      </c>
      <c r="H147" s="262" t="str">
        <f>IF('ALC Transition Plans'!H148=0," ",'ALC Transition Plans'!H148)</f>
        <v>Y</v>
      </c>
      <c r="I147" s="261" t="str">
        <f>IF('ALC Transition Plans'!I148=0," ",'ALC Transition Plans'!I148)</f>
        <v xml:space="preserve"> </v>
      </c>
      <c r="J147" s="323" t="str">
        <f>IF('ALC Transition Plans'!$O148="yes", IF('ALC Transition Plans'!X148,"Prod",IF('ALC Transition Plans'!R148, 'ALC Transition Plans'!Q148," ")),"N/A")</f>
        <v>Prod</v>
      </c>
      <c r="K147" s="267">
        <f>IF('ALC Transition Plans'!R148=0," ",'ALC Transition Plans'!R148)</f>
        <v>41334</v>
      </c>
      <c r="L147" s="270" t="str">
        <f>IF('ALC Transition Plans'!S148=0," ",'ALC Transition Plans'!S148)</f>
        <v>Y</v>
      </c>
      <c r="M147" s="267" t="str">
        <f>IF('ALC Transition Plans'!T148=0," ",'ALC Transition Plans'!T148)</f>
        <v xml:space="preserve"> </v>
      </c>
      <c r="N147" s="329" t="str">
        <f>IF('ALC Transition Plans'!$Z148="yes", IF('ALC Transition Plans'!AJ148,"Prod",IF('ALC Transition Plans'!AF148, 'ALC Transition Plans'!AC148," ")),"N/A")</f>
        <v>N/A</v>
      </c>
      <c r="O147" s="332" t="str">
        <f>IF('ALC Transition Plans'!AE148=0," ",'ALC Transition Plans'!AE148)</f>
        <v xml:space="preserve"> </v>
      </c>
      <c r="P147" s="560" t="str">
        <f>IF('ALC Transition Plans'!AF148=0," ",'ALC Transition Plans'!AF148)</f>
        <v xml:space="preserve"> </v>
      </c>
      <c r="Q147" s="558">
        <f t="shared" si="11"/>
        <v>0</v>
      </c>
      <c r="R147" s="276" t="str">
        <f>IF(VLOOKUP(B147,'Pivot Table'!$B$5:$K$2000,8,FALSE)=1,"Yes","")</f>
        <v/>
      </c>
      <c r="S147" s="277" t="str">
        <f>'ALC Transition Plans'!BL148</f>
        <v>F</v>
      </c>
      <c r="T147" s="226" t="str">
        <f>IF('ALC POC'!D147=0," ",'ALC POC'!D147)</f>
        <v>William W. Raulerson</v>
      </c>
      <c r="U147" s="139" t="str">
        <f>IF('ALC POC'!E147=0," ",'ALC POC'!E147)</f>
        <v>W1Raulerson@bop.gov</v>
      </c>
      <c r="V147" s="139" t="str">
        <f>IF('ALC POC'!F147=0," ",'ALC POC'!F147)</f>
        <v>202-305-3011</v>
      </c>
      <c r="X147">
        <f t="shared" si="10"/>
        <v>0</v>
      </c>
    </row>
    <row r="148" spans="1:24" ht="15" customHeight="1" x14ac:dyDescent="0.25">
      <c r="A148" s="333" t="s">
        <v>15</v>
      </c>
      <c r="B148" s="333" t="s">
        <v>138</v>
      </c>
      <c r="C148" s="480" t="str">
        <f>IF('ALC POC'!C148=0," ",'ALC POC'!C148)</f>
        <v xml:space="preserve">DOJ - BOP </v>
      </c>
      <c r="D148" s="480"/>
      <c r="E148" s="322" t="str">
        <f>IF('ALC Transition Plans'!$C149="yes", IF('ALC Transition Plans'!M149,"Prod",IF('ALC Transition Plans'!F149, 'ALC Transition Plans'!E149," ")),"N/A")</f>
        <v>Prod</v>
      </c>
      <c r="F148" s="261">
        <f>IF('ALC Transition Plans'!F149=0," ",'ALC Transition Plans'!F149)</f>
        <v>41334</v>
      </c>
      <c r="G148" s="262" t="str">
        <f>IF('ALC Transition Plans'!G149=0," ",'ALC Transition Plans'!G149)</f>
        <v>Y</v>
      </c>
      <c r="H148" s="262" t="str">
        <f>IF('ALC Transition Plans'!H149=0," ",'ALC Transition Plans'!H149)</f>
        <v>Y</v>
      </c>
      <c r="I148" s="261" t="str">
        <f>IF('ALC Transition Plans'!I149=0," ",'ALC Transition Plans'!I149)</f>
        <v xml:space="preserve"> </v>
      </c>
      <c r="J148" s="323" t="str">
        <f>IF('ALC Transition Plans'!$O149="yes", IF('ALC Transition Plans'!X149,"Prod",IF('ALC Transition Plans'!R149, 'ALC Transition Plans'!Q149," ")),"N/A")</f>
        <v>Prod</v>
      </c>
      <c r="K148" s="267">
        <f>IF('ALC Transition Plans'!R149=0," ",'ALC Transition Plans'!R149)</f>
        <v>41214</v>
      </c>
      <c r="L148" s="270" t="str">
        <f>IF('ALC Transition Plans'!S149=0," ",'ALC Transition Plans'!S149)</f>
        <v>Y</v>
      </c>
      <c r="M148" s="267" t="str">
        <f>IF('ALC Transition Plans'!T149=0," ",'ALC Transition Plans'!T149)</f>
        <v xml:space="preserve"> </v>
      </c>
      <c r="N148" s="329" t="str">
        <f>IF('ALC Transition Plans'!$Z149="yes", IF('ALC Transition Plans'!AJ149,"Prod",IF('ALC Transition Plans'!AF149, 'ALC Transition Plans'!AC149," ")),"N/A")</f>
        <v>N/A</v>
      </c>
      <c r="O148" s="332" t="str">
        <f>IF('ALC Transition Plans'!AE149=0," ",'ALC Transition Plans'!AE149)</f>
        <v xml:space="preserve"> </v>
      </c>
      <c r="P148" s="560" t="str">
        <f>IF('ALC Transition Plans'!AF149=0," ",'ALC Transition Plans'!AF149)</f>
        <v xml:space="preserve"> </v>
      </c>
      <c r="Q148" s="558">
        <f t="shared" si="11"/>
        <v>0</v>
      </c>
      <c r="R148" s="276" t="str">
        <f>IF(VLOOKUP(B148,'Pivot Table'!$B$5:$K$2000,8,FALSE)=1,"Yes","")</f>
        <v/>
      </c>
      <c r="S148" s="277" t="str">
        <f>'ALC Transition Plans'!BL149</f>
        <v>F</v>
      </c>
      <c r="T148" s="226" t="str">
        <f>IF('ALC POC'!D148=0," ",'ALC POC'!D148)</f>
        <v>William W. Raulerson</v>
      </c>
      <c r="U148" s="139" t="str">
        <f>IF('ALC POC'!E148=0," ",'ALC POC'!E148)</f>
        <v>W1Raulerson@bop.gov</v>
      </c>
      <c r="V148" s="139" t="str">
        <f>IF('ALC POC'!F148=0," ",'ALC POC'!F148)</f>
        <v>202-305-3011</v>
      </c>
      <c r="X148">
        <f t="shared" si="10"/>
        <v>0</v>
      </c>
    </row>
    <row r="149" spans="1:24" ht="15" customHeight="1" x14ac:dyDescent="0.25">
      <c r="A149" s="333" t="s">
        <v>15</v>
      </c>
      <c r="B149" s="333" t="s">
        <v>139</v>
      </c>
      <c r="C149" s="480" t="str">
        <f>IF('ALC POC'!C149=0," ",'ALC POC'!C149)</f>
        <v xml:space="preserve">DOJ - BOP </v>
      </c>
      <c r="D149" s="480"/>
      <c r="E149" s="322" t="str">
        <f>IF('ALC Transition Plans'!$C150="yes", IF('ALC Transition Plans'!M150,"Prod",IF('ALC Transition Plans'!F150, 'ALC Transition Plans'!E150," ")),"N/A")</f>
        <v>Prod</v>
      </c>
      <c r="F149" s="261">
        <f>IF('ALC Transition Plans'!F150=0," ",'ALC Transition Plans'!F150)</f>
        <v>41334</v>
      </c>
      <c r="G149" s="262" t="str">
        <f>IF('ALC Transition Plans'!G150=0," ",'ALC Transition Plans'!G150)</f>
        <v>Y</v>
      </c>
      <c r="H149" s="262" t="str">
        <f>IF('ALC Transition Plans'!H150=0," ",'ALC Transition Plans'!H150)</f>
        <v>Y</v>
      </c>
      <c r="I149" s="261" t="str">
        <f>IF('ALC Transition Plans'!I150=0," ",'ALC Transition Plans'!I150)</f>
        <v xml:space="preserve"> </v>
      </c>
      <c r="J149" s="323" t="str">
        <f>IF('ALC Transition Plans'!$O150="yes", IF('ALC Transition Plans'!X150,"Prod",IF('ALC Transition Plans'!R150, 'ALC Transition Plans'!Q150," ")),"N/A")</f>
        <v>Prod</v>
      </c>
      <c r="K149" s="267">
        <f>IF('ALC Transition Plans'!R150=0," ",'ALC Transition Plans'!R150)</f>
        <v>41214</v>
      </c>
      <c r="L149" s="270" t="str">
        <f>IF('ALC Transition Plans'!S150=0," ",'ALC Transition Plans'!S150)</f>
        <v>Y</v>
      </c>
      <c r="M149" s="267" t="str">
        <f>IF('ALC Transition Plans'!T150=0," ",'ALC Transition Plans'!T150)</f>
        <v xml:space="preserve"> </v>
      </c>
      <c r="N149" s="329" t="str">
        <f>IF('ALC Transition Plans'!$Z150="yes", IF('ALC Transition Plans'!AJ150,"Prod",IF('ALC Transition Plans'!AF150, 'ALC Transition Plans'!AC150," ")),"N/A")</f>
        <v>N/A</v>
      </c>
      <c r="O149" s="332" t="str">
        <f>IF('ALC Transition Plans'!AE150=0," ",'ALC Transition Plans'!AE150)</f>
        <v xml:space="preserve"> </v>
      </c>
      <c r="P149" s="560" t="str">
        <f>IF('ALC Transition Plans'!AF150=0," ",'ALC Transition Plans'!AF150)</f>
        <v xml:space="preserve"> </v>
      </c>
      <c r="Q149" s="558">
        <f t="shared" si="11"/>
        <v>0</v>
      </c>
      <c r="R149" s="276" t="str">
        <f>IF(VLOOKUP(B149,'Pivot Table'!$B$5:$K$2000,8,FALSE)=1,"Yes","")</f>
        <v/>
      </c>
      <c r="S149" s="277" t="str">
        <f>'ALC Transition Plans'!BL150</f>
        <v>F</v>
      </c>
      <c r="T149" s="226" t="str">
        <f>IF('ALC POC'!D149=0," ",'ALC POC'!D149)</f>
        <v>William W. Raulerson</v>
      </c>
      <c r="U149" s="139" t="str">
        <f>IF('ALC POC'!E149=0," ",'ALC POC'!E149)</f>
        <v>W1Raulerson@bop.gov</v>
      </c>
      <c r="V149" s="139" t="str">
        <f>IF('ALC POC'!F149=0," ",'ALC POC'!F149)</f>
        <v>202-305-3011</v>
      </c>
      <c r="X149">
        <f t="shared" si="10"/>
        <v>0</v>
      </c>
    </row>
    <row r="150" spans="1:24" ht="15" customHeight="1" x14ac:dyDescent="0.25">
      <c r="A150" s="333" t="s">
        <v>15</v>
      </c>
      <c r="B150" s="333" t="s">
        <v>140</v>
      </c>
      <c r="C150" s="480" t="str">
        <f>IF('ALC POC'!C150=0," ",'ALC POC'!C150)</f>
        <v xml:space="preserve">DOJ - BOP </v>
      </c>
      <c r="D150" s="480"/>
      <c r="E150" s="322" t="str">
        <f>IF('ALC Transition Plans'!$C151="yes", IF('ALC Transition Plans'!M151,"Prod",IF('ALC Transition Plans'!F151, 'ALC Transition Plans'!E151," ")),"N/A")</f>
        <v>Prod</v>
      </c>
      <c r="F150" s="261">
        <f>IF('ALC Transition Plans'!F151=0," ",'ALC Transition Plans'!F151)</f>
        <v>41334</v>
      </c>
      <c r="G150" s="262" t="str">
        <f>IF('ALC Transition Plans'!G151=0," ",'ALC Transition Plans'!G151)</f>
        <v>Y</v>
      </c>
      <c r="H150" s="262" t="str">
        <f>IF('ALC Transition Plans'!H151=0," ",'ALC Transition Plans'!H151)</f>
        <v>Y</v>
      </c>
      <c r="I150" s="261" t="str">
        <f>IF('ALC Transition Plans'!I151=0," ",'ALC Transition Plans'!I151)</f>
        <v xml:space="preserve"> </v>
      </c>
      <c r="J150" s="323" t="str">
        <f>IF('ALC Transition Plans'!$O151="yes", IF('ALC Transition Plans'!X151,"Prod",IF('ALC Transition Plans'!R151, 'ALC Transition Plans'!Q151," ")),"N/A")</f>
        <v>Prod</v>
      </c>
      <c r="K150" s="267">
        <f>IF('ALC Transition Plans'!R151=0," ",'ALC Transition Plans'!R151)</f>
        <v>41214</v>
      </c>
      <c r="L150" s="270" t="str">
        <f>IF('ALC Transition Plans'!S151=0," ",'ALC Transition Plans'!S151)</f>
        <v>Y</v>
      </c>
      <c r="M150" s="267" t="str">
        <f>IF('ALC Transition Plans'!T151=0," ",'ALC Transition Plans'!T151)</f>
        <v xml:space="preserve"> </v>
      </c>
      <c r="N150" s="329" t="str">
        <f>IF('ALC Transition Plans'!$Z151="yes", IF('ALC Transition Plans'!AJ151,"Prod",IF('ALC Transition Plans'!AF151, 'ALC Transition Plans'!AC151," ")),"N/A")</f>
        <v>N/A</v>
      </c>
      <c r="O150" s="332" t="str">
        <f>IF('ALC Transition Plans'!AE151=0," ",'ALC Transition Plans'!AE151)</f>
        <v xml:space="preserve"> </v>
      </c>
      <c r="P150" s="560" t="str">
        <f>IF('ALC Transition Plans'!AF151=0," ",'ALC Transition Plans'!AF151)</f>
        <v xml:space="preserve"> </v>
      </c>
      <c r="Q150" s="558">
        <f t="shared" si="11"/>
        <v>0</v>
      </c>
      <c r="R150" s="276" t="str">
        <f>IF(VLOOKUP(B150,'Pivot Table'!$B$5:$K$2000,8,FALSE)=1,"Yes","")</f>
        <v/>
      </c>
      <c r="S150" s="277" t="str">
        <f>'ALC Transition Plans'!BL151</f>
        <v>F</v>
      </c>
      <c r="T150" s="226" t="str">
        <f>IF('ALC POC'!D150=0," ",'ALC POC'!D150)</f>
        <v>William W. Raulerson</v>
      </c>
      <c r="U150" s="139" t="str">
        <f>IF('ALC POC'!E150=0," ",'ALC POC'!E150)</f>
        <v>W1Raulerson@bop.gov</v>
      </c>
      <c r="V150" s="139" t="str">
        <f>IF('ALC POC'!F150=0," ",'ALC POC'!F150)</f>
        <v>202-305-3011</v>
      </c>
      <c r="X150">
        <f t="shared" si="10"/>
        <v>0</v>
      </c>
    </row>
    <row r="151" spans="1:24" ht="15" customHeight="1" x14ac:dyDescent="0.25">
      <c r="A151" s="333" t="s">
        <v>15</v>
      </c>
      <c r="B151" s="333" t="s">
        <v>141</v>
      </c>
      <c r="C151" s="480" t="str">
        <f>IF('ALC POC'!C151=0," ",'ALC POC'!C151)</f>
        <v xml:space="preserve">DOJ - BOP </v>
      </c>
      <c r="D151" s="480"/>
      <c r="E151" s="322" t="str">
        <f>IF('ALC Transition Plans'!$C152="yes", IF('ALC Transition Plans'!M152,"Prod",IF('ALC Transition Plans'!F152, 'ALC Transition Plans'!E152," ")),"N/A")</f>
        <v>Prod</v>
      </c>
      <c r="F151" s="261">
        <f>IF('ALC Transition Plans'!F152=0," ",'ALC Transition Plans'!F152)</f>
        <v>41487</v>
      </c>
      <c r="G151" s="262" t="str">
        <f>IF('ALC Transition Plans'!G152=0," ",'ALC Transition Plans'!G152)</f>
        <v>Y</v>
      </c>
      <c r="H151" s="262" t="str">
        <f>IF('ALC Transition Plans'!H152=0," ",'ALC Transition Plans'!H152)</f>
        <v>Y</v>
      </c>
      <c r="I151" s="261" t="str">
        <f>IF('ALC Transition Plans'!I152=0," ",'ALC Transition Plans'!I152)</f>
        <v xml:space="preserve"> </v>
      </c>
      <c r="J151" s="323" t="str">
        <f>IF('ALC Transition Plans'!$O152="yes", IF('ALC Transition Plans'!X152,"Prod",IF('ALC Transition Plans'!R152, 'ALC Transition Plans'!Q152," ")),"N/A")</f>
        <v>Prod</v>
      </c>
      <c r="K151" s="267">
        <f>IF('ALC Transition Plans'!R152=0," ",'ALC Transition Plans'!R152)</f>
        <v>41334</v>
      </c>
      <c r="L151" s="270" t="str">
        <f>IF('ALC Transition Plans'!S152=0," ",'ALC Transition Plans'!S152)</f>
        <v>Y</v>
      </c>
      <c r="M151" s="267" t="str">
        <f>IF('ALC Transition Plans'!T152=0," ",'ALC Transition Plans'!T152)</f>
        <v xml:space="preserve"> </v>
      </c>
      <c r="N151" s="329" t="str">
        <f>IF('ALC Transition Plans'!$Z152="yes", IF('ALC Transition Plans'!AJ152,"Prod",IF('ALC Transition Plans'!AF152, 'ALC Transition Plans'!AC152," ")),"N/A")</f>
        <v>N/A</v>
      </c>
      <c r="O151" s="332" t="str">
        <f>IF('ALC Transition Plans'!AE152=0," ",'ALC Transition Plans'!AE152)</f>
        <v xml:space="preserve"> </v>
      </c>
      <c r="P151" s="560" t="str">
        <f>IF('ALC Transition Plans'!AF152=0," ",'ALC Transition Plans'!AF152)</f>
        <v xml:space="preserve"> </v>
      </c>
      <c r="Q151" s="558">
        <f t="shared" si="11"/>
        <v>0</v>
      </c>
      <c r="R151" s="276" t="str">
        <f>IF(VLOOKUP(B151,'Pivot Table'!$B$5:$K$2000,8,FALSE)=1,"Yes","")</f>
        <v/>
      </c>
      <c r="S151" s="277" t="str">
        <f>'ALC Transition Plans'!BL152</f>
        <v>F</v>
      </c>
      <c r="T151" s="226" t="str">
        <f>IF('ALC POC'!D151=0," ",'ALC POC'!D151)</f>
        <v>William W. Raulerson</v>
      </c>
      <c r="U151" s="139" t="str">
        <f>IF('ALC POC'!E151=0," ",'ALC POC'!E151)</f>
        <v>W1Raulerson@bop.gov</v>
      </c>
      <c r="V151" s="139" t="str">
        <f>IF('ALC POC'!F151=0," ",'ALC POC'!F151)</f>
        <v>202-305-3011</v>
      </c>
      <c r="X151">
        <f t="shared" si="10"/>
        <v>0</v>
      </c>
    </row>
    <row r="152" spans="1:24" ht="15" customHeight="1" x14ac:dyDescent="0.25">
      <c r="A152" s="333" t="s">
        <v>15</v>
      </c>
      <c r="B152" s="333" t="s">
        <v>142</v>
      </c>
      <c r="C152" s="480" t="str">
        <f>IF('ALC POC'!C152=0," ",'ALC POC'!C152)</f>
        <v xml:space="preserve">DOJ - BOP </v>
      </c>
      <c r="D152" s="480"/>
      <c r="E152" s="322" t="str">
        <f>IF('ALC Transition Plans'!$C153="yes", IF('ALC Transition Plans'!M153,"Prod",IF('ALC Transition Plans'!F153, 'ALC Transition Plans'!E153," ")),"N/A")</f>
        <v>Prod</v>
      </c>
      <c r="F152" s="261">
        <f>IF('ALC Transition Plans'!F153=0," ",'ALC Transition Plans'!F153)</f>
        <v>41334</v>
      </c>
      <c r="G152" s="262" t="str">
        <f>IF('ALC Transition Plans'!G153=0," ",'ALC Transition Plans'!G153)</f>
        <v>Y</v>
      </c>
      <c r="H152" s="262" t="str">
        <f>IF('ALC Transition Plans'!H153=0," ",'ALC Transition Plans'!H153)</f>
        <v>Y</v>
      </c>
      <c r="I152" s="261" t="str">
        <f>IF('ALC Transition Plans'!I153=0," ",'ALC Transition Plans'!I153)</f>
        <v xml:space="preserve"> </v>
      </c>
      <c r="J152" s="323" t="str">
        <f>IF('ALC Transition Plans'!$O153="yes", IF('ALC Transition Plans'!X153,"Prod",IF('ALC Transition Plans'!R153, 'ALC Transition Plans'!Q153," ")),"N/A")</f>
        <v>Prod</v>
      </c>
      <c r="K152" s="267">
        <f>IF('ALC Transition Plans'!R153=0," ",'ALC Transition Plans'!R153)</f>
        <v>41214</v>
      </c>
      <c r="L152" s="270" t="str">
        <f>IF('ALC Transition Plans'!S153=0," ",'ALC Transition Plans'!S153)</f>
        <v>Y</v>
      </c>
      <c r="M152" s="267" t="str">
        <f>IF('ALC Transition Plans'!T153=0," ",'ALC Transition Plans'!T153)</f>
        <v xml:space="preserve"> </v>
      </c>
      <c r="N152" s="329" t="str">
        <f>IF('ALC Transition Plans'!$Z153="yes", IF('ALC Transition Plans'!AJ153,"Prod",IF('ALC Transition Plans'!AF153, 'ALC Transition Plans'!AC153," ")),"N/A")</f>
        <v>N/A</v>
      </c>
      <c r="O152" s="332" t="str">
        <f>IF('ALC Transition Plans'!AE153=0," ",'ALC Transition Plans'!AE153)</f>
        <v xml:space="preserve"> </v>
      </c>
      <c r="P152" s="560" t="str">
        <f>IF('ALC Transition Plans'!AF153=0," ",'ALC Transition Plans'!AF153)</f>
        <v xml:space="preserve"> </v>
      </c>
      <c r="Q152" s="558">
        <f t="shared" si="11"/>
        <v>0</v>
      </c>
      <c r="R152" s="276" t="str">
        <f>IF(VLOOKUP(B152,'Pivot Table'!$B$5:$K$2000,8,FALSE)=1,"Yes","")</f>
        <v/>
      </c>
      <c r="S152" s="277" t="str">
        <f>'ALC Transition Plans'!BL153</f>
        <v>F</v>
      </c>
      <c r="T152" s="226" t="str">
        <f>IF('ALC POC'!D152=0," ",'ALC POC'!D152)</f>
        <v>William W. Raulerson</v>
      </c>
      <c r="U152" s="139" t="str">
        <f>IF('ALC POC'!E152=0," ",'ALC POC'!E152)</f>
        <v>W1Raulerson@bop.gov</v>
      </c>
      <c r="V152" s="139" t="str">
        <f>IF('ALC POC'!F152=0," ",'ALC POC'!F152)</f>
        <v>202-305-3011</v>
      </c>
      <c r="X152">
        <f t="shared" si="10"/>
        <v>0</v>
      </c>
    </row>
    <row r="153" spans="1:24" ht="15" customHeight="1" x14ac:dyDescent="0.25">
      <c r="A153" s="333" t="s">
        <v>15</v>
      </c>
      <c r="B153" s="333" t="s">
        <v>143</v>
      </c>
      <c r="C153" s="480" t="str">
        <f>IF('ALC POC'!C153=0," ",'ALC POC'!C153)</f>
        <v xml:space="preserve">DOJ - BOP </v>
      </c>
      <c r="D153" s="480"/>
      <c r="E153" s="322" t="str">
        <f>IF('ALC Transition Plans'!$C154="yes", IF('ALC Transition Plans'!M154,"Prod",IF('ALC Transition Plans'!F154, 'ALC Transition Plans'!E154," ")),"N/A")</f>
        <v>Prod</v>
      </c>
      <c r="F153" s="261">
        <f>IF('ALC Transition Plans'!F154=0," ",'ALC Transition Plans'!F154)</f>
        <v>41334</v>
      </c>
      <c r="G153" s="262" t="str">
        <f>IF('ALC Transition Plans'!G154=0," ",'ALC Transition Plans'!G154)</f>
        <v>Y</v>
      </c>
      <c r="H153" s="262" t="str">
        <f>IF('ALC Transition Plans'!H154=0," ",'ALC Transition Plans'!H154)</f>
        <v>Y</v>
      </c>
      <c r="I153" s="261" t="str">
        <f>IF('ALC Transition Plans'!I154=0," ",'ALC Transition Plans'!I154)</f>
        <v xml:space="preserve"> </v>
      </c>
      <c r="J153" s="323" t="str">
        <f>IF('ALC Transition Plans'!$O154="yes", IF('ALC Transition Plans'!X154,"Prod",IF('ALC Transition Plans'!R154, 'ALC Transition Plans'!Q154," ")),"N/A")</f>
        <v>Prod</v>
      </c>
      <c r="K153" s="267">
        <f>IF('ALC Transition Plans'!R154=0," ",'ALC Transition Plans'!R154)</f>
        <v>41214</v>
      </c>
      <c r="L153" s="270" t="str">
        <f>IF('ALC Transition Plans'!S154=0," ",'ALC Transition Plans'!S154)</f>
        <v>Y</v>
      </c>
      <c r="M153" s="267" t="str">
        <f>IF('ALC Transition Plans'!T154=0," ",'ALC Transition Plans'!T154)</f>
        <v xml:space="preserve"> </v>
      </c>
      <c r="N153" s="329" t="str">
        <f>IF('ALC Transition Plans'!$Z154="yes", IF('ALC Transition Plans'!AJ154,"Prod",IF('ALC Transition Plans'!AF154, 'ALC Transition Plans'!AC154," ")),"N/A")</f>
        <v>N/A</v>
      </c>
      <c r="O153" s="332" t="str">
        <f>IF('ALC Transition Plans'!AE154=0," ",'ALC Transition Plans'!AE154)</f>
        <v xml:space="preserve"> </v>
      </c>
      <c r="P153" s="560" t="str">
        <f>IF('ALC Transition Plans'!AF154=0," ",'ALC Transition Plans'!AF154)</f>
        <v xml:space="preserve"> </v>
      </c>
      <c r="Q153" s="558">
        <f t="shared" si="11"/>
        <v>0</v>
      </c>
      <c r="R153" s="276" t="str">
        <f>IF(VLOOKUP(B153,'Pivot Table'!$B$5:$K$2000,8,FALSE)=1,"Yes","")</f>
        <v/>
      </c>
      <c r="S153" s="277" t="str">
        <f>'ALC Transition Plans'!BL154</f>
        <v>F</v>
      </c>
      <c r="T153" s="226" t="str">
        <f>IF('ALC POC'!D153=0," ",'ALC POC'!D153)</f>
        <v>William W. Raulerson</v>
      </c>
      <c r="U153" s="139" t="str">
        <f>IF('ALC POC'!E153=0," ",'ALC POC'!E153)</f>
        <v>W1Raulerson@bop.gov</v>
      </c>
      <c r="V153" s="139" t="str">
        <f>IF('ALC POC'!F153=0," ",'ALC POC'!F153)</f>
        <v>202-305-3011</v>
      </c>
      <c r="X153">
        <f t="shared" si="10"/>
        <v>0</v>
      </c>
    </row>
    <row r="154" spans="1:24" ht="15" customHeight="1" x14ac:dyDescent="0.25">
      <c r="A154" s="333" t="s">
        <v>15</v>
      </c>
      <c r="B154" s="333" t="s">
        <v>144</v>
      </c>
      <c r="C154" s="480" t="str">
        <f>IF('ALC POC'!C154=0," ",'ALC POC'!C154)</f>
        <v xml:space="preserve">DOJ - BOP </v>
      </c>
      <c r="D154" s="480"/>
      <c r="E154" s="322" t="str">
        <f>IF('ALC Transition Plans'!$C155="yes", IF('ALC Transition Plans'!M155,"Prod",IF('ALC Transition Plans'!F155, 'ALC Transition Plans'!E155," ")),"N/A")</f>
        <v>Prod</v>
      </c>
      <c r="F154" s="261">
        <f>IF('ALC Transition Plans'!F155=0," ",'ALC Transition Plans'!F155)</f>
        <v>41334</v>
      </c>
      <c r="G154" s="262" t="str">
        <f>IF('ALC Transition Plans'!G155=0," ",'ALC Transition Plans'!G155)</f>
        <v>Y</v>
      </c>
      <c r="H154" s="262" t="str">
        <f>IF('ALC Transition Plans'!H155=0," ",'ALC Transition Plans'!H155)</f>
        <v>Y</v>
      </c>
      <c r="I154" s="261" t="str">
        <f>IF('ALC Transition Plans'!I155=0," ",'ALC Transition Plans'!I155)</f>
        <v xml:space="preserve"> </v>
      </c>
      <c r="J154" s="323" t="str">
        <f>IF('ALC Transition Plans'!$O155="yes", IF('ALC Transition Plans'!X155,"Prod",IF('ALC Transition Plans'!R155, 'ALC Transition Plans'!Q155," ")),"N/A")</f>
        <v>Prod</v>
      </c>
      <c r="K154" s="267">
        <f>IF('ALC Transition Plans'!R155=0," ",'ALC Transition Plans'!R155)</f>
        <v>41214</v>
      </c>
      <c r="L154" s="270" t="str">
        <f>IF('ALC Transition Plans'!S155=0," ",'ALC Transition Plans'!S155)</f>
        <v>Y</v>
      </c>
      <c r="M154" s="267" t="str">
        <f>IF('ALC Transition Plans'!T155=0," ",'ALC Transition Plans'!T155)</f>
        <v xml:space="preserve"> </v>
      </c>
      <c r="N154" s="329" t="str">
        <f>IF('ALC Transition Plans'!$Z155="yes", IF('ALC Transition Plans'!AJ155,"Prod",IF('ALC Transition Plans'!AF155, 'ALC Transition Plans'!AC155," ")),"N/A")</f>
        <v>N/A</v>
      </c>
      <c r="O154" s="332" t="str">
        <f>IF('ALC Transition Plans'!AE155=0," ",'ALC Transition Plans'!AE155)</f>
        <v xml:space="preserve"> </v>
      </c>
      <c r="P154" s="560" t="str">
        <f>IF('ALC Transition Plans'!AF155=0," ",'ALC Transition Plans'!AF155)</f>
        <v xml:space="preserve"> </v>
      </c>
      <c r="Q154" s="558">
        <f t="shared" si="11"/>
        <v>0</v>
      </c>
      <c r="R154" s="276" t="str">
        <f>IF(VLOOKUP(B154,'Pivot Table'!$B$5:$K$2000,8,FALSE)=1,"Yes","")</f>
        <v/>
      </c>
      <c r="S154" s="277" t="str">
        <f>'ALC Transition Plans'!BL155</f>
        <v>F</v>
      </c>
      <c r="T154" s="226" t="str">
        <f>IF('ALC POC'!D154=0," ",'ALC POC'!D154)</f>
        <v>William W. Raulerson</v>
      </c>
      <c r="U154" s="139" t="str">
        <f>IF('ALC POC'!E154=0," ",'ALC POC'!E154)</f>
        <v>W1Raulerson@bop.gov</v>
      </c>
      <c r="V154" s="139" t="str">
        <f>IF('ALC POC'!F154=0," ",'ALC POC'!F154)</f>
        <v>202-305-3011</v>
      </c>
      <c r="X154">
        <f t="shared" si="10"/>
        <v>0</v>
      </c>
    </row>
    <row r="155" spans="1:24" ht="15" customHeight="1" x14ac:dyDescent="0.25">
      <c r="A155" s="333" t="s">
        <v>15</v>
      </c>
      <c r="B155" s="333" t="s">
        <v>145</v>
      </c>
      <c r="C155" s="480" t="str">
        <f>IF('ALC POC'!C155=0," ",'ALC POC'!C155)</f>
        <v xml:space="preserve">DOJ - BOP </v>
      </c>
      <c r="D155" s="480"/>
      <c r="E155" s="322" t="str">
        <f>IF('ALC Transition Plans'!$C156="yes", IF('ALC Transition Plans'!M156,"Prod",IF('ALC Transition Plans'!F156, 'ALC Transition Plans'!E156," ")),"N/A")</f>
        <v>Prod</v>
      </c>
      <c r="F155" s="261">
        <f>IF('ALC Transition Plans'!F156=0," ",'ALC Transition Plans'!F156)</f>
        <v>41306</v>
      </c>
      <c r="G155" s="262" t="str">
        <f>IF('ALC Transition Plans'!G156=0," ",'ALC Transition Plans'!G156)</f>
        <v>Y</v>
      </c>
      <c r="H155" s="262" t="str">
        <f>IF('ALC Transition Plans'!H156=0," ",'ALC Transition Plans'!H156)</f>
        <v>Y</v>
      </c>
      <c r="I155" s="261" t="str">
        <f>IF('ALC Transition Plans'!I156=0," ",'ALC Transition Plans'!I156)</f>
        <v xml:space="preserve"> </v>
      </c>
      <c r="J155" s="323" t="str">
        <f>IF('ALC Transition Plans'!$O156="yes", IF('ALC Transition Plans'!X156,"Prod",IF('ALC Transition Plans'!R156, 'ALC Transition Plans'!Q156," ")),"N/A")</f>
        <v>Prod</v>
      </c>
      <c r="K155" s="267">
        <f>IF('ALC Transition Plans'!R156=0," ",'ALC Transition Plans'!R156)</f>
        <v>41214</v>
      </c>
      <c r="L155" s="270" t="str">
        <f>IF('ALC Transition Plans'!S156=0," ",'ALC Transition Plans'!S156)</f>
        <v>Y</v>
      </c>
      <c r="M155" s="267" t="str">
        <f>IF('ALC Transition Plans'!T156=0," ",'ALC Transition Plans'!T156)</f>
        <v xml:space="preserve"> </v>
      </c>
      <c r="N155" s="329" t="str">
        <f>IF('ALC Transition Plans'!$Z156="yes", IF('ALC Transition Plans'!AJ156,"Prod",IF('ALC Transition Plans'!AF156, 'ALC Transition Plans'!AC156," ")),"N/A")</f>
        <v>N/A</v>
      </c>
      <c r="O155" s="332" t="str">
        <f>IF('ALC Transition Plans'!AE156=0," ",'ALC Transition Plans'!AE156)</f>
        <v xml:space="preserve"> </v>
      </c>
      <c r="P155" s="560" t="str">
        <f>IF('ALC Transition Plans'!AF156=0," ",'ALC Transition Plans'!AF156)</f>
        <v xml:space="preserve"> </v>
      </c>
      <c r="Q155" s="558">
        <f t="shared" si="11"/>
        <v>0</v>
      </c>
      <c r="R155" s="276" t="str">
        <f>IF(VLOOKUP(B155,'Pivot Table'!$B$5:$K$2000,8,FALSE)=1,"Yes","")</f>
        <v/>
      </c>
      <c r="S155" s="277" t="str">
        <f>'ALC Transition Plans'!BL156</f>
        <v>F</v>
      </c>
      <c r="T155" s="226" t="str">
        <f>IF('ALC POC'!D155=0," ",'ALC POC'!D155)</f>
        <v>William W. Raulerson</v>
      </c>
      <c r="U155" s="139" t="str">
        <f>IF('ALC POC'!E155=0," ",'ALC POC'!E155)</f>
        <v>W1Raulerson@bop.gov</v>
      </c>
      <c r="V155" s="139" t="str">
        <f>IF('ALC POC'!F155=0," ",'ALC POC'!F155)</f>
        <v>202-305-3011</v>
      </c>
      <c r="X155">
        <f t="shared" si="10"/>
        <v>0</v>
      </c>
    </row>
    <row r="156" spans="1:24" ht="15" customHeight="1" x14ac:dyDescent="0.25">
      <c r="A156" s="333" t="s">
        <v>15</v>
      </c>
      <c r="B156" s="333" t="s">
        <v>146</v>
      </c>
      <c r="C156" s="480" t="str">
        <f>IF('ALC POC'!C156=0," ",'ALC POC'!C156)</f>
        <v xml:space="preserve">DOJ - BOP </v>
      </c>
      <c r="D156" s="480"/>
      <c r="E156" s="322" t="str">
        <f>IF('ALC Transition Plans'!$C157="yes", IF('ALC Transition Plans'!M157,"Prod",IF('ALC Transition Plans'!F157, 'ALC Transition Plans'!E157," ")),"N/A")</f>
        <v>Prod</v>
      </c>
      <c r="F156" s="261">
        <f>IF('ALC Transition Plans'!F157=0," ",'ALC Transition Plans'!F157)</f>
        <v>41244</v>
      </c>
      <c r="G156" s="262" t="str">
        <f>IF('ALC Transition Plans'!G157=0," ",'ALC Transition Plans'!G157)</f>
        <v>Y</v>
      </c>
      <c r="H156" s="262" t="str">
        <f>IF('ALC Transition Plans'!H157=0," ",'ALC Transition Plans'!H157)</f>
        <v>Y</v>
      </c>
      <c r="I156" s="261" t="str">
        <f>IF('ALC Transition Plans'!I157=0," ",'ALC Transition Plans'!I157)</f>
        <v xml:space="preserve"> </v>
      </c>
      <c r="J156" s="323" t="str">
        <f>IF('ALC Transition Plans'!$O157="yes", IF('ALC Transition Plans'!X157,"Prod",IF('ALC Transition Plans'!R157, 'ALC Transition Plans'!Q157," ")),"N/A")</f>
        <v>Prod</v>
      </c>
      <c r="K156" s="267">
        <f>IF('ALC Transition Plans'!R157=0," ",'ALC Transition Plans'!R157)</f>
        <v>41214</v>
      </c>
      <c r="L156" s="270" t="str">
        <f>IF('ALC Transition Plans'!S157=0," ",'ALC Transition Plans'!S157)</f>
        <v>Y</v>
      </c>
      <c r="M156" s="267" t="str">
        <f>IF('ALC Transition Plans'!T157=0," ",'ALC Transition Plans'!T157)</f>
        <v xml:space="preserve"> </v>
      </c>
      <c r="N156" s="329" t="str">
        <f>IF('ALC Transition Plans'!$Z157="yes", IF('ALC Transition Plans'!AJ157,"Prod",IF('ALC Transition Plans'!AF157, 'ALC Transition Plans'!AC157," ")),"N/A")</f>
        <v>N/A</v>
      </c>
      <c r="O156" s="332" t="str">
        <f>IF('ALC Transition Plans'!AE157=0," ",'ALC Transition Plans'!AE157)</f>
        <v xml:space="preserve"> </v>
      </c>
      <c r="P156" s="560" t="str">
        <f>IF('ALC Transition Plans'!AF157=0," ",'ALC Transition Plans'!AF157)</f>
        <v xml:space="preserve"> </v>
      </c>
      <c r="Q156" s="558">
        <f t="shared" si="11"/>
        <v>0</v>
      </c>
      <c r="R156" s="276" t="str">
        <f>IF(VLOOKUP(B156,'Pivot Table'!$B$5:$K$2000,8,FALSE)=1,"Yes","")</f>
        <v/>
      </c>
      <c r="S156" s="277" t="str">
        <f>'ALC Transition Plans'!BL157</f>
        <v>F</v>
      </c>
      <c r="T156" s="226" t="str">
        <f>IF('ALC POC'!D156=0," ",'ALC POC'!D156)</f>
        <v>William W. Raulerson</v>
      </c>
      <c r="U156" s="139" t="str">
        <f>IF('ALC POC'!E156=0," ",'ALC POC'!E156)</f>
        <v>W1Raulerson@bop.gov</v>
      </c>
      <c r="V156" s="139" t="str">
        <f>IF('ALC POC'!F156=0," ",'ALC POC'!F156)</f>
        <v>202-305-3011</v>
      </c>
      <c r="X156">
        <f t="shared" si="10"/>
        <v>0</v>
      </c>
    </row>
    <row r="157" spans="1:24" ht="15" customHeight="1" x14ac:dyDescent="0.25">
      <c r="A157" s="333" t="s">
        <v>15</v>
      </c>
      <c r="B157" s="333" t="s">
        <v>147</v>
      </c>
      <c r="C157" s="480" t="str">
        <f>IF('ALC POC'!C157=0," ",'ALC POC'!C157)</f>
        <v xml:space="preserve">DOJ - BOP </v>
      </c>
      <c r="D157" s="480"/>
      <c r="E157" s="322" t="str">
        <f>IF('ALC Transition Plans'!$C158="yes", IF('ALC Transition Plans'!M158,"Prod",IF('ALC Transition Plans'!F158, 'ALC Transition Plans'!E158," ")),"N/A")</f>
        <v>Prod</v>
      </c>
      <c r="F157" s="261">
        <f>IF('ALC Transition Plans'!F158=0," ",'ALC Transition Plans'!F158)</f>
        <v>41487</v>
      </c>
      <c r="G157" s="262" t="str">
        <f>IF('ALC Transition Plans'!G158=0," ",'ALC Transition Plans'!G158)</f>
        <v>Y</v>
      </c>
      <c r="H157" s="262" t="str">
        <f>IF('ALC Transition Plans'!H158=0," ",'ALC Transition Plans'!H158)</f>
        <v>Y</v>
      </c>
      <c r="I157" s="261" t="str">
        <f>IF('ALC Transition Plans'!I158=0," ",'ALC Transition Plans'!I158)</f>
        <v xml:space="preserve"> </v>
      </c>
      <c r="J157" s="323" t="str">
        <f>IF('ALC Transition Plans'!$O158="yes", IF('ALC Transition Plans'!X158,"Prod",IF('ALC Transition Plans'!R158, 'ALC Transition Plans'!Q158," ")),"N/A")</f>
        <v>Prod</v>
      </c>
      <c r="K157" s="267">
        <f>IF('ALC Transition Plans'!R158=0," ",'ALC Transition Plans'!R158)</f>
        <v>41334</v>
      </c>
      <c r="L157" s="270" t="str">
        <f>IF('ALC Transition Plans'!S158=0," ",'ALC Transition Plans'!S158)</f>
        <v>Y</v>
      </c>
      <c r="M157" s="267" t="str">
        <f>IF('ALC Transition Plans'!T158=0," ",'ALC Transition Plans'!T158)</f>
        <v xml:space="preserve"> </v>
      </c>
      <c r="N157" s="329" t="str">
        <f>IF('ALC Transition Plans'!$Z158="yes", IF('ALC Transition Plans'!AJ158,"Prod",IF('ALC Transition Plans'!AF158, 'ALC Transition Plans'!AC158," ")),"N/A")</f>
        <v>N/A</v>
      </c>
      <c r="O157" s="332" t="str">
        <f>IF('ALC Transition Plans'!AE158=0," ",'ALC Transition Plans'!AE158)</f>
        <v xml:space="preserve"> </v>
      </c>
      <c r="P157" s="560" t="str">
        <f>IF('ALC Transition Plans'!AF158=0," ",'ALC Transition Plans'!AF158)</f>
        <v xml:space="preserve"> </v>
      </c>
      <c r="Q157" s="558">
        <f t="shared" si="11"/>
        <v>0</v>
      </c>
      <c r="R157" s="276" t="str">
        <f>IF(VLOOKUP(B157,'Pivot Table'!$B$5:$K$2000,8,FALSE)=1,"Yes","")</f>
        <v/>
      </c>
      <c r="S157" s="277" t="str">
        <f>'ALC Transition Plans'!BL158</f>
        <v>F</v>
      </c>
      <c r="T157" s="226" t="str">
        <f>IF('ALC POC'!D157=0," ",'ALC POC'!D157)</f>
        <v>William W. Raulerson</v>
      </c>
      <c r="U157" s="139" t="str">
        <f>IF('ALC POC'!E157=0," ",'ALC POC'!E157)</f>
        <v>W1Raulerson@bop.gov</v>
      </c>
      <c r="V157" s="139" t="str">
        <f>IF('ALC POC'!F157=0," ",'ALC POC'!F157)</f>
        <v>202-305-3011</v>
      </c>
      <c r="X157">
        <f t="shared" si="10"/>
        <v>0</v>
      </c>
    </row>
    <row r="158" spans="1:24" ht="15" customHeight="1" x14ac:dyDescent="0.25">
      <c r="A158" s="333" t="s">
        <v>15</v>
      </c>
      <c r="B158" s="333" t="s">
        <v>148</v>
      </c>
      <c r="C158" s="480" t="str">
        <f>IF('ALC POC'!C158=0," ",'ALC POC'!C158)</f>
        <v xml:space="preserve">DOJ - BOP </v>
      </c>
      <c r="D158" s="480"/>
      <c r="E158" s="322" t="str">
        <f>IF('ALC Transition Plans'!$C159="yes", IF('ALC Transition Plans'!M159,"Prod",IF('ALC Transition Plans'!F159, 'ALC Transition Plans'!E159," ")),"N/A")</f>
        <v>Prod</v>
      </c>
      <c r="F158" s="261">
        <f>IF('ALC Transition Plans'!F159=0," ",'ALC Transition Plans'!F159)</f>
        <v>41334</v>
      </c>
      <c r="G158" s="262" t="str">
        <f>IF('ALC Transition Plans'!G159=0," ",'ALC Transition Plans'!G159)</f>
        <v>Y</v>
      </c>
      <c r="H158" s="262" t="str">
        <f>IF('ALC Transition Plans'!H159=0," ",'ALC Transition Plans'!H159)</f>
        <v>Y</v>
      </c>
      <c r="I158" s="261" t="str">
        <f>IF('ALC Transition Plans'!I159=0," ",'ALC Transition Plans'!I159)</f>
        <v xml:space="preserve"> </v>
      </c>
      <c r="J158" s="323" t="str">
        <f>IF('ALC Transition Plans'!$O159="yes", IF('ALC Transition Plans'!X159,"Prod",IF('ALC Transition Plans'!R159, 'ALC Transition Plans'!Q159," ")),"N/A")</f>
        <v>Prod</v>
      </c>
      <c r="K158" s="267">
        <f>IF('ALC Transition Plans'!R159=0," ",'ALC Transition Plans'!R159)</f>
        <v>41214</v>
      </c>
      <c r="L158" s="270" t="str">
        <f>IF('ALC Transition Plans'!S159=0," ",'ALC Transition Plans'!S159)</f>
        <v>Y</v>
      </c>
      <c r="M158" s="267" t="str">
        <f>IF('ALC Transition Plans'!T159=0," ",'ALC Transition Plans'!T159)</f>
        <v xml:space="preserve"> </v>
      </c>
      <c r="N158" s="329" t="str">
        <f>IF('ALC Transition Plans'!$Z159="yes", IF('ALC Transition Plans'!AJ159,"Prod",IF('ALC Transition Plans'!AF159, 'ALC Transition Plans'!AC159," ")),"N/A")</f>
        <v>N/A</v>
      </c>
      <c r="O158" s="332" t="str">
        <f>IF('ALC Transition Plans'!AE159=0," ",'ALC Transition Plans'!AE159)</f>
        <v xml:space="preserve"> </v>
      </c>
      <c r="P158" s="560" t="str">
        <f>IF('ALC Transition Plans'!AF159=0," ",'ALC Transition Plans'!AF159)</f>
        <v xml:space="preserve"> </v>
      </c>
      <c r="Q158" s="558">
        <f t="shared" si="11"/>
        <v>0</v>
      </c>
      <c r="R158" s="276" t="str">
        <f>IF(VLOOKUP(B158,'Pivot Table'!$B$5:$K$2000,8,FALSE)=1,"Yes","")</f>
        <v/>
      </c>
      <c r="S158" s="277" t="str">
        <f>'ALC Transition Plans'!BL159</f>
        <v>F</v>
      </c>
      <c r="T158" s="226" t="str">
        <f>IF('ALC POC'!D158=0," ",'ALC POC'!D158)</f>
        <v>William W. Raulerson</v>
      </c>
      <c r="U158" s="139" t="str">
        <f>IF('ALC POC'!E158=0," ",'ALC POC'!E158)</f>
        <v>W1Raulerson@bop.gov</v>
      </c>
      <c r="V158" s="139" t="str">
        <f>IF('ALC POC'!F158=0," ",'ALC POC'!F158)</f>
        <v>202-305-3011</v>
      </c>
      <c r="X158">
        <f t="shared" si="10"/>
        <v>0</v>
      </c>
    </row>
    <row r="159" spans="1:24" ht="15" customHeight="1" x14ac:dyDescent="0.25">
      <c r="A159" s="333" t="s">
        <v>15</v>
      </c>
      <c r="B159" s="333" t="s">
        <v>149</v>
      </c>
      <c r="C159" s="480" t="str">
        <f>IF('ALC POC'!C159=0," ",'ALC POC'!C159)</f>
        <v xml:space="preserve">DOJ - BOP </v>
      </c>
      <c r="D159" s="480"/>
      <c r="E159" s="322" t="str">
        <f>IF('ALC Transition Plans'!$C160="yes", IF('ALC Transition Plans'!M160,"Prod",IF('ALC Transition Plans'!F160, 'ALC Transition Plans'!E160," ")),"N/A")</f>
        <v>Prod</v>
      </c>
      <c r="F159" s="261">
        <f>IF('ALC Transition Plans'!F160=0," ",'ALC Transition Plans'!F160)</f>
        <v>41306</v>
      </c>
      <c r="G159" s="262" t="str">
        <f>IF('ALC Transition Plans'!G160=0," ",'ALC Transition Plans'!G160)</f>
        <v>Y</v>
      </c>
      <c r="H159" s="262" t="str">
        <f>IF('ALC Transition Plans'!H160=0," ",'ALC Transition Plans'!H160)</f>
        <v>Y</v>
      </c>
      <c r="I159" s="261" t="str">
        <f>IF('ALC Transition Plans'!I160=0," ",'ALC Transition Plans'!I160)</f>
        <v xml:space="preserve"> </v>
      </c>
      <c r="J159" s="323" t="str">
        <f>IF('ALC Transition Plans'!$O160="yes", IF('ALC Transition Plans'!X160,"Prod",IF('ALC Transition Plans'!R160, 'ALC Transition Plans'!Q160," ")),"N/A")</f>
        <v>Prod</v>
      </c>
      <c r="K159" s="267">
        <f>IF('ALC Transition Plans'!R160=0," ",'ALC Transition Plans'!R160)</f>
        <v>41214</v>
      </c>
      <c r="L159" s="270" t="str">
        <f>IF('ALC Transition Plans'!S160=0," ",'ALC Transition Plans'!S160)</f>
        <v>Y</v>
      </c>
      <c r="M159" s="267" t="str">
        <f>IF('ALC Transition Plans'!T160=0," ",'ALC Transition Plans'!T160)</f>
        <v xml:space="preserve"> </v>
      </c>
      <c r="N159" s="329" t="str">
        <f>IF('ALC Transition Plans'!$Z160="yes", IF('ALC Transition Plans'!AJ160,"Prod",IF('ALC Transition Plans'!AF160, 'ALC Transition Plans'!AC160," ")),"N/A")</f>
        <v>N/A</v>
      </c>
      <c r="O159" s="332" t="str">
        <f>IF('ALC Transition Plans'!AE160=0," ",'ALC Transition Plans'!AE160)</f>
        <v xml:space="preserve"> </v>
      </c>
      <c r="P159" s="560" t="str">
        <f>IF('ALC Transition Plans'!AF160=0," ",'ALC Transition Plans'!AF160)</f>
        <v xml:space="preserve"> </v>
      </c>
      <c r="Q159" s="558">
        <f t="shared" si="11"/>
        <v>0</v>
      </c>
      <c r="R159" s="276" t="str">
        <f>IF(VLOOKUP(B159,'Pivot Table'!$B$5:$K$2000,8,FALSE)=1,"Yes","")</f>
        <v/>
      </c>
      <c r="S159" s="277" t="str">
        <f>'ALC Transition Plans'!BL160</f>
        <v>F</v>
      </c>
      <c r="T159" s="226" t="str">
        <f>IF('ALC POC'!D159=0," ",'ALC POC'!D159)</f>
        <v>William W. Raulerson</v>
      </c>
      <c r="U159" s="139" t="str">
        <f>IF('ALC POC'!E159=0," ",'ALC POC'!E159)</f>
        <v>W1Raulerson@bop.gov</v>
      </c>
      <c r="V159" s="139" t="str">
        <f>IF('ALC POC'!F159=0," ",'ALC POC'!F159)</f>
        <v>202-305-3011</v>
      </c>
      <c r="X159">
        <f t="shared" si="10"/>
        <v>0</v>
      </c>
    </row>
    <row r="160" spans="1:24" ht="15" customHeight="1" x14ac:dyDescent="0.25">
      <c r="A160" s="333" t="s">
        <v>15</v>
      </c>
      <c r="B160" s="333" t="s">
        <v>150</v>
      </c>
      <c r="C160" s="480" t="str">
        <f>IF('ALC POC'!C160=0," ",'ALC POC'!C160)</f>
        <v xml:space="preserve">DOJ - BOP </v>
      </c>
      <c r="D160" s="480"/>
      <c r="E160" s="322" t="str">
        <f>IF('ALC Transition Plans'!$C161="yes", IF('ALC Transition Plans'!M161,"Prod",IF('ALC Transition Plans'!F161, 'ALC Transition Plans'!E161," ")),"N/A")</f>
        <v>Prod</v>
      </c>
      <c r="F160" s="261">
        <f>IF('ALC Transition Plans'!F161=0," ",'ALC Transition Plans'!F161)</f>
        <v>41334</v>
      </c>
      <c r="G160" s="262" t="str">
        <f>IF('ALC Transition Plans'!G161=0," ",'ALC Transition Plans'!G161)</f>
        <v>Y</v>
      </c>
      <c r="H160" s="262" t="str">
        <f>IF('ALC Transition Plans'!H161=0," ",'ALC Transition Plans'!H161)</f>
        <v>Y</v>
      </c>
      <c r="I160" s="261" t="str">
        <f>IF('ALC Transition Plans'!I161=0," ",'ALC Transition Plans'!I161)</f>
        <v xml:space="preserve"> </v>
      </c>
      <c r="J160" s="323" t="str">
        <f>IF('ALC Transition Plans'!$O161="yes", IF('ALC Transition Plans'!X161,"Prod",IF('ALC Transition Plans'!R161, 'ALC Transition Plans'!Q161," ")),"N/A")</f>
        <v>Prod</v>
      </c>
      <c r="K160" s="267">
        <f>IF('ALC Transition Plans'!R161=0," ",'ALC Transition Plans'!R161)</f>
        <v>41214</v>
      </c>
      <c r="L160" s="270" t="str">
        <f>IF('ALC Transition Plans'!S161=0," ",'ALC Transition Plans'!S161)</f>
        <v>Y</v>
      </c>
      <c r="M160" s="267" t="str">
        <f>IF('ALC Transition Plans'!T161=0," ",'ALC Transition Plans'!T161)</f>
        <v xml:space="preserve"> </v>
      </c>
      <c r="N160" s="329" t="str">
        <f>IF('ALC Transition Plans'!$Z161="yes", IF('ALC Transition Plans'!AJ161,"Prod",IF('ALC Transition Plans'!AF161, 'ALC Transition Plans'!AC161," ")),"N/A")</f>
        <v>N/A</v>
      </c>
      <c r="O160" s="332" t="str">
        <f>IF('ALC Transition Plans'!AE161=0," ",'ALC Transition Plans'!AE161)</f>
        <v xml:space="preserve"> </v>
      </c>
      <c r="P160" s="560" t="str">
        <f>IF('ALC Transition Plans'!AF161=0," ",'ALC Transition Plans'!AF161)</f>
        <v xml:space="preserve"> </v>
      </c>
      <c r="Q160" s="558">
        <f t="shared" si="11"/>
        <v>0</v>
      </c>
      <c r="R160" s="276" t="str">
        <f>IF(VLOOKUP(B160,'Pivot Table'!$B$5:$K$2000,8,FALSE)=1,"Yes","")</f>
        <v/>
      </c>
      <c r="S160" s="277" t="str">
        <f>'ALC Transition Plans'!BL161</f>
        <v>F</v>
      </c>
      <c r="T160" s="226" t="str">
        <f>IF('ALC POC'!D160=0," ",'ALC POC'!D160)</f>
        <v>William W. Raulerson</v>
      </c>
      <c r="U160" s="139" t="str">
        <f>IF('ALC POC'!E160=0," ",'ALC POC'!E160)</f>
        <v>W1Raulerson@bop.gov</v>
      </c>
      <c r="V160" s="139" t="str">
        <f>IF('ALC POC'!F160=0," ",'ALC POC'!F160)</f>
        <v>202-305-3011</v>
      </c>
      <c r="X160">
        <f t="shared" si="10"/>
        <v>0</v>
      </c>
    </row>
    <row r="161" spans="1:24" ht="15" customHeight="1" x14ac:dyDescent="0.25">
      <c r="A161" s="333" t="s">
        <v>15</v>
      </c>
      <c r="B161" s="333" t="s">
        <v>151</v>
      </c>
      <c r="C161" s="480" t="str">
        <f>IF('ALC POC'!C161=0," ",'ALC POC'!C161)</f>
        <v xml:space="preserve">DOJ - BOP </v>
      </c>
      <c r="D161" s="480"/>
      <c r="E161" s="322" t="str">
        <f>IF('ALC Transition Plans'!$C162="yes", IF('ALC Transition Plans'!M162,"Prod",IF('ALC Transition Plans'!F162, 'ALC Transition Plans'!E162," ")),"N/A")</f>
        <v>Prod</v>
      </c>
      <c r="F161" s="261">
        <f>IF('ALC Transition Plans'!F162=0," ",'ALC Transition Plans'!F162)</f>
        <v>41334</v>
      </c>
      <c r="G161" s="262" t="str">
        <f>IF('ALC Transition Plans'!G162=0," ",'ALC Transition Plans'!G162)</f>
        <v>Y</v>
      </c>
      <c r="H161" s="262" t="str">
        <f>IF('ALC Transition Plans'!H162=0," ",'ALC Transition Plans'!H162)</f>
        <v>Y</v>
      </c>
      <c r="I161" s="261" t="str">
        <f>IF('ALC Transition Plans'!I162=0," ",'ALC Transition Plans'!I162)</f>
        <v xml:space="preserve"> </v>
      </c>
      <c r="J161" s="323" t="str">
        <f>IF('ALC Transition Plans'!$O162="yes", IF('ALC Transition Plans'!X162,"Prod",IF('ALC Transition Plans'!R162, 'ALC Transition Plans'!Q162," ")),"N/A")</f>
        <v>Prod</v>
      </c>
      <c r="K161" s="267">
        <f>IF('ALC Transition Plans'!R162=0," ",'ALC Transition Plans'!R162)</f>
        <v>41214</v>
      </c>
      <c r="L161" s="270" t="str">
        <f>IF('ALC Transition Plans'!S162=0," ",'ALC Transition Plans'!S162)</f>
        <v>Y</v>
      </c>
      <c r="M161" s="267" t="str">
        <f>IF('ALC Transition Plans'!T162=0," ",'ALC Transition Plans'!T162)</f>
        <v xml:space="preserve"> </v>
      </c>
      <c r="N161" s="329" t="str">
        <f>IF('ALC Transition Plans'!$Z162="yes", IF('ALC Transition Plans'!AJ162,"Prod",IF('ALC Transition Plans'!AF162, 'ALC Transition Plans'!AC162," ")),"N/A")</f>
        <v>N/A</v>
      </c>
      <c r="O161" s="332" t="str">
        <f>IF('ALC Transition Plans'!AE162=0," ",'ALC Transition Plans'!AE162)</f>
        <v xml:space="preserve"> </v>
      </c>
      <c r="P161" s="560" t="str">
        <f>IF('ALC Transition Plans'!AF162=0," ",'ALC Transition Plans'!AF162)</f>
        <v xml:space="preserve"> </v>
      </c>
      <c r="Q161" s="558">
        <f t="shared" si="11"/>
        <v>0</v>
      </c>
      <c r="R161" s="276" t="str">
        <f>IF(VLOOKUP(B161,'Pivot Table'!$B$5:$K$2000,8,FALSE)=1,"Yes","")</f>
        <v/>
      </c>
      <c r="S161" s="277" t="str">
        <f>'ALC Transition Plans'!BL162</f>
        <v>F</v>
      </c>
      <c r="T161" s="226" t="str">
        <f>IF('ALC POC'!D161=0," ",'ALC POC'!D161)</f>
        <v>William W. Raulerson</v>
      </c>
      <c r="U161" s="139" t="str">
        <f>IF('ALC POC'!E161=0," ",'ALC POC'!E161)</f>
        <v>W1Raulerson@bop.gov</v>
      </c>
      <c r="V161" s="139" t="str">
        <f>IF('ALC POC'!F161=0," ",'ALC POC'!F161)</f>
        <v>202-305-3011</v>
      </c>
      <c r="X161">
        <f t="shared" si="10"/>
        <v>0</v>
      </c>
    </row>
    <row r="162" spans="1:24" ht="15" customHeight="1" x14ac:dyDescent="0.25">
      <c r="A162" s="333" t="s">
        <v>15</v>
      </c>
      <c r="B162" s="333" t="s">
        <v>152</v>
      </c>
      <c r="C162" s="480" t="str">
        <f>IF('ALC POC'!C162=0," ",'ALC POC'!C162)</f>
        <v xml:space="preserve">DOJ - BOP </v>
      </c>
      <c r="D162" s="480"/>
      <c r="E162" s="322" t="str">
        <f>IF('ALC Transition Plans'!$C163="yes", IF('ALC Transition Plans'!M163,"Prod",IF('ALC Transition Plans'!F163, 'ALC Transition Plans'!E163," ")),"N/A")</f>
        <v>Prod</v>
      </c>
      <c r="F162" s="261">
        <f>IF('ALC Transition Plans'!F163=0," ",'ALC Transition Plans'!F163)</f>
        <v>41487</v>
      </c>
      <c r="G162" s="262" t="str">
        <f>IF('ALC Transition Plans'!G163=0," ",'ALC Transition Plans'!G163)</f>
        <v>Y</v>
      </c>
      <c r="H162" s="262" t="str">
        <f>IF('ALC Transition Plans'!H163=0," ",'ALC Transition Plans'!H163)</f>
        <v>Y</v>
      </c>
      <c r="I162" s="261" t="str">
        <f>IF('ALC Transition Plans'!I163=0," ",'ALC Transition Plans'!I163)</f>
        <v xml:space="preserve"> </v>
      </c>
      <c r="J162" s="323" t="str">
        <f>IF('ALC Transition Plans'!$O163="yes", IF('ALC Transition Plans'!X163,"Prod",IF('ALC Transition Plans'!R163, 'ALC Transition Plans'!Q163," ")),"N/A")</f>
        <v>Prod</v>
      </c>
      <c r="K162" s="267">
        <f>IF('ALC Transition Plans'!R163=0," ",'ALC Transition Plans'!R163)</f>
        <v>41334</v>
      </c>
      <c r="L162" s="270" t="str">
        <f>IF('ALC Transition Plans'!S163=0," ",'ALC Transition Plans'!S163)</f>
        <v>Y</v>
      </c>
      <c r="M162" s="267" t="str">
        <f>IF('ALC Transition Plans'!T163=0," ",'ALC Transition Plans'!T163)</f>
        <v xml:space="preserve"> </v>
      </c>
      <c r="N162" s="329" t="str">
        <f>IF('ALC Transition Plans'!$Z163="yes", IF('ALC Transition Plans'!AJ163,"Prod",IF('ALC Transition Plans'!AF163, 'ALC Transition Plans'!AC163," ")),"N/A")</f>
        <v>N/A</v>
      </c>
      <c r="O162" s="332" t="str">
        <f>IF('ALC Transition Plans'!AE163=0," ",'ALC Transition Plans'!AE163)</f>
        <v xml:space="preserve"> </v>
      </c>
      <c r="P162" s="560" t="str">
        <f>IF('ALC Transition Plans'!AF163=0," ",'ALC Transition Plans'!AF163)</f>
        <v xml:space="preserve"> </v>
      </c>
      <c r="Q162" s="558">
        <f t="shared" si="11"/>
        <v>0</v>
      </c>
      <c r="R162" s="276" t="str">
        <f>IF(VLOOKUP(B162,'Pivot Table'!$B$5:$K$2000,8,FALSE)=1,"Yes","")</f>
        <v/>
      </c>
      <c r="S162" s="277" t="str">
        <f>'ALC Transition Plans'!BL163</f>
        <v>F</v>
      </c>
      <c r="T162" s="226" t="str">
        <f>IF('ALC POC'!D162=0," ",'ALC POC'!D162)</f>
        <v>William W. Raulerson</v>
      </c>
      <c r="U162" s="139" t="str">
        <f>IF('ALC POC'!E162=0," ",'ALC POC'!E162)</f>
        <v>W1Raulerson@bop.gov</v>
      </c>
      <c r="V162" s="139" t="str">
        <f>IF('ALC POC'!F162=0," ",'ALC POC'!F162)</f>
        <v>202-305-3011</v>
      </c>
      <c r="X162">
        <f t="shared" si="10"/>
        <v>0</v>
      </c>
    </row>
    <row r="163" spans="1:24" ht="15" customHeight="1" x14ac:dyDescent="0.25">
      <c r="A163" s="333" t="s">
        <v>15</v>
      </c>
      <c r="B163" s="333" t="s">
        <v>153</v>
      </c>
      <c r="C163" s="480" t="str">
        <f>IF('ALC POC'!C163=0," ",'ALC POC'!C163)</f>
        <v xml:space="preserve">DOJ - BOP </v>
      </c>
      <c r="D163" s="480"/>
      <c r="E163" s="322" t="str">
        <f>IF('ALC Transition Plans'!$C164="yes", IF('ALC Transition Plans'!M164,"Prod",IF('ALC Transition Plans'!F164, 'ALC Transition Plans'!E164," ")),"N/A")</f>
        <v>Prod</v>
      </c>
      <c r="F163" s="261">
        <f>IF('ALC Transition Plans'!F164=0," ",'ALC Transition Plans'!F164)</f>
        <v>41487</v>
      </c>
      <c r="G163" s="262" t="str">
        <f>IF('ALC Transition Plans'!G164=0," ",'ALC Transition Plans'!G164)</f>
        <v>Y</v>
      </c>
      <c r="H163" s="262" t="str">
        <f>IF('ALC Transition Plans'!H164=0," ",'ALC Transition Plans'!H164)</f>
        <v>Y</v>
      </c>
      <c r="I163" s="261" t="str">
        <f>IF('ALC Transition Plans'!I164=0," ",'ALC Transition Plans'!I164)</f>
        <v xml:space="preserve"> </v>
      </c>
      <c r="J163" s="323" t="str">
        <f>IF('ALC Transition Plans'!$O164="yes", IF('ALC Transition Plans'!X164,"Prod",IF('ALC Transition Plans'!R164, 'ALC Transition Plans'!Q164," ")),"N/A")</f>
        <v>Prod</v>
      </c>
      <c r="K163" s="267">
        <f>IF('ALC Transition Plans'!R164=0," ",'ALC Transition Plans'!R164)</f>
        <v>41334</v>
      </c>
      <c r="L163" s="270" t="str">
        <f>IF('ALC Transition Plans'!S164=0," ",'ALC Transition Plans'!S164)</f>
        <v>Y</v>
      </c>
      <c r="M163" s="267" t="str">
        <f>IF('ALC Transition Plans'!T164=0," ",'ALC Transition Plans'!T164)</f>
        <v xml:space="preserve"> </v>
      </c>
      <c r="N163" s="329" t="str">
        <f>IF('ALC Transition Plans'!$Z164="yes", IF('ALC Transition Plans'!AJ164,"Prod",IF('ALC Transition Plans'!AF164, 'ALC Transition Plans'!AC164," ")),"N/A")</f>
        <v>N/A</v>
      </c>
      <c r="O163" s="332" t="str">
        <f>IF('ALC Transition Plans'!AE164=0," ",'ALC Transition Plans'!AE164)</f>
        <v xml:space="preserve"> </v>
      </c>
      <c r="P163" s="560" t="str">
        <f>IF('ALC Transition Plans'!AF164=0," ",'ALC Transition Plans'!AF164)</f>
        <v xml:space="preserve"> </v>
      </c>
      <c r="Q163" s="558">
        <f t="shared" si="11"/>
        <v>0</v>
      </c>
      <c r="R163" s="276" t="str">
        <f>IF(VLOOKUP(B163,'Pivot Table'!$B$5:$K$2000,8,FALSE)=1,"Yes","")</f>
        <v/>
      </c>
      <c r="S163" s="277" t="str">
        <f>'ALC Transition Plans'!BL164</f>
        <v>F</v>
      </c>
      <c r="T163" s="226" t="str">
        <f>IF('ALC POC'!D163=0," ",'ALC POC'!D163)</f>
        <v>William W. Raulerson</v>
      </c>
      <c r="U163" s="139" t="str">
        <f>IF('ALC POC'!E163=0," ",'ALC POC'!E163)</f>
        <v>W1Raulerson@bop.gov</v>
      </c>
      <c r="V163" s="139" t="str">
        <f>IF('ALC POC'!F163=0," ",'ALC POC'!F163)</f>
        <v>202-305-3011</v>
      </c>
      <c r="X163">
        <f t="shared" si="10"/>
        <v>0</v>
      </c>
    </row>
    <row r="164" spans="1:24" ht="15" customHeight="1" x14ac:dyDescent="0.25">
      <c r="A164" s="333" t="s">
        <v>15</v>
      </c>
      <c r="B164" s="333" t="s">
        <v>154</v>
      </c>
      <c r="C164" s="480" t="str">
        <f>IF('ALC POC'!C164=0," ",'ALC POC'!C164)</f>
        <v xml:space="preserve">DOJ - BOP </v>
      </c>
      <c r="D164" s="480"/>
      <c r="E164" s="322" t="str">
        <f>IF('ALC Transition Plans'!$C165="yes", IF('ALC Transition Plans'!M165,"Prod",IF('ALC Transition Plans'!F165, 'ALC Transition Plans'!E165," ")),"N/A")</f>
        <v>Prod</v>
      </c>
      <c r="F164" s="261">
        <f>IF('ALC Transition Plans'!F165=0," ",'ALC Transition Plans'!F165)</f>
        <v>41334</v>
      </c>
      <c r="G164" s="262" t="str">
        <f>IF('ALC Transition Plans'!G165=0," ",'ALC Transition Plans'!G165)</f>
        <v>Y</v>
      </c>
      <c r="H164" s="262" t="str">
        <f>IF('ALC Transition Plans'!H165=0," ",'ALC Transition Plans'!H165)</f>
        <v>Y</v>
      </c>
      <c r="I164" s="261" t="str">
        <f>IF('ALC Transition Plans'!I165=0," ",'ALC Transition Plans'!I165)</f>
        <v xml:space="preserve"> </v>
      </c>
      <c r="J164" s="323" t="str">
        <f>IF('ALC Transition Plans'!$O165="yes", IF('ALC Transition Plans'!X165,"Prod",IF('ALC Transition Plans'!R165, 'ALC Transition Plans'!Q165," ")),"N/A")</f>
        <v>Prod</v>
      </c>
      <c r="K164" s="267">
        <f>IF('ALC Transition Plans'!R165=0," ",'ALC Transition Plans'!R165)</f>
        <v>41214</v>
      </c>
      <c r="L164" s="270" t="str">
        <f>IF('ALC Transition Plans'!S165=0," ",'ALC Transition Plans'!S165)</f>
        <v>Y</v>
      </c>
      <c r="M164" s="267" t="str">
        <f>IF('ALC Transition Plans'!T165=0," ",'ALC Transition Plans'!T165)</f>
        <v xml:space="preserve"> </v>
      </c>
      <c r="N164" s="329" t="str">
        <f>IF('ALC Transition Plans'!$Z165="yes", IF('ALC Transition Plans'!AJ165,"Prod",IF('ALC Transition Plans'!AF165, 'ALC Transition Plans'!AC165," ")),"N/A")</f>
        <v>N/A</v>
      </c>
      <c r="O164" s="332" t="str">
        <f>IF('ALC Transition Plans'!AE165=0," ",'ALC Transition Plans'!AE165)</f>
        <v xml:space="preserve"> </v>
      </c>
      <c r="P164" s="560" t="str">
        <f>IF('ALC Transition Plans'!AF165=0," ",'ALC Transition Plans'!AF165)</f>
        <v xml:space="preserve"> </v>
      </c>
      <c r="Q164" s="558">
        <f t="shared" si="11"/>
        <v>0</v>
      </c>
      <c r="R164" s="276" t="str">
        <f>IF(VLOOKUP(B164,'Pivot Table'!$B$5:$K$2000,8,FALSE)=1,"Yes","")</f>
        <v/>
      </c>
      <c r="S164" s="277" t="str">
        <f>'ALC Transition Plans'!BL165</f>
        <v>F</v>
      </c>
      <c r="T164" s="226" t="str">
        <f>IF('ALC POC'!D164=0," ",'ALC POC'!D164)</f>
        <v>William W. Raulerson</v>
      </c>
      <c r="U164" s="139" t="str">
        <f>IF('ALC POC'!E164=0," ",'ALC POC'!E164)</f>
        <v>W1Raulerson@bop.gov</v>
      </c>
      <c r="V164" s="139" t="str">
        <f>IF('ALC POC'!F164=0," ",'ALC POC'!F164)</f>
        <v>202-305-3011</v>
      </c>
      <c r="X164">
        <f t="shared" si="10"/>
        <v>0</v>
      </c>
    </row>
    <row r="165" spans="1:24" ht="15" customHeight="1" x14ac:dyDescent="0.25">
      <c r="A165" s="333" t="s">
        <v>15</v>
      </c>
      <c r="B165" s="333" t="s">
        <v>155</v>
      </c>
      <c r="C165" s="480" t="str">
        <f>IF('ALC POC'!C165=0," ",'ALC POC'!C165)</f>
        <v xml:space="preserve">DOJ - BOP </v>
      </c>
      <c r="D165" s="480"/>
      <c r="E165" s="322" t="str">
        <f>IF('ALC Transition Plans'!$C166="yes", IF('ALC Transition Plans'!M166,"Prod",IF('ALC Transition Plans'!F166, 'ALC Transition Plans'!E166," ")),"N/A")</f>
        <v>Prod</v>
      </c>
      <c r="F165" s="261">
        <f>IF('ALC Transition Plans'!F166=0," ",'ALC Transition Plans'!F166)</f>
        <v>41334</v>
      </c>
      <c r="G165" s="262" t="str">
        <f>IF('ALC Transition Plans'!G166=0," ",'ALC Transition Plans'!G166)</f>
        <v>Y</v>
      </c>
      <c r="H165" s="262" t="str">
        <f>IF('ALC Transition Plans'!H166=0," ",'ALC Transition Plans'!H166)</f>
        <v>Y</v>
      </c>
      <c r="I165" s="261" t="str">
        <f>IF('ALC Transition Plans'!I166=0," ",'ALC Transition Plans'!I166)</f>
        <v xml:space="preserve"> </v>
      </c>
      <c r="J165" s="323" t="str">
        <f>IF('ALC Transition Plans'!$O166="yes", IF('ALC Transition Plans'!X166,"Prod",IF('ALC Transition Plans'!R166, 'ALC Transition Plans'!Q166," ")),"N/A")</f>
        <v>Prod</v>
      </c>
      <c r="K165" s="267">
        <f>IF('ALC Transition Plans'!R166=0," ",'ALC Transition Plans'!R166)</f>
        <v>41214</v>
      </c>
      <c r="L165" s="270" t="str">
        <f>IF('ALC Transition Plans'!S166=0," ",'ALC Transition Plans'!S166)</f>
        <v>Y</v>
      </c>
      <c r="M165" s="267" t="str">
        <f>IF('ALC Transition Plans'!T166=0," ",'ALC Transition Plans'!T166)</f>
        <v xml:space="preserve"> </v>
      </c>
      <c r="N165" s="329" t="str">
        <f>IF('ALC Transition Plans'!$Z166="yes", IF('ALC Transition Plans'!AJ166,"Prod",IF('ALC Transition Plans'!AF166, 'ALC Transition Plans'!AC166," ")),"N/A")</f>
        <v>N/A</v>
      </c>
      <c r="O165" s="332" t="str">
        <f>IF('ALC Transition Plans'!AE166=0," ",'ALC Transition Plans'!AE166)</f>
        <v xml:space="preserve"> </v>
      </c>
      <c r="P165" s="560" t="str">
        <f>IF('ALC Transition Plans'!AF166=0," ",'ALC Transition Plans'!AF166)</f>
        <v xml:space="preserve"> </v>
      </c>
      <c r="Q165" s="558">
        <f t="shared" si="11"/>
        <v>0</v>
      </c>
      <c r="R165" s="276" t="str">
        <f>IF(VLOOKUP(B165,'Pivot Table'!$B$5:$K$2000,8,FALSE)=1,"Yes","")</f>
        <v/>
      </c>
      <c r="S165" s="277" t="str">
        <f>'ALC Transition Plans'!BL166</f>
        <v>F</v>
      </c>
      <c r="T165" s="226" t="str">
        <f>IF('ALC POC'!D165=0," ",'ALC POC'!D165)</f>
        <v>William W. Raulerson</v>
      </c>
      <c r="U165" s="139" t="str">
        <f>IF('ALC POC'!E165=0," ",'ALC POC'!E165)</f>
        <v>W1Raulerson@bop.gov</v>
      </c>
      <c r="V165" s="139" t="str">
        <f>IF('ALC POC'!F165=0," ",'ALC POC'!F165)</f>
        <v>202-305-3011</v>
      </c>
      <c r="X165">
        <f t="shared" si="10"/>
        <v>0</v>
      </c>
    </row>
    <row r="166" spans="1:24" ht="15" customHeight="1" x14ac:dyDescent="0.25">
      <c r="A166" s="333" t="s">
        <v>15</v>
      </c>
      <c r="B166" s="333" t="s">
        <v>156</v>
      </c>
      <c r="C166" s="480" t="str">
        <f>IF('ALC POC'!C166=0," ",'ALC POC'!C166)</f>
        <v xml:space="preserve">DOJ - BOP </v>
      </c>
      <c r="D166" s="480"/>
      <c r="E166" s="322" t="str">
        <f>IF('ALC Transition Plans'!$C167="yes", IF('ALC Transition Plans'!M167,"Prod",IF('ALC Transition Plans'!F167, 'ALC Transition Plans'!E167," ")),"N/A")</f>
        <v>Prod</v>
      </c>
      <c r="F166" s="261">
        <f>IF('ALC Transition Plans'!F167=0," ",'ALC Transition Plans'!F167)</f>
        <v>41487</v>
      </c>
      <c r="G166" s="262" t="str">
        <f>IF('ALC Transition Plans'!G167=0," ",'ALC Transition Plans'!G167)</f>
        <v>Y</v>
      </c>
      <c r="H166" s="262" t="str">
        <f>IF('ALC Transition Plans'!H167=0," ",'ALC Transition Plans'!H167)</f>
        <v>Y</v>
      </c>
      <c r="I166" s="261" t="str">
        <f>IF('ALC Transition Plans'!I167=0," ",'ALC Transition Plans'!I167)</f>
        <v xml:space="preserve"> </v>
      </c>
      <c r="J166" s="323" t="str">
        <f>IF('ALC Transition Plans'!$O167="yes", IF('ALC Transition Plans'!X167,"Prod",IF('ALC Transition Plans'!R167, 'ALC Transition Plans'!Q167," ")),"N/A")</f>
        <v>Prod</v>
      </c>
      <c r="K166" s="267">
        <f>IF('ALC Transition Plans'!R167=0," ",'ALC Transition Plans'!R167)</f>
        <v>41334</v>
      </c>
      <c r="L166" s="270" t="str">
        <f>IF('ALC Transition Plans'!S167=0," ",'ALC Transition Plans'!S167)</f>
        <v>Y</v>
      </c>
      <c r="M166" s="267" t="str">
        <f>IF('ALC Transition Plans'!T167=0," ",'ALC Transition Plans'!T167)</f>
        <v xml:space="preserve"> </v>
      </c>
      <c r="N166" s="329" t="str">
        <f>IF('ALC Transition Plans'!$Z167="yes", IF('ALC Transition Plans'!AJ167,"Prod",IF('ALC Transition Plans'!AF167, 'ALC Transition Plans'!AC167," ")),"N/A")</f>
        <v>N/A</v>
      </c>
      <c r="O166" s="332" t="str">
        <f>IF('ALC Transition Plans'!AE167=0," ",'ALC Transition Plans'!AE167)</f>
        <v xml:space="preserve"> </v>
      </c>
      <c r="P166" s="560" t="str">
        <f>IF('ALC Transition Plans'!AF167=0," ",'ALC Transition Plans'!AF167)</f>
        <v xml:space="preserve"> </v>
      </c>
      <c r="Q166" s="558">
        <f t="shared" si="11"/>
        <v>0</v>
      </c>
      <c r="R166" s="276" t="str">
        <f>IF(VLOOKUP(B166,'Pivot Table'!$B$5:$K$2000,8,FALSE)=1,"Yes","")</f>
        <v/>
      </c>
      <c r="S166" s="277" t="str">
        <f>'ALC Transition Plans'!BL167</f>
        <v>F</v>
      </c>
      <c r="T166" s="226" t="str">
        <f>IF('ALC POC'!D166=0," ",'ALC POC'!D166)</f>
        <v>William W. Raulerson</v>
      </c>
      <c r="U166" s="139" t="str">
        <f>IF('ALC POC'!E166=0," ",'ALC POC'!E166)</f>
        <v>W1Raulerson@bop.gov</v>
      </c>
      <c r="V166" s="139" t="str">
        <f>IF('ALC POC'!F166=0," ",'ALC POC'!F166)</f>
        <v>202-305-3011</v>
      </c>
      <c r="X166">
        <f t="shared" si="10"/>
        <v>0</v>
      </c>
    </row>
    <row r="167" spans="1:24" ht="15" customHeight="1" x14ac:dyDescent="0.25">
      <c r="A167" s="333" t="s">
        <v>15</v>
      </c>
      <c r="B167" s="333" t="s">
        <v>157</v>
      </c>
      <c r="C167" s="480" t="str">
        <f>IF('ALC POC'!C167=0," ",'ALC POC'!C167)</f>
        <v xml:space="preserve">DOJ - BOP </v>
      </c>
      <c r="D167" s="480"/>
      <c r="E167" s="322" t="str">
        <f>IF('ALC Transition Plans'!$C168="yes", IF('ALC Transition Plans'!M168,"Prod",IF('ALC Transition Plans'!F168, 'ALC Transition Plans'!E168," ")),"N/A")</f>
        <v>Prod</v>
      </c>
      <c r="F167" s="261">
        <f>IF('ALC Transition Plans'!F168=0," ",'ALC Transition Plans'!F168)</f>
        <v>41306</v>
      </c>
      <c r="G167" s="262" t="str">
        <f>IF('ALC Transition Plans'!G168=0," ",'ALC Transition Plans'!G168)</f>
        <v>Y</v>
      </c>
      <c r="H167" s="262" t="str">
        <f>IF('ALC Transition Plans'!H168=0," ",'ALC Transition Plans'!H168)</f>
        <v>Y</v>
      </c>
      <c r="I167" s="261" t="str">
        <f>IF('ALC Transition Plans'!I168=0," ",'ALC Transition Plans'!I168)</f>
        <v xml:space="preserve"> </v>
      </c>
      <c r="J167" s="323" t="str">
        <f>IF('ALC Transition Plans'!$O168="yes", IF('ALC Transition Plans'!X168,"Prod",IF('ALC Transition Plans'!R168, 'ALC Transition Plans'!Q168," ")),"N/A")</f>
        <v>Prod</v>
      </c>
      <c r="K167" s="267">
        <f>IF('ALC Transition Plans'!R168=0," ",'ALC Transition Plans'!R168)</f>
        <v>41214</v>
      </c>
      <c r="L167" s="270" t="str">
        <f>IF('ALC Transition Plans'!S168=0," ",'ALC Transition Plans'!S168)</f>
        <v>Y</v>
      </c>
      <c r="M167" s="267" t="str">
        <f>IF('ALC Transition Plans'!T168=0," ",'ALC Transition Plans'!T168)</f>
        <v xml:space="preserve"> </v>
      </c>
      <c r="N167" s="329" t="str">
        <f>IF('ALC Transition Plans'!$Z168="yes", IF('ALC Transition Plans'!AJ168,"Prod",IF('ALC Transition Plans'!AF168, 'ALC Transition Plans'!AC168," ")),"N/A")</f>
        <v>N/A</v>
      </c>
      <c r="O167" s="332" t="str">
        <f>IF('ALC Transition Plans'!AE168=0," ",'ALC Transition Plans'!AE168)</f>
        <v xml:space="preserve"> </v>
      </c>
      <c r="P167" s="560" t="str">
        <f>IF('ALC Transition Plans'!AF168=0," ",'ALC Transition Plans'!AF168)</f>
        <v xml:space="preserve"> </v>
      </c>
      <c r="Q167" s="558">
        <f t="shared" si="11"/>
        <v>0</v>
      </c>
      <c r="R167" s="276" t="str">
        <f>IF(VLOOKUP(B167,'Pivot Table'!$B$5:$K$2000,8,FALSE)=1,"Yes","")</f>
        <v/>
      </c>
      <c r="S167" s="277" t="str">
        <f>'ALC Transition Plans'!BL168</f>
        <v>F</v>
      </c>
      <c r="T167" s="226" t="str">
        <f>IF('ALC POC'!D167=0," ",'ALC POC'!D167)</f>
        <v>William W. Raulerson</v>
      </c>
      <c r="U167" s="139" t="str">
        <f>IF('ALC POC'!E167=0," ",'ALC POC'!E167)</f>
        <v>W1Raulerson@bop.gov</v>
      </c>
      <c r="V167" s="139" t="str">
        <f>IF('ALC POC'!F167=0," ",'ALC POC'!F167)</f>
        <v>202-305-3011</v>
      </c>
      <c r="X167">
        <f t="shared" si="10"/>
        <v>0</v>
      </c>
    </row>
    <row r="168" spans="1:24" ht="15" customHeight="1" x14ac:dyDescent="0.25">
      <c r="A168" s="333" t="s">
        <v>15</v>
      </c>
      <c r="B168" s="333" t="s">
        <v>158</v>
      </c>
      <c r="C168" s="480" t="str">
        <f>IF('ALC POC'!C168=0," ",'ALC POC'!C168)</f>
        <v xml:space="preserve">DOJ - BOP </v>
      </c>
      <c r="D168" s="480"/>
      <c r="E168" s="322" t="str">
        <f>IF('ALC Transition Plans'!$C169="yes", IF('ALC Transition Plans'!M169,"Prod",IF('ALC Transition Plans'!F169, 'ALC Transition Plans'!E169," ")),"N/A")</f>
        <v>Prod</v>
      </c>
      <c r="F168" s="261">
        <f>IF('ALC Transition Plans'!F169=0," ",'ALC Transition Plans'!F169)</f>
        <v>41306</v>
      </c>
      <c r="G168" s="262" t="str">
        <f>IF('ALC Transition Plans'!G169=0," ",'ALC Transition Plans'!G169)</f>
        <v>Y</v>
      </c>
      <c r="H168" s="262" t="str">
        <f>IF('ALC Transition Plans'!H169=0," ",'ALC Transition Plans'!H169)</f>
        <v>Y</v>
      </c>
      <c r="I168" s="261" t="str">
        <f>IF('ALC Transition Plans'!I169=0," ",'ALC Transition Plans'!I169)</f>
        <v xml:space="preserve"> </v>
      </c>
      <c r="J168" s="323" t="str">
        <f>IF('ALC Transition Plans'!$O169="yes", IF('ALC Transition Plans'!X169,"Prod",IF('ALC Transition Plans'!R169, 'ALC Transition Plans'!Q169," ")),"N/A")</f>
        <v>Prod</v>
      </c>
      <c r="K168" s="267">
        <f>IF('ALC Transition Plans'!R169=0," ",'ALC Transition Plans'!R169)</f>
        <v>41214</v>
      </c>
      <c r="L168" s="270" t="str">
        <f>IF('ALC Transition Plans'!S169=0," ",'ALC Transition Plans'!S169)</f>
        <v>Y</v>
      </c>
      <c r="M168" s="267" t="str">
        <f>IF('ALC Transition Plans'!T169=0," ",'ALC Transition Plans'!T169)</f>
        <v xml:space="preserve"> </v>
      </c>
      <c r="N168" s="329" t="str">
        <f>IF('ALC Transition Plans'!$Z169="yes", IF('ALC Transition Plans'!AJ169,"Prod",IF('ALC Transition Plans'!AF169, 'ALC Transition Plans'!AC169," ")),"N/A")</f>
        <v>N/A</v>
      </c>
      <c r="O168" s="332" t="str">
        <f>IF('ALC Transition Plans'!AE169=0," ",'ALC Transition Plans'!AE169)</f>
        <v xml:space="preserve"> </v>
      </c>
      <c r="P168" s="560" t="str">
        <f>IF('ALC Transition Plans'!AF169=0," ",'ALC Transition Plans'!AF169)</f>
        <v xml:space="preserve"> </v>
      </c>
      <c r="Q168" s="558">
        <f t="shared" si="11"/>
        <v>0</v>
      </c>
      <c r="R168" s="276" t="str">
        <f>IF(VLOOKUP(B168,'Pivot Table'!$B$5:$K$2000,8,FALSE)=1,"Yes","")</f>
        <v/>
      </c>
      <c r="S168" s="277" t="str">
        <f>'ALC Transition Plans'!BL169</f>
        <v>F</v>
      </c>
      <c r="T168" s="226" t="str">
        <f>IF('ALC POC'!D168=0," ",'ALC POC'!D168)</f>
        <v>William W. Raulerson</v>
      </c>
      <c r="U168" s="139" t="str">
        <f>IF('ALC POC'!E168=0," ",'ALC POC'!E168)</f>
        <v>W1Raulerson@bop.gov</v>
      </c>
      <c r="V168" s="139" t="str">
        <f>IF('ALC POC'!F168=0," ",'ALC POC'!F168)</f>
        <v>202-305-3011</v>
      </c>
      <c r="X168">
        <f t="shared" si="10"/>
        <v>0</v>
      </c>
    </row>
    <row r="169" spans="1:24" ht="15" customHeight="1" x14ac:dyDescent="0.25">
      <c r="A169" s="333" t="s">
        <v>15</v>
      </c>
      <c r="B169" s="333" t="s">
        <v>159</v>
      </c>
      <c r="C169" s="480" t="str">
        <f>IF('ALC POC'!C169=0," ",'ALC POC'!C169)</f>
        <v xml:space="preserve">DOJ - BOP </v>
      </c>
      <c r="D169" s="480"/>
      <c r="E169" s="322" t="str">
        <f>IF('ALC Transition Plans'!$C170="yes", IF('ALC Transition Plans'!M170,"Prod",IF('ALC Transition Plans'!F170, 'ALC Transition Plans'!E170," ")),"N/A")</f>
        <v>Prod</v>
      </c>
      <c r="F169" s="261">
        <f>IF('ALC Transition Plans'!F170=0," ",'ALC Transition Plans'!F170)</f>
        <v>41487</v>
      </c>
      <c r="G169" s="262" t="str">
        <f>IF('ALC Transition Plans'!G170=0," ",'ALC Transition Plans'!G170)</f>
        <v>Y</v>
      </c>
      <c r="H169" s="262" t="str">
        <f>IF('ALC Transition Plans'!H170=0," ",'ALC Transition Plans'!H170)</f>
        <v>Y</v>
      </c>
      <c r="I169" s="261" t="str">
        <f>IF('ALC Transition Plans'!I170=0," ",'ALC Transition Plans'!I170)</f>
        <v xml:space="preserve"> </v>
      </c>
      <c r="J169" s="323" t="str">
        <f>IF('ALC Transition Plans'!$O170="yes", IF('ALC Transition Plans'!X170,"Prod",IF('ALC Transition Plans'!R170, 'ALC Transition Plans'!Q170," ")),"N/A")</f>
        <v>Prod</v>
      </c>
      <c r="K169" s="267">
        <f>IF('ALC Transition Plans'!R170=0," ",'ALC Transition Plans'!R170)</f>
        <v>41334</v>
      </c>
      <c r="L169" s="270" t="str">
        <f>IF('ALC Transition Plans'!S170=0," ",'ALC Transition Plans'!S170)</f>
        <v>Y</v>
      </c>
      <c r="M169" s="267" t="str">
        <f>IF('ALC Transition Plans'!T170=0," ",'ALC Transition Plans'!T170)</f>
        <v xml:space="preserve"> </v>
      </c>
      <c r="N169" s="329" t="str">
        <f>IF('ALC Transition Plans'!$Z170="yes", IF('ALC Transition Plans'!AJ170,"Prod",IF('ALC Transition Plans'!AF170, 'ALC Transition Plans'!AC170," ")),"N/A")</f>
        <v>N/A</v>
      </c>
      <c r="O169" s="332" t="str">
        <f>IF('ALC Transition Plans'!AE170=0," ",'ALC Transition Plans'!AE170)</f>
        <v xml:space="preserve"> </v>
      </c>
      <c r="P169" s="560" t="str">
        <f>IF('ALC Transition Plans'!AF170=0," ",'ALC Transition Plans'!AF170)</f>
        <v xml:space="preserve"> </v>
      </c>
      <c r="Q169" s="558">
        <f t="shared" si="11"/>
        <v>0</v>
      </c>
      <c r="R169" s="276" t="str">
        <f>IF(VLOOKUP(B169,'Pivot Table'!$B$5:$K$2000,8,FALSE)=1,"Yes","")</f>
        <v/>
      </c>
      <c r="S169" s="277" t="str">
        <f>'ALC Transition Plans'!BL170</f>
        <v>F</v>
      </c>
      <c r="T169" s="226" t="str">
        <f>IF('ALC POC'!D169=0," ",'ALC POC'!D169)</f>
        <v>William W. Raulerson</v>
      </c>
      <c r="U169" s="139" t="str">
        <f>IF('ALC POC'!E169=0," ",'ALC POC'!E169)</f>
        <v>W1Raulerson@bop.gov</v>
      </c>
      <c r="V169" s="139" t="str">
        <f>IF('ALC POC'!F169=0," ",'ALC POC'!F169)</f>
        <v>202-305-3011</v>
      </c>
      <c r="X169">
        <f t="shared" si="10"/>
        <v>0</v>
      </c>
    </row>
    <row r="170" spans="1:24" ht="15" customHeight="1" x14ac:dyDescent="0.25">
      <c r="A170" s="333" t="s">
        <v>15</v>
      </c>
      <c r="B170" s="333" t="s">
        <v>160</v>
      </c>
      <c r="C170" s="480" t="str">
        <f>IF('ALC POC'!C170=0," ",'ALC POC'!C170)</f>
        <v xml:space="preserve">DOJ - BOP </v>
      </c>
      <c r="D170" s="480"/>
      <c r="E170" s="322" t="str">
        <f>IF('ALC Transition Plans'!$C171="yes", IF('ALC Transition Plans'!M171,"Prod",IF('ALC Transition Plans'!F171, 'ALC Transition Plans'!E171," ")),"N/A")</f>
        <v>Prod</v>
      </c>
      <c r="F170" s="261">
        <f>IF('ALC Transition Plans'!F171=0," ",'ALC Transition Plans'!F171)</f>
        <v>41487</v>
      </c>
      <c r="G170" s="262" t="str">
        <f>IF('ALC Transition Plans'!G171=0," ",'ALC Transition Plans'!G171)</f>
        <v>Y</v>
      </c>
      <c r="H170" s="262" t="str">
        <f>IF('ALC Transition Plans'!H171=0," ",'ALC Transition Plans'!H171)</f>
        <v>Y</v>
      </c>
      <c r="I170" s="261" t="str">
        <f>IF('ALC Transition Plans'!I171=0," ",'ALC Transition Plans'!I171)</f>
        <v xml:space="preserve"> </v>
      </c>
      <c r="J170" s="323" t="str">
        <f>IF('ALC Transition Plans'!$O171="yes", IF('ALC Transition Plans'!X171,"Prod",IF('ALC Transition Plans'!R171, 'ALC Transition Plans'!Q171," ")),"N/A")</f>
        <v>Prod</v>
      </c>
      <c r="K170" s="267">
        <f>IF('ALC Transition Plans'!R171=0," ",'ALC Transition Plans'!R171)</f>
        <v>41334</v>
      </c>
      <c r="L170" s="270" t="str">
        <f>IF('ALC Transition Plans'!S171=0," ",'ALC Transition Plans'!S171)</f>
        <v>Y</v>
      </c>
      <c r="M170" s="267" t="str">
        <f>IF('ALC Transition Plans'!T171=0," ",'ALC Transition Plans'!T171)</f>
        <v xml:space="preserve"> </v>
      </c>
      <c r="N170" s="329" t="str">
        <f>IF('ALC Transition Plans'!$Z171="yes", IF('ALC Transition Plans'!AJ171,"Prod",IF('ALC Transition Plans'!AF171, 'ALC Transition Plans'!AC171," ")),"N/A")</f>
        <v>N/A</v>
      </c>
      <c r="O170" s="332" t="str">
        <f>IF('ALC Transition Plans'!AE171=0," ",'ALC Transition Plans'!AE171)</f>
        <v xml:space="preserve"> </v>
      </c>
      <c r="P170" s="560" t="str">
        <f>IF('ALC Transition Plans'!AF171=0," ",'ALC Transition Plans'!AF171)</f>
        <v xml:space="preserve"> </v>
      </c>
      <c r="Q170" s="558">
        <f t="shared" si="11"/>
        <v>0</v>
      </c>
      <c r="R170" s="276" t="str">
        <f>IF(VLOOKUP(B170,'Pivot Table'!$B$5:$K$2000,8,FALSE)=1,"Yes","")</f>
        <v/>
      </c>
      <c r="S170" s="277" t="str">
        <f>'ALC Transition Plans'!BL171</f>
        <v>F</v>
      </c>
      <c r="T170" s="226" t="str">
        <f>IF('ALC POC'!D170=0," ",'ALC POC'!D170)</f>
        <v>William W. Raulerson</v>
      </c>
      <c r="U170" s="139" t="str">
        <f>IF('ALC POC'!E170=0," ",'ALC POC'!E170)</f>
        <v>W1Raulerson@bop.gov</v>
      </c>
      <c r="V170" s="139" t="str">
        <f>IF('ALC POC'!F170=0," ",'ALC POC'!F170)</f>
        <v>202-305-3011</v>
      </c>
      <c r="X170">
        <f t="shared" si="10"/>
        <v>0</v>
      </c>
    </row>
    <row r="171" spans="1:24" ht="15" customHeight="1" x14ac:dyDescent="0.25">
      <c r="A171" s="333" t="s">
        <v>15</v>
      </c>
      <c r="B171" s="333" t="s">
        <v>161</v>
      </c>
      <c r="C171" s="480" t="str">
        <f>IF('ALC POC'!C171=0," ",'ALC POC'!C171)</f>
        <v xml:space="preserve">DOJ - BOP </v>
      </c>
      <c r="D171" s="480"/>
      <c r="E171" s="322" t="str">
        <f>IF('ALC Transition Plans'!$C172="yes", IF('ALC Transition Plans'!M172,"Prod",IF('ALC Transition Plans'!F172, 'ALC Transition Plans'!E172," ")),"N/A")</f>
        <v>Prod</v>
      </c>
      <c r="F171" s="261">
        <f>IF('ALC Transition Plans'!F172=0," ",'ALC Transition Plans'!F172)</f>
        <v>41426</v>
      </c>
      <c r="G171" s="262" t="str">
        <f>IF('ALC Transition Plans'!G172=0," ",'ALC Transition Plans'!G172)</f>
        <v>Y</v>
      </c>
      <c r="H171" s="262" t="str">
        <f>IF('ALC Transition Plans'!H172=0," ",'ALC Transition Plans'!H172)</f>
        <v>Y</v>
      </c>
      <c r="I171" s="261" t="str">
        <f>IF('ALC Transition Plans'!I172=0," ",'ALC Transition Plans'!I172)</f>
        <v xml:space="preserve"> </v>
      </c>
      <c r="J171" s="323" t="str">
        <f>IF('ALC Transition Plans'!$O172="yes", IF('ALC Transition Plans'!X172,"Prod",IF('ALC Transition Plans'!R172, 'ALC Transition Plans'!Q172," ")),"N/A")</f>
        <v>Prod</v>
      </c>
      <c r="K171" s="267">
        <f>IF('ALC Transition Plans'!R172=0," ",'ALC Transition Plans'!R172)</f>
        <v>41275</v>
      </c>
      <c r="L171" s="270" t="str">
        <f>IF('ALC Transition Plans'!S172=0," ",'ALC Transition Plans'!S172)</f>
        <v>Y</v>
      </c>
      <c r="M171" s="267" t="str">
        <f>IF('ALC Transition Plans'!T172=0," ",'ALC Transition Plans'!T172)</f>
        <v xml:space="preserve"> </v>
      </c>
      <c r="N171" s="329" t="str">
        <f>IF('ALC Transition Plans'!$Z172="yes", IF('ALC Transition Plans'!AJ172,"Prod",IF('ALC Transition Plans'!AF172, 'ALC Transition Plans'!AC172," ")),"N/A")</f>
        <v>N/A</v>
      </c>
      <c r="O171" s="332" t="str">
        <f>IF('ALC Transition Plans'!AE172=0," ",'ALC Transition Plans'!AE172)</f>
        <v xml:space="preserve"> </v>
      </c>
      <c r="P171" s="560" t="str">
        <f>IF('ALC Transition Plans'!AF172=0," ",'ALC Transition Plans'!AF172)</f>
        <v xml:space="preserve"> </v>
      </c>
      <c r="Q171" s="558">
        <f t="shared" si="11"/>
        <v>0</v>
      </c>
      <c r="R171" s="276" t="str">
        <f>IF(VLOOKUP(B171,'Pivot Table'!$B$5:$K$2000,8,FALSE)=1,"Yes","")</f>
        <v/>
      </c>
      <c r="S171" s="277" t="str">
        <f>'ALC Transition Plans'!BL172</f>
        <v>F</v>
      </c>
      <c r="T171" s="226" t="str">
        <f>IF('ALC POC'!D171=0," ",'ALC POC'!D171)</f>
        <v>William W. Raulerson</v>
      </c>
      <c r="U171" s="139" t="str">
        <f>IF('ALC POC'!E171=0," ",'ALC POC'!E171)</f>
        <v>W1Raulerson@bop.gov</v>
      </c>
      <c r="V171" s="139" t="str">
        <f>IF('ALC POC'!F171=0," ",'ALC POC'!F171)</f>
        <v>202-305-3011</v>
      </c>
      <c r="X171">
        <f t="shared" si="10"/>
        <v>0</v>
      </c>
    </row>
    <row r="172" spans="1:24" ht="15" customHeight="1" x14ac:dyDescent="0.25">
      <c r="A172" s="333" t="s">
        <v>15</v>
      </c>
      <c r="B172" s="333" t="s">
        <v>162</v>
      </c>
      <c r="C172" s="480" t="str">
        <f>IF('ALC POC'!C172=0," ",'ALC POC'!C172)</f>
        <v xml:space="preserve">DOJ - BOP </v>
      </c>
      <c r="D172" s="480"/>
      <c r="E172" s="322" t="str">
        <f>IF('ALC Transition Plans'!$C173="yes", IF('ALC Transition Plans'!M173,"Prod",IF('ALC Transition Plans'!F173, 'ALC Transition Plans'!E173," ")),"N/A")</f>
        <v>Prod</v>
      </c>
      <c r="F172" s="261">
        <f>IF('ALC Transition Plans'!F173=0," ",'ALC Transition Plans'!F173)</f>
        <v>41275</v>
      </c>
      <c r="G172" s="262" t="str">
        <f>IF('ALC Transition Plans'!G173=0," ",'ALC Transition Plans'!G173)</f>
        <v>Y</v>
      </c>
      <c r="H172" s="262" t="str">
        <f>IF('ALC Transition Plans'!H173=0," ",'ALC Transition Plans'!H173)</f>
        <v>Y</v>
      </c>
      <c r="I172" s="261" t="str">
        <f>IF('ALC Transition Plans'!I173=0," ",'ALC Transition Plans'!I173)</f>
        <v xml:space="preserve"> </v>
      </c>
      <c r="J172" s="323" t="str">
        <f>IF('ALC Transition Plans'!$O173="yes", IF('ALC Transition Plans'!X173,"Prod",IF('ALC Transition Plans'!R173, 'ALC Transition Plans'!Q173," ")),"N/A")</f>
        <v>Prod</v>
      </c>
      <c r="K172" s="267">
        <f>IF('ALC Transition Plans'!R173=0," ",'ALC Transition Plans'!R173)</f>
        <v>41091</v>
      </c>
      <c r="L172" s="270" t="str">
        <f>IF('ALC Transition Plans'!S173=0," ",'ALC Transition Plans'!S173)</f>
        <v>Y</v>
      </c>
      <c r="M172" s="267" t="str">
        <f>IF('ALC Transition Plans'!T173=0," ",'ALC Transition Plans'!T173)</f>
        <v xml:space="preserve"> </v>
      </c>
      <c r="N172" s="329" t="str">
        <f>IF('ALC Transition Plans'!$Z173="yes", IF('ALC Transition Plans'!AJ173,"Prod",IF('ALC Transition Plans'!AF173, 'ALC Transition Plans'!AC173," ")),"N/A")</f>
        <v>N/A</v>
      </c>
      <c r="O172" s="332" t="str">
        <f>IF('ALC Transition Plans'!AE173=0," ",'ALC Transition Plans'!AE173)</f>
        <v xml:space="preserve"> </v>
      </c>
      <c r="P172" s="560" t="str">
        <f>IF('ALC Transition Plans'!AF173=0," ",'ALC Transition Plans'!AF173)</f>
        <v xml:space="preserve"> </v>
      </c>
      <c r="Q172" s="558">
        <f t="shared" si="11"/>
        <v>0</v>
      </c>
      <c r="R172" s="276" t="str">
        <f>IF(VLOOKUP(B172,'Pivot Table'!$B$5:$K$2000,8,FALSE)=1,"Yes","")</f>
        <v/>
      </c>
      <c r="S172" s="277" t="str">
        <f>'ALC Transition Plans'!BL173</f>
        <v>F</v>
      </c>
      <c r="T172" s="226" t="str">
        <f>IF('ALC POC'!D172=0," ",'ALC POC'!D172)</f>
        <v>William W. Raulerson</v>
      </c>
      <c r="U172" s="139" t="str">
        <f>IF('ALC POC'!E172=0," ",'ALC POC'!E172)</f>
        <v>W1Raulerson@bop.gov</v>
      </c>
      <c r="V172" s="139" t="str">
        <f>IF('ALC POC'!F172=0," ",'ALC POC'!F172)</f>
        <v>202-305-3011</v>
      </c>
      <c r="X172">
        <f t="shared" si="10"/>
        <v>0</v>
      </c>
    </row>
    <row r="173" spans="1:24" ht="15" customHeight="1" x14ac:dyDescent="0.25">
      <c r="A173" s="333" t="s">
        <v>15</v>
      </c>
      <c r="B173" s="333" t="s">
        <v>163</v>
      </c>
      <c r="C173" s="480" t="str">
        <f>IF('ALC POC'!C173=0," ",'ALC POC'!C173)</f>
        <v xml:space="preserve">DOJ - BOP </v>
      </c>
      <c r="D173" s="480"/>
      <c r="E173" s="322" t="str">
        <f>IF('ALC Transition Plans'!$C174="yes", IF('ALC Transition Plans'!M174,"Prod",IF('ALC Transition Plans'!F174, 'ALC Transition Plans'!E174," ")),"N/A")</f>
        <v>Prod</v>
      </c>
      <c r="F173" s="261">
        <f>IF('ALC Transition Plans'!F174=0," ",'ALC Transition Plans'!F174)</f>
        <v>41426</v>
      </c>
      <c r="G173" s="262" t="str">
        <f>IF('ALC Transition Plans'!G174=0," ",'ALC Transition Plans'!G174)</f>
        <v>Y</v>
      </c>
      <c r="H173" s="262" t="str">
        <f>IF('ALC Transition Plans'!H174=0," ",'ALC Transition Plans'!H174)</f>
        <v>Y</v>
      </c>
      <c r="I173" s="261" t="str">
        <f>IF('ALC Transition Plans'!I174=0," ",'ALC Transition Plans'!I174)</f>
        <v xml:space="preserve"> </v>
      </c>
      <c r="J173" s="323" t="str">
        <f>IF('ALC Transition Plans'!$O174="yes", IF('ALC Transition Plans'!X174,"Prod",IF('ALC Transition Plans'!R174, 'ALC Transition Plans'!Q174," ")),"N/A")</f>
        <v>Prod</v>
      </c>
      <c r="K173" s="267">
        <f>IF('ALC Transition Plans'!R174=0," ",'ALC Transition Plans'!R174)</f>
        <v>41275</v>
      </c>
      <c r="L173" s="270" t="str">
        <f>IF('ALC Transition Plans'!S174=0," ",'ALC Transition Plans'!S174)</f>
        <v>Y</v>
      </c>
      <c r="M173" s="267" t="str">
        <f>IF('ALC Transition Plans'!T174=0," ",'ALC Transition Plans'!T174)</f>
        <v xml:space="preserve"> </v>
      </c>
      <c r="N173" s="329" t="str">
        <f>IF('ALC Transition Plans'!$Z174="yes", IF('ALC Transition Plans'!AJ174,"Prod",IF('ALC Transition Plans'!AF174, 'ALC Transition Plans'!AC174," ")),"N/A")</f>
        <v>N/A</v>
      </c>
      <c r="O173" s="332" t="str">
        <f>IF('ALC Transition Plans'!AE174=0," ",'ALC Transition Plans'!AE174)</f>
        <v xml:space="preserve"> </v>
      </c>
      <c r="P173" s="560" t="str">
        <f>IF('ALC Transition Plans'!AF174=0," ",'ALC Transition Plans'!AF174)</f>
        <v xml:space="preserve"> </v>
      </c>
      <c r="Q173" s="558">
        <f t="shared" si="11"/>
        <v>0</v>
      </c>
      <c r="R173" s="276" t="str">
        <f>IF(VLOOKUP(B173,'Pivot Table'!$B$5:$K$2000,8,FALSE)=1,"Yes","")</f>
        <v/>
      </c>
      <c r="S173" s="277" t="str">
        <f>'ALC Transition Plans'!BL174</f>
        <v>F</v>
      </c>
      <c r="T173" s="226" t="str">
        <f>IF('ALC POC'!D173=0," ",'ALC POC'!D173)</f>
        <v>William W. Raulerson</v>
      </c>
      <c r="U173" s="139" t="str">
        <f>IF('ALC POC'!E173=0," ",'ALC POC'!E173)</f>
        <v>W1Raulerson@bop.gov</v>
      </c>
      <c r="V173" s="139" t="str">
        <f>IF('ALC POC'!F173=0," ",'ALC POC'!F173)</f>
        <v>202-305-3011</v>
      </c>
      <c r="X173">
        <f t="shared" si="10"/>
        <v>0</v>
      </c>
    </row>
    <row r="174" spans="1:24" ht="15" customHeight="1" x14ac:dyDescent="0.25">
      <c r="A174" s="333" t="s">
        <v>15</v>
      </c>
      <c r="B174" s="333" t="s">
        <v>164</v>
      </c>
      <c r="C174" s="480" t="str">
        <f>IF('ALC POC'!C174=0," ",'ALC POC'!C174)</f>
        <v xml:space="preserve">DOJ - BOP </v>
      </c>
      <c r="D174" s="480"/>
      <c r="E174" s="322" t="str">
        <f>IF('ALC Transition Plans'!$C175="yes", IF('ALC Transition Plans'!M175,"Prod",IF('ALC Transition Plans'!F175, 'ALC Transition Plans'!E175," ")),"N/A")</f>
        <v>Prod</v>
      </c>
      <c r="F174" s="261">
        <f>IF('ALC Transition Plans'!F175=0," ",'ALC Transition Plans'!F175)</f>
        <v>41426</v>
      </c>
      <c r="G174" s="262" t="str">
        <f>IF('ALC Transition Plans'!G175=0," ",'ALC Transition Plans'!G175)</f>
        <v>Y</v>
      </c>
      <c r="H174" s="262" t="str">
        <f>IF('ALC Transition Plans'!H175=0," ",'ALC Transition Plans'!H175)</f>
        <v>Y</v>
      </c>
      <c r="I174" s="261" t="str">
        <f>IF('ALC Transition Plans'!I175=0," ",'ALC Transition Plans'!I175)</f>
        <v xml:space="preserve"> </v>
      </c>
      <c r="J174" s="323" t="str">
        <f>IF('ALC Transition Plans'!$O175="yes", IF('ALC Transition Plans'!X175,"Prod",IF('ALC Transition Plans'!R175, 'ALC Transition Plans'!Q175," ")),"N/A")</f>
        <v>Prod</v>
      </c>
      <c r="K174" s="267">
        <f>IF('ALC Transition Plans'!R175=0," ",'ALC Transition Plans'!R175)</f>
        <v>41275</v>
      </c>
      <c r="L174" s="270" t="str">
        <f>IF('ALC Transition Plans'!S175=0," ",'ALC Transition Plans'!S175)</f>
        <v>Y</v>
      </c>
      <c r="M174" s="267" t="str">
        <f>IF('ALC Transition Plans'!T175=0," ",'ALC Transition Plans'!T175)</f>
        <v xml:space="preserve"> </v>
      </c>
      <c r="N174" s="329" t="str">
        <f>IF('ALC Transition Plans'!$Z175="yes", IF('ALC Transition Plans'!AJ175,"Prod",IF('ALC Transition Plans'!AF175, 'ALC Transition Plans'!AC175," ")),"N/A")</f>
        <v>N/A</v>
      </c>
      <c r="O174" s="332" t="str">
        <f>IF('ALC Transition Plans'!AE175=0," ",'ALC Transition Plans'!AE175)</f>
        <v xml:space="preserve"> </v>
      </c>
      <c r="P174" s="560" t="str">
        <f>IF('ALC Transition Plans'!AF175=0," ",'ALC Transition Plans'!AF175)</f>
        <v xml:space="preserve"> </v>
      </c>
      <c r="Q174" s="558">
        <f t="shared" si="11"/>
        <v>0</v>
      </c>
      <c r="R174" s="276" t="str">
        <f>IF(VLOOKUP(B174,'Pivot Table'!$B$5:$K$2000,8,FALSE)=1,"Yes","")</f>
        <v/>
      </c>
      <c r="S174" s="277" t="str">
        <f>'ALC Transition Plans'!BL175</f>
        <v>F</v>
      </c>
      <c r="T174" s="226" t="str">
        <f>IF('ALC POC'!D174=0," ",'ALC POC'!D174)</f>
        <v>William W. Raulerson</v>
      </c>
      <c r="U174" s="139" t="str">
        <f>IF('ALC POC'!E174=0," ",'ALC POC'!E174)</f>
        <v>W1Raulerson@bop.gov</v>
      </c>
      <c r="V174" s="139" t="str">
        <f>IF('ALC POC'!F174=0," ",'ALC POC'!F174)</f>
        <v>202-305-3011</v>
      </c>
      <c r="X174">
        <f t="shared" si="10"/>
        <v>0</v>
      </c>
    </row>
    <row r="175" spans="1:24" ht="15" customHeight="1" x14ac:dyDescent="0.25">
      <c r="A175" s="333" t="s">
        <v>15</v>
      </c>
      <c r="B175" s="333" t="s">
        <v>165</v>
      </c>
      <c r="C175" s="480" t="str">
        <f>IF('ALC POC'!C175=0," ",'ALC POC'!C175)</f>
        <v xml:space="preserve">DOJ - BOP </v>
      </c>
      <c r="D175" s="480"/>
      <c r="E175" s="322" t="str">
        <f>IF('ALC Transition Plans'!$C176="yes", IF('ALC Transition Plans'!M176,"Prod",IF('ALC Transition Plans'!F176, 'ALC Transition Plans'!E176," ")),"N/A")</f>
        <v>Prod</v>
      </c>
      <c r="F175" s="261">
        <f>IF('ALC Transition Plans'!F176=0," ",'ALC Transition Plans'!F176)</f>
        <v>41275</v>
      </c>
      <c r="G175" s="262" t="str">
        <f>IF('ALC Transition Plans'!G176=0," ",'ALC Transition Plans'!G176)</f>
        <v>Y</v>
      </c>
      <c r="H175" s="262" t="str">
        <f>IF('ALC Transition Plans'!H176=0," ",'ALC Transition Plans'!H176)</f>
        <v>Y</v>
      </c>
      <c r="I175" s="261" t="str">
        <f>IF('ALC Transition Plans'!I176=0," ",'ALC Transition Plans'!I176)</f>
        <v xml:space="preserve"> </v>
      </c>
      <c r="J175" s="323" t="str">
        <f>IF('ALC Transition Plans'!$O176="yes", IF('ALC Transition Plans'!X176,"Prod",IF('ALC Transition Plans'!R176, 'ALC Transition Plans'!Q176," ")),"N/A")</f>
        <v>Prod</v>
      </c>
      <c r="K175" s="267">
        <f>IF('ALC Transition Plans'!R176=0," ",'ALC Transition Plans'!R176)</f>
        <v>41091</v>
      </c>
      <c r="L175" s="270" t="str">
        <f>IF('ALC Transition Plans'!S176=0," ",'ALC Transition Plans'!S176)</f>
        <v>Y</v>
      </c>
      <c r="M175" s="267" t="str">
        <f>IF('ALC Transition Plans'!T176=0," ",'ALC Transition Plans'!T176)</f>
        <v xml:space="preserve"> </v>
      </c>
      <c r="N175" s="329" t="str">
        <f>IF('ALC Transition Plans'!$Z176="yes", IF('ALC Transition Plans'!AJ176,"Prod",IF('ALC Transition Plans'!AF176, 'ALC Transition Plans'!AC176," ")),"N/A")</f>
        <v>N/A</v>
      </c>
      <c r="O175" s="332" t="str">
        <f>IF('ALC Transition Plans'!AE176=0," ",'ALC Transition Plans'!AE176)</f>
        <v xml:space="preserve"> </v>
      </c>
      <c r="P175" s="560" t="str">
        <f>IF('ALC Transition Plans'!AF176=0," ",'ALC Transition Plans'!AF176)</f>
        <v xml:space="preserve"> </v>
      </c>
      <c r="Q175" s="558">
        <f t="shared" si="11"/>
        <v>0</v>
      </c>
      <c r="R175" s="276" t="str">
        <f>IF(VLOOKUP(B175,'Pivot Table'!$B$5:$K$2000,8,FALSE)=1,"Yes","")</f>
        <v/>
      </c>
      <c r="S175" s="277" t="str">
        <f>'ALC Transition Plans'!BL176</f>
        <v>F</v>
      </c>
      <c r="T175" s="226" t="str">
        <f>IF('ALC POC'!D175=0," ",'ALC POC'!D175)</f>
        <v>William W. Raulerson</v>
      </c>
      <c r="U175" s="139" t="str">
        <f>IF('ALC POC'!E175=0," ",'ALC POC'!E175)</f>
        <v>W1Raulerson@bop.gov</v>
      </c>
      <c r="V175" s="139" t="str">
        <f>IF('ALC POC'!F175=0," ",'ALC POC'!F175)</f>
        <v>202-305-3011</v>
      </c>
      <c r="X175">
        <f t="shared" si="10"/>
        <v>0</v>
      </c>
    </row>
    <row r="176" spans="1:24" ht="15" customHeight="1" x14ac:dyDescent="0.25">
      <c r="A176" s="333" t="s">
        <v>15</v>
      </c>
      <c r="B176" s="333" t="s">
        <v>166</v>
      </c>
      <c r="C176" s="480" t="str">
        <f>IF('ALC POC'!C176=0," ",'ALC POC'!C176)</f>
        <v xml:space="preserve">DOJ - BOP </v>
      </c>
      <c r="D176" s="480"/>
      <c r="E176" s="322" t="str">
        <f>IF('ALC Transition Plans'!$C177="yes", IF('ALC Transition Plans'!M177,"Prod",IF('ALC Transition Plans'!F177, 'ALC Transition Plans'!E177," ")),"N/A")</f>
        <v>Prod</v>
      </c>
      <c r="F176" s="261">
        <f>IF('ALC Transition Plans'!F177=0," ",'ALC Transition Plans'!F177)</f>
        <v>41306</v>
      </c>
      <c r="G176" s="262" t="str">
        <f>IF('ALC Transition Plans'!G177=0," ",'ALC Transition Plans'!G177)</f>
        <v>Y</v>
      </c>
      <c r="H176" s="262" t="str">
        <f>IF('ALC Transition Plans'!H177=0," ",'ALC Transition Plans'!H177)</f>
        <v>Y</v>
      </c>
      <c r="I176" s="261" t="str">
        <f>IF('ALC Transition Plans'!I177=0," ",'ALC Transition Plans'!I177)</f>
        <v xml:space="preserve"> </v>
      </c>
      <c r="J176" s="323" t="str">
        <f>IF('ALC Transition Plans'!$O177="yes", IF('ALC Transition Plans'!X177,"Prod",IF('ALC Transition Plans'!R177, 'ALC Transition Plans'!Q177," ")),"N/A")</f>
        <v>Prod</v>
      </c>
      <c r="K176" s="267">
        <f>IF('ALC Transition Plans'!R177=0," ",'ALC Transition Plans'!R177)</f>
        <v>41214</v>
      </c>
      <c r="L176" s="270" t="str">
        <f>IF('ALC Transition Plans'!S177=0," ",'ALC Transition Plans'!S177)</f>
        <v>Y</v>
      </c>
      <c r="M176" s="267" t="str">
        <f>IF('ALC Transition Plans'!T177=0," ",'ALC Transition Plans'!T177)</f>
        <v xml:space="preserve"> </v>
      </c>
      <c r="N176" s="329" t="str">
        <f>IF('ALC Transition Plans'!$Z177="yes", IF('ALC Transition Plans'!AJ177,"Prod",IF('ALC Transition Plans'!AF177, 'ALC Transition Plans'!AC177," ")),"N/A")</f>
        <v>N/A</v>
      </c>
      <c r="O176" s="332" t="str">
        <f>IF('ALC Transition Plans'!AE177=0," ",'ALC Transition Plans'!AE177)</f>
        <v xml:space="preserve"> </v>
      </c>
      <c r="P176" s="560" t="str">
        <f>IF('ALC Transition Plans'!AF177=0," ",'ALC Transition Plans'!AF177)</f>
        <v xml:space="preserve"> </v>
      </c>
      <c r="Q176" s="558">
        <f t="shared" si="11"/>
        <v>0</v>
      </c>
      <c r="R176" s="276" t="str">
        <f>IF(VLOOKUP(B176,'Pivot Table'!$B$5:$K$2000,8,FALSE)=1,"Yes","")</f>
        <v/>
      </c>
      <c r="S176" s="277" t="str">
        <f>'ALC Transition Plans'!BL177</f>
        <v>F</v>
      </c>
      <c r="T176" s="226" t="str">
        <f>IF('ALC POC'!D176=0," ",'ALC POC'!D176)</f>
        <v>William W. Raulerson</v>
      </c>
      <c r="U176" s="139" t="str">
        <f>IF('ALC POC'!E176=0," ",'ALC POC'!E176)</f>
        <v>W1Raulerson@bop.gov</v>
      </c>
      <c r="V176" s="139" t="str">
        <f>IF('ALC POC'!F176=0," ",'ALC POC'!F176)</f>
        <v>202-305-3011</v>
      </c>
      <c r="X176">
        <f t="shared" si="10"/>
        <v>0</v>
      </c>
    </row>
    <row r="177" spans="1:24" ht="15" customHeight="1" x14ac:dyDescent="0.25">
      <c r="A177" s="333" t="s">
        <v>15</v>
      </c>
      <c r="B177" s="333" t="s">
        <v>738</v>
      </c>
      <c r="C177" s="480" t="str">
        <f>IF('ALC POC'!C177=0," ",'ALC POC'!C177)</f>
        <v xml:space="preserve">DOJ - BOP </v>
      </c>
      <c r="D177" s="480"/>
      <c r="E177" s="322" t="str">
        <f>IF('ALC Transition Plans'!$C178="yes", IF('ALC Transition Plans'!M178,"Prod",IF('ALC Transition Plans'!F178, 'ALC Transition Plans'!E178," ")),"N/A")</f>
        <v>Prod</v>
      </c>
      <c r="F177" s="261">
        <f>IF('ALC Transition Plans'!F178=0," ",'ALC Transition Plans'!F178)</f>
        <v>41487</v>
      </c>
      <c r="G177" s="262" t="str">
        <f>IF('ALC Transition Plans'!G178=0," ",'ALC Transition Plans'!G178)</f>
        <v>Y</v>
      </c>
      <c r="H177" s="262" t="str">
        <f>IF('ALC Transition Plans'!H178=0," ",'ALC Transition Plans'!H178)</f>
        <v>Y</v>
      </c>
      <c r="I177" s="261" t="str">
        <f>IF('ALC Transition Plans'!I178=0," ",'ALC Transition Plans'!I178)</f>
        <v xml:space="preserve"> </v>
      </c>
      <c r="J177" s="323" t="str">
        <f>IF('ALC Transition Plans'!$O178="yes", IF('ALC Transition Plans'!X178,"Prod",IF('ALC Transition Plans'!R178, 'ALC Transition Plans'!Q178," ")),"N/A")</f>
        <v>Prod</v>
      </c>
      <c r="K177" s="267">
        <f>IF('ALC Transition Plans'!R178=0," ",'ALC Transition Plans'!R178)</f>
        <v>41487</v>
      </c>
      <c r="L177" s="270" t="str">
        <f>IF('ALC Transition Plans'!S178=0," ",'ALC Transition Plans'!S178)</f>
        <v>Y</v>
      </c>
      <c r="M177" s="267" t="str">
        <f>IF('ALC Transition Plans'!T178=0," ",'ALC Transition Plans'!T178)</f>
        <v xml:space="preserve"> </v>
      </c>
      <c r="N177" s="329" t="str">
        <f>IF('ALC Transition Plans'!$Z178="yes", IF('ALC Transition Plans'!AJ178,"Prod",IF('ALC Transition Plans'!AF178, 'ALC Transition Plans'!AC178," ")),"N/A")</f>
        <v>N/A</v>
      </c>
      <c r="O177" s="332" t="str">
        <f>IF('ALC Transition Plans'!AE178=0," ",'ALC Transition Plans'!AE178)</f>
        <v xml:space="preserve"> </v>
      </c>
      <c r="P177" s="560" t="str">
        <f>IF('ALC Transition Plans'!AF178=0," ",'ALC Transition Plans'!AF178)</f>
        <v xml:space="preserve"> </v>
      </c>
      <c r="Q177" s="558">
        <f t="shared" si="11"/>
        <v>0</v>
      </c>
      <c r="R177" s="276" t="str">
        <f>IF(VLOOKUP(B177,'Pivot Table'!$B$5:$K$2000,8,FALSE)=1,"Yes","")</f>
        <v/>
      </c>
      <c r="S177" s="277" t="str">
        <f>'ALC Transition Plans'!BL178</f>
        <v>F</v>
      </c>
      <c r="T177" s="226" t="str">
        <f>IF('ALC POC'!D177=0," ",'ALC POC'!D177)</f>
        <v>William W. Raulerson</v>
      </c>
      <c r="U177" s="139" t="str">
        <f>IF('ALC POC'!E177=0," ",'ALC POC'!E177)</f>
        <v>W1Raulerson@bop.gov</v>
      </c>
      <c r="V177" s="139" t="str">
        <f>IF('ALC POC'!F177=0," ",'ALC POC'!F177)</f>
        <v>202-305-3011</v>
      </c>
      <c r="X177">
        <f t="shared" si="10"/>
        <v>0</v>
      </c>
    </row>
    <row r="178" spans="1:24" ht="15" customHeight="1" x14ac:dyDescent="0.25">
      <c r="A178" s="333" t="s">
        <v>15</v>
      </c>
      <c r="B178" s="333" t="s">
        <v>167</v>
      </c>
      <c r="C178" s="480" t="str">
        <f>IF('ALC POC'!C178=0," ",'ALC POC'!C178)</f>
        <v xml:space="preserve">DOJ - BOP </v>
      </c>
      <c r="D178" s="480"/>
      <c r="E178" s="322" t="str">
        <f>IF('ALC Transition Plans'!$C179="yes", IF('ALC Transition Plans'!M179,"Prod",IF('ALC Transition Plans'!F179, 'ALC Transition Plans'!E179," ")),"N/A")</f>
        <v>Prod</v>
      </c>
      <c r="F178" s="261">
        <f>IF('ALC Transition Plans'!F179=0," ",'ALC Transition Plans'!F179)</f>
        <v>41487</v>
      </c>
      <c r="G178" s="262" t="str">
        <f>IF('ALC Transition Plans'!G179=0," ",'ALC Transition Plans'!G179)</f>
        <v>Y</v>
      </c>
      <c r="H178" s="262" t="str">
        <f>IF('ALC Transition Plans'!H179=0," ",'ALC Transition Plans'!H179)</f>
        <v>Y</v>
      </c>
      <c r="I178" s="261" t="str">
        <f>IF('ALC Transition Plans'!I179=0," ",'ALC Transition Plans'!I179)</f>
        <v xml:space="preserve"> </v>
      </c>
      <c r="J178" s="323" t="str">
        <f>IF('ALC Transition Plans'!$O179="yes", IF('ALC Transition Plans'!X179,"Prod",IF('ALC Transition Plans'!R179, 'ALC Transition Plans'!Q179," ")),"N/A")</f>
        <v>Prod</v>
      </c>
      <c r="K178" s="267">
        <f>IF('ALC Transition Plans'!R179=0," ",'ALC Transition Plans'!R179)</f>
        <v>41334</v>
      </c>
      <c r="L178" s="270" t="str">
        <f>IF('ALC Transition Plans'!S179=0," ",'ALC Transition Plans'!S179)</f>
        <v>Y</v>
      </c>
      <c r="M178" s="267" t="str">
        <f>IF('ALC Transition Plans'!T179=0," ",'ALC Transition Plans'!T179)</f>
        <v xml:space="preserve"> </v>
      </c>
      <c r="N178" s="329" t="str">
        <f>IF('ALC Transition Plans'!$Z179="yes", IF('ALC Transition Plans'!AJ179,"Prod",IF('ALC Transition Plans'!AF179, 'ALC Transition Plans'!AC179," ")),"N/A")</f>
        <v>N/A</v>
      </c>
      <c r="O178" s="332" t="str">
        <f>IF('ALC Transition Plans'!AE179=0," ",'ALC Transition Plans'!AE179)</f>
        <v xml:space="preserve"> </v>
      </c>
      <c r="P178" s="560" t="str">
        <f>IF('ALC Transition Plans'!AF179=0," ",'ALC Transition Plans'!AF179)</f>
        <v xml:space="preserve"> </v>
      </c>
      <c r="Q178" s="558">
        <f t="shared" si="11"/>
        <v>0</v>
      </c>
      <c r="R178" s="276" t="str">
        <f>IF(VLOOKUP(B178,'Pivot Table'!$B$5:$K$2000,8,FALSE)=1,"Yes","")</f>
        <v/>
      </c>
      <c r="S178" s="277" t="str">
        <f>'ALC Transition Plans'!BL179</f>
        <v>F</v>
      </c>
      <c r="T178" s="226" t="str">
        <f>IF('ALC POC'!D178=0," ",'ALC POC'!D178)</f>
        <v>William W. Raulerson</v>
      </c>
      <c r="U178" s="139" t="str">
        <f>IF('ALC POC'!E178=0," ",'ALC POC'!E178)</f>
        <v>W1Raulerson@bop.gov</v>
      </c>
      <c r="V178" s="139" t="str">
        <f>IF('ALC POC'!F178=0," ",'ALC POC'!F178)</f>
        <v>202-305-3011</v>
      </c>
      <c r="X178">
        <f t="shared" si="10"/>
        <v>0</v>
      </c>
    </row>
    <row r="179" spans="1:24" ht="15" customHeight="1" x14ac:dyDescent="0.25">
      <c r="A179" s="333" t="s">
        <v>15</v>
      </c>
      <c r="B179" s="333" t="s">
        <v>168</v>
      </c>
      <c r="C179" s="480" t="str">
        <f>IF('ALC POC'!C179=0," ",'ALC POC'!C179)</f>
        <v xml:space="preserve">DOJ - BOP </v>
      </c>
      <c r="D179" s="480"/>
      <c r="E179" s="322" t="str">
        <f>IF('ALC Transition Plans'!$C180="yes", IF('ALC Transition Plans'!M180,"Prod",IF('ALC Transition Plans'!F180, 'ALC Transition Plans'!E180," ")),"N/A")</f>
        <v>Prod</v>
      </c>
      <c r="F179" s="261">
        <f>IF('ALC Transition Plans'!F180=0," ",'ALC Transition Plans'!F180)</f>
        <v>41487</v>
      </c>
      <c r="G179" s="262" t="str">
        <f>IF('ALC Transition Plans'!G180=0," ",'ALC Transition Plans'!G180)</f>
        <v>Y</v>
      </c>
      <c r="H179" s="262" t="str">
        <f>IF('ALC Transition Plans'!H180=0," ",'ALC Transition Plans'!H180)</f>
        <v>Y</v>
      </c>
      <c r="I179" s="261" t="str">
        <f>IF('ALC Transition Plans'!I180=0," ",'ALC Transition Plans'!I180)</f>
        <v xml:space="preserve"> </v>
      </c>
      <c r="J179" s="323" t="str">
        <f>IF('ALC Transition Plans'!$O180="yes", IF('ALC Transition Plans'!X180,"Prod",IF('ALC Transition Plans'!R180, 'ALC Transition Plans'!Q180," ")),"N/A")</f>
        <v>Prod</v>
      </c>
      <c r="K179" s="267">
        <f>IF('ALC Transition Plans'!R180=0," ",'ALC Transition Plans'!R180)</f>
        <v>41334</v>
      </c>
      <c r="L179" s="270" t="str">
        <f>IF('ALC Transition Plans'!S180=0," ",'ALC Transition Plans'!S180)</f>
        <v>Y</v>
      </c>
      <c r="M179" s="267" t="str">
        <f>IF('ALC Transition Plans'!T180=0," ",'ALC Transition Plans'!T180)</f>
        <v xml:space="preserve"> </v>
      </c>
      <c r="N179" s="329" t="str">
        <f>IF('ALC Transition Plans'!$Z180="yes", IF('ALC Transition Plans'!AJ180,"Prod",IF('ALC Transition Plans'!AF180, 'ALC Transition Plans'!AC180," ")),"N/A")</f>
        <v>N/A</v>
      </c>
      <c r="O179" s="332" t="str">
        <f>IF('ALC Transition Plans'!AE180=0," ",'ALC Transition Plans'!AE180)</f>
        <v xml:space="preserve"> </v>
      </c>
      <c r="P179" s="560" t="str">
        <f>IF('ALC Transition Plans'!AF180=0," ",'ALC Transition Plans'!AF180)</f>
        <v xml:space="preserve"> </v>
      </c>
      <c r="Q179" s="558">
        <f t="shared" si="11"/>
        <v>0</v>
      </c>
      <c r="R179" s="276" t="str">
        <f>IF(VLOOKUP(B179,'Pivot Table'!$B$5:$K$2000,8,FALSE)=1,"Yes","")</f>
        <v/>
      </c>
      <c r="S179" s="277" t="str">
        <f>'ALC Transition Plans'!BL180</f>
        <v>F</v>
      </c>
      <c r="T179" s="226" t="str">
        <f>IF('ALC POC'!D179=0," ",'ALC POC'!D179)</f>
        <v>William W. Raulerson</v>
      </c>
      <c r="U179" s="139" t="str">
        <f>IF('ALC POC'!E179=0," ",'ALC POC'!E179)</f>
        <v>W1Raulerson@bop.gov</v>
      </c>
      <c r="V179" s="139" t="str">
        <f>IF('ALC POC'!F179=0," ",'ALC POC'!F179)</f>
        <v>202-305-3011</v>
      </c>
      <c r="X179">
        <f t="shared" si="10"/>
        <v>0</v>
      </c>
    </row>
    <row r="180" spans="1:24" ht="15" customHeight="1" x14ac:dyDescent="0.25">
      <c r="A180" s="333" t="s">
        <v>15</v>
      </c>
      <c r="B180" s="333" t="s">
        <v>169</v>
      </c>
      <c r="C180" s="480" t="str">
        <f>IF('ALC POC'!C180=0," ",'ALC POC'!C180)</f>
        <v xml:space="preserve">DOJ - BOP </v>
      </c>
      <c r="D180" s="480"/>
      <c r="E180" s="322" t="str">
        <f>IF('ALC Transition Plans'!$C181="yes", IF('ALC Transition Plans'!M181,"Prod",IF('ALC Transition Plans'!F181, 'ALC Transition Plans'!E181," ")),"N/A")</f>
        <v>Prod</v>
      </c>
      <c r="F180" s="261">
        <f>IF('ALC Transition Plans'!F181=0," ",'ALC Transition Plans'!F181)</f>
        <v>41487</v>
      </c>
      <c r="G180" s="262" t="str">
        <f>IF('ALC Transition Plans'!G181=0," ",'ALC Transition Plans'!G181)</f>
        <v>Y</v>
      </c>
      <c r="H180" s="262" t="str">
        <f>IF('ALC Transition Plans'!H181=0," ",'ALC Transition Plans'!H181)</f>
        <v>Y</v>
      </c>
      <c r="I180" s="261" t="str">
        <f>IF('ALC Transition Plans'!I181=0," ",'ALC Transition Plans'!I181)</f>
        <v xml:space="preserve"> </v>
      </c>
      <c r="J180" s="323" t="str">
        <f>IF('ALC Transition Plans'!$O181="yes", IF('ALC Transition Plans'!X181,"Prod",IF('ALC Transition Plans'!R181, 'ALC Transition Plans'!Q181," ")),"N/A")</f>
        <v>Prod</v>
      </c>
      <c r="K180" s="267">
        <f>IF('ALC Transition Plans'!R181=0," ",'ALC Transition Plans'!R181)</f>
        <v>41334</v>
      </c>
      <c r="L180" s="270" t="str">
        <f>IF('ALC Transition Plans'!S181=0," ",'ALC Transition Plans'!S181)</f>
        <v>Y</v>
      </c>
      <c r="M180" s="267" t="str">
        <f>IF('ALC Transition Plans'!T181=0," ",'ALC Transition Plans'!T181)</f>
        <v xml:space="preserve"> </v>
      </c>
      <c r="N180" s="329" t="str">
        <f>IF('ALC Transition Plans'!$Z181="yes", IF('ALC Transition Plans'!AJ181,"Prod",IF('ALC Transition Plans'!AF181, 'ALC Transition Plans'!AC181," ")),"N/A")</f>
        <v>N/A</v>
      </c>
      <c r="O180" s="332" t="str">
        <f>IF('ALC Transition Plans'!AE181=0," ",'ALC Transition Plans'!AE181)</f>
        <v xml:space="preserve"> </v>
      </c>
      <c r="P180" s="560" t="str">
        <f>IF('ALC Transition Plans'!AF181=0," ",'ALC Transition Plans'!AF181)</f>
        <v xml:space="preserve"> </v>
      </c>
      <c r="Q180" s="558">
        <f t="shared" si="11"/>
        <v>0</v>
      </c>
      <c r="R180" s="276" t="str">
        <f>IF(VLOOKUP(B180,'Pivot Table'!$B$5:$K$2000,8,FALSE)=1,"Yes","")</f>
        <v/>
      </c>
      <c r="S180" s="277" t="str">
        <f>'ALC Transition Plans'!BL181</f>
        <v>F</v>
      </c>
      <c r="T180" s="226" t="str">
        <f>IF('ALC POC'!D180=0," ",'ALC POC'!D180)</f>
        <v>William W. Raulerson</v>
      </c>
      <c r="U180" s="139" t="str">
        <f>IF('ALC POC'!E180=0," ",'ALC POC'!E180)</f>
        <v>W1Raulerson@bop.gov</v>
      </c>
      <c r="V180" s="139" t="str">
        <f>IF('ALC POC'!F180=0," ",'ALC POC'!F180)</f>
        <v>202-305-3011</v>
      </c>
      <c r="X180">
        <f t="shared" si="10"/>
        <v>0</v>
      </c>
    </row>
    <row r="181" spans="1:24" ht="15" customHeight="1" x14ac:dyDescent="0.25">
      <c r="A181" s="333" t="s">
        <v>15</v>
      </c>
      <c r="B181" s="333" t="s">
        <v>170</v>
      </c>
      <c r="C181" s="480" t="str">
        <f>IF('ALC POC'!C181=0," ",'ALC POC'!C181)</f>
        <v xml:space="preserve">DOJ - BOP </v>
      </c>
      <c r="D181" s="480"/>
      <c r="E181" s="322" t="str">
        <f>IF('ALC Transition Plans'!$C182="yes", IF('ALC Transition Plans'!M182,"Prod",IF('ALC Transition Plans'!F182, 'ALC Transition Plans'!E182," ")),"N/A")</f>
        <v>Prod</v>
      </c>
      <c r="F181" s="261">
        <f>IF('ALC Transition Plans'!F182=0," ",'ALC Transition Plans'!F182)</f>
        <v>41487</v>
      </c>
      <c r="G181" s="262" t="str">
        <f>IF('ALC Transition Plans'!G182=0," ",'ALC Transition Plans'!G182)</f>
        <v>Y</v>
      </c>
      <c r="H181" s="262" t="str">
        <f>IF('ALC Transition Plans'!H182=0," ",'ALC Transition Plans'!H182)</f>
        <v>Y</v>
      </c>
      <c r="I181" s="261" t="str">
        <f>IF('ALC Transition Plans'!I182=0," ",'ALC Transition Plans'!I182)</f>
        <v xml:space="preserve"> </v>
      </c>
      <c r="J181" s="323" t="str">
        <f>IF('ALC Transition Plans'!$O182="yes", IF('ALC Transition Plans'!X182,"Prod",IF('ALC Transition Plans'!R182, 'ALC Transition Plans'!Q182," ")),"N/A")</f>
        <v>Prod</v>
      </c>
      <c r="K181" s="267">
        <f>IF('ALC Transition Plans'!R182=0," ",'ALC Transition Plans'!R182)</f>
        <v>41334</v>
      </c>
      <c r="L181" s="270" t="str">
        <f>IF('ALC Transition Plans'!S182=0," ",'ALC Transition Plans'!S182)</f>
        <v>Y</v>
      </c>
      <c r="M181" s="267" t="str">
        <f>IF('ALC Transition Plans'!T182=0," ",'ALC Transition Plans'!T182)</f>
        <v xml:space="preserve"> </v>
      </c>
      <c r="N181" s="329" t="str">
        <f>IF('ALC Transition Plans'!$Z182="yes", IF('ALC Transition Plans'!AJ182,"Prod",IF('ALC Transition Plans'!AF182, 'ALC Transition Plans'!AC182," ")),"N/A")</f>
        <v>N/A</v>
      </c>
      <c r="O181" s="332" t="str">
        <f>IF('ALC Transition Plans'!AE182=0," ",'ALC Transition Plans'!AE182)</f>
        <v xml:space="preserve"> </v>
      </c>
      <c r="P181" s="560" t="str">
        <f>IF('ALC Transition Plans'!AF182=0," ",'ALC Transition Plans'!AF182)</f>
        <v xml:space="preserve"> </v>
      </c>
      <c r="Q181" s="558">
        <f t="shared" si="11"/>
        <v>0</v>
      </c>
      <c r="R181" s="276" t="str">
        <f>IF(VLOOKUP(B181,'Pivot Table'!$B$5:$K$2000,8,FALSE)=1,"Yes","")</f>
        <v/>
      </c>
      <c r="S181" s="277" t="str">
        <f>'ALC Transition Plans'!BL182</f>
        <v>F</v>
      </c>
      <c r="T181" s="226" t="str">
        <f>IF('ALC POC'!D181=0," ",'ALC POC'!D181)</f>
        <v>William W. Raulerson</v>
      </c>
      <c r="U181" s="139" t="str">
        <f>IF('ALC POC'!E181=0," ",'ALC POC'!E181)</f>
        <v>W1Raulerson@bop.gov</v>
      </c>
      <c r="V181" s="139" t="str">
        <f>IF('ALC POC'!F181=0," ",'ALC POC'!F181)</f>
        <v>202-305-3011</v>
      </c>
      <c r="X181">
        <f t="shared" si="10"/>
        <v>0</v>
      </c>
    </row>
    <row r="182" spans="1:24" ht="15" customHeight="1" x14ac:dyDescent="0.25">
      <c r="A182" s="333" t="s">
        <v>15</v>
      </c>
      <c r="B182" s="333" t="s">
        <v>171</v>
      </c>
      <c r="C182" s="480" t="str">
        <f>IF('ALC POC'!C182=0," ",'ALC POC'!C182)</f>
        <v xml:space="preserve">DOJ - BOP </v>
      </c>
      <c r="D182" s="480"/>
      <c r="E182" s="322" t="str">
        <f>IF('ALC Transition Plans'!$C183="yes", IF('ALC Transition Plans'!M183,"Prod",IF('ALC Transition Plans'!F183, 'ALC Transition Plans'!E183," ")),"N/A")</f>
        <v>Prod</v>
      </c>
      <c r="F182" s="261">
        <f>IF('ALC Transition Plans'!F183=0," ",'ALC Transition Plans'!F183)</f>
        <v>41487</v>
      </c>
      <c r="G182" s="262" t="str">
        <f>IF('ALC Transition Plans'!G183=0," ",'ALC Transition Plans'!G183)</f>
        <v>Y</v>
      </c>
      <c r="H182" s="262" t="str">
        <f>IF('ALC Transition Plans'!H183=0," ",'ALC Transition Plans'!H183)</f>
        <v>Y</v>
      </c>
      <c r="I182" s="261" t="str">
        <f>IF('ALC Transition Plans'!I183=0," ",'ALC Transition Plans'!I183)</f>
        <v xml:space="preserve"> </v>
      </c>
      <c r="J182" s="323" t="str">
        <f>IF('ALC Transition Plans'!$O183="yes", IF('ALC Transition Plans'!X183,"Prod",IF('ALC Transition Plans'!R183, 'ALC Transition Plans'!Q183," ")),"N/A")</f>
        <v>Prod</v>
      </c>
      <c r="K182" s="267">
        <f>IF('ALC Transition Plans'!R183=0," ",'ALC Transition Plans'!R183)</f>
        <v>41334</v>
      </c>
      <c r="L182" s="270" t="str">
        <f>IF('ALC Transition Plans'!S183=0," ",'ALC Transition Plans'!S183)</f>
        <v>Y</v>
      </c>
      <c r="M182" s="267" t="str">
        <f>IF('ALC Transition Plans'!T183=0," ",'ALC Transition Plans'!T183)</f>
        <v xml:space="preserve"> </v>
      </c>
      <c r="N182" s="329" t="str">
        <f>IF('ALC Transition Plans'!$Z183="yes", IF('ALC Transition Plans'!AJ183,"Prod",IF('ALC Transition Plans'!AF183, 'ALC Transition Plans'!AC183," ")),"N/A")</f>
        <v>N/A</v>
      </c>
      <c r="O182" s="332" t="str">
        <f>IF('ALC Transition Plans'!AE183=0," ",'ALC Transition Plans'!AE183)</f>
        <v xml:space="preserve"> </v>
      </c>
      <c r="P182" s="560" t="str">
        <f>IF('ALC Transition Plans'!AF183=0," ",'ALC Transition Plans'!AF183)</f>
        <v xml:space="preserve"> </v>
      </c>
      <c r="Q182" s="558">
        <f t="shared" si="11"/>
        <v>0</v>
      </c>
      <c r="R182" s="276" t="str">
        <f>IF(VLOOKUP(B182,'Pivot Table'!$B$5:$K$2000,8,FALSE)=1,"Yes","")</f>
        <v/>
      </c>
      <c r="S182" s="277" t="str">
        <f>'ALC Transition Plans'!BL183</f>
        <v>F</v>
      </c>
      <c r="T182" s="226" t="str">
        <f>IF('ALC POC'!D182=0," ",'ALC POC'!D182)</f>
        <v>William W. Raulerson</v>
      </c>
      <c r="U182" s="139" t="str">
        <f>IF('ALC POC'!E182=0," ",'ALC POC'!E182)</f>
        <v>W1Raulerson@bop.gov</v>
      </c>
      <c r="V182" s="139" t="str">
        <f>IF('ALC POC'!F182=0," ",'ALC POC'!F182)</f>
        <v>202-305-3011</v>
      </c>
      <c r="X182">
        <f t="shared" si="10"/>
        <v>0</v>
      </c>
    </row>
    <row r="183" spans="1:24" ht="15" customHeight="1" x14ac:dyDescent="0.25">
      <c r="A183" s="333" t="s">
        <v>15</v>
      </c>
      <c r="B183" s="333" t="s">
        <v>172</v>
      </c>
      <c r="C183" s="480" t="str">
        <f>IF('ALC POC'!C183=0," ",'ALC POC'!C183)</f>
        <v xml:space="preserve">DOJ - BOP </v>
      </c>
      <c r="D183" s="480"/>
      <c r="E183" s="322" t="str">
        <f>IF('ALC Transition Plans'!$C184="yes", IF('ALC Transition Plans'!M184,"Prod",IF('ALC Transition Plans'!F184, 'ALC Transition Plans'!E184," ")),"N/A")</f>
        <v>Prod</v>
      </c>
      <c r="F183" s="261">
        <f>IF('ALC Transition Plans'!F184=0," ",'ALC Transition Plans'!F184)</f>
        <v>41487</v>
      </c>
      <c r="G183" s="262" t="str">
        <f>IF('ALC Transition Plans'!G184=0," ",'ALC Transition Plans'!G184)</f>
        <v>Y</v>
      </c>
      <c r="H183" s="262" t="str">
        <f>IF('ALC Transition Plans'!H184=0," ",'ALC Transition Plans'!H184)</f>
        <v>Y</v>
      </c>
      <c r="I183" s="261" t="str">
        <f>IF('ALC Transition Plans'!I184=0," ",'ALC Transition Plans'!I184)</f>
        <v xml:space="preserve"> </v>
      </c>
      <c r="J183" s="323" t="str">
        <f>IF('ALC Transition Plans'!$O184="yes", IF('ALC Transition Plans'!X184,"Prod",IF('ALC Transition Plans'!R184, 'ALC Transition Plans'!Q184," ")),"N/A")</f>
        <v>Prod</v>
      </c>
      <c r="K183" s="267">
        <f>IF('ALC Transition Plans'!R184=0," ",'ALC Transition Plans'!R184)</f>
        <v>41334</v>
      </c>
      <c r="L183" s="270" t="str">
        <f>IF('ALC Transition Plans'!S184=0," ",'ALC Transition Plans'!S184)</f>
        <v>Y</v>
      </c>
      <c r="M183" s="267" t="str">
        <f>IF('ALC Transition Plans'!T184=0," ",'ALC Transition Plans'!T184)</f>
        <v xml:space="preserve"> </v>
      </c>
      <c r="N183" s="329" t="str">
        <f>IF('ALC Transition Plans'!$Z184="yes", IF('ALC Transition Plans'!AJ184,"Prod",IF('ALC Transition Plans'!AF184, 'ALC Transition Plans'!AC184," ")),"N/A")</f>
        <v>N/A</v>
      </c>
      <c r="O183" s="332" t="str">
        <f>IF('ALC Transition Plans'!AE184=0," ",'ALC Transition Plans'!AE184)</f>
        <v xml:space="preserve"> </v>
      </c>
      <c r="P183" s="560" t="str">
        <f>IF('ALC Transition Plans'!AF184=0," ",'ALC Transition Plans'!AF184)</f>
        <v xml:space="preserve"> </v>
      </c>
      <c r="Q183" s="558">
        <f t="shared" si="11"/>
        <v>0</v>
      </c>
      <c r="R183" s="276" t="str">
        <f>IF(VLOOKUP(B183,'Pivot Table'!$B$5:$K$2000,8,FALSE)=1,"Yes","")</f>
        <v/>
      </c>
      <c r="S183" s="277" t="str">
        <f>'ALC Transition Plans'!BL184</f>
        <v>F</v>
      </c>
      <c r="T183" s="226" t="str">
        <f>IF('ALC POC'!D183=0," ",'ALC POC'!D183)</f>
        <v>William W. Raulerson</v>
      </c>
      <c r="U183" s="139" t="str">
        <f>IF('ALC POC'!E183=0," ",'ALC POC'!E183)</f>
        <v>W1Raulerson@bop.gov</v>
      </c>
      <c r="V183" s="139" t="str">
        <f>IF('ALC POC'!F183=0," ",'ALC POC'!F183)</f>
        <v>202-305-3011</v>
      </c>
      <c r="X183">
        <f t="shared" si="10"/>
        <v>0</v>
      </c>
    </row>
    <row r="184" spans="1:24" ht="15" customHeight="1" x14ac:dyDescent="0.25">
      <c r="A184" s="333" t="s">
        <v>15</v>
      </c>
      <c r="B184" s="333" t="s">
        <v>739</v>
      </c>
      <c r="C184" s="480" t="str">
        <f>IF('ALC POC'!C184=0," ",'ALC POC'!C184)</f>
        <v xml:space="preserve">DOJ - BOP </v>
      </c>
      <c r="D184" s="480"/>
      <c r="E184" s="322" t="str">
        <f>IF('ALC Transition Plans'!$C185="yes", IF('ALC Transition Plans'!M185,"Prod",IF('ALC Transition Plans'!F185, 'ALC Transition Plans'!E185," ")),"N/A")</f>
        <v>Prod</v>
      </c>
      <c r="F184" s="261">
        <f>IF('ALC Transition Plans'!F185=0," ",'ALC Transition Plans'!F185)</f>
        <v>41487</v>
      </c>
      <c r="G184" s="262" t="str">
        <f>IF('ALC Transition Plans'!G185=0," ",'ALC Transition Plans'!G185)</f>
        <v>Y</v>
      </c>
      <c r="H184" s="262" t="str">
        <f>IF('ALC Transition Plans'!H185=0," ",'ALC Transition Plans'!H185)</f>
        <v>Y</v>
      </c>
      <c r="I184" s="261" t="str">
        <f>IF('ALC Transition Plans'!I185=0," ",'ALC Transition Plans'!I185)</f>
        <v xml:space="preserve"> </v>
      </c>
      <c r="J184" s="323" t="str">
        <f>IF('ALC Transition Plans'!$O185="yes", IF('ALC Transition Plans'!X185,"Prod",IF('ALC Transition Plans'!R185, 'ALC Transition Plans'!Q185," ")),"N/A")</f>
        <v>Prod</v>
      </c>
      <c r="K184" s="267">
        <f>IF('ALC Transition Plans'!R185=0," ",'ALC Transition Plans'!R185)</f>
        <v>41334</v>
      </c>
      <c r="L184" s="270" t="str">
        <f>IF('ALC Transition Plans'!S185=0," ",'ALC Transition Plans'!S185)</f>
        <v>Y</v>
      </c>
      <c r="M184" s="267" t="str">
        <f>IF('ALC Transition Plans'!T185=0," ",'ALC Transition Plans'!T185)</f>
        <v xml:space="preserve"> </v>
      </c>
      <c r="N184" s="329" t="str">
        <f>IF('ALC Transition Plans'!$Z185="yes", IF('ALC Transition Plans'!AJ185,"Prod",IF('ALC Transition Plans'!AF185, 'ALC Transition Plans'!AC185," ")),"N/A")</f>
        <v>N/A</v>
      </c>
      <c r="O184" s="332" t="str">
        <f>IF('ALC Transition Plans'!AE185=0," ",'ALC Transition Plans'!AE185)</f>
        <v xml:space="preserve"> </v>
      </c>
      <c r="P184" s="560" t="str">
        <f>IF('ALC Transition Plans'!AF185=0," ",'ALC Transition Plans'!AF185)</f>
        <v xml:space="preserve"> </v>
      </c>
      <c r="Q184" s="558">
        <f t="shared" si="11"/>
        <v>0</v>
      </c>
      <c r="R184" s="276" t="str">
        <f>IF(VLOOKUP(B184,'Pivot Table'!$B$5:$K$2000,8,FALSE)=1,"Yes","")</f>
        <v/>
      </c>
      <c r="S184" s="277" t="str">
        <f>'ALC Transition Plans'!BL185</f>
        <v>F</v>
      </c>
      <c r="T184" s="226" t="str">
        <f>IF('ALC POC'!D184=0," ",'ALC POC'!D184)</f>
        <v>William W. Raulerson</v>
      </c>
      <c r="U184" s="139" t="str">
        <f>IF('ALC POC'!E184=0," ",'ALC POC'!E184)</f>
        <v>W1Raulerson@bop.gov</v>
      </c>
      <c r="V184" s="139" t="str">
        <f>IF('ALC POC'!F184=0," ",'ALC POC'!F184)</f>
        <v>202-305-3011</v>
      </c>
      <c r="X184">
        <f t="shared" si="10"/>
        <v>0</v>
      </c>
    </row>
    <row r="185" spans="1:24" ht="15" customHeight="1" x14ac:dyDescent="0.25">
      <c r="A185" s="333" t="s">
        <v>15</v>
      </c>
      <c r="B185" s="333" t="s">
        <v>173</v>
      </c>
      <c r="C185" s="480" t="str">
        <f>IF('ALC POC'!C185=0," ",'ALC POC'!C185)</f>
        <v xml:space="preserve">DOJ - BOP </v>
      </c>
      <c r="D185" s="480"/>
      <c r="E185" s="322" t="str">
        <f>IF('ALC Transition Plans'!$C186="yes", IF('ALC Transition Plans'!M186,"Prod",IF('ALC Transition Plans'!F186, 'ALC Transition Plans'!E186," ")),"N/A")</f>
        <v>Prod</v>
      </c>
      <c r="F185" s="261">
        <f>IF('ALC Transition Plans'!F186=0," ",'ALC Transition Plans'!F186)</f>
        <v>41334</v>
      </c>
      <c r="G185" s="262" t="str">
        <f>IF('ALC Transition Plans'!G186=0," ",'ALC Transition Plans'!G186)</f>
        <v>Y</v>
      </c>
      <c r="H185" s="262" t="str">
        <f>IF('ALC Transition Plans'!H186=0," ",'ALC Transition Plans'!H186)</f>
        <v>Y</v>
      </c>
      <c r="I185" s="261" t="str">
        <f>IF('ALC Transition Plans'!I186=0," ",'ALC Transition Plans'!I186)</f>
        <v xml:space="preserve"> </v>
      </c>
      <c r="J185" s="323" t="str">
        <f>IF('ALC Transition Plans'!$O186="yes", IF('ALC Transition Plans'!X186,"Prod",IF('ALC Transition Plans'!R186, 'ALC Transition Plans'!Q186," ")),"N/A")</f>
        <v>Prod</v>
      </c>
      <c r="K185" s="267">
        <f>IF('ALC Transition Plans'!R186=0," ",'ALC Transition Plans'!R186)</f>
        <v>41214</v>
      </c>
      <c r="L185" s="270" t="str">
        <f>IF('ALC Transition Plans'!S186=0," ",'ALC Transition Plans'!S186)</f>
        <v>Y</v>
      </c>
      <c r="M185" s="267" t="str">
        <f>IF('ALC Transition Plans'!T186=0," ",'ALC Transition Plans'!T186)</f>
        <v xml:space="preserve"> </v>
      </c>
      <c r="N185" s="329" t="str">
        <f>IF('ALC Transition Plans'!$Z186="yes", IF('ALC Transition Plans'!AJ186,"Prod",IF('ALC Transition Plans'!AF186, 'ALC Transition Plans'!AC186," ")),"N/A")</f>
        <v>N/A</v>
      </c>
      <c r="O185" s="332" t="str">
        <f>IF('ALC Transition Plans'!AE186=0," ",'ALC Transition Plans'!AE186)</f>
        <v xml:space="preserve"> </v>
      </c>
      <c r="P185" s="560" t="str">
        <f>IF('ALC Transition Plans'!AF186=0," ",'ALC Transition Plans'!AF186)</f>
        <v xml:space="preserve"> </v>
      </c>
      <c r="Q185" s="558">
        <f t="shared" si="11"/>
        <v>0</v>
      </c>
      <c r="R185" s="276" t="str">
        <f>IF(VLOOKUP(B185,'Pivot Table'!$B$5:$K$2000,8,FALSE)=1,"Yes","")</f>
        <v/>
      </c>
      <c r="S185" s="277" t="str">
        <f>'ALC Transition Plans'!BL186</f>
        <v>F</v>
      </c>
      <c r="T185" s="226" t="str">
        <f>IF('ALC POC'!D185=0," ",'ALC POC'!D185)</f>
        <v>William W. Raulerson</v>
      </c>
      <c r="U185" s="139" t="str">
        <f>IF('ALC POC'!E185=0," ",'ALC POC'!E185)</f>
        <v>W1Raulerson@bop.gov</v>
      </c>
      <c r="V185" s="139" t="str">
        <f>IF('ALC POC'!F185=0," ",'ALC POC'!F185)</f>
        <v>202-305-3011</v>
      </c>
      <c r="X185">
        <f t="shared" si="10"/>
        <v>0</v>
      </c>
    </row>
    <row r="186" spans="1:24" ht="15" customHeight="1" x14ac:dyDescent="0.25">
      <c r="A186" s="333" t="s">
        <v>15</v>
      </c>
      <c r="B186" s="333" t="s">
        <v>740</v>
      </c>
      <c r="C186" s="480" t="str">
        <f>IF('ALC POC'!C186=0," ",'ALC POC'!C186)</f>
        <v xml:space="preserve">DOJ - BOP </v>
      </c>
      <c r="D186" s="480"/>
      <c r="E186" s="322" t="str">
        <f>IF('ALC Transition Plans'!$C187="yes", IF('ALC Transition Plans'!M187,"Prod",IF('ALC Transition Plans'!F187, 'ALC Transition Plans'!E187," ")),"N/A")</f>
        <v>Prod</v>
      </c>
      <c r="F186" s="261">
        <f>IF('ALC Transition Plans'!F187=0," ",'ALC Transition Plans'!F187)</f>
        <v>41487</v>
      </c>
      <c r="G186" s="262" t="str">
        <f>IF('ALC Transition Plans'!G187=0," ",'ALC Transition Plans'!G187)</f>
        <v>Y</v>
      </c>
      <c r="H186" s="262" t="str">
        <f>IF('ALC Transition Plans'!H187=0," ",'ALC Transition Plans'!H187)</f>
        <v>Y</v>
      </c>
      <c r="I186" s="261" t="str">
        <f>IF('ALC Transition Plans'!I187=0," ",'ALC Transition Plans'!I187)</f>
        <v xml:space="preserve"> </v>
      </c>
      <c r="J186" s="323" t="str">
        <f>IF('ALC Transition Plans'!$O187="yes", IF('ALC Transition Plans'!X187,"Prod",IF('ALC Transition Plans'!R187, 'ALC Transition Plans'!Q187," ")),"N/A")</f>
        <v>Prod</v>
      </c>
      <c r="K186" s="267">
        <f>IF('ALC Transition Plans'!R187=0," ",'ALC Transition Plans'!R187)</f>
        <v>41487</v>
      </c>
      <c r="L186" s="270" t="str">
        <f>IF('ALC Transition Plans'!S187=0," ",'ALC Transition Plans'!S187)</f>
        <v>Y</v>
      </c>
      <c r="M186" s="267" t="str">
        <f>IF('ALC Transition Plans'!T187=0," ",'ALC Transition Plans'!T187)</f>
        <v xml:space="preserve"> </v>
      </c>
      <c r="N186" s="329" t="str">
        <f>IF('ALC Transition Plans'!$Z187="yes", IF('ALC Transition Plans'!AJ187,"Prod",IF('ALC Transition Plans'!AF187, 'ALC Transition Plans'!AC187," ")),"N/A")</f>
        <v>N/A</v>
      </c>
      <c r="O186" s="332" t="str">
        <f>IF('ALC Transition Plans'!AE187=0," ",'ALC Transition Plans'!AE187)</f>
        <v xml:space="preserve"> </v>
      </c>
      <c r="P186" s="560" t="str">
        <f>IF('ALC Transition Plans'!AF187=0," ",'ALC Transition Plans'!AF187)</f>
        <v xml:space="preserve"> </v>
      </c>
      <c r="Q186" s="558">
        <f t="shared" si="11"/>
        <v>0</v>
      </c>
      <c r="R186" s="276" t="str">
        <f>IF(VLOOKUP(B186,'Pivot Table'!$B$5:$K$2000,8,FALSE)=1,"Yes","")</f>
        <v/>
      </c>
      <c r="S186" s="277" t="str">
        <f>'ALC Transition Plans'!BL187</f>
        <v>F</v>
      </c>
      <c r="T186" s="226" t="str">
        <f>IF('ALC POC'!D186=0," ",'ALC POC'!D186)</f>
        <v>William W. Raulerson</v>
      </c>
      <c r="U186" s="139" t="str">
        <f>IF('ALC POC'!E186=0," ",'ALC POC'!E186)</f>
        <v>W1Raulerson@bop.gov</v>
      </c>
      <c r="V186" s="139" t="str">
        <f>IF('ALC POC'!F186=0," ",'ALC POC'!F186)</f>
        <v>202-305-3011</v>
      </c>
      <c r="X186">
        <f t="shared" si="10"/>
        <v>0</v>
      </c>
    </row>
    <row r="187" spans="1:24" ht="15" customHeight="1" x14ac:dyDescent="0.25">
      <c r="A187" s="333" t="s">
        <v>15</v>
      </c>
      <c r="B187" s="333" t="s">
        <v>174</v>
      </c>
      <c r="C187" s="480" t="str">
        <f>IF('ALC POC'!C187=0," ",'ALC POC'!C187)</f>
        <v xml:space="preserve">DOJ - BOP </v>
      </c>
      <c r="D187" s="480"/>
      <c r="E187" s="322" t="str">
        <f>IF('ALC Transition Plans'!$C188="yes", IF('ALC Transition Plans'!M188,"Prod",IF('ALC Transition Plans'!F188, 'ALC Transition Plans'!E188," ")),"N/A")</f>
        <v>Prod</v>
      </c>
      <c r="F187" s="261">
        <f>IF('ALC Transition Plans'!F188=0," ",'ALC Transition Plans'!F188)</f>
        <v>41487</v>
      </c>
      <c r="G187" s="262" t="str">
        <f>IF('ALC Transition Plans'!G188=0," ",'ALC Transition Plans'!G188)</f>
        <v>Y</v>
      </c>
      <c r="H187" s="262" t="str">
        <f>IF('ALC Transition Plans'!H188=0," ",'ALC Transition Plans'!H188)</f>
        <v>Y</v>
      </c>
      <c r="I187" s="261" t="str">
        <f>IF('ALC Transition Plans'!I188=0," ",'ALC Transition Plans'!I188)</f>
        <v xml:space="preserve"> </v>
      </c>
      <c r="J187" s="323" t="str">
        <f>IF('ALC Transition Plans'!$O188="yes", IF('ALC Transition Plans'!X188,"Prod",IF('ALC Transition Plans'!R188, 'ALC Transition Plans'!Q188," ")),"N/A")</f>
        <v>Prod</v>
      </c>
      <c r="K187" s="267">
        <f>IF('ALC Transition Plans'!R188=0," ",'ALC Transition Plans'!R188)</f>
        <v>41275</v>
      </c>
      <c r="L187" s="270" t="str">
        <f>IF('ALC Transition Plans'!S188=0," ",'ALC Transition Plans'!S188)</f>
        <v>Y</v>
      </c>
      <c r="M187" s="267" t="str">
        <f>IF('ALC Transition Plans'!T188=0," ",'ALC Transition Plans'!T188)</f>
        <v xml:space="preserve"> </v>
      </c>
      <c r="N187" s="329" t="str">
        <f>IF('ALC Transition Plans'!$Z188="yes", IF('ALC Transition Plans'!AJ188,"Prod",IF('ALC Transition Plans'!AF188, 'ALC Transition Plans'!AC188," ")),"N/A")</f>
        <v>N/A</v>
      </c>
      <c r="O187" s="332" t="str">
        <f>IF('ALC Transition Plans'!AE188=0," ",'ALC Transition Plans'!AE188)</f>
        <v xml:space="preserve"> </v>
      </c>
      <c r="P187" s="560" t="str">
        <f>IF('ALC Transition Plans'!AF188=0," ",'ALC Transition Plans'!AF188)</f>
        <v xml:space="preserve"> </v>
      </c>
      <c r="Q187" s="558">
        <f t="shared" si="11"/>
        <v>0</v>
      </c>
      <c r="R187" s="276" t="str">
        <f>IF(VLOOKUP(B187,'Pivot Table'!$B$5:$K$2000,8,FALSE)=1,"Yes","")</f>
        <v/>
      </c>
      <c r="S187" s="277" t="str">
        <f>'ALC Transition Plans'!BL188</f>
        <v>F</v>
      </c>
      <c r="T187" s="226" t="str">
        <f>IF('ALC POC'!D187=0," ",'ALC POC'!D187)</f>
        <v>William W. Raulerson</v>
      </c>
      <c r="U187" s="139" t="str">
        <f>IF('ALC POC'!E187=0," ",'ALC POC'!E187)</f>
        <v>W1Raulerson@bop.gov</v>
      </c>
      <c r="V187" s="139" t="str">
        <f>IF('ALC POC'!F187=0," ",'ALC POC'!F187)</f>
        <v>202-305-3011</v>
      </c>
      <c r="X187">
        <f t="shared" si="10"/>
        <v>0</v>
      </c>
    </row>
    <row r="188" spans="1:24" ht="15" customHeight="1" x14ac:dyDescent="0.25">
      <c r="A188" s="333" t="s">
        <v>15</v>
      </c>
      <c r="B188" s="333" t="s">
        <v>175</v>
      </c>
      <c r="C188" s="480" t="str">
        <f>IF('ALC POC'!C188=0," ",'ALC POC'!C188)</f>
        <v xml:space="preserve">DOJ - BOP </v>
      </c>
      <c r="D188" s="480"/>
      <c r="E188" s="322" t="str">
        <f>IF('ALC Transition Plans'!$C189="yes", IF('ALC Transition Plans'!M189,"Prod",IF('ALC Transition Plans'!F189, 'ALC Transition Plans'!E189," ")),"N/A")</f>
        <v>Prod</v>
      </c>
      <c r="F188" s="261" t="str">
        <f>IF('ALC Transition Plans'!F189=0," ",'ALC Transition Plans'!F189)</f>
        <v xml:space="preserve"> </v>
      </c>
      <c r="G188" s="262" t="str">
        <f>IF('ALC Transition Plans'!G189=0," ",'ALC Transition Plans'!G189)</f>
        <v>Y</v>
      </c>
      <c r="H188" s="262" t="str">
        <f>IF('ALC Transition Plans'!H189=0," ",'ALC Transition Plans'!H189)</f>
        <v>Y</v>
      </c>
      <c r="I188" s="261" t="str">
        <f>IF('ALC Transition Plans'!I189=0," ",'ALC Transition Plans'!I189)</f>
        <v xml:space="preserve"> </v>
      </c>
      <c r="J188" s="323" t="str">
        <f>IF('ALC Transition Plans'!$O189="yes", IF('ALC Transition Plans'!X189,"Prod",IF('ALC Transition Plans'!R189, 'ALC Transition Plans'!Q189," ")),"N/A")</f>
        <v>Prod</v>
      </c>
      <c r="K188" s="267" t="str">
        <f>IF('ALC Transition Plans'!R189=0," ",'ALC Transition Plans'!R189)</f>
        <v xml:space="preserve"> </v>
      </c>
      <c r="L188" s="270" t="str">
        <f>IF('ALC Transition Plans'!S189=0," ",'ALC Transition Plans'!S189)</f>
        <v>Y</v>
      </c>
      <c r="M188" s="267" t="str">
        <f>IF('ALC Transition Plans'!T189=0," ",'ALC Transition Plans'!T189)</f>
        <v xml:space="preserve"> </v>
      </c>
      <c r="N188" s="324" t="str">
        <f>IF('ALC Transition Plans'!$Z189="yes", IF('ALC Transition Plans'!AJ189,"Prod",IF('ALC Transition Plans'!AF189, 'ALC Transition Plans'!AC189," ")),"N/A")</f>
        <v>Prod</v>
      </c>
      <c r="O188" s="269" t="str">
        <f>IF('ALC Transition Plans'!AE189=0," ",'ALC Transition Plans'!AE189)</f>
        <v>Y</v>
      </c>
      <c r="P188" s="557" t="str">
        <f>IF('ALC Transition Plans'!AF189=0," ",'ALC Transition Plans'!AF189)</f>
        <v xml:space="preserve"> </v>
      </c>
      <c r="Q188" s="558">
        <f t="shared" si="11"/>
        <v>0</v>
      </c>
      <c r="R188" s="276" t="str">
        <f>IF(VLOOKUP(B188,'Pivot Table'!$B$5:$K$2000,8,FALSE)=1,"Yes","")</f>
        <v/>
      </c>
      <c r="S188" s="277" t="str">
        <f>'ALC Transition Plans'!BL189</f>
        <v>F</v>
      </c>
      <c r="T188" s="226" t="str">
        <f>IF('ALC POC'!D188=0," ",'ALC POC'!D188)</f>
        <v>William W. Raulerson</v>
      </c>
      <c r="U188" s="139" t="str">
        <f>IF('ALC POC'!E188=0," ",'ALC POC'!E188)</f>
        <v>W1Raulerson@bop.gov</v>
      </c>
      <c r="V188" s="139" t="str">
        <f>IF('ALC POC'!F188=0," ",'ALC POC'!F188)</f>
        <v>202-305-3011</v>
      </c>
      <c r="X188">
        <f t="shared" si="10"/>
        <v>0</v>
      </c>
    </row>
    <row r="189" spans="1:24" ht="15" customHeight="1" x14ac:dyDescent="0.25">
      <c r="A189" s="333" t="s">
        <v>15</v>
      </c>
      <c r="B189" s="333" t="s">
        <v>176</v>
      </c>
      <c r="C189" s="480" t="str">
        <f>IF('ALC POC'!C189=0," ",'ALC POC'!C189)</f>
        <v xml:space="preserve">DOJ - BOP </v>
      </c>
      <c r="D189" s="480"/>
      <c r="E189" s="322" t="str">
        <f>IF('ALC Transition Plans'!$C190="yes", IF('ALC Transition Plans'!M190,"Prod",IF('ALC Transition Plans'!F190, 'ALC Transition Plans'!E190," ")),"N/A")</f>
        <v>Prod</v>
      </c>
      <c r="F189" s="261">
        <f>IF('ALC Transition Plans'!F190=0," ",'ALC Transition Plans'!F190)</f>
        <v>41487</v>
      </c>
      <c r="G189" s="262" t="str">
        <f>IF('ALC Transition Plans'!G190=0," ",'ALC Transition Plans'!G190)</f>
        <v>Y</v>
      </c>
      <c r="H189" s="262" t="str">
        <f>IF('ALC Transition Plans'!H190=0," ",'ALC Transition Plans'!H190)</f>
        <v>Y</v>
      </c>
      <c r="I189" s="261" t="str">
        <f>IF('ALC Transition Plans'!I190=0," ",'ALC Transition Plans'!I190)</f>
        <v xml:space="preserve"> </v>
      </c>
      <c r="J189" s="323" t="str">
        <f>IF('ALC Transition Plans'!$O190="yes", IF('ALC Transition Plans'!X190,"Prod",IF('ALC Transition Plans'!R190, 'ALC Transition Plans'!Q190," ")),"N/A")</f>
        <v>Prod</v>
      </c>
      <c r="K189" s="267">
        <f>IF('ALC Transition Plans'!R190=0," ",'ALC Transition Plans'!R190)</f>
        <v>41334</v>
      </c>
      <c r="L189" s="270" t="str">
        <f>IF('ALC Transition Plans'!S190=0," ",'ALC Transition Plans'!S190)</f>
        <v>Y</v>
      </c>
      <c r="M189" s="267" t="str">
        <f>IF('ALC Transition Plans'!T190=0," ",'ALC Transition Plans'!T190)</f>
        <v xml:space="preserve"> </v>
      </c>
      <c r="N189" s="329" t="str">
        <f>IF('ALC Transition Plans'!$Z190="yes", IF('ALC Transition Plans'!AJ190,"Prod",IF('ALC Transition Plans'!AF190, 'ALC Transition Plans'!AC190," ")),"N/A")</f>
        <v>N/A</v>
      </c>
      <c r="O189" s="332" t="str">
        <f>IF('ALC Transition Plans'!AE190=0," ",'ALC Transition Plans'!AE190)</f>
        <v xml:space="preserve"> </v>
      </c>
      <c r="P189" s="560" t="str">
        <f>IF('ALC Transition Plans'!AF190=0," ",'ALC Transition Plans'!AF190)</f>
        <v xml:space="preserve"> </v>
      </c>
      <c r="Q189" s="558">
        <f t="shared" si="11"/>
        <v>0</v>
      </c>
      <c r="R189" s="276" t="str">
        <f>IF(VLOOKUP(B189,'Pivot Table'!$B$5:$K$2000,8,FALSE)=1,"Yes","")</f>
        <v/>
      </c>
      <c r="S189" s="277" t="str">
        <f>'ALC Transition Plans'!BL190</f>
        <v>F</v>
      </c>
      <c r="T189" s="226" t="str">
        <f>IF('ALC POC'!D189=0," ",'ALC POC'!D189)</f>
        <v>William W. Raulerson</v>
      </c>
      <c r="U189" s="139" t="str">
        <f>IF('ALC POC'!E189=0," ",'ALC POC'!E189)</f>
        <v>W1Raulerson@bop.gov</v>
      </c>
      <c r="V189" s="139" t="str">
        <f>IF('ALC POC'!F189=0," ",'ALC POC'!F189)</f>
        <v>202-305-3011</v>
      </c>
      <c r="X189">
        <f t="shared" si="10"/>
        <v>0</v>
      </c>
    </row>
    <row r="190" spans="1:24" ht="15" customHeight="1" x14ac:dyDescent="0.25">
      <c r="A190" s="333" t="s">
        <v>15</v>
      </c>
      <c r="B190" s="333" t="s">
        <v>177</v>
      </c>
      <c r="C190" s="480" t="str">
        <f>IF('ALC POC'!C190=0," ",'ALC POC'!C190)</f>
        <v xml:space="preserve">DOJ - BOP </v>
      </c>
      <c r="D190" s="480"/>
      <c r="E190" s="322" t="str">
        <f>IF('ALC Transition Plans'!$C191="yes", IF('ALC Transition Plans'!M191,"Prod",IF('ALC Transition Plans'!F191, 'ALC Transition Plans'!E191," ")),"N/A")</f>
        <v>Prod</v>
      </c>
      <c r="F190" s="261">
        <f>IF('ALC Transition Plans'!F191=0," ",'ALC Transition Plans'!F191)</f>
        <v>41487</v>
      </c>
      <c r="G190" s="262" t="str">
        <f>IF('ALC Transition Plans'!G191=0," ",'ALC Transition Plans'!G191)</f>
        <v>Y</v>
      </c>
      <c r="H190" s="262" t="str">
        <f>IF('ALC Transition Plans'!H191=0," ",'ALC Transition Plans'!H191)</f>
        <v>Y</v>
      </c>
      <c r="I190" s="261" t="str">
        <f>IF('ALC Transition Plans'!I191=0," ",'ALC Transition Plans'!I191)</f>
        <v xml:space="preserve"> </v>
      </c>
      <c r="J190" s="323" t="str">
        <f>IF('ALC Transition Plans'!$O191="yes", IF('ALC Transition Plans'!X191,"Prod",IF('ALC Transition Plans'!R191, 'ALC Transition Plans'!Q191," ")),"N/A")</f>
        <v>Prod</v>
      </c>
      <c r="K190" s="267">
        <f>IF('ALC Transition Plans'!R191=0," ",'ALC Transition Plans'!R191)</f>
        <v>41334</v>
      </c>
      <c r="L190" s="270" t="str">
        <f>IF('ALC Transition Plans'!S191=0," ",'ALC Transition Plans'!S191)</f>
        <v>Y</v>
      </c>
      <c r="M190" s="267" t="str">
        <f>IF('ALC Transition Plans'!T191=0," ",'ALC Transition Plans'!T191)</f>
        <v xml:space="preserve"> </v>
      </c>
      <c r="N190" s="329" t="str">
        <f>IF('ALC Transition Plans'!$Z191="yes", IF('ALC Transition Plans'!AJ191,"Prod",IF('ALC Transition Plans'!AF191, 'ALC Transition Plans'!AC191," ")),"N/A")</f>
        <v>N/A</v>
      </c>
      <c r="O190" s="332" t="str">
        <f>IF('ALC Transition Plans'!AE191=0," ",'ALC Transition Plans'!AE191)</f>
        <v xml:space="preserve"> </v>
      </c>
      <c r="P190" s="560" t="str">
        <f>IF('ALC Transition Plans'!AF191=0," ",'ALC Transition Plans'!AF191)</f>
        <v xml:space="preserve"> </v>
      </c>
      <c r="Q190" s="558">
        <f t="shared" si="11"/>
        <v>0</v>
      </c>
      <c r="R190" s="276" t="str">
        <f>IF(VLOOKUP(B190,'Pivot Table'!$B$5:$K$2000,8,FALSE)=1,"Yes","")</f>
        <v/>
      </c>
      <c r="S190" s="277" t="str">
        <f>'ALC Transition Plans'!BL191</f>
        <v>F</v>
      </c>
      <c r="T190" s="226" t="str">
        <f>IF('ALC POC'!D190=0," ",'ALC POC'!D190)</f>
        <v>William W. Raulerson</v>
      </c>
      <c r="U190" s="139" t="str">
        <f>IF('ALC POC'!E190=0," ",'ALC POC'!E190)</f>
        <v>W1Raulerson@bop.gov</v>
      </c>
      <c r="V190" s="139" t="str">
        <f>IF('ALC POC'!F190=0," ",'ALC POC'!F190)</f>
        <v>202-305-3011</v>
      </c>
      <c r="X190">
        <f t="shared" si="10"/>
        <v>0</v>
      </c>
    </row>
    <row r="191" spans="1:24" ht="15" customHeight="1" x14ac:dyDescent="0.25">
      <c r="A191" s="333" t="s">
        <v>15</v>
      </c>
      <c r="B191" s="333" t="s">
        <v>178</v>
      </c>
      <c r="C191" s="480" t="str">
        <f>IF('ALC POC'!C191=0," ",'ALC POC'!C191)</f>
        <v xml:space="preserve">DOJ - BOP </v>
      </c>
      <c r="D191" s="480"/>
      <c r="E191" s="322" t="str">
        <f>IF('ALC Transition Plans'!$C192="yes", IF('ALC Transition Plans'!M192,"Prod",IF('ALC Transition Plans'!F192, 'ALC Transition Plans'!E192," ")),"N/A")</f>
        <v>Prod</v>
      </c>
      <c r="F191" s="261">
        <f>IF('ALC Transition Plans'!F192=0," ",'ALC Transition Plans'!F192)</f>
        <v>41306</v>
      </c>
      <c r="G191" s="262" t="str">
        <f>IF('ALC Transition Plans'!G192=0," ",'ALC Transition Plans'!G192)</f>
        <v>Y</v>
      </c>
      <c r="H191" s="262" t="str">
        <f>IF('ALC Transition Plans'!H192=0," ",'ALC Transition Plans'!H192)</f>
        <v>Y</v>
      </c>
      <c r="I191" s="261" t="str">
        <f>IF('ALC Transition Plans'!I192=0," ",'ALC Transition Plans'!I192)</f>
        <v xml:space="preserve"> </v>
      </c>
      <c r="J191" s="323" t="str">
        <f>IF('ALC Transition Plans'!$O192="yes", IF('ALC Transition Plans'!X192,"Prod",IF('ALC Transition Plans'!R192, 'ALC Transition Plans'!Q192," ")),"N/A")</f>
        <v>Prod</v>
      </c>
      <c r="K191" s="267">
        <f>IF('ALC Transition Plans'!R192=0," ",'ALC Transition Plans'!R192)</f>
        <v>41214</v>
      </c>
      <c r="L191" s="270" t="str">
        <f>IF('ALC Transition Plans'!S192=0," ",'ALC Transition Plans'!S192)</f>
        <v>Y</v>
      </c>
      <c r="M191" s="267" t="str">
        <f>IF('ALC Transition Plans'!T192=0," ",'ALC Transition Plans'!T192)</f>
        <v xml:space="preserve"> </v>
      </c>
      <c r="N191" s="329" t="str">
        <f>IF('ALC Transition Plans'!$Z192="yes", IF('ALC Transition Plans'!AJ192,"Prod",IF('ALC Transition Plans'!AF192, 'ALC Transition Plans'!AC192," ")),"N/A")</f>
        <v>N/A</v>
      </c>
      <c r="O191" s="332" t="str">
        <f>IF('ALC Transition Plans'!AE192=0," ",'ALC Transition Plans'!AE192)</f>
        <v xml:space="preserve"> </v>
      </c>
      <c r="P191" s="560" t="str">
        <f>IF('ALC Transition Plans'!AF192=0," ",'ALC Transition Plans'!AF192)</f>
        <v xml:space="preserve"> </v>
      </c>
      <c r="Q191" s="558">
        <f t="shared" si="11"/>
        <v>0</v>
      </c>
      <c r="R191" s="276" t="str">
        <f>IF(VLOOKUP(B191,'Pivot Table'!$B$5:$K$2000,8,FALSE)=1,"Yes","")</f>
        <v/>
      </c>
      <c r="S191" s="277" t="str">
        <f>'ALC Transition Plans'!BL192</f>
        <v>F</v>
      </c>
      <c r="T191" s="226" t="str">
        <f>IF('ALC POC'!D191=0," ",'ALC POC'!D191)</f>
        <v>William W. Raulerson</v>
      </c>
      <c r="U191" s="139" t="str">
        <f>IF('ALC POC'!E191=0," ",'ALC POC'!E191)</f>
        <v>W1Raulerson@bop.gov</v>
      </c>
      <c r="V191" s="139" t="str">
        <f>IF('ALC POC'!F191=0," ",'ALC POC'!F191)</f>
        <v>202-305-3011</v>
      </c>
      <c r="X191">
        <f t="shared" si="10"/>
        <v>0</v>
      </c>
    </row>
    <row r="192" spans="1:24" ht="15" customHeight="1" x14ac:dyDescent="0.25">
      <c r="A192" s="333" t="s">
        <v>15</v>
      </c>
      <c r="B192" s="333" t="s">
        <v>179</v>
      </c>
      <c r="C192" s="480" t="str">
        <f>IF('ALC POC'!C192=0," ",'ALC POC'!C192)</f>
        <v xml:space="preserve">DOJ - BOP </v>
      </c>
      <c r="D192" s="480"/>
      <c r="E192" s="322" t="str">
        <f>IF('ALC Transition Plans'!$C193="yes", IF('ALC Transition Plans'!M193,"Prod",IF('ALC Transition Plans'!F193, 'ALC Transition Plans'!E193," ")),"N/A")</f>
        <v>Prod</v>
      </c>
      <c r="F192" s="261">
        <f>IF('ALC Transition Plans'!F193=0," ",'ALC Transition Plans'!F193)</f>
        <v>41306</v>
      </c>
      <c r="G192" s="262" t="str">
        <f>IF('ALC Transition Plans'!G193=0," ",'ALC Transition Plans'!G193)</f>
        <v>Y</v>
      </c>
      <c r="H192" s="262" t="str">
        <f>IF('ALC Transition Plans'!H193=0," ",'ALC Transition Plans'!H193)</f>
        <v>Y</v>
      </c>
      <c r="I192" s="261" t="str">
        <f>IF('ALC Transition Plans'!I193=0," ",'ALC Transition Plans'!I193)</f>
        <v xml:space="preserve"> </v>
      </c>
      <c r="J192" s="323" t="str">
        <f>IF('ALC Transition Plans'!$O193="yes", IF('ALC Transition Plans'!X193,"Prod",IF('ALC Transition Plans'!R193, 'ALC Transition Plans'!Q193," ")),"N/A")</f>
        <v>Prod</v>
      </c>
      <c r="K192" s="267">
        <f>IF('ALC Transition Plans'!R193=0," ",'ALC Transition Plans'!R193)</f>
        <v>41214</v>
      </c>
      <c r="L192" s="270" t="str">
        <f>IF('ALC Transition Plans'!S193=0," ",'ALC Transition Plans'!S193)</f>
        <v>Y</v>
      </c>
      <c r="M192" s="267" t="str">
        <f>IF('ALC Transition Plans'!T193=0," ",'ALC Transition Plans'!T193)</f>
        <v xml:space="preserve"> </v>
      </c>
      <c r="N192" s="329" t="str">
        <f>IF('ALC Transition Plans'!$Z193="yes", IF('ALC Transition Plans'!AJ193,"Prod",IF('ALC Transition Plans'!AF193, 'ALC Transition Plans'!AC193," ")),"N/A")</f>
        <v>N/A</v>
      </c>
      <c r="O192" s="332" t="str">
        <f>IF('ALC Transition Plans'!AE193=0," ",'ALC Transition Plans'!AE193)</f>
        <v xml:space="preserve"> </v>
      </c>
      <c r="P192" s="560" t="str">
        <f>IF('ALC Transition Plans'!AF193=0," ",'ALC Transition Plans'!AF193)</f>
        <v xml:space="preserve"> </v>
      </c>
      <c r="Q192" s="558">
        <f t="shared" si="11"/>
        <v>0</v>
      </c>
      <c r="R192" s="276" t="str">
        <f>IF(VLOOKUP(B192,'Pivot Table'!$B$5:$K$2000,8,FALSE)=1,"Yes","")</f>
        <v/>
      </c>
      <c r="S192" s="277" t="str">
        <f>'ALC Transition Plans'!BL193</f>
        <v>F</v>
      </c>
      <c r="T192" s="226" t="str">
        <f>IF('ALC POC'!D192=0," ",'ALC POC'!D192)</f>
        <v>William W. Raulerson</v>
      </c>
      <c r="U192" s="139" t="str">
        <f>IF('ALC POC'!E192=0," ",'ALC POC'!E192)</f>
        <v>W1Raulerson@bop.gov</v>
      </c>
      <c r="V192" s="139" t="str">
        <f>IF('ALC POC'!F192=0," ",'ALC POC'!F192)</f>
        <v>202-305-3011</v>
      </c>
      <c r="X192">
        <f t="shared" si="10"/>
        <v>0</v>
      </c>
    </row>
    <row r="193" spans="1:24" ht="15" customHeight="1" x14ac:dyDescent="0.25">
      <c r="A193" s="333" t="s">
        <v>15</v>
      </c>
      <c r="B193" s="333" t="s">
        <v>180</v>
      </c>
      <c r="C193" s="480" t="str">
        <f>IF('ALC POC'!C193=0," ",'ALC POC'!C193)</f>
        <v xml:space="preserve">DOJ - BOP </v>
      </c>
      <c r="D193" s="480"/>
      <c r="E193" s="322" t="str">
        <f>IF('ALC Transition Plans'!$C194="yes", IF('ALC Transition Plans'!M194,"Prod",IF('ALC Transition Plans'!F194, 'ALC Transition Plans'!E194," ")),"N/A")</f>
        <v>Prod</v>
      </c>
      <c r="F193" s="261">
        <f>IF('ALC Transition Plans'!F194=0," ",'ALC Transition Plans'!F194)</f>
        <v>40057</v>
      </c>
      <c r="G193" s="262" t="str">
        <f>IF('ALC Transition Plans'!G194=0," ",'ALC Transition Plans'!G194)</f>
        <v>Y</v>
      </c>
      <c r="H193" s="262" t="str">
        <f>IF('ALC Transition Plans'!H194=0," ",'ALC Transition Plans'!H194)</f>
        <v>Y</v>
      </c>
      <c r="I193" s="261" t="str">
        <f>IF('ALC Transition Plans'!I194=0," ",'ALC Transition Plans'!I194)</f>
        <v xml:space="preserve"> </v>
      </c>
      <c r="J193" s="329" t="str">
        <f>IF('ALC Transition Plans'!$O194="yes", IF('ALC Transition Plans'!X194,"Prod",IF('ALC Transition Plans'!R194, 'ALC Transition Plans'!Q194," ")),"N/A")</f>
        <v>N/A</v>
      </c>
      <c r="K193" s="330" t="str">
        <f>IF('ALC Transition Plans'!R194=0," ",'ALC Transition Plans'!R194)</f>
        <v xml:space="preserve"> </v>
      </c>
      <c r="L193" s="332" t="str">
        <f>IF('ALC Transition Plans'!S194=0," ",'ALC Transition Plans'!S194)</f>
        <v xml:space="preserve"> </v>
      </c>
      <c r="M193" s="330" t="str">
        <f>IF('ALC Transition Plans'!T194=0," ",'ALC Transition Plans'!T194)</f>
        <v xml:space="preserve"> </v>
      </c>
      <c r="N193" s="324" t="str">
        <f>IF('ALC Transition Plans'!$Z194="yes", IF('ALC Transition Plans'!AJ194,"Prod",IF('ALC Transition Plans'!AF194, 'ALC Transition Plans'!AC194," ")),"N/A")</f>
        <v>Prod</v>
      </c>
      <c r="O193" s="269" t="str">
        <f>IF('ALC Transition Plans'!AE194=0," ",'ALC Transition Plans'!AE194)</f>
        <v>Y</v>
      </c>
      <c r="P193" s="557" t="str">
        <f>IF('ALC Transition Plans'!AF194=0," ",'ALC Transition Plans'!AF194)</f>
        <v xml:space="preserve"> </v>
      </c>
      <c r="Q193" s="558">
        <f t="shared" si="11"/>
        <v>0</v>
      </c>
      <c r="R193" s="276" t="str">
        <f>IF(VLOOKUP(B193,'Pivot Table'!$B$5:$K$2000,8,FALSE)=1,"Yes","")</f>
        <v/>
      </c>
      <c r="S193" s="277" t="str">
        <f>'ALC Transition Plans'!BL194</f>
        <v>F</v>
      </c>
      <c r="T193" s="226" t="str">
        <f>IF('ALC POC'!D193=0," ",'ALC POC'!D193)</f>
        <v>William W. Raulerson</v>
      </c>
      <c r="U193" s="139" t="str">
        <f>IF('ALC POC'!E193=0," ",'ALC POC'!E193)</f>
        <v>W1Raulerson@bop.gov</v>
      </c>
      <c r="V193" s="139" t="str">
        <f>IF('ALC POC'!F193=0," ",'ALC POC'!F193)</f>
        <v>202-305-3011</v>
      </c>
      <c r="X193">
        <f t="shared" si="10"/>
        <v>0</v>
      </c>
    </row>
    <row r="194" spans="1:24" ht="15" customHeight="1" x14ac:dyDescent="0.25">
      <c r="A194" s="333" t="s">
        <v>15</v>
      </c>
      <c r="B194" s="333" t="s">
        <v>181</v>
      </c>
      <c r="C194" s="480" t="str">
        <f>IF('ALC POC'!C194=0," ",'ALC POC'!C194)</f>
        <v xml:space="preserve">DOJ - BOP </v>
      </c>
      <c r="D194" s="480"/>
      <c r="E194" s="322" t="str">
        <f>IF('ALC Transition Plans'!$C195="yes", IF('ALC Transition Plans'!M195,"Prod",IF('ALC Transition Plans'!F195, 'ALC Transition Plans'!E195," ")),"N/A")</f>
        <v>Prod</v>
      </c>
      <c r="F194" s="261">
        <f>IF('ALC Transition Plans'!F195=0," ",'ALC Transition Plans'!F195)</f>
        <v>41334</v>
      </c>
      <c r="G194" s="262" t="str">
        <f>IF('ALC Transition Plans'!G195=0," ",'ALC Transition Plans'!G195)</f>
        <v>Y</v>
      </c>
      <c r="H194" s="262" t="str">
        <f>IF('ALC Transition Plans'!H195=0," ",'ALC Transition Plans'!H195)</f>
        <v>Y</v>
      </c>
      <c r="I194" s="261" t="str">
        <f>IF('ALC Transition Plans'!I195=0," ",'ALC Transition Plans'!I195)</f>
        <v xml:space="preserve"> </v>
      </c>
      <c r="J194" s="323" t="str">
        <f>IF('ALC Transition Plans'!$O195="yes", IF('ALC Transition Plans'!X195,"Prod",IF('ALC Transition Plans'!R195, 'ALC Transition Plans'!Q195," ")),"N/A")</f>
        <v>Prod</v>
      </c>
      <c r="K194" s="267">
        <f>IF('ALC Transition Plans'!R195=0," ",'ALC Transition Plans'!R195)</f>
        <v>41214</v>
      </c>
      <c r="L194" s="270" t="str">
        <f>IF('ALC Transition Plans'!S195=0," ",'ALC Transition Plans'!S195)</f>
        <v>Y</v>
      </c>
      <c r="M194" s="267" t="str">
        <f>IF('ALC Transition Plans'!T195=0," ",'ALC Transition Plans'!T195)</f>
        <v xml:space="preserve"> </v>
      </c>
      <c r="N194" s="329" t="str">
        <f>IF('ALC Transition Plans'!$Z195="yes", IF('ALC Transition Plans'!AJ195,"Prod",IF('ALC Transition Plans'!AF195, 'ALC Transition Plans'!AC195," ")),"N/A")</f>
        <v>N/A</v>
      </c>
      <c r="O194" s="332" t="str">
        <f>IF('ALC Transition Plans'!AE195=0," ",'ALC Transition Plans'!AE195)</f>
        <v xml:space="preserve"> </v>
      </c>
      <c r="P194" s="560" t="str">
        <f>IF('ALC Transition Plans'!AF195=0," ",'ALC Transition Plans'!AF195)</f>
        <v xml:space="preserve"> </v>
      </c>
      <c r="Q194" s="558">
        <f t="shared" si="11"/>
        <v>0</v>
      </c>
      <c r="R194" s="276" t="str">
        <f>IF(VLOOKUP(B194,'Pivot Table'!$B$5:$K$2000,8,FALSE)=1,"Yes","")</f>
        <v/>
      </c>
      <c r="S194" s="277" t="str">
        <f>'ALC Transition Plans'!BL195</f>
        <v>F</v>
      </c>
      <c r="T194" s="226" t="str">
        <f>IF('ALC POC'!D194=0," ",'ALC POC'!D194)</f>
        <v>William W. Raulerson</v>
      </c>
      <c r="U194" s="139" t="str">
        <f>IF('ALC POC'!E194=0," ",'ALC POC'!E194)</f>
        <v>W1Raulerson@bop.gov</v>
      </c>
      <c r="V194" s="139" t="str">
        <f>IF('ALC POC'!F194=0," ",'ALC POC'!F194)</f>
        <v>202-305-3011</v>
      </c>
      <c r="X194">
        <f t="shared" ref="X194:X257" si="12">COUNTIF($A$2:$A$755,W194)</f>
        <v>0</v>
      </c>
    </row>
    <row r="195" spans="1:24" ht="15" customHeight="1" x14ac:dyDescent="0.25">
      <c r="A195" s="333" t="s">
        <v>15</v>
      </c>
      <c r="B195" s="333" t="s">
        <v>182</v>
      </c>
      <c r="C195" s="480" t="str">
        <f>IF('ALC POC'!C195=0," ",'ALC POC'!C195)</f>
        <v xml:space="preserve">DOJ - BOP </v>
      </c>
      <c r="D195" s="480"/>
      <c r="E195" s="322" t="str">
        <f>IF('ALC Transition Plans'!$C196="yes", IF('ALC Transition Plans'!M196,"Prod",IF('ALC Transition Plans'!F196, 'ALC Transition Plans'!E196," ")),"N/A")</f>
        <v>Prod</v>
      </c>
      <c r="F195" s="261">
        <f>IF('ALC Transition Plans'!F196=0," ",'ALC Transition Plans'!F196)</f>
        <v>41487</v>
      </c>
      <c r="G195" s="262" t="str">
        <f>IF('ALC Transition Plans'!G196=0," ",'ALC Transition Plans'!G196)</f>
        <v>Y</v>
      </c>
      <c r="H195" s="262" t="str">
        <f>IF('ALC Transition Plans'!H196=0," ",'ALC Transition Plans'!H196)</f>
        <v>Y</v>
      </c>
      <c r="I195" s="261" t="str">
        <f>IF('ALC Transition Plans'!I196=0," ",'ALC Transition Plans'!I196)</f>
        <v xml:space="preserve"> </v>
      </c>
      <c r="J195" s="323" t="str">
        <f>IF('ALC Transition Plans'!$O196="yes", IF('ALC Transition Plans'!X196,"Prod",IF('ALC Transition Plans'!R196, 'ALC Transition Plans'!Q196," ")),"N/A")</f>
        <v>Prod</v>
      </c>
      <c r="K195" s="267">
        <f>IF('ALC Transition Plans'!R196=0," ",'ALC Transition Plans'!R196)</f>
        <v>41334</v>
      </c>
      <c r="L195" s="270" t="str">
        <f>IF('ALC Transition Plans'!S196=0," ",'ALC Transition Plans'!S196)</f>
        <v>Y</v>
      </c>
      <c r="M195" s="267" t="str">
        <f>IF('ALC Transition Plans'!T196=0," ",'ALC Transition Plans'!T196)</f>
        <v xml:space="preserve"> </v>
      </c>
      <c r="N195" s="329" t="str">
        <f>IF('ALC Transition Plans'!$Z196="yes", IF('ALC Transition Plans'!AJ196,"Prod",IF('ALC Transition Plans'!AF196, 'ALC Transition Plans'!AC196," ")),"N/A")</f>
        <v>N/A</v>
      </c>
      <c r="O195" s="332" t="str">
        <f>IF('ALC Transition Plans'!AE196=0," ",'ALC Transition Plans'!AE196)</f>
        <v xml:space="preserve"> </v>
      </c>
      <c r="P195" s="560" t="str">
        <f>IF('ALC Transition Plans'!AF196=0," ",'ALC Transition Plans'!AF196)</f>
        <v xml:space="preserve"> </v>
      </c>
      <c r="Q195" s="558">
        <f t="shared" si="11"/>
        <v>0</v>
      </c>
      <c r="R195" s="276" t="str">
        <f>IF(VLOOKUP(B195,'Pivot Table'!$B$5:$K$2000,8,FALSE)=1,"Yes","")</f>
        <v/>
      </c>
      <c r="S195" s="277" t="str">
        <f>'ALC Transition Plans'!BL196</f>
        <v>F</v>
      </c>
      <c r="T195" s="226" t="str">
        <f>IF('ALC POC'!D195=0," ",'ALC POC'!D195)</f>
        <v>William W. Raulerson</v>
      </c>
      <c r="U195" s="139" t="str">
        <f>IF('ALC POC'!E195=0," ",'ALC POC'!E195)</f>
        <v>W1Raulerson@bop.gov</v>
      </c>
      <c r="V195" s="139" t="str">
        <f>IF('ALC POC'!F195=0," ",'ALC POC'!F195)</f>
        <v>202-305-3011</v>
      </c>
      <c r="X195">
        <f t="shared" si="12"/>
        <v>0</v>
      </c>
    </row>
    <row r="196" spans="1:24" ht="15" customHeight="1" x14ac:dyDescent="0.25">
      <c r="A196" s="333" t="s">
        <v>15</v>
      </c>
      <c r="B196" s="333" t="s">
        <v>183</v>
      </c>
      <c r="C196" s="480" t="str">
        <f>IF('ALC POC'!C196=0," ",'ALC POC'!C196)</f>
        <v xml:space="preserve">DOJ - BOP </v>
      </c>
      <c r="D196" s="480"/>
      <c r="E196" s="322" t="str">
        <f>IF('ALC Transition Plans'!$C197="yes", IF('ALC Transition Plans'!M197,"Prod",IF('ALC Transition Plans'!F197, 'ALC Transition Plans'!E197," ")),"N/A")</f>
        <v>Prod</v>
      </c>
      <c r="F196" s="261">
        <f>IF('ALC Transition Plans'!F197=0," ",'ALC Transition Plans'!F197)</f>
        <v>41334</v>
      </c>
      <c r="G196" s="262" t="str">
        <f>IF('ALC Transition Plans'!G197=0," ",'ALC Transition Plans'!G197)</f>
        <v>Y</v>
      </c>
      <c r="H196" s="262" t="str">
        <f>IF('ALC Transition Plans'!H197=0," ",'ALC Transition Plans'!H197)</f>
        <v>Y</v>
      </c>
      <c r="I196" s="261" t="str">
        <f>IF('ALC Transition Plans'!I197=0," ",'ALC Transition Plans'!I197)</f>
        <v xml:space="preserve"> </v>
      </c>
      <c r="J196" s="323" t="str">
        <f>IF('ALC Transition Plans'!$O197="yes", IF('ALC Transition Plans'!X197,"Prod",IF('ALC Transition Plans'!R197, 'ALC Transition Plans'!Q197," ")),"N/A")</f>
        <v>Prod</v>
      </c>
      <c r="K196" s="267">
        <f>IF('ALC Transition Plans'!R197=0," ",'ALC Transition Plans'!R197)</f>
        <v>41214</v>
      </c>
      <c r="L196" s="270" t="str">
        <f>IF('ALC Transition Plans'!S197=0," ",'ALC Transition Plans'!S197)</f>
        <v>Y</v>
      </c>
      <c r="M196" s="267" t="str">
        <f>IF('ALC Transition Plans'!T197=0," ",'ALC Transition Plans'!T197)</f>
        <v xml:space="preserve"> </v>
      </c>
      <c r="N196" s="329" t="str">
        <f>IF('ALC Transition Plans'!$Z197="yes", IF('ALC Transition Plans'!AJ197,"Prod",IF('ALC Transition Plans'!AF197, 'ALC Transition Plans'!AC197," ")),"N/A")</f>
        <v>N/A</v>
      </c>
      <c r="O196" s="332" t="str">
        <f>IF('ALC Transition Plans'!AE197=0," ",'ALC Transition Plans'!AE197)</f>
        <v xml:space="preserve"> </v>
      </c>
      <c r="P196" s="560" t="str">
        <f>IF('ALC Transition Plans'!AF197=0," ",'ALC Transition Plans'!AF197)</f>
        <v xml:space="preserve"> </v>
      </c>
      <c r="Q196" s="558">
        <f t="shared" si="11"/>
        <v>0</v>
      </c>
      <c r="R196" s="276" t="str">
        <f>IF(VLOOKUP(B196,'Pivot Table'!$B$5:$K$2000,8,FALSE)=1,"Yes","")</f>
        <v/>
      </c>
      <c r="S196" s="277" t="str">
        <f>'ALC Transition Plans'!BL197</f>
        <v>F</v>
      </c>
      <c r="T196" s="226" t="str">
        <f>IF('ALC POC'!D196=0," ",'ALC POC'!D196)</f>
        <v>William W. Raulerson</v>
      </c>
      <c r="U196" s="139" t="str">
        <f>IF('ALC POC'!E196=0," ",'ALC POC'!E196)</f>
        <v>W1Raulerson@bop.gov</v>
      </c>
      <c r="V196" s="139" t="str">
        <f>IF('ALC POC'!F196=0," ",'ALC POC'!F196)</f>
        <v>202-305-3011</v>
      </c>
      <c r="X196">
        <f t="shared" si="12"/>
        <v>0</v>
      </c>
    </row>
    <row r="197" spans="1:24" ht="15" customHeight="1" x14ac:dyDescent="0.25">
      <c r="A197" s="333" t="s">
        <v>15</v>
      </c>
      <c r="B197" s="333" t="s">
        <v>184</v>
      </c>
      <c r="C197" s="480" t="str">
        <f>IF('ALC POC'!C197=0," ",'ALC POC'!C197)</f>
        <v xml:space="preserve">DOJ - BOP </v>
      </c>
      <c r="D197" s="480"/>
      <c r="E197" s="322" t="str">
        <f>IF('ALC Transition Plans'!$C198="yes", IF('ALC Transition Plans'!M198,"Prod",IF('ALC Transition Plans'!F198, 'ALC Transition Plans'!E198," ")),"N/A")</f>
        <v>Prod</v>
      </c>
      <c r="F197" s="261">
        <f>IF('ALC Transition Plans'!F198=0," ",'ALC Transition Plans'!F198)</f>
        <v>41487</v>
      </c>
      <c r="G197" s="262" t="str">
        <f>IF('ALC Transition Plans'!G198=0," ",'ALC Transition Plans'!G198)</f>
        <v>Y</v>
      </c>
      <c r="H197" s="262" t="str">
        <f>IF('ALC Transition Plans'!H198=0," ",'ALC Transition Plans'!H198)</f>
        <v>Y</v>
      </c>
      <c r="I197" s="261" t="str">
        <f>IF('ALC Transition Plans'!I198=0," ",'ALC Transition Plans'!I198)</f>
        <v xml:space="preserve"> </v>
      </c>
      <c r="J197" s="323" t="str">
        <f>IF('ALC Transition Plans'!$O198="yes", IF('ALC Transition Plans'!X198,"Prod",IF('ALC Transition Plans'!R198, 'ALC Transition Plans'!Q198," ")),"N/A")</f>
        <v>Prod</v>
      </c>
      <c r="K197" s="267">
        <f>IF('ALC Transition Plans'!R198=0," ",'ALC Transition Plans'!R198)</f>
        <v>41334</v>
      </c>
      <c r="L197" s="270" t="str">
        <f>IF('ALC Transition Plans'!S198=0," ",'ALC Transition Plans'!S198)</f>
        <v>Y</v>
      </c>
      <c r="M197" s="267" t="str">
        <f>IF('ALC Transition Plans'!T198=0," ",'ALC Transition Plans'!T198)</f>
        <v xml:space="preserve"> </v>
      </c>
      <c r="N197" s="329" t="str">
        <f>IF('ALC Transition Plans'!$Z198="yes", IF('ALC Transition Plans'!AJ198,"Prod",IF('ALC Transition Plans'!AF198, 'ALC Transition Plans'!AC198," ")),"N/A")</f>
        <v>N/A</v>
      </c>
      <c r="O197" s="332" t="str">
        <f>IF('ALC Transition Plans'!AE198=0," ",'ALC Transition Plans'!AE198)</f>
        <v xml:space="preserve"> </v>
      </c>
      <c r="P197" s="560" t="str">
        <f>IF('ALC Transition Plans'!AF198=0," ",'ALC Transition Plans'!AF198)</f>
        <v xml:space="preserve"> </v>
      </c>
      <c r="Q197" s="558">
        <f t="shared" si="11"/>
        <v>0</v>
      </c>
      <c r="R197" s="276" t="str">
        <f>IF(VLOOKUP(B197,'Pivot Table'!$B$5:$K$2000,8,FALSE)=1,"Yes","")</f>
        <v/>
      </c>
      <c r="S197" s="277" t="str">
        <f>'ALC Transition Plans'!BL198</f>
        <v>F</v>
      </c>
      <c r="T197" s="226" t="str">
        <f>IF('ALC POC'!D197=0," ",'ALC POC'!D197)</f>
        <v>William W. Raulerson</v>
      </c>
      <c r="U197" s="139" t="str">
        <f>IF('ALC POC'!E197=0," ",'ALC POC'!E197)</f>
        <v>W1Raulerson@bop.gov</v>
      </c>
      <c r="V197" s="139" t="str">
        <f>IF('ALC POC'!F197=0," ",'ALC POC'!F197)</f>
        <v>202-305-3011</v>
      </c>
      <c r="X197">
        <f t="shared" si="12"/>
        <v>0</v>
      </c>
    </row>
    <row r="198" spans="1:24" ht="15" customHeight="1" x14ac:dyDescent="0.25">
      <c r="A198" s="333" t="s">
        <v>15</v>
      </c>
      <c r="B198" s="333" t="s">
        <v>185</v>
      </c>
      <c r="C198" s="480" t="str">
        <f>IF('ALC POC'!C198=0," ",'ALC POC'!C198)</f>
        <v xml:space="preserve">DOJ - BOP </v>
      </c>
      <c r="D198" s="480"/>
      <c r="E198" s="322" t="str">
        <f>IF('ALC Transition Plans'!$C199="yes", IF('ALC Transition Plans'!M199,"Prod",IF('ALC Transition Plans'!F199, 'ALC Transition Plans'!E199," ")),"N/A")</f>
        <v>Prod</v>
      </c>
      <c r="F198" s="261">
        <f>IF('ALC Transition Plans'!F199=0," ",'ALC Transition Plans'!F199)</f>
        <v>41487</v>
      </c>
      <c r="G198" s="262" t="str">
        <f>IF('ALC Transition Plans'!G199=0," ",'ALC Transition Plans'!G199)</f>
        <v>Y</v>
      </c>
      <c r="H198" s="262" t="str">
        <f>IF('ALC Transition Plans'!H199=0," ",'ALC Transition Plans'!H199)</f>
        <v>Y</v>
      </c>
      <c r="I198" s="261" t="str">
        <f>IF('ALC Transition Plans'!I199=0," ",'ALC Transition Plans'!I199)</f>
        <v xml:space="preserve"> </v>
      </c>
      <c r="J198" s="323" t="str">
        <f>IF('ALC Transition Plans'!$O199="yes", IF('ALC Transition Plans'!X199,"Prod",IF('ALC Transition Plans'!R199, 'ALC Transition Plans'!Q199," ")),"N/A")</f>
        <v>Prod</v>
      </c>
      <c r="K198" s="267">
        <f>IF('ALC Transition Plans'!R199=0," ",'ALC Transition Plans'!R199)</f>
        <v>41334</v>
      </c>
      <c r="L198" s="270" t="str">
        <f>IF('ALC Transition Plans'!S199=0," ",'ALC Transition Plans'!S199)</f>
        <v>Y</v>
      </c>
      <c r="M198" s="267" t="str">
        <f>IF('ALC Transition Plans'!T199=0," ",'ALC Transition Plans'!T199)</f>
        <v xml:space="preserve"> </v>
      </c>
      <c r="N198" s="329" t="str">
        <f>IF('ALC Transition Plans'!$Z199="yes", IF('ALC Transition Plans'!AJ199,"Prod",IF('ALC Transition Plans'!AF199, 'ALC Transition Plans'!AC199," ")),"N/A")</f>
        <v>N/A</v>
      </c>
      <c r="O198" s="332" t="str">
        <f>IF('ALC Transition Plans'!AE199=0," ",'ALC Transition Plans'!AE199)</f>
        <v xml:space="preserve"> </v>
      </c>
      <c r="P198" s="560" t="str">
        <f>IF('ALC Transition Plans'!AF199=0," ",'ALC Transition Plans'!AF199)</f>
        <v xml:space="preserve"> </v>
      </c>
      <c r="Q198" s="558">
        <f t="shared" si="11"/>
        <v>0</v>
      </c>
      <c r="R198" s="276" t="str">
        <f>IF(VLOOKUP(B198,'Pivot Table'!$B$5:$K$2000,8,FALSE)=1,"Yes","")</f>
        <v/>
      </c>
      <c r="S198" s="277" t="str">
        <f>'ALC Transition Plans'!BL199</f>
        <v>F</v>
      </c>
      <c r="T198" s="226" t="str">
        <f>IF('ALC POC'!D198=0," ",'ALC POC'!D198)</f>
        <v>William W. Raulerson</v>
      </c>
      <c r="U198" s="139" t="str">
        <f>IF('ALC POC'!E198=0," ",'ALC POC'!E198)</f>
        <v>W1Raulerson@bop.gov</v>
      </c>
      <c r="V198" s="139" t="str">
        <f>IF('ALC POC'!F198=0," ",'ALC POC'!F198)</f>
        <v>202-305-3011</v>
      </c>
      <c r="X198">
        <f t="shared" si="12"/>
        <v>0</v>
      </c>
    </row>
    <row r="199" spans="1:24" ht="15" customHeight="1" x14ac:dyDescent="0.25">
      <c r="A199" s="333" t="s">
        <v>15</v>
      </c>
      <c r="B199" s="333" t="s">
        <v>186</v>
      </c>
      <c r="C199" s="480" t="str">
        <f>IF('ALC POC'!C199=0," ",'ALC POC'!C199)</f>
        <v xml:space="preserve">DOJ - BOP </v>
      </c>
      <c r="D199" s="480"/>
      <c r="E199" s="322" t="str">
        <f>IF('ALC Transition Plans'!$C200="yes", IF('ALC Transition Plans'!M200,"Prod",IF('ALC Transition Plans'!F200, 'ALC Transition Plans'!E200," ")),"N/A")</f>
        <v>Prod</v>
      </c>
      <c r="F199" s="261">
        <f>IF('ALC Transition Plans'!F200=0," ",'ALC Transition Plans'!F200)</f>
        <v>41275</v>
      </c>
      <c r="G199" s="262" t="str">
        <f>IF('ALC Transition Plans'!G200=0," ",'ALC Transition Plans'!G200)</f>
        <v>Y</v>
      </c>
      <c r="H199" s="262" t="str">
        <f>IF('ALC Transition Plans'!H200=0," ",'ALC Transition Plans'!H200)</f>
        <v>Y</v>
      </c>
      <c r="I199" s="261" t="str">
        <f>IF('ALC Transition Plans'!I200=0," ",'ALC Transition Plans'!I200)</f>
        <v xml:space="preserve"> </v>
      </c>
      <c r="J199" s="323" t="str">
        <f>IF('ALC Transition Plans'!$O200="yes", IF('ALC Transition Plans'!X200,"Prod",IF('ALC Transition Plans'!R200, 'ALC Transition Plans'!Q200," ")),"N/A")</f>
        <v>Prod</v>
      </c>
      <c r="K199" s="267">
        <f>IF('ALC Transition Plans'!R200=0," ",'ALC Transition Plans'!R200)</f>
        <v>41275</v>
      </c>
      <c r="L199" s="270" t="str">
        <f>IF('ALC Transition Plans'!S200=0," ",'ALC Transition Plans'!S200)</f>
        <v>Y</v>
      </c>
      <c r="M199" s="267" t="str">
        <f>IF('ALC Transition Plans'!T200=0," ",'ALC Transition Plans'!T200)</f>
        <v xml:space="preserve"> </v>
      </c>
      <c r="N199" s="329" t="str">
        <f>IF('ALC Transition Plans'!$Z200="yes", IF('ALC Transition Plans'!AJ200,"Prod",IF('ALC Transition Plans'!AF200, 'ALC Transition Plans'!AC200," ")),"N/A")</f>
        <v>N/A</v>
      </c>
      <c r="O199" s="332" t="str">
        <f>IF('ALC Transition Plans'!AE200=0," ",'ALC Transition Plans'!AE200)</f>
        <v xml:space="preserve"> </v>
      </c>
      <c r="P199" s="560" t="str">
        <f>IF('ALC Transition Plans'!AF200=0," ",'ALC Transition Plans'!AF200)</f>
        <v xml:space="preserve"> </v>
      </c>
      <c r="Q199" s="558">
        <f t="shared" si="11"/>
        <v>0</v>
      </c>
      <c r="R199" s="276" t="str">
        <f>IF(VLOOKUP(B199,'Pivot Table'!$B$5:$K$2000,8,FALSE)=1,"Yes","")</f>
        <v/>
      </c>
      <c r="S199" s="277" t="str">
        <f>'ALC Transition Plans'!BL200</f>
        <v>F</v>
      </c>
      <c r="T199" s="226" t="str">
        <f>IF('ALC POC'!D199=0," ",'ALC POC'!D199)</f>
        <v>William W. Raulerson</v>
      </c>
      <c r="U199" s="139" t="str">
        <f>IF('ALC POC'!E199=0," ",'ALC POC'!E199)</f>
        <v>W1Raulerson@bop.gov</v>
      </c>
      <c r="V199" s="139" t="str">
        <f>IF('ALC POC'!F199=0," ",'ALC POC'!F199)</f>
        <v>202-305-3011</v>
      </c>
      <c r="X199">
        <f t="shared" si="12"/>
        <v>0</v>
      </c>
    </row>
    <row r="200" spans="1:24" ht="15" customHeight="1" x14ac:dyDescent="0.25">
      <c r="A200" s="333" t="s">
        <v>15</v>
      </c>
      <c r="B200" s="333" t="s">
        <v>187</v>
      </c>
      <c r="C200" s="480" t="str">
        <f>IF('ALC POC'!C200=0," ",'ALC POC'!C200)</f>
        <v xml:space="preserve">DOJ - BOP </v>
      </c>
      <c r="D200" s="480"/>
      <c r="E200" s="322" t="str">
        <f>IF('ALC Transition Plans'!$C201="yes", IF('ALC Transition Plans'!M201,"Prod",IF('ALC Transition Plans'!F201, 'ALC Transition Plans'!E201," ")),"N/A")</f>
        <v>Prod</v>
      </c>
      <c r="F200" s="261">
        <f>IF('ALC Transition Plans'!F201=0," ",'ALC Transition Plans'!F201)</f>
        <v>41306</v>
      </c>
      <c r="G200" s="262" t="str">
        <f>IF('ALC Transition Plans'!G201=0," ",'ALC Transition Plans'!G201)</f>
        <v>Y</v>
      </c>
      <c r="H200" s="262" t="str">
        <f>IF('ALC Transition Plans'!H201=0," ",'ALC Transition Plans'!H201)</f>
        <v>Y</v>
      </c>
      <c r="I200" s="261" t="str">
        <f>IF('ALC Transition Plans'!I201=0," ",'ALC Transition Plans'!I201)</f>
        <v xml:space="preserve"> </v>
      </c>
      <c r="J200" s="323" t="str">
        <f>IF('ALC Transition Plans'!$O201="yes", IF('ALC Transition Plans'!X201,"Prod",IF('ALC Transition Plans'!R201, 'ALC Transition Plans'!Q201," ")),"N/A")</f>
        <v>Prod</v>
      </c>
      <c r="K200" s="267">
        <f>IF('ALC Transition Plans'!R201=0," ",'ALC Transition Plans'!R201)</f>
        <v>41214</v>
      </c>
      <c r="L200" s="270" t="str">
        <f>IF('ALC Transition Plans'!S201=0," ",'ALC Transition Plans'!S201)</f>
        <v>Y</v>
      </c>
      <c r="M200" s="267" t="str">
        <f>IF('ALC Transition Plans'!T201=0," ",'ALC Transition Plans'!T201)</f>
        <v xml:space="preserve"> </v>
      </c>
      <c r="N200" s="329" t="str">
        <f>IF('ALC Transition Plans'!$Z201="yes", IF('ALC Transition Plans'!AJ201,"Prod",IF('ALC Transition Plans'!AF201, 'ALC Transition Plans'!AC201," ")),"N/A")</f>
        <v>N/A</v>
      </c>
      <c r="O200" s="332" t="str">
        <f>IF('ALC Transition Plans'!AE201=0," ",'ALC Transition Plans'!AE201)</f>
        <v xml:space="preserve"> </v>
      </c>
      <c r="P200" s="560" t="str">
        <f>IF('ALC Transition Plans'!AF201=0," ",'ALC Transition Plans'!AF201)</f>
        <v xml:space="preserve"> </v>
      </c>
      <c r="Q200" s="558">
        <f t="shared" si="11"/>
        <v>0</v>
      </c>
      <c r="R200" s="276" t="str">
        <f>IF(VLOOKUP(B200,'Pivot Table'!$B$5:$K$2000,8,FALSE)=1,"Yes","")</f>
        <v/>
      </c>
      <c r="S200" s="277" t="str">
        <f>'ALC Transition Plans'!BL201</f>
        <v>F</v>
      </c>
      <c r="T200" s="226" t="str">
        <f>IF('ALC POC'!D200=0," ",'ALC POC'!D200)</f>
        <v>William W. Raulerson</v>
      </c>
      <c r="U200" s="139" t="str">
        <f>IF('ALC POC'!E200=0," ",'ALC POC'!E200)</f>
        <v>W1Raulerson@bop.gov</v>
      </c>
      <c r="V200" s="139" t="str">
        <f>IF('ALC POC'!F200=0," ",'ALC POC'!F200)</f>
        <v>202-305-3011</v>
      </c>
      <c r="X200">
        <f t="shared" si="12"/>
        <v>0</v>
      </c>
    </row>
    <row r="201" spans="1:24" ht="15" customHeight="1" x14ac:dyDescent="0.25">
      <c r="A201" s="333" t="s">
        <v>15</v>
      </c>
      <c r="B201" s="333" t="s">
        <v>188</v>
      </c>
      <c r="C201" s="480" t="str">
        <f>IF('ALC POC'!C201=0," ",'ALC POC'!C201)</f>
        <v xml:space="preserve">DOJ - BOP </v>
      </c>
      <c r="D201" s="480"/>
      <c r="E201" s="322" t="str">
        <f>IF('ALC Transition Plans'!$C202="yes", IF('ALC Transition Plans'!M202,"Prod",IF('ALC Transition Plans'!F202, 'ALC Transition Plans'!E202," ")),"N/A")</f>
        <v>Prod</v>
      </c>
      <c r="F201" s="261">
        <f>IF('ALC Transition Plans'!F202=0," ",'ALC Transition Plans'!F202)</f>
        <v>41487</v>
      </c>
      <c r="G201" s="262" t="str">
        <f>IF('ALC Transition Plans'!G202=0," ",'ALC Transition Plans'!G202)</f>
        <v>Y</v>
      </c>
      <c r="H201" s="262" t="str">
        <f>IF('ALC Transition Plans'!H202=0," ",'ALC Transition Plans'!H202)</f>
        <v>Y</v>
      </c>
      <c r="I201" s="261" t="str">
        <f>IF('ALC Transition Plans'!I202=0," ",'ALC Transition Plans'!I202)</f>
        <v xml:space="preserve"> </v>
      </c>
      <c r="J201" s="323" t="str">
        <f>IF('ALC Transition Plans'!$O202="yes", IF('ALC Transition Plans'!X202,"Prod",IF('ALC Transition Plans'!R202, 'ALC Transition Plans'!Q202," ")),"N/A")</f>
        <v>Prod</v>
      </c>
      <c r="K201" s="267">
        <f>IF('ALC Transition Plans'!R202=0," ",'ALC Transition Plans'!R202)</f>
        <v>41334</v>
      </c>
      <c r="L201" s="270" t="str">
        <f>IF('ALC Transition Plans'!S202=0," ",'ALC Transition Plans'!S202)</f>
        <v>Y</v>
      </c>
      <c r="M201" s="267" t="str">
        <f>IF('ALC Transition Plans'!T202=0," ",'ALC Transition Plans'!T202)</f>
        <v xml:space="preserve"> </v>
      </c>
      <c r="N201" s="329" t="str">
        <f>IF('ALC Transition Plans'!$Z202="yes", IF('ALC Transition Plans'!AJ202,"Prod",IF('ALC Transition Plans'!AF202, 'ALC Transition Plans'!AC202," ")),"N/A")</f>
        <v>N/A</v>
      </c>
      <c r="O201" s="332" t="str">
        <f>IF('ALC Transition Plans'!AE202=0," ",'ALC Transition Plans'!AE202)</f>
        <v xml:space="preserve"> </v>
      </c>
      <c r="P201" s="560" t="str">
        <f>IF('ALC Transition Plans'!AF202=0," ",'ALC Transition Plans'!AF202)</f>
        <v xml:space="preserve"> </v>
      </c>
      <c r="Q201" s="558">
        <f t="shared" si="11"/>
        <v>0</v>
      </c>
      <c r="R201" s="276" t="str">
        <f>IF(VLOOKUP(B201,'Pivot Table'!$B$5:$K$2000,8,FALSE)=1,"Yes","")</f>
        <v/>
      </c>
      <c r="S201" s="277" t="str">
        <f>'ALC Transition Plans'!BL202</f>
        <v>F</v>
      </c>
      <c r="T201" s="226" t="str">
        <f>IF('ALC POC'!D201=0," ",'ALC POC'!D201)</f>
        <v>William W. Raulerson</v>
      </c>
      <c r="U201" s="139" t="str">
        <f>IF('ALC POC'!E201=0," ",'ALC POC'!E201)</f>
        <v>W1Raulerson@bop.gov</v>
      </c>
      <c r="V201" s="139" t="str">
        <f>IF('ALC POC'!F201=0," ",'ALC POC'!F201)</f>
        <v>202-305-3011</v>
      </c>
      <c r="X201">
        <f t="shared" si="12"/>
        <v>0</v>
      </c>
    </row>
    <row r="202" spans="1:24" ht="15" customHeight="1" x14ac:dyDescent="0.25">
      <c r="A202" s="333" t="s">
        <v>15</v>
      </c>
      <c r="B202" s="333" t="s">
        <v>189</v>
      </c>
      <c r="C202" s="480" t="str">
        <f>IF('ALC POC'!C202=0," ",'ALC POC'!C202)</f>
        <v xml:space="preserve">DOJ - BOP </v>
      </c>
      <c r="D202" s="480"/>
      <c r="E202" s="322" t="str">
        <f>IF('ALC Transition Plans'!$C203="yes", IF('ALC Transition Plans'!M203,"Prod",IF('ALC Transition Plans'!F203, 'ALC Transition Plans'!E203," ")),"N/A")</f>
        <v>Prod</v>
      </c>
      <c r="F202" s="261">
        <f>IF('ALC Transition Plans'!F203=0," ",'ALC Transition Plans'!F203)</f>
        <v>41306</v>
      </c>
      <c r="G202" s="262" t="str">
        <f>IF('ALC Transition Plans'!G203=0," ",'ALC Transition Plans'!G203)</f>
        <v>Y</v>
      </c>
      <c r="H202" s="262" t="str">
        <f>IF('ALC Transition Plans'!H203=0," ",'ALC Transition Plans'!H203)</f>
        <v>Y</v>
      </c>
      <c r="I202" s="261" t="str">
        <f>IF('ALC Transition Plans'!I203=0," ",'ALC Transition Plans'!I203)</f>
        <v xml:space="preserve"> </v>
      </c>
      <c r="J202" s="323" t="str">
        <f>IF('ALC Transition Plans'!$O203="yes", IF('ALC Transition Plans'!X203,"Prod",IF('ALC Transition Plans'!R203, 'ALC Transition Plans'!Q203," ")),"N/A")</f>
        <v>Prod</v>
      </c>
      <c r="K202" s="267">
        <f>IF('ALC Transition Plans'!R203=0," ",'ALC Transition Plans'!R203)</f>
        <v>41214</v>
      </c>
      <c r="L202" s="270" t="str">
        <f>IF('ALC Transition Plans'!S203=0," ",'ALC Transition Plans'!S203)</f>
        <v>Y</v>
      </c>
      <c r="M202" s="267" t="str">
        <f>IF('ALC Transition Plans'!T203=0," ",'ALC Transition Plans'!T203)</f>
        <v xml:space="preserve"> </v>
      </c>
      <c r="N202" s="329" t="str">
        <f>IF('ALC Transition Plans'!$Z203="yes", IF('ALC Transition Plans'!AJ203,"Prod",IF('ALC Transition Plans'!AF203, 'ALC Transition Plans'!AC203," ")),"N/A")</f>
        <v>N/A</v>
      </c>
      <c r="O202" s="332" t="str">
        <f>IF('ALC Transition Plans'!AE203=0," ",'ALC Transition Plans'!AE203)</f>
        <v xml:space="preserve"> </v>
      </c>
      <c r="P202" s="560" t="str">
        <f>IF('ALC Transition Plans'!AF203=0," ",'ALC Transition Plans'!AF203)</f>
        <v xml:space="preserve"> </v>
      </c>
      <c r="Q202" s="558">
        <f t="shared" si="11"/>
        <v>0</v>
      </c>
      <c r="R202" s="276" t="str">
        <f>IF(VLOOKUP(B202,'Pivot Table'!$B$5:$K$2000,8,FALSE)=1,"Yes","")</f>
        <v/>
      </c>
      <c r="S202" s="277" t="str">
        <f>'ALC Transition Plans'!BL203</f>
        <v>F</v>
      </c>
      <c r="T202" s="226" t="str">
        <f>IF('ALC POC'!D202=0," ",'ALC POC'!D202)</f>
        <v>William W. Raulerson</v>
      </c>
      <c r="U202" s="139" t="str">
        <f>IF('ALC POC'!E202=0," ",'ALC POC'!E202)</f>
        <v>W1Raulerson@bop.gov</v>
      </c>
      <c r="V202" s="139" t="str">
        <f>IF('ALC POC'!F202=0," ",'ALC POC'!F202)</f>
        <v>202-305-3011</v>
      </c>
      <c r="X202">
        <f t="shared" si="12"/>
        <v>0</v>
      </c>
    </row>
    <row r="203" spans="1:24" ht="15" customHeight="1" x14ac:dyDescent="0.25">
      <c r="A203" s="333" t="s">
        <v>15</v>
      </c>
      <c r="B203" s="333" t="s">
        <v>190</v>
      </c>
      <c r="C203" s="480" t="str">
        <f>IF('ALC POC'!C203=0," ",'ALC POC'!C203)</f>
        <v xml:space="preserve">DOJ - BOP </v>
      </c>
      <c r="D203" s="480"/>
      <c r="E203" s="322" t="str">
        <f>IF('ALC Transition Plans'!$C204="yes", IF('ALC Transition Plans'!M204,"Prod",IF('ALC Transition Plans'!F204, 'ALC Transition Plans'!E204," ")),"N/A")</f>
        <v>Prod</v>
      </c>
      <c r="F203" s="261">
        <f>IF('ALC Transition Plans'!F204=0," ",'ALC Transition Plans'!F204)</f>
        <v>41487</v>
      </c>
      <c r="G203" s="262" t="str">
        <f>IF('ALC Transition Plans'!G204=0," ",'ALC Transition Plans'!G204)</f>
        <v>Y</v>
      </c>
      <c r="H203" s="262" t="str">
        <f>IF('ALC Transition Plans'!H204=0," ",'ALC Transition Plans'!H204)</f>
        <v>Y</v>
      </c>
      <c r="I203" s="261" t="str">
        <f>IF('ALC Transition Plans'!I204=0," ",'ALC Transition Plans'!I204)</f>
        <v xml:space="preserve"> </v>
      </c>
      <c r="J203" s="323" t="str">
        <f>IF('ALC Transition Plans'!$O204="yes", IF('ALC Transition Plans'!X204,"Prod",IF('ALC Transition Plans'!R204, 'ALC Transition Plans'!Q204," ")),"N/A")</f>
        <v>Prod</v>
      </c>
      <c r="K203" s="267">
        <f>IF('ALC Transition Plans'!R204=0," ",'ALC Transition Plans'!R204)</f>
        <v>41334</v>
      </c>
      <c r="L203" s="270" t="str">
        <f>IF('ALC Transition Plans'!S204=0," ",'ALC Transition Plans'!S204)</f>
        <v>Y</v>
      </c>
      <c r="M203" s="267" t="str">
        <f>IF('ALC Transition Plans'!T204=0," ",'ALC Transition Plans'!T204)</f>
        <v xml:space="preserve"> </v>
      </c>
      <c r="N203" s="329" t="str">
        <f>IF('ALC Transition Plans'!$Z204="yes", IF('ALC Transition Plans'!AJ204,"Prod",IF('ALC Transition Plans'!AF204, 'ALC Transition Plans'!AC204," ")),"N/A")</f>
        <v>N/A</v>
      </c>
      <c r="O203" s="332" t="str">
        <f>IF('ALC Transition Plans'!AE204=0," ",'ALC Transition Plans'!AE204)</f>
        <v xml:space="preserve"> </v>
      </c>
      <c r="P203" s="560" t="str">
        <f>IF('ALC Transition Plans'!AF204=0," ",'ALC Transition Plans'!AF204)</f>
        <v xml:space="preserve"> </v>
      </c>
      <c r="Q203" s="558">
        <f t="shared" si="11"/>
        <v>0</v>
      </c>
      <c r="R203" s="276" t="str">
        <f>IF(VLOOKUP(B203,'Pivot Table'!$B$5:$K$2000,8,FALSE)=1,"Yes","")</f>
        <v/>
      </c>
      <c r="S203" s="277" t="str">
        <f>'ALC Transition Plans'!BL204</f>
        <v>F</v>
      </c>
      <c r="T203" s="226" t="str">
        <f>IF('ALC POC'!D203=0," ",'ALC POC'!D203)</f>
        <v>William W. Raulerson</v>
      </c>
      <c r="U203" s="139" t="str">
        <f>IF('ALC POC'!E203=0," ",'ALC POC'!E203)</f>
        <v>W1Raulerson@bop.gov</v>
      </c>
      <c r="V203" s="139" t="str">
        <f>IF('ALC POC'!F203=0," ",'ALC POC'!F203)</f>
        <v>202-305-3011</v>
      </c>
      <c r="X203">
        <f t="shared" si="12"/>
        <v>0</v>
      </c>
    </row>
    <row r="204" spans="1:24" ht="15" customHeight="1" x14ac:dyDescent="0.25">
      <c r="A204" s="333" t="s">
        <v>15</v>
      </c>
      <c r="B204" s="333" t="s">
        <v>191</v>
      </c>
      <c r="C204" s="480" t="str">
        <f>IF('ALC POC'!C204=0," ",'ALC POC'!C204)</f>
        <v xml:space="preserve">DOJ - BOP </v>
      </c>
      <c r="D204" s="480"/>
      <c r="E204" s="322" t="str">
        <f>IF('ALC Transition Plans'!$C205="yes", IF('ALC Transition Plans'!M205,"Prod",IF('ALC Transition Plans'!F205, 'ALC Transition Plans'!E205," ")),"N/A")</f>
        <v>Prod</v>
      </c>
      <c r="F204" s="261">
        <f>IF('ALC Transition Plans'!F205=0," ",'ALC Transition Plans'!F205)</f>
        <v>41487</v>
      </c>
      <c r="G204" s="262" t="str">
        <f>IF('ALC Transition Plans'!G205=0," ",'ALC Transition Plans'!G205)</f>
        <v>Y</v>
      </c>
      <c r="H204" s="262" t="str">
        <f>IF('ALC Transition Plans'!H205=0," ",'ALC Transition Plans'!H205)</f>
        <v>Y</v>
      </c>
      <c r="I204" s="261" t="str">
        <f>IF('ALC Transition Plans'!I205=0," ",'ALC Transition Plans'!I205)</f>
        <v xml:space="preserve"> </v>
      </c>
      <c r="J204" s="323" t="str">
        <f>IF('ALC Transition Plans'!$O205="yes", IF('ALC Transition Plans'!X205,"Prod",IF('ALC Transition Plans'!R205, 'ALC Transition Plans'!Q205," ")),"N/A")</f>
        <v>Prod</v>
      </c>
      <c r="K204" s="267">
        <f>IF('ALC Transition Plans'!R205=0," ",'ALC Transition Plans'!R205)</f>
        <v>41275</v>
      </c>
      <c r="L204" s="270" t="str">
        <f>IF('ALC Transition Plans'!S205=0," ",'ALC Transition Plans'!S205)</f>
        <v>Y</v>
      </c>
      <c r="M204" s="267" t="str">
        <f>IF('ALC Transition Plans'!T205=0," ",'ALC Transition Plans'!T205)</f>
        <v xml:space="preserve"> </v>
      </c>
      <c r="N204" s="329" t="str">
        <f>IF('ALC Transition Plans'!$Z205="yes", IF('ALC Transition Plans'!AJ205,"Prod",IF('ALC Transition Plans'!AF205, 'ALC Transition Plans'!AC205," ")),"N/A")</f>
        <v>N/A</v>
      </c>
      <c r="O204" s="332" t="str">
        <f>IF('ALC Transition Plans'!AE205=0," ",'ALC Transition Plans'!AE205)</f>
        <v xml:space="preserve"> </v>
      </c>
      <c r="P204" s="560" t="str">
        <f>IF('ALC Transition Plans'!AF205=0," ",'ALC Transition Plans'!AF205)</f>
        <v xml:space="preserve"> </v>
      </c>
      <c r="Q204" s="558">
        <f t="shared" si="11"/>
        <v>0</v>
      </c>
      <c r="R204" s="276" t="str">
        <f>IF(VLOOKUP(B204,'Pivot Table'!$B$5:$K$2000,8,FALSE)=1,"Yes","")</f>
        <v/>
      </c>
      <c r="S204" s="277" t="str">
        <f>'ALC Transition Plans'!BL205</f>
        <v>F</v>
      </c>
      <c r="T204" s="226" t="str">
        <f>IF('ALC POC'!D204=0," ",'ALC POC'!D204)</f>
        <v>William W. Raulerson</v>
      </c>
      <c r="U204" s="139" t="str">
        <f>IF('ALC POC'!E204=0," ",'ALC POC'!E204)</f>
        <v>W1Raulerson@bop.gov</v>
      </c>
      <c r="V204" s="139" t="str">
        <f>IF('ALC POC'!F204=0," ",'ALC POC'!F204)</f>
        <v>202-305-3011</v>
      </c>
      <c r="X204">
        <f t="shared" si="12"/>
        <v>0</v>
      </c>
    </row>
    <row r="205" spans="1:24" ht="15" customHeight="1" x14ac:dyDescent="0.25">
      <c r="A205" s="333" t="s">
        <v>15</v>
      </c>
      <c r="B205" s="333" t="s">
        <v>192</v>
      </c>
      <c r="C205" s="480" t="str">
        <f>IF('ALC POC'!C205=0," ",'ALC POC'!C205)</f>
        <v xml:space="preserve">DOJ - BOP </v>
      </c>
      <c r="D205" s="480"/>
      <c r="E205" s="322" t="str">
        <f>IF('ALC Transition Plans'!$C206="yes", IF('ALC Transition Plans'!M206,"Prod",IF('ALC Transition Plans'!F206, 'ALC Transition Plans'!E206," ")),"N/A")</f>
        <v>Prod</v>
      </c>
      <c r="F205" s="261">
        <f>IF('ALC Transition Plans'!F206=0," ",'ALC Transition Plans'!F206)</f>
        <v>41306</v>
      </c>
      <c r="G205" s="262" t="str">
        <f>IF('ALC Transition Plans'!G206=0," ",'ALC Transition Plans'!G206)</f>
        <v>Y</v>
      </c>
      <c r="H205" s="262" t="str">
        <f>IF('ALC Transition Plans'!H206=0," ",'ALC Transition Plans'!H206)</f>
        <v>Y</v>
      </c>
      <c r="I205" s="261" t="str">
        <f>IF('ALC Transition Plans'!I206=0," ",'ALC Transition Plans'!I206)</f>
        <v xml:space="preserve"> </v>
      </c>
      <c r="J205" s="323" t="str">
        <f>IF('ALC Transition Plans'!$O206="yes", IF('ALC Transition Plans'!X206,"Prod",IF('ALC Transition Plans'!R206, 'ALC Transition Plans'!Q206," ")),"N/A")</f>
        <v>Prod</v>
      </c>
      <c r="K205" s="267">
        <f>IF('ALC Transition Plans'!R206=0," ",'ALC Transition Plans'!R206)</f>
        <v>41214</v>
      </c>
      <c r="L205" s="270" t="str">
        <f>IF('ALC Transition Plans'!S206=0," ",'ALC Transition Plans'!S206)</f>
        <v>Y</v>
      </c>
      <c r="M205" s="267" t="str">
        <f>IF('ALC Transition Plans'!T206=0," ",'ALC Transition Plans'!T206)</f>
        <v xml:space="preserve"> </v>
      </c>
      <c r="N205" s="329" t="str">
        <f>IF('ALC Transition Plans'!$Z206="yes", IF('ALC Transition Plans'!AJ206,"Prod",IF('ALC Transition Plans'!AF206, 'ALC Transition Plans'!AC206," ")),"N/A")</f>
        <v>N/A</v>
      </c>
      <c r="O205" s="332" t="str">
        <f>IF('ALC Transition Plans'!AE206=0," ",'ALC Transition Plans'!AE206)</f>
        <v xml:space="preserve"> </v>
      </c>
      <c r="P205" s="560" t="str">
        <f>IF('ALC Transition Plans'!AF206=0," ",'ALC Transition Plans'!AF206)</f>
        <v xml:space="preserve"> </v>
      </c>
      <c r="Q205" s="558">
        <f t="shared" si="11"/>
        <v>0</v>
      </c>
      <c r="R205" s="276" t="str">
        <f>IF(VLOOKUP(B205,'Pivot Table'!$B$5:$K$2000,8,FALSE)=1,"Yes","")</f>
        <v/>
      </c>
      <c r="S205" s="277" t="str">
        <f>'ALC Transition Plans'!BL206</f>
        <v>F</v>
      </c>
      <c r="T205" s="226" t="str">
        <f>IF('ALC POC'!D205=0," ",'ALC POC'!D205)</f>
        <v>William W. Raulerson</v>
      </c>
      <c r="U205" s="139" t="str">
        <f>IF('ALC POC'!E205=0," ",'ALC POC'!E205)</f>
        <v>W1Raulerson@bop.gov</v>
      </c>
      <c r="V205" s="139" t="str">
        <f>IF('ALC POC'!F205=0," ",'ALC POC'!F205)</f>
        <v>202-305-3011</v>
      </c>
      <c r="X205">
        <f t="shared" si="12"/>
        <v>0</v>
      </c>
    </row>
    <row r="206" spans="1:24" ht="15" customHeight="1" x14ac:dyDescent="0.25">
      <c r="A206" s="333" t="s">
        <v>15</v>
      </c>
      <c r="B206" s="333" t="s">
        <v>193</v>
      </c>
      <c r="C206" s="480" t="str">
        <f>IF('ALC POC'!C206=0," ",'ALC POC'!C206)</f>
        <v xml:space="preserve">DOJ - BOP </v>
      </c>
      <c r="D206" s="480"/>
      <c r="E206" s="322" t="str">
        <f>IF('ALC Transition Plans'!$C207="yes", IF('ALC Transition Plans'!M207,"Prod",IF('ALC Transition Plans'!F207, 'ALC Transition Plans'!E207," ")),"N/A")</f>
        <v>Prod</v>
      </c>
      <c r="F206" s="261">
        <f>IF('ALC Transition Plans'!F207=0," ",'ALC Transition Plans'!F207)</f>
        <v>41306</v>
      </c>
      <c r="G206" s="262" t="str">
        <f>IF('ALC Transition Plans'!G207=0," ",'ALC Transition Plans'!G207)</f>
        <v>Y</v>
      </c>
      <c r="H206" s="262" t="str">
        <f>IF('ALC Transition Plans'!H207=0," ",'ALC Transition Plans'!H207)</f>
        <v>Y</v>
      </c>
      <c r="I206" s="261" t="str">
        <f>IF('ALC Transition Plans'!I207=0," ",'ALC Transition Plans'!I207)</f>
        <v xml:space="preserve"> </v>
      </c>
      <c r="J206" s="323" t="str">
        <f>IF('ALC Transition Plans'!$O207="yes", IF('ALC Transition Plans'!X207,"Prod",IF('ALC Transition Plans'!R207, 'ALC Transition Plans'!Q207," ")),"N/A")</f>
        <v>Prod</v>
      </c>
      <c r="K206" s="267">
        <f>IF('ALC Transition Plans'!R207=0," ",'ALC Transition Plans'!R207)</f>
        <v>41214</v>
      </c>
      <c r="L206" s="270" t="str">
        <f>IF('ALC Transition Plans'!S207=0," ",'ALC Transition Plans'!S207)</f>
        <v>Y</v>
      </c>
      <c r="M206" s="267" t="str">
        <f>IF('ALC Transition Plans'!T207=0," ",'ALC Transition Plans'!T207)</f>
        <v xml:space="preserve"> </v>
      </c>
      <c r="N206" s="329" t="str">
        <f>IF('ALC Transition Plans'!$Z207="yes", IF('ALC Transition Plans'!AJ207,"Prod",IF('ALC Transition Plans'!AF207, 'ALC Transition Plans'!AC207," ")),"N/A")</f>
        <v>N/A</v>
      </c>
      <c r="O206" s="332" t="str">
        <f>IF('ALC Transition Plans'!AE207=0," ",'ALC Transition Plans'!AE207)</f>
        <v xml:space="preserve"> </v>
      </c>
      <c r="P206" s="560" t="str">
        <f>IF('ALC Transition Plans'!AF207=0," ",'ALC Transition Plans'!AF207)</f>
        <v xml:space="preserve"> </v>
      </c>
      <c r="Q206" s="558">
        <f t="shared" si="11"/>
        <v>0</v>
      </c>
      <c r="R206" s="276" t="str">
        <f>IF(VLOOKUP(B206,'Pivot Table'!$B$5:$K$2000,8,FALSE)=1,"Yes","")</f>
        <v/>
      </c>
      <c r="S206" s="277" t="str">
        <f>'ALC Transition Plans'!BL207</f>
        <v>F</v>
      </c>
      <c r="T206" s="226" t="str">
        <f>IF('ALC POC'!D206=0," ",'ALC POC'!D206)</f>
        <v>William W. Raulerson</v>
      </c>
      <c r="U206" s="139" t="str">
        <f>IF('ALC POC'!E206=0," ",'ALC POC'!E206)</f>
        <v>W1Raulerson@bop.gov</v>
      </c>
      <c r="V206" s="139" t="str">
        <f>IF('ALC POC'!F206=0," ",'ALC POC'!F206)</f>
        <v>202-305-3011</v>
      </c>
      <c r="X206">
        <f t="shared" si="12"/>
        <v>0</v>
      </c>
    </row>
    <row r="207" spans="1:24" ht="15" customHeight="1" x14ac:dyDescent="0.25">
      <c r="A207" s="333" t="s">
        <v>15</v>
      </c>
      <c r="B207" s="333" t="s">
        <v>194</v>
      </c>
      <c r="C207" s="480" t="str">
        <f>IF('ALC POC'!C207=0," ",'ALC POC'!C207)</f>
        <v xml:space="preserve">DOJ - BOP </v>
      </c>
      <c r="D207" s="480"/>
      <c r="E207" s="322" t="str">
        <f>IF('ALC Transition Plans'!$C208="yes", IF('ALC Transition Plans'!M208,"Prod",IF('ALC Transition Plans'!F208, 'ALC Transition Plans'!E208," ")),"N/A")</f>
        <v>Prod</v>
      </c>
      <c r="F207" s="261">
        <f>IF('ALC Transition Plans'!F208=0," ",'ALC Transition Plans'!F208)</f>
        <v>41334</v>
      </c>
      <c r="G207" s="262" t="str">
        <f>IF('ALC Transition Plans'!G208=0," ",'ALC Transition Plans'!G208)</f>
        <v>Y</v>
      </c>
      <c r="H207" s="262" t="str">
        <f>IF('ALC Transition Plans'!H208=0," ",'ALC Transition Plans'!H208)</f>
        <v>Y</v>
      </c>
      <c r="I207" s="261" t="str">
        <f>IF('ALC Transition Plans'!I208=0," ",'ALC Transition Plans'!I208)</f>
        <v xml:space="preserve"> </v>
      </c>
      <c r="J207" s="323" t="str">
        <f>IF('ALC Transition Plans'!$O208="yes", IF('ALC Transition Plans'!X208,"Prod",IF('ALC Transition Plans'!R208, 'ALC Transition Plans'!Q208," ")),"N/A")</f>
        <v>Prod</v>
      </c>
      <c r="K207" s="267">
        <f>IF('ALC Transition Plans'!R208=0," ",'ALC Transition Plans'!R208)</f>
        <v>41214</v>
      </c>
      <c r="L207" s="270" t="str">
        <f>IF('ALC Transition Plans'!S208=0," ",'ALC Transition Plans'!S208)</f>
        <v>Y</v>
      </c>
      <c r="M207" s="267" t="str">
        <f>IF('ALC Transition Plans'!T208=0," ",'ALC Transition Plans'!T208)</f>
        <v xml:space="preserve"> </v>
      </c>
      <c r="N207" s="329" t="str">
        <f>IF('ALC Transition Plans'!$Z208="yes", IF('ALC Transition Plans'!AJ208,"Prod",IF('ALC Transition Plans'!AF208, 'ALC Transition Plans'!AC208," ")),"N/A")</f>
        <v>N/A</v>
      </c>
      <c r="O207" s="332" t="str">
        <f>IF('ALC Transition Plans'!AE208=0," ",'ALC Transition Plans'!AE208)</f>
        <v xml:space="preserve"> </v>
      </c>
      <c r="P207" s="560" t="str">
        <f>IF('ALC Transition Plans'!AF208=0," ",'ALC Transition Plans'!AF208)</f>
        <v xml:space="preserve"> </v>
      </c>
      <c r="Q207" s="558">
        <f t="shared" ref="Q207:Q266" si="13">COUNTIF(E207:P207,"X")</f>
        <v>0</v>
      </c>
      <c r="R207" s="276" t="str">
        <f>IF(VLOOKUP(B207,'Pivot Table'!$B$5:$K$2000,8,FALSE)=1,"Yes","")</f>
        <v/>
      </c>
      <c r="S207" s="277" t="str">
        <f>'ALC Transition Plans'!BL208</f>
        <v>F</v>
      </c>
      <c r="T207" s="226" t="str">
        <f>IF('ALC POC'!D207=0," ",'ALC POC'!D207)</f>
        <v>William W. Raulerson</v>
      </c>
      <c r="U207" s="139" t="str">
        <f>IF('ALC POC'!E207=0," ",'ALC POC'!E207)</f>
        <v>W1Raulerson@bop.gov</v>
      </c>
      <c r="V207" s="139" t="str">
        <f>IF('ALC POC'!F207=0," ",'ALC POC'!F207)</f>
        <v>202-305-3011</v>
      </c>
      <c r="X207">
        <f t="shared" si="12"/>
        <v>0</v>
      </c>
    </row>
    <row r="208" spans="1:24" ht="15" customHeight="1" x14ac:dyDescent="0.25">
      <c r="A208" s="333" t="s">
        <v>15</v>
      </c>
      <c r="B208" s="333" t="s">
        <v>195</v>
      </c>
      <c r="C208" s="480" t="str">
        <f>IF('ALC POC'!C208=0," ",'ALC POC'!C208)</f>
        <v xml:space="preserve">DOJ - BOP </v>
      </c>
      <c r="D208" s="480"/>
      <c r="E208" s="322" t="str">
        <f>IF('ALC Transition Plans'!$C209="yes", IF('ALC Transition Plans'!M209,"Prod",IF('ALC Transition Plans'!F209, 'ALC Transition Plans'!E209," ")),"N/A")</f>
        <v>Prod</v>
      </c>
      <c r="F208" s="261">
        <f>IF('ALC Transition Plans'!F209=0," ",'ALC Transition Plans'!F209)</f>
        <v>41487</v>
      </c>
      <c r="G208" s="262" t="str">
        <f>IF('ALC Transition Plans'!G209=0," ",'ALC Transition Plans'!G209)</f>
        <v>Y</v>
      </c>
      <c r="H208" s="262" t="str">
        <f>IF('ALC Transition Plans'!H209=0," ",'ALC Transition Plans'!H209)</f>
        <v>Y</v>
      </c>
      <c r="I208" s="261" t="str">
        <f>IF('ALC Transition Plans'!I209=0," ",'ALC Transition Plans'!I209)</f>
        <v xml:space="preserve"> </v>
      </c>
      <c r="J208" s="323" t="str">
        <f>IF('ALC Transition Plans'!$O209="yes", IF('ALC Transition Plans'!X209,"Prod",IF('ALC Transition Plans'!R209, 'ALC Transition Plans'!Q209," ")),"N/A")</f>
        <v>Prod</v>
      </c>
      <c r="K208" s="267">
        <f>IF('ALC Transition Plans'!R209=0," ",'ALC Transition Plans'!R209)</f>
        <v>41334</v>
      </c>
      <c r="L208" s="270" t="str">
        <f>IF('ALC Transition Plans'!S209=0," ",'ALC Transition Plans'!S209)</f>
        <v>Y</v>
      </c>
      <c r="M208" s="267" t="str">
        <f>IF('ALC Transition Plans'!T209=0," ",'ALC Transition Plans'!T209)</f>
        <v xml:space="preserve"> </v>
      </c>
      <c r="N208" s="329" t="str">
        <f>IF('ALC Transition Plans'!$Z209="yes", IF('ALC Transition Plans'!AJ209,"Prod",IF('ALC Transition Plans'!AF209, 'ALC Transition Plans'!AC209," ")),"N/A")</f>
        <v>N/A</v>
      </c>
      <c r="O208" s="332" t="str">
        <f>IF('ALC Transition Plans'!AE209=0," ",'ALC Transition Plans'!AE209)</f>
        <v xml:space="preserve"> </v>
      </c>
      <c r="P208" s="560" t="str">
        <f>IF('ALC Transition Plans'!AF209=0," ",'ALC Transition Plans'!AF209)</f>
        <v xml:space="preserve"> </v>
      </c>
      <c r="Q208" s="558">
        <f t="shared" si="13"/>
        <v>0</v>
      </c>
      <c r="R208" s="276" t="str">
        <f>IF(VLOOKUP(B208,'Pivot Table'!$B$5:$K$2000,8,FALSE)=1,"Yes","")</f>
        <v/>
      </c>
      <c r="S208" s="277" t="str">
        <f>'ALC Transition Plans'!BL209</f>
        <v>F</v>
      </c>
      <c r="T208" s="226" t="str">
        <f>IF('ALC POC'!D208=0," ",'ALC POC'!D208)</f>
        <v>William W. Raulerson</v>
      </c>
      <c r="U208" s="139" t="str">
        <f>IF('ALC POC'!E208=0," ",'ALC POC'!E208)</f>
        <v>W1Raulerson@bop.gov</v>
      </c>
      <c r="V208" s="139" t="str">
        <f>IF('ALC POC'!F208=0," ",'ALC POC'!F208)</f>
        <v>202-305-3011</v>
      </c>
      <c r="X208">
        <f t="shared" si="12"/>
        <v>0</v>
      </c>
    </row>
    <row r="209" spans="1:24" ht="15" customHeight="1" x14ac:dyDescent="0.25">
      <c r="A209" s="333" t="s">
        <v>15</v>
      </c>
      <c r="B209" s="333" t="s">
        <v>196</v>
      </c>
      <c r="C209" s="480" t="str">
        <f>IF('ALC POC'!C209=0," ",'ALC POC'!C209)</f>
        <v xml:space="preserve">DOJ - BOP </v>
      </c>
      <c r="D209" s="480"/>
      <c r="E209" s="322" t="str">
        <f>IF('ALC Transition Plans'!$C210="yes", IF('ALC Transition Plans'!M210,"Prod",IF('ALC Transition Plans'!F210, 'ALC Transition Plans'!E210," ")),"N/A")</f>
        <v>Prod</v>
      </c>
      <c r="F209" s="261">
        <f>IF('ALC Transition Plans'!F210=0," ",'ALC Transition Plans'!F210)</f>
        <v>41487</v>
      </c>
      <c r="G209" s="262" t="str">
        <f>IF('ALC Transition Plans'!G210=0," ",'ALC Transition Plans'!G210)</f>
        <v>Y</v>
      </c>
      <c r="H209" s="262" t="str">
        <f>IF('ALC Transition Plans'!H210=0," ",'ALC Transition Plans'!H210)</f>
        <v>Y</v>
      </c>
      <c r="I209" s="261" t="str">
        <f>IF('ALC Transition Plans'!I210=0," ",'ALC Transition Plans'!I210)</f>
        <v xml:space="preserve"> </v>
      </c>
      <c r="J209" s="323" t="str">
        <f>IF('ALC Transition Plans'!$O210="yes", IF('ALC Transition Plans'!X210,"Prod",IF('ALC Transition Plans'!R210, 'ALC Transition Plans'!Q210," ")),"N/A")</f>
        <v>Prod</v>
      </c>
      <c r="K209" s="267">
        <f>IF('ALC Transition Plans'!R210=0," ",'ALC Transition Plans'!R210)</f>
        <v>41334</v>
      </c>
      <c r="L209" s="270" t="str">
        <f>IF('ALC Transition Plans'!S210=0," ",'ALC Transition Plans'!S210)</f>
        <v>Y</v>
      </c>
      <c r="M209" s="267" t="str">
        <f>IF('ALC Transition Plans'!T210=0," ",'ALC Transition Plans'!T210)</f>
        <v xml:space="preserve"> </v>
      </c>
      <c r="N209" s="329" t="str">
        <f>IF('ALC Transition Plans'!$Z210="yes", IF('ALC Transition Plans'!AJ210,"Prod",IF('ALC Transition Plans'!AF210, 'ALC Transition Plans'!AC210," ")),"N/A")</f>
        <v>N/A</v>
      </c>
      <c r="O209" s="332" t="str">
        <f>IF('ALC Transition Plans'!AE210=0," ",'ALC Transition Plans'!AE210)</f>
        <v xml:space="preserve"> </v>
      </c>
      <c r="P209" s="560" t="str">
        <f>IF('ALC Transition Plans'!AF210=0," ",'ALC Transition Plans'!AF210)</f>
        <v xml:space="preserve"> </v>
      </c>
      <c r="Q209" s="558">
        <f t="shared" si="13"/>
        <v>0</v>
      </c>
      <c r="R209" s="276" t="str">
        <f>IF(VLOOKUP(B209,'Pivot Table'!$B$5:$K$2000,8,FALSE)=1,"Yes","")</f>
        <v/>
      </c>
      <c r="S209" s="277" t="str">
        <f>'ALC Transition Plans'!BL210</f>
        <v>F</v>
      </c>
      <c r="T209" s="226" t="str">
        <f>IF('ALC POC'!D209=0," ",'ALC POC'!D209)</f>
        <v>William W. Raulerson</v>
      </c>
      <c r="U209" s="139" t="str">
        <f>IF('ALC POC'!E209=0," ",'ALC POC'!E209)</f>
        <v>W1Raulerson@bop.gov</v>
      </c>
      <c r="V209" s="139" t="str">
        <f>IF('ALC POC'!F209=0," ",'ALC POC'!F209)</f>
        <v>202-305-3011</v>
      </c>
      <c r="X209">
        <f t="shared" si="12"/>
        <v>0</v>
      </c>
    </row>
    <row r="210" spans="1:24" ht="15" customHeight="1" x14ac:dyDescent="0.25">
      <c r="A210" s="333" t="s">
        <v>15</v>
      </c>
      <c r="B210" s="333" t="s">
        <v>197</v>
      </c>
      <c r="C210" s="480" t="str">
        <f>IF('ALC POC'!C210=0," ",'ALC POC'!C210)</f>
        <v xml:space="preserve">DOJ - BOP </v>
      </c>
      <c r="D210" s="480"/>
      <c r="E210" s="322" t="str">
        <f>IF('ALC Transition Plans'!$C211="yes", IF('ALC Transition Plans'!M211,"Prod",IF('ALC Transition Plans'!F211, 'ALC Transition Plans'!E211," ")),"N/A")</f>
        <v>Prod</v>
      </c>
      <c r="F210" s="261">
        <f>IF('ALC Transition Plans'!F211=0," ",'ALC Transition Plans'!F211)</f>
        <v>41487</v>
      </c>
      <c r="G210" s="262" t="str">
        <f>IF('ALC Transition Plans'!G211=0," ",'ALC Transition Plans'!G211)</f>
        <v>Y</v>
      </c>
      <c r="H210" s="262" t="str">
        <f>IF('ALC Transition Plans'!H211=0," ",'ALC Transition Plans'!H211)</f>
        <v>Y</v>
      </c>
      <c r="I210" s="261" t="str">
        <f>IF('ALC Transition Plans'!I211=0," ",'ALC Transition Plans'!I211)</f>
        <v xml:space="preserve"> </v>
      </c>
      <c r="J210" s="323" t="str">
        <f>IF('ALC Transition Plans'!$O211="yes", IF('ALC Transition Plans'!X211,"Prod",IF('ALC Transition Plans'!R211, 'ALC Transition Plans'!Q211," ")),"N/A")</f>
        <v>Prod</v>
      </c>
      <c r="K210" s="267">
        <f>IF('ALC Transition Plans'!R211=0," ",'ALC Transition Plans'!R211)</f>
        <v>41334</v>
      </c>
      <c r="L210" s="270" t="str">
        <f>IF('ALC Transition Plans'!S211=0," ",'ALC Transition Plans'!S211)</f>
        <v>Y</v>
      </c>
      <c r="M210" s="267" t="str">
        <f>IF('ALC Transition Plans'!T211=0," ",'ALC Transition Plans'!T211)</f>
        <v xml:space="preserve"> </v>
      </c>
      <c r="N210" s="329" t="str">
        <f>IF('ALC Transition Plans'!$Z211="yes", IF('ALC Transition Plans'!AJ211,"Prod",IF('ALC Transition Plans'!AF211, 'ALC Transition Plans'!AC211," ")),"N/A")</f>
        <v>N/A</v>
      </c>
      <c r="O210" s="332" t="str">
        <f>IF('ALC Transition Plans'!AE211=0," ",'ALC Transition Plans'!AE211)</f>
        <v xml:space="preserve"> </v>
      </c>
      <c r="P210" s="560" t="str">
        <f>IF('ALC Transition Plans'!AF211=0," ",'ALC Transition Plans'!AF211)</f>
        <v xml:space="preserve"> </v>
      </c>
      <c r="Q210" s="558">
        <f t="shared" si="13"/>
        <v>0</v>
      </c>
      <c r="R210" s="276" t="str">
        <f>IF(VLOOKUP(B210,'Pivot Table'!$B$5:$K$2000,8,FALSE)=1,"Yes","")</f>
        <v/>
      </c>
      <c r="S210" s="277" t="str">
        <f>'ALC Transition Plans'!BL211</f>
        <v>F</v>
      </c>
      <c r="T210" s="226" t="str">
        <f>IF('ALC POC'!D210=0," ",'ALC POC'!D210)</f>
        <v>William W. Raulerson</v>
      </c>
      <c r="U210" s="139" t="str">
        <f>IF('ALC POC'!E210=0," ",'ALC POC'!E210)</f>
        <v>W1Raulerson@bop.gov</v>
      </c>
      <c r="V210" s="139" t="str">
        <f>IF('ALC POC'!F210=0," ",'ALC POC'!F210)</f>
        <v>202-305-3011</v>
      </c>
      <c r="X210">
        <f t="shared" si="12"/>
        <v>0</v>
      </c>
    </row>
    <row r="211" spans="1:24" ht="15" customHeight="1" x14ac:dyDescent="0.25">
      <c r="A211" s="333" t="s">
        <v>15</v>
      </c>
      <c r="B211" s="333" t="s">
        <v>198</v>
      </c>
      <c r="C211" s="480" t="str">
        <f>IF('ALC POC'!C211=0," ",'ALC POC'!C211)</f>
        <v xml:space="preserve">DOJ - BOP </v>
      </c>
      <c r="D211" s="480"/>
      <c r="E211" s="322" t="str">
        <f>IF('ALC Transition Plans'!$C212="yes", IF('ALC Transition Plans'!M212,"Prod",IF('ALC Transition Plans'!F212, 'ALC Transition Plans'!E212," ")),"N/A")</f>
        <v>Prod</v>
      </c>
      <c r="F211" s="261">
        <f>IF('ALC Transition Plans'!F212=0," ",'ALC Transition Plans'!F212)</f>
        <v>41306</v>
      </c>
      <c r="G211" s="262" t="str">
        <f>IF('ALC Transition Plans'!G212=0," ",'ALC Transition Plans'!G212)</f>
        <v>Y</v>
      </c>
      <c r="H211" s="262" t="str">
        <f>IF('ALC Transition Plans'!H212=0," ",'ALC Transition Plans'!H212)</f>
        <v>Y</v>
      </c>
      <c r="I211" s="261" t="str">
        <f>IF('ALC Transition Plans'!I212=0," ",'ALC Transition Plans'!I212)</f>
        <v xml:space="preserve"> </v>
      </c>
      <c r="J211" s="323" t="str">
        <f>IF('ALC Transition Plans'!$O212="yes", IF('ALC Transition Plans'!X212,"Prod",IF('ALC Transition Plans'!R212, 'ALC Transition Plans'!Q212," ")),"N/A")</f>
        <v>Prod</v>
      </c>
      <c r="K211" s="267">
        <f>IF('ALC Transition Plans'!R212=0," ",'ALC Transition Plans'!R212)</f>
        <v>41214</v>
      </c>
      <c r="L211" s="270" t="str">
        <f>IF('ALC Transition Plans'!S212=0," ",'ALC Transition Plans'!S212)</f>
        <v>Y</v>
      </c>
      <c r="M211" s="267" t="str">
        <f>IF('ALC Transition Plans'!T212=0," ",'ALC Transition Plans'!T212)</f>
        <v xml:space="preserve"> </v>
      </c>
      <c r="N211" s="329" t="str">
        <f>IF('ALC Transition Plans'!$Z212="yes", IF('ALC Transition Plans'!AJ212,"Prod",IF('ALC Transition Plans'!AF212, 'ALC Transition Plans'!AC212," ")),"N/A")</f>
        <v>N/A</v>
      </c>
      <c r="O211" s="332" t="str">
        <f>IF('ALC Transition Plans'!AE212=0," ",'ALC Transition Plans'!AE212)</f>
        <v xml:space="preserve"> </v>
      </c>
      <c r="P211" s="560" t="str">
        <f>IF('ALC Transition Plans'!AF212=0," ",'ALC Transition Plans'!AF212)</f>
        <v xml:space="preserve"> </v>
      </c>
      <c r="Q211" s="558">
        <f t="shared" si="13"/>
        <v>0</v>
      </c>
      <c r="R211" s="276" t="str">
        <f>IF(VLOOKUP(B211,'Pivot Table'!$B$5:$K$2000,8,FALSE)=1,"Yes","")</f>
        <v/>
      </c>
      <c r="S211" s="277" t="str">
        <f>'ALC Transition Plans'!BL212</f>
        <v>F</v>
      </c>
      <c r="T211" s="226" t="str">
        <f>IF('ALC POC'!D211=0," ",'ALC POC'!D211)</f>
        <v>William W. Raulerson</v>
      </c>
      <c r="U211" s="139" t="str">
        <f>IF('ALC POC'!E211=0," ",'ALC POC'!E211)</f>
        <v>W1Raulerson@bop.gov</v>
      </c>
      <c r="V211" s="139" t="str">
        <f>IF('ALC POC'!F211=0," ",'ALC POC'!F211)</f>
        <v>202-305-3011</v>
      </c>
      <c r="X211">
        <f t="shared" si="12"/>
        <v>0</v>
      </c>
    </row>
    <row r="212" spans="1:24" ht="15" customHeight="1" x14ac:dyDescent="0.25">
      <c r="A212" s="333" t="s">
        <v>15</v>
      </c>
      <c r="B212" s="333" t="s">
        <v>199</v>
      </c>
      <c r="C212" s="480" t="str">
        <f>IF('ALC POC'!C212=0," ",'ALC POC'!C212)</f>
        <v xml:space="preserve">DOJ - BOP </v>
      </c>
      <c r="D212" s="480"/>
      <c r="E212" s="322" t="str">
        <f>IF('ALC Transition Plans'!$C213="yes", IF('ALC Transition Plans'!M213,"Prod",IF('ALC Transition Plans'!F213, 'ALC Transition Plans'!E213," ")),"N/A")</f>
        <v>Prod</v>
      </c>
      <c r="F212" s="261">
        <f>IF('ALC Transition Plans'!F213=0," ",'ALC Transition Plans'!F213)</f>
        <v>41334</v>
      </c>
      <c r="G212" s="262" t="str">
        <f>IF('ALC Transition Plans'!G213=0," ",'ALC Transition Plans'!G213)</f>
        <v>Y</v>
      </c>
      <c r="H212" s="262" t="str">
        <f>IF('ALC Transition Plans'!H213=0," ",'ALC Transition Plans'!H213)</f>
        <v>Y</v>
      </c>
      <c r="I212" s="261" t="str">
        <f>IF('ALC Transition Plans'!I213=0," ",'ALC Transition Plans'!I213)</f>
        <v xml:space="preserve"> </v>
      </c>
      <c r="J212" s="323" t="str">
        <f>IF('ALC Transition Plans'!$O213="yes", IF('ALC Transition Plans'!X213,"Prod",IF('ALC Transition Plans'!R213, 'ALC Transition Plans'!Q213," ")),"N/A")</f>
        <v>Prod</v>
      </c>
      <c r="K212" s="267">
        <f>IF('ALC Transition Plans'!R213=0," ",'ALC Transition Plans'!R213)</f>
        <v>41214</v>
      </c>
      <c r="L212" s="270" t="str">
        <f>IF('ALC Transition Plans'!S213=0," ",'ALC Transition Plans'!S213)</f>
        <v>Y</v>
      </c>
      <c r="M212" s="267" t="str">
        <f>IF('ALC Transition Plans'!T213=0," ",'ALC Transition Plans'!T213)</f>
        <v xml:space="preserve"> </v>
      </c>
      <c r="N212" s="329" t="str">
        <f>IF('ALC Transition Plans'!$Z213="yes", IF('ALC Transition Plans'!AJ213,"Prod",IF('ALC Transition Plans'!AF213, 'ALC Transition Plans'!AC213," ")),"N/A")</f>
        <v>N/A</v>
      </c>
      <c r="O212" s="332" t="str">
        <f>IF('ALC Transition Plans'!AE213=0," ",'ALC Transition Plans'!AE213)</f>
        <v xml:space="preserve"> </v>
      </c>
      <c r="P212" s="560" t="str">
        <f>IF('ALC Transition Plans'!AF213=0," ",'ALC Transition Plans'!AF213)</f>
        <v xml:space="preserve"> </v>
      </c>
      <c r="Q212" s="558">
        <f t="shared" si="13"/>
        <v>0</v>
      </c>
      <c r="R212" s="276" t="str">
        <f>IF(VLOOKUP(B212,'Pivot Table'!$B$5:$K$2000,8,FALSE)=1,"Yes","")</f>
        <v/>
      </c>
      <c r="S212" s="277" t="str">
        <f>'ALC Transition Plans'!BL213</f>
        <v>F</v>
      </c>
      <c r="T212" s="226" t="str">
        <f>IF('ALC POC'!D212=0," ",'ALC POC'!D212)</f>
        <v>William W. Raulerson</v>
      </c>
      <c r="U212" s="139" t="str">
        <f>IF('ALC POC'!E212=0," ",'ALC POC'!E212)</f>
        <v>W1Raulerson@bop.gov</v>
      </c>
      <c r="V212" s="139" t="str">
        <f>IF('ALC POC'!F212=0," ",'ALC POC'!F212)</f>
        <v>202-305-3011</v>
      </c>
      <c r="X212">
        <f t="shared" si="12"/>
        <v>0</v>
      </c>
    </row>
    <row r="213" spans="1:24" ht="15" customHeight="1" x14ac:dyDescent="0.25">
      <c r="A213" s="333" t="s">
        <v>15</v>
      </c>
      <c r="B213" s="333" t="s">
        <v>200</v>
      </c>
      <c r="C213" s="480" t="str">
        <f>IF('ALC POC'!C213=0," ",'ALC POC'!C213)</f>
        <v xml:space="preserve">DOJ - BOP </v>
      </c>
      <c r="D213" s="480"/>
      <c r="E213" s="322" t="str">
        <f>IF('ALC Transition Plans'!$C214="yes", IF('ALC Transition Plans'!M214,"Prod",IF('ALC Transition Plans'!F214, 'ALC Transition Plans'!E214," ")),"N/A")</f>
        <v>Prod</v>
      </c>
      <c r="F213" s="261">
        <f>IF('ALC Transition Plans'!F214=0," ",'ALC Transition Plans'!F214)</f>
        <v>41334</v>
      </c>
      <c r="G213" s="262" t="str">
        <f>IF('ALC Transition Plans'!G214=0," ",'ALC Transition Plans'!G214)</f>
        <v>Y</v>
      </c>
      <c r="H213" s="262" t="str">
        <f>IF('ALC Transition Plans'!H214=0," ",'ALC Transition Plans'!H214)</f>
        <v>Y</v>
      </c>
      <c r="I213" s="261" t="str">
        <f>IF('ALC Transition Plans'!I214=0," ",'ALC Transition Plans'!I214)</f>
        <v xml:space="preserve"> </v>
      </c>
      <c r="J213" s="323" t="str">
        <f>IF('ALC Transition Plans'!$O214="yes", IF('ALC Transition Plans'!X214,"Prod",IF('ALC Transition Plans'!R214, 'ALC Transition Plans'!Q214," ")),"N/A")</f>
        <v>Prod</v>
      </c>
      <c r="K213" s="267">
        <f>IF('ALC Transition Plans'!R214=0," ",'ALC Transition Plans'!R214)</f>
        <v>41214</v>
      </c>
      <c r="L213" s="270" t="str">
        <f>IF('ALC Transition Plans'!S214=0," ",'ALC Transition Plans'!S214)</f>
        <v>Y</v>
      </c>
      <c r="M213" s="267" t="str">
        <f>IF('ALC Transition Plans'!T214=0," ",'ALC Transition Plans'!T214)</f>
        <v xml:space="preserve"> </v>
      </c>
      <c r="N213" s="329" t="str">
        <f>IF('ALC Transition Plans'!$Z214="yes", IF('ALC Transition Plans'!AJ214,"Prod",IF('ALC Transition Plans'!AF214, 'ALC Transition Plans'!AC214," ")),"N/A")</f>
        <v>N/A</v>
      </c>
      <c r="O213" s="332" t="str">
        <f>IF('ALC Transition Plans'!AE214=0," ",'ALC Transition Plans'!AE214)</f>
        <v xml:space="preserve"> </v>
      </c>
      <c r="P213" s="560" t="str">
        <f>IF('ALC Transition Plans'!AF214=0," ",'ALC Transition Plans'!AF214)</f>
        <v xml:space="preserve"> </v>
      </c>
      <c r="Q213" s="558">
        <f t="shared" si="13"/>
        <v>0</v>
      </c>
      <c r="R213" s="276" t="str">
        <f>IF(VLOOKUP(B213,'Pivot Table'!$B$5:$K$2000,8,FALSE)=1,"Yes","")</f>
        <v/>
      </c>
      <c r="S213" s="277" t="str">
        <f>'ALC Transition Plans'!BL214</f>
        <v>F</v>
      </c>
      <c r="T213" s="226" t="str">
        <f>IF('ALC POC'!D213=0," ",'ALC POC'!D213)</f>
        <v>William W. Raulerson</v>
      </c>
      <c r="U213" s="139" t="str">
        <f>IF('ALC POC'!E213=0," ",'ALC POC'!E213)</f>
        <v>W1Raulerson@bop.gov</v>
      </c>
      <c r="V213" s="139" t="str">
        <f>IF('ALC POC'!F213=0," ",'ALC POC'!F213)</f>
        <v>202-305-3011</v>
      </c>
      <c r="X213">
        <f t="shared" si="12"/>
        <v>0</v>
      </c>
    </row>
    <row r="214" spans="1:24" ht="15" customHeight="1" x14ac:dyDescent="0.25">
      <c r="A214" s="333" t="s">
        <v>15</v>
      </c>
      <c r="B214" s="333" t="s">
        <v>201</v>
      </c>
      <c r="C214" s="480" t="str">
        <f>IF('ALC POC'!C214=0," ",'ALC POC'!C214)</f>
        <v xml:space="preserve">DOJ - BOP </v>
      </c>
      <c r="D214" s="480"/>
      <c r="E214" s="322" t="str">
        <f>IF('ALC Transition Plans'!$C215="yes", IF('ALC Transition Plans'!M215,"Prod",IF('ALC Transition Plans'!F215, 'ALC Transition Plans'!E215," ")),"N/A")</f>
        <v>Prod</v>
      </c>
      <c r="F214" s="261">
        <f>IF('ALC Transition Plans'!F215=0," ",'ALC Transition Plans'!F215)</f>
        <v>41334</v>
      </c>
      <c r="G214" s="262" t="str">
        <f>IF('ALC Transition Plans'!G215=0," ",'ALC Transition Plans'!G215)</f>
        <v>Y</v>
      </c>
      <c r="H214" s="262" t="str">
        <f>IF('ALC Transition Plans'!H215=0," ",'ALC Transition Plans'!H215)</f>
        <v>Y</v>
      </c>
      <c r="I214" s="261" t="str">
        <f>IF('ALC Transition Plans'!I215=0," ",'ALC Transition Plans'!I215)</f>
        <v xml:space="preserve"> </v>
      </c>
      <c r="J214" s="323" t="str">
        <f>IF('ALC Transition Plans'!$O215="yes", IF('ALC Transition Plans'!X215,"Prod",IF('ALC Transition Plans'!R215, 'ALC Transition Plans'!Q215," ")),"N/A")</f>
        <v>Prod</v>
      </c>
      <c r="K214" s="267">
        <f>IF('ALC Transition Plans'!R215=0," ",'ALC Transition Plans'!R215)</f>
        <v>41214</v>
      </c>
      <c r="L214" s="270" t="str">
        <f>IF('ALC Transition Plans'!S215=0," ",'ALC Transition Plans'!S215)</f>
        <v>Y</v>
      </c>
      <c r="M214" s="267" t="str">
        <f>IF('ALC Transition Plans'!T215=0," ",'ALC Transition Plans'!T215)</f>
        <v xml:space="preserve"> </v>
      </c>
      <c r="N214" s="329" t="str">
        <f>IF('ALC Transition Plans'!$Z215="yes", IF('ALC Transition Plans'!AJ215,"Prod",IF('ALC Transition Plans'!AF215, 'ALC Transition Plans'!AC215," ")),"N/A")</f>
        <v>N/A</v>
      </c>
      <c r="O214" s="332" t="str">
        <f>IF('ALC Transition Plans'!AE215=0," ",'ALC Transition Plans'!AE215)</f>
        <v xml:space="preserve"> </v>
      </c>
      <c r="P214" s="560" t="str">
        <f>IF('ALC Transition Plans'!AF215=0," ",'ALC Transition Plans'!AF215)</f>
        <v xml:space="preserve"> </v>
      </c>
      <c r="Q214" s="558">
        <f t="shared" si="13"/>
        <v>0</v>
      </c>
      <c r="R214" s="276" t="str">
        <f>IF(VLOOKUP(B214,'Pivot Table'!$B$5:$K$2000,8,FALSE)=1,"Yes","")</f>
        <v/>
      </c>
      <c r="S214" s="277" t="str">
        <f>'ALC Transition Plans'!BL215</f>
        <v>F</v>
      </c>
      <c r="T214" s="226" t="str">
        <f>IF('ALC POC'!D214=0," ",'ALC POC'!D214)</f>
        <v>William W. Raulerson</v>
      </c>
      <c r="U214" s="139" t="str">
        <f>IF('ALC POC'!E214=0," ",'ALC POC'!E214)</f>
        <v>W1Raulerson@bop.gov</v>
      </c>
      <c r="V214" s="139" t="str">
        <f>IF('ALC POC'!F214=0," ",'ALC POC'!F214)</f>
        <v>202-305-3011</v>
      </c>
      <c r="X214">
        <f t="shared" si="12"/>
        <v>0</v>
      </c>
    </row>
    <row r="215" spans="1:24" ht="15" customHeight="1" x14ac:dyDescent="0.25">
      <c r="A215" s="333" t="s">
        <v>15</v>
      </c>
      <c r="B215" s="333" t="s">
        <v>202</v>
      </c>
      <c r="C215" s="480" t="str">
        <f>IF('ALC POC'!C215=0," ",'ALC POC'!C215)</f>
        <v xml:space="preserve">DOJ - BOP </v>
      </c>
      <c r="D215" s="480"/>
      <c r="E215" s="322" t="str">
        <f>IF('ALC Transition Plans'!$C216="yes", IF('ALC Transition Plans'!M216,"Prod",IF('ALC Transition Plans'!F216, 'ALC Transition Plans'!E216," ")),"N/A")</f>
        <v>Prod</v>
      </c>
      <c r="F215" s="261">
        <f>IF('ALC Transition Plans'!F216=0," ",'ALC Transition Plans'!F216)</f>
        <v>41487</v>
      </c>
      <c r="G215" s="262" t="str">
        <f>IF('ALC Transition Plans'!G216=0," ",'ALC Transition Plans'!G216)</f>
        <v>Y</v>
      </c>
      <c r="H215" s="262" t="str">
        <f>IF('ALC Transition Plans'!H216=0," ",'ALC Transition Plans'!H216)</f>
        <v>Y</v>
      </c>
      <c r="I215" s="261" t="str">
        <f>IF('ALC Transition Plans'!I216=0," ",'ALC Transition Plans'!I216)</f>
        <v xml:space="preserve"> </v>
      </c>
      <c r="J215" s="323" t="str">
        <f>IF('ALC Transition Plans'!$O216="yes", IF('ALC Transition Plans'!X216,"Prod",IF('ALC Transition Plans'!R216, 'ALC Transition Plans'!Q216," ")),"N/A")</f>
        <v>Prod</v>
      </c>
      <c r="K215" s="267">
        <f>IF('ALC Transition Plans'!R216=0," ",'ALC Transition Plans'!R216)</f>
        <v>41334</v>
      </c>
      <c r="L215" s="270" t="str">
        <f>IF('ALC Transition Plans'!S216=0," ",'ALC Transition Plans'!S216)</f>
        <v>Y</v>
      </c>
      <c r="M215" s="267" t="str">
        <f>IF('ALC Transition Plans'!T216=0," ",'ALC Transition Plans'!T216)</f>
        <v xml:space="preserve"> </v>
      </c>
      <c r="N215" s="329" t="str">
        <f>IF('ALC Transition Plans'!$Z216="yes", IF('ALC Transition Plans'!AJ216,"Prod",IF('ALC Transition Plans'!AF216, 'ALC Transition Plans'!AC216," ")),"N/A")</f>
        <v>N/A</v>
      </c>
      <c r="O215" s="332" t="str">
        <f>IF('ALC Transition Plans'!AE216=0," ",'ALC Transition Plans'!AE216)</f>
        <v xml:space="preserve"> </v>
      </c>
      <c r="P215" s="560" t="str">
        <f>IF('ALC Transition Plans'!AF216=0," ",'ALC Transition Plans'!AF216)</f>
        <v xml:space="preserve"> </v>
      </c>
      <c r="Q215" s="558">
        <f t="shared" si="13"/>
        <v>0</v>
      </c>
      <c r="R215" s="276" t="str">
        <f>IF(VLOOKUP(B215,'Pivot Table'!$B$5:$K$2000,8,FALSE)=1,"Yes","")</f>
        <v/>
      </c>
      <c r="S215" s="277" t="str">
        <f>'ALC Transition Plans'!BL216</f>
        <v>F</v>
      </c>
      <c r="T215" s="226" t="str">
        <f>IF('ALC POC'!D215=0," ",'ALC POC'!D215)</f>
        <v>William W. Raulerson</v>
      </c>
      <c r="U215" s="139" t="str">
        <f>IF('ALC POC'!E215=0," ",'ALC POC'!E215)</f>
        <v>W1Raulerson@bop.gov</v>
      </c>
      <c r="V215" s="139" t="str">
        <f>IF('ALC POC'!F215=0," ",'ALC POC'!F215)</f>
        <v>202-305-3011</v>
      </c>
      <c r="X215">
        <f t="shared" si="12"/>
        <v>0</v>
      </c>
    </row>
    <row r="216" spans="1:24" ht="15" customHeight="1" x14ac:dyDescent="0.25">
      <c r="A216" s="333" t="s">
        <v>15</v>
      </c>
      <c r="B216" s="333" t="s">
        <v>203</v>
      </c>
      <c r="C216" s="480" t="str">
        <f>IF('ALC POC'!C216=0," ",'ALC POC'!C216)</f>
        <v xml:space="preserve">DOJ - BOP </v>
      </c>
      <c r="D216" s="480"/>
      <c r="E216" s="322" t="str">
        <f>IF('ALC Transition Plans'!$C217="yes", IF('ALC Transition Plans'!M217,"Prod",IF('ALC Transition Plans'!F217, 'ALC Transition Plans'!E217," ")),"N/A")</f>
        <v>Prod</v>
      </c>
      <c r="F216" s="261">
        <f>IF('ALC Transition Plans'!F217=0," ",'ALC Transition Plans'!F217)</f>
        <v>41487</v>
      </c>
      <c r="G216" s="262" t="str">
        <f>IF('ALC Transition Plans'!G217=0," ",'ALC Transition Plans'!G217)</f>
        <v>Y</v>
      </c>
      <c r="H216" s="262" t="str">
        <f>IF('ALC Transition Plans'!H217=0," ",'ALC Transition Plans'!H217)</f>
        <v>Y</v>
      </c>
      <c r="I216" s="261" t="str">
        <f>IF('ALC Transition Plans'!I217=0," ",'ALC Transition Plans'!I217)</f>
        <v xml:space="preserve"> </v>
      </c>
      <c r="J216" s="323" t="str">
        <f>IF('ALC Transition Plans'!$O217="yes", IF('ALC Transition Plans'!X217,"Prod",IF('ALC Transition Plans'!R217, 'ALC Transition Plans'!Q217," ")),"N/A")</f>
        <v>Prod</v>
      </c>
      <c r="K216" s="267">
        <f>IF('ALC Transition Plans'!R217=0," ",'ALC Transition Plans'!R217)</f>
        <v>41334</v>
      </c>
      <c r="L216" s="270" t="str">
        <f>IF('ALC Transition Plans'!S217=0," ",'ALC Transition Plans'!S217)</f>
        <v>Y</v>
      </c>
      <c r="M216" s="267" t="str">
        <f>IF('ALC Transition Plans'!T217=0," ",'ALC Transition Plans'!T217)</f>
        <v xml:space="preserve"> </v>
      </c>
      <c r="N216" s="329" t="str">
        <f>IF('ALC Transition Plans'!$Z217="yes", IF('ALC Transition Plans'!AJ217,"Prod",IF('ALC Transition Plans'!AF217, 'ALC Transition Plans'!AC217," ")),"N/A")</f>
        <v>N/A</v>
      </c>
      <c r="O216" s="332" t="str">
        <f>IF('ALC Transition Plans'!AE217=0," ",'ALC Transition Plans'!AE217)</f>
        <v xml:space="preserve"> </v>
      </c>
      <c r="P216" s="560" t="str">
        <f>IF('ALC Transition Plans'!AF217=0," ",'ALC Transition Plans'!AF217)</f>
        <v xml:space="preserve"> </v>
      </c>
      <c r="Q216" s="558">
        <f t="shared" si="13"/>
        <v>0</v>
      </c>
      <c r="R216" s="276" t="str">
        <f>IF(VLOOKUP(B216,'Pivot Table'!$B$5:$K$2000,8,FALSE)=1,"Yes","")</f>
        <v/>
      </c>
      <c r="S216" s="277" t="str">
        <f>'ALC Transition Plans'!BL217</f>
        <v>F</v>
      </c>
      <c r="T216" s="226" t="str">
        <f>IF('ALC POC'!D216=0," ",'ALC POC'!D216)</f>
        <v>William W. Raulerson</v>
      </c>
      <c r="U216" s="139" t="str">
        <f>IF('ALC POC'!E216=0," ",'ALC POC'!E216)</f>
        <v>W1Raulerson@bop.gov</v>
      </c>
      <c r="V216" s="139" t="str">
        <f>IF('ALC POC'!F216=0," ",'ALC POC'!F216)</f>
        <v>202-305-3011</v>
      </c>
      <c r="X216">
        <f t="shared" si="12"/>
        <v>0</v>
      </c>
    </row>
    <row r="217" spans="1:24" ht="15" customHeight="1" x14ac:dyDescent="0.25">
      <c r="A217" s="333" t="s">
        <v>15</v>
      </c>
      <c r="B217" s="333" t="s">
        <v>204</v>
      </c>
      <c r="C217" s="480" t="str">
        <f>IF('ALC POC'!C217=0," ",'ALC POC'!C217)</f>
        <v xml:space="preserve">DOJ - BOP </v>
      </c>
      <c r="D217" s="480"/>
      <c r="E217" s="322" t="str">
        <f>IF('ALC Transition Plans'!$C218="yes", IF('ALC Transition Plans'!M218,"Prod",IF('ALC Transition Plans'!F218, 'ALC Transition Plans'!E218," ")),"N/A")</f>
        <v>Prod</v>
      </c>
      <c r="F217" s="261">
        <f>IF('ALC Transition Plans'!F218=0," ",'ALC Transition Plans'!F218)</f>
        <v>41487</v>
      </c>
      <c r="G217" s="262" t="str">
        <f>IF('ALC Transition Plans'!G218=0," ",'ALC Transition Plans'!G218)</f>
        <v>Y</v>
      </c>
      <c r="H217" s="262" t="str">
        <f>IF('ALC Transition Plans'!H218=0," ",'ALC Transition Plans'!H218)</f>
        <v>Y</v>
      </c>
      <c r="I217" s="261" t="str">
        <f>IF('ALC Transition Plans'!I218=0," ",'ALC Transition Plans'!I218)</f>
        <v xml:space="preserve"> </v>
      </c>
      <c r="J217" s="323" t="str">
        <f>IF('ALC Transition Plans'!$O218="yes", IF('ALC Transition Plans'!X218,"Prod",IF('ALC Transition Plans'!R218, 'ALC Transition Plans'!Q218," ")),"N/A")</f>
        <v>Prod</v>
      </c>
      <c r="K217" s="267">
        <f>IF('ALC Transition Plans'!R218=0," ",'ALC Transition Plans'!R218)</f>
        <v>41334</v>
      </c>
      <c r="L217" s="270" t="str">
        <f>IF('ALC Transition Plans'!S218=0," ",'ALC Transition Plans'!S218)</f>
        <v>Y</v>
      </c>
      <c r="M217" s="267" t="str">
        <f>IF('ALC Transition Plans'!T218=0," ",'ALC Transition Plans'!T218)</f>
        <v xml:space="preserve"> </v>
      </c>
      <c r="N217" s="329" t="str">
        <f>IF('ALC Transition Plans'!$Z218="yes", IF('ALC Transition Plans'!AJ218,"Prod",IF('ALC Transition Plans'!AF218, 'ALC Transition Plans'!AC218," ")),"N/A")</f>
        <v>N/A</v>
      </c>
      <c r="O217" s="332" t="str">
        <f>IF('ALC Transition Plans'!AE218=0," ",'ALC Transition Plans'!AE218)</f>
        <v xml:space="preserve"> </v>
      </c>
      <c r="P217" s="560" t="str">
        <f>IF('ALC Transition Plans'!AF218=0," ",'ALC Transition Plans'!AF218)</f>
        <v xml:space="preserve"> </v>
      </c>
      <c r="Q217" s="558">
        <f t="shared" si="13"/>
        <v>0</v>
      </c>
      <c r="R217" s="276" t="str">
        <f>IF(VLOOKUP(B217,'Pivot Table'!$B$5:$K$2000,8,FALSE)=1,"Yes","")</f>
        <v/>
      </c>
      <c r="S217" s="277" t="str">
        <f>'ALC Transition Plans'!BL218</f>
        <v>F</v>
      </c>
      <c r="T217" s="226" t="str">
        <f>IF('ALC POC'!D217=0," ",'ALC POC'!D217)</f>
        <v>William W. Raulerson</v>
      </c>
      <c r="U217" s="139" t="str">
        <f>IF('ALC POC'!E217=0," ",'ALC POC'!E217)</f>
        <v>W1Raulerson@bop.gov</v>
      </c>
      <c r="V217" s="139" t="str">
        <f>IF('ALC POC'!F217=0," ",'ALC POC'!F217)</f>
        <v>202-305-3011</v>
      </c>
      <c r="X217">
        <f t="shared" si="12"/>
        <v>0</v>
      </c>
    </row>
    <row r="218" spans="1:24" ht="15" customHeight="1" x14ac:dyDescent="0.25">
      <c r="A218" s="333" t="s">
        <v>15</v>
      </c>
      <c r="B218" s="333" t="s">
        <v>205</v>
      </c>
      <c r="C218" s="480" t="str">
        <f>IF('ALC POC'!C218=0," ",'ALC POC'!C218)</f>
        <v xml:space="preserve">DOJ - BOP </v>
      </c>
      <c r="D218" s="480"/>
      <c r="E218" s="322" t="str">
        <f>IF('ALC Transition Plans'!$C219="yes", IF('ALC Transition Plans'!M219,"Prod",IF('ALC Transition Plans'!F219, 'ALC Transition Plans'!E219," ")),"N/A")</f>
        <v>Prod</v>
      </c>
      <c r="F218" s="261">
        <f>IF('ALC Transition Plans'!F219=0," ",'ALC Transition Plans'!F219)</f>
        <v>41487</v>
      </c>
      <c r="G218" s="262" t="str">
        <f>IF('ALC Transition Plans'!G219=0," ",'ALC Transition Plans'!G219)</f>
        <v>Y</v>
      </c>
      <c r="H218" s="262" t="str">
        <f>IF('ALC Transition Plans'!H219=0," ",'ALC Transition Plans'!H219)</f>
        <v>Y</v>
      </c>
      <c r="I218" s="261" t="str">
        <f>IF('ALC Transition Plans'!I219=0," ",'ALC Transition Plans'!I219)</f>
        <v xml:space="preserve"> </v>
      </c>
      <c r="J218" s="323" t="str">
        <f>IF('ALC Transition Plans'!$O219="yes", IF('ALC Transition Plans'!X219,"Prod",IF('ALC Transition Plans'!R219, 'ALC Transition Plans'!Q219," ")),"N/A")</f>
        <v>Prod</v>
      </c>
      <c r="K218" s="267">
        <f>IF('ALC Transition Plans'!R219=0," ",'ALC Transition Plans'!R219)</f>
        <v>41214</v>
      </c>
      <c r="L218" s="270" t="str">
        <f>IF('ALC Transition Plans'!S219=0," ",'ALC Transition Plans'!S219)</f>
        <v>Y</v>
      </c>
      <c r="M218" s="267" t="str">
        <f>IF('ALC Transition Plans'!T219=0," ",'ALC Transition Plans'!T219)</f>
        <v xml:space="preserve"> </v>
      </c>
      <c r="N218" s="329" t="str">
        <f>IF('ALC Transition Plans'!$Z219="yes", IF('ALC Transition Plans'!AJ219,"Prod",IF('ALC Transition Plans'!AF219, 'ALC Transition Plans'!AC219," ")),"N/A")</f>
        <v>N/A</v>
      </c>
      <c r="O218" s="332" t="str">
        <f>IF('ALC Transition Plans'!AE219=0," ",'ALC Transition Plans'!AE219)</f>
        <v xml:space="preserve"> </v>
      </c>
      <c r="P218" s="560" t="str">
        <f>IF('ALC Transition Plans'!AF219=0," ",'ALC Transition Plans'!AF219)</f>
        <v xml:space="preserve"> </v>
      </c>
      <c r="Q218" s="558">
        <f t="shared" si="13"/>
        <v>0</v>
      </c>
      <c r="R218" s="276" t="str">
        <f>IF(VLOOKUP(B218,'Pivot Table'!$B$5:$K$2000,8,FALSE)=1,"Yes","")</f>
        <v/>
      </c>
      <c r="S218" s="277" t="str">
        <f>'ALC Transition Plans'!BL219</f>
        <v>F</v>
      </c>
      <c r="T218" s="226" t="str">
        <f>IF('ALC POC'!D218=0," ",'ALC POC'!D218)</f>
        <v>William W. Raulerson</v>
      </c>
      <c r="U218" s="139" t="str">
        <f>IF('ALC POC'!E218=0," ",'ALC POC'!E218)</f>
        <v>W1Raulerson@bop.gov</v>
      </c>
      <c r="V218" s="139" t="str">
        <f>IF('ALC POC'!F218=0," ",'ALC POC'!F218)</f>
        <v>202-305-3011</v>
      </c>
      <c r="X218">
        <f t="shared" si="12"/>
        <v>0</v>
      </c>
    </row>
    <row r="219" spans="1:24" ht="15" customHeight="1" x14ac:dyDescent="0.25">
      <c r="A219" s="333" t="s">
        <v>15</v>
      </c>
      <c r="B219" s="333" t="s">
        <v>206</v>
      </c>
      <c r="C219" s="480" t="str">
        <f>IF('ALC POC'!C219=0," ",'ALC POC'!C219)</f>
        <v xml:space="preserve">DOJ - BOP </v>
      </c>
      <c r="D219" s="480"/>
      <c r="E219" s="322" t="str">
        <f>IF('ALC Transition Plans'!$C220="yes", IF('ALC Transition Plans'!M220,"Prod",IF('ALC Transition Plans'!F220, 'ALC Transition Plans'!E220," ")),"N/A")</f>
        <v>Prod</v>
      </c>
      <c r="F219" s="261">
        <f>IF('ALC Transition Plans'!F220=0," ",'ALC Transition Plans'!F220)</f>
        <v>41334</v>
      </c>
      <c r="G219" s="262" t="str">
        <f>IF('ALC Transition Plans'!G220=0," ",'ALC Transition Plans'!G220)</f>
        <v>Y</v>
      </c>
      <c r="H219" s="262" t="str">
        <f>IF('ALC Transition Plans'!H220=0," ",'ALC Transition Plans'!H220)</f>
        <v>Y</v>
      </c>
      <c r="I219" s="261" t="str">
        <f>IF('ALC Transition Plans'!I220=0," ",'ALC Transition Plans'!I220)</f>
        <v xml:space="preserve"> </v>
      </c>
      <c r="J219" s="323" t="str">
        <f>IF('ALC Transition Plans'!$O220="yes", IF('ALC Transition Plans'!X220,"Prod",IF('ALC Transition Plans'!R220, 'ALC Transition Plans'!Q220," ")),"N/A")</f>
        <v>Prod</v>
      </c>
      <c r="K219" s="267">
        <f>IF('ALC Transition Plans'!R220=0," ",'ALC Transition Plans'!R220)</f>
        <v>41334</v>
      </c>
      <c r="L219" s="270" t="str">
        <f>IF('ALC Transition Plans'!S220=0," ",'ALC Transition Plans'!S220)</f>
        <v>Y</v>
      </c>
      <c r="M219" s="267" t="str">
        <f>IF('ALC Transition Plans'!T220=0," ",'ALC Transition Plans'!T220)</f>
        <v xml:space="preserve"> </v>
      </c>
      <c r="N219" s="329" t="str">
        <f>IF('ALC Transition Plans'!$Z220="yes", IF('ALC Transition Plans'!AJ220,"Prod",IF('ALC Transition Plans'!AF220, 'ALC Transition Plans'!AC220," ")),"N/A")</f>
        <v>N/A</v>
      </c>
      <c r="O219" s="332" t="str">
        <f>IF('ALC Transition Plans'!AE220=0," ",'ALC Transition Plans'!AE220)</f>
        <v xml:space="preserve"> </v>
      </c>
      <c r="P219" s="560" t="str">
        <f>IF('ALC Transition Plans'!AF220=0," ",'ALC Transition Plans'!AF220)</f>
        <v xml:space="preserve"> </v>
      </c>
      <c r="Q219" s="558">
        <f t="shared" si="13"/>
        <v>0</v>
      </c>
      <c r="R219" s="276" t="str">
        <f>IF(VLOOKUP(B219,'Pivot Table'!$B$5:$K$2000,8,FALSE)=1,"Yes","")</f>
        <v/>
      </c>
      <c r="S219" s="277" t="str">
        <f>'ALC Transition Plans'!BL220</f>
        <v>F</v>
      </c>
      <c r="T219" s="226" t="str">
        <f>IF('ALC POC'!D219=0," ",'ALC POC'!D219)</f>
        <v>William W. Raulerson</v>
      </c>
      <c r="U219" s="139" t="str">
        <f>IF('ALC POC'!E219=0," ",'ALC POC'!E219)</f>
        <v>W1Raulerson@bop.gov</v>
      </c>
      <c r="V219" s="139" t="str">
        <f>IF('ALC POC'!F219=0," ",'ALC POC'!F219)</f>
        <v>202-305-3011</v>
      </c>
      <c r="X219">
        <f t="shared" si="12"/>
        <v>0</v>
      </c>
    </row>
    <row r="220" spans="1:24" ht="15" customHeight="1" x14ac:dyDescent="0.25">
      <c r="A220" s="333" t="s">
        <v>15</v>
      </c>
      <c r="B220" s="333" t="s">
        <v>207</v>
      </c>
      <c r="C220" s="480" t="str">
        <f>IF('ALC POC'!C220=0," ",'ALC POC'!C220)</f>
        <v xml:space="preserve">DOJ - BOP </v>
      </c>
      <c r="D220" s="480"/>
      <c r="E220" s="322" t="str">
        <f>IF('ALC Transition Plans'!$C221="yes", IF('ALC Transition Plans'!M221,"Prod",IF('ALC Transition Plans'!F221, 'ALC Transition Plans'!E221," ")),"N/A")</f>
        <v>Prod</v>
      </c>
      <c r="F220" s="261">
        <f>IF('ALC Transition Plans'!F221=0," ",'ALC Transition Plans'!F221)</f>
        <v>41487</v>
      </c>
      <c r="G220" s="262" t="str">
        <f>IF('ALC Transition Plans'!G221=0," ",'ALC Transition Plans'!G221)</f>
        <v>Y</v>
      </c>
      <c r="H220" s="262" t="str">
        <f>IF('ALC Transition Plans'!H221=0," ",'ALC Transition Plans'!H221)</f>
        <v>Y</v>
      </c>
      <c r="I220" s="261" t="str">
        <f>IF('ALC Transition Plans'!I221=0," ",'ALC Transition Plans'!I221)</f>
        <v xml:space="preserve"> </v>
      </c>
      <c r="J220" s="323" t="str">
        <f>IF('ALC Transition Plans'!$O221="yes", IF('ALC Transition Plans'!X221,"Prod",IF('ALC Transition Plans'!R221, 'ALC Transition Plans'!Q221," ")),"N/A")</f>
        <v>Prod</v>
      </c>
      <c r="K220" s="267">
        <f>IF('ALC Transition Plans'!R221=0," ",'ALC Transition Plans'!R221)</f>
        <v>41334</v>
      </c>
      <c r="L220" s="270" t="str">
        <f>IF('ALC Transition Plans'!S221=0," ",'ALC Transition Plans'!S221)</f>
        <v>Y</v>
      </c>
      <c r="M220" s="267" t="str">
        <f>IF('ALC Transition Plans'!T221=0," ",'ALC Transition Plans'!T221)</f>
        <v xml:space="preserve"> </v>
      </c>
      <c r="N220" s="329" t="str">
        <f>IF('ALC Transition Plans'!$Z221="yes", IF('ALC Transition Plans'!AJ221,"Prod",IF('ALC Transition Plans'!AF221, 'ALC Transition Plans'!AC221," ")),"N/A")</f>
        <v>N/A</v>
      </c>
      <c r="O220" s="332" t="str">
        <f>IF('ALC Transition Plans'!AE221=0," ",'ALC Transition Plans'!AE221)</f>
        <v xml:space="preserve"> </v>
      </c>
      <c r="P220" s="560" t="str">
        <f>IF('ALC Transition Plans'!AF221=0," ",'ALC Transition Plans'!AF221)</f>
        <v xml:space="preserve"> </v>
      </c>
      <c r="Q220" s="558">
        <f t="shared" si="13"/>
        <v>0</v>
      </c>
      <c r="R220" s="276" t="str">
        <f>IF(VLOOKUP(B220,'Pivot Table'!$B$5:$K$2000,8,FALSE)=1,"Yes","")</f>
        <v/>
      </c>
      <c r="S220" s="277" t="str">
        <f>'ALC Transition Plans'!BL221</f>
        <v>F</v>
      </c>
      <c r="T220" s="226" t="str">
        <f>IF('ALC POC'!D220=0," ",'ALC POC'!D220)</f>
        <v>William W. Raulerson</v>
      </c>
      <c r="U220" s="139" t="str">
        <f>IF('ALC POC'!E220=0," ",'ALC POC'!E220)</f>
        <v>W1Raulerson@bop.gov</v>
      </c>
      <c r="V220" s="139" t="str">
        <f>IF('ALC POC'!F220=0," ",'ALC POC'!F220)</f>
        <v>202-305-3011</v>
      </c>
      <c r="X220">
        <f t="shared" si="12"/>
        <v>0</v>
      </c>
    </row>
    <row r="221" spans="1:24" ht="15" customHeight="1" x14ac:dyDescent="0.25">
      <c r="A221" s="333" t="s">
        <v>15</v>
      </c>
      <c r="B221" s="333" t="s">
        <v>208</v>
      </c>
      <c r="C221" s="480" t="str">
        <f>IF('ALC POC'!C221=0," ",'ALC POC'!C221)</f>
        <v xml:space="preserve">DOJ - BOP </v>
      </c>
      <c r="D221" s="480"/>
      <c r="E221" s="322" t="str">
        <f>IF('ALC Transition Plans'!$C222="yes", IF('ALC Transition Plans'!M222,"Prod",IF('ALC Transition Plans'!F222, 'ALC Transition Plans'!E222," ")),"N/A")</f>
        <v>Prod</v>
      </c>
      <c r="F221" s="261">
        <f>IF('ALC Transition Plans'!F222=0," ",'ALC Transition Plans'!F222)</f>
        <v>41487</v>
      </c>
      <c r="G221" s="262" t="str">
        <f>IF('ALC Transition Plans'!G222=0," ",'ALC Transition Plans'!G222)</f>
        <v>Y</v>
      </c>
      <c r="H221" s="262" t="str">
        <f>IF('ALC Transition Plans'!H222=0," ",'ALC Transition Plans'!H222)</f>
        <v>Y</v>
      </c>
      <c r="I221" s="261" t="str">
        <f>IF('ALC Transition Plans'!I222=0," ",'ALC Transition Plans'!I222)</f>
        <v xml:space="preserve"> </v>
      </c>
      <c r="J221" s="323" t="str">
        <f>IF('ALC Transition Plans'!$O222="yes", IF('ALC Transition Plans'!X222,"Prod",IF('ALC Transition Plans'!R222, 'ALC Transition Plans'!Q222," ")),"N/A")</f>
        <v>Prod</v>
      </c>
      <c r="K221" s="267">
        <f>IF('ALC Transition Plans'!R222=0," ",'ALC Transition Plans'!R222)</f>
        <v>41334</v>
      </c>
      <c r="L221" s="270" t="str">
        <f>IF('ALC Transition Plans'!S222=0," ",'ALC Transition Plans'!S222)</f>
        <v>Y</v>
      </c>
      <c r="M221" s="267" t="str">
        <f>IF('ALC Transition Plans'!T222=0," ",'ALC Transition Plans'!T222)</f>
        <v xml:space="preserve"> </v>
      </c>
      <c r="N221" s="329" t="str">
        <f>IF('ALC Transition Plans'!$Z222="yes", IF('ALC Transition Plans'!AJ222,"Prod",IF('ALC Transition Plans'!AF222, 'ALC Transition Plans'!AC222," ")),"N/A")</f>
        <v>N/A</v>
      </c>
      <c r="O221" s="332" t="str">
        <f>IF('ALC Transition Plans'!AE222=0," ",'ALC Transition Plans'!AE222)</f>
        <v xml:space="preserve"> </v>
      </c>
      <c r="P221" s="560" t="str">
        <f>IF('ALC Transition Plans'!AF222=0," ",'ALC Transition Plans'!AF222)</f>
        <v xml:space="preserve"> </v>
      </c>
      <c r="Q221" s="558">
        <f t="shared" si="13"/>
        <v>0</v>
      </c>
      <c r="R221" s="276" t="str">
        <f>IF(VLOOKUP(B221,'Pivot Table'!$B$5:$K$2000,8,FALSE)=1,"Yes","")</f>
        <v/>
      </c>
      <c r="S221" s="277" t="str">
        <f>'ALC Transition Plans'!BL222</f>
        <v>F</v>
      </c>
      <c r="T221" s="226" t="str">
        <f>IF('ALC POC'!D221=0," ",'ALC POC'!D221)</f>
        <v>William W. Raulerson</v>
      </c>
      <c r="U221" s="139" t="str">
        <f>IF('ALC POC'!E221=0," ",'ALC POC'!E221)</f>
        <v>W1Raulerson@bop.gov</v>
      </c>
      <c r="V221" s="139" t="str">
        <f>IF('ALC POC'!F221=0," ",'ALC POC'!F221)</f>
        <v>202-305-3011</v>
      </c>
      <c r="X221">
        <f t="shared" si="12"/>
        <v>0</v>
      </c>
    </row>
    <row r="222" spans="1:24" ht="15" customHeight="1" x14ac:dyDescent="0.25">
      <c r="A222" s="333" t="s">
        <v>15</v>
      </c>
      <c r="B222" s="333" t="s">
        <v>209</v>
      </c>
      <c r="C222" s="480" t="str">
        <f>IF('ALC POC'!C222=0," ",'ALC POC'!C222)</f>
        <v xml:space="preserve">DOJ - BOP </v>
      </c>
      <c r="D222" s="480"/>
      <c r="E222" s="322" t="str">
        <f>IF('ALC Transition Plans'!$C223="yes", IF('ALC Transition Plans'!M223,"Prod",IF('ALC Transition Plans'!F223, 'ALC Transition Plans'!E223," ")),"N/A")</f>
        <v>Prod</v>
      </c>
      <c r="F222" s="261">
        <f>IF('ALC Transition Plans'!F223=0," ",'ALC Transition Plans'!F223)</f>
        <v>41487</v>
      </c>
      <c r="G222" s="262" t="str">
        <f>IF('ALC Transition Plans'!G223=0," ",'ALC Transition Plans'!G223)</f>
        <v>Y</v>
      </c>
      <c r="H222" s="262" t="str">
        <f>IF('ALC Transition Plans'!H223=0," ",'ALC Transition Plans'!H223)</f>
        <v>Y</v>
      </c>
      <c r="I222" s="261" t="str">
        <f>IF('ALC Transition Plans'!I223=0," ",'ALC Transition Plans'!I223)</f>
        <v xml:space="preserve"> </v>
      </c>
      <c r="J222" s="323" t="str">
        <f>IF('ALC Transition Plans'!$O223="yes", IF('ALC Transition Plans'!X223,"Prod",IF('ALC Transition Plans'!R223, 'ALC Transition Plans'!Q223," ")),"N/A")</f>
        <v>Prod</v>
      </c>
      <c r="K222" s="267">
        <f>IF('ALC Transition Plans'!R223=0," ",'ALC Transition Plans'!R223)</f>
        <v>41334</v>
      </c>
      <c r="L222" s="270" t="str">
        <f>IF('ALC Transition Plans'!S223=0," ",'ALC Transition Plans'!S223)</f>
        <v>Y</v>
      </c>
      <c r="M222" s="267" t="str">
        <f>IF('ALC Transition Plans'!T223=0," ",'ALC Transition Plans'!T223)</f>
        <v xml:space="preserve"> </v>
      </c>
      <c r="N222" s="329" t="str">
        <f>IF('ALC Transition Plans'!$Z223="yes", IF('ALC Transition Plans'!AJ223,"Prod",IF('ALC Transition Plans'!AF223, 'ALC Transition Plans'!AC223," ")),"N/A")</f>
        <v>N/A</v>
      </c>
      <c r="O222" s="332" t="str">
        <f>IF('ALC Transition Plans'!AE223=0," ",'ALC Transition Plans'!AE223)</f>
        <v xml:space="preserve"> </v>
      </c>
      <c r="P222" s="560" t="str">
        <f>IF('ALC Transition Plans'!AF223=0," ",'ALC Transition Plans'!AF223)</f>
        <v xml:space="preserve"> </v>
      </c>
      <c r="Q222" s="558">
        <f t="shared" si="13"/>
        <v>0</v>
      </c>
      <c r="R222" s="276" t="str">
        <f>IF(VLOOKUP(B222,'Pivot Table'!$B$5:$K$2000,8,FALSE)=1,"Yes","")</f>
        <v/>
      </c>
      <c r="S222" s="277" t="str">
        <f>'ALC Transition Plans'!BL223</f>
        <v>F</v>
      </c>
      <c r="T222" s="226" t="str">
        <f>IF('ALC POC'!D222=0," ",'ALC POC'!D222)</f>
        <v>William W. Raulerson</v>
      </c>
      <c r="U222" s="139" t="str">
        <f>IF('ALC POC'!E222=0," ",'ALC POC'!E222)</f>
        <v>W1Raulerson@bop.gov</v>
      </c>
      <c r="V222" s="139" t="str">
        <f>IF('ALC POC'!F222=0," ",'ALC POC'!F222)</f>
        <v>202-305-3011</v>
      </c>
      <c r="X222">
        <f t="shared" si="12"/>
        <v>0</v>
      </c>
    </row>
    <row r="223" spans="1:24" ht="15" customHeight="1" x14ac:dyDescent="0.25">
      <c r="A223" s="333" t="s">
        <v>15</v>
      </c>
      <c r="B223" s="333" t="s">
        <v>210</v>
      </c>
      <c r="C223" s="480" t="str">
        <f>IF('ALC POC'!C223=0," ",'ALC POC'!C223)</f>
        <v xml:space="preserve">DOJ - BOP </v>
      </c>
      <c r="D223" s="480"/>
      <c r="E223" s="322" t="str">
        <f>IF('ALC Transition Plans'!$C224="yes", IF('ALC Transition Plans'!M224,"Prod",IF('ALC Transition Plans'!F224, 'ALC Transition Plans'!E224," ")),"N/A")</f>
        <v>Prod</v>
      </c>
      <c r="F223" s="261">
        <f>IF('ALC Transition Plans'!F224=0," ",'ALC Transition Plans'!F224)</f>
        <v>41487</v>
      </c>
      <c r="G223" s="262" t="str">
        <f>IF('ALC Transition Plans'!G224=0," ",'ALC Transition Plans'!G224)</f>
        <v>Y</v>
      </c>
      <c r="H223" s="262" t="str">
        <f>IF('ALC Transition Plans'!H224=0," ",'ALC Transition Plans'!H224)</f>
        <v>Y</v>
      </c>
      <c r="I223" s="261" t="str">
        <f>IF('ALC Transition Plans'!I224=0," ",'ALC Transition Plans'!I224)</f>
        <v xml:space="preserve"> </v>
      </c>
      <c r="J223" s="323" t="str">
        <f>IF('ALC Transition Plans'!$O224="yes", IF('ALC Transition Plans'!X224,"Prod",IF('ALC Transition Plans'!R224, 'ALC Transition Plans'!Q224," ")),"N/A")</f>
        <v>Prod</v>
      </c>
      <c r="K223" s="267">
        <f>IF('ALC Transition Plans'!R224=0," ",'ALC Transition Plans'!R224)</f>
        <v>41334</v>
      </c>
      <c r="L223" s="270" t="str">
        <f>IF('ALC Transition Plans'!S224=0," ",'ALC Transition Plans'!S224)</f>
        <v>Y</v>
      </c>
      <c r="M223" s="267" t="str">
        <f>IF('ALC Transition Plans'!T224=0," ",'ALC Transition Plans'!T224)</f>
        <v xml:space="preserve"> </v>
      </c>
      <c r="N223" s="329" t="str">
        <f>IF('ALC Transition Plans'!$Z224="yes", IF('ALC Transition Plans'!AJ224,"Prod",IF('ALC Transition Plans'!AF224, 'ALC Transition Plans'!AC224," ")),"N/A")</f>
        <v>N/A</v>
      </c>
      <c r="O223" s="332" t="str">
        <f>IF('ALC Transition Plans'!AE224=0," ",'ALC Transition Plans'!AE224)</f>
        <v xml:space="preserve"> </v>
      </c>
      <c r="P223" s="560" t="str">
        <f>IF('ALC Transition Plans'!AF224=0," ",'ALC Transition Plans'!AF224)</f>
        <v xml:space="preserve"> </v>
      </c>
      <c r="Q223" s="558">
        <f t="shared" si="13"/>
        <v>0</v>
      </c>
      <c r="R223" s="276" t="str">
        <f>IF(VLOOKUP(B223,'Pivot Table'!$B$5:$K$2000,8,FALSE)=1,"Yes","")</f>
        <v/>
      </c>
      <c r="S223" s="277" t="str">
        <f>'ALC Transition Plans'!BL224</f>
        <v>F</v>
      </c>
      <c r="T223" s="226" t="str">
        <f>IF('ALC POC'!D223=0," ",'ALC POC'!D223)</f>
        <v>William W. Raulerson</v>
      </c>
      <c r="U223" s="139" t="str">
        <f>IF('ALC POC'!E223=0," ",'ALC POC'!E223)</f>
        <v>W1Raulerson@bop.gov</v>
      </c>
      <c r="V223" s="139" t="str">
        <f>IF('ALC POC'!F223=0," ",'ALC POC'!F223)</f>
        <v>202-305-3011</v>
      </c>
      <c r="X223">
        <f t="shared" si="12"/>
        <v>0</v>
      </c>
    </row>
    <row r="224" spans="1:24" ht="15" customHeight="1" x14ac:dyDescent="0.25">
      <c r="A224" s="333" t="s">
        <v>15</v>
      </c>
      <c r="B224" s="333" t="s">
        <v>211</v>
      </c>
      <c r="C224" s="480" t="str">
        <f>IF('ALC POC'!C224=0," ",'ALC POC'!C224)</f>
        <v xml:space="preserve">DOJ - BOP </v>
      </c>
      <c r="D224" s="480"/>
      <c r="E224" s="322" t="str">
        <f>IF('ALC Transition Plans'!$C225="yes", IF('ALC Transition Plans'!M225,"Prod",IF('ALC Transition Plans'!F225, 'ALC Transition Plans'!E225," ")),"N/A")</f>
        <v>Prod</v>
      </c>
      <c r="F224" s="261">
        <f>IF('ALC Transition Plans'!F225=0," ",'ALC Transition Plans'!F225)</f>
        <v>41487</v>
      </c>
      <c r="G224" s="262" t="str">
        <f>IF('ALC Transition Plans'!G225=0," ",'ALC Transition Plans'!G225)</f>
        <v>Y</v>
      </c>
      <c r="H224" s="262" t="str">
        <f>IF('ALC Transition Plans'!H225=0," ",'ALC Transition Plans'!H225)</f>
        <v>Y</v>
      </c>
      <c r="I224" s="261" t="str">
        <f>IF('ALC Transition Plans'!I225=0," ",'ALC Transition Plans'!I225)</f>
        <v xml:space="preserve"> </v>
      </c>
      <c r="J224" s="323" t="str">
        <f>IF('ALC Transition Plans'!$O225="yes", IF('ALC Transition Plans'!X225,"Prod",IF('ALC Transition Plans'!R225, 'ALC Transition Plans'!Q225," ")),"N/A")</f>
        <v>Prod</v>
      </c>
      <c r="K224" s="267">
        <f>IF('ALC Transition Plans'!R225=0," ",'ALC Transition Plans'!R225)</f>
        <v>41334</v>
      </c>
      <c r="L224" s="270" t="str">
        <f>IF('ALC Transition Plans'!S225=0," ",'ALC Transition Plans'!S225)</f>
        <v>Y</v>
      </c>
      <c r="M224" s="267" t="str">
        <f>IF('ALC Transition Plans'!T225=0," ",'ALC Transition Plans'!T225)</f>
        <v xml:space="preserve"> </v>
      </c>
      <c r="N224" s="329" t="str">
        <f>IF('ALC Transition Plans'!$Z225="yes", IF('ALC Transition Plans'!AJ225,"Prod",IF('ALC Transition Plans'!AF225, 'ALC Transition Plans'!AC225," ")),"N/A")</f>
        <v>N/A</v>
      </c>
      <c r="O224" s="332" t="str">
        <f>IF('ALC Transition Plans'!AE225=0," ",'ALC Transition Plans'!AE225)</f>
        <v xml:space="preserve"> </v>
      </c>
      <c r="P224" s="560" t="str">
        <f>IF('ALC Transition Plans'!AF225=0," ",'ALC Transition Plans'!AF225)</f>
        <v xml:space="preserve"> </v>
      </c>
      <c r="Q224" s="558">
        <f t="shared" si="13"/>
        <v>0</v>
      </c>
      <c r="R224" s="276" t="str">
        <f>IF(VLOOKUP(B224,'Pivot Table'!$B$5:$K$2000,8,FALSE)=1,"Yes","")</f>
        <v/>
      </c>
      <c r="S224" s="277" t="str">
        <f>'ALC Transition Plans'!BL225</f>
        <v>F</v>
      </c>
      <c r="T224" s="226" t="str">
        <f>IF('ALC POC'!D224=0," ",'ALC POC'!D224)</f>
        <v>William W. Raulerson</v>
      </c>
      <c r="U224" s="139" t="str">
        <f>IF('ALC POC'!E224=0," ",'ALC POC'!E224)</f>
        <v>W1Raulerson@bop.gov</v>
      </c>
      <c r="V224" s="139" t="str">
        <f>IF('ALC POC'!F224=0," ",'ALC POC'!F224)</f>
        <v>202-305-3011</v>
      </c>
      <c r="X224">
        <f t="shared" si="12"/>
        <v>0</v>
      </c>
    </row>
    <row r="225" spans="1:24" ht="15" customHeight="1" x14ac:dyDescent="0.25">
      <c r="A225" s="333" t="s">
        <v>15</v>
      </c>
      <c r="B225" s="333" t="s">
        <v>212</v>
      </c>
      <c r="C225" s="480" t="str">
        <f>IF('ALC POC'!C225=0," ",'ALC POC'!C225)</f>
        <v xml:space="preserve">DOJ - BOP </v>
      </c>
      <c r="D225" s="480"/>
      <c r="E225" s="322" t="str">
        <f>IF('ALC Transition Plans'!$C226="yes", IF('ALC Transition Plans'!M226,"Prod",IF('ALC Transition Plans'!F226, 'ALC Transition Plans'!E226," ")),"N/A")</f>
        <v>Prod</v>
      </c>
      <c r="F225" s="261">
        <f>IF('ALC Transition Plans'!F226=0," ",'ALC Transition Plans'!F226)</f>
        <v>41487</v>
      </c>
      <c r="G225" s="262" t="str">
        <f>IF('ALC Transition Plans'!G226=0," ",'ALC Transition Plans'!G226)</f>
        <v>Y</v>
      </c>
      <c r="H225" s="262" t="str">
        <f>IF('ALC Transition Plans'!H226=0," ",'ALC Transition Plans'!H226)</f>
        <v>Y</v>
      </c>
      <c r="I225" s="261" t="str">
        <f>IF('ALC Transition Plans'!I226=0," ",'ALC Transition Plans'!I226)</f>
        <v xml:space="preserve"> </v>
      </c>
      <c r="J225" s="323" t="str">
        <f>IF('ALC Transition Plans'!$O226="yes", IF('ALC Transition Plans'!X226,"Prod",IF('ALC Transition Plans'!R226, 'ALC Transition Plans'!Q226," ")),"N/A")</f>
        <v>Prod</v>
      </c>
      <c r="K225" s="267">
        <f>IF('ALC Transition Plans'!R226=0," ",'ALC Transition Plans'!R226)</f>
        <v>40391</v>
      </c>
      <c r="L225" s="270" t="str">
        <f>IF('ALC Transition Plans'!S226=0," ",'ALC Transition Plans'!S226)</f>
        <v>Y</v>
      </c>
      <c r="M225" s="267" t="str">
        <f>IF('ALC Transition Plans'!T226=0," ",'ALC Transition Plans'!T226)</f>
        <v xml:space="preserve"> </v>
      </c>
      <c r="N225" s="329" t="str">
        <f>IF('ALC Transition Plans'!$Z226="yes", IF('ALC Transition Plans'!AJ226,"Prod",IF('ALC Transition Plans'!AF226, 'ALC Transition Plans'!AC226," ")),"N/A")</f>
        <v>N/A</v>
      </c>
      <c r="O225" s="332" t="str">
        <f>IF('ALC Transition Plans'!AE226=0," ",'ALC Transition Plans'!AE226)</f>
        <v xml:space="preserve"> </v>
      </c>
      <c r="P225" s="560" t="str">
        <f>IF('ALC Transition Plans'!AF226=0," ",'ALC Transition Plans'!AF226)</f>
        <v xml:space="preserve"> </v>
      </c>
      <c r="Q225" s="558">
        <f t="shared" si="13"/>
        <v>0</v>
      </c>
      <c r="R225" s="276" t="str">
        <f>IF(VLOOKUP(B225,'Pivot Table'!$B$5:$K$2000,8,FALSE)=1,"Yes","")</f>
        <v/>
      </c>
      <c r="S225" s="277" t="str">
        <f>'ALC Transition Plans'!BL226</f>
        <v>F</v>
      </c>
      <c r="T225" s="226" t="str">
        <f>IF('ALC POC'!D225=0," ",'ALC POC'!D225)</f>
        <v>William W. Raulerson</v>
      </c>
      <c r="U225" s="139" t="str">
        <f>IF('ALC POC'!E225=0," ",'ALC POC'!E225)</f>
        <v>W1Raulerson@bop.gov</v>
      </c>
      <c r="V225" s="139" t="str">
        <f>IF('ALC POC'!F225=0," ",'ALC POC'!F225)</f>
        <v>202-305-3011</v>
      </c>
      <c r="X225">
        <f t="shared" si="12"/>
        <v>0</v>
      </c>
    </row>
    <row r="226" spans="1:24" ht="15" customHeight="1" x14ac:dyDescent="0.25">
      <c r="A226" s="333" t="s">
        <v>15</v>
      </c>
      <c r="B226" s="333" t="s">
        <v>213</v>
      </c>
      <c r="C226" s="480" t="str">
        <f>IF('ALC POC'!C226=0," ",'ALC POC'!C226)</f>
        <v xml:space="preserve">DOJ - BOP </v>
      </c>
      <c r="D226" s="480"/>
      <c r="E226" s="322" t="str">
        <f>IF('ALC Transition Plans'!$C227="yes", IF('ALC Transition Plans'!M227,"Prod",IF('ALC Transition Plans'!F227, 'ALC Transition Plans'!E227," ")),"N/A")</f>
        <v>Prod</v>
      </c>
      <c r="F226" s="261">
        <f>IF('ALC Transition Plans'!F227=0," ",'ALC Transition Plans'!F227)</f>
        <v>41122</v>
      </c>
      <c r="G226" s="262" t="str">
        <f>IF('ALC Transition Plans'!G227=0," ",'ALC Transition Plans'!G227)</f>
        <v>Y</v>
      </c>
      <c r="H226" s="262" t="str">
        <f>IF('ALC Transition Plans'!H227=0," ",'ALC Transition Plans'!H227)</f>
        <v>Y</v>
      </c>
      <c r="I226" s="261" t="str">
        <f>IF('ALC Transition Plans'!I227=0," ",'ALC Transition Plans'!I227)</f>
        <v xml:space="preserve"> </v>
      </c>
      <c r="J226" s="323" t="str">
        <f>IF('ALC Transition Plans'!$O227="yes", IF('ALC Transition Plans'!X227,"Prod",IF('ALC Transition Plans'!R227, 'ALC Transition Plans'!Q227," ")),"N/A")</f>
        <v>Prod</v>
      </c>
      <c r="K226" s="267">
        <f>IF('ALC Transition Plans'!R227=0," ",'ALC Transition Plans'!R227)</f>
        <v>41275</v>
      </c>
      <c r="L226" s="270" t="str">
        <f>IF('ALC Transition Plans'!S227=0," ",'ALC Transition Plans'!S227)</f>
        <v>Y</v>
      </c>
      <c r="M226" s="267" t="str">
        <f>IF('ALC Transition Plans'!T227=0," ",'ALC Transition Plans'!T227)</f>
        <v xml:space="preserve"> </v>
      </c>
      <c r="N226" s="324" t="str">
        <f>IF('ALC Transition Plans'!$Z227="yes", IF('ALC Transition Plans'!AJ227,"Prod",IF('ALC Transition Plans'!AF227, 'ALC Transition Plans'!AC227," ")),"N/A")</f>
        <v>Prod</v>
      </c>
      <c r="O226" s="269" t="str">
        <f>IF('ALC Transition Plans'!AE227=0," ",'ALC Transition Plans'!AE227)</f>
        <v>Y</v>
      </c>
      <c r="P226" s="557" t="str">
        <f>IF('ALC Transition Plans'!AF227=0," ",'ALC Transition Plans'!AF227)</f>
        <v xml:space="preserve"> </v>
      </c>
      <c r="Q226" s="558">
        <f t="shared" si="13"/>
        <v>0</v>
      </c>
      <c r="R226" s="276" t="str">
        <f>IF(VLOOKUP(B226,'Pivot Table'!$B$5:$K$2000,8,FALSE)=1,"Yes","")</f>
        <v/>
      </c>
      <c r="S226" s="277" t="str">
        <f>'ALC Transition Plans'!BL227</f>
        <v>F</v>
      </c>
      <c r="T226" s="226" t="str">
        <f>IF('ALC POC'!D226=0," ",'ALC POC'!D226)</f>
        <v>William W. Raulerson</v>
      </c>
      <c r="U226" s="139" t="str">
        <f>IF('ALC POC'!E226=0," ",'ALC POC'!E226)</f>
        <v>W1Raulerson@bop.gov</v>
      </c>
      <c r="V226" s="139" t="str">
        <f>IF('ALC POC'!F226=0," ",'ALC POC'!F226)</f>
        <v>202-305-3011</v>
      </c>
      <c r="X226">
        <f t="shared" si="12"/>
        <v>0</v>
      </c>
    </row>
    <row r="227" spans="1:24" ht="15" customHeight="1" x14ac:dyDescent="0.25">
      <c r="A227" s="333" t="s">
        <v>15</v>
      </c>
      <c r="B227" s="333" t="s">
        <v>214</v>
      </c>
      <c r="C227" s="480" t="str">
        <f>IF('ALC POC'!C227=0," ",'ALC POC'!C227)</f>
        <v xml:space="preserve">DOJ - BOP </v>
      </c>
      <c r="D227" s="480"/>
      <c r="E227" s="322" t="str">
        <f>IF('ALC Transition Plans'!$C228="yes", IF('ALC Transition Plans'!M228,"Prod",IF('ALC Transition Plans'!F228, 'ALC Transition Plans'!E228," ")),"N/A")</f>
        <v>Prod</v>
      </c>
      <c r="F227" s="261">
        <f>IF('ALC Transition Plans'!F228=0," ",'ALC Transition Plans'!F228)</f>
        <v>41487</v>
      </c>
      <c r="G227" s="262" t="str">
        <f>IF('ALC Transition Plans'!G228=0," ",'ALC Transition Plans'!G228)</f>
        <v>Y</v>
      </c>
      <c r="H227" s="262" t="str">
        <f>IF('ALC Transition Plans'!H228=0," ",'ALC Transition Plans'!H228)</f>
        <v>Y</v>
      </c>
      <c r="I227" s="261" t="str">
        <f>IF('ALC Transition Plans'!I228=0," ",'ALC Transition Plans'!I228)</f>
        <v xml:space="preserve"> </v>
      </c>
      <c r="J227" s="323" t="str">
        <f>IF('ALC Transition Plans'!$O228="yes", IF('ALC Transition Plans'!X228,"Prod",IF('ALC Transition Plans'!R228, 'ALC Transition Plans'!Q228," ")),"N/A")</f>
        <v>Prod</v>
      </c>
      <c r="K227" s="267">
        <f>IF('ALC Transition Plans'!R228=0," ",'ALC Transition Plans'!R228)</f>
        <v>41334</v>
      </c>
      <c r="L227" s="270" t="str">
        <f>IF('ALC Transition Plans'!S228=0," ",'ALC Transition Plans'!S228)</f>
        <v>Y</v>
      </c>
      <c r="M227" s="267" t="str">
        <f>IF('ALC Transition Plans'!T228=0," ",'ALC Transition Plans'!T228)</f>
        <v xml:space="preserve"> </v>
      </c>
      <c r="N227" s="324" t="str">
        <f>IF('ALC Transition Plans'!$Z228="yes", IF('ALC Transition Plans'!AJ228,"Prod",IF('ALC Transition Plans'!AF228, 'ALC Transition Plans'!AC228," ")),"N/A")</f>
        <v>Prod</v>
      </c>
      <c r="O227" s="269" t="str">
        <f>IF('ALC Transition Plans'!AE228=0," ",'ALC Transition Plans'!AE228)</f>
        <v>Y</v>
      </c>
      <c r="P227" s="557" t="str">
        <f>IF('ALC Transition Plans'!AF228=0," ",'ALC Transition Plans'!AF228)</f>
        <v xml:space="preserve"> </v>
      </c>
      <c r="Q227" s="558">
        <f t="shared" si="13"/>
        <v>0</v>
      </c>
      <c r="R227" s="276" t="str">
        <f>IF(VLOOKUP(B227,'Pivot Table'!$B$5:$K$2000,8,FALSE)=1,"Yes","")</f>
        <v/>
      </c>
      <c r="S227" s="277" t="str">
        <f>'ALC Transition Plans'!BL228</f>
        <v>F</v>
      </c>
      <c r="T227" s="226" t="str">
        <f>IF('ALC POC'!D227=0," ",'ALC POC'!D227)</f>
        <v>William W. Raulerson</v>
      </c>
      <c r="U227" s="139" t="str">
        <f>IF('ALC POC'!E227=0," ",'ALC POC'!E227)</f>
        <v>W1Raulerson@bop.gov</v>
      </c>
      <c r="V227" s="139" t="str">
        <f>IF('ALC POC'!F227=0," ",'ALC POC'!F227)</f>
        <v>202-305-3011</v>
      </c>
      <c r="X227">
        <f t="shared" si="12"/>
        <v>0</v>
      </c>
    </row>
    <row r="228" spans="1:24" ht="15" customHeight="1" x14ac:dyDescent="0.25">
      <c r="A228" s="333" t="s">
        <v>15</v>
      </c>
      <c r="B228" s="333" t="s">
        <v>215</v>
      </c>
      <c r="C228" s="480" t="str">
        <f>IF('ALC POC'!C228=0," ",'ALC POC'!C228)</f>
        <v xml:space="preserve">DOJ - BOP </v>
      </c>
      <c r="D228" s="480"/>
      <c r="E228" s="322" t="str">
        <f>IF('ALC Transition Plans'!$C229="yes", IF('ALC Transition Plans'!M229,"Prod",IF('ALC Transition Plans'!F229, 'ALC Transition Plans'!E229," ")),"N/A")</f>
        <v>Prod</v>
      </c>
      <c r="F228" s="261">
        <f>IF('ALC Transition Plans'!F229=0," ",'ALC Transition Plans'!F229)</f>
        <v>41487</v>
      </c>
      <c r="G228" s="262" t="str">
        <f>IF('ALC Transition Plans'!G229=0," ",'ALC Transition Plans'!G229)</f>
        <v>Y</v>
      </c>
      <c r="H228" s="262" t="str">
        <f>IF('ALC Transition Plans'!H229=0," ",'ALC Transition Plans'!H229)</f>
        <v>Y</v>
      </c>
      <c r="I228" s="261" t="str">
        <f>IF('ALC Transition Plans'!I229=0," ",'ALC Transition Plans'!I229)</f>
        <v xml:space="preserve"> </v>
      </c>
      <c r="J228" s="323" t="str">
        <f>IF('ALC Transition Plans'!$O229="yes", IF('ALC Transition Plans'!X229,"Prod",IF('ALC Transition Plans'!R229, 'ALC Transition Plans'!Q229," ")),"N/A")</f>
        <v>Prod</v>
      </c>
      <c r="K228" s="267">
        <f>IF('ALC Transition Plans'!R229=0," ",'ALC Transition Plans'!R229)</f>
        <v>41334</v>
      </c>
      <c r="L228" s="270" t="str">
        <f>IF('ALC Transition Plans'!S229=0," ",'ALC Transition Plans'!S229)</f>
        <v>Y</v>
      </c>
      <c r="M228" s="267" t="str">
        <f>IF('ALC Transition Plans'!T229=0," ",'ALC Transition Plans'!T229)</f>
        <v xml:space="preserve"> </v>
      </c>
      <c r="N228" s="329" t="str">
        <f>IF('ALC Transition Plans'!$Z229="yes", IF('ALC Transition Plans'!AJ229,"Prod",IF('ALC Transition Plans'!AF229, 'ALC Transition Plans'!AC229," ")),"N/A")</f>
        <v>N/A</v>
      </c>
      <c r="O228" s="332" t="str">
        <f>IF('ALC Transition Plans'!AE229=0," ",'ALC Transition Plans'!AE229)</f>
        <v xml:space="preserve"> </v>
      </c>
      <c r="P228" s="560" t="str">
        <f>IF('ALC Transition Plans'!AF229=0," ",'ALC Transition Plans'!AF229)</f>
        <v xml:space="preserve"> </v>
      </c>
      <c r="Q228" s="558">
        <f t="shared" si="13"/>
        <v>0</v>
      </c>
      <c r="R228" s="276" t="str">
        <f>IF(VLOOKUP(B228,'Pivot Table'!$B$5:$K$2000,8,FALSE)=1,"Yes","")</f>
        <v/>
      </c>
      <c r="S228" s="277" t="str">
        <f>'ALC Transition Plans'!BL229</f>
        <v>F</v>
      </c>
      <c r="T228" s="226" t="str">
        <f>IF('ALC POC'!D228=0," ",'ALC POC'!D228)</f>
        <v>William W. Raulerson</v>
      </c>
      <c r="U228" s="139" t="str">
        <f>IF('ALC POC'!E228=0," ",'ALC POC'!E228)</f>
        <v>W1Raulerson@bop.gov</v>
      </c>
      <c r="V228" s="139" t="str">
        <f>IF('ALC POC'!F228=0," ",'ALC POC'!F228)</f>
        <v>202-305-3011</v>
      </c>
      <c r="X228">
        <f t="shared" si="12"/>
        <v>0</v>
      </c>
    </row>
    <row r="229" spans="1:24" ht="15" customHeight="1" x14ac:dyDescent="0.25">
      <c r="A229" s="333" t="s">
        <v>15</v>
      </c>
      <c r="B229" s="333" t="s">
        <v>216</v>
      </c>
      <c r="C229" s="480" t="str">
        <f>IF('ALC POC'!C229=0," ",'ALC POC'!C229)</f>
        <v xml:space="preserve">DOJ - BOP </v>
      </c>
      <c r="D229" s="480"/>
      <c r="E229" s="322" t="str">
        <f>IF('ALC Transition Plans'!$C230="yes", IF('ALC Transition Plans'!M230,"Prod",IF('ALC Transition Plans'!F230, 'ALC Transition Plans'!E230," ")),"N/A")</f>
        <v>Prod</v>
      </c>
      <c r="F229" s="261">
        <f>IF('ALC Transition Plans'!F230=0," ",'ALC Transition Plans'!F230)</f>
        <v>41487</v>
      </c>
      <c r="G229" s="262" t="str">
        <f>IF('ALC Transition Plans'!G230=0," ",'ALC Transition Plans'!G230)</f>
        <v>Y</v>
      </c>
      <c r="H229" s="262" t="str">
        <f>IF('ALC Transition Plans'!H230=0," ",'ALC Transition Plans'!H230)</f>
        <v>Y</v>
      </c>
      <c r="I229" s="261" t="str">
        <f>IF('ALC Transition Plans'!I230=0," ",'ALC Transition Plans'!I230)</f>
        <v xml:space="preserve"> </v>
      </c>
      <c r="J229" s="323" t="str">
        <f>IF('ALC Transition Plans'!$O230="yes", IF('ALC Transition Plans'!X230,"Prod",IF('ALC Transition Plans'!R230, 'ALC Transition Plans'!Q230," ")),"N/A")</f>
        <v>Prod</v>
      </c>
      <c r="K229" s="267">
        <f>IF('ALC Transition Plans'!R230=0," ",'ALC Transition Plans'!R230)</f>
        <v>41334</v>
      </c>
      <c r="L229" s="270" t="str">
        <f>IF('ALC Transition Plans'!S230=0," ",'ALC Transition Plans'!S230)</f>
        <v>Y</v>
      </c>
      <c r="M229" s="267" t="str">
        <f>IF('ALC Transition Plans'!T230=0," ",'ALC Transition Plans'!T230)</f>
        <v xml:space="preserve"> </v>
      </c>
      <c r="N229" s="329" t="str">
        <f>IF('ALC Transition Plans'!$Z230="yes", IF('ALC Transition Plans'!AJ230,"Prod",IF('ALC Transition Plans'!AF230, 'ALC Transition Plans'!AC230," ")),"N/A")</f>
        <v>N/A</v>
      </c>
      <c r="O229" s="332" t="str">
        <f>IF('ALC Transition Plans'!AE230=0," ",'ALC Transition Plans'!AE230)</f>
        <v xml:space="preserve"> </v>
      </c>
      <c r="P229" s="560" t="str">
        <f>IF('ALC Transition Plans'!AF230=0," ",'ALC Transition Plans'!AF230)</f>
        <v xml:space="preserve"> </v>
      </c>
      <c r="Q229" s="558">
        <f t="shared" si="13"/>
        <v>0</v>
      </c>
      <c r="R229" s="276" t="str">
        <f>IF(VLOOKUP(B229,'Pivot Table'!$B$5:$K$2000,8,FALSE)=1,"Yes","")</f>
        <v/>
      </c>
      <c r="S229" s="277" t="str">
        <f>'ALC Transition Plans'!BL230</f>
        <v>F</v>
      </c>
      <c r="T229" s="226" t="str">
        <f>IF('ALC POC'!D229=0," ",'ALC POC'!D229)</f>
        <v>William W. Raulerson</v>
      </c>
      <c r="U229" s="139" t="str">
        <f>IF('ALC POC'!E229=0," ",'ALC POC'!E229)</f>
        <v>W1Raulerson@bop.gov</v>
      </c>
      <c r="V229" s="139" t="str">
        <f>IF('ALC POC'!F229=0," ",'ALC POC'!F229)</f>
        <v>202-305-3011</v>
      </c>
      <c r="X229">
        <f t="shared" si="12"/>
        <v>0</v>
      </c>
    </row>
    <row r="230" spans="1:24" ht="15" customHeight="1" x14ac:dyDescent="0.25">
      <c r="A230" s="333" t="s">
        <v>15</v>
      </c>
      <c r="B230" s="333" t="s">
        <v>217</v>
      </c>
      <c r="C230" s="480" t="str">
        <f>IF('ALC POC'!C230=0," ",'ALC POC'!C230)</f>
        <v xml:space="preserve">DOJ - BOP </v>
      </c>
      <c r="D230" s="480"/>
      <c r="E230" s="322" t="str">
        <f>IF('ALC Transition Plans'!$C231="yes", IF('ALC Transition Plans'!M231,"Prod",IF('ALC Transition Plans'!F231, 'ALC Transition Plans'!E231," ")),"N/A")</f>
        <v>Prod</v>
      </c>
      <c r="F230" s="261">
        <f>IF('ALC Transition Plans'!F231=0," ",'ALC Transition Plans'!F231)</f>
        <v>41334</v>
      </c>
      <c r="G230" s="262" t="str">
        <f>IF('ALC Transition Plans'!G231=0," ",'ALC Transition Plans'!G231)</f>
        <v>Y</v>
      </c>
      <c r="H230" s="262" t="str">
        <f>IF('ALC Transition Plans'!H231=0," ",'ALC Transition Plans'!H231)</f>
        <v>Y</v>
      </c>
      <c r="I230" s="261" t="str">
        <f>IF('ALC Transition Plans'!I231=0," ",'ALC Transition Plans'!I231)</f>
        <v xml:space="preserve"> </v>
      </c>
      <c r="J230" s="323" t="str">
        <f>IF('ALC Transition Plans'!$O231="yes", IF('ALC Transition Plans'!X231,"Prod",IF('ALC Transition Plans'!R231, 'ALC Transition Plans'!Q231," ")),"N/A")</f>
        <v>Prod</v>
      </c>
      <c r="K230" s="267">
        <f>IF('ALC Transition Plans'!R231=0," ",'ALC Transition Plans'!R231)</f>
        <v>41214</v>
      </c>
      <c r="L230" s="270" t="str">
        <f>IF('ALC Transition Plans'!S231=0," ",'ALC Transition Plans'!S231)</f>
        <v>Y</v>
      </c>
      <c r="M230" s="267" t="str">
        <f>IF('ALC Transition Plans'!T231=0," ",'ALC Transition Plans'!T231)</f>
        <v xml:space="preserve"> </v>
      </c>
      <c r="N230" s="329" t="str">
        <f>IF('ALC Transition Plans'!$Z231="yes", IF('ALC Transition Plans'!AJ231,"Prod",IF('ALC Transition Plans'!AF231, 'ALC Transition Plans'!AC231," ")),"N/A")</f>
        <v>N/A</v>
      </c>
      <c r="O230" s="332" t="str">
        <f>IF('ALC Transition Plans'!AE231=0," ",'ALC Transition Plans'!AE231)</f>
        <v xml:space="preserve"> </v>
      </c>
      <c r="P230" s="560" t="str">
        <f>IF('ALC Transition Plans'!AF231=0," ",'ALC Transition Plans'!AF231)</f>
        <v xml:space="preserve"> </v>
      </c>
      <c r="Q230" s="558">
        <f t="shared" si="13"/>
        <v>0</v>
      </c>
      <c r="R230" s="276" t="str">
        <f>IF(VLOOKUP(B230,'Pivot Table'!$B$5:$K$2000,8,FALSE)=1,"Yes","")</f>
        <v/>
      </c>
      <c r="S230" s="277" t="str">
        <f>'ALC Transition Plans'!BL231</f>
        <v>F</v>
      </c>
      <c r="T230" s="226" t="str">
        <f>IF('ALC POC'!D230=0," ",'ALC POC'!D230)</f>
        <v>William W. Raulerson</v>
      </c>
      <c r="U230" s="139" t="str">
        <f>IF('ALC POC'!E230=0," ",'ALC POC'!E230)</f>
        <v>W1Raulerson@bop.gov</v>
      </c>
      <c r="V230" s="139" t="str">
        <f>IF('ALC POC'!F230=0," ",'ALC POC'!F230)</f>
        <v>202-305-3011</v>
      </c>
      <c r="X230">
        <f t="shared" si="12"/>
        <v>0</v>
      </c>
    </row>
    <row r="231" spans="1:24" ht="15" customHeight="1" x14ac:dyDescent="0.25">
      <c r="A231" s="333" t="s">
        <v>15</v>
      </c>
      <c r="B231" s="333" t="s">
        <v>218</v>
      </c>
      <c r="C231" s="480" t="str">
        <f>IF('ALC POC'!C231=0," ",'ALC POC'!C231)</f>
        <v xml:space="preserve">DOJ - BOP </v>
      </c>
      <c r="D231" s="480"/>
      <c r="E231" s="322" t="str">
        <f>IF('ALC Transition Plans'!$C232="yes", IF('ALC Transition Plans'!M232,"Prod",IF('ALC Transition Plans'!F232, 'ALC Transition Plans'!E232," ")),"N/A")</f>
        <v>Prod</v>
      </c>
      <c r="F231" s="261">
        <f>IF('ALC Transition Plans'!F232=0," ",'ALC Transition Plans'!F232)</f>
        <v>41487</v>
      </c>
      <c r="G231" s="262" t="str">
        <f>IF('ALC Transition Plans'!G232=0," ",'ALC Transition Plans'!G232)</f>
        <v>Y</v>
      </c>
      <c r="H231" s="262" t="str">
        <f>IF('ALC Transition Plans'!H232=0," ",'ALC Transition Plans'!H232)</f>
        <v>Y</v>
      </c>
      <c r="I231" s="261" t="str">
        <f>IF('ALC Transition Plans'!I232=0," ",'ALC Transition Plans'!I232)</f>
        <v xml:space="preserve"> </v>
      </c>
      <c r="J231" s="323" t="str">
        <f>IF('ALC Transition Plans'!$O232="yes", IF('ALC Transition Plans'!X232,"Prod",IF('ALC Transition Plans'!R232, 'ALC Transition Plans'!Q232," ")),"N/A")</f>
        <v>Prod</v>
      </c>
      <c r="K231" s="267">
        <f>IF('ALC Transition Plans'!R232=0," ",'ALC Transition Plans'!R232)</f>
        <v>41334</v>
      </c>
      <c r="L231" s="270" t="str">
        <f>IF('ALC Transition Plans'!S232=0," ",'ALC Transition Plans'!S232)</f>
        <v>Y</v>
      </c>
      <c r="M231" s="267" t="str">
        <f>IF('ALC Transition Plans'!T232=0," ",'ALC Transition Plans'!T232)</f>
        <v xml:space="preserve"> </v>
      </c>
      <c r="N231" s="329" t="str">
        <f>IF('ALC Transition Plans'!$Z232="yes", IF('ALC Transition Plans'!AJ232,"Prod",IF('ALC Transition Plans'!AF232, 'ALC Transition Plans'!AC232," ")),"N/A")</f>
        <v>N/A</v>
      </c>
      <c r="O231" s="332" t="str">
        <f>IF('ALC Transition Plans'!AE232=0," ",'ALC Transition Plans'!AE232)</f>
        <v xml:space="preserve"> </v>
      </c>
      <c r="P231" s="560" t="str">
        <f>IF('ALC Transition Plans'!AF232=0," ",'ALC Transition Plans'!AF232)</f>
        <v xml:space="preserve"> </v>
      </c>
      <c r="Q231" s="558">
        <f t="shared" si="13"/>
        <v>0</v>
      </c>
      <c r="R231" s="276" t="str">
        <f>IF(VLOOKUP(B231,'Pivot Table'!$B$5:$K$2000,8,FALSE)=1,"Yes","")</f>
        <v/>
      </c>
      <c r="S231" s="277" t="str">
        <f>'ALC Transition Plans'!BL232</f>
        <v>F</v>
      </c>
      <c r="T231" s="226" t="str">
        <f>IF('ALC POC'!D231=0," ",'ALC POC'!D231)</f>
        <v>William W. Raulerson</v>
      </c>
      <c r="U231" s="139" t="str">
        <f>IF('ALC POC'!E231=0," ",'ALC POC'!E231)</f>
        <v>W1Raulerson@bop.gov</v>
      </c>
      <c r="V231" s="139" t="str">
        <f>IF('ALC POC'!F231=0," ",'ALC POC'!F231)</f>
        <v>202-305-3011</v>
      </c>
      <c r="X231">
        <f t="shared" si="12"/>
        <v>0</v>
      </c>
    </row>
    <row r="232" spans="1:24" ht="15" customHeight="1" x14ac:dyDescent="0.25">
      <c r="A232" s="333" t="s">
        <v>15</v>
      </c>
      <c r="B232" s="333" t="s">
        <v>219</v>
      </c>
      <c r="C232" s="480" t="str">
        <f>IF('ALC POC'!C232=0," ",'ALC POC'!C232)</f>
        <v xml:space="preserve">DOJ - BOP </v>
      </c>
      <c r="D232" s="480"/>
      <c r="E232" s="322" t="str">
        <f>IF('ALC Transition Plans'!$C233="yes", IF('ALC Transition Plans'!M233,"Prod",IF('ALC Transition Plans'!F233, 'ALC Transition Plans'!E233," ")),"N/A")</f>
        <v>Prod</v>
      </c>
      <c r="F232" s="261">
        <f>IF('ALC Transition Plans'!F233=0," ",'ALC Transition Plans'!F233)</f>
        <v>41334</v>
      </c>
      <c r="G232" s="262" t="str">
        <f>IF('ALC Transition Plans'!G233=0," ",'ALC Transition Plans'!G233)</f>
        <v>Y</v>
      </c>
      <c r="H232" s="262" t="str">
        <f>IF('ALC Transition Plans'!H233=0," ",'ALC Transition Plans'!H233)</f>
        <v>Y</v>
      </c>
      <c r="I232" s="261" t="str">
        <f>IF('ALC Transition Plans'!I233=0," ",'ALC Transition Plans'!I233)</f>
        <v xml:space="preserve"> </v>
      </c>
      <c r="J232" s="323" t="str">
        <f>IF('ALC Transition Plans'!$O233="yes", IF('ALC Transition Plans'!X233,"Prod",IF('ALC Transition Plans'!R233, 'ALC Transition Plans'!Q233," ")),"N/A")</f>
        <v>Prod</v>
      </c>
      <c r="K232" s="267">
        <f>IF('ALC Transition Plans'!R233=0," ",'ALC Transition Plans'!R233)</f>
        <v>41214</v>
      </c>
      <c r="L232" s="270" t="str">
        <f>IF('ALC Transition Plans'!S233=0," ",'ALC Transition Plans'!S233)</f>
        <v>Y</v>
      </c>
      <c r="M232" s="267" t="str">
        <f>IF('ALC Transition Plans'!T233=0," ",'ALC Transition Plans'!T233)</f>
        <v xml:space="preserve"> </v>
      </c>
      <c r="N232" s="329" t="str">
        <f>IF('ALC Transition Plans'!$Z233="yes", IF('ALC Transition Plans'!AJ233,"Prod",IF('ALC Transition Plans'!AF233, 'ALC Transition Plans'!AC233," ")),"N/A")</f>
        <v>N/A</v>
      </c>
      <c r="O232" s="332" t="str">
        <f>IF('ALC Transition Plans'!AE233=0," ",'ALC Transition Plans'!AE233)</f>
        <v xml:space="preserve"> </v>
      </c>
      <c r="P232" s="560" t="str">
        <f>IF('ALC Transition Plans'!AF233=0," ",'ALC Transition Plans'!AF233)</f>
        <v xml:space="preserve"> </v>
      </c>
      <c r="Q232" s="558">
        <f t="shared" si="13"/>
        <v>0</v>
      </c>
      <c r="R232" s="276" t="str">
        <f>IF(VLOOKUP(B232,'Pivot Table'!$B$5:$K$2000,8,FALSE)=1,"Yes","")</f>
        <v/>
      </c>
      <c r="S232" s="277" t="str">
        <f>'ALC Transition Plans'!BL233</f>
        <v>F</v>
      </c>
      <c r="T232" s="226" t="str">
        <f>IF('ALC POC'!D232=0," ",'ALC POC'!D232)</f>
        <v>William W. Raulerson</v>
      </c>
      <c r="U232" s="139" t="str">
        <f>IF('ALC POC'!E232=0," ",'ALC POC'!E232)</f>
        <v>W1Raulerson@bop.gov</v>
      </c>
      <c r="V232" s="139" t="str">
        <f>IF('ALC POC'!F232=0," ",'ALC POC'!F232)</f>
        <v>202-305-3011</v>
      </c>
      <c r="X232">
        <f t="shared" si="12"/>
        <v>0</v>
      </c>
    </row>
    <row r="233" spans="1:24" ht="15" customHeight="1" x14ac:dyDescent="0.25">
      <c r="A233" s="333" t="s">
        <v>15</v>
      </c>
      <c r="B233" s="333" t="s">
        <v>220</v>
      </c>
      <c r="C233" s="480" t="str">
        <f>IF('ALC POC'!C233=0," ",'ALC POC'!C233)</f>
        <v xml:space="preserve">DOJ - BOP </v>
      </c>
      <c r="D233" s="480"/>
      <c r="E233" s="322" t="str">
        <f>IF('ALC Transition Plans'!$C234="yes", IF('ALC Transition Plans'!M234,"Prod",IF('ALC Transition Plans'!F234, 'ALC Transition Plans'!E234," ")),"N/A")</f>
        <v>Prod</v>
      </c>
      <c r="F233" s="261">
        <f>IF('ALC Transition Plans'!F234=0," ",'ALC Transition Plans'!F234)</f>
        <v>41306</v>
      </c>
      <c r="G233" s="262" t="str">
        <f>IF('ALC Transition Plans'!G234=0," ",'ALC Transition Plans'!G234)</f>
        <v>Y</v>
      </c>
      <c r="H233" s="262" t="str">
        <f>IF('ALC Transition Plans'!H234=0," ",'ALC Transition Plans'!H234)</f>
        <v>Y</v>
      </c>
      <c r="I233" s="261" t="str">
        <f>IF('ALC Transition Plans'!I234=0," ",'ALC Transition Plans'!I234)</f>
        <v xml:space="preserve"> </v>
      </c>
      <c r="J233" s="323" t="str">
        <f>IF('ALC Transition Plans'!$O234="yes", IF('ALC Transition Plans'!X234,"Prod",IF('ALC Transition Plans'!R234, 'ALC Transition Plans'!Q234," ")),"N/A")</f>
        <v>Prod</v>
      </c>
      <c r="K233" s="267">
        <f>IF('ALC Transition Plans'!R234=0," ",'ALC Transition Plans'!R234)</f>
        <v>41214</v>
      </c>
      <c r="L233" s="270" t="str">
        <f>IF('ALC Transition Plans'!S234=0," ",'ALC Transition Plans'!S234)</f>
        <v>Y</v>
      </c>
      <c r="M233" s="267" t="str">
        <f>IF('ALC Transition Plans'!T234=0," ",'ALC Transition Plans'!T234)</f>
        <v xml:space="preserve"> </v>
      </c>
      <c r="N233" s="329" t="str">
        <f>IF('ALC Transition Plans'!$Z234="yes", IF('ALC Transition Plans'!AJ234,"Prod",IF('ALC Transition Plans'!AF234, 'ALC Transition Plans'!AC234," ")),"N/A")</f>
        <v>N/A</v>
      </c>
      <c r="O233" s="332" t="str">
        <f>IF('ALC Transition Plans'!AE234=0," ",'ALC Transition Plans'!AE234)</f>
        <v xml:space="preserve"> </v>
      </c>
      <c r="P233" s="560" t="str">
        <f>IF('ALC Transition Plans'!AF234=0," ",'ALC Transition Plans'!AF234)</f>
        <v xml:space="preserve"> </v>
      </c>
      <c r="Q233" s="558">
        <f t="shared" si="13"/>
        <v>0</v>
      </c>
      <c r="R233" s="276" t="str">
        <f>IF(VLOOKUP(B233,'Pivot Table'!$B$5:$K$2000,8,FALSE)=1,"Yes","")</f>
        <v/>
      </c>
      <c r="S233" s="277" t="str">
        <f>'ALC Transition Plans'!BL234</f>
        <v>F</v>
      </c>
      <c r="T233" s="226" t="str">
        <f>IF('ALC POC'!D233=0," ",'ALC POC'!D233)</f>
        <v>William W. Raulerson</v>
      </c>
      <c r="U233" s="139" t="str">
        <f>IF('ALC POC'!E233=0," ",'ALC POC'!E233)</f>
        <v>W1Raulerson@bop.gov</v>
      </c>
      <c r="V233" s="139" t="str">
        <f>IF('ALC POC'!F233=0," ",'ALC POC'!F233)</f>
        <v>202-305-3011</v>
      </c>
      <c r="X233">
        <f t="shared" si="12"/>
        <v>0</v>
      </c>
    </row>
    <row r="234" spans="1:24" ht="15" customHeight="1" x14ac:dyDescent="0.25">
      <c r="A234" s="333" t="s">
        <v>15</v>
      </c>
      <c r="B234" s="333" t="s">
        <v>221</v>
      </c>
      <c r="C234" s="480" t="str">
        <f>IF('ALC POC'!C234=0," ",'ALC POC'!C234)</f>
        <v xml:space="preserve">DOJ - BOP </v>
      </c>
      <c r="D234" s="480"/>
      <c r="E234" s="322" t="str">
        <f>IF('ALC Transition Plans'!$C235="yes", IF('ALC Transition Plans'!M235,"Prod",IF('ALC Transition Plans'!F235, 'ALC Transition Plans'!E235," ")),"N/A")</f>
        <v>Prod</v>
      </c>
      <c r="F234" s="261">
        <f>IF('ALC Transition Plans'!F235=0," ",'ALC Transition Plans'!F235)</f>
        <v>41306</v>
      </c>
      <c r="G234" s="262" t="str">
        <f>IF('ALC Transition Plans'!G235=0," ",'ALC Transition Plans'!G235)</f>
        <v>Y</v>
      </c>
      <c r="H234" s="262" t="str">
        <f>IF('ALC Transition Plans'!H235=0," ",'ALC Transition Plans'!H235)</f>
        <v>Y</v>
      </c>
      <c r="I234" s="261" t="str">
        <f>IF('ALC Transition Plans'!I235=0," ",'ALC Transition Plans'!I235)</f>
        <v xml:space="preserve"> </v>
      </c>
      <c r="J234" s="323" t="str">
        <f>IF('ALC Transition Plans'!$O235="yes", IF('ALC Transition Plans'!X235,"Prod",IF('ALC Transition Plans'!R235, 'ALC Transition Plans'!Q235," ")),"N/A")</f>
        <v>Prod</v>
      </c>
      <c r="K234" s="267">
        <f>IF('ALC Transition Plans'!R235=0," ",'ALC Transition Plans'!R235)</f>
        <v>41214</v>
      </c>
      <c r="L234" s="270" t="str">
        <f>IF('ALC Transition Plans'!S235=0," ",'ALC Transition Plans'!S235)</f>
        <v>Y</v>
      </c>
      <c r="M234" s="267" t="str">
        <f>IF('ALC Transition Plans'!T235=0," ",'ALC Transition Plans'!T235)</f>
        <v xml:space="preserve"> </v>
      </c>
      <c r="N234" s="329" t="str">
        <f>IF('ALC Transition Plans'!$Z235="yes", IF('ALC Transition Plans'!AJ235,"Prod",IF('ALC Transition Plans'!AF235, 'ALC Transition Plans'!AC235," ")),"N/A")</f>
        <v>N/A</v>
      </c>
      <c r="O234" s="332" t="str">
        <f>IF('ALC Transition Plans'!AE235=0," ",'ALC Transition Plans'!AE235)</f>
        <v xml:space="preserve"> </v>
      </c>
      <c r="P234" s="560" t="str">
        <f>IF('ALC Transition Plans'!AF235=0," ",'ALC Transition Plans'!AF235)</f>
        <v xml:space="preserve"> </v>
      </c>
      <c r="Q234" s="558">
        <f t="shared" si="13"/>
        <v>0</v>
      </c>
      <c r="R234" s="276" t="str">
        <f>IF(VLOOKUP(B234,'Pivot Table'!$B$5:$K$2000,8,FALSE)=1,"Yes","")</f>
        <v/>
      </c>
      <c r="S234" s="277" t="str">
        <f>'ALC Transition Plans'!BL235</f>
        <v>F</v>
      </c>
      <c r="T234" s="226" t="str">
        <f>IF('ALC POC'!D234=0," ",'ALC POC'!D234)</f>
        <v>William W. Raulerson</v>
      </c>
      <c r="U234" s="139" t="str">
        <f>IF('ALC POC'!E234=0," ",'ALC POC'!E234)</f>
        <v>W1Raulerson@bop.gov</v>
      </c>
      <c r="V234" s="139" t="str">
        <f>IF('ALC POC'!F234=0," ",'ALC POC'!F234)</f>
        <v>202-305-3011</v>
      </c>
      <c r="X234">
        <f t="shared" si="12"/>
        <v>0</v>
      </c>
    </row>
    <row r="235" spans="1:24" ht="15" customHeight="1" x14ac:dyDescent="0.25">
      <c r="A235" s="333" t="s">
        <v>15</v>
      </c>
      <c r="B235" s="333" t="s">
        <v>222</v>
      </c>
      <c r="C235" s="480" t="str">
        <f>IF('ALC POC'!C235=0," ",'ALC POC'!C235)</f>
        <v xml:space="preserve">DOJ - BOP </v>
      </c>
      <c r="D235" s="480"/>
      <c r="E235" s="322" t="str">
        <f>IF('ALC Transition Plans'!$C236="yes", IF('ALC Transition Plans'!M236,"Prod",IF('ALC Transition Plans'!F236, 'ALC Transition Plans'!E236," ")),"N/A")</f>
        <v>Prod</v>
      </c>
      <c r="F235" s="261">
        <f>IF('ALC Transition Plans'!F236=0," ",'ALC Transition Plans'!F236)</f>
        <v>41334</v>
      </c>
      <c r="G235" s="262" t="str">
        <f>IF('ALC Transition Plans'!G236=0," ",'ALC Transition Plans'!G236)</f>
        <v>Y</v>
      </c>
      <c r="H235" s="262" t="str">
        <f>IF('ALC Transition Plans'!H236=0," ",'ALC Transition Plans'!H236)</f>
        <v>Y</v>
      </c>
      <c r="I235" s="261" t="str">
        <f>IF('ALC Transition Plans'!I236=0," ",'ALC Transition Plans'!I236)</f>
        <v xml:space="preserve"> </v>
      </c>
      <c r="J235" s="323" t="str">
        <f>IF('ALC Transition Plans'!$O236="yes", IF('ALC Transition Plans'!X236,"Prod",IF('ALC Transition Plans'!R236, 'ALC Transition Plans'!Q236," ")),"N/A")</f>
        <v>Prod</v>
      </c>
      <c r="K235" s="267">
        <f>IF('ALC Transition Plans'!R236=0," ",'ALC Transition Plans'!R236)</f>
        <v>41214</v>
      </c>
      <c r="L235" s="270" t="str">
        <f>IF('ALC Transition Plans'!S236=0," ",'ALC Transition Plans'!S236)</f>
        <v>Y</v>
      </c>
      <c r="M235" s="267" t="str">
        <f>IF('ALC Transition Plans'!T236=0," ",'ALC Transition Plans'!T236)</f>
        <v xml:space="preserve"> </v>
      </c>
      <c r="N235" s="329" t="str">
        <f>IF('ALC Transition Plans'!$Z236="yes", IF('ALC Transition Plans'!AJ236,"Prod",IF('ALC Transition Plans'!AF236, 'ALC Transition Plans'!AC236," ")),"N/A")</f>
        <v>N/A</v>
      </c>
      <c r="O235" s="332" t="str">
        <f>IF('ALC Transition Plans'!AE236=0," ",'ALC Transition Plans'!AE236)</f>
        <v xml:space="preserve"> </v>
      </c>
      <c r="P235" s="560" t="str">
        <f>IF('ALC Transition Plans'!AF236=0," ",'ALC Transition Plans'!AF236)</f>
        <v xml:space="preserve"> </v>
      </c>
      <c r="Q235" s="558">
        <f t="shared" si="13"/>
        <v>0</v>
      </c>
      <c r="R235" s="276" t="str">
        <f>IF(VLOOKUP(B235,'Pivot Table'!$B$5:$K$2000,8,FALSE)=1,"Yes","")</f>
        <v/>
      </c>
      <c r="S235" s="277" t="str">
        <f>'ALC Transition Plans'!BL236</f>
        <v>F</v>
      </c>
      <c r="T235" s="226" t="str">
        <f>IF('ALC POC'!D235=0," ",'ALC POC'!D235)</f>
        <v>William W. Raulerson</v>
      </c>
      <c r="U235" s="139" t="str">
        <f>IF('ALC POC'!E235=0," ",'ALC POC'!E235)</f>
        <v>W1Raulerson@bop.gov</v>
      </c>
      <c r="V235" s="139" t="str">
        <f>IF('ALC POC'!F235=0," ",'ALC POC'!F235)</f>
        <v>202-305-3011</v>
      </c>
      <c r="X235">
        <f t="shared" si="12"/>
        <v>0</v>
      </c>
    </row>
    <row r="236" spans="1:24" ht="15" customHeight="1" x14ac:dyDescent="0.25">
      <c r="A236" s="333" t="s">
        <v>15</v>
      </c>
      <c r="B236" s="333" t="s">
        <v>223</v>
      </c>
      <c r="C236" s="480" t="str">
        <f>IF('ALC POC'!C236=0," ",'ALC POC'!C236)</f>
        <v xml:space="preserve">DOJ - BOP </v>
      </c>
      <c r="D236" s="480"/>
      <c r="E236" s="322" t="str">
        <f>IF('ALC Transition Plans'!$C237="yes", IF('ALC Transition Plans'!M237,"Prod",IF('ALC Transition Plans'!F237, 'ALC Transition Plans'!E237," ")),"N/A")</f>
        <v>Prod</v>
      </c>
      <c r="F236" s="261">
        <f>IF('ALC Transition Plans'!F237=0," ",'ALC Transition Plans'!F237)</f>
        <v>41334</v>
      </c>
      <c r="G236" s="262" t="str">
        <f>IF('ALC Transition Plans'!G237=0," ",'ALC Transition Plans'!G237)</f>
        <v>Y</v>
      </c>
      <c r="H236" s="262" t="str">
        <f>IF('ALC Transition Plans'!H237=0," ",'ALC Transition Plans'!H237)</f>
        <v>Y</v>
      </c>
      <c r="I236" s="261" t="str">
        <f>IF('ALC Transition Plans'!I237=0," ",'ALC Transition Plans'!I237)</f>
        <v xml:space="preserve"> </v>
      </c>
      <c r="J236" s="323" t="str">
        <f>IF('ALC Transition Plans'!$O237="yes", IF('ALC Transition Plans'!X237,"Prod",IF('ALC Transition Plans'!R237, 'ALC Transition Plans'!Q237," ")),"N/A")</f>
        <v>Prod</v>
      </c>
      <c r="K236" s="267">
        <f>IF('ALC Transition Plans'!R237=0," ",'ALC Transition Plans'!R237)</f>
        <v>41214</v>
      </c>
      <c r="L236" s="270" t="str">
        <f>IF('ALC Transition Plans'!S237=0," ",'ALC Transition Plans'!S237)</f>
        <v>Y</v>
      </c>
      <c r="M236" s="267" t="str">
        <f>IF('ALC Transition Plans'!T237=0," ",'ALC Transition Plans'!T237)</f>
        <v xml:space="preserve"> </v>
      </c>
      <c r="N236" s="329" t="str">
        <f>IF('ALC Transition Plans'!$Z237="yes", IF('ALC Transition Plans'!AJ237,"Prod",IF('ALC Transition Plans'!AF237, 'ALC Transition Plans'!AC237," ")),"N/A")</f>
        <v>N/A</v>
      </c>
      <c r="O236" s="332" t="str">
        <f>IF('ALC Transition Plans'!AE237=0," ",'ALC Transition Plans'!AE237)</f>
        <v xml:space="preserve"> </v>
      </c>
      <c r="P236" s="560" t="str">
        <f>IF('ALC Transition Plans'!AF237=0," ",'ALC Transition Plans'!AF237)</f>
        <v xml:space="preserve"> </v>
      </c>
      <c r="Q236" s="558">
        <f t="shared" si="13"/>
        <v>0</v>
      </c>
      <c r="R236" s="276" t="str">
        <f>IF(VLOOKUP(B236,'Pivot Table'!$B$5:$K$2000,8,FALSE)=1,"Yes","")</f>
        <v/>
      </c>
      <c r="S236" s="277" t="str">
        <f>'ALC Transition Plans'!BL237</f>
        <v>F</v>
      </c>
      <c r="T236" s="226" t="str">
        <f>IF('ALC POC'!D236=0," ",'ALC POC'!D236)</f>
        <v>William W. Raulerson</v>
      </c>
      <c r="U236" s="139" t="str">
        <f>IF('ALC POC'!E236=0," ",'ALC POC'!E236)</f>
        <v>W1Raulerson@bop.gov</v>
      </c>
      <c r="V236" s="139" t="str">
        <f>IF('ALC POC'!F236=0," ",'ALC POC'!F236)</f>
        <v>202-305-3011</v>
      </c>
      <c r="X236">
        <f t="shared" si="12"/>
        <v>0</v>
      </c>
    </row>
    <row r="237" spans="1:24" ht="15" customHeight="1" x14ac:dyDescent="0.25">
      <c r="A237" s="333" t="s">
        <v>15</v>
      </c>
      <c r="B237" s="333" t="s">
        <v>224</v>
      </c>
      <c r="C237" s="480" t="str">
        <f>IF('ALC POC'!C237=0," ",'ALC POC'!C237)</f>
        <v xml:space="preserve">DOJ - BOP </v>
      </c>
      <c r="D237" s="480"/>
      <c r="E237" s="322" t="str">
        <f>IF('ALC Transition Plans'!$C238="yes", IF('ALC Transition Plans'!M238,"Prod",IF('ALC Transition Plans'!F238, 'ALC Transition Plans'!E238," ")),"N/A")</f>
        <v>Prod</v>
      </c>
      <c r="F237" s="261">
        <f>IF('ALC Transition Plans'!F238=0," ",'ALC Transition Plans'!F238)</f>
        <v>41334</v>
      </c>
      <c r="G237" s="262" t="str">
        <f>IF('ALC Transition Plans'!G238=0," ",'ALC Transition Plans'!G238)</f>
        <v>Y</v>
      </c>
      <c r="H237" s="262" t="str">
        <f>IF('ALC Transition Plans'!H238=0," ",'ALC Transition Plans'!H238)</f>
        <v>Y</v>
      </c>
      <c r="I237" s="261" t="str">
        <f>IF('ALC Transition Plans'!I238=0," ",'ALC Transition Plans'!I238)</f>
        <v xml:space="preserve"> </v>
      </c>
      <c r="J237" s="323" t="str">
        <f>IF('ALC Transition Plans'!$O238="yes", IF('ALC Transition Plans'!X238,"Prod",IF('ALC Transition Plans'!R238, 'ALC Transition Plans'!Q238," ")),"N/A")</f>
        <v>Prod</v>
      </c>
      <c r="K237" s="267">
        <f>IF('ALC Transition Plans'!R238=0," ",'ALC Transition Plans'!R238)</f>
        <v>41214</v>
      </c>
      <c r="L237" s="270" t="str">
        <f>IF('ALC Transition Plans'!S238=0," ",'ALC Transition Plans'!S238)</f>
        <v>Y</v>
      </c>
      <c r="M237" s="267" t="str">
        <f>IF('ALC Transition Plans'!T238=0," ",'ALC Transition Plans'!T238)</f>
        <v xml:space="preserve"> </v>
      </c>
      <c r="N237" s="329" t="str">
        <f>IF('ALC Transition Plans'!$Z238="yes", IF('ALC Transition Plans'!AJ238,"Prod",IF('ALC Transition Plans'!AF238, 'ALC Transition Plans'!AC238," ")),"N/A")</f>
        <v>N/A</v>
      </c>
      <c r="O237" s="332" t="str">
        <f>IF('ALC Transition Plans'!AE238=0," ",'ALC Transition Plans'!AE238)</f>
        <v xml:space="preserve"> </v>
      </c>
      <c r="P237" s="560" t="str">
        <f>IF('ALC Transition Plans'!AF238=0," ",'ALC Transition Plans'!AF238)</f>
        <v xml:space="preserve"> </v>
      </c>
      <c r="Q237" s="558">
        <f t="shared" si="13"/>
        <v>0</v>
      </c>
      <c r="R237" s="276" t="str">
        <f>IF(VLOOKUP(B237,'Pivot Table'!$B$5:$K$2000,8,FALSE)=1,"Yes","")</f>
        <v/>
      </c>
      <c r="S237" s="277" t="str">
        <f>'ALC Transition Plans'!BL238</f>
        <v>F</v>
      </c>
      <c r="T237" s="226" t="str">
        <f>IF('ALC POC'!D237=0," ",'ALC POC'!D237)</f>
        <v>William W. Raulerson</v>
      </c>
      <c r="U237" s="139" t="str">
        <f>IF('ALC POC'!E237=0," ",'ALC POC'!E237)</f>
        <v>W1Raulerson@bop.gov</v>
      </c>
      <c r="V237" s="139" t="str">
        <f>IF('ALC POC'!F237=0," ",'ALC POC'!F237)</f>
        <v>202-305-3011</v>
      </c>
      <c r="X237">
        <f t="shared" si="12"/>
        <v>0</v>
      </c>
    </row>
    <row r="238" spans="1:24" ht="15" customHeight="1" x14ac:dyDescent="0.25">
      <c r="A238" s="333" t="s">
        <v>15</v>
      </c>
      <c r="B238" s="333" t="s">
        <v>225</v>
      </c>
      <c r="C238" s="480" t="str">
        <f>IF('ALC POC'!C238=0," ",'ALC POC'!C238)</f>
        <v xml:space="preserve">DOJ - BOP </v>
      </c>
      <c r="D238" s="480"/>
      <c r="E238" s="322" t="str">
        <f>IF('ALC Transition Plans'!$C239="yes", IF('ALC Transition Plans'!M239,"Prod",IF('ALC Transition Plans'!F239, 'ALC Transition Plans'!E239," ")),"N/A")</f>
        <v>Prod</v>
      </c>
      <c r="F238" s="261">
        <f>IF('ALC Transition Plans'!F239=0," ",'ALC Transition Plans'!F239)</f>
        <v>41275</v>
      </c>
      <c r="G238" s="262" t="str">
        <f>IF('ALC Transition Plans'!G239=0," ",'ALC Transition Plans'!G239)</f>
        <v>Y</v>
      </c>
      <c r="H238" s="262" t="str">
        <f>IF('ALC Transition Plans'!H239=0," ",'ALC Transition Plans'!H239)</f>
        <v>Y</v>
      </c>
      <c r="I238" s="261" t="str">
        <f>IF('ALC Transition Plans'!I239=0," ",'ALC Transition Plans'!I239)</f>
        <v xml:space="preserve"> </v>
      </c>
      <c r="J238" s="323" t="str">
        <f>IF('ALC Transition Plans'!$O239="yes", IF('ALC Transition Plans'!X239,"Prod",IF('ALC Transition Plans'!R239, 'ALC Transition Plans'!Q239," ")),"N/A")</f>
        <v>Prod</v>
      </c>
      <c r="K238" s="267">
        <f>IF('ALC Transition Plans'!R239=0," ",'ALC Transition Plans'!R239)</f>
        <v>41091</v>
      </c>
      <c r="L238" s="270" t="str">
        <f>IF('ALC Transition Plans'!S239=0," ",'ALC Transition Plans'!S239)</f>
        <v>Y</v>
      </c>
      <c r="M238" s="267" t="str">
        <f>IF('ALC Transition Plans'!T239=0," ",'ALC Transition Plans'!T239)</f>
        <v xml:space="preserve"> </v>
      </c>
      <c r="N238" s="329" t="str">
        <f>IF('ALC Transition Plans'!$Z239="yes", IF('ALC Transition Plans'!AJ239,"Prod",IF('ALC Transition Plans'!AF239, 'ALC Transition Plans'!AC239," ")),"N/A")</f>
        <v>N/A</v>
      </c>
      <c r="O238" s="332" t="str">
        <f>IF('ALC Transition Plans'!AE239=0," ",'ALC Transition Plans'!AE239)</f>
        <v xml:space="preserve"> </v>
      </c>
      <c r="P238" s="560" t="str">
        <f>IF('ALC Transition Plans'!AF239=0," ",'ALC Transition Plans'!AF239)</f>
        <v xml:space="preserve"> </v>
      </c>
      <c r="Q238" s="558">
        <f t="shared" si="13"/>
        <v>0</v>
      </c>
      <c r="R238" s="276" t="str">
        <f>IF(VLOOKUP(B238,'Pivot Table'!$B$5:$K$2000,8,FALSE)=1,"Yes","")</f>
        <v/>
      </c>
      <c r="S238" s="277" t="str">
        <f>'ALC Transition Plans'!BL239</f>
        <v>F</v>
      </c>
      <c r="T238" s="226" t="str">
        <f>IF('ALC POC'!D238=0," ",'ALC POC'!D238)</f>
        <v>William W. Raulerson</v>
      </c>
      <c r="U238" s="139" t="str">
        <f>IF('ALC POC'!E238=0," ",'ALC POC'!E238)</f>
        <v>W1Raulerson@bop.gov</v>
      </c>
      <c r="V238" s="139" t="str">
        <f>IF('ALC POC'!F238=0," ",'ALC POC'!F238)</f>
        <v>202-305-3011</v>
      </c>
      <c r="X238">
        <f t="shared" si="12"/>
        <v>0</v>
      </c>
    </row>
    <row r="239" spans="1:24" ht="15" customHeight="1" x14ac:dyDescent="0.25">
      <c r="A239" s="333" t="s">
        <v>15</v>
      </c>
      <c r="B239" s="333" t="s">
        <v>226</v>
      </c>
      <c r="C239" s="480" t="str">
        <f>IF('ALC POC'!C239=0," ",'ALC POC'!C239)</f>
        <v xml:space="preserve">DOJ - BOP </v>
      </c>
      <c r="D239" s="480"/>
      <c r="E239" s="322" t="str">
        <f>IF('ALC Transition Plans'!$C240="yes", IF('ALC Transition Plans'!M240,"Prod",IF('ALC Transition Plans'!F240, 'ALC Transition Plans'!E240," ")),"N/A")</f>
        <v>Prod</v>
      </c>
      <c r="F239" s="261">
        <f>IF('ALC Transition Plans'!F240=0," ",'ALC Transition Plans'!F240)</f>
        <v>41487</v>
      </c>
      <c r="G239" s="262" t="str">
        <f>IF('ALC Transition Plans'!G240=0," ",'ALC Transition Plans'!G240)</f>
        <v>Y</v>
      </c>
      <c r="H239" s="262" t="str">
        <f>IF('ALC Transition Plans'!H240=0," ",'ALC Transition Plans'!H240)</f>
        <v>Y</v>
      </c>
      <c r="I239" s="261" t="str">
        <f>IF('ALC Transition Plans'!I240=0," ",'ALC Transition Plans'!I240)</f>
        <v xml:space="preserve"> </v>
      </c>
      <c r="J239" s="323" t="str">
        <f>IF('ALC Transition Plans'!$O240="yes", IF('ALC Transition Plans'!X240,"Prod",IF('ALC Transition Plans'!R240, 'ALC Transition Plans'!Q240," ")),"N/A")</f>
        <v>Prod</v>
      </c>
      <c r="K239" s="267">
        <f>IF('ALC Transition Plans'!R240=0," ",'ALC Transition Plans'!R240)</f>
        <v>41334</v>
      </c>
      <c r="L239" s="270" t="str">
        <f>IF('ALC Transition Plans'!S240=0," ",'ALC Transition Plans'!S240)</f>
        <v>Y</v>
      </c>
      <c r="M239" s="267" t="str">
        <f>IF('ALC Transition Plans'!T240=0," ",'ALC Transition Plans'!T240)</f>
        <v xml:space="preserve"> </v>
      </c>
      <c r="N239" s="329" t="str">
        <f>IF('ALC Transition Plans'!$Z240="yes", IF('ALC Transition Plans'!AJ240,"Prod",IF('ALC Transition Plans'!AF240, 'ALC Transition Plans'!AC240," ")),"N/A")</f>
        <v>N/A</v>
      </c>
      <c r="O239" s="332" t="str">
        <f>IF('ALC Transition Plans'!AE240=0," ",'ALC Transition Plans'!AE240)</f>
        <v xml:space="preserve"> </v>
      </c>
      <c r="P239" s="560" t="str">
        <f>IF('ALC Transition Plans'!AF240=0," ",'ALC Transition Plans'!AF240)</f>
        <v xml:space="preserve"> </v>
      </c>
      <c r="Q239" s="558">
        <f t="shared" si="13"/>
        <v>0</v>
      </c>
      <c r="R239" s="276" t="str">
        <f>IF(VLOOKUP(B239,'Pivot Table'!$B$5:$K$2000,8,FALSE)=1,"Yes","")</f>
        <v/>
      </c>
      <c r="S239" s="277" t="str">
        <f>'ALC Transition Plans'!BL240</f>
        <v>F</v>
      </c>
      <c r="T239" s="226" t="str">
        <f>IF('ALC POC'!D239=0," ",'ALC POC'!D239)</f>
        <v>William W. Raulerson</v>
      </c>
      <c r="U239" s="139" t="str">
        <f>IF('ALC POC'!E239=0," ",'ALC POC'!E239)</f>
        <v>W1Raulerson@bop.gov</v>
      </c>
      <c r="V239" s="139" t="str">
        <f>IF('ALC POC'!F239=0," ",'ALC POC'!F239)</f>
        <v>202-305-3011</v>
      </c>
      <c r="X239">
        <f t="shared" si="12"/>
        <v>0</v>
      </c>
    </row>
    <row r="240" spans="1:24" ht="15" customHeight="1" x14ac:dyDescent="0.25">
      <c r="A240" s="333" t="s">
        <v>15</v>
      </c>
      <c r="B240" s="333" t="s">
        <v>227</v>
      </c>
      <c r="C240" s="480" t="str">
        <f>IF('ALC POC'!C240=0," ",'ALC POC'!C240)</f>
        <v xml:space="preserve">DOJ - BOP </v>
      </c>
      <c r="D240" s="480"/>
      <c r="E240" s="322" t="str">
        <f>IF('ALC Transition Plans'!$C241="yes", IF('ALC Transition Plans'!M241,"Prod",IF('ALC Transition Plans'!F241, 'ALC Transition Plans'!E241," ")),"N/A")</f>
        <v>Prod</v>
      </c>
      <c r="F240" s="261">
        <f>IF('ALC Transition Plans'!F241=0," ",'ALC Transition Plans'!F241)</f>
        <v>41334</v>
      </c>
      <c r="G240" s="262" t="str">
        <f>IF('ALC Transition Plans'!G241=0," ",'ALC Transition Plans'!G241)</f>
        <v>Y</v>
      </c>
      <c r="H240" s="262" t="str">
        <f>IF('ALC Transition Plans'!H241=0," ",'ALC Transition Plans'!H241)</f>
        <v>Y</v>
      </c>
      <c r="I240" s="261" t="str">
        <f>IF('ALC Transition Plans'!I241=0," ",'ALC Transition Plans'!I241)</f>
        <v xml:space="preserve"> </v>
      </c>
      <c r="J240" s="323" t="str">
        <f>IF('ALC Transition Plans'!$O241="yes", IF('ALC Transition Plans'!X241,"Prod",IF('ALC Transition Plans'!R241, 'ALC Transition Plans'!Q241," ")),"N/A")</f>
        <v>Prod</v>
      </c>
      <c r="K240" s="267">
        <f>IF('ALC Transition Plans'!R241=0," ",'ALC Transition Plans'!R241)</f>
        <v>41214</v>
      </c>
      <c r="L240" s="270" t="str">
        <f>IF('ALC Transition Plans'!S241=0," ",'ALC Transition Plans'!S241)</f>
        <v>Y</v>
      </c>
      <c r="M240" s="267" t="str">
        <f>IF('ALC Transition Plans'!T241=0," ",'ALC Transition Plans'!T241)</f>
        <v xml:space="preserve"> </v>
      </c>
      <c r="N240" s="329" t="str">
        <f>IF('ALC Transition Plans'!$Z241="yes", IF('ALC Transition Plans'!AJ241,"Prod",IF('ALC Transition Plans'!AF241, 'ALC Transition Plans'!AC241," ")),"N/A")</f>
        <v>N/A</v>
      </c>
      <c r="O240" s="332" t="str">
        <f>IF('ALC Transition Plans'!AE241=0," ",'ALC Transition Plans'!AE241)</f>
        <v xml:space="preserve"> </v>
      </c>
      <c r="P240" s="560" t="str">
        <f>IF('ALC Transition Plans'!AF241=0," ",'ALC Transition Plans'!AF241)</f>
        <v xml:space="preserve"> </v>
      </c>
      <c r="Q240" s="558">
        <f t="shared" si="13"/>
        <v>0</v>
      </c>
      <c r="R240" s="276" t="str">
        <f>IF(VLOOKUP(B240,'Pivot Table'!$B$5:$K$2000,8,FALSE)=1,"Yes","")</f>
        <v/>
      </c>
      <c r="S240" s="277" t="str">
        <f>'ALC Transition Plans'!BL241</f>
        <v>F</v>
      </c>
      <c r="T240" s="226" t="str">
        <f>IF('ALC POC'!D240=0," ",'ALC POC'!D240)</f>
        <v>William W. Raulerson</v>
      </c>
      <c r="U240" s="139" t="str">
        <f>IF('ALC POC'!E240=0," ",'ALC POC'!E240)</f>
        <v>W1Raulerson@bop.gov</v>
      </c>
      <c r="V240" s="139" t="str">
        <f>IF('ALC POC'!F240=0," ",'ALC POC'!F240)</f>
        <v>202-305-3011</v>
      </c>
      <c r="X240">
        <f t="shared" si="12"/>
        <v>0</v>
      </c>
    </row>
    <row r="241" spans="1:24" ht="15" customHeight="1" x14ac:dyDescent="0.25">
      <c r="A241" s="333" t="s">
        <v>15</v>
      </c>
      <c r="B241" s="333" t="s">
        <v>228</v>
      </c>
      <c r="C241" s="480" t="str">
        <f>IF('ALC POC'!C241=0," ",'ALC POC'!C241)</f>
        <v xml:space="preserve">DOJ - BOP </v>
      </c>
      <c r="D241" s="480"/>
      <c r="E241" s="322" t="str">
        <f>IF('ALC Transition Plans'!$C242="yes", IF('ALC Transition Plans'!M242,"Prod",IF('ALC Transition Plans'!F242, 'ALC Transition Plans'!E242," ")),"N/A")</f>
        <v>Prod</v>
      </c>
      <c r="F241" s="261">
        <f>IF('ALC Transition Plans'!F242=0," ",'ALC Transition Plans'!F242)</f>
        <v>41487</v>
      </c>
      <c r="G241" s="262" t="str">
        <f>IF('ALC Transition Plans'!G242=0," ",'ALC Transition Plans'!G242)</f>
        <v>Y</v>
      </c>
      <c r="H241" s="262" t="str">
        <f>IF('ALC Transition Plans'!H242=0," ",'ALC Transition Plans'!H242)</f>
        <v>Y</v>
      </c>
      <c r="I241" s="261" t="str">
        <f>IF('ALC Transition Plans'!I242=0," ",'ALC Transition Plans'!I242)</f>
        <v xml:space="preserve"> </v>
      </c>
      <c r="J241" s="323" t="str">
        <f>IF('ALC Transition Plans'!$O242="yes", IF('ALC Transition Plans'!X242,"Prod",IF('ALC Transition Plans'!R242, 'ALC Transition Plans'!Q242," ")),"N/A")</f>
        <v>Prod</v>
      </c>
      <c r="K241" s="267">
        <f>IF('ALC Transition Plans'!R242=0," ",'ALC Transition Plans'!R242)</f>
        <v>41334</v>
      </c>
      <c r="L241" s="270" t="str">
        <f>IF('ALC Transition Plans'!S242=0," ",'ALC Transition Plans'!S242)</f>
        <v>Y</v>
      </c>
      <c r="M241" s="267" t="str">
        <f>IF('ALC Transition Plans'!T242=0," ",'ALC Transition Plans'!T242)</f>
        <v xml:space="preserve"> </v>
      </c>
      <c r="N241" s="329" t="str">
        <f>IF('ALC Transition Plans'!$Z242="yes", IF('ALC Transition Plans'!AJ242,"Prod",IF('ALC Transition Plans'!AF242, 'ALC Transition Plans'!AC242," ")),"N/A")</f>
        <v>N/A</v>
      </c>
      <c r="O241" s="332" t="str">
        <f>IF('ALC Transition Plans'!AE242=0," ",'ALC Transition Plans'!AE242)</f>
        <v xml:space="preserve"> </v>
      </c>
      <c r="P241" s="560" t="str">
        <f>IF('ALC Transition Plans'!AF242=0," ",'ALC Transition Plans'!AF242)</f>
        <v xml:space="preserve"> </v>
      </c>
      <c r="Q241" s="558">
        <f t="shared" si="13"/>
        <v>0</v>
      </c>
      <c r="R241" s="276" t="str">
        <f>IF(VLOOKUP(B241,'Pivot Table'!$B$5:$K$2000,8,FALSE)=1,"Yes","")</f>
        <v/>
      </c>
      <c r="S241" s="277" t="str">
        <f>'ALC Transition Plans'!BL242</f>
        <v>F</v>
      </c>
      <c r="T241" s="226" t="str">
        <f>IF('ALC POC'!D241=0," ",'ALC POC'!D241)</f>
        <v>William W. Raulerson</v>
      </c>
      <c r="U241" s="139" t="str">
        <f>IF('ALC POC'!E241=0," ",'ALC POC'!E241)</f>
        <v>W1Raulerson@bop.gov</v>
      </c>
      <c r="V241" s="139" t="str">
        <f>IF('ALC POC'!F241=0," ",'ALC POC'!F241)</f>
        <v>202-305-3011</v>
      </c>
      <c r="X241">
        <f t="shared" si="12"/>
        <v>0</v>
      </c>
    </row>
    <row r="242" spans="1:24" ht="35.25" customHeight="1" x14ac:dyDescent="0.25">
      <c r="A242" s="333" t="s">
        <v>15</v>
      </c>
      <c r="B242" s="333" t="s">
        <v>229</v>
      </c>
      <c r="C242" s="480" t="str">
        <f>IF('ALC POC'!C242=0," ",'ALC POC'!C242)</f>
        <v>DOJ - Drug Enforcement</v>
      </c>
      <c r="D242" s="480" t="s">
        <v>1885</v>
      </c>
      <c r="E242" s="322" t="str">
        <f>IF('ALC Transition Plans'!$C243="yes", IF('ALC Transition Plans'!M243,"Prod",IF('ALC Transition Plans'!F243, 'ALC Transition Plans'!E243," ")),"N/A")</f>
        <v>X</v>
      </c>
      <c r="F242" s="261">
        <f>IF('ALC Transition Plans'!F243=0," ",'ALC Transition Plans'!F243)</f>
        <v>41760</v>
      </c>
      <c r="G242" s="262" t="str">
        <f>IF('ALC Transition Plans'!G243=0," ",'ALC Transition Plans'!G243)</f>
        <v>Y</v>
      </c>
      <c r="H242" s="262" t="str">
        <f>IF('ALC Transition Plans'!H243=0," ",'ALC Transition Plans'!H243)</f>
        <v>Y</v>
      </c>
      <c r="I242" s="261">
        <f>IF('ALC Transition Plans'!I243=0," ",'ALC Transition Plans'!I243)</f>
        <v>42430</v>
      </c>
      <c r="J242" s="323" t="str">
        <f>IF('ALC Transition Plans'!$O243="yes", IF('ALC Transition Plans'!X243,"Prod",IF('ALC Transition Plans'!R243, 'ALC Transition Plans'!Q243," ")),"N/A")</f>
        <v>Prod</v>
      </c>
      <c r="K242" s="267">
        <f>IF('ALC Transition Plans'!R243=0," ",'ALC Transition Plans'!R243)</f>
        <v>41760</v>
      </c>
      <c r="L242" s="270" t="str">
        <f>IF('ALC Transition Plans'!S243=0," ",'ALC Transition Plans'!S243)</f>
        <v>Y</v>
      </c>
      <c r="M242" s="267" t="str">
        <f>IF('ALC Transition Plans'!T243=0," ",'ALC Transition Plans'!T243)</f>
        <v xml:space="preserve"> </v>
      </c>
      <c r="N242" s="324" t="str">
        <f>IF('ALC Transition Plans'!$Z243="yes", IF('ALC Transition Plans'!AJ243,"Prod",IF('ALC Transition Plans'!AF243, 'ALC Transition Plans'!AC243," ")),"N/A")</f>
        <v>Prod</v>
      </c>
      <c r="O242" s="269" t="str">
        <f>IF('ALC Transition Plans'!AE243=0," ",'ALC Transition Plans'!AE243)</f>
        <v>Y</v>
      </c>
      <c r="P242" s="557" t="str">
        <f>IF('ALC Transition Plans'!AF243=0," ",'ALC Transition Plans'!AF243)</f>
        <v xml:space="preserve"> </v>
      </c>
      <c r="Q242" s="558">
        <f t="shared" si="13"/>
        <v>1</v>
      </c>
      <c r="R242" s="276" t="str">
        <f>IF(VLOOKUP(B242,'Pivot Table'!$B$5:$K$2000,8,FALSE)=1,"Yes","")</f>
        <v/>
      </c>
      <c r="S242" s="277" t="str">
        <f>'ALC Transition Plans'!BL243</f>
        <v>P</v>
      </c>
      <c r="T242" s="226" t="str">
        <f>IF('ALC POC'!D242=0," ",'ALC POC'!D242)</f>
        <v>Dianne Tate
Reed Waller,
Kyle Farris</v>
      </c>
      <c r="U242" s="139" t="str">
        <f>IF('ALC POC'!E242=0," ",'ALC POC'!E242)</f>
        <v xml:space="preserve">Dianne.Tate@usdoj.gov
Reed.V.Waller@usdoj.gov
Kyle.Farris@usdoj.gov </v>
      </c>
      <c r="V242" s="139" t="str">
        <f>IF('ALC POC'!F242=0," ",'ALC POC'!F242)</f>
        <v xml:space="preserve"> </v>
      </c>
      <c r="X242">
        <f t="shared" si="12"/>
        <v>0</v>
      </c>
    </row>
    <row r="243" spans="1:24" ht="23.25" x14ac:dyDescent="0.25">
      <c r="A243" s="333" t="s">
        <v>15</v>
      </c>
      <c r="B243" s="333" t="s">
        <v>230</v>
      </c>
      <c r="C243" s="480" t="str">
        <f>IF('ALC POC'!C243=0," ",'ALC POC'!C243)</f>
        <v>DOJ - US Marshall</v>
      </c>
      <c r="D243" s="480" t="s">
        <v>1992</v>
      </c>
      <c r="E243" s="322" t="str">
        <f>IF('ALC Transition Plans'!$C244="yes", IF('ALC Transition Plans'!M244,"Prod",IF('ALC Transition Plans'!F244, 'ALC Transition Plans'!E244," ")),"N/A")</f>
        <v>X</v>
      </c>
      <c r="F243" s="261">
        <f>IF('ALC Transition Plans'!F244=0," ",'ALC Transition Plans'!F244)</f>
        <v>41699</v>
      </c>
      <c r="G243" s="262" t="str">
        <f>IF('ALC Transition Plans'!G244=0," ",'ALC Transition Plans'!G244)</f>
        <v>Y</v>
      </c>
      <c r="H243" s="262" t="str">
        <f>IF('ALC Transition Plans'!H244=0," ",'ALC Transition Plans'!H244)</f>
        <v>Y</v>
      </c>
      <c r="I243" s="261">
        <f>IF('ALC Transition Plans'!I244=0," ",'ALC Transition Plans'!I244)</f>
        <v>42430</v>
      </c>
      <c r="J243" s="323" t="str">
        <f>IF('ALC Transition Plans'!$O244="yes", IF('ALC Transition Plans'!X244,"Prod",IF('ALC Transition Plans'!R244, 'ALC Transition Plans'!Q244," ")),"N/A")</f>
        <v>Prod</v>
      </c>
      <c r="K243" s="267">
        <f>IF('ALC Transition Plans'!R244=0," ",'ALC Transition Plans'!R244)</f>
        <v>41699</v>
      </c>
      <c r="L243" s="270" t="str">
        <f>IF('ALC Transition Plans'!S244=0," ",'ALC Transition Plans'!S244)</f>
        <v>Y</v>
      </c>
      <c r="M243" s="267" t="str">
        <f>IF('ALC Transition Plans'!T244=0," ",'ALC Transition Plans'!T244)</f>
        <v xml:space="preserve"> </v>
      </c>
      <c r="N243" s="324" t="str">
        <f>IF('ALC Transition Plans'!$Z244="yes", IF('ALC Transition Plans'!AJ244,"Prod",IF('ALC Transition Plans'!AF244, 'ALC Transition Plans'!AC244," ")),"N/A")</f>
        <v>Prod</v>
      </c>
      <c r="O243" s="269" t="str">
        <f>IF('ALC Transition Plans'!AE244=0," ",'ALC Transition Plans'!AE244)</f>
        <v>Y</v>
      </c>
      <c r="P243" s="557" t="str">
        <f>IF('ALC Transition Plans'!AF244=0," ",'ALC Transition Plans'!AF244)</f>
        <v xml:space="preserve"> </v>
      </c>
      <c r="Q243" s="558">
        <f t="shared" si="13"/>
        <v>1</v>
      </c>
      <c r="R243" s="276" t="str">
        <f>IF(VLOOKUP(B243,'Pivot Table'!$B$5:$K$2000,8,FALSE)=1,"Yes","")</f>
        <v/>
      </c>
      <c r="S243" s="277" t="str">
        <f>'ALC Transition Plans'!BL244</f>
        <v>P</v>
      </c>
      <c r="T243" s="226" t="str">
        <f>IF('ALC POC'!D243=0," ",'ALC POC'!D243)</f>
        <v>Reed Waller,
Kyle Farris</v>
      </c>
      <c r="U243" s="139" t="str">
        <f>IF('ALC POC'!E243=0," ",'ALC POC'!E243)</f>
        <v xml:space="preserve">Reed.V.Waller@usdoj.gov
Kyle.Farris@usdoj.gov </v>
      </c>
      <c r="V243" s="139" t="str">
        <f>IF('ALC POC'!F243=0," ",'ALC POC'!F243)</f>
        <v xml:space="preserve"> </v>
      </c>
      <c r="X243">
        <f t="shared" si="12"/>
        <v>0</v>
      </c>
    </row>
    <row r="244" spans="1:24" ht="15" customHeight="1" x14ac:dyDescent="0.25">
      <c r="A244" s="333" t="s">
        <v>231</v>
      </c>
      <c r="B244" s="333" t="s">
        <v>232</v>
      </c>
      <c r="C244" s="480" t="str">
        <f>IF('ALC POC'!C244=0," ",'ALC POC'!C244)</f>
        <v>DOL</v>
      </c>
      <c r="D244" s="480"/>
      <c r="E244" s="322" t="str">
        <f>IF('ALC Transition Plans'!$C245="yes", IF('ALC Transition Plans'!M245,"Prod",IF('ALC Transition Plans'!F245, 'ALC Transition Plans'!E245," ")),"N/A")</f>
        <v>Prod</v>
      </c>
      <c r="F244" s="261">
        <f>IF('ALC Transition Plans'!F245=0," ",'ALC Transition Plans'!F245)</f>
        <v>41730</v>
      </c>
      <c r="G244" s="262" t="str">
        <f>IF('ALC Transition Plans'!G245=0," ",'ALC Transition Plans'!G245)</f>
        <v>Y</v>
      </c>
      <c r="H244" s="262" t="str">
        <f>IF('ALC Transition Plans'!H245=0," ",'ALC Transition Plans'!H245)</f>
        <v>Y</v>
      </c>
      <c r="I244" s="261" t="str">
        <f>IF('ALC Transition Plans'!I245=0," ",'ALC Transition Plans'!I245)</f>
        <v xml:space="preserve"> </v>
      </c>
      <c r="J244" s="323" t="str">
        <f>IF('ALC Transition Plans'!$O245="yes", IF('ALC Transition Plans'!X245,"Prod",IF('ALC Transition Plans'!R245, 'ALC Transition Plans'!Q245," ")),"N/A")</f>
        <v>Prod</v>
      </c>
      <c r="K244" s="267">
        <f>IF('ALC Transition Plans'!R245=0," ",'ALC Transition Plans'!R245)</f>
        <v>41852</v>
      </c>
      <c r="L244" s="270" t="str">
        <f>IF('ALC Transition Plans'!S245=0," ",'ALC Transition Plans'!S245)</f>
        <v>Y</v>
      </c>
      <c r="M244" s="267" t="str">
        <f>IF('ALC Transition Plans'!T245=0," ",'ALC Transition Plans'!T245)</f>
        <v xml:space="preserve"> </v>
      </c>
      <c r="N244" s="324" t="str">
        <f>IF('ALC Transition Plans'!$Z245="yes", IF('ALC Transition Plans'!AJ245,"Prod",IF('ALC Transition Plans'!AF245, 'ALC Transition Plans'!AC245," ")),"N/A")</f>
        <v>Prod</v>
      </c>
      <c r="O244" s="269" t="str">
        <f>IF('ALC Transition Plans'!AE245=0," ",'ALC Transition Plans'!AE245)</f>
        <v>Y</v>
      </c>
      <c r="P244" s="557" t="str">
        <f>IF('ALC Transition Plans'!AF245=0," ",'ALC Transition Plans'!AF245)</f>
        <v xml:space="preserve"> </v>
      </c>
      <c r="Q244" s="558">
        <f t="shared" si="13"/>
        <v>0</v>
      </c>
      <c r="R244" s="276" t="str">
        <f>IF(VLOOKUP(B244,'Pivot Table'!$B$5:$K$2000,8,FALSE)=1,"Yes","")</f>
        <v/>
      </c>
      <c r="S244" s="277" t="str">
        <f>'ALC Transition Plans'!BL245</f>
        <v>F</v>
      </c>
      <c r="T244" s="226" t="str">
        <f>IF('ALC POC'!D244=0," ",'ALC POC'!D244)</f>
        <v xml:space="preserve">Shelia Alexander </v>
      </c>
      <c r="U244" s="139" t="str">
        <f>IF('ALC POC'!E244=0," ",'ALC POC'!E244)</f>
        <v>alexander.shelia@dol.gov</v>
      </c>
      <c r="V244" s="139" t="str">
        <f>IF('ALC POC'!F244=0," ",'ALC POC'!F244)</f>
        <v>202-693-4472</v>
      </c>
      <c r="X244">
        <f t="shared" si="12"/>
        <v>0</v>
      </c>
    </row>
    <row r="245" spans="1:24" ht="15" customHeight="1" x14ac:dyDescent="0.25">
      <c r="A245" s="333" t="s">
        <v>231</v>
      </c>
      <c r="B245" s="333" t="s">
        <v>233</v>
      </c>
      <c r="C245" s="480" t="str">
        <f>IF('ALC POC'!C245=0," ",'ALC POC'!C245)</f>
        <v>DOL</v>
      </c>
      <c r="D245" s="480"/>
      <c r="E245" s="322" t="str">
        <f>IF('ALC Transition Plans'!$C246="yes", IF('ALC Transition Plans'!M246,"Prod",IF('ALC Transition Plans'!F246, 'ALC Transition Plans'!E246," ")),"N/A")</f>
        <v>Prod</v>
      </c>
      <c r="F245" s="261">
        <f>IF('ALC Transition Plans'!F246=0," ",'ALC Transition Plans'!F246)</f>
        <v>41730</v>
      </c>
      <c r="G245" s="262" t="str">
        <f>IF('ALC Transition Plans'!G246=0," ",'ALC Transition Plans'!G246)</f>
        <v>Y</v>
      </c>
      <c r="H245" s="262" t="str">
        <f>IF('ALC Transition Plans'!H246=0," ",'ALC Transition Plans'!H246)</f>
        <v>Y</v>
      </c>
      <c r="I245" s="261" t="str">
        <f>IF('ALC Transition Plans'!I246=0," ",'ALC Transition Plans'!I246)</f>
        <v xml:space="preserve"> </v>
      </c>
      <c r="J245" s="323" t="str">
        <f>IF('ALC Transition Plans'!$O246="yes", IF('ALC Transition Plans'!X246,"Prod",IF('ALC Transition Plans'!R246, 'ALC Transition Plans'!Q246," ")),"N/A")</f>
        <v>Prod</v>
      </c>
      <c r="K245" s="267" t="str">
        <f>IF('ALC Transition Plans'!R246=0," ",'ALC Transition Plans'!R246)</f>
        <v xml:space="preserve"> </v>
      </c>
      <c r="L245" s="270" t="str">
        <f>IF('ALC Transition Plans'!S246=0," ",'ALC Transition Plans'!S246)</f>
        <v>Y</v>
      </c>
      <c r="M245" s="267" t="str">
        <f>IF('ALC Transition Plans'!T246=0," ",'ALC Transition Plans'!T246)</f>
        <v xml:space="preserve"> </v>
      </c>
      <c r="N245" s="329" t="str">
        <f>IF('ALC Transition Plans'!$Z246="yes", IF('ALC Transition Plans'!AJ246,"Prod",IF('ALC Transition Plans'!AF246, 'ALC Transition Plans'!AC246," ")),"N/A")</f>
        <v>N/A</v>
      </c>
      <c r="O245" s="332" t="str">
        <f>IF('ALC Transition Plans'!AE246=0," ",'ALC Transition Plans'!AE246)</f>
        <v xml:space="preserve"> </v>
      </c>
      <c r="P245" s="560" t="str">
        <f>IF('ALC Transition Plans'!AF246=0," ",'ALC Transition Plans'!AF246)</f>
        <v xml:space="preserve"> </v>
      </c>
      <c r="Q245" s="558">
        <f t="shared" si="13"/>
        <v>0</v>
      </c>
      <c r="R245" s="276" t="str">
        <f>IF(VLOOKUP(B245,'Pivot Table'!$B$5:$K$2000,8,FALSE)=1,"Yes","")</f>
        <v/>
      </c>
      <c r="S245" s="277" t="str">
        <f>'ALC Transition Plans'!BL246</f>
        <v>F</v>
      </c>
      <c r="T245" s="226" t="str">
        <f>IF('ALC POC'!D245=0," ",'ALC POC'!D245)</f>
        <v xml:space="preserve">Shelia Alexander </v>
      </c>
      <c r="U245" s="139" t="str">
        <f>IF('ALC POC'!E245=0," ",'ALC POC'!E245)</f>
        <v>alexander.shelia@dol.gov</v>
      </c>
      <c r="V245" s="139" t="str">
        <f>IF('ALC POC'!F245=0," ",'ALC POC'!F245)</f>
        <v>202-693-4472</v>
      </c>
      <c r="X245">
        <f t="shared" si="12"/>
        <v>0</v>
      </c>
    </row>
    <row r="246" spans="1:24" ht="15" customHeight="1" x14ac:dyDescent="0.25">
      <c r="A246" s="333" t="s">
        <v>231</v>
      </c>
      <c r="B246" s="333" t="s">
        <v>234</v>
      </c>
      <c r="C246" s="480" t="str">
        <f>IF('ALC POC'!C246=0," ",'ALC POC'!C246)</f>
        <v>DOL</v>
      </c>
      <c r="D246" s="480"/>
      <c r="E246" s="322" t="str">
        <f>IF('ALC Transition Plans'!$C247="yes", IF('ALC Transition Plans'!M247,"Prod",IF('ALC Transition Plans'!F247, 'ALC Transition Plans'!E247," ")),"N/A")</f>
        <v>Prod</v>
      </c>
      <c r="F246" s="261" t="str">
        <f>IF('ALC Transition Plans'!F247=0," ",'ALC Transition Plans'!F247)</f>
        <v xml:space="preserve"> </v>
      </c>
      <c r="G246" s="262" t="str">
        <f>IF('ALC Transition Plans'!G247=0," ",'ALC Transition Plans'!G247)</f>
        <v>Y</v>
      </c>
      <c r="H246" s="262" t="str">
        <f>IF('ALC Transition Plans'!H247=0," ",'ALC Transition Plans'!H247)</f>
        <v>Y</v>
      </c>
      <c r="I246" s="261" t="str">
        <f>IF('ALC Transition Plans'!I247=0," ",'ALC Transition Plans'!I247)</f>
        <v xml:space="preserve"> </v>
      </c>
      <c r="J246" s="323" t="str">
        <f>IF('ALC Transition Plans'!$O247="yes", IF('ALC Transition Plans'!X247,"Prod",IF('ALC Transition Plans'!R247, 'ALC Transition Plans'!Q247," ")),"N/A")</f>
        <v>Prod</v>
      </c>
      <c r="K246" s="267" t="str">
        <f>IF('ALC Transition Plans'!R247=0," ",'ALC Transition Plans'!R247)</f>
        <v xml:space="preserve"> </v>
      </c>
      <c r="L246" s="270" t="str">
        <f>IF('ALC Transition Plans'!S247=0," ",'ALC Transition Plans'!S247)</f>
        <v>Y</v>
      </c>
      <c r="M246" s="267" t="str">
        <f>IF('ALC Transition Plans'!T247=0," ",'ALC Transition Plans'!T247)</f>
        <v xml:space="preserve"> </v>
      </c>
      <c r="N246" s="329" t="str">
        <f>IF('ALC Transition Plans'!$Z247="yes", IF('ALC Transition Plans'!AJ247,"Prod",IF('ALC Transition Plans'!AF247, 'ALC Transition Plans'!AC247," ")),"N/A")</f>
        <v>N/A</v>
      </c>
      <c r="O246" s="332" t="str">
        <f>IF('ALC Transition Plans'!AE247=0," ",'ALC Transition Plans'!AE247)</f>
        <v xml:space="preserve"> </v>
      </c>
      <c r="P246" s="560" t="str">
        <f>IF('ALC Transition Plans'!AF247=0," ",'ALC Transition Plans'!AF247)</f>
        <v xml:space="preserve"> </v>
      </c>
      <c r="Q246" s="558">
        <f t="shared" si="13"/>
        <v>0</v>
      </c>
      <c r="R246" s="276" t="str">
        <f>IF(VLOOKUP(B246,'Pivot Table'!$B$5:$K$2000,8,FALSE)=1,"Yes","")</f>
        <v/>
      </c>
      <c r="S246" s="277" t="str">
        <f>'ALC Transition Plans'!BL247</f>
        <v>F</v>
      </c>
      <c r="T246" s="226" t="str">
        <f>IF('ALC POC'!D246=0," ",'ALC POC'!D246)</f>
        <v xml:space="preserve">Shelia Alexander </v>
      </c>
      <c r="U246" s="139" t="str">
        <f>IF('ALC POC'!E246=0," ",'ALC POC'!E246)</f>
        <v>alexander.shelia@dol.gov</v>
      </c>
      <c r="V246" s="139" t="str">
        <f>IF('ALC POC'!F246=0," ",'ALC POC'!F246)</f>
        <v>202-693-4472</v>
      </c>
      <c r="X246">
        <f t="shared" si="12"/>
        <v>0</v>
      </c>
    </row>
    <row r="247" spans="1:24" ht="22.2" customHeight="1" x14ac:dyDescent="0.25">
      <c r="A247" s="333" t="s">
        <v>231</v>
      </c>
      <c r="B247" s="333" t="s">
        <v>235</v>
      </c>
      <c r="C247" s="480" t="str">
        <f>IF('ALC POC'!C247=0," ",'ALC POC'!C247)</f>
        <v>DOL - OWCP-Black Lung (BL) part C</v>
      </c>
      <c r="D247" s="480"/>
      <c r="E247" s="322" t="str">
        <f>IF('ALC Transition Plans'!$C248="yes", IF('ALC Transition Plans'!M248,"Prod",IF('ALC Transition Plans'!F248, 'ALC Transition Plans'!E248," ")),"N/A")</f>
        <v>Prod</v>
      </c>
      <c r="F247" s="261">
        <f>IF('ALC Transition Plans'!F248=0," ",'ALC Transition Plans'!F248)</f>
        <v>41821</v>
      </c>
      <c r="G247" s="262" t="str">
        <f>IF('ALC Transition Plans'!G248=0," ",'ALC Transition Plans'!G248)</f>
        <v>Y</v>
      </c>
      <c r="H247" s="262" t="str">
        <f>IF('ALC Transition Plans'!H248=0," ",'ALC Transition Plans'!H248)</f>
        <v>Y</v>
      </c>
      <c r="I247" s="261" t="str">
        <f>IF('ALC Transition Plans'!I248=0," ",'ALC Transition Plans'!I248)</f>
        <v xml:space="preserve"> </v>
      </c>
      <c r="J247" s="323" t="str">
        <f>IF('ALC Transition Plans'!$O248="yes", IF('ALC Transition Plans'!X248,"Prod",IF('ALC Transition Plans'!R248, 'ALC Transition Plans'!Q248," ")),"N/A")</f>
        <v>Prod</v>
      </c>
      <c r="K247" s="267">
        <f>IF('ALC Transition Plans'!R248=0," ",'ALC Transition Plans'!R248)</f>
        <v>41821</v>
      </c>
      <c r="L247" s="270" t="str">
        <f>IF('ALC Transition Plans'!S248=0," ",'ALC Transition Plans'!S248)</f>
        <v>Y</v>
      </c>
      <c r="M247" s="267" t="str">
        <f>IF('ALC Transition Plans'!T248=0," ",'ALC Transition Plans'!T248)</f>
        <v xml:space="preserve"> </v>
      </c>
      <c r="N247" s="324" t="str">
        <f>IF('ALC Transition Plans'!$Z248="yes", IF('ALC Transition Plans'!AJ248,"Prod",IF('ALC Transition Plans'!AF248, 'ALC Transition Plans'!AC248," ")),"N/A")</f>
        <v>Prod</v>
      </c>
      <c r="O247" s="269" t="str">
        <f>IF('ALC Transition Plans'!AE248=0," ",'ALC Transition Plans'!AE248)</f>
        <v>Y</v>
      </c>
      <c r="P247" s="557" t="str">
        <f>IF('ALC Transition Plans'!AF248=0," ",'ALC Transition Plans'!AF248)</f>
        <v xml:space="preserve"> </v>
      </c>
      <c r="Q247" s="558">
        <f t="shared" si="13"/>
        <v>0</v>
      </c>
      <c r="R247" s="276" t="str">
        <f>IF(VLOOKUP(B247,'Pivot Table'!$B$5:$K$2000,8,FALSE)=1,"Yes","")</f>
        <v/>
      </c>
      <c r="S247" s="277" t="str">
        <f>'ALC Transition Plans'!BL248</f>
        <v>F</v>
      </c>
      <c r="T247" s="226" t="str">
        <f>IF('ALC POC'!D247=0," ",'ALC POC'!D247)</f>
        <v xml:space="preserve">Shelia Alexander </v>
      </c>
      <c r="U247" s="139" t="str">
        <f>IF('ALC POC'!E247=0," ",'ALC POC'!E247)</f>
        <v>alexander.shelia@dol.gov</v>
      </c>
      <c r="V247" s="139" t="str">
        <f>IF('ALC POC'!F247=0," ",'ALC POC'!F247)</f>
        <v>202-693-4472</v>
      </c>
      <c r="X247">
        <f t="shared" si="12"/>
        <v>0</v>
      </c>
    </row>
    <row r="248" spans="1:24" ht="83.4" customHeight="1" x14ac:dyDescent="0.25">
      <c r="A248" s="333" t="s">
        <v>231</v>
      </c>
      <c r="B248" s="333" t="s">
        <v>236</v>
      </c>
      <c r="C248" s="480" t="str">
        <f>IF('ALC POC'!C248=0," ",'ALC POC'!C248)</f>
        <v xml:space="preserve">DOL - PENSION BENEFIT GUARANTY CORPORATION </v>
      </c>
      <c r="D248" s="480"/>
      <c r="E248" s="322" t="str">
        <f>IF('ALC Transition Plans'!$C249="yes", IF('ALC Transition Plans'!M249,"Prod",IF('ALC Transition Plans'!F249, 'ALC Transition Plans'!E249," ")),"N/A")</f>
        <v>Prod</v>
      </c>
      <c r="F248" s="261">
        <f>IF('ALC Transition Plans'!F249=0," ",'ALC Transition Plans'!F249)</f>
        <v>41883</v>
      </c>
      <c r="G248" s="262" t="str">
        <f>IF('ALC Transition Plans'!G249=0," ",'ALC Transition Plans'!G249)</f>
        <v>Y</v>
      </c>
      <c r="H248" s="262" t="str">
        <f>IF('ALC Transition Plans'!H249=0," ",'ALC Transition Plans'!H249)</f>
        <v>Y</v>
      </c>
      <c r="I248" s="261" t="str">
        <f>IF('ALC Transition Plans'!I249=0," ",'ALC Transition Plans'!I249)</f>
        <v xml:space="preserve"> </v>
      </c>
      <c r="J248" s="323" t="str">
        <f>IF('ALC Transition Plans'!$O249="yes", IF('ALC Transition Plans'!X249,"Prod",IF('ALC Transition Plans'!R249, 'ALC Transition Plans'!Q249," ")),"N/A")</f>
        <v>Prod</v>
      </c>
      <c r="K248" s="267">
        <f>IF('ALC Transition Plans'!R249=0," ",'ALC Transition Plans'!R249)</f>
        <v>41883</v>
      </c>
      <c r="L248" s="270" t="str">
        <f>IF('ALC Transition Plans'!S249=0," ",'ALC Transition Plans'!S249)</f>
        <v>Y</v>
      </c>
      <c r="M248" s="267" t="str">
        <f>IF('ALC Transition Plans'!T249=0," ",'ALC Transition Plans'!T249)</f>
        <v xml:space="preserve"> </v>
      </c>
      <c r="N248" s="324" t="str">
        <f>IF('ALC Transition Plans'!$Z249="yes", IF('ALC Transition Plans'!AJ249,"Prod",IF('ALC Transition Plans'!AF249, 'ALC Transition Plans'!AC249," ")),"N/A")</f>
        <v>Prod</v>
      </c>
      <c r="O248" s="269" t="str">
        <f>IF('ALC Transition Plans'!AE249=0," ",'ALC Transition Plans'!AE249)</f>
        <v>Y</v>
      </c>
      <c r="P248" s="557" t="str">
        <f>IF('ALC Transition Plans'!AF249=0," ",'ALC Transition Plans'!AF249)</f>
        <v xml:space="preserve"> </v>
      </c>
      <c r="Q248" s="558">
        <f t="shared" si="13"/>
        <v>0</v>
      </c>
      <c r="R248" s="276" t="str">
        <f>IF(VLOOKUP(B248,'Pivot Table'!$B$5:$K$2000,8,FALSE)=1,"Yes","")</f>
        <v/>
      </c>
      <c r="S248" s="277" t="str">
        <f>'ALC Transition Plans'!BL249</f>
        <v>F</v>
      </c>
      <c r="T248" s="226" t="str">
        <f>IF('ALC POC'!D248=0," ",'ALC POC'!D248)</f>
        <v>Edgar Bennett
Bruce Johnson
Lynn Christensen
Betsy Rogers</v>
      </c>
      <c r="U248" s="139" t="str">
        <f>IF('ALC POC'!E248=0," ",'ALC POC'!E248)</f>
        <v>christensen.lynn@pbgc.gov
Rogers.Betsy@pbgc.gov</v>
      </c>
      <c r="V248" s="139" t="str">
        <f>IF('ALC POC'!F248=0," ",'ALC POC'!F248)</f>
        <v>202-326-4100, ext 3127
202-326-4000 ext 6774
202-326-4000 ext. 3652
202-326-4000 ext. 6331</v>
      </c>
      <c r="X248">
        <f t="shared" si="12"/>
        <v>0</v>
      </c>
    </row>
    <row r="249" spans="1:24" ht="22.2" customHeight="1" x14ac:dyDescent="0.25">
      <c r="A249" s="333" t="s">
        <v>231</v>
      </c>
      <c r="B249" s="333" t="s">
        <v>237</v>
      </c>
      <c r="C249" s="480" t="str">
        <f>IF('ALC POC'!C249=0," ",'ALC POC'!C249)</f>
        <v>DOL - OWCP-Black Lung (BL) part B</v>
      </c>
      <c r="D249" s="480"/>
      <c r="E249" s="322" t="str">
        <f>IF('ALC Transition Plans'!$C250="yes", IF('ALC Transition Plans'!M250,"Prod",IF('ALC Transition Plans'!F250, 'ALC Transition Plans'!E250," ")),"N/A")</f>
        <v>Prod</v>
      </c>
      <c r="F249" s="261">
        <f>IF('ALC Transition Plans'!F250=0," ",'ALC Transition Plans'!F250)</f>
        <v>41000</v>
      </c>
      <c r="G249" s="262" t="str">
        <f>IF('ALC Transition Plans'!G250=0," ",'ALC Transition Plans'!G250)</f>
        <v>Y</v>
      </c>
      <c r="H249" s="262" t="str">
        <f>IF('ALC Transition Plans'!H250=0," ",'ALC Transition Plans'!H250)</f>
        <v>Y</v>
      </c>
      <c r="I249" s="261" t="str">
        <f>IF('ALC Transition Plans'!I250=0," ",'ALC Transition Plans'!I250)</f>
        <v xml:space="preserve"> </v>
      </c>
      <c r="J249" s="323" t="str">
        <f>IF('ALC Transition Plans'!$O250="yes", IF('ALC Transition Plans'!X250,"Prod",IF('ALC Transition Plans'!R250, 'ALC Transition Plans'!Q250," ")),"N/A")</f>
        <v>Prod</v>
      </c>
      <c r="K249" s="267">
        <f>IF('ALC Transition Plans'!R250=0," ",'ALC Transition Plans'!R250)</f>
        <v>41821</v>
      </c>
      <c r="L249" s="270" t="str">
        <f>IF('ALC Transition Plans'!S250=0," ",'ALC Transition Plans'!S250)</f>
        <v>Y</v>
      </c>
      <c r="M249" s="267" t="str">
        <f>IF('ALC Transition Plans'!T250=0," ",'ALC Transition Plans'!T250)</f>
        <v xml:space="preserve"> </v>
      </c>
      <c r="N249" s="324" t="str">
        <f>IF('ALC Transition Plans'!$Z250="yes", IF('ALC Transition Plans'!AJ250,"Prod",IF('ALC Transition Plans'!AF250, 'ALC Transition Plans'!AC250," ")),"N/A")</f>
        <v>Prod</v>
      </c>
      <c r="O249" s="269" t="str">
        <f>IF('ALC Transition Plans'!AE250=0," ",'ALC Transition Plans'!AE250)</f>
        <v>Y</v>
      </c>
      <c r="P249" s="557" t="str">
        <f>IF('ALC Transition Plans'!AF250=0," ",'ALC Transition Plans'!AF250)</f>
        <v xml:space="preserve"> </v>
      </c>
      <c r="Q249" s="558">
        <f t="shared" si="13"/>
        <v>0</v>
      </c>
      <c r="R249" s="276" t="str">
        <f>IF(VLOOKUP(B249,'Pivot Table'!$B$5:$K$2000,8,FALSE)=1,"Yes","")</f>
        <v/>
      </c>
      <c r="S249" s="277" t="str">
        <f>'ALC Transition Plans'!BL250</f>
        <v>F</v>
      </c>
      <c r="T249" s="226" t="str">
        <f>IF('ALC POC'!D249=0," ",'ALC POC'!D249)</f>
        <v>Michael Krain</v>
      </c>
      <c r="U249" s="139" t="str">
        <f>IF('ALC POC'!E249=0," ",'ALC POC'!E249)</f>
        <v>Krain.Michael@dol.gov</v>
      </c>
      <c r="V249" s="139" t="str">
        <f>IF('ALC POC'!F249=0," ",'ALC POC'!F249)</f>
        <v>202-693-0907</v>
      </c>
      <c r="X249">
        <f t="shared" si="12"/>
        <v>0</v>
      </c>
    </row>
    <row r="250" spans="1:24" ht="15" customHeight="1" x14ac:dyDescent="0.25">
      <c r="A250" s="333" t="s">
        <v>231</v>
      </c>
      <c r="B250" s="333" t="s">
        <v>238</v>
      </c>
      <c r="C250" s="480" t="str">
        <f>IF('ALC POC'!C250=0," ",'ALC POC'!C250)</f>
        <v>DOL</v>
      </c>
      <c r="D250" s="480"/>
      <c r="E250" s="322" t="str">
        <f>IF('ALC Transition Plans'!$C251="yes", IF('ALC Transition Plans'!M251,"Prod",IF('ALC Transition Plans'!F251, 'ALC Transition Plans'!E251," ")),"N/A")</f>
        <v>Prod</v>
      </c>
      <c r="F250" s="261">
        <f>IF('ALC Transition Plans'!F251=0," ",'ALC Transition Plans'!F251)</f>
        <v>41730</v>
      </c>
      <c r="G250" s="262" t="str">
        <f>IF('ALC Transition Plans'!G251=0," ",'ALC Transition Plans'!G251)</f>
        <v>Y</v>
      </c>
      <c r="H250" s="262" t="str">
        <f>IF('ALC Transition Plans'!H251=0," ",'ALC Transition Plans'!H251)</f>
        <v>Y</v>
      </c>
      <c r="I250" s="261" t="str">
        <f>IF('ALC Transition Plans'!I251=0," ",'ALC Transition Plans'!I251)</f>
        <v xml:space="preserve"> </v>
      </c>
      <c r="J250" s="329" t="str">
        <f>IF('ALC Transition Plans'!$O251="yes", IF('ALC Transition Plans'!X251,"Prod",IF('ALC Transition Plans'!R251, 'ALC Transition Plans'!Q251," ")),"N/A")</f>
        <v>N/A</v>
      </c>
      <c r="K250" s="330" t="str">
        <f>IF('ALC Transition Plans'!R251=0," ",'ALC Transition Plans'!R251)</f>
        <v xml:space="preserve"> </v>
      </c>
      <c r="L250" s="332" t="str">
        <f>IF('ALC Transition Plans'!S251=0," ",'ALC Transition Plans'!S251)</f>
        <v xml:space="preserve"> </v>
      </c>
      <c r="M250" s="330" t="str">
        <f>IF('ALC Transition Plans'!T251=0," ",'ALC Transition Plans'!T251)</f>
        <v xml:space="preserve"> </v>
      </c>
      <c r="N250" s="329" t="str">
        <f>IF('ALC Transition Plans'!$Z251="yes", IF('ALC Transition Plans'!AJ251,"Prod",IF('ALC Transition Plans'!AF251, 'ALC Transition Plans'!AC251," ")),"N/A")</f>
        <v>N/A</v>
      </c>
      <c r="O250" s="332" t="str">
        <f>IF('ALC Transition Plans'!AE251=0," ",'ALC Transition Plans'!AE251)</f>
        <v xml:space="preserve"> </v>
      </c>
      <c r="P250" s="560" t="str">
        <f>IF('ALC Transition Plans'!AF251=0," ",'ALC Transition Plans'!AF251)</f>
        <v xml:space="preserve"> </v>
      </c>
      <c r="Q250" s="558">
        <f t="shared" si="13"/>
        <v>0</v>
      </c>
      <c r="R250" s="276" t="str">
        <f>IF(VLOOKUP(B250,'Pivot Table'!$B$5:$K$2000,8,FALSE)=1,"Yes","")</f>
        <v/>
      </c>
      <c r="S250" s="277" t="str">
        <f>'ALC Transition Plans'!BL251</f>
        <v>F</v>
      </c>
      <c r="T250" s="226" t="str">
        <f>IF('ALC POC'!D250=0," ",'ALC POC'!D250)</f>
        <v xml:space="preserve">Shelia Alexander </v>
      </c>
      <c r="U250" s="139" t="str">
        <f>IF('ALC POC'!E250=0," ",'ALC POC'!E250)</f>
        <v>alexander.shelia@dol.gov</v>
      </c>
      <c r="V250" s="139" t="str">
        <f>IF('ALC POC'!F250=0," ",'ALC POC'!F250)</f>
        <v>202-693-4472</v>
      </c>
      <c r="X250">
        <f t="shared" si="12"/>
        <v>0</v>
      </c>
    </row>
    <row r="251" spans="1:24" ht="15" customHeight="1" x14ac:dyDescent="0.25">
      <c r="A251" s="333" t="s">
        <v>231</v>
      </c>
      <c r="B251" s="333" t="s">
        <v>239</v>
      </c>
      <c r="C251" s="480" t="str">
        <f>IF('ALC POC'!C251=0," ",'ALC POC'!C251)</f>
        <v>DOL - OWCP S&amp;E</v>
      </c>
      <c r="D251" s="480"/>
      <c r="E251" s="322" t="str">
        <f>IF('ALC Transition Plans'!$C252="yes", IF('ALC Transition Plans'!M252,"Prod",IF('ALC Transition Plans'!F252, 'ALC Transition Plans'!E252," ")),"N/A")</f>
        <v>Prod</v>
      </c>
      <c r="F251" s="261">
        <f>IF('ALC Transition Plans'!F252=0," ",'ALC Transition Plans'!F252)</f>
        <v>41760</v>
      </c>
      <c r="G251" s="262" t="str">
        <f>IF('ALC Transition Plans'!G252=0," ",'ALC Transition Plans'!G252)</f>
        <v>Y</v>
      </c>
      <c r="H251" s="262" t="str">
        <f>IF('ALC Transition Plans'!H252=0," ",'ALC Transition Plans'!H252)</f>
        <v>Y</v>
      </c>
      <c r="I251" s="261" t="str">
        <f>IF('ALC Transition Plans'!I252=0," ",'ALC Transition Plans'!I252)</f>
        <v xml:space="preserve"> </v>
      </c>
      <c r="J251" s="329" t="str">
        <f>IF('ALC Transition Plans'!$O252="yes", IF('ALC Transition Plans'!X252,"Prod",IF('ALC Transition Plans'!R252, 'ALC Transition Plans'!Q252," ")),"N/A")</f>
        <v>N/A</v>
      </c>
      <c r="K251" s="330" t="str">
        <f>IF('ALC Transition Plans'!R252=0," ",'ALC Transition Plans'!R252)</f>
        <v xml:space="preserve"> </v>
      </c>
      <c r="L251" s="332" t="str">
        <f>IF('ALC Transition Plans'!S252=0," ",'ALC Transition Plans'!S252)</f>
        <v xml:space="preserve"> </v>
      </c>
      <c r="M251" s="330" t="str">
        <f>IF('ALC Transition Plans'!T252=0," ",'ALC Transition Plans'!T252)</f>
        <v xml:space="preserve"> </v>
      </c>
      <c r="N251" s="329" t="str">
        <f>IF('ALC Transition Plans'!$Z252="yes", IF('ALC Transition Plans'!AJ252,"Prod",IF('ALC Transition Plans'!AF252, 'ALC Transition Plans'!AC252," ")),"N/A")</f>
        <v>N/A</v>
      </c>
      <c r="O251" s="332" t="str">
        <f>IF('ALC Transition Plans'!AE252=0," ",'ALC Transition Plans'!AE252)</f>
        <v xml:space="preserve"> </v>
      </c>
      <c r="P251" s="560" t="str">
        <f>IF('ALC Transition Plans'!AF252=0," ",'ALC Transition Plans'!AF252)</f>
        <v xml:space="preserve"> </v>
      </c>
      <c r="Q251" s="558">
        <f t="shared" si="13"/>
        <v>0</v>
      </c>
      <c r="R251" s="276" t="str">
        <f>IF(VLOOKUP(B251,'Pivot Table'!$B$5:$K$2000,8,FALSE)=1,"Yes","")</f>
        <v/>
      </c>
      <c r="S251" s="277" t="str">
        <f>'ALC Transition Plans'!BL252</f>
        <v>F</v>
      </c>
      <c r="T251" s="226" t="str">
        <f>IF('ALC POC'!D251=0," ",'ALC POC'!D251)</f>
        <v xml:space="preserve">Shelia Alexander </v>
      </c>
      <c r="U251" s="139" t="str">
        <f>IF('ALC POC'!E251=0," ",'ALC POC'!E251)</f>
        <v>alexander.shelia@dol.gov</v>
      </c>
      <c r="V251" s="139" t="str">
        <f>IF('ALC POC'!F251=0," ",'ALC POC'!F251)</f>
        <v>202-693-4472</v>
      </c>
      <c r="X251">
        <f t="shared" si="12"/>
        <v>0</v>
      </c>
    </row>
    <row r="252" spans="1:24" ht="15" customHeight="1" x14ac:dyDescent="0.25">
      <c r="A252" s="333" t="s">
        <v>231</v>
      </c>
      <c r="B252" s="333" t="s">
        <v>240</v>
      </c>
      <c r="C252" s="480" t="str">
        <f>IF('ALC POC'!C252=0," ",'ALC POC'!C252)</f>
        <v>DOL - OFCCP</v>
      </c>
      <c r="D252" s="480"/>
      <c r="E252" s="322" t="str">
        <f>IF('ALC Transition Plans'!$C253="yes", IF('ALC Transition Plans'!M253,"Prod",IF('ALC Transition Plans'!F253, 'ALC Transition Plans'!E253," ")),"N/A")</f>
        <v>Prod</v>
      </c>
      <c r="F252" s="261">
        <f>IF('ALC Transition Plans'!F253=0," ",'ALC Transition Plans'!F253)</f>
        <v>41730</v>
      </c>
      <c r="G252" s="262" t="str">
        <f>IF('ALC Transition Plans'!G253=0," ",'ALC Transition Plans'!G253)</f>
        <v>Y</v>
      </c>
      <c r="H252" s="262" t="str">
        <f>IF('ALC Transition Plans'!H253=0," ",'ALC Transition Plans'!H253)</f>
        <v>Y</v>
      </c>
      <c r="I252" s="261" t="str">
        <f>IF('ALC Transition Plans'!I253=0," ",'ALC Transition Plans'!I253)</f>
        <v xml:space="preserve"> </v>
      </c>
      <c r="J252" s="329" t="str">
        <f>IF('ALC Transition Plans'!$O253="yes", IF('ALC Transition Plans'!X253,"Prod",IF('ALC Transition Plans'!R253, 'ALC Transition Plans'!Q253," ")),"N/A")</f>
        <v>N/A</v>
      </c>
      <c r="K252" s="330" t="str">
        <f>IF('ALC Transition Plans'!R253=0," ",'ALC Transition Plans'!R253)</f>
        <v xml:space="preserve"> </v>
      </c>
      <c r="L252" s="332" t="str">
        <f>IF('ALC Transition Plans'!S253=0," ",'ALC Transition Plans'!S253)</f>
        <v xml:space="preserve"> </v>
      </c>
      <c r="M252" s="330" t="str">
        <f>IF('ALC Transition Plans'!T253=0," ",'ALC Transition Plans'!T253)</f>
        <v xml:space="preserve"> </v>
      </c>
      <c r="N252" s="329" t="str">
        <f>IF('ALC Transition Plans'!$Z253="yes", IF('ALC Transition Plans'!AJ253,"Prod",IF('ALC Transition Plans'!AF253, 'ALC Transition Plans'!AC253," ")),"N/A")</f>
        <v>N/A</v>
      </c>
      <c r="O252" s="332" t="str">
        <f>IF('ALC Transition Plans'!AE253=0," ",'ALC Transition Plans'!AE253)</f>
        <v xml:space="preserve"> </v>
      </c>
      <c r="P252" s="560" t="str">
        <f>IF('ALC Transition Plans'!AF253=0," ",'ALC Transition Plans'!AF253)</f>
        <v xml:space="preserve"> </v>
      </c>
      <c r="Q252" s="558">
        <f t="shared" si="13"/>
        <v>0</v>
      </c>
      <c r="R252" s="276" t="str">
        <f>IF(VLOOKUP(B252,'Pivot Table'!$B$5:$K$2000,8,FALSE)=1,"Yes","")</f>
        <v/>
      </c>
      <c r="S252" s="277" t="str">
        <f>'ALC Transition Plans'!BL253</f>
        <v>F</v>
      </c>
      <c r="T252" s="226" t="str">
        <f>IF('ALC POC'!D252=0," ",'ALC POC'!D252)</f>
        <v xml:space="preserve">Shelia Alexander </v>
      </c>
      <c r="U252" s="139" t="str">
        <f>IF('ALC POC'!E252=0," ",'ALC POC'!E252)</f>
        <v>alexander.shelia@dol.gov</v>
      </c>
      <c r="V252" s="139" t="str">
        <f>IF('ALC POC'!F252=0," ",'ALC POC'!F252)</f>
        <v>202-693-4472</v>
      </c>
      <c r="X252">
        <f t="shared" si="12"/>
        <v>0</v>
      </c>
    </row>
    <row r="253" spans="1:24" ht="15" customHeight="1" x14ac:dyDescent="0.25">
      <c r="A253" s="333" t="s">
        <v>231</v>
      </c>
      <c r="B253" s="333" t="s">
        <v>241</v>
      </c>
      <c r="C253" s="480" t="str">
        <f>IF('ALC POC'!C253=0," ",'ALC POC'!C253)</f>
        <v>DOL</v>
      </c>
      <c r="D253" s="480"/>
      <c r="E253" s="322" t="str">
        <f>IF('ALC Transition Plans'!$C254="yes", IF('ALC Transition Plans'!M254,"Prod",IF('ALC Transition Plans'!F254, 'ALC Transition Plans'!E254," ")),"N/A")</f>
        <v>Prod</v>
      </c>
      <c r="F253" s="261">
        <f>IF('ALC Transition Plans'!F254=0," ",'ALC Transition Plans'!F254)</f>
        <v>41821</v>
      </c>
      <c r="G253" s="262" t="str">
        <f>IF('ALC Transition Plans'!G254=0," ",'ALC Transition Plans'!G254)</f>
        <v>Y</v>
      </c>
      <c r="H253" s="262" t="str">
        <f>IF('ALC Transition Plans'!H254=0," ",'ALC Transition Plans'!H254)</f>
        <v>Y</v>
      </c>
      <c r="I253" s="261" t="str">
        <f>IF('ALC Transition Plans'!I254=0," ",'ALC Transition Plans'!I254)</f>
        <v xml:space="preserve"> </v>
      </c>
      <c r="J253" s="329" t="str">
        <f>IF('ALC Transition Plans'!$O254="yes", IF('ALC Transition Plans'!X254,"Prod",IF('ALC Transition Plans'!R254, 'ALC Transition Plans'!Q254," ")),"N/A")</f>
        <v>N/A</v>
      </c>
      <c r="K253" s="330" t="str">
        <f>IF('ALC Transition Plans'!R254=0," ",'ALC Transition Plans'!R254)</f>
        <v xml:space="preserve"> </v>
      </c>
      <c r="L253" s="332" t="str">
        <f>IF('ALC Transition Plans'!S254=0," ",'ALC Transition Plans'!S254)</f>
        <v xml:space="preserve"> </v>
      </c>
      <c r="M253" s="330" t="str">
        <f>IF('ALC Transition Plans'!T254=0," ",'ALC Transition Plans'!T254)</f>
        <v xml:space="preserve"> </v>
      </c>
      <c r="N253" s="329" t="str">
        <f>IF('ALC Transition Plans'!$Z254="yes", IF('ALC Transition Plans'!AJ254,"Prod",IF('ALC Transition Plans'!AF254, 'ALC Transition Plans'!AC254," ")),"N/A")</f>
        <v>N/A</v>
      </c>
      <c r="O253" s="332" t="str">
        <f>IF('ALC Transition Plans'!AE254=0," ",'ALC Transition Plans'!AE254)</f>
        <v xml:space="preserve"> </v>
      </c>
      <c r="P253" s="560" t="str">
        <f>IF('ALC Transition Plans'!AF254=0," ",'ALC Transition Plans'!AF254)</f>
        <v xml:space="preserve"> </v>
      </c>
      <c r="Q253" s="558">
        <f t="shared" si="13"/>
        <v>0</v>
      </c>
      <c r="R253" s="276" t="str">
        <f>IF(VLOOKUP(B253,'Pivot Table'!$B$5:$K$2000,8,FALSE)=1,"Yes","")</f>
        <v/>
      </c>
      <c r="S253" s="277" t="str">
        <f>'ALC Transition Plans'!BL254</f>
        <v>F</v>
      </c>
      <c r="T253" s="226" t="str">
        <f>IF('ALC POC'!D253=0," ",'ALC POC'!D253)</f>
        <v xml:space="preserve">Shelia Alexander </v>
      </c>
      <c r="U253" s="139" t="str">
        <f>IF('ALC POC'!E253=0," ",'ALC POC'!E253)</f>
        <v>alexander.shelia@dol.gov</v>
      </c>
      <c r="V253" s="139" t="str">
        <f>IF('ALC POC'!F253=0," ",'ALC POC'!F253)</f>
        <v>202-693-4472</v>
      </c>
      <c r="X253">
        <f t="shared" si="12"/>
        <v>0</v>
      </c>
    </row>
    <row r="254" spans="1:24" ht="15" customHeight="1" x14ac:dyDescent="0.25">
      <c r="A254" s="333" t="s">
        <v>231</v>
      </c>
      <c r="B254" s="333" t="s">
        <v>242</v>
      </c>
      <c r="C254" s="480" t="str">
        <f>IF('ALC POC'!C254=0," ",'ALC POC'!C254)</f>
        <v>DOL</v>
      </c>
      <c r="D254" s="480"/>
      <c r="E254" s="322" t="str">
        <f>IF('ALC Transition Plans'!$C255="yes", IF('ALC Transition Plans'!M255,"Prod",IF('ALC Transition Plans'!F255, 'ALC Transition Plans'!E255," ")),"N/A")</f>
        <v>Prod</v>
      </c>
      <c r="F254" s="261" t="str">
        <f>IF('ALC Transition Plans'!F255=0," ",'ALC Transition Plans'!F255)</f>
        <v xml:space="preserve"> </v>
      </c>
      <c r="G254" s="262" t="str">
        <f>IF('ALC Transition Plans'!G255=0," ",'ALC Transition Plans'!G255)</f>
        <v>Y</v>
      </c>
      <c r="H254" s="262" t="str">
        <f>IF('ALC Transition Plans'!H255=0," ",'ALC Transition Plans'!H255)</f>
        <v>Y</v>
      </c>
      <c r="I254" s="261" t="str">
        <f>IF('ALC Transition Plans'!I255=0," ",'ALC Transition Plans'!I255)</f>
        <v xml:space="preserve"> </v>
      </c>
      <c r="J254" s="329" t="str">
        <f>IF('ALC Transition Plans'!$O255="yes", IF('ALC Transition Plans'!X255,"Prod",IF('ALC Transition Plans'!R255, 'ALC Transition Plans'!Q255," ")),"N/A")</f>
        <v>N/A</v>
      </c>
      <c r="K254" s="330" t="str">
        <f>IF('ALC Transition Plans'!R255=0," ",'ALC Transition Plans'!R255)</f>
        <v xml:space="preserve"> </v>
      </c>
      <c r="L254" s="332" t="str">
        <f>IF('ALC Transition Plans'!S255=0," ",'ALC Transition Plans'!S255)</f>
        <v xml:space="preserve"> </v>
      </c>
      <c r="M254" s="330" t="str">
        <f>IF('ALC Transition Plans'!T255=0," ",'ALC Transition Plans'!T255)</f>
        <v xml:space="preserve"> </v>
      </c>
      <c r="N254" s="324" t="str">
        <f>IF('ALC Transition Plans'!$Z255="yes", IF('ALC Transition Plans'!AJ255,"Prod",IF('ALC Transition Plans'!AF255, 'ALC Transition Plans'!AC255," ")),"N/A")</f>
        <v>Prod</v>
      </c>
      <c r="O254" s="269" t="str">
        <f>IF('ALC Transition Plans'!AE255=0," ",'ALC Transition Plans'!AE255)</f>
        <v>Y</v>
      </c>
      <c r="P254" s="557" t="str">
        <f>IF('ALC Transition Plans'!AF255=0," ",'ALC Transition Plans'!AF255)</f>
        <v xml:space="preserve"> </v>
      </c>
      <c r="Q254" s="558">
        <f t="shared" si="13"/>
        <v>0</v>
      </c>
      <c r="R254" s="276" t="str">
        <f>IF(VLOOKUP(B254,'Pivot Table'!$B$5:$K$2000,8,FALSE)=1,"Yes","")</f>
        <v/>
      </c>
      <c r="S254" s="277" t="str">
        <f>'ALC Transition Plans'!BL255</f>
        <v>F</v>
      </c>
      <c r="T254" s="226" t="str">
        <f>IF('ALC POC'!D254=0," ",'ALC POC'!D254)</f>
        <v xml:space="preserve">Shelia Alexander </v>
      </c>
      <c r="U254" s="139" t="str">
        <f>IF('ALC POC'!E254=0," ",'ALC POC'!E254)</f>
        <v>alexander.shelia@dol.gov</v>
      </c>
      <c r="V254" s="139" t="str">
        <f>IF('ALC POC'!F254=0," ",'ALC POC'!F254)</f>
        <v>202-693-4472</v>
      </c>
      <c r="X254">
        <f t="shared" si="12"/>
        <v>0</v>
      </c>
    </row>
    <row r="255" spans="1:24" ht="15" customHeight="1" x14ac:dyDescent="0.25">
      <c r="A255" s="333" t="s">
        <v>231</v>
      </c>
      <c r="B255" s="333" t="s">
        <v>243</v>
      </c>
      <c r="C255" s="480" t="str">
        <f>IF('ALC POC'!C255=0," ",'ALC POC'!C255)</f>
        <v>DOL</v>
      </c>
      <c r="D255" s="480"/>
      <c r="E255" s="322" t="str">
        <f>IF('ALC Transition Plans'!$C256="yes", IF('ALC Transition Plans'!M256,"Prod",IF('ALC Transition Plans'!F256, 'ALC Transition Plans'!E256," ")),"N/A")</f>
        <v>Prod</v>
      </c>
      <c r="F255" s="261">
        <f>IF('ALC Transition Plans'!F256=0," ",'ALC Transition Plans'!F256)</f>
        <v>41548</v>
      </c>
      <c r="G255" s="262" t="str">
        <f>IF('ALC Transition Plans'!G256=0," ",'ALC Transition Plans'!G256)</f>
        <v>Y</v>
      </c>
      <c r="H255" s="262" t="str">
        <f>IF('ALC Transition Plans'!H256=0," ",'ALC Transition Plans'!H256)</f>
        <v>Y</v>
      </c>
      <c r="I255" s="261" t="str">
        <f>IF('ALC Transition Plans'!I256=0," ",'ALC Transition Plans'!I256)</f>
        <v xml:space="preserve"> </v>
      </c>
      <c r="J255" s="323" t="str">
        <f>IF('ALC Transition Plans'!$O256="yes", IF('ALC Transition Plans'!X256,"Prod",IF('ALC Transition Plans'!R256, 'ALC Transition Plans'!Q256," ")),"N/A")</f>
        <v>Prod</v>
      </c>
      <c r="K255" s="267">
        <f>IF('ALC Transition Plans'!R256=0," ",'ALC Transition Plans'!R256)</f>
        <v>41395</v>
      </c>
      <c r="L255" s="270" t="str">
        <f>IF('ALC Transition Plans'!S256=0," ",'ALC Transition Plans'!S256)</f>
        <v>Y</v>
      </c>
      <c r="M255" s="267" t="str">
        <f>IF('ALC Transition Plans'!T256=0," ",'ALC Transition Plans'!T256)</f>
        <v xml:space="preserve"> </v>
      </c>
      <c r="N255" s="329" t="str">
        <f>IF('ALC Transition Plans'!$Z256="yes", IF('ALC Transition Plans'!AJ256,"Prod",IF('ALC Transition Plans'!AF256, 'ALC Transition Plans'!AC256," ")),"N/A")</f>
        <v>N/A</v>
      </c>
      <c r="O255" s="332" t="str">
        <f>IF('ALC Transition Plans'!AE256=0," ",'ALC Transition Plans'!AE256)</f>
        <v xml:space="preserve"> </v>
      </c>
      <c r="P255" s="560" t="str">
        <f>IF('ALC Transition Plans'!AF256=0," ",'ALC Transition Plans'!AF256)</f>
        <v xml:space="preserve"> </v>
      </c>
      <c r="Q255" s="558">
        <f t="shared" si="13"/>
        <v>0</v>
      </c>
      <c r="R255" s="276" t="str">
        <f>IF(VLOOKUP(B255,'Pivot Table'!$B$5:$K$2000,8,FALSE)=1,"Yes","")</f>
        <v/>
      </c>
      <c r="S255" s="277" t="str">
        <f>'ALC Transition Plans'!BL256</f>
        <v>F</v>
      </c>
      <c r="T255" s="226" t="str">
        <f>IF('ALC POC'!D255=0," ",'ALC POC'!D255)</f>
        <v xml:space="preserve">Shelia Alexander </v>
      </c>
      <c r="U255" s="139" t="str">
        <f>IF('ALC POC'!E255=0," ",'ALC POC'!E255)</f>
        <v>alexander.shelia@dol.gov</v>
      </c>
      <c r="V255" s="139" t="str">
        <f>IF('ALC POC'!F255=0," ",'ALC POC'!F255)</f>
        <v>202-693-4472</v>
      </c>
      <c r="X255">
        <f t="shared" si="12"/>
        <v>0</v>
      </c>
    </row>
    <row r="256" spans="1:24" ht="15" customHeight="1" x14ac:dyDescent="0.25">
      <c r="A256" s="333" t="s">
        <v>231</v>
      </c>
      <c r="B256" s="333" t="s">
        <v>244</v>
      </c>
      <c r="C256" s="480" t="str">
        <f>IF('ALC POC'!C256=0," ",'ALC POC'!C256)</f>
        <v>DOL</v>
      </c>
      <c r="D256" s="480"/>
      <c r="E256" s="322" t="str">
        <f>IF('ALC Transition Plans'!$C257="yes", IF('ALC Transition Plans'!M257,"Prod",IF('ALC Transition Plans'!F257, 'ALC Transition Plans'!E257," ")),"N/A")</f>
        <v>Prod</v>
      </c>
      <c r="F256" s="261">
        <f>IF('ALC Transition Plans'!F257=0," ",'ALC Transition Plans'!F257)</f>
        <v>41334</v>
      </c>
      <c r="G256" s="262" t="str">
        <f>IF('ALC Transition Plans'!G257=0," ",'ALC Transition Plans'!G257)</f>
        <v>Y</v>
      </c>
      <c r="H256" s="262" t="str">
        <f>IF('ALC Transition Plans'!H257=0," ",'ALC Transition Plans'!H257)</f>
        <v>Y</v>
      </c>
      <c r="I256" s="261" t="str">
        <f>IF('ALC Transition Plans'!I257=0," ",'ALC Transition Plans'!I257)</f>
        <v xml:space="preserve"> </v>
      </c>
      <c r="J256" s="329" t="str">
        <f>IF('ALC Transition Plans'!$O257="yes", IF('ALC Transition Plans'!X257,"Prod",IF('ALC Transition Plans'!R257, 'ALC Transition Plans'!Q257," ")),"N/A")</f>
        <v>N/A</v>
      </c>
      <c r="K256" s="330" t="str">
        <f>IF('ALC Transition Plans'!R257=0," ",'ALC Transition Plans'!R257)</f>
        <v xml:space="preserve"> </v>
      </c>
      <c r="L256" s="332" t="str">
        <f>IF('ALC Transition Plans'!S257=0," ",'ALC Transition Plans'!S257)</f>
        <v xml:space="preserve"> </v>
      </c>
      <c r="M256" s="330" t="str">
        <f>IF('ALC Transition Plans'!T257=0," ",'ALC Transition Plans'!T257)</f>
        <v xml:space="preserve"> </v>
      </c>
      <c r="N256" s="329" t="str">
        <f>IF('ALC Transition Plans'!$Z257="yes", IF('ALC Transition Plans'!AJ257,"Prod",IF('ALC Transition Plans'!AF257, 'ALC Transition Plans'!AC257," ")),"N/A")</f>
        <v>N/A</v>
      </c>
      <c r="O256" s="332" t="str">
        <f>IF('ALC Transition Plans'!AE257=0," ",'ALC Transition Plans'!AE257)</f>
        <v xml:space="preserve"> </v>
      </c>
      <c r="P256" s="560" t="str">
        <f>IF('ALC Transition Plans'!AF257=0," ",'ALC Transition Plans'!AF257)</f>
        <v xml:space="preserve"> </v>
      </c>
      <c r="Q256" s="558">
        <f t="shared" si="13"/>
        <v>0</v>
      </c>
      <c r="R256" s="276" t="str">
        <f>IF(VLOOKUP(B256,'Pivot Table'!$B$5:$K$2000,8,FALSE)=1,"Yes","")</f>
        <v/>
      </c>
      <c r="S256" s="277" t="str">
        <f>'ALC Transition Plans'!BL257</f>
        <v>F</v>
      </c>
      <c r="T256" s="226" t="str">
        <f>IF('ALC POC'!D256=0," ",'ALC POC'!D256)</f>
        <v xml:space="preserve">Shelia Alexander </v>
      </c>
      <c r="U256" s="139" t="str">
        <f>IF('ALC POC'!E256=0," ",'ALC POC'!E256)</f>
        <v>alexander.shelia@dol.gov</v>
      </c>
      <c r="V256" s="139" t="str">
        <f>IF('ALC POC'!F256=0," ",'ALC POC'!F256)</f>
        <v>202-693-4472</v>
      </c>
      <c r="X256">
        <f t="shared" si="12"/>
        <v>0</v>
      </c>
    </row>
    <row r="257" spans="1:24" ht="15" customHeight="1" x14ac:dyDescent="0.25">
      <c r="A257" s="333" t="s">
        <v>231</v>
      </c>
      <c r="B257" s="333" t="s">
        <v>245</v>
      </c>
      <c r="C257" s="480" t="str">
        <f>IF('ALC POC'!C257=0," ",'ALC POC'!C257)</f>
        <v>DOL</v>
      </c>
      <c r="D257" s="480"/>
      <c r="E257" s="322" t="str">
        <f>IF('ALC Transition Plans'!$C258="yes", IF('ALC Transition Plans'!M258,"Prod",IF('ALC Transition Plans'!F258, 'ALC Transition Plans'!E258," ")),"N/A")</f>
        <v>Prod</v>
      </c>
      <c r="F257" s="261">
        <f>IF('ALC Transition Plans'!F258=0," ",'ALC Transition Plans'!F258)</f>
        <v>41426</v>
      </c>
      <c r="G257" s="262" t="str">
        <f>IF('ALC Transition Plans'!G258=0," ",'ALC Transition Plans'!G258)</f>
        <v>Y</v>
      </c>
      <c r="H257" s="262" t="str">
        <f>IF('ALC Transition Plans'!H258=0," ",'ALC Transition Plans'!H258)</f>
        <v>Y</v>
      </c>
      <c r="I257" s="261" t="str">
        <f>IF('ALC Transition Plans'!I258=0," ",'ALC Transition Plans'!I258)</f>
        <v xml:space="preserve"> </v>
      </c>
      <c r="J257" s="323" t="str">
        <f>IF('ALC Transition Plans'!$O258="yes", IF('ALC Transition Plans'!X258,"Prod",IF('ALC Transition Plans'!R258, 'ALC Transition Plans'!Q258," ")),"N/A")</f>
        <v>Prod</v>
      </c>
      <c r="K257" s="267" t="str">
        <f>IF('ALC Transition Plans'!R258=0," ",'ALC Transition Plans'!R258)</f>
        <v xml:space="preserve"> </v>
      </c>
      <c r="L257" s="270" t="str">
        <f>IF('ALC Transition Plans'!S258=0," ",'ALC Transition Plans'!S258)</f>
        <v>Y</v>
      </c>
      <c r="M257" s="267" t="str">
        <f>IF('ALC Transition Plans'!T258=0," ",'ALC Transition Plans'!T258)</f>
        <v xml:space="preserve"> </v>
      </c>
      <c r="N257" s="329" t="str">
        <f>IF('ALC Transition Plans'!$Z258="yes", IF('ALC Transition Plans'!AJ258,"Prod",IF('ALC Transition Plans'!AF258, 'ALC Transition Plans'!AC258," ")),"N/A")</f>
        <v>N/A</v>
      </c>
      <c r="O257" s="332" t="str">
        <f>IF('ALC Transition Plans'!AE258=0," ",'ALC Transition Plans'!AE258)</f>
        <v xml:space="preserve"> </v>
      </c>
      <c r="P257" s="560" t="str">
        <f>IF('ALC Transition Plans'!AF258=0," ",'ALC Transition Plans'!AF258)</f>
        <v xml:space="preserve"> </v>
      </c>
      <c r="Q257" s="558">
        <f t="shared" si="13"/>
        <v>0</v>
      </c>
      <c r="R257" s="276" t="str">
        <f>IF(VLOOKUP(B257,'Pivot Table'!$B$5:$K$2000,8,FALSE)=1,"Yes","")</f>
        <v/>
      </c>
      <c r="S257" s="277" t="str">
        <f>'ALC Transition Plans'!BL258</f>
        <v>F</v>
      </c>
      <c r="T257" s="226" t="str">
        <f>IF('ALC POC'!D257=0," ",'ALC POC'!D257)</f>
        <v xml:space="preserve">Shelia Alexander </v>
      </c>
      <c r="U257" s="139" t="str">
        <f>IF('ALC POC'!E257=0," ",'ALC POC'!E257)</f>
        <v>alexander.shelia@dol.gov</v>
      </c>
      <c r="V257" s="139" t="str">
        <f>IF('ALC POC'!F257=0," ",'ALC POC'!F257)</f>
        <v>202-693-4472</v>
      </c>
      <c r="X257">
        <f t="shared" si="12"/>
        <v>0</v>
      </c>
    </row>
    <row r="258" spans="1:24" ht="15" customHeight="1" x14ac:dyDescent="0.25">
      <c r="A258" s="333" t="s">
        <v>231</v>
      </c>
      <c r="B258" s="333" t="s">
        <v>246</v>
      </c>
      <c r="C258" s="480" t="str">
        <f>IF('ALC POC'!C258=0," ",'ALC POC'!C258)</f>
        <v xml:space="preserve">DOL - Dallas </v>
      </c>
      <c r="D258" s="480"/>
      <c r="E258" s="322" t="str">
        <f>IF('ALC Transition Plans'!$C259="yes", IF('ALC Transition Plans'!M259,"Prod",IF('ALC Transition Plans'!F259, 'ALC Transition Plans'!E259," ")),"N/A")</f>
        <v>Prod</v>
      </c>
      <c r="F258" s="261">
        <f>IF('ALC Transition Plans'!F259=0," ",'ALC Transition Plans'!F259)</f>
        <v>41487</v>
      </c>
      <c r="G258" s="262" t="str">
        <f>IF('ALC Transition Plans'!G259=0," ",'ALC Transition Plans'!G259)</f>
        <v>Y</v>
      </c>
      <c r="H258" s="262" t="str">
        <f>IF('ALC Transition Plans'!H259=0," ",'ALC Transition Plans'!H259)</f>
        <v>Y</v>
      </c>
      <c r="I258" s="261" t="str">
        <f>IF('ALC Transition Plans'!I259=0," ",'ALC Transition Plans'!I259)</f>
        <v xml:space="preserve"> </v>
      </c>
      <c r="J258" s="329" t="str">
        <f>IF('ALC Transition Plans'!$O259="yes", IF('ALC Transition Plans'!X259,"Prod",IF('ALC Transition Plans'!R259, 'ALC Transition Plans'!Q259," ")),"N/A")</f>
        <v>N/A</v>
      </c>
      <c r="K258" s="330" t="str">
        <f>IF('ALC Transition Plans'!R259=0," ",'ALC Transition Plans'!R259)</f>
        <v xml:space="preserve"> </v>
      </c>
      <c r="L258" s="332" t="str">
        <f>IF('ALC Transition Plans'!S259=0," ",'ALC Transition Plans'!S259)</f>
        <v xml:space="preserve"> </v>
      </c>
      <c r="M258" s="330" t="str">
        <f>IF('ALC Transition Plans'!T259=0," ",'ALC Transition Plans'!T259)</f>
        <v xml:space="preserve"> </v>
      </c>
      <c r="N258" s="329" t="str">
        <f>IF('ALC Transition Plans'!$Z259="yes", IF('ALC Transition Plans'!AJ259,"Prod",IF('ALC Transition Plans'!AF259, 'ALC Transition Plans'!AC259," ")),"N/A")</f>
        <v>N/A</v>
      </c>
      <c r="O258" s="332" t="str">
        <f>IF('ALC Transition Plans'!AE259=0," ",'ALC Transition Plans'!AE259)</f>
        <v xml:space="preserve"> </v>
      </c>
      <c r="P258" s="560" t="str">
        <f>IF('ALC Transition Plans'!AF259=0," ",'ALC Transition Plans'!AF259)</f>
        <v xml:space="preserve"> </v>
      </c>
      <c r="Q258" s="558">
        <f t="shared" si="13"/>
        <v>0</v>
      </c>
      <c r="R258" s="276" t="str">
        <f>IF(VLOOKUP(B258,'Pivot Table'!$B$5:$K$2000,8,FALSE)=1,"Yes","")</f>
        <v/>
      </c>
      <c r="S258" s="277" t="str">
        <f>'ALC Transition Plans'!BL259</f>
        <v>F</v>
      </c>
      <c r="T258" s="226" t="str">
        <f>IF('ALC POC'!D258=0," ",'ALC POC'!D258)</f>
        <v xml:space="preserve">Shelia Alexander </v>
      </c>
      <c r="U258" s="139" t="str">
        <f>IF('ALC POC'!E258=0," ",'ALC POC'!E258)</f>
        <v>alexander.shelia@dol.gov</v>
      </c>
      <c r="V258" s="139" t="str">
        <f>IF('ALC POC'!F258=0," ",'ALC POC'!F258)</f>
        <v>202-693-4472</v>
      </c>
      <c r="X258">
        <f t="shared" ref="X258:X321" si="14">COUNTIF($A$2:$A$755,W258)</f>
        <v>0</v>
      </c>
    </row>
    <row r="259" spans="1:24" ht="15" customHeight="1" x14ac:dyDescent="0.25">
      <c r="A259" s="333" t="s">
        <v>231</v>
      </c>
      <c r="B259" s="333" t="s">
        <v>247</v>
      </c>
      <c r="C259" s="480" t="str">
        <f>IF('ALC POC'!C259=0," ",'ALC POC'!C259)</f>
        <v>DOL - San Francisco</v>
      </c>
      <c r="D259" s="480"/>
      <c r="E259" s="322" t="str">
        <f>IF('ALC Transition Plans'!$C260="yes", IF('ALC Transition Plans'!M260,"Prod",IF('ALC Transition Plans'!F260, 'ALC Transition Plans'!E260," ")),"N/A")</f>
        <v>Prod</v>
      </c>
      <c r="F259" s="261">
        <f>IF('ALC Transition Plans'!F260=0," ",'ALC Transition Plans'!F260)</f>
        <v>41456</v>
      </c>
      <c r="G259" s="262" t="str">
        <f>IF('ALC Transition Plans'!G260=0," ",'ALC Transition Plans'!G260)</f>
        <v>Y</v>
      </c>
      <c r="H259" s="262" t="str">
        <f>IF('ALC Transition Plans'!H260=0," ",'ALC Transition Plans'!H260)</f>
        <v>Y</v>
      </c>
      <c r="I259" s="261" t="str">
        <f>IF('ALC Transition Plans'!I260=0," ",'ALC Transition Plans'!I260)</f>
        <v xml:space="preserve"> </v>
      </c>
      <c r="J259" s="329" t="str">
        <f>IF('ALC Transition Plans'!$O260="yes", IF('ALC Transition Plans'!X260,"Prod",IF('ALC Transition Plans'!R260, 'ALC Transition Plans'!Q260," ")),"N/A")</f>
        <v>N/A</v>
      </c>
      <c r="K259" s="330" t="str">
        <f>IF('ALC Transition Plans'!R260=0," ",'ALC Transition Plans'!R260)</f>
        <v xml:space="preserve"> </v>
      </c>
      <c r="L259" s="332" t="str">
        <f>IF('ALC Transition Plans'!S260=0," ",'ALC Transition Plans'!S260)</f>
        <v xml:space="preserve"> </v>
      </c>
      <c r="M259" s="330" t="str">
        <f>IF('ALC Transition Plans'!T260=0," ",'ALC Transition Plans'!T260)</f>
        <v xml:space="preserve"> </v>
      </c>
      <c r="N259" s="329" t="str">
        <f>IF('ALC Transition Plans'!$Z260="yes", IF('ALC Transition Plans'!AJ260,"Prod",IF('ALC Transition Plans'!AF260, 'ALC Transition Plans'!AC260," ")),"N/A")</f>
        <v>N/A</v>
      </c>
      <c r="O259" s="332" t="str">
        <f>IF('ALC Transition Plans'!AE260=0," ",'ALC Transition Plans'!AE260)</f>
        <v xml:space="preserve"> </v>
      </c>
      <c r="P259" s="560" t="str">
        <f>IF('ALC Transition Plans'!AF260=0," ",'ALC Transition Plans'!AF260)</f>
        <v xml:space="preserve"> </v>
      </c>
      <c r="Q259" s="558">
        <f t="shared" si="13"/>
        <v>0</v>
      </c>
      <c r="R259" s="276" t="str">
        <f>IF(VLOOKUP(B259,'Pivot Table'!$B$5:$K$2000,8,FALSE)=1,"Yes","")</f>
        <v/>
      </c>
      <c r="S259" s="277" t="str">
        <f>'ALC Transition Plans'!BL260</f>
        <v>F</v>
      </c>
      <c r="T259" s="226" t="str">
        <f>IF('ALC POC'!D259=0," ",'ALC POC'!D259)</f>
        <v xml:space="preserve">Shelia Alexander </v>
      </c>
      <c r="U259" s="139" t="str">
        <f>IF('ALC POC'!E259=0," ",'ALC POC'!E259)</f>
        <v>alexander.shelia@dol.gov</v>
      </c>
      <c r="V259" s="139" t="str">
        <f>IF('ALC POC'!F259=0," ",'ALC POC'!F259)</f>
        <v>202-693-4472</v>
      </c>
      <c r="X259">
        <f t="shared" si="14"/>
        <v>0</v>
      </c>
    </row>
    <row r="260" spans="1:24" ht="15" customHeight="1" x14ac:dyDescent="0.25">
      <c r="A260" s="333" t="s">
        <v>231</v>
      </c>
      <c r="B260" s="333" t="s">
        <v>248</v>
      </c>
      <c r="C260" s="480" t="str">
        <f>IF('ALC POC'!C260=0," ",'ALC POC'!C260)</f>
        <v>DOL - BLS</v>
      </c>
      <c r="D260" s="480"/>
      <c r="E260" s="322" t="str">
        <f>IF('ALC Transition Plans'!$C261="yes", IF('ALC Transition Plans'!M261,"Prod",IF('ALC Transition Plans'!F261, 'ALC Transition Plans'!E261," ")),"N/A")</f>
        <v>Prod</v>
      </c>
      <c r="F260" s="261">
        <f>IF('ALC Transition Plans'!F261=0," ",'ALC Transition Plans'!F261)</f>
        <v>41760</v>
      </c>
      <c r="G260" s="262" t="str">
        <f>IF('ALC Transition Plans'!G261=0," ",'ALC Transition Plans'!G261)</f>
        <v>Y</v>
      </c>
      <c r="H260" s="262" t="str">
        <f>IF('ALC Transition Plans'!H261=0," ",'ALC Transition Plans'!H261)</f>
        <v>Y</v>
      </c>
      <c r="I260" s="261" t="str">
        <f>IF('ALC Transition Plans'!I261=0," ",'ALC Transition Plans'!I261)</f>
        <v xml:space="preserve"> </v>
      </c>
      <c r="J260" s="323" t="str">
        <f>IF('ALC Transition Plans'!$O261="yes", IF('ALC Transition Plans'!X261,"Prod",IF('ALC Transition Plans'!R261, 'ALC Transition Plans'!Q261," ")),"N/A")</f>
        <v>Prod</v>
      </c>
      <c r="K260" s="267">
        <f>IF('ALC Transition Plans'!R261=0," ",'ALC Transition Plans'!R261)</f>
        <v>41791</v>
      </c>
      <c r="L260" s="270" t="str">
        <f>IF('ALC Transition Plans'!S261=0," ",'ALC Transition Plans'!S261)</f>
        <v>Y</v>
      </c>
      <c r="M260" s="267" t="str">
        <f>IF('ALC Transition Plans'!T261=0," ",'ALC Transition Plans'!T261)</f>
        <v xml:space="preserve"> </v>
      </c>
      <c r="N260" s="329" t="str">
        <f>IF('ALC Transition Plans'!$Z261="yes", IF('ALC Transition Plans'!AJ261,"Prod",IF('ALC Transition Plans'!AF261, 'ALC Transition Plans'!AC261," ")),"N/A")</f>
        <v>N/A</v>
      </c>
      <c r="O260" s="332" t="str">
        <f>IF('ALC Transition Plans'!AE261=0," ",'ALC Transition Plans'!AE261)</f>
        <v xml:space="preserve"> </v>
      </c>
      <c r="P260" s="560" t="str">
        <f>IF('ALC Transition Plans'!AF261=0," ",'ALC Transition Plans'!AF261)</f>
        <v xml:space="preserve"> </v>
      </c>
      <c r="Q260" s="558">
        <f t="shared" si="13"/>
        <v>0</v>
      </c>
      <c r="R260" s="276" t="str">
        <f>IF(VLOOKUP(B260,'Pivot Table'!$B$5:$K$2000,8,FALSE)=1,"Yes","")</f>
        <v/>
      </c>
      <c r="S260" s="277" t="str">
        <f>'ALC Transition Plans'!BL261</f>
        <v>F</v>
      </c>
      <c r="T260" s="226" t="str">
        <f>IF('ALC POC'!D260=0," ",'ALC POC'!D260)</f>
        <v xml:space="preserve">Shelia Alexander </v>
      </c>
      <c r="U260" s="139" t="str">
        <f>IF('ALC POC'!E260=0," ",'ALC POC'!E260)</f>
        <v>alexander.shelia@dol.gov</v>
      </c>
      <c r="V260" s="139" t="str">
        <f>IF('ALC POC'!F260=0," ",'ALC POC'!F260)</f>
        <v>202-693-4472</v>
      </c>
      <c r="X260">
        <f t="shared" si="14"/>
        <v>0</v>
      </c>
    </row>
    <row r="261" spans="1:24" ht="15" customHeight="1" x14ac:dyDescent="0.25">
      <c r="A261" s="333" t="s">
        <v>231</v>
      </c>
      <c r="B261" s="333" t="s">
        <v>249</v>
      </c>
      <c r="C261" s="480" t="str">
        <f>IF('ALC POC'!C261=0," ",'ALC POC'!C261)</f>
        <v>DOL - OSHA</v>
      </c>
      <c r="D261" s="480"/>
      <c r="E261" s="322" t="str">
        <f>IF('ALC Transition Plans'!$C262="yes", IF('ALC Transition Plans'!M262,"Prod",IF('ALC Transition Plans'!F262, 'ALC Transition Plans'!E262," ")),"N/A")</f>
        <v>Prod</v>
      </c>
      <c r="F261" s="261">
        <f>IF('ALC Transition Plans'!F262=0," ",'ALC Transition Plans'!F262)</f>
        <v>41730</v>
      </c>
      <c r="G261" s="262" t="str">
        <f>IF('ALC Transition Plans'!G262=0," ",'ALC Transition Plans'!G262)</f>
        <v>Y</v>
      </c>
      <c r="H261" s="262" t="str">
        <f>IF('ALC Transition Plans'!H262=0," ",'ALC Transition Plans'!H262)</f>
        <v>Y</v>
      </c>
      <c r="I261" s="261" t="str">
        <f>IF('ALC Transition Plans'!I262=0," ",'ALC Transition Plans'!I262)</f>
        <v xml:space="preserve"> </v>
      </c>
      <c r="J261" s="323" t="str">
        <f>IF('ALC Transition Plans'!$O262="yes", IF('ALC Transition Plans'!X262,"Prod",IF('ALC Transition Plans'!R262, 'ALC Transition Plans'!Q262," ")),"N/A")</f>
        <v>Prod</v>
      </c>
      <c r="K261" s="267">
        <f>IF('ALC Transition Plans'!R262=0," ",'ALC Transition Plans'!R262)</f>
        <v>41791</v>
      </c>
      <c r="L261" s="270" t="str">
        <f>IF('ALC Transition Plans'!S262=0," ",'ALC Transition Plans'!S262)</f>
        <v>Y</v>
      </c>
      <c r="M261" s="267" t="str">
        <f>IF('ALC Transition Plans'!T262=0," ",'ALC Transition Plans'!T262)</f>
        <v xml:space="preserve"> </v>
      </c>
      <c r="N261" s="329" t="str">
        <f>IF('ALC Transition Plans'!$Z262="yes", IF('ALC Transition Plans'!AJ262,"Prod",IF('ALC Transition Plans'!AF262, 'ALC Transition Plans'!AC262," ")),"N/A")</f>
        <v>N/A</v>
      </c>
      <c r="O261" s="332" t="str">
        <f>IF('ALC Transition Plans'!AE262=0," ",'ALC Transition Plans'!AE262)</f>
        <v xml:space="preserve"> </v>
      </c>
      <c r="P261" s="560" t="str">
        <f>IF('ALC Transition Plans'!AF262=0," ",'ALC Transition Plans'!AF262)</f>
        <v xml:space="preserve"> </v>
      </c>
      <c r="Q261" s="558">
        <f t="shared" si="13"/>
        <v>0</v>
      </c>
      <c r="R261" s="276" t="str">
        <f>IF(VLOOKUP(B261,'Pivot Table'!$B$5:$K$2000,8,FALSE)=1,"Yes","")</f>
        <v/>
      </c>
      <c r="S261" s="277" t="str">
        <f>'ALC Transition Plans'!BL262</f>
        <v>F</v>
      </c>
      <c r="T261" s="226" t="str">
        <f>IF('ALC POC'!D261=0," ",'ALC POC'!D261)</f>
        <v xml:space="preserve">Shelia Alexander </v>
      </c>
      <c r="U261" s="139" t="str">
        <f>IF('ALC POC'!E261=0," ",'ALC POC'!E261)</f>
        <v>alexander.shelia@dol.gov</v>
      </c>
      <c r="V261" s="139" t="str">
        <f>IF('ALC POC'!F261=0," ",'ALC POC'!F261)</f>
        <v>202-693-4472</v>
      </c>
      <c r="X261">
        <f t="shared" si="14"/>
        <v>0</v>
      </c>
    </row>
    <row r="262" spans="1:24" ht="15" customHeight="1" x14ac:dyDescent="0.25">
      <c r="A262" s="333" t="s">
        <v>231</v>
      </c>
      <c r="B262" s="333" t="s">
        <v>250</v>
      </c>
      <c r="C262" s="480" t="str">
        <f>IF('ALC POC'!C262=0," ",'ALC POC'!C262)</f>
        <v>DOL</v>
      </c>
      <c r="D262" s="480"/>
      <c r="E262" s="322" t="str">
        <f>IF('ALC Transition Plans'!$C263="yes", IF('ALC Transition Plans'!M263,"Prod",IF('ALC Transition Plans'!F263, 'ALC Transition Plans'!E263," ")),"N/A")</f>
        <v>Prod</v>
      </c>
      <c r="F262" s="261">
        <f>IF('ALC Transition Plans'!F263=0," ",'ALC Transition Plans'!F263)</f>
        <v>41671</v>
      </c>
      <c r="G262" s="262" t="str">
        <f>IF('ALC Transition Plans'!G263=0," ",'ALC Transition Plans'!G263)</f>
        <v>Y</v>
      </c>
      <c r="H262" s="262" t="str">
        <f>IF('ALC Transition Plans'!H263=0," ",'ALC Transition Plans'!H263)</f>
        <v>Y</v>
      </c>
      <c r="I262" s="261" t="str">
        <f>IF('ALC Transition Plans'!I263=0," ",'ALC Transition Plans'!I263)</f>
        <v xml:space="preserve"> </v>
      </c>
      <c r="J262" s="329" t="str">
        <f>IF('ALC Transition Plans'!$O263="yes", IF('ALC Transition Plans'!X263,"Prod",IF('ALC Transition Plans'!R263, 'ALC Transition Plans'!Q263," ")),"N/A")</f>
        <v>N/A</v>
      </c>
      <c r="K262" s="330" t="str">
        <f>IF('ALC Transition Plans'!R263=0," ",'ALC Transition Plans'!R263)</f>
        <v xml:space="preserve"> </v>
      </c>
      <c r="L262" s="332" t="str">
        <f>IF('ALC Transition Plans'!S263=0," ",'ALC Transition Plans'!S263)</f>
        <v xml:space="preserve"> </v>
      </c>
      <c r="M262" s="330" t="str">
        <f>IF('ALC Transition Plans'!T263=0," ",'ALC Transition Plans'!T263)</f>
        <v xml:space="preserve"> </v>
      </c>
      <c r="N262" s="329" t="str">
        <f>IF('ALC Transition Plans'!$Z263="yes", IF('ALC Transition Plans'!AJ263,"Prod",IF('ALC Transition Plans'!AF263, 'ALC Transition Plans'!AC263," ")),"N/A")</f>
        <v>N/A</v>
      </c>
      <c r="O262" s="332" t="str">
        <f>IF('ALC Transition Plans'!AE263=0," ",'ALC Transition Plans'!AE263)</f>
        <v xml:space="preserve"> </v>
      </c>
      <c r="P262" s="560" t="str">
        <f>IF('ALC Transition Plans'!AF263=0," ",'ALC Transition Plans'!AF263)</f>
        <v xml:space="preserve"> </v>
      </c>
      <c r="Q262" s="558">
        <f t="shared" si="13"/>
        <v>0</v>
      </c>
      <c r="R262" s="276" t="str">
        <f>IF(VLOOKUP(B262,'Pivot Table'!$B$5:$K$2000,8,FALSE)=1,"Yes","")</f>
        <v/>
      </c>
      <c r="S262" s="277" t="str">
        <f>'ALC Transition Plans'!BL263</f>
        <v>F</v>
      </c>
      <c r="T262" s="226" t="str">
        <f>IF('ALC POC'!D262=0," ",'ALC POC'!D262)</f>
        <v xml:space="preserve">Shelia Alexander </v>
      </c>
      <c r="U262" s="139" t="str">
        <f>IF('ALC POC'!E262=0," ",'ALC POC'!E262)</f>
        <v>alexander.shelia@dol.gov</v>
      </c>
      <c r="V262" s="139" t="str">
        <f>IF('ALC POC'!F262=0," ",'ALC POC'!F262)</f>
        <v>202-693-4472</v>
      </c>
      <c r="X262">
        <f t="shared" si="14"/>
        <v>0</v>
      </c>
    </row>
    <row r="263" spans="1:24" ht="15" customHeight="1" x14ac:dyDescent="0.25">
      <c r="A263" s="333" t="s">
        <v>231</v>
      </c>
      <c r="B263" s="333" t="s">
        <v>251</v>
      </c>
      <c r="C263" s="480" t="str">
        <f>IF('ALC POC'!C263=0," ",'ALC POC'!C263)</f>
        <v>DOL</v>
      </c>
      <c r="D263" s="480"/>
      <c r="E263" s="322" t="str">
        <f>IF('ALC Transition Plans'!$C264="yes", IF('ALC Transition Plans'!M264,"Prod",IF('ALC Transition Plans'!F264, 'ALC Transition Plans'!E264," ")),"N/A")</f>
        <v>Prod</v>
      </c>
      <c r="F263" s="261">
        <f>IF('ALC Transition Plans'!F264=0," ",'ALC Transition Plans'!F264)</f>
        <v>41214</v>
      </c>
      <c r="G263" s="262" t="str">
        <f>IF('ALC Transition Plans'!G264=0," ",'ALC Transition Plans'!G264)</f>
        <v>Y</v>
      </c>
      <c r="H263" s="262" t="str">
        <f>IF('ALC Transition Plans'!H264=0," ",'ALC Transition Plans'!H264)</f>
        <v>Y</v>
      </c>
      <c r="I263" s="261" t="str">
        <f>IF('ALC Transition Plans'!I264=0," ",'ALC Transition Plans'!I264)</f>
        <v xml:space="preserve"> </v>
      </c>
      <c r="J263" s="329" t="str">
        <f>IF('ALC Transition Plans'!$O264="yes", IF('ALC Transition Plans'!X264,"Prod",IF('ALC Transition Plans'!R264, 'ALC Transition Plans'!Q264," ")),"N/A")</f>
        <v>N/A</v>
      </c>
      <c r="K263" s="330" t="str">
        <f>IF('ALC Transition Plans'!R264=0," ",'ALC Transition Plans'!R264)</f>
        <v xml:space="preserve"> </v>
      </c>
      <c r="L263" s="332" t="str">
        <f>IF('ALC Transition Plans'!S264=0," ",'ALC Transition Plans'!S264)</f>
        <v xml:space="preserve"> </v>
      </c>
      <c r="M263" s="330" t="str">
        <f>IF('ALC Transition Plans'!T264=0," ",'ALC Transition Plans'!T264)</f>
        <v xml:space="preserve"> </v>
      </c>
      <c r="N263" s="329" t="str">
        <f>IF('ALC Transition Plans'!$Z264="yes", IF('ALC Transition Plans'!AJ264,"Prod",IF('ALC Transition Plans'!AF264, 'ALC Transition Plans'!AC264," ")),"N/A")</f>
        <v>N/A</v>
      </c>
      <c r="O263" s="332" t="str">
        <f>IF('ALC Transition Plans'!AE264=0," ",'ALC Transition Plans'!AE264)</f>
        <v xml:space="preserve"> </v>
      </c>
      <c r="P263" s="560" t="str">
        <f>IF('ALC Transition Plans'!AF264=0," ",'ALC Transition Plans'!AF264)</f>
        <v xml:space="preserve"> </v>
      </c>
      <c r="Q263" s="558">
        <f t="shared" si="13"/>
        <v>0</v>
      </c>
      <c r="R263" s="276" t="str">
        <f>IF(VLOOKUP(B263,'Pivot Table'!$B$5:$K$2000,8,FALSE)=1,"Yes","")</f>
        <v/>
      </c>
      <c r="S263" s="277" t="str">
        <f>'ALC Transition Plans'!BL264</f>
        <v>F</v>
      </c>
      <c r="T263" s="226" t="str">
        <f>IF('ALC POC'!D263=0," ",'ALC POC'!D263)</f>
        <v xml:space="preserve">Shelia Alexander </v>
      </c>
      <c r="U263" s="139" t="str">
        <f>IF('ALC POC'!E263=0," ",'ALC POC'!E263)</f>
        <v>alexander.shelia@dol.gov</v>
      </c>
      <c r="V263" s="139" t="str">
        <f>IF('ALC POC'!F263=0," ",'ALC POC'!F263)</f>
        <v xml:space="preserve"> 202-693-4472</v>
      </c>
      <c r="X263">
        <f t="shared" si="14"/>
        <v>0</v>
      </c>
    </row>
    <row r="264" spans="1:24" ht="15" customHeight="1" x14ac:dyDescent="0.25">
      <c r="A264" s="333" t="s">
        <v>231</v>
      </c>
      <c r="B264" s="333" t="s">
        <v>252</v>
      </c>
      <c r="C264" s="480" t="str">
        <f>IF('ALC POC'!C264=0," ",'ALC POC'!C264)</f>
        <v>DOL - ETA-OJC</v>
      </c>
      <c r="D264" s="480"/>
      <c r="E264" s="322" t="str">
        <f>IF('ALC Transition Plans'!$C265="yes", IF('ALC Transition Plans'!M265,"Prod",IF('ALC Transition Plans'!F265, 'ALC Transition Plans'!E265," ")),"N/A")</f>
        <v>Prod</v>
      </c>
      <c r="F264" s="261">
        <f>IF('ALC Transition Plans'!F265=0," ",'ALC Transition Plans'!F265)</f>
        <v>41760</v>
      </c>
      <c r="G264" s="262" t="str">
        <f>IF('ALC Transition Plans'!G265=0," ",'ALC Transition Plans'!G265)</f>
        <v>Y</v>
      </c>
      <c r="H264" s="262" t="str">
        <f>IF('ALC Transition Plans'!H265=0," ",'ALC Transition Plans'!H265)</f>
        <v>Y</v>
      </c>
      <c r="I264" s="261" t="str">
        <f>IF('ALC Transition Plans'!I265=0," ",'ALC Transition Plans'!I265)</f>
        <v xml:space="preserve"> </v>
      </c>
      <c r="J264" s="323" t="str">
        <f>IF('ALC Transition Plans'!$O265="yes", IF('ALC Transition Plans'!X265,"Prod",IF('ALC Transition Plans'!R265, 'ALC Transition Plans'!Q265," ")),"N/A")</f>
        <v>Prod</v>
      </c>
      <c r="K264" s="267" t="str">
        <f>IF('ALC Transition Plans'!R265=0," ",'ALC Transition Plans'!R265)</f>
        <v xml:space="preserve"> </v>
      </c>
      <c r="L264" s="270" t="str">
        <f>IF('ALC Transition Plans'!S265=0," ",'ALC Transition Plans'!S265)</f>
        <v>Y</v>
      </c>
      <c r="M264" s="267" t="str">
        <f>IF('ALC Transition Plans'!T265=0," ",'ALC Transition Plans'!T265)</f>
        <v xml:space="preserve"> </v>
      </c>
      <c r="N264" s="329" t="str">
        <f>IF('ALC Transition Plans'!$Z265="yes", IF('ALC Transition Plans'!AJ265,"Prod",IF('ALC Transition Plans'!AF265, 'ALC Transition Plans'!AC265," ")),"N/A")</f>
        <v>N/A</v>
      </c>
      <c r="O264" s="332" t="str">
        <f>IF('ALC Transition Plans'!AE265=0," ",'ALC Transition Plans'!AE265)</f>
        <v xml:space="preserve"> </v>
      </c>
      <c r="P264" s="560" t="str">
        <f>IF('ALC Transition Plans'!AF265=0," ",'ALC Transition Plans'!AF265)</f>
        <v xml:space="preserve"> </v>
      </c>
      <c r="Q264" s="558">
        <f t="shared" si="13"/>
        <v>0</v>
      </c>
      <c r="R264" s="276" t="str">
        <f>IF(VLOOKUP(B264,'Pivot Table'!$B$5:$K$2000,8,FALSE)=1,"Yes","")</f>
        <v/>
      </c>
      <c r="S264" s="277" t="str">
        <f>'ALC Transition Plans'!BL265</f>
        <v>F</v>
      </c>
      <c r="T264" s="226" t="str">
        <f>IF('ALC POC'!D264=0," ",'ALC POC'!D264)</f>
        <v xml:space="preserve">Shelia Alexander </v>
      </c>
      <c r="U264" s="139" t="str">
        <f>IF('ALC POC'!E264=0," ",'ALC POC'!E264)</f>
        <v>alexander.shelia@dol.gov</v>
      </c>
      <c r="V264" s="139" t="str">
        <f>IF('ALC POC'!F264=0," ",'ALC POC'!F264)</f>
        <v>202-693-4472</v>
      </c>
      <c r="X264">
        <f t="shared" si="14"/>
        <v>0</v>
      </c>
    </row>
    <row r="265" spans="1:24" ht="15" customHeight="1" x14ac:dyDescent="0.25">
      <c r="A265" s="333" t="s">
        <v>231</v>
      </c>
      <c r="B265" s="333" t="s">
        <v>253</v>
      </c>
      <c r="C265" s="480" t="str">
        <f>IF('ALC POC'!C265=0," ",'ALC POC'!C265)</f>
        <v>DOL</v>
      </c>
      <c r="D265" s="480"/>
      <c r="E265" s="322" t="str">
        <f>IF('ALC Transition Plans'!$C266="yes", IF('ALC Transition Plans'!M266,"Prod",IF('ALC Transition Plans'!F266, 'ALC Transition Plans'!E266," ")),"N/A")</f>
        <v>Prod</v>
      </c>
      <c r="F265" s="261">
        <f>IF('ALC Transition Plans'!F266=0," ",'ALC Transition Plans'!F266)</f>
        <v>41883</v>
      </c>
      <c r="G265" s="262" t="str">
        <f>IF('ALC Transition Plans'!G266=0," ",'ALC Transition Plans'!G266)</f>
        <v>Y</v>
      </c>
      <c r="H265" s="262" t="str">
        <f>IF('ALC Transition Plans'!H266=0," ",'ALC Transition Plans'!H266)</f>
        <v>Y</v>
      </c>
      <c r="I265" s="261" t="str">
        <f>IF('ALC Transition Plans'!I266=0," ",'ALC Transition Plans'!I266)</f>
        <v xml:space="preserve"> </v>
      </c>
      <c r="J265" s="329" t="str">
        <f>IF('ALC Transition Plans'!$O266="yes", IF('ALC Transition Plans'!X266,"Prod",IF('ALC Transition Plans'!R266, 'ALC Transition Plans'!Q266," ")),"N/A")</f>
        <v>N/A</v>
      </c>
      <c r="K265" s="330" t="str">
        <f>IF('ALC Transition Plans'!R266=0," ",'ALC Transition Plans'!R266)</f>
        <v xml:space="preserve"> </v>
      </c>
      <c r="L265" s="332" t="str">
        <f>IF('ALC Transition Plans'!S266=0," ",'ALC Transition Plans'!S266)</f>
        <v xml:space="preserve"> </v>
      </c>
      <c r="M265" s="330" t="str">
        <f>IF('ALC Transition Plans'!T266=0," ",'ALC Transition Plans'!T266)</f>
        <v xml:space="preserve"> </v>
      </c>
      <c r="N265" s="329" t="str">
        <f>IF('ALC Transition Plans'!$Z266="yes", IF('ALC Transition Plans'!AJ266,"Prod",IF('ALC Transition Plans'!AF266, 'ALC Transition Plans'!AC266," ")),"N/A")</f>
        <v>N/A</v>
      </c>
      <c r="O265" s="332" t="str">
        <f>IF('ALC Transition Plans'!AE266=0," ",'ALC Transition Plans'!AE266)</f>
        <v xml:space="preserve"> </v>
      </c>
      <c r="P265" s="560" t="str">
        <f>IF('ALC Transition Plans'!AF266=0," ",'ALC Transition Plans'!AF266)</f>
        <v xml:space="preserve"> </v>
      </c>
      <c r="Q265" s="558">
        <f t="shared" si="13"/>
        <v>0</v>
      </c>
      <c r="R265" s="276" t="str">
        <f>IF(VLOOKUP(B265,'Pivot Table'!$B$5:$K$2000,8,FALSE)=1,"Yes","")</f>
        <v/>
      </c>
      <c r="S265" s="277" t="str">
        <f>'ALC Transition Plans'!BL266</f>
        <v>F</v>
      </c>
      <c r="T265" s="226" t="str">
        <f>IF('ALC POC'!D265=0," ",'ALC POC'!D265)</f>
        <v xml:space="preserve">Shelia Alexander </v>
      </c>
      <c r="U265" s="139" t="str">
        <f>IF('ALC POC'!E265=0," ",'ALC POC'!E265)</f>
        <v>alexander.shelia@dol.gov</v>
      </c>
      <c r="V265" s="139" t="str">
        <f>IF('ALC POC'!F265=0," ",'ALC POC'!F265)</f>
        <v>202-693-4472</v>
      </c>
      <c r="X265">
        <f t="shared" si="14"/>
        <v>0</v>
      </c>
    </row>
    <row r="266" spans="1:24" ht="15" x14ac:dyDescent="0.25">
      <c r="A266" s="333" t="s">
        <v>231</v>
      </c>
      <c r="B266" s="333" t="s">
        <v>254</v>
      </c>
      <c r="C266" s="480" t="str">
        <f>IF('ALC POC'!C266=0," ",'ALC POC'!C266)</f>
        <v>DOL - OCFO DCAS</v>
      </c>
      <c r="D266" s="480"/>
      <c r="E266" s="322" t="str">
        <f>IF('ALC Transition Plans'!$C267="yes", IF('ALC Transition Plans'!M267,"Prod",IF('ALC Transition Plans'!F267, 'ALC Transition Plans'!E267," ")),"N/A")</f>
        <v>Prod</v>
      </c>
      <c r="F266" s="261">
        <f>IF('ALC Transition Plans'!F267=0," ",'ALC Transition Plans'!F267)</f>
        <v>41852</v>
      </c>
      <c r="G266" s="262" t="str">
        <f>IF('ALC Transition Plans'!G267=0," ",'ALC Transition Plans'!G267)</f>
        <v>Y</v>
      </c>
      <c r="H266" s="262" t="str">
        <f>IF('ALC Transition Plans'!H267=0," ",'ALC Transition Plans'!H267)</f>
        <v>Y</v>
      </c>
      <c r="I266" s="261" t="str">
        <f>IF('ALC Transition Plans'!I267=0," ",'ALC Transition Plans'!I267)</f>
        <v xml:space="preserve"> </v>
      </c>
      <c r="J266" s="329" t="str">
        <f>IF('ALC Transition Plans'!$O267="yes", IF('ALC Transition Plans'!X267,"Prod",IF('ALC Transition Plans'!R267, 'ALC Transition Plans'!Q267," ")),"N/A")</f>
        <v>N/A</v>
      </c>
      <c r="K266" s="330" t="str">
        <f>IF('ALC Transition Plans'!R267=0," ",'ALC Transition Plans'!R267)</f>
        <v xml:space="preserve"> </v>
      </c>
      <c r="L266" s="332" t="str">
        <f>IF('ALC Transition Plans'!S267=0," ",'ALC Transition Plans'!S267)</f>
        <v xml:space="preserve"> </v>
      </c>
      <c r="M266" s="330" t="str">
        <f>IF('ALC Transition Plans'!T267=0," ",'ALC Transition Plans'!T267)</f>
        <v xml:space="preserve"> </v>
      </c>
      <c r="N266" s="324" t="str">
        <f>IF('ALC Transition Plans'!$Z267="yes", IF('ALC Transition Plans'!AJ267,"Prod",IF('ALC Transition Plans'!AF267, 'ALC Transition Plans'!AC267," ")),"N/A")</f>
        <v>Prod</v>
      </c>
      <c r="O266" s="269" t="str">
        <f>IF('ALC Transition Plans'!AE267=0," ",'ALC Transition Plans'!AE267)</f>
        <v>Y</v>
      </c>
      <c r="P266" s="557" t="str">
        <f>IF('ALC Transition Plans'!AF267=0," ",'ALC Transition Plans'!AF267)</f>
        <v xml:space="preserve"> </v>
      </c>
      <c r="Q266" s="558">
        <f t="shared" si="13"/>
        <v>0</v>
      </c>
      <c r="R266" s="276" t="str">
        <f>IF(VLOOKUP(B266,'Pivot Table'!$B$5:$K$2000,8,FALSE)=1,"Yes","")</f>
        <v/>
      </c>
      <c r="S266" s="277" t="str">
        <f>'ALC Transition Plans'!BL267</f>
        <v>F</v>
      </c>
      <c r="T266" s="226" t="str">
        <f>IF('ALC POC'!D266=0," ",'ALC POC'!D266)</f>
        <v xml:space="preserve">Shelia Alexander </v>
      </c>
      <c r="U266" s="139" t="str">
        <f>IF('ALC POC'!E266=0," ",'ALC POC'!E266)</f>
        <v>alexander.shelia@dol.gov</v>
      </c>
      <c r="V266" s="139" t="str">
        <f>IF('ALC POC'!F266=0," ",'ALC POC'!F266)</f>
        <v>202-693-4472</v>
      </c>
      <c r="X266">
        <f t="shared" si="14"/>
        <v>0</v>
      </c>
    </row>
    <row r="267" spans="1:24" ht="15" customHeight="1" x14ac:dyDescent="0.25">
      <c r="A267" s="333" t="s">
        <v>231</v>
      </c>
      <c r="B267" s="333" t="s">
        <v>255</v>
      </c>
      <c r="C267" s="480" t="str">
        <f>IF('ALC POC'!C267=0," ",'ALC POC'!C267)</f>
        <v>DOL - MSHA</v>
      </c>
      <c r="D267" s="480"/>
      <c r="E267" s="322" t="str">
        <f>IF('ALC Transition Plans'!$C268="yes", IF('ALC Transition Plans'!M268,"Prod",IF('ALC Transition Plans'!F268, 'ALC Transition Plans'!E268," ")),"N/A")</f>
        <v>Prod</v>
      </c>
      <c r="F267" s="261">
        <f>IF('ALC Transition Plans'!F268=0," ",'ALC Transition Plans'!F268)</f>
        <v>41760</v>
      </c>
      <c r="G267" s="262" t="str">
        <f>IF('ALC Transition Plans'!G268=0," ",'ALC Transition Plans'!G268)</f>
        <v>Y</v>
      </c>
      <c r="H267" s="262" t="str">
        <f>IF('ALC Transition Plans'!H268=0," ",'ALC Transition Plans'!H268)</f>
        <v>Y</v>
      </c>
      <c r="I267" s="261" t="str">
        <f>IF('ALC Transition Plans'!I268=0," ",'ALC Transition Plans'!I268)</f>
        <v xml:space="preserve"> </v>
      </c>
      <c r="J267" s="323" t="str">
        <f>IF('ALC Transition Plans'!$O268="yes", IF('ALC Transition Plans'!X268,"Prod",IF('ALC Transition Plans'!R268, 'ALC Transition Plans'!Q268," ")),"N/A")</f>
        <v>Prod</v>
      </c>
      <c r="K267" s="267">
        <f>IF('ALC Transition Plans'!R268=0," ",'ALC Transition Plans'!R268)</f>
        <v>41791</v>
      </c>
      <c r="L267" s="270" t="str">
        <f>IF('ALC Transition Plans'!S268=0," ",'ALC Transition Plans'!S268)</f>
        <v>Y</v>
      </c>
      <c r="M267" s="267" t="str">
        <f>IF('ALC Transition Plans'!T268=0," ",'ALC Transition Plans'!T268)</f>
        <v xml:space="preserve"> </v>
      </c>
      <c r="N267" s="329" t="str">
        <f>IF('ALC Transition Plans'!$Z268="yes", IF('ALC Transition Plans'!AJ268,"Prod",IF('ALC Transition Plans'!AF268, 'ALC Transition Plans'!AC268," ")),"N/A")</f>
        <v>N/A</v>
      </c>
      <c r="O267" s="332" t="str">
        <f>IF('ALC Transition Plans'!AE268=0," ",'ALC Transition Plans'!AE268)</f>
        <v xml:space="preserve"> </v>
      </c>
      <c r="P267" s="560" t="str">
        <f>IF('ALC Transition Plans'!AF268=0," ",'ALC Transition Plans'!AF268)</f>
        <v xml:space="preserve"> </v>
      </c>
      <c r="Q267" s="558">
        <f t="shared" ref="Q267:Q333" si="15">COUNTIF(E267:P267,"X")</f>
        <v>0</v>
      </c>
      <c r="R267" s="276" t="str">
        <f>IF(VLOOKUP(B267,'Pivot Table'!$B$5:$K$2000,8,FALSE)=1,"Yes","")</f>
        <v/>
      </c>
      <c r="S267" s="277" t="str">
        <f>'ALC Transition Plans'!BL268</f>
        <v>F</v>
      </c>
      <c r="T267" s="226" t="str">
        <f>IF('ALC POC'!D267=0," ",'ALC POC'!D267)</f>
        <v xml:space="preserve">Shelia Alexander </v>
      </c>
      <c r="U267" s="139" t="str">
        <f>IF('ALC POC'!E267=0," ",'ALC POC'!E267)</f>
        <v>alexander.shelia@dol.gov</v>
      </c>
      <c r="V267" s="139" t="str">
        <f>IF('ALC POC'!F267=0," ",'ALC POC'!F267)</f>
        <v>202-693-4472</v>
      </c>
      <c r="X267">
        <f t="shared" si="14"/>
        <v>0</v>
      </c>
    </row>
    <row r="268" spans="1:24" ht="22.2" customHeight="1" x14ac:dyDescent="0.25">
      <c r="A268" s="333" t="s">
        <v>231</v>
      </c>
      <c r="B268" s="333" t="s">
        <v>256</v>
      </c>
      <c r="C268" s="480" t="str">
        <f>IF('ALC POC'!C268=0," ",'ALC POC'!C268)</f>
        <v>DOL - OWCP FECA</v>
      </c>
      <c r="D268" s="480"/>
      <c r="E268" s="322" t="str">
        <f>IF('ALC Transition Plans'!$C269="yes", IF('ALC Transition Plans'!M269,"Prod",IF('ALC Transition Plans'!F269, 'ALC Transition Plans'!E269," ")),"N/A")</f>
        <v>Prod</v>
      </c>
      <c r="F268" s="261">
        <f>IF('ALC Transition Plans'!F269=0," ",'ALC Transition Plans'!F269)</f>
        <v>41852</v>
      </c>
      <c r="G268" s="262" t="str">
        <f>IF('ALC Transition Plans'!G269=0," ",'ALC Transition Plans'!G269)</f>
        <v>Y</v>
      </c>
      <c r="H268" s="262" t="str">
        <f>IF('ALC Transition Plans'!H269=0," ",'ALC Transition Plans'!H269)</f>
        <v>Y</v>
      </c>
      <c r="I268" s="261" t="str">
        <f>IF('ALC Transition Plans'!I269=0," ",'ALC Transition Plans'!I269)</f>
        <v xml:space="preserve"> </v>
      </c>
      <c r="J268" s="323" t="str">
        <f>IF('ALC Transition Plans'!$O269="yes", IF('ALC Transition Plans'!X269,"Prod",IF('ALC Transition Plans'!R269, 'ALC Transition Plans'!Q269," ")),"N/A")</f>
        <v>Prod</v>
      </c>
      <c r="K268" s="267">
        <f>IF('ALC Transition Plans'!R269=0," ",'ALC Transition Plans'!R269)</f>
        <v>41852</v>
      </c>
      <c r="L268" s="270" t="str">
        <f>IF('ALC Transition Plans'!S269=0," ",'ALC Transition Plans'!S269)</f>
        <v>Y</v>
      </c>
      <c r="M268" s="267" t="str">
        <f>IF('ALC Transition Plans'!T269=0," ",'ALC Transition Plans'!T269)</f>
        <v xml:space="preserve"> </v>
      </c>
      <c r="N268" s="324" t="str">
        <f>IF('ALC Transition Plans'!$Z269="yes", IF('ALC Transition Plans'!AJ269,"Prod",IF('ALC Transition Plans'!AF269, 'ALC Transition Plans'!AC269," ")),"N/A")</f>
        <v>Prod</v>
      </c>
      <c r="O268" s="269" t="str">
        <f>IF('ALC Transition Plans'!AE269=0," ",'ALC Transition Plans'!AE269)</f>
        <v>Y</v>
      </c>
      <c r="P268" s="557" t="str">
        <f>IF('ALC Transition Plans'!AF269=0," ",'ALC Transition Plans'!AF269)</f>
        <v xml:space="preserve"> </v>
      </c>
      <c r="Q268" s="558">
        <f t="shared" si="15"/>
        <v>0</v>
      </c>
      <c r="R268" s="276" t="str">
        <f>IF(VLOOKUP(B268,'Pivot Table'!$B$5:$K$2000,8,FALSE)=1,"Yes","")</f>
        <v/>
      </c>
      <c r="S268" s="277" t="str">
        <f>'ALC Transition Plans'!BL269</f>
        <v>F</v>
      </c>
      <c r="T268" s="226" t="str">
        <f>IF('ALC POC'!D268=0," ",'ALC POC'!D268)</f>
        <v xml:space="preserve">Shelia Alexander 
Jay Mariani </v>
      </c>
      <c r="U268" s="139" t="str">
        <f>IF('ALC POC'!E268=0," ",'ALC POC'!E268)</f>
        <v>alexander.shelia@dol.gov
mariani.jay@dol.gov</v>
      </c>
      <c r="V268" s="139" t="str">
        <f>IF('ALC POC'!F268=0," ",'ALC POC'!F268)</f>
        <v>202-693-4472
202-693-1021</v>
      </c>
      <c r="X268">
        <f t="shared" si="14"/>
        <v>0</v>
      </c>
    </row>
    <row r="269" spans="1:24" ht="22.2" customHeight="1" x14ac:dyDescent="0.25">
      <c r="A269" s="333" t="s">
        <v>231</v>
      </c>
      <c r="B269" s="333" t="s">
        <v>257</v>
      </c>
      <c r="C269" s="480" t="str">
        <f>IF('ALC POC'!C269=0," ",'ALC POC'!C269)</f>
        <v>DOL - OWCP FECA</v>
      </c>
      <c r="D269" s="480"/>
      <c r="E269" s="322" t="str">
        <f>IF('ALC Transition Plans'!$C270="yes", IF('ALC Transition Plans'!M270,"Prod",IF('ALC Transition Plans'!F270, 'ALC Transition Plans'!E270," ")),"N/A")</f>
        <v>Prod</v>
      </c>
      <c r="F269" s="261">
        <f>IF('ALC Transition Plans'!F270=0," ",'ALC Transition Plans'!F270)</f>
        <v>41852</v>
      </c>
      <c r="G269" s="262" t="str">
        <f>IF('ALC Transition Plans'!G270=0," ",'ALC Transition Plans'!G270)</f>
        <v>Y</v>
      </c>
      <c r="H269" s="262" t="str">
        <f>IF('ALC Transition Plans'!H270=0," ",'ALC Transition Plans'!H270)</f>
        <v>Y</v>
      </c>
      <c r="I269" s="261" t="str">
        <f>IF('ALC Transition Plans'!I270=0," ",'ALC Transition Plans'!I270)</f>
        <v xml:space="preserve"> </v>
      </c>
      <c r="J269" s="323" t="str">
        <f>IF('ALC Transition Plans'!$O270="yes", IF('ALC Transition Plans'!X270,"Prod",IF('ALC Transition Plans'!R270, 'ALC Transition Plans'!Q270," ")),"N/A")</f>
        <v>Prod</v>
      </c>
      <c r="K269" s="267">
        <f>IF('ALC Transition Plans'!R270=0," ",'ALC Transition Plans'!R270)</f>
        <v>41852</v>
      </c>
      <c r="L269" s="270" t="str">
        <f>IF('ALC Transition Plans'!S270=0," ",'ALC Transition Plans'!S270)</f>
        <v>Y</v>
      </c>
      <c r="M269" s="267" t="str">
        <f>IF('ALC Transition Plans'!T270=0," ",'ALC Transition Plans'!T270)</f>
        <v xml:space="preserve"> </v>
      </c>
      <c r="N269" s="324" t="str">
        <f>IF('ALC Transition Plans'!$Z270="yes", IF('ALC Transition Plans'!AJ270,"Prod",IF('ALC Transition Plans'!AF270, 'ALC Transition Plans'!AC270," ")),"N/A")</f>
        <v>Prod</v>
      </c>
      <c r="O269" s="269" t="str">
        <f>IF('ALC Transition Plans'!AE270=0," ",'ALC Transition Plans'!AE270)</f>
        <v>Y</v>
      </c>
      <c r="P269" s="557" t="str">
        <f>IF('ALC Transition Plans'!AF270=0," ",'ALC Transition Plans'!AF270)</f>
        <v xml:space="preserve"> </v>
      </c>
      <c r="Q269" s="558">
        <f t="shared" si="15"/>
        <v>0</v>
      </c>
      <c r="R269" s="276" t="str">
        <f>IF(VLOOKUP(B269,'Pivot Table'!$B$5:$K$2000,8,FALSE)=1,"Yes","")</f>
        <v/>
      </c>
      <c r="S269" s="277" t="str">
        <f>'ALC Transition Plans'!BL270</f>
        <v>F</v>
      </c>
      <c r="T269" s="226" t="str">
        <f>IF('ALC POC'!D269=0," ",'ALC POC'!D269)</f>
        <v xml:space="preserve">Shelia Alexander 
Jay Mariani </v>
      </c>
      <c r="U269" s="139" t="str">
        <f>IF('ALC POC'!E269=0," ",'ALC POC'!E269)</f>
        <v>alexander.shelia@dol.gov
mariani.jay@dol.gov</v>
      </c>
      <c r="V269" s="139" t="str">
        <f>IF('ALC POC'!F269=0," ",'ALC POC'!F269)</f>
        <v>202-693-4472
202-693-1021</v>
      </c>
      <c r="X269">
        <f t="shared" si="14"/>
        <v>0</v>
      </c>
    </row>
    <row r="270" spans="1:24" ht="22.2" customHeight="1" x14ac:dyDescent="0.25">
      <c r="A270" s="333" t="s">
        <v>231</v>
      </c>
      <c r="B270" s="333" t="s">
        <v>258</v>
      </c>
      <c r="C270" s="480" t="str">
        <f>IF('ALC POC'!C270=0," ",'ALC POC'!C270)</f>
        <v>DOL - OWCP</v>
      </c>
      <c r="D270" s="480"/>
      <c r="E270" s="322" t="str">
        <f>IF('ALC Transition Plans'!$C271="yes", IF('ALC Transition Plans'!M271,"Prod",IF('ALC Transition Plans'!F271, 'ALC Transition Plans'!E271," ")),"N/A")</f>
        <v>Prod</v>
      </c>
      <c r="F270" s="261">
        <f>IF('ALC Transition Plans'!F271=0," ",'ALC Transition Plans'!F271)</f>
        <v>41883</v>
      </c>
      <c r="G270" s="262" t="str">
        <f>IF('ALC Transition Plans'!G271=0," ",'ALC Transition Plans'!G271)</f>
        <v>Y</v>
      </c>
      <c r="H270" s="262" t="str">
        <f>IF('ALC Transition Plans'!H271=0," ",'ALC Transition Plans'!H271)</f>
        <v>Y</v>
      </c>
      <c r="I270" s="261" t="str">
        <f>IF('ALC Transition Plans'!I271=0," ",'ALC Transition Plans'!I271)</f>
        <v xml:space="preserve"> </v>
      </c>
      <c r="J270" s="323" t="str">
        <f>IF('ALC Transition Plans'!$O271="yes", IF('ALC Transition Plans'!X271,"Prod",IF('ALC Transition Plans'!R271, 'ALC Transition Plans'!Q271," ")),"N/A")</f>
        <v>Prod</v>
      </c>
      <c r="K270" s="267">
        <f>IF('ALC Transition Plans'!R271=0," ",'ALC Transition Plans'!R271)</f>
        <v>41883</v>
      </c>
      <c r="L270" s="270" t="str">
        <f>IF('ALC Transition Plans'!S271=0," ",'ALC Transition Plans'!S271)</f>
        <v>Y</v>
      </c>
      <c r="M270" s="267" t="str">
        <f>IF('ALC Transition Plans'!T271=0," ",'ALC Transition Plans'!T271)</f>
        <v xml:space="preserve"> </v>
      </c>
      <c r="N270" s="324" t="str">
        <f>IF('ALC Transition Plans'!$Z271="yes", IF('ALC Transition Plans'!AJ271,"Prod",IF('ALC Transition Plans'!AF271, 'ALC Transition Plans'!AC271," ")),"N/A")</f>
        <v>Prod</v>
      </c>
      <c r="O270" s="269" t="str">
        <f>IF('ALC Transition Plans'!AE271=0," ",'ALC Transition Plans'!AE271)</f>
        <v>Y</v>
      </c>
      <c r="P270" s="557" t="str">
        <f>IF('ALC Transition Plans'!AF271=0," ",'ALC Transition Plans'!AF271)</f>
        <v xml:space="preserve"> </v>
      </c>
      <c r="Q270" s="558">
        <f t="shared" si="15"/>
        <v>0</v>
      </c>
      <c r="R270" s="276" t="str">
        <f>IF(VLOOKUP(B270,'Pivot Table'!$B$5:$K$2000,8,FALSE)=1,"Yes","")</f>
        <v/>
      </c>
      <c r="S270" s="277" t="str">
        <f>'ALC Transition Plans'!BL271</f>
        <v>F</v>
      </c>
      <c r="T270" s="226" t="str">
        <f>IF('ALC POC'!D270=0," ",'ALC POC'!D270)</f>
        <v xml:space="preserve">Shelia Alexander 
Jay Mariani </v>
      </c>
      <c r="U270" s="139" t="str">
        <f>IF('ALC POC'!E270=0," ",'ALC POC'!E270)</f>
        <v>alexander.shelia@dol.gov
mariani.jay@dol.gov</v>
      </c>
      <c r="V270" s="139" t="str">
        <f>IF('ALC POC'!F270=0," ",'ALC POC'!F270)</f>
        <v>202-693-4472
202-693-1021</v>
      </c>
      <c r="X270">
        <f t="shared" si="14"/>
        <v>0</v>
      </c>
    </row>
    <row r="271" spans="1:24" ht="22.2" customHeight="1" x14ac:dyDescent="0.25">
      <c r="A271" s="333" t="s">
        <v>231</v>
      </c>
      <c r="B271" s="333" t="s">
        <v>259</v>
      </c>
      <c r="C271" s="480" t="str">
        <f>IF('ALC POC'!C271=0," ",'ALC POC'!C271)</f>
        <v xml:space="preserve">DOL - OWCP Energy </v>
      </c>
      <c r="D271" s="480"/>
      <c r="E271" s="322" t="str">
        <f>IF('ALC Transition Plans'!$C272="yes", IF('ALC Transition Plans'!M272,"Prod",IF('ALC Transition Plans'!F272, 'ALC Transition Plans'!E272," ")),"N/A")</f>
        <v>Prod</v>
      </c>
      <c r="F271" s="261">
        <f>IF('ALC Transition Plans'!F272=0," ",'ALC Transition Plans'!F272)</f>
        <v>41852</v>
      </c>
      <c r="G271" s="262" t="str">
        <f>IF('ALC Transition Plans'!G272=0," ",'ALC Transition Plans'!G272)</f>
        <v>Y</v>
      </c>
      <c r="H271" s="262" t="str">
        <f>IF('ALC Transition Plans'!H272=0," ",'ALC Transition Plans'!H272)</f>
        <v>Y</v>
      </c>
      <c r="I271" s="261" t="str">
        <f>IF('ALC Transition Plans'!I272=0," ",'ALC Transition Plans'!I272)</f>
        <v xml:space="preserve"> </v>
      </c>
      <c r="J271" s="323" t="str">
        <f>IF('ALC Transition Plans'!$O272="yes", IF('ALC Transition Plans'!X272,"Prod",IF('ALC Transition Plans'!R272, 'ALC Transition Plans'!Q272," ")),"N/A")</f>
        <v>Prod</v>
      </c>
      <c r="K271" s="267">
        <f>IF('ALC Transition Plans'!R272=0," ",'ALC Transition Plans'!R272)</f>
        <v>41852</v>
      </c>
      <c r="L271" s="270" t="str">
        <f>IF('ALC Transition Plans'!S272=0," ",'ALC Transition Plans'!S272)</f>
        <v>Y</v>
      </c>
      <c r="M271" s="267" t="str">
        <f>IF('ALC Transition Plans'!T272=0," ",'ALC Transition Plans'!T272)</f>
        <v xml:space="preserve"> </v>
      </c>
      <c r="N271" s="324" t="str">
        <f>IF('ALC Transition Plans'!$Z272="yes", IF('ALC Transition Plans'!AJ272,"Prod",IF('ALC Transition Plans'!AF272, 'ALC Transition Plans'!AC272," ")),"N/A")</f>
        <v>Prod</v>
      </c>
      <c r="O271" s="269" t="str">
        <f>IF('ALC Transition Plans'!AE272=0," ",'ALC Transition Plans'!AE272)</f>
        <v>Y</v>
      </c>
      <c r="P271" s="557" t="str">
        <f>IF('ALC Transition Plans'!AF272=0," ",'ALC Transition Plans'!AF272)</f>
        <v xml:space="preserve"> </v>
      </c>
      <c r="Q271" s="558">
        <f t="shared" si="15"/>
        <v>0</v>
      </c>
      <c r="R271" s="276" t="str">
        <f>IF(VLOOKUP(B271,'Pivot Table'!$B$5:$K$2000,8,FALSE)=1,"Yes","")</f>
        <v/>
      </c>
      <c r="S271" s="277" t="str">
        <f>'ALC Transition Plans'!BL272</f>
        <v>F</v>
      </c>
      <c r="T271" s="226" t="str">
        <f>IF('ALC POC'!D271=0," ",'ALC POC'!D271)</f>
        <v xml:space="preserve">Shelia Alexander 
Jay Mariani </v>
      </c>
      <c r="U271" s="139" t="str">
        <f>IF('ALC POC'!E271=0," ",'ALC POC'!E271)</f>
        <v>alexander.shelia@dol.gov
mariani.jay@dol.gov</v>
      </c>
      <c r="V271" s="139" t="str">
        <f>IF('ALC POC'!F271=0," ",'ALC POC'!F271)</f>
        <v>202-693-4472
202-693-1021</v>
      </c>
      <c r="X271">
        <f t="shared" si="14"/>
        <v>0</v>
      </c>
    </row>
    <row r="272" spans="1:24" ht="22.2" customHeight="1" x14ac:dyDescent="0.25">
      <c r="A272" s="333" t="s">
        <v>231</v>
      </c>
      <c r="B272" s="333" t="s">
        <v>260</v>
      </c>
      <c r="C272" s="480" t="str">
        <f>IF('ALC POC'!C272=0," ",'ALC POC'!C272)</f>
        <v>DOL - OWCP FECA</v>
      </c>
      <c r="D272" s="480"/>
      <c r="E272" s="322" t="str">
        <f>IF('ALC Transition Plans'!$C273="yes", IF('ALC Transition Plans'!M273,"Prod",IF('ALC Transition Plans'!F273, 'ALC Transition Plans'!E273," ")),"N/A")</f>
        <v>Prod</v>
      </c>
      <c r="F272" s="261">
        <f>IF('ALC Transition Plans'!F273=0," ",'ALC Transition Plans'!F273)</f>
        <v>41852</v>
      </c>
      <c r="G272" s="262" t="str">
        <f>IF('ALC Transition Plans'!G273=0," ",'ALC Transition Plans'!G273)</f>
        <v>Y</v>
      </c>
      <c r="H272" s="262" t="str">
        <f>IF('ALC Transition Plans'!H273=0," ",'ALC Transition Plans'!H273)</f>
        <v>Y</v>
      </c>
      <c r="I272" s="261" t="str">
        <f>IF('ALC Transition Plans'!I273=0," ",'ALC Transition Plans'!I273)</f>
        <v xml:space="preserve"> </v>
      </c>
      <c r="J272" s="323" t="str">
        <f>IF('ALC Transition Plans'!$O273="yes", IF('ALC Transition Plans'!X273,"Prod",IF('ALC Transition Plans'!R273, 'ALC Transition Plans'!Q273," ")),"N/A")</f>
        <v>Prod</v>
      </c>
      <c r="K272" s="267">
        <f>IF('ALC Transition Plans'!R273=0," ",'ALC Transition Plans'!R273)</f>
        <v>41852</v>
      </c>
      <c r="L272" s="270" t="str">
        <f>IF('ALC Transition Plans'!S273=0," ",'ALC Transition Plans'!S273)</f>
        <v>Y</v>
      </c>
      <c r="M272" s="267" t="str">
        <f>IF('ALC Transition Plans'!T273=0," ",'ALC Transition Plans'!T273)</f>
        <v xml:space="preserve"> </v>
      </c>
      <c r="N272" s="324" t="str">
        <f>IF('ALC Transition Plans'!$Z273="yes", IF('ALC Transition Plans'!AJ273,"Prod",IF('ALC Transition Plans'!AF273, 'ALC Transition Plans'!AC273," ")),"N/A")</f>
        <v>Prod</v>
      </c>
      <c r="O272" s="269" t="str">
        <f>IF('ALC Transition Plans'!AE273=0," ",'ALC Transition Plans'!AE273)</f>
        <v>Y</v>
      </c>
      <c r="P272" s="557" t="str">
        <f>IF('ALC Transition Plans'!AF273=0," ",'ALC Transition Plans'!AF273)</f>
        <v xml:space="preserve"> </v>
      </c>
      <c r="Q272" s="558">
        <f t="shared" si="15"/>
        <v>0</v>
      </c>
      <c r="R272" s="276" t="str">
        <f>IF(VLOOKUP(B272,'Pivot Table'!$B$5:$K$2000,8,FALSE)=1,"Yes","")</f>
        <v/>
      </c>
      <c r="S272" s="277" t="str">
        <f>'ALC Transition Plans'!BL273</f>
        <v>F</v>
      </c>
      <c r="T272" s="226" t="str">
        <f>IF('ALC POC'!D272=0," ",'ALC POC'!D272)</f>
        <v xml:space="preserve">Shelia Alexander 
Jay Mariani </v>
      </c>
      <c r="U272" s="139" t="str">
        <f>IF('ALC POC'!E272=0," ",'ALC POC'!E272)</f>
        <v>alexander.shelia@dol.gov
mariani.jay@dol.gov</v>
      </c>
      <c r="V272" s="139" t="str">
        <f>IF('ALC POC'!F272=0," ",'ALC POC'!F272)</f>
        <v>202-693-4472
202-693-1021</v>
      </c>
      <c r="X272">
        <f t="shared" si="14"/>
        <v>0</v>
      </c>
    </row>
    <row r="273" spans="1:24" ht="22.2" customHeight="1" x14ac:dyDescent="0.25">
      <c r="A273" s="333" t="s">
        <v>231</v>
      </c>
      <c r="B273" s="333" t="s">
        <v>261</v>
      </c>
      <c r="C273" s="480" t="str">
        <f>IF('ALC POC'!C273=0," ",'ALC POC'!C273)</f>
        <v>DOL - OWCP FECA</v>
      </c>
      <c r="D273" s="480"/>
      <c r="E273" s="322" t="str">
        <f>IF('ALC Transition Plans'!$C274="yes", IF('ALC Transition Plans'!M274,"Prod",IF('ALC Transition Plans'!F274, 'ALC Transition Plans'!E274," ")),"N/A")</f>
        <v>Prod</v>
      </c>
      <c r="F273" s="261">
        <f>IF('ALC Transition Plans'!F274=0," ",'ALC Transition Plans'!F274)</f>
        <v>41852</v>
      </c>
      <c r="G273" s="262" t="str">
        <f>IF('ALC Transition Plans'!G274=0," ",'ALC Transition Plans'!G274)</f>
        <v>Y</v>
      </c>
      <c r="H273" s="262" t="str">
        <f>IF('ALC Transition Plans'!H274=0," ",'ALC Transition Plans'!H274)</f>
        <v>Y</v>
      </c>
      <c r="I273" s="261" t="str">
        <f>IF('ALC Transition Plans'!I274=0," ",'ALC Transition Plans'!I274)</f>
        <v xml:space="preserve"> </v>
      </c>
      <c r="J273" s="323" t="str">
        <f>IF('ALC Transition Plans'!$O274="yes", IF('ALC Transition Plans'!X274,"Prod",IF('ALC Transition Plans'!R274, 'ALC Transition Plans'!Q274," ")),"N/A")</f>
        <v>Prod</v>
      </c>
      <c r="K273" s="267">
        <f>IF('ALC Transition Plans'!R274=0," ",'ALC Transition Plans'!R274)</f>
        <v>41852</v>
      </c>
      <c r="L273" s="270" t="str">
        <f>IF('ALC Transition Plans'!S274=0," ",'ALC Transition Plans'!S274)</f>
        <v>Y</v>
      </c>
      <c r="M273" s="267" t="str">
        <f>IF('ALC Transition Plans'!T274=0," ",'ALC Transition Plans'!T274)</f>
        <v xml:space="preserve"> </v>
      </c>
      <c r="N273" s="324" t="str">
        <f>IF('ALC Transition Plans'!$Z274="yes", IF('ALC Transition Plans'!AJ274,"Prod",IF('ALC Transition Plans'!AF274, 'ALC Transition Plans'!AC274," ")),"N/A")</f>
        <v>Prod</v>
      </c>
      <c r="O273" s="269" t="str">
        <f>IF('ALC Transition Plans'!AE274=0," ",'ALC Transition Plans'!AE274)</f>
        <v>Y</v>
      </c>
      <c r="P273" s="557" t="str">
        <f>IF('ALC Transition Plans'!AF274=0," ",'ALC Transition Plans'!AF274)</f>
        <v xml:space="preserve"> </v>
      </c>
      <c r="Q273" s="558">
        <f t="shared" si="15"/>
        <v>0</v>
      </c>
      <c r="R273" s="276" t="str">
        <f>IF(VLOOKUP(B273,'Pivot Table'!$B$5:$K$2000,8,FALSE)=1,"Yes","")</f>
        <v/>
      </c>
      <c r="S273" s="277" t="str">
        <f>'ALC Transition Plans'!BL274</f>
        <v>F</v>
      </c>
      <c r="T273" s="226" t="str">
        <f>IF('ALC POC'!D273=0," ",'ALC POC'!D273)</f>
        <v xml:space="preserve">Shelia Alexander 
Jay Mariani </v>
      </c>
      <c r="U273" s="139" t="str">
        <f>IF('ALC POC'!E273=0," ",'ALC POC'!E273)</f>
        <v>alexander.shelia@dol.gov
mariani.jay@dol.gov</v>
      </c>
      <c r="V273" s="139" t="str">
        <f>IF('ALC POC'!F273=0," ",'ALC POC'!F273)</f>
        <v>202-693-4472
202-693-1021</v>
      </c>
      <c r="X273">
        <f t="shared" si="14"/>
        <v>0</v>
      </c>
    </row>
    <row r="274" spans="1:24" ht="22.2" customHeight="1" x14ac:dyDescent="0.25">
      <c r="A274" s="333" t="s">
        <v>231</v>
      </c>
      <c r="B274" s="333" t="s">
        <v>262</v>
      </c>
      <c r="C274" s="480" t="str">
        <f>IF('ALC POC'!C274=0," ",'ALC POC'!C274)</f>
        <v>DOL - OWCP FECA</v>
      </c>
      <c r="D274" s="480"/>
      <c r="E274" s="322" t="str">
        <f>IF('ALC Transition Plans'!$C275="yes", IF('ALC Transition Plans'!M275,"Prod",IF('ALC Transition Plans'!F275, 'ALC Transition Plans'!E275," ")),"N/A")</f>
        <v>Prod</v>
      </c>
      <c r="F274" s="261">
        <f>IF('ALC Transition Plans'!F275=0," ",'ALC Transition Plans'!F275)</f>
        <v>41852</v>
      </c>
      <c r="G274" s="262" t="str">
        <f>IF('ALC Transition Plans'!G275=0," ",'ALC Transition Plans'!G275)</f>
        <v>Y</v>
      </c>
      <c r="H274" s="262" t="str">
        <f>IF('ALC Transition Plans'!H275=0," ",'ALC Transition Plans'!H275)</f>
        <v>Y</v>
      </c>
      <c r="I274" s="261" t="str">
        <f>IF('ALC Transition Plans'!I275=0," ",'ALC Transition Plans'!I275)</f>
        <v xml:space="preserve"> </v>
      </c>
      <c r="J274" s="323" t="str">
        <f>IF('ALC Transition Plans'!$O275="yes", IF('ALC Transition Plans'!X275,"Prod",IF('ALC Transition Plans'!R275, 'ALC Transition Plans'!Q275," ")),"N/A")</f>
        <v>Prod</v>
      </c>
      <c r="K274" s="267">
        <f>IF('ALC Transition Plans'!R275=0," ",'ALC Transition Plans'!R275)</f>
        <v>41852</v>
      </c>
      <c r="L274" s="270" t="str">
        <f>IF('ALC Transition Plans'!S275=0," ",'ALC Transition Plans'!S275)</f>
        <v>Y</v>
      </c>
      <c r="M274" s="267" t="str">
        <f>IF('ALC Transition Plans'!T275=0," ",'ALC Transition Plans'!T275)</f>
        <v xml:space="preserve"> </v>
      </c>
      <c r="N274" s="324" t="str">
        <f>IF('ALC Transition Plans'!$Z275="yes", IF('ALC Transition Plans'!AJ275,"Prod",IF('ALC Transition Plans'!AF275, 'ALC Transition Plans'!AC275," ")),"N/A")</f>
        <v>Prod</v>
      </c>
      <c r="O274" s="269" t="str">
        <f>IF('ALC Transition Plans'!AE275=0," ",'ALC Transition Plans'!AE275)</f>
        <v>Y</v>
      </c>
      <c r="P274" s="557" t="str">
        <f>IF('ALC Transition Plans'!AF275=0," ",'ALC Transition Plans'!AF275)</f>
        <v xml:space="preserve"> </v>
      </c>
      <c r="Q274" s="558">
        <f t="shared" si="15"/>
        <v>0</v>
      </c>
      <c r="R274" s="276" t="str">
        <f>IF(VLOOKUP(B274,'Pivot Table'!$B$5:$K$2000,8,FALSE)=1,"Yes","")</f>
        <v/>
      </c>
      <c r="S274" s="277" t="str">
        <f>'ALC Transition Plans'!BL275</f>
        <v>F</v>
      </c>
      <c r="T274" s="226" t="str">
        <f>IF('ALC POC'!D274=0," ",'ALC POC'!D274)</f>
        <v xml:space="preserve">Shelia Alexander 
Jay Mariani </v>
      </c>
      <c r="U274" s="139" t="str">
        <f>IF('ALC POC'!E274=0," ",'ALC POC'!E274)</f>
        <v>alexander.shelia@dol.gov
mariani.jay@dol.gov</v>
      </c>
      <c r="V274" s="139" t="str">
        <f>IF('ALC POC'!F274=0," ",'ALC POC'!F274)</f>
        <v>202-693-4472
202-693-1021</v>
      </c>
      <c r="X274">
        <f t="shared" si="14"/>
        <v>0</v>
      </c>
    </row>
    <row r="275" spans="1:24" ht="22.2" customHeight="1" x14ac:dyDescent="0.25">
      <c r="A275" s="333" t="s">
        <v>231</v>
      </c>
      <c r="B275" s="333" t="s">
        <v>263</v>
      </c>
      <c r="C275" s="480" t="str">
        <f>IF('ALC POC'!C275=0," ",'ALC POC'!C275)</f>
        <v>DOL - OWCP FECA</v>
      </c>
      <c r="D275" s="480"/>
      <c r="E275" s="322" t="str">
        <f>IF('ALC Transition Plans'!$C276="yes", IF('ALC Transition Plans'!M276,"Prod",IF('ALC Transition Plans'!F276, 'ALC Transition Plans'!E276," ")),"N/A")</f>
        <v>Prod</v>
      </c>
      <c r="F275" s="261">
        <f>IF('ALC Transition Plans'!F276=0," ",'ALC Transition Plans'!F276)</f>
        <v>41852</v>
      </c>
      <c r="G275" s="262" t="str">
        <f>IF('ALC Transition Plans'!G276=0," ",'ALC Transition Plans'!G276)</f>
        <v>Y</v>
      </c>
      <c r="H275" s="262" t="str">
        <f>IF('ALC Transition Plans'!H276=0," ",'ALC Transition Plans'!H276)</f>
        <v>Y</v>
      </c>
      <c r="I275" s="261" t="str">
        <f>IF('ALC Transition Plans'!I276=0," ",'ALC Transition Plans'!I276)</f>
        <v xml:space="preserve"> </v>
      </c>
      <c r="J275" s="323" t="str">
        <f>IF('ALC Transition Plans'!$O276="yes", IF('ALC Transition Plans'!X276,"Prod",IF('ALC Transition Plans'!R276, 'ALC Transition Plans'!Q276," ")),"N/A")</f>
        <v>Prod</v>
      </c>
      <c r="K275" s="267">
        <f>IF('ALC Transition Plans'!R276=0," ",'ALC Transition Plans'!R276)</f>
        <v>41852</v>
      </c>
      <c r="L275" s="270" t="str">
        <f>IF('ALC Transition Plans'!S276=0," ",'ALC Transition Plans'!S276)</f>
        <v>Y</v>
      </c>
      <c r="M275" s="267" t="str">
        <f>IF('ALC Transition Plans'!T276=0," ",'ALC Transition Plans'!T276)</f>
        <v xml:space="preserve"> </v>
      </c>
      <c r="N275" s="324" t="str">
        <f>IF('ALC Transition Plans'!$Z276="yes", IF('ALC Transition Plans'!AJ276,"Prod",IF('ALC Transition Plans'!AF276, 'ALC Transition Plans'!AC276," ")),"N/A")</f>
        <v>Prod</v>
      </c>
      <c r="O275" s="269" t="str">
        <f>IF('ALC Transition Plans'!AE276=0," ",'ALC Transition Plans'!AE276)</f>
        <v>Y</v>
      </c>
      <c r="P275" s="557" t="str">
        <f>IF('ALC Transition Plans'!AF276=0," ",'ALC Transition Plans'!AF276)</f>
        <v xml:space="preserve"> </v>
      </c>
      <c r="Q275" s="558">
        <f t="shared" si="15"/>
        <v>0</v>
      </c>
      <c r="R275" s="276" t="str">
        <f>IF(VLOOKUP(B275,'Pivot Table'!$B$5:$K$2000,8,FALSE)=1,"Yes","")</f>
        <v/>
      </c>
      <c r="S275" s="277" t="str">
        <f>'ALC Transition Plans'!BL276</f>
        <v>F</v>
      </c>
      <c r="T275" s="226" t="str">
        <f>IF('ALC POC'!D275=0," ",'ALC POC'!D275)</f>
        <v xml:space="preserve">Shelia Alexander 
Jay Mariani </v>
      </c>
      <c r="U275" s="139" t="str">
        <f>IF('ALC POC'!E275=0," ",'ALC POC'!E275)</f>
        <v>alexander.shelia@dol.gov
mariani.jay@dol.gov</v>
      </c>
      <c r="V275" s="139" t="str">
        <f>IF('ALC POC'!F275=0," ",'ALC POC'!F275)</f>
        <v>202-693-4472
202-693-1021</v>
      </c>
      <c r="X275">
        <f t="shared" si="14"/>
        <v>0</v>
      </c>
    </row>
    <row r="276" spans="1:24" ht="22.2" customHeight="1" x14ac:dyDescent="0.25">
      <c r="A276" s="333" t="s">
        <v>231</v>
      </c>
      <c r="B276" s="333" t="s">
        <v>264</v>
      </c>
      <c r="C276" s="480" t="str">
        <f>IF('ALC POC'!C276=0," ",'ALC POC'!C276)</f>
        <v>DOL - OWCP FECA</v>
      </c>
      <c r="D276" s="480"/>
      <c r="E276" s="322" t="str">
        <f>IF('ALC Transition Plans'!$C277="yes", IF('ALC Transition Plans'!M277,"Prod",IF('ALC Transition Plans'!F277, 'ALC Transition Plans'!E277," ")),"N/A")</f>
        <v>Prod</v>
      </c>
      <c r="F276" s="261">
        <f>IF('ALC Transition Plans'!F277=0," ",'ALC Transition Plans'!F277)</f>
        <v>41852</v>
      </c>
      <c r="G276" s="262" t="str">
        <f>IF('ALC Transition Plans'!G277=0," ",'ALC Transition Plans'!G277)</f>
        <v>Y</v>
      </c>
      <c r="H276" s="262" t="str">
        <f>IF('ALC Transition Plans'!H277=0," ",'ALC Transition Plans'!H277)</f>
        <v>Y</v>
      </c>
      <c r="I276" s="261" t="str">
        <f>IF('ALC Transition Plans'!I277=0," ",'ALC Transition Plans'!I277)</f>
        <v xml:space="preserve"> </v>
      </c>
      <c r="J276" s="323" t="str">
        <f>IF('ALC Transition Plans'!$O277="yes", IF('ALC Transition Plans'!X277,"Prod",IF('ALC Transition Plans'!R277, 'ALC Transition Plans'!Q277," ")),"N/A")</f>
        <v>Prod</v>
      </c>
      <c r="K276" s="267">
        <f>IF('ALC Transition Plans'!R277=0," ",'ALC Transition Plans'!R277)</f>
        <v>41852</v>
      </c>
      <c r="L276" s="270" t="str">
        <f>IF('ALC Transition Plans'!S277=0," ",'ALC Transition Plans'!S277)</f>
        <v>Y</v>
      </c>
      <c r="M276" s="267" t="str">
        <f>IF('ALC Transition Plans'!T277=0," ",'ALC Transition Plans'!T277)</f>
        <v xml:space="preserve"> </v>
      </c>
      <c r="N276" s="324" t="str">
        <f>IF('ALC Transition Plans'!$Z277="yes", IF('ALC Transition Plans'!AJ277,"Prod",IF('ALC Transition Plans'!AF277, 'ALC Transition Plans'!AC277," ")),"N/A")</f>
        <v>Prod</v>
      </c>
      <c r="O276" s="269" t="str">
        <f>IF('ALC Transition Plans'!AE277=0," ",'ALC Transition Plans'!AE277)</f>
        <v>Y</v>
      </c>
      <c r="P276" s="557" t="str">
        <f>IF('ALC Transition Plans'!AF277=0," ",'ALC Transition Plans'!AF277)</f>
        <v xml:space="preserve"> </v>
      </c>
      <c r="Q276" s="558">
        <f t="shared" si="15"/>
        <v>0</v>
      </c>
      <c r="R276" s="276" t="str">
        <f>IF(VLOOKUP(B276,'Pivot Table'!$B$5:$K$2000,8,FALSE)=1,"Yes","")</f>
        <v/>
      </c>
      <c r="S276" s="277" t="str">
        <f>'ALC Transition Plans'!BL277</f>
        <v>F</v>
      </c>
      <c r="T276" s="226" t="str">
        <f>IF('ALC POC'!D276=0," ",'ALC POC'!D276)</f>
        <v xml:space="preserve">Shelia Alexander 
Jay Mariani </v>
      </c>
      <c r="U276" s="139" t="str">
        <f>IF('ALC POC'!E276=0," ",'ALC POC'!E276)</f>
        <v>alexander.shelia@dol.gov
mariani.jay@dol.gov</v>
      </c>
      <c r="V276" s="139" t="str">
        <f>IF('ALC POC'!F276=0," ",'ALC POC'!F276)</f>
        <v>202-693-4472
202-693-1021</v>
      </c>
      <c r="X276">
        <f t="shared" si="14"/>
        <v>0</v>
      </c>
    </row>
    <row r="277" spans="1:24" ht="22.2" customHeight="1" x14ac:dyDescent="0.25">
      <c r="A277" s="333" t="s">
        <v>231</v>
      </c>
      <c r="B277" s="333" t="s">
        <v>265</v>
      </c>
      <c r="C277" s="480" t="str">
        <f>IF('ALC POC'!C277=0," ",'ALC POC'!C277)</f>
        <v>DOL - OWCP FECA</v>
      </c>
      <c r="D277" s="480"/>
      <c r="E277" s="322" t="str">
        <f>IF('ALC Transition Plans'!$C278="yes", IF('ALC Transition Plans'!M278,"Prod",IF('ALC Transition Plans'!F278, 'ALC Transition Plans'!E278," ")),"N/A")</f>
        <v>Prod</v>
      </c>
      <c r="F277" s="261">
        <f>IF('ALC Transition Plans'!F278=0," ",'ALC Transition Plans'!F278)</f>
        <v>41852</v>
      </c>
      <c r="G277" s="262" t="str">
        <f>IF('ALC Transition Plans'!G278=0," ",'ALC Transition Plans'!G278)</f>
        <v>Y</v>
      </c>
      <c r="H277" s="262" t="str">
        <f>IF('ALC Transition Plans'!H278=0," ",'ALC Transition Plans'!H278)</f>
        <v>Y</v>
      </c>
      <c r="I277" s="261" t="str">
        <f>IF('ALC Transition Plans'!I278=0," ",'ALC Transition Plans'!I278)</f>
        <v xml:space="preserve"> </v>
      </c>
      <c r="J277" s="323" t="str">
        <f>IF('ALC Transition Plans'!$O278="yes", IF('ALC Transition Plans'!X278,"Prod",IF('ALC Transition Plans'!R278, 'ALC Transition Plans'!Q278," ")),"N/A")</f>
        <v>Prod</v>
      </c>
      <c r="K277" s="267">
        <f>IF('ALC Transition Plans'!R278=0," ",'ALC Transition Plans'!R278)</f>
        <v>41852</v>
      </c>
      <c r="L277" s="270" t="str">
        <f>IF('ALC Transition Plans'!S278=0," ",'ALC Transition Plans'!S278)</f>
        <v>Y</v>
      </c>
      <c r="M277" s="267" t="str">
        <f>IF('ALC Transition Plans'!T278=0," ",'ALC Transition Plans'!T278)</f>
        <v xml:space="preserve"> </v>
      </c>
      <c r="N277" s="324" t="str">
        <f>IF('ALC Transition Plans'!$Z278="yes", IF('ALC Transition Plans'!AJ278,"Prod",IF('ALC Transition Plans'!AF278, 'ALC Transition Plans'!AC278," ")),"N/A")</f>
        <v>Prod</v>
      </c>
      <c r="O277" s="269" t="str">
        <f>IF('ALC Transition Plans'!AE278=0," ",'ALC Transition Plans'!AE278)</f>
        <v>Y</v>
      </c>
      <c r="P277" s="557" t="str">
        <f>IF('ALC Transition Plans'!AF278=0," ",'ALC Transition Plans'!AF278)</f>
        <v xml:space="preserve"> </v>
      </c>
      <c r="Q277" s="558">
        <f t="shared" si="15"/>
        <v>0</v>
      </c>
      <c r="R277" s="276" t="str">
        <f>IF(VLOOKUP(B277,'Pivot Table'!$B$5:$K$2000,8,FALSE)=1,"Yes","")</f>
        <v/>
      </c>
      <c r="S277" s="277" t="str">
        <f>'ALC Transition Plans'!BL278</f>
        <v>F</v>
      </c>
      <c r="T277" s="226" t="str">
        <f>IF('ALC POC'!D277=0," ",'ALC POC'!D277)</f>
        <v xml:space="preserve">Shelia Alexander 
Jay Mariani </v>
      </c>
      <c r="U277" s="139" t="str">
        <f>IF('ALC POC'!E277=0," ",'ALC POC'!E277)</f>
        <v>alexander.shelia@dol.gov
mariani.jay@dol.gov</v>
      </c>
      <c r="V277" s="139" t="str">
        <f>IF('ALC POC'!F277=0," ",'ALC POC'!F277)</f>
        <v>202-693-4472
202-693-1021</v>
      </c>
      <c r="X277">
        <f t="shared" si="14"/>
        <v>0</v>
      </c>
    </row>
    <row r="278" spans="1:24" ht="22.2" customHeight="1" x14ac:dyDescent="0.25">
      <c r="A278" s="333" t="s">
        <v>231</v>
      </c>
      <c r="B278" s="333" t="s">
        <v>266</v>
      </c>
      <c r="C278" s="480" t="str">
        <f>IF('ALC POC'!C278=0," ",'ALC POC'!C278)</f>
        <v>DOL - OWCP FECA</v>
      </c>
      <c r="D278" s="480"/>
      <c r="E278" s="322" t="str">
        <f>IF('ALC Transition Plans'!$C279="yes", IF('ALC Transition Plans'!M279,"Prod",IF('ALC Transition Plans'!F279, 'ALC Transition Plans'!E279," ")),"N/A")</f>
        <v>Prod</v>
      </c>
      <c r="F278" s="261">
        <f>IF('ALC Transition Plans'!F279=0," ",'ALC Transition Plans'!F279)</f>
        <v>41852</v>
      </c>
      <c r="G278" s="262" t="str">
        <f>IF('ALC Transition Plans'!G279=0," ",'ALC Transition Plans'!G279)</f>
        <v>Y</v>
      </c>
      <c r="H278" s="262" t="str">
        <f>IF('ALC Transition Plans'!H279=0," ",'ALC Transition Plans'!H279)</f>
        <v>Y</v>
      </c>
      <c r="I278" s="261" t="str">
        <f>IF('ALC Transition Plans'!I279=0," ",'ALC Transition Plans'!I279)</f>
        <v xml:space="preserve"> </v>
      </c>
      <c r="J278" s="323" t="str">
        <f>IF('ALC Transition Plans'!$O279="yes", IF('ALC Transition Plans'!X279,"Prod",IF('ALC Transition Plans'!R279, 'ALC Transition Plans'!Q279," ")),"N/A")</f>
        <v>Prod</v>
      </c>
      <c r="K278" s="267">
        <f>IF('ALC Transition Plans'!R279=0," ",'ALC Transition Plans'!R279)</f>
        <v>41852</v>
      </c>
      <c r="L278" s="270" t="str">
        <f>IF('ALC Transition Plans'!S279=0," ",'ALC Transition Plans'!S279)</f>
        <v>Y</v>
      </c>
      <c r="M278" s="267" t="str">
        <f>IF('ALC Transition Plans'!T279=0," ",'ALC Transition Plans'!T279)</f>
        <v xml:space="preserve"> </v>
      </c>
      <c r="N278" s="324" t="str">
        <f>IF('ALC Transition Plans'!$Z279="yes", IF('ALC Transition Plans'!AJ279,"Prod",IF('ALC Transition Plans'!AF279, 'ALC Transition Plans'!AC279," ")),"N/A")</f>
        <v>Prod</v>
      </c>
      <c r="O278" s="269" t="str">
        <f>IF('ALC Transition Plans'!AE279=0," ",'ALC Transition Plans'!AE279)</f>
        <v>Y</v>
      </c>
      <c r="P278" s="557" t="str">
        <f>IF('ALC Transition Plans'!AF279=0," ",'ALC Transition Plans'!AF279)</f>
        <v xml:space="preserve"> </v>
      </c>
      <c r="Q278" s="558">
        <f t="shared" si="15"/>
        <v>0</v>
      </c>
      <c r="R278" s="276" t="str">
        <f>IF(VLOOKUP(B278,'Pivot Table'!$B$5:$K$2000,8,FALSE)=1,"Yes","")</f>
        <v/>
      </c>
      <c r="S278" s="277" t="str">
        <f>'ALC Transition Plans'!BL279</f>
        <v>F</v>
      </c>
      <c r="T278" s="226" t="str">
        <f>IF('ALC POC'!D278=0," ",'ALC POC'!D278)</f>
        <v xml:space="preserve">Shelia Alexander 
Jay Mariani </v>
      </c>
      <c r="U278" s="139" t="str">
        <f>IF('ALC POC'!E278=0," ",'ALC POC'!E278)</f>
        <v>alexander.shelia@dol.gov
mariani.jay@dol.gov</v>
      </c>
      <c r="V278" s="139" t="str">
        <f>IF('ALC POC'!F278=0," ",'ALC POC'!F278)</f>
        <v>202-693-4472
202-693-1021</v>
      </c>
      <c r="X278">
        <f t="shared" si="14"/>
        <v>0</v>
      </c>
    </row>
    <row r="279" spans="1:24" ht="22.2" customHeight="1" x14ac:dyDescent="0.25">
      <c r="A279" s="333" t="s">
        <v>231</v>
      </c>
      <c r="B279" s="333" t="s">
        <v>267</v>
      </c>
      <c r="C279" s="480" t="str">
        <f>IF('ALC POC'!C279=0," ",'ALC POC'!C279)</f>
        <v>DOL - OWCP FECA</v>
      </c>
      <c r="D279" s="480"/>
      <c r="E279" s="322" t="str">
        <f>IF('ALC Transition Plans'!$C280="yes", IF('ALC Transition Plans'!M280,"Prod",IF('ALC Transition Plans'!F280, 'ALC Transition Plans'!E280," ")),"N/A")</f>
        <v>Prod</v>
      </c>
      <c r="F279" s="261">
        <f>IF('ALC Transition Plans'!F280=0," ",'ALC Transition Plans'!F280)</f>
        <v>41852</v>
      </c>
      <c r="G279" s="262" t="str">
        <f>IF('ALC Transition Plans'!G280=0," ",'ALC Transition Plans'!G280)</f>
        <v>Y</v>
      </c>
      <c r="H279" s="262" t="str">
        <f>IF('ALC Transition Plans'!H280=0," ",'ALC Transition Plans'!H280)</f>
        <v>Y</v>
      </c>
      <c r="I279" s="261" t="str">
        <f>IF('ALC Transition Plans'!I280=0," ",'ALC Transition Plans'!I280)</f>
        <v xml:space="preserve"> </v>
      </c>
      <c r="J279" s="323" t="str">
        <f>IF('ALC Transition Plans'!$O280="yes", IF('ALC Transition Plans'!X280,"Prod",IF('ALC Transition Plans'!R280, 'ALC Transition Plans'!Q280," ")),"N/A")</f>
        <v>Prod</v>
      </c>
      <c r="K279" s="267">
        <f>IF('ALC Transition Plans'!R280=0," ",'ALC Transition Plans'!R280)</f>
        <v>41852</v>
      </c>
      <c r="L279" s="270" t="str">
        <f>IF('ALC Transition Plans'!S280=0," ",'ALC Transition Plans'!S280)</f>
        <v>Y</v>
      </c>
      <c r="M279" s="267" t="str">
        <f>IF('ALC Transition Plans'!T280=0," ",'ALC Transition Plans'!T280)</f>
        <v xml:space="preserve"> </v>
      </c>
      <c r="N279" s="324" t="str">
        <f>IF('ALC Transition Plans'!$Z280="yes", IF('ALC Transition Plans'!AJ280,"Prod",IF('ALC Transition Plans'!AF280, 'ALC Transition Plans'!AC280," ")),"N/A")</f>
        <v>Prod</v>
      </c>
      <c r="O279" s="269" t="str">
        <f>IF('ALC Transition Plans'!AE280=0," ",'ALC Transition Plans'!AE280)</f>
        <v>Y</v>
      </c>
      <c r="P279" s="557" t="str">
        <f>IF('ALC Transition Plans'!AF280=0," ",'ALC Transition Plans'!AF280)</f>
        <v xml:space="preserve"> </v>
      </c>
      <c r="Q279" s="558">
        <f t="shared" si="15"/>
        <v>0</v>
      </c>
      <c r="R279" s="276" t="str">
        <f>IF(VLOOKUP(B279,'Pivot Table'!$B$5:$K$2000,8,FALSE)=1,"Yes","")</f>
        <v/>
      </c>
      <c r="S279" s="277" t="str">
        <f>'ALC Transition Plans'!BL280</f>
        <v>F</v>
      </c>
      <c r="T279" s="226" t="str">
        <f>IF('ALC POC'!D279=0," ",'ALC POC'!D279)</f>
        <v xml:space="preserve">Shelia Alexander 
Jay Mariani </v>
      </c>
      <c r="U279" s="139" t="str">
        <f>IF('ALC POC'!E279=0," ",'ALC POC'!E279)</f>
        <v>alexander.shelia@dol.gov
mariani.jay@dol.gov</v>
      </c>
      <c r="V279" s="139" t="str">
        <f>IF('ALC POC'!F279=0," ",'ALC POC'!F279)</f>
        <v>202-693-4472
202-693-1021</v>
      </c>
      <c r="X279">
        <f t="shared" si="14"/>
        <v>0</v>
      </c>
    </row>
    <row r="280" spans="1:24" ht="22.2" customHeight="1" x14ac:dyDescent="0.25">
      <c r="A280" s="333" t="s">
        <v>231</v>
      </c>
      <c r="B280" s="333" t="s">
        <v>268</v>
      </c>
      <c r="C280" s="480" t="str">
        <f>IF('ALC POC'!C280=0," ",'ALC POC'!C280)</f>
        <v>DOL - OWCP FECA</v>
      </c>
      <c r="D280" s="480"/>
      <c r="E280" s="322" t="str">
        <f>IF('ALC Transition Plans'!$C281="yes", IF('ALC Transition Plans'!M281,"Prod",IF('ALC Transition Plans'!F281, 'ALC Transition Plans'!E281," ")),"N/A")</f>
        <v>Prod</v>
      </c>
      <c r="F280" s="261">
        <f>IF('ALC Transition Plans'!F281=0," ",'ALC Transition Plans'!F281)</f>
        <v>41852</v>
      </c>
      <c r="G280" s="262" t="str">
        <f>IF('ALC Transition Plans'!G281=0," ",'ALC Transition Plans'!G281)</f>
        <v>Y</v>
      </c>
      <c r="H280" s="262" t="str">
        <f>IF('ALC Transition Plans'!H281=0," ",'ALC Transition Plans'!H281)</f>
        <v>Y</v>
      </c>
      <c r="I280" s="261" t="str">
        <f>IF('ALC Transition Plans'!I281=0," ",'ALC Transition Plans'!I281)</f>
        <v xml:space="preserve"> </v>
      </c>
      <c r="J280" s="323" t="str">
        <f>IF('ALC Transition Plans'!$O281="yes", IF('ALC Transition Plans'!X281,"Prod",IF('ALC Transition Plans'!R281, 'ALC Transition Plans'!Q281," ")),"N/A")</f>
        <v>Prod</v>
      </c>
      <c r="K280" s="267">
        <f>IF('ALC Transition Plans'!R281=0," ",'ALC Transition Plans'!R281)</f>
        <v>41852</v>
      </c>
      <c r="L280" s="270" t="str">
        <f>IF('ALC Transition Plans'!S281=0," ",'ALC Transition Plans'!S281)</f>
        <v>Y</v>
      </c>
      <c r="M280" s="267" t="str">
        <f>IF('ALC Transition Plans'!T281=0," ",'ALC Transition Plans'!T281)</f>
        <v xml:space="preserve"> </v>
      </c>
      <c r="N280" s="324" t="str">
        <f>IF('ALC Transition Plans'!$Z281="yes", IF('ALC Transition Plans'!AJ281,"Prod",IF('ALC Transition Plans'!AF281, 'ALC Transition Plans'!AC281," ")),"N/A")</f>
        <v>Prod</v>
      </c>
      <c r="O280" s="269" t="str">
        <f>IF('ALC Transition Plans'!AE281=0," ",'ALC Transition Plans'!AE281)</f>
        <v>Y</v>
      </c>
      <c r="P280" s="557" t="str">
        <f>IF('ALC Transition Plans'!AF281=0," ",'ALC Transition Plans'!AF281)</f>
        <v xml:space="preserve"> </v>
      </c>
      <c r="Q280" s="558">
        <f t="shared" si="15"/>
        <v>0</v>
      </c>
      <c r="R280" s="276" t="str">
        <f>IF(VLOOKUP(B280,'Pivot Table'!$B$5:$K$2000,8,FALSE)=1,"Yes","")</f>
        <v/>
      </c>
      <c r="S280" s="277" t="str">
        <f>'ALC Transition Plans'!BL281</f>
        <v>F</v>
      </c>
      <c r="T280" s="226" t="str">
        <f>IF('ALC POC'!D280=0," ",'ALC POC'!D280)</f>
        <v xml:space="preserve">Shelia Alexander 
Jay Mariani </v>
      </c>
      <c r="U280" s="139" t="str">
        <f>IF('ALC POC'!E280=0," ",'ALC POC'!E280)</f>
        <v>alexander.shelia@dol.gov
mariani.jay@dol.gov</v>
      </c>
      <c r="V280" s="139" t="str">
        <f>IF('ALC POC'!F280=0," ",'ALC POC'!F280)</f>
        <v>202-693-4472
202-693-1021</v>
      </c>
      <c r="X280">
        <f t="shared" si="14"/>
        <v>0</v>
      </c>
    </row>
    <row r="281" spans="1:24" ht="22.2" customHeight="1" x14ac:dyDescent="0.25">
      <c r="A281" s="333" t="s">
        <v>231</v>
      </c>
      <c r="B281" s="333" t="s">
        <v>269</v>
      </c>
      <c r="C281" s="480" t="str">
        <f>IF('ALC POC'!C281=0," ",'ALC POC'!C281)</f>
        <v>DOL - OWCP FECA</v>
      </c>
      <c r="D281" s="480"/>
      <c r="E281" s="322" t="str">
        <f>IF('ALC Transition Plans'!$C282="yes", IF('ALC Transition Plans'!M282,"Prod",IF('ALC Transition Plans'!F282, 'ALC Transition Plans'!E282," ")),"N/A")</f>
        <v>Prod</v>
      </c>
      <c r="F281" s="261">
        <f>IF('ALC Transition Plans'!F282=0," ",'ALC Transition Plans'!F282)</f>
        <v>41852</v>
      </c>
      <c r="G281" s="262" t="str">
        <f>IF('ALC Transition Plans'!G282=0," ",'ALC Transition Plans'!G282)</f>
        <v>Y</v>
      </c>
      <c r="H281" s="262" t="str">
        <f>IF('ALC Transition Plans'!H282=0," ",'ALC Transition Plans'!H282)</f>
        <v>Y</v>
      </c>
      <c r="I281" s="261" t="str">
        <f>IF('ALC Transition Plans'!I282=0," ",'ALC Transition Plans'!I282)</f>
        <v xml:space="preserve"> </v>
      </c>
      <c r="J281" s="323" t="str">
        <f>IF('ALC Transition Plans'!$O282="yes", IF('ALC Transition Plans'!X282,"Prod",IF('ALC Transition Plans'!R282, 'ALC Transition Plans'!Q282," ")),"N/A")</f>
        <v>Prod</v>
      </c>
      <c r="K281" s="267">
        <f>IF('ALC Transition Plans'!R282=0," ",'ALC Transition Plans'!R282)</f>
        <v>41852</v>
      </c>
      <c r="L281" s="270" t="str">
        <f>IF('ALC Transition Plans'!S282=0," ",'ALC Transition Plans'!S282)</f>
        <v>Y</v>
      </c>
      <c r="M281" s="267" t="str">
        <f>IF('ALC Transition Plans'!T282=0," ",'ALC Transition Plans'!T282)</f>
        <v xml:space="preserve"> </v>
      </c>
      <c r="N281" s="324" t="str">
        <f>IF('ALC Transition Plans'!$Z282="yes", IF('ALC Transition Plans'!AJ282,"Prod",IF('ALC Transition Plans'!AF282, 'ALC Transition Plans'!AC282," ")),"N/A")</f>
        <v>Prod</v>
      </c>
      <c r="O281" s="269" t="str">
        <f>IF('ALC Transition Plans'!AE282=0," ",'ALC Transition Plans'!AE282)</f>
        <v>Y</v>
      </c>
      <c r="P281" s="557" t="str">
        <f>IF('ALC Transition Plans'!AF282=0," ",'ALC Transition Plans'!AF282)</f>
        <v xml:space="preserve"> </v>
      </c>
      <c r="Q281" s="558">
        <f t="shared" si="15"/>
        <v>0</v>
      </c>
      <c r="R281" s="276" t="str">
        <f>IF(VLOOKUP(B281,'Pivot Table'!$B$5:$K$2000,8,FALSE)=1,"Yes","")</f>
        <v/>
      </c>
      <c r="S281" s="277" t="str">
        <f>'ALC Transition Plans'!BL282</f>
        <v>F</v>
      </c>
      <c r="T281" s="226" t="str">
        <f>IF('ALC POC'!D281=0," ",'ALC POC'!D281)</f>
        <v xml:space="preserve">Shelia Alexander 
Jay Mariani </v>
      </c>
      <c r="U281" s="139" t="str">
        <f>IF('ALC POC'!E281=0," ",'ALC POC'!E281)</f>
        <v>alexander.shelia@dol.gov
mariani.jay@dol.gov</v>
      </c>
      <c r="V281" s="139" t="str">
        <f>IF('ALC POC'!F281=0," ",'ALC POC'!F281)</f>
        <v>202-693-4472
202-693-1021</v>
      </c>
      <c r="X281">
        <f t="shared" si="14"/>
        <v>0</v>
      </c>
    </row>
    <row r="282" spans="1:24" ht="22.2" customHeight="1" x14ac:dyDescent="0.25">
      <c r="A282" s="333" t="s">
        <v>231</v>
      </c>
      <c r="B282" s="333" t="s">
        <v>270</v>
      </c>
      <c r="C282" s="480" t="str">
        <f>IF('ALC POC'!C282=0," ",'ALC POC'!C282)</f>
        <v>DOL - OWCP FECA</v>
      </c>
      <c r="D282" s="480"/>
      <c r="E282" s="322" t="str">
        <f>IF('ALC Transition Plans'!$C283="yes", IF('ALC Transition Plans'!M283,"Prod",IF('ALC Transition Plans'!F283, 'ALC Transition Plans'!E283," ")),"N/A")</f>
        <v>Prod</v>
      </c>
      <c r="F282" s="261">
        <f>IF('ALC Transition Plans'!F283=0," ",'ALC Transition Plans'!F283)</f>
        <v>41852</v>
      </c>
      <c r="G282" s="262" t="str">
        <f>IF('ALC Transition Plans'!G283=0," ",'ALC Transition Plans'!G283)</f>
        <v>Y</v>
      </c>
      <c r="H282" s="262" t="str">
        <f>IF('ALC Transition Plans'!H283=0," ",'ALC Transition Plans'!H283)</f>
        <v>Y</v>
      </c>
      <c r="I282" s="261" t="str">
        <f>IF('ALC Transition Plans'!I283=0," ",'ALC Transition Plans'!I283)</f>
        <v xml:space="preserve"> </v>
      </c>
      <c r="J282" s="323" t="str">
        <f>IF('ALC Transition Plans'!$O283="yes", IF('ALC Transition Plans'!X283,"Prod",IF('ALC Transition Plans'!R283, 'ALC Transition Plans'!Q283," ")),"N/A")</f>
        <v>Prod</v>
      </c>
      <c r="K282" s="267">
        <f>IF('ALC Transition Plans'!R283=0," ",'ALC Transition Plans'!R283)</f>
        <v>41852</v>
      </c>
      <c r="L282" s="270" t="str">
        <f>IF('ALC Transition Plans'!S283=0," ",'ALC Transition Plans'!S283)</f>
        <v>Y</v>
      </c>
      <c r="M282" s="267" t="str">
        <f>IF('ALC Transition Plans'!T283=0," ",'ALC Transition Plans'!T283)</f>
        <v xml:space="preserve"> </v>
      </c>
      <c r="N282" s="324" t="str">
        <f>IF('ALC Transition Plans'!$Z283="yes", IF('ALC Transition Plans'!AJ283,"Prod",IF('ALC Transition Plans'!AF283, 'ALC Transition Plans'!AC283," ")),"N/A")</f>
        <v>Prod</v>
      </c>
      <c r="O282" s="269" t="str">
        <f>IF('ALC Transition Plans'!AE283=0," ",'ALC Transition Plans'!AE283)</f>
        <v>Y</v>
      </c>
      <c r="P282" s="557" t="str">
        <f>IF('ALC Transition Plans'!AF283=0," ",'ALC Transition Plans'!AF283)</f>
        <v xml:space="preserve"> </v>
      </c>
      <c r="Q282" s="558">
        <f t="shared" si="15"/>
        <v>0</v>
      </c>
      <c r="R282" s="276" t="str">
        <f>IF(VLOOKUP(B282,'Pivot Table'!$B$5:$K$2000,8,FALSE)=1,"Yes","")</f>
        <v/>
      </c>
      <c r="S282" s="277" t="str">
        <f>'ALC Transition Plans'!BL283</f>
        <v>F</v>
      </c>
      <c r="T282" s="226" t="str">
        <f>IF('ALC POC'!D282=0," ",'ALC POC'!D282)</f>
        <v xml:space="preserve">Shelia Alexander 
Jay Mariani </v>
      </c>
      <c r="U282" s="139" t="str">
        <f>IF('ALC POC'!E282=0," ",'ALC POC'!E282)</f>
        <v>alexander.shelia@dol.gov
mariani.jay@dol.gov</v>
      </c>
      <c r="V282" s="139" t="str">
        <f>IF('ALC POC'!F282=0," ",'ALC POC'!F282)</f>
        <v>202-693-4472
202-693-1021</v>
      </c>
      <c r="X282">
        <f t="shared" si="14"/>
        <v>0</v>
      </c>
    </row>
    <row r="283" spans="1:24" ht="15" x14ac:dyDescent="0.25">
      <c r="A283" s="333" t="s">
        <v>10</v>
      </c>
      <c r="B283" s="333" t="s">
        <v>748</v>
      </c>
      <c r="C283" s="480" t="str">
        <f>IF('ALC POC'!C283=0," ",'ALC POC'!C283)</f>
        <v>DOD - Navy</v>
      </c>
      <c r="D283" s="480" t="s">
        <v>2079</v>
      </c>
      <c r="E283" s="329" t="str">
        <f>IF('ALC Transition Plans'!$C284="yes", IF('ALC Transition Plans'!M284,"Prod",IF('ALC Transition Plans'!F284, 'ALC Transition Plans'!E284," ")),"N/A")</f>
        <v>N/A</v>
      </c>
      <c r="F283" s="330" t="str">
        <f>IF('ALC Transition Plans'!F284=0," ",'ALC Transition Plans'!F284)</f>
        <v xml:space="preserve"> </v>
      </c>
      <c r="G283" s="331" t="str">
        <f>IF('ALC Transition Plans'!G284=0," ",'ALC Transition Plans'!G284)</f>
        <v xml:space="preserve"> </v>
      </c>
      <c r="H283" s="331" t="str">
        <f>IF('ALC Transition Plans'!H284=0," ",'ALC Transition Plans'!H284)</f>
        <v xml:space="preserve"> </v>
      </c>
      <c r="I283" s="330" t="str">
        <f>IF('ALC Transition Plans'!I284=0," ",'ALC Transition Plans'!I284)</f>
        <v xml:space="preserve"> </v>
      </c>
      <c r="J283" s="329" t="str">
        <f>IF('ALC Transition Plans'!$O284="yes", IF('ALC Transition Plans'!X284,"Prod",IF('ALC Transition Plans'!R284, 'ALC Transition Plans'!Q284," ")),"N/A")</f>
        <v>N/A</v>
      </c>
      <c r="K283" s="330" t="str">
        <f>IF('ALC Transition Plans'!R284=0," ",'ALC Transition Plans'!R284)</f>
        <v xml:space="preserve"> </v>
      </c>
      <c r="L283" s="332" t="str">
        <f>IF('ALC Transition Plans'!S284=0," ",'ALC Transition Plans'!S284)</f>
        <v xml:space="preserve"> </v>
      </c>
      <c r="M283" s="330" t="str">
        <f>IF('ALC Transition Plans'!T284=0," ",'ALC Transition Plans'!T284)</f>
        <v xml:space="preserve"> </v>
      </c>
      <c r="N283" s="324" t="str">
        <f>IF('ALC Transition Plans'!$Z284="yes", IF('ALC Transition Plans'!AJ284,"Prod",IF('ALC Transition Plans'!AF284, 'ALC Transition Plans'!AC284," ")),"N/A")</f>
        <v>X</v>
      </c>
      <c r="O283" s="269" t="str">
        <f>IF('ALC Transition Plans'!AE284=0," ",'ALC Transition Plans'!AE284)</f>
        <v xml:space="preserve"> </v>
      </c>
      <c r="P283" s="557">
        <f>IF('ALC Transition Plans'!AF284=0," ",'ALC Transition Plans'!AF284)</f>
        <v>42461</v>
      </c>
      <c r="Q283" s="558">
        <f t="shared" si="15"/>
        <v>1</v>
      </c>
      <c r="R283" s="276" t="str">
        <f>IF(VLOOKUP(B283,'Pivot Table'!$B$5:$K$2000,8,FALSE)=1,"Yes","")</f>
        <v/>
      </c>
      <c r="S283" s="277" t="str">
        <f>'ALC Transition Plans'!BL284</f>
        <v xml:space="preserve"> </v>
      </c>
      <c r="T283" s="226" t="s">
        <v>1947</v>
      </c>
      <c r="U283" s="139" t="str">
        <f>IF('ALC POC'!E283=0," ",'ALC POC'!E283)</f>
        <v xml:space="preserve"> </v>
      </c>
      <c r="V283" s="139" t="str">
        <f>IF('ALC POC'!F283=0," ",'ALC POC'!F283)</f>
        <v xml:space="preserve"> </v>
      </c>
      <c r="X283">
        <f t="shared" si="14"/>
        <v>0</v>
      </c>
    </row>
    <row r="284" spans="1:24" ht="15" customHeight="1" x14ac:dyDescent="0.25">
      <c r="A284" s="333" t="s">
        <v>10</v>
      </c>
      <c r="B284" s="333" t="s">
        <v>1913</v>
      </c>
      <c r="C284" s="480" t="str">
        <f>IF('ALC POC'!C284=0," ",'ALC POC'!C284)</f>
        <v>DoD - Navy, DFAS - CL</v>
      </c>
      <c r="D284" s="480"/>
      <c r="E284" s="322" t="str">
        <f>IF('ALC Transition Plans'!$C285="yes", IF('ALC Transition Plans'!M285,"Prod",IF('ALC Transition Plans'!F285, 'ALC Transition Plans'!E285," ")),"N/A")</f>
        <v>Prod</v>
      </c>
      <c r="F284" s="261" t="str">
        <f>IF('ALC Transition Plans'!F285=0," ",'ALC Transition Plans'!F285)</f>
        <v xml:space="preserve"> </v>
      </c>
      <c r="G284" s="262" t="str">
        <f>IF('ALC Transition Plans'!G285=0," ",'ALC Transition Plans'!G285)</f>
        <v>Y</v>
      </c>
      <c r="H284" s="262" t="str">
        <f>IF('ALC Transition Plans'!H285=0," ",'ALC Transition Plans'!H285)</f>
        <v>Y</v>
      </c>
      <c r="I284" s="261" t="str">
        <f>IF('ALC Transition Plans'!I285=0," ",'ALC Transition Plans'!I285)</f>
        <v xml:space="preserve"> </v>
      </c>
      <c r="J284" s="329" t="str">
        <f>IF('ALC Transition Plans'!$O285="yes", IF('ALC Transition Plans'!X285,"Prod",IF('ALC Transition Plans'!R285, 'ALC Transition Plans'!Q285," ")),"N/A")</f>
        <v>N/A</v>
      </c>
      <c r="K284" s="330" t="str">
        <f>IF('ALC Transition Plans'!R285=0," ",'ALC Transition Plans'!R285)</f>
        <v xml:space="preserve"> </v>
      </c>
      <c r="L284" s="332" t="str">
        <f>IF('ALC Transition Plans'!S285=0," ",'ALC Transition Plans'!S285)</f>
        <v xml:space="preserve"> </v>
      </c>
      <c r="M284" s="330" t="str">
        <f>IF('ALC Transition Plans'!T285=0," ",'ALC Transition Plans'!T285)</f>
        <v xml:space="preserve"> </v>
      </c>
      <c r="N284" s="329" t="str">
        <f>IF('ALC Transition Plans'!$Z285="yes", IF('ALC Transition Plans'!AJ285,"Prod",IF('ALC Transition Plans'!AF285, 'ALC Transition Plans'!AC285," ")),"N/A")</f>
        <v>N/A</v>
      </c>
      <c r="O284" s="332" t="str">
        <f>IF('ALC Transition Plans'!AE285=0," ",'ALC Transition Plans'!AE285)</f>
        <v xml:space="preserve"> </v>
      </c>
      <c r="P284" s="560" t="str">
        <f>IF('ALC Transition Plans'!AF285=0," ",'ALC Transition Plans'!AF285)</f>
        <v xml:space="preserve"> </v>
      </c>
      <c r="Q284" s="558">
        <f t="shared" ref="Q284" si="16">COUNTIF(E284:P284,"X")</f>
        <v>0</v>
      </c>
      <c r="R284" s="276" t="str">
        <f>IF(VLOOKUP(B284,'Pivot Table'!$B$5:$K$2000,8,FALSE)=1,"Yes","")</f>
        <v/>
      </c>
      <c r="S284" s="277" t="str">
        <f>'ALC Transition Plans'!BL285</f>
        <v>F</v>
      </c>
      <c r="T284" s="226" t="str">
        <f>IF('ALC POC'!D284=0," ",'ALC POC'!D284)</f>
        <v>JAIME ZACHAR</v>
      </c>
      <c r="U284" s="139" t="str">
        <f>IF('ALC POC'!E284=0," ",'ALC POC'!E284)</f>
        <v xml:space="preserve"> </v>
      </c>
      <c r="V284" s="139" t="str">
        <f>IF('ALC POC'!F284=0," ",'ALC POC'!F284)</f>
        <v>216-204-6966</v>
      </c>
      <c r="X284">
        <f t="shared" si="14"/>
        <v>0</v>
      </c>
    </row>
    <row r="285" spans="1:24" ht="22.2" customHeight="1" x14ac:dyDescent="0.25">
      <c r="A285" s="333" t="s">
        <v>10</v>
      </c>
      <c r="B285" s="333" t="s">
        <v>741</v>
      </c>
      <c r="C285" s="480" t="str">
        <f>IF('ALC POC'!C285=0," ",'ALC POC'!C285)</f>
        <v>DOD - IPP</v>
      </c>
      <c r="D285" s="480"/>
      <c r="E285" s="322" t="str">
        <f>IF('ALC Transition Plans'!$C286="yes", IF('ALC Transition Plans'!M286,"Prod",IF('ALC Transition Plans'!F286, 'ALC Transition Plans'!E286," ")),"N/A")</f>
        <v>Prod</v>
      </c>
      <c r="F285" s="261" t="str">
        <f>IF('ALC Transition Plans'!F286=0," ",'ALC Transition Plans'!F286)</f>
        <v xml:space="preserve"> </v>
      </c>
      <c r="G285" s="262" t="str">
        <f>IF('ALC Transition Plans'!G286=0," ",'ALC Transition Plans'!G286)</f>
        <v>Y</v>
      </c>
      <c r="H285" s="262" t="str">
        <f>IF('ALC Transition Plans'!H286=0," ",'ALC Transition Plans'!H286)</f>
        <v>Y</v>
      </c>
      <c r="I285" s="261" t="str">
        <f>IF('ALC Transition Plans'!I286=0," ",'ALC Transition Plans'!I286)</f>
        <v xml:space="preserve"> </v>
      </c>
      <c r="J285" s="329" t="str">
        <f>IF('ALC Transition Plans'!$O286="yes", IF('ALC Transition Plans'!X286,"Prod",IF('ALC Transition Plans'!R286, 'ALC Transition Plans'!Q286," ")),"N/A")</f>
        <v>N/A</v>
      </c>
      <c r="K285" s="330" t="str">
        <f>IF('ALC Transition Plans'!R286=0," ",'ALC Transition Plans'!R286)</f>
        <v xml:space="preserve"> </v>
      </c>
      <c r="L285" s="332" t="str">
        <f>IF('ALC Transition Plans'!S286=0," ",'ALC Transition Plans'!S286)</f>
        <v xml:space="preserve"> </v>
      </c>
      <c r="M285" s="330" t="str">
        <f>IF('ALC Transition Plans'!T286=0," ",'ALC Transition Plans'!T286)</f>
        <v xml:space="preserve"> </v>
      </c>
      <c r="N285" s="329" t="str">
        <f>IF('ALC Transition Plans'!$Z286="yes", IF('ALC Transition Plans'!AJ286,"Prod",IF('ALC Transition Plans'!AF286, 'ALC Transition Plans'!AC286," ")),"N/A")</f>
        <v>N/A</v>
      </c>
      <c r="O285" s="332" t="str">
        <f>IF('ALC Transition Plans'!AE286=0," ",'ALC Transition Plans'!AE286)</f>
        <v xml:space="preserve"> </v>
      </c>
      <c r="P285" s="560" t="str">
        <f>IF('ALC Transition Plans'!AF286=0," ",'ALC Transition Plans'!AF286)</f>
        <v xml:space="preserve"> </v>
      </c>
      <c r="Q285" s="558">
        <f t="shared" si="15"/>
        <v>0</v>
      </c>
      <c r="R285" s="276" t="str">
        <f>IF(VLOOKUP(B285,'Pivot Table'!$B$5:$K$2000,8,FALSE)=1,"Yes","")</f>
        <v/>
      </c>
      <c r="S285" s="277" t="str">
        <f>'ALC Transition Plans'!BL286</f>
        <v>F</v>
      </c>
      <c r="T285" s="226" t="str">
        <f>IF('ALC POC'!D285=0," ",'ALC POC'!D285)</f>
        <v>Jeff Lucasik and Marilyn Forney</v>
      </c>
      <c r="U285" s="139" t="str">
        <f>IF('ALC POC'!E285=0," ",'ALC POC'!E285)</f>
        <v>jeffery.lukasik@dfas.mil, marilyn.forney@osd.mil</v>
      </c>
      <c r="V285" s="139" t="str">
        <f>IF('ALC POC'!F285=0," ",'ALC POC'!F285)</f>
        <v>216-204-3633, 703-697-2310</v>
      </c>
      <c r="X285">
        <f t="shared" si="14"/>
        <v>0</v>
      </c>
    </row>
    <row r="286" spans="1:24" ht="22.2" customHeight="1" x14ac:dyDescent="0.25">
      <c r="A286" s="333" t="s">
        <v>10</v>
      </c>
      <c r="B286" s="333" t="s">
        <v>742</v>
      </c>
      <c r="C286" s="480" t="str">
        <f>IF('ALC POC'!C286=0," ",'ALC POC'!C286)</f>
        <v>DOD - IPP</v>
      </c>
      <c r="D286" s="480"/>
      <c r="E286" s="322" t="str">
        <f>IF('ALC Transition Plans'!$C287="yes", IF('ALC Transition Plans'!M287,"Prod",IF('ALC Transition Plans'!F287, 'ALC Transition Plans'!E287," ")),"N/A")</f>
        <v>Prod</v>
      </c>
      <c r="F286" s="261" t="str">
        <f>IF('ALC Transition Plans'!F287=0," ",'ALC Transition Plans'!F287)</f>
        <v xml:space="preserve"> </v>
      </c>
      <c r="G286" s="262" t="str">
        <f>IF('ALC Transition Plans'!G287=0," ",'ALC Transition Plans'!G287)</f>
        <v>Y</v>
      </c>
      <c r="H286" s="262" t="str">
        <f>IF('ALC Transition Plans'!H287=0," ",'ALC Transition Plans'!H287)</f>
        <v>Y</v>
      </c>
      <c r="I286" s="261" t="str">
        <f>IF('ALC Transition Plans'!I287=0," ",'ALC Transition Plans'!I287)</f>
        <v xml:space="preserve"> </v>
      </c>
      <c r="J286" s="329" t="str">
        <f>IF('ALC Transition Plans'!$O287="yes", IF('ALC Transition Plans'!X287,"Prod",IF('ALC Transition Plans'!R287, 'ALC Transition Plans'!Q287," ")),"N/A")</f>
        <v>N/A</v>
      </c>
      <c r="K286" s="330" t="str">
        <f>IF('ALC Transition Plans'!R287=0," ",'ALC Transition Plans'!R287)</f>
        <v xml:space="preserve"> </v>
      </c>
      <c r="L286" s="332" t="str">
        <f>IF('ALC Transition Plans'!S287=0," ",'ALC Transition Plans'!S287)</f>
        <v xml:space="preserve"> </v>
      </c>
      <c r="M286" s="330" t="str">
        <f>IF('ALC Transition Plans'!T287=0," ",'ALC Transition Plans'!T287)</f>
        <v xml:space="preserve"> </v>
      </c>
      <c r="N286" s="329" t="str">
        <f>IF('ALC Transition Plans'!$Z287="yes", IF('ALC Transition Plans'!AJ287,"Prod",IF('ALC Transition Plans'!AF287, 'ALC Transition Plans'!AC287," ")),"N/A")</f>
        <v>N/A</v>
      </c>
      <c r="O286" s="332" t="str">
        <f>IF('ALC Transition Plans'!AE287=0," ",'ALC Transition Plans'!AE287)</f>
        <v xml:space="preserve"> </v>
      </c>
      <c r="P286" s="560" t="str">
        <f>IF('ALC Transition Plans'!AF287=0," ",'ALC Transition Plans'!AF287)</f>
        <v xml:space="preserve"> </v>
      </c>
      <c r="Q286" s="558">
        <f t="shared" si="15"/>
        <v>0</v>
      </c>
      <c r="R286" s="276" t="str">
        <f>IF(VLOOKUP(B286,'Pivot Table'!$B$5:$K$2000,8,FALSE)=1,"Yes","")</f>
        <v/>
      </c>
      <c r="S286" s="277" t="str">
        <f>'ALC Transition Plans'!BL287</f>
        <v>F</v>
      </c>
      <c r="T286" s="226" t="str">
        <f>IF('ALC POC'!D286=0," ",'ALC POC'!D286)</f>
        <v>Jeff Lucasik and Marilyn Forney</v>
      </c>
      <c r="U286" s="139" t="str">
        <f>IF('ALC POC'!E286=0," ",'ALC POC'!E286)</f>
        <v>jeffery.lukasik@dfas.mil, marilyn.forney@osd.mil</v>
      </c>
      <c r="V286" s="139" t="str">
        <f>IF('ALC POC'!F286=0," ",'ALC POC'!F286)</f>
        <v>216-204-3633, 703-697-2310</v>
      </c>
      <c r="X286">
        <f t="shared" si="14"/>
        <v>0</v>
      </c>
    </row>
    <row r="287" spans="1:24" ht="15" customHeight="1" x14ac:dyDescent="0.25">
      <c r="A287" s="333" t="s">
        <v>10</v>
      </c>
      <c r="B287" s="333" t="s">
        <v>1382</v>
      </c>
      <c r="C287" s="480" t="str">
        <f>IF('ALC POC'!C287=0," ",'ALC POC'!C287)</f>
        <v>DOD - Navy</v>
      </c>
      <c r="D287" s="480"/>
      <c r="E287" s="322" t="str">
        <f>IF('ALC Transition Plans'!$C288="yes", IF('ALC Transition Plans'!M288,"Prod",IF('ALC Transition Plans'!F288, 'ALC Transition Plans'!E288," ")),"N/A")</f>
        <v>Prod</v>
      </c>
      <c r="F287" s="261">
        <f>IF('ALC Transition Plans'!F288=0," ",'ALC Transition Plans'!F288)</f>
        <v>41852</v>
      </c>
      <c r="G287" s="262" t="str">
        <f>IF('ALC Transition Plans'!G288=0," ",'ALC Transition Plans'!G288)</f>
        <v>Y</v>
      </c>
      <c r="H287" s="262" t="str">
        <f>IF('ALC Transition Plans'!H288=0," ",'ALC Transition Plans'!H288)</f>
        <v>Y</v>
      </c>
      <c r="I287" s="261" t="str">
        <f>IF('ALC Transition Plans'!I288=0," ",'ALC Transition Plans'!I288)</f>
        <v xml:space="preserve"> </v>
      </c>
      <c r="J287" s="329" t="str">
        <f>IF('ALC Transition Plans'!$O288="yes", IF('ALC Transition Plans'!X288,"Prod",IF('ALC Transition Plans'!R288, 'ALC Transition Plans'!Q288," ")),"N/A")</f>
        <v>N/A</v>
      </c>
      <c r="K287" s="330" t="str">
        <f>IF('ALC Transition Plans'!R288=0," ",'ALC Transition Plans'!R288)</f>
        <v xml:space="preserve"> </v>
      </c>
      <c r="L287" s="332" t="str">
        <f>IF('ALC Transition Plans'!S288=0," ",'ALC Transition Plans'!S288)</f>
        <v xml:space="preserve"> </v>
      </c>
      <c r="M287" s="330" t="str">
        <f>IF('ALC Transition Plans'!T288=0," ",'ALC Transition Plans'!T288)</f>
        <v xml:space="preserve"> </v>
      </c>
      <c r="N287" s="329" t="str">
        <f>IF('ALC Transition Plans'!$Z288="yes", IF('ALC Transition Plans'!AJ288,"Prod",IF('ALC Transition Plans'!AF288, 'ALC Transition Plans'!AC288," ")),"N/A")</f>
        <v>N/A</v>
      </c>
      <c r="O287" s="332" t="str">
        <f>IF('ALC Transition Plans'!AE288=0," ",'ALC Transition Plans'!AE288)</f>
        <v xml:space="preserve"> </v>
      </c>
      <c r="P287" s="560" t="str">
        <f>IF('ALC Transition Plans'!AF288=0," ",'ALC Transition Plans'!AF288)</f>
        <v xml:space="preserve"> </v>
      </c>
      <c r="Q287" s="558">
        <f t="shared" ref="Q287" si="17">COUNTIF(E287:P287,"X")</f>
        <v>0</v>
      </c>
      <c r="R287" s="276" t="str">
        <f>IF(VLOOKUP(B287,'Pivot Table'!$B$5:$K$2000,8,FALSE)=1,"Yes","")</f>
        <v/>
      </c>
      <c r="S287" s="277" t="str">
        <f>'ALC Transition Plans'!BL288</f>
        <v>F</v>
      </c>
      <c r="T287" s="226" t="str">
        <f>IF('ALC POC'!D287=0," ",'ALC POC'!D287)</f>
        <v>Jeffery Lukasik</v>
      </c>
      <c r="U287" s="139" t="str">
        <f>IF('ALC POC'!E287=0," ",'ALC POC'!E287)</f>
        <v>jeffery.lukasik@dfas.mil</v>
      </c>
      <c r="V287" s="139" t="str">
        <f>IF('ALC POC'!F287=0," ",'ALC POC'!F287)</f>
        <v>216-204-3633</v>
      </c>
      <c r="X287">
        <f t="shared" si="14"/>
        <v>0</v>
      </c>
    </row>
    <row r="288" spans="1:24" ht="22.2" customHeight="1" x14ac:dyDescent="0.25">
      <c r="A288" s="333" t="s">
        <v>10</v>
      </c>
      <c r="B288" s="333" t="s">
        <v>1880</v>
      </c>
      <c r="C288" s="480" t="str">
        <f>IF('ALC POC'!C288=0," ",'ALC POC'!C288)</f>
        <v>DOD - Navy</v>
      </c>
      <c r="D288" s="480"/>
      <c r="E288" s="322" t="str">
        <f>IF('ALC Transition Plans'!$C289="yes", IF('ALC Transition Plans'!M289,"Prod",IF('ALC Transition Plans'!F289, 'ALC Transition Plans'!E289," ")),"N/A")</f>
        <v>Prod</v>
      </c>
      <c r="F288" s="261" t="str">
        <f>IF('ALC Transition Plans'!F289=0," ",'ALC Transition Plans'!F289)</f>
        <v xml:space="preserve"> </v>
      </c>
      <c r="G288" s="262" t="str">
        <f>IF('ALC Transition Plans'!G289=0," ",'ALC Transition Plans'!G289)</f>
        <v>Y</v>
      </c>
      <c r="H288" s="262" t="str">
        <f>IF('ALC Transition Plans'!H289=0," ",'ALC Transition Plans'!H289)</f>
        <v>Y</v>
      </c>
      <c r="I288" s="261" t="str">
        <f>IF('ALC Transition Plans'!I289=0," ",'ALC Transition Plans'!I289)</f>
        <v xml:space="preserve"> </v>
      </c>
      <c r="J288" s="329" t="str">
        <f>IF('ALC Transition Plans'!$O289="yes", IF('ALC Transition Plans'!X289,"Prod",IF('ALC Transition Plans'!R289, 'ALC Transition Plans'!Q289," ")),"N/A")</f>
        <v>N/A</v>
      </c>
      <c r="K288" s="330" t="str">
        <f>IF('ALC Transition Plans'!R289=0," ",'ALC Transition Plans'!R289)</f>
        <v xml:space="preserve"> </v>
      </c>
      <c r="L288" s="332" t="str">
        <f>IF('ALC Transition Plans'!S289=0," ",'ALC Transition Plans'!S289)</f>
        <v xml:space="preserve"> </v>
      </c>
      <c r="M288" s="330" t="str">
        <f>IF('ALC Transition Plans'!T289=0," ",'ALC Transition Plans'!T289)</f>
        <v xml:space="preserve"> </v>
      </c>
      <c r="N288" s="329" t="str">
        <f>IF('ALC Transition Plans'!$Z289="yes", IF('ALC Transition Plans'!AJ289,"Prod",IF('ALC Transition Plans'!AF289, 'ALC Transition Plans'!AC289," ")),"N/A")</f>
        <v>N/A</v>
      </c>
      <c r="O288" s="332" t="str">
        <f>IF('ALC Transition Plans'!AE289=0," ",'ALC Transition Plans'!AE289)</f>
        <v xml:space="preserve"> </v>
      </c>
      <c r="P288" s="560" t="str">
        <f>IF('ALC Transition Plans'!AF289=0," ",'ALC Transition Plans'!AF289)</f>
        <v xml:space="preserve"> </v>
      </c>
      <c r="Q288" s="558">
        <f t="shared" ref="Q288" si="18">COUNTIF(E288:P288,"X")</f>
        <v>0</v>
      </c>
      <c r="R288" s="276" t="str">
        <f>IF(VLOOKUP(B288,'Pivot Table'!$B$5:$K$2000,8,FALSE)=1,"Yes","")</f>
        <v/>
      </c>
      <c r="S288" s="277" t="str">
        <f>'ALC Transition Plans'!BL289</f>
        <v>F</v>
      </c>
      <c r="T288" s="226" t="str">
        <f>IF('ALC POC'!D288=0," ",'ALC POC'!D288)</f>
        <v>Irene Wrtaza
Rose Rout</v>
      </c>
      <c r="U288" s="139" t="str">
        <f>IF('ALC POC'!E288=0," ",'ALC POC'!E288)</f>
        <v>Rose.Rout@navy.mil</v>
      </c>
      <c r="V288" s="139" t="str">
        <f>IF('ALC POC'!F288=0," ",'ALC POC'!F288)</f>
        <v>202-284-1165</v>
      </c>
      <c r="X288">
        <f t="shared" si="14"/>
        <v>0</v>
      </c>
    </row>
    <row r="289" spans="1:24" ht="22.5" x14ac:dyDescent="0.25">
      <c r="A289" s="333" t="s">
        <v>10</v>
      </c>
      <c r="B289" s="333" t="s">
        <v>743</v>
      </c>
      <c r="C289" s="480" t="str">
        <f>IF('ALC POC'!C289=0," ",'ALC POC'!C289)</f>
        <v>DOD - Navy</v>
      </c>
      <c r="D289" s="591" t="s">
        <v>1978</v>
      </c>
      <c r="E289" s="322" t="str">
        <f>IF('ALC Transition Plans'!$C290="yes", IF('ALC Transition Plans'!M290,"Prod",IF('ALC Transition Plans'!F290, 'ALC Transition Plans'!E290," ")),"N/A")</f>
        <v>Prod</v>
      </c>
      <c r="F289" s="261">
        <f>IF('ALC Transition Plans'!F290=0," ",'ALC Transition Plans'!F290)</f>
        <v>41518</v>
      </c>
      <c r="G289" s="262" t="str">
        <f>IF('ALC Transition Plans'!G290=0," ",'ALC Transition Plans'!G290)</f>
        <v>Y</v>
      </c>
      <c r="H289" s="262" t="str">
        <f>IF('ALC Transition Plans'!H290=0," ",'ALC Transition Plans'!H290)</f>
        <v>Y</v>
      </c>
      <c r="I289" s="261" t="str">
        <f>IF('ALC Transition Plans'!I290=0," ",'ALC Transition Plans'!I290)</f>
        <v xml:space="preserve"> </v>
      </c>
      <c r="J289" s="329" t="str">
        <f>IF('ALC Transition Plans'!$O290="yes", IF('ALC Transition Plans'!X290,"Prod",IF('ALC Transition Plans'!R290, 'ALC Transition Plans'!Q290," ")),"N/A")</f>
        <v>N/A</v>
      </c>
      <c r="K289" s="330" t="str">
        <f>IF('ALC Transition Plans'!R290=0," ",'ALC Transition Plans'!R290)</f>
        <v xml:space="preserve"> </v>
      </c>
      <c r="L289" s="332" t="str">
        <f>IF('ALC Transition Plans'!S290=0," ",'ALC Transition Plans'!S290)</f>
        <v xml:space="preserve"> </v>
      </c>
      <c r="M289" s="330" t="str">
        <f>IF('ALC Transition Plans'!T290=0," ",'ALC Transition Plans'!T290)</f>
        <v xml:space="preserve"> </v>
      </c>
      <c r="N289" s="324" t="str">
        <f>IF('ALC Transition Plans'!$Z290="yes", IF('ALC Transition Plans'!AJ290,"Prod",IF('ALC Transition Plans'!AF290, 'ALC Transition Plans'!AC290," ")),"N/A")</f>
        <v>N/A</v>
      </c>
      <c r="O289" s="269" t="str">
        <f>IF('ALC Transition Plans'!AE290=0," ",'ALC Transition Plans'!AE290)</f>
        <v xml:space="preserve"> </v>
      </c>
      <c r="P289" s="557" t="str">
        <f>IF('ALC Transition Plans'!AF290=0," ",'ALC Transition Plans'!AF290)</f>
        <v xml:space="preserve"> </v>
      </c>
      <c r="Q289" s="558">
        <f t="shared" si="15"/>
        <v>0</v>
      </c>
      <c r="R289" s="276" t="str">
        <f>IF(VLOOKUP(B289,'Pivot Table'!$B$5:$K$2000,8,FALSE)=1,"Yes","")</f>
        <v/>
      </c>
      <c r="S289" s="277" t="str">
        <f>'ALC Transition Plans'!BL290</f>
        <v>F</v>
      </c>
      <c r="T289" s="226" t="str">
        <f>IF('ALC POC'!D289=0," ",'ALC POC'!D289)</f>
        <v>James A. Habinak</v>
      </c>
      <c r="U289" s="139" t="str">
        <f>IF('ALC POC'!E289=0," ",'ALC POC'!E289)</f>
        <v>JAMES.HABINAK@DFAS.MIL</v>
      </c>
      <c r="V289" s="139" t="str">
        <f>IF('ALC POC'!F289=0," ",'ALC POC'!F289)</f>
        <v>216 204-7707</v>
      </c>
      <c r="X289">
        <f t="shared" si="14"/>
        <v>0</v>
      </c>
    </row>
    <row r="290" spans="1:24" ht="15" customHeight="1" x14ac:dyDescent="0.25">
      <c r="A290" s="333" t="s">
        <v>11</v>
      </c>
      <c r="B290" s="333" t="s">
        <v>271</v>
      </c>
      <c r="C290" s="480" t="str">
        <f>IF('ALC POC'!C290=0," ",'ALC POC'!C290)</f>
        <v>USPS</v>
      </c>
      <c r="D290" s="480"/>
      <c r="E290" s="322" t="str">
        <f>IF('ALC Transition Plans'!$C291="yes", IF('ALC Transition Plans'!M291,"Prod",IF('ALC Transition Plans'!F291, 'ALC Transition Plans'!E291," ")),"N/A")</f>
        <v>Prod</v>
      </c>
      <c r="F290" s="261">
        <f>IF('ALC Transition Plans'!F291=0," ",'ALC Transition Plans'!F291)</f>
        <v>41091</v>
      </c>
      <c r="G290" s="262" t="str">
        <f>IF('ALC Transition Plans'!G291=0," ",'ALC Transition Plans'!G291)</f>
        <v>Y</v>
      </c>
      <c r="H290" s="262" t="str">
        <f>IF('ALC Transition Plans'!H291=0," ",'ALC Transition Plans'!H291)</f>
        <v>Y</v>
      </c>
      <c r="I290" s="261" t="str">
        <f>IF('ALC Transition Plans'!I291=0," ",'ALC Transition Plans'!I291)</f>
        <v xml:space="preserve"> </v>
      </c>
      <c r="J290" s="329" t="str">
        <f>IF('ALC Transition Plans'!$O291="yes", IF('ALC Transition Plans'!X291,"Prod",IF('ALC Transition Plans'!R291, 'ALC Transition Plans'!Q291," ")),"N/A")</f>
        <v>N/A</v>
      </c>
      <c r="K290" s="330" t="str">
        <f>IF('ALC Transition Plans'!R291=0," ",'ALC Transition Plans'!R291)</f>
        <v xml:space="preserve"> </v>
      </c>
      <c r="L290" s="332" t="str">
        <f>IF('ALC Transition Plans'!S291=0," ",'ALC Transition Plans'!S291)</f>
        <v xml:space="preserve"> </v>
      </c>
      <c r="M290" s="330" t="str">
        <f>IF('ALC Transition Plans'!T291=0," ",'ALC Transition Plans'!T291)</f>
        <v xml:space="preserve"> </v>
      </c>
      <c r="N290" s="329" t="str">
        <f>IF('ALC Transition Plans'!$Z291="yes", IF('ALC Transition Plans'!AJ291,"Prod",IF('ALC Transition Plans'!AF291, 'ALC Transition Plans'!AC291," ")),"N/A")</f>
        <v>N/A</v>
      </c>
      <c r="O290" s="332" t="str">
        <f>IF('ALC Transition Plans'!AE291=0," ",'ALC Transition Plans'!AE291)</f>
        <v xml:space="preserve"> </v>
      </c>
      <c r="P290" s="560" t="str">
        <f>IF('ALC Transition Plans'!AF291=0," ",'ALC Transition Plans'!AF291)</f>
        <v xml:space="preserve"> </v>
      </c>
      <c r="Q290" s="558">
        <f t="shared" si="15"/>
        <v>0</v>
      </c>
      <c r="R290" s="276" t="str">
        <f>IF(VLOOKUP(B290,'Pivot Table'!$B$5:$K$2000,8,FALSE)=1,"Yes","")</f>
        <v/>
      </c>
      <c r="S290" s="277" t="str">
        <f>'ALC Transition Plans'!BL291</f>
        <v>F</v>
      </c>
      <c r="T290" s="226" t="str">
        <f>IF('ALC POC'!D290=0," ",'ALC POC'!D290)</f>
        <v>Norine Tyson</v>
      </c>
      <c r="U290" s="139" t="str">
        <f>IF('ALC POC'!E290=0," ",'ALC POC'!E290)</f>
        <v>norine.a.tyson@usps.gov</v>
      </c>
      <c r="V290" s="139" t="str">
        <f>IF('ALC POC'!F290=0," ",'ALC POC'!F290)</f>
        <v>202-268-7640</v>
      </c>
      <c r="X290">
        <f t="shared" si="14"/>
        <v>0</v>
      </c>
    </row>
    <row r="291" spans="1:24" ht="15" customHeight="1" x14ac:dyDescent="0.25">
      <c r="A291" s="333" t="s">
        <v>11</v>
      </c>
      <c r="B291" s="333" t="s">
        <v>272</v>
      </c>
      <c r="C291" s="480" t="str">
        <f>IF('ALC POC'!C291=0," ",'ALC POC'!C291)</f>
        <v>USPS</v>
      </c>
      <c r="D291" s="480"/>
      <c r="E291" s="322" t="str">
        <f>IF('ALC Transition Plans'!$C292="yes", IF('ALC Transition Plans'!M292,"Prod",IF('ALC Transition Plans'!F292, 'ALC Transition Plans'!E292," ")),"N/A")</f>
        <v>Prod</v>
      </c>
      <c r="F291" s="261">
        <f>IF('ALC Transition Plans'!F292=0," ",'ALC Transition Plans'!F292)</f>
        <v>41730</v>
      </c>
      <c r="G291" s="262" t="str">
        <f>IF('ALC Transition Plans'!G292=0," ",'ALC Transition Plans'!G292)</f>
        <v>Y</v>
      </c>
      <c r="H291" s="262" t="str">
        <f>IF('ALC Transition Plans'!H292=0," ",'ALC Transition Plans'!H292)</f>
        <v>Y</v>
      </c>
      <c r="I291" s="261" t="str">
        <f>IF('ALC Transition Plans'!I292=0," ",'ALC Transition Plans'!I292)</f>
        <v xml:space="preserve"> </v>
      </c>
      <c r="J291" s="323" t="str">
        <f>IF('ALC Transition Plans'!$O292="yes", IF('ALC Transition Plans'!X292,"Prod",IF('ALC Transition Plans'!R292, 'ALC Transition Plans'!Q292," ")),"N/A")</f>
        <v>Prod</v>
      </c>
      <c r="K291" s="267" t="str">
        <f>IF('ALC Transition Plans'!R292=0," ",'ALC Transition Plans'!R292)</f>
        <v xml:space="preserve"> </v>
      </c>
      <c r="L291" s="270" t="str">
        <f>IF('ALC Transition Plans'!S292=0," ",'ALC Transition Plans'!S292)</f>
        <v>Y</v>
      </c>
      <c r="M291" s="267" t="str">
        <f>IF('ALC Transition Plans'!T292=0," ",'ALC Transition Plans'!T292)</f>
        <v xml:space="preserve"> </v>
      </c>
      <c r="N291" s="324" t="str">
        <f>IF('ALC Transition Plans'!$Z292="yes", IF('ALC Transition Plans'!AJ292,"Prod",IF('ALC Transition Plans'!AF292, 'ALC Transition Plans'!AC292," ")),"N/A")</f>
        <v>Prod</v>
      </c>
      <c r="O291" s="269" t="str">
        <f>IF('ALC Transition Plans'!AE292=0," ",'ALC Transition Plans'!AE292)</f>
        <v>Y</v>
      </c>
      <c r="P291" s="557" t="str">
        <f>IF('ALC Transition Plans'!AF292=0," ",'ALC Transition Plans'!AF292)</f>
        <v xml:space="preserve"> </v>
      </c>
      <c r="Q291" s="558">
        <f t="shared" si="15"/>
        <v>0</v>
      </c>
      <c r="R291" s="276" t="str">
        <f>IF(VLOOKUP(B291,'Pivot Table'!$B$5:$K$2000,8,FALSE)=1,"Yes","")</f>
        <v/>
      </c>
      <c r="S291" s="277" t="str">
        <f>'ALC Transition Plans'!BL292</f>
        <v>F</v>
      </c>
      <c r="T291" s="226" t="str">
        <f>IF('ALC POC'!D291=0," ",'ALC POC'!D291)</f>
        <v>Norine Tyson</v>
      </c>
      <c r="U291" s="139" t="str">
        <f>IF('ALC POC'!E291=0," ",'ALC POC'!E291)</f>
        <v>norine.a.tyson@usps.gov</v>
      </c>
      <c r="V291" s="139" t="str">
        <f>IF('ALC POC'!F291=0," ",'ALC POC'!F291)</f>
        <v>202-268-7640</v>
      </c>
      <c r="X291">
        <f t="shared" si="14"/>
        <v>0</v>
      </c>
    </row>
    <row r="292" spans="1:24" ht="15" customHeight="1" x14ac:dyDescent="0.25">
      <c r="A292" s="333" t="s">
        <v>11</v>
      </c>
      <c r="B292" s="333" t="s">
        <v>273</v>
      </c>
      <c r="C292" s="480" t="str">
        <f>IF('ALC POC'!C292=0," ",'ALC POC'!C292)</f>
        <v>USPS</v>
      </c>
      <c r="D292" s="480"/>
      <c r="E292" s="322" t="str">
        <f>IF('ALC Transition Plans'!$C293="yes", IF('ALC Transition Plans'!M293,"Prod",IF('ALC Transition Plans'!F293, 'ALC Transition Plans'!E293," ")),"N/A")</f>
        <v>Prod</v>
      </c>
      <c r="F292" s="261">
        <f>IF('ALC Transition Plans'!F293=0," ",'ALC Transition Plans'!F293)</f>
        <v>41091</v>
      </c>
      <c r="G292" s="262" t="str">
        <f>IF('ALC Transition Plans'!G293=0," ",'ALC Transition Plans'!G293)</f>
        <v>Y</v>
      </c>
      <c r="H292" s="262" t="str">
        <f>IF('ALC Transition Plans'!H293=0," ",'ALC Transition Plans'!H293)</f>
        <v>Y</v>
      </c>
      <c r="I292" s="261" t="str">
        <f>IF('ALC Transition Plans'!I293=0," ",'ALC Transition Plans'!I293)</f>
        <v xml:space="preserve"> </v>
      </c>
      <c r="J292" s="329" t="str">
        <f>IF('ALC Transition Plans'!$O293="yes", IF('ALC Transition Plans'!X293,"Prod",IF('ALC Transition Plans'!R293, 'ALC Transition Plans'!Q293," ")),"N/A")</f>
        <v>N/A</v>
      </c>
      <c r="K292" s="330" t="str">
        <f>IF('ALC Transition Plans'!R293=0," ",'ALC Transition Plans'!R293)</f>
        <v xml:space="preserve"> </v>
      </c>
      <c r="L292" s="332" t="str">
        <f>IF('ALC Transition Plans'!S293=0," ",'ALC Transition Plans'!S293)</f>
        <v xml:space="preserve"> </v>
      </c>
      <c r="M292" s="330" t="str">
        <f>IF('ALC Transition Plans'!T293=0," ",'ALC Transition Plans'!T293)</f>
        <v xml:space="preserve"> </v>
      </c>
      <c r="N292" s="329" t="str">
        <f>IF('ALC Transition Plans'!$Z293="yes", IF('ALC Transition Plans'!AJ293,"Prod",IF('ALC Transition Plans'!AF293, 'ALC Transition Plans'!AC293," ")),"N/A")</f>
        <v>N/A</v>
      </c>
      <c r="O292" s="332" t="str">
        <f>IF('ALC Transition Plans'!AE293=0," ",'ALC Transition Plans'!AE293)</f>
        <v xml:space="preserve"> </v>
      </c>
      <c r="P292" s="560" t="str">
        <f>IF('ALC Transition Plans'!AF293=0," ",'ALC Transition Plans'!AF293)</f>
        <v xml:space="preserve"> </v>
      </c>
      <c r="Q292" s="558">
        <f t="shared" si="15"/>
        <v>0</v>
      </c>
      <c r="R292" s="276" t="str">
        <f>IF(VLOOKUP(B292,'Pivot Table'!$B$5:$K$2000,8,FALSE)=1,"Yes","")</f>
        <v/>
      </c>
      <c r="S292" s="277" t="str">
        <f>'ALC Transition Plans'!BL293</f>
        <v>F</v>
      </c>
      <c r="T292" s="226" t="str">
        <f>IF('ALC POC'!D292=0," ",'ALC POC'!D292)</f>
        <v>Norine Tyson</v>
      </c>
      <c r="U292" s="139" t="str">
        <f>IF('ALC POC'!E292=0," ",'ALC POC'!E292)</f>
        <v>norine.a.tyson@usps.gov</v>
      </c>
      <c r="V292" s="139" t="str">
        <f>IF('ALC POC'!F292=0," ",'ALC POC'!F292)</f>
        <v>202-268-7640</v>
      </c>
      <c r="X292">
        <f t="shared" si="14"/>
        <v>0</v>
      </c>
    </row>
    <row r="293" spans="1:24" ht="33.75" x14ac:dyDescent="0.25">
      <c r="A293" s="333" t="s">
        <v>11</v>
      </c>
      <c r="B293" s="333" t="s">
        <v>274</v>
      </c>
      <c r="C293" s="480" t="str">
        <f>IF('ALC POC'!C293=0," ",'ALC POC'!C293)</f>
        <v>USPS</v>
      </c>
      <c r="D293" s="480" t="s">
        <v>2125</v>
      </c>
      <c r="E293" s="322" t="str">
        <f>IF('ALC Transition Plans'!$C294="yes", IF('ALC Transition Plans'!M294,"Prod",IF('ALC Transition Plans'!F294, 'ALC Transition Plans'!E294," ")),"N/A")</f>
        <v>Prod</v>
      </c>
      <c r="F293" s="261">
        <f>IF('ALC Transition Plans'!F294=0," ",'ALC Transition Plans'!F294)</f>
        <v>41091</v>
      </c>
      <c r="G293" s="262" t="str">
        <f>IF('ALC Transition Plans'!G294=0," ",'ALC Transition Plans'!G294)</f>
        <v>Y</v>
      </c>
      <c r="H293" s="262" t="str">
        <f>IF('ALC Transition Plans'!H294=0," ",'ALC Transition Plans'!H294)</f>
        <v>Y</v>
      </c>
      <c r="I293" s="261" t="str">
        <f>IF('ALC Transition Plans'!I294=0," ",'ALC Transition Plans'!I294)</f>
        <v xml:space="preserve"> </v>
      </c>
      <c r="J293" s="323" t="str">
        <f>IF('ALC Transition Plans'!$O294="yes", IF('ALC Transition Plans'!X294,"Prod",IF('ALC Transition Plans'!R294, 'ALC Transition Plans'!Q294," ")),"N/A")</f>
        <v xml:space="preserve"> </v>
      </c>
      <c r="K293" s="267" t="str">
        <f>IF('ALC Transition Plans'!R294=0," ",'ALC Transition Plans'!R294)</f>
        <v xml:space="preserve"> </v>
      </c>
      <c r="L293" s="270" t="str">
        <f>IF('ALC Transition Plans'!S294=0," ",'ALC Transition Plans'!S294)</f>
        <v>Y</v>
      </c>
      <c r="M293" s="267">
        <f>IF('ALC Transition Plans'!T294=0," ",'ALC Transition Plans'!T294)</f>
        <v>42430</v>
      </c>
      <c r="N293" s="329" t="str">
        <f>IF('ALC Transition Plans'!$Z294="yes", IF('ALC Transition Plans'!AJ294,"Prod",IF('ALC Transition Plans'!AF294, 'ALC Transition Plans'!AC294," ")),"N/A")</f>
        <v>N/A</v>
      </c>
      <c r="O293" s="332" t="str">
        <f>IF('ALC Transition Plans'!AE294=0," ",'ALC Transition Plans'!AE294)</f>
        <v xml:space="preserve"> </v>
      </c>
      <c r="P293" s="560" t="str">
        <f>IF('ALC Transition Plans'!AF294=0," ",'ALC Transition Plans'!AF294)</f>
        <v xml:space="preserve"> </v>
      </c>
      <c r="Q293" s="558">
        <f t="shared" si="15"/>
        <v>0</v>
      </c>
      <c r="R293" s="276" t="str">
        <f>IF(VLOOKUP(B293,'Pivot Table'!$B$5:$K$2000,8,FALSE)=1,"Yes","")</f>
        <v>Yes</v>
      </c>
      <c r="S293" s="277" t="str">
        <f>'ALC Transition Plans'!BL294</f>
        <v>P</v>
      </c>
      <c r="T293" s="226" t="str">
        <f>IF('ALC POC'!D293=0," ",'ALC POC'!D293)</f>
        <v>Norine Tyson</v>
      </c>
      <c r="U293" s="139" t="str">
        <f>IF('ALC POC'!E293=0," ",'ALC POC'!E293)</f>
        <v>norine.a.tyson@usps.gov</v>
      </c>
      <c r="V293" s="139" t="str">
        <f>IF('ALC POC'!F293=0," ",'ALC POC'!F293)</f>
        <v>202-268-7640</v>
      </c>
      <c r="X293">
        <f t="shared" si="14"/>
        <v>0</v>
      </c>
    </row>
    <row r="294" spans="1:24" ht="33.75" x14ac:dyDescent="0.25">
      <c r="A294" s="333" t="s">
        <v>11</v>
      </c>
      <c r="B294" s="333" t="s">
        <v>275</v>
      </c>
      <c r="C294" s="480" t="str">
        <f>IF('ALC POC'!C294=0," ",'ALC POC'!C294)</f>
        <v>USPS</v>
      </c>
      <c r="D294" s="480" t="s">
        <v>1944</v>
      </c>
      <c r="E294" s="322" t="str">
        <f>IF('ALC Transition Plans'!$C295="yes", IF('ALC Transition Plans'!M295,"Prod",IF('ALC Transition Plans'!F295, 'ALC Transition Plans'!E295," ")),"N/A")</f>
        <v>Prod</v>
      </c>
      <c r="F294" s="261" t="str">
        <f>IF('ALC Transition Plans'!F295=0," ",'ALC Transition Plans'!F295)</f>
        <v xml:space="preserve"> </v>
      </c>
      <c r="G294" s="262" t="str">
        <f>IF('ALC Transition Plans'!G295=0," ",'ALC Transition Plans'!G295)</f>
        <v xml:space="preserve"> </v>
      </c>
      <c r="H294" s="262" t="str">
        <f>IF('ALC Transition Plans'!H295=0," ",'ALC Transition Plans'!H295)</f>
        <v xml:space="preserve"> </v>
      </c>
      <c r="I294" s="261" t="str">
        <f>IF('ALC Transition Plans'!I295=0," ",'ALC Transition Plans'!I295)</f>
        <v xml:space="preserve"> </v>
      </c>
      <c r="J294" s="329" t="str">
        <f>IF('ALC Transition Plans'!$O295="yes", IF('ALC Transition Plans'!X295,"Prod",IF('ALC Transition Plans'!R295, 'ALC Transition Plans'!Q295," ")),"N/A")</f>
        <v>N/A</v>
      </c>
      <c r="K294" s="330" t="str">
        <f>IF('ALC Transition Plans'!R295=0," ",'ALC Transition Plans'!R295)</f>
        <v xml:space="preserve"> </v>
      </c>
      <c r="L294" s="332" t="str">
        <f>IF('ALC Transition Plans'!S295=0," ",'ALC Transition Plans'!S295)</f>
        <v xml:space="preserve"> </v>
      </c>
      <c r="M294" s="330" t="str">
        <f>IF('ALC Transition Plans'!T295=0," ",'ALC Transition Plans'!T295)</f>
        <v xml:space="preserve"> </v>
      </c>
      <c r="N294" s="329" t="str">
        <f>IF('ALC Transition Plans'!$Z295="yes", IF('ALC Transition Plans'!AJ295,"Prod",IF('ALC Transition Plans'!AF295, 'ALC Transition Plans'!AC295," ")),"N/A")</f>
        <v>N/A</v>
      </c>
      <c r="O294" s="332" t="str">
        <f>IF('ALC Transition Plans'!AE295=0," ",'ALC Transition Plans'!AE295)</f>
        <v xml:space="preserve"> </v>
      </c>
      <c r="P294" s="560" t="str">
        <f>IF('ALC Transition Plans'!AF295=0," ",'ALC Transition Plans'!AF295)</f>
        <v xml:space="preserve"> </v>
      </c>
      <c r="Q294" s="558">
        <f t="shared" si="15"/>
        <v>0</v>
      </c>
      <c r="R294" s="276" t="str">
        <f>IF(VLOOKUP(B294,'Pivot Table'!$B$5:$K$2000,8,FALSE)=1,"Yes","")</f>
        <v/>
      </c>
      <c r="S294" s="277" t="str">
        <f>'ALC Transition Plans'!BL295</f>
        <v>F</v>
      </c>
      <c r="T294" s="226" t="s">
        <v>1942</v>
      </c>
      <c r="U294" s="139" t="str">
        <f>IF('ALC POC'!E294=0," ",'ALC POC'!E294)</f>
        <v xml:space="preserve"> </v>
      </c>
      <c r="V294" s="139" t="s">
        <v>1943</v>
      </c>
      <c r="X294">
        <f t="shared" si="14"/>
        <v>0</v>
      </c>
    </row>
    <row r="295" spans="1:24" ht="15" customHeight="1" x14ac:dyDescent="0.25">
      <c r="A295" s="333" t="s">
        <v>11</v>
      </c>
      <c r="B295" s="333" t="s">
        <v>276</v>
      </c>
      <c r="C295" s="480" t="str">
        <f>IF('ALC POC'!C295=0," ",'ALC POC'!C295)</f>
        <v>USPS - PRC</v>
      </c>
      <c r="D295" s="480"/>
      <c r="E295" s="322" t="str">
        <f>IF('ALC Transition Plans'!$C296="yes", IF('ALC Transition Plans'!M296,"Prod",IF('ALC Transition Plans'!F296, 'ALC Transition Plans'!E296," ")),"N/A")</f>
        <v>Prod</v>
      </c>
      <c r="F295" s="261">
        <f>IF('ALC Transition Plans'!F296=0," ",'ALC Transition Plans'!F296)</f>
        <v>41000</v>
      </c>
      <c r="G295" s="262" t="str">
        <f>IF('ALC Transition Plans'!G296=0," ",'ALC Transition Plans'!G296)</f>
        <v>Y</v>
      </c>
      <c r="H295" s="262" t="str">
        <f>IF('ALC Transition Plans'!H296=0," ",'ALC Transition Plans'!H296)</f>
        <v>Y</v>
      </c>
      <c r="I295" s="261" t="str">
        <f>IF('ALC Transition Plans'!I296=0," ",'ALC Transition Plans'!I296)</f>
        <v xml:space="preserve"> </v>
      </c>
      <c r="J295" s="329" t="str">
        <f>IF('ALC Transition Plans'!$O296="yes", IF('ALC Transition Plans'!X296,"Prod",IF('ALC Transition Plans'!R296, 'ALC Transition Plans'!Q296," ")),"N/A")</f>
        <v>N/A</v>
      </c>
      <c r="K295" s="330" t="str">
        <f>IF('ALC Transition Plans'!R296=0," ",'ALC Transition Plans'!R296)</f>
        <v xml:space="preserve"> </v>
      </c>
      <c r="L295" s="332" t="str">
        <f>IF('ALC Transition Plans'!S296=0," ",'ALC Transition Plans'!S296)</f>
        <v xml:space="preserve"> </v>
      </c>
      <c r="M295" s="330" t="str">
        <f>IF('ALC Transition Plans'!T296=0," ",'ALC Transition Plans'!T296)</f>
        <v xml:space="preserve"> </v>
      </c>
      <c r="N295" s="329" t="str">
        <f>IF('ALC Transition Plans'!$Z296="yes", IF('ALC Transition Plans'!AJ296,"Prod",IF('ALC Transition Plans'!AF296, 'ALC Transition Plans'!AC296," ")),"N/A")</f>
        <v>N/A</v>
      </c>
      <c r="O295" s="332" t="str">
        <f>IF('ALC Transition Plans'!AE296=0," ",'ALC Transition Plans'!AE296)</f>
        <v xml:space="preserve"> </v>
      </c>
      <c r="P295" s="560" t="str">
        <f>IF('ALC Transition Plans'!AF296=0," ",'ALC Transition Plans'!AF296)</f>
        <v xml:space="preserve"> </v>
      </c>
      <c r="Q295" s="558">
        <f t="shared" si="15"/>
        <v>0</v>
      </c>
      <c r="R295" s="276" t="str">
        <f>IF(VLOOKUP(B295,'Pivot Table'!$B$5:$K$2000,8,FALSE)=1,"Yes","")</f>
        <v/>
      </c>
      <c r="S295" s="277" t="str">
        <f>'ALC Transition Plans'!BL296</f>
        <v>F</v>
      </c>
      <c r="T295" s="226" t="str">
        <f>IF('ALC POC'!D295=0," ",'ALC POC'!D295)</f>
        <v>Connie Wright</v>
      </c>
      <c r="U295" s="139" t="str">
        <f>IF('ALC POC'!E295=0," ",'ALC POC'!E295)</f>
        <v>connie.wright@prc.gov</v>
      </c>
      <c r="V295" s="139" t="str">
        <f>IF('ALC POC'!F295=0," ",'ALC POC'!F295)</f>
        <v xml:space="preserve"> </v>
      </c>
      <c r="X295">
        <f t="shared" si="14"/>
        <v>0</v>
      </c>
    </row>
    <row r="296" spans="1:24" ht="23.25" x14ac:dyDescent="0.25">
      <c r="A296" s="333" t="s">
        <v>17</v>
      </c>
      <c r="B296" s="333" t="s">
        <v>277</v>
      </c>
      <c r="C296" s="480" t="str">
        <f>IF('ALC POC'!C296=0," ",'ALC POC'!C296)</f>
        <v>State</v>
      </c>
      <c r="D296" s="480" t="s">
        <v>2078</v>
      </c>
      <c r="E296" s="322" t="str">
        <f>IF('ALC Transition Plans'!$C297="yes", IF('ALC Transition Plans'!M297,"Prod",IF('ALC Transition Plans'!F297, 'ALC Transition Plans'!E297," ")),"N/A")</f>
        <v>X</v>
      </c>
      <c r="F296" s="261">
        <f>IF('ALC Transition Plans'!F297=0," ",'ALC Transition Plans'!F297)</f>
        <v>41548</v>
      </c>
      <c r="G296" s="262" t="str">
        <f>IF('ALC Transition Plans'!G297=0," ",'ALC Transition Plans'!G297)</f>
        <v>Y</v>
      </c>
      <c r="H296" s="262" t="str">
        <f>IF('ALC Transition Plans'!H297=0," ",'ALC Transition Plans'!H297)</f>
        <v>Y</v>
      </c>
      <c r="I296" s="261">
        <f>IF('ALC Transition Plans'!I297=0," ",'ALC Transition Plans'!I297)</f>
        <v>42461</v>
      </c>
      <c r="J296" s="323" t="str">
        <f>IF('ALC Transition Plans'!$O297="yes", IF('ALC Transition Plans'!X297,"Prod",IF('ALC Transition Plans'!R297, 'ALC Transition Plans'!Q297," ")),"N/A")</f>
        <v>Prod</v>
      </c>
      <c r="K296" s="267">
        <f>IF('ALC Transition Plans'!R297=0," ",'ALC Transition Plans'!R297)</f>
        <v>41821</v>
      </c>
      <c r="L296" s="270" t="str">
        <f>IF('ALC Transition Plans'!S297=0," ",'ALC Transition Plans'!S297)</f>
        <v>Y</v>
      </c>
      <c r="M296" s="267" t="str">
        <f>IF('ALC Transition Plans'!T297=0," ",'ALC Transition Plans'!T297)</f>
        <v xml:space="preserve"> </v>
      </c>
      <c r="N296" s="324" t="str">
        <f>IF('ALC Transition Plans'!$Z297="yes", IF('ALC Transition Plans'!AJ297,"Prod",IF('ALC Transition Plans'!AF297, 'ALC Transition Plans'!AC297," ")),"N/A")</f>
        <v>Prod</v>
      </c>
      <c r="O296" s="269" t="str">
        <f>IF('ALC Transition Plans'!AE297=0," ",'ALC Transition Plans'!AE297)</f>
        <v>Y</v>
      </c>
      <c r="P296" s="557" t="str">
        <f>IF('ALC Transition Plans'!AF297=0," ",'ALC Transition Plans'!AF297)</f>
        <v xml:space="preserve"> </v>
      </c>
      <c r="Q296" s="558">
        <f t="shared" si="15"/>
        <v>1</v>
      </c>
      <c r="R296" s="276" t="str">
        <f>IF(VLOOKUP(B296,'Pivot Table'!$B$5:$K$2000,8,FALSE)=1,"Yes","")</f>
        <v/>
      </c>
      <c r="S296" s="277" t="str">
        <f>'ALC Transition Plans'!BL297</f>
        <v>P</v>
      </c>
      <c r="T296" s="226" t="str">
        <f>IF('ALC POC'!D296=0," ",'ALC POC'!D296)</f>
        <v>Comptroller, Chris Flaggs
DCFO, Alan Evan</v>
      </c>
      <c r="U296" s="139" t="str">
        <f>IF('ALC POC'!E296=0," ",'ALC POC'!E296)</f>
        <v>FlaggsCH@state.gov
EvansAK@state.gov</v>
      </c>
      <c r="V296" s="139" t="str">
        <f>IF('ALC POC'!F296=0," ",'ALC POC'!F296)</f>
        <v xml:space="preserve"> </v>
      </c>
      <c r="X296">
        <f t="shared" si="14"/>
        <v>0</v>
      </c>
    </row>
    <row r="297" spans="1:24" ht="23.25" x14ac:dyDescent="0.25">
      <c r="A297" s="333" t="s">
        <v>17</v>
      </c>
      <c r="B297" s="333" t="s">
        <v>278</v>
      </c>
      <c r="C297" s="480" t="str">
        <f>IF('ALC POC'!C297=0," ",'ALC POC'!C297)</f>
        <v>State</v>
      </c>
      <c r="D297" s="480" t="s">
        <v>2078</v>
      </c>
      <c r="E297" s="322" t="str">
        <f>IF('ALC Transition Plans'!$C298="yes", IF('ALC Transition Plans'!M298,"Prod",IF('ALC Transition Plans'!F298, 'ALC Transition Plans'!E298," ")),"N/A")</f>
        <v>Prod</v>
      </c>
      <c r="F297" s="261">
        <f>IF('ALC Transition Plans'!F298=0," ",'ALC Transition Plans'!F298)</f>
        <v>40664</v>
      </c>
      <c r="G297" s="262" t="str">
        <f>IF('ALC Transition Plans'!G298=0," ",'ALC Transition Plans'!G298)</f>
        <v>Y</v>
      </c>
      <c r="H297" s="262" t="str">
        <f>IF('ALC Transition Plans'!H298=0," ",'ALC Transition Plans'!H298)</f>
        <v>Y</v>
      </c>
      <c r="I297" s="261" t="str">
        <f>IF('ALC Transition Plans'!I298=0," ",'ALC Transition Plans'!I298)</f>
        <v xml:space="preserve"> </v>
      </c>
      <c r="J297" s="323" t="str">
        <f>IF('ALC Transition Plans'!$O298="yes", IF('ALC Transition Plans'!X298,"Prod",IF('ALC Transition Plans'!R298, 'ALC Transition Plans'!Q298," ")),"N/A")</f>
        <v xml:space="preserve"> </v>
      </c>
      <c r="K297" s="267" t="str">
        <f>IF('ALC Transition Plans'!R298=0," ",'ALC Transition Plans'!R298)</f>
        <v xml:space="preserve"> </v>
      </c>
      <c r="L297" s="270" t="str">
        <f>IF('ALC Transition Plans'!S298=0," ",'ALC Transition Plans'!S298)</f>
        <v xml:space="preserve"> </v>
      </c>
      <c r="M297" s="267">
        <f>IF('ALC Transition Plans'!T298=0," ",'ALC Transition Plans'!T298)</f>
        <v>42461</v>
      </c>
      <c r="N297" s="324" t="str">
        <f>IF('ALC Transition Plans'!$Z298="yes", IF('ALC Transition Plans'!AJ298,"Prod",IF('ALC Transition Plans'!AF298, 'ALC Transition Plans'!AC298," ")),"N/A")</f>
        <v>X</v>
      </c>
      <c r="O297" s="269" t="str">
        <f>IF('ALC Transition Plans'!AE298=0," ",'ALC Transition Plans'!AE298)</f>
        <v>Y</v>
      </c>
      <c r="P297" s="557">
        <f>IF('ALC Transition Plans'!AF298=0," ",'ALC Transition Plans'!AF298)</f>
        <v>42461</v>
      </c>
      <c r="Q297" s="558">
        <f t="shared" si="15"/>
        <v>1</v>
      </c>
      <c r="R297" s="276" t="str">
        <f>IF(VLOOKUP(B297,'Pivot Table'!$B$5:$K$2000,8,FALSE)=1,"Yes","")</f>
        <v/>
      </c>
      <c r="S297" s="277" t="str">
        <f>'ALC Transition Plans'!BL298</f>
        <v>P</v>
      </c>
      <c r="T297" s="226" t="str">
        <f>IF('ALC POC'!D297=0," ",'ALC POC'!D297)</f>
        <v>Comptroller, Chris Flaggs
DCFO, Alan Evan</v>
      </c>
      <c r="U297" s="139" t="str">
        <f>IF('ALC POC'!E297=0," ",'ALC POC'!E297)</f>
        <v>FlaggsCH@state.gov
EvansAK@state.gov</v>
      </c>
      <c r="V297" s="139" t="str">
        <f>IF('ALC POC'!F297=0," ",'ALC POC'!F297)</f>
        <v xml:space="preserve"> </v>
      </c>
      <c r="X297">
        <f t="shared" si="14"/>
        <v>0</v>
      </c>
    </row>
    <row r="298" spans="1:24" ht="32.4" customHeight="1" x14ac:dyDescent="0.25">
      <c r="A298" s="333" t="s">
        <v>17</v>
      </c>
      <c r="B298" s="333" t="s">
        <v>279</v>
      </c>
      <c r="C298" s="480" t="str">
        <f>IF('ALC POC'!C298=0," ",'ALC POC'!C298)</f>
        <v>State - International Boundary &amp; Water Commission (IBMC)</v>
      </c>
      <c r="D298" s="480"/>
      <c r="E298" s="322" t="str">
        <f>IF('ALC Transition Plans'!$C299="yes", IF('ALC Transition Plans'!M299,"Prod",IF('ALC Transition Plans'!F299, 'ALC Transition Plans'!E299," ")),"N/A")</f>
        <v>Prod</v>
      </c>
      <c r="F298" s="261">
        <f>IF('ALC Transition Plans'!F299=0," ",'ALC Transition Plans'!F299)</f>
        <v>41852</v>
      </c>
      <c r="G298" s="262" t="str">
        <f>IF('ALC Transition Plans'!G299=0," ",'ALC Transition Plans'!G299)</f>
        <v>Y</v>
      </c>
      <c r="H298" s="262" t="str">
        <f>IF('ALC Transition Plans'!H299=0," ",'ALC Transition Plans'!H299)</f>
        <v>Y</v>
      </c>
      <c r="I298" s="261" t="str">
        <f>IF('ALC Transition Plans'!I299=0," ",'ALC Transition Plans'!I299)</f>
        <v xml:space="preserve"> </v>
      </c>
      <c r="J298" s="323" t="str">
        <f>IF('ALC Transition Plans'!$O299="yes", IF('ALC Transition Plans'!X299,"Prod",IF('ALC Transition Plans'!R299, 'ALC Transition Plans'!Q299," ")),"N/A")</f>
        <v>Prod</v>
      </c>
      <c r="K298" s="267">
        <f>IF('ALC Transition Plans'!R299=0," ",'ALC Transition Plans'!R299)</f>
        <v>41852</v>
      </c>
      <c r="L298" s="270" t="str">
        <f>IF('ALC Transition Plans'!S299=0," ",'ALC Transition Plans'!S299)</f>
        <v>Y</v>
      </c>
      <c r="M298" s="267" t="str">
        <f>IF('ALC Transition Plans'!T299=0," ",'ALC Transition Plans'!T299)</f>
        <v xml:space="preserve"> </v>
      </c>
      <c r="N298" s="324" t="str">
        <f>IF('ALC Transition Plans'!$Z299="yes", IF('ALC Transition Plans'!AJ299,"Prod",IF('ALC Transition Plans'!AF299, 'ALC Transition Plans'!AC299," ")),"N/A")</f>
        <v>Prod</v>
      </c>
      <c r="O298" s="269" t="str">
        <f>IF('ALC Transition Plans'!AE299=0," ",'ALC Transition Plans'!AE299)</f>
        <v>Y</v>
      </c>
      <c r="P298" s="557" t="str">
        <f>IF('ALC Transition Plans'!AF299=0," ",'ALC Transition Plans'!AF299)</f>
        <v xml:space="preserve"> </v>
      </c>
      <c r="Q298" s="558">
        <f t="shared" si="15"/>
        <v>0</v>
      </c>
      <c r="R298" s="276" t="str">
        <f>IF(VLOOKUP(B298,'Pivot Table'!$B$5:$K$2000,8,FALSE)=1,"Yes","")</f>
        <v/>
      </c>
      <c r="S298" s="277" t="str">
        <f>'ALC Transition Plans'!BL299</f>
        <v>F</v>
      </c>
      <c r="T298" s="226" t="str">
        <f>IF('ALC POC'!D298=0," ",'ALC POC'!D298)</f>
        <v>Karen Cross
Diana Forti(CAO)
Rick Livengood (Accountant)</v>
      </c>
      <c r="U298" s="139" t="str">
        <f>IF('ALC POC'!E298=0," ",'ALC POC'!E298)</f>
        <v>Karen.cross@ibwc.gov</v>
      </c>
      <c r="V298" s="139" t="str">
        <f>IF('ALC POC'!F298=0," ",'ALC POC'!F298)</f>
        <v>915-832-4127</v>
      </c>
      <c r="X298">
        <f t="shared" si="14"/>
        <v>0</v>
      </c>
    </row>
    <row r="299" spans="1:24" ht="15" customHeight="1" x14ac:dyDescent="0.25">
      <c r="A299" s="333" t="s">
        <v>2</v>
      </c>
      <c r="B299" s="333" t="s">
        <v>280</v>
      </c>
      <c r="C299" s="480" t="str">
        <f>IF('ALC POC'!C299=0," ",'ALC POC'!C299)</f>
        <v>Treasury - BPD ARC</v>
      </c>
      <c r="D299" s="480"/>
      <c r="E299" s="322" t="str">
        <f>IF('ALC Transition Plans'!$C300="yes", IF('ALC Transition Plans'!M300,"Prod",IF('ALC Transition Plans'!F300, 'ALC Transition Plans'!E300," ")),"N/A")</f>
        <v>Prod</v>
      </c>
      <c r="F299" s="261">
        <f>IF('ALC Transition Plans'!F300=0," ",'ALC Transition Plans'!F300)</f>
        <v>41730</v>
      </c>
      <c r="G299" s="262" t="str">
        <f>IF('ALC Transition Plans'!G300=0," ",'ALC Transition Plans'!G300)</f>
        <v>Y</v>
      </c>
      <c r="H299" s="262" t="str">
        <f>IF('ALC Transition Plans'!H300=0," ",'ALC Transition Plans'!H300)</f>
        <v>Y</v>
      </c>
      <c r="I299" s="261" t="str">
        <f>IF('ALC Transition Plans'!I300=0," ",'ALC Transition Plans'!I300)</f>
        <v xml:space="preserve"> </v>
      </c>
      <c r="J299" s="323" t="str">
        <f>IF('ALC Transition Plans'!$O300="yes", IF('ALC Transition Plans'!X300,"Prod",IF('ALC Transition Plans'!R300, 'ALC Transition Plans'!Q300," ")),"N/A")</f>
        <v>Prod</v>
      </c>
      <c r="K299" s="267">
        <f>IF('ALC Transition Plans'!R300=0," ",'ALC Transition Plans'!R300)</f>
        <v>41730</v>
      </c>
      <c r="L299" s="270" t="str">
        <f>IF('ALC Transition Plans'!S300=0," ",'ALC Transition Plans'!S300)</f>
        <v>Y</v>
      </c>
      <c r="M299" s="267" t="str">
        <f>IF('ALC Transition Plans'!T300=0," ",'ALC Transition Plans'!T300)</f>
        <v xml:space="preserve"> </v>
      </c>
      <c r="N299" s="324" t="str">
        <f>IF('ALC Transition Plans'!$Z300="yes", IF('ALC Transition Plans'!AJ300,"Prod",IF('ALC Transition Plans'!AF300, 'ALC Transition Plans'!AC300," ")),"N/A")</f>
        <v>Prod</v>
      </c>
      <c r="O299" s="269" t="str">
        <f>IF('ALC Transition Plans'!AE300=0," ",'ALC Transition Plans'!AE300)</f>
        <v>Y</v>
      </c>
      <c r="P299" s="557" t="str">
        <f>IF('ALC Transition Plans'!AF300=0," ",'ALC Transition Plans'!AF300)</f>
        <v xml:space="preserve"> </v>
      </c>
      <c r="Q299" s="558">
        <f t="shared" si="15"/>
        <v>0</v>
      </c>
      <c r="R299" s="276" t="str">
        <f>IF(VLOOKUP(B299,'Pivot Table'!$B$5:$K$2000,8,FALSE)=1,"Yes","")</f>
        <v/>
      </c>
      <c r="S299" s="277" t="str">
        <f>'ALC Transition Plans'!BL300</f>
        <v>F</v>
      </c>
      <c r="T299" s="226" t="str">
        <f>IF('ALC POC'!D299=0," ",'ALC POC'!D299)</f>
        <v xml:space="preserve">Brian Casto </v>
      </c>
      <c r="U299" s="139" t="str">
        <f>IF('ALC POC'!E299=0," ",'ALC POC'!E299)</f>
        <v>Brian.Casto@bpd.treas.gov</v>
      </c>
      <c r="V299" s="139" t="str">
        <f>IF('ALC POC'!F299=0," ",'ALC POC'!F299)</f>
        <v>340-480-7018</v>
      </c>
      <c r="X299">
        <f t="shared" si="14"/>
        <v>0</v>
      </c>
    </row>
    <row r="300" spans="1:24" ht="15" customHeight="1" x14ac:dyDescent="0.25">
      <c r="A300" s="333" t="s">
        <v>2</v>
      </c>
      <c r="B300" s="333" t="s">
        <v>281</v>
      </c>
      <c r="C300" s="480" t="str">
        <f>IF('ALC POC'!C300=0," ",'ALC POC'!C300)</f>
        <v>Treasury</v>
      </c>
      <c r="D300" s="480"/>
      <c r="E300" s="322" t="str">
        <f>IF('ALC Transition Plans'!$C301="yes", IF('ALC Transition Plans'!M301,"Prod",IF('ALC Transition Plans'!F301, 'ALC Transition Plans'!E301," ")),"N/A")</f>
        <v>Prod</v>
      </c>
      <c r="F300" s="261">
        <f>IF('ALC Transition Plans'!F301=0," ",'ALC Transition Plans'!F301)</f>
        <v>41456</v>
      </c>
      <c r="G300" s="262" t="str">
        <f>IF('ALC Transition Plans'!G301=0," ",'ALC Transition Plans'!G301)</f>
        <v>Y</v>
      </c>
      <c r="H300" s="262" t="str">
        <f>IF('ALC Transition Plans'!H301=0," ",'ALC Transition Plans'!H301)</f>
        <v>Y</v>
      </c>
      <c r="I300" s="261" t="str">
        <f>IF('ALC Transition Plans'!I301=0," ",'ALC Transition Plans'!I301)</f>
        <v xml:space="preserve"> </v>
      </c>
      <c r="J300" s="323" t="str">
        <f>IF('ALC Transition Plans'!$O301="yes", IF('ALC Transition Plans'!X301,"Prod",IF('ALC Transition Plans'!R301, 'ALC Transition Plans'!Q301," ")),"N/A")</f>
        <v>Prod</v>
      </c>
      <c r="K300" s="267">
        <f>IF('ALC Transition Plans'!R301=0," ",'ALC Transition Plans'!R301)</f>
        <v>41456</v>
      </c>
      <c r="L300" s="270" t="str">
        <f>IF('ALC Transition Plans'!S301=0," ",'ALC Transition Plans'!S301)</f>
        <v>Y</v>
      </c>
      <c r="M300" s="267" t="str">
        <f>IF('ALC Transition Plans'!T301=0," ",'ALC Transition Plans'!T301)</f>
        <v xml:space="preserve"> </v>
      </c>
      <c r="N300" s="324" t="str">
        <f>IF('ALC Transition Plans'!$Z301="yes", IF('ALC Transition Plans'!AJ301,"Prod",IF('ALC Transition Plans'!AF301, 'ALC Transition Plans'!AC301," ")),"N/A")</f>
        <v>Prod</v>
      </c>
      <c r="O300" s="269" t="str">
        <f>IF('ALC Transition Plans'!AE301=0," ",'ALC Transition Plans'!AE301)</f>
        <v>Y</v>
      </c>
      <c r="P300" s="557" t="str">
        <f>IF('ALC Transition Plans'!AF301=0," ",'ALC Transition Plans'!AF301)</f>
        <v xml:space="preserve"> </v>
      </c>
      <c r="Q300" s="558">
        <f t="shared" si="15"/>
        <v>0</v>
      </c>
      <c r="R300" s="276" t="str">
        <f>IF(VLOOKUP(B300,'Pivot Table'!$B$5:$K$2000,8,FALSE)=1,"Yes","")</f>
        <v/>
      </c>
      <c r="S300" s="277" t="str">
        <f>'ALC Transition Plans'!BL301</f>
        <v>F</v>
      </c>
      <c r="T300" s="226" t="str">
        <f>IF('ALC POC'!D300=0," ",'ALC POC'!D300)</f>
        <v>Cynthia Boyd</v>
      </c>
      <c r="U300" s="139" t="str">
        <f>IF('ALC POC'!E300=0," ",'ALC POC'!E300)</f>
        <v>Cynthia.Boyd@treasury.gov</v>
      </c>
      <c r="V300" s="139" t="str">
        <f>IF('ALC POC'!F300=0," ",'ALC POC'!F300)</f>
        <v>202-622-2470</v>
      </c>
      <c r="X300">
        <f t="shared" si="14"/>
        <v>0</v>
      </c>
    </row>
    <row r="301" spans="1:24" ht="34.5" customHeight="1" x14ac:dyDescent="0.25">
      <c r="A301" s="333" t="s">
        <v>2</v>
      </c>
      <c r="B301" s="333" t="s">
        <v>282</v>
      </c>
      <c r="C301" s="480" t="str">
        <f>IF('ALC POC'!C301=0," ",'ALC POC'!C301)</f>
        <v>Treasury - OFAS</v>
      </c>
      <c r="D301" s="480" t="s">
        <v>2084</v>
      </c>
      <c r="E301" s="329" t="str">
        <f>IF('ALC Transition Plans'!$C302="yes", IF('ALC Transition Plans'!M302,"Prod",IF('ALC Transition Plans'!F302, 'ALC Transition Plans'!E302," ")),"N/A")</f>
        <v>N/A</v>
      </c>
      <c r="F301" s="330" t="str">
        <f>IF('ALC Transition Plans'!F302=0," ",'ALC Transition Plans'!F302)</f>
        <v xml:space="preserve"> </v>
      </c>
      <c r="G301" s="331" t="str">
        <f>IF('ALC Transition Plans'!G302=0," ",'ALC Transition Plans'!G302)</f>
        <v xml:space="preserve"> </v>
      </c>
      <c r="H301" s="331" t="str">
        <f>IF('ALC Transition Plans'!H302=0," ",'ALC Transition Plans'!H302)</f>
        <v xml:space="preserve"> </v>
      </c>
      <c r="I301" s="330" t="str">
        <f>IF('ALC Transition Plans'!I302=0," ",'ALC Transition Plans'!I302)</f>
        <v xml:space="preserve"> </v>
      </c>
      <c r="J301" s="323" t="str">
        <f>IF('ALC Transition Plans'!$O302="yes", IF('ALC Transition Plans'!X302,"Prod",IF('ALC Transition Plans'!R302, 'ALC Transition Plans'!Q302," ")),"N/A")</f>
        <v xml:space="preserve"> </v>
      </c>
      <c r="K301" s="267" t="str">
        <f>IF('ALC Transition Plans'!R302=0," ",'ALC Transition Plans'!R302)</f>
        <v xml:space="preserve"> </v>
      </c>
      <c r="L301" s="270" t="str">
        <f>IF('ALC Transition Plans'!S302=0," ",'ALC Transition Plans'!S302)</f>
        <v>Y</v>
      </c>
      <c r="M301" s="267">
        <f>IF('ALC Transition Plans'!T302=0," ",'ALC Transition Plans'!T302)</f>
        <v>42461</v>
      </c>
      <c r="N301" s="329" t="str">
        <f>IF('ALC Transition Plans'!$Z302="yes", IF('ALC Transition Plans'!AJ302,"Prod",IF('ALC Transition Plans'!AF302, 'ALC Transition Plans'!AC302," ")),"N/A")</f>
        <v>N/A</v>
      </c>
      <c r="O301" s="332" t="str">
        <f>IF('ALC Transition Plans'!AE302=0," ",'ALC Transition Plans'!AE302)</f>
        <v xml:space="preserve"> </v>
      </c>
      <c r="P301" s="560" t="str">
        <f>IF('ALC Transition Plans'!AF302=0," ",'ALC Transition Plans'!AF302)</f>
        <v xml:space="preserve"> </v>
      </c>
      <c r="Q301" s="561">
        <f t="shared" si="15"/>
        <v>0</v>
      </c>
      <c r="R301" s="276" t="str">
        <f>IF(VLOOKUP(B301,'Pivot Table'!$B$5:$K$2000,8,FALSE)=1,"Yes","")</f>
        <v/>
      </c>
      <c r="S301" s="277" t="str">
        <f>'ALC Transition Plans'!BL302</f>
        <v xml:space="preserve"> </v>
      </c>
      <c r="T301" s="226" t="str">
        <f>IF('ALC POC'!D301=0," ",'ALC POC'!D301)</f>
        <v>Jeff Nester
Sabrina Marks</v>
      </c>
      <c r="U301" s="139" t="str">
        <f>IF('ALC POC'!E301=0," ",'ALC POC'!E301)</f>
        <v xml:space="preserve">
sabrina.marks@bpd.treas.gov</v>
      </c>
      <c r="V301" s="139" t="str">
        <f>IF('ALC POC'!F301=0," ",'ALC POC'!F301)</f>
        <v>304-480-7252</v>
      </c>
      <c r="X301">
        <f t="shared" si="14"/>
        <v>0</v>
      </c>
    </row>
    <row r="302" spans="1:24" ht="42.6" customHeight="1" x14ac:dyDescent="0.25">
      <c r="A302" s="333" t="s">
        <v>2</v>
      </c>
      <c r="B302" s="333" t="s">
        <v>283</v>
      </c>
      <c r="C302" s="480" t="str">
        <f>IF('ALC POC'!C302=0," ",'ALC POC'!C302)</f>
        <v>Treasury - FMS: Office of Financial Stability</v>
      </c>
      <c r="D302" s="480"/>
      <c r="E302" s="322" t="str">
        <f>IF('ALC Transition Plans'!$C303="yes", IF('ALC Transition Plans'!M303,"Prod",IF('ALC Transition Plans'!F303, 'ALC Transition Plans'!E303," ")),"N/A")</f>
        <v>Prod</v>
      </c>
      <c r="F302" s="261">
        <f>IF('ALC Transition Plans'!F303=0," ",'ALC Transition Plans'!F303)</f>
        <v>41730</v>
      </c>
      <c r="G302" s="262" t="str">
        <f>IF('ALC Transition Plans'!G303=0," ",'ALC Transition Plans'!G303)</f>
        <v>Y</v>
      </c>
      <c r="H302" s="262" t="str">
        <f>IF('ALC Transition Plans'!H303=0," ",'ALC Transition Plans'!H303)</f>
        <v>Y</v>
      </c>
      <c r="I302" s="261" t="str">
        <f>IF('ALC Transition Plans'!I303=0," ",'ALC Transition Plans'!I303)</f>
        <v xml:space="preserve"> </v>
      </c>
      <c r="J302" s="323" t="str">
        <f>IF('ALC Transition Plans'!$O303="yes", IF('ALC Transition Plans'!X303,"Prod",IF('ALC Transition Plans'!R303, 'ALC Transition Plans'!Q303," ")),"N/A")</f>
        <v>Prod</v>
      </c>
      <c r="K302" s="267">
        <f>IF('ALC Transition Plans'!R303=0," ",'ALC Transition Plans'!R303)</f>
        <v>41730</v>
      </c>
      <c r="L302" s="270" t="str">
        <f>IF('ALC Transition Plans'!S303=0," ",'ALC Transition Plans'!S303)</f>
        <v>Y</v>
      </c>
      <c r="M302" s="267" t="str">
        <f>IF('ALC Transition Plans'!T303=0," ",'ALC Transition Plans'!T303)</f>
        <v xml:space="preserve"> </v>
      </c>
      <c r="N302" s="324" t="str">
        <f>IF('ALC Transition Plans'!$Z303="yes", IF('ALC Transition Plans'!AJ303,"Prod",IF('ALC Transition Plans'!AF303, 'ALC Transition Plans'!AC303," ")),"N/A")</f>
        <v>Prod</v>
      </c>
      <c r="O302" s="269" t="str">
        <f>IF('ALC Transition Plans'!AE303=0," ",'ALC Transition Plans'!AE303)</f>
        <v>Y</v>
      </c>
      <c r="P302" s="557" t="str">
        <f>IF('ALC Transition Plans'!AF303=0," ",'ALC Transition Plans'!AF303)</f>
        <v xml:space="preserve"> </v>
      </c>
      <c r="Q302" s="558">
        <f t="shared" si="15"/>
        <v>0</v>
      </c>
      <c r="R302" s="276" t="str">
        <f>IF(VLOOKUP(B302,'Pivot Table'!$B$5:$K$2000,8,FALSE)=1,"Yes","")</f>
        <v/>
      </c>
      <c r="S302" s="277" t="str">
        <f>'ALC Transition Plans'!BL303</f>
        <v>F</v>
      </c>
      <c r="T302" s="226" t="str">
        <f>IF('ALC POC'!D302=0," ",'ALC POC'!D302)</f>
        <v>Nicole Brandon
Debra B. Hetmanek
Yolanda Solano</v>
      </c>
      <c r="U302" s="139" t="str">
        <f>IF('ALC POC'!E302=0," ",'ALC POC'!E302)</f>
        <v xml:space="preserve">TARPAccounting@treasury.gov
Nicole.Brandon@treasury.gov
debra.hetmanek@treasury.gov
Yolanda.Solano@treasury.gov  </v>
      </c>
      <c r="V302" s="139" t="str">
        <f>IF('ALC POC'!F302=0," ",'ALC POC'!F302)</f>
        <v xml:space="preserve">202  622-0981
202.622.5467
</v>
      </c>
      <c r="X302">
        <f t="shared" si="14"/>
        <v>0</v>
      </c>
    </row>
    <row r="303" spans="1:24" ht="33" customHeight="1" x14ac:dyDescent="0.25">
      <c r="A303" s="333" t="s">
        <v>2</v>
      </c>
      <c r="B303" s="333" t="s">
        <v>284</v>
      </c>
      <c r="C303" s="480" t="str">
        <f>IF('ALC POC'!C303=0," ",'ALC POC'!C303)</f>
        <v>Treasury - Special IG for Troubled Asset Relief Prog - ARC</v>
      </c>
      <c r="D303" s="480"/>
      <c r="E303" s="322" t="str">
        <f>IF('ALC Transition Plans'!$C304="yes", IF('ALC Transition Plans'!M304,"Prod",IF('ALC Transition Plans'!F304, 'ALC Transition Plans'!E304," ")),"N/A")</f>
        <v>Prod</v>
      </c>
      <c r="F303" s="261">
        <f>IF('ALC Transition Plans'!F304=0," ",'ALC Transition Plans'!F304)</f>
        <v>41456</v>
      </c>
      <c r="G303" s="262" t="str">
        <f>IF('ALC Transition Plans'!G304=0," ",'ALC Transition Plans'!G304)</f>
        <v>Y</v>
      </c>
      <c r="H303" s="262" t="str">
        <f>IF('ALC Transition Plans'!H304=0," ",'ALC Transition Plans'!H304)</f>
        <v>Y</v>
      </c>
      <c r="I303" s="261" t="str">
        <f>IF('ALC Transition Plans'!I304=0," ",'ALC Transition Plans'!I304)</f>
        <v xml:space="preserve"> </v>
      </c>
      <c r="J303" s="323" t="str">
        <f>IF('ALC Transition Plans'!$O304="yes", IF('ALC Transition Plans'!X304,"Prod",IF('ALC Transition Plans'!R304, 'ALC Transition Plans'!Q304," ")),"N/A")</f>
        <v>Prod</v>
      </c>
      <c r="K303" s="267">
        <f>IF('ALC Transition Plans'!R304=0," ",'ALC Transition Plans'!R304)</f>
        <v>41456</v>
      </c>
      <c r="L303" s="270" t="str">
        <f>IF('ALC Transition Plans'!S304=0," ",'ALC Transition Plans'!S304)</f>
        <v>Y</v>
      </c>
      <c r="M303" s="267" t="str">
        <f>IF('ALC Transition Plans'!T304=0," ",'ALC Transition Plans'!T304)</f>
        <v xml:space="preserve"> </v>
      </c>
      <c r="N303" s="324" t="str">
        <f>IF('ALC Transition Plans'!$Z304="yes", IF('ALC Transition Plans'!AJ304,"Prod",IF('ALC Transition Plans'!AF304, 'ALC Transition Plans'!AC304," ")),"N/A")</f>
        <v>Prod</v>
      </c>
      <c r="O303" s="269" t="str">
        <f>IF('ALC Transition Plans'!AE304=0," ",'ALC Transition Plans'!AE304)</f>
        <v>Y</v>
      </c>
      <c r="P303" s="557" t="str">
        <f>IF('ALC Transition Plans'!AF304=0," ",'ALC Transition Plans'!AF304)</f>
        <v xml:space="preserve"> </v>
      </c>
      <c r="Q303" s="558">
        <f t="shared" si="15"/>
        <v>0</v>
      </c>
      <c r="R303" s="276" t="str">
        <f>IF(VLOOKUP(B303,'Pivot Table'!$B$5:$K$2000,8,FALSE)=1,"Yes","")</f>
        <v/>
      </c>
      <c r="S303" s="277" t="str">
        <f>'ALC Transition Plans'!BL304</f>
        <v>F</v>
      </c>
      <c r="T303" s="226" t="str">
        <f>IF('ALC POC'!D303=0," ",'ALC POC'!D303)</f>
        <v xml:space="preserve">Brian Casto </v>
      </c>
      <c r="U303" s="139" t="str">
        <f>IF('ALC POC'!E303=0," ",'ALC POC'!E303)</f>
        <v>Brian.Casto@bpd.treas.gov</v>
      </c>
      <c r="V303" s="139" t="str">
        <f>IF('ALC POC'!F303=0," ",'ALC POC'!F303)</f>
        <v>340-480-7018</v>
      </c>
      <c r="X303">
        <f t="shared" si="14"/>
        <v>0</v>
      </c>
    </row>
    <row r="304" spans="1:24" ht="15" x14ac:dyDescent="0.25">
      <c r="A304" s="333" t="s">
        <v>2</v>
      </c>
      <c r="B304" s="333" t="s">
        <v>285</v>
      </c>
      <c r="C304" s="480" t="str">
        <f>IF('ALC POC'!C304=0," ",'ALC POC'!C304)</f>
        <v>Treasury - BPD - ARC Non Accounting</v>
      </c>
      <c r="D304" s="480" t="s">
        <v>1984</v>
      </c>
      <c r="E304" s="322" t="str">
        <f>IF('ALC Transition Plans'!$C305="yes", IF('ALC Transition Plans'!M305,"Prod",IF('ALC Transition Plans'!F305, 'ALC Transition Plans'!E305," ")),"N/A")</f>
        <v>Prod</v>
      </c>
      <c r="F304" s="261">
        <f>IF('ALC Transition Plans'!F305=0," ",'ALC Transition Plans'!F305)</f>
        <v>41730</v>
      </c>
      <c r="G304" s="262" t="str">
        <f>IF('ALC Transition Plans'!G305=0," ",'ALC Transition Plans'!G305)</f>
        <v>Y</v>
      </c>
      <c r="H304" s="262" t="str">
        <f>IF('ALC Transition Plans'!H305=0," ",'ALC Transition Plans'!H305)</f>
        <v>Y</v>
      </c>
      <c r="I304" s="261" t="str">
        <f>IF('ALC Transition Plans'!I305=0," ",'ALC Transition Plans'!I305)</f>
        <v xml:space="preserve"> </v>
      </c>
      <c r="J304" s="323" t="str">
        <f>IF('ALC Transition Plans'!$O305="yes", IF('ALC Transition Plans'!X305,"Prod",IF('ALC Transition Plans'!R305, 'ALC Transition Plans'!Q305," ")),"N/A")</f>
        <v>Prod</v>
      </c>
      <c r="K304" s="267">
        <f>IF('ALC Transition Plans'!R305=0," ",'ALC Transition Plans'!R305)</f>
        <v>41730</v>
      </c>
      <c r="L304" s="270" t="str">
        <f>IF('ALC Transition Plans'!S305=0," ",'ALC Transition Plans'!S305)</f>
        <v>Y</v>
      </c>
      <c r="M304" s="267" t="str">
        <f>IF('ALC Transition Plans'!T305=0," ",'ALC Transition Plans'!T305)</f>
        <v xml:space="preserve"> </v>
      </c>
      <c r="N304" s="324" t="str">
        <f>IF('ALC Transition Plans'!$Z305="yes", IF('ALC Transition Plans'!AJ305,"Prod",IF('ALC Transition Plans'!AF305, 'ALC Transition Plans'!AC305," ")),"N/A")</f>
        <v>Prod</v>
      </c>
      <c r="O304" s="269" t="str">
        <f>IF('ALC Transition Plans'!AE305=0," ",'ALC Transition Plans'!AE305)</f>
        <v>Y</v>
      </c>
      <c r="P304" s="557" t="str">
        <f>IF('ALC Transition Plans'!AF305=0," ",'ALC Transition Plans'!AF305)</f>
        <v xml:space="preserve"> </v>
      </c>
      <c r="Q304" s="558">
        <f t="shared" si="15"/>
        <v>0</v>
      </c>
      <c r="R304" s="276" t="str">
        <f>IF(VLOOKUP(B304,'Pivot Table'!$B$5:$K$2000,8,FALSE)=1,"Yes","")</f>
        <v/>
      </c>
      <c r="S304" s="277" t="str">
        <f>'ALC Transition Plans'!BL305</f>
        <v>F</v>
      </c>
      <c r="T304" s="226" t="str">
        <f>IF('ALC POC'!D304=0," ",'ALC POC'!D304)</f>
        <v>Rachel Beasley</v>
      </c>
      <c r="U304" s="139" t="str">
        <f>IF('ALC POC'!E304=0," ",'ALC POC'!E304)</f>
        <v>Rachel.Beasley@treasury.gov</v>
      </c>
      <c r="V304" s="139" t="str">
        <f>IF('ALC POC'!F304=0," ",'ALC POC'!F304)</f>
        <v xml:space="preserve">202-622-0302 </v>
      </c>
      <c r="X304">
        <f t="shared" si="14"/>
        <v>0</v>
      </c>
    </row>
    <row r="305" spans="1:24" ht="22.5" x14ac:dyDescent="0.25">
      <c r="A305" s="333" t="s">
        <v>2</v>
      </c>
      <c r="B305" s="333" t="s">
        <v>286</v>
      </c>
      <c r="C305" s="480" t="str">
        <f>IF('ALC POC'!C305=0," ",'ALC POC'!C305)</f>
        <v>BPD ARC</v>
      </c>
      <c r="D305" s="480" t="s">
        <v>2062</v>
      </c>
      <c r="E305" s="322" t="str">
        <f>IF('ALC Transition Plans'!$C306="yes", IF('ALC Transition Plans'!M306,"Prod",IF('ALC Transition Plans'!F306, 'ALC Transition Plans'!E306," ")),"N/A")</f>
        <v>Prod</v>
      </c>
      <c r="F305" s="261" t="str">
        <f>IF('ALC Transition Plans'!F306=0," ",'ALC Transition Plans'!F306)</f>
        <v xml:space="preserve"> </v>
      </c>
      <c r="G305" s="262" t="str">
        <f>IF('ALC Transition Plans'!G306=0," ",'ALC Transition Plans'!G306)</f>
        <v>Y</v>
      </c>
      <c r="H305" s="262" t="str">
        <f>IF('ALC Transition Plans'!H306=0," ",'ALC Transition Plans'!H306)</f>
        <v>Y</v>
      </c>
      <c r="I305" s="261" t="str">
        <f>IF('ALC Transition Plans'!I306=0," ",'ALC Transition Plans'!I306)</f>
        <v xml:space="preserve"> </v>
      </c>
      <c r="J305" s="323" t="str">
        <f>IF('ALC Transition Plans'!$O306="yes", IF('ALC Transition Plans'!X306,"Prod",IF('ALC Transition Plans'!R306, 'ALC Transition Plans'!Q306," ")),"N/A")</f>
        <v>X</v>
      </c>
      <c r="K305" s="267">
        <f>IF('ALC Transition Plans'!R306=0," ",'ALC Transition Plans'!R306)</f>
        <v>41730</v>
      </c>
      <c r="L305" s="270" t="str">
        <f>IF('ALC Transition Plans'!S306=0," ",'ALC Transition Plans'!S306)</f>
        <v>Y</v>
      </c>
      <c r="M305" s="267">
        <f>IF('ALC Transition Plans'!T306=0," ",'ALC Transition Plans'!T306)</f>
        <v>42644</v>
      </c>
      <c r="N305" s="324" t="str">
        <f>IF('ALC Transition Plans'!$Z306="yes", IF('ALC Transition Plans'!AJ306,"Prod",IF('ALC Transition Plans'!AF306, 'ALC Transition Plans'!AC306," ")),"N/A")</f>
        <v>Prod</v>
      </c>
      <c r="O305" s="269" t="str">
        <f>IF('ALC Transition Plans'!AE306=0," ",'ALC Transition Plans'!AE306)</f>
        <v>Y</v>
      </c>
      <c r="P305" s="557" t="str">
        <f>IF('ALC Transition Plans'!AF306=0," ",'ALC Transition Plans'!AF306)</f>
        <v xml:space="preserve"> </v>
      </c>
      <c r="Q305" s="558">
        <f t="shared" si="15"/>
        <v>1</v>
      </c>
      <c r="R305" s="276" t="str">
        <f>IF(VLOOKUP(B305,'Pivot Table'!$B$5:$K$2000,8,FALSE)=1,"Yes","")</f>
        <v>Yes</v>
      </c>
      <c r="S305" s="277" t="str">
        <f>'ALC Transition Plans'!BL306</f>
        <v>P</v>
      </c>
      <c r="T305" s="226" t="str">
        <f>IF('ALC POC'!D305=0," ",'ALC POC'!D305)</f>
        <v xml:space="preserve">Jeff Nestor </v>
      </c>
      <c r="U305" s="139" t="str">
        <f>IF('ALC POC'!E305=0," ",'ALC POC'!E305)</f>
        <v>Jeffrey.Nester@treasury.gov</v>
      </c>
      <c r="V305" s="139" t="str">
        <f>IF('ALC POC'!F305=0," ",'ALC POC'!F305)</f>
        <v>202-622-2393</v>
      </c>
      <c r="X305">
        <f t="shared" si="14"/>
        <v>0</v>
      </c>
    </row>
    <row r="306" spans="1:24" ht="33.75" x14ac:dyDescent="0.25">
      <c r="A306" s="333" t="s">
        <v>2</v>
      </c>
      <c r="B306" s="333" t="s">
        <v>1008</v>
      </c>
      <c r="C306" s="480" t="str">
        <f>IF('ALC POC'!C306=0," ",'ALC POC'!C306)</f>
        <v>Treasury - Exchange Stability Fund (DO)</v>
      </c>
      <c r="D306" s="480" t="s">
        <v>2054</v>
      </c>
      <c r="E306" s="322" t="str">
        <f>IF('ALC Transition Plans'!$C307="yes", IF('ALC Transition Plans'!M307,"Prod",IF('ALC Transition Plans'!F307, 'ALC Transition Plans'!E307," ")),"N/A")</f>
        <v>Prod</v>
      </c>
      <c r="F306" s="261" t="str">
        <f>IF('ALC Transition Plans'!F307=0," ",'ALC Transition Plans'!F307)</f>
        <v xml:space="preserve"> </v>
      </c>
      <c r="G306" s="262" t="str">
        <f>IF('ALC Transition Plans'!G307=0," ",'ALC Transition Plans'!G307)</f>
        <v xml:space="preserve"> </v>
      </c>
      <c r="H306" s="262" t="str">
        <f>IF('ALC Transition Plans'!H307=0," ",'ALC Transition Plans'!H307)</f>
        <v xml:space="preserve"> </v>
      </c>
      <c r="I306" s="261" t="str">
        <f>IF('ALC Transition Plans'!I307=0," ",'ALC Transition Plans'!I307)</f>
        <v xml:space="preserve"> </v>
      </c>
      <c r="J306" s="323" t="str">
        <f>IF('ALC Transition Plans'!$O307="yes", IF('ALC Transition Plans'!X307,"Prod",IF('ALC Transition Plans'!R307, 'ALC Transition Plans'!Q307," ")),"N/A")</f>
        <v>Prod</v>
      </c>
      <c r="K306" s="267">
        <f>IF('ALC Transition Plans'!R307=0," ",'ALC Transition Plans'!R307)</f>
        <v>41730</v>
      </c>
      <c r="L306" s="270" t="str">
        <f>IF('ALC Transition Plans'!S307=0," ",'ALC Transition Plans'!S307)</f>
        <v xml:space="preserve"> </v>
      </c>
      <c r="M306" s="267" t="str">
        <f>IF('ALC Transition Plans'!T307=0," ",'ALC Transition Plans'!T307)</f>
        <v xml:space="preserve"> </v>
      </c>
      <c r="N306" s="329" t="str">
        <f>IF('ALC Transition Plans'!$Z307="yes", IF('ALC Transition Plans'!AJ307,"Prod",IF('ALC Transition Plans'!AF307, 'ALC Transition Plans'!AC307," ")),"N/A")</f>
        <v>N/A</v>
      </c>
      <c r="O306" s="332" t="str">
        <f>IF('ALC Transition Plans'!AE307=0," ",'ALC Transition Plans'!AE307)</f>
        <v xml:space="preserve"> </v>
      </c>
      <c r="P306" s="560" t="str">
        <f>IF('ALC Transition Plans'!AF307=0," ",'ALC Transition Plans'!AF307)</f>
        <v xml:space="preserve"> </v>
      </c>
      <c r="Q306" s="558">
        <f t="shared" si="15"/>
        <v>0</v>
      </c>
      <c r="R306" s="276" t="str">
        <f>IF(VLOOKUP(B306,'Pivot Table'!$B$5:$K$2000,8,FALSE)=1,"Yes","")</f>
        <v/>
      </c>
      <c r="S306" s="277" t="str">
        <f>'ALC Transition Plans'!BL307</f>
        <v>F</v>
      </c>
      <c r="T306" s="226" t="str">
        <f>IF('ALC POC'!D306=0," ",'ALC POC'!D306)</f>
        <v>Brenda Leerar</v>
      </c>
      <c r="U306" s="139" t="str">
        <f>IF('ALC POC'!E306=0," ",'ALC POC'!E306)</f>
        <v>Brenda.Leerar@treasury.gov</v>
      </c>
      <c r="V306" s="139" t="str">
        <f>IF('ALC POC'!F306=0," ",'ALC POC'!F306)</f>
        <v xml:space="preserve">202.622.1702 </v>
      </c>
      <c r="X306">
        <f t="shared" si="14"/>
        <v>0</v>
      </c>
    </row>
    <row r="307" spans="1:24" ht="112.5" x14ac:dyDescent="0.25">
      <c r="A307" s="333" t="s">
        <v>2</v>
      </c>
      <c r="B307" s="333" t="s">
        <v>1009</v>
      </c>
      <c r="C307" s="480" t="str">
        <f>IF('ALC POC'!C307=0," ",'ALC POC'!C307)</f>
        <v>Treasury - International Monetary Fund/Voucher</v>
      </c>
      <c r="D307" s="480" t="s">
        <v>2171</v>
      </c>
      <c r="E307" s="322" t="str">
        <f>IF('ALC Transition Plans'!$C308="yes", IF('ALC Transition Plans'!M308,"Prod",IF('ALC Transition Plans'!F308, 'ALC Transition Plans'!E308," ")),"N/A")</f>
        <v xml:space="preserve"> </v>
      </c>
      <c r="F307" s="261" t="str">
        <f>IF('ALC Transition Plans'!F308=0," ",'ALC Transition Plans'!F308)</f>
        <v xml:space="preserve"> </v>
      </c>
      <c r="G307" s="262" t="str">
        <f>IF('ALC Transition Plans'!G308=0," ",'ALC Transition Plans'!G308)</f>
        <v xml:space="preserve"> </v>
      </c>
      <c r="H307" s="262" t="str">
        <f>IF('ALC Transition Plans'!H308=0," ",'ALC Transition Plans'!H308)</f>
        <v xml:space="preserve"> </v>
      </c>
      <c r="I307" s="261">
        <f>IF('ALC Transition Plans'!I308=0," ",'ALC Transition Plans'!I308)</f>
        <v>42644</v>
      </c>
      <c r="J307" s="323" t="str">
        <f>IF('ALC Transition Plans'!$O308="yes", IF('ALC Transition Plans'!X308,"Prod",IF('ALC Transition Plans'!R308, 'ALC Transition Plans'!Q308," ")),"N/A")</f>
        <v>X</v>
      </c>
      <c r="K307" s="267">
        <f>IF('ALC Transition Plans'!R308=0," ",'ALC Transition Plans'!R308)</f>
        <v>41730</v>
      </c>
      <c r="L307" s="270" t="str">
        <f>IF('ALC Transition Plans'!S308=0," ",'ALC Transition Plans'!S308)</f>
        <v xml:space="preserve"> </v>
      </c>
      <c r="M307" s="267">
        <f>IF('ALC Transition Plans'!T308=0," ",'ALC Transition Plans'!T308)</f>
        <v>42644</v>
      </c>
      <c r="N307" s="329" t="str">
        <f>IF('ALC Transition Plans'!$Z308="yes", IF('ALC Transition Plans'!AJ308,"Prod",IF('ALC Transition Plans'!AF308, 'ALC Transition Plans'!AC308," ")),"N/A")</f>
        <v>N/A</v>
      </c>
      <c r="O307" s="332" t="str">
        <f>IF('ALC Transition Plans'!AE308=0," ",'ALC Transition Plans'!AE308)</f>
        <v xml:space="preserve"> </v>
      </c>
      <c r="P307" s="560" t="str">
        <f>IF('ALC Transition Plans'!AF308=0," ",'ALC Transition Plans'!AF308)</f>
        <v xml:space="preserve"> </v>
      </c>
      <c r="Q307" s="558">
        <f t="shared" si="15"/>
        <v>1</v>
      </c>
      <c r="R307" s="276" t="str">
        <f>IF(VLOOKUP(B307,'Pivot Table'!$B$5:$K$2000,8,FALSE)=1,"Yes","")</f>
        <v>Yes</v>
      </c>
      <c r="S307" s="277" t="str">
        <f>'ALC Transition Plans'!BL308</f>
        <v xml:space="preserve"> </v>
      </c>
      <c r="T307" s="226" t="str">
        <f>IF('ALC POC'!D307=0," ",'ALC POC'!D307)</f>
        <v xml:space="preserve">Jeff Nestor </v>
      </c>
      <c r="U307" s="139" t="str">
        <f>IF('ALC POC'!E307=0," ",'ALC POC'!E307)</f>
        <v>Jeffrey.Nester@treasury.gov</v>
      </c>
      <c r="V307" s="139" t="str">
        <f>IF('ALC POC'!F307=0," ",'ALC POC'!F307)</f>
        <v>202-622-2393</v>
      </c>
      <c r="X307">
        <f t="shared" si="14"/>
        <v>0</v>
      </c>
    </row>
    <row r="308" spans="1:24" ht="22.2" customHeight="1" x14ac:dyDescent="0.25">
      <c r="A308" s="333" t="s">
        <v>2</v>
      </c>
      <c r="B308" s="333" t="s">
        <v>287</v>
      </c>
      <c r="C308" s="480" t="str">
        <f>IF('ALC POC'!C308=0," ",'ALC POC'!C308)</f>
        <v>Treasury - Treasury Inspector</v>
      </c>
      <c r="D308" s="480"/>
      <c r="E308" s="322" t="str">
        <f>IF('ALC Transition Plans'!$C309="yes", IF('ALC Transition Plans'!M309,"Prod",IF('ALC Transition Plans'!F309, 'ALC Transition Plans'!E309," ")),"N/A")</f>
        <v>Prod</v>
      </c>
      <c r="F308" s="261">
        <f>IF('ALC Transition Plans'!F309=0," ",'ALC Transition Plans'!F309)</f>
        <v>41487</v>
      </c>
      <c r="G308" s="262" t="str">
        <f>IF('ALC Transition Plans'!G309=0," ",'ALC Transition Plans'!G309)</f>
        <v>Y</v>
      </c>
      <c r="H308" s="262" t="str">
        <f>IF('ALC Transition Plans'!H309=0," ",'ALC Transition Plans'!H309)</f>
        <v>Y</v>
      </c>
      <c r="I308" s="261" t="str">
        <f>IF('ALC Transition Plans'!I309=0," ",'ALC Transition Plans'!I309)</f>
        <v xml:space="preserve"> </v>
      </c>
      <c r="J308" s="323" t="str">
        <f>IF('ALC Transition Plans'!$O309="yes", IF('ALC Transition Plans'!X309,"Prod",IF('ALC Transition Plans'!R309, 'ALC Transition Plans'!Q309," ")),"N/A")</f>
        <v>Prod</v>
      </c>
      <c r="K308" s="267">
        <f>IF('ALC Transition Plans'!R309=0," ",'ALC Transition Plans'!R309)</f>
        <v>41487</v>
      </c>
      <c r="L308" s="270" t="str">
        <f>IF('ALC Transition Plans'!S309=0," ",'ALC Transition Plans'!S309)</f>
        <v>Y</v>
      </c>
      <c r="M308" s="267" t="str">
        <f>IF('ALC Transition Plans'!T309=0," ",'ALC Transition Plans'!T309)</f>
        <v xml:space="preserve"> </v>
      </c>
      <c r="N308" s="324" t="str">
        <f>IF('ALC Transition Plans'!$Z309="yes", IF('ALC Transition Plans'!AJ309,"Prod",IF('ALC Transition Plans'!AF309, 'ALC Transition Plans'!AC309," ")),"N/A")</f>
        <v>Prod</v>
      </c>
      <c r="O308" s="269" t="str">
        <f>IF('ALC Transition Plans'!AE309=0," ",'ALC Transition Plans'!AE309)</f>
        <v>Y</v>
      </c>
      <c r="P308" s="557" t="str">
        <f>IF('ALC Transition Plans'!AF309=0," ",'ALC Transition Plans'!AF309)</f>
        <v xml:space="preserve"> </v>
      </c>
      <c r="Q308" s="558">
        <f t="shared" si="15"/>
        <v>0</v>
      </c>
      <c r="R308" s="276" t="str">
        <f>IF(VLOOKUP(B308,'Pivot Table'!$B$5:$K$2000,8,FALSE)=1,"Yes","")</f>
        <v/>
      </c>
      <c r="S308" s="277" t="str">
        <f>'ALC Transition Plans'!BL309</f>
        <v>F</v>
      </c>
      <c r="T308" s="226" t="str">
        <f>IF('ALC POC'!D308=0," ",'ALC POC'!D308)</f>
        <v>Brian Casto</v>
      </c>
      <c r="U308" s="139" t="str">
        <f>IF('ALC POC'!E308=0," ",'ALC POC'!E308)</f>
        <v>Brian.Casto@bpd.treas.gov</v>
      </c>
      <c r="V308" s="139" t="str">
        <f>IF('ALC POC'!F308=0," ",'ALC POC'!F308)</f>
        <v>304-480-7018</v>
      </c>
      <c r="X308">
        <f t="shared" si="14"/>
        <v>0</v>
      </c>
    </row>
    <row r="309" spans="1:24" ht="22.2" customHeight="1" x14ac:dyDescent="0.25">
      <c r="A309" s="333" t="s">
        <v>2</v>
      </c>
      <c r="B309" s="333" t="s">
        <v>288</v>
      </c>
      <c r="C309" s="480" t="str">
        <f>IF('ALC POC'!C309=0," ",'ALC POC'!C309)</f>
        <v>Treasury - Office of DC Pensions</v>
      </c>
      <c r="D309" s="480"/>
      <c r="E309" s="322" t="str">
        <f>IF('ALC Transition Plans'!$C310="yes", IF('ALC Transition Plans'!M310,"Prod",IF('ALC Transition Plans'!F310, 'ALC Transition Plans'!E310," ")),"N/A")</f>
        <v>Prod</v>
      </c>
      <c r="F309" s="261">
        <f>IF('ALC Transition Plans'!F310=0," ",'ALC Transition Plans'!F310)</f>
        <v>41579</v>
      </c>
      <c r="G309" s="262" t="str">
        <f>IF('ALC Transition Plans'!G310=0," ",'ALC Transition Plans'!G310)</f>
        <v>Y</v>
      </c>
      <c r="H309" s="262" t="str">
        <f>IF('ALC Transition Plans'!H310=0," ",'ALC Transition Plans'!H310)</f>
        <v>Y</v>
      </c>
      <c r="I309" s="261" t="str">
        <f>IF('ALC Transition Plans'!I310=0," ",'ALC Transition Plans'!I310)</f>
        <v xml:space="preserve"> </v>
      </c>
      <c r="J309" s="323" t="str">
        <f>IF('ALC Transition Plans'!$O310="yes", IF('ALC Transition Plans'!X310,"Prod",IF('ALC Transition Plans'!R310, 'ALC Transition Plans'!Q310," ")),"N/A")</f>
        <v>Prod</v>
      </c>
      <c r="K309" s="267">
        <f>IF('ALC Transition Plans'!R310=0," ",'ALC Transition Plans'!R310)</f>
        <v>41579</v>
      </c>
      <c r="L309" s="270" t="str">
        <f>IF('ALC Transition Plans'!S310=0," ",'ALC Transition Plans'!S310)</f>
        <v>Y</v>
      </c>
      <c r="M309" s="267" t="str">
        <f>IF('ALC Transition Plans'!T310=0," ",'ALC Transition Plans'!T310)</f>
        <v xml:space="preserve"> </v>
      </c>
      <c r="N309" s="324" t="str">
        <f>IF('ALC Transition Plans'!$Z310="yes", IF('ALC Transition Plans'!AJ310,"Prod",IF('ALC Transition Plans'!AF310, 'ALC Transition Plans'!AC310," ")),"N/A")</f>
        <v>Prod</v>
      </c>
      <c r="O309" s="269" t="str">
        <f>IF('ALC Transition Plans'!AE310=0," ",'ALC Transition Plans'!AE310)</f>
        <v>Y</v>
      </c>
      <c r="P309" s="557" t="str">
        <f>IF('ALC Transition Plans'!AF310=0," ",'ALC Transition Plans'!AF310)</f>
        <v xml:space="preserve"> </v>
      </c>
      <c r="Q309" s="558">
        <f t="shared" si="15"/>
        <v>0</v>
      </c>
      <c r="R309" s="276" t="str">
        <f>IF(VLOOKUP(B309,'Pivot Table'!$B$5:$K$2000,8,FALSE)=1,"Yes","")</f>
        <v/>
      </c>
      <c r="S309" s="277" t="str">
        <f>'ALC Transition Plans'!BL310</f>
        <v>F</v>
      </c>
      <c r="T309" s="226" t="str">
        <f>IF('ALC POC'!D309=0," ",'ALC POC'!D309)</f>
        <v>Brian Casto</v>
      </c>
      <c r="U309" s="139" t="str">
        <f>IF('ALC POC'!E309=0," ",'ALC POC'!E309)</f>
        <v>Brian.Casto@bpd.treas.gov</v>
      </c>
      <c r="V309" s="139" t="str">
        <f>IF('ALC POC'!F309=0," ",'ALC POC'!F309)</f>
        <v>304-480-7018</v>
      </c>
      <c r="X309">
        <f t="shared" si="14"/>
        <v>0</v>
      </c>
    </row>
    <row r="310" spans="1:24" ht="32.4" customHeight="1" x14ac:dyDescent="0.25">
      <c r="A310" s="333" t="s">
        <v>2</v>
      </c>
      <c r="B310" s="333" t="s">
        <v>289</v>
      </c>
      <c r="C310" s="480" t="str">
        <f>IF('ALC POC'!C310=0," ",'ALC POC'!C310)</f>
        <v>Treasury - Community Development Financial Institutions  Fund</v>
      </c>
      <c r="D310" s="480"/>
      <c r="E310" s="322" t="str">
        <f>IF('ALC Transition Plans'!$C311="yes", IF('ALC Transition Plans'!M311,"Prod",IF('ALC Transition Plans'!F311, 'ALC Transition Plans'!E311," ")),"N/A")</f>
        <v>Prod</v>
      </c>
      <c r="F310" s="261">
        <f>IF('ALC Transition Plans'!F311=0," ",'ALC Transition Plans'!F311)</f>
        <v>41456</v>
      </c>
      <c r="G310" s="262" t="str">
        <f>IF('ALC Transition Plans'!G311=0," ",'ALC Transition Plans'!G311)</f>
        <v>Y</v>
      </c>
      <c r="H310" s="262" t="str">
        <f>IF('ALC Transition Plans'!H311=0," ",'ALC Transition Plans'!H311)</f>
        <v>Y</v>
      </c>
      <c r="I310" s="261" t="str">
        <f>IF('ALC Transition Plans'!I311=0," ",'ALC Transition Plans'!I311)</f>
        <v xml:space="preserve"> </v>
      </c>
      <c r="J310" s="323" t="str">
        <f>IF('ALC Transition Plans'!$O311="yes", IF('ALC Transition Plans'!X311,"Prod",IF('ALC Transition Plans'!R311, 'ALC Transition Plans'!Q311," ")),"N/A")</f>
        <v>Prod</v>
      </c>
      <c r="K310" s="267">
        <f>IF('ALC Transition Plans'!R311=0," ",'ALC Transition Plans'!R311)</f>
        <v>41456</v>
      </c>
      <c r="L310" s="270" t="str">
        <f>IF('ALC Transition Plans'!S311=0," ",'ALC Transition Plans'!S311)</f>
        <v>Y</v>
      </c>
      <c r="M310" s="267" t="str">
        <f>IF('ALC Transition Plans'!T311=0," ",'ALC Transition Plans'!T311)</f>
        <v xml:space="preserve"> </v>
      </c>
      <c r="N310" s="324" t="str">
        <f>IF('ALC Transition Plans'!$Z311="yes", IF('ALC Transition Plans'!AJ311,"Prod",IF('ALC Transition Plans'!AF311, 'ALC Transition Plans'!AC311," ")),"N/A")</f>
        <v>Prod</v>
      </c>
      <c r="O310" s="269" t="str">
        <f>IF('ALC Transition Plans'!AE311=0," ",'ALC Transition Plans'!AE311)</f>
        <v>Y</v>
      </c>
      <c r="P310" s="557" t="str">
        <f>IF('ALC Transition Plans'!AF311=0," ",'ALC Transition Plans'!AF311)</f>
        <v xml:space="preserve"> </v>
      </c>
      <c r="Q310" s="558">
        <f t="shared" si="15"/>
        <v>0</v>
      </c>
      <c r="R310" s="276" t="str">
        <f>IF(VLOOKUP(B310,'Pivot Table'!$B$5:$K$2000,8,FALSE)=1,"Yes","")</f>
        <v/>
      </c>
      <c r="S310" s="277" t="str">
        <f>'ALC Transition Plans'!BL311</f>
        <v>F</v>
      </c>
      <c r="T310" s="226" t="str">
        <f>IF('ALC POC'!D310=0," ",'ALC POC'!D310)</f>
        <v xml:space="preserve">Brian Casto </v>
      </c>
      <c r="U310" s="139" t="str">
        <f>IF('ALC POC'!E310=0," ",'ALC POC'!E310)</f>
        <v>Brian.Casto@bpd.treas.gov</v>
      </c>
      <c r="V310" s="139" t="str">
        <f>IF('ALC POC'!F310=0," ",'ALC POC'!F310)</f>
        <v>340-480-7018</v>
      </c>
      <c r="X310">
        <f t="shared" si="14"/>
        <v>0</v>
      </c>
    </row>
    <row r="311" spans="1:24" ht="15" customHeight="1" x14ac:dyDescent="0.25">
      <c r="A311" s="333" t="s">
        <v>2</v>
      </c>
      <c r="B311" s="333" t="s">
        <v>290</v>
      </c>
      <c r="C311" s="480" t="str">
        <f>IF('ALC POC'!C311=0," ",'ALC POC'!C311)</f>
        <v>Treasury - OIG</v>
      </c>
      <c r="D311" s="480"/>
      <c r="E311" s="322" t="str">
        <f>IF('ALC Transition Plans'!$C312="yes", IF('ALC Transition Plans'!M312,"Prod",IF('ALC Transition Plans'!F312, 'ALC Transition Plans'!E312," ")),"N/A")</f>
        <v>Prod</v>
      </c>
      <c r="F311" s="261">
        <f>IF('ALC Transition Plans'!F312=0," ",'ALC Transition Plans'!F312)</f>
        <v>41487</v>
      </c>
      <c r="G311" s="262" t="str">
        <f>IF('ALC Transition Plans'!G312=0," ",'ALC Transition Plans'!G312)</f>
        <v>Y</v>
      </c>
      <c r="H311" s="262" t="str">
        <f>IF('ALC Transition Plans'!H312=0," ",'ALC Transition Plans'!H312)</f>
        <v>Y</v>
      </c>
      <c r="I311" s="261" t="str">
        <f>IF('ALC Transition Plans'!I312=0," ",'ALC Transition Plans'!I312)</f>
        <v xml:space="preserve"> </v>
      </c>
      <c r="J311" s="323" t="str">
        <f>IF('ALC Transition Plans'!$O312="yes", IF('ALC Transition Plans'!X312,"Prod",IF('ALC Transition Plans'!R312, 'ALC Transition Plans'!Q312," ")),"N/A")</f>
        <v>Prod</v>
      </c>
      <c r="K311" s="267">
        <f>IF('ALC Transition Plans'!R312=0," ",'ALC Transition Plans'!R312)</f>
        <v>41518</v>
      </c>
      <c r="L311" s="270" t="str">
        <f>IF('ALC Transition Plans'!S312=0," ",'ALC Transition Plans'!S312)</f>
        <v>Y</v>
      </c>
      <c r="M311" s="267" t="str">
        <f>IF('ALC Transition Plans'!T312=0," ",'ALC Transition Plans'!T312)</f>
        <v xml:space="preserve"> </v>
      </c>
      <c r="N311" s="324" t="str">
        <f>IF('ALC Transition Plans'!$Z312="yes", IF('ALC Transition Plans'!AJ312,"Prod",IF('ALC Transition Plans'!AF312, 'ALC Transition Plans'!AC312," ")),"N/A")</f>
        <v>Prod</v>
      </c>
      <c r="O311" s="269" t="str">
        <f>IF('ALC Transition Plans'!AE312=0," ",'ALC Transition Plans'!AE312)</f>
        <v>Y</v>
      </c>
      <c r="P311" s="557" t="str">
        <f>IF('ALC Transition Plans'!AF312=0," ",'ALC Transition Plans'!AF312)</f>
        <v xml:space="preserve"> </v>
      </c>
      <c r="Q311" s="558">
        <f t="shared" si="15"/>
        <v>0</v>
      </c>
      <c r="R311" s="276" t="str">
        <f>IF(VLOOKUP(B311,'Pivot Table'!$B$5:$K$2000,8,FALSE)=1,"Yes","")</f>
        <v/>
      </c>
      <c r="S311" s="277" t="str">
        <f>'ALC Transition Plans'!BL312</f>
        <v>F</v>
      </c>
      <c r="T311" s="226" t="str">
        <f>IF('ALC POC'!D311=0," ",'ALC POC'!D311)</f>
        <v>Brian Casto</v>
      </c>
      <c r="U311" s="139" t="str">
        <f>IF('ALC POC'!E311=0," ",'ALC POC'!E311)</f>
        <v>Brian.Casto@bpd.treas.gov</v>
      </c>
      <c r="V311" s="139" t="str">
        <f>IF('ALC POC'!F311=0," ",'ALC POC'!F311)</f>
        <v>304-480-7018</v>
      </c>
      <c r="X311">
        <f t="shared" si="14"/>
        <v>0</v>
      </c>
    </row>
    <row r="312" spans="1:24" ht="15" customHeight="1" x14ac:dyDescent="0.25">
      <c r="A312" s="333" t="s">
        <v>2</v>
      </c>
      <c r="B312" s="333" t="s">
        <v>291</v>
      </c>
      <c r="C312" s="480" t="str">
        <f>IF('ALC POC'!C312=0," ",'ALC POC'!C312)</f>
        <v>Treasury - IRS</v>
      </c>
      <c r="D312" s="480"/>
      <c r="E312" s="322" t="str">
        <f>IF('ALC Transition Plans'!$C313="yes", IF('ALC Transition Plans'!M313,"Prod",IF('ALC Transition Plans'!F313, 'ALC Transition Plans'!E313," ")),"N/A")</f>
        <v>Prod</v>
      </c>
      <c r="F312" s="261" t="str">
        <f>IF('ALC Transition Plans'!F313=0," ",'ALC Transition Plans'!F313)</f>
        <v xml:space="preserve"> </v>
      </c>
      <c r="G312" s="262" t="str">
        <f>IF('ALC Transition Plans'!G313=0," ",'ALC Transition Plans'!G313)</f>
        <v>Y</v>
      </c>
      <c r="H312" s="262" t="str">
        <f>IF('ALC Transition Plans'!H313=0," ",'ALC Transition Plans'!H313)</f>
        <v>Y</v>
      </c>
      <c r="I312" s="261" t="str">
        <f>IF('ALC Transition Plans'!I313=0," ",'ALC Transition Plans'!I313)</f>
        <v xml:space="preserve"> </v>
      </c>
      <c r="J312" s="323" t="str">
        <f>IF('ALC Transition Plans'!$O313="yes", IF('ALC Transition Plans'!X313,"Prod",IF('ALC Transition Plans'!R313, 'ALC Transition Plans'!Q313," ")),"N/A")</f>
        <v>Prod</v>
      </c>
      <c r="K312" s="267" t="str">
        <f>IF('ALC Transition Plans'!R313=0," ",'ALC Transition Plans'!R313)</f>
        <v xml:space="preserve"> </v>
      </c>
      <c r="L312" s="270" t="str">
        <f>IF('ALC Transition Plans'!S313=0," ",'ALC Transition Plans'!S313)</f>
        <v>Y</v>
      </c>
      <c r="M312" s="267" t="str">
        <f>IF('ALC Transition Plans'!T313=0," ",'ALC Transition Plans'!T313)</f>
        <v xml:space="preserve"> </v>
      </c>
      <c r="N312" s="324" t="str">
        <f>IF('ALC Transition Plans'!$Z313="yes", IF('ALC Transition Plans'!AJ313,"Prod",IF('ALC Transition Plans'!AF313, 'ALC Transition Plans'!AC313," ")),"N/A")</f>
        <v>Prod</v>
      </c>
      <c r="O312" s="269" t="str">
        <f>IF('ALC Transition Plans'!AE313=0," ",'ALC Transition Plans'!AE313)</f>
        <v>Y</v>
      </c>
      <c r="P312" s="557" t="str">
        <f>IF('ALC Transition Plans'!AF313=0," ",'ALC Transition Plans'!AF313)</f>
        <v xml:space="preserve"> </v>
      </c>
      <c r="Q312" s="558">
        <f t="shared" si="15"/>
        <v>0</v>
      </c>
      <c r="R312" s="276" t="str">
        <f>IF(VLOOKUP(B312,'Pivot Table'!$B$5:$K$2000,8,FALSE)=1,"Yes","")</f>
        <v/>
      </c>
      <c r="S312" s="277" t="str">
        <f>'ALC Transition Plans'!BL313</f>
        <v>F</v>
      </c>
      <c r="T312" s="226" t="str">
        <f>IF('ALC POC'!D312=0," ",'ALC POC'!D312)</f>
        <v>Sharon Pinardo,</v>
      </c>
      <c r="U312" s="139" t="str">
        <f>IF('ALC POC'!E312=0," ",'ALC POC'!E312)</f>
        <v xml:space="preserve"> sharon.g.pinardo@irs.gov, </v>
      </c>
      <c r="V312" s="139" t="str">
        <f>IF('ALC POC'!F312=0," ",'ALC POC'!F312)</f>
        <v>703-305-1548</v>
      </c>
      <c r="X312">
        <f t="shared" si="14"/>
        <v>0</v>
      </c>
    </row>
    <row r="313" spans="1:24" ht="22.2" customHeight="1" x14ac:dyDescent="0.25">
      <c r="A313" s="333" t="s">
        <v>2</v>
      </c>
      <c r="B313" s="333" t="s">
        <v>292</v>
      </c>
      <c r="C313" s="480" t="str">
        <f>IF('ALC POC'!C313=0," ",'ALC POC'!C313)</f>
        <v>Treasury - IRS</v>
      </c>
      <c r="D313" s="480"/>
      <c r="E313" s="322" t="str">
        <f>IF('ALC Transition Plans'!$C314="yes", IF('ALC Transition Plans'!M314,"Prod",IF('ALC Transition Plans'!F314, 'ALC Transition Plans'!E314," ")),"N/A")</f>
        <v>Prod</v>
      </c>
      <c r="F313" s="261">
        <f>IF('ALC Transition Plans'!F314=0," ",'ALC Transition Plans'!F314)</f>
        <v>41548</v>
      </c>
      <c r="G313" s="262" t="str">
        <f>IF('ALC Transition Plans'!G314=0," ",'ALC Transition Plans'!G314)</f>
        <v>Y</v>
      </c>
      <c r="H313" s="262" t="str">
        <f>IF('ALC Transition Plans'!H314=0," ",'ALC Transition Plans'!H314)</f>
        <v>Y</v>
      </c>
      <c r="I313" s="261" t="str">
        <f>IF('ALC Transition Plans'!I314=0," ",'ALC Transition Plans'!I314)</f>
        <v xml:space="preserve"> </v>
      </c>
      <c r="J313" s="323" t="str">
        <f>IF('ALC Transition Plans'!$O314="yes", IF('ALC Transition Plans'!X314,"Prod",IF('ALC Transition Plans'!R314, 'ALC Transition Plans'!Q314," ")),"N/A")</f>
        <v>Prod</v>
      </c>
      <c r="K313" s="267">
        <f>IF('ALC Transition Plans'!R314=0," ",'ALC Transition Plans'!R314)</f>
        <v>41579</v>
      </c>
      <c r="L313" s="270" t="str">
        <f>IF('ALC Transition Plans'!S314=0," ",'ALC Transition Plans'!S314)</f>
        <v>Y</v>
      </c>
      <c r="M313" s="267" t="str">
        <f>IF('ALC Transition Plans'!T314=0," ",'ALC Transition Plans'!T314)</f>
        <v xml:space="preserve"> </v>
      </c>
      <c r="N313" s="329" t="str">
        <f>IF('ALC Transition Plans'!$Z314="yes", IF('ALC Transition Plans'!AJ314,"Prod",IF('ALC Transition Plans'!AF314, 'ALC Transition Plans'!AC314," ")),"N/A")</f>
        <v>N/A</v>
      </c>
      <c r="O313" s="332" t="str">
        <f>IF('ALC Transition Plans'!AE314=0," ",'ALC Transition Plans'!AE314)</f>
        <v xml:space="preserve"> </v>
      </c>
      <c r="P313" s="560" t="str">
        <f>IF('ALC Transition Plans'!AF314=0," ",'ALC Transition Plans'!AF314)</f>
        <v xml:space="preserve"> </v>
      </c>
      <c r="Q313" s="558">
        <f t="shared" si="15"/>
        <v>0</v>
      </c>
      <c r="R313" s="276" t="str">
        <f>IF(VLOOKUP(B313,'Pivot Table'!$B$5:$K$2000,8,FALSE)=1,"Yes","")</f>
        <v/>
      </c>
      <c r="S313" s="277" t="str">
        <f>'ALC Transition Plans'!BL314</f>
        <v>F</v>
      </c>
      <c r="T313" s="226" t="str">
        <f>IF('ALC POC'!D313=0," ",'ALC POC'!D313)</f>
        <v>Sharon Pinardo,</v>
      </c>
      <c r="U313" s="139" t="str">
        <f>IF('ALC POC'!E313=0," ",'ALC POC'!E313)</f>
        <v xml:space="preserve"> sharon.g.pinardo@irs.gov, </v>
      </c>
      <c r="V313" s="139" t="str">
        <f>IF('ALC POC'!F313=0," ",'ALC POC'!F313)</f>
        <v>304-256-1214
703-305-1548</v>
      </c>
      <c r="X313">
        <f t="shared" si="14"/>
        <v>0</v>
      </c>
    </row>
    <row r="314" spans="1:24" ht="15" customHeight="1" x14ac:dyDescent="0.25">
      <c r="A314" s="333" t="s">
        <v>2</v>
      </c>
      <c r="B314" s="333" t="s">
        <v>293</v>
      </c>
      <c r="C314" s="480" t="str">
        <f>IF('ALC POC'!C314=0," ",'ALC POC'!C314)</f>
        <v>Treasury - IRS</v>
      </c>
      <c r="D314" s="480"/>
      <c r="E314" s="322" t="str">
        <f>IF('ALC Transition Plans'!$C315="yes", IF('ALC Transition Plans'!M315,"Prod",IF('ALC Transition Plans'!F315, 'ALC Transition Plans'!E315," ")),"N/A")</f>
        <v>Prod</v>
      </c>
      <c r="F314" s="261">
        <f>IF('ALC Transition Plans'!F315=0," ",'ALC Transition Plans'!F315)</f>
        <v>39508</v>
      </c>
      <c r="G314" s="262" t="str">
        <f>IF('ALC Transition Plans'!G315=0," ",'ALC Transition Plans'!G315)</f>
        <v>Y</v>
      </c>
      <c r="H314" s="262" t="str">
        <f>IF('ALC Transition Plans'!H315=0," ",'ALC Transition Plans'!H315)</f>
        <v>Y</v>
      </c>
      <c r="I314" s="261" t="str">
        <f>IF('ALC Transition Plans'!I315=0," ",'ALC Transition Plans'!I315)</f>
        <v xml:space="preserve"> </v>
      </c>
      <c r="J314" s="323" t="str">
        <f>IF('ALC Transition Plans'!$O315="yes", IF('ALC Transition Plans'!X315,"Prod",IF('ALC Transition Plans'!R315, 'ALC Transition Plans'!Q315," ")),"N/A")</f>
        <v>Prod</v>
      </c>
      <c r="K314" s="267">
        <f>IF('ALC Transition Plans'!R315=0," ",'ALC Transition Plans'!R315)</f>
        <v>41275</v>
      </c>
      <c r="L314" s="270" t="str">
        <f>IF('ALC Transition Plans'!S315=0," ",'ALC Transition Plans'!S315)</f>
        <v>Y</v>
      </c>
      <c r="M314" s="267" t="str">
        <f>IF('ALC Transition Plans'!T315=0," ",'ALC Transition Plans'!T315)</f>
        <v xml:space="preserve"> </v>
      </c>
      <c r="N314" s="324" t="str">
        <f>IF('ALC Transition Plans'!$Z315="yes", IF('ALC Transition Plans'!AJ315,"Prod",IF('ALC Transition Plans'!AF315, 'ALC Transition Plans'!AC315," ")),"N/A")</f>
        <v>Prod</v>
      </c>
      <c r="O314" s="269" t="str">
        <f>IF('ALC Transition Plans'!AE315=0," ",'ALC Transition Plans'!AE315)</f>
        <v>Y</v>
      </c>
      <c r="P314" s="557" t="str">
        <f>IF('ALC Transition Plans'!AF315=0," ",'ALC Transition Plans'!AF315)</f>
        <v xml:space="preserve"> </v>
      </c>
      <c r="Q314" s="558">
        <f t="shared" si="15"/>
        <v>0</v>
      </c>
      <c r="R314" s="276" t="str">
        <f>IF(VLOOKUP(B314,'Pivot Table'!$B$5:$K$2000,8,FALSE)=1,"Yes","")</f>
        <v/>
      </c>
      <c r="S314" s="277" t="str">
        <f>'ALC Transition Plans'!BL315</f>
        <v>F</v>
      </c>
      <c r="T314" s="226" t="str">
        <f>IF('ALC POC'!D314=0," ",'ALC POC'!D314)</f>
        <v>Sharon Pinardo,</v>
      </c>
      <c r="U314" s="139" t="str">
        <f>IF('ALC POC'!E314=0," ",'ALC POC'!E314)</f>
        <v xml:space="preserve"> sharon.g.pinardo@irs.gov, </v>
      </c>
      <c r="V314" s="139" t="str">
        <f>IF('ALC POC'!F314=0," ",'ALC POC'!F314)</f>
        <v>703-305-1548</v>
      </c>
      <c r="X314">
        <f t="shared" si="14"/>
        <v>0</v>
      </c>
    </row>
    <row r="315" spans="1:24" ht="32.4" customHeight="1" x14ac:dyDescent="0.25">
      <c r="A315" s="333" t="s">
        <v>2</v>
      </c>
      <c r="B315" s="333" t="s">
        <v>294</v>
      </c>
      <c r="C315" s="480" t="str">
        <f>IF('ALC POC'!C315=0," ",'ALC POC'!C315)</f>
        <v>Treasury - IRS</v>
      </c>
      <c r="D315" s="480"/>
      <c r="E315" s="322" t="str">
        <f>IF('ALC Transition Plans'!$C316="yes", IF('ALC Transition Plans'!M316,"Prod",IF('ALC Transition Plans'!F316, 'ALC Transition Plans'!E316," ")),"N/A")</f>
        <v>Prod</v>
      </c>
      <c r="F315" s="261">
        <f>IF('ALC Transition Plans'!F316=0," ",'ALC Transition Plans'!F316)</f>
        <v>39692</v>
      </c>
      <c r="G315" s="262" t="str">
        <f>IF('ALC Transition Plans'!G316=0," ",'ALC Transition Plans'!G316)</f>
        <v>Y</v>
      </c>
      <c r="H315" s="262" t="str">
        <f>IF('ALC Transition Plans'!H316=0," ",'ALC Transition Plans'!H316)</f>
        <v>Y</v>
      </c>
      <c r="I315" s="261" t="str">
        <f>IF('ALC Transition Plans'!I316=0," ",'ALC Transition Plans'!I316)</f>
        <v xml:space="preserve"> </v>
      </c>
      <c r="J315" s="323" t="str">
        <f>IF('ALC Transition Plans'!$O316="yes", IF('ALC Transition Plans'!X316,"Prod",IF('ALC Transition Plans'!R316, 'ALC Transition Plans'!Q316," ")),"N/A")</f>
        <v>Prod</v>
      </c>
      <c r="K315" s="267" t="str">
        <f>IF('ALC Transition Plans'!R316=0," ",'ALC Transition Plans'!R316)</f>
        <v xml:space="preserve"> </v>
      </c>
      <c r="L315" s="270" t="str">
        <f>IF('ALC Transition Plans'!S316=0," ",'ALC Transition Plans'!S316)</f>
        <v>Y</v>
      </c>
      <c r="M315" s="267" t="str">
        <f>IF('ALC Transition Plans'!T316=0," ",'ALC Transition Plans'!T316)</f>
        <v xml:space="preserve"> </v>
      </c>
      <c r="N315" s="324" t="str">
        <f>IF('ALC Transition Plans'!$Z316="yes", IF('ALC Transition Plans'!AJ316,"Prod",IF('ALC Transition Plans'!AF316, 'ALC Transition Plans'!AC316," ")),"N/A")</f>
        <v>Prod</v>
      </c>
      <c r="O315" s="269" t="str">
        <f>IF('ALC Transition Plans'!AE316=0," ",'ALC Transition Plans'!AE316)</f>
        <v>Y</v>
      </c>
      <c r="P315" s="557" t="str">
        <f>IF('ALC Transition Plans'!AF316=0," ",'ALC Transition Plans'!AF316)</f>
        <v xml:space="preserve"> </v>
      </c>
      <c r="Q315" s="558">
        <f t="shared" si="15"/>
        <v>0</v>
      </c>
      <c r="R315" s="276" t="str">
        <f>IF(VLOOKUP(B315,'Pivot Table'!$B$5:$K$2000,8,FALSE)=1,"Yes","")</f>
        <v/>
      </c>
      <c r="S315" s="277" t="str">
        <f>'ALC Transition Plans'!BL316</f>
        <v>F</v>
      </c>
      <c r="T315" s="226" t="str">
        <f>IF('ALC POC'!D315=0," ",'ALC POC'!D315)</f>
        <v xml:space="preserve">Tyesha Jackson
Susan Orge
Ester Romero </v>
      </c>
      <c r="U315" s="139" t="str">
        <f>IF('ALC POC'!E315=0," ",'ALC POC'!E315)</f>
        <v xml:space="preserve">Tyesha.N.Jackson@irs.gov
Susan.E.Orge@irs.gov
Ester.Romero@irs.gov </v>
      </c>
      <c r="V315" s="139" t="str">
        <f>IF('ALC POC'!F315=0," ",'ALC POC'!F315)</f>
        <v xml:space="preserve">202-803-9521
</v>
      </c>
      <c r="X315">
        <f t="shared" si="14"/>
        <v>0</v>
      </c>
    </row>
    <row r="316" spans="1:24" ht="32.4" customHeight="1" x14ac:dyDescent="0.25">
      <c r="A316" s="333" t="s">
        <v>2</v>
      </c>
      <c r="B316" s="333" t="s">
        <v>295</v>
      </c>
      <c r="C316" s="480" t="str">
        <f>IF('ALC POC'!C316=0," ",'ALC POC'!C316)</f>
        <v>Treasury - IRS</v>
      </c>
      <c r="D316" s="480"/>
      <c r="E316" s="322" t="str">
        <f>IF('ALC Transition Plans'!$C317="yes", IF('ALC Transition Plans'!M317,"Prod",IF('ALC Transition Plans'!F317, 'ALC Transition Plans'!E317," ")),"N/A")</f>
        <v>Prod</v>
      </c>
      <c r="F316" s="261">
        <f>IF('ALC Transition Plans'!F317=0," ",'ALC Transition Plans'!F317)</f>
        <v>39722</v>
      </c>
      <c r="G316" s="262" t="str">
        <f>IF('ALC Transition Plans'!G317=0," ",'ALC Transition Plans'!G317)</f>
        <v>Y</v>
      </c>
      <c r="H316" s="262" t="str">
        <f>IF('ALC Transition Plans'!H317=0," ",'ALC Transition Plans'!H317)</f>
        <v>Y</v>
      </c>
      <c r="I316" s="261" t="str">
        <f>IF('ALC Transition Plans'!I317=0," ",'ALC Transition Plans'!I317)</f>
        <v xml:space="preserve"> </v>
      </c>
      <c r="J316" s="329" t="str">
        <f>IF('ALC Transition Plans'!$O317="yes", IF('ALC Transition Plans'!X317,"Prod",IF('ALC Transition Plans'!R317, 'ALC Transition Plans'!Q317," ")),"N/A")</f>
        <v>N/A</v>
      </c>
      <c r="K316" s="330" t="str">
        <f>IF('ALC Transition Plans'!R317=0," ",'ALC Transition Plans'!R317)</f>
        <v xml:space="preserve"> </v>
      </c>
      <c r="L316" s="332" t="str">
        <f>IF('ALC Transition Plans'!S317=0," ",'ALC Transition Plans'!S317)</f>
        <v xml:space="preserve"> </v>
      </c>
      <c r="M316" s="330" t="str">
        <f>IF('ALC Transition Plans'!T317=0," ",'ALC Transition Plans'!T317)</f>
        <v xml:space="preserve"> </v>
      </c>
      <c r="N316" s="324" t="str">
        <f>IF('ALC Transition Plans'!$Z317="yes", IF('ALC Transition Plans'!AJ317,"Prod",IF('ALC Transition Plans'!AF317, 'ALC Transition Plans'!AC317," ")),"N/A")</f>
        <v>Prod</v>
      </c>
      <c r="O316" s="269" t="str">
        <f>IF('ALC Transition Plans'!AE317=0," ",'ALC Transition Plans'!AE317)</f>
        <v>Y</v>
      </c>
      <c r="P316" s="557" t="str">
        <f>IF('ALC Transition Plans'!AF317=0," ",'ALC Transition Plans'!AF317)</f>
        <v xml:space="preserve"> </v>
      </c>
      <c r="Q316" s="558">
        <f t="shared" si="15"/>
        <v>0</v>
      </c>
      <c r="R316" s="276" t="str">
        <f>IF(VLOOKUP(B316,'Pivot Table'!$B$5:$K$2000,8,FALSE)=1,"Yes","")</f>
        <v/>
      </c>
      <c r="S316" s="277" t="str">
        <f>'ALC Transition Plans'!BL317</f>
        <v>F</v>
      </c>
      <c r="T316" s="226" t="str">
        <f>IF('ALC POC'!D316=0," ",'ALC POC'!D316)</f>
        <v xml:space="preserve">Tyesha Jackson
Susan Orge
Ester Romero </v>
      </c>
      <c r="U316" s="139" t="str">
        <f>IF('ALC POC'!E316=0," ",'ALC POC'!E316)</f>
        <v xml:space="preserve">Tyesha.N.Jackson@irs.gov
Susan.E.Orge@irs.gov
Ester.Romero@irs.gov </v>
      </c>
      <c r="V316" s="139" t="str">
        <f>IF('ALC POC'!F316=0," ",'ALC POC'!F316)</f>
        <v xml:space="preserve">202-803-9521
</v>
      </c>
      <c r="X316">
        <f t="shared" si="14"/>
        <v>0</v>
      </c>
    </row>
    <row r="317" spans="1:24" ht="32.4" customHeight="1" x14ac:dyDescent="0.25">
      <c r="A317" s="333" t="s">
        <v>2</v>
      </c>
      <c r="B317" s="333" t="s">
        <v>296</v>
      </c>
      <c r="C317" s="480" t="str">
        <f>IF('ALC POC'!C317=0," ",'ALC POC'!C317)</f>
        <v>Treasury - IRS</v>
      </c>
      <c r="D317" s="480"/>
      <c r="E317" s="322" t="str">
        <f>IF('ALC Transition Plans'!$C318="yes", IF('ALC Transition Plans'!M318,"Prod",IF('ALC Transition Plans'!F318, 'ALC Transition Plans'!E318," ")),"N/A")</f>
        <v>Prod</v>
      </c>
      <c r="F317" s="261">
        <f>IF('ALC Transition Plans'!F318=0," ",'ALC Transition Plans'!F318)</f>
        <v>39722</v>
      </c>
      <c r="G317" s="262" t="str">
        <f>IF('ALC Transition Plans'!G318=0," ",'ALC Transition Plans'!G318)</f>
        <v>Y</v>
      </c>
      <c r="H317" s="262" t="str">
        <f>IF('ALC Transition Plans'!H318=0," ",'ALC Transition Plans'!H318)</f>
        <v>Y</v>
      </c>
      <c r="I317" s="261" t="str">
        <f>IF('ALC Transition Plans'!I318=0," ",'ALC Transition Plans'!I318)</f>
        <v xml:space="preserve"> </v>
      </c>
      <c r="J317" s="323" t="str">
        <f>IF('ALC Transition Plans'!$O318="yes", IF('ALC Transition Plans'!X318,"Prod",IF('ALC Transition Plans'!R318, 'ALC Transition Plans'!Q318," ")),"N/A")</f>
        <v>Prod</v>
      </c>
      <c r="K317" s="267" t="str">
        <f>IF('ALC Transition Plans'!R318=0," ",'ALC Transition Plans'!R318)</f>
        <v xml:space="preserve"> </v>
      </c>
      <c r="L317" s="270" t="str">
        <f>IF('ALC Transition Plans'!S318=0," ",'ALC Transition Plans'!S318)</f>
        <v>Y</v>
      </c>
      <c r="M317" s="267" t="str">
        <f>IF('ALC Transition Plans'!T318=0," ",'ALC Transition Plans'!T318)</f>
        <v xml:space="preserve"> </v>
      </c>
      <c r="N317" s="324" t="str">
        <f>IF('ALC Transition Plans'!$Z318="yes", IF('ALC Transition Plans'!AJ318,"Prod",IF('ALC Transition Plans'!AF318, 'ALC Transition Plans'!AC318," ")),"N/A")</f>
        <v>Prod</v>
      </c>
      <c r="O317" s="269" t="str">
        <f>IF('ALC Transition Plans'!AE318=0," ",'ALC Transition Plans'!AE318)</f>
        <v>Y</v>
      </c>
      <c r="P317" s="557" t="str">
        <f>IF('ALC Transition Plans'!AF318=0," ",'ALC Transition Plans'!AF318)</f>
        <v xml:space="preserve"> </v>
      </c>
      <c r="Q317" s="558">
        <f t="shared" si="15"/>
        <v>0</v>
      </c>
      <c r="R317" s="276" t="str">
        <f>IF(VLOOKUP(B317,'Pivot Table'!$B$5:$K$2000,8,FALSE)=1,"Yes","")</f>
        <v/>
      </c>
      <c r="S317" s="277" t="str">
        <f>'ALC Transition Plans'!BL318</f>
        <v>F</v>
      </c>
      <c r="T317" s="226" t="str">
        <f>IF('ALC POC'!D317=0," ",'ALC POC'!D317)</f>
        <v xml:space="preserve">Tyesha Jackson
Susan Orge
Ester Romero </v>
      </c>
      <c r="U317" s="139" t="str">
        <f>IF('ALC POC'!E317=0," ",'ALC POC'!E317)</f>
        <v xml:space="preserve">Tyesha.N.Jackson@irs.gov
Susan.E.Orge@irs.gov
Ester.Romero@irs.gov </v>
      </c>
      <c r="V317" s="139" t="str">
        <f>IF('ALC POC'!F317=0," ",'ALC POC'!F317)</f>
        <v xml:space="preserve">202-803-9521
</v>
      </c>
      <c r="X317">
        <f t="shared" si="14"/>
        <v>0</v>
      </c>
    </row>
    <row r="318" spans="1:24" ht="32.4" customHeight="1" x14ac:dyDescent="0.25">
      <c r="A318" s="333" t="s">
        <v>2</v>
      </c>
      <c r="B318" s="333" t="s">
        <v>297</v>
      </c>
      <c r="C318" s="480" t="str">
        <f>IF('ALC POC'!C318=0," ",'ALC POC'!C318)</f>
        <v>Treasury - IRS</v>
      </c>
      <c r="D318" s="480"/>
      <c r="E318" s="322" t="str">
        <f>IF('ALC Transition Plans'!$C319="yes", IF('ALC Transition Plans'!M319,"Prod",IF('ALC Transition Plans'!F319, 'ALC Transition Plans'!E319," ")),"N/A")</f>
        <v>Prod</v>
      </c>
      <c r="F318" s="261">
        <f>IF('ALC Transition Plans'!F319=0," ",'ALC Transition Plans'!F319)</f>
        <v>39722</v>
      </c>
      <c r="G318" s="262" t="str">
        <f>IF('ALC Transition Plans'!G319=0," ",'ALC Transition Plans'!G319)</f>
        <v>Y</v>
      </c>
      <c r="H318" s="262" t="str">
        <f>IF('ALC Transition Plans'!H319=0," ",'ALC Transition Plans'!H319)</f>
        <v>Y</v>
      </c>
      <c r="I318" s="261" t="str">
        <f>IF('ALC Transition Plans'!I319=0," ",'ALC Transition Plans'!I319)</f>
        <v xml:space="preserve"> </v>
      </c>
      <c r="J318" s="323" t="str">
        <f>IF('ALC Transition Plans'!$O319="yes", IF('ALC Transition Plans'!X319,"Prod",IF('ALC Transition Plans'!R319, 'ALC Transition Plans'!Q319," ")),"N/A")</f>
        <v>Prod</v>
      </c>
      <c r="K318" s="267" t="str">
        <f>IF('ALC Transition Plans'!R319=0," ",'ALC Transition Plans'!R319)</f>
        <v xml:space="preserve"> </v>
      </c>
      <c r="L318" s="270" t="str">
        <f>IF('ALC Transition Plans'!S319=0," ",'ALC Transition Plans'!S319)</f>
        <v>Y</v>
      </c>
      <c r="M318" s="267" t="str">
        <f>IF('ALC Transition Plans'!T319=0," ",'ALC Transition Plans'!T319)</f>
        <v xml:space="preserve"> </v>
      </c>
      <c r="N318" s="324" t="str">
        <f>IF('ALC Transition Plans'!$Z319="yes", IF('ALC Transition Plans'!AJ319,"Prod",IF('ALC Transition Plans'!AF319, 'ALC Transition Plans'!AC319," ")),"N/A")</f>
        <v>Prod</v>
      </c>
      <c r="O318" s="269" t="str">
        <f>IF('ALC Transition Plans'!AE319=0," ",'ALC Transition Plans'!AE319)</f>
        <v>Y</v>
      </c>
      <c r="P318" s="557" t="str">
        <f>IF('ALC Transition Plans'!AF319=0," ",'ALC Transition Plans'!AF319)</f>
        <v xml:space="preserve"> </v>
      </c>
      <c r="Q318" s="558">
        <f t="shared" si="15"/>
        <v>0</v>
      </c>
      <c r="R318" s="276" t="str">
        <f>IF(VLOOKUP(B318,'Pivot Table'!$B$5:$K$2000,8,FALSE)=1,"Yes","")</f>
        <v/>
      </c>
      <c r="S318" s="277" t="str">
        <f>'ALC Transition Plans'!BL319</f>
        <v>F</v>
      </c>
      <c r="T318" s="226" t="str">
        <f>IF('ALC POC'!D318=0," ",'ALC POC'!D318)</f>
        <v xml:space="preserve">Tyesha Jackson
Susan Orge
Ester Romero </v>
      </c>
      <c r="U318" s="139" t="str">
        <f>IF('ALC POC'!E318=0," ",'ALC POC'!E318)</f>
        <v xml:space="preserve">Tyesha.N.Jackson@irs.gov
Susan.E.Orge@irs.gov
Ester.Romero@irs.gov </v>
      </c>
      <c r="V318" s="139" t="str">
        <f>IF('ALC POC'!F318=0," ",'ALC POC'!F318)</f>
        <v xml:space="preserve">202-803-9521
</v>
      </c>
      <c r="X318">
        <f t="shared" si="14"/>
        <v>0</v>
      </c>
    </row>
    <row r="319" spans="1:24" ht="32.4" customHeight="1" x14ac:dyDescent="0.25">
      <c r="A319" s="333" t="s">
        <v>2</v>
      </c>
      <c r="B319" s="333" t="s">
        <v>298</v>
      </c>
      <c r="C319" s="480" t="str">
        <f>IF('ALC POC'!C319=0," ",'ALC POC'!C319)</f>
        <v>Treasury - IRS</v>
      </c>
      <c r="D319" s="480"/>
      <c r="E319" s="322" t="str">
        <f>IF('ALC Transition Plans'!$C320="yes", IF('ALC Transition Plans'!M320,"Prod",IF('ALC Transition Plans'!F320, 'ALC Transition Plans'!E320," ")),"N/A")</f>
        <v>Prod</v>
      </c>
      <c r="F319" s="261">
        <f>IF('ALC Transition Plans'!F320=0," ",'ALC Transition Plans'!F320)</f>
        <v>39508</v>
      </c>
      <c r="G319" s="262" t="str">
        <f>IF('ALC Transition Plans'!G320=0," ",'ALC Transition Plans'!G320)</f>
        <v>Y</v>
      </c>
      <c r="H319" s="262" t="str">
        <f>IF('ALC Transition Plans'!H320=0," ",'ALC Transition Plans'!H320)</f>
        <v>Y</v>
      </c>
      <c r="I319" s="261" t="str">
        <f>IF('ALC Transition Plans'!I320=0," ",'ALC Transition Plans'!I320)</f>
        <v xml:space="preserve"> </v>
      </c>
      <c r="J319" s="323" t="str">
        <f>IF('ALC Transition Plans'!$O320="yes", IF('ALC Transition Plans'!X320,"Prod",IF('ALC Transition Plans'!R320, 'ALC Transition Plans'!Q320," ")),"N/A")</f>
        <v>Prod</v>
      </c>
      <c r="K319" s="267" t="str">
        <f>IF('ALC Transition Plans'!R320=0," ",'ALC Transition Plans'!R320)</f>
        <v xml:space="preserve"> </v>
      </c>
      <c r="L319" s="270" t="str">
        <f>IF('ALC Transition Plans'!S320=0," ",'ALC Transition Plans'!S320)</f>
        <v>Y</v>
      </c>
      <c r="M319" s="267" t="str">
        <f>IF('ALC Transition Plans'!T320=0," ",'ALC Transition Plans'!T320)</f>
        <v xml:space="preserve"> </v>
      </c>
      <c r="N319" s="324" t="str">
        <f>IF('ALC Transition Plans'!$Z320="yes", IF('ALC Transition Plans'!AJ320,"Prod",IF('ALC Transition Plans'!AF320, 'ALC Transition Plans'!AC320," ")),"N/A")</f>
        <v>Prod</v>
      </c>
      <c r="O319" s="269" t="str">
        <f>IF('ALC Transition Plans'!AE320=0," ",'ALC Transition Plans'!AE320)</f>
        <v>Y</v>
      </c>
      <c r="P319" s="557" t="str">
        <f>IF('ALC Transition Plans'!AF320=0," ",'ALC Transition Plans'!AF320)</f>
        <v xml:space="preserve"> </v>
      </c>
      <c r="Q319" s="558">
        <f t="shared" si="15"/>
        <v>0</v>
      </c>
      <c r="R319" s="276" t="str">
        <f>IF(VLOOKUP(B319,'Pivot Table'!$B$5:$K$2000,8,FALSE)=1,"Yes","")</f>
        <v/>
      </c>
      <c r="S319" s="277" t="str">
        <f>'ALC Transition Plans'!BL320</f>
        <v>F</v>
      </c>
      <c r="T319" s="226" t="str">
        <f>IF('ALC POC'!D319=0," ",'ALC POC'!D319)</f>
        <v xml:space="preserve">Tyesha Jackson
Susan Orge
Ester Romero </v>
      </c>
      <c r="U319" s="139" t="str">
        <f>IF('ALC POC'!E319=0," ",'ALC POC'!E319)</f>
        <v xml:space="preserve">Tyesha.N.Jackson@irs.gov
Susan.E.Orge@irs.gov
Ester.Romero@irs.gov </v>
      </c>
      <c r="V319" s="139" t="str">
        <f>IF('ALC POC'!F319=0," ",'ALC POC'!F319)</f>
        <v xml:space="preserve">202-803-9521
</v>
      </c>
      <c r="X319">
        <f t="shared" si="14"/>
        <v>0</v>
      </c>
    </row>
    <row r="320" spans="1:24" ht="32.4" customHeight="1" x14ac:dyDescent="0.25">
      <c r="A320" s="333" t="s">
        <v>2</v>
      </c>
      <c r="B320" s="333" t="s">
        <v>299</v>
      </c>
      <c r="C320" s="480" t="str">
        <f>IF('ALC POC'!C320=0," ",'ALC POC'!C320)</f>
        <v>Treasury - IRS</v>
      </c>
      <c r="D320" s="480"/>
      <c r="E320" s="322" t="str">
        <f>IF('ALC Transition Plans'!$C321="yes", IF('ALC Transition Plans'!M321,"Prod",IF('ALC Transition Plans'!F321, 'ALC Transition Plans'!E321," ")),"N/A")</f>
        <v>Prod</v>
      </c>
      <c r="F320" s="261">
        <f>IF('ALC Transition Plans'!F321=0," ",'ALC Transition Plans'!F321)</f>
        <v>39722</v>
      </c>
      <c r="G320" s="262" t="str">
        <f>IF('ALC Transition Plans'!G321=0," ",'ALC Transition Plans'!G321)</f>
        <v>Y</v>
      </c>
      <c r="H320" s="262" t="str">
        <f>IF('ALC Transition Plans'!H321=0," ",'ALC Transition Plans'!H321)</f>
        <v>Y</v>
      </c>
      <c r="I320" s="261" t="str">
        <f>IF('ALC Transition Plans'!I321=0," ",'ALC Transition Plans'!I321)</f>
        <v xml:space="preserve"> </v>
      </c>
      <c r="J320" s="323" t="str">
        <f>IF('ALC Transition Plans'!$O321="yes", IF('ALC Transition Plans'!X321,"Prod",IF('ALC Transition Plans'!R321, 'ALC Transition Plans'!Q321," ")),"N/A")</f>
        <v>Prod</v>
      </c>
      <c r="K320" s="267" t="str">
        <f>IF('ALC Transition Plans'!R321=0," ",'ALC Transition Plans'!R321)</f>
        <v xml:space="preserve"> </v>
      </c>
      <c r="L320" s="270" t="str">
        <f>IF('ALC Transition Plans'!S321=0," ",'ALC Transition Plans'!S321)</f>
        <v>Y</v>
      </c>
      <c r="M320" s="267" t="str">
        <f>IF('ALC Transition Plans'!T321=0," ",'ALC Transition Plans'!T321)</f>
        <v xml:space="preserve"> </v>
      </c>
      <c r="N320" s="324" t="str">
        <f>IF('ALC Transition Plans'!$Z321="yes", IF('ALC Transition Plans'!AJ321,"Prod",IF('ALC Transition Plans'!AF321, 'ALC Transition Plans'!AC321," ")),"N/A")</f>
        <v>Prod</v>
      </c>
      <c r="O320" s="269" t="str">
        <f>IF('ALC Transition Plans'!AE321=0," ",'ALC Transition Plans'!AE321)</f>
        <v>Y</v>
      </c>
      <c r="P320" s="557" t="str">
        <f>IF('ALC Transition Plans'!AF321=0," ",'ALC Transition Plans'!AF321)</f>
        <v xml:space="preserve"> </v>
      </c>
      <c r="Q320" s="558">
        <f t="shared" si="15"/>
        <v>0</v>
      </c>
      <c r="R320" s="276" t="str">
        <f>IF(VLOOKUP(B320,'Pivot Table'!$B$5:$K$2000,8,FALSE)=1,"Yes","")</f>
        <v/>
      </c>
      <c r="S320" s="277" t="str">
        <f>'ALC Transition Plans'!BL321</f>
        <v>F</v>
      </c>
      <c r="T320" s="226" t="str">
        <f>IF('ALC POC'!D320=0," ",'ALC POC'!D320)</f>
        <v xml:space="preserve">Tyesha Jackson
Susan Orge
Ester Romero </v>
      </c>
      <c r="U320" s="139" t="str">
        <f>IF('ALC POC'!E320=0," ",'ALC POC'!E320)</f>
        <v xml:space="preserve">Tyesha.N.Jackson@irs.gov
Susan.E.Orge@irs.gov
Ester.Romero@irs.gov </v>
      </c>
      <c r="V320" s="139" t="str">
        <f>IF('ALC POC'!F320=0," ",'ALC POC'!F320)</f>
        <v xml:space="preserve">202-803-9521
</v>
      </c>
      <c r="X320">
        <f t="shared" si="14"/>
        <v>0</v>
      </c>
    </row>
    <row r="321" spans="1:24" ht="32.4" customHeight="1" x14ac:dyDescent="0.25">
      <c r="A321" s="333" t="s">
        <v>2</v>
      </c>
      <c r="B321" s="333" t="s">
        <v>300</v>
      </c>
      <c r="C321" s="480" t="str">
        <f>IF('ALC POC'!C321=0," ",'ALC POC'!C321)</f>
        <v>Treasury - IRS</v>
      </c>
      <c r="D321" s="480"/>
      <c r="E321" s="322" t="str">
        <f>IF('ALC Transition Plans'!$C322="yes", IF('ALC Transition Plans'!M322,"Prod",IF('ALC Transition Plans'!F322, 'ALC Transition Plans'!E322," ")),"N/A")</f>
        <v>Prod</v>
      </c>
      <c r="F321" s="261">
        <f>IF('ALC Transition Plans'!F322=0," ",'ALC Transition Plans'!F322)</f>
        <v>39692</v>
      </c>
      <c r="G321" s="262" t="str">
        <f>IF('ALC Transition Plans'!G322=0," ",'ALC Transition Plans'!G322)</f>
        <v>Y</v>
      </c>
      <c r="H321" s="262" t="str">
        <f>IF('ALC Transition Plans'!H322=0," ",'ALC Transition Plans'!H322)</f>
        <v>Y</v>
      </c>
      <c r="I321" s="261" t="str">
        <f>IF('ALC Transition Plans'!I322=0," ",'ALC Transition Plans'!I322)</f>
        <v xml:space="preserve"> </v>
      </c>
      <c r="J321" s="329" t="str">
        <f>IF('ALC Transition Plans'!$O322="yes", IF('ALC Transition Plans'!X322,"Prod",IF('ALC Transition Plans'!R322, 'ALC Transition Plans'!Q322," ")),"N/A")</f>
        <v>N/A</v>
      </c>
      <c r="K321" s="330" t="str">
        <f>IF('ALC Transition Plans'!R322=0," ",'ALC Transition Plans'!R322)</f>
        <v xml:space="preserve"> </v>
      </c>
      <c r="L321" s="332" t="str">
        <f>IF('ALC Transition Plans'!S322=0," ",'ALC Transition Plans'!S322)</f>
        <v xml:space="preserve"> </v>
      </c>
      <c r="M321" s="330" t="str">
        <f>IF('ALC Transition Plans'!T322=0," ",'ALC Transition Plans'!T322)</f>
        <v xml:space="preserve"> </v>
      </c>
      <c r="N321" s="324" t="str">
        <f>IF('ALC Transition Plans'!$Z322="yes", IF('ALC Transition Plans'!AJ322,"Prod",IF('ALC Transition Plans'!AF322, 'ALC Transition Plans'!AC322," ")),"N/A")</f>
        <v>Prod</v>
      </c>
      <c r="O321" s="269" t="str">
        <f>IF('ALC Transition Plans'!AE322=0," ",'ALC Transition Plans'!AE322)</f>
        <v>Y</v>
      </c>
      <c r="P321" s="557" t="str">
        <f>IF('ALC Transition Plans'!AF322=0," ",'ALC Transition Plans'!AF322)</f>
        <v xml:space="preserve"> </v>
      </c>
      <c r="Q321" s="558">
        <f t="shared" si="15"/>
        <v>0</v>
      </c>
      <c r="R321" s="276" t="str">
        <f>IF(VLOOKUP(B321,'Pivot Table'!$B$5:$K$2000,8,FALSE)=1,"Yes","")</f>
        <v/>
      </c>
      <c r="S321" s="277" t="str">
        <f>'ALC Transition Plans'!BL322</f>
        <v>F</v>
      </c>
      <c r="T321" s="226" t="str">
        <f>IF('ALC POC'!D321=0," ",'ALC POC'!D321)</f>
        <v xml:space="preserve">Tyesha Jackson
Susan Orge
Ester Romero </v>
      </c>
      <c r="U321" s="139" t="str">
        <f>IF('ALC POC'!E321=0," ",'ALC POC'!E321)</f>
        <v xml:space="preserve">Tyesha.N.Jackson@irs.gov
Susan.E.Orge@irs.gov
Ester.Romero@irs.gov </v>
      </c>
      <c r="V321" s="139" t="str">
        <f>IF('ALC POC'!F321=0," ",'ALC POC'!F321)</f>
        <v xml:space="preserve">202-803-9521
</v>
      </c>
      <c r="X321">
        <f t="shared" si="14"/>
        <v>0</v>
      </c>
    </row>
    <row r="322" spans="1:24" ht="32.4" customHeight="1" x14ac:dyDescent="0.25">
      <c r="A322" s="333" t="s">
        <v>2</v>
      </c>
      <c r="B322" s="333" t="s">
        <v>301</v>
      </c>
      <c r="C322" s="480" t="str">
        <f>IF('ALC POC'!C322=0," ",'ALC POC'!C322)</f>
        <v>Treasury - IRS</v>
      </c>
      <c r="D322" s="480"/>
      <c r="E322" s="322" t="str">
        <f>IF('ALC Transition Plans'!$C323="yes", IF('ALC Transition Plans'!M323,"Prod",IF('ALC Transition Plans'!F323, 'ALC Transition Plans'!E323," ")),"N/A")</f>
        <v>Prod</v>
      </c>
      <c r="F322" s="261">
        <f>IF('ALC Transition Plans'!F323=0," ",'ALC Transition Plans'!F323)</f>
        <v>39722</v>
      </c>
      <c r="G322" s="262" t="str">
        <f>IF('ALC Transition Plans'!G323=0," ",'ALC Transition Plans'!G323)</f>
        <v>Y</v>
      </c>
      <c r="H322" s="262" t="str">
        <f>IF('ALC Transition Plans'!H323=0," ",'ALC Transition Plans'!H323)</f>
        <v>Y</v>
      </c>
      <c r="I322" s="261" t="str">
        <f>IF('ALC Transition Plans'!I323=0," ",'ALC Transition Plans'!I323)</f>
        <v xml:space="preserve"> </v>
      </c>
      <c r="J322" s="323" t="str">
        <f>IF('ALC Transition Plans'!$O323="yes", IF('ALC Transition Plans'!X323,"Prod",IF('ALC Transition Plans'!R323, 'ALC Transition Plans'!Q323," ")),"N/A")</f>
        <v>Prod</v>
      </c>
      <c r="K322" s="267" t="str">
        <f>IF('ALC Transition Plans'!R323=0," ",'ALC Transition Plans'!R323)</f>
        <v xml:space="preserve"> </v>
      </c>
      <c r="L322" s="270" t="str">
        <f>IF('ALC Transition Plans'!S323=0," ",'ALC Transition Plans'!S323)</f>
        <v>Y</v>
      </c>
      <c r="M322" s="267" t="str">
        <f>IF('ALC Transition Plans'!T323=0," ",'ALC Transition Plans'!T323)</f>
        <v xml:space="preserve"> </v>
      </c>
      <c r="N322" s="324" t="str">
        <f>IF('ALC Transition Plans'!$Z323="yes", IF('ALC Transition Plans'!AJ323,"Prod",IF('ALC Transition Plans'!AF323, 'ALC Transition Plans'!AC323," ")),"N/A")</f>
        <v>Prod</v>
      </c>
      <c r="O322" s="269" t="str">
        <f>IF('ALC Transition Plans'!AE323=0," ",'ALC Transition Plans'!AE323)</f>
        <v>Y</v>
      </c>
      <c r="P322" s="557" t="str">
        <f>IF('ALC Transition Plans'!AF323=0," ",'ALC Transition Plans'!AF323)</f>
        <v xml:space="preserve"> </v>
      </c>
      <c r="Q322" s="558">
        <f t="shared" si="15"/>
        <v>0</v>
      </c>
      <c r="R322" s="276" t="str">
        <f>IF(VLOOKUP(B322,'Pivot Table'!$B$5:$K$2000,8,FALSE)=1,"Yes","")</f>
        <v/>
      </c>
      <c r="S322" s="277" t="str">
        <f>'ALC Transition Plans'!BL323</f>
        <v>F</v>
      </c>
      <c r="T322" s="226" t="str">
        <f>IF('ALC POC'!D322=0," ",'ALC POC'!D322)</f>
        <v xml:space="preserve">Tyesha Jackson
Susan Orge
Ester Romero </v>
      </c>
      <c r="U322" s="139" t="str">
        <f>IF('ALC POC'!E322=0," ",'ALC POC'!E322)</f>
        <v xml:space="preserve">Tyesha.N.Jackson@irs.gov
Susan.E.Orge@irs.gov
Ester.Romero@irs.gov </v>
      </c>
      <c r="V322" s="139" t="str">
        <f>IF('ALC POC'!F322=0," ",'ALC POC'!F322)</f>
        <v xml:space="preserve">202-803-9521
</v>
      </c>
      <c r="X322">
        <f t="shared" ref="X322:X355" si="19">COUNTIF($A$2:$A$755,W322)</f>
        <v>0</v>
      </c>
    </row>
    <row r="323" spans="1:24" ht="32.4" customHeight="1" x14ac:dyDescent="0.25">
      <c r="A323" s="333" t="s">
        <v>2</v>
      </c>
      <c r="B323" s="333" t="s">
        <v>302</v>
      </c>
      <c r="C323" s="480" t="str">
        <f>IF('ALC POC'!C323=0," ",'ALC POC'!C323)</f>
        <v>Treasury - IRS</v>
      </c>
      <c r="D323" s="480"/>
      <c r="E323" s="322" t="str">
        <f>IF('ALC Transition Plans'!$C324="yes", IF('ALC Transition Plans'!M324,"Prod",IF('ALC Transition Plans'!F324, 'ALC Transition Plans'!E324," ")),"N/A")</f>
        <v>Prod</v>
      </c>
      <c r="F323" s="261">
        <f>IF('ALC Transition Plans'!F324=0," ",'ALC Transition Plans'!F324)</f>
        <v>39722</v>
      </c>
      <c r="G323" s="262" t="str">
        <f>IF('ALC Transition Plans'!G324=0," ",'ALC Transition Plans'!G324)</f>
        <v>Y</v>
      </c>
      <c r="H323" s="262" t="str">
        <f>IF('ALC Transition Plans'!H324=0," ",'ALC Transition Plans'!H324)</f>
        <v>Y</v>
      </c>
      <c r="I323" s="261" t="str">
        <f>IF('ALC Transition Plans'!I324=0," ",'ALC Transition Plans'!I324)</f>
        <v xml:space="preserve"> </v>
      </c>
      <c r="J323" s="323" t="str">
        <f>IF('ALC Transition Plans'!$O324="yes", IF('ALC Transition Plans'!X324,"Prod",IF('ALC Transition Plans'!R324, 'ALC Transition Plans'!Q324," ")),"N/A")</f>
        <v>Prod</v>
      </c>
      <c r="K323" s="267" t="str">
        <f>IF('ALC Transition Plans'!R324=0," ",'ALC Transition Plans'!R324)</f>
        <v xml:space="preserve"> </v>
      </c>
      <c r="L323" s="270" t="str">
        <f>IF('ALC Transition Plans'!S324=0," ",'ALC Transition Plans'!S324)</f>
        <v>Y</v>
      </c>
      <c r="M323" s="267" t="str">
        <f>IF('ALC Transition Plans'!T324=0," ",'ALC Transition Plans'!T324)</f>
        <v xml:space="preserve"> </v>
      </c>
      <c r="N323" s="324" t="str">
        <f>IF('ALC Transition Plans'!$Z324="yes", IF('ALC Transition Plans'!AJ324,"Prod",IF('ALC Transition Plans'!AF324, 'ALC Transition Plans'!AC324," ")),"N/A")</f>
        <v>Prod</v>
      </c>
      <c r="O323" s="269" t="str">
        <f>IF('ALC Transition Plans'!AE324=0," ",'ALC Transition Plans'!AE324)</f>
        <v>Y</v>
      </c>
      <c r="P323" s="557" t="str">
        <f>IF('ALC Transition Plans'!AF324=0," ",'ALC Transition Plans'!AF324)</f>
        <v xml:space="preserve"> </v>
      </c>
      <c r="Q323" s="558">
        <f t="shared" si="15"/>
        <v>0</v>
      </c>
      <c r="R323" s="276" t="str">
        <f>IF(VLOOKUP(B323,'Pivot Table'!$B$5:$K$2000,8,FALSE)=1,"Yes","")</f>
        <v/>
      </c>
      <c r="S323" s="277" t="str">
        <f>'ALC Transition Plans'!BL324</f>
        <v>F</v>
      </c>
      <c r="T323" s="226" t="str">
        <f>IF('ALC POC'!D323=0," ",'ALC POC'!D323)</f>
        <v xml:space="preserve">Tyesha Jackson
Susan Orge
Ester Romero </v>
      </c>
      <c r="U323" s="139" t="str">
        <f>IF('ALC POC'!E323=0," ",'ALC POC'!E323)</f>
        <v xml:space="preserve">Tyesha.N.Jackson@irs.gov
Susan.E.Orge@irs.gov
Ester.Romero@irs.gov </v>
      </c>
      <c r="V323" s="139" t="str">
        <f>IF('ALC POC'!F323=0," ",'ALC POC'!F323)</f>
        <v xml:space="preserve">202-803-9521
</v>
      </c>
      <c r="X323">
        <f t="shared" si="19"/>
        <v>0</v>
      </c>
    </row>
    <row r="324" spans="1:24" ht="32.4" customHeight="1" x14ac:dyDescent="0.25">
      <c r="A324" s="333" t="s">
        <v>2</v>
      </c>
      <c r="B324" s="333" t="s">
        <v>303</v>
      </c>
      <c r="C324" s="480" t="str">
        <f>IF('ALC POC'!C324=0," ",'ALC POC'!C324)</f>
        <v>Treasury - IRS</v>
      </c>
      <c r="D324" s="480"/>
      <c r="E324" s="322" t="str">
        <f>IF('ALC Transition Plans'!$C325="yes", IF('ALC Transition Plans'!M325,"Prod",IF('ALC Transition Plans'!F325, 'ALC Transition Plans'!E325," ")),"N/A")</f>
        <v>Prod</v>
      </c>
      <c r="F324" s="261">
        <f>IF('ALC Transition Plans'!F325=0," ",'ALC Transition Plans'!F325)</f>
        <v>38838</v>
      </c>
      <c r="G324" s="262" t="str">
        <f>IF('ALC Transition Plans'!G325=0," ",'ALC Transition Plans'!G325)</f>
        <v>Y</v>
      </c>
      <c r="H324" s="262" t="str">
        <f>IF('ALC Transition Plans'!H325=0," ",'ALC Transition Plans'!H325)</f>
        <v>Y</v>
      </c>
      <c r="I324" s="261" t="str">
        <f>IF('ALC Transition Plans'!I325=0," ",'ALC Transition Plans'!I325)</f>
        <v xml:space="preserve"> </v>
      </c>
      <c r="J324" s="329" t="str">
        <f>IF('ALC Transition Plans'!$O325="yes", IF('ALC Transition Plans'!X325,"Prod",IF('ALC Transition Plans'!R325, 'ALC Transition Plans'!Q325," ")),"N/A")</f>
        <v>N/A</v>
      </c>
      <c r="K324" s="330" t="str">
        <f>IF('ALC Transition Plans'!R325=0," ",'ALC Transition Plans'!R325)</f>
        <v xml:space="preserve"> </v>
      </c>
      <c r="L324" s="332" t="str">
        <f>IF('ALC Transition Plans'!S325=0," ",'ALC Transition Plans'!S325)</f>
        <v xml:space="preserve"> </v>
      </c>
      <c r="M324" s="330" t="str">
        <f>IF('ALC Transition Plans'!T325=0," ",'ALC Transition Plans'!T325)</f>
        <v xml:space="preserve"> </v>
      </c>
      <c r="N324" s="329" t="str">
        <f>IF('ALC Transition Plans'!$Z325="yes", IF('ALC Transition Plans'!AJ325,"Prod",IF('ALC Transition Plans'!AF325, 'ALC Transition Plans'!AC325," ")),"N/A")</f>
        <v>N/A</v>
      </c>
      <c r="O324" s="332" t="str">
        <f>IF('ALC Transition Plans'!AE325=0," ",'ALC Transition Plans'!AE325)</f>
        <v xml:space="preserve"> </v>
      </c>
      <c r="P324" s="560" t="str">
        <f>IF('ALC Transition Plans'!AF325=0," ",'ALC Transition Plans'!AF325)</f>
        <v xml:space="preserve"> </v>
      </c>
      <c r="Q324" s="558">
        <f t="shared" si="15"/>
        <v>0</v>
      </c>
      <c r="R324" s="276" t="str">
        <f>IF(VLOOKUP(B324,'Pivot Table'!$B$5:$K$2000,8,FALSE)=1,"Yes","")</f>
        <v/>
      </c>
      <c r="S324" s="277" t="str">
        <f>'ALC Transition Plans'!BL325</f>
        <v>F</v>
      </c>
      <c r="T324" s="226" t="str">
        <f>IF('ALC POC'!D324=0," ",'ALC POC'!D324)</f>
        <v xml:space="preserve">Tyesha Jackson
Susan Orge
Ester Romero </v>
      </c>
      <c r="U324" s="139" t="str">
        <f>IF('ALC POC'!E324=0," ",'ALC POC'!E324)</f>
        <v xml:space="preserve">Tyesha.N.Jackson@irs.gov
Susan.E.Orge@irs.gov
Ester.Romero@irs.gov </v>
      </c>
      <c r="V324" s="139" t="str">
        <f>IF('ALC POC'!F324=0," ",'ALC POC'!F324)</f>
        <v xml:space="preserve">202-803-9521
</v>
      </c>
      <c r="X324">
        <f t="shared" si="19"/>
        <v>0</v>
      </c>
    </row>
    <row r="325" spans="1:24" ht="32.4" customHeight="1" x14ac:dyDescent="0.25">
      <c r="A325" s="333" t="s">
        <v>2</v>
      </c>
      <c r="B325" s="333" t="s">
        <v>304</v>
      </c>
      <c r="C325" s="480" t="str">
        <f>IF('ALC POC'!C325=0," ",'ALC POC'!C325)</f>
        <v>Treasury - IRS</v>
      </c>
      <c r="D325" s="480"/>
      <c r="E325" s="322" t="str">
        <f>IF('ALC Transition Plans'!$C326="yes", IF('ALC Transition Plans'!M326,"Prod",IF('ALC Transition Plans'!F326, 'ALC Transition Plans'!E326," ")),"N/A")</f>
        <v>Prod</v>
      </c>
      <c r="F325" s="261">
        <f>IF('ALC Transition Plans'!F326=0," ",'ALC Transition Plans'!F326)</f>
        <v>39722</v>
      </c>
      <c r="G325" s="262" t="str">
        <f>IF('ALC Transition Plans'!G326=0," ",'ALC Transition Plans'!G326)</f>
        <v>Y</v>
      </c>
      <c r="H325" s="262" t="str">
        <f>IF('ALC Transition Plans'!H326=0," ",'ALC Transition Plans'!H326)</f>
        <v>Y</v>
      </c>
      <c r="I325" s="261" t="str">
        <f>IF('ALC Transition Plans'!I326=0," ",'ALC Transition Plans'!I326)</f>
        <v xml:space="preserve"> </v>
      </c>
      <c r="J325" s="323" t="str">
        <f>IF('ALC Transition Plans'!$O326="yes", IF('ALC Transition Plans'!X326,"Prod",IF('ALC Transition Plans'!R326, 'ALC Transition Plans'!Q326," ")),"N/A")</f>
        <v>Prod</v>
      </c>
      <c r="K325" s="267" t="str">
        <f>IF('ALC Transition Plans'!R326=0," ",'ALC Transition Plans'!R326)</f>
        <v xml:space="preserve"> </v>
      </c>
      <c r="L325" s="270" t="str">
        <f>IF('ALC Transition Plans'!S326=0," ",'ALC Transition Plans'!S326)</f>
        <v>Y</v>
      </c>
      <c r="M325" s="267" t="str">
        <f>IF('ALC Transition Plans'!T326=0," ",'ALC Transition Plans'!T326)</f>
        <v xml:space="preserve"> </v>
      </c>
      <c r="N325" s="324" t="str">
        <f>IF('ALC Transition Plans'!$Z326="yes", IF('ALC Transition Plans'!AJ326,"Prod",IF('ALC Transition Plans'!AF326, 'ALC Transition Plans'!AC326," ")),"N/A")</f>
        <v>Prod</v>
      </c>
      <c r="O325" s="269" t="str">
        <f>IF('ALC Transition Plans'!AE326=0," ",'ALC Transition Plans'!AE326)</f>
        <v>Y</v>
      </c>
      <c r="P325" s="557" t="str">
        <f>IF('ALC Transition Plans'!AF326=0," ",'ALC Transition Plans'!AF326)</f>
        <v xml:space="preserve"> </v>
      </c>
      <c r="Q325" s="558">
        <f t="shared" si="15"/>
        <v>0</v>
      </c>
      <c r="R325" s="276" t="str">
        <f>IF(VLOOKUP(B325,'Pivot Table'!$B$5:$K$2000,8,FALSE)=1,"Yes","")</f>
        <v/>
      </c>
      <c r="S325" s="277" t="str">
        <f>'ALC Transition Plans'!BL326</f>
        <v>F</v>
      </c>
      <c r="T325" s="226" t="str">
        <f>IF('ALC POC'!D325=0," ",'ALC POC'!D325)</f>
        <v xml:space="preserve">Tyesha Jackson
Susan Orge
Ester Romero </v>
      </c>
      <c r="U325" s="139" t="str">
        <f>IF('ALC POC'!E325=0," ",'ALC POC'!E325)</f>
        <v xml:space="preserve">Tyesha.N.Jackson@irs.gov
Susan.E.Orge@irs.gov
Ester.Romero@irs.gov </v>
      </c>
      <c r="V325" s="139" t="str">
        <f>IF('ALC POC'!F325=0," ",'ALC POC'!F325)</f>
        <v xml:space="preserve">202-803-9521
</v>
      </c>
      <c r="X325">
        <f t="shared" si="19"/>
        <v>0</v>
      </c>
    </row>
    <row r="326" spans="1:24" ht="32.4" customHeight="1" x14ac:dyDescent="0.25">
      <c r="A326" s="333" t="s">
        <v>2</v>
      </c>
      <c r="B326" s="333" t="s">
        <v>305</v>
      </c>
      <c r="C326" s="480" t="str">
        <f>IF('ALC POC'!C326=0," ",'ALC POC'!C326)</f>
        <v>Treasury - Alcohol and Tobacco Tax and Trade Bureau Adm</v>
      </c>
      <c r="D326" s="480"/>
      <c r="E326" s="322" t="str">
        <f>IF('ALC Transition Plans'!$C327="yes", IF('ALC Transition Plans'!M327,"Prod",IF('ALC Transition Plans'!F327, 'ALC Transition Plans'!E327," ")),"N/A")</f>
        <v>Prod</v>
      </c>
      <c r="F326" s="261">
        <f>IF('ALC Transition Plans'!F327=0," ",'ALC Transition Plans'!F327)</f>
        <v>41548</v>
      </c>
      <c r="G326" s="262" t="str">
        <f>IF('ALC Transition Plans'!G327=0," ",'ALC Transition Plans'!G327)</f>
        <v>Y</v>
      </c>
      <c r="H326" s="262" t="str">
        <f>IF('ALC Transition Plans'!H327=0," ",'ALC Transition Plans'!H327)</f>
        <v>Y</v>
      </c>
      <c r="I326" s="261" t="str">
        <f>IF('ALC Transition Plans'!I327=0," ",'ALC Transition Plans'!I327)</f>
        <v xml:space="preserve"> </v>
      </c>
      <c r="J326" s="323" t="str">
        <f>IF('ALC Transition Plans'!$O327="yes", IF('ALC Transition Plans'!X327,"Prod",IF('ALC Transition Plans'!R327, 'ALC Transition Plans'!Q327," ")),"N/A")</f>
        <v>Prod</v>
      </c>
      <c r="K326" s="267">
        <f>IF('ALC Transition Plans'!R327=0," ",'ALC Transition Plans'!R327)</f>
        <v>41548</v>
      </c>
      <c r="L326" s="270" t="str">
        <f>IF('ALC Transition Plans'!S327=0," ",'ALC Transition Plans'!S327)</f>
        <v>Y</v>
      </c>
      <c r="M326" s="267" t="str">
        <f>IF('ALC Transition Plans'!T327=0," ",'ALC Transition Plans'!T327)</f>
        <v xml:space="preserve"> </v>
      </c>
      <c r="N326" s="324" t="str">
        <f>IF('ALC Transition Plans'!$Z327="yes", IF('ALC Transition Plans'!AJ327,"Prod",IF('ALC Transition Plans'!AF327, 'ALC Transition Plans'!AC327," ")),"N/A")</f>
        <v>Prod</v>
      </c>
      <c r="O326" s="269" t="str">
        <f>IF('ALC Transition Plans'!AE327=0," ",'ALC Transition Plans'!AE327)</f>
        <v>Y</v>
      </c>
      <c r="P326" s="557" t="str">
        <f>IF('ALC Transition Plans'!AF327=0," ",'ALC Transition Plans'!AF327)</f>
        <v xml:space="preserve"> </v>
      </c>
      <c r="Q326" s="558">
        <f t="shared" si="15"/>
        <v>0</v>
      </c>
      <c r="R326" s="276" t="str">
        <f>IF(VLOOKUP(B326,'Pivot Table'!$B$5:$K$2000,8,FALSE)=1,"Yes","")</f>
        <v/>
      </c>
      <c r="S326" s="277" t="str">
        <f>'ALC Transition Plans'!BL327</f>
        <v>F</v>
      </c>
      <c r="T326" s="226" t="str">
        <f>IF('ALC POC'!D326=0," ",'ALC POC'!D326)</f>
        <v>Brian Casto</v>
      </c>
      <c r="U326" s="139" t="str">
        <f>IF('ALC POC'!E326=0," ",'ALC POC'!E326)</f>
        <v>Brian.Casto@bpd.treas.gov</v>
      </c>
      <c r="V326" s="139" t="str">
        <f>IF('ALC POC'!F326=0," ",'ALC POC'!F326)</f>
        <v>304-480-7018</v>
      </c>
      <c r="X326">
        <f t="shared" si="19"/>
        <v>0</v>
      </c>
    </row>
    <row r="327" spans="1:24" ht="27" customHeight="1" x14ac:dyDescent="0.25">
      <c r="A327" s="333" t="s">
        <v>2</v>
      </c>
      <c r="B327" s="333" t="s">
        <v>306</v>
      </c>
      <c r="C327" s="480" t="str">
        <f>IF('ALC POC'!C327=0," ",'ALC POC'!C327)</f>
        <v>Treasury - Alcohol and Tobacco Tax and Trade Bureau Adm</v>
      </c>
      <c r="D327" s="480"/>
      <c r="E327" s="322" t="str">
        <f>IF('ALC Transition Plans'!$C328="yes", IF('ALC Transition Plans'!M328,"Prod",IF('ALC Transition Plans'!F328, 'ALC Transition Plans'!E328," ")),"N/A")</f>
        <v>Prod</v>
      </c>
      <c r="F327" s="261">
        <f>IF('ALC Transition Plans'!F328=0," ",'ALC Transition Plans'!F328)</f>
        <v>41730</v>
      </c>
      <c r="G327" s="262" t="str">
        <f>IF('ALC Transition Plans'!G328=0," ",'ALC Transition Plans'!G328)</f>
        <v>Y</v>
      </c>
      <c r="H327" s="262" t="str">
        <f>IF('ALC Transition Plans'!H328=0," ",'ALC Transition Plans'!H328)</f>
        <v>Y</v>
      </c>
      <c r="I327" s="261" t="str">
        <f>IF('ALC Transition Plans'!I328=0," ",'ALC Transition Plans'!I328)</f>
        <v xml:space="preserve"> </v>
      </c>
      <c r="J327" s="323" t="str">
        <f>IF('ALC Transition Plans'!$O328="yes", IF('ALC Transition Plans'!X328,"Prod",IF('ALC Transition Plans'!R328, 'ALC Transition Plans'!Q328," ")),"N/A")</f>
        <v>Prod</v>
      </c>
      <c r="K327" s="267">
        <f>IF('ALC Transition Plans'!R328=0," ",'ALC Transition Plans'!R328)</f>
        <v>41730</v>
      </c>
      <c r="L327" s="270" t="str">
        <f>IF('ALC Transition Plans'!S328=0," ",'ALC Transition Plans'!S328)</f>
        <v>Y</v>
      </c>
      <c r="M327" s="267" t="str">
        <f>IF('ALC Transition Plans'!T328=0," ",'ALC Transition Plans'!T328)</f>
        <v xml:space="preserve"> </v>
      </c>
      <c r="N327" s="324" t="str">
        <f>IF('ALC Transition Plans'!$Z328="yes", IF('ALC Transition Plans'!AJ328,"Prod",IF('ALC Transition Plans'!AF328, 'ALC Transition Plans'!AC328," ")),"N/A")</f>
        <v>Prod</v>
      </c>
      <c r="O327" s="269" t="str">
        <f>IF('ALC Transition Plans'!AE328=0," ",'ALC Transition Plans'!AE328)</f>
        <v>Y</v>
      </c>
      <c r="P327" s="557" t="str">
        <f>IF('ALC Transition Plans'!AF328=0," ",'ALC Transition Plans'!AF328)</f>
        <v xml:space="preserve"> </v>
      </c>
      <c r="Q327" s="558">
        <f t="shared" si="15"/>
        <v>0</v>
      </c>
      <c r="R327" s="276" t="str">
        <f>IF(VLOOKUP(B327,'Pivot Table'!$B$5:$K$2000,8,FALSE)=1,"Yes","")</f>
        <v/>
      </c>
      <c r="S327" s="277" t="str">
        <f>'ALC Transition Plans'!BL328</f>
        <v>F</v>
      </c>
      <c r="T327" s="226" t="str">
        <f>IF('ALC POC'!D327=0," ",'ALC POC'!D327)</f>
        <v xml:space="preserve">Jenny Timon  </v>
      </c>
      <c r="U327" s="139" t="str">
        <f>IF('ALC POC'!E327=0," ",'ALC POC'!E327)</f>
        <v>Jenny.Timon@ttb.treas.com</v>
      </c>
      <c r="V327" s="139" t="str">
        <f>IF('ALC POC'!F327=0," ",'ALC POC'!F327)</f>
        <v>513-684-3777</v>
      </c>
      <c r="X327">
        <f t="shared" si="19"/>
        <v>0</v>
      </c>
    </row>
    <row r="328" spans="1:24" ht="22.5" x14ac:dyDescent="0.25">
      <c r="A328" s="333" t="s">
        <v>2</v>
      </c>
      <c r="B328" s="333" t="s">
        <v>1012</v>
      </c>
      <c r="C328" s="480" t="str">
        <f>IF('ALC POC'!C328=0," ",'ALC POC'!C328)</f>
        <v>Treasury - Fiscal Service</v>
      </c>
      <c r="D328" s="480" t="s">
        <v>2065</v>
      </c>
      <c r="E328" s="322" t="str">
        <f>IF('ALC Transition Plans'!$C329="yes", IF('ALC Transition Plans'!M329,"Prod",IF('ALC Transition Plans'!F329, 'ALC Transition Plans'!E329," ")),"N/A")</f>
        <v>Prod</v>
      </c>
      <c r="F328" s="261">
        <f>IF('ALC Transition Plans'!F329=0," ",'ALC Transition Plans'!F329)</f>
        <v>41730</v>
      </c>
      <c r="G328" s="262" t="str">
        <f>IF('ALC Transition Plans'!G329=0," ",'ALC Transition Plans'!G329)</f>
        <v>Y</v>
      </c>
      <c r="H328" s="262" t="str">
        <f>IF('ALC Transition Plans'!H329=0," ",'ALC Transition Plans'!H329)</f>
        <v>Y</v>
      </c>
      <c r="I328" s="261" t="str">
        <f>IF('ALC Transition Plans'!I329=0," ",'ALC Transition Plans'!I329)</f>
        <v xml:space="preserve"> </v>
      </c>
      <c r="J328" s="323" t="str">
        <f>IF('ALC Transition Plans'!$O329="yes", IF('ALC Transition Plans'!X329,"Prod",IF('ALC Transition Plans'!R329, 'ALC Transition Plans'!Q329," ")),"N/A")</f>
        <v>Prod</v>
      </c>
      <c r="K328" s="267">
        <f>IF('ALC Transition Plans'!R329=0," ",'ALC Transition Plans'!R329)</f>
        <v>41730</v>
      </c>
      <c r="L328" s="270" t="str">
        <f>IF('ALC Transition Plans'!S329=0," ",'ALC Transition Plans'!S329)</f>
        <v>Y</v>
      </c>
      <c r="M328" s="267" t="str">
        <f>IF('ALC Transition Plans'!T329=0," ",'ALC Transition Plans'!T329)</f>
        <v xml:space="preserve"> </v>
      </c>
      <c r="N328" s="324" t="str">
        <f>IF('ALC Transition Plans'!$Z329="yes", IF('ALC Transition Plans'!AJ329,"Prod",IF('ALC Transition Plans'!AF329, 'ALC Transition Plans'!AC329," ")),"N/A")</f>
        <v>Prod</v>
      </c>
      <c r="O328" s="269" t="str">
        <f>IF('ALC Transition Plans'!AE329=0," ",'ALC Transition Plans'!AE329)</f>
        <v>Y</v>
      </c>
      <c r="P328" s="557" t="str">
        <f>IF('ALC Transition Plans'!AF329=0," ",'ALC Transition Plans'!AF329)</f>
        <v xml:space="preserve"> </v>
      </c>
      <c r="Q328" s="558">
        <f t="shared" si="15"/>
        <v>0</v>
      </c>
      <c r="R328" s="276" t="str">
        <f>IF(VLOOKUP(B328,'Pivot Table'!$B$5:$K$2000,8,FALSE)=1,"Yes","")</f>
        <v>Yes</v>
      </c>
      <c r="S328" s="277" t="str">
        <f>'ALC Transition Plans'!BL329</f>
        <v>F</v>
      </c>
      <c r="T328" s="226" t="str">
        <f>IF('ALC POC'!D328=0," ",'ALC POC'!D328)</f>
        <v>Brian Casto</v>
      </c>
      <c r="U328" s="139" t="str">
        <f>IF('ALC POC'!E328=0," ",'ALC POC'!E328)</f>
        <v>Brian.Casto@bpd.treas.gov</v>
      </c>
      <c r="V328" s="139" t="str">
        <f>IF('ALC POC'!F328=0," ",'ALC POC'!F328)</f>
        <v>304-480-7018</v>
      </c>
      <c r="X328">
        <f t="shared" si="19"/>
        <v>0</v>
      </c>
    </row>
    <row r="329" spans="1:24" ht="15" x14ac:dyDescent="0.25">
      <c r="A329" s="333" t="s">
        <v>2</v>
      </c>
      <c r="B329" s="333" t="s">
        <v>1684</v>
      </c>
      <c r="C329" s="480" t="str">
        <f>IF('ALC POC'!C329=0," ",'ALC POC'!C329)</f>
        <v>Bureau of Fiscal Service</v>
      </c>
      <c r="D329" s="480"/>
      <c r="E329" s="322" t="str">
        <f>IF('ALC Transition Plans'!$C330="yes", IF('ALC Transition Plans'!M330,"Prod",IF('ALC Transition Plans'!F330, 'ALC Transition Plans'!E330," ")),"N/A")</f>
        <v>Prod</v>
      </c>
      <c r="F329" s="261" t="str">
        <f>IF('ALC Transition Plans'!F330=0," ",'ALC Transition Plans'!F330)</f>
        <v xml:space="preserve"> </v>
      </c>
      <c r="G329" s="262" t="str">
        <f>IF('ALC Transition Plans'!G330=0," ",'ALC Transition Plans'!G330)</f>
        <v>Y</v>
      </c>
      <c r="H329" s="262" t="str">
        <f>IF('ALC Transition Plans'!H330=0," ",'ALC Transition Plans'!H330)</f>
        <v>Y</v>
      </c>
      <c r="I329" s="261" t="str">
        <f>IF('ALC Transition Plans'!I330=0," ",'ALC Transition Plans'!I330)</f>
        <v xml:space="preserve"> </v>
      </c>
      <c r="J329" s="329" t="str">
        <f>IF('ALC Transition Plans'!$O330="yes", IF('ALC Transition Plans'!X330,"Prod",IF('ALC Transition Plans'!R330, 'ALC Transition Plans'!Q330," ")),"N/A")</f>
        <v>N/A</v>
      </c>
      <c r="K329" s="330" t="str">
        <f>IF('ALC Transition Plans'!R330=0," ",'ALC Transition Plans'!R330)</f>
        <v xml:space="preserve"> </v>
      </c>
      <c r="L329" s="332" t="str">
        <f>IF('ALC Transition Plans'!S330=0," ",'ALC Transition Plans'!S330)</f>
        <v xml:space="preserve"> </v>
      </c>
      <c r="M329" s="330" t="str">
        <f>IF('ALC Transition Plans'!T330=0," ",'ALC Transition Plans'!T330)</f>
        <v xml:space="preserve"> </v>
      </c>
      <c r="N329" s="329" t="str">
        <f>IF('ALC Transition Plans'!$Z330="yes", IF('ALC Transition Plans'!AJ330,"Prod",IF('ALC Transition Plans'!AF330, 'ALC Transition Plans'!AC330," ")),"N/A")</f>
        <v>N/A</v>
      </c>
      <c r="O329" s="332" t="str">
        <f>IF('ALC Transition Plans'!AE330=0," ",'ALC Transition Plans'!AE330)</f>
        <v xml:space="preserve"> </v>
      </c>
      <c r="P329" s="560" t="str">
        <f>IF('ALC Transition Plans'!AF330=0," ",'ALC Transition Plans'!AF330)</f>
        <v xml:space="preserve"> </v>
      </c>
      <c r="Q329" s="558">
        <f t="shared" ref="Q329" si="20">COUNTIF(E329:P329,"X")</f>
        <v>0</v>
      </c>
      <c r="R329" s="276" t="str">
        <f>IF(VLOOKUP(B329,'Pivot Table'!$B$5:$K$2000,8,FALSE)=1,"Yes","")</f>
        <v/>
      </c>
      <c r="S329" s="277" t="str">
        <f>'ALC Transition Plans'!BL330</f>
        <v>F</v>
      </c>
      <c r="T329" s="226" t="str">
        <f>IF('ALC POC'!D329=0," ",'ALC POC'!D329)</f>
        <v>Adam Charlton</v>
      </c>
      <c r="U329" s="139" t="str">
        <f>IF('ALC POC'!E329=0," ",'ALC POC'!E329)</f>
        <v>Adam.Charlton@fiscal.treasury.gov</v>
      </c>
      <c r="V329" s="139" t="str">
        <f>IF('ALC POC'!F329=0," ",'ALC POC'!F329)</f>
        <v>304-485-5248</v>
      </c>
      <c r="X329">
        <f t="shared" si="19"/>
        <v>0</v>
      </c>
    </row>
    <row r="330" spans="1:24" ht="67.5" x14ac:dyDescent="0.25">
      <c r="A330" s="333" t="s">
        <v>2</v>
      </c>
      <c r="B330" s="333" t="s">
        <v>307</v>
      </c>
      <c r="C330" s="480" t="str">
        <f>IF('ALC POC'!C330=0," ",'ALC POC'!C330)</f>
        <v>Treasury - BEP</v>
      </c>
      <c r="D330" s="480" t="s">
        <v>2089</v>
      </c>
      <c r="E330" s="322" t="str">
        <f>IF('ALC Transition Plans'!$C331="yes", IF('ALC Transition Plans'!M331,"Prod",IF('ALC Transition Plans'!F331, 'ALC Transition Plans'!E331," ")),"N/A")</f>
        <v>Prod</v>
      </c>
      <c r="F330" s="261" t="str">
        <f>IF('ALC Transition Plans'!F331=0," ",'ALC Transition Plans'!F331)</f>
        <v xml:space="preserve"> </v>
      </c>
      <c r="G330" s="262" t="str">
        <f>IF('ALC Transition Plans'!G331=0," ",'ALC Transition Plans'!G331)</f>
        <v>Y</v>
      </c>
      <c r="H330" s="262" t="str">
        <f>IF('ALC Transition Plans'!H331=0," ",'ALC Transition Plans'!H331)</f>
        <v>Y</v>
      </c>
      <c r="I330" s="261" t="str">
        <f>IF('ALC Transition Plans'!I331=0," ",'ALC Transition Plans'!I331)</f>
        <v xml:space="preserve"> </v>
      </c>
      <c r="J330" s="323" t="str">
        <f>IF('ALC Transition Plans'!$O331="yes", IF('ALC Transition Plans'!X331,"Prod",IF('ALC Transition Plans'!R331, 'ALC Transition Plans'!Q331," ")),"N/A")</f>
        <v>X</v>
      </c>
      <c r="K330" s="267">
        <f>IF('ALC Transition Plans'!R331=0," ",'ALC Transition Plans'!R331)</f>
        <v>41699</v>
      </c>
      <c r="L330" s="270" t="str">
        <f>IF('ALC Transition Plans'!S331=0," ",'ALC Transition Plans'!S331)</f>
        <v>Y</v>
      </c>
      <c r="M330" s="267">
        <f>IF('ALC Transition Plans'!T331=0," ",'ALC Transition Plans'!T331)</f>
        <v>42644</v>
      </c>
      <c r="N330" s="324" t="str">
        <f>IF('ALC Transition Plans'!$Z331="yes", IF('ALC Transition Plans'!AJ331,"Prod",IF('ALC Transition Plans'!AF331, 'ALC Transition Plans'!AC331," ")),"N/A")</f>
        <v>Prod</v>
      </c>
      <c r="O330" s="269" t="str">
        <f>IF('ALC Transition Plans'!AE331=0," ",'ALC Transition Plans'!AE331)</f>
        <v>Y</v>
      </c>
      <c r="P330" s="557" t="str">
        <f>IF('ALC Transition Plans'!AF331=0," ",'ALC Transition Plans'!AF331)</f>
        <v xml:space="preserve"> </v>
      </c>
      <c r="Q330" s="558">
        <f t="shared" si="15"/>
        <v>1</v>
      </c>
      <c r="R330" s="276" t="str">
        <f>IF(VLOOKUP(B330,'Pivot Table'!$B$5:$K$2000,8,FALSE)=1,"Yes","")</f>
        <v>Yes</v>
      </c>
      <c r="S330" s="277" t="str">
        <f>'ALC Transition Plans'!BL331</f>
        <v>P</v>
      </c>
      <c r="T330" s="226" t="str">
        <f>IF('ALC POC'!D330=0," ",'ALC POC'!D330)</f>
        <v>Gwen House</v>
      </c>
      <c r="U330" s="139" t="str">
        <f>IF('ALC POC'!E330=0," ",'ALC POC'!E330)</f>
        <v>gwen.house@bep.gov</v>
      </c>
      <c r="V330" s="139" t="str">
        <f>IF('ALC POC'!F330=0," ",'ALC POC'!F330)</f>
        <v>202-874-2492</v>
      </c>
      <c r="X330">
        <f t="shared" si="19"/>
        <v>0</v>
      </c>
    </row>
    <row r="331" spans="1:24" ht="67.5" x14ac:dyDescent="0.25">
      <c r="A331" s="333" t="s">
        <v>2</v>
      </c>
      <c r="B331" s="333" t="s">
        <v>308</v>
      </c>
      <c r="C331" s="480" t="str">
        <f>IF('ALC POC'!C331=0," ",'ALC POC'!C331)</f>
        <v>Treasury - BEP</v>
      </c>
      <c r="D331" s="480" t="s">
        <v>2089</v>
      </c>
      <c r="E331" s="322" t="str">
        <f>IF('ALC Transition Plans'!$C332="yes", IF('ALC Transition Plans'!M332,"Prod",IF('ALC Transition Plans'!F332, 'ALC Transition Plans'!E332," ")),"N/A")</f>
        <v>Prod</v>
      </c>
      <c r="F331" s="261" t="str">
        <f>IF('ALC Transition Plans'!F332=0," ",'ALC Transition Plans'!F332)</f>
        <v xml:space="preserve"> </v>
      </c>
      <c r="G331" s="262" t="str">
        <f>IF('ALC Transition Plans'!G332=0," ",'ALC Transition Plans'!G332)</f>
        <v>Y</v>
      </c>
      <c r="H331" s="262" t="str">
        <f>IF('ALC Transition Plans'!H332=0," ",'ALC Transition Plans'!H332)</f>
        <v>Y</v>
      </c>
      <c r="I331" s="261" t="str">
        <f>IF('ALC Transition Plans'!I332=0," ",'ALC Transition Plans'!I332)</f>
        <v xml:space="preserve"> </v>
      </c>
      <c r="J331" s="323" t="str">
        <f>IF('ALC Transition Plans'!$O332="yes", IF('ALC Transition Plans'!X332,"Prod",IF('ALC Transition Plans'!R332, 'ALC Transition Plans'!Q332," ")),"N/A")</f>
        <v>X</v>
      </c>
      <c r="K331" s="267">
        <f>IF('ALC Transition Plans'!R332=0," ",'ALC Transition Plans'!R332)</f>
        <v>41699</v>
      </c>
      <c r="L331" s="270" t="str">
        <f>IF('ALC Transition Plans'!S332=0," ",'ALC Transition Plans'!S332)</f>
        <v>Y</v>
      </c>
      <c r="M331" s="267">
        <f>IF('ALC Transition Plans'!T332=0," ",'ALC Transition Plans'!T332)</f>
        <v>42644</v>
      </c>
      <c r="N331" s="324" t="str">
        <f>IF('ALC Transition Plans'!$Z332="yes", IF('ALC Transition Plans'!AJ332,"Prod",IF('ALC Transition Plans'!AF332, 'ALC Transition Plans'!AC332," ")),"N/A")</f>
        <v>Prod</v>
      </c>
      <c r="O331" s="269" t="str">
        <f>IF('ALC Transition Plans'!AE332=0," ",'ALC Transition Plans'!AE332)</f>
        <v>Y</v>
      </c>
      <c r="P331" s="557" t="str">
        <f>IF('ALC Transition Plans'!AF332=0," ",'ALC Transition Plans'!AF332)</f>
        <v xml:space="preserve"> </v>
      </c>
      <c r="Q331" s="558">
        <f t="shared" si="15"/>
        <v>1</v>
      </c>
      <c r="R331" s="276" t="str">
        <f>IF(VLOOKUP(B331,'Pivot Table'!$B$5:$K$2000,8,FALSE)=1,"Yes","")</f>
        <v>Yes</v>
      </c>
      <c r="S331" s="277" t="str">
        <f>'ALC Transition Plans'!BL332</f>
        <v>P</v>
      </c>
      <c r="T331" s="226" t="str">
        <f>IF('ALC POC'!D331=0," ",'ALC POC'!D331)</f>
        <v>Gwen House</v>
      </c>
      <c r="U331" s="139" t="str">
        <f>IF('ALC POC'!E331=0," ",'ALC POC'!E331)</f>
        <v>gwen.house@bep.gov</v>
      </c>
      <c r="V331" s="139" t="str">
        <f>IF('ALC POC'!F331=0," ",'ALC POC'!F331)</f>
        <v>202-874-2492</v>
      </c>
      <c r="X331">
        <f t="shared" si="19"/>
        <v>0</v>
      </c>
    </row>
    <row r="332" spans="1:24" ht="15" x14ac:dyDescent="0.25">
      <c r="A332" s="333" t="s">
        <v>2</v>
      </c>
      <c r="B332" s="333" t="s">
        <v>309</v>
      </c>
      <c r="C332" s="480" t="str">
        <f>IF('ALC POC'!C332=0," ",'ALC POC'!C332)</f>
        <v>Treasury - BPD ARC</v>
      </c>
      <c r="D332" s="480"/>
      <c r="E332" s="322" t="str">
        <f>IF('ALC Transition Plans'!$C333="yes", IF('ALC Transition Plans'!M333,"Prod",IF('ALC Transition Plans'!F333, 'ALC Transition Plans'!E333," ")),"N/A")</f>
        <v>Prod</v>
      </c>
      <c r="F332" s="261">
        <f>IF('ALC Transition Plans'!F333=0," ",'ALC Transition Plans'!F333)</f>
        <v>41791</v>
      </c>
      <c r="G332" s="262" t="str">
        <f>IF('ALC Transition Plans'!G333=0," ",'ALC Transition Plans'!G333)</f>
        <v>Y</v>
      </c>
      <c r="H332" s="262" t="str">
        <f>IF('ALC Transition Plans'!H333=0," ",'ALC Transition Plans'!H333)</f>
        <v>Y</v>
      </c>
      <c r="I332" s="261" t="str">
        <f>IF('ALC Transition Plans'!I333=0," ",'ALC Transition Plans'!I333)</f>
        <v xml:space="preserve"> </v>
      </c>
      <c r="J332" s="323" t="str">
        <f>IF('ALC Transition Plans'!$O333="yes", IF('ALC Transition Plans'!X333,"Prod",IF('ALC Transition Plans'!R333, 'ALC Transition Plans'!Q333," ")),"N/A")</f>
        <v>Prod</v>
      </c>
      <c r="K332" s="267">
        <f>IF('ALC Transition Plans'!R333=0," ",'ALC Transition Plans'!R333)</f>
        <v>41791</v>
      </c>
      <c r="L332" s="270" t="str">
        <f>IF('ALC Transition Plans'!S333=0," ",'ALC Transition Plans'!S333)</f>
        <v>Y</v>
      </c>
      <c r="M332" s="267" t="str">
        <f>IF('ALC Transition Plans'!T333=0," ",'ALC Transition Plans'!T333)</f>
        <v xml:space="preserve"> </v>
      </c>
      <c r="N332" s="324" t="str">
        <f>IF('ALC Transition Plans'!$Z333="yes", IF('ALC Transition Plans'!AJ333,"Prod",IF('ALC Transition Plans'!AF333, 'ALC Transition Plans'!AC333," ")),"N/A")</f>
        <v>Prod</v>
      </c>
      <c r="O332" s="269" t="str">
        <f>IF('ALC Transition Plans'!AE333=0," ",'ALC Transition Plans'!AE333)</f>
        <v>Y</v>
      </c>
      <c r="P332" s="557" t="str">
        <f>IF('ALC Transition Plans'!AF333=0," ",'ALC Transition Plans'!AF333)</f>
        <v xml:space="preserve"> </v>
      </c>
      <c r="Q332" s="558">
        <f t="shared" si="15"/>
        <v>0</v>
      </c>
      <c r="R332" s="276" t="str">
        <f>IF(VLOOKUP(B332,'Pivot Table'!$B$5:$K$2000,8,FALSE)=1,"Yes","")</f>
        <v/>
      </c>
      <c r="S332" s="277" t="str">
        <f>'ALC Transition Plans'!BL333</f>
        <v>F</v>
      </c>
      <c r="T332" s="226" t="str">
        <f>IF('ALC POC'!D332=0," ",'ALC POC'!D332)</f>
        <v>Brian Casto</v>
      </c>
      <c r="U332" s="139" t="str">
        <f>IF('ALC POC'!E332=0," ",'ALC POC'!E332)</f>
        <v>Brian.Casto@bpd.treas.gov</v>
      </c>
      <c r="V332" s="139" t="str">
        <f>IF('ALC POC'!F332=0," ",'ALC POC'!F332)</f>
        <v>304-480-7018</v>
      </c>
      <c r="X332">
        <f t="shared" si="19"/>
        <v>0</v>
      </c>
    </row>
    <row r="333" spans="1:24" ht="15" x14ac:dyDescent="0.25">
      <c r="A333" s="333" t="s">
        <v>2</v>
      </c>
      <c r="B333" s="333" t="s">
        <v>310</v>
      </c>
      <c r="C333" s="480" t="str">
        <f>IF('ALC POC'!C333=0," ",'ALC POC'!C333)</f>
        <v>Treasury - BPD ARC</v>
      </c>
      <c r="D333" s="480"/>
      <c r="E333" s="322" t="str">
        <f>IF('ALC Transition Plans'!$C334="yes", IF('ALC Transition Plans'!M334,"Prod",IF('ALC Transition Plans'!F334, 'ALC Transition Plans'!E334," ")),"N/A")</f>
        <v>Prod</v>
      </c>
      <c r="F333" s="261">
        <f>IF('ALC Transition Plans'!F334=0," ",'ALC Transition Plans'!F334)</f>
        <v>41791</v>
      </c>
      <c r="G333" s="262" t="str">
        <f>IF('ALC Transition Plans'!G334=0," ",'ALC Transition Plans'!G334)</f>
        <v>Y</v>
      </c>
      <c r="H333" s="262" t="str">
        <f>IF('ALC Transition Plans'!H334=0," ",'ALC Transition Plans'!H334)</f>
        <v>Y</v>
      </c>
      <c r="I333" s="261" t="str">
        <f>IF('ALC Transition Plans'!I334=0," ",'ALC Transition Plans'!I334)</f>
        <v xml:space="preserve"> </v>
      </c>
      <c r="J333" s="323" t="str">
        <f>IF('ALC Transition Plans'!$O334="yes", IF('ALC Transition Plans'!X334,"Prod",IF('ALC Transition Plans'!R334, 'ALC Transition Plans'!Q334," ")),"N/A")</f>
        <v>Prod</v>
      </c>
      <c r="K333" s="267">
        <f>IF('ALC Transition Plans'!R334=0," ",'ALC Transition Plans'!R334)</f>
        <v>41791</v>
      </c>
      <c r="L333" s="270" t="str">
        <f>IF('ALC Transition Plans'!S334=0," ",'ALC Transition Plans'!S334)</f>
        <v>Y</v>
      </c>
      <c r="M333" s="267" t="str">
        <f>IF('ALC Transition Plans'!T334=0," ",'ALC Transition Plans'!T334)</f>
        <v xml:space="preserve"> </v>
      </c>
      <c r="N333" s="324" t="str">
        <f>IF('ALC Transition Plans'!$Z334="yes", IF('ALC Transition Plans'!AJ334,"Prod",IF('ALC Transition Plans'!AF334, 'ALC Transition Plans'!AC334," ")),"N/A")</f>
        <v>Prod</v>
      </c>
      <c r="O333" s="269" t="str">
        <f>IF('ALC Transition Plans'!AE334=0," ",'ALC Transition Plans'!AE334)</f>
        <v>Y</v>
      </c>
      <c r="P333" s="557" t="str">
        <f>IF('ALC Transition Plans'!AF334=0," ",'ALC Transition Plans'!AF334)</f>
        <v xml:space="preserve"> </v>
      </c>
      <c r="Q333" s="558">
        <f t="shared" si="15"/>
        <v>0</v>
      </c>
      <c r="R333" s="276" t="str">
        <f>IF(VLOOKUP(B333,'Pivot Table'!$B$5:$K$2000,8,FALSE)=1,"Yes","")</f>
        <v/>
      </c>
      <c r="S333" s="277" t="str">
        <f>'ALC Transition Plans'!BL334</f>
        <v>F</v>
      </c>
      <c r="T333" s="226" t="str">
        <f>IF('ALC POC'!D333=0," ",'ALC POC'!D333)</f>
        <v>Brian Casto</v>
      </c>
      <c r="U333" s="139" t="str">
        <f>IF('ALC POC'!E333=0," ",'ALC POC'!E333)</f>
        <v>Brian.Casto@bpd.treas.gov</v>
      </c>
      <c r="V333" s="139" t="str">
        <f>IF('ALC POC'!F333=0," ",'ALC POC'!F333)</f>
        <v>304-480-7018</v>
      </c>
      <c r="X333">
        <f t="shared" si="19"/>
        <v>0</v>
      </c>
    </row>
    <row r="334" spans="1:24" ht="15" x14ac:dyDescent="0.25">
      <c r="A334" s="333" t="s">
        <v>2</v>
      </c>
      <c r="B334" s="333" t="s">
        <v>311</v>
      </c>
      <c r="C334" s="480" t="str">
        <f>IF('ALC POC'!C334=0," ",'ALC POC'!C334)</f>
        <v>Treasury CAB</v>
      </c>
      <c r="D334" s="480"/>
      <c r="E334" s="322" t="str">
        <f>IF('ALC Transition Plans'!$C335="yes", IF('ALC Transition Plans'!M335,"Prod",IF('ALC Transition Plans'!F335, 'ALC Transition Plans'!E335," ")),"N/A")</f>
        <v>Prod</v>
      </c>
      <c r="F334" s="261" t="str">
        <f>IF('ALC Transition Plans'!F335=0," ",'ALC Transition Plans'!F335)</f>
        <v xml:space="preserve"> </v>
      </c>
      <c r="G334" s="262" t="str">
        <f>IF('ALC Transition Plans'!G335=0," ",'ALC Transition Plans'!G335)</f>
        <v>Y</v>
      </c>
      <c r="H334" s="262" t="str">
        <f>IF('ALC Transition Plans'!H335=0," ",'ALC Transition Plans'!H335)</f>
        <v>Y</v>
      </c>
      <c r="I334" s="261" t="str">
        <f>IF('ALC Transition Plans'!I335=0," ",'ALC Transition Plans'!I335)</f>
        <v xml:space="preserve"> </v>
      </c>
      <c r="J334" s="323" t="str">
        <f>IF('ALC Transition Plans'!$O335="yes", IF('ALC Transition Plans'!X335,"Prod",IF('ALC Transition Plans'!R335, 'ALC Transition Plans'!Q335," ")),"N/A")</f>
        <v>Prod</v>
      </c>
      <c r="K334" s="267" t="str">
        <f>IF('ALC Transition Plans'!R335=0," ",'ALC Transition Plans'!R335)</f>
        <v xml:space="preserve"> </v>
      </c>
      <c r="L334" s="270" t="str">
        <f>IF('ALC Transition Plans'!S335=0," ",'ALC Transition Plans'!S335)</f>
        <v>Y</v>
      </c>
      <c r="M334" s="267" t="str">
        <f>IF('ALC Transition Plans'!T335=0," ",'ALC Transition Plans'!T335)</f>
        <v xml:space="preserve"> </v>
      </c>
      <c r="N334" s="324" t="str">
        <f>IF('ALC Transition Plans'!$Z335="yes", IF('ALC Transition Plans'!AJ335,"Prod",IF('ALC Transition Plans'!AF335, 'ALC Transition Plans'!AC335," ")),"N/A")</f>
        <v>Prod</v>
      </c>
      <c r="O334" s="269" t="str">
        <f>IF('ALC Transition Plans'!AE335=0," ",'ALC Transition Plans'!AE335)</f>
        <v>Y</v>
      </c>
      <c r="P334" s="557" t="str">
        <f>IF('ALC Transition Plans'!AF335=0," ",'ALC Transition Plans'!AF335)</f>
        <v xml:space="preserve"> </v>
      </c>
      <c r="Q334" s="558">
        <f t="shared" ref="Q334:Q415" si="21">COUNTIF(E334:P334,"X")</f>
        <v>0</v>
      </c>
      <c r="R334" s="276" t="str">
        <f>IF(VLOOKUP(B334,'Pivot Table'!$B$5:$K$2000,8,FALSE)=1,"Yes","")</f>
        <v/>
      </c>
      <c r="S334" s="277" t="str">
        <f>'ALC Transition Plans'!BL335</f>
        <v>F</v>
      </c>
      <c r="T334" s="226" t="str">
        <f>IF('ALC POC'!D334=0," ",'ALC POC'!D334)</f>
        <v>Michael Rabinovitz</v>
      </c>
      <c r="U334" s="139" t="str">
        <f>IF('ALC POC'!F334=0," ",'ALC POC'!F334)</f>
        <v>202-874-9498</v>
      </c>
      <c r="V334" s="139" t="e">
        <f>IF('ALC POC'!#REF!=0," ",'ALC POC'!#REF!)</f>
        <v>#REF!</v>
      </c>
      <c r="X334">
        <f t="shared" si="19"/>
        <v>0</v>
      </c>
    </row>
    <row r="335" spans="1:24" ht="23.25" x14ac:dyDescent="0.25">
      <c r="A335" s="333" t="s">
        <v>2</v>
      </c>
      <c r="B335" s="333" t="s">
        <v>312</v>
      </c>
      <c r="C335" s="480" t="str">
        <f>IF('ALC POC'!C335=0," ",'ALC POC'!C335)</f>
        <v>Treasury - FMS :US Treasury Payment Services Division</v>
      </c>
      <c r="D335" s="480"/>
      <c r="E335" s="322" t="str">
        <f>IF('ALC Transition Plans'!$C336="yes", IF('ALC Transition Plans'!M336,"Prod",IF('ALC Transition Plans'!F336, 'ALC Transition Plans'!E336," ")),"N/A")</f>
        <v>Prod</v>
      </c>
      <c r="F335" s="261" t="str">
        <f>IF('ALC Transition Plans'!F336=0," ",'ALC Transition Plans'!F336)</f>
        <v xml:space="preserve"> </v>
      </c>
      <c r="G335" s="262" t="str">
        <f>IF('ALC Transition Plans'!G336=0," ",'ALC Transition Plans'!G336)</f>
        <v>Y</v>
      </c>
      <c r="H335" s="262" t="str">
        <f>IF('ALC Transition Plans'!H336=0," ",'ALC Transition Plans'!H336)</f>
        <v>Y</v>
      </c>
      <c r="I335" s="261" t="str">
        <f>IF('ALC Transition Plans'!I336=0," ",'ALC Transition Plans'!I336)</f>
        <v xml:space="preserve"> </v>
      </c>
      <c r="J335" s="323" t="str">
        <f>IF('ALC Transition Plans'!$O336="yes", IF('ALC Transition Plans'!X336,"Prod",IF('ALC Transition Plans'!R336, 'ALC Transition Plans'!Q336," ")),"N/A")</f>
        <v>Prod</v>
      </c>
      <c r="K335" s="267" t="str">
        <f>IF('ALC Transition Plans'!R336=0," ",'ALC Transition Plans'!R336)</f>
        <v xml:space="preserve"> </v>
      </c>
      <c r="L335" s="270" t="str">
        <f>IF('ALC Transition Plans'!S336=0," ",'ALC Transition Plans'!S336)</f>
        <v>Y</v>
      </c>
      <c r="M335" s="267" t="str">
        <f>IF('ALC Transition Plans'!T336=0," ",'ALC Transition Plans'!T336)</f>
        <v xml:space="preserve"> </v>
      </c>
      <c r="N335" s="324" t="str">
        <f>IF('ALC Transition Plans'!$Z336="yes", IF('ALC Transition Plans'!AJ336,"Prod",IF('ALC Transition Plans'!AF336, 'ALC Transition Plans'!AC336," ")),"N/A")</f>
        <v>Prod</v>
      </c>
      <c r="O335" s="269" t="str">
        <f>IF('ALC Transition Plans'!AE336=0," ",'ALC Transition Plans'!AE336)</f>
        <v>Y</v>
      </c>
      <c r="P335" s="557" t="str">
        <f>IF('ALC Transition Plans'!AF336=0," ",'ALC Transition Plans'!AF336)</f>
        <v xml:space="preserve"> </v>
      </c>
      <c r="Q335" s="558">
        <f t="shared" si="21"/>
        <v>0</v>
      </c>
      <c r="R335" s="276" t="str">
        <f>IF(VLOOKUP(B335,'Pivot Table'!$B$5:$K$2000,8,FALSE)=1,"Yes","")</f>
        <v/>
      </c>
      <c r="S335" s="277" t="str">
        <f>'ALC Transition Plans'!BL336</f>
        <v>F</v>
      </c>
      <c r="T335" s="226" t="str">
        <f>IF('ALC POC'!D335=0," ",'ALC POC'!D335)</f>
        <v>Kim Munoz
Gretchen Perry</v>
      </c>
      <c r="U335" s="139" t="str">
        <f>IF('ALC POC'!E335=0," ",'ALC POC'!E335)</f>
        <v>kmbrlam@psd.gov
gretcap@psd.gov</v>
      </c>
      <c r="V335" s="139" t="str">
        <f>IF('ALC POC'!F335=0," ",'ALC POC'!F335)</f>
        <v xml:space="preserve">202-874-8874
</v>
      </c>
      <c r="X335">
        <f t="shared" si="19"/>
        <v>0</v>
      </c>
    </row>
    <row r="336" spans="1:24" ht="90" x14ac:dyDescent="0.25">
      <c r="A336" s="625" t="s">
        <v>2</v>
      </c>
      <c r="B336" s="625" t="s">
        <v>1599</v>
      </c>
      <c r="C336" s="606" t="str">
        <f>IF('ALC POC'!C336=0," ",'ALC POC'!C336)</f>
        <v>Treasury - FMS :FINANCIAL ACCOUNTING &amp; SERVICES DIV</v>
      </c>
      <c r="D336" s="606" t="s">
        <v>2094</v>
      </c>
      <c r="E336" s="329" t="str">
        <f>IF('ALC Transition Plans'!$C337="yes", IF('ALC Transition Plans'!M337,"Prod",IF('ALC Transition Plans'!F337, 'ALC Transition Plans'!E337," ")),"N/A")</f>
        <v>N/A</v>
      </c>
      <c r="F336" s="330" t="str">
        <f>IF('ALC Transition Plans'!F337=0," ",'ALC Transition Plans'!F337)</f>
        <v xml:space="preserve"> </v>
      </c>
      <c r="G336" s="331" t="str">
        <f>IF('ALC Transition Plans'!G337=0," ",'ALC Transition Plans'!G337)</f>
        <v xml:space="preserve"> </v>
      </c>
      <c r="H336" s="331" t="str">
        <f>IF('ALC Transition Plans'!H337=0," ",'ALC Transition Plans'!H337)</f>
        <v xml:space="preserve"> </v>
      </c>
      <c r="I336" s="330" t="str">
        <f>IF('ALC Transition Plans'!I337=0," ",'ALC Transition Plans'!I337)</f>
        <v xml:space="preserve"> </v>
      </c>
      <c r="J336" s="323" t="str">
        <f>IF('ALC Transition Plans'!$O337="yes", IF('ALC Transition Plans'!X337,"Prod",IF('ALC Transition Plans'!R337, 'ALC Transition Plans'!Q337," ")),"N/A")</f>
        <v>Prod</v>
      </c>
      <c r="K336" s="267" t="str">
        <f>IF('ALC Transition Plans'!R337=0," ",'ALC Transition Plans'!R337)</f>
        <v xml:space="preserve"> </v>
      </c>
      <c r="L336" s="270" t="str">
        <f>IF('ALC Transition Plans'!S337=0," ",'ALC Transition Plans'!S337)</f>
        <v>Y</v>
      </c>
      <c r="M336" s="267" t="str">
        <f>IF('ALC Transition Plans'!T337=0," ",'ALC Transition Plans'!T337)</f>
        <v xml:space="preserve"> </v>
      </c>
      <c r="N336" s="329" t="str">
        <f>IF('ALC Transition Plans'!$Z337="yes", IF('ALC Transition Plans'!AJ337,"Prod",IF('ALC Transition Plans'!AF337, 'ALC Transition Plans'!AC337," ")),"N/A")</f>
        <v>N/A</v>
      </c>
      <c r="O336" s="332" t="str">
        <f>IF('ALC Transition Plans'!AE337=0," ",'ALC Transition Plans'!AE337)</f>
        <v xml:space="preserve"> </v>
      </c>
      <c r="P336" s="560" t="str">
        <f>IF('ALC Transition Plans'!AF337=0," ",'ALC Transition Plans'!AF337)</f>
        <v xml:space="preserve"> </v>
      </c>
      <c r="Q336" s="558">
        <f t="shared" ref="Q336" si="22">COUNTIF(E336:P336,"X")</f>
        <v>0</v>
      </c>
      <c r="R336" s="276" t="str">
        <f>IF(VLOOKUP(B336,'Pivot Table'!$B$5:$K$2000,8,FALSE)=1,"Yes","")</f>
        <v>Yes</v>
      </c>
      <c r="S336" s="277" t="str">
        <f>'ALC Transition Plans'!BL337</f>
        <v>F</v>
      </c>
      <c r="T336" s="226" t="str">
        <f>IF('ALC POC'!D336=0," ",'ALC POC'!D336)</f>
        <v xml:space="preserve"> </v>
      </c>
      <c r="U336" s="139" t="str">
        <f>IF('ALC POC'!E336=0," ",'ALC POC'!E336)</f>
        <v>NFMS@fiscal.treasury.gov</v>
      </c>
      <c r="V336" s="139" t="str">
        <f>IF('ALC POC'!F336=0," ",'ALC POC'!F336)</f>
        <v xml:space="preserve"> </v>
      </c>
      <c r="X336">
        <f t="shared" si="19"/>
        <v>0</v>
      </c>
    </row>
    <row r="337" spans="1:24" ht="22.5" x14ac:dyDescent="0.25">
      <c r="A337" s="333" t="s">
        <v>2</v>
      </c>
      <c r="B337" s="333" t="s">
        <v>313</v>
      </c>
      <c r="C337" s="480" t="str">
        <f>IF('ALC POC'!C337=0," ",'ALC POC'!C337)</f>
        <v>Treasury - FMS :TRACS</v>
      </c>
      <c r="D337" s="480" t="s">
        <v>2063</v>
      </c>
      <c r="E337" s="322" t="str">
        <f>IF('ALC Transition Plans'!$C338="yes", IF('ALC Transition Plans'!M338,"Prod",IF('ALC Transition Plans'!F338, 'ALC Transition Plans'!E338," ")),"N/A")</f>
        <v>Prod</v>
      </c>
      <c r="F337" s="261">
        <f>IF('ALC Transition Plans'!F338=0," ",'ALC Transition Plans'!F338)</f>
        <v>41640</v>
      </c>
      <c r="G337" s="262" t="str">
        <f>IF('ALC Transition Plans'!G338=0," ",'ALC Transition Plans'!G338)</f>
        <v>Y</v>
      </c>
      <c r="H337" s="262" t="str">
        <f>IF('ALC Transition Plans'!H338=0," ",'ALC Transition Plans'!H338)</f>
        <v>Y</v>
      </c>
      <c r="I337" s="261" t="str">
        <f>IF('ALC Transition Plans'!I338=0," ",'ALC Transition Plans'!I338)</f>
        <v xml:space="preserve"> </v>
      </c>
      <c r="J337" s="323" t="str">
        <f>IF('ALC Transition Plans'!$O338="yes", IF('ALC Transition Plans'!X338,"Prod",IF('ALC Transition Plans'!R338, 'ALC Transition Plans'!Q338," ")),"N/A")</f>
        <v>Prod</v>
      </c>
      <c r="K337" s="267">
        <f>IF('ALC Transition Plans'!R338=0," ",'ALC Transition Plans'!R338)</f>
        <v>41684</v>
      </c>
      <c r="L337" s="270" t="str">
        <f>IF('ALC Transition Plans'!S338=0," ",'ALC Transition Plans'!S338)</f>
        <v>Y</v>
      </c>
      <c r="M337" s="267" t="str">
        <f>IF('ALC Transition Plans'!T338=0," ",'ALC Transition Plans'!T338)</f>
        <v xml:space="preserve"> </v>
      </c>
      <c r="N337" s="324" t="str">
        <f>IF('ALC Transition Plans'!$Z338="yes", IF('ALC Transition Plans'!AJ338,"Prod",IF('ALC Transition Plans'!AF338, 'ALC Transition Plans'!AC338," ")),"N/A")</f>
        <v>Prod</v>
      </c>
      <c r="O337" s="269" t="str">
        <f>IF('ALC Transition Plans'!AE338=0," ",'ALC Transition Plans'!AE338)</f>
        <v>Y</v>
      </c>
      <c r="P337" s="557" t="str">
        <f>IF('ALC Transition Plans'!AF338=0," ",'ALC Transition Plans'!AF338)</f>
        <v xml:space="preserve"> </v>
      </c>
      <c r="Q337" s="558">
        <f t="shared" si="21"/>
        <v>0</v>
      </c>
      <c r="R337" s="276" t="str">
        <f>IF(VLOOKUP(B337,'Pivot Table'!$B$5:$K$2000,8,FALSE)=1,"Yes","")</f>
        <v>Yes</v>
      </c>
      <c r="S337" s="277" t="str">
        <f>'ALC Transition Plans'!BL338</f>
        <v>F</v>
      </c>
      <c r="T337" s="226" t="str">
        <f>IF('ALC POC'!D337=0," ",'ALC POC'!D337)</f>
        <v>Bruce Phillips</v>
      </c>
      <c r="U337" s="139" t="str">
        <f>IF('ALC POC'!E337=0," ",'ALC POC'!E337)</f>
        <v>Bruce.Phillips@fiscal.treasury.gov</v>
      </c>
      <c r="V337" s="139" t="str">
        <f>IF('ALC POC'!F337=0," ",'ALC POC'!F337)</f>
        <v>215-516-8106</v>
      </c>
      <c r="X337">
        <f t="shared" si="19"/>
        <v>0</v>
      </c>
    </row>
    <row r="338" spans="1:24" ht="23.25" x14ac:dyDescent="0.25">
      <c r="A338" s="333" t="s">
        <v>2</v>
      </c>
      <c r="B338" s="333" t="s">
        <v>1876</v>
      </c>
      <c r="C338" s="480" t="str">
        <f>IF('ALC POC'!C338=0," ",'ALC POC'!C338)</f>
        <v>Fiscal Service/DMS</v>
      </c>
      <c r="D338" s="480"/>
      <c r="E338" s="322" t="str">
        <f>IF('ALC Transition Plans'!$C339="yes", IF('ALC Transition Plans'!M339,"Prod",IF('ALC Transition Plans'!F339, 'ALC Transition Plans'!E339," ")),"N/A")</f>
        <v>Prod</v>
      </c>
      <c r="F338" s="261" t="str">
        <f>IF('ALC Transition Plans'!F339=0," ",'ALC Transition Plans'!F339)</f>
        <v xml:space="preserve"> </v>
      </c>
      <c r="G338" s="262" t="str">
        <f>IF('ALC Transition Plans'!G339=0," ",'ALC Transition Plans'!G339)</f>
        <v>Y</v>
      </c>
      <c r="H338" s="262" t="str">
        <f>IF('ALC Transition Plans'!H339=0," ",'ALC Transition Plans'!H339)</f>
        <v>Y</v>
      </c>
      <c r="I338" s="261" t="str">
        <f>IF('ALC Transition Plans'!I339=0," ",'ALC Transition Plans'!I339)</f>
        <v xml:space="preserve"> </v>
      </c>
      <c r="J338" s="323" t="str">
        <f>IF('ALC Transition Plans'!$O339="yes", IF('ALC Transition Plans'!X339,"Prod",IF('ALC Transition Plans'!R339, 'ALC Transition Plans'!Q339," ")),"N/A")</f>
        <v>Prod</v>
      </c>
      <c r="K338" s="267" t="str">
        <f>IF('ALC Transition Plans'!R339=0," ",'ALC Transition Plans'!R339)</f>
        <v xml:space="preserve"> </v>
      </c>
      <c r="L338" s="270" t="str">
        <f>IF('ALC Transition Plans'!S339=0," ",'ALC Transition Plans'!S339)</f>
        <v>Y</v>
      </c>
      <c r="M338" s="267" t="str">
        <f>IF('ALC Transition Plans'!T339=0," ",'ALC Transition Plans'!T339)</f>
        <v xml:space="preserve"> </v>
      </c>
      <c r="N338" s="324" t="str">
        <f>IF('ALC Transition Plans'!$Z339="yes", IF('ALC Transition Plans'!AJ339,"Prod",IF('ALC Transition Plans'!AF339, 'ALC Transition Plans'!AC339," ")),"N/A")</f>
        <v>Prod</v>
      </c>
      <c r="O338" s="269" t="str">
        <f>IF('ALC Transition Plans'!AE339=0," ",'ALC Transition Plans'!AE339)</f>
        <v>Y</v>
      </c>
      <c r="P338" s="557" t="str">
        <f>IF('ALC Transition Plans'!AF339=0," ",'ALC Transition Plans'!AF339)</f>
        <v xml:space="preserve"> </v>
      </c>
      <c r="Q338" s="558">
        <f t="shared" ref="Q338" si="23">COUNTIF(E338:P338,"X")</f>
        <v>0</v>
      </c>
      <c r="R338" s="276" t="str">
        <f>IF(VLOOKUP(B338,'Pivot Table'!$B$5:$K$2000,8,FALSE)=1,"Yes","")</f>
        <v/>
      </c>
      <c r="S338" s="277" t="str">
        <f>'ALC Transition Plans'!BL339</f>
        <v>F</v>
      </c>
      <c r="T338" s="226" t="str">
        <f>IF('ALC POC'!D338=0," ",'ALC POC'!D338)</f>
        <v xml:space="preserve">Cynthia Winters 
Allan Pinkney </v>
      </c>
      <c r="U338" s="139" t="str">
        <f>IF('ALC POC'!E338=0," ",'ALC POC'!E338)</f>
        <v>Cynthia.Winters@fiscal.treasury.gov
Allan.Pinkney@fiscal.treasury.gov</v>
      </c>
      <c r="V338" s="139" t="str">
        <f>IF('ALC POC'!F338=0," ",'ALC POC'!F338)</f>
        <v>202-874-7084
202-874-8491</v>
      </c>
      <c r="X338">
        <f t="shared" si="19"/>
        <v>0</v>
      </c>
    </row>
    <row r="339" spans="1:24" ht="23.25" x14ac:dyDescent="0.25">
      <c r="A339" s="333" t="s">
        <v>2</v>
      </c>
      <c r="B339" s="333" t="s">
        <v>2221</v>
      </c>
      <c r="C339" s="480" t="str">
        <f>IF('ALC POC'!C339=0," ",'ALC POC'!C339)</f>
        <v>Treasury, FMS, Cash Analysis Branch</v>
      </c>
      <c r="D339" s="480"/>
      <c r="E339" s="322" t="str">
        <f>IF('ALC Transition Plans'!$C340="yes", IF('ALC Transition Plans'!M340,"Prod",IF('ALC Transition Plans'!F340, 'ALC Transition Plans'!E340," ")),"N/A")</f>
        <v xml:space="preserve"> </v>
      </c>
      <c r="F339" s="261" t="str">
        <f>IF('ALC Transition Plans'!F340=0," ",'ALC Transition Plans'!F340)</f>
        <v xml:space="preserve"> </v>
      </c>
      <c r="G339" s="262" t="str">
        <f>IF('ALC Transition Plans'!G340=0," ",'ALC Transition Plans'!G340)</f>
        <v xml:space="preserve"> </v>
      </c>
      <c r="H339" s="262" t="str">
        <f>IF('ALC Transition Plans'!H340=0," ",'ALC Transition Plans'!H340)</f>
        <v xml:space="preserve"> </v>
      </c>
      <c r="I339" s="261">
        <f>IF('ALC Transition Plans'!I340=0," ",'ALC Transition Plans'!I340)</f>
        <v>42644</v>
      </c>
      <c r="J339" s="329" t="str">
        <f>IF('ALC Transition Plans'!$O340="yes", IF('ALC Transition Plans'!X340,"Prod",IF('ALC Transition Plans'!R340, 'ALC Transition Plans'!Q340," ")),"N/A")</f>
        <v>N/A</v>
      </c>
      <c r="K339" s="330" t="str">
        <f>IF('ALC Transition Plans'!R340=0," ",'ALC Transition Plans'!R340)</f>
        <v xml:space="preserve"> </v>
      </c>
      <c r="L339" s="332" t="str">
        <f>IF('ALC Transition Plans'!S340=0," ",'ALC Transition Plans'!S340)</f>
        <v xml:space="preserve"> </v>
      </c>
      <c r="M339" s="330" t="str">
        <f>IF('ALC Transition Plans'!T340=0," ",'ALC Transition Plans'!T340)</f>
        <v xml:space="preserve"> </v>
      </c>
      <c r="N339" s="329" t="str">
        <f>IF('ALC Transition Plans'!$Z340="yes", IF('ALC Transition Plans'!AJ340,"Prod",IF('ALC Transition Plans'!AF340, 'ALC Transition Plans'!AC340," ")),"N/A")</f>
        <v>N/A</v>
      </c>
      <c r="O339" s="332" t="str">
        <f>IF('ALC Transition Plans'!AE340=0," ",'ALC Transition Plans'!AE340)</f>
        <v xml:space="preserve"> </v>
      </c>
      <c r="P339" s="560" t="str">
        <f>IF('ALC Transition Plans'!AF340=0," ",'ALC Transition Plans'!AF340)</f>
        <v xml:space="preserve"> </v>
      </c>
      <c r="Q339" s="558">
        <f t="shared" ref="Q339" si="24">COUNTIF(E339:P339,"X")</f>
        <v>0</v>
      </c>
      <c r="R339" s="276" t="str">
        <f>IF(VLOOKUP(B339,'Pivot Table'!$B$5:$K$2000,8,FALSE)=1,"Yes","")</f>
        <v/>
      </c>
      <c r="S339" s="277" t="str">
        <f>'ALC Transition Plans'!BL340</f>
        <v xml:space="preserve"> </v>
      </c>
      <c r="T339" s="226" t="str">
        <f>IF('ALC POC'!D339=0," ",'ALC POC'!D339)</f>
        <v>CRYSTAL MADISON</v>
      </c>
      <c r="U339" s="139" t="str">
        <f>IF('ALC POC'!E339=0," ",'ALC POC'!E339)</f>
        <v>CRYSTAL.MADISON@FISCAL.TREASURY.GOV</v>
      </c>
      <c r="V339" s="139" t="str">
        <f>IF('ALC POC'!F339=0," ",'ALC POC'!F339)</f>
        <v>202-874-7980</v>
      </c>
      <c r="X339">
        <f t="shared" ref="X339" si="25">COUNTIF($A$2:$A$755,W339)</f>
        <v>0</v>
      </c>
    </row>
    <row r="340" spans="1:24" ht="23.25" x14ac:dyDescent="0.25">
      <c r="A340" s="333" t="s">
        <v>2</v>
      </c>
      <c r="B340" s="333" t="s">
        <v>314</v>
      </c>
      <c r="C340" s="480" t="str">
        <f>IF('ALC POC'!C340=0," ",'ALC POC'!C340)</f>
        <v>Treasury - FMS :US Treasury Payment Services Division</v>
      </c>
      <c r="D340" s="480"/>
      <c r="E340" s="322" t="str">
        <f>IF('ALC Transition Plans'!$C341="yes", IF('ALC Transition Plans'!M341,"Prod",IF('ALC Transition Plans'!F341, 'ALC Transition Plans'!E341," ")),"N/A")</f>
        <v>Prod</v>
      </c>
      <c r="F340" s="261" t="str">
        <f>IF('ALC Transition Plans'!F341=0," ",'ALC Transition Plans'!F341)</f>
        <v xml:space="preserve"> </v>
      </c>
      <c r="G340" s="262" t="str">
        <f>IF('ALC Transition Plans'!G341=0," ",'ALC Transition Plans'!G341)</f>
        <v>Y</v>
      </c>
      <c r="H340" s="262" t="str">
        <f>IF('ALC Transition Plans'!H341=0," ",'ALC Transition Plans'!H341)</f>
        <v>Y</v>
      </c>
      <c r="I340" s="261" t="str">
        <f>IF('ALC Transition Plans'!I341=0," ",'ALC Transition Plans'!I341)</f>
        <v xml:space="preserve"> </v>
      </c>
      <c r="J340" s="323" t="str">
        <f>IF('ALC Transition Plans'!$O341="yes", IF('ALC Transition Plans'!X341,"Prod",IF('ALC Transition Plans'!R341, 'ALC Transition Plans'!Q341," ")),"N/A")</f>
        <v>Prod</v>
      </c>
      <c r="K340" s="267" t="str">
        <f>IF('ALC Transition Plans'!R341=0," ",'ALC Transition Plans'!R341)</f>
        <v xml:space="preserve"> </v>
      </c>
      <c r="L340" s="270" t="str">
        <f>IF('ALC Transition Plans'!S341=0," ",'ALC Transition Plans'!S341)</f>
        <v>Y</v>
      </c>
      <c r="M340" s="267" t="str">
        <f>IF('ALC Transition Plans'!T341=0," ",'ALC Transition Plans'!T341)</f>
        <v xml:space="preserve"> </v>
      </c>
      <c r="N340" s="324" t="str">
        <f>IF('ALC Transition Plans'!$Z341="yes", IF('ALC Transition Plans'!AJ341,"Prod",IF('ALC Transition Plans'!AF341, 'ALC Transition Plans'!AC341," ")),"N/A")</f>
        <v>Prod</v>
      </c>
      <c r="O340" s="269" t="str">
        <f>IF('ALC Transition Plans'!AE341=0," ",'ALC Transition Plans'!AE341)</f>
        <v>Y</v>
      </c>
      <c r="P340" s="557" t="str">
        <f>IF('ALC Transition Plans'!AF341=0," ",'ALC Transition Plans'!AF341)</f>
        <v xml:space="preserve"> </v>
      </c>
      <c r="Q340" s="558">
        <f t="shared" si="21"/>
        <v>0</v>
      </c>
      <c r="R340" s="276" t="str">
        <f>IF(VLOOKUP(B340,'Pivot Table'!$B$5:$K$2000,8,FALSE)=1,"Yes","")</f>
        <v/>
      </c>
      <c r="S340" s="277" t="str">
        <f>'ALC Transition Plans'!BL341</f>
        <v>F</v>
      </c>
      <c r="T340" s="226" t="str">
        <f>IF('ALC POC'!D340=0," ",'ALC POC'!D340)</f>
        <v>Kim Munoz
Gretchen Perry</v>
      </c>
      <c r="U340" s="139" t="str">
        <f>IF('ALC POC'!E340=0," ",'ALC POC'!E340)</f>
        <v>kmbrlam@psd.gov
gretcap@psd.gov</v>
      </c>
      <c r="V340" s="139" t="str">
        <f>IF('ALC POC'!F340=0," ",'ALC POC'!F340)</f>
        <v xml:space="preserve">202-874-8874
</v>
      </c>
      <c r="X340">
        <f t="shared" si="19"/>
        <v>0</v>
      </c>
    </row>
    <row r="341" spans="1:24" ht="23.25" x14ac:dyDescent="0.25">
      <c r="A341" s="333" t="s">
        <v>2</v>
      </c>
      <c r="B341" s="333" t="s">
        <v>1144</v>
      </c>
      <c r="C341" s="480" t="str">
        <f>IF('ALC POC'!C341=0," ",'ALC POC'!C341)</f>
        <v>Treasury - FMS :US Treasury Payment Services Division</v>
      </c>
      <c r="D341" s="480"/>
      <c r="E341" s="322" t="str">
        <f>IF('ALC Transition Plans'!$C342="yes", IF('ALC Transition Plans'!M342,"Prod",IF('ALC Transition Plans'!F342, 'ALC Transition Plans'!E342," ")),"N/A")</f>
        <v>Prod</v>
      </c>
      <c r="F341" s="261" t="str">
        <f>IF('ALC Transition Plans'!F342=0," ",'ALC Transition Plans'!F342)</f>
        <v xml:space="preserve"> </v>
      </c>
      <c r="G341" s="262" t="str">
        <f>IF('ALC Transition Plans'!G342=0," ",'ALC Transition Plans'!G342)</f>
        <v>Y</v>
      </c>
      <c r="H341" s="262" t="str">
        <f>IF('ALC Transition Plans'!H342=0," ",'ALC Transition Plans'!H342)</f>
        <v>Y</v>
      </c>
      <c r="I341" s="261" t="str">
        <f>IF('ALC Transition Plans'!I342=0," ",'ALC Transition Plans'!I342)</f>
        <v xml:space="preserve"> </v>
      </c>
      <c r="J341" s="323" t="str">
        <f>IF('ALC Transition Plans'!$O342="yes", IF('ALC Transition Plans'!X342,"Prod",IF('ALC Transition Plans'!R342, 'ALC Transition Plans'!Q342," ")),"N/A")</f>
        <v>Prod</v>
      </c>
      <c r="K341" s="267" t="str">
        <f>IF('ALC Transition Plans'!R342=0," ",'ALC Transition Plans'!R342)</f>
        <v xml:space="preserve"> </v>
      </c>
      <c r="L341" s="270" t="str">
        <f>IF('ALC Transition Plans'!S342=0," ",'ALC Transition Plans'!S342)</f>
        <v>Y</v>
      </c>
      <c r="M341" s="267" t="str">
        <f>IF('ALC Transition Plans'!T342=0," ",'ALC Transition Plans'!T342)</f>
        <v xml:space="preserve"> </v>
      </c>
      <c r="N341" s="324" t="str">
        <f>IF('ALC Transition Plans'!$Z342="yes", IF('ALC Transition Plans'!AJ342,"Prod",IF('ALC Transition Plans'!AF342, 'ALC Transition Plans'!AC342," ")),"N/A")</f>
        <v>Prod</v>
      </c>
      <c r="O341" s="269" t="str">
        <f>IF('ALC Transition Plans'!AE342=0," ",'ALC Transition Plans'!AE342)</f>
        <v>Y</v>
      </c>
      <c r="P341" s="557" t="str">
        <f>IF('ALC Transition Plans'!AF342=0," ",'ALC Transition Plans'!AF342)</f>
        <v xml:space="preserve"> </v>
      </c>
      <c r="Q341" s="558">
        <f>COUNTIF(E341:P341,"X")</f>
        <v>0</v>
      </c>
      <c r="R341" s="276" t="str">
        <f>IF(VLOOKUP(B341,'Pivot Table'!$B$5:$K$2000,8,FALSE)=1,"Yes","")</f>
        <v/>
      </c>
      <c r="S341" s="277" t="str">
        <f>'ALC Transition Plans'!BL342</f>
        <v>F</v>
      </c>
      <c r="T341" s="226" t="str">
        <f>IF('ALC POC'!D341=0," ",'ALC POC'!D341)</f>
        <v>Kim Munoz
Gretchen Perry</v>
      </c>
      <c r="U341" s="139" t="str">
        <f>IF('ALC POC'!E341=0," ",'ALC POC'!E341)</f>
        <v>kmbrlam@psd.gov
gretcap@psd.gov</v>
      </c>
      <c r="V341" s="139" t="str">
        <f>IF('ALC POC'!F341=0," ",'ALC POC'!F341)</f>
        <v xml:space="preserve">202-874-8874
</v>
      </c>
      <c r="X341">
        <f t="shared" si="19"/>
        <v>0</v>
      </c>
    </row>
    <row r="342" spans="1:24" ht="32.4" customHeight="1" x14ac:dyDescent="0.25">
      <c r="A342" s="333" t="s">
        <v>2</v>
      </c>
      <c r="B342" s="333" t="s">
        <v>315</v>
      </c>
      <c r="C342" s="480" t="str">
        <f>IF('ALC POC'!C342=0," ",'ALC POC'!C342)</f>
        <v>Treasury - FMS :US Treasury Payment Services Division</v>
      </c>
      <c r="D342" s="480"/>
      <c r="E342" s="322" t="str">
        <f>IF('ALC Transition Plans'!$C343="yes", IF('ALC Transition Plans'!M343,"Prod",IF('ALC Transition Plans'!F343, 'ALC Transition Plans'!E343," ")),"N/A")</f>
        <v>Prod</v>
      </c>
      <c r="F342" s="261" t="str">
        <f>IF('ALC Transition Plans'!F343=0," ",'ALC Transition Plans'!F343)</f>
        <v xml:space="preserve"> </v>
      </c>
      <c r="G342" s="262" t="str">
        <f>IF('ALC Transition Plans'!G343=0," ",'ALC Transition Plans'!G343)</f>
        <v>Y</v>
      </c>
      <c r="H342" s="262" t="str">
        <f>IF('ALC Transition Plans'!H343=0," ",'ALC Transition Plans'!H343)</f>
        <v>Y</v>
      </c>
      <c r="I342" s="261" t="str">
        <f>IF('ALC Transition Plans'!I343=0," ",'ALC Transition Plans'!I343)</f>
        <v xml:space="preserve"> </v>
      </c>
      <c r="J342" s="323" t="str">
        <f>IF('ALC Transition Plans'!$O343="yes", IF('ALC Transition Plans'!X343,"Prod",IF('ALC Transition Plans'!R343, 'ALC Transition Plans'!Q343," ")),"N/A")</f>
        <v>Prod</v>
      </c>
      <c r="K342" s="267" t="str">
        <f>IF('ALC Transition Plans'!R343=0," ",'ALC Transition Plans'!R343)</f>
        <v xml:space="preserve"> </v>
      </c>
      <c r="L342" s="270" t="str">
        <f>IF('ALC Transition Plans'!S343=0," ",'ALC Transition Plans'!S343)</f>
        <v>Y</v>
      </c>
      <c r="M342" s="267" t="str">
        <f>IF('ALC Transition Plans'!T343=0," ",'ALC Transition Plans'!T343)</f>
        <v xml:space="preserve"> </v>
      </c>
      <c r="N342" s="324" t="str">
        <f>IF('ALC Transition Plans'!$Z343="yes", IF('ALC Transition Plans'!AJ343,"Prod",IF('ALC Transition Plans'!AF343, 'ALC Transition Plans'!AC343," ")),"N/A")</f>
        <v>Prod</v>
      </c>
      <c r="O342" s="269" t="str">
        <f>IF('ALC Transition Plans'!AE343=0," ",'ALC Transition Plans'!AE343)</f>
        <v>Y</v>
      </c>
      <c r="P342" s="557" t="str">
        <f>IF('ALC Transition Plans'!AF343=0," ",'ALC Transition Plans'!AF343)</f>
        <v xml:space="preserve"> </v>
      </c>
      <c r="Q342" s="558">
        <f t="shared" si="21"/>
        <v>0</v>
      </c>
      <c r="R342" s="276" t="str">
        <f>IF(VLOOKUP(B342,'Pivot Table'!$B$5:$K$2000,8,FALSE)=1,"Yes","")</f>
        <v/>
      </c>
      <c r="S342" s="277" t="str">
        <f>'ALC Transition Plans'!BL343</f>
        <v>F</v>
      </c>
      <c r="T342" s="226" t="str">
        <f>IF('ALC POC'!D342=0," ",'ALC POC'!D342)</f>
        <v>Kim Munoz
Gretchen Perry</v>
      </c>
      <c r="U342" s="139" t="str">
        <f>IF('ALC POC'!E342=0," ",'ALC POC'!E342)</f>
        <v>kmbrlam@psd.gov
gretcap@psd.gov</v>
      </c>
      <c r="V342" s="139" t="str">
        <f>IF('ALC POC'!F342=0," ",'ALC POC'!F342)</f>
        <v xml:space="preserve">202-874-8874
</v>
      </c>
      <c r="X342">
        <f t="shared" si="19"/>
        <v>0</v>
      </c>
    </row>
    <row r="343" spans="1:24" ht="15" x14ac:dyDescent="0.25">
      <c r="A343" s="333" t="s">
        <v>2</v>
      </c>
      <c r="B343" s="333" t="s">
        <v>316</v>
      </c>
      <c r="C343" s="480" t="str">
        <f>IF('ALC POC'!C343=0," ",'ALC POC'!C343)</f>
        <v>Treasury - FMS</v>
      </c>
      <c r="D343" s="480"/>
      <c r="E343" s="322" t="str">
        <f>IF('ALC Transition Plans'!$C344="yes", IF('ALC Transition Plans'!M344,"Prod",IF('ALC Transition Plans'!F344, 'ALC Transition Plans'!E344," ")),"N/A")</f>
        <v>Prod</v>
      </c>
      <c r="F343" s="261">
        <f>IF('ALC Transition Plans'!F344=0," ",'ALC Transition Plans'!F344)</f>
        <v>38838</v>
      </c>
      <c r="G343" s="262" t="str">
        <f>IF('ALC Transition Plans'!G344=0," ",'ALC Transition Plans'!G344)</f>
        <v>Y</v>
      </c>
      <c r="H343" s="262" t="str">
        <f>IF('ALC Transition Plans'!H344=0," ",'ALC Transition Plans'!H344)</f>
        <v>Y</v>
      </c>
      <c r="I343" s="261" t="str">
        <f>IF('ALC Transition Plans'!I344=0," ",'ALC Transition Plans'!I344)</f>
        <v xml:space="preserve"> </v>
      </c>
      <c r="J343" s="323" t="str">
        <f>IF('ALC Transition Plans'!$O344="yes", IF('ALC Transition Plans'!X344,"Prod",IF('ALC Transition Plans'!R344, 'ALC Transition Plans'!Q344," ")),"N/A")</f>
        <v>N/A</v>
      </c>
      <c r="K343" s="267" t="str">
        <f>IF('ALC Transition Plans'!R344=0," ",'ALC Transition Plans'!R344)</f>
        <v xml:space="preserve"> </v>
      </c>
      <c r="L343" s="270" t="str">
        <f>IF('ALC Transition Plans'!S344=0," ",'ALC Transition Plans'!S344)</f>
        <v xml:space="preserve"> </v>
      </c>
      <c r="M343" s="267" t="str">
        <f>IF('ALC Transition Plans'!T344=0," ",'ALC Transition Plans'!T344)</f>
        <v xml:space="preserve"> </v>
      </c>
      <c r="N343" s="324" t="str">
        <f>IF('ALC Transition Plans'!$Z344="yes", IF('ALC Transition Plans'!AJ344,"Prod",IF('ALC Transition Plans'!AF344, 'ALC Transition Plans'!AC344," ")),"N/A")</f>
        <v>Prod</v>
      </c>
      <c r="O343" s="269" t="str">
        <f>IF('ALC Transition Plans'!AE344=0," ",'ALC Transition Plans'!AE344)</f>
        <v xml:space="preserve"> </v>
      </c>
      <c r="P343" s="557" t="str">
        <f>IF('ALC Transition Plans'!AF344=0," ",'ALC Transition Plans'!AF344)</f>
        <v xml:space="preserve"> </v>
      </c>
      <c r="Q343" s="558">
        <f t="shared" si="21"/>
        <v>0</v>
      </c>
      <c r="R343" s="276" t="str">
        <f>IF(VLOOKUP(B343,'Pivot Table'!$B$5:$K$2000,8,FALSE)=1,"Yes","")</f>
        <v/>
      </c>
      <c r="S343" s="277" t="str">
        <f>'ALC Transition Plans'!BL344</f>
        <v>F</v>
      </c>
      <c r="T343" s="226" t="str">
        <f>IF('ALC POC'!D343=0," ",'ALC POC'!D343)</f>
        <v>Mary Bailey</v>
      </c>
      <c r="U343" s="139" t="str">
        <f>IF('ALC POC'!E343=0," ",'ALC POC'!E343)</f>
        <v>mary.bailey@fms.treas.gov</v>
      </c>
      <c r="V343" s="139" t="str">
        <f>IF('ALC POC'!F343=0," ",'ALC POC'!F343)</f>
        <v>202-874-7055</v>
      </c>
      <c r="X343">
        <f t="shared" si="19"/>
        <v>0</v>
      </c>
    </row>
    <row r="344" spans="1:24" ht="22.2" customHeight="1" x14ac:dyDescent="0.25">
      <c r="A344" s="333" t="s">
        <v>2</v>
      </c>
      <c r="B344" s="333" t="s">
        <v>317</v>
      </c>
      <c r="C344" s="480" t="str">
        <f>IF('ALC POC'!C344=0," ",'ALC POC'!C344)</f>
        <v>Fiscal Service/DMS</v>
      </c>
      <c r="D344" s="480"/>
      <c r="E344" s="322" t="str">
        <f>IF('ALC Transition Plans'!$C345="yes", IF('ALC Transition Plans'!M345,"Prod",IF('ALC Transition Plans'!F345, 'ALC Transition Plans'!E345," ")),"N/A")</f>
        <v>Prod</v>
      </c>
      <c r="F344" s="261">
        <f>IF('ALC Transition Plans'!F345=0," ",'ALC Transition Plans'!F345)</f>
        <v>41852</v>
      </c>
      <c r="G344" s="262" t="str">
        <f>IF('ALC Transition Plans'!G345=0," ",'ALC Transition Plans'!G345)</f>
        <v>Y</v>
      </c>
      <c r="H344" s="262" t="str">
        <f>IF('ALC Transition Plans'!H345=0," ",'ALC Transition Plans'!H345)</f>
        <v>Y</v>
      </c>
      <c r="I344" s="261" t="str">
        <f>IF('ALC Transition Plans'!I345=0," ",'ALC Transition Plans'!I345)</f>
        <v xml:space="preserve"> </v>
      </c>
      <c r="J344" s="323" t="str">
        <f>IF('ALC Transition Plans'!$O345="yes", IF('ALC Transition Plans'!X345,"Prod",IF('ALC Transition Plans'!R345, 'ALC Transition Plans'!Q345," ")),"N/A")</f>
        <v>Prod</v>
      </c>
      <c r="K344" s="267">
        <f>IF('ALC Transition Plans'!R345=0," ",'ALC Transition Plans'!R345)</f>
        <v>41852</v>
      </c>
      <c r="L344" s="270" t="str">
        <f>IF('ALC Transition Plans'!S345=0," ",'ALC Transition Plans'!S345)</f>
        <v>Y</v>
      </c>
      <c r="M344" s="267" t="str">
        <f>IF('ALC Transition Plans'!T345=0," ",'ALC Transition Plans'!T345)</f>
        <v xml:space="preserve"> </v>
      </c>
      <c r="N344" s="324" t="str">
        <f>IF('ALC Transition Plans'!$Z345="yes", IF('ALC Transition Plans'!AJ345,"Prod",IF('ALC Transition Plans'!AF345, 'ALC Transition Plans'!AC345," ")),"N/A")</f>
        <v>Prod</v>
      </c>
      <c r="O344" s="269" t="str">
        <f>IF('ALC Transition Plans'!AE345=0," ",'ALC Transition Plans'!AE345)</f>
        <v>Y</v>
      </c>
      <c r="P344" s="557" t="str">
        <f>IF('ALC Transition Plans'!AF345=0," ",'ALC Transition Plans'!AF345)</f>
        <v xml:space="preserve"> </v>
      </c>
      <c r="Q344" s="558">
        <f t="shared" si="21"/>
        <v>0</v>
      </c>
      <c r="R344" s="276" t="str">
        <f>IF(VLOOKUP(B344,'Pivot Table'!$B$5:$K$2000,8,FALSE)=1,"Yes","")</f>
        <v/>
      </c>
      <c r="S344" s="277" t="str">
        <f>'ALC Transition Plans'!BL345</f>
        <v>F</v>
      </c>
      <c r="T344" s="226" t="str">
        <f>IF('ALC POC'!D344=0," ",'ALC POC'!D344)</f>
        <v xml:space="preserve">Cynthia Winters 
Allan Pinkney </v>
      </c>
      <c r="U344" s="139" t="str">
        <f>IF('ALC POC'!E344=0," ",'ALC POC'!E344)</f>
        <v>Cynthia.Winters@fiscal.treasury.gov
Allan.Pinkney@fiscal.treasury.gov</v>
      </c>
      <c r="V344" s="139" t="str">
        <f>IF('ALC POC'!F344=0," ",'ALC POC'!F344)</f>
        <v>202-874-7084
202-874-8491</v>
      </c>
      <c r="X344">
        <f t="shared" si="19"/>
        <v>0</v>
      </c>
    </row>
    <row r="345" spans="1:24" ht="32.4" customHeight="1" x14ac:dyDescent="0.25">
      <c r="A345" s="333" t="s">
        <v>2</v>
      </c>
      <c r="B345" s="333" t="s">
        <v>318</v>
      </c>
      <c r="C345" s="480" t="str">
        <f>IF('ALC POC'!C345=0," ",'ALC POC'!C345)</f>
        <v>Treasury - FMS :US Treasury Payment Services Division</v>
      </c>
      <c r="D345" s="480"/>
      <c r="E345" s="322" t="str">
        <f>IF('ALC Transition Plans'!$C346="yes", IF('ALC Transition Plans'!M346,"Prod",IF('ALC Transition Plans'!F346, 'ALC Transition Plans'!E346," ")),"N/A")</f>
        <v>Prod</v>
      </c>
      <c r="F345" s="261" t="str">
        <f>IF('ALC Transition Plans'!F346=0," ",'ALC Transition Plans'!F346)</f>
        <v xml:space="preserve"> </v>
      </c>
      <c r="G345" s="262" t="str">
        <f>IF('ALC Transition Plans'!G346=0," ",'ALC Transition Plans'!G346)</f>
        <v>Y</v>
      </c>
      <c r="H345" s="262" t="str">
        <f>IF('ALC Transition Plans'!H346=0," ",'ALC Transition Plans'!H346)</f>
        <v>Y</v>
      </c>
      <c r="I345" s="261" t="str">
        <f>IF('ALC Transition Plans'!I346=0," ",'ALC Transition Plans'!I346)</f>
        <v xml:space="preserve"> </v>
      </c>
      <c r="J345" s="323" t="str">
        <f>IF('ALC Transition Plans'!$O346="yes", IF('ALC Transition Plans'!X346,"Prod",IF('ALC Transition Plans'!R346, 'ALC Transition Plans'!Q346," ")),"N/A")</f>
        <v>Prod</v>
      </c>
      <c r="K345" s="267" t="str">
        <f>IF('ALC Transition Plans'!R346=0," ",'ALC Transition Plans'!R346)</f>
        <v xml:space="preserve"> </v>
      </c>
      <c r="L345" s="270" t="str">
        <f>IF('ALC Transition Plans'!S346=0," ",'ALC Transition Plans'!S346)</f>
        <v>Y</v>
      </c>
      <c r="M345" s="267" t="str">
        <f>IF('ALC Transition Plans'!T346=0," ",'ALC Transition Plans'!T346)</f>
        <v xml:space="preserve"> </v>
      </c>
      <c r="N345" s="324" t="str">
        <f>IF('ALC Transition Plans'!$Z346="yes", IF('ALC Transition Plans'!AJ346,"Prod",IF('ALC Transition Plans'!AF346, 'ALC Transition Plans'!AC346," ")),"N/A")</f>
        <v>Prod</v>
      </c>
      <c r="O345" s="269" t="str">
        <f>IF('ALC Transition Plans'!AE346=0," ",'ALC Transition Plans'!AE346)</f>
        <v>Y</v>
      </c>
      <c r="P345" s="557" t="str">
        <f>IF('ALC Transition Plans'!AF346=0," ",'ALC Transition Plans'!AF346)</f>
        <v xml:space="preserve"> </v>
      </c>
      <c r="Q345" s="558">
        <f t="shared" si="21"/>
        <v>0</v>
      </c>
      <c r="R345" s="276" t="str">
        <f>IF(VLOOKUP(B345,'Pivot Table'!$B$5:$K$2000,8,FALSE)=1,"Yes","")</f>
        <v/>
      </c>
      <c r="S345" s="277" t="str">
        <f>'ALC Transition Plans'!BL346</f>
        <v>F</v>
      </c>
      <c r="T345" s="226" t="str">
        <f>IF('ALC POC'!D345=0," ",'ALC POC'!D345)</f>
        <v>Kim Munoz
Gretchen Perry</v>
      </c>
      <c r="U345" s="139" t="str">
        <f>IF('ALC POC'!E345=0," ",'ALC POC'!E345)</f>
        <v>kmbrlam@psd.gov
gretcap@psd.gov</v>
      </c>
      <c r="V345" s="139" t="str">
        <f>IF('ALC POC'!F345=0," ",'ALC POC'!F345)</f>
        <v xml:space="preserve">202-874-8874
</v>
      </c>
      <c r="X345">
        <f t="shared" si="19"/>
        <v>0</v>
      </c>
    </row>
    <row r="346" spans="1:24" ht="32.4" customHeight="1" x14ac:dyDescent="0.25">
      <c r="A346" s="333" t="s">
        <v>2</v>
      </c>
      <c r="B346" s="333" t="s">
        <v>319</v>
      </c>
      <c r="C346" s="480" t="str">
        <f>IF('ALC POC'!C346=0," ",'ALC POC'!C346)</f>
        <v>Treasury - FMS :US Treasury Payment Services Division</v>
      </c>
      <c r="D346" s="480"/>
      <c r="E346" s="322" t="str">
        <f>IF('ALC Transition Plans'!$C347="yes", IF('ALC Transition Plans'!M347,"Prod",IF('ALC Transition Plans'!F347, 'ALC Transition Plans'!E347," ")),"N/A")</f>
        <v>Prod</v>
      </c>
      <c r="F346" s="261" t="str">
        <f>IF('ALC Transition Plans'!F347=0," ",'ALC Transition Plans'!F347)</f>
        <v xml:space="preserve"> </v>
      </c>
      <c r="G346" s="262" t="str">
        <f>IF('ALC Transition Plans'!G347=0," ",'ALC Transition Plans'!G347)</f>
        <v>Y</v>
      </c>
      <c r="H346" s="262" t="str">
        <f>IF('ALC Transition Plans'!H347=0," ",'ALC Transition Plans'!H347)</f>
        <v>Y</v>
      </c>
      <c r="I346" s="261" t="str">
        <f>IF('ALC Transition Plans'!I347=0," ",'ALC Transition Plans'!I347)</f>
        <v xml:space="preserve"> </v>
      </c>
      <c r="J346" s="323" t="str">
        <f>IF('ALC Transition Plans'!$O347="yes", IF('ALC Transition Plans'!X347,"Prod",IF('ALC Transition Plans'!R347, 'ALC Transition Plans'!Q347," ")),"N/A")</f>
        <v>Prod</v>
      </c>
      <c r="K346" s="267" t="str">
        <f>IF('ALC Transition Plans'!R347=0," ",'ALC Transition Plans'!R347)</f>
        <v xml:space="preserve"> </v>
      </c>
      <c r="L346" s="270" t="str">
        <f>IF('ALC Transition Plans'!S347=0," ",'ALC Transition Plans'!S347)</f>
        <v>Y</v>
      </c>
      <c r="M346" s="267" t="str">
        <f>IF('ALC Transition Plans'!T347=0," ",'ALC Transition Plans'!T347)</f>
        <v xml:space="preserve"> </v>
      </c>
      <c r="N346" s="324" t="str">
        <f>IF('ALC Transition Plans'!$Z347="yes", IF('ALC Transition Plans'!AJ347,"Prod",IF('ALC Transition Plans'!AF347, 'ALC Transition Plans'!AC347," ")),"N/A")</f>
        <v>Prod</v>
      </c>
      <c r="O346" s="269" t="str">
        <f>IF('ALC Transition Plans'!AE347=0," ",'ALC Transition Plans'!AE347)</f>
        <v>Y</v>
      </c>
      <c r="P346" s="557" t="str">
        <f>IF('ALC Transition Plans'!AF347=0," ",'ALC Transition Plans'!AF347)</f>
        <v xml:space="preserve"> </v>
      </c>
      <c r="Q346" s="558">
        <f t="shared" si="21"/>
        <v>0</v>
      </c>
      <c r="R346" s="276" t="str">
        <f>IF(VLOOKUP(B346,'Pivot Table'!$B$5:$K$2000,8,FALSE)=1,"Yes","")</f>
        <v/>
      </c>
      <c r="S346" s="277" t="str">
        <f>'ALC Transition Plans'!BL347</f>
        <v>F</v>
      </c>
      <c r="T346" s="226" t="str">
        <f>IF('ALC POC'!D346=0," ",'ALC POC'!D346)</f>
        <v>Kim Munoz
Gretchen Perry</v>
      </c>
      <c r="U346" s="139" t="str">
        <f>IF('ALC POC'!E346=0," ",'ALC POC'!E346)</f>
        <v>kmbrlam@psd.gov
gretcap@psd.gov</v>
      </c>
      <c r="V346" s="139" t="str">
        <f>IF('ALC POC'!F346=0," ",'ALC POC'!F346)</f>
        <v xml:space="preserve">202-874-8874
</v>
      </c>
      <c r="X346">
        <f t="shared" si="19"/>
        <v>0</v>
      </c>
    </row>
    <row r="347" spans="1:24" ht="22.5" x14ac:dyDescent="0.25">
      <c r="A347" s="333" t="s">
        <v>2</v>
      </c>
      <c r="B347" s="333" t="s">
        <v>320</v>
      </c>
      <c r="C347" s="480" t="str">
        <f>IF('ALC POC'!C347=0," ",'ALC POC'!C347)</f>
        <v>Treasury - FMS</v>
      </c>
      <c r="D347" s="480" t="s">
        <v>2092</v>
      </c>
      <c r="E347" s="329" t="str">
        <f>IF('ALC Transition Plans'!$C348="yes", IF('ALC Transition Plans'!M348,"Prod",IF('ALC Transition Plans'!F348, 'ALC Transition Plans'!E348," ")),"N/A")</f>
        <v>N/A</v>
      </c>
      <c r="F347" s="330" t="str">
        <f>IF('ALC Transition Plans'!F348=0," ",'ALC Transition Plans'!F348)</f>
        <v xml:space="preserve"> </v>
      </c>
      <c r="G347" s="331" t="str">
        <f>IF('ALC Transition Plans'!G348=0," ",'ALC Transition Plans'!G348)</f>
        <v xml:space="preserve"> </v>
      </c>
      <c r="H347" s="331" t="str">
        <f>IF('ALC Transition Plans'!H348=0," ",'ALC Transition Plans'!H348)</f>
        <v xml:space="preserve"> </v>
      </c>
      <c r="I347" s="330" t="str">
        <f>IF('ALC Transition Plans'!I348=0," ",'ALC Transition Plans'!I348)</f>
        <v xml:space="preserve"> </v>
      </c>
      <c r="J347" s="323" t="str">
        <f>IF('ALC Transition Plans'!$O348="yes", IF('ALC Transition Plans'!X348,"Prod",IF('ALC Transition Plans'!R348, 'ALC Transition Plans'!Q348," ")),"N/A")</f>
        <v>Prod</v>
      </c>
      <c r="K347" s="267" t="str">
        <f>IF('ALC Transition Plans'!R348=0," ",'ALC Transition Plans'!R348)</f>
        <v xml:space="preserve"> </v>
      </c>
      <c r="L347" s="270" t="str">
        <f>IF('ALC Transition Plans'!S348=0," ",'ALC Transition Plans'!S348)</f>
        <v>Y</v>
      </c>
      <c r="M347" s="267" t="str">
        <f>IF('ALC Transition Plans'!T348=0," ",'ALC Transition Plans'!T348)</f>
        <v xml:space="preserve"> </v>
      </c>
      <c r="N347" s="329" t="str">
        <f>IF('ALC Transition Plans'!$Z348="yes", IF('ALC Transition Plans'!AJ348,"Prod",IF('ALC Transition Plans'!AF348, 'ALC Transition Plans'!AC348," ")),"N/A")</f>
        <v>N/A</v>
      </c>
      <c r="O347" s="332" t="str">
        <f>IF('ALC Transition Plans'!AE348=0," ",'ALC Transition Plans'!AE348)</f>
        <v xml:space="preserve"> </v>
      </c>
      <c r="P347" s="560" t="str">
        <f>IF('ALC Transition Plans'!AF348=0," ",'ALC Transition Plans'!AF348)</f>
        <v xml:space="preserve"> </v>
      </c>
      <c r="Q347" s="558">
        <f t="shared" si="21"/>
        <v>0</v>
      </c>
      <c r="R347" s="276" t="str">
        <f>IF(VLOOKUP(B347,'Pivot Table'!$B$5:$K$2000,8,FALSE)=1,"Yes","")</f>
        <v/>
      </c>
      <c r="S347" s="277" t="str">
        <f>'ALC Transition Plans'!BL348</f>
        <v>F</v>
      </c>
      <c r="T347" s="226" t="str">
        <f>IF('ALC POC'!D347=0," ",'ALC POC'!D347)</f>
        <v>Bruce Phillips</v>
      </c>
      <c r="U347" s="139" t="str">
        <f>IF('ALC POC'!E347=0," ",'ALC POC'!E347)</f>
        <v>Bruce.Phillips@fiscal.treasury.gov</v>
      </c>
      <c r="V347" s="139" t="str">
        <f>IF('ALC POC'!F347=0," ",'ALC POC'!F347)</f>
        <v>215-516-8106</v>
      </c>
      <c r="X347">
        <f t="shared" si="19"/>
        <v>0</v>
      </c>
    </row>
    <row r="348" spans="1:24" ht="15" x14ac:dyDescent="0.25">
      <c r="A348" s="333" t="s">
        <v>2</v>
      </c>
      <c r="B348" s="333" t="s">
        <v>321</v>
      </c>
      <c r="C348" s="480" t="str">
        <f>IF('ALC POC'!C348=0," ",'ALC POC'!C348)</f>
        <v>Treasury - FMS</v>
      </c>
      <c r="E348" s="329" t="str">
        <f>IF('ALC Transition Plans'!$C349="yes", IF('ALC Transition Plans'!M349,"Prod",IF('ALC Transition Plans'!F349, 'ALC Transition Plans'!E349," ")),"N/A")</f>
        <v>N/A</v>
      </c>
      <c r="F348" s="330" t="str">
        <f>IF('ALC Transition Plans'!F349=0," ",'ALC Transition Plans'!F349)</f>
        <v xml:space="preserve"> </v>
      </c>
      <c r="G348" s="331" t="str">
        <f>IF('ALC Transition Plans'!G349=0," ",'ALC Transition Plans'!G349)</f>
        <v xml:space="preserve"> </v>
      </c>
      <c r="H348" s="331" t="str">
        <f>IF('ALC Transition Plans'!H349=0," ",'ALC Transition Plans'!H349)</f>
        <v xml:space="preserve"> </v>
      </c>
      <c r="I348" s="330" t="str">
        <f>IF('ALC Transition Plans'!I349=0," ",'ALC Transition Plans'!I349)</f>
        <v xml:space="preserve"> </v>
      </c>
      <c r="J348" s="323" t="str">
        <f>IF('ALC Transition Plans'!$O349="yes", IF('ALC Transition Plans'!X349,"Prod",IF('ALC Transition Plans'!R349, 'ALC Transition Plans'!Q349," ")),"N/A")</f>
        <v>Prod</v>
      </c>
      <c r="K348" s="267" t="str">
        <f>IF('ALC Transition Plans'!R349=0," ",'ALC Transition Plans'!R349)</f>
        <v xml:space="preserve"> </v>
      </c>
      <c r="L348" s="270" t="str">
        <f>IF('ALC Transition Plans'!S349=0," ",'ALC Transition Plans'!S349)</f>
        <v>Y</v>
      </c>
      <c r="M348" s="267" t="str">
        <f>IF('ALC Transition Plans'!T349=0," ",'ALC Transition Plans'!T349)</f>
        <v xml:space="preserve"> </v>
      </c>
      <c r="N348" s="329" t="str">
        <f>IF('ALC Transition Plans'!$Z349="yes", IF('ALC Transition Plans'!AJ349,"Prod",IF('ALC Transition Plans'!AF349, 'ALC Transition Plans'!AC349," ")),"N/A")</f>
        <v>N/A</v>
      </c>
      <c r="O348" s="332" t="str">
        <f>IF('ALC Transition Plans'!AE349=0," ",'ALC Transition Plans'!AE349)</f>
        <v xml:space="preserve"> </v>
      </c>
      <c r="P348" s="560" t="str">
        <f>IF('ALC Transition Plans'!AF349=0," ",'ALC Transition Plans'!AF349)</f>
        <v xml:space="preserve"> </v>
      </c>
      <c r="Q348" s="558">
        <f t="shared" si="21"/>
        <v>0</v>
      </c>
      <c r="R348" s="276" t="str">
        <f>IF(VLOOKUP(B348,'Pivot Table'!$B$5:$K$2000,8,FALSE)=1,"Yes","")</f>
        <v/>
      </c>
      <c r="S348" s="277" t="str">
        <f>'ALC Transition Plans'!BL349</f>
        <v>F</v>
      </c>
      <c r="T348" s="226" t="str">
        <f>IF('ALC POC'!D348=0," ",'ALC POC'!D348)</f>
        <v>Zelda Gantt</v>
      </c>
      <c r="U348" s="139" t="str">
        <f>IF('ALC POC'!E348=0," ",'ALC POC'!E348)</f>
        <v>Zelda.Gantt@fiscal.treasury.gov</v>
      </c>
      <c r="V348" s="139" t="s">
        <v>1946</v>
      </c>
      <c r="X348">
        <f t="shared" si="19"/>
        <v>0</v>
      </c>
    </row>
    <row r="349" spans="1:24" ht="23.25" x14ac:dyDescent="0.25">
      <c r="A349" s="333" t="s">
        <v>2</v>
      </c>
      <c r="B349" s="333" t="s">
        <v>2222</v>
      </c>
      <c r="C349" s="480" t="str">
        <f>IF('ALC POC'!C349=0," ",'ALC POC'!C349)</f>
        <v>Treasury, FMS, Credit Gateway (ACH)</v>
      </c>
      <c r="E349" s="322" t="str">
        <f>IF('ALC Transition Plans'!$C350="yes", IF('ALC Transition Plans'!M350,"Prod",IF('ALC Transition Plans'!F350, 'ALC Transition Plans'!E350," ")),"N/A")</f>
        <v xml:space="preserve"> </v>
      </c>
      <c r="F349" s="261" t="str">
        <f>IF('ALC Transition Plans'!F350=0," ",'ALC Transition Plans'!F350)</f>
        <v xml:space="preserve"> </v>
      </c>
      <c r="G349" s="262" t="str">
        <f>IF('ALC Transition Plans'!G350=0," ",'ALC Transition Plans'!G350)</f>
        <v xml:space="preserve"> </v>
      </c>
      <c r="H349" s="262" t="str">
        <f>IF('ALC Transition Plans'!H350=0," ",'ALC Transition Plans'!H350)</f>
        <v xml:space="preserve"> </v>
      </c>
      <c r="I349" s="261">
        <f>IF('ALC Transition Plans'!I350=0," ",'ALC Transition Plans'!I350)</f>
        <v>42644</v>
      </c>
      <c r="J349" s="329" t="str">
        <f>IF('ALC Transition Plans'!$O350="yes", IF('ALC Transition Plans'!X350,"Prod",IF('ALC Transition Plans'!R350, 'ALC Transition Plans'!Q350," ")),"N/A")</f>
        <v>N/A</v>
      </c>
      <c r="K349" s="330" t="str">
        <f>IF('ALC Transition Plans'!R350=0," ",'ALC Transition Plans'!R350)</f>
        <v xml:space="preserve"> </v>
      </c>
      <c r="L349" s="332" t="str">
        <f>IF('ALC Transition Plans'!S350=0," ",'ALC Transition Plans'!S350)</f>
        <v xml:space="preserve"> </v>
      </c>
      <c r="M349" s="330" t="str">
        <f>IF('ALC Transition Plans'!T350=0," ",'ALC Transition Plans'!T350)</f>
        <v xml:space="preserve"> </v>
      </c>
      <c r="N349" s="329" t="str">
        <f>IF('ALC Transition Plans'!$Z350="yes", IF('ALC Transition Plans'!AJ350,"Prod",IF('ALC Transition Plans'!AF350, 'ALC Transition Plans'!AC350," ")),"N/A")</f>
        <v>N/A</v>
      </c>
      <c r="O349" s="332" t="str">
        <f>IF('ALC Transition Plans'!AE350=0," ",'ALC Transition Plans'!AE350)</f>
        <v xml:space="preserve"> </v>
      </c>
      <c r="P349" s="560" t="str">
        <f>IF('ALC Transition Plans'!AF350=0," ",'ALC Transition Plans'!AF350)</f>
        <v xml:space="preserve"> </v>
      </c>
      <c r="Q349" s="558">
        <f t="shared" ref="Q349" si="26">COUNTIF(E349:P349,"X")</f>
        <v>0</v>
      </c>
      <c r="R349" s="276" t="str">
        <f>IF(VLOOKUP(B349,'Pivot Table'!$B$5:$K$2000,8,FALSE)=1,"Yes","")</f>
        <v/>
      </c>
      <c r="S349" s="277" t="str">
        <f>'ALC Transition Plans'!BL350</f>
        <v xml:space="preserve"> </v>
      </c>
      <c r="T349" s="226" t="str">
        <f>IF('ALC POC'!D349=0," ",'ALC POC'!D349)</f>
        <v>RANDOLPH MAXWELL</v>
      </c>
      <c r="U349" s="139" t="str">
        <f>IF('ALC POC'!E349=0," ",'ALC POC'!E349)</f>
        <v>RANDOLPH.MAXWELL@fiscal.treasury.gov</v>
      </c>
      <c r="V349" s="139" t="s">
        <v>1946</v>
      </c>
      <c r="X349">
        <f t="shared" ref="X349" si="27">COUNTIF($A$2:$A$755,W349)</f>
        <v>0</v>
      </c>
    </row>
    <row r="350" spans="1:24" ht="32.4" customHeight="1" x14ac:dyDescent="0.25">
      <c r="A350" s="333" t="s">
        <v>2</v>
      </c>
      <c r="B350" s="333" t="s">
        <v>1586</v>
      </c>
      <c r="C350" s="480" t="str">
        <f>IF('ALC POC'!C350=0," ",'ALC POC'!C350)</f>
        <v>Treasury - FMS: PAYMENT SERVICES DIVISION - NORTH</v>
      </c>
      <c r="D350" s="480"/>
      <c r="E350" s="322" t="str">
        <f>IF('ALC Transition Plans'!$C351="yes", IF('ALC Transition Plans'!M351,"Prod",IF('ALC Transition Plans'!F351, 'ALC Transition Plans'!E351," ")),"N/A")</f>
        <v>Prod</v>
      </c>
      <c r="F350" s="261">
        <f>IF('ALC Transition Plans'!F351=0," ",'ALC Transition Plans'!F351)</f>
        <v>41883</v>
      </c>
      <c r="G350" s="262" t="str">
        <f>IF('ALC Transition Plans'!G351=0," ",'ALC Transition Plans'!G351)</f>
        <v>Y</v>
      </c>
      <c r="H350" s="262" t="str">
        <f>IF('ALC Transition Plans'!H351=0," ",'ALC Transition Plans'!H351)</f>
        <v>Y</v>
      </c>
      <c r="I350" s="261" t="str">
        <f>IF('ALC Transition Plans'!I351=0," ",'ALC Transition Plans'!I351)</f>
        <v xml:space="preserve"> </v>
      </c>
      <c r="J350" s="323" t="str">
        <f>IF('ALC Transition Plans'!$O351="yes", IF('ALC Transition Plans'!X351,"Prod",IF('ALC Transition Plans'!R351, 'ALC Transition Plans'!Q351," ")),"N/A")</f>
        <v>Prod</v>
      </c>
      <c r="K350" s="267">
        <f>IF('ALC Transition Plans'!R351=0," ",'ALC Transition Plans'!R351)</f>
        <v>41883</v>
      </c>
      <c r="L350" s="270" t="str">
        <f>IF('ALC Transition Plans'!S351=0," ",'ALC Transition Plans'!S351)</f>
        <v>Y</v>
      </c>
      <c r="M350" s="267" t="str">
        <f>IF('ALC Transition Plans'!T351=0," ",'ALC Transition Plans'!T351)</f>
        <v xml:space="preserve"> </v>
      </c>
      <c r="N350" s="324" t="str">
        <f>IF('ALC Transition Plans'!$Z351="yes", IF('ALC Transition Plans'!AJ351,"Prod",IF('ALC Transition Plans'!AF351, 'ALC Transition Plans'!AC351," ")),"N/A")</f>
        <v>Prod</v>
      </c>
      <c r="O350" s="269" t="str">
        <f>IF('ALC Transition Plans'!AE351=0," ",'ALC Transition Plans'!AE351)</f>
        <v>Y</v>
      </c>
      <c r="P350" s="557" t="str">
        <f>IF('ALC Transition Plans'!AF351=0," ",'ALC Transition Plans'!AF351)</f>
        <v xml:space="preserve"> </v>
      </c>
      <c r="Q350" s="558">
        <f t="shared" ref="Q350" si="28">COUNTIF(E350:P350,"X")</f>
        <v>0</v>
      </c>
      <c r="R350" s="276" t="str">
        <f>IF(VLOOKUP(B350,'Pivot Table'!$B$5:$K$2000,8,FALSE)=1,"Yes","")</f>
        <v/>
      </c>
      <c r="S350" s="277" t="str">
        <f>'ALC Transition Plans'!BL351</f>
        <v>F</v>
      </c>
      <c r="T350" s="226" t="str">
        <f>IF('ALC POC'!D350=0," ",'ALC POC'!D350)</f>
        <v xml:space="preserve">Jenni M. Fontana </v>
      </c>
      <c r="U350" s="139" t="str">
        <f>IF('ALC POC'!E350=0," ",'ALC POC'!E350)</f>
        <v>co.p1@PSD.GOV</v>
      </c>
      <c r="V350" s="139" t="str">
        <f>IF('ALC POC'!F350=0," ",'ALC POC'!F350)</f>
        <v>202-874-8874</v>
      </c>
      <c r="X350">
        <f t="shared" si="19"/>
        <v>0</v>
      </c>
    </row>
    <row r="351" spans="1:24" ht="21" customHeight="1" x14ac:dyDescent="0.25">
      <c r="A351" s="333" t="s">
        <v>2</v>
      </c>
      <c r="B351" s="333" t="s">
        <v>1587</v>
      </c>
      <c r="C351" s="480" t="str">
        <f>IF('ALC POC'!C351=0," ",'ALC POC'!C351)</f>
        <v>Treasury - FMS</v>
      </c>
      <c r="D351" s="480"/>
      <c r="E351" s="322" t="str">
        <f>IF('ALC Transition Plans'!$C352="yes", IF('ALC Transition Plans'!M352,"Prod",IF('ALC Transition Plans'!F352, 'ALC Transition Plans'!E352," ")),"N/A")</f>
        <v>Prod</v>
      </c>
      <c r="F351" s="261">
        <f>IF('ALC Transition Plans'!F352=0," ",'ALC Transition Plans'!F352)</f>
        <v>41883</v>
      </c>
      <c r="G351" s="262" t="str">
        <f>IF('ALC Transition Plans'!G352=0," ",'ALC Transition Plans'!G352)</f>
        <v>Y</v>
      </c>
      <c r="H351" s="262" t="str">
        <f>IF('ALC Transition Plans'!H352=0," ",'ALC Transition Plans'!H352)</f>
        <v>Y</v>
      </c>
      <c r="I351" s="261" t="str">
        <f>IF('ALC Transition Plans'!I352=0," ",'ALC Transition Plans'!I352)</f>
        <v xml:space="preserve"> </v>
      </c>
      <c r="J351" s="323" t="str">
        <f>IF('ALC Transition Plans'!$O352="yes", IF('ALC Transition Plans'!X352,"Prod",IF('ALC Transition Plans'!R352, 'ALC Transition Plans'!Q352," ")),"N/A")</f>
        <v>Prod</v>
      </c>
      <c r="K351" s="267">
        <f>IF('ALC Transition Plans'!R352=0," ",'ALC Transition Plans'!R352)</f>
        <v>41883</v>
      </c>
      <c r="L351" s="270" t="str">
        <f>IF('ALC Transition Plans'!S352=0," ",'ALC Transition Plans'!S352)</f>
        <v>Y</v>
      </c>
      <c r="M351" s="267" t="str">
        <f>IF('ALC Transition Plans'!T352=0," ",'ALC Transition Plans'!T352)</f>
        <v xml:space="preserve"> </v>
      </c>
      <c r="N351" s="324" t="str">
        <f>IF('ALC Transition Plans'!$Z352="yes", IF('ALC Transition Plans'!AJ352,"Prod",IF('ALC Transition Plans'!AF352, 'ALC Transition Plans'!AC352," ")),"N/A")</f>
        <v>Prod</v>
      </c>
      <c r="O351" s="269" t="str">
        <f>IF('ALC Transition Plans'!AE352=0," ",'ALC Transition Plans'!AE352)</f>
        <v>Y</v>
      </c>
      <c r="P351" s="557" t="str">
        <f>IF('ALC Transition Plans'!AF352=0," ",'ALC Transition Plans'!AF352)</f>
        <v xml:space="preserve"> </v>
      </c>
      <c r="Q351" s="558">
        <f t="shared" ref="Q351" si="29">COUNTIF(E351:P351,"X")</f>
        <v>0</v>
      </c>
      <c r="R351" s="276" t="str">
        <f>IF(VLOOKUP(B351,'Pivot Table'!$B$5:$K$2000,8,FALSE)=1,"Yes","")</f>
        <v/>
      </c>
      <c r="S351" s="277" t="str">
        <f>'ALC Transition Plans'!BL352</f>
        <v>F</v>
      </c>
      <c r="T351" s="226" t="str">
        <f>IF('ALC POC'!D351=0," ",'ALC POC'!D351)</f>
        <v xml:space="preserve">Jenni M. Fontana </v>
      </c>
      <c r="U351" s="139" t="str">
        <f>IF('ALC POC'!E351=0," ",'ALC POC'!E351)</f>
        <v>co.p1@PSD.GOV</v>
      </c>
      <c r="V351" s="139" t="str">
        <f>IF('ALC POC'!F351=0," ",'ALC POC'!F351)</f>
        <v>202-874-8874</v>
      </c>
      <c r="X351">
        <f t="shared" si="19"/>
        <v>0</v>
      </c>
    </row>
    <row r="352" spans="1:24" ht="21" customHeight="1" x14ac:dyDescent="0.25">
      <c r="A352" s="333" t="s">
        <v>2</v>
      </c>
      <c r="B352" s="333" t="s">
        <v>1923</v>
      </c>
      <c r="C352" s="480" t="str">
        <f>IF('ALC POC'!C352=0," ",'ALC POC'!C352)</f>
        <v>Treasury - FMS</v>
      </c>
      <c r="D352" s="480"/>
      <c r="E352" s="322" t="str">
        <f>IF('ALC Transition Plans'!$C353="yes", IF('ALC Transition Plans'!M353,"Prod",IF('ALC Transition Plans'!F353, 'ALC Transition Plans'!E353," ")),"N/A")</f>
        <v>Prod</v>
      </c>
      <c r="F352" s="261" t="str">
        <f>IF('ALC Transition Plans'!F353=0," ",'ALC Transition Plans'!F353)</f>
        <v xml:space="preserve"> </v>
      </c>
      <c r="G352" s="262" t="str">
        <f>IF('ALC Transition Plans'!G353=0," ",'ALC Transition Plans'!G353)</f>
        <v>Y</v>
      </c>
      <c r="H352" s="262" t="str">
        <f>IF('ALC Transition Plans'!H353=0," ",'ALC Transition Plans'!H353)</f>
        <v>Y</v>
      </c>
      <c r="I352" s="261" t="str">
        <f>IF('ALC Transition Plans'!I353=0," ",'ALC Transition Plans'!I353)</f>
        <v xml:space="preserve"> </v>
      </c>
      <c r="J352" s="323" t="str">
        <f>IF('ALC Transition Plans'!$O353="yes", IF('ALC Transition Plans'!X353,"Prod",IF('ALC Transition Plans'!R353, 'ALC Transition Plans'!Q353," ")),"N/A")</f>
        <v>Prod</v>
      </c>
      <c r="K352" s="267" t="str">
        <f>IF('ALC Transition Plans'!R353=0," ",'ALC Transition Plans'!R353)</f>
        <v xml:space="preserve"> </v>
      </c>
      <c r="L352" s="270" t="str">
        <f>IF('ALC Transition Plans'!S353=0," ",'ALC Transition Plans'!S353)</f>
        <v>Y</v>
      </c>
      <c r="M352" s="267" t="str">
        <f>IF('ALC Transition Plans'!T353=0," ",'ALC Transition Plans'!T353)</f>
        <v xml:space="preserve"> </v>
      </c>
      <c r="N352" s="324" t="str">
        <f>IF('ALC Transition Plans'!$Z353="yes", IF('ALC Transition Plans'!AJ353,"Prod",IF('ALC Transition Plans'!AF353, 'ALC Transition Plans'!AC353," ")),"N/A")</f>
        <v>Prod</v>
      </c>
      <c r="O352" s="269" t="str">
        <f>IF('ALC Transition Plans'!AE353=0," ",'ALC Transition Plans'!AE353)</f>
        <v>Y</v>
      </c>
      <c r="P352" s="557" t="str">
        <f>IF('ALC Transition Plans'!AF353=0," ",'ALC Transition Plans'!AF353)</f>
        <v xml:space="preserve"> </v>
      </c>
      <c r="Q352" s="558">
        <f t="shared" ref="Q352" si="30">COUNTIF(E352:P352,"X")</f>
        <v>0</v>
      </c>
      <c r="R352" s="276" t="str">
        <f>IF(VLOOKUP(B352,'Pivot Table'!$B$5:$K$2000,8,FALSE)=1,"Yes","")</f>
        <v/>
      </c>
      <c r="S352" s="277" t="str">
        <f>'ALC Transition Plans'!BL353</f>
        <v>F</v>
      </c>
      <c r="T352" s="226" t="str">
        <f>IF('ALC POC'!D352=0," ",'ALC POC'!D352)</f>
        <v>Crystal Madison</v>
      </c>
      <c r="U352" s="139" t="str">
        <f>IF('ALC POC'!E352=0," ",'ALC POC'!E352)</f>
        <v xml:space="preserve"> </v>
      </c>
      <c r="V352" s="139" t="str">
        <f>IF('ALC POC'!F352=0," ",'ALC POC'!F352)</f>
        <v>202-874-7752</v>
      </c>
      <c r="X352">
        <f t="shared" si="19"/>
        <v>0</v>
      </c>
    </row>
    <row r="353" spans="1:24" ht="15" customHeight="1" x14ac:dyDescent="0.25">
      <c r="A353" s="333" t="s">
        <v>2</v>
      </c>
      <c r="B353" s="333" t="s">
        <v>322</v>
      </c>
      <c r="C353" s="480" t="str">
        <f>IF('ALC POC'!C353=0," ",'ALC POC'!C353)</f>
        <v>Treasury - FMS</v>
      </c>
      <c r="D353" s="480"/>
      <c r="E353" s="322" t="str">
        <f>IF('ALC Transition Plans'!$C354="yes", IF('ALC Transition Plans'!M354,"Prod",IF('ALC Transition Plans'!F354, 'ALC Transition Plans'!E354," ")),"N/A")</f>
        <v>Prod</v>
      </c>
      <c r="F353" s="261">
        <f>IF('ALC Transition Plans'!F354=0," ",'ALC Transition Plans'!F354)</f>
        <v>41730</v>
      </c>
      <c r="G353" s="262" t="str">
        <f>IF('ALC Transition Plans'!G354=0," ",'ALC Transition Plans'!G354)</f>
        <v>Y</v>
      </c>
      <c r="H353" s="262" t="str">
        <f>IF('ALC Transition Plans'!H354=0," ",'ALC Transition Plans'!H354)</f>
        <v>Y</v>
      </c>
      <c r="I353" s="261" t="str">
        <f>IF('ALC Transition Plans'!I354=0," ",'ALC Transition Plans'!I354)</f>
        <v xml:space="preserve"> </v>
      </c>
      <c r="J353" s="323" t="str">
        <f>IF('ALC Transition Plans'!$O354="yes", IF('ALC Transition Plans'!X354,"Prod",IF('ALC Transition Plans'!R354, 'ALC Transition Plans'!Q354," ")),"N/A")</f>
        <v>Prod</v>
      </c>
      <c r="K353" s="267">
        <f>IF('ALC Transition Plans'!R354=0," ",'ALC Transition Plans'!R354)</f>
        <v>41730</v>
      </c>
      <c r="L353" s="270" t="str">
        <f>IF('ALC Transition Plans'!S354=0," ",'ALC Transition Plans'!S354)</f>
        <v>Y</v>
      </c>
      <c r="M353" s="267" t="str">
        <f>IF('ALC Transition Plans'!T354=0," ",'ALC Transition Plans'!T354)</f>
        <v xml:space="preserve"> </v>
      </c>
      <c r="N353" s="324" t="str">
        <f>IF('ALC Transition Plans'!$Z354="yes", IF('ALC Transition Plans'!AJ354,"Prod",IF('ALC Transition Plans'!AF354, 'ALC Transition Plans'!AC354," ")),"N/A")</f>
        <v>Prod</v>
      </c>
      <c r="O353" s="269" t="str">
        <f>IF('ALC Transition Plans'!AE354=0," ",'ALC Transition Plans'!AE354)</f>
        <v>Y</v>
      </c>
      <c r="P353" s="557" t="str">
        <f>IF('ALC Transition Plans'!AF354=0," ",'ALC Transition Plans'!AF354)</f>
        <v xml:space="preserve"> </v>
      </c>
      <c r="Q353" s="558">
        <f t="shared" si="21"/>
        <v>0</v>
      </c>
      <c r="R353" s="276" t="str">
        <f>IF(VLOOKUP(B353,'Pivot Table'!$B$5:$K$2000,8,FALSE)=1,"Yes","")</f>
        <v/>
      </c>
      <c r="S353" s="277" t="str">
        <f>'ALC Transition Plans'!BL354</f>
        <v>F</v>
      </c>
      <c r="T353" s="226" t="str">
        <f>IF('ALC POC'!D353=0," ",'ALC POC'!D353)</f>
        <v xml:space="preserve"> </v>
      </c>
      <c r="U353" s="139" t="str">
        <f>IF('ALC POC'!E353=0," ",'ALC POC'!E353)</f>
        <v>NFMS@fiscal.treasury.gov</v>
      </c>
      <c r="V353" s="139" t="str">
        <f>IF('ALC POC'!F353=0," ",'ALC POC'!F353)</f>
        <v xml:space="preserve"> </v>
      </c>
      <c r="X353">
        <f t="shared" si="19"/>
        <v>0</v>
      </c>
    </row>
    <row r="354" spans="1:24" ht="15" customHeight="1" x14ac:dyDescent="0.25">
      <c r="A354" s="333" t="s">
        <v>2</v>
      </c>
      <c r="B354" s="333" t="s">
        <v>323</v>
      </c>
      <c r="C354" s="480" t="str">
        <f>IF('ALC POC'!C354=0," ",'ALC POC'!C354)</f>
        <v>Treasury - FMS</v>
      </c>
      <c r="D354" s="480"/>
      <c r="E354" s="322" t="str">
        <f>IF('ALC Transition Plans'!$C355="yes", IF('ALC Transition Plans'!M355,"Prod",IF('ALC Transition Plans'!F355, 'ALC Transition Plans'!E355," ")),"N/A")</f>
        <v>Prod</v>
      </c>
      <c r="F354" s="261">
        <f>IF('ALC Transition Plans'!F355=0," ",'ALC Transition Plans'!F355)</f>
        <v>40695</v>
      </c>
      <c r="G354" s="262" t="str">
        <f>IF('ALC Transition Plans'!G355=0," ",'ALC Transition Plans'!G355)</f>
        <v>Y</v>
      </c>
      <c r="H354" s="262" t="str">
        <f>IF('ALC Transition Plans'!H355=0," ",'ALC Transition Plans'!H355)</f>
        <v>Y</v>
      </c>
      <c r="I354" s="261" t="str">
        <f>IF('ALC Transition Plans'!I355=0," ",'ALC Transition Plans'!I355)</f>
        <v xml:space="preserve"> </v>
      </c>
      <c r="J354" s="323" t="str">
        <f>IF('ALC Transition Plans'!$O355="yes", IF('ALC Transition Plans'!X355,"Prod",IF('ALC Transition Plans'!R355, 'ALC Transition Plans'!Q355," ")),"N/A")</f>
        <v>Prod</v>
      </c>
      <c r="K354" s="267" t="str">
        <f>IF('ALC Transition Plans'!R355=0," ",'ALC Transition Plans'!R355)</f>
        <v xml:space="preserve"> </v>
      </c>
      <c r="L354" s="270" t="str">
        <f>IF('ALC Transition Plans'!S355=0," ",'ALC Transition Plans'!S355)</f>
        <v>Y</v>
      </c>
      <c r="M354" s="267" t="str">
        <f>IF('ALC Transition Plans'!T355=0," ",'ALC Transition Plans'!T355)</f>
        <v xml:space="preserve"> </v>
      </c>
      <c r="N354" s="324" t="str">
        <f>IF('ALC Transition Plans'!$Z355="yes", IF('ALC Transition Plans'!AJ355,"Prod",IF('ALC Transition Plans'!AF355, 'ALC Transition Plans'!AC355," ")),"N/A")</f>
        <v>Prod</v>
      </c>
      <c r="O354" s="269" t="str">
        <f>IF('ALC Transition Plans'!AE355=0," ",'ALC Transition Plans'!AE355)</f>
        <v>Y</v>
      </c>
      <c r="P354" s="557" t="str">
        <f>IF('ALC Transition Plans'!AF355=0," ",'ALC Transition Plans'!AF355)</f>
        <v xml:space="preserve"> </v>
      </c>
      <c r="Q354" s="558">
        <f t="shared" si="21"/>
        <v>0</v>
      </c>
      <c r="R354" s="276" t="str">
        <f>IF(VLOOKUP(B354,'Pivot Table'!$B$5:$K$2000,8,FALSE)=1,"Yes","")</f>
        <v/>
      </c>
      <c r="S354" s="277" t="str">
        <f>'ALC Transition Plans'!BL355</f>
        <v>F</v>
      </c>
      <c r="T354" s="226" t="str">
        <f>IF('ALC POC'!D354=0," ",'ALC POC'!D354)</f>
        <v>Sean Kemple</v>
      </c>
      <c r="U354" s="139" t="str">
        <f>IF('ALC POC'!E354=0," ",'ALC POC'!E354)</f>
        <v>sean.kemple@fms.treas.gov</v>
      </c>
      <c r="V354" s="139" t="str">
        <f>IF('ALC POC'!F354=0," ",'ALC POC'!F354)</f>
        <v>202-874-0134</v>
      </c>
      <c r="X354">
        <f t="shared" si="19"/>
        <v>0</v>
      </c>
    </row>
    <row r="355" spans="1:24" ht="15" customHeight="1" x14ac:dyDescent="0.25">
      <c r="A355" s="333" t="s">
        <v>2</v>
      </c>
      <c r="B355" s="333" t="s">
        <v>324</v>
      </c>
      <c r="C355" s="480" t="str">
        <f>IF('ALC POC'!C355=0," ",'ALC POC'!C355)</f>
        <v>Treasury - FMS</v>
      </c>
      <c r="D355" s="480"/>
      <c r="E355" s="322" t="str">
        <f>IF('ALC Transition Plans'!$C356="yes", IF('ALC Transition Plans'!M356,"Prod",IF('ALC Transition Plans'!F356, 'ALC Transition Plans'!E356," ")),"N/A")</f>
        <v>Prod</v>
      </c>
      <c r="F355" s="261">
        <f>IF('ALC Transition Plans'!F356=0," ",'ALC Transition Plans'!F356)</f>
        <v>40695</v>
      </c>
      <c r="G355" s="262" t="str">
        <f>IF('ALC Transition Plans'!G356=0," ",'ALC Transition Plans'!G356)</f>
        <v>Y</v>
      </c>
      <c r="H355" s="262" t="str">
        <f>IF('ALC Transition Plans'!H356=0," ",'ALC Transition Plans'!H356)</f>
        <v>Y</v>
      </c>
      <c r="I355" s="261" t="str">
        <f>IF('ALC Transition Plans'!I356=0," ",'ALC Transition Plans'!I356)</f>
        <v xml:space="preserve"> </v>
      </c>
      <c r="J355" s="323" t="str">
        <f>IF('ALC Transition Plans'!$O356="yes", IF('ALC Transition Plans'!X356,"Prod",IF('ALC Transition Plans'!R356, 'ALC Transition Plans'!Q356," ")),"N/A")</f>
        <v>Prod</v>
      </c>
      <c r="K355" s="267" t="str">
        <f>IF('ALC Transition Plans'!R356=0," ",'ALC Transition Plans'!R356)</f>
        <v xml:space="preserve"> </v>
      </c>
      <c r="L355" s="270" t="str">
        <f>IF('ALC Transition Plans'!S356=0," ",'ALC Transition Plans'!S356)</f>
        <v>Y</v>
      </c>
      <c r="M355" s="267" t="str">
        <f>IF('ALC Transition Plans'!T356=0," ",'ALC Transition Plans'!T356)</f>
        <v xml:space="preserve"> </v>
      </c>
      <c r="N355" s="324" t="str">
        <f>IF('ALC Transition Plans'!$Z356="yes", IF('ALC Transition Plans'!AJ356,"Prod",IF('ALC Transition Plans'!AF356, 'ALC Transition Plans'!AC356," ")),"N/A")</f>
        <v>Prod</v>
      </c>
      <c r="O355" s="269" t="str">
        <f>IF('ALC Transition Plans'!AE356=0," ",'ALC Transition Plans'!AE356)</f>
        <v>Y</v>
      </c>
      <c r="P355" s="557" t="str">
        <f>IF('ALC Transition Plans'!AF356=0," ",'ALC Transition Plans'!AF356)</f>
        <v xml:space="preserve"> </v>
      </c>
      <c r="Q355" s="558">
        <f t="shared" si="21"/>
        <v>0</v>
      </c>
      <c r="R355" s="276" t="str">
        <f>IF(VLOOKUP(B355,'Pivot Table'!$B$5:$K$2000,8,FALSE)=1,"Yes","")</f>
        <v/>
      </c>
      <c r="S355" s="277" t="str">
        <f>'ALC Transition Plans'!BL356</f>
        <v>F</v>
      </c>
      <c r="T355" s="226" t="str">
        <f>IF('ALC POC'!D355=0," ",'ALC POC'!D355)</f>
        <v>Sean Kemple</v>
      </c>
      <c r="U355" s="139" t="str">
        <f>IF('ALC POC'!E355=0," ",'ALC POC'!E355)</f>
        <v>sean.kemple@fms.treas.gov</v>
      </c>
      <c r="V355" s="139" t="str">
        <f>IF('ALC POC'!F355=0," ",'ALC POC'!F355)</f>
        <v>202-874-0133</v>
      </c>
      <c r="X355">
        <f t="shared" si="19"/>
        <v>0</v>
      </c>
    </row>
    <row r="356" spans="1:24" ht="28.5" customHeight="1" x14ac:dyDescent="0.25">
      <c r="A356" s="333" t="s">
        <v>2</v>
      </c>
      <c r="B356" s="333" t="s">
        <v>2126</v>
      </c>
      <c r="C356" s="480" t="str">
        <f>IF('ALC POC'!C356=0," ",'ALC POC'!C356)</f>
        <v>Treasury - FMS - PAYMENT SERVICES DIVISION - PENINSULA</v>
      </c>
      <c r="D356" s="480"/>
      <c r="E356" s="322" t="str">
        <f>IF('ALC Transition Plans'!$C357="yes", IF('ALC Transition Plans'!M357,"Prod",IF('ALC Transition Plans'!F357, 'ALC Transition Plans'!E357," ")),"N/A")</f>
        <v>Prod</v>
      </c>
      <c r="F356" s="261" t="str">
        <f>IF('ALC Transition Plans'!F357=0," ",'ALC Transition Plans'!F357)</f>
        <v xml:space="preserve"> </v>
      </c>
      <c r="G356" s="262" t="str">
        <f>IF('ALC Transition Plans'!G357=0," ",'ALC Transition Plans'!G357)</f>
        <v>Y</v>
      </c>
      <c r="H356" s="262" t="str">
        <f>IF('ALC Transition Plans'!H357=0," ",'ALC Transition Plans'!H357)</f>
        <v>Y</v>
      </c>
      <c r="I356" s="261" t="str">
        <f>IF('ALC Transition Plans'!I357=0," ",'ALC Transition Plans'!I357)</f>
        <v xml:space="preserve"> </v>
      </c>
      <c r="J356" s="323" t="str">
        <f>IF('ALC Transition Plans'!$O357="yes", IF('ALC Transition Plans'!X357,"Prod",IF('ALC Transition Plans'!R357, 'ALC Transition Plans'!Q357," ")),"N/A")</f>
        <v>Prod</v>
      </c>
      <c r="K356" s="267" t="str">
        <f>IF('ALC Transition Plans'!R357=0," ",'ALC Transition Plans'!R357)</f>
        <v xml:space="preserve"> </v>
      </c>
      <c r="L356" s="270" t="str">
        <f>IF('ALC Transition Plans'!S357=0," ",'ALC Transition Plans'!S357)</f>
        <v>Y</v>
      </c>
      <c r="M356" s="267" t="str">
        <f>IF('ALC Transition Plans'!T357=0," ",'ALC Transition Plans'!T357)</f>
        <v xml:space="preserve"> </v>
      </c>
      <c r="N356" s="324" t="str">
        <f>IF('ALC Transition Plans'!$Z357="yes", IF('ALC Transition Plans'!AJ357,"Prod",IF('ALC Transition Plans'!AF357, 'ALC Transition Plans'!AC357," ")),"N/A")</f>
        <v>Prod</v>
      </c>
      <c r="O356" s="269" t="str">
        <f>IF('ALC Transition Plans'!AE357=0," ",'ALC Transition Plans'!AE357)</f>
        <v>Y</v>
      </c>
      <c r="P356" s="557" t="str">
        <f>IF('ALC Transition Plans'!AF357=0," ",'ALC Transition Plans'!AF357)</f>
        <v xml:space="preserve"> </v>
      </c>
      <c r="Q356" s="558">
        <f t="shared" ref="Q356" si="31">COUNTIF(E356:P356,"X")</f>
        <v>0</v>
      </c>
      <c r="R356" s="276" t="str">
        <f>IF(VLOOKUP(B356,'Pivot Table'!$B$5:$K$2000,8,FALSE)=1,"Yes","")</f>
        <v/>
      </c>
      <c r="S356" s="277" t="str">
        <f>'ALC Transition Plans'!BL357</f>
        <v>F</v>
      </c>
      <c r="T356" s="226" t="str">
        <f>IF('ALC POC'!D356=0," ",'ALC POC'!D356)</f>
        <v>Donna Charters
Flora Jones</v>
      </c>
      <c r="U356" s="139" t="str">
        <f>IF('ALC POC'!E356=0," ",'ALC POC'!E356)</f>
        <v>co.p2@PSD.GOV
floejo@PSD.GOV</v>
      </c>
      <c r="V356" s="139" t="str">
        <f>IF('ALC POC'!F356=0," ",'ALC POC'!F356)</f>
        <v>202-874-8874</v>
      </c>
    </row>
    <row r="357" spans="1:24" ht="42.6" customHeight="1" x14ac:dyDescent="0.25">
      <c r="A357" s="333" t="s">
        <v>2</v>
      </c>
      <c r="B357" s="333" t="s">
        <v>1592</v>
      </c>
      <c r="C357" s="480" t="str">
        <f>IF('ALC POC'!C357=0," ",'ALC POC'!C357)</f>
        <v>Treasury - FMS:PAYMENT SERVICES DIVISION - SOUTH</v>
      </c>
      <c r="D357" s="480"/>
      <c r="E357" s="322" t="str">
        <f>IF('ALC Transition Plans'!$C358="yes", IF('ALC Transition Plans'!M358,"Prod",IF('ALC Transition Plans'!F358, 'ALC Transition Plans'!E358," ")),"N/A")</f>
        <v>Prod</v>
      </c>
      <c r="F357" s="261">
        <f>IF('ALC Transition Plans'!F358=0," ",'ALC Transition Plans'!F358)</f>
        <v>41883</v>
      </c>
      <c r="G357" s="262" t="str">
        <f>IF('ALC Transition Plans'!G358=0," ",'ALC Transition Plans'!G358)</f>
        <v>Y</v>
      </c>
      <c r="H357" s="262" t="str">
        <f>IF('ALC Transition Plans'!H358=0," ",'ALC Transition Plans'!H358)</f>
        <v>Y</v>
      </c>
      <c r="I357" s="261" t="str">
        <f>IF('ALC Transition Plans'!I358=0," ",'ALC Transition Plans'!I358)</f>
        <v xml:space="preserve"> </v>
      </c>
      <c r="J357" s="323" t="str">
        <f>IF('ALC Transition Plans'!$O358="yes", IF('ALC Transition Plans'!X358,"Prod",IF('ALC Transition Plans'!R358, 'ALC Transition Plans'!Q358," ")),"N/A")</f>
        <v>Prod</v>
      </c>
      <c r="K357" s="267">
        <f>IF('ALC Transition Plans'!R358=0," ",'ALC Transition Plans'!R358)</f>
        <v>41883</v>
      </c>
      <c r="L357" s="270" t="str">
        <f>IF('ALC Transition Plans'!S358=0," ",'ALC Transition Plans'!S358)</f>
        <v>Y</v>
      </c>
      <c r="M357" s="267" t="str">
        <f>IF('ALC Transition Plans'!T358=0," ",'ALC Transition Plans'!T358)</f>
        <v xml:space="preserve"> </v>
      </c>
      <c r="N357" s="324" t="str">
        <f>IF('ALC Transition Plans'!$Z358="yes", IF('ALC Transition Plans'!AJ358,"Prod",IF('ALC Transition Plans'!AF358, 'ALC Transition Plans'!AC358," ")),"N/A")</f>
        <v>Prod</v>
      </c>
      <c r="O357" s="269" t="str">
        <f>IF('ALC Transition Plans'!AE358=0," ",'ALC Transition Plans'!AE358)</f>
        <v>Y</v>
      </c>
      <c r="P357" s="557" t="str">
        <f>IF('ALC Transition Plans'!AF358=0," ",'ALC Transition Plans'!AF358)</f>
        <v xml:space="preserve"> </v>
      </c>
      <c r="Q357" s="558">
        <f t="shared" ref="Q357" si="32">COUNTIF(E357:P357,"X")</f>
        <v>0</v>
      </c>
      <c r="R357" s="276" t="str">
        <f>IF(VLOOKUP(B357,'Pivot Table'!$B$5:$K$2000,8,FALSE)=1,"Yes","")</f>
        <v/>
      </c>
      <c r="S357" s="277" t="str">
        <f>'ALC Transition Plans'!BL358</f>
        <v>F</v>
      </c>
      <c r="T357" s="226" t="str">
        <f>IF('ALC POC'!D357=0," ",'ALC POC'!D357)</f>
        <v xml:space="preserve">Jenni M. Fontana </v>
      </c>
      <c r="U357" s="139" t="str">
        <f>IF('ALC POC'!E357=0," ",'ALC POC'!E357)</f>
        <v>co.p1@PSD.GOV</v>
      </c>
      <c r="V357" s="139" t="str">
        <f>IF('ALC POC'!F357=0," ",'ALC POC'!F357)</f>
        <v>202-874-8874</v>
      </c>
      <c r="X357">
        <f t="shared" ref="X357:X420" si="33">COUNTIF($A$2:$A$755,W357)</f>
        <v>0</v>
      </c>
    </row>
    <row r="358" spans="1:24" ht="24.75" customHeight="1" x14ac:dyDescent="0.25">
      <c r="A358" s="333" t="s">
        <v>2</v>
      </c>
      <c r="B358" s="333" t="s">
        <v>1593</v>
      </c>
      <c r="C358" s="480" t="str">
        <f>IF('ALC POC'!C358=0," ",'ALC POC'!C358)</f>
        <v>Treasury - FMS</v>
      </c>
      <c r="D358" s="480"/>
      <c r="E358" s="322" t="str">
        <f>IF('ALC Transition Plans'!$C359="yes", IF('ALC Transition Plans'!M359,"Prod",IF('ALC Transition Plans'!F359, 'ALC Transition Plans'!E359," ")),"N/A")</f>
        <v>Prod</v>
      </c>
      <c r="F358" s="261">
        <f>IF('ALC Transition Plans'!F359=0," ",'ALC Transition Plans'!F359)</f>
        <v>41883</v>
      </c>
      <c r="G358" s="262" t="str">
        <f>IF('ALC Transition Plans'!G359=0," ",'ALC Transition Plans'!G359)</f>
        <v>Y</v>
      </c>
      <c r="H358" s="262" t="str">
        <f>IF('ALC Transition Plans'!H359=0," ",'ALC Transition Plans'!H359)</f>
        <v>Y</v>
      </c>
      <c r="I358" s="261" t="str">
        <f>IF('ALC Transition Plans'!I359=0," ",'ALC Transition Plans'!I359)</f>
        <v xml:space="preserve"> </v>
      </c>
      <c r="J358" s="323" t="str">
        <f>IF('ALC Transition Plans'!$O359="yes", IF('ALC Transition Plans'!X359,"Prod",IF('ALC Transition Plans'!R359, 'ALC Transition Plans'!Q359," ")),"N/A")</f>
        <v>Prod</v>
      </c>
      <c r="K358" s="267">
        <f>IF('ALC Transition Plans'!R359=0," ",'ALC Transition Plans'!R359)</f>
        <v>41883</v>
      </c>
      <c r="L358" s="270" t="str">
        <f>IF('ALC Transition Plans'!S359=0," ",'ALC Transition Plans'!S359)</f>
        <v>Y</v>
      </c>
      <c r="M358" s="267" t="str">
        <f>IF('ALC Transition Plans'!T359=0," ",'ALC Transition Plans'!T359)</f>
        <v xml:space="preserve"> </v>
      </c>
      <c r="N358" s="324" t="str">
        <f>IF('ALC Transition Plans'!$Z359="yes", IF('ALC Transition Plans'!AJ359,"Prod",IF('ALC Transition Plans'!AF359, 'ALC Transition Plans'!AC359," ")),"N/A")</f>
        <v>Prod</v>
      </c>
      <c r="O358" s="269" t="str">
        <f>IF('ALC Transition Plans'!AE359=0," ",'ALC Transition Plans'!AE359)</f>
        <v>Y</v>
      </c>
      <c r="P358" s="557" t="str">
        <f>IF('ALC Transition Plans'!AF359=0," ",'ALC Transition Plans'!AF359)</f>
        <v xml:space="preserve"> </v>
      </c>
      <c r="Q358" s="558">
        <f t="shared" ref="Q358" si="34">COUNTIF(E358:P358,"X")</f>
        <v>0</v>
      </c>
      <c r="R358" s="276" t="str">
        <f>IF(VLOOKUP(B358,'Pivot Table'!$B$5:$K$2000,8,FALSE)=1,"Yes","")</f>
        <v/>
      </c>
      <c r="S358" s="277" t="str">
        <f>'ALC Transition Plans'!BL359</f>
        <v>F</v>
      </c>
      <c r="T358" s="226" t="str">
        <f>IF('ALC POC'!D358=0," ",'ALC POC'!D358)</f>
        <v xml:space="preserve">Jenni M. Fontana </v>
      </c>
      <c r="U358" s="139" t="str">
        <f>IF('ALC POC'!E358=0," ",'ALC POC'!E358)</f>
        <v>co.p1@PSD.GOV</v>
      </c>
      <c r="V358" s="139" t="str">
        <f>IF('ALC POC'!F358=0," ",'ALC POC'!F358)</f>
        <v>202-874-8874</v>
      </c>
      <c r="X358">
        <f t="shared" si="33"/>
        <v>0</v>
      </c>
    </row>
    <row r="359" spans="1:24" ht="22.2" customHeight="1" x14ac:dyDescent="0.25">
      <c r="A359" s="333" t="s">
        <v>2</v>
      </c>
      <c r="B359" s="333" t="s">
        <v>325</v>
      </c>
      <c r="C359" s="480" t="str">
        <f>IF('ALC POC'!C359=0," ",'ALC POC'!C359)</f>
        <v>Treasury - FMS - PFC RFC</v>
      </c>
      <c r="D359" s="480"/>
      <c r="E359" s="322" t="str">
        <f>IF('ALC Transition Plans'!$C360="yes", IF('ALC Transition Plans'!M360,"Prod",IF('ALC Transition Plans'!F360, 'ALC Transition Plans'!E360," ")),"N/A")</f>
        <v>Prod</v>
      </c>
      <c r="F359" s="261">
        <f>IF('ALC Transition Plans'!F360=0," ",'ALC Transition Plans'!F360)</f>
        <v>41000</v>
      </c>
      <c r="G359" s="262" t="str">
        <f>IF('ALC Transition Plans'!G360=0," ",'ALC Transition Plans'!G360)</f>
        <v>Y</v>
      </c>
      <c r="H359" s="262" t="str">
        <f>IF('ALC Transition Plans'!H360=0," ",'ALC Transition Plans'!H360)</f>
        <v>Y</v>
      </c>
      <c r="I359" s="261" t="str">
        <f>IF('ALC Transition Plans'!I360=0," ",'ALC Transition Plans'!I360)</f>
        <v xml:space="preserve"> </v>
      </c>
      <c r="J359" s="323" t="str">
        <f>IF('ALC Transition Plans'!$O360="yes", IF('ALC Transition Plans'!X360,"Prod",IF('ALC Transition Plans'!R360, 'ALC Transition Plans'!Q360," ")),"N/A")</f>
        <v>Prod</v>
      </c>
      <c r="K359" s="267">
        <f>IF('ALC Transition Plans'!R360=0," ",'ALC Transition Plans'!R360)</f>
        <v>41306</v>
      </c>
      <c r="L359" s="270" t="str">
        <f>IF('ALC Transition Plans'!S360=0," ",'ALC Transition Plans'!S360)</f>
        <v>Y</v>
      </c>
      <c r="M359" s="267" t="str">
        <f>IF('ALC Transition Plans'!T360=0," ",'ALC Transition Plans'!T360)</f>
        <v xml:space="preserve"> </v>
      </c>
      <c r="N359" s="324" t="str">
        <f>IF('ALC Transition Plans'!$Z360="yes", IF('ALC Transition Plans'!AJ360,"Prod",IF('ALC Transition Plans'!AF360, 'ALC Transition Plans'!AC360," ")),"N/A")</f>
        <v>Prod</v>
      </c>
      <c r="O359" s="269" t="str">
        <f>IF('ALC Transition Plans'!AE360=0," ",'ALC Transition Plans'!AE360)</f>
        <v>Y</v>
      </c>
      <c r="P359" s="557" t="str">
        <f>IF('ALC Transition Plans'!AF360=0," ",'ALC Transition Plans'!AF360)</f>
        <v xml:space="preserve"> </v>
      </c>
      <c r="Q359" s="558">
        <f t="shared" si="21"/>
        <v>0</v>
      </c>
      <c r="R359" s="276" t="str">
        <f>IF(VLOOKUP(B359,'Pivot Table'!$B$5:$K$2000,8,FALSE)=1,"Yes","")</f>
        <v/>
      </c>
      <c r="S359" s="277" t="str">
        <f>'ALC Transition Plans'!BL360</f>
        <v>F</v>
      </c>
      <c r="T359" s="226" t="str">
        <f>IF('ALC POC'!D359=0," ",'ALC POC'!D359)</f>
        <v xml:space="preserve">Lisa Travis </v>
      </c>
      <c r="U359" s="139" t="str">
        <f>IF('ALC POC'!E359=0," ",'ALC POC'!E359)</f>
        <v>lisa.travis@fms.treas.gov</v>
      </c>
      <c r="V359" s="139" t="str">
        <f>IF('ALC POC'!F359=0," ",'ALC POC'!F359)</f>
        <v>202-874-7108</v>
      </c>
      <c r="X359">
        <f t="shared" si="33"/>
        <v>0</v>
      </c>
    </row>
    <row r="360" spans="1:24" ht="22.2" customHeight="1" x14ac:dyDescent="0.25">
      <c r="A360" s="333" t="s">
        <v>2</v>
      </c>
      <c r="B360" s="333" t="s">
        <v>326</v>
      </c>
      <c r="C360" s="480" t="str">
        <f>IF('ALC POC'!C360=0," ",'ALC POC'!C360)</f>
        <v>Treasury - FMS</v>
      </c>
      <c r="D360" s="480"/>
      <c r="E360" s="322" t="str">
        <f>IF('ALC Transition Plans'!$C361="yes", IF('ALC Transition Plans'!M361,"Prod",IF('ALC Transition Plans'!F361, 'ALC Transition Plans'!E361," ")),"N/A")</f>
        <v>Prod</v>
      </c>
      <c r="F360" s="261">
        <f>IF('ALC Transition Plans'!F361=0," ",'ALC Transition Plans'!F361)</f>
        <v>41214</v>
      </c>
      <c r="G360" s="262" t="str">
        <f>IF('ALC Transition Plans'!G361=0," ",'ALC Transition Plans'!G361)</f>
        <v>Y</v>
      </c>
      <c r="H360" s="262" t="str">
        <f>IF('ALC Transition Plans'!H361=0," ",'ALC Transition Plans'!H361)</f>
        <v>Y</v>
      </c>
      <c r="I360" s="261" t="str">
        <f>IF('ALC Transition Plans'!I361=0," ",'ALC Transition Plans'!I361)</f>
        <v xml:space="preserve"> </v>
      </c>
      <c r="J360" s="323" t="str">
        <f>IF('ALC Transition Plans'!$O361="yes", IF('ALC Transition Plans'!X361,"Prod",IF('ALC Transition Plans'!R361, 'ALC Transition Plans'!Q361," ")),"N/A")</f>
        <v>Prod</v>
      </c>
      <c r="K360" s="267">
        <f>IF('ALC Transition Plans'!R361=0," ",'ALC Transition Plans'!R361)</f>
        <v>41334</v>
      </c>
      <c r="L360" s="270" t="str">
        <f>IF('ALC Transition Plans'!S361=0," ",'ALC Transition Plans'!S361)</f>
        <v>Y</v>
      </c>
      <c r="M360" s="267" t="str">
        <f>IF('ALC Transition Plans'!T361=0," ",'ALC Transition Plans'!T361)</f>
        <v xml:space="preserve"> </v>
      </c>
      <c r="N360" s="324" t="str">
        <f>IF('ALC Transition Plans'!$Z361="yes", IF('ALC Transition Plans'!AJ361,"Prod",IF('ALC Transition Plans'!AF361, 'ALC Transition Plans'!AC361," ")),"N/A")</f>
        <v>Prod</v>
      </c>
      <c r="O360" s="269" t="str">
        <f>IF('ALC Transition Plans'!AE361=0," ",'ALC Transition Plans'!AE361)</f>
        <v>Y</v>
      </c>
      <c r="P360" s="557" t="str">
        <f>IF('ALC Transition Plans'!AF361=0," ",'ALC Transition Plans'!AF361)</f>
        <v xml:space="preserve"> </v>
      </c>
      <c r="Q360" s="558">
        <f t="shared" si="21"/>
        <v>0</v>
      </c>
      <c r="R360" s="276" t="str">
        <f>IF(VLOOKUP(B360,'Pivot Table'!$B$5:$K$2000,8,FALSE)=1,"Yes","")</f>
        <v/>
      </c>
      <c r="S360" s="277" t="str">
        <f>'ALC Transition Plans'!BL361</f>
        <v>F</v>
      </c>
      <c r="T360" s="226" t="str">
        <f>IF('ALC POC'!D360=0," ",'ALC POC'!D360)</f>
        <v>Robin Haught 
Carolyn Goncalves</v>
      </c>
      <c r="U360" s="139" t="str">
        <f>IF('ALC POC'!E360=0," ",'ALC POC'!E360)</f>
        <v>robin.haught@emailse.com, carolyn.goncalves@emailse.com</v>
      </c>
      <c r="V360" s="139" t="str">
        <f>IF('ALC POC'!F360=0," ",'ALC POC'!F360)</f>
        <v xml:space="preserve"> </v>
      </c>
      <c r="X360">
        <f t="shared" si="33"/>
        <v>0</v>
      </c>
    </row>
    <row r="361" spans="1:24" ht="22.2" customHeight="1" x14ac:dyDescent="0.25">
      <c r="A361" s="333" t="s">
        <v>2</v>
      </c>
      <c r="B361" s="333" t="s">
        <v>327</v>
      </c>
      <c r="C361" s="480" t="str">
        <f>IF('ALC POC'!C361=0," ",'ALC POC'!C361)</f>
        <v>Treasury - FMS</v>
      </c>
      <c r="D361" s="480"/>
      <c r="E361" s="322" t="str">
        <f>IF('ALC Transition Plans'!$C362="yes", IF('ALC Transition Plans'!M362,"Prod",IF('ALC Transition Plans'!F362, 'ALC Transition Plans'!E362," ")),"N/A")</f>
        <v>Prod</v>
      </c>
      <c r="F361" s="261">
        <f>IF('ALC Transition Plans'!F362=0," ",'ALC Transition Plans'!F362)</f>
        <v>41214</v>
      </c>
      <c r="G361" s="262" t="str">
        <f>IF('ALC Transition Plans'!G362=0," ",'ALC Transition Plans'!G362)</f>
        <v>Y</v>
      </c>
      <c r="H361" s="262" t="str">
        <f>IF('ALC Transition Plans'!H362=0," ",'ALC Transition Plans'!H362)</f>
        <v>Y</v>
      </c>
      <c r="I361" s="261" t="str">
        <f>IF('ALC Transition Plans'!I362=0," ",'ALC Transition Plans'!I362)</f>
        <v xml:space="preserve"> </v>
      </c>
      <c r="J361" s="323" t="str">
        <f>IF('ALC Transition Plans'!$O362="yes", IF('ALC Transition Plans'!X362,"Prod",IF('ALC Transition Plans'!R362, 'ALC Transition Plans'!Q362," ")),"N/A")</f>
        <v>Prod</v>
      </c>
      <c r="K361" s="267">
        <f>IF('ALC Transition Plans'!R362=0," ",'ALC Transition Plans'!R362)</f>
        <v>41334</v>
      </c>
      <c r="L361" s="270" t="str">
        <f>IF('ALC Transition Plans'!S362=0," ",'ALC Transition Plans'!S362)</f>
        <v>Y</v>
      </c>
      <c r="M361" s="267" t="str">
        <f>IF('ALC Transition Plans'!T362=0," ",'ALC Transition Plans'!T362)</f>
        <v xml:space="preserve"> </v>
      </c>
      <c r="N361" s="324" t="str">
        <f>IF('ALC Transition Plans'!$Z362="yes", IF('ALC Transition Plans'!AJ362,"Prod",IF('ALC Transition Plans'!AF362, 'ALC Transition Plans'!AC362," ")),"N/A")</f>
        <v>Prod</v>
      </c>
      <c r="O361" s="269" t="str">
        <f>IF('ALC Transition Plans'!AE362=0," ",'ALC Transition Plans'!AE362)</f>
        <v>Y</v>
      </c>
      <c r="P361" s="557" t="str">
        <f>IF('ALC Transition Plans'!AF362=0," ",'ALC Transition Plans'!AF362)</f>
        <v xml:space="preserve"> </v>
      </c>
      <c r="Q361" s="558">
        <f t="shared" si="21"/>
        <v>0</v>
      </c>
      <c r="R361" s="276" t="str">
        <f>IF(VLOOKUP(B361,'Pivot Table'!$B$5:$K$2000,8,FALSE)=1,"Yes","")</f>
        <v/>
      </c>
      <c r="S361" s="277" t="str">
        <f>'ALC Transition Plans'!BL362</f>
        <v>F</v>
      </c>
      <c r="T361" s="226" t="str">
        <f>IF('ALC POC'!D361=0," ",'ALC POC'!D361)</f>
        <v>Robin Haught and Carolyn Goncalves</v>
      </c>
      <c r="U361" s="139" t="str">
        <f>IF('ALC POC'!E361=0," ",'ALC POC'!E361)</f>
        <v>robin.haught@emailse.com, carolyn.goncalves@emailse.com</v>
      </c>
      <c r="V361" s="139" t="str">
        <f>IF('ALC POC'!F361=0," ",'ALC POC'!F361)</f>
        <v xml:space="preserve"> </v>
      </c>
      <c r="X361">
        <f t="shared" si="33"/>
        <v>0</v>
      </c>
    </row>
    <row r="362" spans="1:24" ht="32.4" customHeight="1" x14ac:dyDescent="0.25">
      <c r="A362" s="333" t="s">
        <v>2</v>
      </c>
      <c r="B362" s="333" t="s">
        <v>328</v>
      </c>
      <c r="C362" s="480" t="str">
        <f>IF('ALC POC'!C362=0," ",'ALC POC'!C362)</f>
        <v>Treasury - FMS :US Treasury Payment Services Division</v>
      </c>
      <c r="D362" s="480"/>
      <c r="E362" s="322" t="str">
        <f>IF('ALC Transition Plans'!$C363="yes", IF('ALC Transition Plans'!M363,"Prod",IF('ALC Transition Plans'!F363, 'ALC Transition Plans'!E363," ")),"N/A")</f>
        <v>Prod</v>
      </c>
      <c r="F362" s="261" t="str">
        <f>IF('ALC Transition Plans'!F363=0," ",'ALC Transition Plans'!F363)</f>
        <v xml:space="preserve"> </v>
      </c>
      <c r="G362" s="262" t="str">
        <f>IF('ALC Transition Plans'!G363=0," ",'ALC Transition Plans'!G363)</f>
        <v>Y</v>
      </c>
      <c r="H362" s="262" t="str">
        <f>IF('ALC Transition Plans'!H363=0," ",'ALC Transition Plans'!H363)</f>
        <v>Y</v>
      </c>
      <c r="I362" s="261" t="str">
        <f>IF('ALC Transition Plans'!I363=0," ",'ALC Transition Plans'!I363)</f>
        <v xml:space="preserve"> </v>
      </c>
      <c r="J362" s="323" t="str">
        <f>IF('ALC Transition Plans'!$O363="yes", IF('ALC Transition Plans'!X363,"Prod",IF('ALC Transition Plans'!R363, 'ALC Transition Plans'!Q363," ")),"N/A")</f>
        <v>Prod</v>
      </c>
      <c r="K362" s="267" t="str">
        <f>IF('ALC Transition Plans'!R363=0," ",'ALC Transition Plans'!R363)</f>
        <v xml:space="preserve"> </v>
      </c>
      <c r="L362" s="270" t="str">
        <f>IF('ALC Transition Plans'!S363=0," ",'ALC Transition Plans'!S363)</f>
        <v>Y</v>
      </c>
      <c r="M362" s="267" t="str">
        <f>IF('ALC Transition Plans'!T363=0," ",'ALC Transition Plans'!T363)</f>
        <v xml:space="preserve"> </v>
      </c>
      <c r="N362" s="324" t="str">
        <f>IF('ALC Transition Plans'!$Z363="yes", IF('ALC Transition Plans'!AJ363,"Prod",IF('ALC Transition Plans'!AF363, 'ALC Transition Plans'!AC363," ")),"N/A")</f>
        <v>Prod</v>
      </c>
      <c r="O362" s="269" t="str">
        <f>IF('ALC Transition Plans'!AE363=0," ",'ALC Transition Plans'!AE363)</f>
        <v>Y</v>
      </c>
      <c r="P362" s="557" t="str">
        <f>IF('ALC Transition Plans'!AF363=0," ",'ALC Transition Plans'!AF363)</f>
        <v xml:space="preserve"> </v>
      </c>
      <c r="Q362" s="558">
        <f t="shared" si="21"/>
        <v>0</v>
      </c>
      <c r="R362" s="276" t="str">
        <f>IF(VLOOKUP(B362,'Pivot Table'!$B$5:$K$2000,8,FALSE)=1,"Yes","")</f>
        <v/>
      </c>
      <c r="S362" s="277" t="str">
        <f>'ALC Transition Plans'!BL363</f>
        <v>F</v>
      </c>
      <c r="T362" s="226" t="str">
        <f>IF('ALC POC'!D362=0," ",'ALC POC'!D362)</f>
        <v>Kim Munoz
Gretchen Perry</v>
      </c>
      <c r="U362" s="139" t="str">
        <f>IF('ALC POC'!E362=0," ",'ALC POC'!E362)</f>
        <v>kmbrlam@psd.gov
gretcap@psd.gov</v>
      </c>
      <c r="V362" s="139" t="str">
        <f>IF('ALC POC'!F362=0," ",'ALC POC'!F362)</f>
        <v xml:space="preserve">202-874-8874
</v>
      </c>
      <c r="X362">
        <f t="shared" si="33"/>
        <v>0</v>
      </c>
    </row>
    <row r="363" spans="1:24" ht="32.4" customHeight="1" x14ac:dyDescent="0.25">
      <c r="A363" s="333" t="s">
        <v>2</v>
      </c>
      <c r="B363" s="333" t="s">
        <v>329</v>
      </c>
      <c r="C363" s="480" t="str">
        <f>IF('ALC POC'!C363=0," ",'ALC POC'!C363)</f>
        <v>Treasury - FMS :US Treasury Payment Services Division</v>
      </c>
      <c r="D363" s="480"/>
      <c r="E363" s="322" t="str">
        <f>IF('ALC Transition Plans'!$C364="yes", IF('ALC Transition Plans'!M364,"Prod",IF('ALC Transition Plans'!F364, 'ALC Transition Plans'!E364," ")),"N/A")</f>
        <v>Prod</v>
      </c>
      <c r="F363" s="261" t="str">
        <f>IF('ALC Transition Plans'!F364=0," ",'ALC Transition Plans'!F364)</f>
        <v xml:space="preserve"> </v>
      </c>
      <c r="G363" s="262" t="str">
        <f>IF('ALC Transition Plans'!G364=0," ",'ALC Transition Plans'!G364)</f>
        <v>Y</v>
      </c>
      <c r="H363" s="262" t="str">
        <f>IF('ALC Transition Plans'!H364=0," ",'ALC Transition Plans'!H364)</f>
        <v>Y</v>
      </c>
      <c r="I363" s="261" t="str">
        <f>IF('ALC Transition Plans'!I364=0," ",'ALC Transition Plans'!I364)</f>
        <v xml:space="preserve"> </v>
      </c>
      <c r="J363" s="323" t="str">
        <f>IF('ALC Transition Plans'!$O364="yes", IF('ALC Transition Plans'!X364,"Prod",IF('ALC Transition Plans'!R364, 'ALC Transition Plans'!Q364," ")),"N/A")</f>
        <v>Prod</v>
      </c>
      <c r="K363" s="267" t="str">
        <f>IF('ALC Transition Plans'!R364=0," ",'ALC Transition Plans'!R364)</f>
        <v xml:space="preserve"> </v>
      </c>
      <c r="L363" s="270" t="str">
        <f>IF('ALC Transition Plans'!S364=0," ",'ALC Transition Plans'!S364)</f>
        <v>Y</v>
      </c>
      <c r="M363" s="267" t="str">
        <f>IF('ALC Transition Plans'!T364=0," ",'ALC Transition Plans'!T364)</f>
        <v xml:space="preserve"> </v>
      </c>
      <c r="N363" s="324" t="str">
        <f>IF('ALC Transition Plans'!$Z364="yes", IF('ALC Transition Plans'!AJ364,"Prod",IF('ALC Transition Plans'!AF364, 'ALC Transition Plans'!AC364," ")),"N/A")</f>
        <v>Prod</v>
      </c>
      <c r="O363" s="269" t="str">
        <f>IF('ALC Transition Plans'!AE364=0," ",'ALC Transition Plans'!AE364)</f>
        <v>Y</v>
      </c>
      <c r="P363" s="557" t="str">
        <f>IF('ALC Transition Plans'!AF364=0," ",'ALC Transition Plans'!AF364)</f>
        <v xml:space="preserve"> </v>
      </c>
      <c r="Q363" s="558">
        <f t="shared" si="21"/>
        <v>0</v>
      </c>
      <c r="R363" s="276" t="str">
        <f>IF(VLOOKUP(B363,'Pivot Table'!$B$5:$K$2000,8,FALSE)=1,"Yes","")</f>
        <v/>
      </c>
      <c r="S363" s="277" t="str">
        <f>'ALC Transition Plans'!BL364</f>
        <v>F</v>
      </c>
      <c r="T363" s="226" t="str">
        <f>IF('ALC POC'!D363=0," ",'ALC POC'!D363)</f>
        <v>Kim Munoz
Gretchen Perry</v>
      </c>
      <c r="U363" s="139" t="str">
        <f>IF('ALC POC'!E363=0," ",'ALC POC'!E363)</f>
        <v>kmbrlam@psd.gov
gretcap@psd.gov</v>
      </c>
      <c r="V363" s="139" t="str">
        <f>IF('ALC POC'!F363=0," ",'ALC POC'!F363)</f>
        <v xml:space="preserve">202-874-8874
</v>
      </c>
      <c r="X363">
        <f t="shared" si="33"/>
        <v>0</v>
      </c>
    </row>
    <row r="364" spans="1:24" ht="32.4" customHeight="1" x14ac:dyDescent="0.25">
      <c r="A364" s="333" t="s">
        <v>2</v>
      </c>
      <c r="B364" s="333" t="s">
        <v>330</v>
      </c>
      <c r="C364" s="480" t="str">
        <f>IF('ALC POC'!C364=0," ",'ALC POC'!C364)</f>
        <v>Treasury - FMS :US Treasury Payment Services Division</v>
      </c>
      <c r="D364" s="480"/>
      <c r="E364" s="322" t="str">
        <f>IF('ALC Transition Plans'!$C365="yes", IF('ALC Transition Plans'!M365,"Prod",IF('ALC Transition Plans'!F365, 'ALC Transition Plans'!E365," ")),"N/A")</f>
        <v>Prod</v>
      </c>
      <c r="F364" s="261" t="str">
        <f>IF('ALC Transition Plans'!F365=0," ",'ALC Transition Plans'!F365)</f>
        <v xml:space="preserve"> </v>
      </c>
      <c r="G364" s="262" t="str">
        <f>IF('ALC Transition Plans'!G365=0," ",'ALC Transition Plans'!G365)</f>
        <v>Y</v>
      </c>
      <c r="H364" s="262" t="str">
        <f>IF('ALC Transition Plans'!H365=0," ",'ALC Transition Plans'!H365)</f>
        <v>Y</v>
      </c>
      <c r="I364" s="261" t="str">
        <f>IF('ALC Transition Plans'!I365=0," ",'ALC Transition Plans'!I365)</f>
        <v xml:space="preserve"> </v>
      </c>
      <c r="J364" s="323" t="str">
        <f>IF('ALC Transition Plans'!$O365="yes", IF('ALC Transition Plans'!X365,"Prod",IF('ALC Transition Plans'!R365, 'ALC Transition Plans'!Q365," ")),"N/A")</f>
        <v>Prod</v>
      </c>
      <c r="K364" s="267" t="str">
        <f>IF('ALC Transition Plans'!R365=0," ",'ALC Transition Plans'!R365)</f>
        <v xml:space="preserve"> </v>
      </c>
      <c r="L364" s="270" t="str">
        <f>IF('ALC Transition Plans'!S365=0," ",'ALC Transition Plans'!S365)</f>
        <v>Y</v>
      </c>
      <c r="M364" s="267" t="str">
        <f>IF('ALC Transition Plans'!T365=0," ",'ALC Transition Plans'!T365)</f>
        <v xml:space="preserve"> </v>
      </c>
      <c r="N364" s="324" t="str">
        <f>IF('ALC Transition Plans'!$Z365="yes", IF('ALC Transition Plans'!AJ365,"Prod",IF('ALC Transition Plans'!AF365, 'ALC Transition Plans'!AC365," ")),"N/A")</f>
        <v>Prod</v>
      </c>
      <c r="O364" s="269" t="str">
        <f>IF('ALC Transition Plans'!AE365=0," ",'ALC Transition Plans'!AE365)</f>
        <v>Y</v>
      </c>
      <c r="P364" s="557" t="str">
        <f>IF('ALC Transition Plans'!AF365=0," ",'ALC Transition Plans'!AF365)</f>
        <v xml:space="preserve"> </v>
      </c>
      <c r="Q364" s="558">
        <f t="shared" si="21"/>
        <v>0</v>
      </c>
      <c r="R364" s="276" t="str">
        <f>IF(VLOOKUP(B364,'Pivot Table'!$B$5:$K$2000,8,FALSE)=1,"Yes","")</f>
        <v/>
      </c>
      <c r="S364" s="277" t="str">
        <f>'ALC Transition Plans'!BL365</f>
        <v>F</v>
      </c>
      <c r="T364" s="226" t="str">
        <f>IF('ALC POC'!D364=0," ",'ALC POC'!D364)</f>
        <v>Kim Munoz
Gretchen Perry</v>
      </c>
      <c r="U364" s="139" t="str">
        <f>IF('ALC POC'!E364=0," ",'ALC POC'!E364)</f>
        <v>kmbrlam@psd.gov
gretcap@psd.gov</v>
      </c>
      <c r="V364" s="139" t="str">
        <f>IF('ALC POC'!F364=0," ",'ALC POC'!F364)</f>
        <v xml:space="preserve">202-874-8874
</v>
      </c>
      <c r="X364">
        <f t="shared" si="33"/>
        <v>0</v>
      </c>
    </row>
    <row r="365" spans="1:24" ht="32.4" customHeight="1" x14ac:dyDescent="0.25">
      <c r="A365" s="333" t="s">
        <v>2</v>
      </c>
      <c r="B365" s="333" t="s">
        <v>331</v>
      </c>
      <c r="C365" s="480" t="str">
        <f>IF('ALC POC'!C365=0," ",'ALC POC'!C365)</f>
        <v>Treasury - FMS :US Treasury Payment Services Division</v>
      </c>
      <c r="D365" s="480"/>
      <c r="E365" s="322" t="str">
        <f>IF('ALC Transition Plans'!$C366="yes", IF('ALC Transition Plans'!M366,"Prod",IF('ALC Transition Plans'!F366, 'ALC Transition Plans'!E366," ")),"N/A")</f>
        <v>Prod</v>
      </c>
      <c r="F365" s="261" t="str">
        <f>IF('ALC Transition Plans'!F366=0," ",'ALC Transition Plans'!F366)</f>
        <v xml:space="preserve"> </v>
      </c>
      <c r="G365" s="262" t="str">
        <f>IF('ALC Transition Plans'!G366=0," ",'ALC Transition Plans'!G366)</f>
        <v>Y</v>
      </c>
      <c r="H365" s="262" t="str">
        <f>IF('ALC Transition Plans'!H366=0," ",'ALC Transition Plans'!H366)</f>
        <v>Y</v>
      </c>
      <c r="I365" s="261" t="str">
        <f>IF('ALC Transition Plans'!I366=0," ",'ALC Transition Plans'!I366)</f>
        <v xml:space="preserve"> </v>
      </c>
      <c r="J365" s="323" t="str">
        <f>IF('ALC Transition Plans'!$O366="yes", IF('ALC Transition Plans'!X366,"Prod",IF('ALC Transition Plans'!R366, 'ALC Transition Plans'!Q366," ")),"N/A")</f>
        <v>Prod</v>
      </c>
      <c r="K365" s="267" t="str">
        <f>IF('ALC Transition Plans'!R366=0," ",'ALC Transition Plans'!R366)</f>
        <v xml:space="preserve"> </v>
      </c>
      <c r="L365" s="270" t="str">
        <f>IF('ALC Transition Plans'!S366=0," ",'ALC Transition Plans'!S366)</f>
        <v>Y</v>
      </c>
      <c r="M365" s="267" t="str">
        <f>IF('ALC Transition Plans'!T366=0," ",'ALC Transition Plans'!T366)</f>
        <v xml:space="preserve"> </v>
      </c>
      <c r="N365" s="329" t="str">
        <f>IF('ALC Transition Plans'!$Z366="yes", IF('ALC Transition Plans'!AJ366,"Prod",IF('ALC Transition Plans'!AF366, 'ALC Transition Plans'!AC366," ")),"N/A")</f>
        <v>N/A</v>
      </c>
      <c r="O365" s="332" t="str">
        <f>IF('ALC Transition Plans'!AE366=0," ",'ALC Transition Plans'!AE366)</f>
        <v xml:space="preserve"> </v>
      </c>
      <c r="P365" s="560" t="str">
        <f>IF('ALC Transition Plans'!AF366=0," ",'ALC Transition Plans'!AF366)</f>
        <v xml:space="preserve"> </v>
      </c>
      <c r="Q365" s="558">
        <f t="shared" si="21"/>
        <v>0</v>
      </c>
      <c r="R365" s="276" t="str">
        <f>IF(VLOOKUP(B365,'Pivot Table'!$B$5:$K$2000,8,FALSE)=1,"Yes","")</f>
        <v/>
      </c>
      <c r="S365" s="277" t="str">
        <f>'ALC Transition Plans'!BL366</f>
        <v>F</v>
      </c>
      <c r="T365" s="226" t="str">
        <f>IF('ALC POC'!D365=0," ",'ALC POC'!D365)</f>
        <v>Kim Munoz
Gretchen Perry</v>
      </c>
      <c r="U365" s="139" t="str">
        <f>IF('ALC POC'!E365=0," ",'ALC POC'!E365)</f>
        <v>kmbrlam@psd.gov
gretcap@psd.gov</v>
      </c>
      <c r="V365" s="139" t="str">
        <f>IF('ALC POC'!F365=0," ",'ALC POC'!F365)</f>
        <v xml:space="preserve">202-874-8874
</v>
      </c>
      <c r="X365">
        <f t="shared" si="33"/>
        <v>0</v>
      </c>
    </row>
    <row r="366" spans="1:24" ht="15" customHeight="1" x14ac:dyDescent="0.25">
      <c r="A366" s="333" t="s">
        <v>2</v>
      </c>
      <c r="B366" s="333" t="s">
        <v>332</v>
      </c>
      <c r="C366" s="480" t="str">
        <f>IF('ALC POC'!C366=0," ",'ALC POC'!C366)</f>
        <v>Treasury - FMS - ASAP</v>
      </c>
      <c r="D366" s="480"/>
      <c r="E366" s="322" t="str">
        <f>IF('ALC Transition Plans'!$C367="yes", IF('ALC Transition Plans'!M367,"Prod",IF('ALC Transition Plans'!F367, 'ALC Transition Plans'!E367," ")),"N/A")</f>
        <v>Prod</v>
      </c>
      <c r="F366" s="261">
        <f>IF('ALC Transition Plans'!F367=0," ",'ALC Transition Plans'!F367)</f>
        <v>41000</v>
      </c>
      <c r="G366" s="262" t="str">
        <f>IF('ALC Transition Plans'!G367=0," ",'ALC Transition Plans'!G367)</f>
        <v>Y</v>
      </c>
      <c r="H366" s="262" t="str">
        <f>IF('ALC Transition Plans'!H367=0," ",'ALC Transition Plans'!H367)</f>
        <v>Y</v>
      </c>
      <c r="I366" s="261" t="str">
        <f>IF('ALC Transition Plans'!I367=0," ",'ALC Transition Plans'!I367)</f>
        <v xml:space="preserve"> </v>
      </c>
      <c r="J366" s="329" t="str">
        <f>IF('ALC Transition Plans'!$O367="yes", IF('ALC Transition Plans'!X367,"Prod",IF('ALC Transition Plans'!R367, 'ALC Transition Plans'!Q367," ")),"N/A")</f>
        <v>N/A</v>
      </c>
      <c r="K366" s="330" t="str">
        <f>IF('ALC Transition Plans'!R367=0," ",'ALC Transition Plans'!R367)</f>
        <v xml:space="preserve"> </v>
      </c>
      <c r="L366" s="332" t="str">
        <f>IF('ALC Transition Plans'!S367=0," ",'ALC Transition Plans'!S367)</f>
        <v xml:space="preserve"> </v>
      </c>
      <c r="M366" s="330" t="str">
        <f>IF('ALC Transition Plans'!T367=0," ",'ALC Transition Plans'!T367)</f>
        <v xml:space="preserve"> </v>
      </c>
      <c r="N366" s="324" t="str">
        <f>IF('ALC Transition Plans'!$Z367="yes", IF('ALC Transition Plans'!AJ367,"Prod",IF('ALC Transition Plans'!AF367, 'ALC Transition Plans'!AC367," ")),"N/A")</f>
        <v>Prod</v>
      </c>
      <c r="O366" s="269" t="str">
        <f>IF('ALC Transition Plans'!AE367=0," ",'ALC Transition Plans'!AE367)</f>
        <v>Y</v>
      </c>
      <c r="P366" s="557" t="str">
        <f>IF('ALC Transition Plans'!AF367=0," ",'ALC Transition Plans'!AF367)</f>
        <v xml:space="preserve"> </v>
      </c>
      <c r="Q366" s="558">
        <f t="shared" si="21"/>
        <v>0</v>
      </c>
      <c r="R366" s="276" t="str">
        <f>IF(VLOOKUP(B366,'Pivot Table'!$B$5:$K$2000,8,FALSE)=1,"Yes","")</f>
        <v/>
      </c>
      <c r="S366" s="277" t="str">
        <f>'ALC Transition Plans'!BL367</f>
        <v>F</v>
      </c>
      <c r="T366" s="226" t="str">
        <f>IF('ALC POC'!D366=0," ",'ALC POC'!D366)</f>
        <v xml:space="preserve">Lisa Travis </v>
      </c>
      <c r="U366" s="139" t="str">
        <f>IF('ALC POC'!E366=0," ",'ALC POC'!E366)</f>
        <v>lisa.travis@fms.treas.gov</v>
      </c>
      <c r="V366" s="139" t="str">
        <f>IF('ALC POC'!F366=0," ",'ALC POC'!F366)</f>
        <v>202-874-7108</v>
      </c>
      <c r="X366">
        <f t="shared" si="33"/>
        <v>0</v>
      </c>
    </row>
    <row r="367" spans="1:24" ht="32.4" customHeight="1" x14ac:dyDescent="0.25">
      <c r="A367" s="333" t="s">
        <v>2</v>
      </c>
      <c r="B367" s="333" t="s">
        <v>1595</v>
      </c>
      <c r="C367" s="480" t="str">
        <f>IF('ALC POC'!C367=0," ",'ALC POC'!C367)</f>
        <v>Treasury - FMS - PAYMENT SERVICES DIVISION - EAST</v>
      </c>
      <c r="D367" s="480"/>
      <c r="E367" s="322" t="str">
        <f>IF('ALC Transition Plans'!$C368="yes", IF('ALC Transition Plans'!M368,"Prod",IF('ALC Transition Plans'!F368, 'ALC Transition Plans'!E368," ")),"N/A")</f>
        <v>Prod</v>
      </c>
      <c r="F367" s="261">
        <f>IF('ALC Transition Plans'!F368=0," ",'ALC Transition Plans'!F368)</f>
        <v>41883</v>
      </c>
      <c r="G367" s="262" t="str">
        <f>IF('ALC Transition Plans'!G368=0," ",'ALC Transition Plans'!G368)</f>
        <v>Y</v>
      </c>
      <c r="H367" s="262" t="str">
        <f>IF('ALC Transition Plans'!H368=0," ",'ALC Transition Plans'!H368)</f>
        <v>Y</v>
      </c>
      <c r="I367" s="261" t="str">
        <f>IF('ALC Transition Plans'!I368=0," ",'ALC Transition Plans'!I368)</f>
        <v xml:space="preserve"> </v>
      </c>
      <c r="J367" s="323" t="str">
        <f>IF('ALC Transition Plans'!$O368="yes", IF('ALC Transition Plans'!X368,"Prod",IF('ALC Transition Plans'!R368, 'ALC Transition Plans'!Q368," ")),"N/A")</f>
        <v>Prod</v>
      </c>
      <c r="K367" s="267">
        <f>IF('ALC Transition Plans'!R368=0," ",'ALC Transition Plans'!R368)</f>
        <v>41883</v>
      </c>
      <c r="L367" s="270" t="str">
        <f>IF('ALC Transition Plans'!S368=0," ",'ALC Transition Plans'!S368)</f>
        <v>Y</v>
      </c>
      <c r="M367" s="267" t="str">
        <f>IF('ALC Transition Plans'!T368=0," ",'ALC Transition Plans'!T368)</f>
        <v xml:space="preserve"> </v>
      </c>
      <c r="N367" s="324" t="str">
        <f>IF('ALC Transition Plans'!$Z368="yes", IF('ALC Transition Plans'!AJ368,"Prod",IF('ALC Transition Plans'!AF368, 'ALC Transition Plans'!AC368," ")),"N/A")</f>
        <v>Prod</v>
      </c>
      <c r="O367" s="269" t="str">
        <f>IF('ALC Transition Plans'!AE368=0," ",'ALC Transition Plans'!AE368)</f>
        <v>Y</v>
      </c>
      <c r="P367" s="557" t="str">
        <f>IF('ALC Transition Plans'!AF368=0," ",'ALC Transition Plans'!AF368)</f>
        <v xml:space="preserve"> </v>
      </c>
      <c r="Q367" s="558">
        <f t="shared" ref="Q367" si="35">COUNTIF(E367:P367,"X")</f>
        <v>0</v>
      </c>
      <c r="R367" s="276" t="str">
        <f>IF(VLOOKUP(B367,'Pivot Table'!$B$5:$K$2000,8,FALSE)=1,"Yes","")</f>
        <v/>
      </c>
      <c r="S367" s="277" t="str">
        <f>'ALC Transition Plans'!BL368</f>
        <v>F</v>
      </c>
      <c r="T367" s="226" t="str">
        <f>IF('ALC POC'!D367=0," ",'ALC POC'!D367)</f>
        <v xml:space="preserve">Jenni M. Fontana </v>
      </c>
      <c r="U367" s="139" t="str">
        <f>IF('ALC POC'!E367=0," ",'ALC POC'!E367)</f>
        <v>co.p1@PSD.GOV</v>
      </c>
      <c r="V367" s="139" t="str">
        <f>IF('ALC POC'!F367=0," ",'ALC POC'!F367)</f>
        <v>202-874-8874</v>
      </c>
      <c r="X367">
        <f t="shared" si="33"/>
        <v>0</v>
      </c>
    </row>
    <row r="368" spans="1:24" ht="32.4" customHeight="1" x14ac:dyDescent="0.25">
      <c r="A368" s="333" t="s">
        <v>2</v>
      </c>
      <c r="B368" s="333" t="s">
        <v>1596</v>
      </c>
      <c r="C368" s="480" t="str">
        <f>IF('ALC POC'!C368=0," ",'ALC POC'!C368)</f>
        <v>Treasury - FMS - PAYMENT SERVICES DIVISION - WEST</v>
      </c>
      <c r="D368" s="480"/>
      <c r="E368" s="322" t="str">
        <f>IF('ALC Transition Plans'!$C369="yes", IF('ALC Transition Plans'!M369,"Prod",IF('ALC Transition Plans'!F369, 'ALC Transition Plans'!E369," ")),"N/A")</f>
        <v>Prod</v>
      </c>
      <c r="F368" s="261">
        <f>IF('ALC Transition Plans'!F369=0," ",'ALC Transition Plans'!F369)</f>
        <v>41883</v>
      </c>
      <c r="G368" s="262" t="str">
        <f>IF('ALC Transition Plans'!G369=0," ",'ALC Transition Plans'!G369)</f>
        <v>Y</v>
      </c>
      <c r="H368" s="262" t="str">
        <f>IF('ALC Transition Plans'!H369=0," ",'ALC Transition Plans'!H369)</f>
        <v>Y</v>
      </c>
      <c r="I368" s="261" t="str">
        <f>IF('ALC Transition Plans'!I369=0," ",'ALC Transition Plans'!I369)</f>
        <v xml:space="preserve"> </v>
      </c>
      <c r="J368" s="323" t="str">
        <f>IF('ALC Transition Plans'!$O369="yes", IF('ALC Transition Plans'!X369,"Prod",IF('ALC Transition Plans'!R369, 'ALC Transition Plans'!Q369," ")),"N/A")</f>
        <v>Prod</v>
      </c>
      <c r="K368" s="267">
        <f>IF('ALC Transition Plans'!R369=0," ",'ALC Transition Plans'!R369)</f>
        <v>41883</v>
      </c>
      <c r="L368" s="270" t="str">
        <f>IF('ALC Transition Plans'!S369=0," ",'ALC Transition Plans'!S369)</f>
        <v>Y</v>
      </c>
      <c r="M368" s="267" t="str">
        <f>IF('ALC Transition Plans'!T369=0," ",'ALC Transition Plans'!T369)</f>
        <v xml:space="preserve"> </v>
      </c>
      <c r="N368" s="324" t="str">
        <f>IF('ALC Transition Plans'!$Z369="yes", IF('ALC Transition Plans'!AJ369,"Prod",IF('ALC Transition Plans'!AF369, 'ALC Transition Plans'!AC369," ")),"N/A")</f>
        <v>Prod</v>
      </c>
      <c r="O368" s="269" t="str">
        <f>IF('ALC Transition Plans'!AE369=0," ",'ALC Transition Plans'!AE369)</f>
        <v>Y</v>
      </c>
      <c r="P368" s="557" t="str">
        <f>IF('ALC Transition Plans'!AF369=0," ",'ALC Transition Plans'!AF369)</f>
        <v xml:space="preserve"> </v>
      </c>
      <c r="Q368" s="558">
        <f t="shared" ref="Q368" si="36">COUNTIF(E368:P368,"X")</f>
        <v>0</v>
      </c>
      <c r="R368" s="276" t="str">
        <f>IF(VLOOKUP(B368,'Pivot Table'!$B$5:$K$2000,8,FALSE)=1,"Yes","")</f>
        <v/>
      </c>
      <c r="S368" s="277" t="str">
        <f>'ALC Transition Plans'!BL369</f>
        <v>F</v>
      </c>
      <c r="T368" s="226" t="str">
        <f>IF('ALC POC'!D368=0," ",'ALC POC'!D368)</f>
        <v xml:space="preserve">Jenni M. Fontana </v>
      </c>
      <c r="U368" s="139" t="str">
        <f>IF('ALC POC'!E368=0," ",'ALC POC'!E368)</f>
        <v>co.p1@PSD.GOV</v>
      </c>
      <c r="V368" s="139" t="str">
        <f>IF('ALC POC'!F368=0," ",'ALC POC'!F368)</f>
        <v>202-874-8874</v>
      </c>
      <c r="X368">
        <f t="shared" si="33"/>
        <v>0</v>
      </c>
    </row>
    <row r="369" spans="1:24" ht="15" customHeight="1" x14ac:dyDescent="0.25">
      <c r="A369" s="333" t="s">
        <v>2</v>
      </c>
      <c r="B369" s="333" t="s">
        <v>333</v>
      </c>
      <c r="C369" s="480" t="str">
        <f>IF('ALC POC'!C369=0," ",'ALC POC'!C369)</f>
        <v>Treasury - FMS - KC</v>
      </c>
      <c r="D369" s="480"/>
      <c r="E369" s="322" t="str">
        <f>IF('ALC Transition Plans'!$C370="yes", IF('ALC Transition Plans'!M370,"Prod",IF('ALC Transition Plans'!F370, 'ALC Transition Plans'!E370," ")),"N/A")</f>
        <v>Prod</v>
      </c>
      <c r="F369" s="261">
        <f>IF('ALC Transition Plans'!F370=0," ",'ALC Transition Plans'!F370)</f>
        <v>39995</v>
      </c>
      <c r="G369" s="262" t="str">
        <f>IF('ALC Transition Plans'!G370=0," ",'ALC Transition Plans'!G370)</f>
        <v>Y</v>
      </c>
      <c r="H369" s="262" t="str">
        <f>IF('ALC Transition Plans'!H370=0," ",'ALC Transition Plans'!H370)</f>
        <v>Y</v>
      </c>
      <c r="I369" s="261" t="str">
        <f>IF('ALC Transition Plans'!I370=0," ",'ALC Transition Plans'!I370)</f>
        <v xml:space="preserve"> </v>
      </c>
      <c r="J369" s="323" t="str">
        <f>IF('ALC Transition Plans'!$O370="yes", IF('ALC Transition Plans'!X370,"Prod",IF('ALC Transition Plans'!R370, 'ALC Transition Plans'!Q370," ")),"N/A")</f>
        <v>Prod</v>
      </c>
      <c r="K369" s="267" t="str">
        <f>IF('ALC Transition Plans'!R370=0," ",'ALC Transition Plans'!R370)</f>
        <v xml:space="preserve"> </v>
      </c>
      <c r="L369" s="270" t="str">
        <f>IF('ALC Transition Plans'!S370=0," ",'ALC Transition Plans'!S370)</f>
        <v>Y</v>
      </c>
      <c r="M369" s="267" t="str">
        <f>IF('ALC Transition Plans'!T370=0," ",'ALC Transition Plans'!T370)</f>
        <v xml:space="preserve"> </v>
      </c>
      <c r="N369" s="324" t="str">
        <f>IF('ALC Transition Plans'!$Z370="yes", IF('ALC Transition Plans'!AJ370,"Prod",IF('ALC Transition Plans'!AF370, 'ALC Transition Plans'!AC370," ")),"N/A")</f>
        <v>Prod</v>
      </c>
      <c r="O369" s="269" t="str">
        <f>IF('ALC Transition Plans'!AE370=0," ",'ALC Transition Plans'!AE370)</f>
        <v>Y</v>
      </c>
      <c r="P369" s="557" t="str">
        <f>IF('ALC Transition Plans'!AF370=0," ",'ALC Transition Plans'!AF370)</f>
        <v xml:space="preserve"> </v>
      </c>
      <c r="Q369" s="558">
        <f t="shared" si="21"/>
        <v>0</v>
      </c>
      <c r="R369" s="276" t="str">
        <f>IF(VLOOKUP(B369,'Pivot Table'!$B$5:$K$2000,8,FALSE)=1,"Yes","")</f>
        <v/>
      </c>
      <c r="S369" s="277" t="str">
        <f>'ALC Transition Plans'!BL370</f>
        <v>F</v>
      </c>
      <c r="T369" s="226" t="str">
        <f>IF('ALC POC'!D369=0," ",'ALC POC'!D369)</f>
        <v>Crystal Duckworth</v>
      </c>
      <c r="U369" s="139" t="str">
        <f>IF('ALC POC'!E369=0," ",'ALC POC'!E369)</f>
        <v>Crystal.Duckworth@fms.treas.gov</v>
      </c>
      <c r="V369" s="139" t="str">
        <f>IF('ALC POC'!F369=0," ",'ALC POC'!F369)</f>
        <v>816-414-2057</v>
      </c>
      <c r="X369">
        <f t="shared" si="33"/>
        <v>0</v>
      </c>
    </row>
    <row r="370" spans="1:24" ht="24" customHeight="1" x14ac:dyDescent="0.25">
      <c r="A370" s="333" t="s">
        <v>2</v>
      </c>
      <c r="B370" s="333" t="s">
        <v>2131</v>
      </c>
      <c r="C370" s="480" t="str">
        <f>IF('ALC POC'!C370=0," ",'ALC POC'!C370)</f>
        <v>Treasury - FMS - PAYMENT SERVICES DIVISION - PIEDMONT</v>
      </c>
      <c r="D370" s="480"/>
      <c r="E370" s="322" t="str">
        <f>IF('ALC Transition Plans'!$C371="yes", IF('ALC Transition Plans'!M371,"Prod",IF('ALC Transition Plans'!F371, 'ALC Transition Plans'!E371," ")),"N/A")</f>
        <v>Prod</v>
      </c>
      <c r="F370" s="261" t="str">
        <f>IF('ALC Transition Plans'!F371=0," ",'ALC Transition Plans'!F371)</f>
        <v xml:space="preserve"> </v>
      </c>
      <c r="G370" s="262" t="str">
        <f>IF('ALC Transition Plans'!G371=0," ",'ALC Transition Plans'!G371)</f>
        <v>Y</v>
      </c>
      <c r="H370" s="262" t="str">
        <f>IF('ALC Transition Plans'!H371=0," ",'ALC Transition Plans'!H371)</f>
        <v>Y</v>
      </c>
      <c r="I370" s="261" t="str">
        <f>IF('ALC Transition Plans'!I371=0," ",'ALC Transition Plans'!I371)</f>
        <v xml:space="preserve"> </v>
      </c>
      <c r="J370" s="323" t="str">
        <f>IF('ALC Transition Plans'!$O371="yes", IF('ALC Transition Plans'!X371,"Prod",IF('ALC Transition Plans'!R371, 'ALC Transition Plans'!Q371," ")),"N/A")</f>
        <v>Prod</v>
      </c>
      <c r="K370" s="267" t="str">
        <f>IF('ALC Transition Plans'!R371=0," ",'ALC Transition Plans'!R371)</f>
        <v xml:space="preserve"> </v>
      </c>
      <c r="L370" s="270" t="str">
        <f>IF('ALC Transition Plans'!S371=0," ",'ALC Transition Plans'!S371)</f>
        <v>Y</v>
      </c>
      <c r="M370" s="267" t="str">
        <f>IF('ALC Transition Plans'!T371=0," ",'ALC Transition Plans'!T371)</f>
        <v xml:space="preserve"> </v>
      </c>
      <c r="N370" s="324" t="str">
        <f>IF('ALC Transition Plans'!$Z371="yes", IF('ALC Transition Plans'!AJ371,"Prod",IF('ALC Transition Plans'!AF371, 'ALC Transition Plans'!AC371," ")),"N/A")</f>
        <v>Prod</v>
      </c>
      <c r="O370" s="269" t="str">
        <f>IF('ALC Transition Plans'!AE371=0," ",'ALC Transition Plans'!AE371)</f>
        <v>Y</v>
      </c>
      <c r="P370" s="557" t="str">
        <f>IF('ALC Transition Plans'!AF371=0," ",'ALC Transition Plans'!AF371)</f>
        <v xml:space="preserve"> </v>
      </c>
      <c r="Q370" s="558">
        <f t="shared" ref="Q370" si="37">COUNTIF(E370:P370,"X")</f>
        <v>0</v>
      </c>
      <c r="R370" s="276" t="str">
        <f>IF(VLOOKUP(B370,'Pivot Table'!$B$5:$K$2000,8,FALSE)=1,"Yes","")</f>
        <v/>
      </c>
      <c r="S370" s="277" t="str">
        <f>'ALC Transition Plans'!BL371</f>
        <v>F</v>
      </c>
      <c r="T370" s="226" t="str">
        <f>IF('ALC POC'!D370=0," ",'ALC POC'!D370)</f>
        <v>Donna Charters
Flora Jones</v>
      </c>
      <c r="U370" s="139" t="str">
        <f>IF('ALC POC'!E370=0," ",'ALC POC'!E370)</f>
        <v>co.p2@PSD.GOV
floejo@PSD.GOV</v>
      </c>
      <c r="V370" s="139" t="str">
        <f>IF('ALC POC'!F370=0," ",'ALC POC'!F370)</f>
        <v>202-874-8874</v>
      </c>
      <c r="X370">
        <f t="shared" si="33"/>
        <v>0</v>
      </c>
    </row>
    <row r="371" spans="1:24" ht="15" customHeight="1" x14ac:dyDescent="0.25">
      <c r="A371" s="333" t="s">
        <v>2</v>
      </c>
      <c r="B371" s="333" t="s">
        <v>334</v>
      </c>
      <c r="C371" s="480" t="str">
        <f>IF('ALC POC'!C371=0," ",'ALC POC'!C371)</f>
        <v>Treasury - FMS - SFC</v>
      </c>
      <c r="D371" s="480"/>
      <c r="E371" s="322" t="str">
        <f>IF('ALC Transition Plans'!$C372="yes", IF('ALC Transition Plans'!M372,"Prod",IF('ALC Transition Plans'!F372, 'ALC Transition Plans'!E372," ")),"N/A")</f>
        <v>Prod</v>
      </c>
      <c r="F371" s="261">
        <f>IF('ALC Transition Plans'!F372=0," ",'ALC Transition Plans'!F372)</f>
        <v>41000</v>
      </c>
      <c r="G371" s="262" t="str">
        <f>IF('ALC Transition Plans'!G372=0," ",'ALC Transition Plans'!G372)</f>
        <v>Y</v>
      </c>
      <c r="H371" s="262" t="str">
        <f>IF('ALC Transition Plans'!H372=0," ",'ALC Transition Plans'!H372)</f>
        <v>Y</v>
      </c>
      <c r="I371" s="261" t="str">
        <f>IF('ALC Transition Plans'!I372=0," ",'ALC Transition Plans'!I372)</f>
        <v xml:space="preserve"> </v>
      </c>
      <c r="J371" s="329" t="str">
        <f>IF('ALC Transition Plans'!$O372="yes", IF('ALC Transition Plans'!X372,"Prod",IF('ALC Transition Plans'!R372, 'ALC Transition Plans'!Q372," ")),"N/A")</f>
        <v>N/A</v>
      </c>
      <c r="K371" s="330" t="str">
        <f>IF('ALC Transition Plans'!R372=0," ",'ALC Transition Plans'!R372)</f>
        <v xml:space="preserve"> </v>
      </c>
      <c r="L371" s="332" t="str">
        <f>IF('ALC Transition Plans'!S372=0," ",'ALC Transition Plans'!S372)</f>
        <v xml:space="preserve"> </v>
      </c>
      <c r="M371" s="330" t="str">
        <f>IF('ALC Transition Plans'!T372=0," ",'ALC Transition Plans'!T372)</f>
        <v xml:space="preserve"> </v>
      </c>
      <c r="N371" s="324" t="str">
        <f>IF('ALC Transition Plans'!$Z372="yes", IF('ALC Transition Plans'!AJ372,"Prod",IF('ALC Transition Plans'!AF372, 'ALC Transition Plans'!AC372," ")),"N/A")</f>
        <v>Prod</v>
      </c>
      <c r="O371" s="269" t="str">
        <f>IF('ALC Transition Plans'!AE372=0," ",'ALC Transition Plans'!AE372)</f>
        <v>Y</v>
      </c>
      <c r="P371" s="557" t="str">
        <f>IF('ALC Transition Plans'!AF372=0," ",'ALC Transition Plans'!AF372)</f>
        <v xml:space="preserve"> </v>
      </c>
      <c r="Q371" s="558">
        <f t="shared" si="21"/>
        <v>0</v>
      </c>
      <c r="R371" s="276" t="str">
        <f>IF(VLOOKUP(B371,'Pivot Table'!$B$5:$K$2000,8,FALSE)=1,"Yes","")</f>
        <v/>
      </c>
      <c r="S371" s="277" t="str">
        <f>'ALC Transition Plans'!BL372</f>
        <v>F</v>
      </c>
      <c r="T371" s="226" t="str">
        <f>IF('ALC POC'!D371=0," ",'ALC POC'!D371)</f>
        <v xml:space="preserve">Lisa Travis </v>
      </c>
      <c r="U371" s="139" t="str">
        <f>IF('ALC POC'!E371=0," ",'ALC POC'!E371)</f>
        <v>lisa.travis@fms.treas.gov</v>
      </c>
      <c r="V371" s="139" t="str">
        <f>IF('ALC POC'!F371=0," ",'ALC POC'!F371)</f>
        <v>202-874-7109</v>
      </c>
      <c r="X371">
        <f t="shared" si="33"/>
        <v>0</v>
      </c>
    </row>
    <row r="372" spans="1:24" ht="15" customHeight="1" x14ac:dyDescent="0.25">
      <c r="A372" s="333" t="s">
        <v>2</v>
      </c>
      <c r="B372" s="333" t="s">
        <v>2134</v>
      </c>
      <c r="C372" s="480" t="str">
        <f>IF('ALC POC'!C373=0," ",'ALC POC'!C372)</f>
        <v xml:space="preserve">Treasury - FMS -  PAYMENT SERVICES DIVISION - HP </v>
      </c>
      <c r="D372" s="480"/>
      <c r="E372" s="322" t="str">
        <f>IF('ALC Transition Plans'!$C373="yes", IF('ALC Transition Plans'!M373,"Prod",IF('ALC Transition Plans'!F373, 'ALC Transition Plans'!E373," ")),"N/A")</f>
        <v>Prod</v>
      </c>
      <c r="F372" s="261" t="str">
        <f>IF('ALC Transition Plans'!F373=0," ",'ALC Transition Plans'!F373)</f>
        <v xml:space="preserve"> </v>
      </c>
      <c r="G372" s="262" t="str">
        <f>IF('ALC Transition Plans'!G373=0," ",'ALC Transition Plans'!G373)</f>
        <v>Y</v>
      </c>
      <c r="H372" s="262" t="str">
        <f>IF('ALC Transition Plans'!H373=0," ",'ALC Transition Plans'!H373)</f>
        <v>Y</v>
      </c>
      <c r="I372" s="261" t="str">
        <f>IF('ALC Transition Plans'!I373=0," ",'ALC Transition Plans'!I373)</f>
        <v xml:space="preserve"> </v>
      </c>
      <c r="J372" s="329" t="str">
        <f>IF('ALC Transition Plans'!$O373="yes", IF('ALC Transition Plans'!X373,"Prod",IF('ALC Transition Plans'!R373, 'ALC Transition Plans'!Q373," ")),"N/A")</f>
        <v>Prod</v>
      </c>
      <c r="K372" s="330" t="str">
        <f>IF('ALC Transition Plans'!R373=0," ",'ALC Transition Plans'!R373)</f>
        <v xml:space="preserve"> </v>
      </c>
      <c r="L372" s="332" t="str">
        <f>IF('ALC Transition Plans'!S373=0," ",'ALC Transition Plans'!S373)</f>
        <v>Y</v>
      </c>
      <c r="M372" s="330" t="str">
        <f>IF('ALC Transition Plans'!T373=0," ",'ALC Transition Plans'!T373)</f>
        <v xml:space="preserve"> </v>
      </c>
      <c r="N372" s="324" t="str">
        <f>IF('ALC Transition Plans'!$Z373="yes", IF('ALC Transition Plans'!AJ373,"Prod",IF('ALC Transition Plans'!AF373, 'ALC Transition Plans'!AC373," ")),"N/A")</f>
        <v>Prod</v>
      </c>
      <c r="O372" s="269" t="str">
        <f>IF('ALC Transition Plans'!AE373=0," ",'ALC Transition Plans'!AE373)</f>
        <v>Y</v>
      </c>
      <c r="P372" s="557" t="str">
        <f>IF('ALC Transition Plans'!AF373=0," ",'ALC Transition Plans'!AF373)</f>
        <v xml:space="preserve"> </v>
      </c>
      <c r="Q372" s="558">
        <f t="shared" ref="Q372" si="38">COUNTIF(E372:P372,"X")</f>
        <v>0</v>
      </c>
      <c r="R372" s="276" t="str">
        <f>IF(VLOOKUP(B372,'Pivot Table'!$B$5:$K$2000,8,FALSE)=1,"Yes","")</f>
        <v/>
      </c>
      <c r="S372" s="277" t="str">
        <f>'ALC Transition Plans'!BL373</f>
        <v>F</v>
      </c>
      <c r="T372" s="226" t="str">
        <f>IF('ALC POC'!D373=0," ",'ALC POC'!D373)</f>
        <v>Donna Charters</v>
      </c>
      <c r="U372" s="139" t="str">
        <f>IF('ALC POC'!E373=0," ",'ALC POC'!E373)</f>
        <v>co.p2@PSD.GOV</v>
      </c>
      <c r="V372" s="139" t="str">
        <f>IF('ALC POC'!F373=0," ",'ALC POC'!F373)</f>
        <v>202-874-8874</v>
      </c>
      <c r="X372">
        <f t="shared" si="33"/>
        <v>0</v>
      </c>
    </row>
    <row r="373" spans="1:24" ht="15" customHeight="1" x14ac:dyDescent="0.25">
      <c r="A373" s="333" t="s">
        <v>2</v>
      </c>
      <c r="B373" s="333" t="s">
        <v>2100</v>
      </c>
      <c r="C373" s="480" t="str">
        <f>IF('ALC POC'!C373=0," ",'ALC POC'!C373)</f>
        <v xml:space="preserve">Treasury - FMS -  PAYMENT SERVICES DIVISION--LOD </v>
      </c>
      <c r="D373" s="480"/>
      <c r="E373" s="329" t="str">
        <f>IF('ALC Transition Plans'!$C374="yes", IF('ALC Transition Plans'!M374,"Prod",IF('ALC Transition Plans'!F374, 'ALC Transition Plans'!E374," ")),"N/A")</f>
        <v>N/A</v>
      </c>
      <c r="F373" s="330" t="str">
        <f>IF('ALC Transition Plans'!F374=0," ",'ALC Transition Plans'!F374)</f>
        <v xml:space="preserve"> </v>
      </c>
      <c r="G373" s="331" t="str">
        <f>IF('ALC Transition Plans'!G374=0," ",'ALC Transition Plans'!G374)</f>
        <v xml:space="preserve"> </v>
      </c>
      <c r="H373" s="331" t="str">
        <f>IF('ALC Transition Plans'!H374=0," ",'ALC Transition Plans'!H374)</f>
        <v xml:space="preserve"> </v>
      </c>
      <c r="I373" s="330" t="str">
        <f>IF('ALC Transition Plans'!I374=0," ",'ALC Transition Plans'!I374)</f>
        <v xml:space="preserve"> </v>
      </c>
      <c r="J373" s="323" t="str">
        <f>IF('ALC Transition Plans'!$O374="yes", IF('ALC Transition Plans'!X374,"Prod",IF('ALC Transition Plans'!R374, 'ALC Transition Plans'!Q374," ")),"N/A")</f>
        <v xml:space="preserve"> </v>
      </c>
      <c r="K373" s="267" t="str">
        <f>IF('ALC Transition Plans'!R374=0," ",'ALC Transition Plans'!R374)</f>
        <v xml:space="preserve"> </v>
      </c>
      <c r="L373" s="270" t="str">
        <f>IF('ALC Transition Plans'!S374=0," ",'ALC Transition Plans'!S374)</f>
        <v xml:space="preserve"> </v>
      </c>
      <c r="M373" s="267">
        <f>IF('ALC Transition Plans'!T374=0," ",'ALC Transition Plans'!T374)</f>
        <v>42644</v>
      </c>
      <c r="N373" s="329" t="str">
        <f>IF('ALC Transition Plans'!$Z374="yes", IF('ALC Transition Plans'!AJ374,"Prod",IF('ALC Transition Plans'!AF374, 'ALC Transition Plans'!AC374," ")),"N/A")</f>
        <v>N/A</v>
      </c>
      <c r="O373" s="332" t="str">
        <f>IF('ALC Transition Plans'!AE374=0," ",'ALC Transition Plans'!AE374)</f>
        <v xml:space="preserve"> </v>
      </c>
      <c r="P373" s="560" t="str">
        <f>IF('ALC Transition Plans'!AF374=0," ",'ALC Transition Plans'!AF374)</f>
        <v xml:space="preserve"> </v>
      </c>
      <c r="Q373" s="558">
        <f t="shared" ref="Q373" si="39">COUNTIF(E373:P373,"X")</f>
        <v>0</v>
      </c>
      <c r="R373" s="276" t="str">
        <f>IF(VLOOKUP(B373,'Pivot Table'!$B$5:$K$2000,8,FALSE)=1,"Yes","")</f>
        <v/>
      </c>
      <c r="S373" s="277" t="str">
        <f>'ALC Transition Plans'!BL374</f>
        <v xml:space="preserve"> </v>
      </c>
      <c r="T373" s="226" t="str">
        <f>IF('ALC POC'!D373=0," ",'ALC POC'!D373)</f>
        <v>Donna Charters</v>
      </c>
      <c r="U373" s="139" t="str">
        <f>IF('ALC POC'!E373=0," ",'ALC POC'!E373)</f>
        <v>co.p2@PSD.GOV</v>
      </c>
      <c r="V373" s="139" t="str">
        <f>IF('ALC POC'!F373=0," ",'ALC POC'!F373)</f>
        <v>202-874-8874</v>
      </c>
      <c r="X373">
        <f t="shared" si="33"/>
        <v>0</v>
      </c>
    </row>
    <row r="374" spans="1:24" ht="22.2" customHeight="1" x14ac:dyDescent="0.25">
      <c r="A374" s="333" t="s">
        <v>2</v>
      </c>
      <c r="B374" s="333" t="s">
        <v>335</v>
      </c>
      <c r="C374" s="480" t="str">
        <f>IF('ALC POC'!C374=0," ",'ALC POC'!C374)</f>
        <v>Treasury - FEMA</v>
      </c>
      <c r="D374" s="480"/>
      <c r="E374" s="322" t="str">
        <f>IF('ALC Transition Plans'!$C375="yes", IF('ALC Transition Plans'!M375,"Prod",IF('ALC Transition Plans'!F375, 'ALC Transition Plans'!E375," ")),"N/A")</f>
        <v>Prod</v>
      </c>
      <c r="F374" s="261">
        <f>IF('ALC Transition Plans'!F375=0," ",'ALC Transition Plans'!F375)</f>
        <v>41426</v>
      </c>
      <c r="G374" s="262" t="str">
        <f>IF('ALC Transition Plans'!G375=0," ",'ALC Transition Plans'!G375)</f>
        <v>Y</v>
      </c>
      <c r="H374" s="262" t="str">
        <f>IF('ALC Transition Plans'!H375=0," ",'ALC Transition Plans'!H375)</f>
        <v>Y</v>
      </c>
      <c r="I374" s="261" t="str">
        <f>IF('ALC Transition Plans'!I375=0," ",'ALC Transition Plans'!I375)</f>
        <v xml:space="preserve"> </v>
      </c>
      <c r="J374" s="323" t="str">
        <f>IF('ALC Transition Plans'!$O375="yes", IF('ALC Transition Plans'!X375,"Prod",IF('ALC Transition Plans'!R375, 'ALC Transition Plans'!Q375," ")),"N/A")</f>
        <v>Prod</v>
      </c>
      <c r="K374" s="267">
        <f>IF('ALC Transition Plans'!R375=0," ",'ALC Transition Plans'!R375)</f>
        <v>41426</v>
      </c>
      <c r="L374" s="270" t="str">
        <f>IF('ALC Transition Plans'!S375=0," ",'ALC Transition Plans'!S375)</f>
        <v>Y</v>
      </c>
      <c r="M374" s="267" t="str">
        <f>IF('ALC Transition Plans'!T375=0," ",'ALC Transition Plans'!T375)</f>
        <v xml:space="preserve"> </v>
      </c>
      <c r="N374" s="324" t="str">
        <f>IF('ALC Transition Plans'!$Z375="yes", IF('ALC Transition Plans'!AJ375,"Prod",IF('ALC Transition Plans'!AF375, 'ALC Transition Plans'!AC375," ")),"N/A")</f>
        <v>Prod</v>
      </c>
      <c r="O374" s="269" t="str">
        <f>IF('ALC Transition Plans'!AE375=0," ",'ALC Transition Plans'!AE375)</f>
        <v>Y</v>
      </c>
      <c r="P374" s="557" t="str">
        <f>IF('ALC Transition Plans'!AF375=0," ",'ALC Transition Plans'!AF375)</f>
        <v xml:space="preserve"> </v>
      </c>
      <c r="Q374" s="558">
        <f t="shared" si="21"/>
        <v>0</v>
      </c>
      <c r="R374" s="276" t="str">
        <f>IF(VLOOKUP(B374,'Pivot Table'!$B$5:$K$2000,8,FALSE)=1,"Yes","")</f>
        <v/>
      </c>
      <c r="S374" s="277" t="str">
        <f>'ALC Transition Plans'!BL375</f>
        <v>F</v>
      </c>
      <c r="T374" s="226" t="str">
        <f>IF('ALC POC'!D374=0," ",'ALC POC'!D374)</f>
        <v>Michelle Barron
Sheryl Bohon</v>
      </c>
      <c r="U374" s="139" t="str">
        <f>IF('ALC POC'!E374=0," ",'ALC POC'!E374)</f>
        <v>Michelle.Barron@fema.dhs.gov 
Sheryl.Bohon@fema.dhs.gov</v>
      </c>
      <c r="V374" s="139" t="str">
        <f>IF('ALC POC'!F374=0," ",'ALC POC'!F374)</f>
        <v>540-542-4584
540-542-4296</v>
      </c>
      <c r="X374">
        <f t="shared" si="33"/>
        <v>0</v>
      </c>
    </row>
    <row r="375" spans="1:24" ht="22.2" customHeight="1" x14ac:dyDescent="0.25">
      <c r="A375" s="333" t="s">
        <v>2</v>
      </c>
      <c r="B375" s="333" t="s">
        <v>2135</v>
      </c>
      <c r="C375" s="480" t="str">
        <f>IF('ALC POC'!C375=0," ",'ALC POC'!C375)</f>
        <v>Treasury - PAYMENT SERVICES DIVISION - DTSPO</v>
      </c>
      <c r="D375" s="480"/>
      <c r="E375" s="322" t="str">
        <f>IF('ALC Transition Plans'!$C376="yes", IF('ALC Transition Plans'!M376,"Prod",IF('ALC Transition Plans'!F376, 'ALC Transition Plans'!E376," ")),"N/A")</f>
        <v>Prod</v>
      </c>
      <c r="F375" s="261" t="str">
        <f>IF('ALC Transition Plans'!F376=0," ",'ALC Transition Plans'!F376)</f>
        <v xml:space="preserve"> </v>
      </c>
      <c r="G375" s="262" t="str">
        <f>IF('ALC Transition Plans'!G376=0," ",'ALC Transition Plans'!G376)</f>
        <v>Y</v>
      </c>
      <c r="H375" s="262" t="str">
        <f>IF('ALC Transition Plans'!H376=0," ",'ALC Transition Plans'!H376)</f>
        <v>Y</v>
      </c>
      <c r="I375" s="261" t="str">
        <f>IF('ALC Transition Plans'!I376=0," ",'ALC Transition Plans'!I376)</f>
        <v xml:space="preserve"> </v>
      </c>
      <c r="J375" s="323" t="str">
        <f>IF('ALC Transition Plans'!$O376="yes", IF('ALC Transition Plans'!X376,"Prod",IF('ALC Transition Plans'!R376, 'ALC Transition Plans'!Q376," ")),"N/A")</f>
        <v>Prod</v>
      </c>
      <c r="K375" s="267" t="str">
        <f>IF('ALC Transition Plans'!R376=0," ",'ALC Transition Plans'!R376)</f>
        <v xml:space="preserve"> </v>
      </c>
      <c r="L375" s="270" t="str">
        <f>IF('ALC Transition Plans'!S376=0," ",'ALC Transition Plans'!S376)</f>
        <v>Y</v>
      </c>
      <c r="M375" s="267" t="str">
        <f>IF('ALC Transition Plans'!T376=0," ",'ALC Transition Plans'!T376)</f>
        <v xml:space="preserve"> </v>
      </c>
      <c r="N375" s="324" t="str">
        <f>IF('ALC Transition Plans'!$Z376="yes", IF('ALC Transition Plans'!AJ376,"Prod",IF('ALC Transition Plans'!AF376, 'ALC Transition Plans'!AC376," ")),"N/A")</f>
        <v>Prod</v>
      </c>
      <c r="O375" s="269" t="str">
        <f>IF('ALC Transition Plans'!AE376=0," ",'ALC Transition Plans'!AE376)</f>
        <v>Y</v>
      </c>
      <c r="P375" s="557" t="str">
        <f>IF('ALC Transition Plans'!AF376=0," ",'ALC Transition Plans'!AF376)</f>
        <v xml:space="preserve"> </v>
      </c>
      <c r="Q375" s="558">
        <f t="shared" ref="Q375" si="40">COUNTIF(E375:P375,"X")</f>
        <v>0</v>
      </c>
      <c r="R375" s="276" t="str">
        <f>IF(VLOOKUP(B375,'Pivot Table'!$B$5:$K$2000,8,FALSE)=1,"Yes","")</f>
        <v/>
      </c>
      <c r="S375" s="277" t="str">
        <f>'ALC Transition Plans'!BL376</f>
        <v>F</v>
      </c>
      <c r="T375" s="226" t="str">
        <f>IF('ALC POC'!D375=0," ",'ALC POC'!D375)</f>
        <v>Donna Charters
Flora Jones</v>
      </c>
      <c r="U375" s="139" t="str">
        <f>IF('ALC POC'!E375=0," ",'ALC POC'!E375)</f>
        <v>co.p2@PSD.GOV
floejo@PSD.GOV</v>
      </c>
      <c r="V375" s="139" t="str">
        <f>IF('ALC POC'!F375=0," ",'ALC POC'!F375)</f>
        <v>202-874-8874</v>
      </c>
      <c r="X375">
        <f t="shared" si="33"/>
        <v>0</v>
      </c>
    </row>
    <row r="376" spans="1:24" ht="15" customHeight="1" x14ac:dyDescent="0.25">
      <c r="A376" s="333" t="s">
        <v>2</v>
      </c>
      <c r="B376" s="333" t="s">
        <v>336</v>
      </c>
      <c r="C376" s="480" t="str">
        <f>IF('ALC POC'!C376=0," ",'ALC POC'!C376)</f>
        <v xml:space="preserve">Treasury - FMS - Debt </v>
      </c>
      <c r="D376" s="480"/>
      <c r="E376" s="322" t="str">
        <f>IF('ALC Transition Plans'!$C377="yes", IF('ALC Transition Plans'!M377,"Prod",IF('ALC Transition Plans'!F377, 'ALC Transition Plans'!E377," ")),"N/A")</f>
        <v>Prod</v>
      </c>
      <c r="F376" s="261">
        <f>IF('ALC Transition Plans'!F377=0," ",'ALC Transition Plans'!F377)</f>
        <v>41000</v>
      </c>
      <c r="G376" s="262" t="str">
        <f>IF('ALC Transition Plans'!G377=0," ",'ALC Transition Plans'!G377)</f>
        <v>Y</v>
      </c>
      <c r="H376" s="262" t="str">
        <f>IF('ALC Transition Plans'!H377=0," ",'ALC Transition Plans'!H377)</f>
        <v>Y</v>
      </c>
      <c r="I376" s="261" t="str">
        <f>IF('ALC Transition Plans'!I377=0," ",'ALC Transition Plans'!I377)</f>
        <v xml:space="preserve"> </v>
      </c>
      <c r="J376" s="329" t="str">
        <f>IF('ALC Transition Plans'!$O377="yes", IF('ALC Transition Plans'!X377,"Prod",IF('ALC Transition Plans'!R377, 'ALC Transition Plans'!Q377," ")),"N/A")</f>
        <v>N/A</v>
      </c>
      <c r="K376" s="330" t="str">
        <f>IF('ALC Transition Plans'!R377=0," ",'ALC Transition Plans'!R377)</f>
        <v xml:space="preserve"> </v>
      </c>
      <c r="L376" s="332" t="str">
        <f>IF('ALC Transition Plans'!S377=0," ",'ALC Transition Plans'!S377)</f>
        <v xml:space="preserve"> </v>
      </c>
      <c r="M376" s="330" t="str">
        <f>IF('ALC Transition Plans'!T377=0," ",'ALC Transition Plans'!T377)</f>
        <v xml:space="preserve"> </v>
      </c>
      <c r="N376" s="324" t="str">
        <f>IF('ALC Transition Plans'!$Z377="yes", IF('ALC Transition Plans'!AJ377,"Prod",IF('ALC Transition Plans'!AF377, 'ALC Transition Plans'!AC377," ")),"N/A")</f>
        <v>Prod</v>
      </c>
      <c r="O376" s="269" t="str">
        <f>IF('ALC Transition Plans'!AE377=0," ",'ALC Transition Plans'!AE377)</f>
        <v>Y</v>
      </c>
      <c r="P376" s="557" t="str">
        <f>IF('ALC Transition Plans'!AF377=0," ",'ALC Transition Plans'!AF377)</f>
        <v xml:space="preserve"> </v>
      </c>
      <c r="Q376" s="558">
        <f t="shared" si="21"/>
        <v>0</v>
      </c>
      <c r="R376" s="276" t="str">
        <f>IF(VLOOKUP(B376,'Pivot Table'!$B$5:$K$2000,8,FALSE)=1,"Yes","")</f>
        <v/>
      </c>
      <c r="S376" s="277" t="str">
        <f>'ALC Transition Plans'!BL377</f>
        <v>F</v>
      </c>
      <c r="T376" s="226" t="str">
        <f>IF('ALC POC'!D376=0," ",'ALC POC'!D376)</f>
        <v xml:space="preserve">Lisa Travis </v>
      </c>
      <c r="U376" s="139" t="str">
        <f>IF('ALC POC'!E376=0," ",'ALC POC'!E376)</f>
        <v>lisa.travis@fms.treas.gov</v>
      </c>
      <c r="V376" s="139" t="str">
        <f>IF('ALC POC'!F376=0," ",'ALC POC'!F376)</f>
        <v>202-874-7110</v>
      </c>
      <c r="X376">
        <f t="shared" si="33"/>
        <v>0</v>
      </c>
    </row>
    <row r="377" spans="1:24" ht="22.2" customHeight="1" x14ac:dyDescent="0.25">
      <c r="A377" s="333" t="s">
        <v>2</v>
      </c>
      <c r="B377" s="333" t="s">
        <v>337</v>
      </c>
      <c r="C377" s="480" t="str">
        <f>IF('ALC POC'!C377=0," ",'ALC POC'!C377)</f>
        <v>Treasury - FMS - TOP</v>
      </c>
      <c r="D377" s="480"/>
      <c r="E377" s="322" t="str">
        <f>IF('ALC Transition Plans'!$C378="yes", IF('ALC Transition Plans'!M378,"Prod",IF('ALC Transition Plans'!F378, 'ALC Transition Plans'!E378," ")),"N/A")</f>
        <v>Prod</v>
      </c>
      <c r="F377" s="261">
        <f>IF('ALC Transition Plans'!F378=0," ",'ALC Transition Plans'!F378)</f>
        <v>39387</v>
      </c>
      <c r="G377" s="262" t="str">
        <f>IF('ALC Transition Plans'!G378=0," ",'ALC Transition Plans'!G378)</f>
        <v>Y</v>
      </c>
      <c r="H377" s="262" t="str">
        <f>IF('ALC Transition Plans'!H378=0," ",'ALC Transition Plans'!H378)</f>
        <v>Y</v>
      </c>
      <c r="I377" s="261" t="str">
        <f>IF('ALC Transition Plans'!I378=0," ",'ALC Transition Plans'!I378)</f>
        <v xml:space="preserve"> </v>
      </c>
      <c r="J377" s="329" t="str">
        <f>IF('ALC Transition Plans'!$O378="yes", IF('ALC Transition Plans'!X378,"Prod",IF('ALC Transition Plans'!R378, 'ALC Transition Plans'!Q378," ")),"N/A")</f>
        <v>N/A</v>
      </c>
      <c r="K377" s="330" t="str">
        <f>IF('ALC Transition Plans'!R378=0," ",'ALC Transition Plans'!R378)</f>
        <v xml:space="preserve"> </v>
      </c>
      <c r="L377" s="332" t="str">
        <f>IF('ALC Transition Plans'!S378=0," ",'ALC Transition Plans'!S378)</f>
        <v xml:space="preserve"> </v>
      </c>
      <c r="M377" s="330" t="str">
        <f>IF('ALC Transition Plans'!T378=0," ",'ALC Transition Plans'!T378)</f>
        <v xml:space="preserve"> </v>
      </c>
      <c r="N377" s="324" t="str">
        <f>IF('ALC Transition Plans'!$Z378="yes", IF('ALC Transition Plans'!AJ378,"Prod",IF('ALC Transition Plans'!AF378, 'ALC Transition Plans'!AC378," ")),"N/A")</f>
        <v>Prod</v>
      </c>
      <c r="O377" s="269" t="str">
        <f>IF('ALC Transition Plans'!AE378=0," ",'ALC Transition Plans'!AE378)</f>
        <v>Y</v>
      </c>
      <c r="P377" s="557" t="str">
        <f>IF('ALC Transition Plans'!AF378=0," ",'ALC Transition Plans'!AF378)</f>
        <v xml:space="preserve"> </v>
      </c>
      <c r="Q377" s="558">
        <f t="shared" si="21"/>
        <v>0</v>
      </c>
      <c r="R377" s="276" t="str">
        <f>IF(VLOOKUP(B377,'Pivot Table'!$B$5:$K$2000,8,FALSE)=1,"Yes","")</f>
        <v/>
      </c>
      <c r="S377" s="277" t="str">
        <f>'ALC Transition Plans'!BL378</f>
        <v>F</v>
      </c>
      <c r="T377" s="226" t="str">
        <f>IF('ALC POC'!D377=0," ",'ALC POC'!D377)</f>
        <v>Margaret Tong and Pat Hori</v>
      </c>
      <c r="U377" s="139" t="str">
        <f>IF('ALC POC'!E377=0," ",'ALC POC'!E377)</f>
        <v>Margaret.Tong@fms.treas.gov, Pat.Hori@fms.treas.gov</v>
      </c>
      <c r="V377" s="139" t="str">
        <f>IF('ALC POC'!F377=0," ",'ALC POC'!F377)</f>
        <v>510-594-7310; 510-594-7303</v>
      </c>
      <c r="X377">
        <f t="shared" si="33"/>
        <v>0</v>
      </c>
    </row>
    <row r="378" spans="1:24" ht="32.4" customHeight="1" x14ac:dyDescent="0.25">
      <c r="A378" s="333" t="s">
        <v>2</v>
      </c>
      <c r="B378" s="333" t="s">
        <v>1904</v>
      </c>
      <c r="C378" s="480" t="str">
        <f>IF('ALC POC'!C378=0," ",'ALC POC'!C378)</f>
        <v>Treasury - FMS - Div of Invest. FCAS-Reclass Bangkok</v>
      </c>
      <c r="D378" s="480"/>
      <c r="E378" s="322" t="str">
        <f>IF('ALC Transition Plans'!$C379="yes", IF('ALC Transition Plans'!M379,"Prod",IF('ALC Transition Plans'!F379, 'ALC Transition Plans'!E379," ")),"N/A")</f>
        <v>Prod</v>
      </c>
      <c r="F378" s="261" t="str">
        <f>IF('ALC Transition Plans'!F379=0," ",'ALC Transition Plans'!F379)</f>
        <v xml:space="preserve"> </v>
      </c>
      <c r="G378" s="262" t="str">
        <f>IF('ALC Transition Plans'!G379=0," ",'ALC Transition Plans'!G379)</f>
        <v>Y</v>
      </c>
      <c r="H378" s="262" t="str">
        <f>IF('ALC Transition Plans'!H379=0," ",'ALC Transition Plans'!H379)</f>
        <v>Y</v>
      </c>
      <c r="I378" s="261" t="str">
        <f>IF('ALC Transition Plans'!I379=0," ",'ALC Transition Plans'!I379)</f>
        <v xml:space="preserve"> </v>
      </c>
      <c r="J378" s="323" t="str">
        <f>IF('ALC Transition Plans'!$O379="yes", IF('ALC Transition Plans'!X379,"Prod",IF('ALC Transition Plans'!R379, 'ALC Transition Plans'!Q379," ")),"N/A")</f>
        <v>Prod</v>
      </c>
      <c r="K378" s="267" t="str">
        <f>IF('ALC Transition Plans'!R379=0," ",'ALC Transition Plans'!R379)</f>
        <v xml:space="preserve"> </v>
      </c>
      <c r="L378" s="270" t="str">
        <f>IF('ALC Transition Plans'!S379=0," ",'ALC Transition Plans'!S379)</f>
        <v>Y</v>
      </c>
      <c r="M378" s="267" t="str">
        <f>IF('ALC Transition Plans'!T379=0," ",'ALC Transition Plans'!T379)</f>
        <v xml:space="preserve"> </v>
      </c>
      <c r="N378" s="324" t="str">
        <f>IF('ALC Transition Plans'!$Z379="yes", IF('ALC Transition Plans'!AJ379,"Prod",IF('ALC Transition Plans'!AF379, 'ALC Transition Plans'!AC379," ")),"N/A")</f>
        <v>Prod</v>
      </c>
      <c r="O378" s="269" t="str">
        <f>IF('ALC Transition Plans'!AE379=0," ",'ALC Transition Plans'!AE379)</f>
        <v>Y</v>
      </c>
      <c r="P378" s="557" t="str">
        <f>IF('ALC Transition Plans'!AF379=0," ",'ALC Transition Plans'!AF379)</f>
        <v xml:space="preserve"> </v>
      </c>
      <c r="Q378" s="558">
        <f t="shared" ref="Q378" si="41">COUNTIF(E378:P378,"X")</f>
        <v>0</v>
      </c>
      <c r="R378" s="276" t="str">
        <f>IF(VLOOKUP(B378,'Pivot Table'!$B$5:$K$2000,8,FALSE)=1,"Yes","")</f>
        <v/>
      </c>
      <c r="S378" s="277" t="str">
        <f>'ALC Transition Plans'!BL379</f>
        <v>F</v>
      </c>
      <c r="T378" s="226" t="str">
        <f>IF('ALC POC'!D378=0," ",'ALC POC'!D378)</f>
        <v>Rick Barnett</v>
      </c>
      <c r="U378" s="139" t="str">
        <f>IF('ALC POC'!E378=0," ",'ALC POC'!E378)</f>
        <v>Rick.Barnett@fiscal.treasury.gov</v>
      </c>
      <c r="V378" s="139" t="str">
        <f>IF('ALC POC'!F378=0," ",'ALC POC'!F378)</f>
        <v>202-874-7794</v>
      </c>
      <c r="X378">
        <f t="shared" si="33"/>
        <v>0</v>
      </c>
    </row>
    <row r="379" spans="1:24" ht="32.4" customHeight="1" x14ac:dyDescent="0.25">
      <c r="A379" s="333" t="s">
        <v>2</v>
      </c>
      <c r="B379" s="333" t="s">
        <v>1905</v>
      </c>
      <c r="C379" s="480" t="str">
        <f>IF('ALC POC'!C379=0," ",'ALC POC'!C379)</f>
        <v>Treasury - FMS - Div of Invest. FCAS-Reclass Charleston</v>
      </c>
      <c r="D379" s="480"/>
      <c r="E379" s="322" t="str">
        <f>IF('ALC Transition Plans'!$C380="yes", IF('ALC Transition Plans'!M380,"Prod",IF('ALC Transition Plans'!F380, 'ALC Transition Plans'!E380," ")),"N/A")</f>
        <v>Prod</v>
      </c>
      <c r="F379" s="261" t="str">
        <f>IF('ALC Transition Plans'!F380=0," ",'ALC Transition Plans'!F380)</f>
        <v xml:space="preserve"> </v>
      </c>
      <c r="G379" s="262" t="str">
        <f>IF('ALC Transition Plans'!G380=0," ",'ALC Transition Plans'!G380)</f>
        <v>Y</v>
      </c>
      <c r="H379" s="262" t="str">
        <f>IF('ALC Transition Plans'!H380=0," ",'ALC Transition Plans'!H380)</f>
        <v>Y</v>
      </c>
      <c r="I379" s="261" t="str">
        <f>IF('ALC Transition Plans'!I380=0," ",'ALC Transition Plans'!I380)</f>
        <v xml:space="preserve"> </v>
      </c>
      <c r="J379" s="323" t="str">
        <f>IF('ALC Transition Plans'!$O380="yes", IF('ALC Transition Plans'!X380,"Prod",IF('ALC Transition Plans'!R380, 'ALC Transition Plans'!Q380," ")),"N/A")</f>
        <v>Prod</v>
      </c>
      <c r="K379" s="267" t="str">
        <f>IF('ALC Transition Plans'!R380=0," ",'ALC Transition Plans'!R380)</f>
        <v xml:space="preserve"> </v>
      </c>
      <c r="L379" s="270" t="str">
        <f>IF('ALC Transition Plans'!S380=0," ",'ALC Transition Plans'!S380)</f>
        <v>Y</v>
      </c>
      <c r="M379" s="267" t="str">
        <f>IF('ALC Transition Plans'!T380=0," ",'ALC Transition Plans'!T380)</f>
        <v xml:space="preserve"> </v>
      </c>
      <c r="N379" s="324" t="str">
        <f>IF('ALC Transition Plans'!$Z380="yes", IF('ALC Transition Plans'!AJ380,"Prod",IF('ALC Transition Plans'!AF380, 'ALC Transition Plans'!AC380," ")),"N/A")</f>
        <v>Prod</v>
      </c>
      <c r="O379" s="269" t="str">
        <f>IF('ALC Transition Plans'!AE380=0," ",'ALC Transition Plans'!AE380)</f>
        <v>Y</v>
      </c>
      <c r="P379" s="557" t="str">
        <f>IF('ALC Transition Plans'!AF380=0," ",'ALC Transition Plans'!AF380)</f>
        <v xml:space="preserve"> </v>
      </c>
      <c r="Q379" s="558">
        <f t="shared" ref="Q379" si="42">COUNTIF(E379:P379,"X")</f>
        <v>0</v>
      </c>
      <c r="R379" s="276" t="str">
        <f>IF(VLOOKUP(B379,'Pivot Table'!$B$5:$K$2000,8,FALSE)=1,"Yes","")</f>
        <v/>
      </c>
      <c r="S379" s="277" t="str">
        <f>'ALC Transition Plans'!BL380</f>
        <v>F</v>
      </c>
      <c r="T379" s="226" t="str">
        <f>IF('ALC POC'!D379=0," ",'ALC POC'!D379)</f>
        <v>Rick Barnett</v>
      </c>
      <c r="U379" s="139" t="str">
        <f>IF('ALC POC'!E379=0," ",'ALC POC'!E379)</f>
        <v>Rick.Barnett@fiscal.treasury.gov</v>
      </c>
      <c r="V379" s="139" t="str">
        <f>IF('ALC POC'!F379=0," ",'ALC POC'!F379)</f>
        <v>202-874-7794</v>
      </c>
      <c r="X379">
        <f t="shared" si="33"/>
        <v>0</v>
      </c>
    </row>
    <row r="380" spans="1:24" ht="22.2" customHeight="1" x14ac:dyDescent="0.25">
      <c r="A380" s="333" t="s">
        <v>2</v>
      </c>
      <c r="B380" s="333" t="s">
        <v>338</v>
      </c>
      <c r="C380" s="480" t="str">
        <f>IF('ALC POC'!C380=0," ",'ALC POC'!C380)</f>
        <v>Treasury - ARC Non - Accounting</v>
      </c>
      <c r="D380" s="480"/>
      <c r="E380" s="322" t="str">
        <f>IF('ALC Transition Plans'!$C381="yes", IF('ALC Transition Plans'!M381,"Prod",IF('ALC Transition Plans'!F381, 'ALC Transition Plans'!E381," ")),"N/A")</f>
        <v>Prod</v>
      </c>
      <c r="F380" s="261">
        <f>IF('ALC Transition Plans'!F381=0," ",'ALC Transition Plans'!F381)</f>
        <v>41699</v>
      </c>
      <c r="G380" s="262" t="str">
        <f>IF('ALC Transition Plans'!G381=0," ",'ALC Transition Plans'!G381)</f>
        <v>Y</v>
      </c>
      <c r="H380" s="262" t="str">
        <f>IF('ALC Transition Plans'!H381=0," ",'ALC Transition Plans'!H381)</f>
        <v>Y</v>
      </c>
      <c r="I380" s="261" t="str">
        <f>IF('ALC Transition Plans'!I381=0," ",'ALC Transition Plans'!I381)</f>
        <v xml:space="preserve"> </v>
      </c>
      <c r="J380" s="323" t="str">
        <f>IF('ALC Transition Plans'!$O381="yes", IF('ALC Transition Plans'!X381,"Prod",IF('ALC Transition Plans'!R381, 'ALC Transition Plans'!Q381," ")),"N/A")</f>
        <v>Prod</v>
      </c>
      <c r="K380" s="267">
        <f>IF('ALC Transition Plans'!R381=0," ",'ALC Transition Plans'!R381)</f>
        <v>41699</v>
      </c>
      <c r="L380" s="270" t="str">
        <f>IF('ALC Transition Plans'!S381=0," ",'ALC Transition Plans'!S381)</f>
        <v>Y</v>
      </c>
      <c r="M380" s="267" t="str">
        <f>IF('ALC Transition Plans'!T381=0," ",'ALC Transition Plans'!T381)</f>
        <v xml:space="preserve"> </v>
      </c>
      <c r="N380" s="324" t="str">
        <f>IF('ALC Transition Plans'!$Z381="yes", IF('ALC Transition Plans'!AJ381,"Prod",IF('ALC Transition Plans'!AF381, 'ALC Transition Plans'!AC381," ")),"N/A")</f>
        <v>Prod</v>
      </c>
      <c r="O380" s="269" t="str">
        <f>IF('ALC Transition Plans'!AE381=0," ",'ALC Transition Plans'!AE381)</f>
        <v>Y</v>
      </c>
      <c r="P380" s="557" t="str">
        <f>IF('ALC Transition Plans'!AF381=0," ",'ALC Transition Plans'!AF381)</f>
        <v xml:space="preserve"> </v>
      </c>
      <c r="Q380" s="558">
        <f t="shared" si="21"/>
        <v>0</v>
      </c>
      <c r="R380" s="276" t="str">
        <f>IF(VLOOKUP(B380,'Pivot Table'!$B$5:$K$2000,8,FALSE)=1,"Yes","")</f>
        <v/>
      </c>
      <c r="S380" s="277" t="str">
        <f>'ALC Transition Plans'!BL381</f>
        <v>F</v>
      </c>
      <c r="T380" s="226" t="str">
        <f>IF('ALC POC'!D380=0," ",'ALC POC'!D380)</f>
        <v xml:space="preserve">Brian Casto </v>
      </c>
      <c r="U380" s="139" t="str">
        <f>IF('ALC POC'!E380=0," ",'ALC POC'!E380)</f>
        <v>Brian.Casto@bpd.treas.gov</v>
      </c>
      <c r="V380" s="139" t="str">
        <f>IF('ALC POC'!F380=0," ",'ALC POC'!F380)</f>
        <v>340-480-7018</v>
      </c>
      <c r="X380">
        <f t="shared" si="33"/>
        <v>0</v>
      </c>
    </row>
    <row r="381" spans="1:24" ht="32.4" customHeight="1" x14ac:dyDescent="0.25">
      <c r="A381" s="333" t="s">
        <v>2</v>
      </c>
      <c r="B381" s="333" t="s">
        <v>339</v>
      </c>
      <c r="C381" s="480" t="str">
        <f>IF('ALC POC'!C381=0," ",'ALC POC'!C381)</f>
        <v>Treasury - Financial Crimes Enforcement Network - ARC</v>
      </c>
      <c r="D381" s="480"/>
      <c r="E381" s="322" t="str">
        <f>IF('ALC Transition Plans'!$C382="yes", IF('ALC Transition Plans'!M382,"Prod",IF('ALC Transition Plans'!F382, 'ALC Transition Plans'!E382," ")),"N/A")</f>
        <v>Prod</v>
      </c>
      <c r="F381" s="261">
        <f>IF('ALC Transition Plans'!F382=0," ",'ALC Transition Plans'!F382)</f>
        <v>41456</v>
      </c>
      <c r="G381" s="262" t="str">
        <f>IF('ALC Transition Plans'!G382=0," ",'ALC Transition Plans'!G382)</f>
        <v>Y</v>
      </c>
      <c r="H381" s="262" t="str">
        <f>IF('ALC Transition Plans'!H382=0," ",'ALC Transition Plans'!H382)</f>
        <v>Y</v>
      </c>
      <c r="I381" s="261" t="str">
        <f>IF('ALC Transition Plans'!I382=0," ",'ALC Transition Plans'!I382)</f>
        <v xml:space="preserve"> </v>
      </c>
      <c r="J381" s="323" t="str">
        <f>IF('ALC Transition Plans'!$O382="yes", IF('ALC Transition Plans'!X382,"Prod",IF('ALC Transition Plans'!R382, 'ALC Transition Plans'!Q382," ")),"N/A")</f>
        <v>Prod</v>
      </c>
      <c r="K381" s="267">
        <f>IF('ALC Transition Plans'!R382=0," ",'ALC Transition Plans'!R382)</f>
        <v>41456</v>
      </c>
      <c r="L381" s="270" t="str">
        <f>IF('ALC Transition Plans'!S382=0," ",'ALC Transition Plans'!S382)</f>
        <v>Y</v>
      </c>
      <c r="M381" s="267" t="str">
        <f>IF('ALC Transition Plans'!T382=0," ",'ALC Transition Plans'!T382)</f>
        <v xml:space="preserve"> </v>
      </c>
      <c r="N381" s="324" t="str">
        <f>IF('ALC Transition Plans'!$Z382="yes", IF('ALC Transition Plans'!AJ382,"Prod",IF('ALC Transition Plans'!AF382, 'ALC Transition Plans'!AC382," ")),"N/A")</f>
        <v>Prod</v>
      </c>
      <c r="O381" s="269" t="str">
        <f>IF('ALC Transition Plans'!AE382=0," ",'ALC Transition Plans'!AE382)</f>
        <v>Y</v>
      </c>
      <c r="P381" s="557" t="str">
        <f>IF('ALC Transition Plans'!AF382=0," ",'ALC Transition Plans'!AF382)</f>
        <v xml:space="preserve"> </v>
      </c>
      <c r="Q381" s="558">
        <f t="shared" si="21"/>
        <v>0</v>
      </c>
      <c r="R381" s="276" t="str">
        <f>IF(VLOOKUP(B381,'Pivot Table'!$B$5:$K$2000,8,FALSE)=1,"Yes","")</f>
        <v/>
      </c>
      <c r="S381" s="277" t="str">
        <f>'ALC Transition Plans'!BL382</f>
        <v>F</v>
      </c>
      <c r="T381" s="226" t="str">
        <f>IF('ALC POC'!D381=0," ",'ALC POC'!D381)</f>
        <v xml:space="preserve">Brian Casto </v>
      </c>
      <c r="U381" s="139" t="str">
        <f>IF('ALC POC'!E381=0," ",'ALC POC'!E381)</f>
        <v>Brian.Casto@bpd.treas.gov</v>
      </c>
      <c r="V381" s="139" t="str">
        <f>IF('ALC POC'!F381=0," ",'ALC POC'!F381)</f>
        <v>340-480-7018</v>
      </c>
      <c r="X381">
        <f t="shared" si="33"/>
        <v>0</v>
      </c>
    </row>
    <row r="382" spans="1:24" ht="15" customHeight="1" x14ac:dyDescent="0.25">
      <c r="A382" s="333" t="s">
        <v>2</v>
      </c>
      <c r="B382" s="333" t="s">
        <v>340</v>
      </c>
      <c r="C382" s="480" t="str">
        <f>IF('ALC POC'!C382=0," ",'ALC POC'!C382)</f>
        <v>Treasury - BPD - ARC</v>
      </c>
      <c r="D382" s="480"/>
      <c r="E382" s="322" t="str">
        <f>IF('ALC Transition Plans'!$C383="yes", IF('ALC Transition Plans'!M383,"Prod",IF('ALC Transition Plans'!F383, 'ALC Transition Plans'!E383," ")),"N/A")</f>
        <v>Prod</v>
      </c>
      <c r="F382" s="261">
        <f>IF('ALC Transition Plans'!F383=0," ",'ALC Transition Plans'!F383)</f>
        <v>41760</v>
      </c>
      <c r="G382" s="262" t="str">
        <f>IF('ALC Transition Plans'!G383=0," ",'ALC Transition Plans'!G383)</f>
        <v>Y</v>
      </c>
      <c r="H382" s="262" t="str">
        <f>IF('ALC Transition Plans'!H383=0," ",'ALC Transition Plans'!H383)</f>
        <v>Y</v>
      </c>
      <c r="I382" s="261" t="str">
        <f>IF('ALC Transition Plans'!I383=0," ",'ALC Transition Plans'!I383)</f>
        <v xml:space="preserve"> </v>
      </c>
      <c r="J382" s="329" t="str">
        <f>IF('ALC Transition Plans'!$O383="yes", IF('ALC Transition Plans'!X383,"Prod",IF('ALC Transition Plans'!R383, 'ALC Transition Plans'!Q383," ")),"N/A")</f>
        <v>N/A</v>
      </c>
      <c r="K382" s="330" t="str">
        <f>IF('ALC Transition Plans'!R383=0," ",'ALC Transition Plans'!R383)</f>
        <v xml:space="preserve"> </v>
      </c>
      <c r="L382" s="332" t="str">
        <f>IF('ALC Transition Plans'!S383=0," ",'ALC Transition Plans'!S383)</f>
        <v xml:space="preserve"> </v>
      </c>
      <c r="M382" s="330" t="str">
        <f>IF('ALC Transition Plans'!T383=0," ",'ALC Transition Plans'!T383)</f>
        <v xml:space="preserve"> </v>
      </c>
      <c r="N382" s="324" t="str">
        <f>IF('ALC Transition Plans'!$Z383="yes", IF('ALC Transition Plans'!AJ383,"Prod",IF('ALC Transition Plans'!AF383, 'ALC Transition Plans'!AC383," ")),"N/A")</f>
        <v>Prod</v>
      </c>
      <c r="O382" s="269" t="str">
        <f>IF('ALC Transition Plans'!AE383=0," ",'ALC Transition Plans'!AE383)</f>
        <v>Y</v>
      </c>
      <c r="P382" s="557" t="str">
        <f>IF('ALC Transition Plans'!AF383=0," ",'ALC Transition Plans'!AF383)</f>
        <v xml:space="preserve"> </v>
      </c>
      <c r="Q382" s="558">
        <f t="shared" si="21"/>
        <v>0</v>
      </c>
      <c r="R382" s="276" t="str">
        <f>IF(VLOOKUP(B382,'Pivot Table'!$B$5:$K$2000,8,FALSE)=1,"Yes","")</f>
        <v/>
      </c>
      <c r="S382" s="277" t="str">
        <f>'ALC Transition Plans'!BL383</f>
        <v>F</v>
      </c>
      <c r="T382" s="226" t="str">
        <f>IF('ALC POC'!D382=0," ",'ALC POC'!D382)</f>
        <v>Rick Flanagan</v>
      </c>
      <c r="U382" s="139" t="str">
        <f>IF('ALC POC'!E382=0," ",'ALC POC'!E382)</f>
        <v xml:space="preserve">rick.flanagan@fiscal.treasury.gov </v>
      </c>
      <c r="V382" s="139" t="str">
        <f>IF('ALC POC'!F382=0," ",'ALC POC'!F382)</f>
        <v>304-480-5306</v>
      </c>
      <c r="X382">
        <f t="shared" si="33"/>
        <v>0</v>
      </c>
    </row>
    <row r="383" spans="1:24" ht="45" x14ac:dyDescent="0.25">
      <c r="A383" s="333" t="s">
        <v>2</v>
      </c>
      <c r="B383" s="333" t="s">
        <v>341</v>
      </c>
      <c r="C383" s="480" t="str">
        <f>IF('ALC POC'!C383=0," ",'ALC POC'!C383)</f>
        <v>Treasury - BPD</v>
      </c>
      <c r="D383" s="480" t="s">
        <v>2093</v>
      </c>
      <c r="E383" s="322" t="str">
        <f>IF('ALC Transition Plans'!$C384="yes", IF('ALC Transition Plans'!M384,"Prod",IF('ALC Transition Plans'!F384, 'ALC Transition Plans'!E384," ")),"N/A")</f>
        <v>Prod</v>
      </c>
      <c r="F383" s="261">
        <f>IF('ALC Transition Plans'!F384=0," ",'ALC Transition Plans'!F384)</f>
        <v>40087</v>
      </c>
      <c r="G383" s="262" t="str">
        <f>IF('ALC Transition Plans'!G384=0," ",'ALC Transition Plans'!G384)</f>
        <v>Y</v>
      </c>
      <c r="H383" s="262" t="str">
        <f>IF('ALC Transition Plans'!H384=0," ",'ALC Transition Plans'!H384)</f>
        <v>Y</v>
      </c>
      <c r="I383" s="261" t="str">
        <f>IF('ALC Transition Plans'!I384=0," ",'ALC Transition Plans'!I384)</f>
        <v xml:space="preserve"> </v>
      </c>
      <c r="J383" s="323" t="str">
        <f>IF('ALC Transition Plans'!$O384="yes", IF('ALC Transition Plans'!X384,"Prod",IF('ALC Transition Plans'!R384, 'ALC Transition Plans'!Q384," ")),"N/A")</f>
        <v xml:space="preserve"> </v>
      </c>
      <c r="K383" s="267" t="str">
        <f>IF('ALC Transition Plans'!R384=0," ",'ALC Transition Plans'!R384)</f>
        <v xml:space="preserve"> </v>
      </c>
      <c r="L383" s="270" t="str">
        <f>IF('ALC Transition Plans'!S384=0," ",'ALC Transition Plans'!S384)</f>
        <v>Y</v>
      </c>
      <c r="M383" s="267">
        <f>IF('ALC Transition Plans'!T384=0," ",'ALC Transition Plans'!T384)</f>
        <v>42614</v>
      </c>
      <c r="N383" s="324" t="str">
        <f>IF('ALC Transition Plans'!$Z384="yes", IF('ALC Transition Plans'!AJ384,"Prod",IF('ALC Transition Plans'!AF384, 'ALC Transition Plans'!AC384," ")),"N/A")</f>
        <v>Prod</v>
      </c>
      <c r="O383" s="269" t="str">
        <f>IF('ALC Transition Plans'!AE384=0," ",'ALC Transition Plans'!AE384)</f>
        <v>Y</v>
      </c>
      <c r="P383" s="557" t="str">
        <f>IF('ALC Transition Plans'!AF384=0," ",'ALC Transition Plans'!AF384)</f>
        <v xml:space="preserve"> </v>
      </c>
      <c r="Q383" s="558">
        <f t="shared" si="21"/>
        <v>0</v>
      </c>
      <c r="R383" s="276" t="str">
        <f>IF(VLOOKUP(B383,'Pivot Table'!$B$5:$K$2000,8,FALSE)=1,"Yes","")</f>
        <v>Yes</v>
      </c>
      <c r="S383" s="277" t="str">
        <f>'ALC Transition Plans'!BL384</f>
        <v>P</v>
      </c>
      <c r="T383" s="226" t="str">
        <f>IF('ALC POC'!D383=0," ",'ALC POC'!D383)</f>
        <v xml:space="preserve">Sandra Jones </v>
      </c>
      <c r="U383" s="139" t="str">
        <f>IF('ALC POC'!E383=0," ",'ALC POC'!E383)</f>
        <v>Sandra.Jones@bpd.treas.gov</v>
      </c>
      <c r="V383" s="139" t="str">
        <f>IF('ALC POC'!F383=0," ",'ALC POC'!F383)</f>
        <v xml:space="preserve"> </v>
      </c>
      <c r="X383">
        <f t="shared" si="33"/>
        <v>0</v>
      </c>
    </row>
    <row r="384" spans="1:24" ht="22.2" customHeight="1" x14ac:dyDescent="0.25">
      <c r="A384" s="333" t="s">
        <v>2</v>
      </c>
      <c r="B384" s="333" t="s">
        <v>342</v>
      </c>
      <c r="C384" s="480" t="str">
        <f>IF('ALC POC'!C384=0," ",'ALC POC'!C384)</f>
        <v>Treasury Franchise Fund - ARC</v>
      </c>
      <c r="D384" s="480"/>
      <c r="E384" s="322" t="str">
        <f>IF('ALC Transition Plans'!$C385="yes", IF('ALC Transition Plans'!M385,"Prod",IF('ALC Transition Plans'!F385, 'ALC Transition Plans'!E385," ")),"N/A")</f>
        <v>Prod</v>
      </c>
      <c r="F384" s="261">
        <f>IF('ALC Transition Plans'!F385=0," ",'ALC Transition Plans'!F385)</f>
        <v>41426</v>
      </c>
      <c r="G384" s="262" t="str">
        <f>IF('ALC Transition Plans'!G385=0," ",'ALC Transition Plans'!G385)</f>
        <v>Y</v>
      </c>
      <c r="H384" s="262" t="str">
        <f>IF('ALC Transition Plans'!H385=0," ",'ALC Transition Plans'!H385)</f>
        <v>Y</v>
      </c>
      <c r="I384" s="261" t="str">
        <f>IF('ALC Transition Plans'!I385=0," ",'ALC Transition Plans'!I385)</f>
        <v xml:space="preserve"> </v>
      </c>
      <c r="J384" s="323" t="str">
        <f>IF('ALC Transition Plans'!$O385="yes", IF('ALC Transition Plans'!X385,"Prod",IF('ALC Transition Plans'!R385, 'ALC Transition Plans'!Q385," ")),"N/A")</f>
        <v>Prod</v>
      </c>
      <c r="K384" s="267" t="str">
        <f>IF('ALC Transition Plans'!R385=0," ",'ALC Transition Plans'!R385)</f>
        <v>6/1/20103</v>
      </c>
      <c r="L384" s="270" t="str">
        <f>IF('ALC Transition Plans'!S385=0," ",'ALC Transition Plans'!S385)</f>
        <v>Y</v>
      </c>
      <c r="M384" s="267" t="str">
        <f>IF('ALC Transition Plans'!T385=0," ",'ALC Transition Plans'!T385)</f>
        <v xml:space="preserve"> </v>
      </c>
      <c r="N384" s="324" t="str">
        <f>IF('ALC Transition Plans'!$Z385="yes", IF('ALC Transition Plans'!AJ385,"Prod",IF('ALC Transition Plans'!AF385, 'ALC Transition Plans'!AC385," ")),"N/A")</f>
        <v>Prod</v>
      </c>
      <c r="O384" s="269" t="str">
        <f>IF('ALC Transition Plans'!AE385=0," ",'ALC Transition Plans'!AE385)</f>
        <v>Y</v>
      </c>
      <c r="P384" s="557" t="str">
        <f>IF('ALC Transition Plans'!AF385=0," ",'ALC Transition Plans'!AF385)</f>
        <v xml:space="preserve"> </v>
      </c>
      <c r="Q384" s="558">
        <f t="shared" si="21"/>
        <v>0</v>
      </c>
      <c r="R384" s="276" t="str">
        <f>IF(VLOOKUP(B384,'Pivot Table'!$B$5:$K$2000,8,FALSE)=1,"Yes","")</f>
        <v/>
      </c>
      <c r="S384" s="277" t="str">
        <f>'ALC Transition Plans'!BL385</f>
        <v>F</v>
      </c>
      <c r="T384" s="226" t="str">
        <f>IF('ALC POC'!D384=0," ",'ALC POC'!D384)</f>
        <v xml:space="preserve">Brian Casto </v>
      </c>
      <c r="U384" s="139" t="str">
        <f>IF('ALC POC'!E384=0," ",'ALC POC'!E384)</f>
        <v>Brian.Casto@bpd.treas.gov</v>
      </c>
      <c r="V384" s="139" t="str">
        <f>IF('ALC POC'!F384=0," ",'ALC POC'!F384)</f>
        <v>340-480-7018</v>
      </c>
      <c r="X384">
        <f t="shared" si="33"/>
        <v>0</v>
      </c>
    </row>
    <row r="385" spans="1:24" ht="15" customHeight="1" x14ac:dyDescent="0.25">
      <c r="A385" s="333" t="s">
        <v>2</v>
      </c>
      <c r="B385" s="333" t="s">
        <v>343</v>
      </c>
      <c r="C385" s="480" t="str">
        <f>IF('ALC POC'!C385=0," ",'ALC POC'!C385)</f>
        <v>Treasury - BPD</v>
      </c>
      <c r="D385" s="480"/>
      <c r="E385" s="322" t="str">
        <f>IF('ALC Transition Plans'!$C386="yes", IF('ALC Transition Plans'!M386,"Prod",IF('ALC Transition Plans'!F386, 'ALC Transition Plans'!E386," ")),"N/A")</f>
        <v>Prod</v>
      </c>
      <c r="F385" s="261">
        <f>IF('ALC Transition Plans'!F386=0," ",'ALC Transition Plans'!F386)</f>
        <v>39753</v>
      </c>
      <c r="G385" s="262" t="str">
        <f>IF('ALC Transition Plans'!G386=0," ",'ALC Transition Plans'!G386)</f>
        <v>Y</v>
      </c>
      <c r="H385" s="262" t="str">
        <f>IF('ALC Transition Plans'!H386=0," ",'ALC Transition Plans'!H386)</f>
        <v>Y</v>
      </c>
      <c r="I385" s="261" t="str">
        <f>IF('ALC Transition Plans'!I386=0," ",'ALC Transition Plans'!I386)</f>
        <v xml:space="preserve"> </v>
      </c>
      <c r="J385" s="329" t="str">
        <f>IF('ALC Transition Plans'!$O386="yes", IF('ALC Transition Plans'!X386,"Prod",IF('ALC Transition Plans'!R386, 'ALC Transition Plans'!Q386," ")),"N/A")</f>
        <v>N/A</v>
      </c>
      <c r="K385" s="330" t="str">
        <f>IF('ALC Transition Plans'!R386=0," ",'ALC Transition Plans'!R386)</f>
        <v xml:space="preserve"> </v>
      </c>
      <c r="L385" s="332" t="str">
        <f>IF('ALC Transition Plans'!S386=0," ",'ALC Transition Plans'!S386)</f>
        <v xml:space="preserve"> </v>
      </c>
      <c r="M385" s="330" t="str">
        <f>IF('ALC Transition Plans'!T386=0," ",'ALC Transition Plans'!T386)</f>
        <v xml:space="preserve"> </v>
      </c>
      <c r="N385" s="329" t="str">
        <f>IF('ALC Transition Plans'!$Z386="yes", IF('ALC Transition Plans'!AJ386,"Prod",IF('ALC Transition Plans'!AF386, 'ALC Transition Plans'!AC386," ")),"N/A")</f>
        <v>N/A</v>
      </c>
      <c r="O385" s="332" t="str">
        <f>IF('ALC Transition Plans'!AE386=0," ",'ALC Transition Plans'!AE386)</f>
        <v xml:space="preserve"> </v>
      </c>
      <c r="P385" s="560" t="str">
        <f>IF('ALC Transition Plans'!AF386=0," ",'ALC Transition Plans'!AF386)</f>
        <v xml:space="preserve"> </v>
      </c>
      <c r="Q385" s="558">
        <f t="shared" si="21"/>
        <v>0</v>
      </c>
      <c r="R385" s="276" t="str">
        <f>IF(VLOOKUP(B385,'Pivot Table'!$B$5:$K$2000,8,FALSE)=1,"Yes","")</f>
        <v/>
      </c>
      <c r="S385" s="277" t="str">
        <f>'ALC Transition Plans'!BL386</f>
        <v>F</v>
      </c>
      <c r="T385" s="226" t="str">
        <f>IF('ALC POC'!D385=0," ",'ALC POC'!D385)</f>
        <v>Crystal Hanna</v>
      </c>
      <c r="U385" s="139" t="str">
        <f>IF('ALC POC'!E385=0," ",'ALC POC'!E385)</f>
        <v>Crystal.Hanna@bpd.treas.gov</v>
      </c>
      <c r="V385" s="139" t="str">
        <f>IF('ALC POC'!F385=0," ",'ALC POC'!F385)</f>
        <v>304-480-5123</v>
      </c>
      <c r="X385">
        <f t="shared" si="33"/>
        <v>0</v>
      </c>
    </row>
    <row r="386" spans="1:24" ht="32.4" customHeight="1" x14ac:dyDescent="0.25">
      <c r="A386" s="333" t="s">
        <v>2</v>
      </c>
      <c r="B386" s="333" t="s">
        <v>344</v>
      </c>
      <c r="C386" s="480" t="str">
        <f>IF('ALC POC'!C386=0," ",'ALC POC'!C386)</f>
        <v>Treasury - BPD</v>
      </c>
      <c r="D386" s="480"/>
      <c r="E386" s="322" t="str">
        <f>IF('ALC Transition Plans'!$C387="yes", IF('ALC Transition Plans'!M387,"Prod",IF('ALC Transition Plans'!F387, 'ALC Transition Plans'!E387," ")),"N/A")</f>
        <v>Prod</v>
      </c>
      <c r="F386" s="261">
        <f>IF('ALC Transition Plans'!F387=0," ",'ALC Transition Plans'!F387)</f>
        <v>38838</v>
      </c>
      <c r="G386" s="262" t="str">
        <f>IF('ALC Transition Plans'!G387=0," ",'ALC Transition Plans'!G387)</f>
        <v>Y</v>
      </c>
      <c r="H386" s="262" t="str">
        <f>IF('ALC Transition Plans'!H387=0," ",'ALC Transition Plans'!H387)</f>
        <v>Y</v>
      </c>
      <c r="I386" s="261" t="str">
        <f>IF('ALC Transition Plans'!I387=0," ",'ALC Transition Plans'!I387)</f>
        <v xml:space="preserve"> </v>
      </c>
      <c r="J386" s="329" t="str">
        <f>IF('ALC Transition Plans'!$O387="yes", IF('ALC Transition Plans'!X387,"Prod",IF('ALC Transition Plans'!R387, 'ALC Transition Plans'!Q387," ")),"N/A")</f>
        <v>N/A</v>
      </c>
      <c r="K386" s="330" t="str">
        <f>IF('ALC Transition Plans'!R387=0," ",'ALC Transition Plans'!R387)</f>
        <v xml:space="preserve"> </v>
      </c>
      <c r="L386" s="332" t="str">
        <f>IF('ALC Transition Plans'!S387=0," ",'ALC Transition Plans'!S387)</f>
        <v xml:space="preserve"> </v>
      </c>
      <c r="M386" s="330" t="str">
        <f>IF('ALC Transition Plans'!T387=0," ",'ALC Transition Plans'!T387)</f>
        <v xml:space="preserve"> </v>
      </c>
      <c r="N386" s="329" t="str">
        <f>IF('ALC Transition Plans'!$Z387="yes", IF('ALC Transition Plans'!AJ387,"Prod",IF('ALC Transition Plans'!AF387, 'ALC Transition Plans'!AC387," ")),"N/A")</f>
        <v>N/A</v>
      </c>
      <c r="O386" s="332" t="str">
        <f>IF('ALC Transition Plans'!AE387=0," ",'ALC Transition Plans'!AE387)</f>
        <v xml:space="preserve"> </v>
      </c>
      <c r="P386" s="560" t="str">
        <f>IF('ALC Transition Plans'!AF387=0," ",'ALC Transition Plans'!AF387)</f>
        <v xml:space="preserve"> </v>
      </c>
      <c r="Q386" s="558">
        <f t="shared" si="21"/>
        <v>0</v>
      </c>
      <c r="R386" s="276" t="str">
        <f>IF(VLOOKUP(B386,'Pivot Table'!$B$5:$K$2000,8,FALSE)=1,"Yes","")</f>
        <v/>
      </c>
      <c r="S386" s="277" t="str">
        <f>'ALC Transition Plans'!BL387</f>
        <v>F</v>
      </c>
      <c r="T386" s="226" t="str">
        <f>IF('ALC POC'!D386=0," ",'ALC POC'!D386)</f>
        <v>Kim Poling</v>
      </c>
      <c r="U386" s="139" t="str">
        <f>IF('ALC POC'!E386=0," ",'ALC POC'!E386)</f>
        <v>kim.poling@bpd.treas.gov, fedinvestor@bpd.treas.gov, amy.patterson@bpd.gov</v>
      </c>
      <c r="V386" s="139" t="str">
        <f>IF('ALC POC'!F386=0," ",'ALC POC'!F386)</f>
        <v xml:space="preserve"> </v>
      </c>
      <c r="X386">
        <f t="shared" si="33"/>
        <v>0</v>
      </c>
    </row>
    <row r="387" spans="1:24" ht="15" customHeight="1" x14ac:dyDescent="0.25">
      <c r="A387" s="333" t="s">
        <v>2</v>
      </c>
      <c r="B387" s="333" t="s">
        <v>345</v>
      </c>
      <c r="C387" s="480" t="str">
        <f>IF('ALC POC'!C387=0," ",'ALC POC'!C387)</f>
        <v>Treasury - BPD</v>
      </c>
      <c r="D387" s="480"/>
      <c r="E387" s="322" t="str">
        <f>IF('ALC Transition Plans'!$C388="yes", IF('ALC Transition Plans'!M388,"Prod",IF('ALC Transition Plans'!F388, 'ALC Transition Plans'!E388," ")),"N/A")</f>
        <v>Prod</v>
      </c>
      <c r="F387" s="261">
        <f>IF('ALC Transition Plans'!F388=0," ",'ALC Transition Plans'!F388)</f>
        <v>41760</v>
      </c>
      <c r="G387" s="262" t="str">
        <f>IF('ALC Transition Plans'!G388=0," ",'ALC Transition Plans'!G388)</f>
        <v>Y</v>
      </c>
      <c r="H387" s="262" t="str">
        <f>IF('ALC Transition Plans'!H388=0," ",'ALC Transition Plans'!H388)</f>
        <v>Y</v>
      </c>
      <c r="I387" s="261" t="str">
        <f>IF('ALC Transition Plans'!I388=0," ",'ALC Transition Plans'!I388)</f>
        <v xml:space="preserve"> </v>
      </c>
      <c r="J387" s="323" t="str">
        <f>IF('ALC Transition Plans'!$O388="yes", IF('ALC Transition Plans'!X388,"Prod",IF('ALC Transition Plans'!R388, 'ALC Transition Plans'!Q388," ")),"N/A")</f>
        <v>Prod</v>
      </c>
      <c r="K387" s="267">
        <f>IF('ALC Transition Plans'!R388=0," ",'ALC Transition Plans'!R388)</f>
        <v>41760</v>
      </c>
      <c r="L387" s="270" t="str">
        <f>IF('ALC Transition Plans'!S388=0," ",'ALC Transition Plans'!S388)</f>
        <v>Y</v>
      </c>
      <c r="M387" s="267" t="str">
        <f>IF('ALC Transition Plans'!T388=0," ",'ALC Transition Plans'!T388)</f>
        <v xml:space="preserve"> </v>
      </c>
      <c r="N387" s="324" t="str">
        <f>IF('ALC Transition Plans'!$Z388="yes", IF('ALC Transition Plans'!AJ388,"Prod",IF('ALC Transition Plans'!AF388, 'ALC Transition Plans'!AC388," ")),"N/A")</f>
        <v>Prod</v>
      </c>
      <c r="O387" s="269" t="str">
        <f>IF('ALC Transition Plans'!AE388=0," ",'ALC Transition Plans'!AE388)</f>
        <v>Y</v>
      </c>
      <c r="P387" s="557" t="str">
        <f>IF('ALC Transition Plans'!AF388=0," ",'ALC Transition Plans'!AF388)</f>
        <v xml:space="preserve"> </v>
      </c>
      <c r="Q387" s="558">
        <f t="shared" si="21"/>
        <v>0</v>
      </c>
      <c r="R387" s="276" t="str">
        <f>IF(VLOOKUP(B387,'Pivot Table'!$B$5:$K$2000,8,FALSE)=1,"Yes","")</f>
        <v/>
      </c>
      <c r="S387" s="277" t="str">
        <f>'ALC Transition Plans'!BL388</f>
        <v>F</v>
      </c>
      <c r="T387" s="226" t="str">
        <f>IF('ALC POC'!D387=0," ",'ALC POC'!D387)</f>
        <v>Rick Flanagan</v>
      </c>
      <c r="U387" s="139" t="str">
        <f>IF('ALC POC'!E387=0," ",'ALC POC'!E387)</f>
        <v xml:space="preserve">rick.flanagan@fiscal.treasury.gov </v>
      </c>
      <c r="V387" s="139" t="str">
        <f>IF('ALC POC'!F387=0," ",'ALC POC'!F387)</f>
        <v>304-480-5306</v>
      </c>
      <c r="X387">
        <f t="shared" si="33"/>
        <v>0</v>
      </c>
    </row>
    <row r="388" spans="1:24" ht="32.4" customHeight="1" x14ac:dyDescent="0.25">
      <c r="A388" s="333" t="s">
        <v>2</v>
      </c>
      <c r="B388" s="333" t="s">
        <v>346</v>
      </c>
      <c r="C388" s="480" t="str">
        <f>IF('ALC POC'!C388=0," ",'ALC POC'!C388)</f>
        <v>Office of the Comptroller of the Currency</v>
      </c>
      <c r="D388" s="480"/>
      <c r="E388" s="322" t="str">
        <f>IF('ALC Transition Plans'!$C389="yes", IF('ALC Transition Plans'!M389,"Prod",IF('ALC Transition Plans'!F389, 'ALC Transition Plans'!E389," ")),"N/A")</f>
        <v>Prod</v>
      </c>
      <c r="F388" s="261">
        <f>IF('ALC Transition Plans'!F389=0," ",'ALC Transition Plans'!F389)</f>
        <v>41791</v>
      </c>
      <c r="G388" s="262" t="str">
        <f>IF('ALC Transition Plans'!G389=0," ",'ALC Transition Plans'!G389)</f>
        <v>Y</v>
      </c>
      <c r="H388" s="262" t="str">
        <f>IF('ALC Transition Plans'!H389=0," ",'ALC Transition Plans'!H389)</f>
        <v>Y</v>
      </c>
      <c r="I388" s="261" t="str">
        <f>IF('ALC Transition Plans'!I389=0," ",'ALC Transition Plans'!I389)</f>
        <v xml:space="preserve"> </v>
      </c>
      <c r="J388" s="323" t="str">
        <f>IF('ALC Transition Plans'!$O389="yes", IF('ALC Transition Plans'!X389,"Prod",IF('ALC Transition Plans'!R389, 'ALC Transition Plans'!Q389," ")),"N/A")</f>
        <v>Prod</v>
      </c>
      <c r="K388" s="267">
        <f>IF('ALC Transition Plans'!R389=0," ",'ALC Transition Plans'!R389)</f>
        <v>41791</v>
      </c>
      <c r="L388" s="270" t="str">
        <f>IF('ALC Transition Plans'!S389=0," ",'ALC Transition Plans'!S389)</f>
        <v>Y</v>
      </c>
      <c r="M388" s="267" t="str">
        <f>IF('ALC Transition Plans'!T389=0," ",'ALC Transition Plans'!T389)</f>
        <v xml:space="preserve"> </v>
      </c>
      <c r="N388" s="324" t="str">
        <f>IF('ALC Transition Plans'!$Z389="yes", IF('ALC Transition Plans'!AJ389,"Prod",IF('ALC Transition Plans'!AF389, 'ALC Transition Plans'!AC389," ")),"N/A")</f>
        <v>Prod</v>
      </c>
      <c r="O388" s="269" t="str">
        <f>IF('ALC Transition Plans'!AE389=0," ",'ALC Transition Plans'!AE389)</f>
        <v>Y</v>
      </c>
      <c r="P388" s="557" t="str">
        <f>IF('ALC Transition Plans'!AF389=0," ",'ALC Transition Plans'!AF389)</f>
        <v xml:space="preserve"> </v>
      </c>
      <c r="Q388" s="558">
        <f t="shared" si="21"/>
        <v>0</v>
      </c>
      <c r="R388" s="276" t="str">
        <f>IF(VLOOKUP(B388,'Pivot Table'!$B$5:$K$2000,8,FALSE)=1,"Yes","")</f>
        <v/>
      </c>
      <c r="S388" s="277" t="str">
        <f>'ALC Transition Plans'!BL389</f>
        <v>F</v>
      </c>
      <c r="T388" s="226" t="str">
        <f>IF('ALC POC'!D388=0," ",'ALC POC'!D388)</f>
        <v>Patricia Wolz
Scott A. Lumpp,(Contractor)
Alejandro Poppi</v>
      </c>
      <c r="U388" s="139" t="str">
        <f>IF('ALC POC'!E388=0," ",'ALC POC'!E388)</f>
        <v>Patricia.Wolz@occ.treas.gov
Scott.Lumpp@occ.treas.gov
Alejandro.Poppi@occ.treas.gov</v>
      </c>
      <c r="V388" s="139" t="str">
        <f>IF('ALC POC'!F388=0," ",'ALC POC'!F388)</f>
        <v>202-649-6594
703-819-4968</v>
      </c>
      <c r="X388">
        <f t="shared" si="33"/>
        <v>0</v>
      </c>
    </row>
    <row r="389" spans="1:24" ht="15" x14ac:dyDescent="0.25">
      <c r="A389" s="333" t="s">
        <v>12</v>
      </c>
      <c r="B389" s="333" t="s">
        <v>347</v>
      </c>
      <c r="C389" s="480" t="str">
        <f>IF('ALC POC'!C389=0," ",'ALC POC'!C389)</f>
        <v>DFAS - ARMY</v>
      </c>
      <c r="D389" s="480"/>
      <c r="E389" s="322" t="str">
        <f>IF('ALC Transition Plans'!$C390="yes", IF('ALC Transition Plans'!M390,"Prod",IF('ALC Transition Plans'!F390, 'ALC Transition Plans'!E390," ")),"N/A")</f>
        <v xml:space="preserve"> </v>
      </c>
      <c r="F389" s="261" t="str">
        <f>IF('ALC Transition Plans'!F390=0," ",'ALC Transition Plans'!F390)</f>
        <v xml:space="preserve"> </v>
      </c>
      <c r="G389" s="262" t="str">
        <f>IF('ALC Transition Plans'!G390=0," ",'ALC Transition Plans'!G390)</f>
        <v xml:space="preserve"> </v>
      </c>
      <c r="H389" s="262" t="str">
        <f>IF('ALC Transition Plans'!H390=0," ",'ALC Transition Plans'!H390)</f>
        <v xml:space="preserve"> </v>
      </c>
      <c r="I389" s="261">
        <f>IF('ALC Transition Plans'!I390=0," ",'ALC Transition Plans'!I390)</f>
        <v>42461</v>
      </c>
      <c r="J389" s="329" t="str">
        <f>IF('ALC Transition Plans'!$O390="yes", IF('ALC Transition Plans'!X390,"Prod",IF('ALC Transition Plans'!R390, 'ALC Transition Plans'!Q390," ")),"N/A")</f>
        <v>N/A</v>
      </c>
      <c r="K389" s="330" t="str">
        <f>IF('ALC Transition Plans'!R390=0," ",'ALC Transition Plans'!R390)</f>
        <v xml:space="preserve"> </v>
      </c>
      <c r="L389" s="332" t="str">
        <f>IF('ALC Transition Plans'!S390=0," ",'ALC Transition Plans'!S390)</f>
        <v xml:space="preserve"> </v>
      </c>
      <c r="M389" s="330" t="str">
        <f>IF('ALC Transition Plans'!T390=0," ",'ALC Transition Plans'!T390)</f>
        <v xml:space="preserve"> </v>
      </c>
      <c r="N389" s="329" t="str">
        <f>IF('ALC Transition Plans'!$Z390="yes", IF('ALC Transition Plans'!AJ390,"Prod",IF('ALC Transition Plans'!AF390, 'ALC Transition Plans'!AC390," ")),"N/A")</f>
        <v>N/A</v>
      </c>
      <c r="O389" s="332" t="str">
        <f>IF('ALC Transition Plans'!AE390=0," ",'ALC Transition Plans'!AE390)</f>
        <v xml:space="preserve"> </v>
      </c>
      <c r="P389" s="560" t="str">
        <f>IF('ALC Transition Plans'!AF390=0," ",'ALC Transition Plans'!AF390)</f>
        <v xml:space="preserve"> </v>
      </c>
      <c r="Q389" s="558">
        <f t="shared" si="21"/>
        <v>0</v>
      </c>
      <c r="R389" s="276" t="str">
        <f>IF(VLOOKUP(B389,'Pivot Table'!$B$5:$K$2000,8,FALSE)=1,"Yes","")</f>
        <v/>
      </c>
      <c r="S389" s="277" t="str">
        <f>'ALC Transition Plans'!BL390</f>
        <v xml:space="preserve"> </v>
      </c>
      <c r="T389" s="226" t="str">
        <f>IF('ALC POC'!D389=0," ",'ALC POC'!D389)</f>
        <v>Renee Figgs</v>
      </c>
      <c r="U389" s="139" t="str">
        <f>IF('ALC POC'!E389=0," ",'ALC POC'!E389)</f>
        <v xml:space="preserve"> </v>
      </c>
      <c r="V389" s="139" t="str">
        <f>IF('ALC POC'!F389=0," ",'ALC POC'!F389)</f>
        <v>214-312-3467</v>
      </c>
      <c r="X389">
        <f t="shared" si="33"/>
        <v>0</v>
      </c>
    </row>
    <row r="390" spans="1:24" ht="15" customHeight="1" x14ac:dyDescent="0.25">
      <c r="A390" s="333" t="s">
        <v>12</v>
      </c>
      <c r="B390" s="333" t="s">
        <v>1918</v>
      </c>
      <c r="C390" s="480" t="str">
        <f>IF('ALC POC'!C390=0," ",'ALC POC'!C390)</f>
        <v>DFAS - ARMY, DFAS Ind</v>
      </c>
      <c r="D390" s="480"/>
      <c r="E390" s="322" t="str">
        <f>IF('ALC Transition Plans'!$C391="yes", IF('ALC Transition Plans'!M391,"Prod",IF('ALC Transition Plans'!F391, 'ALC Transition Plans'!E391," ")),"N/A")</f>
        <v>Prod</v>
      </c>
      <c r="F390" s="261" t="str">
        <f>IF('ALC Transition Plans'!F391=0," ",'ALC Transition Plans'!F391)</f>
        <v xml:space="preserve"> </v>
      </c>
      <c r="G390" s="262" t="str">
        <f>IF('ALC Transition Plans'!G391=0," ",'ALC Transition Plans'!G391)</f>
        <v>Y</v>
      </c>
      <c r="H390" s="262" t="str">
        <f>IF('ALC Transition Plans'!H391=0," ",'ALC Transition Plans'!H391)</f>
        <v>Y</v>
      </c>
      <c r="I390" s="261" t="str">
        <f>IF('ALC Transition Plans'!I391=0," ",'ALC Transition Plans'!I391)</f>
        <v xml:space="preserve"> </v>
      </c>
      <c r="J390" s="329" t="str">
        <f>IF('ALC Transition Plans'!$O391="yes", IF('ALC Transition Plans'!X391,"Prod",IF('ALC Transition Plans'!R391, 'ALC Transition Plans'!Q391," ")),"N/A")</f>
        <v>N/A</v>
      </c>
      <c r="K390" s="330" t="str">
        <f>IF('ALC Transition Plans'!R391=0," ",'ALC Transition Plans'!R391)</f>
        <v xml:space="preserve"> </v>
      </c>
      <c r="L390" s="332" t="str">
        <f>IF('ALC Transition Plans'!S391=0," ",'ALC Transition Plans'!S391)</f>
        <v xml:space="preserve"> </v>
      </c>
      <c r="M390" s="330" t="str">
        <f>IF('ALC Transition Plans'!T391=0," ",'ALC Transition Plans'!T391)</f>
        <v xml:space="preserve"> </v>
      </c>
      <c r="N390" s="329" t="str">
        <f>IF('ALC Transition Plans'!$Z391="yes", IF('ALC Transition Plans'!AJ391,"Prod",IF('ALC Transition Plans'!AF391, 'ALC Transition Plans'!AC391," ")),"N/A")</f>
        <v>N/A</v>
      </c>
      <c r="O390" s="332" t="str">
        <f>IF('ALC Transition Plans'!AE391=0," ",'ALC Transition Plans'!AE391)</f>
        <v xml:space="preserve"> </v>
      </c>
      <c r="P390" s="560" t="str">
        <f>IF('ALC Transition Plans'!AF391=0," ",'ALC Transition Plans'!AF391)</f>
        <v xml:space="preserve"> </v>
      </c>
      <c r="Q390" s="558">
        <f t="shared" ref="Q390" si="43">COUNTIF(E390:P390,"X")</f>
        <v>0</v>
      </c>
      <c r="R390" s="276" t="str">
        <f>IF(VLOOKUP(B390,'Pivot Table'!$B$5:$K$2000,8,FALSE)=1,"Yes","")</f>
        <v/>
      </c>
      <c r="S390" s="277" t="str">
        <f>'ALC Transition Plans'!BL391</f>
        <v>F</v>
      </c>
      <c r="T390" s="226" t="str">
        <f>IF('ALC POC'!D390=0," ",'ALC POC'!D390)</f>
        <v>NED TORSON</v>
      </c>
      <c r="U390" s="139" t="str">
        <f>IF('ALC POC'!E390=0," ",'ALC POC'!E390)</f>
        <v xml:space="preserve"> </v>
      </c>
      <c r="V390" s="139" t="str">
        <f>IF('ALC POC'!F390=0," ",'ALC POC'!F390)</f>
        <v>317-212-7265</v>
      </c>
      <c r="X390">
        <f t="shared" si="33"/>
        <v>0</v>
      </c>
    </row>
    <row r="391" spans="1:24" ht="15" customHeight="1" x14ac:dyDescent="0.25">
      <c r="A391" s="333" t="s">
        <v>12</v>
      </c>
      <c r="B391" s="333" t="s">
        <v>348</v>
      </c>
      <c r="C391" s="480" t="str">
        <f>IF('ALC POC'!C391=0," ",'ALC POC'!C391)</f>
        <v>DFAS - ARMY</v>
      </c>
      <c r="D391" s="480"/>
      <c r="E391" s="329" t="str">
        <f>IF('ALC Transition Plans'!$C392="yes", IF('ALC Transition Plans'!M392,"Prod",IF('ALC Transition Plans'!F392, 'ALC Transition Plans'!E392," ")),"N/A")</f>
        <v>N/A</v>
      </c>
      <c r="F391" s="330" t="str">
        <f>IF('ALC Transition Plans'!F392=0," ",'ALC Transition Plans'!F392)</f>
        <v xml:space="preserve"> </v>
      </c>
      <c r="G391" s="331" t="str">
        <f>IF('ALC Transition Plans'!G392=0," ",'ALC Transition Plans'!G392)</f>
        <v xml:space="preserve"> </v>
      </c>
      <c r="H391" s="331" t="str">
        <f>IF('ALC Transition Plans'!H392=0," ",'ALC Transition Plans'!H392)</f>
        <v xml:space="preserve"> </v>
      </c>
      <c r="I391" s="330" t="str">
        <f>IF('ALC Transition Plans'!I392=0," ",'ALC Transition Plans'!I392)</f>
        <v xml:space="preserve"> </v>
      </c>
      <c r="J391" s="329" t="str">
        <f>IF('ALC Transition Plans'!$O392="yes", IF('ALC Transition Plans'!X392,"Prod",IF('ALC Transition Plans'!R392, 'ALC Transition Plans'!Q392," ")),"N/A")</f>
        <v>N/A</v>
      </c>
      <c r="K391" s="330" t="str">
        <f>IF('ALC Transition Plans'!R392=0," ",'ALC Transition Plans'!R392)</f>
        <v xml:space="preserve"> </v>
      </c>
      <c r="L391" s="332" t="str">
        <f>IF('ALC Transition Plans'!S392=0," ",'ALC Transition Plans'!S392)</f>
        <v xml:space="preserve"> </v>
      </c>
      <c r="M391" s="330" t="str">
        <f>IF('ALC Transition Plans'!T392=0," ",'ALC Transition Plans'!T392)</f>
        <v xml:space="preserve"> </v>
      </c>
      <c r="N391" s="324" t="str">
        <f>IF('ALC Transition Plans'!$Z392="yes", IF('ALC Transition Plans'!AJ392,"Prod",IF('ALC Transition Plans'!AF392, 'ALC Transition Plans'!AC392," ")),"N/A")</f>
        <v>Prod</v>
      </c>
      <c r="O391" s="269" t="str">
        <f>IF('ALC Transition Plans'!AE392=0," ",'ALC Transition Plans'!AE392)</f>
        <v>Y</v>
      </c>
      <c r="P391" s="557" t="str">
        <f>IF('ALC Transition Plans'!AF392=0," ",'ALC Transition Plans'!AF392)</f>
        <v xml:space="preserve"> </v>
      </c>
      <c r="Q391" s="558">
        <f t="shared" si="21"/>
        <v>0</v>
      </c>
      <c r="R391" s="276" t="str">
        <f>IF(VLOOKUP(B391,'Pivot Table'!$B$5:$K$2000,8,FALSE)=1,"Yes","")</f>
        <v/>
      </c>
      <c r="S391" s="277" t="str">
        <f>'ALC Transition Plans'!BL392</f>
        <v>F</v>
      </c>
      <c r="T391" s="226" t="str">
        <f>IF('ALC POC'!D391=0," ",'ALC POC'!D391)</f>
        <v>Lynda Brown</v>
      </c>
      <c r="U391" s="139" t="str">
        <f>IF('ALC POC'!E391=0," ",'ALC POC'!E391)</f>
        <v>lynda.brown@dfas.mil</v>
      </c>
      <c r="V391" s="139" t="str">
        <f>IF('ALC POC'!F391=0," ",'ALC POC'!F391)</f>
        <v>317-212-2179</v>
      </c>
      <c r="X391">
        <f t="shared" si="33"/>
        <v>0</v>
      </c>
    </row>
    <row r="392" spans="1:24" ht="22.2" customHeight="1" x14ac:dyDescent="0.25">
      <c r="A392" s="333" t="s">
        <v>350</v>
      </c>
      <c r="B392" s="333" t="s">
        <v>349</v>
      </c>
      <c r="C392" s="480" t="str">
        <f>IF('ALC POC'!C392=0," ",'ALC POC'!C392)</f>
        <v>US Tax Court</v>
      </c>
      <c r="D392" s="480"/>
      <c r="E392" s="322" t="str">
        <f>IF('ALC Transition Plans'!$C393="yes", IF('ALC Transition Plans'!M393,"Prod",IF('ALC Transition Plans'!F393, 'ALC Transition Plans'!E393," ")),"N/A")</f>
        <v>Prod</v>
      </c>
      <c r="F392" s="261">
        <f>IF('ALC Transition Plans'!F393=0," ",'ALC Transition Plans'!F393)</f>
        <v>40087</v>
      </c>
      <c r="G392" s="262" t="str">
        <f>IF('ALC Transition Plans'!G393=0," ",'ALC Transition Plans'!G393)</f>
        <v>Y</v>
      </c>
      <c r="H392" s="262" t="str">
        <f>IF('ALC Transition Plans'!H393=0," ",'ALC Transition Plans'!H393)</f>
        <v>Y</v>
      </c>
      <c r="I392" s="261" t="str">
        <f>IF('ALC Transition Plans'!I393=0," ",'ALC Transition Plans'!I393)</f>
        <v xml:space="preserve"> </v>
      </c>
      <c r="J392" s="323" t="str">
        <f>IF('ALC Transition Plans'!$O393="yes", IF('ALC Transition Plans'!X393,"Prod",IF('ALC Transition Plans'!R393, 'ALC Transition Plans'!Q393," ")),"N/A")</f>
        <v>Prod</v>
      </c>
      <c r="K392" s="267">
        <f>IF('ALC Transition Plans'!R393=0," ",'ALC Transition Plans'!R393)</f>
        <v>41640</v>
      </c>
      <c r="L392" s="270" t="str">
        <f>IF('ALC Transition Plans'!S393=0," ",'ALC Transition Plans'!S393)</f>
        <v>Y</v>
      </c>
      <c r="M392" s="267" t="str">
        <f>IF('ALC Transition Plans'!T393=0," ",'ALC Transition Plans'!T393)</f>
        <v xml:space="preserve"> </v>
      </c>
      <c r="N392" s="324" t="str">
        <f>IF('ALC Transition Plans'!$Z393="yes", IF('ALC Transition Plans'!AJ393,"Prod",IF('ALC Transition Plans'!AF393, 'ALC Transition Plans'!AC393," ")),"N/A")</f>
        <v>Prod</v>
      </c>
      <c r="O392" s="269" t="str">
        <f>IF('ALC Transition Plans'!AE393=0," ",'ALC Transition Plans'!AE393)</f>
        <v>Y</v>
      </c>
      <c r="P392" s="557" t="str">
        <f>IF('ALC Transition Plans'!AF393=0," ",'ALC Transition Plans'!AF393)</f>
        <v xml:space="preserve"> </v>
      </c>
      <c r="Q392" s="558">
        <f t="shared" si="21"/>
        <v>0</v>
      </c>
      <c r="R392" s="276" t="str">
        <f>IF(VLOOKUP(B392,'Pivot Table'!$B$5:$K$2000,8,FALSE)=1,"Yes","")</f>
        <v/>
      </c>
      <c r="S392" s="277" t="str">
        <f>'ALC Transition Plans'!BL393</f>
        <v>F</v>
      </c>
      <c r="T392" s="226" t="str">
        <f>IF('ALC POC'!D392=0," ",'ALC POC'!D392)</f>
        <v>Kay Rutter
Brandon Eaton</v>
      </c>
      <c r="U392" s="139" t="str">
        <f>IF('ALC POC'!E392=0," ",'ALC POC'!E392)</f>
        <v>krutter@ustaxcourt.gov
Beaton.ustaxcourt.gov</v>
      </c>
      <c r="V392" s="139" t="str">
        <f>IF('ALC POC'!F392=0," ",'ALC POC'!F392)</f>
        <v>202-521-4597
202-521-4594</v>
      </c>
      <c r="X392">
        <f t="shared" si="33"/>
        <v>0</v>
      </c>
    </row>
    <row r="393" spans="1:24" ht="22.2" customHeight="1" x14ac:dyDescent="0.25">
      <c r="A393" s="333" t="s">
        <v>352</v>
      </c>
      <c r="B393" s="333" t="s">
        <v>351</v>
      </c>
      <c r="C393" s="480" t="str">
        <f>IF('ALC POC'!C393=0," ",'ALC POC'!C393)</f>
        <v>OPM</v>
      </c>
      <c r="D393" s="480"/>
      <c r="E393" s="322" t="str">
        <f>IF('ALC Transition Plans'!$C394="yes", IF('ALC Transition Plans'!M394,"Prod",IF('ALC Transition Plans'!F394, 'ALC Transition Plans'!E394," ")),"N/A")</f>
        <v>Prod</v>
      </c>
      <c r="F393" s="261">
        <f>IF('ALC Transition Plans'!F394=0," ",'ALC Transition Plans'!F394)</f>
        <v>41883</v>
      </c>
      <c r="G393" s="262" t="str">
        <f>IF('ALC Transition Plans'!G394=0," ",'ALC Transition Plans'!G394)</f>
        <v>Y</v>
      </c>
      <c r="H393" s="262" t="str">
        <f>IF('ALC Transition Plans'!H394=0," ",'ALC Transition Plans'!H394)</f>
        <v>Y</v>
      </c>
      <c r="I393" s="261" t="str">
        <f>IF('ALC Transition Plans'!I394=0," ",'ALC Transition Plans'!I394)</f>
        <v xml:space="preserve"> </v>
      </c>
      <c r="J393" s="323" t="str">
        <f>IF('ALC Transition Plans'!$O394="yes", IF('ALC Transition Plans'!X394,"Prod",IF('ALC Transition Plans'!R394, 'ALC Transition Plans'!Q394," ")),"N/A")</f>
        <v>Prod</v>
      </c>
      <c r="K393" s="267">
        <f>IF('ALC Transition Plans'!R394=0," ",'ALC Transition Plans'!R394)</f>
        <v>41883</v>
      </c>
      <c r="L393" s="270" t="str">
        <f>IF('ALC Transition Plans'!S394=0," ",'ALC Transition Plans'!S394)</f>
        <v>Y</v>
      </c>
      <c r="M393" s="267" t="str">
        <f>IF('ALC Transition Plans'!T394=0," ",'ALC Transition Plans'!T394)</f>
        <v xml:space="preserve"> </v>
      </c>
      <c r="N393" s="324" t="str">
        <f>IF('ALC Transition Plans'!$Z394="yes", IF('ALC Transition Plans'!AJ394,"Prod",IF('ALC Transition Plans'!AF394, 'ALC Transition Plans'!AC394," ")),"N/A")</f>
        <v>Prod</v>
      </c>
      <c r="O393" s="269" t="str">
        <f>IF('ALC Transition Plans'!AE394=0," ",'ALC Transition Plans'!AE394)</f>
        <v>Y</v>
      </c>
      <c r="P393" s="557" t="str">
        <f>IF('ALC Transition Plans'!AF394=0," ",'ALC Transition Plans'!AF394)</f>
        <v xml:space="preserve"> </v>
      </c>
      <c r="Q393" s="558">
        <f t="shared" si="21"/>
        <v>0</v>
      </c>
      <c r="R393" s="276" t="str">
        <f>IF(VLOOKUP(B393,'Pivot Table'!$B$5:$K$2000,8,FALSE)=1,"Yes","")</f>
        <v/>
      </c>
      <c r="S393" s="277" t="str">
        <f>'ALC Transition Plans'!BL394</f>
        <v>F</v>
      </c>
      <c r="T393" s="226" t="str">
        <f>IF('ALC POC'!D393=0," ",'ALC POC'!D393)</f>
        <v>Erick Borda 
Myrtle Nsekela</v>
      </c>
      <c r="U393" s="139" t="str">
        <f>IF('ALC POC'!E393=0," ",'ALC POC'!E393)</f>
        <v xml:space="preserve">erick.borda@opm.gov 
myrtle.nsekela@opm.gov </v>
      </c>
      <c r="V393" s="139" t="str">
        <f>IF('ALC POC'!F393=0," ",'ALC POC'!F393)</f>
        <v>202.606.2413</v>
      </c>
      <c r="X393">
        <f t="shared" si="33"/>
        <v>0</v>
      </c>
    </row>
    <row r="394" spans="1:24" ht="15" x14ac:dyDescent="0.25">
      <c r="A394" s="333" t="s">
        <v>352</v>
      </c>
      <c r="B394" s="333" t="s">
        <v>353</v>
      </c>
      <c r="C394" s="480" t="str">
        <f>IF('ALC POC'!C394=0," ",'ALC POC'!C394)</f>
        <v>OPM</v>
      </c>
      <c r="D394" s="480"/>
      <c r="E394" s="322" t="str">
        <f>IF('ALC Transition Plans'!$C395="yes", IF('ALC Transition Plans'!M395,"Prod",IF('ALC Transition Plans'!F395, 'ALC Transition Plans'!E395," ")),"N/A")</f>
        <v>Prod</v>
      </c>
      <c r="F394" s="261">
        <f>IF('ALC Transition Plans'!F395=0," ",'ALC Transition Plans'!F395)</f>
        <v>41913</v>
      </c>
      <c r="G394" s="262" t="str">
        <f>IF('ALC Transition Plans'!G395=0," ",'ALC Transition Plans'!G395)</f>
        <v>Y</v>
      </c>
      <c r="H394" s="262" t="str">
        <f>IF('ALC Transition Plans'!H395=0," ",'ALC Transition Plans'!H395)</f>
        <v>Y</v>
      </c>
      <c r="I394" s="261" t="str">
        <f>IF('ALC Transition Plans'!I395=0," ",'ALC Transition Plans'!I395)</f>
        <v xml:space="preserve"> </v>
      </c>
      <c r="J394" s="323" t="str">
        <f>IF('ALC Transition Plans'!$O395="yes", IF('ALC Transition Plans'!X395,"Prod",IF('ALC Transition Plans'!R395, 'ALC Transition Plans'!Q395," ")),"N/A")</f>
        <v>Prod</v>
      </c>
      <c r="K394" s="267">
        <f>IF('ALC Transition Plans'!R395=0," ",'ALC Transition Plans'!R395)</f>
        <v>41913</v>
      </c>
      <c r="L394" s="270" t="str">
        <f>IF('ALC Transition Plans'!S395=0," ",'ALC Transition Plans'!S395)</f>
        <v>Y</v>
      </c>
      <c r="M394" s="267" t="str">
        <f>IF('ALC Transition Plans'!T395=0," ",'ALC Transition Plans'!T395)</f>
        <v xml:space="preserve"> </v>
      </c>
      <c r="N394" s="324" t="str">
        <f>IF('ALC Transition Plans'!$Z395="yes", IF('ALC Transition Plans'!AJ395,"Prod",IF('ALC Transition Plans'!AF395, 'ALC Transition Plans'!AC395," ")),"N/A")</f>
        <v>Prod</v>
      </c>
      <c r="O394" s="269" t="str">
        <f>IF('ALC Transition Plans'!AE395=0," ",'ALC Transition Plans'!AE395)</f>
        <v>Y</v>
      </c>
      <c r="P394" s="557" t="str">
        <f>IF('ALC Transition Plans'!AF395=0," ",'ALC Transition Plans'!AF395)</f>
        <v xml:space="preserve"> </v>
      </c>
      <c r="Q394" s="558">
        <f t="shared" si="21"/>
        <v>0</v>
      </c>
      <c r="R394" s="276" t="str">
        <f>IF(VLOOKUP(B394,'Pivot Table'!$B$5:$K$2000,8,FALSE)=1,"Yes","")</f>
        <v/>
      </c>
      <c r="S394" s="277" t="str">
        <f>'ALC Transition Plans'!BL395</f>
        <v>F</v>
      </c>
      <c r="T394" s="226" t="str">
        <f>IF('ALC POC'!D394=0," ",'ALC POC'!D394)</f>
        <v xml:space="preserve">Florence Steinman </v>
      </c>
      <c r="U394" s="139" t="str">
        <f>IF('ALC POC'!E394=0," ",'ALC POC'!E394)</f>
        <v>Florence.Steinman@opm.gov</v>
      </c>
      <c r="V394" s="139" t="str">
        <f>IF('ALC POC'!F394=0," ",'ALC POC'!F394)</f>
        <v xml:space="preserve"> </v>
      </c>
      <c r="X394">
        <f t="shared" si="33"/>
        <v>0</v>
      </c>
    </row>
    <row r="395" spans="1:24" ht="22.5" x14ac:dyDescent="0.25">
      <c r="A395" s="333" t="s">
        <v>355</v>
      </c>
      <c r="B395" s="333" t="s">
        <v>354</v>
      </c>
      <c r="C395" s="480" t="str">
        <f>IF('ALC POC'!C395=0," ",'ALC POC'!C395)</f>
        <v xml:space="preserve">National Credit Union - ESC </v>
      </c>
      <c r="D395" s="480" t="s">
        <v>2061</v>
      </c>
      <c r="E395" s="322" t="str">
        <f>IF('ALC Transition Plans'!$C396="yes", IF('ALC Transition Plans'!M396,"Prod",IF('ALC Transition Plans'!F396, 'ALC Transition Plans'!E396," ")),"N/A")</f>
        <v>X</v>
      </c>
      <c r="F395" s="261">
        <f>IF('ALC Transition Plans'!F396=0," ",'ALC Transition Plans'!F396)</f>
        <v>41791</v>
      </c>
      <c r="G395" s="262" t="str">
        <f>IF('ALC Transition Plans'!G396=0," ",'ALC Transition Plans'!G396)</f>
        <v>Y</v>
      </c>
      <c r="H395" s="262" t="str">
        <f>IF('ALC Transition Plans'!H396=0," ",'ALC Transition Plans'!H396)</f>
        <v>Y</v>
      </c>
      <c r="I395" s="261">
        <f>IF('ALC Transition Plans'!I396=0," ",'ALC Transition Plans'!I396)</f>
        <v>42644</v>
      </c>
      <c r="J395" s="323" t="str">
        <f>IF('ALC Transition Plans'!$O396="yes", IF('ALC Transition Plans'!X396,"Prod",IF('ALC Transition Plans'!R396, 'ALC Transition Plans'!Q396," ")),"N/A")</f>
        <v>X</v>
      </c>
      <c r="K395" s="267">
        <f>IF('ALC Transition Plans'!R396=0," ",'ALC Transition Plans'!R396)</f>
        <v>41791</v>
      </c>
      <c r="L395" s="270" t="str">
        <f>IF('ALC Transition Plans'!S396=0," ",'ALC Transition Plans'!S396)</f>
        <v>Y</v>
      </c>
      <c r="M395" s="267">
        <f>IF('ALC Transition Plans'!T396=0," ",'ALC Transition Plans'!T396)</f>
        <v>42644</v>
      </c>
      <c r="N395" s="324" t="str">
        <f>IF('ALC Transition Plans'!$Z396="yes", IF('ALC Transition Plans'!AJ396,"Prod",IF('ALC Transition Plans'!AF396, 'ALC Transition Plans'!AC396," ")),"N/A")</f>
        <v>X</v>
      </c>
      <c r="O395" s="269" t="str">
        <f>IF('ALC Transition Plans'!AE396=0," ",'ALC Transition Plans'!AE396)</f>
        <v>Y</v>
      </c>
      <c r="P395" s="557">
        <f>IF('ALC Transition Plans'!AF396=0," ",'ALC Transition Plans'!AF396)</f>
        <v>42644</v>
      </c>
      <c r="Q395" s="558">
        <f t="shared" si="21"/>
        <v>3</v>
      </c>
      <c r="R395" s="276" t="str">
        <f>IF(VLOOKUP(B395,'Pivot Table'!$B$5:$K$2000,8,FALSE)=1,"Yes","")</f>
        <v/>
      </c>
      <c r="S395" s="277" t="str">
        <f>'ALC Transition Plans'!BL396</f>
        <v xml:space="preserve"> </v>
      </c>
      <c r="T395" s="226" t="str">
        <f>IF('ALC POC'!D395=0," ",'ALC POC'!D395)</f>
        <v>Eric Britton</v>
      </c>
      <c r="U395" s="139" t="str">
        <f>IF('ALC POC'!E395=0," ",'ALC POC'!E395)</f>
        <v>EBritton@ncua.gov</v>
      </c>
      <c r="V395" s="139" t="str">
        <f>IF('ALC POC'!F395=0," ",'ALC POC'!F395)</f>
        <v>703-518-6584</v>
      </c>
      <c r="X395">
        <f t="shared" si="33"/>
        <v>0</v>
      </c>
    </row>
    <row r="396" spans="1:24" ht="22.2" customHeight="1" x14ac:dyDescent="0.25">
      <c r="A396" s="333" t="s">
        <v>357</v>
      </c>
      <c r="B396" s="333" t="s">
        <v>356</v>
      </c>
      <c r="C396" s="480" t="str">
        <f>IF('ALC POC'!C396=0," ",'ALC POC'!C396)</f>
        <v>Federal Retirement Thrift Inv. Brd. - IBC</v>
      </c>
      <c r="D396" s="480"/>
      <c r="E396" s="322" t="str">
        <f>IF('ALC Transition Plans'!$C397="yes", IF('ALC Transition Plans'!M397,"Prod",IF('ALC Transition Plans'!F397, 'ALC Transition Plans'!E397," ")),"N/A")</f>
        <v>Prod</v>
      </c>
      <c r="F396" s="261">
        <f>IF('ALC Transition Plans'!F397=0," ",'ALC Transition Plans'!F397)</f>
        <v>41030</v>
      </c>
      <c r="G396" s="262" t="str">
        <f>IF('ALC Transition Plans'!G397=0," ",'ALC Transition Plans'!G397)</f>
        <v>Y</v>
      </c>
      <c r="H396" s="262" t="str">
        <f>IF('ALC Transition Plans'!H397=0," ",'ALC Transition Plans'!H397)</f>
        <v>Y</v>
      </c>
      <c r="I396" s="261" t="str">
        <f>IF('ALC Transition Plans'!I397=0," ",'ALC Transition Plans'!I397)</f>
        <v xml:space="preserve"> </v>
      </c>
      <c r="J396" s="323" t="str">
        <f>IF('ALC Transition Plans'!$O397="yes", IF('ALC Transition Plans'!X397,"Prod",IF('ALC Transition Plans'!R397, 'ALC Transition Plans'!Q397," ")),"N/A")</f>
        <v>Prod</v>
      </c>
      <c r="K396" s="267" t="str">
        <f>IF('ALC Transition Plans'!R397=0," ",'ALC Transition Plans'!R397)</f>
        <v xml:space="preserve"> </v>
      </c>
      <c r="L396" s="270" t="str">
        <f>IF('ALC Transition Plans'!S397=0," ",'ALC Transition Plans'!S397)</f>
        <v>Y</v>
      </c>
      <c r="M396" s="267" t="str">
        <f>IF('ALC Transition Plans'!T397=0," ",'ALC Transition Plans'!T397)</f>
        <v xml:space="preserve"> </v>
      </c>
      <c r="N396" s="324" t="str">
        <f>IF('ALC Transition Plans'!$Z397="yes", IF('ALC Transition Plans'!AJ397,"Prod",IF('ALC Transition Plans'!AF397, 'ALC Transition Plans'!AC397," ")),"N/A")</f>
        <v>Prod</v>
      </c>
      <c r="O396" s="269" t="str">
        <f>IF('ALC Transition Plans'!AE397=0," ",'ALC Transition Plans'!AE397)</f>
        <v>Y</v>
      </c>
      <c r="P396" s="557" t="str">
        <f>IF('ALC Transition Plans'!AF397=0," ",'ALC Transition Plans'!AF397)</f>
        <v xml:space="preserve"> </v>
      </c>
      <c r="Q396" s="558">
        <f t="shared" si="21"/>
        <v>0</v>
      </c>
      <c r="R396" s="276" t="str">
        <f>IF(VLOOKUP(B396,'Pivot Table'!$B$5:$K$2000,8,FALSE)=1,"Yes","")</f>
        <v/>
      </c>
      <c r="S396" s="277" t="str">
        <f>'ALC Transition Plans'!BL397</f>
        <v>F</v>
      </c>
      <c r="T396" s="226" t="str">
        <f>IF('ALC POC'!D396=0," ",'ALC POC'!D396)</f>
        <v>Carol Patterson</v>
      </c>
      <c r="U396" s="139" t="str">
        <f>IF('ALC POC'!E396=0," ",'ALC POC'!E396)</f>
        <v>carol.patterson@tsp.gov</v>
      </c>
      <c r="V396" s="139" t="str">
        <f>IF('ALC POC'!F396=0," ",'ALC POC'!F396)</f>
        <v>202-492-1613</v>
      </c>
      <c r="X396">
        <f t="shared" si="33"/>
        <v>0</v>
      </c>
    </row>
    <row r="397" spans="1:24" ht="30.6" x14ac:dyDescent="0.3">
      <c r="A397" s="333" t="s">
        <v>357</v>
      </c>
      <c r="B397" s="333" t="s">
        <v>358</v>
      </c>
      <c r="C397" s="480" t="str">
        <f>IF('ALC POC'!C397=0," ",'ALC POC'!C397)</f>
        <v>Federal Retirement Thrift Inv. Brd.</v>
      </c>
      <c r="D397" s="480" t="s">
        <v>2026</v>
      </c>
      <c r="E397" s="322" t="str">
        <f>IF('ALC Transition Plans'!$C398="yes", IF('ALC Transition Plans'!M398,"Prod",IF('ALC Transition Plans'!F398, 'ALC Transition Plans'!E398," ")),"N/A")</f>
        <v>Prod</v>
      </c>
      <c r="F397" s="261">
        <f>IF('ALC Transition Plans'!F398=0," ",'ALC Transition Plans'!F398)</f>
        <v>39630</v>
      </c>
      <c r="G397" s="262" t="str">
        <f>IF('ALC Transition Plans'!G398=0," ",'ALC Transition Plans'!G398)</f>
        <v>Y</v>
      </c>
      <c r="H397" s="262" t="str">
        <f>IF('ALC Transition Plans'!H398=0," ",'ALC Transition Plans'!H398)</f>
        <v>Y</v>
      </c>
      <c r="I397" s="261" t="str">
        <f>IF('ALC Transition Plans'!I398=0," ",'ALC Transition Plans'!I398)</f>
        <v xml:space="preserve"> </v>
      </c>
      <c r="J397" s="323" t="str">
        <f>IF('ALC Transition Plans'!$O398="yes", IF('ALC Transition Plans'!X398,"Prod",IF('ALC Transition Plans'!R398, 'ALC Transition Plans'!Q398," ")),"N/A")</f>
        <v xml:space="preserve"> </v>
      </c>
      <c r="K397" s="267" t="str">
        <f>IF('ALC Transition Plans'!R398=0," ",'ALC Transition Plans'!R398)</f>
        <v xml:space="preserve"> </v>
      </c>
      <c r="L397" s="270" t="str">
        <f>IF('ALC Transition Plans'!S398=0," ",'ALC Transition Plans'!S398)</f>
        <v>Y</v>
      </c>
      <c r="M397" s="267">
        <f>IF('ALC Transition Plans'!T398=0," ",'ALC Transition Plans'!T398)</f>
        <v>42461</v>
      </c>
      <c r="N397" s="324" t="str">
        <f>IF('ALC Transition Plans'!$Z398="yes", IF('ALC Transition Plans'!AJ398,"Prod",IF('ALC Transition Plans'!AF398, 'ALC Transition Plans'!AC398," ")),"N/A")</f>
        <v>Prod</v>
      </c>
      <c r="O397" s="269" t="str">
        <f>IF('ALC Transition Plans'!AE398=0," ",'ALC Transition Plans'!AE398)</f>
        <v>Y</v>
      </c>
      <c r="P397" s="557" t="str">
        <f>IF('ALC Transition Plans'!AF398=0," ",'ALC Transition Plans'!AF398)</f>
        <v xml:space="preserve"> </v>
      </c>
      <c r="Q397" s="558">
        <f t="shared" si="21"/>
        <v>0</v>
      </c>
      <c r="R397" s="276" t="str">
        <f>IF(VLOOKUP(B397,'Pivot Table'!$B$5:$K$2000,8,FALSE)=1,"Yes","")</f>
        <v>Yes</v>
      </c>
      <c r="S397" s="277" t="str">
        <f>'ALC Transition Plans'!BL398</f>
        <v>P</v>
      </c>
      <c r="T397" s="226" t="str">
        <f>IF('ALC POC'!D397=0," ",'ALC POC'!D397)</f>
        <v>Susan Crowder</v>
      </c>
      <c r="U397" s="139" t="str">
        <f>IF('ALC POC'!E397=0," ",'ALC POC'!E397)</f>
        <v>Susan.Crowder@tsp.gov</v>
      </c>
      <c r="V397" s="139" t="str">
        <f>IF('ALC POC'!F397=0," ",'ALC POC'!F397)</f>
        <v>202-942-1615</v>
      </c>
      <c r="X397">
        <f t="shared" si="33"/>
        <v>0</v>
      </c>
    </row>
    <row r="398" spans="1:24" ht="15" x14ac:dyDescent="0.25">
      <c r="A398" s="333" t="s">
        <v>360</v>
      </c>
      <c r="B398" s="333" t="s">
        <v>359</v>
      </c>
      <c r="C398" s="480" t="str">
        <f>IF('ALC POC'!C398=0," ",'ALC POC'!C398)</f>
        <v>FCC</v>
      </c>
      <c r="D398" s="480"/>
      <c r="E398" s="322" t="str">
        <f>IF('ALC Transition Plans'!$C399="yes", IF('ALC Transition Plans'!M399,"Prod",IF('ALC Transition Plans'!F399, 'ALC Transition Plans'!E399," ")),"N/A")</f>
        <v>Prod</v>
      </c>
      <c r="F398" s="261">
        <f>IF('ALC Transition Plans'!F399=0," ",'ALC Transition Plans'!F399)</f>
        <v>41730</v>
      </c>
      <c r="G398" s="262" t="str">
        <f>IF('ALC Transition Plans'!G399=0," ",'ALC Transition Plans'!G399)</f>
        <v>Y</v>
      </c>
      <c r="H398" s="262" t="str">
        <f>IF('ALC Transition Plans'!H399=0," ",'ALC Transition Plans'!H399)</f>
        <v>Y</v>
      </c>
      <c r="I398" s="261" t="str">
        <f>IF('ALC Transition Plans'!I399=0," ",'ALC Transition Plans'!I399)</f>
        <v xml:space="preserve"> </v>
      </c>
      <c r="J398" s="323" t="str">
        <f>IF('ALC Transition Plans'!$O399="yes", IF('ALC Transition Plans'!X399,"Prod",IF('ALC Transition Plans'!R399, 'ALC Transition Plans'!Q399," ")),"N/A")</f>
        <v>Prod</v>
      </c>
      <c r="K398" s="267" t="str">
        <f>IF('ALC Transition Plans'!R399=0," ",'ALC Transition Plans'!R399)</f>
        <v xml:space="preserve"> </v>
      </c>
      <c r="L398" s="270" t="str">
        <f>IF('ALC Transition Plans'!S399=0," ",'ALC Transition Plans'!S399)</f>
        <v>Y</v>
      </c>
      <c r="M398" s="267" t="str">
        <f>IF('ALC Transition Plans'!T399=0," ",'ALC Transition Plans'!T399)</f>
        <v xml:space="preserve"> </v>
      </c>
      <c r="N398" s="324" t="str">
        <f>IF('ALC Transition Plans'!$Z399="yes", IF('ALC Transition Plans'!AJ399,"Prod",IF('ALC Transition Plans'!AF399, 'ALC Transition Plans'!AC399," ")),"N/A")</f>
        <v>Prod</v>
      </c>
      <c r="O398" s="269" t="str">
        <f>IF('ALC Transition Plans'!AE399=0," ",'ALC Transition Plans'!AE399)</f>
        <v>Y</v>
      </c>
      <c r="P398" s="557" t="str">
        <f>IF('ALC Transition Plans'!AF399=0," ",'ALC Transition Plans'!AF399)</f>
        <v xml:space="preserve"> </v>
      </c>
      <c r="Q398" s="558">
        <f t="shared" si="21"/>
        <v>0</v>
      </c>
      <c r="R398" s="276" t="str">
        <f>IF(VLOOKUP(B398,'Pivot Table'!$B$5:$K$2000,8,FALSE)=1,"Yes","")</f>
        <v/>
      </c>
      <c r="S398" s="277" t="str">
        <f>'ALC Transition Plans'!BL399</f>
        <v>F</v>
      </c>
      <c r="T398" s="226" t="str">
        <f>IF('ALC POC'!D398=0," ",'ALC POC'!D398)</f>
        <v>Jeanne McDonald</v>
      </c>
      <c r="U398" s="139" t="str">
        <f>IF('ALC POC'!E398=0," ",'ALC POC'!E398)</f>
        <v>Jeanne.McDonald@fcc.gov</v>
      </c>
      <c r="V398" s="139" t="str">
        <f>IF('ALC POC'!F398=0," ",'ALC POC'!F398)</f>
        <v>202-418-1977</v>
      </c>
      <c r="X398">
        <f t="shared" si="33"/>
        <v>0</v>
      </c>
    </row>
    <row r="399" spans="1:24" ht="15" customHeight="1" x14ac:dyDescent="0.25">
      <c r="A399" s="333" t="s">
        <v>360</v>
      </c>
      <c r="B399" s="333" t="s">
        <v>361</v>
      </c>
      <c r="C399" s="480" t="str">
        <f>IF('ALC POC'!C399=0," ",'ALC POC'!C399)</f>
        <v>FCC</v>
      </c>
      <c r="D399" s="480"/>
      <c r="E399" s="322" t="str">
        <f>IF('ALC Transition Plans'!$C400="yes", IF('ALC Transition Plans'!M400,"Prod",IF('ALC Transition Plans'!F400, 'ALC Transition Plans'!E400," ")),"N/A")</f>
        <v>Prod</v>
      </c>
      <c r="F399" s="261">
        <f>IF('ALC Transition Plans'!F400=0," ",'ALC Transition Plans'!F400)</f>
        <v>41061</v>
      </c>
      <c r="G399" s="262" t="str">
        <f>IF('ALC Transition Plans'!G400=0," ",'ALC Transition Plans'!G400)</f>
        <v>Y</v>
      </c>
      <c r="H399" s="262" t="str">
        <f>IF('ALC Transition Plans'!H400=0," ",'ALC Transition Plans'!H400)</f>
        <v>Y</v>
      </c>
      <c r="I399" s="261" t="str">
        <f>IF('ALC Transition Plans'!I400=0," ",'ALC Transition Plans'!I400)</f>
        <v xml:space="preserve"> </v>
      </c>
      <c r="J399" s="329" t="str">
        <f>IF('ALC Transition Plans'!$O400="yes", IF('ALC Transition Plans'!X400,"Prod",IF('ALC Transition Plans'!R400, 'ALC Transition Plans'!Q400," ")),"N/A")</f>
        <v>N/A</v>
      </c>
      <c r="K399" s="330" t="str">
        <f>IF('ALC Transition Plans'!R400=0," ",'ALC Transition Plans'!R400)</f>
        <v xml:space="preserve"> </v>
      </c>
      <c r="L399" s="332" t="str">
        <f>IF('ALC Transition Plans'!S400=0," ",'ALC Transition Plans'!S400)</f>
        <v xml:space="preserve"> </v>
      </c>
      <c r="M399" s="330" t="str">
        <f>IF('ALC Transition Plans'!T400=0," ",'ALC Transition Plans'!T400)</f>
        <v xml:space="preserve"> </v>
      </c>
      <c r="N399" s="324" t="str">
        <f>IF('ALC Transition Plans'!$Z400="yes", IF('ALC Transition Plans'!AJ400,"Prod",IF('ALC Transition Plans'!AF400, 'ALC Transition Plans'!AC400," ")),"N/A")</f>
        <v>Prod</v>
      </c>
      <c r="O399" s="269" t="str">
        <f>IF('ALC Transition Plans'!AE400=0," ",'ALC Transition Plans'!AE400)</f>
        <v>Y</v>
      </c>
      <c r="P399" s="557" t="str">
        <f>IF('ALC Transition Plans'!AF400=0," ",'ALC Transition Plans'!AF400)</f>
        <v xml:space="preserve"> </v>
      </c>
      <c r="Q399" s="558">
        <f t="shared" si="21"/>
        <v>0</v>
      </c>
      <c r="R399" s="276" t="str">
        <f>IF(VLOOKUP(B399,'Pivot Table'!$B$5:$K$2000,8,FALSE)=1,"Yes","")</f>
        <v/>
      </c>
      <c r="S399" s="277" t="str">
        <f>'ALC Transition Plans'!BL400</f>
        <v>F</v>
      </c>
      <c r="T399" s="226" t="str">
        <f>IF('ALC POC'!D399=0," ",'ALC POC'!D399)</f>
        <v>Jeanne McDonald</v>
      </c>
      <c r="U399" s="139" t="str">
        <f>IF('ALC POC'!E399=0," ",'ALC POC'!E399)</f>
        <v>Jeanne.McDonald@fcc.gov</v>
      </c>
      <c r="V399" s="139" t="str">
        <f>IF('ALC POC'!F399=0," ",'ALC POC'!F399)</f>
        <v>202-418-1977</v>
      </c>
      <c r="X399">
        <f t="shared" si="33"/>
        <v>0</v>
      </c>
    </row>
    <row r="400" spans="1:24" ht="15" customHeight="1" x14ac:dyDescent="0.25">
      <c r="A400" s="333" t="s">
        <v>363</v>
      </c>
      <c r="B400" s="333" t="s">
        <v>362</v>
      </c>
      <c r="C400" s="480" t="str">
        <f>IF('ALC POC'!C400=0," ",'ALC POC'!C400)</f>
        <v>SSA</v>
      </c>
      <c r="D400" s="480"/>
      <c r="E400" s="322" t="str">
        <f>IF('ALC Transition Plans'!$C401="yes", IF('ALC Transition Plans'!M401,"Prod",IF('ALC Transition Plans'!F401, 'ALC Transition Plans'!E401," ")),"N/A")</f>
        <v>Prod</v>
      </c>
      <c r="F400" s="261">
        <f>IF('ALC Transition Plans'!F401=0," ",'ALC Transition Plans'!F401)</f>
        <v>41244</v>
      </c>
      <c r="G400" s="262" t="str">
        <f>IF('ALC Transition Plans'!G401=0," ",'ALC Transition Plans'!G401)</f>
        <v>Y</v>
      </c>
      <c r="H400" s="262" t="str">
        <f>IF('ALC Transition Plans'!H401=0," ",'ALC Transition Plans'!H401)</f>
        <v>Y</v>
      </c>
      <c r="I400" s="261" t="str">
        <f>IF('ALC Transition Plans'!I401=0," ",'ALC Transition Plans'!I401)</f>
        <v xml:space="preserve"> </v>
      </c>
      <c r="J400" s="323" t="str">
        <f>IF('ALC Transition Plans'!$O401="yes", IF('ALC Transition Plans'!X401,"Prod",IF('ALC Transition Plans'!R401, 'ALC Transition Plans'!Q401," ")),"N/A")</f>
        <v>Prod</v>
      </c>
      <c r="K400" s="267">
        <f>IF('ALC Transition Plans'!R401=0," ",'ALC Transition Plans'!R401)</f>
        <v>41760</v>
      </c>
      <c r="L400" s="270" t="str">
        <f>IF('ALC Transition Plans'!S401=0," ",'ALC Transition Plans'!S401)</f>
        <v>Y</v>
      </c>
      <c r="M400" s="267" t="str">
        <f>IF('ALC Transition Plans'!T401=0," ",'ALC Transition Plans'!T401)</f>
        <v xml:space="preserve"> </v>
      </c>
      <c r="N400" s="324" t="str">
        <f>IF('ALC Transition Plans'!$Z401="yes", IF('ALC Transition Plans'!AJ401,"Prod",IF('ALC Transition Plans'!AF401, 'ALC Transition Plans'!AC401," ")),"N/A")</f>
        <v>Prod</v>
      </c>
      <c r="O400" s="269" t="str">
        <f>IF('ALC Transition Plans'!AE401=0," ",'ALC Transition Plans'!AE401)</f>
        <v>Y</v>
      </c>
      <c r="P400" s="557" t="str">
        <f>IF('ALC Transition Plans'!AF401=0," ",'ALC Transition Plans'!AF401)</f>
        <v xml:space="preserve"> </v>
      </c>
      <c r="Q400" s="558">
        <f t="shared" si="21"/>
        <v>0</v>
      </c>
      <c r="R400" s="276" t="str">
        <f>IF(VLOOKUP(B400,'Pivot Table'!$B$5:$K$2000,8,FALSE)=1,"Yes","")</f>
        <v/>
      </c>
      <c r="S400" s="277" t="str">
        <f>'ALC Transition Plans'!BL401</f>
        <v>F</v>
      </c>
      <c r="T400" s="226" t="str">
        <f>IF('ALC POC'!D400=0," ",'ALC POC'!D400)</f>
        <v>Christopher Long</v>
      </c>
      <c r="U400" s="139" t="str">
        <f>IF('ALC POC'!E400=0," ",'ALC POC'!E400)</f>
        <v>Christopher.Long@ssa.gov</v>
      </c>
      <c r="V400" s="139" t="str">
        <f>IF('ALC POC'!F400=0," ",'ALC POC'!F400)</f>
        <v xml:space="preserve">410-965-9235 </v>
      </c>
      <c r="X400">
        <f t="shared" si="33"/>
        <v>0</v>
      </c>
    </row>
    <row r="401" spans="1:24" ht="15" customHeight="1" x14ac:dyDescent="0.25">
      <c r="A401" s="333" t="s">
        <v>363</v>
      </c>
      <c r="B401" s="333" t="s">
        <v>364</v>
      </c>
      <c r="C401" s="480" t="str">
        <f>IF('ALC POC'!C401=0," ",'ALC POC'!C401)</f>
        <v>SSA</v>
      </c>
      <c r="D401" s="480"/>
      <c r="E401" s="322" t="str">
        <f>IF('ALC Transition Plans'!$C402="yes", IF('ALC Transition Plans'!M402,"Prod",IF('ALC Transition Plans'!F402, 'ALC Transition Plans'!E402," ")),"N/A")</f>
        <v>Prod</v>
      </c>
      <c r="F401" s="261">
        <f>IF('ALC Transition Plans'!F402=0," ",'ALC Transition Plans'!F402)</f>
        <v>41214</v>
      </c>
      <c r="G401" s="262" t="str">
        <f>IF('ALC Transition Plans'!G402=0," ",'ALC Transition Plans'!G402)</f>
        <v>Y</v>
      </c>
      <c r="H401" s="262" t="str">
        <f>IF('ALC Transition Plans'!H402=0," ",'ALC Transition Plans'!H402)</f>
        <v>Y</v>
      </c>
      <c r="I401" s="261" t="str">
        <f>IF('ALC Transition Plans'!I402=0," ",'ALC Transition Plans'!I402)</f>
        <v xml:space="preserve"> </v>
      </c>
      <c r="J401" s="323" t="str">
        <f>IF('ALC Transition Plans'!$O402="yes", IF('ALC Transition Plans'!X402,"Prod",IF('ALC Transition Plans'!R402, 'ALC Transition Plans'!Q402," ")),"N/A")</f>
        <v>Prod</v>
      </c>
      <c r="K401" s="267" t="str">
        <f>IF('ALC Transition Plans'!R402=0," ",'ALC Transition Plans'!R402)</f>
        <v xml:space="preserve"> </v>
      </c>
      <c r="L401" s="270" t="str">
        <f>IF('ALC Transition Plans'!S402=0," ",'ALC Transition Plans'!S402)</f>
        <v>Y</v>
      </c>
      <c r="M401" s="267" t="str">
        <f>IF('ALC Transition Plans'!T402=0," ",'ALC Transition Plans'!T402)</f>
        <v xml:space="preserve"> </v>
      </c>
      <c r="N401" s="324" t="str">
        <f>IF('ALC Transition Plans'!$Z402="yes", IF('ALC Transition Plans'!AJ402,"Prod",IF('ALC Transition Plans'!AF402, 'ALC Transition Plans'!AC402," ")),"N/A")</f>
        <v>Prod</v>
      </c>
      <c r="O401" s="269" t="str">
        <f>IF('ALC Transition Plans'!AE402=0," ",'ALC Transition Plans'!AE402)</f>
        <v>Y</v>
      </c>
      <c r="P401" s="557" t="str">
        <f>IF('ALC Transition Plans'!AF402=0," ",'ALC Transition Plans'!AF402)</f>
        <v xml:space="preserve"> </v>
      </c>
      <c r="Q401" s="558">
        <f t="shared" si="21"/>
        <v>0</v>
      </c>
      <c r="R401" s="276" t="str">
        <f>IF(VLOOKUP(B401,'Pivot Table'!$B$5:$K$2000,8,FALSE)=1,"Yes","")</f>
        <v/>
      </c>
      <c r="S401" s="277" t="str">
        <f>'ALC Transition Plans'!BL402</f>
        <v>F</v>
      </c>
      <c r="T401" s="226" t="str">
        <f>IF('ALC POC'!D401=0," ",'ALC POC'!D401)</f>
        <v xml:space="preserve">Antwan Byrd </v>
      </c>
      <c r="U401" s="139" t="str">
        <f>IF('ALC POC'!E401=0," ",'ALC POC'!E401)</f>
        <v>antwan.byrd@ssa.gov</v>
      </c>
      <c r="V401" s="139" t="str">
        <f>IF('ALC POC'!F401=0," ",'ALC POC'!F401)</f>
        <v>410-597-0998</v>
      </c>
      <c r="X401">
        <f t="shared" si="33"/>
        <v>0</v>
      </c>
    </row>
    <row r="402" spans="1:24" ht="15" customHeight="1" x14ac:dyDescent="0.25">
      <c r="A402" s="333" t="s">
        <v>363</v>
      </c>
      <c r="B402" s="333" t="s">
        <v>365</v>
      </c>
      <c r="C402" s="480" t="str">
        <f>IF('ALC POC'!C402=0," ",'ALC POC'!C402)</f>
        <v>SSA</v>
      </c>
      <c r="D402" s="480"/>
      <c r="E402" s="322" t="str">
        <f>IF('ALC Transition Plans'!$C403="yes", IF('ALC Transition Plans'!M403,"Prod",IF('ALC Transition Plans'!F403, 'ALC Transition Plans'!E403," ")),"N/A")</f>
        <v>Prod</v>
      </c>
      <c r="F402" s="261">
        <f>IF('ALC Transition Plans'!F403=0," ",'ALC Transition Plans'!F403)</f>
        <v>41456</v>
      </c>
      <c r="G402" s="262" t="str">
        <f>IF('ALC Transition Plans'!G403=0," ",'ALC Transition Plans'!G403)</f>
        <v>Y</v>
      </c>
      <c r="H402" s="262" t="str">
        <f>IF('ALC Transition Plans'!H403=0," ",'ALC Transition Plans'!H403)</f>
        <v>Y</v>
      </c>
      <c r="I402" s="261" t="str">
        <f>IF('ALC Transition Plans'!I403=0," ",'ALC Transition Plans'!I403)</f>
        <v xml:space="preserve"> </v>
      </c>
      <c r="J402" s="323" t="str">
        <f>IF('ALC Transition Plans'!$O403="yes", IF('ALC Transition Plans'!X403,"Prod",IF('ALC Transition Plans'!R403, 'ALC Transition Plans'!Q403," ")),"N/A")</f>
        <v>Prod</v>
      </c>
      <c r="K402" s="267">
        <f>IF('ALC Transition Plans'!R403=0," ",'ALC Transition Plans'!R403)</f>
        <v>41306</v>
      </c>
      <c r="L402" s="270" t="str">
        <f>IF('ALC Transition Plans'!S403=0," ",'ALC Transition Plans'!S403)</f>
        <v>Y</v>
      </c>
      <c r="M402" s="267" t="str">
        <f>IF('ALC Transition Plans'!T403=0," ",'ALC Transition Plans'!T403)</f>
        <v xml:space="preserve"> </v>
      </c>
      <c r="N402" s="324" t="str">
        <f>IF('ALC Transition Plans'!$Z403="yes", IF('ALC Transition Plans'!AJ403,"Prod",IF('ALC Transition Plans'!AF403, 'ALC Transition Plans'!AC403," ")),"N/A")</f>
        <v>Prod</v>
      </c>
      <c r="O402" s="269" t="str">
        <f>IF('ALC Transition Plans'!AE403=0," ",'ALC Transition Plans'!AE403)</f>
        <v>Y</v>
      </c>
      <c r="P402" s="557" t="str">
        <f>IF('ALC Transition Plans'!AF403=0," ",'ALC Transition Plans'!AF403)</f>
        <v xml:space="preserve"> </v>
      </c>
      <c r="Q402" s="558">
        <f t="shared" si="21"/>
        <v>0</v>
      </c>
      <c r="R402" s="276" t="str">
        <f>IF(VLOOKUP(B402,'Pivot Table'!$B$5:$K$2000,8,FALSE)=1,"Yes","")</f>
        <v/>
      </c>
      <c r="S402" s="277" t="str">
        <f>'ALC Transition Plans'!BL403</f>
        <v>F</v>
      </c>
      <c r="T402" s="226" t="str">
        <f>IF('ALC POC'!D402=0," ",'ALC POC'!D402)</f>
        <v xml:space="preserve">Antwan Byrd </v>
      </c>
      <c r="U402" s="139" t="str">
        <f>IF('ALC POC'!E402=0," ",'ALC POC'!E402)</f>
        <v>antwan.byrd@ssa.gov</v>
      </c>
      <c r="V402" s="139" t="str">
        <f>IF('ALC POC'!F402=0," ",'ALC POC'!F402)</f>
        <v>410-597-0998</v>
      </c>
      <c r="X402">
        <f t="shared" si="33"/>
        <v>0</v>
      </c>
    </row>
    <row r="403" spans="1:24" ht="15" customHeight="1" x14ac:dyDescent="0.25">
      <c r="A403" s="333" t="s">
        <v>363</v>
      </c>
      <c r="B403" s="333" t="s">
        <v>366</v>
      </c>
      <c r="C403" s="480" t="str">
        <f>IF('ALC POC'!C403=0," ",'ALC POC'!C403)</f>
        <v>SSA</v>
      </c>
      <c r="D403" s="480"/>
      <c r="E403" s="322" t="str">
        <f>IF('ALC Transition Plans'!$C404="yes", IF('ALC Transition Plans'!M404,"Prod",IF('ALC Transition Plans'!F404, 'ALC Transition Plans'!E404," ")),"N/A")</f>
        <v>Prod</v>
      </c>
      <c r="F403" s="261">
        <f>IF('ALC Transition Plans'!F404=0," ",'ALC Transition Plans'!F404)</f>
        <v>40817</v>
      </c>
      <c r="G403" s="262" t="str">
        <f>IF('ALC Transition Plans'!G404=0," ",'ALC Transition Plans'!G404)</f>
        <v>Y</v>
      </c>
      <c r="H403" s="262" t="str">
        <f>IF('ALC Transition Plans'!H404=0," ",'ALC Transition Plans'!H404)</f>
        <v>Y</v>
      </c>
      <c r="I403" s="261" t="str">
        <f>IF('ALC Transition Plans'!I404=0," ",'ALC Transition Plans'!I404)</f>
        <v xml:space="preserve"> </v>
      </c>
      <c r="J403" s="323" t="str">
        <f>IF('ALC Transition Plans'!$O404="yes", IF('ALC Transition Plans'!X404,"Prod",IF('ALC Transition Plans'!R404, 'ALC Transition Plans'!Q404," ")),"N/A")</f>
        <v>Prod</v>
      </c>
      <c r="K403" s="267" t="str">
        <f>IF('ALC Transition Plans'!R404=0," ",'ALC Transition Plans'!R404)</f>
        <v xml:space="preserve"> </v>
      </c>
      <c r="L403" s="270" t="str">
        <f>IF('ALC Transition Plans'!S404=0," ",'ALC Transition Plans'!S404)</f>
        <v>Y</v>
      </c>
      <c r="M403" s="267" t="str">
        <f>IF('ALC Transition Plans'!T404=0," ",'ALC Transition Plans'!T404)</f>
        <v xml:space="preserve"> </v>
      </c>
      <c r="N403" s="324" t="str">
        <f>IF('ALC Transition Plans'!$Z404="yes", IF('ALC Transition Plans'!AJ404,"Prod",IF('ALC Transition Plans'!AF404, 'ALC Transition Plans'!AC404," ")),"N/A")</f>
        <v>Prod</v>
      </c>
      <c r="O403" s="269" t="str">
        <f>IF('ALC Transition Plans'!AE404=0," ",'ALC Transition Plans'!AE404)</f>
        <v>Y</v>
      </c>
      <c r="P403" s="557" t="str">
        <f>IF('ALC Transition Plans'!AF404=0," ",'ALC Transition Plans'!AF404)</f>
        <v xml:space="preserve"> </v>
      </c>
      <c r="Q403" s="558">
        <f t="shared" si="21"/>
        <v>0</v>
      </c>
      <c r="R403" s="276" t="str">
        <f>IF(VLOOKUP(B403,'Pivot Table'!$B$5:$K$2000,8,FALSE)=1,"Yes","")</f>
        <v/>
      </c>
      <c r="S403" s="277" t="str">
        <f>'ALC Transition Plans'!BL404</f>
        <v>F</v>
      </c>
      <c r="T403" s="226" t="str">
        <f>IF('ALC POC'!D403=0," ",'ALC POC'!D403)</f>
        <v xml:space="preserve">Antwan Byrd </v>
      </c>
      <c r="U403" s="139" t="str">
        <f>IF('ALC POC'!E403=0," ",'ALC POC'!E403)</f>
        <v>antwan.byrd@ssa.gov</v>
      </c>
      <c r="V403" s="139" t="str">
        <f>IF('ALC POC'!F403=0," ",'ALC POC'!F403)</f>
        <v>410-597-0998</v>
      </c>
      <c r="X403">
        <f t="shared" si="33"/>
        <v>0</v>
      </c>
    </row>
    <row r="404" spans="1:24" ht="15" customHeight="1" x14ac:dyDescent="0.25">
      <c r="A404" s="333" t="s">
        <v>363</v>
      </c>
      <c r="B404" s="333" t="s">
        <v>367</v>
      </c>
      <c r="C404" s="480" t="str">
        <f>IF('ALC POC'!C404=0," ",'ALC POC'!C404)</f>
        <v>SSA</v>
      </c>
      <c r="D404" s="480"/>
      <c r="E404" s="322" t="str">
        <f>IF('ALC Transition Plans'!$C405="yes", IF('ALC Transition Plans'!M405,"Prod",IF('ALC Transition Plans'!F405, 'ALC Transition Plans'!E405," ")),"N/A")</f>
        <v>Prod</v>
      </c>
      <c r="F404" s="261">
        <f>IF('ALC Transition Plans'!F405=0," ",'ALC Transition Plans'!F405)</f>
        <v>41456</v>
      </c>
      <c r="G404" s="262" t="str">
        <f>IF('ALC Transition Plans'!G405=0," ",'ALC Transition Plans'!G405)</f>
        <v>Y</v>
      </c>
      <c r="H404" s="262" t="str">
        <f>IF('ALC Transition Plans'!H405=0," ",'ALC Transition Plans'!H405)</f>
        <v>Y</v>
      </c>
      <c r="I404" s="261" t="str">
        <f>IF('ALC Transition Plans'!I405=0," ",'ALC Transition Plans'!I405)</f>
        <v xml:space="preserve"> </v>
      </c>
      <c r="J404" s="323" t="str">
        <f>IF('ALC Transition Plans'!$O405="yes", IF('ALC Transition Plans'!X405,"Prod",IF('ALC Transition Plans'!R405, 'ALC Transition Plans'!Q405," ")),"N/A")</f>
        <v>Prod</v>
      </c>
      <c r="K404" s="267">
        <f>IF('ALC Transition Plans'!R405=0," ",'ALC Transition Plans'!R405)</f>
        <v>41306</v>
      </c>
      <c r="L404" s="270" t="str">
        <f>IF('ALC Transition Plans'!S405=0," ",'ALC Transition Plans'!S405)</f>
        <v>Y</v>
      </c>
      <c r="M404" s="267" t="str">
        <f>IF('ALC Transition Plans'!T405=0," ",'ALC Transition Plans'!T405)</f>
        <v xml:space="preserve"> </v>
      </c>
      <c r="N404" s="324" t="str">
        <f>IF('ALC Transition Plans'!$Z405="yes", IF('ALC Transition Plans'!AJ405,"Prod",IF('ALC Transition Plans'!AF405, 'ALC Transition Plans'!AC405," ")),"N/A")</f>
        <v>Prod</v>
      </c>
      <c r="O404" s="269" t="str">
        <f>IF('ALC Transition Plans'!AE405=0," ",'ALC Transition Plans'!AE405)</f>
        <v>Y</v>
      </c>
      <c r="P404" s="557" t="str">
        <f>IF('ALC Transition Plans'!AF405=0," ",'ALC Transition Plans'!AF405)</f>
        <v xml:space="preserve"> </v>
      </c>
      <c r="Q404" s="558">
        <f t="shared" si="21"/>
        <v>0</v>
      </c>
      <c r="R404" s="276" t="str">
        <f>IF(VLOOKUP(B404,'Pivot Table'!$B$5:$K$2000,8,FALSE)=1,"Yes","")</f>
        <v/>
      </c>
      <c r="S404" s="277" t="str">
        <f>'ALC Transition Plans'!BL405</f>
        <v>F</v>
      </c>
      <c r="T404" s="226" t="str">
        <f>IF('ALC POC'!D404=0," ",'ALC POC'!D404)</f>
        <v xml:space="preserve">Antwan Byrd </v>
      </c>
      <c r="U404" s="139" t="str">
        <f>IF('ALC POC'!E404=0," ",'ALC POC'!E404)</f>
        <v>antwan.byrd@ssa.gov</v>
      </c>
      <c r="V404" s="139" t="str">
        <f>IF('ALC POC'!F404=0," ",'ALC POC'!F404)</f>
        <v>410-597-0998</v>
      </c>
      <c r="X404">
        <f t="shared" si="33"/>
        <v>0</v>
      </c>
    </row>
    <row r="405" spans="1:24" ht="15" customHeight="1" x14ac:dyDescent="0.25">
      <c r="A405" s="333" t="s">
        <v>363</v>
      </c>
      <c r="B405" s="333" t="s">
        <v>368</v>
      </c>
      <c r="C405" s="480" t="str">
        <f>IF('ALC POC'!C405=0," ",'ALC POC'!C405)</f>
        <v>SSA</v>
      </c>
      <c r="D405" s="480"/>
      <c r="E405" s="322" t="str">
        <f>IF('ALC Transition Plans'!$C406="yes", IF('ALC Transition Plans'!M406,"Prod",IF('ALC Transition Plans'!F406, 'ALC Transition Plans'!E406," ")),"N/A")</f>
        <v>Prod</v>
      </c>
      <c r="F405" s="261">
        <f>IF('ALC Transition Plans'!F406=0," ",'ALC Transition Plans'!F406)</f>
        <v>41456</v>
      </c>
      <c r="G405" s="262" t="str">
        <f>IF('ALC Transition Plans'!G406=0," ",'ALC Transition Plans'!G406)</f>
        <v>Y</v>
      </c>
      <c r="H405" s="262" t="str">
        <f>IF('ALC Transition Plans'!H406=0," ",'ALC Transition Plans'!H406)</f>
        <v>Y</v>
      </c>
      <c r="I405" s="261" t="str">
        <f>IF('ALC Transition Plans'!I406=0," ",'ALC Transition Plans'!I406)</f>
        <v xml:space="preserve"> </v>
      </c>
      <c r="J405" s="329" t="str">
        <f>IF('ALC Transition Plans'!$O406="yes", IF('ALC Transition Plans'!X406,"Prod",IF('ALC Transition Plans'!R406, 'ALC Transition Plans'!Q406," ")),"N/A")</f>
        <v>N/A</v>
      </c>
      <c r="K405" s="330" t="str">
        <f>IF('ALC Transition Plans'!R406=0," ",'ALC Transition Plans'!R406)</f>
        <v xml:space="preserve"> </v>
      </c>
      <c r="L405" s="332" t="str">
        <f>IF('ALC Transition Plans'!S406=0," ",'ALC Transition Plans'!S406)</f>
        <v xml:space="preserve"> </v>
      </c>
      <c r="M405" s="330" t="str">
        <f>IF('ALC Transition Plans'!T406=0," ",'ALC Transition Plans'!T406)</f>
        <v xml:space="preserve"> </v>
      </c>
      <c r="N405" s="324" t="str">
        <f>IF('ALC Transition Plans'!$Z406="yes", IF('ALC Transition Plans'!AJ406,"Prod",IF('ALC Transition Plans'!AF406, 'ALC Transition Plans'!AC406," ")),"N/A")</f>
        <v>Prod</v>
      </c>
      <c r="O405" s="269" t="str">
        <f>IF('ALC Transition Plans'!AE406=0," ",'ALC Transition Plans'!AE406)</f>
        <v>Y</v>
      </c>
      <c r="P405" s="557" t="str">
        <f>IF('ALC Transition Plans'!AF406=0," ",'ALC Transition Plans'!AF406)</f>
        <v xml:space="preserve"> </v>
      </c>
      <c r="Q405" s="558">
        <f t="shared" si="21"/>
        <v>0</v>
      </c>
      <c r="R405" s="276" t="str">
        <f>IF(VLOOKUP(B405,'Pivot Table'!$B$5:$K$2000,8,FALSE)=1,"Yes","")</f>
        <v/>
      </c>
      <c r="S405" s="277" t="str">
        <f>'ALC Transition Plans'!BL406</f>
        <v>F</v>
      </c>
      <c r="T405" s="226" t="str">
        <f>IF('ALC POC'!D405=0," ",'ALC POC'!D405)</f>
        <v xml:space="preserve">Antwan Byrd </v>
      </c>
      <c r="U405" s="139" t="str">
        <f>IF('ALC POC'!E405=0," ",'ALC POC'!E405)</f>
        <v>antwan.byrd@ssa.gov</v>
      </c>
      <c r="V405" s="139" t="str">
        <f>IF('ALC POC'!F405=0," ",'ALC POC'!F405)</f>
        <v>410-597-0998</v>
      </c>
      <c r="X405">
        <f t="shared" si="33"/>
        <v>0</v>
      </c>
    </row>
    <row r="406" spans="1:24" ht="15" customHeight="1" x14ac:dyDescent="0.25">
      <c r="A406" s="333" t="s">
        <v>363</v>
      </c>
      <c r="B406" s="333" t="s">
        <v>369</v>
      </c>
      <c r="C406" s="480" t="str">
        <f>IF('ALC POC'!C406=0," ",'ALC POC'!C406)</f>
        <v>SSA</v>
      </c>
      <c r="D406" s="480"/>
      <c r="E406" s="322" t="str">
        <f>IF('ALC Transition Plans'!$C407="yes", IF('ALC Transition Plans'!M407,"Prod",IF('ALC Transition Plans'!F407, 'ALC Transition Plans'!E407," ")),"N/A")</f>
        <v>Prod</v>
      </c>
      <c r="F406" s="261">
        <f>IF('ALC Transition Plans'!F407=0," ",'ALC Transition Plans'!F407)</f>
        <v>40817</v>
      </c>
      <c r="G406" s="262" t="str">
        <f>IF('ALC Transition Plans'!G407=0," ",'ALC Transition Plans'!G407)</f>
        <v>Y</v>
      </c>
      <c r="H406" s="262" t="str">
        <f>IF('ALC Transition Plans'!H407=0," ",'ALC Transition Plans'!H407)</f>
        <v>Y</v>
      </c>
      <c r="I406" s="261" t="str">
        <f>IF('ALC Transition Plans'!I407=0," ",'ALC Transition Plans'!I407)</f>
        <v xml:space="preserve"> </v>
      </c>
      <c r="J406" s="323" t="str">
        <f>IF('ALC Transition Plans'!$O407="yes", IF('ALC Transition Plans'!X407,"Prod",IF('ALC Transition Plans'!R407, 'ALC Transition Plans'!Q407," ")),"N/A")</f>
        <v>Prod</v>
      </c>
      <c r="K406" s="267" t="str">
        <f>IF('ALC Transition Plans'!R407=0," ",'ALC Transition Plans'!R407)</f>
        <v xml:space="preserve"> </v>
      </c>
      <c r="L406" s="270" t="str">
        <f>IF('ALC Transition Plans'!S407=0," ",'ALC Transition Plans'!S407)</f>
        <v>Y</v>
      </c>
      <c r="M406" s="267" t="str">
        <f>IF('ALC Transition Plans'!T407=0," ",'ALC Transition Plans'!T407)</f>
        <v xml:space="preserve"> </v>
      </c>
      <c r="N406" s="324" t="str">
        <f>IF('ALC Transition Plans'!$Z407="yes", IF('ALC Transition Plans'!AJ407,"Prod",IF('ALC Transition Plans'!AF407, 'ALC Transition Plans'!AC407," ")),"N/A")</f>
        <v>Prod</v>
      </c>
      <c r="O406" s="269" t="str">
        <f>IF('ALC Transition Plans'!AE407=0," ",'ALC Transition Plans'!AE407)</f>
        <v>Y</v>
      </c>
      <c r="P406" s="557" t="str">
        <f>IF('ALC Transition Plans'!AF407=0," ",'ALC Transition Plans'!AF407)</f>
        <v xml:space="preserve"> </v>
      </c>
      <c r="Q406" s="558">
        <f t="shared" si="21"/>
        <v>0</v>
      </c>
      <c r="R406" s="276" t="str">
        <f>IF(VLOOKUP(B406,'Pivot Table'!$B$5:$K$2000,8,FALSE)=1,"Yes","")</f>
        <v/>
      </c>
      <c r="S406" s="277" t="str">
        <f>'ALC Transition Plans'!BL407</f>
        <v>F</v>
      </c>
      <c r="T406" s="226" t="str">
        <f>IF('ALC POC'!D406=0," ",'ALC POC'!D406)</f>
        <v xml:space="preserve">Antwan Byrd </v>
      </c>
      <c r="U406" s="139" t="str">
        <f>IF('ALC POC'!E406=0," ",'ALC POC'!E406)</f>
        <v>antwan.byrd@ssa.gov</v>
      </c>
      <c r="V406" s="139" t="str">
        <f>IF('ALC POC'!F406=0," ",'ALC POC'!F406)</f>
        <v>410-597-0998</v>
      </c>
      <c r="X406">
        <f t="shared" si="33"/>
        <v>0</v>
      </c>
    </row>
    <row r="407" spans="1:24" ht="15" customHeight="1" x14ac:dyDescent="0.25">
      <c r="A407" s="333" t="s">
        <v>363</v>
      </c>
      <c r="B407" s="333" t="s">
        <v>370</v>
      </c>
      <c r="C407" s="480" t="str">
        <f>IF('ALC POC'!C407=0," ",'ALC POC'!C407)</f>
        <v>SSA</v>
      </c>
      <c r="D407" s="480"/>
      <c r="E407" s="322" t="str">
        <f>IF('ALC Transition Plans'!$C408="yes", IF('ALC Transition Plans'!M408,"Prod",IF('ALC Transition Plans'!F408, 'ALC Transition Plans'!E408," ")),"N/A")</f>
        <v>Prod</v>
      </c>
      <c r="F407" s="261">
        <f>IF('ALC Transition Plans'!F408=0," ",'ALC Transition Plans'!F408)</f>
        <v>41456</v>
      </c>
      <c r="G407" s="262" t="str">
        <f>IF('ALC Transition Plans'!G408=0," ",'ALC Transition Plans'!G408)</f>
        <v>Y</v>
      </c>
      <c r="H407" s="262" t="str">
        <f>IF('ALC Transition Plans'!H408=0," ",'ALC Transition Plans'!H408)</f>
        <v>Y</v>
      </c>
      <c r="I407" s="261" t="str">
        <f>IF('ALC Transition Plans'!I408=0," ",'ALC Transition Plans'!I408)</f>
        <v xml:space="preserve"> </v>
      </c>
      <c r="J407" s="329" t="str">
        <f>IF('ALC Transition Plans'!$O408="yes", IF('ALC Transition Plans'!X408,"Prod",IF('ALC Transition Plans'!R408, 'ALC Transition Plans'!Q408," ")),"N/A")</f>
        <v>N/A</v>
      </c>
      <c r="K407" s="330" t="str">
        <f>IF('ALC Transition Plans'!R408=0," ",'ALC Transition Plans'!R408)</f>
        <v xml:space="preserve"> </v>
      </c>
      <c r="L407" s="332" t="str">
        <f>IF('ALC Transition Plans'!S408=0," ",'ALC Transition Plans'!S408)</f>
        <v xml:space="preserve"> </v>
      </c>
      <c r="M407" s="330" t="str">
        <f>IF('ALC Transition Plans'!T408=0," ",'ALC Transition Plans'!T408)</f>
        <v xml:space="preserve"> </v>
      </c>
      <c r="N407" s="324" t="str">
        <f>IF('ALC Transition Plans'!$Z408="yes", IF('ALC Transition Plans'!AJ408,"Prod",IF('ALC Transition Plans'!AF408, 'ALC Transition Plans'!AC408," ")),"N/A")</f>
        <v>Prod</v>
      </c>
      <c r="O407" s="269" t="str">
        <f>IF('ALC Transition Plans'!AE408=0," ",'ALC Transition Plans'!AE408)</f>
        <v>Y</v>
      </c>
      <c r="P407" s="557" t="str">
        <f>IF('ALC Transition Plans'!AF408=0," ",'ALC Transition Plans'!AF408)</f>
        <v xml:space="preserve"> </v>
      </c>
      <c r="Q407" s="558">
        <f t="shared" si="21"/>
        <v>0</v>
      </c>
      <c r="R407" s="276" t="str">
        <f>IF(VLOOKUP(B407,'Pivot Table'!$B$5:$K$2000,8,FALSE)=1,"Yes","")</f>
        <v/>
      </c>
      <c r="S407" s="277" t="str">
        <f>'ALC Transition Plans'!BL408</f>
        <v>F</v>
      </c>
      <c r="T407" s="226" t="str">
        <f>IF('ALC POC'!D407=0," ",'ALC POC'!D407)</f>
        <v xml:space="preserve">Antwan Byrd </v>
      </c>
      <c r="U407" s="139" t="str">
        <f>IF('ALC POC'!E407=0," ",'ALC POC'!E407)</f>
        <v>antwan.byrd@ssa.gov</v>
      </c>
      <c r="V407" s="139" t="str">
        <f>IF('ALC POC'!F407=0," ",'ALC POC'!F407)</f>
        <v>410-597-0998</v>
      </c>
      <c r="X407">
        <f t="shared" si="33"/>
        <v>0</v>
      </c>
    </row>
    <row r="408" spans="1:24" ht="15" customHeight="1" x14ac:dyDescent="0.25">
      <c r="A408" s="333" t="s">
        <v>363</v>
      </c>
      <c r="B408" s="333" t="s">
        <v>371</v>
      </c>
      <c r="C408" s="480" t="str">
        <f>IF('ALC POC'!C408=0," ",'ALC POC'!C408)</f>
        <v>SSA</v>
      </c>
      <c r="D408" s="480"/>
      <c r="E408" s="322" t="str">
        <f>IF('ALC Transition Plans'!$C409="yes", IF('ALC Transition Plans'!M409,"Prod",IF('ALC Transition Plans'!F409, 'ALC Transition Plans'!E409," ")),"N/A")</f>
        <v>Prod</v>
      </c>
      <c r="F408" s="261">
        <f>IF('ALC Transition Plans'!F409=0," ",'ALC Transition Plans'!F409)</f>
        <v>41456</v>
      </c>
      <c r="G408" s="262" t="str">
        <f>IF('ALC Transition Plans'!G409=0," ",'ALC Transition Plans'!G409)</f>
        <v>Y</v>
      </c>
      <c r="H408" s="262" t="str">
        <f>IF('ALC Transition Plans'!H409=0," ",'ALC Transition Plans'!H409)</f>
        <v>Y</v>
      </c>
      <c r="I408" s="261" t="str">
        <f>IF('ALC Transition Plans'!I409=0," ",'ALC Transition Plans'!I409)</f>
        <v xml:space="preserve"> </v>
      </c>
      <c r="J408" s="329" t="str">
        <f>IF('ALC Transition Plans'!$O409="yes", IF('ALC Transition Plans'!X409,"Prod",IF('ALC Transition Plans'!R409, 'ALC Transition Plans'!Q409," ")),"N/A")</f>
        <v>N/A</v>
      </c>
      <c r="K408" s="330" t="str">
        <f>IF('ALC Transition Plans'!R409=0," ",'ALC Transition Plans'!R409)</f>
        <v xml:space="preserve"> </v>
      </c>
      <c r="L408" s="332" t="str">
        <f>IF('ALC Transition Plans'!S409=0," ",'ALC Transition Plans'!S409)</f>
        <v xml:space="preserve"> </v>
      </c>
      <c r="M408" s="330" t="str">
        <f>IF('ALC Transition Plans'!T409=0," ",'ALC Transition Plans'!T409)</f>
        <v xml:space="preserve"> </v>
      </c>
      <c r="N408" s="324" t="str">
        <f>IF('ALC Transition Plans'!$Z409="yes", IF('ALC Transition Plans'!AJ409,"Prod",IF('ALC Transition Plans'!AF409, 'ALC Transition Plans'!AC409," ")),"N/A")</f>
        <v>Prod</v>
      </c>
      <c r="O408" s="269" t="str">
        <f>IF('ALC Transition Plans'!AE409=0," ",'ALC Transition Plans'!AE409)</f>
        <v>Y</v>
      </c>
      <c r="P408" s="557" t="str">
        <f>IF('ALC Transition Plans'!AF409=0," ",'ALC Transition Plans'!AF409)</f>
        <v xml:space="preserve"> </v>
      </c>
      <c r="Q408" s="558">
        <f t="shared" si="21"/>
        <v>0</v>
      </c>
      <c r="R408" s="276" t="str">
        <f>IF(VLOOKUP(B408,'Pivot Table'!$B$5:$K$2000,8,FALSE)=1,"Yes","")</f>
        <v/>
      </c>
      <c r="S408" s="277" t="str">
        <f>'ALC Transition Plans'!BL409</f>
        <v>F</v>
      </c>
      <c r="T408" s="226" t="str">
        <f>IF('ALC POC'!D408=0," ",'ALC POC'!D408)</f>
        <v xml:space="preserve">Antwan Byrd </v>
      </c>
      <c r="U408" s="139" t="str">
        <f>IF('ALC POC'!E408=0," ",'ALC POC'!E408)</f>
        <v>antwan.byrd@ssa.gov</v>
      </c>
      <c r="V408" s="139" t="str">
        <f>IF('ALC POC'!F408=0," ",'ALC POC'!F408)</f>
        <v>410-597-0998</v>
      </c>
      <c r="X408">
        <f t="shared" si="33"/>
        <v>0</v>
      </c>
    </row>
    <row r="409" spans="1:24" ht="22.2" customHeight="1" x14ac:dyDescent="0.25">
      <c r="A409" s="333" t="s">
        <v>373</v>
      </c>
      <c r="B409" s="333" t="s">
        <v>372</v>
      </c>
      <c r="C409" s="480" t="str">
        <f>IF('ALC POC'!C409=0," ",'ALC POC'!C409)</f>
        <v>Federal Trade Commision - IBC</v>
      </c>
      <c r="D409" s="480"/>
      <c r="E409" s="322" t="str">
        <f>IF('ALC Transition Plans'!$C410="yes", IF('ALC Transition Plans'!M410,"Prod",IF('ALC Transition Plans'!F410, 'ALC Transition Plans'!E410," ")),"N/A")</f>
        <v>Prod</v>
      </c>
      <c r="F409" s="261">
        <f>IF('ALC Transition Plans'!F410=0," ",'ALC Transition Plans'!F410)</f>
        <v>41791</v>
      </c>
      <c r="G409" s="262" t="str">
        <f>IF('ALC Transition Plans'!G410=0," ",'ALC Transition Plans'!G410)</f>
        <v>Y</v>
      </c>
      <c r="H409" s="262" t="str">
        <f>IF('ALC Transition Plans'!H410=0," ",'ALC Transition Plans'!H410)</f>
        <v>Y</v>
      </c>
      <c r="I409" s="261" t="str">
        <f>IF('ALC Transition Plans'!I410=0," ",'ALC Transition Plans'!I410)</f>
        <v xml:space="preserve"> </v>
      </c>
      <c r="J409" s="323" t="str">
        <f>IF('ALC Transition Plans'!$O410="yes", IF('ALC Transition Plans'!X410,"Prod",IF('ALC Transition Plans'!R410, 'ALC Transition Plans'!Q410," ")),"N/A")</f>
        <v>Prod</v>
      </c>
      <c r="K409" s="267">
        <f>IF('ALC Transition Plans'!R410=0," ",'ALC Transition Plans'!R410)</f>
        <v>41791</v>
      </c>
      <c r="L409" s="270" t="str">
        <f>IF('ALC Transition Plans'!S410=0," ",'ALC Transition Plans'!S410)</f>
        <v>Y</v>
      </c>
      <c r="M409" s="267" t="str">
        <f>IF('ALC Transition Plans'!T410=0," ",'ALC Transition Plans'!T410)</f>
        <v xml:space="preserve"> </v>
      </c>
      <c r="N409" s="324" t="str">
        <f>IF('ALC Transition Plans'!$Z410="yes", IF('ALC Transition Plans'!AJ410,"Prod",IF('ALC Transition Plans'!AF410, 'ALC Transition Plans'!AC410," ")),"N/A")</f>
        <v>Prod</v>
      </c>
      <c r="O409" s="269" t="str">
        <f>IF('ALC Transition Plans'!AE410=0," ",'ALC Transition Plans'!AE410)</f>
        <v>Y</v>
      </c>
      <c r="P409" s="557" t="str">
        <f>IF('ALC Transition Plans'!AF410=0," ",'ALC Transition Plans'!AF410)</f>
        <v xml:space="preserve"> </v>
      </c>
      <c r="Q409" s="558">
        <f t="shared" si="21"/>
        <v>0</v>
      </c>
      <c r="R409" s="276" t="str">
        <f>IF(VLOOKUP(B409,'Pivot Table'!$B$5:$K$2000,8,FALSE)=1,"Yes","")</f>
        <v/>
      </c>
      <c r="S409" s="277" t="str">
        <f>'ALC Transition Plans'!BL410</f>
        <v>F</v>
      </c>
      <c r="T409" s="226" t="str">
        <f>IF('ALC POC'!D409=0," ",'ALC POC'!D409)</f>
        <v>Porscha S. Hicks-Plant</v>
      </c>
      <c r="U409" s="139" t="str">
        <f>IF('ALC POC'!E409=0," ",'ALC POC'!E409)</f>
        <v>Porscha_S_Hicks-Plant@ibc.doi.gov</v>
      </c>
      <c r="V409" s="139" t="str">
        <f>IF('ALC POC'!F409=0," ",'ALC POC'!F409)</f>
        <v xml:space="preserve"> </v>
      </c>
      <c r="X409">
        <f t="shared" si="33"/>
        <v>0</v>
      </c>
    </row>
    <row r="410" spans="1:24" ht="22.2" customHeight="1" x14ac:dyDescent="0.25">
      <c r="A410" s="333" t="s">
        <v>375</v>
      </c>
      <c r="B410" s="333" t="s">
        <v>374</v>
      </c>
      <c r="C410" s="480" t="str">
        <f>IF('ALC POC'!C410=0," ",'ALC POC'!C410)</f>
        <v>NUCLEAR REGULATORY COMMISSION</v>
      </c>
      <c r="D410" s="480"/>
      <c r="E410" s="322" t="str">
        <f>IF('ALC Transition Plans'!$C411="yes", IF('ALC Transition Plans'!M411,"Prod",IF('ALC Transition Plans'!F411, 'ALC Transition Plans'!E411," ")),"N/A")</f>
        <v>Prod</v>
      </c>
      <c r="F410" s="261">
        <f>IF('ALC Transition Plans'!F411=0," ",'ALC Transition Plans'!F411)</f>
        <v>41456</v>
      </c>
      <c r="G410" s="262" t="str">
        <f>IF('ALC Transition Plans'!G411=0," ",'ALC Transition Plans'!G411)</f>
        <v>Y</v>
      </c>
      <c r="H410" s="262" t="str">
        <f>IF('ALC Transition Plans'!H411=0," ",'ALC Transition Plans'!H411)</f>
        <v>Y</v>
      </c>
      <c r="I410" s="261" t="str">
        <f>IF('ALC Transition Plans'!I411=0," ",'ALC Transition Plans'!I411)</f>
        <v xml:space="preserve"> </v>
      </c>
      <c r="J410" s="323" t="str">
        <f>IF('ALC Transition Plans'!$O411="yes", IF('ALC Transition Plans'!X411,"Prod",IF('ALC Transition Plans'!R411, 'ALC Transition Plans'!Q411," ")),"N/A")</f>
        <v>Prod</v>
      </c>
      <c r="K410" s="267">
        <f>IF('ALC Transition Plans'!R411=0," ",'ALC Transition Plans'!R411)</f>
        <v>41395</v>
      </c>
      <c r="L410" s="270" t="str">
        <f>IF('ALC Transition Plans'!S411=0," ",'ALC Transition Plans'!S411)</f>
        <v>Y</v>
      </c>
      <c r="M410" s="267" t="str">
        <f>IF('ALC Transition Plans'!T411=0," ",'ALC Transition Plans'!T411)</f>
        <v xml:space="preserve"> </v>
      </c>
      <c r="N410" s="324" t="str">
        <f>IF('ALC Transition Plans'!$Z411="yes", IF('ALC Transition Plans'!AJ411,"Prod",IF('ALC Transition Plans'!AF411, 'ALC Transition Plans'!AC411," ")),"N/A")</f>
        <v>Prod</v>
      </c>
      <c r="O410" s="269" t="str">
        <f>IF('ALC Transition Plans'!AE411=0," ",'ALC Transition Plans'!AE411)</f>
        <v>Y</v>
      </c>
      <c r="P410" s="557" t="str">
        <f>IF('ALC Transition Plans'!AF411=0," ",'ALC Transition Plans'!AF411)</f>
        <v xml:space="preserve"> </v>
      </c>
      <c r="Q410" s="558">
        <f t="shared" si="21"/>
        <v>0</v>
      </c>
      <c r="R410" s="276" t="str">
        <f>IF(VLOOKUP(B410,'Pivot Table'!$B$5:$K$2000,8,FALSE)=1,"Yes","")</f>
        <v/>
      </c>
      <c r="S410" s="277" t="str">
        <f>'ALC Transition Plans'!BL411</f>
        <v>F</v>
      </c>
      <c r="T410" s="226" t="str">
        <f>IF('ALC POC'!D410=0," ",'ALC POC'!D410)</f>
        <v>Carl.Fredericks</v>
      </c>
      <c r="U410" s="139" t="str">
        <f>IF('ALC POC'!E410=0," ",'ALC POC'!E410)</f>
        <v>Carl.Fredericks@nrc.gov</v>
      </c>
      <c r="V410" s="139" t="str">
        <f>IF('ALC POC'!F410=0," ",'ALC POC'!F410)</f>
        <v>301-415-6285</v>
      </c>
      <c r="X410">
        <f t="shared" si="33"/>
        <v>0</v>
      </c>
    </row>
    <row r="411" spans="1:24" ht="15" customHeight="1" x14ac:dyDescent="0.25">
      <c r="A411" s="333" t="s">
        <v>377</v>
      </c>
      <c r="B411" s="333" t="s">
        <v>376</v>
      </c>
      <c r="C411" s="480" t="str">
        <f>IF('ALC POC'!C411=0," ",'ALC POC'!C411)</f>
        <v>Smithsonian Instution</v>
      </c>
      <c r="D411" s="480"/>
      <c r="E411" s="322" t="str">
        <f>IF('ALC Transition Plans'!$C412="yes", IF('ALC Transition Plans'!M412,"Prod",IF('ALC Transition Plans'!F412, 'ALC Transition Plans'!E412," ")),"N/A")</f>
        <v>Prod</v>
      </c>
      <c r="F411" s="261">
        <f>IF('ALC Transition Plans'!F412=0," ",'ALC Transition Plans'!F412)</f>
        <v>41821</v>
      </c>
      <c r="G411" s="262" t="str">
        <f>IF('ALC Transition Plans'!G412=0," ",'ALC Transition Plans'!G412)</f>
        <v>Y</v>
      </c>
      <c r="H411" s="262" t="str">
        <f>IF('ALC Transition Plans'!H412=0," ",'ALC Transition Plans'!H412)</f>
        <v>Y</v>
      </c>
      <c r="I411" s="261" t="str">
        <f>IF('ALC Transition Plans'!I412=0," ",'ALC Transition Plans'!I412)</f>
        <v xml:space="preserve"> </v>
      </c>
      <c r="J411" s="323" t="str">
        <f>IF('ALC Transition Plans'!$O412="yes", IF('ALC Transition Plans'!X412,"Prod",IF('ALC Transition Plans'!R412, 'ALC Transition Plans'!Q412," ")),"N/A")</f>
        <v>Prod</v>
      </c>
      <c r="K411" s="267">
        <f>IF('ALC Transition Plans'!R412=0," ",'ALC Transition Plans'!R412)</f>
        <v>41852</v>
      </c>
      <c r="L411" s="270" t="str">
        <f>IF('ALC Transition Plans'!S412=0," ",'ALC Transition Plans'!S412)</f>
        <v>Y</v>
      </c>
      <c r="M411" s="267" t="str">
        <f>IF('ALC Transition Plans'!T412=0," ",'ALC Transition Plans'!T412)</f>
        <v xml:space="preserve"> </v>
      </c>
      <c r="N411" s="324" t="str">
        <f>IF('ALC Transition Plans'!$Z412="yes", IF('ALC Transition Plans'!AJ412,"Prod",IF('ALC Transition Plans'!AF412, 'ALC Transition Plans'!AC412," ")),"N/A")</f>
        <v>Prod</v>
      </c>
      <c r="O411" s="269" t="str">
        <f>IF('ALC Transition Plans'!AE412=0," ",'ALC Transition Plans'!AE412)</f>
        <v>Y</v>
      </c>
      <c r="P411" s="557" t="str">
        <f>IF('ALC Transition Plans'!AF412=0," ",'ALC Transition Plans'!AF412)</f>
        <v xml:space="preserve"> </v>
      </c>
      <c r="Q411" s="558">
        <f t="shared" si="21"/>
        <v>0</v>
      </c>
      <c r="R411" s="276" t="str">
        <f>IF(VLOOKUP(B411,'Pivot Table'!$B$5:$K$2000,8,FALSE)=1,"Yes","")</f>
        <v/>
      </c>
      <c r="S411" s="277" t="str">
        <f>'ALC Transition Plans'!BL412</f>
        <v>F</v>
      </c>
      <c r="T411" s="226" t="str">
        <f>IF('ALC POC'!D411=0," ",'ALC POC'!D411)</f>
        <v>Crystal Bullock</v>
      </c>
      <c r="U411" s="139" t="str">
        <f>IF('ALC POC'!E411=0," ",'ALC POC'!E411)</f>
        <v>BullockC@si.edu</v>
      </c>
      <c r="V411" s="139" t="str">
        <f>IF('ALC POC'!F411=0," ",'ALC POC'!F411)</f>
        <v>202-633-7238</v>
      </c>
      <c r="X411">
        <f t="shared" si="33"/>
        <v>0</v>
      </c>
    </row>
    <row r="412" spans="1:24" ht="23.25" x14ac:dyDescent="0.25">
      <c r="A412" s="333" t="s">
        <v>377</v>
      </c>
      <c r="B412" s="333" t="s">
        <v>378</v>
      </c>
      <c r="C412" s="480" t="str">
        <f>IF('ALC POC'!C412=0," ",'ALC POC'!C412)</f>
        <v>National Gallery of Art</v>
      </c>
      <c r="D412" s="480"/>
      <c r="E412" s="322" t="str">
        <f>IF('ALC Transition Plans'!$C413="yes", IF('ALC Transition Plans'!M413,"Prod",IF('ALC Transition Plans'!F413, 'ALC Transition Plans'!E413," ")),"N/A")</f>
        <v>Prod</v>
      </c>
      <c r="F412" s="261">
        <f>IF('ALC Transition Plans'!F413=0," ",'ALC Transition Plans'!F413)</f>
        <v>41487</v>
      </c>
      <c r="G412" s="262" t="str">
        <f>IF('ALC Transition Plans'!G413=0," ",'ALC Transition Plans'!G413)</f>
        <v>Y</v>
      </c>
      <c r="H412" s="262" t="str">
        <f>IF('ALC Transition Plans'!H413=0," ",'ALC Transition Plans'!H413)</f>
        <v>Y</v>
      </c>
      <c r="I412" s="261" t="str">
        <f>IF('ALC Transition Plans'!I413=0," ",'ALC Transition Plans'!I413)</f>
        <v xml:space="preserve"> </v>
      </c>
      <c r="J412" s="323" t="str">
        <f>IF('ALC Transition Plans'!$O413="yes", IF('ALC Transition Plans'!X413,"Prod",IF('ALC Transition Plans'!R413, 'ALC Transition Plans'!Q413," ")),"N/A")</f>
        <v>Prod</v>
      </c>
      <c r="K412" s="267">
        <f>IF('ALC Transition Plans'!R413=0," ",'ALC Transition Plans'!R413)</f>
        <v>41487</v>
      </c>
      <c r="L412" s="270" t="str">
        <f>IF('ALC Transition Plans'!S413=0," ",'ALC Transition Plans'!S413)</f>
        <v>Y</v>
      </c>
      <c r="M412" s="267" t="str">
        <f>IF('ALC Transition Plans'!T413=0," ",'ALC Transition Plans'!T413)</f>
        <v xml:space="preserve"> </v>
      </c>
      <c r="N412" s="324" t="str">
        <f>IF('ALC Transition Plans'!$Z413="yes", IF('ALC Transition Plans'!AJ413,"Prod",IF('ALC Transition Plans'!AF413, 'ALC Transition Plans'!AC413," ")),"N/A")</f>
        <v>Prod</v>
      </c>
      <c r="O412" s="269" t="str">
        <f>IF('ALC Transition Plans'!AE413=0," ",'ALC Transition Plans'!AE413)</f>
        <v>Y</v>
      </c>
      <c r="P412" s="557" t="str">
        <f>IF('ALC Transition Plans'!AF413=0," ",'ALC Transition Plans'!AF413)</f>
        <v xml:space="preserve"> </v>
      </c>
      <c r="Q412" s="558">
        <f t="shared" si="21"/>
        <v>0</v>
      </c>
      <c r="R412" s="276" t="str">
        <f>IF(VLOOKUP(B412,'Pivot Table'!$B$5:$K$2000,8,FALSE)=1,"Yes","")</f>
        <v/>
      </c>
      <c r="S412" s="277" t="str">
        <f>'ALC Transition Plans'!BL413</f>
        <v>F</v>
      </c>
      <c r="T412" s="226" t="str">
        <f>IF('ALC POC'!D412=0," ",'ALC POC'!D412)</f>
        <v>Michael Chapman
Myles Burgess</v>
      </c>
      <c r="U412" s="139" t="str">
        <f>IF('ALC POC'!E412=0," ",'ALC POC'!E412)</f>
        <v>MJ-Chapman@NGA.gov 
M-Burgess@NGA.gov</v>
      </c>
      <c r="V412" s="139" t="str">
        <f>IF('ALC POC'!F412=0," ",'ALC POC'!F412)</f>
        <v xml:space="preserve"> 202  842-6793</v>
      </c>
      <c r="X412">
        <f t="shared" si="33"/>
        <v>0</v>
      </c>
    </row>
    <row r="413" spans="1:24" ht="22.2" customHeight="1" x14ac:dyDescent="0.25">
      <c r="A413" s="333" t="s">
        <v>380</v>
      </c>
      <c r="B413" s="333" t="s">
        <v>379</v>
      </c>
      <c r="C413" s="480" t="str">
        <f>IF('ALC POC'!C413=0," ",'ALC POC'!C413)</f>
        <v>US ITC - IBC</v>
      </c>
      <c r="D413" s="480"/>
      <c r="E413" s="322" t="str">
        <f>IF('ALC Transition Plans'!$C414="yes", IF('ALC Transition Plans'!M414,"Prod",IF('ALC Transition Plans'!F414, 'ALC Transition Plans'!E414," ")),"N/A")</f>
        <v>Prod</v>
      </c>
      <c r="F413" s="261">
        <f>IF('ALC Transition Plans'!F414=0," ",'ALC Transition Plans'!F414)</f>
        <v>41061</v>
      </c>
      <c r="G413" s="262" t="str">
        <f>IF('ALC Transition Plans'!G414=0," ",'ALC Transition Plans'!G414)</f>
        <v>Y</v>
      </c>
      <c r="H413" s="262" t="str">
        <f>IF('ALC Transition Plans'!H414=0," ",'ALC Transition Plans'!H414)</f>
        <v>Y</v>
      </c>
      <c r="I413" s="261" t="str">
        <f>IF('ALC Transition Plans'!I414=0," ",'ALC Transition Plans'!I414)</f>
        <v xml:space="preserve"> </v>
      </c>
      <c r="J413" s="323" t="str">
        <f>IF('ALC Transition Plans'!$O414="yes", IF('ALC Transition Plans'!X414,"Prod",IF('ALC Transition Plans'!R414, 'ALC Transition Plans'!Q414," ")),"N/A")</f>
        <v>Prod</v>
      </c>
      <c r="K413" s="267">
        <f>IF('ALC Transition Plans'!R414=0," ",'ALC Transition Plans'!R414)</f>
        <v>41244</v>
      </c>
      <c r="L413" s="270" t="str">
        <f>IF('ALC Transition Plans'!S414=0," ",'ALC Transition Plans'!S414)</f>
        <v>Y</v>
      </c>
      <c r="M413" s="267" t="str">
        <f>IF('ALC Transition Plans'!T414=0," ",'ALC Transition Plans'!T414)</f>
        <v xml:space="preserve"> </v>
      </c>
      <c r="N413" s="324" t="str">
        <f>IF('ALC Transition Plans'!$Z414="yes", IF('ALC Transition Plans'!AJ414,"Prod",IF('ALC Transition Plans'!AF414, 'ALC Transition Plans'!AC414," ")),"N/A")</f>
        <v>Prod</v>
      </c>
      <c r="O413" s="269" t="str">
        <f>IF('ALC Transition Plans'!AE414=0," ",'ALC Transition Plans'!AE414)</f>
        <v>Y</v>
      </c>
      <c r="P413" s="557" t="str">
        <f>IF('ALC Transition Plans'!AF414=0," ",'ALC Transition Plans'!AF414)</f>
        <v xml:space="preserve"> </v>
      </c>
      <c r="Q413" s="558">
        <f t="shared" si="21"/>
        <v>0</v>
      </c>
      <c r="R413" s="276" t="str">
        <f>IF(VLOOKUP(B413,'Pivot Table'!$B$5:$K$2000,8,FALSE)=1,"Yes","")</f>
        <v/>
      </c>
      <c r="S413" s="277" t="str">
        <f>'ALC Transition Plans'!BL414</f>
        <v>F</v>
      </c>
      <c r="T413" s="226" t="str">
        <f>IF('ALC POC'!D413=0," ",'ALC POC'!D413)</f>
        <v>John Ascienzo
Pat Katsouros</v>
      </c>
      <c r="U413" s="139" t="str">
        <f>IF('ALC POC'!E413=0," ",'ALC POC'!E413)</f>
        <v>john.ascienzo@usitc.gov
patricia.katsouros@usitc.gov</v>
      </c>
      <c r="V413" s="139" t="str">
        <f>IF('ALC POC'!F413=0," ",'ALC POC'!F413)</f>
        <v>202-205-2683</v>
      </c>
      <c r="X413">
        <f t="shared" si="33"/>
        <v>0</v>
      </c>
    </row>
    <row r="414" spans="1:24" ht="15" customHeight="1" x14ac:dyDescent="0.25">
      <c r="A414" s="333" t="s">
        <v>382</v>
      </c>
      <c r="B414" s="333" t="s">
        <v>381</v>
      </c>
      <c r="C414" s="480" t="str">
        <f>IF('ALC POC'!C414=0," ",'ALC POC'!C414)</f>
        <v>VA</v>
      </c>
      <c r="D414" s="480"/>
      <c r="E414" s="322" t="str">
        <f>IF('ALC Transition Plans'!$C415="yes", IF('ALC Transition Plans'!M415,"Prod",IF('ALC Transition Plans'!F415, 'ALC Transition Plans'!E415," ")),"N/A")</f>
        <v>Prod</v>
      </c>
      <c r="F414" s="261">
        <f>IF('ALC Transition Plans'!F415=0," ",'ALC Transition Plans'!F415)</f>
        <v>41395</v>
      </c>
      <c r="G414" s="262" t="str">
        <f>IF('ALC Transition Plans'!G415=0," ",'ALC Transition Plans'!G415)</f>
        <v>Y</v>
      </c>
      <c r="H414" s="262" t="str">
        <f>IF('ALC Transition Plans'!H415=0," ",'ALC Transition Plans'!H415)</f>
        <v>Y</v>
      </c>
      <c r="I414" s="261" t="str">
        <f>IF('ALC Transition Plans'!I415=0," ",'ALC Transition Plans'!I415)</f>
        <v xml:space="preserve"> </v>
      </c>
      <c r="J414" s="323" t="str">
        <f>IF('ALC Transition Plans'!$O415="yes", IF('ALC Transition Plans'!X415,"Prod",IF('ALC Transition Plans'!R415, 'ALC Transition Plans'!Q415," ")),"N/A")</f>
        <v>Prod</v>
      </c>
      <c r="K414" s="267">
        <f>IF('ALC Transition Plans'!R415=0," ",'ALC Transition Plans'!R415)</f>
        <v>41365</v>
      </c>
      <c r="L414" s="270" t="str">
        <f>IF('ALC Transition Plans'!S415=0," ",'ALC Transition Plans'!S415)</f>
        <v>Y</v>
      </c>
      <c r="M414" s="267" t="str">
        <f>IF('ALC Transition Plans'!T415=0," ",'ALC Transition Plans'!T415)</f>
        <v xml:space="preserve"> </v>
      </c>
      <c r="N414" s="324" t="str">
        <f>IF('ALC Transition Plans'!$Z415="yes", IF('ALC Transition Plans'!AJ415,"Prod",IF('ALC Transition Plans'!AF415, 'ALC Transition Plans'!AC415," ")),"N/A")</f>
        <v>Prod</v>
      </c>
      <c r="O414" s="269" t="str">
        <f>IF('ALC Transition Plans'!AE415=0," ",'ALC Transition Plans'!AE415)</f>
        <v>Y</v>
      </c>
      <c r="P414" s="557" t="str">
        <f>IF('ALC Transition Plans'!AF415=0," ",'ALC Transition Plans'!AF415)</f>
        <v xml:space="preserve"> </v>
      </c>
      <c r="Q414" s="558">
        <f t="shared" si="21"/>
        <v>0</v>
      </c>
      <c r="R414" s="276" t="str">
        <f>IF(VLOOKUP(B414,'Pivot Table'!$B$5:$K$2000,8,FALSE)=1,"Yes","")</f>
        <v/>
      </c>
      <c r="S414" s="277" t="str">
        <f>'ALC Transition Plans'!BL415</f>
        <v>F</v>
      </c>
      <c r="T414" s="226" t="str">
        <f>IF('ALC POC'!D414=0," ",'ALC POC'!D414)</f>
        <v>Tina Harmon</v>
      </c>
      <c r="U414" s="139" t="str">
        <f>IF('ALC POC'!E414=0," ",'ALC POC'!E414)</f>
        <v>Tina.Harmon@va.gov</v>
      </c>
      <c r="V414" s="139" t="str">
        <f>IF('ALC POC'!F414=0," ",'ALC POC'!F414)</f>
        <v>512-460-5220</v>
      </c>
      <c r="X414">
        <f t="shared" si="33"/>
        <v>0</v>
      </c>
    </row>
    <row r="415" spans="1:24" ht="15" customHeight="1" x14ac:dyDescent="0.25">
      <c r="A415" s="333" t="s">
        <v>382</v>
      </c>
      <c r="B415" s="333" t="s">
        <v>383</v>
      </c>
      <c r="C415" s="480" t="str">
        <f>IF('ALC POC'!C415=0," ",'ALC POC'!C415)</f>
        <v>VA</v>
      </c>
      <c r="D415" s="480"/>
      <c r="E415" s="322" t="str">
        <f>IF('ALC Transition Plans'!$C416="yes", IF('ALC Transition Plans'!M416,"Prod",IF('ALC Transition Plans'!F416, 'ALC Transition Plans'!E416," ")),"N/A")</f>
        <v>Prod</v>
      </c>
      <c r="F415" s="261">
        <f>IF('ALC Transition Plans'!F416=0," ",'ALC Transition Plans'!F416)</f>
        <v>41487</v>
      </c>
      <c r="G415" s="262" t="str">
        <f>IF('ALC Transition Plans'!G416=0," ",'ALC Transition Plans'!G416)</f>
        <v>Y</v>
      </c>
      <c r="H415" s="262" t="str">
        <f>IF('ALC Transition Plans'!H416=0," ",'ALC Transition Plans'!H416)</f>
        <v>Y</v>
      </c>
      <c r="I415" s="261" t="str">
        <f>IF('ALC Transition Plans'!I416=0," ",'ALC Transition Plans'!I416)</f>
        <v xml:space="preserve"> </v>
      </c>
      <c r="J415" s="329" t="str">
        <f>IF('ALC Transition Plans'!$O416="yes", IF('ALC Transition Plans'!X416,"Prod",IF('ALC Transition Plans'!R416, 'ALC Transition Plans'!Q416," ")),"N/A")</f>
        <v>N/A</v>
      </c>
      <c r="K415" s="330" t="str">
        <f>IF('ALC Transition Plans'!R416=0," ",'ALC Transition Plans'!R416)</f>
        <v xml:space="preserve"> </v>
      </c>
      <c r="L415" s="332" t="str">
        <f>IF('ALC Transition Plans'!S416=0," ",'ALC Transition Plans'!S416)</f>
        <v xml:space="preserve"> </v>
      </c>
      <c r="M415" s="330" t="str">
        <f>IF('ALC Transition Plans'!T416=0," ",'ALC Transition Plans'!T416)</f>
        <v xml:space="preserve"> </v>
      </c>
      <c r="N415" s="329" t="str">
        <f>IF('ALC Transition Plans'!$Z416="yes", IF('ALC Transition Plans'!AJ416,"Prod",IF('ALC Transition Plans'!AF416, 'ALC Transition Plans'!AC416," ")),"N/A")</f>
        <v>N/A</v>
      </c>
      <c r="O415" s="332" t="str">
        <f>IF('ALC Transition Plans'!AE416=0," ",'ALC Transition Plans'!AE416)</f>
        <v xml:space="preserve"> </v>
      </c>
      <c r="P415" s="560" t="str">
        <f>IF('ALC Transition Plans'!AF416=0," ",'ALC Transition Plans'!AF416)</f>
        <v xml:space="preserve"> </v>
      </c>
      <c r="Q415" s="558">
        <f t="shared" si="21"/>
        <v>0</v>
      </c>
      <c r="R415" s="276" t="str">
        <f>IF(VLOOKUP(B415,'Pivot Table'!$B$5:$K$2000,8,FALSE)=1,"Yes","")</f>
        <v/>
      </c>
      <c r="S415" s="277" t="str">
        <f>'ALC Transition Plans'!BL416</f>
        <v>F</v>
      </c>
      <c r="T415" s="226" t="str">
        <f>IF('ALC POC'!D415=0," ",'ALC POC'!D415)</f>
        <v xml:space="preserve"> </v>
      </c>
      <c r="U415" s="139" t="str">
        <f>IF('ALC POC'!E415=0," ",'ALC POC'!E415)</f>
        <v xml:space="preserve"> </v>
      </c>
      <c r="V415" s="139" t="str">
        <f>IF('ALC POC'!F415=0," ",'ALC POC'!F415)</f>
        <v xml:space="preserve"> </v>
      </c>
      <c r="X415">
        <f t="shared" si="33"/>
        <v>0</v>
      </c>
    </row>
    <row r="416" spans="1:24" ht="15" customHeight="1" x14ac:dyDescent="0.25">
      <c r="A416" s="333" t="s">
        <v>382</v>
      </c>
      <c r="B416" s="333" t="s">
        <v>384</v>
      </c>
      <c r="C416" s="480" t="str">
        <f>IF('ALC POC'!C416=0," ",'ALC POC'!C416)</f>
        <v>VA</v>
      </c>
      <c r="D416" s="480"/>
      <c r="E416" s="322" t="str">
        <f>IF('ALC Transition Plans'!$C417="yes", IF('ALC Transition Plans'!M417,"Prod",IF('ALC Transition Plans'!F417, 'ALC Transition Plans'!E417," ")),"N/A")</f>
        <v>Prod</v>
      </c>
      <c r="F416" s="261">
        <f>IF('ALC Transition Plans'!F417=0," ",'ALC Transition Plans'!F417)</f>
        <v>41456</v>
      </c>
      <c r="G416" s="262" t="str">
        <f>IF('ALC Transition Plans'!G417=0," ",'ALC Transition Plans'!G417)</f>
        <v>Y</v>
      </c>
      <c r="H416" s="262" t="str">
        <f>IF('ALC Transition Plans'!H417=0," ",'ALC Transition Plans'!H417)</f>
        <v>Y</v>
      </c>
      <c r="I416" s="261" t="str">
        <f>IF('ALC Transition Plans'!I417=0," ",'ALC Transition Plans'!I417)</f>
        <v xml:space="preserve"> </v>
      </c>
      <c r="J416" s="323" t="str">
        <f>IF('ALC Transition Plans'!$O417="yes", IF('ALC Transition Plans'!X417,"Prod",IF('ALC Transition Plans'!R417, 'ALC Transition Plans'!Q417," ")),"N/A")</f>
        <v>Prod</v>
      </c>
      <c r="K416" s="267" t="str">
        <f>IF('ALC Transition Plans'!R417=0," ",'ALC Transition Plans'!R417)</f>
        <v xml:space="preserve"> </v>
      </c>
      <c r="L416" s="270" t="str">
        <f>IF('ALC Transition Plans'!S417=0," ",'ALC Transition Plans'!S417)</f>
        <v>Y</v>
      </c>
      <c r="M416" s="267" t="str">
        <f>IF('ALC Transition Plans'!T417=0," ",'ALC Transition Plans'!T417)</f>
        <v xml:space="preserve"> </v>
      </c>
      <c r="N416" s="324" t="str">
        <f>IF('ALC Transition Plans'!$Z417="yes", IF('ALC Transition Plans'!AJ417,"Prod",IF('ALC Transition Plans'!AF417, 'ALC Transition Plans'!AC417," ")),"N/A")</f>
        <v>Prod</v>
      </c>
      <c r="O416" s="269" t="str">
        <f>IF('ALC Transition Plans'!AE417=0," ",'ALC Transition Plans'!AE417)</f>
        <v>Y</v>
      </c>
      <c r="P416" s="557" t="str">
        <f>IF('ALC Transition Plans'!AF417=0," ",'ALC Transition Plans'!AF417)</f>
        <v xml:space="preserve"> </v>
      </c>
      <c r="Q416" s="558">
        <f t="shared" ref="Q416:Q480" si="44">COUNTIF(E416:P416,"X")</f>
        <v>0</v>
      </c>
      <c r="R416" s="276" t="str">
        <f>IF(VLOOKUP(B416,'Pivot Table'!$B$5:$K$2000,8,FALSE)=1,"Yes","")</f>
        <v/>
      </c>
      <c r="S416" s="277" t="str">
        <f>'ALC Transition Plans'!BL417</f>
        <v>F</v>
      </c>
      <c r="T416" s="226" t="str">
        <f>IF('ALC POC'!D416=0," ",'ALC POC'!D416)</f>
        <v>Tina Harmon</v>
      </c>
      <c r="U416" s="139" t="str">
        <f>IF('ALC POC'!E416=0," ",'ALC POC'!E416)</f>
        <v>Tina.Harmon@va.gov</v>
      </c>
      <c r="V416" s="139" t="str">
        <f>IF('ALC POC'!F416=0," ",'ALC POC'!F416)</f>
        <v>512-460-5220</v>
      </c>
      <c r="X416">
        <f t="shared" si="33"/>
        <v>0</v>
      </c>
    </row>
    <row r="417" spans="1:24" ht="15" customHeight="1" x14ac:dyDescent="0.25">
      <c r="A417" s="333" t="s">
        <v>382</v>
      </c>
      <c r="B417" s="333" t="s">
        <v>385</v>
      </c>
      <c r="C417" s="480" t="str">
        <f>IF('ALC POC'!C417=0," ",'ALC POC'!C417)</f>
        <v>VA</v>
      </c>
      <c r="D417" s="480"/>
      <c r="E417" s="322" t="str">
        <f>IF('ALC Transition Plans'!$C418="yes", IF('ALC Transition Plans'!M418,"Prod",IF('ALC Transition Plans'!F418, 'ALC Transition Plans'!E418," ")),"N/A")</f>
        <v>Prod</v>
      </c>
      <c r="F417" s="261">
        <f>IF('ALC Transition Plans'!F418=0," ",'ALC Transition Plans'!F418)</f>
        <v>41487</v>
      </c>
      <c r="G417" s="262" t="str">
        <f>IF('ALC Transition Plans'!G418=0," ",'ALC Transition Plans'!G418)</f>
        <v>Y</v>
      </c>
      <c r="H417" s="262" t="str">
        <f>IF('ALC Transition Plans'!H418=0," ",'ALC Transition Plans'!H418)</f>
        <v>Y</v>
      </c>
      <c r="I417" s="261" t="str">
        <f>IF('ALC Transition Plans'!I418=0," ",'ALC Transition Plans'!I418)</f>
        <v xml:space="preserve"> </v>
      </c>
      <c r="J417" s="323" t="str">
        <f>IF('ALC Transition Plans'!$O418="yes", IF('ALC Transition Plans'!X418,"Prod",IF('ALC Transition Plans'!R418, 'ALC Transition Plans'!Q418," ")),"N/A")</f>
        <v>Prod</v>
      </c>
      <c r="K417" s="267">
        <f>IF('ALC Transition Plans'!R418=0," ",'ALC Transition Plans'!R418)</f>
        <v>41548</v>
      </c>
      <c r="L417" s="270" t="str">
        <f>IF('ALC Transition Plans'!S418=0," ",'ALC Transition Plans'!S418)</f>
        <v>Y</v>
      </c>
      <c r="M417" s="267" t="str">
        <f>IF('ALC Transition Plans'!T418=0," ",'ALC Transition Plans'!T418)</f>
        <v xml:space="preserve"> </v>
      </c>
      <c r="N417" s="324" t="str">
        <f>IF('ALC Transition Plans'!$Z418="yes", IF('ALC Transition Plans'!AJ418,"Prod",IF('ALC Transition Plans'!AF418, 'ALC Transition Plans'!AC418," ")),"N/A")</f>
        <v>Prod</v>
      </c>
      <c r="O417" s="269" t="str">
        <f>IF('ALC Transition Plans'!AE418=0," ",'ALC Transition Plans'!AE418)</f>
        <v>Y</v>
      </c>
      <c r="P417" s="557" t="str">
        <f>IF('ALC Transition Plans'!AF418=0," ",'ALC Transition Plans'!AF418)</f>
        <v xml:space="preserve"> </v>
      </c>
      <c r="Q417" s="558">
        <f t="shared" si="44"/>
        <v>0</v>
      </c>
      <c r="R417" s="276" t="str">
        <f>IF(VLOOKUP(B417,'Pivot Table'!$B$5:$K$2000,8,FALSE)=1,"Yes","")</f>
        <v/>
      </c>
      <c r="S417" s="277" t="str">
        <f>'ALC Transition Plans'!BL418</f>
        <v>F</v>
      </c>
      <c r="T417" s="226" t="str">
        <f>IF('ALC POC'!D417=0," ",'ALC POC'!D417)</f>
        <v>Gay Wallace</v>
      </c>
      <c r="U417" s="139" t="str">
        <f>IF('ALC POC'!E417=0," ",'ALC POC'!E417)</f>
        <v>gay.wallace@va.gov</v>
      </c>
      <c r="V417" s="139" t="str">
        <f>IF('ALC POC'!F417=0," ",'ALC POC'!F417)</f>
        <v>512-981-4654</v>
      </c>
      <c r="X417">
        <f t="shared" si="33"/>
        <v>0</v>
      </c>
    </row>
    <row r="418" spans="1:24" ht="40.799999999999997" x14ac:dyDescent="0.3">
      <c r="A418" s="333" t="s">
        <v>382</v>
      </c>
      <c r="B418" s="333" t="s">
        <v>386</v>
      </c>
      <c r="C418" s="480" t="str">
        <f>IF('ALC POC'!C418=0," ",'ALC POC'!C418)</f>
        <v>VA</v>
      </c>
      <c r="D418" s="480" t="s">
        <v>2034</v>
      </c>
      <c r="E418" s="322" t="str">
        <f>IF('ALC Transition Plans'!$C419="yes", IF('ALC Transition Plans'!M419,"Prod",IF('ALC Transition Plans'!F419, 'ALC Transition Plans'!E419," ")),"N/A")</f>
        <v>Prod</v>
      </c>
      <c r="F418" s="261">
        <f>IF('ALC Transition Plans'!F419=0," ",'ALC Transition Plans'!F419)</f>
        <v>41730</v>
      </c>
      <c r="G418" s="262" t="str">
        <f>IF('ALC Transition Plans'!G419=0," ",'ALC Transition Plans'!G419)</f>
        <v>Y</v>
      </c>
      <c r="H418" s="262" t="str">
        <f>IF('ALC Transition Plans'!H419=0," ",'ALC Transition Plans'!H419)</f>
        <v>Y</v>
      </c>
      <c r="I418" s="261" t="str">
        <f>IF('ALC Transition Plans'!I419=0," ",'ALC Transition Plans'!I419)</f>
        <v xml:space="preserve"> </v>
      </c>
      <c r="J418" s="323" t="str">
        <f>IF('ALC Transition Plans'!$O419="yes", IF('ALC Transition Plans'!X419,"Prod",IF('ALC Transition Plans'!R419, 'ALC Transition Plans'!Q419," ")),"N/A")</f>
        <v>X</v>
      </c>
      <c r="K418" s="267">
        <f>IF('ALC Transition Plans'!R419=0," ",'ALC Transition Plans'!R419)</f>
        <v>41730</v>
      </c>
      <c r="L418" s="270" t="str">
        <f>IF('ALC Transition Plans'!S419=0," ",'ALC Transition Plans'!S419)</f>
        <v>Y</v>
      </c>
      <c r="M418" s="267">
        <f>IF('ALC Transition Plans'!T419=0," ",'ALC Transition Plans'!T419)</f>
        <v>42461</v>
      </c>
      <c r="N418" s="324" t="str">
        <f>IF('ALC Transition Plans'!$Z419="yes", IF('ALC Transition Plans'!AJ419,"Prod",IF('ALC Transition Plans'!AF419, 'ALC Transition Plans'!AC419," ")),"N/A")</f>
        <v>Prod</v>
      </c>
      <c r="O418" s="269" t="str">
        <f>IF('ALC Transition Plans'!AE419=0," ",'ALC Transition Plans'!AE419)</f>
        <v>Y</v>
      </c>
      <c r="P418" s="557" t="str">
        <f>IF('ALC Transition Plans'!AF419=0," ",'ALC Transition Plans'!AF419)</f>
        <v xml:space="preserve"> </v>
      </c>
      <c r="Q418" s="558">
        <f t="shared" si="44"/>
        <v>1</v>
      </c>
      <c r="R418" s="276" t="str">
        <f>IF(VLOOKUP(B418,'Pivot Table'!$B$5:$K$2000,8,FALSE)=1,"Yes","")</f>
        <v>Yes</v>
      </c>
      <c r="S418" s="277" t="str">
        <f>'ALC Transition Plans'!BL419</f>
        <v>P</v>
      </c>
      <c r="T418" s="226" t="str">
        <f>IF('ALC POC'!D418=0," ",'ALC POC'!D418)</f>
        <v>Antonina Mack
Mitch Sturm</v>
      </c>
      <c r="U418" s="139" t="str">
        <f>IF('ALC POC'!E418=0," ",'ALC POC'!E418)</f>
        <v>Antonina.Mack@va.gov
Mitchel.Sturm@va.gov</v>
      </c>
      <c r="V418" s="139" t="str">
        <f>IF('ALC POC'!F418=0," ",'ALC POC'!F418)</f>
        <v>215-842-2000 x4279</v>
      </c>
      <c r="X418">
        <f t="shared" si="33"/>
        <v>0</v>
      </c>
    </row>
    <row r="419" spans="1:24" ht="15" customHeight="1" x14ac:dyDescent="0.25">
      <c r="A419" s="333" t="s">
        <v>382</v>
      </c>
      <c r="B419" s="333" t="s">
        <v>387</v>
      </c>
      <c r="C419" s="480" t="str">
        <f>IF('ALC POC'!C419=0," ",'ALC POC'!C419)</f>
        <v>VA</v>
      </c>
      <c r="D419" s="480"/>
      <c r="E419" s="322" t="str">
        <f>IF('ALC Transition Plans'!$C420="yes", IF('ALC Transition Plans'!M420,"Prod",IF('ALC Transition Plans'!F420, 'ALC Transition Plans'!E420," ")),"N/A")</f>
        <v>Prod</v>
      </c>
      <c r="F419" s="261">
        <f>IF('ALC Transition Plans'!F420=0," ",'ALC Transition Plans'!F420)</f>
        <v>41883</v>
      </c>
      <c r="G419" s="262" t="str">
        <f>IF('ALC Transition Plans'!G420=0," ",'ALC Transition Plans'!G420)</f>
        <v>Y</v>
      </c>
      <c r="H419" s="262" t="str">
        <f>IF('ALC Transition Plans'!H420=0," ",'ALC Transition Plans'!H420)</f>
        <v>Y</v>
      </c>
      <c r="I419" s="261" t="str">
        <f>IF('ALC Transition Plans'!I420=0," ",'ALC Transition Plans'!I420)</f>
        <v xml:space="preserve"> </v>
      </c>
      <c r="J419" s="323" t="str">
        <f>IF('ALC Transition Plans'!$O420="yes", IF('ALC Transition Plans'!X420,"Prod",IF('ALC Transition Plans'!R420, 'ALC Transition Plans'!Q420," ")),"N/A")</f>
        <v>Prod</v>
      </c>
      <c r="K419" s="267">
        <f>IF('ALC Transition Plans'!R420=0," ",'ALC Transition Plans'!R420)</f>
        <v>41883</v>
      </c>
      <c r="L419" s="270" t="str">
        <f>IF('ALC Transition Plans'!S420=0," ",'ALC Transition Plans'!S420)</f>
        <v>Y</v>
      </c>
      <c r="M419" s="267" t="str">
        <f>IF('ALC Transition Plans'!T420=0," ",'ALC Transition Plans'!T420)</f>
        <v xml:space="preserve"> </v>
      </c>
      <c r="N419" s="324" t="str">
        <f>IF('ALC Transition Plans'!$Z420="yes", IF('ALC Transition Plans'!AJ420,"Prod",IF('ALC Transition Plans'!AF420, 'ALC Transition Plans'!AC420," ")),"N/A")</f>
        <v>Prod</v>
      </c>
      <c r="O419" s="269" t="str">
        <f>IF('ALC Transition Plans'!AE420=0," ",'ALC Transition Plans'!AE420)</f>
        <v>Y</v>
      </c>
      <c r="P419" s="557" t="str">
        <f>IF('ALC Transition Plans'!AF420=0," ",'ALC Transition Plans'!AF420)</f>
        <v xml:space="preserve"> </v>
      </c>
      <c r="Q419" s="558">
        <f t="shared" si="44"/>
        <v>0</v>
      </c>
      <c r="R419" s="276" t="str">
        <f>IF(VLOOKUP(B419,'Pivot Table'!$B$5:$K$2000,8,FALSE)=1,"Yes","")</f>
        <v/>
      </c>
      <c r="S419" s="277" t="str">
        <f>'ALC Transition Plans'!BL420</f>
        <v>F</v>
      </c>
      <c r="T419" s="226" t="str">
        <f>IF('ALC POC'!D419=0," ",'ALC POC'!D419)</f>
        <v>Michelle Bransford</v>
      </c>
      <c r="U419" s="139" t="str">
        <f>IF('ALC POC'!E419=0," ",'ALC POC'!E419)</f>
        <v>Michelle.bransford@va.gov</v>
      </c>
      <c r="V419" s="139" t="str">
        <f>IF('ALC POC'!F419=0," ",'ALC POC'!F419)</f>
        <v>314-845-1336</v>
      </c>
      <c r="X419">
        <f t="shared" si="33"/>
        <v>0</v>
      </c>
    </row>
    <row r="420" spans="1:24" ht="15" x14ac:dyDescent="0.25">
      <c r="A420" s="333" t="s">
        <v>382</v>
      </c>
      <c r="B420" s="333" t="s">
        <v>388</v>
      </c>
      <c r="C420" s="480" t="str">
        <f>IF('ALC POC'!C420=0," ",'ALC POC'!C420)</f>
        <v>VA</v>
      </c>
      <c r="D420" s="480"/>
      <c r="E420" s="322" t="str">
        <f>IF('ALC Transition Plans'!$C421="yes", IF('ALC Transition Plans'!M421,"Prod",IF('ALC Transition Plans'!F421, 'ALC Transition Plans'!E421," ")),"N/A")</f>
        <v>Prod</v>
      </c>
      <c r="F420" s="261">
        <f>IF('ALC Transition Plans'!F421=0," ",'ALC Transition Plans'!F421)</f>
        <v>41760</v>
      </c>
      <c r="G420" s="262" t="str">
        <f>IF('ALC Transition Plans'!G421=0," ",'ALC Transition Plans'!G421)</f>
        <v>Y</v>
      </c>
      <c r="H420" s="262" t="str">
        <f>IF('ALC Transition Plans'!H421=0," ",'ALC Transition Plans'!H421)</f>
        <v>Y</v>
      </c>
      <c r="I420" s="261" t="str">
        <f>IF('ALC Transition Plans'!I421=0," ",'ALC Transition Plans'!I421)</f>
        <v xml:space="preserve"> </v>
      </c>
      <c r="J420" s="323" t="str">
        <f>IF('ALC Transition Plans'!$O421="yes", IF('ALC Transition Plans'!X421,"Prod",IF('ALC Transition Plans'!R421, 'ALC Transition Plans'!Q421," ")),"N/A")</f>
        <v>Prod</v>
      </c>
      <c r="K420" s="267">
        <f>IF('ALC Transition Plans'!R421=0," ",'ALC Transition Plans'!R421)</f>
        <v>41730</v>
      </c>
      <c r="L420" s="270" t="str">
        <f>IF('ALC Transition Plans'!S421=0," ",'ALC Transition Plans'!S421)</f>
        <v>Y</v>
      </c>
      <c r="M420" s="267" t="str">
        <f>IF('ALC Transition Plans'!T421=0," ",'ALC Transition Plans'!T421)</f>
        <v xml:space="preserve"> </v>
      </c>
      <c r="N420" s="324" t="str">
        <f>IF('ALC Transition Plans'!$Z421="yes", IF('ALC Transition Plans'!AJ421,"Prod",IF('ALC Transition Plans'!AF421, 'ALC Transition Plans'!AC421," ")),"N/A")</f>
        <v>Prod</v>
      </c>
      <c r="O420" s="269" t="str">
        <f>IF('ALC Transition Plans'!AE421=0," ",'ALC Transition Plans'!AE421)</f>
        <v>Y</v>
      </c>
      <c r="P420" s="557" t="str">
        <f>IF('ALC Transition Plans'!AF421=0," ",'ALC Transition Plans'!AF421)</f>
        <v xml:space="preserve"> </v>
      </c>
      <c r="Q420" s="558">
        <f t="shared" si="44"/>
        <v>0</v>
      </c>
      <c r="R420" s="276" t="str">
        <f>IF(VLOOKUP(B420,'Pivot Table'!$B$5:$K$2000,8,FALSE)=1,"Yes","")</f>
        <v/>
      </c>
      <c r="S420" s="277" t="str">
        <f>'ALC Transition Plans'!BL421</f>
        <v>F</v>
      </c>
      <c r="T420" s="226" t="str">
        <f>IF('ALC POC'!D420=0," ",'ALC POC'!D420)</f>
        <v>Tina Harmon</v>
      </c>
      <c r="U420" s="139" t="str">
        <f>IF('ALC POC'!E420=0," ",'ALC POC'!E420)</f>
        <v>Tina.Harmon@va.gov</v>
      </c>
      <c r="V420" s="139" t="str">
        <f>IF('ALC POC'!F420=0," ",'ALC POC'!F420)</f>
        <v>512-460-5220</v>
      </c>
      <c r="X420">
        <f t="shared" si="33"/>
        <v>0</v>
      </c>
    </row>
    <row r="421" spans="1:24" ht="22.2" customHeight="1" x14ac:dyDescent="0.25">
      <c r="A421" s="333" t="s">
        <v>390</v>
      </c>
      <c r="B421" s="333" t="s">
        <v>389</v>
      </c>
      <c r="C421" s="480" t="str">
        <f>IF('ALC POC'!C421=0," ",'ALC POC'!C421)</f>
        <v>US Merit Systems Protection Board - ARC</v>
      </c>
      <c r="D421" s="480"/>
      <c r="E421" s="322" t="str">
        <f>IF('ALC Transition Plans'!$C422="yes", IF('ALC Transition Plans'!M422,"Prod",IF('ALC Transition Plans'!F422, 'ALC Transition Plans'!E422," ")),"N/A")</f>
        <v>Prod</v>
      </c>
      <c r="F421" s="261">
        <f>IF('ALC Transition Plans'!F422=0," ",'ALC Transition Plans'!F422)</f>
        <v>41487</v>
      </c>
      <c r="G421" s="262" t="str">
        <f>IF('ALC Transition Plans'!G422=0," ",'ALC Transition Plans'!G422)</f>
        <v>Y</v>
      </c>
      <c r="H421" s="262" t="str">
        <f>IF('ALC Transition Plans'!H422=0," ",'ALC Transition Plans'!H422)</f>
        <v>Y</v>
      </c>
      <c r="I421" s="261" t="str">
        <f>IF('ALC Transition Plans'!I422=0," ",'ALC Transition Plans'!I422)</f>
        <v xml:space="preserve"> </v>
      </c>
      <c r="J421" s="323" t="str">
        <f>IF('ALC Transition Plans'!$O422="yes", IF('ALC Transition Plans'!X422,"Prod",IF('ALC Transition Plans'!R422, 'ALC Transition Plans'!Q422," ")),"N/A")</f>
        <v>Prod</v>
      </c>
      <c r="K421" s="267">
        <f>IF('ALC Transition Plans'!R422=0," ",'ALC Transition Plans'!R422)</f>
        <v>41487</v>
      </c>
      <c r="L421" s="270" t="str">
        <f>IF('ALC Transition Plans'!S422=0," ",'ALC Transition Plans'!S422)</f>
        <v>Y</v>
      </c>
      <c r="M421" s="267" t="str">
        <f>IF('ALC Transition Plans'!T422=0," ",'ALC Transition Plans'!T422)</f>
        <v xml:space="preserve"> </v>
      </c>
      <c r="N421" s="324" t="str">
        <f>IF('ALC Transition Plans'!$Z422="yes", IF('ALC Transition Plans'!AJ422,"Prod",IF('ALC Transition Plans'!AF422, 'ALC Transition Plans'!AC422," ")),"N/A")</f>
        <v>Prod</v>
      </c>
      <c r="O421" s="269" t="str">
        <f>IF('ALC Transition Plans'!AE422=0," ",'ALC Transition Plans'!AE422)</f>
        <v>Y</v>
      </c>
      <c r="P421" s="557" t="str">
        <f>IF('ALC Transition Plans'!AF422=0," ",'ALC Transition Plans'!AF422)</f>
        <v xml:space="preserve"> </v>
      </c>
      <c r="Q421" s="558">
        <f t="shared" si="44"/>
        <v>0</v>
      </c>
      <c r="R421" s="276" t="str">
        <f>IF(VLOOKUP(B421,'Pivot Table'!$B$5:$K$2000,8,FALSE)=1,"Yes","")</f>
        <v/>
      </c>
      <c r="S421" s="277" t="str">
        <f>'ALC Transition Plans'!BL422</f>
        <v>F</v>
      </c>
      <c r="T421" s="226" t="str">
        <f>IF('ALC POC'!D421=0," ",'ALC POC'!D421)</f>
        <v xml:space="preserve">Brian Casto </v>
      </c>
      <c r="U421" s="139" t="str">
        <f>IF('ALC POC'!E421=0," ",'ALC POC'!E421)</f>
        <v xml:space="preserve">Brian.Casto@bpd.treas.gov, </v>
      </c>
      <c r="V421" s="139" t="str">
        <f>IF('ALC POC'!F421=0," ",'ALC POC'!F421)</f>
        <v>304-480-7021</v>
      </c>
      <c r="X421">
        <f t="shared" ref="X421:X484" si="45">COUNTIF($A$2:$A$755,W421)</f>
        <v>0</v>
      </c>
    </row>
    <row r="422" spans="1:24" ht="15" customHeight="1" x14ac:dyDescent="0.25">
      <c r="A422" s="333" t="s">
        <v>392</v>
      </c>
      <c r="B422" s="333" t="s">
        <v>391</v>
      </c>
      <c r="C422" s="480" t="str">
        <f>IF('ALC POC'!C422=0," ",'ALC POC'!C422)</f>
        <v>EEOC/IBC</v>
      </c>
      <c r="D422" s="480"/>
      <c r="E422" s="322" t="str">
        <f>IF('ALC Transition Plans'!$C423="yes", IF('ALC Transition Plans'!M423,"Prod",IF('ALC Transition Plans'!F423, 'ALC Transition Plans'!E423," ")),"N/A")</f>
        <v>Prod</v>
      </c>
      <c r="F422" s="261" t="str">
        <f>IF('ALC Transition Plans'!F423=0," ",'ALC Transition Plans'!F423)</f>
        <v xml:space="preserve"> </v>
      </c>
      <c r="G422" s="262" t="str">
        <f>IF('ALC Transition Plans'!G423=0," ",'ALC Transition Plans'!G423)</f>
        <v>Y</v>
      </c>
      <c r="H422" s="262" t="str">
        <f>IF('ALC Transition Plans'!H423=0," ",'ALC Transition Plans'!H423)</f>
        <v>Y</v>
      </c>
      <c r="I422" s="261" t="str">
        <f>IF('ALC Transition Plans'!I423=0," ",'ALC Transition Plans'!I423)</f>
        <v xml:space="preserve"> </v>
      </c>
      <c r="J422" s="323" t="str">
        <f>IF('ALC Transition Plans'!$O423="yes", IF('ALC Transition Plans'!X423,"Prod",IF('ALC Transition Plans'!R423, 'ALC Transition Plans'!Q423," ")),"N/A")</f>
        <v>Prod</v>
      </c>
      <c r="K422" s="267" t="str">
        <f>IF('ALC Transition Plans'!R423=0," ",'ALC Transition Plans'!R423)</f>
        <v xml:space="preserve"> </v>
      </c>
      <c r="L422" s="270" t="str">
        <f>IF('ALC Transition Plans'!S423=0," ",'ALC Transition Plans'!S423)</f>
        <v>Y</v>
      </c>
      <c r="M422" s="267" t="str">
        <f>IF('ALC Transition Plans'!T423=0," ",'ALC Transition Plans'!T423)</f>
        <v xml:space="preserve"> </v>
      </c>
      <c r="N422" s="324" t="str">
        <f>IF('ALC Transition Plans'!$Z423="yes", IF('ALC Transition Plans'!AJ423,"Prod",IF('ALC Transition Plans'!AF423, 'ALC Transition Plans'!AC423," ")),"N/A")</f>
        <v>Prod</v>
      </c>
      <c r="O422" s="269" t="str">
        <f>IF('ALC Transition Plans'!AE423=0," ",'ALC Transition Plans'!AE423)</f>
        <v>Y</v>
      </c>
      <c r="P422" s="557" t="str">
        <f>IF('ALC Transition Plans'!AF423=0," ",'ALC Transition Plans'!AF423)</f>
        <v xml:space="preserve"> </v>
      </c>
      <c r="Q422" s="558">
        <f t="shared" si="44"/>
        <v>0</v>
      </c>
      <c r="R422" s="276" t="str">
        <f>IF(VLOOKUP(B422,'Pivot Table'!$B$5:$K$2000,8,FALSE)=1,"Yes","")</f>
        <v/>
      </c>
      <c r="S422" s="277" t="str">
        <f>'ALC Transition Plans'!BL423</f>
        <v>F</v>
      </c>
      <c r="T422" s="226" t="str">
        <f>IF('ALC POC'!D422=0," ",'ALC POC'!D422)</f>
        <v>Porscha S. Hicks-Plant</v>
      </c>
      <c r="U422" s="139" t="str">
        <f>IF('ALC POC'!E422=0," ",'ALC POC'!E422)</f>
        <v xml:space="preserve">Porscha_S_Hicks-Plant@ibc.doi.gov </v>
      </c>
      <c r="V422" s="139" t="str">
        <f>IF('ALC POC'!F422=0," ",'ALC POC'!F422)</f>
        <v>303-969-7277</v>
      </c>
      <c r="X422">
        <f t="shared" si="45"/>
        <v>0</v>
      </c>
    </row>
    <row r="423" spans="1:24" ht="56.25" x14ac:dyDescent="0.25">
      <c r="A423" s="333" t="s">
        <v>394</v>
      </c>
      <c r="B423" s="333" t="s">
        <v>393</v>
      </c>
      <c r="C423" s="480" t="str">
        <f>IF('ALC POC'!C423=0," ",'ALC POC'!C423)</f>
        <v>GSA BCEA</v>
      </c>
      <c r="D423" s="480" t="s">
        <v>2097</v>
      </c>
      <c r="E423" s="322" t="str">
        <f>IF('ALC Transition Plans'!$C424="yes", IF('ALC Transition Plans'!M424,"Prod",IF('ALC Transition Plans'!F424, 'ALC Transition Plans'!E424," ")),"N/A")</f>
        <v>X</v>
      </c>
      <c r="F423" s="261">
        <f>IF('ALC Transition Plans'!F424=0," ",'ALC Transition Plans'!F424)</f>
        <v>41974</v>
      </c>
      <c r="G423" s="262" t="str">
        <f>IF('ALC Transition Plans'!G424=0," ",'ALC Transition Plans'!G424)</f>
        <v>Y</v>
      </c>
      <c r="H423" s="262" t="str">
        <f>IF('ALC Transition Plans'!H424=0," ",'ALC Transition Plans'!H424)</f>
        <v>Y</v>
      </c>
      <c r="I423" s="261">
        <f>IF('ALC Transition Plans'!I424=0," ",'ALC Transition Plans'!I424)</f>
        <v>42461</v>
      </c>
      <c r="J423" s="323" t="str">
        <f>IF('ALC Transition Plans'!$O424="yes", IF('ALC Transition Plans'!X424,"Prod",IF('ALC Transition Plans'!R424, 'ALC Transition Plans'!Q424," ")),"N/A")</f>
        <v>X</v>
      </c>
      <c r="K423" s="267">
        <f>IF('ALC Transition Plans'!R424=0," ",'ALC Transition Plans'!R424)</f>
        <v>41974</v>
      </c>
      <c r="L423" s="270" t="str">
        <f>IF('ALC Transition Plans'!S424=0," ",'ALC Transition Plans'!S424)</f>
        <v>Y</v>
      </c>
      <c r="M423" s="267">
        <f>IF('ALC Transition Plans'!T424=0," ",'ALC Transition Plans'!T424)</f>
        <v>42461</v>
      </c>
      <c r="N423" s="324" t="str">
        <f>IF('ALC Transition Plans'!$Z424="yes", IF('ALC Transition Plans'!AJ424,"Prod",IF('ALC Transition Plans'!AF424, 'ALC Transition Plans'!AC424," ")),"N/A")</f>
        <v>Prod</v>
      </c>
      <c r="O423" s="269" t="str">
        <f>IF('ALC Transition Plans'!AE424=0," ",'ALC Transition Plans'!AE424)</f>
        <v>Y</v>
      </c>
      <c r="P423" s="557" t="str">
        <f>IF('ALC Transition Plans'!AF424=0," ",'ALC Transition Plans'!AF424)</f>
        <v xml:space="preserve"> </v>
      </c>
      <c r="Q423" s="558">
        <f t="shared" si="44"/>
        <v>2</v>
      </c>
      <c r="R423" s="276" t="str">
        <f>IF(VLOOKUP(B423,'Pivot Table'!$B$5:$K$2000,8,FALSE)=1,"Yes","")</f>
        <v/>
      </c>
      <c r="S423" s="277" t="str">
        <f>'ALC Transition Plans'!BL424</f>
        <v>P</v>
      </c>
      <c r="T423" s="226" t="str">
        <f>IF('ALC POC'!D423=0," ",'ALC POC'!D423)</f>
        <v>Michelle Norman 
Sherilyn Hoffner 
Lisa Weaver</v>
      </c>
      <c r="U423" s="139" t="str">
        <f>IF('ALC POC'!E423=0," ",'ALC POC'!E423)</f>
        <v>michelle.norman@gsa.gov 
sherilyn.hoffner@gsa.gov 
lisa.weaver@gsa.gov</v>
      </c>
      <c r="V423" s="139" t="str">
        <f>IF('ALC POC'!F423=0," ",'ALC POC'!F423)</f>
        <v>816-926-7168 
817-978-0094 
816-823-2120</v>
      </c>
      <c r="X423">
        <f t="shared" si="45"/>
        <v>0</v>
      </c>
    </row>
    <row r="424" spans="1:24" ht="78.75" x14ac:dyDescent="0.25">
      <c r="A424" s="333" t="s">
        <v>394</v>
      </c>
      <c r="B424" s="333" t="s">
        <v>395</v>
      </c>
      <c r="C424" s="480" t="str">
        <f>IF('ALC POC'!C424=0," ",'ALC POC'!C424)</f>
        <v>GSA Finance Center</v>
      </c>
      <c r="D424" s="480" t="s">
        <v>2098</v>
      </c>
      <c r="E424" s="322" t="str">
        <f>IF('ALC Transition Plans'!$C425="yes", IF('ALC Transition Plans'!M425,"Prod",IF('ALC Transition Plans'!F425, 'ALC Transition Plans'!E425," ")),"N/A")</f>
        <v>X</v>
      </c>
      <c r="F424" s="261">
        <f>IF('ALC Transition Plans'!F425=0," ",'ALC Transition Plans'!F425)</f>
        <v>41974</v>
      </c>
      <c r="G424" s="262" t="str">
        <f>IF('ALC Transition Plans'!G425=0," ",'ALC Transition Plans'!G425)</f>
        <v>Y</v>
      </c>
      <c r="H424" s="262" t="str">
        <f>IF('ALC Transition Plans'!H425=0," ",'ALC Transition Plans'!H425)</f>
        <v>Y</v>
      </c>
      <c r="I424" s="261">
        <f>IF('ALC Transition Plans'!I425=0," ",'ALC Transition Plans'!I425)</f>
        <v>42461</v>
      </c>
      <c r="J424" s="323" t="str">
        <f>IF('ALC Transition Plans'!$O425="yes", IF('ALC Transition Plans'!X425,"Prod",IF('ALC Transition Plans'!R425, 'ALC Transition Plans'!Q425," ")),"N/A")</f>
        <v>X</v>
      </c>
      <c r="K424" s="267">
        <f>IF('ALC Transition Plans'!R425=0," ",'ALC Transition Plans'!R425)</f>
        <v>41974</v>
      </c>
      <c r="L424" s="270" t="str">
        <f>IF('ALC Transition Plans'!S425=0," ",'ALC Transition Plans'!S425)</f>
        <v>Y</v>
      </c>
      <c r="M424" s="267">
        <f>IF('ALC Transition Plans'!T425=0," ",'ALC Transition Plans'!T425)</f>
        <v>42461</v>
      </c>
      <c r="N424" s="324" t="str">
        <f>IF('ALC Transition Plans'!$Z425="yes", IF('ALC Transition Plans'!AJ425,"Prod",IF('ALC Transition Plans'!AF425, 'ALC Transition Plans'!AC425," ")),"N/A")</f>
        <v>Prod</v>
      </c>
      <c r="O424" s="269" t="str">
        <f>IF('ALC Transition Plans'!AE425=0," ",'ALC Transition Plans'!AE425)</f>
        <v>Y</v>
      </c>
      <c r="P424" s="557" t="str">
        <f>IF('ALC Transition Plans'!AF425=0," ",'ALC Transition Plans'!AF425)</f>
        <v xml:space="preserve"> </v>
      </c>
      <c r="Q424" s="558">
        <f t="shared" si="44"/>
        <v>2</v>
      </c>
      <c r="R424" s="276" t="str">
        <f>IF(VLOOKUP(B424,'Pivot Table'!$B$5:$K$2000,8,FALSE)=1,"Yes","")</f>
        <v/>
      </c>
      <c r="S424" s="277" t="str">
        <f>'ALC Transition Plans'!BL425</f>
        <v>P</v>
      </c>
      <c r="T424" s="226" t="str">
        <f>IF('ALC POC'!D424=0," ",'ALC POC'!D424)</f>
        <v>Michelle Norman 
Sherilyn Hoffner 
Lisa Weaver</v>
      </c>
      <c r="U424" s="139" t="str">
        <f>IF('ALC POC'!E424=0," ",'ALC POC'!E424)</f>
        <v>michelle.norman@gsa.gov 
sherilyn.hoffner@gsa.gov 
lisa.weaver@gsa.gov</v>
      </c>
      <c r="V424" s="139" t="str">
        <f>IF('ALC POC'!F424=0," ",'ALC POC'!F424)</f>
        <v>816-926-7168 
817-978-0094 
816-823-2120</v>
      </c>
      <c r="X424">
        <f t="shared" si="45"/>
        <v>0</v>
      </c>
    </row>
    <row r="425" spans="1:24" ht="56.25" x14ac:dyDescent="0.25">
      <c r="A425" s="333" t="s">
        <v>394</v>
      </c>
      <c r="B425" s="333" t="s">
        <v>750</v>
      </c>
      <c r="C425" s="480" t="str">
        <f>IF('ALC POC'!C425=0," ",'ALC POC'!C425)</f>
        <v>GSA BCED</v>
      </c>
      <c r="D425" s="480" t="s">
        <v>2097</v>
      </c>
      <c r="E425" s="322" t="str">
        <f>IF('ALC Transition Plans'!$C426="yes", IF('ALC Transition Plans'!M426,"Prod",IF('ALC Transition Plans'!F426, 'ALC Transition Plans'!E426," ")),"N/A")</f>
        <v>X</v>
      </c>
      <c r="F425" s="261">
        <f>IF('ALC Transition Plans'!F426=0," ",'ALC Transition Plans'!F426)</f>
        <v>41913</v>
      </c>
      <c r="G425" s="262" t="str">
        <f>IF('ALC Transition Plans'!G426=0," ",'ALC Transition Plans'!G426)</f>
        <v>Y</v>
      </c>
      <c r="H425" s="262" t="str">
        <f>IF('ALC Transition Plans'!H426=0," ",'ALC Transition Plans'!H426)</f>
        <v>Y</v>
      </c>
      <c r="I425" s="261">
        <f>IF('ALC Transition Plans'!I426=0," ",'ALC Transition Plans'!I426)</f>
        <v>42461</v>
      </c>
      <c r="J425" s="329" t="str">
        <f>IF('ALC Transition Plans'!$O426="yes", IF('ALC Transition Plans'!X426,"Prod",IF('ALC Transition Plans'!R426, 'ALC Transition Plans'!Q426," ")),"N/A")</f>
        <v>N/A</v>
      </c>
      <c r="K425" s="330" t="str">
        <f>IF('ALC Transition Plans'!R426=0," ",'ALC Transition Plans'!R426)</f>
        <v xml:space="preserve"> </v>
      </c>
      <c r="L425" s="332" t="str">
        <f>IF('ALC Transition Plans'!S426=0," ",'ALC Transition Plans'!S426)</f>
        <v xml:space="preserve"> </v>
      </c>
      <c r="M425" s="330" t="str">
        <f>IF('ALC Transition Plans'!T426=0," ",'ALC Transition Plans'!T426)</f>
        <v xml:space="preserve"> </v>
      </c>
      <c r="N425" s="324" t="str">
        <f>IF('ALC Transition Plans'!$Z426="yes", IF('ALC Transition Plans'!AJ426,"Prod",IF('ALC Transition Plans'!AF426, 'ALC Transition Plans'!AC426," ")),"N/A")</f>
        <v>Prod</v>
      </c>
      <c r="O425" s="269" t="str">
        <f>IF('ALC Transition Plans'!AE426=0," ",'ALC Transition Plans'!AE426)</f>
        <v>Y</v>
      </c>
      <c r="P425" s="557" t="str">
        <f>IF('ALC Transition Plans'!AF426=0," ",'ALC Transition Plans'!AF426)</f>
        <v xml:space="preserve"> </v>
      </c>
      <c r="Q425" s="558">
        <f t="shared" si="44"/>
        <v>1</v>
      </c>
      <c r="R425" s="276" t="str">
        <f>IF(VLOOKUP(B425,'Pivot Table'!$B$5:$K$2000,8,FALSE)=1,"Yes","")</f>
        <v/>
      </c>
      <c r="S425" s="277" t="str">
        <f>'ALC Transition Plans'!BL426</f>
        <v>P</v>
      </c>
      <c r="T425" s="226" t="str">
        <f>IF('ALC POC'!D425=0," ",'ALC POC'!D425)</f>
        <v>Michelle Norman 
Sherilyn Hoffner 
Lisa Weaver</v>
      </c>
      <c r="U425" s="139" t="str">
        <f>IF('ALC POC'!E425=0," ",'ALC POC'!E425)</f>
        <v>michelle.norman@gsa.gov 
sherilyn.hoffner@gsa.gov 
lisa.weaver@gsa.gov</v>
      </c>
      <c r="V425" s="139" t="str">
        <f>IF('ALC POC'!F425=0," ",'ALC POC'!F425)</f>
        <v>816-926-7168 
817-978-0094 
816-823-2120</v>
      </c>
      <c r="X425">
        <f t="shared" si="45"/>
        <v>0</v>
      </c>
    </row>
    <row r="426" spans="1:24" ht="22.2" customHeight="1" x14ac:dyDescent="0.25">
      <c r="A426" s="333" t="s">
        <v>397</v>
      </c>
      <c r="B426" s="333" t="s">
        <v>396</v>
      </c>
      <c r="C426" s="480" t="str">
        <f>IF('ALC POC'!C426=0," ",'ALC POC'!C426)</f>
        <v>Office of Navajo and Hopi Indian Relocation</v>
      </c>
      <c r="D426" s="480"/>
      <c r="E426" s="322" t="str">
        <f>IF('ALC Transition Plans'!$C427="yes", IF('ALC Transition Plans'!M427,"Prod",IF('ALC Transition Plans'!F427, 'ALC Transition Plans'!E427," ")),"N/A")</f>
        <v>Prod</v>
      </c>
      <c r="F426" s="261">
        <f>IF('ALC Transition Plans'!F427=0," ",'ALC Transition Plans'!F427)</f>
        <v>39722</v>
      </c>
      <c r="G426" s="262" t="str">
        <f>IF('ALC Transition Plans'!G427=0," ",'ALC Transition Plans'!G427)</f>
        <v>Y</v>
      </c>
      <c r="H426" s="262" t="str">
        <f>IF('ALC Transition Plans'!H427=0," ",'ALC Transition Plans'!H427)</f>
        <v>Y</v>
      </c>
      <c r="I426" s="261" t="str">
        <f>IF('ALC Transition Plans'!I427=0," ",'ALC Transition Plans'!I427)</f>
        <v xml:space="preserve"> </v>
      </c>
      <c r="J426" s="323" t="str">
        <f>IF('ALC Transition Plans'!$O427="yes", IF('ALC Transition Plans'!X427,"Prod",IF('ALC Transition Plans'!R427, 'ALC Transition Plans'!Q427," ")),"N/A")</f>
        <v>Prod</v>
      </c>
      <c r="K426" s="267">
        <f>IF('ALC Transition Plans'!R427=0," ",'ALC Transition Plans'!R427)</f>
        <v>39904</v>
      </c>
      <c r="L426" s="270" t="str">
        <f>IF('ALC Transition Plans'!S427=0," ",'ALC Transition Plans'!S427)</f>
        <v>Y</v>
      </c>
      <c r="M426" s="267" t="str">
        <f>IF('ALC Transition Plans'!T427=0," ",'ALC Transition Plans'!T427)</f>
        <v xml:space="preserve"> </v>
      </c>
      <c r="N426" s="324" t="str">
        <f>IF('ALC Transition Plans'!$Z427="yes", IF('ALC Transition Plans'!AJ427,"Prod",IF('ALC Transition Plans'!AF427, 'ALC Transition Plans'!AC427," ")),"N/A")</f>
        <v>Prod</v>
      </c>
      <c r="O426" s="269" t="str">
        <f>IF('ALC Transition Plans'!AE427=0," ",'ALC Transition Plans'!AE427)</f>
        <v>Y</v>
      </c>
      <c r="P426" s="557" t="str">
        <f>IF('ALC Transition Plans'!AF427=0," ",'ALC Transition Plans'!AF427)</f>
        <v xml:space="preserve"> </v>
      </c>
      <c r="Q426" s="558">
        <f t="shared" si="44"/>
        <v>0</v>
      </c>
      <c r="R426" s="276" t="str">
        <f>IF(VLOOKUP(B426,'Pivot Table'!$B$5:$K$2000,8,FALSE)=1,"Yes","")</f>
        <v/>
      </c>
      <c r="S426" s="277" t="str">
        <f>'ALC Transition Plans'!BL427</f>
        <v>F</v>
      </c>
      <c r="T426" s="226" t="str">
        <f>IF('ALC POC'!D426=0," ",'ALC POC'!D426)</f>
        <v>Nancy Thomas</v>
      </c>
      <c r="U426" s="139" t="str">
        <f>IF('ALC POC'!E426=0," ",'ALC POC'!E426)</f>
        <v>nthomas@onhir.gov</v>
      </c>
      <c r="V426" s="139" t="str">
        <f>IF('ALC POC'!F426=0," ",'ALC POC'!F426)</f>
        <v>1-800-321-3114 X 149</v>
      </c>
      <c r="X426">
        <f t="shared" si="45"/>
        <v>0</v>
      </c>
    </row>
    <row r="427" spans="1:24" ht="32.4" customHeight="1" x14ac:dyDescent="0.25">
      <c r="A427" s="333" t="s">
        <v>397</v>
      </c>
      <c r="B427" s="333" t="s">
        <v>398</v>
      </c>
      <c r="C427" s="480" t="str">
        <f>IF('ALC POC'!C427=0," ",'ALC POC'!C427)</f>
        <v>National Railroad Passenger Corportation - Amtrak</v>
      </c>
      <c r="D427" s="480"/>
      <c r="E427" s="322" t="str">
        <f>IF('ALC Transition Plans'!$C428="yes", IF('ALC Transition Plans'!M428,"Prod",IF('ALC Transition Plans'!F428, 'ALC Transition Plans'!E428," ")),"N/A")</f>
        <v>Prod</v>
      </c>
      <c r="F427" s="261" t="str">
        <f>IF('ALC Transition Plans'!F428=0," ",'ALC Transition Plans'!F428)</f>
        <v xml:space="preserve"> </v>
      </c>
      <c r="G427" s="262" t="str">
        <f>IF('ALC Transition Plans'!G428=0," ",'ALC Transition Plans'!G428)</f>
        <v>Y</v>
      </c>
      <c r="H427" s="262" t="str">
        <f>IF('ALC Transition Plans'!H428=0," ",'ALC Transition Plans'!H428)</f>
        <v>Y</v>
      </c>
      <c r="I427" s="261" t="str">
        <f>IF('ALC Transition Plans'!I428=0," ",'ALC Transition Plans'!I428)</f>
        <v xml:space="preserve"> </v>
      </c>
      <c r="J427" s="329" t="str">
        <f>IF('ALC Transition Plans'!$O428="yes", IF('ALC Transition Plans'!X428,"Prod",IF('ALC Transition Plans'!R428, 'ALC Transition Plans'!Q428," ")),"N/A")</f>
        <v>N/A</v>
      </c>
      <c r="K427" s="330" t="str">
        <f>IF('ALC Transition Plans'!R428=0," ",'ALC Transition Plans'!R428)</f>
        <v xml:space="preserve"> </v>
      </c>
      <c r="L427" s="332" t="str">
        <f>IF('ALC Transition Plans'!S428=0," ",'ALC Transition Plans'!S428)</f>
        <v xml:space="preserve"> </v>
      </c>
      <c r="M427" s="330" t="str">
        <f>IF('ALC Transition Plans'!T428=0," ",'ALC Transition Plans'!T428)</f>
        <v xml:space="preserve"> </v>
      </c>
      <c r="N427" s="324" t="str">
        <f>IF('ALC Transition Plans'!$Z428="yes", IF('ALC Transition Plans'!AJ428,"Prod",IF('ALC Transition Plans'!AF428, 'ALC Transition Plans'!AC428," ")),"N/A")</f>
        <v>Prod</v>
      </c>
      <c r="O427" s="269" t="str">
        <f>IF('ALC Transition Plans'!AE428=0," ",'ALC Transition Plans'!AE428)</f>
        <v>Y</v>
      </c>
      <c r="P427" s="557" t="str">
        <f>IF('ALC Transition Plans'!AF428=0," ",'ALC Transition Plans'!AF428)</f>
        <v xml:space="preserve"> </v>
      </c>
      <c r="Q427" s="558">
        <f t="shared" si="44"/>
        <v>0</v>
      </c>
      <c r="R427" s="276" t="str">
        <f>IF(VLOOKUP(B427,'Pivot Table'!$B$5:$K$2000,8,FALSE)=1,"Yes","")</f>
        <v/>
      </c>
      <c r="S427" s="277" t="str">
        <f>'ALC Transition Plans'!BL428</f>
        <v>F</v>
      </c>
      <c r="T427" s="226" t="str">
        <f>IF('ALC POC'!D427=0," ",'ALC POC'!D427)</f>
        <v>Ruth C. Hoskins</v>
      </c>
      <c r="U427" s="139" t="str">
        <f>IF('ALC POC'!E427=0," ",'ALC POC'!E427)</f>
        <v xml:space="preserve"> </v>
      </c>
      <c r="V427" s="139" t="str">
        <f>IF('ALC POC'!F427=0," ",'ALC POC'!F427)</f>
        <v>202-906-4390</v>
      </c>
      <c r="X427">
        <f t="shared" si="45"/>
        <v>0</v>
      </c>
    </row>
    <row r="428" spans="1:24" ht="32.4" customHeight="1" x14ac:dyDescent="0.25">
      <c r="A428" s="333" t="s">
        <v>400</v>
      </c>
      <c r="B428" s="333" t="s">
        <v>399</v>
      </c>
      <c r="C428" s="480" t="str">
        <f>IF('ALC POC'!C428=0," ",'ALC POC'!C428)</f>
        <v>National Science Foundation</v>
      </c>
      <c r="D428" s="480"/>
      <c r="E428" s="322" t="str">
        <f>IF('ALC Transition Plans'!$C429="yes", IF('ALC Transition Plans'!M429,"Prod",IF('ALC Transition Plans'!F429, 'ALC Transition Plans'!E429," ")),"N/A")</f>
        <v>Prod</v>
      </c>
      <c r="F428" s="261" t="str">
        <f>IF('ALC Transition Plans'!F429=0," ",'ALC Transition Plans'!F429)</f>
        <v xml:space="preserve"> </v>
      </c>
      <c r="G428" s="262" t="str">
        <f>IF('ALC Transition Plans'!G429=0," ",'ALC Transition Plans'!G429)</f>
        <v>Y</v>
      </c>
      <c r="H428" s="262" t="str">
        <f>IF('ALC Transition Plans'!H429=0," ",'ALC Transition Plans'!H429)</f>
        <v>Y</v>
      </c>
      <c r="I428" s="261" t="str">
        <f>IF('ALC Transition Plans'!I429=0," ",'ALC Transition Plans'!I429)</f>
        <v xml:space="preserve"> </v>
      </c>
      <c r="J428" s="323" t="str">
        <f>IF('ALC Transition Plans'!$O429="yes", IF('ALC Transition Plans'!X429,"Prod",IF('ALC Transition Plans'!R429, 'ALC Transition Plans'!Q429," ")),"N/A")</f>
        <v>Prod</v>
      </c>
      <c r="K428" s="267" t="str">
        <f>IF('ALC Transition Plans'!R429=0," ",'ALC Transition Plans'!R429)</f>
        <v xml:space="preserve"> </v>
      </c>
      <c r="L428" s="270" t="str">
        <f>IF('ALC Transition Plans'!S429=0," ",'ALC Transition Plans'!S429)</f>
        <v>Y</v>
      </c>
      <c r="M428" s="267" t="str">
        <f>IF('ALC Transition Plans'!T429=0," ",'ALC Transition Plans'!T429)</f>
        <v xml:space="preserve"> </v>
      </c>
      <c r="N428" s="324" t="str">
        <f>IF('ALC Transition Plans'!$Z429="yes", IF('ALC Transition Plans'!AJ429,"Prod",IF('ALC Transition Plans'!AF429, 'ALC Transition Plans'!AC429," ")),"N/A")</f>
        <v>Prod</v>
      </c>
      <c r="O428" s="269" t="str">
        <f>IF('ALC Transition Plans'!AE429=0," ",'ALC Transition Plans'!AE429)</f>
        <v>Y</v>
      </c>
      <c r="P428" s="557" t="str">
        <f>IF('ALC Transition Plans'!AF429=0," ",'ALC Transition Plans'!AF429)</f>
        <v xml:space="preserve"> </v>
      </c>
      <c r="Q428" s="558">
        <f t="shared" si="44"/>
        <v>0</v>
      </c>
      <c r="R428" s="276" t="str">
        <f>IF(VLOOKUP(B428,'Pivot Table'!$B$5:$K$2000,8,FALSE)=1,"Yes","")</f>
        <v/>
      </c>
      <c r="S428" s="277" t="str">
        <f>'ALC Transition Plans'!BL429</f>
        <v>F</v>
      </c>
      <c r="T428" s="226" t="str">
        <f>IF('ALC POC'!D428=0," ",'ALC POC'!D428)</f>
        <v>Patrice Cousins
Vicky DeHullu
Ivonne Garcia</v>
      </c>
      <c r="U428" s="139" t="str">
        <f>IF('ALC POC'!E428=0," ",'ALC POC'!E428)</f>
        <v>pcousins@nsf.gov
vdehullu@nsf.gov
igarcia@nsf.gov</v>
      </c>
      <c r="V428" s="139" t="str">
        <f>IF('ALC POC'!F428=0," ",'ALC POC'!F428)</f>
        <v>(703) 292-4456</v>
      </c>
      <c r="X428">
        <f t="shared" si="45"/>
        <v>0</v>
      </c>
    </row>
    <row r="429" spans="1:24" ht="22.5" x14ac:dyDescent="0.25">
      <c r="A429" s="333" t="s">
        <v>402</v>
      </c>
      <c r="B429" s="333" t="s">
        <v>401</v>
      </c>
      <c r="C429" s="480" t="str">
        <f>IF('ALC POC'!C429=0," ",'ALC POC'!C429)</f>
        <v>SEC - ESC</v>
      </c>
      <c r="D429" s="480" t="s">
        <v>2061</v>
      </c>
      <c r="E429" s="322" t="str">
        <f>IF('ALC Transition Plans'!$C430="yes", IF('ALC Transition Plans'!M430,"Prod",IF('ALC Transition Plans'!F430, 'ALC Transition Plans'!E430," ")),"N/A")</f>
        <v xml:space="preserve"> </v>
      </c>
      <c r="F429" s="261" t="str">
        <f>IF('ALC Transition Plans'!F430=0," ",'ALC Transition Plans'!F430)</f>
        <v xml:space="preserve"> </v>
      </c>
      <c r="G429" s="262" t="str">
        <f>IF('ALC Transition Plans'!G430=0," ",'ALC Transition Plans'!G430)</f>
        <v xml:space="preserve"> </v>
      </c>
      <c r="H429" s="262" t="str">
        <f>IF('ALC Transition Plans'!H430=0," ",'ALC Transition Plans'!H430)</f>
        <v>Y</v>
      </c>
      <c r="I429" s="261">
        <f>IF('ALC Transition Plans'!I430=0," ",'ALC Transition Plans'!I430)</f>
        <v>42644</v>
      </c>
      <c r="J429" s="323" t="str">
        <f>IF('ALC Transition Plans'!$O430="yes", IF('ALC Transition Plans'!X430,"Prod",IF('ALC Transition Plans'!R430, 'ALC Transition Plans'!Q430," ")),"N/A")</f>
        <v xml:space="preserve"> </v>
      </c>
      <c r="K429" s="267" t="str">
        <f>IF('ALC Transition Plans'!R430=0," ",'ALC Transition Plans'!R430)</f>
        <v xml:space="preserve"> </v>
      </c>
      <c r="L429" s="270" t="str">
        <f>IF('ALC Transition Plans'!S430=0," ",'ALC Transition Plans'!S430)</f>
        <v>Y</v>
      </c>
      <c r="M429" s="267">
        <f>IF('ALC Transition Plans'!T430=0," ",'ALC Transition Plans'!T430)</f>
        <v>42644</v>
      </c>
      <c r="N429" s="324" t="str">
        <f>IF('ALC Transition Plans'!$Z430="yes", IF('ALC Transition Plans'!AJ430,"Prod",IF('ALC Transition Plans'!AF430, 'ALC Transition Plans'!AC430," ")),"N/A")</f>
        <v>X</v>
      </c>
      <c r="O429" s="269" t="str">
        <f>IF('ALC Transition Plans'!AE430=0," ",'ALC Transition Plans'!AE430)</f>
        <v>Y</v>
      </c>
      <c r="P429" s="557">
        <f>IF('ALC Transition Plans'!AF430=0," ",'ALC Transition Plans'!AF430)</f>
        <v>42644</v>
      </c>
      <c r="Q429" s="558">
        <f t="shared" si="44"/>
        <v>1</v>
      </c>
      <c r="R429" s="276" t="str">
        <f>IF(VLOOKUP(B429,'Pivot Table'!$B$5:$K$2000,8,FALSE)=1,"Yes","")</f>
        <v/>
      </c>
      <c r="S429" s="277" t="str">
        <f>'ALC Transition Plans'!BL430</f>
        <v xml:space="preserve"> </v>
      </c>
      <c r="T429" s="226" t="str">
        <f>IF('ALC POC'!D429=0," ",'ALC POC'!D429)</f>
        <v xml:space="preserve"> </v>
      </c>
      <c r="U429" s="139" t="str">
        <f>IF('ALC POC'!E429=0," ",'ALC POC'!E429)</f>
        <v xml:space="preserve"> </v>
      </c>
      <c r="V429" s="139" t="str">
        <f>IF('ALC POC'!F429=0," ",'ALC POC'!F429)</f>
        <v xml:space="preserve"> </v>
      </c>
      <c r="X429">
        <f t="shared" si="45"/>
        <v>0</v>
      </c>
    </row>
    <row r="430" spans="1:24" ht="40.799999999999997" x14ac:dyDescent="0.3">
      <c r="A430" s="333" t="s">
        <v>404</v>
      </c>
      <c r="B430" s="333" t="s">
        <v>403</v>
      </c>
      <c r="C430" s="480" t="str">
        <f>IF('ALC POC'!C430=0," ",'ALC POC'!C430)</f>
        <v>FDIC</v>
      </c>
      <c r="D430" s="480" t="s">
        <v>2033</v>
      </c>
      <c r="E430" s="322" t="str">
        <f>IF('ALC Transition Plans'!$C431="yes", IF('ALC Transition Plans'!M431,"Prod",IF('ALC Transition Plans'!F431, 'ALC Transition Plans'!E431," ")),"N/A")</f>
        <v>Prod</v>
      </c>
      <c r="F430" s="261">
        <f>IF('ALC Transition Plans'!F431=0," ",'ALC Transition Plans'!F431)</f>
        <v>41456</v>
      </c>
      <c r="G430" s="262" t="str">
        <f>IF('ALC Transition Plans'!G431=0," ",'ALC Transition Plans'!G431)</f>
        <v>Y</v>
      </c>
      <c r="H430" s="262" t="str">
        <f>IF('ALC Transition Plans'!H431=0," ",'ALC Transition Plans'!H431)</f>
        <v>Y</v>
      </c>
      <c r="I430" s="261" t="str">
        <f>IF('ALC Transition Plans'!I431=0," ",'ALC Transition Plans'!I431)</f>
        <v xml:space="preserve"> </v>
      </c>
      <c r="J430" s="323" t="str">
        <f>IF('ALC Transition Plans'!$O431="yes", IF('ALC Transition Plans'!X431,"Prod",IF('ALC Transition Plans'!R431, 'ALC Transition Plans'!Q431," ")),"N/A")</f>
        <v>X</v>
      </c>
      <c r="K430" s="267">
        <f>IF('ALC Transition Plans'!R431=0," ",'ALC Transition Plans'!R431)</f>
        <v>41456</v>
      </c>
      <c r="L430" s="270" t="str">
        <f>IF('ALC Transition Plans'!S431=0," ",'ALC Transition Plans'!S431)</f>
        <v>Y</v>
      </c>
      <c r="M430" s="267">
        <f>IF('ALC Transition Plans'!T431=0," ",'ALC Transition Plans'!T431)</f>
        <v>42461</v>
      </c>
      <c r="N430" s="324" t="str">
        <f>IF('ALC Transition Plans'!$Z431="yes", IF('ALC Transition Plans'!AJ431,"Prod",IF('ALC Transition Plans'!AF431, 'ALC Transition Plans'!AC431," ")),"N/A")</f>
        <v>Prod</v>
      </c>
      <c r="O430" s="269" t="str">
        <f>IF('ALC Transition Plans'!AE431=0," ",'ALC Transition Plans'!AE431)</f>
        <v>Y</v>
      </c>
      <c r="P430" s="557" t="str">
        <f>IF('ALC Transition Plans'!AF431=0," ",'ALC Transition Plans'!AF431)</f>
        <v xml:space="preserve"> </v>
      </c>
      <c r="Q430" s="558">
        <f t="shared" si="44"/>
        <v>1</v>
      </c>
      <c r="R430" s="276" t="str">
        <f>IF(VLOOKUP(B430,'Pivot Table'!$B$5:$K$2000,8,FALSE)=1,"Yes","")</f>
        <v>Yes</v>
      </c>
      <c r="S430" s="277" t="str">
        <f>'ALC Transition Plans'!BL431</f>
        <v>P</v>
      </c>
      <c r="T430" s="226" t="str">
        <f>IF('ALC POC'!D430=0," ",'ALC POC'!D430)</f>
        <v xml:space="preserve">Tom Green </v>
      </c>
      <c r="U430" s="139" t="str">
        <f>IF('ALC POC'!E430=0," ",'ALC POC'!E430)</f>
        <v>THGreen@fdic.gov</v>
      </c>
      <c r="V430" s="139" t="str">
        <f>IF('ALC POC'!F430=0," ",'ALC POC'!F430)</f>
        <v>703-562-6179</v>
      </c>
      <c r="X430">
        <f t="shared" si="45"/>
        <v>0</v>
      </c>
    </row>
    <row r="431" spans="1:24" ht="22.2" customHeight="1" x14ac:dyDescent="0.25">
      <c r="A431" s="333" t="s">
        <v>406</v>
      </c>
      <c r="B431" s="333" t="s">
        <v>405</v>
      </c>
      <c r="C431" s="480" t="str">
        <f>IF('ALC POC'!C431=0," ",'ALC POC'!C431)</f>
        <v>Federal Labor Relations Authority - ARC</v>
      </c>
      <c r="D431" s="480"/>
      <c r="E431" s="322" t="str">
        <f>IF('ALC Transition Plans'!$C432="yes", IF('ALC Transition Plans'!M432,"Prod",IF('ALC Transition Plans'!F432, 'ALC Transition Plans'!E432," ")),"N/A")</f>
        <v>Prod</v>
      </c>
      <c r="F431" s="261">
        <f>IF('ALC Transition Plans'!F432=0," ",'ALC Transition Plans'!F432)</f>
        <v>41883</v>
      </c>
      <c r="G431" s="262" t="str">
        <f>IF('ALC Transition Plans'!G432=0," ",'ALC Transition Plans'!G432)</f>
        <v>Y</v>
      </c>
      <c r="H431" s="262" t="str">
        <f>IF('ALC Transition Plans'!H432=0," ",'ALC Transition Plans'!H432)</f>
        <v>Y</v>
      </c>
      <c r="I431" s="261" t="str">
        <f>IF('ALC Transition Plans'!I432=0," ",'ALC Transition Plans'!I432)</f>
        <v xml:space="preserve"> </v>
      </c>
      <c r="J431" s="323" t="str">
        <f>IF('ALC Transition Plans'!$O432="yes", IF('ALC Transition Plans'!X432,"Prod",IF('ALC Transition Plans'!R432, 'ALC Transition Plans'!Q432," ")),"N/A")</f>
        <v>Prod</v>
      </c>
      <c r="K431" s="267" t="str">
        <f>IF('ALC Transition Plans'!R432=0," ",'ALC Transition Plans'!R432)</f>
        <v xml:space="preserve"> </v>
      </c>
      <c r="L431" s="270" t="str">
        <f>IF('ALC Transition Plans'!S432=0," ",'ALC Transition Plans'!S432)</f>
        <v>Y</v>
      </c>
      <c r="M431" s="267" t="str">
        <f>IF('ALC Transition Plans'!T432=0," ",'ALC Transition Plans'!T432)</f>
        <v xml:space="preserve"> </v>
      </c>
      <c r="N431" s="324" t="str">
        <f>IF('ALC Transition Plans'!$Z432="yes", IF('ALC Transition Plans'!AJ432,"Prod",IF('ALC Transition Plans'!AF432, 'ALC Transition Plans'!AC432," ")),"N/A")</f>
        <v>Prod</v>
      </c>
      <c r="O431" s="269" t="str">
        <f>IF('ALC Transition Plans'!AE432=0," ",'ALC Transition Plans'!AE432)</f>
        <v>Y</v>
      </c>
      <c r="P431" s="557" t="str">
        <f>IF('ALC Transition Plans'!AF432=0," ",'ALC Transition Plans'!AF432)</f>
        <v xml:space="preserve"> </v>
      </c>
      <c r="Q431" s="558">
        <f t="shared" si="44"/>
        <v>0</v>
      </c>
      <c r="R431" s="276" t="str">
        <f>IF(VLOOKUP(B431,'Pivot Table'!$B$5:$K$2000,8,FALSE)=1,"Yes","")</f>
        <v/>
      </c>
      <c r="S431" s="277" t="str">
        <f>'ALC Transition Plans'!BL432</f>
        <v>F</v>
      </c>
      <c r="T431" s="226" t="str">
        <f>IF('ALC POC'!D431=0," ",'ALC POC'!D431)</f>
        <v xml:space="preserve">Brian D. Casto </v>
      </c>
      <c r="U431" s="139" t="str">
        <f>IF('ALC POC'!E431=0," ",'ALC POC'!E431)</f>
        <v>Brian.Casto@bpd.treas.gov</v>
      </c>
      <c r="V431" s="139" t="str">
        <f>IF('ALC POC'!F431=0," ",'ALC POC'!F431)</f>
        <v>(304) 480-7018</v>
      </c>
      <c r="X431">
        <f t="shared" si="45"/>
        <v>0</v>
      </c>
    </row>
    <row r="432" spans="1:24" ht="15" customHeight="1" x14ac:dyDescent="0.25">
      <c r="A432" s="333" t="s">
        <v>408</v>
      </c>
      <c r="B432" s="333" t="s">
        <v>407</v>
      </c>
      <c r="C432" s="480" t="str">
        <f>IF('ALC POC'!C432=0," ",'ALC POC'!C432)</f>
        <v xml:space="preserve">CIA </v>
      </c>
      <c r="D432" s="480"/>
      <c r="E432" s="322" t="str">
        <f>IF('ALC Transition Plans'!$C433="yes", IF('ALC Transition Plans'!M433,"Prod",IF('ALC Transition Plans'!F433, 'ALC Transition Plans'!E433," ")),"N/A")</f>
        <v>Prod</v>
      </c>
      <c r="F432" s="261">
        <f>IF('ALC Transition Plans'!F433=0," ",'ALC Transition Plans'!F433)</f>
        <v>41061</v>
      </c>
      <c r="G432" s="262" t="str">
        <f>IF('ALC Transition Plans'!G433=0," ",'ALC Transition Plans'!G433)</f>
        <v>Y</v>
      </c>
      <c r="H432" s="262" t="str">
        <f>IF('ALC Transition Plans'!H433=0," ",'ALC Transition Plans'!H433)</f>
        <v>Y</v>
      </c>
      <c r="I432" s="261" t="str">
        <f>IF('ALC Transition Plans'!I433=0," ",'ALC Transition Plans'!I433)</f>
        <v xml:space="preserve"> </v>
      </c>
      <c r="J432" s="329" t="str">
        <f>IF('ALC Transition Plans'!$O433="yes", IF('ALC Transition Plans'!X433,"Prod",IF('ALC Transition Plans'!R433, 'ALC Transition Plans'!Q433," ")),"N/A")</f>
        <v>N/A</v>
      </c>
      <c r="K432" s="330" t="str">
        <f>IF('ALC Transition Plans'!R433=0," ",'ALC Transition Plans'!R433)</f>
        <v xml:space="preserve"> </v>
      </c>
      <c r="L432" s="332" t="str">
        <f>IF('ALC Transition Plans'!S433=0," ",'ALC Transition Plans'!S433)</f>
        <v xml:space="preserve"> </v>
      </c>
      <c r="M432" s="330" t="str">
        <f>IF('ALC Transition Plans'!T433=0," ",'ALC Transition Plans'!T433)</f>
        <v xml:space="preserve"> </v>
      </c>
      <c r="N432" s="329" t="str">
        <f>IF('ALC Transition Plans'!$Z433="yes", IF('ALC Transition Plans'!AJ433,"Prod",IF('ALC Transition Plans'!AF433, 'ALC Transition Plans'!AC433," ")),"N/A")</f>
        <v>N/A</v>
      </c>
      <c r="O432" s="332" t="str">
        <f>IF('ALC Transition Plans'!AE433=0," ",'ALC Transition Plans'!AE433)</f>
        <v xml:space="preserve"> </v>
      </c>
      <c r="P432" s="560" t="str">
        <f>IF('ALC Transition Plans'!AF433=0," ",'ALC Transition Plans'!AF433)</f>
        <v xml:space="preserve"> </v>
      </c>
      <c r="Q432" s="558">
        <f t="shared" si="44"/>
        <v>0</v>
      </c>
      <c r="R432" s="276" t="str">
        <f>IF(VLOOKUP(B432,'Pivot Table'!$B$5:$K$2000,8,FALSE)=1,"Yes","")</f>
        <v/>
      </c>
      <c r="S432" s="277" t="str">
        <f>'ALC Transition Plans'!BL433</f>
        <v>F</v>
      </c>
      <c r="T432" s="226" t="str">
        <f>IF('ALC POC'!D432=0," ",'ALC POC'!D432)</f>
        <v>Tina Arthur</v>
      </c>
      <c r="U432" s="139" t="str">
        <f>IF('ALC POC'!E432=0," ",'ALC POC'!E432)</f>
        <v>tinala@ucia.gov</v>
      </c>
      <c r="V432" s="139" t="str">
        <f>IF('ALC POC'!F432=0," ",'ALC POC'!F432)</f>
        <v>703-613-8877</v>
      </c>
      <c r="X432">
        <f t="shared" si="45"/>
        <v>0</v>
      </c>
    </row>
    <row r="433" spans="1:24" ht="33.75" x14ac:dyDescent="0.25">
      <c r="A433" s="333" t="s">
        <v>1301</v>
      </c>
      <c r="B433" s="333" t="s">
        <v>1304</v>
      </c>
      <c r="C433" s="480" t="str">
        <f>IF('ALC POC'!C433=0," ",'ALC POC'!C433)</f>
        <v>Air Force</v>
      </c>
      <c r="D433" s="480" t="s">
        <v>2120</v>
      </c>
      <c r="E433" s="329" t="str">
        <f>IF('ALC Transition Plans'!$C434="yes", IF('ALC Transition Plans'!M434,"Prod",IF('ALC Transition Plans'!F434, 'ALC Transition Plans'!E434," ")),"N/A")</f>
        <v>N/A</v>
      </c>
      <c r="F433" s="330" t="str">
        <f>IF('ALC Transition Plans'!F434=0," ",'ALC Transition Plans'!F434)</f>
        <v xml:space="preserve"> </v>
      </c>
      <c r="G433" s="331" t="str">
        <f>IF('ALC Transition Plans'!G434=0," ",'ALC Transition Plans'!G434)</f>
        <v xml:space="preserve"> </v>
      </c>
      <c r="H433" s="331" t="str">
        <f>IF('ALC Transition Plans'!H434=0," ",'ALC Transition Plans'!H434)</f>
        <v xml:space="preserve"> </v>
      </c>
      <c r="I433" s="330" t="str">
        <f>IF('ALC Transition Plans'!I434=0," ",'ALC Transition Plans'!I434)</f>
        <v xml:space="preserve"> </v>
      </c>
      <c r="J433" s="329" t="str">
        <f>IF('ALC Transition Plans'!$O434="yes", IF('ALC Transition Plans'!X434,"Prod",IF('ALC Transition Plans'!R434, 'ALC Transition Plans'!Q434," ")),"N/A")</f>
        <v>N/A</v>
      </c>
      <c r="K433" s="330" t="str">
        <f>IF('ALC Transition Plans'!R434=0," ",'ALC Transition Plans'!R434)</f>
        <v xml:space="preserve"> </v>
      </c>
      <c r="L433" s="332" t="str">
        <f>IF('ALC Transition Plans'!S434=0," ",'ALC Transition Plans'!S434)</f>
        <v xml:space="preserve"> </v>
      </c>
      <c r="M433" s="330" t="str">
        <f>IF('ALC Transition Plans'!T434=0," ",'ALC Transition Plans'!T434)</f>
        <v xml:space="preserve"> </v>
      </c>
      <c r="N433" s="324" t="str">
        <f>IF('ALC Transition Plans'!$Z434="yes", IF('ALC Transition Plans'!AJ434,"Prod",IF('ALC Transition Plans'!AF434, 'ALC Transition Plans'!AC434," ")),"N/A")</f>
        <v>X</v>
      </c>
      <c r="O433" s="269" t="str">
        <f>IF('ALC Transition Plans'!AE434=0," ",'ALC Transition Plans'!AE434)</f>
        <v xml:space="preserve"> </v>
      </c>
      <c r="P433" s="557">
        <f>IF('ALC Transition Plans'!AF434=0," ",'ALC Transition Plans'!AF434)</f>
        <v>42461</v>
      </c>
      <c r="Q433" s="558">
        <f t="shared" ref="Q433" si="46">COUNTIF(E433:P433,"X")</f>
        <v>1</v>
      </c>
      <c r="R433" s="276"/>
      <c r="S433" s="277" t="str">
        <f>'ALC Transition Plans'!BL434</f>
        <v xml:space="preserve"> </v>
      </c>
      <c r="T433" s="226" t="str">
        <f>IF('ALC POC'!D433=0," ",'ALC POC'!D433)</f>
        <v>Theresa Agnew
Beth Ziliak</v>
      </c>
      <c r="U433" s="139" t="str">
        <f>IF('ALC POC'!E433=0," ",'ALC POC'!E433)</f>
        <v>theresa.a.agnew.civ@mail.mil
beth.a.ziliak.civ@mail.mil</v>
      </c>
      <c r="V433" s="139" t="str">
        <f>IF('ALC POC'!F433=0," ",'ALC POC'!F433)</f>
        <v>317-212-7276</v>
      </c>
      <c r="X433">
        <f t="shared" si="45"/>
        <v>0</v>
      </c>
    </row>
    <row r="434" spans="1:24" ht="15" customHeight="1" x14ac:dyDescent="0.25">
      <c r="A434" s="333" t="s">
        <v>1301</v>
      </c>
      <c r="B434" s="333" t="s">
        <v>1926</v>
      </c>
      <c r="C434" s="480" t="str">
        <f>IF('ALC POC'!C435=0," ",'ALC POC'!C434)</f>
        <v>Air Force, DFAS CO</v>
      </c>
      <c r="D434" s="480"/>
      <c r="E434" s="322" t="str">
        <f>IF('ALC Transition Plans'!$C435="yes", IF('ALC Transition Plans'!M435,"Prod",IF('ALC Transition Plans'!F435, 'ALC Transition Plans'!E435," ")),"N/A")</f>
        <v>Prod</v>
      </c>
      <c r="F434" s="261" t="str">
        <f>IF('ALC Transition Plans'!F435=0," ",'ALC Transition Plans'!F435)</f>
        <v xml:space="preserve"> </v>
      </c>
      <c r="G434" s="262" t="str">
        <f>IF('ALC Transition Plans'!G435=0," ",'ALC Transition Plans'!G435)</f>
        <v>Y</v>
      </c>
      <c r="H434" s="262" t="str">
        <f>IF('ALC Transition Plans'!H435=0," ",'ALC Transition Plans'!H435)</f>
        <v>Y</v>
      </c>
      <c r="I434" s="261" t="str">
        <f>IF('ALC Transition Plans'!I435=0," ",'ALC Transition Plans'!I435)</f>
        <v xml:space="preserve"> </v>
      </c>
      <c r="J434" s="329" t="str">
        <f>IF('ALC Transition Plans'!$O435="yes", IF('ALC Transition Plans'!X435,"Prod",IF('ALC Transition Plans'!R435, 'ALC Transition Plans'!Q435," ")),"N/A")</f>
        <v>N/A</v>
      </c>
      <c r="K434" s="330" t="str">
        <f>IF('ALC Transition Plans'!R435=0," ",'ALC Transition Plans'!R435)</f>
        <v xml:space="preserve"> </v>
      </c>
      <c r="L434" s="332" t="str">
        <f>IF('ALC Transition Plans'!S435=0," ",'ALC Transition Plans'!S435)</f>
        <v xml:space="preserve"> </v>
      </c>
      <c r="M434" s="330" t="str">
        <f>IF('ALC Transition Plans'!T435=0," ",'ALC Transition Plans'!T435)</f>
        <v xml:space="preserve"> </v>
      </c>
      <c r="N434" s="329" t="str">
        <f>IF('ALC Transition Plans'!$Z435="yes", IF('ALC Transition Plans'!AJ435,"Prod",IF('ALC Transition Plans'!AF435, 'ALC Transition Plans'!AC435," ")),"N/A")</f>
        <v>N/A</v>
      </c>
      <c r="O434" s="332" t="str">
        <f>IF('ALC Transition Plans'!AE435=0," ",'ALC Transition Plans'!AE435)</f>
        <v xml:space="preserve"> </v>
      </c>
      <c r="P434" s="560" t="str">
        <f>IF('ALC Transition Plans'!AF435=0," ",'ALC Transition Plans'!AF435)</f>
        <v xml:space="preserve"> </v>
      </c>
      <c r="Q434" s="558">
        <f t="shared" ref="Q434" si="47">COUNTIF(E434:P434,"X")</f>
        <v>0</v>
      </c>
      <c r="R434" s="276"/>
      <c r="S434" s="277" t="str">
        <f>'ALC Transition Plans'!BL435</f>
        <v>F</v>
      </c>
      <c r="T434" s="226" t="str">
        <f>IF('ALC POC'!D435=0," ",'ALC POC'!D435)</f>
        <v>Sean Doss</v>
      </c>
      <c r="U434" s="139" t="str">
        <f>IF('ALC POC'!E435=0," ",'ALC POC'!E435)</f>
        <v>sdoss@arts.gov</v>
      </c>
      <c r="V434" s="139" t="str">
        <f>IF('ALC POC'!F435=0," ",'ALC POC'!F435)</f>
        <v xml:space="preserve"> 202  682-5706</v>
      </c>
      <c r="X434">
        <f t="shared" si="45"/>
        <v>0</v>
      </c>
    </row>
    <row r="435" spans="1:24" ht="22.5" x14ac:dyDescent="0.25">
      <c r="A435" s="333" t="s">
        <v>410</v>
      </c>
      <c r="B435" s="333" t="s">
        <v>409</v>
      </c>
      <c r="C435" s="480" t="str">
        <f>IF('ALC POC'!C435=0," ",'ALC POC'!C435)</f>
        <v>National Endowment of the Arts  - ESC</v>
      </c>
      <c r="D435" s="480" t="s">
        <v>2066</v>
      </c>
      <c r="E435" s="322" t="str">
        <f>IF('ALC Transition Plans'!$C436="yes", IF('ALC Transition Plans'!M436,"Prod",IF('ALC Transition Plans'!F436, 'ALC Transition Plans'!E436," ")),"N/A")</f>
        <v>X</v>
      </c>
      <c r="F435" s="261">
        <f>IF('ALC Transition Plans'!F436=0," ",'ALC Transition Plans'!F436)</f>
        <v>41821</v>
      </c>
      <c r="G435" s="262" t="str">
        <f>IF('ALC Transition Plans'!G436=0," ",'ALC Transition Plans'!G436)</f>
        <v>Y</v>
      </c>
      <c r="H435" s="262" t="str">
        <f>IF('ALC Transition Plans'!H436=0," ",'ALC Transition Plans'!H436)</f>
        <v>Y</v>
      </c>
      <c r="I435" s="261">
        <f>IF('ALC Transition Plans'!I436=0," ",'ALC Transition Plans'!I436)</f>
        <v>42644</v>
      </c>
      <c r="J435" s="323" t="str">
        <f>IF('ALC Transition Plans'!$O436="yes", IF('ALC Transition Plans'!X436,"Prod",IF('ALC Transition Plans'!R436, 'ALC Transition Plans'!Q436," ")),"N/A")</f>
        <v>X</v>
      </c>
      <c r="K435" s="267">
        <f>IF('ALC Transition Plans'!R436=0," ",'ALC Transition Plans'!R436)</f>
        <v>41821</v>
      </c>
      <c r="L435" s="270" t="str">
        <f>IF('ALC Transition Plans'!S436=0," ",'ALC Transition Plans'!S436)</f>
        <v>Y</v>
      </c>
      <c r="M435" s="267">
        <f>IF('ALC Transition Plans'!T436=0," ",'ALC Transition Plans'!T436)</f>
        <v>42644</v>
      </c>
      <c r="N435" s="324" t="str">
        <f>IF('ALC Transition Plans'!$Z436="yes", IF('ALC Transition Plans'!AJ436,"Prod",IF('ALC Transition Plans'!AF436, 'ALC Transition Plans'!AC436," ")),"N/A")</f>
        <v>X</v>
      </c>
      <c r="O435" s="269" t="str">
        <f>IF('ALC Transition Plans'!AE436=0," ",'ALC Transition Plans'!AE436)</f>
        <v>Y</v>
      </c>
      <c r="P435" s="557">
        <f>IF('ALC Transition Plans'!AF436=0," ",'ALC Transition Plans'!AF436)</f>
        <v>42644</v>
      </c>
      <c r="Q435" s="558">
        <f t="shared" si="44"/>
        <v>3</v>
      </c>
      <c r="R435" s="276" t="str">
        <f>IF(VLOOKUP(B435,'Pivot Table'!$B$5:$K$2000,8,FALSE)=1,"Yes","")</f>
        <v/>
      </c>
      <c r="S435" s="277" t="str">
        <f>'ALC Transition Plans'!BL436</f>
        <v xml:space="preserve"> </v>
      </c>
      <c r="T435" s="226" t="str">
        <f>IF('ALC POC'!D435=0," ",'ALC POC'!D435)</f>
        <v>Sean Doss</v>
      </c>
      <c r="U435" s="139" t="str">
        <f>IF('ALC POC'!E435=0," ",'ALC POC'!E435)</f>
        <v>sdoss@arts.gov</v>
      </c>
      <c r="V435" s="139" t="str">
        <f>IF('ALC POC'!F435=0," ",'ALC POC'!F435)</f>
        <v xml:space="preserve"> 202  682-5706</v>
      </c>
      <c r="X435">
        <f t="shared" si="45"/>
        <v>0</v>
      </c>
    </row>
    <row r="436" spans="1:24" ht="93.6" customHeight="1" x14ac:dyDescent="0.25">
      <c r="A436" s="333" t="s">
        <v>410</v>
      </c>
      <c r="B436" s="333" t="s">
        <v>411</v>
      </c>
      <c r="C436" s="480" t="str">
        <f>IF('ALC POC'!C436=0," ",'ALC POC'!C436)</f>
        <v>National Endowment of the Humanities</v>
      </c>
      <c r="D436" s="480"/>
      <c r="E436" s="322" t="str">
        <f>IF('ALC Transition Plans'!$C437="yes", IF('ALC Transition Plans'!M437,"Prod",IF('ALC Transition Plans'!F437, 'ALC Transition Plans'!E437," ")),"N/A")</f>
        <v>Prod</v>
      </c>
      <c r="F436" s="261">
        <f>IF('ALC Transition Plans'!F437=0," ",'ALC Transition Plans'!F437)</f>
        <v>41883</v>
      </c>
      <c r="G436" s="262" t="str">
        <f>IF('ALC Transition Plans'!G437=0," ",'ALC Transition Plans'!G437)</f>
        <v>Y</v>
      </c>
      <c r="H436" s="262" t="str">
        <f>IF('ALC Transition Plans'!H437=0," ",'ALC Transition Plans'!H437)</f>
        <v>Y</v>
      </c>
      <c r="I436" s="261" t="str">
        <f>IF('ALC Transition Plans'!I437=0," ",'ALC Transition Plans'!I437)</f>
        <v xml:space="preserve"> </v>
      </c>
      <c r="J436" s="323" t="str">
        <f>IF('ALC Transition Plans'!$O437="yes", IF('ALC Transition Plans'!X437,"Prod",IF('ALC Transition Plans'!R437, 'ALC Transition Plans'!Q437," ")),"N/A")</f>
        <v>Prod</v>
      </c>
      <c r="K436" s="267">
        <f>IF('ALC Transition Plans'!R437=0," ",'ALC Transition Plans'!R437)</f>
        <v>41883</v>
      </c>
      <c r="L436" s="270" t="str">
        <f>IF('ALC Transition Plans'!S437=0," ",'ALC Transition Plans'!S437)</f>
        <v>Y</v>
      </c>
      <c r="M436" s="267" t="str">
        <f>IF('ALC Transition Plans'!T437=0," ",'ALC Transition Plans'!T437)</f>
        <v xml:space="preserve"> </v>
      </c>
      <c r="N436" s="324" t="str">
        <f>IF('ALC Transition Plans'!$Z437="yes", IF('ALC Transition Plans'!AJ437,"Prod",IF('ALC Transition Plans'!AF437, 'ALC Transition Plans'!AC437," ")),"N/A")</f>
        <v>Prod</v>
      </c>
      <c r="O436" s="269" t="str">
        <f>IF('ALC Transition Plans'!AE437=0," ",'ALC Transition Plans'!AE437)</f>
        <v>Y</v>
      </c>
      <c r="P436" s="557" t="str">
        <f>IF('ALC Transition Plans'!AF437=0," ",'ALC Transition Plans'!AF437)</f>
        <v xml:space="preserve"> </v>
      </c>
      <c r="Q436" s="558">
        <f t="shared" si="44"/>
        <v>0</v>
      </c>
      <c r="R436" s="276" t="str">
        <f>IF(VLOOKUP(B436,'Pivot Table'!$B$5:$K$2000,8,FALSE)=1,"Yes","")</f>
        <v/>
      </c>
      <c r="S436" s="277" t="str">
        <f>'ALC Transition Plans'!BL437</f>
        <v>F</v>
      </c>
      <c r="T436" s="226" t="str">
        <f>IF('ALC POC'!D436=0," ",'ALC POC'!D436)</f>
        <v xml:space="preserve">Ning Ma
John Gleason, (Director, Accounting Ofc.)
Megan Young, Accountant  &amp; Certifying Officer), 
Ning Ma, (Financial System Administrator)
Shemsa Mohamedi,(Accountant &amp; Certying Officer)   </v>
      </c>
      <c r="U436" s="139" t="str">
        <f>IF('ALC POC'!E436=0," ",'ALC POC'!E436)</f>
        <v>nma@neh.gov
jgleason@neh.gov
 nma@neh.gov   
myoung@neh.gov 
smohamedi@neh</v>
      </c>
      <c r="V436" s="139" t="str">
        <f>IF('ALC POC'!F436=0," ",'ALC POC'!F436)</f>
        <v>202-606-8248
202-606-8336
202-606-8248
202-606-8414
202-606-8649</v>
      </c>
      <c r="X436">
        <f t="shared" si="45"/>
        <v>0</v>
      </c>
    </row>
    <row r="437" spans="1:24" ht="22.5" x14ac:dyDescent="0.25">
      <c r="A437" s="333" t="s">
        <v>410</v>
      </c>
      <c r="B437" s="333" t="s">
        <v>412</v>
      </c>
      <c r="C437" s="480" t="str">
        <f>IF('ALC POC'!C437=0," ",'ALC POC'!C437)</f>
        <v>Institute of Museum and Library Services - ESC</v>
      </c>
      <c r="D437" s="480" t="s">
        <v>2067</v>
      </c>
      <c r="E437" s="322" t="str">
        <f>IF('ALC Transition Plans'!$C438="yes", IF('ALC Transition Plans'!M438,"Prod",IF('ALC Transition Plans'!F438, 'ALC Transition Plans'!E438," ")),"N/A")</f>
        <v>X</v>
      </c>
      <c r="F437" s="261">
        <f>IF('ALC Transition Plans'!F438=0," ",'ALC Transition Plans'!F438)</f>
        <v>41852</v>
      </c>
      <c r="G437" s="262" t="str">
        <f>IF('ALC Transition Plans'!G438=0," ",'ALC Transition Plans'!G438)</f>
        <v xml:space="preserve"> </v>
      </c>
      <c r="H437" s="262" t="str">
        <f>IF('ALC Transition Plans'!H438=0," ",'ALC Transition Plans'!H438)</f>
        <v>Y</v>
      </c>
      <c r="I437" s="261">
        <f>IF('ALC Transition Plans'!I438=0," ",'ALC Transition Plans'!I438)</f>
        <v>42644</v>
      </c>
      <c r="J437" s="323" t="str">
        <f>IF('ALC Transition Plans'!$O438="yes", IF('ALC Transition Plans'!X438,"Prod",IF('ALC Transition Plans'!R438, 'ALC Transition Plans'!Q438," ")),"N/A")</f>
        <v xml:space="preserve"> </v>
      </c>
      <c r="K437" s="267" t="str">
        <f>IF('ALC Transition Plans'!R438=0," ",'ALC Transition Plans'!R438)</f>
        <v xml:space="preserve"> </v>
      </c>
      <c r="L437" s="270" t="str">
        <f>IF('ALC Transition Plans'!S438=0," ",'ALC Transition Plans'!S438)</f>
        <v>Y</v>
      </c>
      <c r="M437" s="267">
        <f>IF('ALC Transition Plans'!T438=0," ",'ALC Transition Plans'!T438)</f>
        <v>42644</v>
      </c>
      <c r="N437" s="324" t="str">
        <f>IF('ALC Transition Plans'!$Z438="yes", IF('ALC Transition Plans'!AJ438,"Prod",IF('ALC Transition Plans'!AF438, 'ALC Transition Plans'!AC438," ")),"N/A")</f>
        <v>X</v>
      </c>
      <c r="O437" s="269" t="str">
        <f>IF('ALC Transition Plans'!AE438=0," ",'ALC Transition Plans'!AE438)</f>
        <v>Y</v>
      </c>
      <c r="P437" s="557">
        <f>IF('ALC Transition Plans'!AF438=0," ",'ALC Transition Plans'!AF438)</f>
        <v>42644</v>
      </c>
      <c r="Q437" s="558">
        <f t="shared" si="44"/>
        <v>2</v>
      </c>
      <c r="R437" s="276" t="str">
        <f>IF(VLOOKUP(B437,'Pivot Table'!$B$5:$K$2000,8,FALSE)=1,"Yes","")</f>
        <v/>
      </c>
      <c r="S437" s="277" t="str">
        <f>'ALC Transition Plans'!BL438</f>
        <v xml:space="preserve"> </v>
      </c>
      <c r="T437" s="226" t="str">
        <f>IF('ALC POC'!D437=0," ",'ALC POC'!D437)</f>
        <v xml:space="preserve"> </v>
      </c>
      <c r="U437" s="139" t="str">
        <f>IF('ALC POC'!E437=0," ",'ALC POC'!E437)</f>
        <v xml:space="preserve"> </v>
      </c>
      <c r="V437" s="139" t="str">
        <f>IF('ALC POC'!F437=0," ",'ALC POC'!F437)</f>
        <v xml:space="preserve"> </v>
      </c>
      <c r="X437">
        <f t="shared" si="45"/>
        <v>0</v>
      </c>
    </row>
    <row r="438" spans="1:24" ht="22.2" customHeight="1" x14ac:dyDescent="0.25">
      <c r="A438" s="333" t="s">
        <v>414</v>
      </c>
      <c r="B438" s="333" t="s">
        <v>413</v>
      </c>
      <c r="C438" s="480" t="str">
        <f>IF('ALC POC'!C438=0," ",'ALC POC'!C438)</f>
        <v>RRB</v>
      </c>
      <c r="D438" s="480"/>
      <c r="E438" s="322" t="str">
        <f>IF('ALC Transition Plans'!$C439="yes", IF('ALC Transition Plans'!M439,"Prod",IF('ALC Transition Plans'!F439, 'ALC Transition Plans'!E439," ")),"N/A")</f>
        <v>Prod</v>
      </c>
      <c r="F438" s="261">
        <f>IF('ALC Transition Plans'!F439=0," ",'ALC Transition Plans'!F439)</f>
        <v>41609</v>
      </c>
      <c r="G438" s="262" t="str">
        <f>IF('ALC Transition Plans'!G439=0," ",'ALC Transition Plans'!G439)</f>
        <v>Y</v>
      </c>
      <c r="H438" s="262" t="str">
        <f>IF('ALC Transition Plans'!H439=0," ",'ALC Transition Plans'!H439)</f>
        <v>Y</v>
      </c>
      <c r="I438" s="261" t="str">
        <f>IF('ALC Transition Plans'!I439=0," ",'ALC Transition Plans'!I439)</f>
        <v xml:space="preserve"> </v>
      </c>
      <c r="J438" s="323" t="str">
        <f>IF('ALC Transition Plans'!$O439="yes", IF('ALC Transition Plans'!X439,"Prod",IF('ALC Transition Plans'!R439, 'ALC Transition Plans'!Q439," ")),"N/A")</f>
        <v>Prod</v>
      </c>
      <c r="K438" s="267">
        <f>IF('ALC Transition Plans'!R439=0," ",'ALC Transition Plans'!R439)</f>
        <v>41671</v>
      </c>
      <c r="L438" s="270" t="str">
        <f>IF('ALC Transition Plans'!S439=0," ",'ALC Transition Plans'!S439)</f>
        <v>Y</v>
      </c>
      <c r="M438" s="267" t="str">
        <f>IF('ALC Transition Plans'!T439=0," ",'ALC Transition Plans'!T439)</f>
        <v xml:space="preserve"> </v>
      </c>
      <c r="N438" s="324" t="str">
        <f>IF('ALC Transition Plans'!$Z439="yes", IF('ALC Transition Plans'!AJ439,"Prod",IF('ALC Transition Plans'!AF439, 'ALC Transition Plans'!AC439," ")),"N/A")</f>
        <v>Prod</v>
      </c>
      <c r="O438" s="269" t="str">
        <f>IF('ALC Transition Plans'!AE439=0," ",'ALC Transition Plans'!AE439)</f>
        <v>Y</v>
      </c>
      <c r="P438" s="557" t="str">
        <f>IF('ALC Transition Plans'!AF439=0," ",'ALC Transition Plans'!AF439)</f>
        <v xml:space="preserve"> </v>
      </c>
      <c r="Q438" s="558">
        <f t="shared" si="44"/>
        <v>0</v>
      </c>
      <c r="R438" s="276" t="str">
        <f>IF(VLOOKUP(B438,'Pivot Table'!$B$5:$K$2000,8,FALSE)=1,"Yes","")</f>
        <v/>
      </c>
      <c r="S438" s="277" t="str">
        <f>'ALC Transition Plans'!BL439</f>
        <v>F</v>
      </c>
      <c r="T438" s="226" t="str">
        <f>IF('ALC POC'!D438=0," ",'ALC POC'!D438)</f>
        <v>George Yovan
Rita Yarber</v>
      </c>
      <c r="U438" s="139" t="str">
        <f>IF('ALC POC'!E438=0," ",'ALC POC'!E438)</f>
        <v>George.Govan@rrb.gov
Rita.Yarber@rrb.gov</v>
      </c>
      <c r="V438" s="139" t="str">
        <f>IF('ALC POC'!F438=0," ",'ALC POC'!F438)</f>
        <v>312-751-4597</v>
      </c>
      <c r="X438">
        <f t="shared" si="45"/>
        <v>0</v>
      </c>
    </row>
    <row r="439" spans="1:24" ht="15" customHeight="1" x14ac:dyDescent="0.25">
      <c r="A439" s="333" t="s">
        <v>414</v>
      </c>
      <c r="B439" s="333" t="s">
        <v>415</v>
      </c>
      <c r="C439" s="480" t="str">
        <f>IF('ALC POC'!C439=0," ",'ALC POC'!C439)</f>
        <v>RRB</v>
      </c>
      <c r="D439" s="480"/>
      <c r="E439" s="322" t="str">
        <f>IF('ALC Transition Plans'!$C440="yes", IF('ALC Transition Plans'!M440,"Prod",IF('ALC Transition Plans'!F440, 'ALC Transition Plans'!E440," ")),"N/A")</f>
        <v>Prod</v>
      </c>
      <c r="F439" s="261">
        <f>IF('ALC Transition Plans'!F440=0," ",'ALC Transition Plans'!F440)</f>
        <v>41000</v>
      </c>
      <c r="G439" s="262" t="str">
        <f>IF('ALC Transition Plans'!G440=0," ",'ALC Transition Plans'!G440)</f>
        <v>Y</v>
      </c>
      <c r="H439" s="262" t="str">
        <f>IF('ALC Transition Plans'!H440=0," ",'ALC Transition Plans'!H440)</f>
        <v>Y</v>
      </c>
      <c r="I439" s="261" t="str">
        <f>IF('ALC Transition Plans'!I440=0," ",'ALC Transition Plans'!I440)</f>
        <v xml:space="preserve"> </v>
      </c>
      <c r="J439" s="329" t="str">
        <f>IF('ALC Transition Plans'!$O440="yes", IF('ALC Transition Plans'!X440,"Prod",IF('ALC Transition Plans'!R440, 'ALC Transition Plans'!Q440," ")),"N/A")</f>
        <v>N/A</v>
      </c>
      <c r="K439" s="330" t="str">
        <f>IF('ALC Transition Plans'!R440=0," ",'ALC Transition Plans'!R440)</f>
        <v xml:space="preserve"> </v>
      </c>
      <c r="L439" s="332" t="str">
        <f>IF('ALC Transition Plans'!S440=0," ",'ALC Transition Plans'!S440)</f>
        <v xml:space="preserve"> </v>
      </c>
      <c r="M439" s="330" t="str">
        <f>IF('ALC Transition Plans'!T440=0," ",'ALC Transition Plans'!T440)</f>
        <v xml:space="preserve"> </v>
      </c>
      <c r="N439" s="329" t="str">
        <f>IF('ALC Transition Plans'!$Z440="yes", IF('ALC Transition Plans'!AJ440,"Prod",IF('ALC Transition Plans'!AF440, 'ALC Transition Plans'!AC440," ")),"N/A")</f>
        <v>N/A</v>
      </c>
      <c r="O439" s="332" t="str">
        <f>IF('ALC Transition Plans'!AE440=0," ",'ALC Transition Plans'!AE440)</f>
        <v xml:space="preserve"> </v>
      </c>
      <c r="P439" s="560" t="str">
        <f>IF('ALC Transition Plans'!AF440=0," ",'ALC Transition Plans'!AF440)</f>
        <v xml:space="preserve"> </v>
      </c>
      <c r="Q439" s="558">
        <f t="shared" si="44"/>
        <v>0</v>
      </c>
      <c r="R439" s="276" t="str">
        <f>IF(VLOOKUP(B439,'Pivot Table'!$B$5:$K$2000,8,FALSE)=1,"Yes","")</f>
        <v/>
      </c>
      <c r="S439" s="277" t="str">
        <f>'ALC Transition Plans'!BL440</f>
        <v>F</v>
      </c>
      <c r="T439" s="226" t="str">
        <f>IF('ALC POC'!D439=0," ",'ALC POC'!D439)</f>
        <v>Daniel Pesola</v>
      </c>
      <c r="U439" s="139" t="str">
        <f>IF('ALC POC'!E439=0," ",'ALC POC'!E439)</f>
        <v>daniel.pesola@rrb.gov</v>
      </c>
      <c r="V439" s="139" t="str">
        <f>IF('ALC POC'!F439=0," ",'ALC POC'!F439)</f>
        <v>312-751-7139 X2371</v>
      </c>
      <c r="X439">
        <f t="shared" si="45"/>
        <v>0</v>
      </c>
    </row>
    <row r="440" spans="1:24" ht="22.5" x14ac:dyDescent="0.25">
      <c r="A440" s="333" t="s">
        <v>417</v>
      </c>
      <c r="B440" s="333" t="s">
        <v>416</v>
      </c>
      <c r="C440" s="480" t="str">
        <f>IF('ALC POC'!C440=0," ",'ALC POC'!C440)</f>
        <v>CONSUMER PRODUCT SAFETY COMMISSION - ESC</v>
      </c>
      <c r="D440" s="480" t="s">
        <v>2067</v>
      </c>
      <c r="E440" s="322" t="str">
        <f>IF('ALC Transition Plans'!$C441="yes", IF('ALC Transition Plans'!M441,"Prod",IF('ALC Transition Plans'!F441, 'ALC Transition Plans'!E441," ")),"N/A")</f>
        <v xml:space="preserve"> </v>
      </c>
      <c r="F440" s="261" t="str">
        <f>IF('ALC Transition Plans'!F441=0," ",'ALC Transition Plans'!F441)</f>
        <v xml:space="preserve"> </v>
      </c>
      <c r="G440" s="262" t="str">
        <f>IF('ALC Transition Plans'!G441=0," ",'ALC Transition Plans'!G441)</f>
        <v xml:space="preserve"> </v>
      </c>
      <c r="H440" s="262" t="str">
        <f>IF('ALC Transition Plans'!H441=0," ",'ALC Transition Plans'!H441)</f>
        <v>Y</v>
      </c>
      <c r="I440" s="261">
        <f>IF('ALC Transition Plans'!I441=0," ",'ALC Transition Plans'!I441)</f>
        <v>42644</v>
      </c>
      <c r="J440" s="323" t="str">
        <f>IF('ALC Transition Plans'!$O441="yes", IF('ALC Transition Plans'!X441,"Prod",IF('ALC Transition Plans'!R441, 'ALC Transition Plans'!Q441," ")),"N/A")</f>
        <v xml:space="preserve"> </v>
      </c>
      <c r="K440" s="267" t="str">
        <f>IF('ALC Transition Plans'!R441=0," ",'ALC Transition Plans'!R441)</f>
        <v xml:space="preserve"> </v>
      </c>
      <c r="L440" s="270" t="str">
        <f>IF('ALC Transition Plans'!S441=0," ",'ALC Transition Plans'!S441)</f>
        <v>Y</v>
      </c>
      <c r="M440" s="267">
        <f>IF('ALC Transition Plans'!T441=0," ",'ALC Transition Plans'!T441)</f>
        <v>42644</v>
      </c>
      <c r="N440" s="324" t="str">
        <f>IF('ALC Transition Plans'!$Z441="yes", IF('ALC Transition Plans'!AJ441,"Prod",IF('ALC Transition Plans'!AF441, 'ALC Transition Plans'!AC441," ")),"N/A")</f>
        <v>X</v>
      </c>
      <c r="O440" s="269" t="str">
        <f>IF('ALC Transition Plans'!AE441=0," ",'ALC Transition Plans'!AE441)</f>
        <v>Y</v>
      </c>
      <c r="P440" s="557">
        <f>IF('ALC Transition Plans'!AF441=0," ",'ALC Transition Plans'!AF441)</f>
        <v>42644</v>
      </c>
      <c r="Q440" s="558">
        <f t="shared" si="44"/>
        <v>1</v>
      </c>
      <c r="R440" s="276" t="str">
        <f>IF(VLOOKUP(B440,'Pivot Table'!$B$5:$K$2000,8,FALSE)=1,"Yes","")</f>
        <v/>
      </c>
      <c r="S440" s="277" t="str">
        <f>'ALC Transition Plans'!BL441</f>
        <v xml:space="preserve"> </v>
      </c>
      <c r="T440" s="226" t="str">
        <f>IF('ALC POC'!D440=0," ",'ALC POC'!D440)</f>
        <v xml:space="preserve"> </v>
      </c>
      <c r="U440" s="139" t="str">
        <f>IF('ALC POC'!E440=0," ",'ALC POC'!E440)</f>
        <v xml:space="preserve"> </v>
      </c>
      <c r="V440" s="139" t="str">
        <f>IF('ALC POC'!F440=0," ",'ALC POC'!F440)</f>
        <v xml:space="preserve"> </v>
      </c>
      <c r="X440">
        <f t="shared" si="45"/>
        <v>0</v>
      </c>
    </row>
    <row r="441" spans="1:24" ht="15" customHeight="1" x14ac:dyDescent="0.25">
      <c r="A441" s="333" t="s">
        <v>419</v>
      </c>
      <c r="B441" s="333" t="s">
        <v>418</v>
      </c>
      <c r="C441" s="480" t="str">
        <f>IF('ALC POC'!C441=0," ",'ALC POC'!C441)</f>
        <v>DOI - NBC - OSC - IBC</v>
      </c>
      <c r="D441" s="480"/>
      <c r="E441" s="322" t="str">
        <f>IF('ALC Transition Plans'!$C442="yes", IF('ALC Transition Plans'!M442,"Prod",IF('ALC Transition Plans'!F442, 'ALC Transition Plans'!E442," ")),"N/A")</f>
        <v>Prod</v>
      </c>
      <c r="F441" s="261">
        <f>IF('ALC Transition Plans'!F442=0," ",'ALC Transition Plans'!F442)</f>
        <v>40575</v>
      </c>
      <c r="G441" s="262" t="str">
        <f>IF('ALC Transition Plans'!G442=0," ",'ALC Transition Plans'!G442)</f>
        <v>Y</v>
      </c>
      <c r="H441" s="262" t="str">
        <f>IF('ALC Transition Plans'!H442=0," ",'ALC Transition Plans'!H442)</f>
        <v>Y</v>
      </c>
      <c r="I441" s="261" t="str">
        <f>IF('ALC Transition Plans'!I442=0," ",'ALC Transition Plans'!I442)</f>
        <v xml:space="preserve"> </v>
      </c>
      <c r="J441" s="323" t="str">
        <f>IF('ALC Transition Plans'!$O442="yes", IF('ALC Transition Plans'!X442,"Prod",IF('ALC Transition Plans'!R442, 'ALC Transition Plans'!Q442," ")),"N/A")</f>
        <v>Prod</v>
      </c>
      <c r="K441" s="267" t="str">
        <f>IF('ALC Transition Plans'!R442=0," ",'ALC Transition Plans'!R442)</f>
        <v xml:space="preserve"> </v>
      </c>
      <c r="L441" s="270" t="str">
        <f>IF('ALC Transition Plans'!S442=0," ",'ALC Transition Plans'!S442)</f>
        <v>Y</v>
      </c>
      <c r="M441" s="267" t="str">
        <f>IF('ALC Transition Plans'!T442=0," ",'ALC Transition Plans'!T442)</f>
        <v xml:space="preserve"> </v>
      </c>
      <c r="N441" s="324" t="str">
        <f>IF('ALC Transition Plans'!$Z442="yes", IF('ALC Transition Plans'!AJ442,"Prod",IF('ALC Transition Plans'!AF442, 'ALC Transition Plans'!AC442," ")),"N/A")</f>
        <v>Prod</v>
      </c>
      <c r="O441" s="269" t="str">
        <f>IF('ALC Transition Plans'!AE442=0," ",'ALC Transition Plans'!AE442)</f>
        <v>Y</v>
      </c>
      <c r="P441" s="557" t="str">
        <f>IF('ALC Transition Plans'!AF442=0," ",'ALC Transition Plans'!AF442)</f>
        <v xml:space="preserve"> </v>
      </c>
      <c r="Q441" s="558">
        <f t="shared" si="44"/>
        <v>0</v>
      </c>
      <c r="R441" s="276" t="str">
        <f>IF(VLOOKUP(B441,'Pivot Table'!$B$5:$K$2000,8,FALSE)=1,"Yes","")</f>
        <v/>
      </c>
      <c r="S441" s="277" t="str">
        <f>'ALC Transition Plans'!BL442</f>
        <v>F</v>
      </c>
      <c r="T441" s="226" t="str">
        <f>IF('ALC POC'!D441=0," ",'ALC POC'!D441)</f>
        <v>Porscha Hicks-Plant</v>
      </c>
      <c r="U441" s="139" t="str">
        <f>IF('ALC POC'!E441=0," ",'ALC POC'!E441)</f>
        <v>Porscha_S_Hicks-Plant@ibc.doi.gov </v>
      </c>
      <c r="V441" s="139" t="str">
        <f>IF('ALC POC'!F441=0," ",'ALC POC'!F441)</f>
        <v>303-969-7277</v>
      </c>
      <c r="X441">
        <f t="shared" si="45"/>
        <v>0</v>
      </c>
    </row>
    <row r="442" spans="1:24" ht="22.2" customHeight="1" x14ac:dyDescent="0.25">
      <c r="A442" s="333" t="s">
        <v>421</v>
      </c>
      <c r="B442" s="333" t="s">
        <v>420</v>
      </c>
      <c r="C442" s="480" t="str">
        <f>IF('ALC POC'!C442=0," ",'ALC POC'!C442)</f>
        <v>National Labor Relations Board - IBC</v>
      </c>
      <c r="D442" s="480"/>
      <c r="E442" s="322" t="str">
        <f>IF('ALC Transition Plans'!$C443="yes", IF('ALC Transition Plans'!M443,"Prod",IF('ALC Transition Plans'!F443, 'ALC Transition Plans'!E443," ")),"N/A")</f>
        <v>Prod</v>
      </c>
      <c r="F442" s="261">
        <f>IF('ALC Transition Plans'!F443=0," ",'ALC Transition Plans'!F443)</f>
        <v>41791</v>
      </c>
      <c r="G442" s="262" t="str">
        <f>IF('ALC Transition Plans'!G443=0," ",'ALC Transition Plans'!G443)</f>
        <v>Y</v>
      </c>
      <c r="H442" s="262" t="str">
        <f>IF('ALC Transition Plans'!H443=0," ",'ALC Transition Plans'!H443)</f>
        <v>Y</v>
      </c>
      <c r="I442" s="261" t="str">
        <f>IF('ALC Transition Plans'!I443=0," ",'ALC Transition Plans'!I443)</f>
        <v xml:space="preserve"> </v>
      </c>
      <c r="J442" s="323" t="str">
        <f>IF('ALC Transition Plans'!$O443="yes", IF('ALC Transition Plans'!X443,"Prod",IF('ALC Transition Plans'!R443, 'ALC Transition Plans'!Q443," ")),"N/A")</f>
        <v>Prod</v>
      </c>
      <c r="K442" s="267">
        <f>IF('ALC Transition Plans'!R443=0," ",'ALC Transition Plans'!R443)</f>
        <v>41791</v>
      </c>
      <c r="L442" s="270" t="str">
        <f>IF('ALC Transition Plans'!S443=0," ",'ALC Transition Plans'!S443)</f>
        <v>Y</v>
      </c>
      <c r="M442" s="267" t="str">
        <f>IF('ALC Transition Plans'!T443=0," ",'ALC Transition Plans'!T443)</f>
        <v xml:space="preserve"> </v>
      </c>
      <c r="N442" s="324" t="str">
        <f>IF('ALC Transition Plans'!$Z443="yes", IF('ALC Transition Plans'!AJ443,"Prod",IF('ALC Transition Plans'!AF443, 'ALC Transition Plans'!AC443," ")),"N/A")</f>
        <v>Prod</v>
      </c>
      <c r="O442" s="269" t="str">
        <f>IF('ALC Transition Plans'!AE443=0," ",'ALC Transition Plans'!AE443)</f>
        <v>Y</v>
      </c>
      <c r="P442" s="557" t="str">
        <f>IF('ALC Transition Plans'!AF443=0," ",'ALC Transition Plans'!AF443)</f>
        <v xml:space="preserve"> </v>
      </c>
      <c r="Q442" s="558">
        <f t="shared" si="44"/>
        <v>0</v>
      </c>
      <c r="R442" s="276" t="str">
        <f>IF(VLOOKUP(B442,'Pivot Table'!$B$5:$K$2000,8,FALSE)=1,"Yes","")</f>
        <v/>
      </c>
      <c r="S442" s="277" t="str">
        <f>'ALC Transition Plans'!BL443</f>
        <v>F</v>
      </c>
      <c r="T442" s="226" t="str">
        <f>IF('ALC POC'!D442=0," ",'ALC POC'!D442)</f>
        <v>Porscha Hicks-Plant</v>
      </c>
      <c r="U442" s="139" t="str">
        <f>IF('ALC POC'!E442=0," ",'ALC POC'!E442)</f>
        <v>Porscha_S_Hicks-Plant@ibc.doi.gov </v>
      </c>
      <c r="V442" s="139" t="str">
        <f>IF('ALC POC'!F442=0," ",'ALC POC'!F442)</f>
        <v>303-969-7277</v>
      </c>
      <c r="X442">
        <f t="shared" si="45"/>
        <v>0</v>
      </c>
    </row>
    <row r="443" spans="1:24" ht="22.2" customHeight="1" x14ac:dyDescent="0.25">
      <c r="A443" s="333" t="s">
        <v>423</v>
      </c>
      <c r="B443" s="333" t="s">
        <v>422</v>
      </c>
      <c r="C443" s="480" t="str">
        <f>IF('ALC POC'!C443=0," ",'ALC POC'!C443)</f>
        <v>FEDERAL MARITIME COMMISSION - ARC</v>
      </c>
      <c r="D443" s="480"/>
      <c r="E443" s="322" t="str">
        <f>IF('ALC Transition Plans'!$C444="yes", IF('ALC Transition Plans'!M444,"Prod",IF('ALC Transition Plans'!F444, 'ALC Transition Plans'!E444," ")),"N/A")</f>
        <v>Prod</v>
      </c>
      <c r="F443" s="261">
        <f>IF('ALC Transition Plans'!F444=0," ",'ALC Transition Plans'!F444)</f>
        <v>41518</v>
      </c>
      <c r="G443" s="262" t="str">
        <f>IF('ALC Transition Plans'!G444=0," ",'ALC Transition Plans'!G444)</f>
        <v>Y</v>
      </c>
      <c r="H443" s="262" t="str">
        <f>IF('ALC Transition Plans'!H444=0," ",'ALC Transition Plans'!H444)</f>
        <v>Y</v>
      </c>
      <c r="I443" s="261" t="str">
        <f>IF('ALC Transition Plans'!I444=0," ",'ALC Transition Plans'!I444)</f>
        <v xml:space="preserve"> </v>
      </c>
      <c r="J443" s="323" t="str">
        <f>IF('ALC Transition Plans'!$O444="yes", IF('ALC Transition Plans'!X444,"Prod",IF('ALC Transition Plans'!R444, 'ALC Transition Plans'!Q444," ")),"N/A")</f>
        <v>Prod</v>
      </c>
      <c r="K443" s="267">
        <f>IF('ALC Transition Plans'!R444=0," ",'ALC Transition Plans'!R444)</f>
        <v>41487</v>
      </c>
      <c r="L443" s="270" t="str">
        <f>IF('ALC Transition Plans'!S444=0," ",'ALC Transition Plans'!S444)</f>
        <v>Y</v>
      </c>
      <c r="M443" s="267" t="str">
        <f>IF('ALC Transition Plans'!T444=0," ",'ALC Transition Plans'!T444)</f>
        <v xml:space="preserve"> </v>
      </c>
      <c r="N443" s="324" t="str">
        <f>IF('ALC Transition Plans'!$Z444="yes", IF('ALC Transition Plans'!AJ444,"Prod",IF('ALC Transition Plans'!AF444, 'ALC Transition Plans'!AC444," ")),"N/A")</f>
        <v>Prod</v>
      </c>
      <c r="O443" s="269" t="str">
        <f>IF('ALC Transition Plans'!AE444=0," ",'ALC Transition Plans'!AE444)</f>
        <v>Y</v>
      </c>
      <c r="P443" s="557" t="str">
        <f>IF('ALC Transition Plans'!AF444=0," ",'ALC Transition Plans'!AF444)</f>
        <v xml:space="preserve"> </v>
      </c>
      <c r="Q443" s="558">
        <f t="shared" si="44"/>
        <v>0</v>
      </c>
      <c r="R443" s="276" t="str">
        <f>IF(VLOOKUP(B443,'Pivot Table'!$B$5:$K$2000,8,FALSE)=1,"Yes","")</f>
        <v/>
      </c>
      <c r="S443" s="277" t="str">
        <f>'ALC Transition Plans'!BL444</f>
        <v>F</v>
      </c>
      <c r="T443" s="226" t="str">
        <f>IF('ALC POC'!D443=0," ",'ALC POC'!D443)</f>
        <v xml:space="preserve">Brian D. Casto </v>
      </c>
      <c r="U443" s="139" t="str">
        <f>IF('ALC POC'!E443=0," ",'ALC POC'!E443)</f>
        <v>Brian.Casto@bpd.treas.gov</v>
      </c>
      <c r="V443" s="139" t="str">
        <f>IF('ALC POC'!F443=0," ",'ALC POC'!F443)</f>
        <v>(304) 480-7018</v>
      </c>
      <c r="X443">
        <f t="shared" si="45"/>
        <v>0</v>
      </c>
    </row>
    <row r="444" spans="1:24" ht="15" customHeight="1" x14ac:dyDescent="0.25">
      <c r="A444" s="333" t="s">
        <v>425</v>
      </c>
      <c r="B444" s="333" t="s">
        <v>424</v>
      </c>
      <c r="C444" s="480" t="str">
        <f>IF('ALC POC'!C444=0," ",'ALC POC'!C444)</f>
        <v>EPA</v>
      </c>
      <c r="D444" s="480"/>
      <c r="E444" s="322" t="str">
        <f>IF('ALC Transition Plans'!$C445="yes", IF('ALC Transition Plans'!M445,"Prod",IF('ALC Transition Plans'!F445, 'ALC Transition Plans'!E445," ")),"N/A")</f>
        <v>Prod</v>
      </c>
      <c r="F444" s="261">
        <f>IF('ALC Transition Plans'!F445=0," ",'ALC Transition Plans'!F445)</f>
        <v>41456</v>
      </c>
      <c r="G444" s="262" t="str">
        <f>IF('ALC Transition Plans'!G445=0," ",'ALC Transition Plans'!G445)</f>
        <v>Y</v>
      </c>
      <c r="H444" s="262" t="str">
        <f>IF('ALC Transition Plans'!H445=0," ",'ALC Transition Plans'!H445)</f>
        <v>Y</v>
      </c>
      <c r="I444" s="261" t="str">
        <f>IF('ALC Transition Plans'!I445=0," ",'ALC Transition Plans'!I445)</f>
        <v xml:space="preserve"> </v>
      </c>
      <c r="J444" s="323" t="str">
        <f>IF('ALC Transition Plans'!$O445="yes", IF('ALC Transition Plans'!X445,"Prod",IF('ALC Transition Plans'!R445, 'ALC Transition Plans'!Q445," ")),"N/A")</f>
        <v>Prod</v>
      </c>
      <c r="K444" s="267" t="str">
        <f>IF('ALC Transition Plans'!R445=0," ",'ALC Transition Plans'!R445)</f>
        <v xml:space="preserve"> </v>
      </c>
      <c r="L444" s="270" t="str">
        <f>IF('ALC Transition Plans'!S445=0," ",'ALC Transition Plans'!S445)</f>
        <v>Y</v>
      </c>
      <c r="M444" s="267" t="str">
        <f>IF('ALC Transition Plans'!T445=0," ",'ALC Transition Plans'!T445)</f>
        <v xml:space="preserve"> </v>
      </c>
      <c r="N444" s="324" t="str">
        <f>IF('ALC Transition Plans'!$Z445="yes", IF('ALC Transition Plans'!AJ445,"Prod",IF('ALC Transition Plans'!AF445, 'ALC Transition Plans'!AC445," ")),"N/A")</f>
        <v>Prod</v>
      </c>
      <c r="O444" s="269" t="str">
        <f>IF('ALC Transition Plans'!AE445=0," ",'ALC Transition Plans'!AE445)</f>
        <v>Y</v>
      </c>
      <c r="P444" s="557" t="str">
        <f>IF('ALC Transition Plans'!AF445=0," ",'ALC Transition Plans'!AF445)</f>
        <v xml:space="preserve"> </v>
      </c>
      <c r="Q444" s="558">
        <f t="shared" si="44"/>
        <v>0</v>
      </c>
      <c r="R444" s="276" t="str">
        <f>IF(VLOOKUP(B444,'Pivot Table'!$B$5:$K$2000,8,FALSE)=1,"Yes","")</f>
        <v/>
      </c>
      <c r="S444" s="277" t="str">
        <f>'ALC Transition Plans'!BL445</f>
        <v>F</v>
      </c>
      <c r="T444" s="226" t="str">
        <f>IF('ALC POC'!D444=0," ",'ALC POC'!D444)</f>
        <v>Renee Brooks</v>
      </c>
      <c r="U444" s="139" t="str">
        <f>IF('ALC POC'!E444=0," ",'ALC POC'!E444)</f>
        <v>rene.brooks@epa.gov</v>
      </c>
      <c r="V444" s="139" t="str">
        <f>IF('ALC POC'!F444=0," ",'ALC POC'!F444)</f>
        <v>202-564-4838</v>
      </c>
      <c r="X444">
        <f t="shared" si="45"/>
        <v>0</v>
      </c>
    </row>
    <row r="445" spans="1:24" ht="15" customHeight="1" x14ac:dyDescent="0.25">
      <c r="A445" s="333" t="s">
        <v>425</v>
      </c>
      <c r="B445" s="333" t="s">
        <v>426</v>
      </c>
      <c r="C445" s="480" t="str">
        <f>IF('ALC POC'!C445=0," ",'ALC POC'!C445)</f>
        <v>EPA</v>
      </c>
      <c r="D445" s="480"/>
      <c r="E445" s="322" t="str">
        <f>IF('ALC Transition Plans'!$C446="yes", IF('ALC Transition Plans'!M446,"Prod",IF('ALC Transition Plans'!F446, 'ALC Transition Plans'!E446," ")),"N/A")</f>
        <v>Prod</v>
      </c>
      <c r="F445" s="261">
        <f>IF('ALC Transition Plans'!F446=0," ",'ALC Transition Plans'!F446)</f>
        <v>41183</v>
      </c>
      <c r="G445" s="262" t="str">
        <f>IF('ALC Transition Plans'!G446=0," ",'ALC Transition Plans'!G446)</f>
        <v>Y</v>
      </c>
      <c r="H445" s="262" t="str">
        <f>IF('ALC Transition Plans'!H446=0," ",'ALC Transition Plans'!H446)</f>
        <v>Y</v>
      </c>
      <c r="I445" s="261" t="str">
        <f>IF('ALC Transition Plans'!I446=0," ",'ALC Transition Plans'!I446)</f>
        <v xml:space="preserve"> </v>
      </c>
      <c r="J445" s="323" t="str">
        <f>IF('ALC Transition Plans'!$O446="yes", IF('ALC Transition Plans'!X446,"Prod",IF('ALC Transition Plans'!R446, 'ALC Transition Plans'!Q446," ")),"N/A")</f>
        <v>N/A</v>
      </c>
      <c r="K445" s="267" t="str">
        <f>IF('ALC Transition Plans'!R446=0," ",'ALC Transition Plans'!R446)</f>
        <v xml:space="preserve"> </v>
      </c>
      <c r="L445" s="270" t="str">
        <f>IF('ALC Transition Plans'!S446=0," ",'ALC Transition Plans'!S446)</f>
        <v xml:space="preserve"> </v>
      </c>
      <c r="M445" s="267" t="str">
        <f>IF('ALC Transition Plans'!T446=0," ",'ALC Transition Plans'!T446)</f>
        <v xml:space="preserve"> </v>
      </c>
      <c r="N445" s="329" t="str">
        <f>IF('ALC Transition Plans'!$Z446="yes", IF('ALC Transition Plans'!AJ446,"Prod",IF('ALC Transition Plans'!AF446, 'ALC Transition Plans'!AC446," ")),"N/A")</f>
        <v>N/A</v>
      </c>
      <c r="O445" s="332" t="str">
        <f>IF('ALC Transition Plans'!AE446=0," ",'ALC Transition Plans'!AE446)</f>
        <v xml:space="preserve"> </v>
      </c>
      <c r="P445" s="560" t="str">
        <f>IF('ALC Transition Plans'!AF446=0," ",'ALC Transition Plans'!AF446)</f>
        <v xml:space="preserve"> </v>
      </c>
      <c r="Q445" s="558">
        <f t="shared" si="44"/>
        <v>0</v>
      </c>
      <c r="R445" s="276" t="str">
        <f>IF(VLOOKUP(B445,'Pivot Table'!$B$5:$K$2000,8,FALSE)=1,"Yes","")</f>
        <v/>
      </c>
      <c r="S445" s="277" t="str">
        <f>'ALC Transition Plans'!BL446</f>
        <v>F</v>
      </c>
      <c r="T445" s="226" t="str">
        <f>IF('ALC POC'!D445=0," ",'ALC POC'!D445)</f>
        <v xml:space="preserve">Sherry Anthony </v>
      </c>
      <c r="U445" s="139" t="str">
        <f>IF('ALC POC'!E445=0," ",'ALC POC'!E445)</f>
        <v>anthony.sherri@epamail.epa.gov</v>
      </c>
      <c r="V445" s="139" t="str">
        <f>IF('ALC POC'!F445=0," ",'ALC POC'!F445)</f>
        <v xml:space="preserve"> </v>
      </c>
      <c r="X445">
        <f t="shared" si="45"/>
        <v>0</v>
      </c>
    </row>
    <row r="446" spans="1:24" ht="15" customHeight="1" x14ac:dyDescent="0.25">
      <c r="A446" s="333" t="s">
        <v>425</v>
      </c>
      <c r="B446" s="333" t="s">
        <v>427</v>
      </c>
      <c r="C446" s="480" t="str">
        <f>IF('ALC POC'!C446=0," ",'ALC POC'!C446)</f>
        <v>EPA</v>
      </c>
      <c r="D446" s="480"/>
      <c r="E446" s="322" t="str">
        <f>IF('ALC Transition Plans'!$C447="yes", IF('ALC Transition Plans'!M447,"Prod",IF('ALC Transition Plans'!F447, 'ALC Transition Plans'!E447," ")),"N/A")</f>
        <v>Prod</v>
      </c>
      <c r="F446" s="261">
        <f>IF('ALC Transition Plans'!F447=0," ",'ALC Transition Plans'!F447)</f>
        <v>41456</v>
      </c>
      <c r="G446" s="262" t="str">
        <f>IF('ALC Transition Plans'!G447=0," ",'ALC Transition Plans'!G447)</f>
        <v>Y</v>
      </c>
      <c r="H446" s="262" t="str">
        <f>IF('ALC Transition Plans'!H447=0," ",'ALC Transition Plans'!H447)</f>
        <v>Y</v>
      </c>
      <c r="I446" s="261" t="str">
        <f>IF('ALC Transition Plans'!I447=0," ",'ALC Transition Plans'!I447)</f>
        <v xml:space="preserve"> </v>
      </c>
      <c r="J446" s="323" t="str">
        <f>IF('ALC Transition Plans'!$O447="yes", IF('ALC Transition Plans'!X447,"Prod",IF('ALC Transition Plans'!R447, 'ALC Transition Plans'!Q447," ")),"N/A")</f>
        <v>Prod</v>
      </c>
      <c r="K446" s="267">
        <f>IF('ALC Transition Plans'!R447=0," ",'ALC Transition Plans'!R447)</f>
        <v>41456</v>
      </c>
      <c r="L446" s="270" t="str">
        <f>IF('ALC Transition Plans'!S447=0," ",'ALC Transition Plans'!S447)</f>
        <v>Y</v>
      </c>
      <c r="M446" s="267" t="str">
        <f>IF('ALC Transition Plans'!T447=0," ",'ALC Transition Plans'!T447)</f>
        <v xml:space="preserve"> </v>
      </c>
      <c r="N446" s="329" t="str">
        <f>IF('ALC Transition Plans'!$Z447="yes", IF('ALC Transition Plans'!AJ447,"Prod",IF('ALC Transition Plans'!AF447, 'ALC Transition Plans'!AC447," ")),"N/A")</f>
        <v>N/A</v>
      </c>
      <c r="O446" s="332" t="str">
        <f>IF('ALC Transition Plans'!AE447=0," ",'ALC Transition Plans'!AE447)</f>
        <v xml:space="preserve"> </v>
      </c>
      <c r="P446" s="560" t="str">
        <f>IF('ALC Transition Plans'!AF447=0," ",'ALC Transition Plans'!AF447)</f>
        <v xml:space="preserve"> </v>
      </c>
      <c r="Q446" s="558">
        <f t="shared" si="44"/>
        <v>0</v>
      </c>
      <c r="R446" s="276" t="str">
        <f>IF(VLOOKUP(B446,'Pivot Table'!$B$5:$K$2000,8,FALSE)=1,"Yes","")</f>
        <v/>
      </c>
      <c r="S446" s="277" t="str">
        <f>'ALC Transition Plans'!BL447</f>
        <v>F</v>
      </c>
      <c r="T446" s="226" t="str">
        <f>IF('ALC POC'!D446=0," ",'ALC POC'!D446)</f>
        <v xml:space="preserve"> </v>
      </c>
      <c r="U446" s="139" t="str">
        <f>IF('ALC POC'!E446=0," ",'ALC POC'!E446)</f>
        <v xml:space="preserve"> </v>
      </c>
      <c r="V446" s="139" t="str">
        <f>IF('ALC POC'!F446=0," ",'ALC POC'!F446)</f>
        <v xml:space="preserve"> </v>
      </c>
      <c r="X446">
        <f t="shared" si="45"/>
        <v>0</v>
      </c>
    </row>
    <row r="447" spans="1:24" ht="15" customHeight="1" x14ac:dyDescent="0.25">
      <c r="A447" s="333" t="s">
        <v>425</v>
      </c>
      <c r="B447" s="333" t="s">
        <v>428</v>
      </c>
      <c r="C447" s="480" t="str">
        <f>IF('ALC POC'!C447=0," ",'ALC POC'!C447)</f>
        <v>EPA</v>
      </c>
      <c r="D447" s="480"/>
      <c r="E447" s="322" t="str">
        <f>IF('ALC Transition Plans'!$C448="yes", IF('ALC Transition Plans'!M448,"Prod",IF('ALC Transition Plans'!F448, 'ALC Transition Plans'!E448," ")),"N/A")</f>
        <v>Prod</v>
      </c>
      <c r="F447" s="261">
        <f>IF('ALC Transition Plans'!F448=0," ",'ALC Transition Plans'!F448)</f>
        <v>41334</v>
      </c>
      <c r="G447" s="262" t="str">
        <f>IF('ALC Transition Plans'!G448=0," ",'ALC Transition Plans'!G448)</f>
        <v>Y</v>
      </c>
      <c r="H447" s="262" t="str">
        <f>IF('ALC Transition Plans'!H448=0," ",'ALC Transition Plans'!H448)</f>
        <v>Y</v>
      </c>
      <c r="I447" s="261" t="str">
        <f>IF('ALC Transition Plans'!I448=0," ",'ALC Transition Plans'!I448)</f>
        <v xml:space="preserve"> </v>
      </c>
      <c r="J447" s="323" t="str">
        <f>IF('ALC Transition Plans'!$O448="yes", IF('ALC Transition Plans'!X448,"Prod",IF('ALC Transition Plans'!R448, 'ALC Transition Plans'!Q448," ")),"N/A")</f>
        <v>Prod</v>
      </c>
      <c r="K447" s="267">
        <f>IF('ALC Transition Plans'!R448=0," ",'ALC Transition Plans'!R448)</f>
        <v>41334</v>
      </c>
      <c r="L447" s="270" t="str">
        <f>IF('ALC Transition Plans'!S448=0," ",'ALC Transition Plans'!S448)</f>
        <v>Y</v>
      </c>
      <c r="M447" s="267" t="str">
        <f>IF('ALC Transition Plans'!T448=0," ",'ALC Transition Plans'!T448)</f>
        <v xml:space="preserve"> </v>
      </c>
      <c r="N447" s="329" t="str">
        <f>IF('ALC Transition Plans'!$Z448="yes", IF('ALC Transition Plans'!AJ448,"Prod",IF('ALC Transition Plans'!AF448, 'ALC Transition Plans'!AC448," ")),"N/A")</f>
        <v>N/A</v>
      </c>
      <c r="O447" s="332" t="str">
        <f>IF('ALC Transition Plans'!AE448=0," ",'ALC Transition Plans'!AE448)</f>
        <v xml:space="preserve"> </v>
      </c>
      <c r="P447" s="560" t="str">
        <f>IF('ALC Transition Plans'!AF448=0," ",'ALC Transition Plans'!AF448)</f>
        <v xml:space="preserve"> </v>
      </c>
      <c r="Q447" s="558">
        <f t="shared" si="44"/>
        <v>0</v>
      </c>
      <c r="R447" s="276" t="str">
        <f>IF(VLOOKUP(B447,'Pivot Table'!$B$5:$K$2000,8,FALSE)=1,"Yes","")</f>
        <v/>
      </c>
      <c r="S447" s="277" t="str">
        <f>'ALC Transition Plans'!BL448</f>
        <v>F</v>
      </c>
      <c r="T447" s="226" t="str">
        <f>IF('ALC POC'!D447=0," ",'ALC POC'!D447)</f>
        <v>Sherri Anthony</v>
      </c>
      <c r="U447" s="139" t="str">
        <f>IF('ALC POC'!E447=0," ",'ALC POC'!E447)</f>
        <v>anthony.sherri@epamail.epa.gov</v>
      </c>
      <c r="V447" s="139" t="str">
        <f>IF('ALC POC'!F447=0," ",'ALC POC'!F447)</f>
        <v xml:space="preserve"> </v>
      </c>
      <c r="X447">
        <f t="shared" si="45"/>
        <v>0</v>
      </c>
    </row>
    <row r="448" spans="1:24" ht="22.2" customHeight="1" x14ac:dyDescent="0.25">
      <c r="A448" s="333" t="s">
        <v>425</v>
      </c>
      <c r="B448" s="333" t="s">
        <v>429</v>
      </c>
      <c r="C448" s="480" t="str">
        <f>IF('ALC POC'!C448=0," ",'ALC POC'!C448)</f>
        <v>EPA</v>
      </c>
      <c r="D448" s="480"/>
      <c r="E448" s="322" t="str">
        <f>IF('ALC Transition Plans'!$C449="yes", IF('ALC Transition Plans'!M449,"Prod",IF('ALC Transition Plans'!F449, 'ALC Transition Plans'!E449," ")),"N/A")</f>
        <v>Prod</v>
      </c>
      <c r="F448" s="261" t="str">
        <f>IF('ALC Transition Plans'!F449=0," ",'ALC Transition Plans'!F449)</f>
        <v xml:space="preserve"> </v>
      </c>
      <c r="G448" s="262" t="str">
        <f>IF('ALC Transition Plans'!G449=0," ",'ALC Transition Plans'!G449)</f>
        <v>Y</v>
      </c>
      <c r="H448" s="262" t="str">
        <f>IF('ALC Transition Plans'!H449=0," ",'ALC Transition Plans'!H449)</f>
        <v>Y</v>
      </c>
      <c r="I448" s="261" t="str">
        <f>IF('ALC Transition Plans'!I449=0," ",'ALC Transition Plans'!I449)</f>
        <v xml:space="preserve"> </v>
      </c>
      <c r="J448" s="329" t="str">
        <f>IF('ALC Transition Plans'!$O449="yes", IF('ALC Transition Plans'!X449,"Prod",IF('ALC Transition Plans'!R449, 'ALC Transition Plans'!Q449," ")),"N/A")</f>
        <v>N/A</v>
      </c>
      <c r="K448" s="330" t="str">
        <f>IF('ALC Transition Plans'!R449=0," ",'ALC Transition Plans'!R449)</f>
        <v xml:space="preserve"> </v>
      </c>
      <c r="L448" s="332" t="str">
        <f>IF('ALC Transition Plans'!S449=0," ",'ALC Transition Plans'!S449)</f>
        <v xml:space="preserve"> </v>
      </c>
      <c r="M448" s="330" t="str">
        <f>IF('ALC Transition Plans'!T449=0," ",'ALC Transition Plans'!T449)</f>
        <v xml:space="preserve"> </v>
      </c>
      <c r="N448" s="324" t="str">
        <f>IF('ALC Transition Plans'!$Z449="yes", IF('ALC Transition Plans'!AJ449,"Prod",IF('ALC Transition Plans'!AF449, 'ALC Transition Plans'!AC449," ")),"N/A")</f>
        <v>Prod</v>
      </c>
      <c r="O448" s="269" t="str">
        <f>IF('ALC Transition Plans'!AE449=0," ",'ALC Transition Plans'!AE449)</f>
        <v>Y</v>
      </c>
      <c r="P448" s="557" t="str">
        <f>IF('ALC Transition Plans'!AF449=0," ",'ALC Transition Plans'!AF449)</f>
        <v xml:space="preserve"> </v>
      </c>
      <c r="Q448" s="558">
        <f t="shared" si="44"/>
        <v>0</v>
      </c>
      <c r="R448" s="276" t="str">
        <f>IF(VLOOKUP(B448,'Pivot Table'!$B$5:$K$2000,8,FALSE)=1,"Yes","")</f>
        <v/>
      </c>
      <c r="S448" s="277" t="str">
        <f>'ALC Transition Plans'!BL449</f>
        <v>F</v>
      </c>
      <c r="T448" s="226" t="str">
        <f>IF('ALC POC'!D448=0," ",'ALC POC'!D448)</f>
        <v>Art Weiss
Michael Roberts</v>
      </c>
      <c r="U448" s="139" t="str">
        <f>IF('ALC POC'!E448=0," ",'ALC POC'!E448)</f>
        <v>weiss.arthur@epa.gov
roberts.michaell@epa.gov</v>
      </c>
      <c r="V448" s="139" t="str">
        <f>IF('ALC POC'!F448=0," ",'ALC POC'!F448)</f>
        <v>(919) 541-2571</v>
      </c>
      <c r="X448">
        <f t="shared" si="45"/>
        <v>0</v>
      </c>
    </row>
    <row r="449" spans="1:24" ht="22.2" customHeight="1" x14ac:dyDescent="0.25">
      <c r="A449" s="333" t="s">
        <v>425</v>
      </c>
      <c r="B449" s="333" t="s">
        <v>430</v>
      </c>
      <c r="C449" s="480" t="str">
        <f>IF('ALC POC'!C449=0," ",'ALC POC'!C449)</f>
        <v>EPA</v>
      </c>
      <c r="D449" s="480"/>
      <c r="E449" s="322" t="str">
        <f>IF('ALC Transition Plans'!$C450="yes", IF('ALC Transition Plans'!M450,"Prod",IF('ALC Transition Plans'!F450, 'ALC Transition Plans'!E450," ")),"N/A")</f>
        <v>Prod</v>
      </c>
      <c r="F449" s="261">
        <f>IF('ALC Transition Plans'!F450=0," ",'ALC Transition Plans'!F450)</f>
        <v>41426</v>
      </c>
      <c r="G449" s="262" t="str">
        <f>IF('ALC Transition Plans'!G450=0," ",'ALC Transition Plans'!G450)</f>
        <v>Y</v>
      </c>
      <c r="H449" s="262" t="str">
        <f>IF('ALC Transition Plans'!H450=0," ",'ALC Transition Plans'!H450)</f>
        <v>Y</v>
      </c>
      <c r="I449" s="261" t="str">
        <f>IF('ALC Transition Plans'!I450=0," ",'ALC Transition Plans'!I450)</f>
        <v xml:space="preserve"> </v>
      </c>
      <c r="J449" s="323" t="str">
        <f>IF('ALC Transition Plans'!$O450="yes", IF('ALC Transition Plans'!X450,"Prod",IF('ALC Transition Plans'!R450, 'ALC Transition Plans'!Q450," ")),"N/A")</f>
        <v>Prod</v>
      </c>
      <c r="K449" s="267">
        <f>IF('ALC Transition Plans'!R450=0," ",'ALC Transition Plans'!R450)</f>
        <v>41426</v>
      </c>
      <c r="L449" s="270" t="str">
        <f>IF('ALC Transition Plans'!S450=0," ",'ALC Transition Plans'!S450)</f>
        <v>Y</v>
      </c>
      <c r="M449" s="267" t="str">
        <f>IF('ALC Transition Plans'!T450=0," ",'ALC Transition Plans'!T450)</f>
        <v xml:space="preserve"> </v>
      </c>
      <c r="N449" s="324" t="str">
        <f>IF('ALC Transition Plans'!$Z450="yes", IF('ALC Transition Plans'!AJ450,"Prod",IF('ALC Transition Plans'!AF450, 'ALC Transition Plans'!AC450," ")),"N/A")</f>
        <v>Prod</v>
      </c>
      <c r="O449" s="269" t="str">
        <f>IF('ALC Transition Plans'!AE450=0," ",'ALC Transition Plans'!AE450)</f>
        <v>Y</v>
      </c>
      <c r="P449" s="557" t="str">
        <f>IF('ALC Transition Plans'!AF450=0," ",'ALC Transition Plans'!AF450)</f>
        <v xml:space="preserve"> </v>
      </c>
      <c r="Q449" s="558">
        <f t="shared" si="44"/>
        <v>0</v>
      </c>
      <c r="R449" s="276" t="str">
        <f>IF(VLOOKUP(B449,'Pivot Table'!$B$5:$K$2000,8,FALSE)=1,"Yes","")</f>
        <v/>
      </c>
      <c r="S449" s="277" t="str">
        <f>'ALC Transition Plans'!BL450</f>
        <v>F</v>
      </c>
      <c r="T449" s="226" t="str">
        <f>IF('ALC POC'!D449=0," ",'ALC POC'!D449)</f>
        <v>Arthur Weiss and Richard Sherburne</v>
      </c>
      <c r="U449" s="139" t="str">
        <f>IF('ALC POC'!E449=0," ",'ALC POC'!E449)</f>
        <v>Weiss.Arthur@epa.gov, sherburne.richard@epa.gov</v>
      </c>
      <c r="V449" s="139" t="str">
        <f>IF('ALC POC'!F449=0," ",'ALC POC'!F449)</f>
        <v>702-798-2491</v>
      </c>
      <c r="X449">
        <f t="shared" si="45"/>
        <v>0</v>
      </c>
    </row>
    <row r="450" spans="1:24" ht="15" customHeight="1" x14ac:dyDescent="0.25">
      <c r="A450" s="333" t="s">
        <v>425</v>
      </c>
      <c r="B450" s="333" t="s">
        <v>431</v>
      </c>
      <c r="C450" s="480" t="str">
        <f>IF('ALC POC'!C450=0," ",'ALC POC'!C450)</f>
        <v>EPA</v>
      </c>
      <c r="D450" s="480"/>
      <c r="E450" s="322" t="str">
        <f>IF('ALC Transition Plans'!$C451="yes", IF('ALC Transition Plans'!M451,"Prod",IF('ALC Transition Plans'!F451, 'ALC Transition Plans'!E451," ")),"N/A")</f>
        <v>Prod</v>
      </c>
      <c r="F450" s="261">
        <f>IF('ALC Transition Plans'!F451=0," ",'ALC Transition Plans'!F451)</f>
        <v>41395</v>
      </c>
      <c r="G450" s="262" t="str">
        <f>IF('ALC Transition Plans'!G451=0," ",'ALC Transition Plans'!G451)</f>
        <v>Y</v>
      </c>
      <c r="H450" s="262" t="str">
        <f>IF('ALC Transition Plans'!H451=0," ",'ALC Transition Plans'!H451)</f>
        <v>Y</v>
      </c>
      <c r="I450" s="261" t="str">
        <f>IF('ALC Transition Plans'!I451=0," ",'ALC Transition Plans'!I451)</f>
        <v xml:space="preserve"> </v>
      </c>
      <c r="J450" s="323" t="str">
        <f>IF('ALC Transition Plans'!$O451="yes", IF('ALC Transition Plans'!X451,"Prod",IF('ALC Transition Plans'!R451, 'ALC Transition Plans'!Q451," ")),"N/A")</f>
        <v>Prod</v>
      </c>
      <c r="K450" s="267">
        <f>IF('ALC Transition Plans'!R451=0," ",'ALC Transition Plans'!R451)</f>
        <v>41395</v>
      </c>
      <c r="L450" s="270" t="str">
        <f>IF('ALC Transition Plans'!S451=0," ",'ALC Transition Plans'!S451)</f>
        <v>Y</v>
      </c>
      <c r="M450" s="267" t="str">
        <f>IF('ALC Transition Plans'!T451=0," ",'ALC Transition Plans'!T451)</f>
        <v xml:space="preserve"> </v>
      </c>
      <c r="N450" s="324" t="str">
        <f>IF('ALC Transition Plans'!$Z451="yes", IF('ALC Transition Plans'!AJ451,"Prod",IF('ALC Transition Plans'!AF451, 'ALC Transition Plans'!AC451," ")),"N/A")</f>
        <v>Prod</v>
      </c>
      <c r="O450" s="269" t="str">
        <f>IF('ALC Transition Plans'!AE451=0," ",'ALC Transition Plans'!AE451)</f>
        <v>Y</v>
      </c>
      <c r="P450" s="557" t="str">
        <f>IF('ALC Transition Plans'!AF451=0," ",'ALC Transition Plans'!AF451)</f>
        <v xml:space="preserve"> </v>
      </c>
      <c r="Q450" s="558">
        <f t="shared" si="44"/>
        <v>0</v>
      </c>
      <c r="R450" s="276" t="str">
        <f>IF(VLOOKUP(B450,'Pivot Table'!$B$5:$K$2000,8,FALSE)=1,"Yes","")</f>
        <v/>
      </c>
      <c r="S450" s="277" t="str">
        <f>'ALC Transition Plans'!BL451</f>
        <v>F</v>
      </c>
      <c r="T450" s="226" t="str">
        <f>IF('ALC POC'!D450=0," ",'ALC POC'!D450)</f>
        <v xml:space="preserve"> </v>
      </c>
      <c r="U450" s="139" t="str">
        <f>IF('ALC POC'!E450=0," ",'ALC POC'!E450)</f>
        <v xml:space="preserve"> </v>
      </c>
      <c r="V450" s="139" t="str">
        <f>IF('ALC POC'!F450=0," ",'ALC POC'!F450)</f>
        <v xml:space="preserve"> </v>
      </c>
      <c r="X450">
        <f t="shared" si="45"/>
        <v>0</v>
      </c>
    </row>
    <row r="451" spans="1:24" ht="22.2" customHeight="1" x14ac:dyDescent="0.25">
      <c r="A451" s="333" t="s">
        <v>425</v>
      </c>
      <c r="B451" s="333" t="s">
        <v>432</v>
      </c>
      <c r="C451" s="480" t="str">
        <f>IF('ALC POC'!C451=0," ",'ALC POC'!C451)</f>
        <v>EPA</v>
      </c>
      <c r="D451" s="480"/>
      <c r="E451" s="322" t="str">
        <f>IF('ALC Transition Plans'!$C452="yes", IF('ALC Transition Plans'!M452,"Prod",IF('ALC Transition Plans'!F452, 'ALC Transition Plans'!E452," ")),"N/A")</f>
        <v>Prod</v>
      </c>
      <c r="F451" s="261" t="str">
        <f>IF('ALC Transition Plans'!F452=0," ",'ALC Transition Plans'!F452)</f>
        <v xml:space="preserve"> </v>
      </c>
      <c r="G451" s="262" t="str">
        <f>IF('ALC Transition Plans'!G452=0," ",'ALC Transition Plans'!G452)</f>
        <v>Y</v>
      </c>
      <c r="H451" s="262" t="str">
        <f>IF('ALC Transition Plans'!H452=0," ",'ALC Transition Plans'!H452)</f>
        <v>Y</v>
      </c>
      <c r="I451" s="261" t="str">
        <f>IF('ALC Transition Plans'!I452=0," ",'ALC Transition Plans'!I452)</f>
        <v xml:space="preserve"> </v>
      </c>
      <c r="J451" s="329" t="str">
        <f>IF('ALC Transition Plans'!$O452="yes", IF('ALC Transition Plans'!X452,"Prod",IF('ALC Transition Plans'!R452, 'ALC Transition Plans'!Q452," ")),"N/A")</f>
        <v>N/A</v>
      </c>
      <c r="K451" s="330" t="str">
        <f>IF('ALC Transition Plans'!R452=0," ",'ALC Transition Plans'!R452)</f>
        <v xml:space="preserve"> </v>
      </c>
      <c r="L451" s="332" t="str">
        <f>IF('ALC Transition Plans'!S452=0," ",'ALC Transition Plans'!S452)</f>
        <v xml:space="preserve"> </v>
      </c>
      <c r="M451" s="330" t="str">
        <f>IF('ALC Transition Plans'!T452=0," ",'ALC Transition Plans'!T452)</f>
        <v xml:space="preserve"> </v>
      </c>
      <c r="N451" s="324" t="str">
        <f>IF('ALC Transition Plans'!$Z452="yes", IF('ALC Transition Plans'!AJ452,"Prod",IF('ALC Transition Plans'!AF452, 'ALC Transition Plans'!AC452," ")),"N/A")</f>
        <v>Prod</v>
      </c>
      <c r="O451" s="269" t="str">
        <f>IF('ALC Transition Plans'!AE452=0," ",'ALC Transition Plans'!AE452)</f>
        <v>Y</v>
      </c>
      <c r="P451" s="557" t="str">
        <f>IF('ALC Transition Plans'!AF452=0," ",'ALC Transition Plans'!AF452)</f>
        <v xml:space="preserve"> </v>
      </c>
      <c r="Q451" s="558">
        <f t="shared" si="44"/>
        <v>0</v>
      </c>
      <c r="R451" s="276" t="str">
        <f>IF(VLOOKUP(B451,'Pivot Table'!$B$5:$K$2000,8,FALSE)=1,"Yes","")</f>
        <v/>
      </c>
      <c r="S451" s="277" t="str">
        <f>'ALC Transition Plans'!BL452</f>
        <v>F</v>
      </c>
      <c r="T451" s="226" t="str">
        <f>IF('ALC POC'!D451=0," ",'ALC POC'!D451)</f>
        <v>Arthur Weiss and Richard Sherburne</v>
      </c>
      <c r="U451" s="139" t="str">
        <f>IF('ALC POC'!E451=0," ",'ALC POC'!E451)</f>
        <v>Weiss.Arthur@epa.gov, sherburne.richard@epa.gov</v>
      </c>
      <c r="V451" s="139" t="str">
        <f>IF('ALC POC'!F451=0," ",'ALC POC'!F451)</f>
        <v>702-798-2491</v>
      </c>
      <c r="X451">
        <f t="shared" si="45"/>
        <v>0</v>
      </c>
    </row>
    <row r="452" spans="1:24" ht="45" x14ac:dyDescent="0.25">
      <c r="A452" s="333" t="s">
        <v>7</v>
      </c>
      <c r="B452" s="333" t="s">
        <v>433</v>
      </c>
      <c r="C452" s="480" t="str">
        <f>IF('ALC POC'!C452=0," ",'ALC POC'!C452)</f>
        <v>DOT - FAA</v>
      </c>
      <c r="D452" s="480" t="s">
        <v>2068</v>
      </c>
      <c r="E452" s="322" t="str">
        <f>IF('ALC Transition Plans'!$C453="yes", IF('ALC Transition Plans'!M453,"Prod",IF('ALC Transition Plans'!F453, 'ALC Transition Plans'!E453," ")),"N/A")</f>
        <v>X</v>
      </c>
      <c r="F452" s="261">
        <f>IF('ALC Transition Plans'!F453=0," ",'ALC Transition Plans'!F453)</f>
        <v>41852</v>
      </c>
      <c r="G452" s="262" t="str">
        <f>IF('ALC Transition Plans'!G453=0," ",'ALC Transition Plans'!G453)</f>
        <v>Y</v>
      </c>
      <c r="H452" s="262" t="str">
        <f>IF('ALC Transition Plans'!H453=0," ",'ALC Transition Plans'!H453)</f>
        <v>Y</v>
      </c>
      <c r="I452" s="261">
        <f>IF('ALC Transition Plans'!I453=0," ",'ALC Transition Plans'!I453)</f>
        <v>42644</v>
      </c>
      <c r="J452" s="323" t="str">
        <f>IF('ALC Transition Plans'!$O453="yes", IF('ALC Transition Plans'!X453,"Prod",IF('ALC Transition Plans'!R453, 'ALC Transition Plans'!Q453," ")),"N/A")</f>
        <v>X</v>
      </c>
      <c r="K452" s="267">
        <f>IF('ALC Transition Plans'!R453=0," ",'ALC Transition Plans'!R453)</f>
        <v>41852</v>
      </c>
      <c r="L452" s="270" t="str">
        <f>IF('ALC Transition Plans'!S453=0," ",'ALC Transition Plans'!S453)</f>
        <v>Y</v>
      </c>
      <c r="M452" s="267">
        <f>IF('ALC Transition Plans'!T453=0," ",'ALC Transition Plans'!T453)</f>
        <v>42644</v>
      </c>
      <c r="N452" s="324" t="str">
        <f>IF('ALC Transition Plans'!$Z453="yes", IF('ALC Transition Plans'!AJ453,"Prod",IF('ALC Transition Plans'!AF453, 'ALC Transition Plans'!AC453," ")),"N/A")</f>
        <v>X</v>
      </c>
      <c r="O452" s="269" t="str">
        <f>IF('ALC Transition Plans'!AE453=0," ",'ALC Transition Plans'!AE453)</f>
        <v>Y</v>
      </c>
      <c r="P452" s="557">
        <f>IF('ALC Transition Plans'!AF453=0," ",'ALC Transition Plans'!AF453)</f>
        <v>42644</v>
      </c>
      <c r="Q452" s="558">
        <f t="shared" si="44"/>
        <v>3</v>
      </c>
      <c r="R452" s="276" t="str">
        <f>IF(VLOOKUP(B452,'Pivot Table'!$B$5:$K$2000,8,FALSE)=1,"Yes","")</f>
        <v/>
      </c>
      <c r="S452" s="277" t="str">
        <f>'ALC Transition Plans'!BL453</f>
        <v xml:space="preserve"> </v>
      </c>
      <c r="T452" s="226" t="str">
        <f>IF('ALC POC'!D452=0," ",'ALC POC'!D452)</f>
        <v>Lana Null : IPAC
Marie Thorne : Collections</v>
      </c>
      <c r="U452" s="139" t="str">
        <f>IF('ALC POC'!E452=0," ",'ALC POC'!E452)</f>
        <v>lana.null@faa.gov
Marie.thorne@faa.gov</v>
      </c>
      <c r="V452" s="139" t="str">
        <f>IF('ALC POC'!F452=0," ",'ALC POC'!F452)</f>
        <v>405-954-1599</v>
      </c>
      <c r="X452">
        <f t="shared" si="45"/>
        <v>0</v>
      </c>
    </row>
    <row r="453" spans="1:24" ht="22.2" customHeight="1" x14ac:dyDescent="0.25">
      <c r="A453" s="333" t="s">
        <v>7</v>
      </c>
      <c r="B453" s="333" t="s">
        <v>751</v>
      </c>
      <c r="C453" s="480" t="str">
        <f>IF('ALC POC'!C453=0," ",'ALC POC'!C453)</f>
        <v>DOT - FAA</v>
      </c>
      <c r="D453" s="480"/>
      <c r="E453" s="322" t="str">
        <f>IF('ALC Transition Plans'!$C454="yes", IF('ALC Transition Plans'!M454,"Prod",IF('ALC Transition Plans'!F454, 'ALC Transition Plans'!E454," ")),"N/A")</f>
        <v>Prod</v>
      </c>
      <c r="F453" s="261" t="str">
        <f>IF('ALC Transition Plans'!F454=0," ",'ALC Transition Plans'!F454)</f>
        <v xml:space="preserve"> </v>
      </c>
      <c r="G453" s="262" t="str">
        <f>IF('ALC Transition Plans'!G454=0," ",'ALC Transition Plans'!G454)</f>
        <v>Y</v>
      </c>
      <c r="H453" s="262" t="str">
        <f>IF('ALC Transition Plans'!H454=0," ",'ALC Transition Plans'!H454)</f>
        <v>Y</v>
      </c>
      <c r="I453" s="261" t="str">
        <f>IF('ALC Transition Plans'!I454=0," ",'ALC Transition Plans'!I454)</f>
        <v xml:space="preserve"> </v>
      </c>
      <c r="J453" s="329" t="str">
        <f>IF('ALC Transition Plans'!$O454="yes", IF('ALC Transition Plans'!X454,"Prod",IF('ALC Transition Plans'!R454, 'ALC Transition Plans'!Q454," ")),"N/A")</f>
        <v>N/A</v>
      </c>
      <c r="K453" s="330" t="str">
        <f>IF('ALC Transition Plans'!R454=0," ",'ALC Transition Plans'!R454)</f>
        <v xml:space="preserve"> </v>
      </c>
      <c r="L453" s="332" t="str">
        <f>IF('ALC Transition Plans'!S454=0," ",'ALC Transition Plans'!S454)</f>
        <v xml:space="preserve"> </v>
      </c>
      <c r="M453" s="330" t="str">
        <f>IF('ALC Transition Plans'!T454=0," ",'ALC Transition Plans'!T454)</f>
        <v xml:space="preserve"> </v>
      </c>
      <c r="N453" s="329" t="str">
        <f>IF('ALC Transition Plans'!$Z454="yes", IF('ALC Transition Plans'!AJ454,"Prod",IF('ALC Transition Plans'!AF454, 'ALC Transition Plans'!AC454," ")),"N/A")</f>
        <v>N/A</v>
      </c>
      <c r="O453" s="332" t="str">
        <f>IF('ALC Transition Plans'!AE454=0," ",'ALC Transition Plans'!AE454)</f>
        <v xml:space="preserve"> </v>
      </c>
      <c r="P453" s="560" t="str">
        <f>IF('ALC Transition Plans'!AF454=0," ",'ALC Transition Plans'!AF454)</f>
        <v xml:space="preserve"> </v>
      </c>
      <c r="Q453" s="558">
        <f t="shared" si="44"/>
        <v>0</v>
      </c>
      <c r="R453" s="276" t="str">
        <f>IF(VLOOKUP(B453,'Pivot Table'!$B$5:$K$2000,8,FALSE)=1,"Yes","")</f>
        <v/>
      </c>
      <c r="S453" s="277" t="str">
        <f>'ALC Transition Plans'!BL454</f>
        <v>F</v>
      </c>
      <c r="T453" s="226" t="str">
        <f>IF('ALC POC'!D453=0," ",'ALC POC'!D453)</f>
        <v>Lana Null : IPAC
Marie Thorne : Collections</v>
      </c>
      <c r="U453" s="139" t="str">
        <f>IF('ALC POC'!E453=0," ",'ALC POC'!E453)</f>
        <v>lana.null@faa.gov
Marie.thorne@faa.gov</v>
      </c>
      <c r="V453" s="139" t="str">
        <f>IF('ALC POC'!F453=0," ",'ALC POC'!F453)</f>
        <v>405-954-1599</v>
      </c>
      <c r="X453">
        <f t="shared" si="45"/>
        <v>0</v>
      </c>
    </row>
    <row r="454" spans="1:24" ht="45" x14ac:dyDescent="0.25">
      <c r="A454" s="333" t="s">
        <v>7</v>
      </c>
      <c r="B454" s="333" t="s">
        <v>434</v>
      </c>
      <c r="C454" s="480" t="str">
        <f>IF('ALC POC'!C454=0," ",'ALC POC'!C454)</f>
        <v>DOT -VOLPE</v>
      </c>
      <c r="D454" s="480" t="s">
        <v>2068</v>
      </c>
      <c r="E454" s="322" t="str">
        <f>IF('ALC Transition Plans'!$C455="yes", IF('ALC Transition Plans'!M455,"Prod",IF('ALC Transition Plans'!F455, 'ALC Transition Plans'!E455," ")),"N/A")</f>
        <v>X</v>
      </c>
      <c r="F454" s="261">
        <f>IF('ALC Transition Plans'!F455=0," ",'ALC Transition Plans'!F455)</f>
        <v>41852</v>
      </c>
      <c r="G454" s="262" t="str">
        <f>IF('ALC Transition Plans'!G455=0," ",'ALC Transition Plans'!G455)</f>
        <v>Y</v>
      </c>
      <c r="H454" s="262" t="str">
        <f>IF('ALC Transition Plans'!H455=0," ",'ALC Transition Plans'!H455)</f>
        <v>Y</v>
      </c>
      <c r="I454" s="261">
        <f>IF('ALC Transition Plans'!I455=0," ",'ALC Transition Plans'!I455)</f>
        <v>42644</v>
      </c>
      <c r="J454" s="323" t="str">
        <f>IF('ALC Transition Plans'!$O455="yes", IF('ALC Transition Plans'!X455,"Prod",IF('ALC Transition Plans'!R455, 'ALC Transition Plans'!Q455," ")),"N/A")</f>
        <v>X</v>
      </c>
      <c r="K454" s="267">
        <f>IF('ALC Transition Plans'!R455=0," ",'ALC Transition Plans'!R455)</f>
        <v>41852</v>
      </c>
      <c r="L454" s="270" t="str">
        <f>IF('ALC Transition Plans'!S455=0," ",'ALC Transition Plans'!S455)</f>
        <v>Y</v>
      </c>
      <c r="M454" s="267">
        <f>IF('ALC Transition Plans'!T455=0," ",'ALC Transition Plans'!T455)</f>
        <v>42644</v>
      </c>
      <c r="N454" s="324" t="str">
        <f>IF('ALC Transition Plans'!$Z455="yes", IF('ALC Transition Plans'!AJ455,"Prod",IF('ALC Transition Plans'!AF455, 'ALC Transition Plans'!AC455," ")),"N/A")</f>
        <v>X</v>
      </c>
      <c r="O454" s="269" t="str">
        <f>IF('ALC Transition Plans'!AE455=0," ",'ALC Transition Plans'!AE455)</f>
        <v>Y</v>
      </c>
      <c r="P454" s="557">
        <f>IF('ALC Transition Plans'!AF455=0," ",'ALC Transition Plans'!AF455)</f>
        <v>42644</v>
      </c>
      <c r="Q454" s="558">
        <f t="shared" si="44"/>
        <v>3</v>
      </c>
      <c r="R454" s="276" t="str">
        <f>IF(VLOOKUP(B454,'Pivot Table'!$B$5:$K$2000,8,FALSE)=1,"Yes","")</f>
        <v/>
      </c>
      <c r="S454" s="277" t="str">
        <f>'ALC Transition Plans'!BL455</f>
        <v xml:space="preserve"> </v>
      </c>
      <c r="T454" s="226" t="str">
        <f>IF('ALC POC'!D454=0," ",'ALC POC'!D454)</f>
        <v>Lana Null : IPAC
Marie Thorne : Collections</v>
      </c>
      <c r="U454" s="139" t="str">
        <f>IF('ALC POC'!E454=0," ",'ALC POC'!E454)</f>
        <v>lana.null@faa.gov
Marie.thorne@faa.gov</v>
      </c>
      <c r="V454" s="139" t="str">
        <f>IF('ALC POC'!F454=0," ",'ALC POC'!F454)</f>
        <v>405-954-1599</v>
      </c>
      <c r="X454">
        <f t="shared" si="45"/>
        <v>0</v>
      </c>
    </row>
    <row r="455" spans="1:24" ht="56.25" x14ac:dyDescent="0.25">
      <c r="A455" s="333" t="s">
        <v>7</v>
      </c>
      <c r="B455" s="333" t="s">
        <v>435</v>
      </c>
      <c r="C455" s="480" t="str">
        <f>IF('ALC POC'!C455=0," ",'ALC POC'!C455)</f>
        <v>DOT - OST</v>
      </c>
      <c r="D455" s="480" t="s">
        <v>2056</v>
      </c>
      <c r="E455" s="322" t="str">
        <f>IF('ALC Transition Plans'!$C456="yes", IF('ALC Transition Plans'!M456,"Prod",IF('ALC Transition Plans'!F456, 'ALC Transition Plans'!E456," ")),"N/A")</f>
        <v>X</v>
      </c>
      <c r="F455" s="261">
        <f>IF('ALC Transition Plans'!F456=0," ",'ALC Transition Plans'!F456)</f>
        <v>41852</v>
      </c>
      <c r="G455" s="262" t="str">
        <f>IF('ALC Transition Plans'!G456=0," ",'ALC Transition Plans'!G456)</f>
        <v>Y</v>
      </c>
      <c r="H455" s="262" t="str">
        <f>IF('ALC Transition Plans'!H456=0," ",'ALC Transition Plans'!H456)</f>
        <v>Y</v>
      </c>
      <c r="I455" s="261">
        <f>IF('ALC Transition Plans'!I456=0," ",'ALC Transition Plans'!I456)</f>
        <v>42644</v>
      </c>
      <c r="J455" s="323" t="str">
        <f>IF('ALC Transition Plans'!$O456="yes", IF('ALC Transition Plans'!X456,"Prod",IF('ALC Transition Plans'!R456, 'ALC Transition Plans'!Q456," ")),"N/A")</f>
        <v>X</v>
      </c>
      <c r="K455" s="267">
        <f>IF('ALC Transition Plans'!R456=0," ",'ALC Transition Plans'!R456)</f>
        <v>41852</v>
      </c>
      <c r="L455" s="270" t="str">
        <f>IF('ALC Transition Plans'!S456=0," ",'ALC Transition Plans'!S456)</f>
        <v>Y</v>
      </c>
      <c r="M455" s="267">
        <f>IF('ALC Transition Plans'!T456=0," ",'ALC Transition Plans'!T456)</f>
        <v>42644</v>
      </c>
      <c r="N455" s="324" t="str">
        <f>IF('ALC Transition Plans'!$Z456="yes", IF('ALC Transition Plans'!AJ456,"Prod",IF('ALC Transition Plans'!AF456, 'ALC Transition Plans'!AC456," ")),"N/A")</f>
        <v>X</v>
      </c>
      <c r="O455" s="269" t="str">
        <f>IF('ALC Transition Plans'!AE456=0," ",'ALC Transition Plans'!AE456)</f>
        <v>Y</v>
      </c>
      <c r="P455" s="557">
        <f>IF('ALC Transition Plans'!AF456=0," ",'ALC Transition Plans'!AF456)</f>
        <v>42644</v>
      </c>
      <c r="Q455" s="558">
        <f t="shared" si="44"/>
        <v>3</v>
      </c>
      <c r="R455" s="276" t="str">
        <f>IF(VLOOKUP(B455,'Pivot Table'!$B$5:$K$2000,8,FALSE)=1,"Yes","")</f>
        <v/>
      </c>
      <c r="S455" s="277" t="str">
        <f>'ALC Transition Plans'!BL456</f>
        <v xml:space="preserve"> </v>
      </c>
      <c r="T455" s="226" t="str">
        <f>IF('ALC POC'!D455=0," ",'ALC POC'!D455)</f>
        <v>Lana Null : IPAC
Marie Thorne : Collections</v>
      </c>
      <c r="U455" s="139" t="str">
        <f>IF('ALC POC'!E455=0," ",'ALC POC'!E455)</f>
        <v>lana.null@faa.gov
Marie.thorne@faa.gov</v>
      </c>
      <c r="V455" s="139" t="str">
        <f>IF('ALC POC'!F455=0," ",'ALC POC'!F455)</f>
        <v>405-954-1599</v>
      </c>
      <c r="X455">
        <f t="shared" si="45"/>
        <v>0</v>
      </c>
    </row>
    <row r="456" spans="1:24" ht="45" x14ac:dyDescent="0.25">
      <c r="A456" s="333" t="s">
        <v>7</v>
      </c>
      <c r="B456" s="333" t="s">
        <v>436</v>
      </c>
      <c r="C456" s="480" t="str">
        <f>IF('ALC POC'!C456=0," ",'ALC POC'!C456)</f>
        <v>DOT - OIG</v>
      </c>
      <c r="D456" s="480" t="s">
        <v>2068</v>
      </c>
      <c r="E456" s="322" t="str">
        <f>IF('ALC Transition Plans'!$C457="yes", IF('ALC Transition Plans'!M457,"Prod",IF('ALC Transition Plans'!F457, 'ALC Transition Plans'!E457," ")),"N/A")</f>
        <v>X</v>
      </c>
      <c r="F456" s="261">
        <f>IF('ALC Transition Plans'!F457=0," ",'ALC Transition Plans'!F457)</f>
        <v>41852</v>
      </c>
      <c r="G456" s="262" t="str">
        <f>IF('ALC Transition Plans'!G457=0," ",'ALC Transition Plans'!G457)</f>
        <v>Y</v>
      </c>
      <c r="H456" s="262" t="str">
        <f>IF('ALC Transition Plans'!H457=0," ",'ALC Transition Plans'!H457)</f>
        <v>Y</v>
      </c>
      <c r="I456" s="261">
        <f>IF('ALC Transition Plans'!I457=0," ",'ALC Transition Plans'!I457)</f>
        <v>42644</v>
      </c>
      <c r="J456" s="323" t="str">
        <f>IF('ALC Transition Plans'!$O457="yes", IF('ALC Transition Plans'!X457,"Prod",IF('ALC Transition Plans'!R457, 'ALC Transition Plans'!Q457," ")),"N/A")</f>
        <v>X</v>
      </c>
      <c r="K456" s="267">
        <f>IF('ALC Transition Plans'!R457=0," ",'ALC Transition Plans'!R457)</f>
        <v>41852</v>
      </c>
      <c r="L456" s="270" t="str">
        <f>IF('ALC Transition Plans'!S457=0," ",'ALC Transition Plans'!S457)</f>
        <v>Y</v>
      </c>
      <c r="M456" s="267">
        <f>IF('ALC Transition Plans'!T457=0," ",'ALC Transition Plans'!T457)</f>
        <v>42644</v>
      </c>
      <c r="N456" s="324" t="str">
        <f>IF('ALC Transition Plans'!$Z457="yes", IF('ALC Transition Plans'!AJ457,"Prod",IF('ALC Transition Plans'!AF457, 'ALC Transition Plans'!AC457," ")),"N/A")</f>
        <v>X</v>
      </c>
      <c r="O456" s="269" t="str">
        <f>IF('ALC Transition Plans'!AE457=0," ",'ALC Transition Plans'!AE457)</f>
        <v>Y</v>
      </c>
      <c r="P456" s="557">
        <f>IF('ALC Transition Plans'!AF457=0," ",'ALC Transition Plans'!AF457)</f>
        <v>42644</v>
      </c>
      <c r="Q456" s="558">
        <f t="shared" si="44"/>
        <v>3</v>
      </c>
      <c r="R456" s="276" t="str">
        <f>IF(VLOOKUP(B456,'Pivot Table'!$B$5:$K$2000,8,FALSE)=1,"Yes","")</f>
        <v/>
      </c>
      <c r="S456" s="277" t="str">
        <f>'ALC Transition Plans'!BL457</f>
        <v xml:space="preserve"> </v>
      </c>
      <c r="T456" s="226" t="str">
        <f>IF('ALC POC'!D456=0," ",'ALC POC'!D456)</f>
        <v>Lana Null : IPAC
Marie Thorne : Collections</v>
      </c>
      <c r="U456" s="139" t="str">
        <f>IF('ALC POC'!E456=0," ",'ALC POC'!E456)</f>
        <v>lana.null@faa.gov
Marie.thorne@faa.gov</v>
      </c>
      <c r="V456" s="139" t="str">
        <f>IF('ALC POC'!F456=0," ",'ALC POC'!F456)</f>
        <v>405-954-1599</v>
      </c>
      <c r="X456">
        <f t="shared" si="45"/>
        <v>0</v>
      </c>
    </row>
    <row r="457" spans="1:24" ht="45" x14ac:dyDescent="0.25">
      <c r="A457" s="333" t="s">
        <v>7</v>
      </c>
      <c r="B457" s="333" t="s">
        <v>437</v>
      </c>
      <c r="C457" s="480" t="str">
        <f>IF('ALC POC'!C457=0," ",'ALC POC'!C457)</f>
        <v>DOT - OSTWCF</v>
      </c>
      <c r="D457" s="480" t="s">
        <v>2068</v>
      </c>
      <c r="E457" s="322" t="str">
        <f>IF('ALC Transition Plans'!$C458="yes", IF('ALC Transition Plans'!M458,"Prod",IF('ALC Transition Plans'!F458, 'ALC Transition Plans'!E458," ")),"N/A")</f>
        <v>X</v>
      </c>
      <c r="F457" s="261">
        <f>IF('ALC Transition Plans'!F458=0," ",'ALC Transition Plans'!F458)</f>
        <v>41852</v>
      </c>
      <c r="G457" s="262" t="str">
        <f>IF('ALC Transition Plans'!G458=0," ",'ALC Transition Plans'!G458)</f>
        <v>Y</v>
      </c>
      <c r="H457" s="262" t="str">
        <f>IF('ALC Transition Plans'!H458=0," ",'ALC Transition Plans'!H458)</f>
        <v>Y</v>
      </c>
      <c r="I457" s="261">
        <f>IF('ALC Transition Plans'!I458=0," ",'ALC Transition Plans'!I458)</f>
        <v>42644</v>
      </c>
      <c r="J457" s="323" t="str">
        <f>IF('ALC Transition Plans'!$O458="yes", IF('ALC Transition Plans'!X458,"Prod",IF('ALC Transition Plans'!R458, 'ALC Transition Plans'!Q458," ")),"N/A")</f>
        <v>X</v>
      </c>
      <c r="K457" s="267">
        <f>IF('ALC Transition Plans'!R458=0," ",'ALC Transition Plans'!R458)</f>
        <v>41852</v>
      </c>
      <c r="L457" s="270" t="str">
        <f>IF('ALC Transition Plans'!S458=0," ",'ALC Transition Plans'!S458)</f>
        <v>Y</v>
      </c>
      <c r="M457" s="267">
        <f>IF('ALC Transition Plans'!T458=0," ",'ALC Transition Plans'!T458)</f>
        <v>42644</v>
      </c>
      <c r="N457" s="324" t="str">
        <f>IF('ALC Transition Plans'!$Z458="yes", IF('ALC Transition Plans'!AJ458,"Prod",IF('ALC Transition Plans'!AF458, 'ALC Transition Plans'!AC458," ")),"N/A")</f>
        <v>X</v>
      </c>
      <c r="O457" s="269" t="str">
        <f>IF('ALC Transition Plans'!AE458=0," ",'ALC Transition Plans'!AE458)</f>
        <v>Y</v>
      </c>
      <c r="P457" s="557">
        <f>IF('ALC Transition Plans'!AF458=0," ",'ALC Transition Plans'!AF458)</f>
        <v>42644</v>
      </c>
      <c r="Q457" s="558">
        <f t="shared" si="44"/>
        <v>3</v>
      </c>
      <c r="R457" s="276" t="str">
        <f>IF(VLOOKUP(B457,'Pivot Table'!$B$5:$K$2000,8,FALSE)=1,"Yes","")</f>
        <v/>
      </c>
      <c r="S457" s="277" t="str">
        <f>'ALC Transition Plans'!BL458</f>
        <v xml:space="preserve"> </v>
      </c>
      <c r="T457" s="226" t="str">
        <f>IF('ALC POC'!D457=0," ",'ALC POC'!D457)</f>
        <v>Lana Null : IPAC
Marie Thorne : Collections</v>
      </c>
      <c r="U457" s="139" t="str">
        <f>IF('ALC POC'!E457=0," ",'ALC POC'!E457)</f>
        <v>lana.null@faa.gov
Marie.thorne@faa.gov</v>
      </c>
      <c r="V457" s="139" t="str">
        <f>IF('ALC POC'!F457=0," ",'ALC POC'!F457)</f>
        <v>405-954-1599</v>
      </c>
      <c r="X457">
        <f t="shared" si="45"/>
        <v>0</v>
      </c>
    </row>
    <row r="458" spans="1:24" ht="45" x14ac:dyDescent="0.25">
      <c r="A458" s="333" t="s">
        <v>7</v>
      </c>
      <c r="B458" s="333" t="s">
        <v>438</v>
      </c>
      <c r="C458" s="480" t="str">
        <f>IF('ALC POC'!C458=0," ",'ALC POC'!C458)</f>
        <v>DOT - STB</v>
      </c>
      <c r="D458" s="480" t="s">
        <v>2068</v>
      </c>
      <c r="E458" s="322" t="str">
        <f>IF('ALC Transition Plans'!$C459="yes", IF('ALC Transition Plans'!M459,"Prod",IF('ALC Transition Plans'!F459, 'ALC Transition Plans'!E459," ")),"N/A")</f>
        <v>X</v>
      </c>
      <c r="F458" s="261">
        <f>IF('ALC Transition Plans'!F459=0," ",'ALC Transition Plans'!F459)</f>
        <v>41852</v>
      </c>
      <c r="G458" s="262" t="str">
        <f>IF('ALC Transition Plans'!G459=0," ",'ALC Transition Plans'!G459)</f>
        <v>Y</v>
      </c>
      <c r="H458" s="262" t="str">
        <f>IF('ALC Transition Plans'!H459=0," ",'ALC Transition Plans'!H459)</f>
        <v>Y</v>
      </c>
      <c r="I458" s="261">
        <f>IF('ALC Transition Plans'!I459=0," ",'ALC Transition Plans'!I459)</f>
        <v>42644</v>
      </c>
      <c r="J458" s="323" t="str">
        <f>IF('ALC Transition Plans'!$O459="yes", IF('ALC Transition Plans'!X459,"Prod",IF('ALC Transition Plans'!R459, 'ALC Transition Plans'!Q459," ")),"N/A")</f>
        <v>X</v>
      </c>
      <c r="K458" s="267">
        <f>IF('ALC Transition Plans'!R459=0," ",'ALC Transition Plans'!R459)</f>
        <v>41852</v>
      </c>
      <c r="L458" s="270" t="str">
        <f>IF('ALC Transition Plans'!S459=0," ",'ALC Transition Plans'!S459)</f>
        <v>Y</v>
      </c>
      <c r="M458" s="267">
        <f>IF('ALC Transition Plans'!T459=0," ",'ALC Transition Plans'!T459)</f>
        <v>42644</v>
      </c>
      <c r="N458" s="324" t="str">
        <f>IF('ALC Transition Plans'!$Z459="yes", IF('ALC Transition Plans'!AJ459,"Prod",IF('ALC Transition Plans'!AF459, 'ALC Transition Plans'!AC459," ")),"N/A")</f>
        <v>X</v>
      </c>
      <c r="O458" s="269" t="str">
        <f>IF('ALC Transition Plans'!AE459=0," ",'ALC Transition Plans'!AE459)</f>
        <v>Y</v>
      </c>
      <c r="P458" s="557">
        <f>IF('ALC Transition Plans'!AF459=0," ",'ALC Transition Plans'!AF459)</f>
        <v>42644</v>
      </c>
      <c r="Q458" s="558">
        <f t="shared" si="44"/>
        <v>3</v>
      </c>
      <c r="R458" s="276" t="str">
        <f>IF(VLOOKUP(B458,'Pivot Table'!$B$5:$K$2000,8,FALSE)=1,"Yes","")</f>
        <v/>
      </c>
      <c r="S458" s="277" t="str">
        <f>'ALC Transition Plans'!BL459</f>
        <v xml:space="preserve"> </v>
      </c>
      <c r="T458" s="226" t="str">
        <f>IF('ALC POC'!D458=0," ",'ALC POC'!D458)</f>
        <v>Lana Null : IPAC
Marie Thorne : Collections</v>
      </c>
      <c r="U458" s="139" t="str">
        <f>IF('ALC POC'!E458=0," ",'ALC POC'!E458)</f>
        <v>lana.null@faa.gov
Marie.thorne@faa.gov</v>
      </c>
      <c r="V458" s="139" t="str">
        <f>IF('ALC POC'!F458=0," ",'ALC POC'!F458)</f>
        <v>405-954-1599</v>
      </c>
      <c r="X458">
        <f t="shared" si="45"/>
        <v>0</v>
      </c>
    </row>
    <row r="459" spans="1:24" ht="45" x14ac:dyDescent="0.25">
      <c r="A459" s="333" t="s">
        <v>7</v>
      </c>
      <c r="B459" s="333" t="s">
        <v>439</v>
      </c>
      <c r="C459" s="480" t="str">
        <f>IF('ALC POC'!C459=0," ",'ALC POC'!C459)</f>
        <v>DOT - FHWA</v>
      </c>
      <c r="D459" s="480" t="s">
        <v>2068</v>
      </c>
      <c r="E459" s="322" t="str">
        <f>IF('ALC Transition Plans'!$C460="yes", IF('ALC Transition Plans'!M460,"Prod",IF('ALC Transition Plans'!F460, 'ALC Transition Plans'!E460," ")),"N/A")</f>
        <v>X</v>
      </c>
      <c r="F459" s="261">
        <f>IF('ALC Transition Plans'!F460=0," ",'ALC Transition Plans'!F460)</f>
        <v>41852</v>
      </c>
      <c r="G459" s="262" t="str">
        <f>IF('ALC Transition Plans'!G460=0," ",'ALC Transition Plans'!G460)</f>
        <v>Y</v>
      </c>
      <c r="H459" s="262" t="str">
        <f>IF('ALC Transition Plans'!H460=0," ",'ALC Transition Plans'!H460)</f>
        <v>Y</v>
      </c>
      <c r="I459" s="261">
        <f>IF('ALC Transition Plans'!I460=0," ",'ALC Transition Plans'!I460)</f>
        <v>42644</v>
      </c>
      <c r="J459" s="323" t="str">
        <f>IF('ALC Transition Plans'!$O460="yes", IF('ALC Transition Plans'!X460,"Prod",IF('ALC Transition Plans'!R460, 'ALC Transition Plans'!Q460," ")),"N/A")</f>
        <v>X</v>
      </c>
      <c r="K459" s="267">
        <f>IF('ALC Transition Plans'!R460=0," ",'ALC Transition Plans'!R460)</f>
        <v>41852</v>
      </c>
      <c r="L459" s="270" t="str">
        <f>IF('ALC Transition Plans'!S460=0," ",'ALC Transition Plans'!S460)</f>
        <v>Y</v>
      </c>
      <c r="M459" s="267">
        <f>IF('ALC Transition Plans'!T460=0," ",'ALC Transition Plans'!T460)</f>
        <v>42644</v>
      </c>
      <c r="N459" s="324" t="str">
        <f>IF('ALC Transition Plans'!$Z460="yes", IF('ALC Transition Plans'!AJ460,"Prod",IF('ALC Transition Plans'!AF460, 'ALC Transition Plans'!AC460," ")),"N/A")</f>
        <v>X</v>
      </c>
      <c r="O459" s="269" t="str">
        <f>IF('ALC Transition Plans'!AE460=0," ",'ALC Transition Plans'!AE460)</f>
        <v>Y</v>
      </c>
      <c r="P459" s="557">
        <f>IF('ALC Transition Plans'!AF460=0," ",'ALC Transition Plans'!AF460)</f>
        <v>42644</v>
      </c>
      <c r="Q459" s="558">
        <f t="shared" si="44"/>
        <v>3</v>
      </c>
      <c r="R459" s="276" t="str">
        <f>IF(VLOOKUP(B459,'Pivot Table'!$B$5:$K$2000,8,FALSE)=1,"Yes","")</f>
        <v/>
      </c>
      <c r="S459" s="277" t="str">
        <f>'ALC Transition Plans'!BL460</f>
        <v xml:space="preserve"> </v>
      </c>
      <c r="T459" s="226" t="str">
        <f>IF('ALC POC'!D459=0," ",'ALC POC'!D459)</f>
        <v>Lana Null : IPAC
Marie Thorne : Collections</v>
      </c>
      <c r="U459" s="139" t="str">
        <f>IF('ALC POC'!E459=0," ",'ALC POC'!E459)</f>
        <v>lana.null@faa.gov
Marie.thorne@faa.gov</v>
      </c>
      <c r="V459" s="139" t="str">
        <f>IF('ALC POC'!F459=0," ",'ALC POC'!F459)</f>
        <v>405-954-1599</v>
      </c>
      <c r="X459">
        <f t="shared" si="45"/>
        <v>0</v>
      </c>
    </row>
    <row r="460" spans="1:24" ht="45" x14ac:dyDescent="0.25">
      <c r="A460" s="333" t="s">
        <v>7</v>
      </c>
      <c r="B460" s="333" t="s">
        <v>440</v>
      </c>
      <c r="C460" s="480" t="str">
        <f>IF('ALC POC'!C460=0," ",'ALC POC'!C460)</f>
        <v>DOT - NATSA</v>
      </c>
      <c r="D460" s="480" t="s">
        <v>2068</v>
      </c>
      <c r="E460" s="322" t="str">
        <f>IF('ALC Transition Plans'!$C461="yes", IF('ALC Transition Plans'!M461,"Prod",IF('ALC Transition Plans'!F461, 'ALC Transition Plans'!E461," ")),"N/A")</f>
        <v>X</v>
      </c>
      <c r="F460" s="261">
        <f>IF('ALC Transition Plans'!F461=0," ",'ALC Transition Plans'!F461)</f>
        <v>41852</v>
      </c>
      <c r="G460" s="262" t="str">
        <f>IF('ALC Transition Plans'!G461=0," ",'ALC Transition Plans'!G461)</f>
        <v>Y</v>
      </c>
      <c r="H460" s="262" t="str">
        <f>IF('ALC Transition Plans'!H461=0," ",'ALC Transition Plans'!H461)</f>
        <v>Y</v>
      </c>
      <c r="I460" s="261">
        <f>IF('ALC Transition Plans'!I461=0," ",'ALC Transition Plans'!I461)</f>
        <v>42644</v>
      </c>
      <c r="J460" s="323" t="str">
        <f>IF('ALC Transition Plans'!$O461="yes", IF('ALC Transition Plans'!X461,"Prod",IF('ALC Transition Plans'!R461, 'ALC Transition Plans'!Q461," ")),"N/A")</f>
        <v>X</v>
      </c>
      <c r="K460" s="267">
        <f>IF('ALC Transition Plans'!R461=0," ",'ALC Transition Plans'!R461)</f>
        <v>41852</v>
      </c>
      <c r="L460" s="270" t="str">
        <f>IF('ALC Transition Plans'!S461=0," ",'ALC Transition Plans'!S461)</f>
        <v>Y</v>
      </c>
      <c r="M460" s="267">
        <f>IF('ALC Transition Plans'!T461=0," ",'ALC Transition Plans'!T461)</f>
        <v>42644</v>
      </c>
      <c r="N460" s="324" t="str">
        <f>IF('ALC Transition Plans'!$Z461="yes", IF('ALC Transition Plans'!AJ461,"Prod",IF('ALC Transition Plans'!AF461, 'ALC Transition Plans'!AC461," ")),"N/A")</f>
        <v>X</v>
      </c>
      <c r="O460" s="269" t="str">
        <f>IF('ALC Transition Plans'!AE461=0," ",'ALC Transition Plans'!AE461)</f>
        <v>Y</v>
      </c>
      <c r="P460" s="557">
        <f>IF('ALC Transition Plans'!AF461=0," ",'ALC Transition Plans'!AF461)</f>
        <v>42644</v>
      </c>
      <c r="Q460" s="558">
        <f t="shared" si="44"/>
        <v>3</v>
      </c>
      <c r="R460" s="276" t="str">
        <f>IF(VLOOKUP(B460,'Pivot Table'!$B$5:$K$2000,8,FALSE)=1,"Yes","")</f>
        <v/>
      </c>
      <c r="S460" s="277" t="str">
        <f>'ALC Transition Plans'!BL461</f>
        <v xml:space="preserve"> </v>
      </c>
      <c r="T460" s="226" t="str">
        <f>IF('ALC POC'!D460=0," ",'ALC POC'!D460)</f>
        <v>Lana Null : IPAC
Marie Thorne : Collections</v>
      </c>
      <c r="U460" s="139" t="str">
        <f>IF('ALC POC'!E460=0," ",'ALC POC'!E460)</f>
        <v>lana.null@faa.gov
Marie.thorne@faa.gov</v>
      </c>
      <c r="V460" s="139" t="str">
        <f>IF('ALC POC'!F460=0," ",'ALC POC'!F460)</f>
        <v>405-954-1599</v>
      </c>
      <c r="X460">
        <f t="shared" si="45"/>
        <v>0</v>
      </c>
    </row>
    <row r="461" spans="1:24" ht="45" x14ac:dyDescent="0.25">
      <c r="A461" s="333" t="s">
        <v>7</v>
      </c>
      <c r="B461" s="333" t="s">
        <v>441</v>
      </c>
      <c r="C461" s="480" t="str">
        <f>IF('ALC POC'!C461=0," ",'ALC POC'!C461)</f>
        <v>DOT - FRA</v>
      </c>
      <c r="D461" s="480" t="s">
        <v>2068</v>
      </c>
      <c r="E461" s="322" t="str">
        <f>IF('ALC Transition Plans'!$C462="yes", IF('ALC Transition Plans'!M462,"Prod",IF('ALC Transition Plans'!F462, 'ALC Transition Plans'!E462," ")),"N/A")</f>
        <v>X</v>
      </c>
      <c r="F461" s="261">
        <f>IF('ALC Transition Plans'!F462=0," ",'ALC Transition Plans'!F462)</f>
        <v>41852</v>
      </c>
      <c r="G461" s="262" t="str">
        <f>IF('ALC Transition Plans'!G462=0," ",'ALC Transition Plans'!G462)</f>
        <v>Y</v>
      </c>
      <c r="H461" s="262" t="str">
        <f>IF('ALC Transition Plans'!H462=0," ",'ALC Transition Plans'!H462)</f>
        <v>Y</v>
      </c>
      <c r="I461" s="261">
        <f>IF('ALC Transition Plans'!I462=0," ",'ALC Transition Plans'!I462)</f>
        <v>42644</v>
      </c>
      <c r="J461" s="323" t="str">
        <f>IF('ALC Transition Plans'!$O462="yes", IF('ALC Transition Plans'!X462,"Prod",IF('ALC Transition Plans'!R462, 'ALC Transition Plans'!Q462," ")),"N/A")</f>
        <v>X</v>
      </c>
      <c r="K461" s="267">
        <f>IF('ALC Transition Plans'!R462=0," ",'ALC Transition Plans'!R462)</f>
        <v>41852</v>
      </c>
      <c r="L461" s="270" t="str">
        <f>IF('ALC Transition Plans'!S462=0," ",'ALC Transition Plans'!S462)</f>
        <v>Y</v>
      </c>
      <c r="M461" s="267">
        <f>IF('ALC Transition Plans'!T462=0," ",'ALC Transition Plans'!T462)</f>
        <v>42644</v>
      </c>
      <c r="N461" s="324" t="str">
        <f>IF('ALC Transition Plans'!$Z462="yes", IF('ALC Transition Plans'!AJ462,"Prod",IF('ALC Transition Plans'!AF462, 'ALC Transition Plans'!AC462," ")),"N/A")</f>
        <v>X</v>
      </c>
      <c r="O461" s="269" t="str">
        <f>IF('ALC Transition Plans'!AE462=0," ",'ALC Transition Plans'!AE462)</f>
        <v>Y</v>
      </c>
      <c r="P461" s="557">
        <f>IF('ALC Transition Plans'!AF462=0," ",'ALC Transition Plans'!AF462)</f>
        <v>42644</v>
      </c>
      <c r="Q461" s="558">
        <f t="shared" si="44"/>
        <v>3</v>
      </c>
      <c r="R461" s="276" t="str">
        <f>IF(VLOOKUP(B461,'Pivot Table'!$B$5:$K$2000,8,FALSE)=1,"Yes","")</f>
        <v/>
      </c>
      <c r="S461" s="277" t="str">
        <f>'ALC Transition Plans'!BL462</f>
        <v xml:space="preserve"> </v>
      </c>
      <c r="T461" s="226" t="str">
        <f>IF('ALC POC'!D461=0," ",'ALC POC'!D461)</f>
        <v>Lana Null : IPAC
Marie Thorne : Collections</v>
      </c>
      <c r="U461" s="139" t="str">
        <f>IF('ALC POC'!E461=0," ",'ALC POC'!E461)</f>
        <v>lana.null@faa.gov
Marie.thorne@faa.gov</v>
      </c>
      <c r="V461" s="139" t="str">
        <f>IF('ALC POC'!F461=0," ",'ALC POC'!F461)</f>
        <v>405-954-1599</v>
      </c>
      <c r="X461">
        <f t="shared" si="45"/>
        <v>0</v>
      </c>
    </row>
    <row r="462" spans="1:24" ht="45" x14ac:dyDescent="0.25">
      <c r="A462" s="333" t="s">
        <v>7</v>
      </c>
      <c r="B462" s="333" t="s">
        <v>442</v>
      </c>
      <c r="C462" s="480" t="str">
        <f>IF('ALC POC'!C462=0," ",'ALC POC'!C462)</f>
        <v>DOT - FTA</v>
      </c>
      <c r="D462" s="480" t="s">
        <v>2068</v>
      </c>
      <c r="E462" s="322" t="str">
        <f>IF('ALC Transition Plans'!$C463="yes", IF('ALC Transition Plans'!M463,"Prod",IF('ALC Transition Plans'!F463, 'ALC Transition Plans'!E463," ")),"N/A")</f>
        <v>X</v>
      </c>
      <c r="F462" s="261">
        <f>IF('ALC Transition Plans'!F463=0," ",'ALC Transition Plans'!F463)</f>
        <v>41852</v>
      </c>
      <c r="G462" s="262" t="str">
        <f>IF('ALC Transition Plans'!G463=0," ",'ALC Transition Plans'!G463)</f>
        <v>Y</v>
      </c>
      <c r="H462" s="262" t="str">
        <f>IF('ALC Transition Plans'!H463=0," ",'ALC Transition Plans'!H463)</f>
        <v>Y</v>
      </c>
      <c r="I462" s="261">
        <f>IF('ALC Transition Plans'!I463=0," ",'ALC Transition Plans'!I463)</f>
        <v>42644</v>
      </c>
      <c r="J462" s="323" t="str">
        <f>IF('ALC Transition Plans'!$O463="yes", IF('ALC Transition Plans'!X463,"Prod",IF('ALC Transition Plans'!R463, 'ALC Transition Plans'!Q463," ")),"N/A")</f>
        <v>X</v>
      </c>
      <c r="K462" s="267">
        <f>IF('ALC Transition Plans'!R463=0," ",'ALC Transition Plans'!R463)</f>
        <v>41852</v>
      </c>
      <c r="L462" s="270" t="str">
        <f>IF('ALC Transition Plans'!S463=0," ",'ALC Transition Plans'!S463)</f>
        <v>Y</v>
      </c>
      <c r="M462" s="267">
        <f>IF('ALC Transition Plans'!T463=0," ",'ALC Transition Plans'!T463)</f>
        <v>42644</v>
      </c>
      <c r="N462" s="324" t="str">
        <f>IF('ALC Transition Plans'!$Z463="yes", IF('ALC Transition Plans'!AJ463,"Prod",IF('ALC Transition Plans'!AF463, 'ALC Transition Plans'!AC463," ")),"N/A")</f>
        <v>X</v>
      </c>
      <c r="O462" s="269" t="str">
        <f>IF('ALC Transition Plans'!AE463=0," ",'ALC Transition Plans'!AE463)</f>
        <v>Y</v>
      </c>
      <c r="P462" s="557">
        <f>IF('ALC Transition Plans'!AF463=0," ",'ALC Transition Plans'!AF463)</f>
        <v>42644</v>
      </c>
      <c r="Q462" s="558">
        <f t="shared" si="44"/>
        <v>3</v>
      </c>
      <c r="R462" s="276" t="str">
        <f>IF(VLOOKUP(B462,'Pivot Table'!$B$5:$K$2000,8,FALSE)=1,"Yes","")</f>
        <v/>
      </c>
      <c r="S462" s="277" t="str">
        <f>'ALC Transition Plans'!BL463</f>
        <v xml:space="preserve"> </v>
      </c>
      <c r="T462" s="226" t="str">
        <f>IF('ALC POC'!D462=0," ",'ALC POC'!D462)</f>
        <v>Lana Null : IPAC
Marie Thorne : Collections</v>
      </c>
      <c r="U462" s="139" t="str">
        <f>IF('ALC POC'!E462=0," ",'ALC POC'!E462)</f>
        <v>lana.null@faa.gov
Marie.thorne@faa.gov</v>
      </c>
      <c r="V462" s="139" t="str">
        <f>IF('ALC POC'!F462=0," ",'ALC POC'!F462)</f>
        <v>405-954-1599</v>
      </c>
      <c r="X462">
        <f t="shared" si="45"/>
        <v>0</v>
      </c>
    </row>
    <row r="463" spans="1:24" ht="45" x14ac:dyDescent="0.25">
      <c r="A463" s="333" t="s">
        <v>7</v>
      </c>
      <c r="B463" s="333" t="s">
        <v>443</v>
      </c>
      <c r="C463" s="480" t="str">
        <f>IF('ALC POC'!C463=0," ",'ALC POC'!C463)</f>
        <v>DOT - PHMSA</v>
      </c>
      <c r="D463" s="480" t="s">
        <v>2068</v>
      </c>
      <c r="E463" s="322" t="str">
        <f>IF('ALC Transition Plans'!$C464="yes", IF('ALC Transition Plans'!M464,"Prod",IF('ALC Transition Plans'!F464, 'ALC Transition Plans'!E464," ")),"N/A")</f>
        <v>X</v>
      </c>
      <c r="F463" s="261">
        <f>IF('ALC Transition Plans'!F464=0," ",'ALC Transition Plans'!F464)</f>
        <v>41852</v>
      </c>
      <c r="G463" s="262" t="str">
        <f>IF('ALC Transition Plans'!G464=0," ",'ALC Transition Plans'!G464)</f>
        <v>Y</v>
      </c>
      <c r="H463" s="262" t="str">
        <f>IF('ALC Transition Plans'!H464=0," ",'ALC Transition Plans'!H464)</f>
        <v>Y</v>
      </c>
      <c r="I463" s="261">
        <f>IF('ALC Transition Plans'!I464=0," ",'ALC Transition Plans'!I464)</f>
        <v>42644</v>
      </c>
      <c r="J463" s="323" t="str">
        <f>IF('ALC Transition Plans'!$O464="yes", IF('ALC Transition Plans'!X464,"Prod",IF('ALC Transition Plans'!R464, 'ALC Transition Plans'!Q464," ")),"N/A")</f>
        <v>X</v>
      </c>
      <c r="K463" s="267">
        <f>IF('ALC Transition Plans'!R464=0," ",'ALC Transition Plans'!R464)</f>
        <v>41852</v>
      </c>
      <c r="L463" s="270" t="str">
        <f>IF('ALC Transition Plans'!S464=0," ",'ALC Transition Plans'!S464)</f>
        <v>Y</v>
      </c>
      <c r="M463" s="267">
        <f>IF('ALC Transition Plans'!T464=0," ",'ALC Transition Plans'!T464)</f>
        <v>42644</v>
      </c>
      <c r="N463" s="324" t="str">
        <f>IF('ALC Transition Plans'!$Z464="yes", IF('ALC Transition Plans'!AJ464,"Prod",IF('ALC Transition Plans'!AF464, 'ALC Transition Plans'!AC464," ")),"N/A")</f>
        <v>X</v>
      </c>
      <c r="O463" s="269" t="str">
        <f>IF('ALC Transition Plans'!AE464=0," ",'ALC Transition Plans'!AE464)</f>
        <v>Y</v>
      </c>
      <c r="P463" s="557">
        <f>IF('ALC Transition Plans'!AF464=0," ",'ALC Transition Plans'!AF464)</f>
        <v>42644</v>
      </c>
      <c r="Q463" s="558">
        <f t="shared" si="44"/>
        <v>3</v>
      </c>
      <c r="R463" s="276" t="str">
        <f>IF(VLOOKUP(B463,'Pivot Table'!$B$5:$K$2000,8,FALSE)=1,"Yes","")</f>
        <v/>
      </c>
      <c r="S463" s="277" t="str">
        <f>'ALC Transition Plans'!BL464</f>
        <v xml:space="preserve"> </v>
      </c>
      <c r="T463" s="226" t="str">
        <f>IF('ALC POC'!D463=0," ",'ALC POC'!D463)</f>
        <v>Lana Null : IPAC
Marie Thorne : Collections</v>
      </c>
      <c r="U463" s="139" t="str">
        <f>IF('ALC POC'!E463=0," ",'ALC POC'!E463)</f>
        <v>lana.null@faa.gov
Marie.thorne@faa.gov</v>
      </c>
      <c r="V463" s="139" t="str">
        <f>IF('ALC POC'!F463=0," ",'ALC POC'!F463)</f>
        <v>405-954-1599</v>
      </c>
      <c r="X463">
        <f t="shared" si="45"/>
        <v>0</v>
      </c>
    </row>
    <row r="464" spans="1:24" ht="45" x14ac:dyDescent="0.25">
      <c r="A464" s="333" t="s">
        <v>7</v>
      </c>
      <c r="B464" s="333" t="s">
        <v>444</v>
      </c>
      <c r="C464" s="480" t="str">
        <f>IF('ALC POC'!C464=0," ",'ALC POC'!C464)</f>
        <v>DOT - MARAD</v>
      </c>
      <c r="D464" s="480" t="s">
        <v>2068</v>
      </c>
      <c r="E464" s="322" t="str">
        <f>IF('ALC Transition Plans'!$C465="yes", IF('ALC Transition Plans'!M465,"Prod",IF('ALC Transition Plans'!F465, 'ALC Transition Plans'!E465," ")),"N/A")</f>
        <v>X</v>
      </c>
      <c r="F464" s="261">
        <f>IF('ALC Transition Plans'!F465=0," ",'ALC Transition Plans'!F465)</f>
        <v>41852</v>
      </c>
      <c r="G464" s="262" t="str">
        <f>IF('ALC Transition Plans'!G465=0," ",'ALC Transition Plans'!G465)</f>
        <v>Y</v>
      </c>
      <c r="H464" s="262" t="str">
        <f>IF('ALC Transition Plans'!H465=0," ",'ALC Transition Plans'!H465)</f>
        <v>Y</v>
      </c>
      <c r="I464" s="261">
        <f>IF('ALC Transition Plans'!I465=0," ",'ALC Transition Plans'!I465)</f>
        <v>42644</v>
      </c>
      <c r="J464" s="323" t="str">
        <f>IF('ALC Transition Plans'!$O465="yes", IF('ALC Transition Plans'!X465,"Prod",IF('ALC Transition Plans'!R465, 'ALC Transition Plans'!Q465," ")),"N/A")</f>
        <v>X</v>
      </c>
      <c r="K464" s="267">
        <f>IF('ALC Transition Plans'!R465=0," ",'ALC Transition Plans'!R465)</f>
        <v>41852</v>
      </c>
      <c r="L464" s="270" t="str">
        <f>IF('ALC Transition Plans'!S465=0," ",'ALC Transition Plans'!S465)</f>
        <v>Y</v>
      </c>
      <c r="M464" s="267">
        <f>IF('ALC Transition Plans'!T465=0," ",'ALC Transition Plans'!T465)</f>
        <v>42644</v>
      </c>
      <c r="N464" s="324" t="str">
        <f>IF('ALC Transition Plans'!$Z465="yes", IF('ALC Transition Plans'!AJ465,"Prod",IF('ALC Transition Plans'!AF465, 'ALC Transition Plans'!AC465," ")),"N/A")</f>
        <v>X</v>
      </c>
      <c r="O464" s="269" t="str">
        <f>IF('ALC Transition Plans'!AE465=0," ",'ALC Transition Plans'!AE465)</f>
        <v>Y</v>
      </c>
      <c r="P464" s="557">
        <f>IF('ALC Transition Plans'!AF465=0," ",'ALC Transition Plans'!AF465)</f>
        <v>42644</v>
      </c>
      <c r="Q464" s="558">
        <f t="shared" si="44"/>
        <v>3</v>
      </c>
      <c r="R464" s="276" t="str">
        <f>IF(VLOOKUP(B464,'Pivot Table'!$B$5:$K$2000,8,FALSE)=1,"Yes","")</f>
        <v/>
      </c>
      <c r="S464" s="277" t="str">
        <f>'ALC Transition Plans'!BL465</f>
        <v xml:space="preserve"> </v>
      </c>
      <c r="T464" s="226" t="str">
        <f>IF('ALC POC'!D464=0," ",'ALC POC'!D464)</f>
        <v>Lana Null : IPAC
Marie Thorne : Collections</v>
      </c>
      <c r="U464" s="139" t="str">
        <f>IF('ALC POC'!E464=0," ",'ALC POC'!E464)</f>
        <v>lana.null@faa.gov
Marie.thorne@faa.gov</v>
      </c>
      <c r="V464" s="139" t="str">
        <f>IF('ALC POC'!F464=0," ",'ALC POC'!F464)</f>
        <v>405-954-1599</v>
      </c>
      <c r="X464">
        <f t="shared" si="45"/>
        <v>0</v>
      </c>
    </row>
    <row r="465" spans="1:24" ht="45" x14ac:dyDescent="0.25">
      <c r="A465" s="333" t="s">
        <v>7</v>
      </c>
      <c r="B465" s="333" t="s">
        <v>445</v>
      </c>
      <c r="C465" s="480" t="str">
        <f>IF('ALC POC'!C465=0," ",'ALC POC'!C465)</f>
        <v>DOT - FMCSA</v>
      </c>
      <c r="D465" s="480" t="s">
        <v>2068</v>
      </c>
      <c r="E465" s="322" t="str">
        <f>IF('ALC Transition Plans'!$C466="yes", IF('ALC Transition Plans'!M466,"Prod",IF('ALC Transition Plans'!F466, 'ALC Transition Plans'!E466," ")),"N/A")</f>
        <v>X</v>
      </c>
      <c r="F465" s="261">
        <f>IF('ALC Transition Plans'!F466=0," ",'ALC Transition Plans'!F466)</f>
        <v>41852</v>
      </c>
      <c r="G465" s="262" t="str">
        <f>IF('ALC Transition Plans'!G466=0," ",'ALC Transition Plans'!G466)</f>
        <v>Y</v>
      </c>
      <c r="H465" s="262" t="str">
        <f>IF('ALC Transition Plans'!H466=0," ",'ALC Transition Plans'!H466)</f>
        <v>Y</v>
      </c>
      <c r="I465" s="261">
        <f>IF('ALC Transition Plans'!I466=0," ",'ALC Transition Plans'!I466)</f>
        <v>42644</v>
      </c>
      <c r="J465" s="323" t="str">
        <f>IF('ALC Transition Plans'!$O466="yes", IF('ALC Transition Plans'!X466,"Prod",IF('ALC Transition Plans'!R466, 'ALC Transition Plans'!Q466," ")),"N/A")</f>
        <v>X</v>
      </c>
      <c r="K465" s="267">
        <f>IF('ALC Transition Plans'!R466=0," ",'ALC Transition Plans'!R466)</f>
        <v>41852</v>
      </c>
      <c r="L465" s="270" t="str">
        <f>IF('ALC Transition Plans'!S466=0," ",'ALC Transition Plans'!S466)</f>
        <v>Y</v>
      </c>
      <c r="M465" s="267">
        <f>IF('ALC Transition Plans'!T466=0," ",'ALC Transition Plans'!T466)</f>
        <v>42644</v>
      </c>
      <c r="N465" s="324" t="str">
        <f>IF('ALC Transition Plans'!$Z466="yes", IF('ALC Transition Plans'!AJ466,"Prod",IF('ALC Transition Plans'!AF466, 'ALC Transition Plans'!AC466," ")),"N/A")</f>
        <v>X</v>
      </c>
      <c r="O465" s="269" t="str">
        <f>IF('ALC Transition Plans'!AE466=0," ",'ALC Transition Plans'!AE466)</f>
        <v>Y</v>
      </c>
      <c r="P465" s="557">
        <f>IF('ALC Transition Plans'!AF466=0," ",'ALC Transition Plans'!AF466)</f>
        <v>42644</v>
      </c>
      <c r="Q465" s="558">
        <f t="shared" si="44"/>
        <v>3</v>
      </c>
      <c r="R465" s="276" t="str">
        <f>IF(VLOOKUP(B465,'Pivot Table'!$B$5:$K$2000,8,FALSE)=1,"Yes","")</f>
        <v/>
      </c>
      <c r="S465" s="277" t="str">
        <f>'ALC Transition Plans'!BL466</f>
        <v xml:space="preserve"> </v>
      </c>
      <c r="T465" s="226" t="str">
        <f>IF('ALC POC'!D465=0," ",'ALC POC'!D465)</f>
        <v>Lana Null : IPAC
Marie Thorne : Collections</v>
      </c>
      <c r="U465" s="139" t="str">
        <f>IF('ALC POC'!E465=0," ",'ALC POC'!E465)</f>
        <v>lana.null@faa.gov
Marie.thorne@faa.gov</v>
      </c>
      <c r="V465" s="139" t="str">
        <f>IF('ALC POC'!F465=0," ",'ALC POC'!F465)</f>
        <v>405-954-1599</v>
      </c>
      <c r="X465">
        <f t="shared" si="45"/>
        <v>0</v>
      </c>
    </row>
    <row r="466" spans="1:24" ht="45" x14ac:dyDescent="0.25">
      <c r="A466" s="333" t="s">
        <v>7</v>
      </c>
      <c r="B466" s="333" t="s">
        <v>446</v>
      </c>
      <c r="C466" s="480" t="str">
        <f>IF('ALC POC'!C466=0," ",'ALC POC'!C466)</f>
        <v>DOT - RITA</v>
      </c>
      <c r="D466" s="480" t="s">
        <v>2068</v>
      </c>
      <c r="E466" s="322" t="str">
        <f>IF('ALC Transition Plans'!$C467="yes", IF('ALC Transition Plans'!M467,"Prod",IF('ALC Transition Plans'!F467, 'ALC Transition Plans'!E467," ")),"N/A")</f>
        <v>X</v>
      </c>
      <c r="F466" s="261">
        <f>IF('ALC Transition Plans'!F467=0," ",'ALC Transition Plans'!F467)</f>
        <v>41852</v>
      </c>
      <c r="G466" s="262" t="str">
        <f>IF('ALC Transition Plans'!G467=0," ",'ALC Transition Plans'!G467)</f>
        <v>Y</v>
      </c>
      <c r="H466" s="262" t="str">
        <f>IF('ALC Transition Plans'!H467=0," ",'ALC Transition Plans'!H467)</f>
        <v>Y</v>
      </c>
      <c r="I466" s="261">
        <f>IF('ALC Transition Plans'!I467=0," ",'ALC Transition Plans'!I467)</f>
        <v>42644</v>
      </c>
      <c r="J466" s="323" t="str">
        <f>IF('ALC Transition Plans'!$O467="yes", IF('ALC Transition Plans'!X467,"Prod",IF('ALC Transition Plans'!R467, 'ALC Transition Plans'!Q467," ")),"N/A")</f>
        <v>X</v>
      </c>
      <c r="K466" s="267">
        <f>IF('ALC Transition Plans'!R467=0," ",'ALC Transition Plans'!R467)</f>
        <v>41852</v>
      </c>
      <c r="L466" s="270" t="str">
        <f>IF('ALC Transition Plans'!S467=0," ",'ALC Transition Plans'!S467)</f>
        <v>Y</v>
      </c>
      <c r="M466" s="267">
        <f>IF('ALC Transition Plans'!T467=0," ",'ALC Transition Plans'!T467)</f>
        <v>42644</v>
      </c>
      <c r="N466" s="324" t="str">
        <f>IF('ALC Transition Plans'!$Z467="yes", IF('ALC Transition Plans'!AJ467,"Prod",IF('ALC Transition Plans'!AF467, 'ALC Transition Plans'!AC467," ")),"N/A")</f>
        <v>X</v>
      </c>
      <c r="O466" s="269" t="str">
        <f>IF('ALC Transition Plans'!AE467=0," ",'ALC Transition Plans'!AE467)</f>
        <v>Y</v>
      </c>
      <c r="P466" s="557">
        <f>IF('ALC Transition Plans'!AF467=0," ",'ALC Transition Plans'!AF467)</f>
        <v>42644</v>
      </c>
      <c r="Q466" s="558">
        <f t="shared" si="44"/>
        <v>3</v>
      </c>
      <c r="R466" s="276" t="str">
        <f>IF(VLOOKUP(B466,'Pivot Table'!$B$5:$K$2000,8,FALSE)=1,"Yes","")</f>
        <v/>
      </c>
      <c r="S466" s="277" t="str">
        <f>'ALC Transition Plans'!BL467</f>
        <v xml:space="preserve"> </v>
      </c>
      <c r="T466" s="226" t="str">
        <f>IF('ALC POC'!D466=0," ",'ALC POC'!D466)</f>
        <v>Lana Null : IPAC
Marie Thorne : Collections</v>
      </c>
      <c r="U466" s="139" t="str">
        <f>IF('ALC POC'!E466=0," ",'ALC POC'!E466)</f>
        <v>lana.null@faa.gov
Marie.thorne@faa.gov</v>
      </c>
      <c r="V466" s="139" t="str">
        <f>IF('ALC POC'!F466=0," ",'ALC POC'!F466)</f>
        <v>405-954-1599</v>
      </c>
      <c r="X466">
        <f t="shared" si="45"/>
        <v>0</v>
      </c>
    </row>
    <row r="467" spans="1:24" ht="15" x14ac:dyDescent="0.25">
      <c r="A467" s="333" t="s">
        <v>448</v>
      </c>
      <c r="B467" s="333" t="s">
        <v>447</v>
      </c>
      <c r="C467" s="480" t="str">
        <f>IF('ALC POC'!C467=0," ",'ALC POC'!C467)</f>
        <v xml:space="preserve">DHS - CIS Burlington </v>
      </c>
      <c r="D467" s="480" t="s">
        <v>1308</v>
      </c>
      <c r="E467" s="322" t="str">
        <f>IF('ALC Transition Plans'!$C468="yes", IF('ALC Transition Plans'!M468,"Prod",IF('ALC Transition Plans'!F468, 'ALC Transition Plans'!E468," ")),"N/A")</f>
        <v>Prod</v>
      </c>
      <c r="F467" s="261">
        <f>IF('ALC Transition Plans'!F468=0," ",'ALC Transition Plans'!F468)</f>
        <v>41579</v>
      </c>
      <c r="G467" s="262" t="str">
        <f>IF('ALC Transition Plans'!G468=0," ",'ALC Transition Plans'!G468)</f>
        <v>Y</v>
      </c>
      <c r="H467" s="262" t="str">
        <f>IF('ALC Transition Plans'!H468=0," ",'ALC Transition Plans'!H468)</f>
        <v>Y</v>
      </c>
      <c r="I467" s="261" t="str">
        <f>IF('ALC Transition Plans'!I468=0," ",'ALC Transition Plans'!I468)</f>
        <v xml:space="preserve"> </v>
      </c>
      <c r="J467" s="323" t="str">
        <f>IF('ALC Transition Plans'!$O468="yes", IF('ALC Transition Plans'!X468,"Prod",IF('ALC Transition Plans'!R468, 'ALC Transition Plans'!Q468," ")),"N/A")</f>
        <v>Prod</v>
      </c>
      <c r="K467" s="267">
        <f>IF('ALC Transition Plans'!R468=0," ",'ALC Transition Plans'!R468)</f>
        <v>42156</v>
      </c>
      <c r="L467" s="270" t="str">
        <f>IF('ALC Transition Plans'!S468=0," ",'ALC Transition Plans'!S468)</f>
        <v>Y</v>
      </c>
      <c r="M467" s="267" t="str">
        <f>IF('ALC Transition Plans'!T468=0," ",'ALC Transition Plans'!T468)</f>
        <v xml:space="preserve"> </v>
      </c>
      <c r="N467" s="324" t="str">
        <f>IF('ALC Transition Plans'!$Z468="yes", IF('ALC Transition Plans'!AJ468,"Prod",IF('ALC Transition Plans'!AF468, 'ALC Transition Plans'!AC468," ")),"N/A")</f>
        <v>Prod</v>
      </c>
      <c r="O467" s="269" t="str">
        <f>IF('ALC Transition Plans'!AE468=0," ",'ALC Transition Plans'!AE468)</f>
        <v>Y</v>
      </c>
      <c r="P467" s="557" t="str">
        <f>IF('ALC Transition Plans'!AF468=0," ",'ALC Transition Plans'!AF468)</f>
        <v xml:space="preserve"> </v>
      </c>
      <c r="Q467" s="558">
        <f t="shared" si="44"/>
        <v>0</v>
      </c>
      <c r="R467" s="276" t="str">
        <f>IF(VLOOKUP(B467,'Pivot Table'!$B$5:$K$2000,8,FALSE)=1,"Yes","")</f>
        <v/>
      </c>
      <c r="S467" s="277" t="str">
        <f>'ALC Transition Plans'!BL468</f>
        <v>F</v>
      </c>
      <c r="T467" s="226" t="str">
        <f>IF('ALC POC'!D467=0," ",'ALC POC'!D467)</f>
        <v>Scott G. Smith</v>
      </c>
      <c r="U467" s="139" t="str">
        <f>IF('ALC POC'!E467=0," ",'ALC POC'!E467)</f>
        <v>Scott.G.Smith@uscis.dhs.gov</v>
      </c>
      <c r="V467" s="139" t="str">
        <f>IF('ALC POC'!F467=0," ",'ALC POC'!F467)</f>
        <v xml:space="preserve"> 202.272.1962 </v>
      </c>
      <c r="X467">
        <f t="shared" si="45"/>
        <v>0</v>
      </c>
    </row>
    <row r="468" spans="1:24" ht="15" x14ac:dyDescent="0.25">
      <c r="A468" s="333" t="s">
        <v>448</v>
      </c>
      <c r="B468" s="333" t="s">
        <v>449</v>
      </c>
      <c r="C468" s="480" t="str">
        <f>IF('ALC POC'!C468=0," ",'ALC POC'!C468)</f>
        <v>DHS - CIS</v>
      </c>
      <c r="D468" s="480" t="s">
        <v>1308</v>
      </c>
      <c r="E468" s="322" t="str">
        <f>IF('ALC Transition Plans'!$C469="yes", IF('ALC Transition Plans'!M469,"Prod",IF('ALC Transition Plans'!F469, 'ALC Transition Plans'!E469," ")),"N/A")</f>
        <v>Prod</v>
      </c>
      <c r="F468" s="261" t="str">
        <f>IF('ALC Transition Plans'!F469=0," ",'ALC Transition Plans'!F469)</f>
        <v xml:space="preserve"> </v>
      </c>
      <c r="G468" s="262" t="str">
        <f>IF('ALC Transition Plans'!G469=0," ",'ALC Transition Plans'!G469)</f>
        <v xml:space="preserve"> </v>
      </c>
      <c r="H468" s="262" t="str">
        <f>IF('ALC Transition Plans'!H469=0," ",'ALC Transition Plans'!H469)</f>
        <v>Y</v>
      </c>
      <c r="I468" s="261" t="str">
        <f>IF('ALC Transition Plans'!I469=0," ",'ALC Transition Plans'!I469)</f>
        <v xml:space="preserve"> </v>
      </c>
      <c r="J468" s="323" t="str">
        <f>IF('ALC Transition Plans'!$O469="yes", IF('ALC Transition Plans'!X469,"Prod",IF('ALC Transition Plans'!R469, 'ALC Transition Plans'!Q469," ")),"N/A")</f>
        <v>Prod</v>
      </c>
      <c r="K468" s="267" t="str">
        <f>IF('ALC Transition Plans'!R469=0," ",'ALC Transition Plans'!R469)</f>
        <v xml:space="preserve"> </v>
      </c>
      <c r="L468" s="270" t="str">
        <f>IF('ALC Transition Plans'!S469=0," ",'ALC Transition Plans'!S469)</f>
        <v>Y</v>
      </c>
      <c r="M468" s="267" t="str">
        <f>IF('ALC Transition Plans'!T469=0," ",'ALC Transition Plans'!T469)</f>
        <v xml:space="preserve"> </v>
      </c>
      <c r="N468" s="324" t="str">
        <f>IF('ALC Transition Plans'!$Z469="yes", IF('ALC Transition Plans'!AJ469,"Prod",IF('ALC Transition Plans'!AF469, 'ALC Transition Plans'!AC469," ")),"N/A")</f>
        <v>Prod</v>
      </c>
      <c r="O468" s="269" t="str">
        <f>IF('ALC Transition Plans'!AE469=0," ",'ALC Transition Plans'!AE469)</f>
        <v>Y</v>
      </c>
      <c r="P468" s="557" t="str">
        <f>IF('ALC Transition Plans'!AF469=0," ",'ALC Transition Plans'!AF469)</f>
        <v xml:space="preserve"> </v>
      </c>
      <c r="Q468" s="558">
        <f t="shared" si="44"/>
        <v>0</v>
      </c>
      <c r="R468" s="276" t="str">
        <f>IF(VLOOKUP(B468,'Pivot Table'!$B$5:$K$2000,8,FALSE)=1,"Yes","")</f>
        <v/>
      </c>
      <c r="S468" s="277" t="str">
        <f>'ALC Transition Plans'!BL469</f>
        <v>F</v>
      </c>
      <c r="T468" s="226" t="str">
        <f>IF('ALC POC'!D468=0," ",'ALC POC'!D468)</f>
        <v xml:space="preserve"> </v>
      </c>
      <c r="U468" s="139" t="str">
        <f>IF('ALC POC'!E468=0," ",'ALC POC'!E468)</f>
        <v xml:space="preserve"> </v>
      </c>
      <c r="V468" s="139" t="str">
        <f>IF('ALC POC'!F468=0," ",'ALC POC'!F468)</f>
        <v xml:space="preserve"> </v>
      </c>
      <c r="X468">
        <f t="shared" si="45"/>
        <v>0</v>
      </c>
    </row>
    <row r="469" spans="1:24" ht="15" x14ac:dyDescent="0.25">
      <c r="A469" s="333" t="s">
        <v>448</v>
      </c>
      <c r="B469" s="333" t="s">
        <v>450</v>
      </c>
      <c r="C469" s="480" t="str">
        <f>IF('ALC POC'!C469=0," ",'ALC POC'!C469)</f>
        <v>DHS - CIS</v>
      </c>
      <c r="D469" s="480" t="s">
        <v>1308</v>
      </c>
      <c r="E469" s="322" t="str">
        <f>IF('ALC Transition Plans'!$C470="yes", IF('ALC Transition Plans'!M470,"Prod",IF('ALC Transition Plans'!F470, 'ALC Transition Plans'!E470," ")),"N/A")</f>
        <v>Prod</v>
      </c>
      <c r="F469" s="261" t="str">
        <f>IF('ALC Transition Plans'!F470=0," ",'ALC Transition Plans'!F470)</f>
        <v xml:space="preserve"> </v>
      </c>
      <c r="G469" s="262" t="str">
        <f>IF('ALC Transition Plans'!G470=0," ",'ALC Transition Plans'!G470)</f>
        <v xml:space="preserve"> </v>
      </c>
      <c r="H469" s="262" t="str">
        <f>IF('ALC Transition Plans'!H470=0," ",'ALC Transition Plans'!H470)</f>
        <v xml:space="preserve"> </v>
      </c>
      <c r="I469" s="261" t="str">
        <f>IF('ALC Transition Plans'!I470=0," ",'ALC Transition Plans'!I470)</f>
        <v xml:space="preserve"> </v>
      </c>
      <c r="J469" s="329" t="str">
        <f>IF('ALC Transition Plans'!$O470="yes", IF('ALC Transition Plans'!X470,"Prod",IF('ALC Transition Plans'!R470, 'ALC Transition Plans'!Q470," ")),"N/A")</f>
        <v>N/A</v>
      </c>
      <c r="K469" s="330" t="str">
        <f>IF('ALC Transition Plans'!R470=0," ",'ALC Transition Plans'!R470)</f>
        <v xml:space="preserve"> </v>
      </c>
      <c r="L469" s="332" t="str">
        <f>IF('ALC Transition Plans'!S470=0," ",'ALC Transition Plans'!S470)</f>
        <v xml:space="preserve"> </v>
      </c>
      <c r="M469" s="330" t="str">
        <f>IF('ALC Transition Plans'!T470=0," ",'ALC Transition Plans'!T470)</f>
        <v xml:space="preserve"> </v>
      </c>
      <c r="N469" s="329" t="str">
        <f>IF('ALC Transition Plans'!$Z470="yes", IF('ALC Transition Plans'!AJ470,"Prod",IF('ALC Transition Plans'!AF470, 'ALC Transition Plans'!AC470," ")),"N/A")</f>
        <v>N/A</v>
      </c>
      <c r="O469" s="332" t="str">
        <f>IF('ALC Transition Plans'!AE470=0," ",'ALC Transition Plans'!AE470)</f>
        <v xml:space="preserve"> </v>
      </c>
      <c r="P469" s="560" t="str">
        <f>IF('ALC Transition Plans'!AF470=0," ",'ALC Transition Plans'!AF470)</f>
        <v xml:space="preserve"> </v>
      </c>
      <c r="Q469" s="558">
        <f t="shared" si="44"/>
        <v>0</v>
      </c>
      <c r="R469" s="276" t="str">
        <f>IF(VLOOKUP(B469,'Pivot Table'!$B$5:$K$2000,8,FALSE)=1,"Yes","")</f>
        <v/>
      </c>
      <c r="S469" s="277" t="str">
        <f>'ALC Transition Plans'!BL470</f>
        <v>F</v>
      </c>
      <c r="T469" s="226" t="str">
        <f>IF('ALC POC'!D469=0," ",'ALC POC'!D469)</f>
        <v>Lisa Loyd</v>
      </c>
      <c r="U469" s="139" t="str">
        <f>IF('ALC POC'!E469=0," ",'ALC POC'!E469)</f>
        <v xml:space="preserve">Lisa.K.Loyd@ice.dhs.gov </v>
      </c>
      <c r="V469" s="139" t="str">
        <f>IF('ALC POC'!F469=0," ",'ALC POC'!F469)</f>
        <v>214-915-6097</v>
      </c>
      <c r="X469">
        <f t="shared" si="45"/>
        <v>0</v>
      </c>
    </row>
    <row r="470" spans="1:24" ht="15" customHeight="1" x14ac:dyDescent="0.25">
      <c r="A470" s="333" t="s">
        <v>448</v>
      </c>
      <c r="B470" s="333" t="s">
        <v>451</v>
      </c>
      <c r="C470" s="480" t="str">
        <f>IF('ALC POC'!C470=0," ",'ALC POC'!C470)</f>
        <v>DHS - OIG - ARC</v>
      </c>
      <c r="D470" s="480"/>
      <c r="E470" s="322" t="str">
        <f>IF('ALC Transition Plans'!$C471="yes", IF('ALC Transition Plans'!M471,"Prod",IF('ALC Transition Plans'!F471, 'ALC Transition Plans'!E471," ")),"N/A")</f>
        <v>Prod</v>
      </c>
      <c r="F470" s="261">
        <f>IF('ALC Transition Plans'!F471=0," ",'ALC Transition Plans'!F471)</f>
        <v>41548</v>
      </c>
      <c r="G470" s="262" t="str">
        <f>IF('ALC Transition Plans'!G471=0," ",'ALC Transition Plans'!G471)</f>
        <v>Y</v>
      </c>
      <c r="H470" s="262" t="str">
        <f>IF('ALC Transition Plans'!H471=0," ",'ALC Transition Plans'!H471)</f>
        <v>Y</v>
      </c>
      <c r="I470" s="261" t="str">
        <f>IF('ALC Transition Plans'!I471=0," ",'ALC Transition Plans'!I471)</f>
        <v xml:space="preserve"> </v>
      </c>
      <c r="J470" s="323" t="str">
        <f>IF('ALC Transition Plans'!$O471="yes", IF('ALC Transition Plans'!X471,"Prod",IF('ALC Transition Plans'!R471, 'ALC Transition Plans'!Q471," ")),"N/A")</f>
        <v>Prod</v>
      </c>
      <c r="K470" s="267">
        <f>IF('ALC Transition Plans'!R471=0," ",'ALC Transition Plans'!R471)</f>
        <v>41548</v>
      </c>
      <c r="L470" s="270" t="str">
        <f>IF('ALC Transition Plans'!S471=0," ",'ALC Transition Plans'!S471)</f>
        <v>Y</v>
      </c>
      <c r="M470" s="267" t="str">
        <f>IF('ALC Transition Plans'!T471=0," ",'ALC Transition Plans'!T471)</f>
        <v xml:space="preserve"> </v>
      </c>
      <c r="N470" s="324" t="str">
        <f>IF('ALC Transition Plans'!$Z471="yes", IF('ALC Transition Plans'!AJ471,"Prod",IF('ALC Transition Plans'!AF471, 'ALC Transition Plans'!AC471," ")),"N/A")</f>
        <v>Prod</v>
      </c>
      <c r="O470" s="269" t="str">
        <f>IF('ALC Transition Plans'!AE471=0," ",'ALC Transition Plans'!AE471)</f>
        <v>Y</v>
      </c>
      <c r="P470" s="557" t="str">
        <f>IF('ALC Transition Plans'!AF471=0," ",'ALC Transition Plans'!AF471)</f>
        <v xml:space="preserve"> </v>
      </c>
      <c r="Q470" s="558">
        <f t="shared" si="44"/>
        <v>0</v>
      </c>
      <c r="R470" s="276" t="str">
        <f>IF(VLOOKUP(B470,'Pivot Table'!$B$5:$K$2000,8,FALSE)=1,"Yes","")</f>
        <v/>
      </c>
      <c r="S470" s="277" t="str">
        <f>'ALC Transition Plans'!BL471</f>
        <v>F</v>
      </c>
      <c r="T470" s="226" t="str">
        <f>IF('ALC POC'!D470=0," ",'ALC POC'!D470)</f>
        <v>Brian Casto</v>
      </c>
      <c r="U470" s="139" t="str">
        <f>IF('ALC POC'!E470=0," ",'ALC POC'!E470)</f>
        <v>Brian.Casto@bpd.treas.gov</v>
      </c>
      <c r="V470" s="139" t="str">
        <f>IF('ALC POC'!F470=0," ",'ALC POC'!F470)</f>
        <v>304-480-7018</v>
      </c>
      <c r="X470">
        <f t="shared" si="45"/>
        <v>0</v>
      </c>
    </row>
    <row r="471" spans="1:24" ht="15" x14ac:dyDescent="0.25">
      <c r="A471" s="333" t="s">
        <v>448</v>
      </c>
      <c r="B471" s="333" t="s">
        <v>452</v>
      </c>
      <c r="C471" s="480" t="str">
        <f>IF('ALC POC'!C471=0," ",'ALC POC'!C471)</f>
        <v>DHS - OPSP</v>
      </c>
      <c r="D471" s="480" t="s">
        <v>1308</v>
      </c>
      <c r="E471" s="322" t="str">
        <f>IF('ALC Transition Plans'!$C472="yes", IF('ALC Transition Plans'!M472,"Prod",IF('ALC Transition Plans'!F472, 'ALC Transition Plans'!E472," ")),"N/A")</f>
        <v>Prod</v>
      </c>
      <c r="F471" s="261">
        <f>IF('ALC Transition Plans'!F472=0," ",'ALC Transition Plans'!F472)</f>
        <v>41730</v>
      </c>
      <c r="G471" s="262" t="str">
        <f>IF('ALC Transition Plans'!G472=0," ",'ALC Transition Plans'!G472)</f>
        <v>Y</v>
      </c>
      <c r="H471" s="262" t="str">
        <f>IF('ALC Transition Plans'!H472=0," ",'ALC Transition Plans'!H472)</f>
        <v>Y</v>
      </c>
      <c r="I471" s="261" t="str">
        <f>IF('ALC Transition Plans'!I472=0," ",'ALC Transition Plans'!I472)</f>
        <v xml:space="preserve"> </v>
      </c>
      <c r="J471" s="323" t="str">
        <f>IF('ALC Transition Plans'!$O472="yes", IF('ALC Transition Plans'!X472,"Prod",IF('ALC Transition Plans'!R472, 'ALC Transition Plans'!Q472," ")),"N/A")</f>
        <v>Prod</v>
      </c>
      <c r="K471" s="267">
        <f>IF('ALC Transition Plans'!R472=0," ",'ALC Transition Plans'!R472)</f>
        <v>41518</v>
      </c>
      <c r="L471" s="270" t="str">
        <f>IF('ALC Transition Plans'!S472=0," ",'ALC Transition Plans'!S472)</f>
        <v>Y</v>
      </c>
      <c r="M471" s="267" t="str">
        <f>IF('ALC Transition Plans'!T472=0," ",'ALC Transition Plans'!T472)</f>
        <v xml:space="preserve"> </v>
      </c>
      <c r="N471" s="324" t="str">
        <f>IF('ALC Transition Plans'!$Z472="yes", IF('ALC Transition Plans'!AJ472,"Prod",IF('ALC Transition Plans'!AF472, 'ALC Transition Plans'!AC472," ")),"N/A")</f>
        <v>Prod</v>
      </c>
      <c r="O471" s="269" t="str">
        <f>IF('ALC Transition Plans'!AE472=0," ",'ALC Transition Plans'!AE472)</f>
        <v>Y</v>
      </c>
      <c r="P471" s="557" t="str">
        <f>IF('ALC Transition Plans'!AF472=0," ",'ALC Transition Plans'!AF472)</f>
        <v xml:space="preserve"> </v>
      </c>
      <c r="Q471" s="558">
        <f t="shared" si="44"/>
        <v>0</v>
      </c>
      <c r="R471" s="276" t="str">
        <f>IF(VLOOKUP(B471,'Pivot Table'!$B$5:$K$2000,8,FALSE)=1,"Yes","")</f>
        <v/>
      </c>
      <c r="S471" s="277" t="str">
        <f>'ALC Transition Plans'!BL472</f>
        <v>F</v>
      </c>
      <c r="T471" s="226" t="str">
        <f>IF('ALC POC'!D471=0," ",'ALC POC'!D471)</f>
        <v>Celia Nacar</v>
      </c>
      <c r="U471" s="139" t="str">
        <f>IF('ALC POC'!E471=0," ",'ALC POC'!E471)</f>
        <v>Celia.Nacar@ice.dhs.gov</v>
      </c>
      <c r="V471" s="139" t="str">
        <f>IF('ALC POC'!F471=0," ",'ALC POC'!F471)</f>
        <v>214 915 6166</v>
      </c>
      <c r="X471">
        <f t="shared" si="45"/>
        <v>0</v>
      </c>
    </row>
    <row r="472" spans="1:24" ht="32.4" customHeight="1" x14ac:dyDescent="0.25">
      <c r="A472" s="333" t="s">
        <v>448</v>
      </c>
      <c r="B472" s="333" t="s">
        <v>453</v>
      </c>
      <c r="C472" s="480" t="str">
        <f>IF('ALC POC'!C472=0," ",'ALC POC'!C472)</f>
        <v>DHS - ICE (INBO,CSCA)</v>
      </c>
      <c r="D472" s="480"/>
      <c r="E472" s="322" t="str">
        <f>IF('ALC Transition Plans'!$C473="yes", IF('ALC Transition Plans'!M473,"Prod",IF('ALC Transition Plans'!F473, 'ALC Transition Plans'!E473," ")),"N/A")</f>
        <v>Prod</v>
      </c>
      <c r="F472" s="261">
        <f>IF('ALC Transition Plans'!F473=0," ",'ALC Transition Plans'!F473)</f>
        <v>41671</v>
      </c>
      <c r="G472" s="262" t="str">
        <f>IF('ALC Transition Plans'!G473=0," ",'ALC Transition Plans'!G473)</f>
        <v>Y</v>
      </c>
      <c r="H472" s="262" t="str">
        <f>IF('ALC Transition Plans'!H473=0," ",'ALC Transition Plans'!H473)</f>
        <v>Y</v>
      </c>
      <c r="I472" s="261" t="str">
        <f>IF('ALC Transition Plans'!I473=0," ",'ALC Transition Plans'!I473)</f>
        <v xml:space="preserve"> </v>
      </c>
      <c r="J472" s="323" t="str">
        <f>IF('ALC Transition Plans'!$O473="yes", IF('ALC Transition Plans'!X473,"Prod",IF('ALC Transition Plans'!R473, 'ALC Transition Plans'!Q473," ")),"N/A")</f>
        <v>Prod</v>
      </c>
      <c r="K472" s="267">
        <f>IF('ALC Transition Plans'!R473=0," ",'ALC Transition Plans'!R473)</f>
        <v>41699</v>
      </c>
      <c r="L472" s="270" t="str">
        <f>IF('ALC Transition Plans'!S473=0," ",'ALC Transition Plans'!S473)</f>
        <v>Y</v>
      </c>
      <c r="M472" s="267" t="str">
        <f>IF('ALC Transition Plans'!T473=0," ",'ALC Transition Plans'!T473)</f>
        <v xml:space="preserve"> </v>
      </c>
      <c r="N472" s="324" t="str">
        <f>IF('ALC Transition Plans'!$Z473="yes", IF('ALC Transition Plans'!AJ473,"Prod",IF('ALC Transition Plans'!AF473, 'ALC Transition Plans'!AC473," ")),"N/A")</f>
        <v>Prod</v>
      </c>
      <c r="O472" s="269" t="str">
        <f>IF('ALC Transition Plans'!AE473=0," ",'ALC Transition Plans'!AE473)</f>
        <v>Y</v>
      </c>
      <c r="P472" s="557" t="str">
        <f>IF('ALC Transition Plans'!AF473=0," ",'ALC Transition Plans'!AF473)</f>
        <v xml:space="preserve"> </v>
      </c>
      <c r="Q472" s="558">
        <f t="shared" si="44"/>
        <v>0</v>
      </c>
      <c r="R472" s="276" t="str">
        <f>IF(VLOOKUP(B472,'Pivot Table'!$B$5:$K$2000,8,FALSE)=1,"Yes","")</f>
        <v/>
      </c>
      <c r="S472" s="277" t="str">
        <f>'ALC Transition Plans'!BL473</f>
        <v>F</v>
      </c>
      <c r="T472" s="226" t="str">
        <f>IF('ALC POC'!D472=0," ",'ALC POC'!D472)</f>
        <v>Lori Genest
Todd Isham
Cynthia Chimah</v>
      </c>
      <c r="U472" s="139" t="str">
        <f>IF('ALC POC'!E472=0," ",'ALC POC'!E472)</f>
        <v>Lori.A.Genest@ice.dhs.gov
Todd.M.Isham@ice.dhs.gov
Cynthia.C.Chimah@ice.dhs.gov</v>
      </c>
      <c r="V472" s="139" t="str">
        <f>IF('ALC POC'!F472=0," ",'ALC POC'!F472)</f>
        <v>802-288-7768
802-288-7614
202-732-4869</v>
      </c>
      <c r="X472">
        <f t="shared" si="45"/>
        <v>0</v>
      </c>
    </row>
    <row r="473" spans="1:24" ht="15" customHeight="1" x14ac:dyDescent="0.25">
      <c r="A473" s="333" t="s">
        <v>448</v>
      </c>
      <c r="B473" s="333" t="s">
        <v>454</v>
      </c>
      <c r="C473" s="480" t="str">
        <f>IF('ALC POC'!C473=0," ",'ALC POC'!C473)</f>
        <v xml:space="preserve"> </v>
      </c>
      <c r="D473" s="480"/>
      <c r="E473" s="322" t="str">
        <f>IF('ALC Transition Plans'!$C474="yes", IF('ALC Transition Plans'!M474,"Prod",IF('ALC Transition Plans'!F474, 'ALC Transition Plans'!E474," ")),"N/A")</f>
        <v>Prod</v>
      </c>
      <c r="F473" s="261" t="str">
        <f>IF('ALC Transition Plans'!F474=0," ",'ALC Transition Plans'!F474)</f>
        <v xml:space="preserve"> </v>
      </c>
      <c r="G473" s="262" t="str">
        <f>IF('ALC Transition Plans'!G474=0," ",'ALC Transition Plans'!G474)</f>
        <v>Y</v>
      </c>
      <c r="H473" s="262" t="str">
        <f>IF('ALC Transition Plans'!H474=0," ",'ALC Transition Plans'!H474)</f>
        <v>Y</v>
      </c>
      <c r="I473" s="261" t="str">
        <f>IF('ALC Transition Plans'!I474=0," ",'ALC Transition Plans'!I474)</f>
        <v xml:space="preserve"> </v>
      </c>
      <c r="J473" s="329" t="str">
        <f>IF('ALC Transition Plans'!$O474="yes", IF('ALC Transition Plans'!X474,"Prod",IF('ALC Transition Plans'!R474, 'ALC Transition Plans'!Q474," ")),"N/A")</f>
        <v>N/A</v>
      </c>
      <c r="K473" s="330" t="str">
        <f>IF('ALC Transition Plans'!R474=0," ",'ALC Transition Plans'!R474)</f>
        <v xml:space="preserve"> </v>
      </c>
      <c r="L473" s="332" t="str">
        <f>IF('ALC Transition Plans'!S474=0," ",'ALC Transition Plans'!S474)</f>
        <v xml:space="preserve"> </v>
      </c>
      <c r="M473" s="330" t="str">
        <f>IF('ALC Transition Plans'!T474=0," ",'ALC Transition Plans'!T474)</f>
        <v xml:space="preserve"> </v>
      </c>
      <c r="N473" s="329" t="str">
        <f>IF('ALC Transition Plans'!$Z474="yes", IF('ALC Transition Plans'!AJ474,"Prod",IF('ALC Transition Plans'!AF474, 'ALC Transition Plans'!AC474," ")),"N/A")</f>
        <v>N/A</v>
      </c>
      <c r="O473" s="332" t="str">
        <f>IF('ALC Transition Plans'!AE474=0," ",'ALC Transition Plans'!AE474)</f>
        <v xml:space="preserve"> </v>
      </c>
      <c r="P473" s="560" t="str">
        <f>IF('ALC Transition Plans'!AF474=0," ",'ALC Transition Plans'!AF474)</f>
        <v xml:space="preserve"> </v>
      </c>
      <c r="Q473" s="558">
        <f t="shared" si="44"/>
        <v>0</v>
      </c>
      <c r="R473" s="276" t="str">
        <f>IF(VLOOKUP(B473,'Pivot Table'!$B$5:$K$2000,8,FALSE)=1,"Yes","")</f>
        <v/>
      </c>
      <c r="S473" s="277" t="str">
        <f>'ALC Transition Plans'!BL474</f>
        <v>F</v>
      </c>
      <c r="T473" s="226" t="str">
        <f>IF('ALC POC'!D473=0," ",'ALC POC'!D473)</f>
        <v xml:space="preserve"> </v>
      </c>
      <c r="U473" s="139" t="str">
        <f>IF('ALC POC'!E473=0," ",'ALC POC'!E473)</f>
        <v xml:space="preserve"> </v>
      </c>
      <c r="V473" s="139" t="str">
        <f>IF('ALC POC'!F473=0," ",'ALC POC'!F473)</f>
        <v xml:space="preserve"> </v>
      </c>
      <c r="X473">
        <f t="shared" si="45"/>
        <v>0</v>
      </c>
    </row>
    <row r="474" spans="1:24" ht="22.2" customHeight="1" x14ac:dyDescent="0.25">
      <c r="A474" s="333" t="s">
        <v>448</v>
      </c>
      <c r="B474" s="333" t="s">
        <v>455</v>
      </c>
      <c r="C474" s="480" t="str">
        <f>IF('ALC POC'!C474=0," ",'ALC POC'!C474)</f>
        <v>USSS - IBC</v>
      </c>
      <c r="D474" s="480"/>
      <c r="E474" s="322" t="str">
        <f>IF('ALC Transition Plans'!$C475="yes", IF('ALC Transition Plans'!M475,"Prod",IF('ALC Transition Plans'!F475, 'ALC Transition Plans'!E475," ")),"N/A")</f>
        <v>Prod</v>
      </c>
      <c r="F474" s="261">
        <f>IF('ALC Transition Plans'!F475=0," ",'ALC Transition Plans'!F475)</f>
        <v>41487</v>
      </c>
      <c r="G474" s="262" t="str">
        <f>IF('ALC Transition Plans'!G475=0," ",'ALC Transition Plans'!G475)</f>
        <v>Y</v>
      </c>
      <c r="H474" s="262" t="str">
        <f>IF('ALC Transition Plans'!H475=0," ",'ALC Transition Plans'!H475)</f>
        <v>Y</v>
      </c>
      <c r="I474" s="261" t="str">
        <f>IF('ALC Transition Plans'!I475=0," ",'ALC Transition Plans'!I475)</f>
        <v xml:space="preserve"> </v>
      </c>
      <c r="J474" s="323" t="str">
        <f>IF('ALC Transition Plans'!$O475="yes", IF('ALC Transition Plans'!X475,"Prod",IF('ALC Transition Plans'!R475, 'ALC Transition Plans'!Q475," ")),"N/A")</f>
        <v>Prod</v>
      </c>
      <c r="K474" s="267">
        <f>IF('ALC Transition Plans'!R475=0," ",'ALC Transition Plans'!R475)</f>
        <v>41487</v>
      </c>
      <c r="L474" s="270" t="str">
        <f>IF('ALC Transition Plans'!S475=0," ",'ALC Transition Plans'!S475)</f>
        <v>Y</v>
      </c>
      <c r="M474" s="267" t="str">
        <f>IF('ALC Transition Plans'!T475=0," ",'ALC Transition Plans'!T475)</f>
        <v xml:space="preserve"> </v>
      </c>
      <c r="N474" s="324" t="str">
        <f>IF('ALC Transition Plans'!$Z475="yes", IF('ALC Transition Plans'!AJ475,"Prod",IF('ALC Transition Plans'!AF475, 'ALC Transition Plans'!AC475," ")),"N/A")</f>
        <v>Prod</v>
      </c>
      <c r="O474" s="269" t="str">
        <f>IF('ALC Transition Plans'!AE475=0," ",'ALC Transition Plans'!AE475)</f>
        <v>Y</v>
      </c>
      <c r="P474" s="557" t="str">
        <f>IF('ALC Transition Plans'!AF475=0," ",'ALC Transition Plans'!AF475)</f>
        <v xml:space="preserve"> </v>
      </c>
      <c r="Q474" s="558">
        <f t="shared" si="44"/>
        <v>0</v>
      </c>
      <c r="R474" s="276" t="str">
        <f>IF(VLOOKUP(B474,'Pivot Table'!$B$5:$K$2000,8,FALSE)=1,"Yes","")</f>
        <v/>
      </c>
      <c r="S474" s="277" t="str">
        <f>'ALC Transition Plans'!BL475</f>
        <v>F</v>
      </c>
      <c r="T474" s="226" t="e">
        <f>IF('ALC POC'!#REF!=0," ",'ALC POC'!#REF!)</f>
        <v>#REF!</v>
      </c>
      <c r="U474" s="139" t="str">
        <f>IF('ALC POC'!D474=0," ",'ALC POC'!D474)</f>
        <v xml:space="preserve">Cynthia Acholonu-Grant,
Cynthia Davis </v>
      </c>
      <c r="V474" s="139" t="str">
        <f>IF('ALC POC'!F474=0," ",'ALC POC'!F474)</f>
        <v>202-406-5593</v>
      </c>
      <c r="X474">
        <f t="shared" si="45"/>
        <v>0</v>
      </c>
    </row>
    <row r="475" spans="1:24" ht="33.75" x14ac:dyDescent="0.25">
      <c r="A475" s="333" t="s">
        <v>448</v>
      </c>
      <c r="B475" s="333" t="s">
        <v>1229</v>
      </c>
      <c r="C475" s="480" t="str">
        <f>IF('ALC POC'!C475=0," ",'ALC POC'!C475)</f>
        <v>CBP Abu Dhabi Preclearance</v>
      </c>
      <c r="D475" s="480" t="s">
        <v>2080</v>
      </c>
      <c r="E475" s="329" t="str">
        <f>IF('ALC Transition Plans'!$C476="yes", IF('ALC Transition Plans'!M476,"Prod",IF('ALC Transition Plans'!F476, 'ALC Transition Plans'!E476," ")),"N/A")</f>
        <v>N/A</v>
      </c>
      <c r="F475" s="330" t="str">
        <f>IF('ALC Transition Plans'!F476=0," ",'ALC Transition Plans'!F476)</f>
        <v xml:space="preserve"> </v>
      </c>
      <c r="G475" s="331" t="str">
        <f>IF('ALC Transition Plans'!G476=0," ",'ALC Transition Plans'!G476)</f>
        <v xml:space="preserve"> </v>
      </c>
      <c r="H475" s="331" t="str">
        <f>IF('ALC Transition Plans'!H476=0," ",'ALC Transition Plans'!H476)</f>
        <v xml:space="preserve"> </v>
      </c>
      <c r="I475" s="330" t="str">
        <f>IF('ALC Transition Plans'!I476=0," ",'ALC Transition Plans'!I476)</f>
        <v xml:space="preserve"> </v>
      </c>
      <c r="J475" s="323" t="str">
        <f>IF('ALC Transition Plans'!$O476="yes", IF('ALC Transition Plans'!X476,"Prod",IF('ALC Transition Plans'!R476, 'ALC Transition Plans'!Q476," ")),"N/A")</f>
        <v xml:space="preserve"> </v>
      </c>
      <c r="K475" s="267" t="str">
        <f>IF('ALC Transition Plans'!R476=0," ",'ALC Transition Plans'!R476)</f>
        <v xml:space="preserve"> </v>
      </c>
      <c r="L475" s="270" t="str">
        <f>IF('ALC Transition Plans'!S476=0," ",'ALC Transition Plans'!S476)</f>
        <v>Y</v>
      </c>
      <c r="M475" s="267">
        <f>IF('ALC Transition Plans'!T476=0," ",'ALC Transition Plans'!T476)</f>
        <v>42430</v>
      </c>
      <c r="N475" s="329" t="str">
        <f>IF('ALC Transition Plans'!$Z476="yes", IF('ALC Transition Plans'!AJ476,"Prod",IF('ALC Transition Plans'!AF476, 'ALC Transition Plans'!AC476," ")),"N/A")</f>
        <v>N/A</v>
      </c>
      <c r="O475" s="332" t="str">
        <f>IF('ALC Transition Plans'!AE476=0," ",'ALC Transition Plans'!AE476)</f>
        <v xml:space="preserve"> </v>
      </c>
      <c r="P475" s="560" t="str">
        <f>IF('ALC Transition Plans'!AF476=0," ",'ALC Transition Plans'!AF476)</f>
        <v xml:space="preserve"> </v>
      </c>
      <c r="Q475" s="558">
        <f>COUNTIF(E475:P475,"X")</f>
        <v>0</v>
      </c>
      <c r="R475" s="276" t="str">
        <f>IF(VLOOKUP(B475,'Pivot Table'!$B$5:$K$2000,8,FALSE)=1,"Yes","")</f>
        <v>Yes</v>
      </c>
      <c r="S475" s="277" t="str">
        <f>'ALC Transition Plans'!BL476</f>
        <v xml:space="preserve"> </v>
      </c>
      <c r="T475" s="226" t="str">
        <f>IF('ALC POC'!D475=0," ",'ALC POC'!D475)</f>
        <v>Nan Voll</v>
      </c>
      <c r="U475" s="139" t="str">
        <f>IF('ALC POC'!E475=0," ",'ALC POC'!E475)</f>
        <v>NANETTE.D.VOLL@CBP.DHS.GOV</v>
      </c>
      <c r="V475" s="139" t="str">
        <f>IF('ALC POC'!F475=0," ",'ALC POC'!F475)</f>
        <v>317-614-4458</v>
      </c>
      <c r="X475">
        <f t="shared" si="45"/>
        <v>0</v>
      </c>
    </row>
    <row r="476" spans="1:24" ht="33.75" x14ac:dyDescent="0.25">
      <c r="A476" s="333" t="s">
        <v>448</v>
      </c>
      <c r="B476" s="333" t="s">
        <v>456</v>
      </c>
      <c r="C476" s="480" t="str">
        <f>IF('ALC POC'!C476=0," ",'ALC POC'!C476)</f>
        <v>CBP ACH Credit</v>
      </c>
      <c r="D476" s="480" t="s">
        <v>2080</v>
      </c>
      <c r="E476" s="329" t="str">
        <f>IF('ALC Transition Plans'!$C477="yes", IF('ALC Transition Plans'!M477,"Prod",IF('ALC Transition Plans'!F477, 'ALC Transition Plans'!E477," ")),"N/A")</f>
        <v>N/A</v>
      </c>
      <c r="F476" s="330" t="str">
        <f>IF('ALC Transition Plans'!F477=0," ",'ALC Transition Plans'!F477)</f>
        <v xml:space="preserve"> </v>
      </c>
      <c r="G476" s="331" t="str">
        <f>IF('ALC Transition Plans'!G477=0," ",'ALC Transition Plans'!G477)</f>
        <v xml:space="preserve"> </v>
      </c>
      <c r="H476" s="331" t="str">
        <f>IF('ALC Transition Plans'!H477=0," ",'ALC Transition Plans'!H477)</f>
        <v xml:space="preserve"> </v>
      </c>
      <c r="I476" s="330" t="str">
        <f>IF('ALC Transition Plans'!I477=0," ",'ALC Transition Plans'!I477)</f>
        <v xml:space="preserve"> </v>
      </c>
      <c r="J476" s="323" t="str">
        <f>IF('ALC Transition Plans'!$O477="yes", IF('ALC Transition Plans'!X477,"Prod",IF('ALC Transition Plans'!R477, 'ALC Transition Plans'!Q477," ")),"N/A")</f>
        <v>X</v>
      </c>
      <c r="K476" s="267">
        <f>IF('ALC Transition Plans'!R477=0," ",'ALC Transition Plans'!R477)</f>
        <v>42095</v>
      </c>
      <c r="L476" s="270" t="str">
        <f>IF('ALC Transition Plans'!S477=0," ",'ALC Transition Plans'!S477)</f>
        <v>Y</v>
      </c>
      <c r="M476" s="267">
        <f>IF('ALC Transition Plans'!T477=0," ",'ALC Transition Plans'!T477)</f>
        <v>42430</v>
      </c>
      <c r="N476" s="329" t="str">
        <f>IF('ALC Transition Plans'!$Z477="yes", IF('ALC Transition Plans'!AJ477,"Prod",IF('ALC Transition Plans'!AF477, 'ALC Transition Plans'!AC477," ")),"N/A")</f>
        <v>N/A</v>
      </c>
      <c r="O476" s="332" t="str">
        <f>IF('ALC Transition Plans'!AE477=0," ",'ALC Transition Plans'!AE477)</f>
        <v xml:space="preserve"> </v>
      </c>
      <c r="P476" s="560" t="str">
        <f>IF('ALC Transition Plans'!AF477=0," ",'ALC Transition Plans'!AF477)</f>
        <v xml:space="preserve"> </v>
      </c>
      <c r="Q476" s="558">
        <f t="shared" si="44"/>
        <v>1</v>
      </c>
      <c r="R476" s="276" t="str">
        <f>IF(VLOOKUP(B476,'Pivot Table'!$B$5:$K$2000,8,FALSE)=1,"Yes","")</f>
        <v>Yes</v>
      </c>
      <c r="S476" s="277" t="str">
        <f>'ALC Transition Plans'!BL477</f>
        <v xml:space="preserve"> </v>
      </c>
      <c r="T476" s="226" t="str">
        <f>IF('ALC POC'!D476=0," ",'ALC POC'!D476)</f>
        <v>Nan Voll</v>
      </c>
      <c r="U476" s="139" t="str">
        <f>IF('ALC POC'!E476=0," ",'ALC POC'!E476)</f>
        <v>NANETTE.D.VOLL@CBP.DHS.GOV</v>
      </c>
      <c r="V476" s="139" t="str">
        <f>IF('ALC POC'!F476=0," ",'ALC POC'!F476)</f>
        <v xml:space="preserve">317-614-4458 </v>
      </c>
      <c r="X476">
        <f t="shared" si="45"/>
        <v>0</v>
      </c>
    </row>
    <row r="477" spans="1:24" ht="33.75" x14ac:dyDescent="0.25">
      <c r="A477" s="333" t="s">
        <v>448</v>
      </c>
      <c r="B477" s="333" t="s">
        <v>457</v>
      </c>
      <c r="C477" s="480" t="str">
        <f>IF('ALC POC'!C477=0," ",'ALC POC'!C477)</f>
        <v>CBP Revenue IPAC</v>
      </c>
      <c r="D477" s="480" t="s">
        <v>2080</v>
      </c>
      <c r="E477" s="322" t="str">
        <f>IF('ALC Transition Plans'!$C478="yes", IF('ALC Transition Plans'!M478,"Prod",IF('ALC Transition Plans'!F478, 'ALC Transition Plans'!E478," ")),"N/A")</f>
        <v>X</v>
      </c>
      <c r="F477" s="261">
        <f>IF('ALC Transition Plans'!F478=0," ",'ALC Transition Plans'!F478)</f>
        <v>42095</v>
      </c>
      <c r="G477" s="262" t="str">
        <f>IF('ALC Transition Plans'!G478=0," ",'ALC Transition Plans'!G478)</f>
        <v xml:space="preserve"> </v>
      </c>
      <c r="H477" s="262" t="str">
        <f>IF('ALC Transition Plans'!H478=0," ",'ALC Transition Plans'!H478)</f>
        <v>Y</v>
      </c>
      <c r="I477" s="261">
        <f>IF('ALC Transition Plans'!I478=0," ",'ALC Transition Plans'!I478)</f>
        <v>42430</v>
      </c>
      <c r="J477" s="329" t="str">
        <f>IF('ALC Transition Plans'!$O478="yes", IF('ALC Transition Plans'!X478,"Prod",IF('ALC Transition Plans'!R478, 'ALC Transition Plans'!Q478," ")),"N/A")</f>
        <v>N/A</v>
      </c>
      <c r="K477" s="330" t="str">
        <f>IF('ALC Transition Plans'!R478=0," ",'ALC Transition Plans'!R478)</f>
        <v xml:space="preserve"> </v>
      </c>
      <c r="L477" s="332" t="str">
        <f>IF('ALC Transition Plans'!S478=0," ",'ALC Transition Plans'!S478)</f>
        <v xml:space="preserve"> </v>
      </c>
      <c r="M477" s="330" t="str">
        <f>IF('ALC Transition Plans'!T478=0," ",'ALC Transition Plans'!T478)</f>
        <v xml:space="preserve"> </v>
      </c>
      <c r="N477" s="329" t="str">
        <f>IF('ALC Transition Plans'!$Z478="yes", IF('ALC Transition Plans'!AJ478,"Prod",IF('ALC Transition Plans'!AF478, 'ALC Transition Plans'!AC478," ")),"N/A")</f>
        <v>N/A</v>
      </c>
      <c r="O477" s="332" t="str">
        <f>IF('ALC Transition Plans'!AE478=0," ",'ALC Transition Plans'!AE478)</f>
        <v xml:space="preserve"> </v>
      </c>
      <c r="P477" s="560" t="str">
        <f>IF('ALC Transition Plans'!AF478=0," ",'ALC Transition Plans'!AF478)</f>
        <v xml:space="preserve"> </v>
      </c>
      <c r="Q477" s="558">
        <f t="shared" si="44"/>
        <v>1</v>
      </c>
      <c r="R477" s="276" t="str">
        <f>IF(VLOOKUP(B477,'Pivot Table'!$B$5:$K$2000,8,FALSE)=1,"Yes","")</f>
        <v>Yes</v>
      </c>
      <c r="S477" s="277" t="str">
        <f>'ALC Transition Plans'!BL478</f>
        <v xml:space="preserve"> </v>
      </c>
      <c r="T477" s="226" t="str">
        <f>IF('ALC POC'!D477=0," ",'ALC POC'!D477)</f>
        <v>Nan Voll</v>
      </c>
      <c r="U477" s="139" t="str">
        <f>IF('ALC POC'!E477=0," ",'ALC POC'!E477)</f>
        <v>NANETTE.D.VOLL@CBP.DHS.GOV</v>
      </c>
      <c r="V477" s="139" t="str">
        <f>IF('ALC POC'!F477=0," ",'ALC POC'!F477)</f>
        <v>317-614-4458</v>
      </c>
      <c r="X477">
        <f t="shared" si="45"/>
        <v>0</v>
      </c>
    </row>
    <row r="478" spans="1:24" ht="33.75" x14ac:dyDescent="0.25">
      <c r="A478" s="333" t="s">
        <v>448</v>
      </c>
      <c r="B478" s="333" t="s">
        <v>458</v>
      </c>
      <c r="C478" s="480" t="str">
        <f>IF('ALC POC'!C478=0," ",'ALC POC'!C478)</f>
        <v>CBP Forfeiture Fund</v>
      </c>
      <c r="D478" s="480" t="s">
        <v>2080</v>
      </c>
      <c r="E478" s="322" t="str">
        <f>IF('ALC Transition Plans'!$C479="yes", IF('ALC Transition Plans'!M479,"Prod",IF('ALC Transition Plans'!F479, 'ALC Transition Plans'!E479," ")),"N/A")</f>
        <v>X</v>
      </c>
      <c r="F478" s="261">
        <f>IF('ALC Transition Plans'!F479=0," ",'ALC Transition Plans'!F479)</f>
        <v>42095</v>
      </c>
      <c r="G478" s="262" t="str">
        <f>IF('ALC Transition Plans'!G479=0," ",'ALC Transition Plans'!G479)</f>
        <v xml:space="preserve"> </v>
      </c>
      <c r="H478" s="262" t="str">
        <f>IF('ALC Transition Plans'!H479=0," ",'ALC Transition Plans'!H479)</f>
        <v>Y</v>
      </c>
      <c r="I478" s="261">
        <f>IF('ALC Transition Plans'!I479=0," ",'ALC Transition Plans'!I479)</f>
        <v>42430</v>
      </c>
      <c r="J478" s="323" t="str">
        <f>IF('ALC Transition Plans'!$O479="yes", IF('ALC Transition Plans'!X479,"Prod",IF('ALC Transition Plans'!R479, 'ALC Transition Plans'!Q479," ")),"N/A")</f>
        <v>X</v>
      </c>
      <c r="K478" s="267">
        <f>IF('ALC Transition Plans'!R479=0," ",'ALC Transition Plans'!R479)</f>
        <v>42095</v>
      </c>
      <c r="L478" s="270" t="str">
        <f>IF('ALC Transition Plans'!S479=0," ",'ALC Transition Plans'!S479)</f>
        <v>Y</v>
      </c>
      <c r="M478" s="267">
        <f>IF('ALC Transition Plans'!T479=0," ",'ALC Transition Plans'!T479)</f>
        <v>42430</v>
      </c>
      <c r="N478" s="329" t="str">
        <f>IF('ALC Transition Plans'!$Z479="yes", IF('ALC Transition Plans'!AJ479,"Prod",IF('ALC Transition Plans'!AF479, 'ALC Transition Plans'!AC479," ")),"N/A")</f>
        <v>N/A</v>
      </c>
      <c r="O478" s="332" t="str">
        <f>IF('ALC Transition Plans'!AE479=0," ",'ALC Transition Plans'!AE479)</f>
        <v xml:space="preserve"> </v>
      </c>
      <c r="P478" s="560" t="str">
        <f>IF('ALC Transition Plans'!AF479=0," ",'ALC Transition Plans'!AF479)</f>
        <v xml:space="preserve"> </v>
      </c>
      <c r="Q478" s="558">
        <f t="shared" si="44"/>
        <v>2</v>
      </c>
      <c r="R478" s="276" t="str">
        <f>IF(VLOOKUP(B478,'Pivot Table'!$B$5:$K$2000,8,FALSE)=1,"Yes","")</f>
        <v>Yes</v>
      </c>
      <c r="S478" s="277" t="str">
        <f>'ALC Transition Plans'!BL479</f>
        <v xml:space="preserve"> </v>
      </c>
      <c r="T478" s="226" t="str">
        <f>IF('ALC POC'!D478=0," ",'ALC POC'!D478)</f>
        <v>Nan Voll</v>
      </c>
      <c r="U478" s="139" t="str">
        <f>IF('ALC POC'!E478=0," ",'ALC POC'!E478)</f>
        <v>NANETTE.D.VOLL@CBP.DHS.GOV</v>
      </c>
      <c r="V478" s="139" t="str">
        <f>IF('ALC POC'!F478=0," ",'ALC POC'!F478)</f>
        <v>317-614-4458</v>
      </c>
      <c r="X478">
        <f t="shared" si="45"/>
        <v>0</v>
      </c>
    </row>
    <row r="479" spans="1:24" ht="33.75" x14ac:dyDescent="0.25">
      <c r="A479" s="333" t="s">
        <v>448</v>
      </c>
      <c r="B479" s="333" t="s">
        <v>459</v>
      </c>
      <c r="C479" s="480" t="str">
        <f>IF('ALC POC'!C479=0," ",'ALC POC'!C479)</f>
        <v>CBP Credit Cards</v>
      </c>
      <c r="D479" s="480" t="s">
        <v>2080</v>
      </c>
      <c r="E479" s="329" t="str">
        <f>IF('ALC Transition Plans'!$C480="yes", IF('ALC Transition Plans'!M480,"Prod",IF('ALC Transition Plans'!F480, 'ALC Transition Plans'!E480," ")),"N/A")</f>
        <v>N/A</v>
      </c>
      <c r="F479" s="330" t="str">
        <f>IF('ALC Transition Plans'!F480=0," ",'ALC Transition Plans'!F480)</f>
        <v xml:space="preserve"> </v>
      </c>
      <c r="G479" s="331" t="str">
        <f>IF('ALC Transition Plans'!G480=0," ",'ALC Transition Plans'!G480)</f>
        <v xml:space="preserve"> </v>
      </c>
      <c r="H479" s="331" t="str">
        <f>IF('ALC Transition Plans'!H480=0," ",'ALC Transition Plans'!H480)</f>
        <v xml:space="preserve"> </v>
      </c>
      <c r="I479" s="330" t="str">
        <f>IF('ALC Transition Plans'!I480=0," ",'ALC Transition Plans'!I480)</f>
        <v xml:space="preserve"> </v>
      </c>
      <c r="J479" s="323" t="str">
        <f>IF('ALC Transition Plans'!$O480="yes", IF('ALC Transition Plans'!X480,"Prod",IF('ALC Transition Plans'!R480, 'ALC Transition Plans'!Q480," ")),"N/A")</f>
        <v>X</v>
      </c>
      <c r="K479" s="267">
        <f>IF('ALC Transition Plans'!R480=0," ",'ALC Transition Plans'!R480)</f>
        <v>42095</v>
      </c>
      <c r="L479" s="270" t="str">
        <f>IF('ALC Transition Plans'!S480=0," ",'ALC Transition Plans'!S480)</f>
        <v>Y</v>
      </c>
      <c r="M479" s="267">
        <f>IF('ALC Transition Plans'!T480=0," ",'ALC Transition Plans'!T480)</f>
        <v>42430</v>
      </c>
      <c r="N479" s="329" t="str">
        <f>IF('ALC Transition Plans'!$Z480="yes", IF('ALC Transition Plans'!AJ480,"Prod",IF('ALC Transition Plans'!AF480, 'ALC Transition Plans'!AC480," ")),"N/A")</f>
        <v>N/A</v>
      </c>
      <c r="O479" s="332" t="str">
        <f>IF('ALC Transition Plans'!AE480=0," ",'ALC Transition Plans'!AE480)</f>
        <v xml:space="preserve"> </v>
      </c>
      <c r="P479" s="560" t="str">
        <f>IF('ALC Transition Plans'!AF480=0," ",'ALC Transition Plans'!AF480)</f>
        <v xml:space="preserve"> </v>
      </c>
      <c r="Q479" s="558">
        <f t="shared" si="44"/>
        <v>1</v>
      </c>
      <c r="R479" s="276" t="str">
        <f>IF(VLOOKUP(B479,'Pivot Table'!$B$5:$K$2000,8,FALSE)=1,"Yes","")</f>
        <v>Yes</v>
      </c>
      <c r="S479" s="277" t="str">
        <f>'ALC Transition Plans'!BL480</f>
        <v xml:space="preserve"> </v>
      </c>
      <c r="T479" s="226" t="str">
        <f>IF('ALC POC'!D479=0," ",'ALC POC'!D479)</f>
        <v>Nan Voll</v>
      </c>
      <c r="U479" s="139" t="str">
        <f>IF('ALC POC'!E479=0," ",'ALC POC'!E479)</f>
        <v>NANETTE.D.VOLL@CBP.DHS.GOV</v>
      </c>
      <c r="V479" s="139" t="str">
        <f>IF('ALC POC'!F479=0," ",'ALC POC'!F479)</f>
        <v>317-614-4458</v>
      </c>
      <c r="X479">
        <f t="shared" si="45"/>
        <v>0</v>
      </c>
    </row>
    <row r="480" spans="1:24" ht="33.75" x14ac:dyDescent="0.25">
      <c r="A480" s="333" t="s">
        <v>448</v>
      </c>
      <c r="B480" s="333" t="s">
        <v>460</v>
      </c>
      <c r="C480" s="480" t="str">
        <f>IF('ALC POC'!C480=0," ",'ALC POC'!C480)</f>
        <v>CBP Lockbox/User Fees</v>
      </c>
      <c r="D480" s="480" t="s">
        <v>2080</v>
      </c>
      <c r="E480" s="329" t="str">
        <f>IF('ALC Transition Plans'!$C481="yes", IF('ALC Transition Plans'!M481,"Prod",IF('ALC Transition Plans'!F481, 'ALC Transition Plans'!E481," ")),"N/A")</f>
        <v>N/A</v>
      </c>
      <c r="F480" s="330" t="str">
        <f>IF('ALC Transition Plans'!F481=0," ",'ALC Transition Plans'!F481)</f>
        <v xml:space="preserve"> </v>
      </c>
      <c r="G480" s="331" t="str">
        <f>IF('ALC Transition Plans'!G481=0," ",'ALC Transition Plans'!G481)</f>
        <v xml:space="preserve"> </v>
      </c>
      <c r="H480" s="331" t="str">
        <f>IF('ALC Transition Plans'!H481=0," ",'ALC Transition Plans'!H481)</f>
        <v xml:space="preserve"> </v>
      </c>
      <c r="I480" s="330" t="str">
        <f>IF('ALC Transition Plans'!I481=0," ",'ALC Transition Plans'!I481)</f>
        <v xml:space="preserve"> </v>
      </c>
      <c r="J480" s="323" t="str">
        <f>IF('ALC Transition Plans'!$O481="yes", IF('ALC Transition Plans'!X481,"Prod",IF('ALC Transition Plans'!R481, 'ALC Transition Plans'!Q481," ")),"N/A")</f>
        <v>X</v>
      </c>
      <c r="K480" s="267">
        <f>IF('ALC Transition Plans'!R481=0," ",'ALC Transition Plans'!R481)</f>
        <v>42095</v>
      </c>
      <c r="L480" s="270" t="str">
        <f>IF('ALC Transition Plans'!S481=0," ",'ALC Transition Plans'!S481)</f>
        <v>Y</v>
      </c>
      <c r="M480" s="267">
        <f>IF('ALC Transition Plans'!T481=0," ",'ALC Transition Plans'!T481)</f>
        <v>42430</v>
      </c>
      <c r="N480" s="329" t="str">
        <f>IF('ALC Transition Plans'!$Z481="yes", IF('ALC Transition Plans'!AJ481,"Prod",IF('ALC Transition Plans'!AF481, 'ALC Transition Plans'!AC481," ")),"N/A")</f>
        <v>N/A</v>
      </c>
      <c r="O480" s="332" t="str">
        <f>IF('ALC Transition Plans'!AE481=0," ",'ALC Transition Plans'!AE481)</f>
        <v xml:space="preserve"> </v>
      </c>
      <c r="P480" s="560" t="str">
        <f>IF('ALC Transition Plans'!AF481=0," ",'ALC Transition Plans'!AF481)</f>
        <v xml:space="preserve"> </v>
      </c>
      <c r="Q480" s="558">
        <f t="shared" si="44"/>
        <v>1</v>
      </c>
      <c r="R480" s="276" t="str">
        <f>IF(VLOOKUP(B480,'Pivot Table'!$B$5:$K$2000,8,FALSE)=1,"Yes","")</f>
        <v>Yes</v>
      </c>
      <c r="S480" s="277" t="str">
        <f>'ALC Transition Plans'!BL481</f>
        <v xml:space="preserve"> </v>
      </c>
      <c r="T480" s="226" t="str">
        <f>IF('ALC POC'!D480=0," ",'ALC POC'!D480)</f>
        <v>Nan Voll</v>
      </c>
      <c r="U480" s="139" t="str">
        <f>IF('ALC POC'!E480=0," ",'ALC POC'!E480)</f>
        <v>NANETTE.D.VOLL@CBP.DHS.GOV</v>
      </c>
      <c r="V480" s="139" t="str">
        <f>IF('ALC POC'!F480=0," ",'ALC POC'!F480)</f>
        <v>317-614-4458</v>
      </c>
      <c r="X480">
        <f t="shared" si="45"/>
        <v>0</v>
      </c>
    </row>
    <row r="481" spans="1:24" ht="33.75" x14ac:dyDescent="0.25">
      <c r="A481" s="333" t="s">
        <v>448</v>
      </c>
      <c r="B481" s="333" t="s">
        <v>461</v>
      </c>
      <c r="C481" s="480" t="str">
        <f>IF('ALC POC'!C481=0," ",'ALC POC'!C481)</f>
        <v>CBP ABI ACH Debit</v>
      </c>
      <c r="D481" s="480" t="s">
        <v>2080</v>
      </c>
      <c r="E481" s="329" t="str">
        <f>IF('ALC Transition Plans'!$C482="yes", IF('ALC Transition Plans'!M482,"Prod",IF('ALC Transition Plans'!F482, 'ALC Transition Plans'!E482," ")),"N/A")</f>
        <v>N/A</v>
      </c>
      <c r="F481" s="330" t="str">
        <f>IF('ALC Transition Plans'!F482=0," ",'ALC Transition Plans'!F482)</f>
        <v xml:space="preserve"> </v>
      </c>
      <c r="G481" s="331" t="str">
        <f>IF('ALC Transition Plans'!G482=0," ",'ALC Transition Plans'!G482)</f>
        <v xml:space="preserve"> </v>
      </c>
      <c r="H481" s="331" t="str">
        <f>IF('ALC Transition Plans'!H482=0," ",'ALC Transition Plans'!H482)</f>
        <v xml:space="preserve"> </v>
      </c>
      <c r="I481" s="330" t="str">
        <f>IF('ALC Transition Plans'!I482=0," ",'ALC Transition Plans'!I482)</f>
        <v xml:space="preserve"> </v>
      </c>
      <c r="J481" s="323" t="str">
        <f>IF('ALC Transition Plans'!$O482="yes", IF('ALC Transition Plans'!X482,"Prod",IF('ALC Transition Plans'!R482, 'ALC Transition Plans'!Q482," ")),"N/A")</f>
        <v>X</v>
      </c>
      <c r="K481" s="267">
        <f>IF('ALC Transition Plans'!R482=0," ",'ALC Transition Plans'!R482)</f>
        <v>42095</v>
      </c>
      <c r="L481" s="270" t="str">
        <f>IF('ALC Transition Plans'!S482=0," ",'ALC Transition Plans'!S482)</f>
        <v>Y</v>
      </c>
      <c r="M481" s="267">
        <f>IF('ALC Transition Plans'!T482=0," ",'ALC Transition Plans'!T482)</f>
        <v>42430</v>
      </c>
      <c r="N481" s="329" t="str">
        <f>IF('ALC Transition Plans'!$Z482="yes", IF('ALC Transition Plans'!AJ482,"Prod",IF('ALC Transition Plans'!AF482, 'ALC Transition Plans'!AC482," ")),"N/A")</f>
        <v>N/A</v>
      </c>
      <c r="O481" s="332" t="str">
        <f>IF('ALC Transition Plans'!AE482=0," ",'ALC Transition Plans'!AE482)</f>
        <v xml:space="preserve"> </v>
      </c>
      <c r="P481" s="560" t="str">
        <f>IF('ALC Transition Plans'!AF482=0," ",'ALC Transition Plans'!AF482)</f>
        <v xml:space="preserve"> </v>
      </c>
      <c r="Q481" s="558">
        <f t="shared" ref="Q481:Q543" si="48">COUNTIF(E481:P481,"X")</f>
        <v>1</v>
      </c>
      <c r="R481" s="276" t="str">
        <f>IF(VLOOKUP(B481,'Pivot Table'!$B$5:$K$2000,8,FALSE)=1,"Yes","")</f>
        <v>Yes</v>
      </c>
      <c r="S481" s="277" t="str">
        <f>'ALC Transition Plans'!BL482</f>
        <v xml:space="preserve"> </v>
      </c>
      <c r="T481" s="226" t="str">
        <f>IF('ALC POC'!D481=0," ",'ALC POC'!D481)</f>
        <v>Nan Voll</v>
      </c>
      <c r="U481" s="139" t="str">
        <f>IF('ALC POC'!E481=0," ",'ALC POC'!E481)</f>
        <v>NANETTE.D.VOLL@CBP.DHS.GOV</v>
      </c>
      <c r="V481" s="139" t="str">
        <f>IF('ALC POC'!F481=0," ",'ALC POC'!F481)</f>
        <v>317-614-4458</v>
      </c>
      <c r="X481">
        <f t="shared" si="45"/>
        <v>0</v>
      </c>
    </row>
    <row r="482" spans="1:24" ht="33.75" x14ac:dyDescent="0.25">
      <c r="A482" s="333" t="s">
        <v>448</v>
      </c>
      <c r="B482" s="333" t="s">
        <v>462</v>
      </c>
      <c r="C482" s="480" t="str">
        <f>IF('ALC POC'!C482=0," ",'ALC POC'!C482)</f>
        <v>CBP Trusted Traveler</v>
      </c>
      <c r="D482" s="480" t="s">
        <v>2080</v>
      </c>
      <c r="E482" s="329" t="str">
        <f>IF('ALC Transition Plans'!$C483="yes", IF('ALC Transition Plans'!M483,"Prod",IF('ALC Transition Plans'!F483, 'ALC Transition Plans'!E483," ")),"N/A")</f>
        <v>N/A</v>
      </c>
      <c r="F482" s="330" t="str">
        <f>IF('ALC Transition Plans'!F483=0," ",'ALC Transition Plans'!F483)</f>
        <v xml:space="preserve"> </v>
      </c>
      <c r="G482" s="331" t="str">
        <f>IF('ALC Transition Plans'!G483=0," ",'ALC Transition Plans'!G483)</f>
        <v xml:space="preserve"> </v>
      </c>
      <c r="H482" s="331" t="str">
        <f>IF('ALC Transition Plans'!H483=0," ",'ALC Transition Plans'!H483)</f>
        <v xml:space="preserve"> </v>
      </c>
      <c r="I482" s="330" t="str">
        <f>IF('ALC Transition Plans'!I483=0," ",'ALC Transition Plans'!I483)</f>
        <v xml:space="preserve"> </v>
      </c>
      <c r="J482" s="323" t="str">
        <f>IF('ALC Transition Plans'!$O483="yes", IF('ALC Transition Plans'!X483,"Prod",IF('ALC Transition Plans'!R483, 'ALC Transition Plans'!Q483," ")),"N/A")</f>
        <v>X</v>
      </c>
      <c r="K482" s="267">
        <f>IF('ALC Transition Plans'!R483=0," ",'ALC Transition Plans'!R483)</f>
        <v>42095</v>
      </c>
      <c r="L482" s="270" t="str">
        <f>IF('ALC Transition Plans'!S483=0," ",'ALC Transition Plans'!S483)</f>
        <v>Y</v>
      </c>
      <c r="M482" s="267">
        <f>IF('ALC Transition Plans'!T483=0," ",'ALC Transition Plans'!T483)</f>
        <v>42430</v>
      </c>
      <c r="N482" s="329" t="str">
        <f>IF('ALC Transition Plans'!$Z483="yes", IF('ALC Transition Plans'!AJ483,"Prod",IF('ALC Transition Plans'!AF483, 'ALC Transition Plans'!AC483," ")),"N/A")</f>
        <v>N/A</v>
      </c>
      <c r="O482" s="332" t="str">
        <f>IF('ALC Transition Plans'!AE483=0," ",'ALC Transition Plans'!AE483)</f>
        <v xml:space="preserve"> </v>
      </c>
      <c r="P482" s="560" t="str">
        <f>IF('ALC Transition Plans'!AF483=0," ",'ALC Transition Plans'!AF483)</f>
        <v xml:space="preserve"> </v>
      </c>
      <c r="Q482" s="558">
        <f t="shared" si="48"/>
        <v>1</v>
      </c>
      <c r="R482" s="276" t="str">
        <f>IF(VLOOKUP(B482,'Pivot Table'!$B$5:$K$2000,8,FALSE)=1,"Yes","")</f>
        <v>Yes</v>
      </c>
      <c r="S482" s="277" t="str">
        <f>'ALC Transition Plans'!BL483</f>
        <v xml:space="preserve"> </v>
      </c>
      <c r="T482" s="226" t="str">
        <f>IF('ALC POC'!D482=0," ",'ALC POC'!D482)</f>
        <v>Nan Voll</v>
      </c>
      <c r="U482" s="139" t="str">
        <f>IF('ALC POC'!E482=0," ",'ALC POC'!E482)</f>
        <v>NANETTE.D.VOLL@CBP.DHS.GOV</v>
      </c>
      <c r="V482" s="139" t="str">
        <f>IF('ALC POC'!F482=0," ",'ALC POC'!F482)</f>
        <v xml:space="preserve">317-614-4458 </v>
      </c>
      <c r="X482">
        <f t="shared" si="45"/>
        <v>0</v>
      </c>
    </row>
    <row r="483" spans="1:24" ht="33.75" x14ac:dyDescent="0.25">
      <c r="A483" s="333" t="s">
        <v>448</v>
      </c>
      <c r="B483" s="333" t="s">
        <v>463</v>
      </c>
      <c r="C483" s="480" t="str">
        <f>IF('ALC POC'!C483=0," ",'ALC POC'!C483)</f>
        <v>CBP Office of Finance</v>
      </c>
      <c r="D483" s="480" t="s">
        <v>2080</v>
      </c>
      <c r="E483" s="329" t="str">
        <f>IF('ALC Transition Plans'!$C484="yes", IF('ALC Transition Plans'!M484,"Prod",IF('ALC Transition Plans'!F484, 'ALC Transition Plans'!E484," ")),"N/A")</f>
        <v>N/A</v>
      </c>
      <c r="F483" s="330" t="str">
        <f>IF('ALC Transition Plans'!F484=0," ",'ALC Transition Plans'!F484)</f>
        <v xml:space="preserve"> </v>
      </c>
      <c r="G483" s="331" t="str">
        <f>IF('ALC Transition Plans'!G484=0," ",'ALC Transition Plans'!G484)</f>
        <v xml:space="preserve"> </v>
      </c>
      <c r="H483" s="331" t="str">
        <f>IF('ALC Transition Plans'!H484=0," ",'ALC Transition Plans'!H484)</f>
        <v xml:space="preserve"> </v>
      </c>
      <c r="I483" s="330" t="str">
        <f>IF('ALC Transition Plans'!I484=0," ",'ALC Transition Plans'!I484)</f>
        <v xml:space="preserve"> </v>
      </c>
      <c r="J483" s="323" t="str">
        <f>IF('ALC Transition Plans'!$O484="yes", IF('ALC Transition Plans'!X484,"Prod",IF('ALC Transition Plans'!R484, 'ALC Transition Plans'!Q484," ")),"N/A")</f>
        <v>X</v>
      </c>
      <c r="K483" s="267">
        <f>IF('ALC Transition Plans'!R484=0," ",'ALC Transition Plans'!R484)</f>
        <v>42095</v>
      </c>
      <c r="L483" s="270" t="str">
        <f>IF('ALC Transition Plans'!S484=0," ",'ALC Transition Plans'!S484)</f>
        <v>Y</v>
      </c>
      <c r="M483" s="267">
        <f>IF('ALC Transition Plans'!T484=0," ",'ALC Transition Plans'!T484)</f>
        <v>42430</v>
      </c>
      <c r="N483" s="329" t="str">
        <f>IF('ALC Transition Plans'!$Z484="yes", IF('ALC Transition Plans'!AJ484,"Prod",IF('ALC Transition Plans'!AF484, 'ALC Transition Plans'!AC484," ")),"N/A")</f>
        <v>N/A</v>
      </c>
      <c r="O483" s="332" t="str">
        <f>IF('ALC Transition Plans'!AE484=0," ",'ALC Transition Plans'!AE484)</f>
        <v xml:space="preserve"> </v>
      </c>
      <c r="P483" s="560" t="str">
        <f>IF('ALC Transition Plans'!AF484=0," ",'ALC Transition Plans'!AF484)</f>
        <v xml:space="preserve"> </v>
      </c>
      <c r="Q483" s="558">
        <f t="shared" si="48"/>
        <v>1</v>
      </c>
      <c r="R483" s="276" t="str">
        <f>IF(VLOOKUP(B483,'Pivot Table'!$B$5:$K$2000,8,FALSE)=1,"Yes","")</f>
        <v>Yes</v>
      </c>
      <c r="S483" s="277" t="str">
        <f>'ALC Transition Plans'!BL484</f>
        <v xml:space="preserve"> </v>
      </c>
      <c r="T483" s="226" t="str">
        <f>IF('ALC POC'!D483=0," ",'ALC POC'!D483)</f>
        <v>Nan Voll</v>
      </c>
      <c r="U483" s="139" t="str">
        <f>IF('ALC POC'!E483=0," ",'ALC POC'!E483)</f>
        <v>NANETTE.D.VOLL@CBP.DHS.GOV</v>
      </c>
      <c r="V483" s="139" t="str">
        <f>IF('ALC POC'!F483=0," ",'ALC POC'!F483)</f>
        <v>317-614-4458</v>
      </c>
      <c r="X483">
        <f t="shared" si="45"/>
        <v>0</v>
      </c>
    </row>
    <row r="484" spans="1:24" ht="33.75" x14ac:dyDescent="0.25">
      <c r="A484" s="333" t="s">
        <v>448</v>
      </c>
      <c r="B484" s="333" t="s">
        <v>464</v>
      </c>
      <c r="C484" s="480" t="str">
        <f>IF('ALC POC'!C484=0," ",'ALC POC'!C484)</f>
        <v>CBP Portland, ME</v>
      </c>
      <c r="D484" s="480" t="s">
        <v>2080</v>
      </c>
      <c r="E484" s="329" t="str">
        <f>IF('ALC Transition Plans'!$C485="yes", IF('ALC Transition Plans'!M485,"Prod",IF('ALC Transition Plans'!F485, 'ALC Transition Plans'!E485," ")),"N/A")</f>
        <v>N/A</v>
      </c>
      <c r="F484" s="330" t="str">
        <f>IF('ALC Transition Plans'!F485=0," ",'ALC Transition Plans'!F485)</f>
        <v xml:space="preserve"> </v>
      </c>
      <c r="G484" s="331" t="str">
        <f>IF('ALC Transition Plans'!G485=0," ",'ALC Transition Plans'!G485)</f>
        <v xml:space="preserve"> </v>
      </c>
      <c r="H484" s="331" t="str">
        <f>IF('ALC Transition Plans'!H485=0," ",'ALC Transition Plans'!H485)</f>
        <v xml:space="preserve"> </v>
      </c>
      <c r="I484" s="330" t="str">
        <f>IF('ALC Transition Plans'!I485=0," ",'ALC Transition Plans'!I485)</f>
        <v xml:space="preserve"> </v>
      </c>
      <c r="J484" s="323" t="str">
        <f>IF('ALC Transition Plans'!$O485="yes", IF('ALC Transition Plans'!X485,"Prod",IF('ALC Transition Plans'!R485, 'ALC Transition Plans'!Q485," ")),"N/A")</f>
        <v>X</v>
      </c>
      <c r="K484" s="267">
        <f>IF('ALC Transition Plans'!R485=0," ",'ALC Transition Plans'!R485)</f>
        <v>42095</v>
      </c>
      <c r="L484" s="270" t="str">
        <f>IF('ALC Transition Plans'!S485=0," ",'ALC Transition Plans'!S485)</f>
        <v>Y</v>
      </c>
      <c r="M484" s="267">
        <f>IF('ALC Transition Plans'!T485=0," ",'ALC Transition Plans'!T485)</f>
        <v>42430</v>
      </c>
      <c r="N484" s="329" t="str">
        <f>IF('ALC Transition Plans'!$Z485="yes", IF('ALC Transition Plans'!AJ485,"Prod",IF('ALC Transition Plans'!AF485, 'ALC Transition Plans'!AC485," ")),"N/A")</f>
        <v>N/A</v>
      </c>
      <c r="O484" s="332" t="str">
        <f>IF('ALC Transition Plans'!AE485=0," ",'ALC Transition Plans'!AE485)</f>
        <v xml:space="preserve"> </v>
      </c>
      <c r="P484" s="560" t="str">
        <f>IF('ALC Transition Plans'!AF485=0," ",'ALC Transition Plans'!AF485)</f>
        <v xml:space="preserve"> </v>
      </c>
      <c r="Q484" s="558">
        <f t="shared" si="48"/>
        <v>1</v>
      </c>
      <c r="R484" s="276" t="str">
        <f>IF(VLOOKUP(B484,'Pivot Table'!$B$5:$K$2000,8,FALSE)=1,"Yes","")</f>
        <v>Yes</v>
      </c>
      <c r="S484" s="277" t="str">
        <f>'ALC Transition Plans'!BL485</f>
        <v xml:space="preserve"> </v>
      </c>
      <c r="T484" s="226" t="str">
        <f>IF('ALC POC'!D484=0," ",'ALC POC'!D484)</f>
        <v>Nan Voll</v>
      </c>
      <c r="U484" s="139" t="str">
        <f>IF('ALC POC'!E484=0," ",'ALC POC'!E484)</f>
        <v>NANETTE.D.VOLL@CBP.DHS.GOV</v>
      </c>
      <c r="V484" s="139" t="str">
        <f>IF('ALC POC'!F484=0," ",'ALC POC'!F484)</f>
        <v>317-614-4458</v>
      </c>
      <c r="X484">
        <f t="shared" si="45"/>
        <v>0</v>
      </c>
    </row>
    <row r="485" spans="1:24" ht="33.75" x14ac:dyDescent="0.25">
      <c r="A485" s="333" t="s">
        <v>448</v>
      </c>
      <c r="B485" s="333" t="s">
        <v>465</v>
      </c>
      <c r="C485" s="480" t="str">
        <f>IF('ALC POC'!C485=0," ",'ALC POC'!C485)</f>
        <v>CBP St. Albans, VT</v>
      </c>
      <c r="D485" s="480" t="s">
        <v>2080</v>
      </c>
      <c r="E485" s="329" t="str">
        <f>IF('ALC Transition Plans'!$C486="yes", IF('ALC Transition Plans'!M486,"Prod",IF('ALC Transition Plans'!F486, 'ALC Transition Plans'!E486," ")),"N/A")</f>
        <v>N/A</v>
      </c>
      <c r="F485" s="330" t="str">
        <f>IF('ALC Transition Plans'!F486=0," ",'ALC Transition Plans'!F486)</f>
        <v xml:space="preserve"> </v>
      </c>
      <c r="G485" s="331" t="str">
        <f>IF('ALC Transition Plans'!G486=0," ",'ALC Transition Plans'!G486)</f>
        <v xml:space="preserve"> </v>
      </c>
      <c r="H485" s="331" t="str">
        <f>IF('ALC Transition Plans'!H486=0," ",'ALC Transition Plans'!H486)</f>
        <v xml:space="preserve"> </v>
      </c>
      <c r="I485" s="330" t="str">
        <f>IF('ALC Transition Plans'!I486=0," ",'ALC Transition Plans'!I486)</f>
        <v xml:space="preserve"> </v>
      </c>
      <c r="J485" s="323" t="str">
        <f>IF('ALC Transition Plans'!$O486="yes", IF('ALC Transition Plans'!X486,"Prod",IF('ALC Transition Plans'!R486, 'ALC Transition Plans'!Q486," ")),"N/A")</f>
        <v>X</v>
      </c>
      <c r="K485" s="267">
        <f>IF('ALC Transition Plans'!R486=0," ",'ALC Transition Plans'!R486)</f>
        <v>42095</v>
      </c>
      <c r="L485" s="270" t="str">
        <f>IF('ALC Transition Plans'!S486=0," ",'ALC Transition Plans'!S486)</f>
        <v>Y</v>
      </c>
      <c r="M485" s="267">
        <f>IF('ALC Transition Plans'!T486=0," ",'ALC Transition Plans'!T486)</f>
        <v>42430</v>
      </c>
      <c r="N485" s="329" t="str">
        <f>IF('ALC Transition Plans'!$Z486="yes", IF('ALC Transition Plans'!AJ486,"Prod",IF('ALC Transition Plans'!AF486, 'ALC Transition Plans'!AC486," ")),"N/A")</f>
        <v>N/A</v>
      </c>
      <c r="O485" s="332" t="str">
        <f>IF('ALC Transition Plans'!AE486=0," ",'ALC Transition Plans'!AE486)</f>
        <v xml:space="preserve"> </v>
      </c>
      <c r="P485" s="560" t="str">
        <f>IF('ALC Transition Plans'!AF486=0," ",'ALC Transition Plans'!AF486)</f>
        <v xml:space="preserve"> </v>
      </c>
      <c r="Q485" s="558">
        <f t="shared" si="48"/>
        <v>1</v>
      </c>
      <c r="R485" s="276" t="str">
        <f>IF(VLOOKUP(B485,'Pivot Table'!$B$5:$K$2000,8,FALSE)=1,"Yes","")</f>
        <v>Yes</v>
      </c>
      <c r="S485" s="277" t="str">
        <f>'ALC Transition Plans'!BL486</f>
        <v xml:space="preserve"> </v>
      </c>
      <c r="T485" s="226" t="str">
        <f>IF('ALC POC'!D485=0," ",'ALC POC'!D485)</f>
        <v>Nan Voll</v>
      </c>
      <c r="U485" s="139" t="str">
        <f>IF('ALC POC'!E485=0," ",'ALC POC'!E485)</f>
        <v>NANETTE.D.VOLL@CBP.DHS.GOV</v>
      </c>
      <c r="V485" s="139" t="str">
        <f>IF('ALC POC'!F485=0," ",'ALC POC'!F485)</f>
        <v>317-614-4458</v>
      </c>
      <c r="X485">
        <f t="shared" ref="X485:X548" si="49">COUNTIF($A$2:$A$755,W485)</f>
        <v>0</v>
      </c>
    </row>
    <row r="486" spans="1:24" ht="33.75" x14ac:dyDescent="0.25">
      <c r="A486" s="333" t="s">
        <v>448</v>
      </c>
      <c r="B486" s="333" t="s">
        <v>466</v>
      </c>
      <c r="C486" s="480" t="str">
        <f>IF('ALC POC'!C486=0," ",'ALC POC'!C486)</f>
        <v>CBP Boston, MA</v>
      </c>
      <c r="D486" s="480" t="s">
        <v>2080</v>
      </c>
      <c r="E486" s="329" t="str">
        <f>IF('ALC Transition Plans'!$C487="yes", IF('ALC Transition Plans'!M487,"Prod",IF('ALC Transition Plans'!F487, 'ALC Transition Plans'!E487," ")),"N/A")</f>
        <v>N/A</v>
      </c>
      <c r="F486" s="330" t="str">
        <f>IF('ALC Transition Plans'!F487=0," ",'ALC Transition Plans'!F487)</f>
        <v xml:space="preserve"> </v>
      </c>
      <c r="G486" s="331" t="str">
        <f>IF('ALC Transition Plans'!G487=0," ",'ALC Transition Plans'!G487)</f>
        <v xml:space="preserve"> </v>
      </c>
      <c r="H486" s="331" t="str">
        <f>IF('ALC Transition Plans'!H487=0," ",'ALC Transition Plans'!H487)</f>
        <v xml:space="preserve"> </v>
      </c>
      <c r="I486" s="330" t="str">
        <f>IF('ALC Transition Plans'!I487=0," ",'ALC Transition Plans'!I487)</f>
        <v xml:space="preserve"> </v>
      </c>
      <c r="J486" s="323" t="str">
        <f>IF('ALC Transition Plans'!$O487="yes", IF('ALC Transition Plans'!X487,"Prod",IF('ALC Transition Plans'!R487, 'ALC Transition Plans'!Q487," ")),"N/A")</f>
        <v>X</v>
      </c>
      <c r="K486" s="267">
        <f>IF('ALC Transition Plans'!R487=0," ",'ALC Transition Plans'!R487)</f>
        <v>42095</v>
      </c>
      <c r="L486" s="270" t="str">
        <f>IF('ALC Transition Plans'!S487=0," ",'ALC Transition Plans'!S487)</f>
        <v>Y</v>
      </c>
      <c r="M486" s="267">
        <f>IF('ALC Transition Plans'!T487=0," ",'ALC Transition Plans'!T487)</f>
        <v>42430</v>
      </c>
      <c r="N486" s="329" t="str">
        <f>IF('ALC Transition Plans'!$Z487="yes", IF('ALC Transition Plans'!AJ487,"Prod",IF('ALC Transition Plans'!AF487, 'ALC Transition Plans'!AC487," ")),"N/A")</f>
        <v>N/A</v>
      </c>
      <c r="O486" s="332" t="str">
        <f>IF('ALC Transition Plans'!AE487=0," ",'ALC Transition Plans'!AE487)</f>
        <v xml:space="preserve"> </v>
      </c>
      <c r="P486" s="560" t="str">
        <f>IF('ALC Transition Plans'!AF487=0," ",'ALC Transition Plans'!AF487)</f>
        <v xml:space="preserve"> </v>
      </c>
      <c r="Q486" s="558">
        <f t="shared" si="48"/>
        <v>1</v>
      </c>
      <c r="R486" s="276" t="str">
        <f>IF(VLOOKUP(B486,'Pivot Table'!$B$5:$K$2000,8,FALSE)=1,"Yes","")</f>
        <v>Yes</v>
      </c>
      <c r="S486" s="277" t="str">
        <f>'ALC Transition Plans'!BL487</f>
        <v xml:space="preserve"> </v>
      </c>
      <c r="T486" s="226" t="str">
        <f>IF('ALC POC'!D486=0," ",'ALC POC'!D486)</f>
        <v>Nan Voll</v>
      </c>
      <c r="U486" s="139" t="str">
        <f>IF('ALC POC'!E486=0," ",'ALC POC'!E486)</f>
        <v>NANETTE.D.VOLL@CBP.DHS.GOV</v>
      </c>
      <c r="V486" s="139" t="str">
        <f>IF('ALC POC'!F486=0," ",'ALC POC'!F486)</f>
        <v>317-614-4458</v>
      </c>
      <c r="X486">
        <f t="shared" si="49"/>
        <v>0</v>
      </c>
    </row>
    <row r="487" spans="1:24" ht="33.75" x14ac:dyDescent="0.25">
      <c r="A487" s="333" t="s">
        <v>448</v>
      </c>
      <c r="B487" s="333" t="s">
        <v>467</v>
      </c>
      <c r="C487" s="480" t="str">
        <f>IF('ALC POC'!C487=0," ",'ALC POC'!C487)</f>
        <v>CBP Providence, RI</v>
      </c>
      <c r="D487" s="480" t="s">
        <v>2080</v>
      </c>
      <c r="E487" s="329" t="str">
        <f>IF('ALC Transition Plans'!$C488="yes", IF('ALC Transition Plans'!M488,"Prod",IF('ALC Transition Plans'!F488, 'ALC Transition Plans'!E488," ")),"N/A")</f>
        <v>N/A</v>
      </c>
      <c r="F487" s="330" t="str">
        <f>IF('ALC Transition Plans'!F488=0," ",'ALC Transition Plans'!F488)</f>
        <v xml:space="preserve"> </v>
      </c>
      <c r="G487" s="331" t="str">
        <f>IF('ALC Transition Plans'!G488=0," ",'ALC Transition Plans'!G488)</f>
        <v xml:space="preserve"> </v>
      </c>
      <c r="H487" s="331" t="str">
        <f>IF('ALC Transition Plans'!H488=0," ",'ALC Transition Plans'!H488)</f>
        <v xml:space="preserve"> </v>
      </c>
      <c r="I487" s="330" t="str">
        <f>IF('ALC Transition Plans'!I488=0," ",'ALC Transition Plans'!I488)</f>
        <v xml:space="preserve"> </v>
      </c>
      <c r="J487" s="323" t="str">
        <f>IF('ALC Transition Plans'!$O488="yes", IF('ALC Transition Plans'!X488,"Prod",IF('ALC Transition Plans'!R488, 'ALC Transition Plans'!Q488," ")),"N/A")</f>
        <v>X</v>
      </c>
      <c r="K487" s="267">
        <f>IF('ALC Transition Plans'!R488=0," ",'ALC Transition Plans'!R488)</f>
        <v>42095</v>
      </c>
      <c r="L487" s="270" t="str">
        <f>IF('ALC Transition Plans'!S488=0," ",'ALC Transition Plans'!S488)</f>
        <v>Y</v>
      </c>
      <c r="M487" s="267">
        <f>IF('ALC Transition Plans'!T488=0," ",'ALC Transition Plans'!T488)</f>
        <v>42430</v>
      </c>
      <c r="N487" s="329" t="str">
        <f>IF('ALC Transition Plans'!$Z488="yes", IF('ALC Transition Plans'!AJ488,"Prod",IF('ALC Transition Plans'!AF488, 'ALC Transition Plans'!AC488," ")),"N/A")</f>
        <v>N/A</v>
      </c>
      <c r="O487" s="332" t="str">
        <f>IF('ALC Transition Plans'!AE488=0," ",'ALC Transition Plans'!AE488)</f>
        <v xml:space="preserve"> </v>
      </c>
      <c r="P487" s="560" t="str">
        <f>IF('ALC Transition Plans'!AF488=0," ",'ALC Transition Plans'!AF488)</f>
        <v xml:space="preserve"> </v>
      </c>
      <c r="Q487" s="558">
        <f t="shared" si="48"/>
        <v>1</v>
      </c>
      <c r="R487" s="276" t="str">
        <f>IF(VLOOKUP(B487,'Pivot Table'!$B$5:$K$2000,8,FALSE)=1,"Yes","")</f>
        <v>Yes</v>
      </c>
      <c r="S487" s="277" t="str">
        <f>'ALC Transition Plans'!BL488</f>
        <v xml:space="preserve"> </v>
      </c>
      <c r="T487" s="226" t="str">
        <f>IF('ALC POC'!D487=0," ",'ALC POC'!D487)</f>
        <v>Nan Voll</v>
      </c>
      <c r="U487" s="139" t="str">
        <f>IF('ALC POC'!E487=0," ",'ALC POC'!E487)</f>
        <v>NANETTE.D.VOLL@CBP.DHS.GOV</v>
      </c>
      <c r="V487" s="139" t="str">
        <f>IF('ALC POC'!F487=0," ",'ALC POC'!F487)</f>
        <v>317-614-4458</v>
      </c>
      <c r="X487">
        <f t="shared" si="49"/>
        <v>0</v>
      </c>
    </row>
    <row r="488" spans="1:24" ht="33.75" x14ac:dyDescent="0.25">
      <c r="A488" s="333" t="s">
        <v>448</v>
      </c>
      <c r="B488" s="333" t="s">
        <v>468</v>
      </c>
      <c r="C488" s="480" t="str">
        <f>IF('ALC POC'!C488=0," ",'ALC POC'!C488)</f>
        <v>CBP Champlain/Ogdensburg, NY</v>
      </c>
      <c r="D488" s="480" t="s">
        <v>2080</v>
      </c>
      <c r="E488" s="329" t="str">
        <f>IF('ALC Transition Plans'!$C489="yes", IF('ALC Transition Plans'!M489,"Prod",IF('ALC Transition Plans'!F489, 'ALC Transition Plans'!E489," ")),"N/A")</f>
        <v>N/A</v>
      </c>
      <c r="F488" s="330" t="str">
        <f>IF('ALC Transition Plans'!F489=0," ",'ALC Transition Plans'!F489)</f>
        <v xml:space="preserve"> </v>
      </c>
      <c r="G488" s="331" t="str">
        <f>IF('ALC Transition Plans'!G489=0," ",'ALC Transition Plans'!G489)</f>
        <v xml:space="preserve"> </v>
      </c>
      <c r="H488" s="331" t="str">
        <f>IF('ALC Transition Plans'!H489=0," ",'ALC Transition Plans'!H489)</f>
        <v xml:space="preserve"> </v>
      </c>
      <c r="I488" s="330" t="str">
        <f>IF('ALC Transition Plans'!I489=0," ",'ALC Transition Plans'!I489)</f>
        <v xml:space="preserve"> </v>
      </c>
      <c r="J488" s="323" t="str">
        <f>IF('ALC Transition Plans'!$O489="yes", IF('ALC Transition Plans'!X489,"Prod",IF('ALC Transition Plans'!R489, 'ALC Transition Plans'!Q489," ")),"N/A")</f>
        <v>X</v>
      </c>
      <c r="K488" s="267">
        <f>IF('ALC Transition Plans'!R489=0," ",'ALC Transition Plans'!R489)</f>
        <v>42095</v>
      </c>
      <c r="L488" s="270" t="str">
        <f>IF('ALC Transition Plans'!S489=0," ",'ALC Transition Plans'!S489)</f>
        <v>Y</v>
      </c>
      <c r="M488" s="267">
        <f>IF('ALC Transition Plans'!T489=0," ",'ALC Transition Plans'!T489)</f>
        <v>42430</v>
      </c>
      <c r="N488" s="329" t="str">
        <f>IF('ALC Transition Plans'!$Z489="yes", IF('ALC Transition Plans'!AJ489,"Prod",IF('ALC Transition Plans'!AF489, 'ALC Transition Plans'!AC489," ")),"N/A")</f>
        <v>N/A</v>
      </c>
      <c r="O488" s="332" t="str">
        <f>IF('ALC Transition Plans'!AE489=0," ",'ALC Transition Plans'!AE489)</f>
        <v xml:space="preserve"> </v>
      </c>
      <c r="P488" s="560" t="str">
        <f>IF('ALC Transition Plans'!AF489=0," ",'ALC Transition Plans'!AF489)</f>
        <v xml:space="preserve"> </v>
      </c>
      <c r="Q488" s="558">
        <f t="shared" si="48"/>
        <v>1</v>
      </c>
      <c r="R488" s="276" t="str">
        <f>IF(VLOOKUP(B488,'Pivot Table'!$B$5:$K$2000,8,FALSE)=1,"Yes","")</f>
        <v>Yes</v>
      </c>
      <c r="S488" s="277" t="str">
        <f>'ALC Transition Plans'!BL489</f>
        <v xml:space="preserve"> </v>
      </c>
      <c r="T488" s="226" t="str">
        <f>IF('ALC POC'!D488=0," ",'ALC POC'!D488)</f>
        <v>Nan Voll</v>
      </c>
      <c r="U488" s="139" t="str">
        <f>IF('ALC POC'!E488=0," ",'ALC POC'!E488)</f>
        <v>NANETTE.D.VOLL@CBP.DHS.GOV</v>
      </c>
      <c r="V488" s="139" t="str">
        <f>IF('ALC POC'!F488=0," ",'ALC POC'!F488)</f>
        <v>317-614-4458</v>
      </c>
      <c r="X488">
        <f t="shared" si="49"/>
        <v>0</v>
      </c>
    </row>
    <row r="489" spans="1:24" ht="33.75" x14ac:dyDescent="0.25">
      <c r="A489" s="333" t="s">
        <v>448</v>
      </c>
      <c r="B489" s="333" t="s">
        <v>469</v>
      </c>
      <c r="C489" s="480" t="str">
        <f>IF('ALC POC'!C489=0," ",'ALC POC'!C489)</f>
        <v>CBP Buffalo, NY</v>
      </c>
      <c r="D489" s="480" t="s">
        <v>2080</v>
      </c>
      <c r="E489" s="329" t="str">
        <f>IF('ALC Transition Plans'!$C490="yes", IF('ALC Transition Plans'!M490,"Prod",IF('ALC Transition Plans'!F490, 'ALC Transition Plans'!E490," ")),"N/A")</f>
        <v>N/A</v>
      </c>
      <c r="F489" s="330" t="str">
        <f>IF('ALC Transition Plans'!F490=0," ",'ALC Transition Plans'!F490)</f>
        <v xml:space="preserve"> </v>
      </c>
      <c r="G489" s="331" t="str">
        <f>IF('ALC Transition Plans'!G490=0," ",'ALC Transition Plans'!G490)</f>
        <v xml:space="preserve"> </v>
      </c>
      <c r="H489" s="331" t="str">
        <f>IF('ALC Transition Plans'!H490=0," ",'ALC Transition Plans'!H490)</f>
        <v xml:space="preserve"> </v>
      </c>
      <c r="I489" s="330" t="str">
        <f>IF('ALC Transition Plans'!I490=0," ",'ALC Transition Plans'!I490)</f>
        <v xml:space="preserve"> </v>
      </c>
      <c r="J489" s="323" t="str">
        <f>IF('ALC Transition Plans'!$O490="yes", IF('ALC Transition Plans'!X490,"Prod",IF('ALC Transition Plans'!R490, 'ALC Transition Plans'!Q490," ")),"N/A")</f>
        <v>X</v>
      </c>
      <c r="K489" s="267">
        <f>IF('ALC Transition Plans'!R490=0," ",'ALC Transition Plans'!R490)</f>
        <v>42095</v>
      </c>
      <c r="L489" s="270" t="str">
        <f>IF('ALC Transition Plans'!S490=0," ",'ALC Transition Plans'!S490)</f>
        <v>Y</v>
      </c>
      <c r="M489" s="267">
        <f>IF('ALC Transition Plans'!T490=0," ",'ALC Transition Plans'!T490)</f>
        <v>42430</v>
      </c>
      <c r="N489" s="329" t="str">
        <f>IF('ALC Transition Plans'!$Z490="yes", IF('ALC Transition Plans'!AJ490,"Prod",IF('ALC Transition Plans'!AF490, 'ALC Transition Plans'!AC490," ")),"N/A")</f>
        <v>N/A</v>
      </c>
      <c r="O489" s="332" t="str">
        <f>IF('ALC Transition Plans'!AE490=0," ",'ALC Transition Plans'!AE490)</f>
        <v xml:space="preserve"> </v>
      </c>
      <c r="P489" s="560" t="str">
        <f>IF('ALC Transition Plans'!AF490=0," ",'ALC Transition Plans'!AF490)</f>
        <v xml:space="preserve"> </v>
      </c>
      <c r="Q489" s="558">
        <f t="shared" si="48"/>
        <v>1</v>
      </c>
      <c r="R489" s="276" t="str">
        <f>IF(VLOOKUP(B489,'Pivot Table'!$B$5:$K$2000,8,FALSE)=1,"Yes","")</f>
        <v>Yes</v>
      </c>
      <c r="S489" s="277" t="str">
        <f>'ALC Transition Plans'!BL490</f>
        <v xml:space="preserve"> </v>
      </c>
      <c r="T489" s="226" t="str">
        <f>IF('ALC POC'!D489=0," ",'ALC POC'!D489)</f>
        <v>Nan Voll</v>
      </c>
      <c r="U489" s="139" t="str">
        <f>IF('ALC POC'!E489=0," ",'ALC POC'!E489)</f>
        <v>NANETTE.D.VOLL@CBP.DHS.GOV</v>
      </c>
      <c r="V489" s="139" t="str">
        <f>IF('ALC POC'!F489=0," ",'ALC POC'!F489)</f>
        <v>317-614-4458</v>
      </c>
      <c r="X489">
        <f t="shared" si="49"/>
        <v>0</v>
      </c>
    </row>
    <row r="490" spans="1:24" ht="33.75" x14ac:dyDescent="0.25">
      <c r="A490" s="333" t="s">
        <v>448</v>
      </c>
      <c r="B490" s="333" t="s">
        <v>470</v>
      </c>
      <c r="C490" s="480" t="str">
        <f>IF('ALC POC'!C490=0," ",'ALC POC'!C490)</f>
        <v>CBP Philadelphia, PA</v>
      </c>
      <c r="D490" s="480" t="s">
        <v>2080</v>
      </c>
      <c r="E490" s="329" t="str">
        <f>IF('ALC Transition Plans'!$C491="yes", IF('ALC Transition Plans'!M491,"Prod",IF('ALC Transition Plans'!F491, 'ALC Transition Plans'!E491," ")),"N/A")</f>
        <v>N/A</v>
      </c>
      <c r="F490" s="330" t="str">
        <f>IF('ALC Transition Plans'!F491=0," ",'ALC Transition Plans'!F491)</f>
        <v xml:space="preserve"> </v>
      </c>
      <c r="G490" s="331" t="str">
        <f>IF('ALC Transition Plans'!G491=0," ",'ALC Transition Plans'!G491)</f>
        <v xml:space="preserve"> </v>
      </c>
      <c r="H490" s="331" t="str">
        <f>IF('ALC Transition Plans'!H491=0," ",'ALC Transition Plans'!H491)</f>
        <v xml:space="preserve"> </v>
      </c>
      <c r="I490" s="330" t="str">
        <f>IF('ALC Transition Plans'!I491=0," ",'ALC Transition Plans'!I491)</f>
        <v xml:space="preserve"> </v>
      </c>
      <c r="J490" s="323" t="str">
        <f>IF('ALC Transition Plans'!$O491="yes", IF('ALC Transition Plans'!X491,"Prod",IF('ALC Transition Plans'!R491, 'ALC Transition Plans'!Q491," ")),"N/A")</f>
        <v>X</v>
      </c>
      <c r="K490" s="267">
        <f>IF('ALC Transition Plans'!R491=0," ",'ALC Transition Plans'!R491)</f>
        <v>42095</v>
      </c>
      <c r="L490" s="270" t="str">
        <f>IF('ALC Transition Plans'!S491=0," ",'ALC Transition Plans'!S491)</f>
        <v>Y</v>
      </c>
      <c r="M490" s="267">
        <f>IF('ALC Transition Plans'!T491=0," ",'ALC Transition Plans'!T491)</f>
        <v>42430</v>
      </c>
      <c r="N490" s="329" t="str">
        <f>IF('ALC Transition Plans'!$Z491="yes", IF('ALC Transition Plans'!AJ491,"Prod",IF('ALC Transition Plans'!AF491, 'ALC Transition Plans'!AC491," ")),"N/A")</f>
        <v>N/A</v>
      </c>
      <c r="O490" s="332" t="str">
        <f>IF('ALC Transition Plans'!AE491=0," ",'ALC Transition Plans'!AE491)</f>
        <v xml:space="preserve"> </v>
      </c>
      <c r="P490" s="560" t="str">
        <f>IF('ALC Transition Plans'!AF491=0," ",'ALC Transition Plans'!AF491)</f>
        <v xml:space="preserve"> </v>
      </c>
      <c r="Q490" s="558">
        <f t="shared" si="48"/>
        <v>1</v>
      </c>
      <c r="R490" s="276" t="str">
        <f>IF(VLOOKUP(B490,'Pivot Table'!$B$5:$K$2000,8,FALSE)=1,"Yes","")</f>
        <v>Yes</v>
      </c>
      <c r="S490" s="277" t="str">
        <f>'ALC Transition Plans'!BL491</f>
        <v xml:space="preserve"> </v>
      </c>
      <c r="T490" s="226" t="str">
        <f>IF('ALC POC'!D490=0," ",'ALC POC'!D490)</f>
        <v>Nan Voll</v>
      </c>
      <c r="U490" s="139" t="str">
        <f>IF('ALC POC'!E490=0," ",'ALC POC'!E490)</f>
        <v>NANETTE.D.VOLL@CBP.DHS.GOV</v>
      </c>
      <c r="V490" s="139" t="str">
        <f>IF('ALC POC'!F490=0," ",'ALC POC'!F490)</f>
        <v>317-614-4458</v>
      </c>
      <c r="X490">
        <f t="shared" si="49"/>
        <v>0</v>
      </c>
    </row>
    <row r="491" spans="1:24" ht="33.75" x14ac:dyDescent="0.25">
      <c r="A491" s="333" t="s">
        <v>448</v>
      </c>
      <c r="B491" s="333" t="s">
        <v>471</v>
      </c>
      <c r="C491" s="480" t="str">
        <f>IF('ALC POC'!C491=0," ",'ALC POC'!C491)</f>
        <v>CBP Baltimore, MD</v>
      </c>
      <c r="D491" s="480" t="s">
        <v>2080</v>
      </c>
      <c r="E491" s="329" t="str">
        <f>IF('ALC Transition Plans'!$C492="yes", IF('ALC Transition Plans'!M492,"Prod",IF('ALC Transition Plans'!F492, 'ALC Transition Plans'!E492," ")),"N/A")</f>
        <v>N/A</v>
      </c>
      <c r="F491" s="330" t="str">
        <f>IF('ALC Transition Plans'!F492=0," ",'ALC Transition Plans'!F492)</f>
        <v xml:space="preserve"> </v>
      </c>
      <c r="G491" s="331" t="str">
        <f>IF('ALC Transition Plans'!G492=0," ",'ALC Transition Plans'!G492)</f>
        <v xml:space="preserve"> </v>
      </c>
      <c r="H491" s="331" t="str">
        <f>IF('ALC Transition Plans'!H492=0," ",'ALC Transition Plans'!H492)</f>
        <v xml:space="preserve"> </v>
      </c>
      <c r="I491" s="330" t="str">
        <f>IF('ALC Transition Plans'!I492=0," ",'ALC Transition Plans'!I492)</f>
        <v xml:space="preserve"> </v>
      </c>
      <c r="J491" s="323" t="str">
        <f>IF('ALC Transition Plans'!$O492="yes", IF('ALC Transition Plans'!X492,"Prod",IF('ALC Transition Plans'!R492, 'ALC Transition Plans'!Q492," ")),"N/A")</f>
        <v>X</v>
      </c>
      <c r="K491" s="267">
        <f>IF('ALC Transition Plans'!R492=0," ",'ALC Transition Plans'!R492)</f>
        <v>42095</v>
      </c>
      <c r="L491" s="270" t="str">
        <f>IF('ALC Transition Plans'!S492=0," ",'ALC Transition Plans'!S492)</f>
        <v>Y</v>
      </c>
      <c r="M491" s="267">
        <f>IF('ALC Transition Plans'!T492=0," ",'ALC Transition Plans'!T492)</f>
        <v>42430</v>
      </c>
      <c r="N491" s="329" t="str">
        <f>IF('ALC Transition Plans'!$Z492="yes", IF('ALC Transition Plans'!AJ492,"Prod",IF('ALC Transition Plans'!AF492, 'ALC Transition Plans'!AC492," ")),"N/A")</f>
        <v>N/A</v>
      </c>
      <c r="O491" s="332" t="str">
        <f>IF('ALC Transition Plans'!AE492=0," ",'ALC Transition Plans'!AE492)</f>
        <v xml:space="preserve"> </v>
      </c>
      <c r="P491" s="560" t="str">
        <f>IF('ALC Transition Plans'!AF492=0," ",'ALC Transition Plans'!AF492)</f>
        <v xml:space="preserve"> </v>
      </c>
      <c r="Q491" s="558">
        <f t="shared" si="48"/>
        <v>1</v>
      </c>
      <c r="R491" s="276" t="str">
        <f>IF(VLOOKUP(B491,'Pivot Table'!$B$5:$K$2000,8,FALSE)=1,"Yes","")</f>
        <v>Yes</v>
      </c>
      <c r="S491" s="277" t="str">
        <f>'ALC Transition Plans'!BL492</f>
        <v xml:space="preserve"> </v>
      </c>
      <c r="T491" s="226" t="str">
        <f>IF('ALC POC'!D491=0," ",'ALC POC'!D491)</f>
        <v>Nan Voll</v>
      </c>
      <c r="U491" s="139" t="str">
        <f>IF('ALC POC'!E491=0," ",'ALC POC'!E491)</f>
        <v>NANETTE.D.VOLL@CBP.DHS.GOV</v>
      </c>
      <c r="V491" s="139" t="str">
        <f>IF('ALC POC'!F491=0," ",'ALC POC'!F491)</f>
        <v>317-614-4458</v>
      </c>
      <c r="X491">
        <f t="shared" si="49"/>
        <v>0</v>
      </c>
    </row>
    <row r="492" spans="1:24" ht="33.75" x14ac:dyDescent="0.25">
      <c r="A492" s="333" t="s">
        <v>448</v>
      </c>
      <c r="B492" s="333" t="s">
        <v>472</v>
      </c>
      <c r="C492" s="480" t="str">
        <f>IF('ALC POC'!C492=0," ",'ALC POC'!C492)</f>
        <v>CBP New York, NY</v>
      </c>
      <c r="D492" s="480" t="s">
        <v>2080</v>
      </c>
      <c r="E492" s="329" t="str">
        <f>IF('ALC Transition Plans'!$C493="yes", IF('ALC Transition Plans'!M493,"Prod",IF('ALC Transition Plans'!F493, 'ALC Transition Plans'!E493," ")),"N/A")</f>
        <v>N/A</v>
      </c>
      <c r="F492" s="330" t="str">
        <f>IF('ALC Transition Plans'!F493=0," ",'ALC Transition Plans'!F493)</f>
        <v xml:space="preserve"> </v>
      </c>
      <c r="G492" s="331" t="str">
        <f>IF('ALC Transition Plans'!G493=0," ",'ALC Transition Plans'!G493)</f>
        <v xml:space="preserve"> </v>
      </c>
      <c r="H492" s="331" t="str">
        <f>IF('ALC Transition Plans'!H493=0," ",'ALC Transition Plans'!H493)</f>
        <v xml:space="preserve"> </v>
      </c>
      <c r="I492" s="330" t="str">
        <f>IF('ALC Transition Plans'!I493=0," ",'ALC Transition Plans'!I493)</f>
        <v xml:space="preserve"> </v>
      </c>
      <c r="J492" s="323" t="str">
        <f>IF('ALC Transition Plans'!$O493="yes", IF('ALC Transition Plans'!X493,"Prod",IF('ALC Transition Plans'!R493, 'ALC Transition Plans'!Q493," ")),"N/A")</f>
        <v>X</v>
      </c>
      <c r="K492" s="267">
        <f>IF('ALC Transition Plans'!R493=0," ",'ALC Transition Plans'!R493)</f>
        <v>42095</v>
      </c>
      <c r="L492" s="270" t="str">
        <f>IF('ALC Transition Plans'!S493=0," ",'ALC Transition Plans'!S493)</f>
        <v>Y</v>
      </c>
      <c r="M492" s="267">
        <f>IF('ALC Transition Plans'!T493=0," ",'ALC Transition Plans'!T493)</f>
        <v>42430</v>
      </c>
      <c r="N492" s="329" t="str">
        <f>IF('ALC Transition Plans'!$Z493="yes", IF('ALC Transition Plans'!AJ493,"Prod",IF('ALC Transition Plans'!AF493, 'ALC Transition Plans'!AC493," ")),"N/A")</f>
        <v>N/A</v>
      </c>
      <c r="O492" s="332" t="str">
        <f>IF('ALC Transition Plans'!AE493=0," ",'ALC Transition Plans'!AE493)</f>
        <v xml:space="preserve"> </v>
      </c>
      <c r="P492" s="560" t="str">
        <f>IF('ALC Transition Plans'!AF493=0," ",'ALC Transition Plans'!AF493)</f>
        <v xml:space="preserve"> </v>
      </c>
      <c r="Q492" s="558">
        <f t="shared" si="48"/>
        <v>1</v>
      </c>
      <c r="R492" s="276" t="str">
        <f>IF(VLOOKUP(B492,'Pivot Table'!$B$5:$K$2000,8,FALSE)=1,"Yes","")</f>
        <v>Yes</v>
      </c>
      <c r="S492" s="277" t="str">
        <f>'ALC Transition Plans'!BL493</f>
        <v xml:space="preserve"> </v>
      </c>
      <c r="T492" s="226" t="str">
        <f>IF('ALC POC'!D492=0," ",'ALC POC'!D492)</f>
        <v>Nan Voll</v>
      </c>
      <c r="U492" s="139" t="str">
        <f>IF('ALC POC'!E492=0," ",'ALC POC'!E492)</f>
        <v>NANETTE.D.VOLL@CBP.DHS.GOV</v>
      </c>
      <c r="V492" s="139" t="str">
        <f>IF('ALC POC'!F492=0," ",'ALC POC'!F492)</f>
        <v>317-614-4458</v>
      </c>
      <c r="X492">
        <f t="shared" si="49"/>
        <v>0</v>
      </c>
    </row>
    <row r="493" spans="1:24" ht="33.75" x14ac:dyDescent="0.25">
      <c r="A493" s="333" t="s">
        <v>448</v>
      </c>
      <c r="B493" s="333" t="s">
        <v>473</v>
      </c>
      <c r="C493" s="480" t="str">
        <f>IF('ALC POC'!C493=0," ",'ALC POC'!C493)</f>
        <v>CBP Newark, NJ</v>
      </c>
      <c r="D493" s="480" t="s">
        <v>2080</v>
      </c>
      <c r="E493" s="329" t="str">
        <f>IF('ALC Transition Plans'!$C494="yes", IF('ALC Transition Plans'!M494,"Prod",IF('ALC Transition Plans'!F494, 'ALC Transition Plans'!E494," ")),"N/A")</f>
        <v>N/A</v>
      </c>
      <c r="F493" s="330" t="str">
        <f>IF('ALC Transition Plans'!F494=0," ",'ALC Transition Plans'!F494)</f>
        <v xml:space="preserve"> </v>
      </c>
      <c r="G493" s="331" t="str">
        <f>IF('ALC Transition Plans'!G494=0," ",'ALC Transition Plans'!G494)</f>
        <v xml:space="preserve"> </v>
      </c>
      <c r="H493" s="331" t="str">
        <f>IF('ALC Transition Plans'!H494=0," ",'ALC Transition Plans'!H494)</f>
        <v xml:space="preserve"> </v>
      </c>
      <c r="I493" s="330" t="str">
        <f>IF('ALC Transition Plans'!I494=0," ",'ALC Transition Plans'!I494)</f>
        <v xml:space="preserve"> </v>
      </c>
      <c r="J493" s="323" t="str">
        <f>IF('ALC Transition Plans'!$O494="yes", IF('ALC Transition Plans'!X494,"Prod",IF('ALC Transition Plans'!R494, 'ALC Transition Plans'!Q494," ")),"N/A")</f>
        <v>X</v>
      </c>
      <c r="K493" s="267">
        <f>IF('ALC Transition Plans'!R494=0," ",'ALC Transition Plans'!R494)</f>
        <v>42095</v>
      </c>
      <c r="L493" s="270" t="str">
        <f>IF('ALC Transition Plans'!S494=0," ",'ALC Transition Plans'!S494)</f>
        <v>Y</v>
      </c>
      <c r="M493" s="267">
        <f>IF('ALC Transition Plans'!T494=0," ",'ALC Transition Plans'!T494)</f>
        <v>42430</v>
      </c>
      <c r="N493" s="329" t="str">
        <f>IF('ALC Transition Plans'!$Z494="yes", IF('ALC Transition Plans'!AJ494,"Prod",IF('ALC Transition Plans'!AF494, 'ALC Transition Plans'!AC494," ")),"N/A")</f>
        <v>N/A</v>
      </c>
      <c r="O493" s="332" t="str">
        <f>IF('ALC Transition Plans'!AE494=0," ",'ALC Transition Plans'!AE494)</f>
        <v xml:space="preserve"> </v>
      </c>
      <c r="P493" s="560" t="str">
        <f>IF('ALC Transition Plans'!AF494=0," ",'ALC Transition Plans'!AF494)</f>
        <v xml:space="preserve"> </v>
      </c>
      <c r="Q493" s="558">
        <f t="shared" si="48"/>
        <v>1</v>
      </c>
      <c r="R493" s="276" t="str">
        <f>IF(VLOOKUP(B493,'Pivot Table'!$B$5:$K$2000,8,FALSE)=1,"Yes","")</f>
        <v>Yes</v>
      </c>
      <c r="S493" s="277" t="str">
        <f>'ALC Transition Plans'!BL494</f>
        <v xml:space="preserve"> </v>
      </c>
      <c r="T493" s="226" t="str">
        <f>IF('ALC POC'!D493=0," ",'ALC POC'!D493)</f>
        <v>Nan Voll</v>
      </c>
      <c r="U493" s="139" t="str">
        <f>IF('ALC POC'!E493=0," ",'ALC POC'!E493)</f>
        <v>NANETTE.D.VOLL@CBP.DHS.GOV</v>
      </c>
      <c r="V493" s="139" t="str">
        <f>IF('ALC POC'!F493=0," ",'ALC POC'!F493)</f>
        <v>317-614-4458</v>
      </c>
      <c r="X493">
        <f t="shared" si="49"/>
        <v>0</v>
      </c>
    </row>
    <row r="494" spans="1:24" ht="33.75" x14ac:dyDescent="0.25">
      <c r="A494" s="333" t="s">
        <v>448</v>
      </c>
      <c r="B494" s="333" t="s">
        <v>474</v>
      </c>
      <c r="C494" s="480" t="str">
        <f>IF('ALC POC'!C494=0," ",'ALC POC'!C494)</f>
        <v>CBP JFK, NY</v>
      </c>
      <c r="D494" s="480" t="s">
        <v>2080</v>
      </c>
      <c r="E494" s="329" t="str">
        <f>IF('ALC Transition Plans'!$C495="yes", IF('ALC Transition Plans'!M495,"Prod",IF('ALC Transition Plans'!F495, 'ALC Transition Plans'!E495," ")),"N/A")</f>
        <v>N/A</v>
      </c>
      <c r="F494" s="330" t="str">
        <f>IF('ALC Transition Plans'!F495=0," ",'ALC Transition Plans'!F495)</f>
        <v xml:space="preserve"> </v>
      </c>
      <c r="G494" s="331" t="str">
        <f>IF('ALC Transition Plans'!G495=0," ",'ALC Transition Plans'!G495)</f>
        <v xml:space="preserve"> </v>
      </c>
      <c r="H494" s="331" t="str">
        <f>IF('ALC Transition Plans'!H495=0," ",'ALC Transition Plans'!H495)</f>
        <v xml:space="preserve"> </v>
      </c>
      <c r="I494" s="330" t="str">
        <f>IF('ALC Transition Plans'!I495=0," ",'ALC Transition Plans'!I495)</f>
        <v xml:space="preserve"> </v>
      </c>
      <c r="J494" s="323" t="str">
        <f>IF('ALC Transition Plans'!$O495="yes", IF('ALC Transition Plans'!X495,"Prod",IF('ALC Transition Plans'!R495, 'ALC Transition Plans'!Q495," ")),"N/A")</f>
        <v>X</v>
      </c>
      <c r="K494" s="267">
        <f>IF('ALC Transition Plans'!R495=0," ",'ALC Transition Plans'!R495)</f>
        <v>42095</v>
      </c>
      <c r="L494" s="270" t="str">
        <f>IF('ALC Transition Plans'!S495=0," ",'ALC Transition Plans'!S495)</f>
        <v>Y</v>
      </c>
      <c r="M494" s="267">
        <f>IF('ALC Transition Plans'!T495=0," ",'ALC Transition Plans'!T495)</f>
        <v>42430</v>
      </c>
      <c r="N494" s="329" t="str">
        <f>IF('ALC Transition Plans'!$Z495="yes", IF('ALC Transition Plans'!AJ495,"Prod",IF('ALC Transition Plans'!AF495, 'ALC Transition Plans'!AC495," ")),"N/A")</f>
        <v>N/A</v>
      </c>
      <c r="O494" s="332" t="str">
        <f>IF('ALC Transition Plans'!AE495=0," ",'ALC Transition Plans'!AE495)</f>
        <v xml:space="preserve"> </v>
      </c>
      <c r="P494" s="560" t="str">
        <f>IF('ALC Transition Plans'!AF495=0," ",'ALC Transition Plans'!AF495)</f>
        <v xml:space="preserve"> </v>
      </c>
      <c r="Q494" s="558">
        <f t="shared" si="48"/>
        <v>1</v>
      </c>
      <c r="R494" s="276" t="str">
        <f>IF(VLOOKUP(B494,'Pivot Table'!$B$5:$K$2000,8,FALSE)=1,"Yes","")</f>
        <v>Yes</v>
      </c>
      <c r="S494" s="277" t="str">
        <f>'ALC Transition Plans'!BL495</f>
        <v xml:space="preserve"> </v>
      </c>
      <c r="T494" s="226" t="str">
        <f>IF('ALC POC'!D494=0," ",'ALC POC'!D494)</f>
        <v>Nan Voll</v>
      </c>
      <c r="U494" s="139" t="str">
        <f>IF('ALC POC'!E494=0," ",'ALC POC'!E494)</f>
        <v>NANETTE.D.VOLL@CBP.DHS.GOV</v>
      </c>
      <c r="V494" s="139" t="str">
        <f>IF('ALC POC'!F494=0," ",'ALC POC'!F494)</f>
        <v>317-614-4458</v>
      </c>
      <c r="X494">
        <f t="shared" si="49"/>
        <v>0</v>
      </c>
    </row>
    <row r="495" spans="1:24" ht="33.75" x14ac:dyDescent="0.25">
      <c r="A495" s="333" t="s">
        <v>448</v>
      </c>
      <c r="B495" s="333" t="s">
        <v>475</v>
      </c>
      <c r="C495" s="480" t="str">
        <f>IF('ALC POC'!C495=0," ",'ALC POC'!C495)</f>
        <v>CBP Great Falls, MT</v>
      </c>
      <c r="D495" s="480" t="s">
        <v>2080</v>
      </c>
      <c r="E495" s="329" t="str">
        <f>IF('ALC Transition Plans'!$C496="yes", IF('ALC Transition Plans'!M496,"Prod",IF('ALC Transition Plans'!F496, 'ALC Transition Plans'!E496," ")),"N/A")</f>
        <v>N/A</v>
      </c>
      <c r="F495" s="330" t="str">
        <f>IF('ALC Transition Plans'!F496=0," ",'ALC Transition Plans'!F496)</f>
        <v xml:space="preserve"> </v>
      </c>
      <c r="G495" s="331" t="str">
        <f>IF('ALC Transition Plans'!G496=0," ",'ALC Transition Plans'!G496)</f>
        <v xml:space="preserve"> </v>
      </c>
      <c r="H495" s="331" t="str">
        <f>IF('ALC Transition Plans'!H496=0," ",'ALC Transition Plans'!H496)</f>
        <v xml:space="preserve"> </v>
      </c>
      <c r="I495" s="330" t="str">
        <f>IF('ALC Transition Plans'!I496=0," ",'ALC Transition Plans'!I496)</f>
        <v xml:space="preserve"> </v>
      </c>
      <c r="J495" s="323" t="str">
        <f>IF('ALC Transition Plans'!$O496="yes", IF('ALC Transition Plans'!X496,"Prod",IF('ALC Transition Plans'!R496, 'ALC Transition Plans'!Q496," ")),"N/A")</f>
        <v>X</v>
      </c>
      <c r="K495" s="267">
        <f>IF('ALC Transition Plans'!R496=0," ",'ALC Transition Plans'!R496)</f>
        <v>42095</v>
      </c>
      <c r="L495" s="270" t="str">
        <f>IF('ALC Transition Plans'!S496=0," ",'ALC Transition Plans'!S496)</f>
        <v>Y</v>
      </c>
      <c r="M495" s="267">
        <f>IF('ALC Transition Plans'!T496=0," ",'ALC Transition Plans'!T496)</f>
        <v>42430</v>
      </c>
      <c r="N495" s="329" t="str">
        <f>IF('ALC Transition Plans'!$Z496="yes", IF('ALC Transition Plans'!AJ496,"Prod",IF('ALC Transition Plans'!AF496, 'ALC Transition Plans'!AC496," ")),"N/A")</f>
        <v>N/A</v>
      </c>
      <c r="O495" s="332" t="str">
        <f>IF('ALC Transition Plans'!AE496=0," ",'ALC Transition Plans'!AE496)</f>
        <v xml:space="preserve"> </v>
      </c>
      <c r="P495" s="560" t="str">
        <f>IF('ALC Transition Plans'!AF496=0," ",'ALC Transition Plans'!AF496)</f>
        <v xml:space="preserve"> </v>
      </c>
      <c r="Q495" s="558">
        <f t="shared" si="48"/>
        <v>1</v>
      </c>
      <c r="R495" s="276" t="str">
        <f>IF(VLOOKUP(B495,'Pivot Table'!$B$5:$K$2000,8,FALSE)=1,"Yes","")</f>
        <v>Yes</v>
      </c>
      <c r="S495" s="277" t="str">
        <f>'ALC Transition Plans'!BL496</f>
        <v xml:space="preserve"> </v>
      </c>
      <c r="T495" s="226" t="str">
        <f>IF('ALC POC'!D495=0," ",'ALC POC'!D495)</f>
        <v>Nan Voll</v>
      </c>
      <c r="U495" s="139" t="str">
        <f>IF('ALC POC'!E495=0," ",'ALC POC'!E495)</f>
        <v>NANETTE.D.VOLL@CBP.DHS.GOV</v>
      </c>
      <c r="V495" s="139" t="str">
        <f>IF('ALC POC'!F495=0," ",'ALC POC'!F495)</f>
        <v>317-614-4458</v>
      </c>
      <c r="X495">
        <f t="shared" si="49"/>
        <v>0</v>
      </c>
    </row>
    <row r="496" spans="1:24" ht="33.75" x14ac:dyDescent="0.25">
      <c r="A496" s="333" t="s">
        <v>448</v>
      </c>
      <c r="B496" s="333" t="s">
        <v>476</v>
      </c>
      <c r="C496" s="480" t="str">
        <f>IF('ALC POC'!C496=0," ",'ALC POC'!C496)</f>
        <v>CBP Pembina, ND</v>
      </c>
      <c r="D496" s="480" t="s">
        <v>2080</v>
      </c>
      <c r="E496" s="329" t="str">
        <f>IF('ALC Transition Plans'!$C497="yes", IF('ALC Transition Plans'!M497,"Prod",IF('ALC Transition Plans'!F497, 'ALC Transition Plans'!E497," ")),"N/A")</f>
        <v>N/A</v>
      </c>
      <c r="F496" s="330" t="str">
        <f>IF('ALC Transition Plans'!F497=0," ",'ALC Transition Plans'!F497)</f>
        <v xml:space="preserve"> </v>
      </c>
      <c r="G496" s="331" t="str">
        <f>IF('ALC Transition Plans'!G497=0," ",'ALC Transition Plans'!G497)</f>
        <v xml:space="preserve"> </v>
      </c>
      <c r="H496" s="331" t="str">
        <f>IF('ALC Transition Plans'!H497=0," ",'ALC Transition Plans'!H497)</f>
        <v xml:space="preserve"> </v>
      </c>
      <c r="I496" s="330" t="str">
        <f>IF('ALC Transition Plans'!I497=0," ",'ALC Transition Plans'!I497)</f>
        <v xml:space="preserve"> </v>
      </c>
      <c r="J496" s="323" t="str">
        <f>IF('ALC Transition Plans'!$O497="yes", IF('ALC Transition Plans'!X497,"Prod",IF('ALC Transition Plans'!R497, 'ALC Transition Plans'!Q497," ")),"N/A")</f>
        <v>X</v>
      </c>
      <c r="K496" s="267">
        <f>IF('ALC Transition Plans'!R497=0," ",'ALC Transition Plans'!R497)</f>
        <v>42095</v>
      </c>
      <c r="L496" s="270" t="str">
        <f>IF('ALC Transition Plans'!S497=0," ",'ALC Transition Plans'!S497)</f>
        <v>Y</v>
      </c>
      <c r="M496" s="267">
        <f>IF('ALC Transition Plans'!T497=0," ",'ALC Transition Plans'!T497)</f>
        <v>42430</v>
      </c>
      <c r="N496" s="329" t="str">
        <f>IF('ALC Transition Plans'!$Z497="yes", IF('ALC Transition Plans'!AJ497,"Prod",IF('ALC Transition Plans'!AF497, 'ALC Transition Plans'!AC497," ")),"N/A")</f>
        <v>N/A</v>
      </c>
      <c r="O496" s="332" t="str">
        <f>IF('ALC Transition Plans'!AE497=0," ",'ALC Transition Plans'!AE497)</f>
        <v xml:space="preserve"> </v>
      </c>
      <c r="P496" s="560" t="str">
        <f>IF('ALC Transition Plans'!AF497=0," ",'ALC Transition Plans'!AF497)</f>
        <v xml:space="preserve"> </v>
      </c>
      <c r="Q496" s="558">
        <f t="shared" si="48"/>
        <v>1</v>
      </c>
      <c r="R496" s="276" t="str">
        <f>IF(VLOOKUP(B496,'Pivot Table'!$B$5:$K$2000,8,FALSE)=1,"Yes","")</f>
        <v>Yes</v>
      </c>
      <c r="S496" s="277" t="str">
        <f>'ALC Transition Plans'!BL497</f>
        <v xml:space="preserve"> </v>
      </c>
      <c r="T496" s="226" t="str">
        <f>IF('ALC POC'!D496=0," ",'ALC POC'!D496)</f>
        <v>Nan Voll</v>
      </c>
      <c r="U496" s="139" t="str">
        <f>IF('ALC POC'!E496=0," ",'ALC POC'!E496)</f>
        <v>NANETTE.D.VOLL@CBP.DHS.GOV</v>
      </c>
      <c r="V496" s="139" t="str">
        <f>IF('ALC POC'!F496=0," ",'ALC POC'!F496)</f>
        <v>317-614-4458</v>
      </c>
      <c r="X496">
        <f t="shared" si="49"/>
        <v>0</v>
      </c>
    </row>
    <row r="497" spans="1:24" ht="33.75" x14ac:dyDescent="0.25">
      <c r="A497" s="333" t="s">
        <v>448</v>
      </c>
      <c r="B497" s="333" t="s">
        <v>477</v>
      </c>
      <c r="C497" s="480" t="str">
        <f>IF('ALC POC'!C497=0," ",'ALC POC'!C497)</f>
        <v>CBP Minneapolis, MN</v>
      </c>
      <c r="D497" s="480" t="s">
        <v>2080</v>
      </c>
      <c r="E497" s="329" t="str">
        <f>IF('ALC Transition Plans'!$C498="yes", IF('ALC Transition Plans'!M498,"Prod",IF('ALC Transition Plans'!F498, 'ALC Transition Plans'!E498," ")),"N/A")</f>
        <v>N/A</v>
      </c>
      <c r="F497" s="330" t="str">
        <f>IF('ALC Transition Plans'!F498=0," ",'ALC Transition Plans'!F498)</f>
        <v xml:space="preserve"> </v>
      </c>
      <c r="G497" s="331" t="str">
        <f>IF('ALC Transition Plans'!G498=0," ",'ALC Transition Plans'!G498)</f>
        <v xml:space="preserve"> </v>
      </c>
      <c r="H497" s="331" t="str">
        <f>IF('ALC Transition Plans'!H498=0," ",'ALC Transition Plans'!H498)</f>
        <v xml:space="preserve"> </v>
      </c>
      <c r="I497" s="330" t="str">
        <f>IF('ALC Transition Plans'!I498=0," ",'ALC Transition Plans'!I498)</f>
        <v xml:space="preserve"> </v>
      </c>
      <c r="J497" s="323" t="str">
        <f>IF('ALC Transition Plans'!$O498="yes", IF('ALC Transition Plans'!X498,"Prod",IF('ALC Transition Plans'!R498, 'ALC Transition Plans'!Q498," ")),"N/A")</f>
        <v>X</v>
      </c>
      <c r="K497" s="267">
        <f>IF('ALC Transition Plans'!R498=0," ",'ALC Transition Plans'!R498)</f>
        <v>42095</v>
      </c>
      <c r="L497" s="270" t="str">
        <f>IF('ALC Transition Plans'!S498=0," ",'ALC Transition Plans'!S498)</f>
        <v>Y</v>
      </c>
      <c r="M497" s="267">
        <f>IF('ALC Transition Plans'!T498=0," ",'ALC Transition Plans'!T498)</f>
        <v>42430</v>
      </c>
      <c r="N497" s="329" t="str">
        <f>IF('ALC Transition Plans'!$Z498="yes", IF('ALC Transition Plans'!AJ498,"Prod",IF('ALC Transition Plans'!AF498, 'ALC Transition Plans'!AC498," ")),"N/A")</f>
        <v>N/A</v>
      </c>
      <c r="O497" s="332" t="str">
        <f>IF('ALC Transition Plans'!AE498=0," ",'ALC Transition Plans'!AE498)</f>
        <v xml:space="preserve"> </v>
      </c>
      <c r="P497" s="560" t="str">
        <f>IF('ALC Transition Plans'!AF498=0," ",'ALC Transition Plans'!AF498)</f>
        <v xml:space="preserve"> </v>
      </c>
      <c r="Q497" s="558">
        <f t="shared" si="48"/>
        <v>1</v>
      </c>
      <c r="R497" s="276" t="str">
        <f>IF(VLOOKUP(B497,'Pivot Table'!$B$5:$K$2000,8,FALSE)=1,"Yes","")</f>
        <v>Yes</v>
      </c>
      <c r="S497" s="277" t="str">
        <f>'ALC Transition Plans'!BL498</f>
        <v xml:space="preserve"> </v>
      </c>
      <c r="T497" s="226" t="str">
        <f>IF('ALC POC'!D497=0," ",'ALC POC'!D497)</f>
        <v>Nan Voll</v>
      </c>
      <c r="U497" s="139" t="str">
        <f>IF('ALC POC'!E497=0," ",'ALC POC'!E497)</f>
        <v>NANETTE.D.VOLL@CBP.DHS.GOV</v>
      </c>
      <c r="V497" s="139" t="str">
        <f>IF('ALC POC'!F497=0," ",'ALC POC'!F497)</f>
        <v>317-614-4458</v>
      </c>
      <c r="X497">
        <f t="shared" si="49"/>
        <v>0</v>
      </c>
    </row>
    <row r="498" spans="1:24" ht="33.75" x14ac:dyDescent="0.25">
      <c r="A498" s="333" t="s">
        <v>448</v>
      </c>
      <c r="B498" s="333" t="s">
        <v>478</v>
      </c>
      <c r="C498" s="480" t="str">
        <f>IF('ALC POC'!C498=0," ",'ALC POC'!C498)</f>
        <v>CBP International Falls, MN</v>
      </c>
      <c r="D498" s="480" t="s">
        <v>2080</v>
      </c>
      <c r="E498" s="329" t="str">
        <f>IF('ALC Transition Plans'!$C499="yes", IF('ALC Transition Plans'!M499,"Prod",IF('ALC Transition Plans'!F499, 'ALC Transition Plans'!E499," ")),"N/A")</f>
        <v>N/A</v>
      </c>
      <c r="F498" s="330" t="str">
        <f>IF('ALC Transition Plans'!F499=0," ",'ALC Transition Plans'!F499)</f>
        <v xml:space="preserve"> </v>
      </c>
      <c r="G498" s="331" t="str">
        <f>IF('ALC Transition Plans'!G499=0," ",'ALC Transition Plans'!G499)</f>
        <v xml:space="preserve"> </v>
      </c>
      <c r="H498" s="331" t="str">
        <f>IF('ALC Transition Plans'!H499=0," ",'ALC Transition Plans'!H499)</f>
        <v xml:space="preserve"> </v>
      </c>
      <c r="I498" s="330" t="str">
        <f>IF('ALC Transition Plans'!I499=0," ",'ALC Transition Plans'!I499)</f>
        <v xml:space="preserve"> </v>
      </c>
      <c r="J498" s="323" t="str">
        <f>IF('ALC Transition Plans'!$O499="yes", IF('ALC Transition Plans'!X499,"Prod",IF('ALC Transition Plans'!R499, 'ALC Transition Plans'!Q499," ")),"N/A")</f>
        <v>X</v>
      </c>
      <c r="K498" s="267">
        <f>IF('ALC Transition Plans'!R499=0," ",'ALC Transition Plans'!R499)</f>
        <v>42095</v>
      </c>
      <c r="L498" s="270" t="str">
        <f>IF('ALC Transition Plans'!S499=0," ",'ALC Transition Plans'!S499)</f>
        <v>Y</v>
      </c>
      <c r="M498" s="267">
        <f>IF('ALC Transition Plans'!T499=0," ",'ALC Transition Plans'!T499)</f>
        <v>42430</v>
      </c>
      <c r="N498" s="329" t="str">
        <f>IF('ALC Transition Plans'!$Z499="yes", IF('ALC Transition Plans'!AJ499,"Prod",IF('ALC Transition Plans'!AF499, 'ALC Transition Plans'!AC499," ")),"N/A")</f>
        <v>N/A</v>
      </c>
      <c r="O498" s="332" t="str">
        <f>IF('ALC Transition Plans'!AE499=0," ",'ALC Transition Plans'!AE499)</f>
        <v xml:space="preserve"> </v>
      </c>
      <c r="P498" s="560" t="str">
        <f>IF('ALC Transition Plans'!AF499=0," ",'ALC Transition Plans'!AF499)</f>
        <v xml:space="preserve"> </v>
      </c>
      <c r="Q498" s="558">
        <f t="shared" si="48"/>
        <v>1</v>
      </c>
      <c r="R498" s="276" t="str">
        <f>IF(VLOOKUP(B498,'Pivot Table'!$B$5:$K$2000,8,FALSE)=1,"Yes","")</f>
        <v>Yes</v>
      </c>
      <c r="S498" s="277" t="str">
        <f>'ALC Transition Plans'!BL499</f>
        <v xml:space="preserve"> </v>
      </c>
      <c r="T498" s="226" t="str">
        <f>IF('ALC POC'!D498=0," ",'ALC POC'!D498)</f>
        <v>Nan Voll</v>
      </c>
      <c r="U498" s="139" t="str">
        <f>IF('ALC POC'!E498=0," ",'ALC POC'!E498)</f>
        <v>NANETTE.D.VOLL@CBP.DHS.GOV</v>
      </c>
      <c r="V498" s="139" t="str">
        <f>IF('ALC POC'!F498=0," ",'ALC POC'!F498)</f>
        <v>317-614-4458</v>
      </c>
      <c r="X498">
        <f t="shared" si="49"/>
        <v>0</v>
      </c>
    </row>
    <row r="499" spans="1:24" ht="33.75" x14ac:dyDescent="0.25">
      <c r="A499" s="333" t="s">
        <v>448</v>
      </c>
      <c r="B499" s="333" t="s">
        <v>479</v>
      </c>
      <c r="C499" s="480" t="str">
        <f>IF('ALC POC'!C499=0," ",'ALC POC'!C499)</f>
        <v>CBP Milwaukee, WI</v>
      </c>
      <c r="D499" s="480" t="s">
        <v>2080</v>
      </c>
      <c r="E499" s="329" t="str">
        <f>IF('ALC Transition Plans'!$C500="yes", IF('ALC Transition Plans'!M500,"Prod",IF('ALC Transition Plans'!F500, 'ALC Transition Plans'!E500," ")),"N/A")</f>
        <v>N/A</v>
      </c>
      <c r="F499" s="330" t="str">
        <f>IF('ALC Transition Plans'!F500=0," ",'ALC Transition Plans'!F500)</f>
        <v xml:space="preserve"> </v>
      </c>
      <c r="G499" s="331" t="str">
        <f>IF('ALC Transition Plans'!G500=0," ",'ALC Transition Plans'!G500)</f>
        <v xml:space="preserve"> </v>
      </c>
      <c r="H499" s="331" t="str">
        <f>IF('ALC Transition Plans'!H500=0," ",'ALC Transition Plans'!H500)</f>
        <v xml:space="preserve"> </v>
      </c>
      <c r="I499" s="330" t="str">
        <f>IF('ALC Transition Plans'!I500=0," ",'ALC Transition Plans'!I500)</f>
        <v xml:space="preserve"> </v>
      </c>
      <c r="J499" s="323" t="str">
        <f>IF('ALC Transition Plans'!$O500="yes", IF('ALC Transition Plans'!X500,"Prod",IF('ALC Transition Plans'!R500, 'ALC Transition Plans'!Q500," ")),"N/A")</f>
        <v>X</v>
      </c>
      <c r="K499" s="267">
        <f>IF('ALC Transition Plans'!R500=0," ",'ALC Transition Plans'!R500)</f>
        <v>42095</v>
      </c>
      <c r="L499" s="270" t="str">
        <f>IF('ALC Transition Plans'!S500=0," ",'ALC Transition Plans'!S500)</f>
        <v>Y</v>
      </c>
      <c r="M499" s="267">
        <f>IF('ALC Transition Plans'!T500=0," ",'ALC Transition Plans'!T500)</f>
        <v>42430</v>
      </c>
      <c r="N499" s="329" t="str">
        <f>IF('ALC Transition Plans'!$Z500="yes", IF('ALC Transition Plans'!AJ500,"Prod",IF('ALC Transition Plans'!AF500, 'ALC Transition Plans'!AC500," ")),"N/A")</f>
        <v>N/A</v>
      </c>
      <c r="O499" s="332" t="str">
        <f>IF('ALC Transition Plans'!AE500=0," ",'ALC Transition Plans'!AE500)</f>
        <v xml:space="preserve"> </v>
      </c>
      <c r="P499" s="560" t="str">
        <f>IF('ALC Transition Plans'!AF500=0," ",'ALC Transition Plans'!AF500)</f>
        <v xml:space="preserve"> </v>
      </c>
      <c r="Q499" s="558">
        <f t="shared" si="48"/>
        <v>1</v>
      </c>
      <c r="R499" s="276" t="str">
        <f>IF(VLOOKUP(B499,'Pivot Table'!$B$5:$K$2000,8,FALSE)=1,"Yes","")</f>
        <v>Yes</v>
      </c>
      <c r="S499" s="277" t="str">
        <f>'ALC Transition Plans'!BL500</f>
        <v xml:space="preserve"> </v>
      </c>
      <c r="T499" s="226" t="str">
        <f>IF('ALC POC'!D499=0," ",'ALC POC'!D499)</f>
        <v>Nan Voll</v>
      </c>
      <c r="U499" s="139" t="str">
        <f>IF('ALC POC'!E499=0," ",'ALC POC'!E499)</f>
        <v>NANETTE.D.VOLL@CBP.DHS.GOV</v>
      </c>
      <c r="V499" s="139" t="str">
        <f>IF('ALC POC'!F499=0," ",'ALC POC'!F499)</f>
        <v>317-614-4458</v>
      </c>
      <c r="X499">
        <f t="shared" si="49"/>
        <v>0</v>
      </c>
    </row>
    <row r="500" spans="1:24" ht="33.75" x14ac:dyDescent="0.25">
      <c r="A500" s="333" t="s">
        <v>448</v>
      </c>
      <c r="B500" s="333" t="s">
        <v>480</v>
      </c>
      <c r="C500" s="480" t="str">
        <f>IF('ALC POC'!C500=0," ",'ALC POC'!C500)</f>
        <v>CBP Detroit, MI</v>
      </c>
      <c r="D500" s="480" t="s">
        <v>2080</v>
      </c>
      <c r="E500" s="329" t="str">
        <f>IF('ALC Transition Plans'!$C501="yes", IF('ALC Transition Plans'!M501,"Prod",IF('ALC Transition Plans'!F501, 'ALC Transition Plans'!E501," ")),"N/A")</f>
        <v>N/A</v>
      </c>
      <c r="F500" s="330" t="str">
        <f>IF('ALC Transition Plans'!F501=0," ",'ALC Transition Plans'!F501)</f>
        <v xml:space="preserve"> </v>
      </c>
      <c r="G500" s="331" t="str">
        <f>IF('ALC Transition Plans'!G501=0," ",'ALC Transition Plans'!G501)</f>
        <v xml:space="preserve"> </v>
      </c>
      <c r="H500" s="331" t="str">
        <f>IF('ALC Transition Plans'!H501=0," ",'ALC Transition Plans'!H501)</f>
        <v xml:space="preserve"> </v>
      </c>
      <c r="I500" s="330" t="str">
        <f>IF('ALC Transition Plans'!I501=0," ",'ALC Transition Plans'!I501)</f>
        <v xml:space="preserve"> </v>
      </c>
      <c r="J500" s="323" t="str">
        <f>IF('ALC Transition Plans'!$O501="yes", IF('ALC Transition Plans'!X501,"Prod",IF('ALC Transition Plans'!R501, 'ALC Transition Plans'!Q501," ")),"N/A")</f>
        <v>X</v>
      </c>
      <c r="K500" s="267">
        <f>IF('ALC Transition Plans'!R501=0," ",'ALC Transition Plans'!R501)</f>
        <v>42095</v>
      </c>
      <c r="L500" s="270" t="str">
        <f>IF('ALC Transition Plans'!S501=0," ",'ALC Transition Plans'!S501)</f>
        <v>Y</v>
      </c>
      <c r="M500" s="267">
        <f>IF('ALC Transition Plans'!T501=0," ",'ALC Transition Plans'!T501)</f>
        <v>42430</v>
      </c>
      <c r="N500" s="329" t="str">
        <f>IF('ALC Transition Plans'!$Z501="yes", IF('ALC Transition Plans'!AJ501,"Prod",IF('ALC Transition Plans'!AF501, 'ALC Transition Plans'!AC501," ")),"N/A")</f>
        <v>N/A</v>
      </c>
      <c r="O500" s="332" t="str">
        <f>IF('ALC Transition Plans'!AE501=0," ",'ALC Transition Plans'!AE501)</f>
        <v xml:space="preserve"> </v>
      </c>
      <c r="P500" s="560" t="str">
        <f>IF('ALC Transition Plans'!AF501=0," ",'ALC Transition Plans'!AF501)</f>
        <v xml:space="preserve"> </v>
      </c>
      <c r="Q500" s="558">
        <f t="shared" si="48"/>
        <v>1</v>
      </c>
      <c r="R500" s="276" t="str">
        <f>IF(VLOOKUP(B500,'Pivot Table'!$B$5:$K$2000,8,FALSE)=1,"Yes","")</f>
        <v>Yes</v>
      </c>
      <c r="S500" s="277" t="str">
        <f>'ALC Transition Plans'!BL501</f>
        <v xml:space="preserve"> </v>
      </c>
      <c r="T500" s="226" t="str">
        <f>IF('ALC POC'!D500=0," ",'ALC POC'!D500)</f>
        <v>Nan Voll</v>
      </c>
      <c r="U500" s="139" t="str">
        <f>IF('ALC POC'!E500=0," ",'ALC POC'!E500)</f>
        <v>NANETTE.D.VOLL@CBP.DHS.GOV</v>
      </c>
      <c r="V500" s="139" t="str">
        <f>IF('ALC POC'!F500=0," ",'ALC POC'!F500)</f>
        <v>317-614-4458</v>
      </c>
      <c r="X500">
        <f t="shared" si="49"/>
        <v>0</v>
      </c>
    </row>
    <row r="501" spans="1:24" ht="33.75" x14ac:dyDescent="0.25">
      <c r="A501" s="333" t="s">
        <v>448</v>
      </c>
      <c r="B501" s="333" t="s">
        <v>481</v>
      </c>
      <c r="C501" s="480" t="str">
        <f>IF('ALC POC'!C501=0," ",'ALC POC'!C501)</f>
        <v>CBP Chicago, IL</v>
      </c>
      <c r="D501" s="480" t="s">
        <v>2080</v>
      </c>
      <c r="E501" s="329" t="str">
        <f>IF('ALC Transition Plans'!$C502="yes", IF('ALC Transition Plans'!M502,"Prod",IF('ALC Transition Plans'!F502, 'ALC Transition Plans'!E502," ")),"N/A")</f>
        <v>N/A</v>
      </c>
      <c r="F501" s="330" t="str">
        <f>IF('ALC Transition Plans'!F502=0," ",'ALC Transition Plans'!F502)</f>
        <v xml:space="preserve"> </v>
      </c>
      <c r="G501" s="331" t="str">
        <f>IF('ALC Transition Plans'!G502=0," ",'ALC Transition Plans'!G502)</f>
        <v xml:space="preserve"> </v>
      </c>
      <c r="H501" s="331" t="str">
        <f>IF('ALC Transition Plans'!H502=0," ",'ALC Transition Plans'!H502)</f>
        <v xml:space="preserve"> </v>
      </c>
      <c r="I501" s="330" t="str">
        <f>IF('ALC Transition Plans'!I502=0," ",'ALC Transition Plans'!I502)</f>
        <v xml:space="preserve"> </v>
      </c>
      <c r="J501" s="323" t="str">
        <f>IF('ALC Transition Plans'!$O502="yes", IF('ALC Transition Plans'!X502,"Prod",IF('ALC Transition Plans'!R502, 'ALC Transition Plans'!Q502," ")),"N/A")</f>
        <v>X</v>
      </c>
      <c r="K501" s="267">
        <f>IF('ALC Transition Plans'!R502=0," ",'ALC Transition Plans'!R502)</f>
        <v>42095</v>
      </c>
      <c r="L501" s="270" t="str">
        <f>IF('ALC Transition Plans'!S502=0," ",'ALC Transition Plans'!S502)</f>
        <v>Y</v>
      </c>
      <c r="M501" s="267">
        <f>IF('ALC Transition Plans'!T502=0," ",'ALC Transition Plans'!T502)</f>
        <v>42430</v>
      </c>
      <c r="N501" s="329" t="str">
        <f>IF('ALC Transition Plans'!$Z502="yes", IF('ALC Transition Plans'!AJ502,"Prod",IF('ALC Transition Plans'!AF502, 'ALC Transition Plans'!AC502," ")),"N/A")</f>
        <v>N/A</v>
      </c>
      <c r="O501" s="332" t="str">
        <f>IF('ALC Transition Plans'!AE502=0," ",'ALC Transition Plans'!AE502)</f>
        <v xml:space="preserve"> </v>
      </c>
      <c r="P501" s="560" t="str">
        <f>IF('ALC Transition Plans'!AF502=0," ",'ALC Transition Plans'!AF502)</f>
        <v xml:space="preserve"> </v>
      </c>
      <c r="Q501" s="558">
        <f t="shared" si="48"/>
        <v>1</v>
      </c>
      <c r="R501" s="276" t="str">
        <f>IF(VLOOKUP(B501,'Pivot Table'!$B$5:$K$2000,8,FALSE)=1,"Yes","")</f>
        <v>Yes</v>
      </c>
      <c r="S501" s="277" t="str">
        <f>'ALC Transition Plans'!BL502</f>
        <v xml:space="preserve"> </v>
      </c>
      <c r="T501" s="226" t="str">
        <f>IF('ALC POC'!D501=0," ",'ALC POC'!D501)</f>
        <v>Nan Voll</v>
      </c>
      <c r="U501" s="139" t="str">
        <f>IF('ALC POC'!E501=0," ",'ALC POC'!E501)</f>
        <v>NANETTE.D.VOLL@CBP.DHS.GOV</v>
      </c>
      <c r="V501" s="139" t="str">
        <f>IF('ALC POC'!F501=0," ",'ALC POC'!F501)</f>
        <v>317-614-4458</v>
      </c>
      <c r="X501">
        <f t="shared" si="49"/>
        <v>0</v>
      </c>
    </row>
    <row r="502" spans="1:24" ht="33.75" x14ac:dyDescent="0.25">
      <c r="A502" s="333" t="s">
        <v>448</v>
      </c>
      <c r="B502" s="333" t="s">
        <v>482</v>
      </c>
      <c r="C502" s="480" t="str">
        <f>IF('ALC POC'!C502=0," ",'ALC POC'!C502)</f>
        <v>CBP Cleveland, OH</v>
      </c>
      <c r="D502" s="480" t="s">
        <v>2080</v>
      </c>
      <c r="E502" s="329" t="str">
        <f>IF('ALC Transition Plans'!$C503="yes", IF('ALC Transition Plans'!M503,"Prod",IF('ALC Transition Plans'!F503, 'ALC Transition Plans'!E503," ")),"N/A")</f>
        <v>N/A</v>
      </c>
      <c r="F502" s="330" t="str">
        <f>IF('ALC Transition Plans'!F503=0," ",'ALC Transition Plans'!F503)</f>
        <v xml:space="preserve"> </v>
      </c>
      <c r="G502" s="331" t="str">
        <f>IF('ALC Transition Plans'!G503=0," ",'ALC Transition Plans'!G503)</f>
        <v xml:space="preserve"> </v>
      </c>
      <c r="H502" s="331" t="str">
        <f>IF('ALC Transition Plans'!H503=0," ",'ALC Transition Plans'!H503)</f>
        <v xml:space="preserve"> </v>
      </c>
      <c r="I502" s="330" t="str">
        <f>IF('ALC Transition Plans'!I503=0," ",'ALC Transition Plans'!I503)</f>
        <v xml:space="preserve"> </v>
      </c>
      <c r="J502" s="323" t="str">
        <f>IF('ALC Transition Plans'!$O503="yes", IF('ALC Transition Plans'!X503,"Prod",IF('ALC Transition Plans'!R503, 'ALC Transition Plans'!Q503," ")),"N/A")</f>
        <v>X</v>
      </c>
      <c r="K502" s="267">
        <f>IF('ALC Transition Plans'!R503=0," ",'ALC Transition Plans'!R503)</f>
        <v>42095</v>
      </c>
      <c r="L502" s="270" t="str">
        <f>IF('ALC Transition Plans'!S503=0," ",'ALC Transition Plans'!S503)</f>
        <v>Y</v>
      </c>
      <c r="M502" s="267">
        <f>IF('ALC Transition Plans'!T503=0," ",'ALC Transition Plans'!T503)</f>
        <v>42430</v>
      </c>
      <c r="N502" s="329" t="str">
        <f>IF('ALC Transition Plans'!$Z503="yes", IF('ALC Transition Plans'!AJ503,"Prod",IF('ALC Transition Plans'!AF503, 'ALC Transition Plans'!AC503," ")),"N/A")</f>
        <v>N/A</v>
      </c>
      <c r="O502" s="332" t="str">
        <f>IF('ALC Transition Plans'!AE503=0," ",'ALC Transition Plans'!AE503)</f>
        <v xml:space="preserve"> </v>
      </c>
      <c r="P502" s="560" t="str">
        <f>IF('ALC Transition Plans'!AF503=0," ",'ALC Transition Plans'!AF503)</f>
        <v xml:space="preserve"> </v>
      </c>
      <c r="Q502" s="558">
        <f t="shared" si="48"/>
        <v>1</v>
      </c>
      <c r="R502" s="276" t="str">
        <f>IF(VLOOKUP(B502,'Pivot Table'!$B$5:$K$2000,8,FALSE)=1,"Yes","")</f>
        <v>Yes</v>
      </c>
      <c r="S502" s="277" t="str">
        <f>'ALC Transition Plans'!BL503</f>
        <v xml:space="preserve"> </v>
      </c>
      <c r="T502" s="226" t="str">
        <f>IF('ALC POC'!D502=0," ",'ALC POC'!D502)</f>
        <v>Nan Voll</v>
      </c>
      <c r="U502" s="139" t="str">
        <f>IF('ALC POC'!E502=0," ",'ALC POC'!E502)</f>
        <v>NANETTE.D.VOLL@CBP.DHS.GOV</v>
      </c>
      <c r="V502" s="139" t="str">
        <f>IF('ALC POC'!F502=0," ",'ALC POC'!F502)</f>
        <v>317-614-4458</v>
      </c>
      <c r="X502">
        <f t="shared" si="49"/>
        <v>0</v>
      </c>
    </row>
    <row r="503" spans="1:24" ht="33.75" x14ac:dyDescent="0.25">
      <c r="A503" s="333" t="s">
        <v>448</v>
      </c>
      <c r="B503" s="333" t="s">
        <v>483</v>
      </c>
      <c r="C503" s="480" t="str">
        <f>IF('ALC POC'!C503=0," ",'ALC POC'!C503)</f>
        <v>CBP St. Louis, MO</v>
      </c>
      <c r="D503" s="480" t="s">
        <v>2080</v>
      </c>
      <c r="E503" s="329" t="str">
        <f>IF('ALC Transition Plans'!$C504="yes", IF('ALC Transition Plans'!M504,"Prod",IF('ALC Transition Plans'!F504, 'ALC Transition Plans'!E504," ")),"N/A")</f>
        <v>N/A</v>
      </c>
      <c r="F503" s="330" t="str">
        <f>IF('ALC Transition Plans'!F504=0," ",'ALC Transition Plans'!F504)</f>
        <v xml:space="preserve"> </v>
      </c>
      <c r="G503" s="331" t="str">
        <f>IF('ALC Transition Plans'!G504=0," ",'ALC Transition Plans'!G504)</f>
        <v xml:space="preserve"> </v>
      </c>
      <c r="H503" s="331" t="str">
        <f>IF('ALC Transition Plans'!H504=0," ",'ALC Transition Plans'!H504)</f>
        <v xml:space="preserve"> </v>
      </c>
      <c r="I503" s="330" t="str">
        <f>IF('ALC Transition Plans'!I504=0," ",'ALC Transition Plans'!I504)</f>
        <v xml:space="preserve"> </v>
      </c>
      <c r="J503" s="323" t="str">
        <f>IF('ALC Transition Plans'!$O504="yes", IF('ALC Transition Plans'!X504,"Prod",IF('ALC Transition Plans'!R504, 'ALC Transition Plans'!Q504," ")),"N/A")</f>
        <v>X</v>
      </c>
      <c r="K503" s="267">
        <f>IF('ALC Transition Plans'!R504=0," ",'ALC Transition Plans'!R504)</f>
        <v>42095</v>
      </c>
      <c r="L503" s="270" t="str">
        <f>IF('ALC Transition Plans'!S504=0," ",'ALC Transition Plans'!S504)</f>
        <v>Y</v>
      </c>
      <c r="M503" s="267">
        <f>IF('ALC Transition Plans'!T504=0," ",'ALC Transition Plans'!T504)</f>
        <v>42430</v>
      </c>
      <c r="N503" s="329" t="str">
        <f>IF('ALC Transition Plans'!$Z504="yes", IF('ALC Transition Plans'!AJ504,"Prod",IF('ALC Transition Plans'!AF504, 'ALC Transition Plans'!AC504," ")),"N/A")</f>
        <v>N/A</v>
      </c>
      <c r="O503" s="332" t="str">
        <f>IF('ALC Transition Plans'!AE504=0," ",'ALC Transition Plans'!AE504)</f>
        <v xml:space="preserve"> </v>
      </c>
      <c r="P503" s="560" t="str">
        <f>IF('ALC Transition Plans'!AF504=0," ",'ALC Transition Plans'!AF504)</f>
        <v xml:space="preserve"> </v>
      </c>
      <c r="Q503" s="558">
        <f t="shared" si="48"/>
        <v>1</v>
      </c>
      <c r="R503" s="276" t="str">
        <f>IF(VLOOKUP(B503,'Pivot Table'!$B$5:$K$2000,8,FALSE)=1,"Yes","")</f>
        <v>Yes</v>
      </c>
      <c r="S503" s="277" t="str">
        <f>'ALC Transition Plans'!BL504</f>
        <v xml:space="preserve"> </v>
      </c>
      <c r="T503" s="226" t="str">
        <f>IF('ALC POC'!D503=0," ",'ALC POC'!D503)</f>
        <v>Nan Voll</v>
      </c>
      <c r="U503" s="139" t="str">
        <f>IF('ALC POC'!E503=0," ",'ALC POC'!E503)</f>
        <v>NANETTE.D.VOLL@CBP.DHS.GOV</v>
      </c>
      <c r="V503" s="139" t="str">
        <f>IF('ALC POC'!F503=0," ",'ALC POC'!F503)</f>
        <v>317-614-4458</v>
      </c>
      <c r="X503">
        <f t="shared" si="49"/>
        <v>0</v>
      </c>
    </row>
    <row r="504" spans="1:24" ht="33.75" x14ac:dyDescent="0.25">
      <c r="A504" s="333" t="s">
        <v>448</v>
      </c>
      <c r="B504" s="333" t="s">
        <v>484</v>
      </c>
      <c r="C504" s="480" t="str">
        <f>IF('ALC POC'!C504=0," ",'ALC POC'!C504)</f>
        <v>CBP Canadian Preclearance</v>
      </c>
      <c r="D504" s="480" t="s">
        <v>2080</v>
      </c>
      <c r="E504" s="329" t="str">
        <f>IF('ALC Transition Plans'!$C505="yes", IF('ALC Transition Plans'!M505,"Prod",IF('ALC Transition Plans'!F505, 'ALC Transition Plans'!E505," ")),"N/A")</f>
        <v>N/A</v>
      </c>
      <c r="F504" s="330" t="str">
        <f>IF('ALC Transition Plans'!F505=0," ",'ALC Transition Plans'!F505)</f>
        <v xml:space="preserve"> </v>
      </c>
      <c r="G504" s="331" t="str">
        <f>IF('ALC Transition Plans'!G505=0," ",'ALC Transition Plans'!G505)</f>
        <v xml:space="preserve"> </v>
      </c>
      <c r="H504" s="331" t="str">
        <f>IF('ALC Transition Plans'!H505=0," ",'ALC Transition Plans'!H505)</f>
        <v xml:space="preserve"> </v>
      </c>
      <c r="I504" s="330" t="str">
        <f>IF('ALC Transition Plans'!I505=0," ",'ALC Transition Plans'!I505)</f>
        <v xml:space="preserve"> </v>
      </c>
      <c r="J504" s="323" t="str">
        <f>IF('ALC Transition Plans'!$O505="yes", IF('ALC Transition Plans'!X505,"Prod",IF('ALC Transition Plans'!R505, 'ALC Transition Plans'!Q505," ")),"N/A")</f>
        <v>X</v>
      </c>
      <c r="K504" s="267">
        <f>IF('ALC Transition Plans'!R505=0," ",'ALC Transition Plans'!R505)</f>
        <v>42095</v>
      </c>
      <c r="L504" s="270" t="str">
        <f>IF('ALC Transition Plans'!S505=0," ",'ALC Transition Plans'!S505)</f>
        <v>Y</v>
      </c>
      <c r="M504" s="267">
        <f>IF('ALC Transition Plans'!T505=0," ",'ALC Transition Plans'!T505)</f>
        <v>42430</v>
      </c>
      <c r="N504" s="329" t="str">
        <f>IF('ALC Transition Plans'!$Z505="yes", IF('ALC Transition Plans'!AJ505,"Prod",IF('ALC Transition Plans'!AF505, 'ALC Transition Plans'!AC505," ")),"N/A")</f>
        <v>N/A</v>
      </c>
      <c r="O504" s="332" t="str">
        <f>IF('ALC Transition Plans'!AE505=0," ",'ALC Transition Plans'!AE505)</f>
        <v xml:space="preserve"> </v>
      </c>
      <c r="P504" s="560" t="str">
        <f>IF('ALC Transition Plans'!AF505=0," ",'ALC Transition Plans'!AF505)</f>
        <v xml:space="preserve"> </v>
      </c>
      <c r="Q504" s="558">
        <f t="shared" si="48"/>
        <v>1</v>
      </c>
      <c r="R504" s="276" t="str">
        <f>IF(VLOOKUP(B504,'Pivot Table'!$B$5:$K$2000,8,FALSE)=1,"Yes","")</f>
        <v>Yes</v>
      </c>
      <c r="S504" s="277" t="str">
        <f>'ALC Transition Plans'!BL505</f>
        <v xml:space="preserve"> </v>
      </c>
      <c r="T504" s="226" t="str">
        <f>IF('ALC POC'!D504=0," ",'ALC POC'!D504)</f>
        <v>Nan Voll</v>
      </c>
      <c r="U504" s="139" t="str">
        <f>IF('ALC POC'!E504=0," ",'ALC POC'!E504)</f>
        <v>NANETTE.D.VOLL@CBP.DHS.GOV</v>
      </c>
      <c r="V504" s="139" t="str">
        <f>IF('ALC POC'!F504=0," ",'ALC POC'!F504)</f>
        <v>317-614-4458</v>
      </c>
      <c r="X504">
        <f t="shared" si="49"/>
        <v>0</v>
      </c>
    </row>
    <row r="505" spans="1:24" ht="33.75" x14ac:dyDescent="0.25">
      <c r="A505" s="333" t="s">
        <v>448</v>
      </c>
      <c r="B505" s="333" t="s">
        <v>485</v>
      </c>
      <c r="C505" s="480" t="str">
        <f>IF('ALC POC'!C505=0," ",'ALC POC'!C505)</f>
        <v>CBP Norfolk, VA</v>
      </c>
      <c r="D505" s="480" t="s">
        <v>2080</v>
      </c>
      <c r="E505" s="329" t="str">
        <f>IF('ALC Transition Plans'!$C506="yes", IF('ALC Transition Plans'!M506,"Prod",IF('ALC Transition Plans'!F506, 'ALC Transition Plans'!E506," ")),"N/A")</f>
        <v>N/A</v>
      </c>
      <c r="F505" s="330" t="str">
        <f>IF('ALC Transition Plans'!F506=0," ",'ALC Transition Plans'!F506)</f>
        <v xml:space="preserve"> </v>
      </c>
      <c r="G505" s="331" t="str">
        <f>IF('ALC Transition Plans'!G506=0," ",'ALC Transition Plans'!G506)</f>
        <v xml:space="preserve"> </v>
      </c>
      <c r="H505" s="331" t="str">
        <f>IF('ALC Transition Plans'!H506=0," ",'ALC Transition Plans'!H506)</f>
        <v xml:space="preserve"> </v>
      </c>
      <c r="I505" s="330" t="str">
        <f>IF('ALC Transition Plans'!I506=0," ",'ALC Transition Plans'!I506)</f>
        <v xml:space="preserve"> </v>
      </c>
      <c r="J505" s="323" t="str">
        <f>IF('ALC Transition Plans'!$O506="yes", IF('ALC Transition Plans'!X506,"Prod",IF('ALC Transition Plans'!R506, 'ALC Transition Plans'!Q506," ")),"N/A")</f>
        <v>X</v>
      </c>
      <c r="K505" s="267">
        <f>IF('ALC Transition Plans'!R506=0," ",'ALC Transition Plans'!R506)</f>
        <v>42095</v>
      </c>
      <c r="L505" s="270" t="str">
        <f>IF('ALC Transition Plans'!S506=0," ",'ALC Transition Plans'!S506)</f>
        <v>Y</v>
      </c>
      <c r="M505" s="267">
        <f>IF('ALC Transition Plans'!T506=0," ",'ALC Transition Plans'!T506)</f>
        <v>42430</v>
      </c>
      <c r="N505" s="329" t="str">
        <f>IF('ALC Transition Plans'!$Z506="yes", IF('ALC Transition Plans'!AJ506,"Prod",IF('ALC Transition Plans'!AF506, 'ALC Transition Plans'!AC506," ")),"N/A")</f>
        <v>N/A</v>
      </c>
      <c r="O505" s="332" t="str">
        <f>IF('ALC Transition Plans'!AE506=0," ",'ALC Transition Plans'!AE506)</f>
        <v xml:space="preserve"> </v>
      </c>
      <c r="P505" s="560" t="str">
        <f>IF('ALC Transition Plans'!AF506=0," ",'ALC Transition Plans'!AF506)</f>
        <v xml:space="preserve"> </v>
      </c>
      <c r="Q505" s="558">
        <f t="shared" si="48"/>
        <v>1</v>
      </c>
      <c r="R505" s="276" t="str">
        <f>IF(VLOOKUP(B505,'Pivot Table'!$B$5:$K$2000,8,FALSE)=1,"Yes","")</f>
        <v>Yes</v>
      </c>
      <c r="S505" s="277" t="str">
        <f>'ALC Transition Plans'!BL506</f>
        <v xml:space="preserve"> </v>
      </c>
      <c r="T505" s="226" t="str">
        <f>IF('ALC POC'!D505=0," ",'ALC POC'!D505)</f>
        <v>Nan Voll</v>
      </c>
      <c r="U505" s="139" t="str">
        <f>IF('ALC POC'!E505=0," ",'ALC POC'!E505)</f>
        <v>NANETTE.D.VOLL@CBP.DHS.GOV</v>
      </c>
      <c r="V505" s="139" t="str">
        <f>IF('ALC POC'!F505=0," ",'ALC POC'!F505)</f>
        <v>317-614-4458</v>
      </c>
      <c r="X505">
        <f t="shared" si="49"/>
        <v>0</v>
      </c>
    </row>
    <row r="506" spans="1:24" ht="33.75" x14ac:dyDescent="0.25">
      <c r="A506" s="333" t="s">
        <v>448</v>
      </c>
      <c r="B506" s="333" t="s">
        <v>486</v>
      </c>
      <c r="C506" s="480" t="str">
        <f>IF('ALC POC'!C506=0," ",'ALC POC'!C506)</f>
        <v>CBP Charlotte, NC</v>
      </c>
      <c r="D506" s="480" t="s">
        <v>2080</v>
      </c>
      <c r="E506" s="329" t="str">
        <f>IF('ALC Transition Plans'!$C507="yes", IF('ALC Transition Plans'!M507,"Prod",IF('ALC Transition Plans'!F507, 'ALC Transition Plans'!E507," ")),"N/A")</f>
        <v>N/A</v>
      </c>
      <c r="F506" s="330" t="str">
        <f>IF('ALC Transition Plans'!F507=0," ",'ALC Transition Plans'!F507)</f>
        <v xml:space="preserve"> </v>
      </c>
      <c r="G506" s="331" t="str">
        <f>IF('ALC Transition Plans'!G507=0," ",'ALC Transition Plans'!G507)</f>
        <v xml:space="preserve"> </v>
      </c>
      <c r="H506" s="331" t="str">
        <f>IF('ALC Transition Plans'!H507=0," ",'ALC Transition Plans'!H507)</f>
        <v xml:space="preserve"> </v>
      </c>
      <c r="I506" s="330" t="str">
        <f>IF('ALC Transition Plans'!I507=0," ",'ALC Transition Plans'!I507)</f>
        <v xml:space="preserve"> </v>
      </c>
      <c r="J506" s="323" t="str">
        <f>IF('ALC Transition Plans'!$O507="yes", IF('ALC Transition Plans'!X507,"Prod",IF('ALC Transition Plans'!R507, 'ALC Transition Plans'!Q507," ")),"N/A")</f>
        <v>X</v>
      </c>
      <c r="K506" s="267">
        <f>IF('ALC Transition Plans'!R507=0," ",'ALC Transition Plans'!R507)</f>
        <v>42095</v>
      </c>
      <c r="L506" s="270" t="str">
        <f>IF('ALC Transition Plans'!S507=0," ",'ALC Transition Plans'!S507)</f>
        <v>Y</v>
      </c>
      <c r="M506" s="267">
        <f>IF('ALC Transition Plans'!T507=0," ",'ALC Transition Plans'!T507)</f>
        <v>42430</v>
      </c>
      <c r="N506" s="329" t="str">
        <f>IF('ALC Transition Plans'!$Z507="yes", IF('ALC Transition Plans'!AJ507,"Prod",IF('ALC Transition Plans'!AF507, 'ALC Transition Plans'!AC507," ")),"N/A")</f>
        <v>N/A</v>
      </c>
      <c r="O506" s="332" t="str">
        <f>IF('ALC Transition Plans'!AE507=0," ",'ALC Transition Plans'!AE507)</f>
        <v xml:space="preserve"> </v>
      </c>
      <c r="P506" s="560" t="str">
        <f>IF('ALC Transition Plans'!AF507=0," ",'ALC Transition Plans'!AF507)</f>
        <v xml:space="preserve"> </v>
      </c>
      <c r="Q506" s="558">
        <f t="shared" si="48"/>
        <v>1</v>
      </c>
      <c r="R506" s="276" t="str">
        <f>IF(VLOOKUP(B506,'Pivot Table'!$B$5:$K$2000,8,FALSE)=1,"Yes","")</f>
        <v>Yes</v>
      </c>
      <c r="S506" s="277" t="str">
        <f>'ALC Transition Plans'!BL507</f>
        <v xml:space="preserve"> </v>
      </c>
      <c r="T506" s="226" t="str">
        <f>IF('ALC POC'!D506=0," ",'ALC POC'!D506)</f>
        <v>Nan Voll</v>
      </c>
      <c r="U506" s="139" t="str">
        <f>IF('ALC POC'!E506=0," ",'ALC POC'!E506)</f>
        <v>NANETTE.D.VOLL@CBP.DHS.GOV</v>
      </c>
      <c r="V506" s="139" t="str">
        <f>IF('ALC POC'!F506=0," ",'ALC POC'!F506)</f>
        <v>317-614-4458</v>
      </c>
      <c r="X506">
        <f t="shared" si="49"/>
        <v>0</v>
      </c>
    </row>
    <row r="507" spans="1:24" ht="33.75" x14ac:dyDescent="0.25">
      <c r="A507" s="333" t="s">
        <v>448</v>
      </c>
      <c r="B507" s="333" t="s">
        <v>487</v>
      </c>
      <c r="C507" s="480" t="str">
        <f>IF('ALC POC'!C507=0," ",'ALC POC'!C507)</f>
        <v>CBP Charleston, SC</v>
      </c>
      <c r="D507" s="480" t="s">
        <v>2080</v>
      </c>
      <c r="E507" s="329" t="str">
        <f>IF('ALC Transition Plans'!$C508="yes", IF('ALC Transition Plans'!M508,"Prod",IF('ALC Transition Plans'!F508, 'ALC Transition Plans'!E508," ")),"N/A")</f>
        <v>N/A</v>
      </c>
      <c r="F507" s="330" t="str">
        <f>IF('ALC Transition Plans'!F508=0," ",'ALC Transition Plans'!F508)</f>
        <v xml:space="preserve"> </v>
      </c>
      <c r="G507" s="331" t="str">
        <f>IF('ALC Transition Plans'!G508=0," ",'ALC Transition Plans'!G508)</f>
        <v xml:space="preserve"> </v>
      </c>
      <c r="H507" s="331" t="str">
        <f>IF('ALC Transition Plans'!H508=0," ",'ALC Transition Plans'!H508)</f>
        <v xml:space="preserve"> </v>
      </c>
      <c r="I507" s="330" t="str">
        <f>IF('ALC Transition Plans'!I508=0," ",'ALC Transition Plans'!I508)</f>
        <v xml:space="preserve"> </v>
      </c>
      <c r="J507" s="323" t="str">
        <f>IF('ALC Transition Plans'!$O508="yes", IF('ALC Transition Plans'!X508,"Prod",IF('ALC Transition Plans'!R508, 'ALC Transition Plans'!Q508," ")),"N/A")</f>
        <v>X</v>
      </c>
      <c r="K507" s="267">
        <f>IF('ALC Transition Plans'!R508=0," ",'ALC Transition Plans'!R508)</f>
        <v>42095</v>
      </c>
      <c r="L507" s="270" t="str">
        <f>IF('ALC Transition Plans'!S508=0," ",'ALC Transition Plans'!S508)</f>
        <v>Y</v>
      </c>
      <c r="M507" s="267">
        <f>IF('ALC Transition Plans'!T508=0," ",'ALC Transition Plans'!T508)</f>
        <v>42430</v>
      </c>
      <c r="N507" s="329" t="str">
        <f>IF('ALC Transition Plans'!$Z508="yes", IF('ALC Transition Plans'!AJ508,"Prod",IF('ALC Transition Plans'!AF508, 'ALC Transition Plans'!AC508," ")),"N/A")</f>
        <v>N/A</v>
      </c>
      <c r="O507" s="332" t="str">
        <f>IF('ALC Transition Plans'!AE508=0," ",'ALC Transition Plans'!AE508)</f>
        <v xml:space="preserve"> </v>
      </c>
      <c r="P507" s="560" t="str">
        <f>IF('ALC Transition Plans'!AF508=0," ",'ALC Transition Plans'!AF508)</f>
        <v xml:space="preserve"> </v>
      </c>
      <c r="Q507" s="558">
        <f t="shared" si="48"/>
        <v>1</v>
      </c>
      <c r="R507" s="276" t="str">
        <f>IF(VLOOKUP(B507,'Pivot Table'!$B$5:$K$2000,8,FALSE)=1,"Yes","")</f>
        <v>Yes</v>
      </c>
      <c r="S507" s="277" t="str">
        <f>'ALC Transition Plans'!BL508</f>
        <v xml:space="preserve"> </v>
      </c>
      <c r="T507" s="226" t="str">
        <f>IF('ALC POC'!D507=0," ",'ALC POC'!D507)</f>
        <v>Nan Voll</v>
      </c>
      <c r="U507" s="139" t="str">
        <f>IF('ALC POC'!E507=0," ",'ALC POC'!E507)</f>
        <v>NANETTE.D.VOLL@CBP.DHS.GOV</v>
      </c>
      <c r="V507" s="139" t="str">
        <f>IF('ALC POC'!F507=0," ",'ALC POC'!F507)</f>
        <v>317-614-4458</v>
      </c>
      <c r="X507">
        <f t="shared" si="49"/>
        <v>0</v>
      </c>
    </row>
    <row r="508" spans="1:24" ht="33.75" x14ac:dyDescent="0.25">
      <c r="A508" s="333" t="s">
        <v>448</v>
      </c>
      <c r="B508" s="333" t="s">
        <v>488</v>
      </c>
      <c r="C508" s="480" t="str">
        <f>IF('ALC POC'!C508=0," ",'ALC POC'!C508)</f>
        <v>CBP Atlanta/Savannah, GA</v>
      </c>
      <c r="D508" s="480" t="s">
        <v>2080</v>
      </c>
      <c r="E508" s="329" t="str">
        <f>IF('ALC Transition Plans'!$C509="yes", IF('ALC Transition Plans'!M509,"Prod",IF('ALC Transition Plans'!F509, 'ALC Transition Plans'!E509," ")),"N/A")</f>
        <v>N/A</v>
      </c>
      <c r="F508" s="330" t="str">
        <f>IF('ALC Transition Plans'!F509=0," ",'ALC Transition Plans'!F509)</f>
        <v xml:space="preserve"> </v>
      </c>
      <c r="G508" s="331" t="str">
        <f>IF('ALC Transition Plans'!G509=0," ",'ALC Transition Plans'!G509)</f>
        <v xml:space="preserve"> </v>
      </c>
      <c r="H508" s="331" t="str">
        <f>IF('ALC Transition Plans'!H509=0," ",'ALC Transition Plans'!H509)</f>
        <v xml:space="preserve"> </v>
      </c>
      <c r="I508" s="330" t="str">
        <f>IF('ALC Transition Plans'!I509=0," ",'ALC Transition Plans'!I509)</f>
        <v xml:space="preserve"> </v>
      </c>
      <c r="J508" s="323" t="str">
        <f>IF('ALC Transition Plans'!$O509="yes", IF('ALC Transition Plans'!X509,"Prod",IF('ALC Transition Plans'!R509, 'ALC Transition Plans'!Q509," ")),"N/A")</f>
        <v>X</v>
      </c>
      <c r="K508" s="267">
        <f>IF('ALC Transition Plans'!R509=0," ",'ALC Transition Plans'!R509)</f>
        <v>42095</v>
      </c>
      <c r="L508" s="270" t="str">
        <f>IF('ALC Transition Plans'!S509=0," ",'ALC Transition Plans'!S509)</f>
        <v>Y</v>
      </c>
      <c r="M508" s="267">
        <f>IF('ALC Transition Plans'!T509=0," ",'ALC Transition Plans'!T509)</f>
        <v>42430</v>
      </c>
      <c r="N508" s="329" t="str">
        <f>IF('ALC Transition Plans'!$Z509="yes", IF('ALC Transition Plans'!AJ509,"Prod",IF('ALC Transition Plans'!AF509, 'ALC Transition Plans'!AC509," ")),"N/A")</f>
        <v>N/A</v>
      </c>
      <c r="O508" s="332" t="str">
        <f>IF('ALC Transition Plans'!AE509=0," ",'ALC Transition Plans'!AE509)</f>
        <v xml:space="preserve"> </v>
      </c>
      <c r="P508" s="560" t="str">
        <f>IF('ALC Transition Plans'!AF509=0," ",'ALC Transition Plans'!AF509)</f>
        <v xml:space="preserve"> </v>
      </c>
      <c r="Q508" s="558">
        <f t="shared" si="48"/>
        <v>1</v>
      </c>
      <c r="R508" s="276" t="str">
        <f>IF(VLOOKUP(B508,'Pivot Table'!$B$5:$K$2000,8,FALSE)=1,"Yes","")</f>
        <v>Yes</v>
      </c>
      <c r="S508" s="277" t="str">
        <f>'ALC Transition Plans'!BL509</f>
        <v xml:space="preserve"> </v>
      </c>
      <c r="T508" s="226" t="str">
        <f>IF('ALC POC'!D508=0," ",'ALC POC'!D508)</f>
        <v>Nan Voll</v>
      </c>
      <c r="U508" s="139" t="str">
        <f>IF('ALC POC'!E508=0," ",'ALC POC'!E508)</f>
        <v>NANETTE.D.VOLL@CBP.DHS.GOV</v>
      </c>
      <c r="V508" s="139" t="str">
        <f>IF('ALC POC'!F508=0," ",'ALC POC'!F508)</f>
        <v>317-614-4458</v>
      </c>
      <c r="X508">
        <f t="shared" si="49"/>
        <v>0</v>
      </c>
    </row>
    <row r="509" spans="1:24" ht="33.75" x14ac:dyDescent="0.25">
      <c r="A509" s="333" t="s">
        <v>448</v>
      </c>
      <c r="B509" s="333" t="s">
        <v>489</v>
      </c>
      <c r="C509" s="480" t="str">
        <f>IF('ALC POC'!C509=0," ",'ALC POC'!C509)</f>
        <v>CBP Tampa, FL</v>
      </c>
      <c r="D509" s="480" t="s">
        <v>2080</v>
      </c>
      <c r="E509" s="329" t="str">
        <f>IF('ALC Transition Plans'!$C510="yes", IF('ALC Transition Plans'!M510,"Prod",IF('ALC Transition Plans'!F510, 'ALC Transition Plans'!E510," ")),"N/A")</f>
        <v>N/A</v>
      </c>
      <c r="F509" s="330" t="str">
        <f>IF('ALC Transition Plans'!F510=0," ",'ALC Transition Plans'!F510)</f>
        <v xml:space="preserve"> </v>
      </c>
      <c r="G509" s="331" t="str">
        <f>IF('ALC Transition Plans'!G510=0," ",'ALC Transition Plans'!G510)</f>
        <v xml:space="preserve"> </v>
      </c>
      <c r="H509" s="331" t="str">
        <f>IF('ALC Transition Plans'!H510=0," ",'ALC Transition Plans'!H510)</f>
        <v xml:space="preserve"> </v>
      </c>
      <c r="I509" s="330" t="str">
        <f>IF('ALC Transition Plans'!I510=0," ",'ALC Transition Plans'!I510)</f>
        <v xml:space="preserve"> </v>
      </c>
      <c r="J509" s="323" t="str">
        <f>IF('ALC Transition Plans'!$O510="yes", IF('ALC Transition Plans'!X510,"Prod",IF('ALC Transition Plans'!R510, 'ALC Transition Plans'!Q510," ")),"N/A")</f>
        <v>X</v>
      </c>
      <c r="K509" s="267">
        <f>IF('ALC Transition Plans'!R510=0," ",'ALC Transition Plans'!R510)</f>
        <v>42095</v>
      </c>
      <c r="L509" s="270" t="str">
        <f>IF('ALC Transition Plans'!S510=0," ",'ALC Transition Plans'!S510)</f>
        <v>Y</v>
      </c>
      <c r="M509" s="267">
        <f>IF('ALC Transition Plans'!T510=0," ",'ALC Transition Plans'!T510)</f>
        <v>42430</v>
      </c>
      <c r="N509" s="329" t="str">
        <f>IF('ALC Transition Plans'!$Z510="yes", IF('ALC Transition Plans'!AJ510,"Prod",IF('ALC Transition Plans'!AF510, 'ALC Transition Plans'!AC510," ")),"N/A")</f>
        <v>N/A</v>
      </c>
      <c r="O509" s="332" t="str">
        <f>IF('ALC Transition Plans'!AE510=0," ",'ALC Transition Plans'!AE510)</f>
        <v xml:space="preserve"> </v>
      </c>
      <c r="P509" s="560" t="str">
        <f>IF('ALC Transition Plans'!AF510=0," ",'ALC Transition Plans'!AF510)</f>
        <v xml:space="preserve"> </v>
      </c>
      <c r="Q509" s="558">
        <f t="shared" si="48"/>
        <v>1</v>
      </c>
      <c r="R509" s="276" t="str">
        <f>IF(VLOOKUP(B509,'Pivot Table'!$B$5:$K$2000,8,FALSE)=1,"Yes","")</f>
        <v>Yes</v>
      </c>
      <c r="S509" s="277" t="str">
        <f>'ALC Transition Plans'!BL510</f>
        <v xml:space="preserve"> </v>
      </c>
      <c r="T509" s="226" t="str">
        <f>IF('ALC POC'!D509=0," ",'ALC POC'!D509)</f>
        <v>Nan Voll</v>
      </c>
      <c r="U509" s="139" t="str">
        <f>IF('ALC POC'!E509=0," ",'ALC POC'!E509)</f>
        <v>NANETTE.D.VOLL@CBP.DHS.GOV</v>
      </c>
      <c r="V509" s="139" t="str">
        <f>IF('ALC POC'!F509=0," ",'ALC POC'!F509)</f>
        <v>317-614-4458</v>
      </c>
      <c r="X509">
        <f t="shared" si="49"/>
        <v>0</v>
      </c>
    </row>
    <row r="510" spans="1:24" ht="33.75" x14ac:dyDescent="0.25">
      <c r="A510" s="333" t="s">
        <v>448</v>
      </c>
      <c r="B510" s="333" t="s">
        <v>490</v>
      </c>
      <c r="C510" s="480" t="str">
        <f>IF('ALC POC'!C510=0," ",'ALC POC'!C510)</f>
        <v>CBP Puerto Rico</v>
      </c>
      <c r="D510" s="480" t="s">
        <v>2080</v>
      </c>
      <c r="E510" s="329" t="str">
        <f>IF('ALC Transition Plans'!$C511="yes", IF('ALC Transition Plans'!M511,"Prod",IF('ALC Transition Plans'!F511, 'ALC Transition Plans'!E511," ")),"N/A")</f>
        <v>N/A</v>
      </c>
      <c r="F510" s="330" t="str">
        <f>IF('ALC Transition Plans'!F511=0," ",'ALC Transition Plans'!F511)</f>
        <v xml:space="preserve"> </v>
      </c>
      <c r="G510" s="331" t="str">
        <f>IF('ALC Transition Plans'!G511=0," ",'ALC Transition Plans'!G511)</f>
        <v xml:space="preserve"> </v>
      </c>
      <c r="H510" s="331" t="str">
        <f>IF('ALC Transition Plans'!H511=0," ",'ALC Transition Plans'!H511)</f>
        <v xml:space="preserve"> </v>
      </c>
      <c r="I510" s="330" t="str">
        <f>IF('ALC Transition Plans'!I511=0," ",'ALC Transition Plans'!I511)</f>
        <v xml:space="preserve"> </v>
      </c>
      <c r="J510" s="323" t="str">
        <f>IF('ALC Transition Plans'!$O511="yes", IF('ALC Transition Plans'!X511,"Prod",IF('ALC Transition Plans'!R511, 'ALC Transition Plans'!Q511," ")),"N/A")</f>
        <v>X</v>
      </c>
      <c r="K510" s="267">
        <f>IF('ALC Transition Plans'!R511=0," ",'ALC Transition Plans'!R511)</f>
        <v>42095</v>
      </c>
      <c r="L510" s="270" t="str">
        <f>IF('ALC Transition Plans'!S511=0," ",'ALC Transition Plans'!S511)</f>
        <v>Y</v>
      </c>
      <c r="M510" s="267">
        <f>IF('ALC Transition Plans'!T511=0," ",'ALC Transition Plans'!T511)</f>
        <v>42430</v>
      </c>
      <c r="N510" s="329" t="str">
        <f>IF('ALC Transition Plans'!$Z511="yes", IF('ALC Transition Plans'!AJ511,"Prod",IF('ALC Transition Plans'!AF511, 'ALC Transition Plans'!AC511," ")),"N/A")</f>
        <v>N/A</v>
      </c>
      <c r="O510" s="332" t="str">
        <f>IF('ALC Transition Plans'!AE511=0," ",'ALC Transition Plans'!AE511)</f>
        <v xml:space="preserve"> </v>
      </c>
      <c r="P510" s="560" t="str">
        <f>IF('ALC Transition Plans'!AF511=0," ",'ALC Transition Plans'!AF511)</f>
        <v xml:space="preserve"> </v>
      </c>
      <c r="Q510" s="558">
        <f t="shared" si="48"/>
        <v>1</v>
      </c>
      <c r="R510" s="276" t="str">
        <f>IF(VLOOKUP(B510,'Pivot Table'!$B$5:$K$2000,8,FALSE)=1,"Yes","")</f>
        <v>Yes</v>
      </c>
      <c r="S510" s="277" t="str">
        <f>'ALC Transition Plans'!BL511</f>
        <v xml:space="preserve"> </v>
      </c>
      <c r="T510" s="226" t="str">
        <f>IF('ALC POC'!D510=0," ",'ALC POC'!D510)</f>
        <v>Nan Voll</v>
      </c>
      <c r="U510" s="139" t="str">
        <f>IF('ALC POC'!E510=0," ",'ALC POC'!E510)</f>
        <v>NANETTE.D.VOLL@CBP.DHS.GOV</v>
      </c>
      <c r="V510" s="139" t="str">
        <f>IF('ALC POC'!F510=0," ",'ALC POC'!F510)</f>
        <v>317-614-4458</v>
      </c>
      <c r="X510">
        <f t="shared" si="49"/>
        <v>0</v>
      </c>
    </row>
    <row r="511" spans="1:24" ht="33.75" x14ac:dyDescent="0.25">
      <c r="A511" s="333" t="s">
        <v>448</v>
      </c>
      <c r="B511" s="333" t="s">
        <v>491</v>
      </c>
      <c r="C511" s="480" t="str">
        <f>IF('ALC POC'!C511=0," ",'ALC POC'!C511)</f>
        <v>CBP Virgin Islands</v>
      </c>
      <c r="D511" s="480" t="s">
        <v>2080</v>
      </c>
      <c r="E511" s="329" t="str">
        <f>IF('ALC Transition Plans'!$C512="yes", IF('ALC Transition Plans'!M512,"Prod",IF('ALC Transition Plans'!F512, 'ALC Transition Plans'!E512," ")),"N/A")</f>
        <v>N/A</v>
      </c>
      <c r="F511" s="330" t="str">
        <f>IF('ALC Transition Plans'!F512=0," ",'ALC Transition Plans'!F512)</f>
        <v xml:space="preserve"> </v>
      </c>
      <c r="G511" s="331" t="str">
        <f>IF('ALC Transition Plans'!G512=0," ",'ALC Transition Plans'!G512)</f>
        <v xml:space="preserve"> </v>
      </c>
      <c r="H511" s="331" t="str">
        <f>IF('ALC Transition Plans'!H512=0," ",'ALC Transition Plans'!H512)</f>
        <v xml:space="preserve"> </v>
      </c>
      <c r="I511" s="330" t="str">
        <f>IF('ALC Transition Plans'!I512=0," ",'ALC Transition Plans'!I512)</f>
        <v xml:space="preserve"> </v>
      </c>
      <c r="J511" s="323" t="str">
        <f>IF('ALC Transition Plans'!$O512="yes", IF('ALC Transition Plans'!X512,"Prod",IF('ALC Transition Plans'!R512, 'ALC Transition Plans'!Q512," ")),"N/A")</f>
        <v>X</v>
      </c>
      <c r="K511" s="267">
        <f>IF('ALC Transition Plans'!R512=0," ",'ALC Transition Plans'!R512)</f>
        <v>42095</v>
      </c>
      <c r="L511" s="270" t="str">
        <f>IF('ALC Transition Plans'!S512=0," ",'ALC Transition Plans'!S512)</f>
        <v>Y</v>
      </c>
      <c r="M511" s="267">
        <f>IF('ALC Transition Plans'!T512=0," ",'ALC Transition Plans'!T512)</f>
        <v>42430</v>
      </c>
      <c r="N511" s="329" t="str">
        <f>IF('ALC Transition Plans'!$Z512="yes", IF('ALC Transition Plans'!AJ512,"Prod",IF('ALC Transition Plans'!AF512, 'ALC Transition Plans'!AC512," ")),"N/A")</f>
        <v>N/A</v>
      </c>
      <c r="O511" s="332" t="str">
        <f>IF('ALC Transition Plans'!AE512=0," ",'ALC Transition Plans'!AE512)</f>
        <v xml:space="preserve"> </v>
      </c>
      <c r="P511" s="560" t="str">
        <f>IF('ALC Transition Plans'!AF512=0," ",'ALC Transition Plans'!AF512)</f>
        <v xml:space="preserve"> </v>
      </c>
      <c r="Q511" s="558">
        <f t="shared" si="48"/>
        <v>1</v>
      </c>
      <c r="R511" s="276" t="str">
        <f>IF(VLOOKUP(B511,'Pivot Table'!$B$5:$K$2000,8,FALSE)=1,"Yes","")</f>
        <v>Yes</v>
      </c>
      <c r="S511" s="277" t="str">
        <f>'ALC Transition Plans'!BL512</f>
        <v xml:space="preserve"> </v>
      </c>
      <c r="T511" s="226" t="str">
        <f>IF('ALC POC'!D511=0," ",'ALC POC'!D511)</f>
        <v>Nan Voll</v>
      </c>
      <c r="U511" s="139" t="str">
        <f>IF('ALC POC'!E511=0," ",'ALC POC'!E511)</f>
        <v>NANETTE.D.VOLL@CBP.DHS.GOV</v>
      </c>
      <c r="V511" s="139" t="str">
        <f>IF('ALC POC'!F511=0," ",'ALC POC'!F511)</f>
        <v>317-614-4458</v>
      </c>
      <c r="X511">
        <f t="shared" si="49"/>
        <v>0</v>
      </c>
    </row>
    <row r="512" spans="1:24" ht="33.75" x14ac:dyDescent="0.25">
      <c r="A512" s="333" t="s">
        <v>448</v>
      </c>
      <c r="B512" s="333" t="s">
        <v>492</v>
      </c>
      <c r="C512" s="480" t="str">
        <f>IF('ALC POC'!C512=0," ",'ALC POC'!C512)</f>
        <v>CBP Miami, FL</v>
      </c>
      <c r="D512" s="480" t="s">
        <v>2080</v>
      </c>
      <c r="E512" s="329" t="str">
        <f>IF('ALC Transition Plans'!$C513="yes", IF('ALC Transition Plans'!M513,"Prod",IF('ALC Transition Plans'!F513, 'ALC Transition Plans'!E513," ")),"N/A")</f>
        <v>N/A</v>
      </c>
      <c r="F512" s="330" t="str">
        <f>IF('ALC Transition Plans'!F513=0," ",'ALC Transition Plans'!F513)</f>
        <v xml:space="preserve"> </v>
      </c>
      <c r="G512" s="331" t="str">
        <f>IF('ALC Transition Plans'!G513=0," ",'ALC Transition Plans'!G513)</f>
        <v xml:space="preserve"> </v>
      </c>
      <c r="H512" s="331" t="str">
        <f>IF('ALC Transition Plans'!H513=0," ",'ALC Transition Plans'!H513)</f>
        <v xml:space="preserve"> </v>
      </c>
      <c r="I512" s="330" t="str">
        <f>IF('ALC Transition Plans'!I513=0," ",'ALC Transition Plans'!I513)</f>
        <v xml:space="preserve"> </v>
      </c>
      <c r="J512" s="323" t="str">
        <f>IF('ALC Transition Plans'!$O513="yes", IF('ALC Transition Plans'!X513,"Prod",IF('ALC Transition Plans'!R513, 'ALC Transition Plans'!Q513," ")),"N/A")</f>
        <v>X</v>
      </c>
      <c r="K512" s="267">
        <f>IF('ALC Transition Plans'!R513=0," ",'ALC Transition Plans'!R513)</f>
        <v>42095</v>
      </c>
      <c r="L512" s="270" t="str">
        <f>IF('ALC Transition Plans'!S513=0," ",'ALC Transition Plans'!S513)</f>
        <v>Y</v>
      </c>
      <c r="M512" s="267">
        <f>IF('ALC Transition Plans'!T513=0," ",'ALC Transition Plans'!T513)</f>
        <v>42430</v>
      </c>
      <c r="N512" s="329" t="str">
        <f>IF('ALC Transition Plans'!$Z513="yes", IF('ALC Transition Plans'!AJ513,"Prod",IF('ALC Transition Plans'!AF513, 'ALC Transition Plans'!AC513," ")),"N/A")</f>
        <v>N/A</v>
      </c>
      <c r="O512" s="332" t="str">
        <f>IF('ALC Transition Plans'!AE513=0," ",'ALC Transition Plans'!AE513)</f>
        <v xml:space="preserve"> </v>
      </c>
      <c r="P512" s="560" t="str">
        <f>IF('ALC Transition Plans'!AF513=0," ",'ALC Transition Plans'!AF513)</f>
        <v xml:space="preserve"> </v>
      </c>
      <c r="Q512" s="558">
        <f t="shared" si="48"/>
        <v>1</v>
      </c>
      <c r="R512" s="276" t="str">
        <f>IF(VLOOKUP(B512,'Pivot Table'!$B$5:$K$2000,8,FALSE)=1,"Yes","")</f>
        <v>Yes</v>
      </c>
      <c r="S512" s="277" t="str">
        <f>'ALC Transition Plans'!BL513</f>
        <v xml:space="preserve"> </v>
      </c>
      <c r="T512" s="226" t="str">
        <f>IF('ALC POC'!D512=0," ",'ALC POC'!D512)</f>
        <v>Nan Voll</v>
      </c>
      <c r="U512" s="139" t="str">
        <f>IF('ALC POC'!E512=0," ",'ALC POC'!E512)</f>
        <v>NANETTE.D.VOLL@CBP.DHS.GOV</v>
      </c>
      <c r="V512" s="139" t="str">
        <f>IF('ALC POC'!F512=0," ",'ALC POC'!F512)</f>
        <v>317-614-4458</v>
      </c>
      <c r="X512">
        <f t="shared" si="49"/>
        <v>0</v>
      </c>
    </row>
    <row r="513" spans="1:24" ht="33.75" x14ac:dyDescent="0.25">
      <c r="A513" s="333" t="s">
        <v>448</v>
      </c>
      <c r="B513" s="333" t="s">
        <v>493</v>
      </c>
      <c r="C513" s="480" t="str">
        <f>IF('ALC POC'!C513=0," ",'ALC POC'!C513)</f>
        <v>CBP Washington, DC/Dulles</v>
      </c>
      <c r="D513" s="480" t="s">
        <v>2080</v>
      </c>
      <c r="E513" s="329" t="str">
        <f>IF('ALC Transition Plans'!$C514="yes", IF('ALC Transition Plans'!M514,"Prod",IF('ALC Transition Plans'!F514, 'ALC Transition Plans'!E514," ")),"N/A")</f>
        <v>N/A</v>
      </c>
      <c r="F513" s="330" t="str">
        <f>IF('ALC Transition Plans'!F514=0," ",'ALC Transition Plans'!F514)</f>
        <v xml:space="preserve"> </v>
      </c>
      <c r="G513" s="331" t="str">
        <f>IF('ALC Transition Plans'!G514=0," ",'ALC Transition Plans'!G514)</f>
        <v xml:space="preserve"> </v>
      </c>
      <c r="H513" s="331" t="str">
        <f>IF('ALC Transition Plans'!H514=0," ",'ALC Transition Plans'!H514)</f>
        <v xml:space="preserve"> </v>
      </c>
      <c r="I513" s="330" t="str">
        <f>IF('ALC Transition Plans'!I514=0," ",'ALC Transition Plans'!I514)</f>
        <v xml:space="preserve"> </v>
      </c>
      <c r="J513" s="323" t="str">
        <f>IF('ALC Transition Plans'!$O514="yes", IF('ALC Transition Plans'!X514,"Prod",IF('ALC Transition Plans'!R514, 'ALC Transition Plans'!Q514," ")),"N/A")</f>
        <v>X</v>
      </c>
      <c r="K513" s="267">
        <f>IF('ALC Transition Plans'!R514=0," ",'ALC Transition Plans'!R514)</f>
        <v>42095</v>
      </c>
      <c r="L513" s="270" t="str">
        <f>IF('ALC Transition Plans'!S514=0," ",'ALC Transition Plans'!S514)</f>
        <v>Y</v>
      </c>
      <c r="M513" s="267">
        <f>IF('ALC Transition Plans'!T514=0," ",'ALC Transition Plans'!T514)</f>
        <v>42430</v>
      </c>
      <c r="N513" s="329" t="str">
        <f>IF('ALC Transition Plans'!$Z514="yes", IF('ALC Transition Plans'!AJ514,"Prod",IF('ALC Transition Plans'!AF514, 'ALC Transition Plans'!AC514," ")),"N/A")</f>
        <v>N/A</v>
      </c>
      <c r="O513" s="332" t="str">
        <f>IF('ALC Transition Plans'!AE514=0," ",'ALC Transition Plans'!AE514)</f>
        <v xml:space="preserve"> </v>
      </c>
      <c r="P513" s="560" t="str">
        <f>IF('ALC Transition Plans'!AF514=0," ",'ALC Transition Plans'!AF514)</f>
        <v xml:space="preserve"> </v>
      </c>
      <c r="Q513" s="558">
        <f t="shared" si="48"/>
        <v>1</v>
      </c>
      <c r="R513" s="276" t="str">
        <f>IF(VLOOKUP(B513,'Pivot Table'!$B$5:$K$2000,8,FALSE)=1,"Yes","")</f>
        <v>Yes</v>
      </c>
      <c r="S513" s="277" t="str">
        <f>'ALC Transition Plans'!BL514</f>
        <v xml:space="preserve"> </v>
      </c>
      <c r="T513" s="226" t="str">
        <f>IF('ALC POC'!D513=0," ",'ALC POC'!D513)</f>
        <v>Nan Voll</v>
      </c>
      <c r="U513" s="139" t="str">
        <f>IF('ALC POC'!E513=0," ",'ALC POC'!E513)</f>
        <v>NANETTE.D.VOLL@CBP.DHS.GOV</v>
      </c>
      <c r="V513" s="139" t="str">
        <f>IF('ALC POC'!F513=0," ",'ALC POC'!F513)</f>
        <v>317-614-4458</v>
      </c>
      <c r="X513">
        <f t="shared" si="49"/>
        <v>0</v>
      </c>
    </row>
    <row r="514" spans="1:24" ht="33.75" x14ac:dyDescent="0.25">
      <c r="A514" s="333" t="s">
        <v>448</v>
      </c>
      <c r="B514" s="333" t="s">
        <v>494</v>
      </c>
      <c r="C514" s="480" t="str">
        <f>IF('ALC POC'!C514=0," ",'ALC POC'!C514)</f>
        <v>CBP Bahamas/Virgin Isl Preclearance</v>
      </c>
      <c r="D514" s="480" t="s">
        <v>2080</v>
      </c>
      <c r="E514" s="329" t="str">
        <f>IF('ALC Transition Plans'!$C515="yes", IF('ALC Transition Plans'!M515,"Prod",IF('ALC Transition Plans'!F515, 'ALC Transition Plans'!E515," ")),"N/A")</f>
        <v>N/A</v>
      </c>
      <c r="F514" s="330" t="str">
        <f>IF('ALC Transition Plans'!F515=0," ",'ALC Transition Plans'!F515)</f>
        <v xml:space="preserve"> </v>
      </c>
      <c r="G514" s="331" t="str">
        <f>IF('ALC Transition Plans'!G515=0," ",'ALC Transition Plans'!G515)</f>
        <v xml:space="preserve"> </v>
      </c>
      <c r="H514" s="331" t="str">
        <f>IF('ALC Transition Plans'!H515=0," ",'ALC Transition Plans'!H515)</f>
        <v xml:space="preserve"> </v>
      </c>
      <c r="I514" s="330" t="str">
        <f>IF('ALC Transition Plans'!I515=0," ",'ALC Transition Plans'!I515)</f>
        <v xml:space="preserve"> </v>
      </c>
      <c r="J514" s="323" t="str">
        <f>IF('ALC Transition Plans'!$O515="yes", IF('ALC Transition Plans'!X515,"Prod",IF('ALC Transition Plans'!R515, 'ALC Transition Plans'!Q515," ")),"N/A")</f>
        <v>X</v>
      </c>
      <c r="K514" s="267">
        <f>IF('ALC Transition Plans'!R515=0," ",'ALC Transition Plans'!R515)</f>
        <v>42095</v>
      </c>
      <c r="L514" s="270" t="str">
        <f>IF('ALC Transition Plans'!S515=0," ",'ALC Transition Plans'!S515)</f>
        <v>Y</v>
      </c>
      <c r="M514" s="267">
        <f>IF('ALC Transition Plans'!T515=0," ",'ALC Transition Plans'!T515)</f>
        <v>42430</v>
      </c>
      <c r="N514" s="329" t="str">
        <f>IF('ALC Transition Plans'!$Z515="yes", IF('ALC Transition Plans'!AJ515,"Prod",IF('ALC Transition Plans'!AF515, 'ALC Transition Plans'!AC515," ")),"N/A")</f>
        <v>N/A</v>
      </c>
      <c r="O514" s="332" t="str">
        <f>IF('ALC Transition Plans'!AE515=0," ",'ALC Transition Plans'!AE515)</f>
        <v xml:space="preserve"> </v>
      </c>
      <c r="P514" s="560" t="str">
        <f>IF('ALC Transition Plans'!AF515=0," ",'ALC Transition Plans'!AF515)</f>
        <v xml:space="preserve"> </v>
      </c>
      <c r="Q514" s="558">
        <f t="shared" si="48"/>
        <v>1</v>
      </c>
      <c r="R514" s="276" t="str">
        <f>IF(VLOOKUP(B514,'Pivot Table'!$B$5:$K$2000,8,FALSE)=1,"Yes","")</f>
        <v>Yes</v>
      </c>
      <c r="S514" s="277" t="str">
        <f>'ALC Transition Plans'!BL515</f>
        <v xml:space="preserve"> </v>
      </c>
      <c r="T514" s="226" t="str">
        <f>IF('ALC POC'!D514=0," ",'ALC POC'!D514)</f>
        <v>Nan Voll</v>
      </c>
      <c r="U514" s="139" t="str">
        <f>IF('ALC POC'!E514=0," ",'ALC POC'!E514)</f>
        <v>NANETTE.D.VOLL@CBP.DHS.GOV</v>
      </c>
      <c r="V514" s="139" t="str">
        <f>IF('ALC POC'!F514=0," ",'ALC POC'!F514)</f>
        <v>317-614-4458</v>
      </c>
      <c r="X514">
        <f t="shared" si="49"/>
        <v>0</v>
      </c>
    </row>
    <row r="515" spans="1:24" ht="33.75" x14ac:dyDescent="0.25">
      <c r="A515" s="333" t="s">
        <v>448</v>
      </c>
      <c r="B515" s="333" t="s">
        <v>495</v>
      </c>
      <c r="C515" s="480" t="str">
        <f>IF('ALC POC'!C515=0," ",'ALC POC'!C515)</f>
        <v>CBP Mobile, AL</v>
      </c>
      <c r="D515" s="480" t="s">
        <v>2080</v>
      </c>
      <c r="E515" s="329" t="str">
        <f>IF('ALC Transition Plans'!$C516="yes", IF('ALC Transition Plans'!M516,"Prod",IF('ALC Transition Plans'!F516, 'ALC Transition Plans'!E516," ")),"N/A")</f>
        <v>N/A</v>
      </c>
      <c r="F515" s="330" t="str">
        <f>IF('ALC Transition Plans'!F516=0," ",'ALC Transition Plans'!F516)</f>
        <v xml:space="preserve"> </v>
      </c>
      <c r="G515" s="331" t="str">
        <f>IF('ALC Transition Plans'!G516=0," ",'ALC Transition Plans'!G516)</f>
        <v xml:space="preserve"> </v>
      </c>
      <c r="H515" s="331" t="str">
        <f>IF('ALC Transition Plans'!H516=0," ",'ALC Transition Plans'!H516)</f>
        <v xml:space="preserve"> </v>
      </c>
      <c r="I515" s="330" t="str">
        <f>IF('ALC Transition Plans'!I516=0," ",'ALC Transition Plans'!I516)</f>
        <v xml:space="preserve"> </v>
      </c>
      <c r="J515" s="323" t="str">
        <f>IF('ALC Transition Plans'!$O516="yes", IF('ALC Transition Plans'!X516,"Prod",IF('ALC Transition Plans'!R516, 'ALC Transition Plans'!Q516," ")),"N/A")</f>
        <v>X</v>
      </c>
      <c r="K515" s="267">
        <f>IF('ALC Transition Plans'!R516=0," ",'ALC Transition Plans'!R516)</f>
        <v>42095</v>
      </c>
      <c r="L515" s="270" t="str">
        <f>IF('ALC Transition Plans'!S516=0," ",'ALC Transition Plans'!S516)</f>
        <v>Y</v>
      </c>
      <c r="M515" s="267">
        <f>IF('ALC Transition Plans'!T516=0," ",'ALC Transition Plans'!T516)</f>
        <v>42430</v>
      </c>
      <c r="N515" s="329" t="str">
        <f>IF('ALC Transition Plans'!$Z516="yes", IF('ALC Transition Plans'!AJ516,"Prod",IF('ALC Transition Plans'!AF516, 'ALC Transition Plans'!AC516," ")),"N/A")</f>
        <v>N/A</v>
      </c>
      <c r="O515" s="332" t="str">
        <f>IF('ALC Transition Plans'!AE516=0," ",'ALC Transition Plans'!AE516)</f>
        <v xml:space="preserve"> </v>
      </c>
      <c r="P515" s="560" t="str">
        <f>IF('ALC Transition Plans'!AF516=0," ",'ALC Transition Plans'!AF516)</f>
        <v xml:space="preserve"> </v>
      </c>
      <c r="Q515" s="558">
        <f t="shared" si="48"/>
        <v>1</v>
      </c>
      <c r="R515" s="276" t="str">
        <f>IF(VLOOKUP(B515,'Pivot Table'!$B$5:$K$2000,8,FALSE)=1,"Yes","")</f>
        <v>Yes</v>
      </c>
      <c r="S515" s="277" t="str">
        <f>'ALC Transition Plans'!BL516</f>
        <v xml:space="preserve"> </v>
      </c>
      <c r="T515" s="226" t="str">
        <f>IF('ALC POC'!D515=0," ",'ALC POC'!D515)</f>
        <v>Nan Voll</v>
      </c>
      <c r="U515" s="139" t="str">
        <f>IF('ALC POC'!E515=0," ",'ALC POC'!E515)</f>
        <v>NANETTE.D.VOLL@CBP.DHS.GOV</v>
      </c>
      <c r="V515" s="139" t="str">
        <f>IF('ALC POC'!F515=0," ",'ALC POC'!F515)</f>
        <v>317-614-4458</v>
      </c>
      <c r="X515">
        <f t="shared" si="49"/>
        <v>0</v>
      </c>
    </row>
    <row r="516" spans="1:24" ht="33.75" x14ac:dyDescent="0.25">
      <c r="A516" s="333" t="s">
        <v>448</v>
      </c>
      <c r="B516" s="333" t="s">
        <v>496</v>
      </c>
      <c r="C516" s="480" t="str">
        <f>IF('ALC POC'!C516=0," ",'ALC POC'!C516)</f>
        <v>CBP New Orleans, LA</v>
      </c>
      <c r="D516" s="480" t="s">
        <v>2080</v>
      </c>
      <c r="E516" s="329" t="str">
        <f>IF('ALC Transition Plans'!$C517="yes", IF('ALC Transition Plans'!M517,"Prod",IF('ALC Transition Plans'!F517, 'ALC Transition Plans'!E517," ")),"N/A")</f>
        <v>N/A</v>
      </c>
      <c r="F516" s="330" t="str">
        <f>IF('ALC Transition Plans'!F517=0," ",'ALC Transition Plans'!F517)</f>
        <v xml:space="preserve"> </v>
      </c>
      <c r="G516" s="331" t="str">
        <f>IF('ALC Transition Plans'!G517=0," ",'ALC Transition Plans'!G517)</f>
        <v xml:space="preserve"> </v>
      </c>
      <c r="H516" s="331" t="str">
        <f>IF('ALC Transition Plans'!H517=0," ",'ALC Transition Plans'!H517)</f>
        <v xml:space="preserve"> </v>
      </c>
      <c r="I516" s="330" t="str">
        <f>IF('ALC Transition Plans'!I517=0," ",'ALC Transition Plans'!I517)</f>
        <v xml:space="preserve"> </v>
      </c>
      <c r="J516" s="323" t="str">
        <f>IF('ALC Transition Plans'!$O517="yes", IF('ALC Transition Plans'!X517,"Prod",IF('ALC Transition Plans'!R517, 'ALC Transition Plans'!Q517," ")),"N/A")</f>
        <v>X</v>
      </c>
      <c r="K516" s="267">
        <f>IF('ALC Transition Plans'!R517=0," ",'ALC Transition Plans'!R517)</f>
        <v>42095</v>
      </c>
      <c r="L516" s="270" t="str">
        <f>IF('ALC Transition Plans'!S517=0," ",'ALC Transition Plans'!S517)</f>
        <v>Y</v>
      </c>
      <c r="M516" s="267">
        <f>IF('ALC Transition Plans'!T517=0," ",'ALC Transition Plans'!T517)</f>
        <v>42430</v>
      </c>
      <c r="N516" s="329" t="str">
        <f>IF('ALC Transition Plans'!$Z517="yes", IF('ALC Transition Plans'!AJ517,"Prod",IF('ALC Transition Plans'!AF517, 'ALC Transition Plans'!AC517," ")),"N/A")</f>
        <v>N/A</v>
      </c>
      <c r="O516" s="332" t="str">
        <f>IF('ALC Transition Plans'!AE517=0," ",'ALC Transition Plans'!AE517)</f>
        <v xml:space="preserve"> </v>
      </c>
      <c r="P516" s="560" t="str">
        <f>IF('ALC Transition Plans'!AF517=0," ",'ALC Transition Plans'!AF517)</f>
        <v xml:space="preserve"> </v>
      </c>
      <c r="Q516" s="558">
        <f t="shared" si="48"/>
        <v>1</v>
      </c>
      <c r="R516" s="276" t="str">
        <f>IF(VLOOKUP(B516,'Pivot Table'!$B$5:$K$2000,8,FALSE)=1,"Yes","")</f>
        <v>Yes</v>
      </c>
      <c r="S516" s="277" t="str">
        <f>'ALC Transition Plans'!BL517</f>
        <v xml:space="preserve"> </v>
      </c>
      <c r="T516" s="226" t="str">
        <f>IF('ALC POC'!D516=0," ",'ALC POC'!D516)</f>
        <v>Nan Voll</v>
      </c>
      <c r="U516" s="139" t="str">
        <f>IF('ALC POC'!E516=0," ",'ALC POC'!E516)</f>
        <v>NANETTE.D.VOLL@CBP.DHS.GOV</v>
      </c>
      <c r="V516" s="139" t="str">
        <f>IF('ALC POC'!F516=0," ",'ALC POC'!F516)</f>
        <v>317-614-4458</v>
      </c>
      <c r="X516">
        <f t="shared" si="49"/>
        <v>0</v>
      </c>
    </row>
    <row r="517" spans="1:24" ht="33.75" x14ac:dyDescent="0.25">
      <c r="A517" s="333" t="s">
        <v>448</v>
      </c>
      <c r="B517" s="333" t="s">
        <v>497</v>
      </c>
      <c r="C517" s="480" t="str">
        <f>IF('ALC POC'!C517=0," ",'ALC POC'!C517)</f>
        <v>CBP Ireland Preclearance</v>
      </c>
      <c r="D517" s="480" t="s">
        <v>2080</v>
      </c>
      <c r="E517" s="329" t="str">
        <f>IF('ALC Transition Plans'!$C518="yes", IF('ALC Transition Plans'!M518,"Prod",IF('ALC Transition Plans'!F518, 'ALC Transition Plans'!E518," ")),"N/A")</f>
        <v>N/A</v>
      </c>
      <c r="F517" s="330" t="str">
        <f>IF('ALC Transition Plans'!F518=0," ",'ALC Transition Plans'!F518)</f>
        <v xml:space="preserve"> </v>
      </c>
      <c r="G517" s="331" t="str">
        <f>IF('ALC Transition Plans'!G518=0," ",'ALC Transition Plans'!G518)</f>
        <v xml:space="preserve"> </v>
      </c>
      <c r="H517" s="331" t="str">
        <f>IF('ALC Transition Plans'!H518=0," ",'ALC Transition Plans'!H518)</f>
        <v xml:space="preserve"> </v>
      </c>
      <c r="I517" s="330" t="str">
        <f>IF('ALC Transition Plans'!I518=0," ",'ALC Transition Plans'!I518)</f>
        <v xml:space="preserve"> </v>
      </c>
      <c r="J517" s="323" t="str">
        <f>IF('ALC Transition Plans'!$O518="yes", IF('ALC Transition Plans'!X518,"Prod",IF('ALC Transition Plans'!R518, 'ALC Transition Plans'!Q518," ")),"N/A")</f>
        <v>X</v>
      </c>
      <c r="K517" s="267">
        <f>IF('ALC Transition Plans'!R518=0," ",'ALC Transition Plans'!R518)</f>
        <v>42095</v>
      </c>
      <c r="L517" s="270" t="str">
        <f>IF('ALC Transition Plans'!S518=0," ",'ALC Transition Plans'!S518)</f>
        <v>Y</v>
      </c>
      <c r="M517" s="267">
        <f>IF('ALC Transition Plans'!T518=0," ",'ALC Transition Plans'!T518)</f>
        <v>42430</v>
      </c>
      <c r="N517" s="329" t="str">
        <f>IF('ALC Transition Plans'!$Z518="yes", IF('ALC Transition Plans'!AJ518,"Prod",IF('ALC Transition Plans'!AF518, 'ALC Transition Plans'!AC518," ")),"N/A")</f>
        <v>N/A</v>
      </c>
      <c r="O517" s="332" t="str">
        <f>IF('ALC Transition Plans'!AE518=0," ",'ALC Transition Plans'!AE518)</f>
        <v xml:space="preserve"> </v>
      </c>
      <c r="P517" s="560" t="str">
        <f>IF('ALC Transition Plans'!AF518=0," ",'ALC Transition Plans'!AF518)</f>
        <v xml:space="preserve"> </v>
      </c>
      <c r="Q517" s="558">
        <f t="shared" si="48"/>
        <v>1</v>
      </c>
      <c r="R517" s="276" t="str">
        <f>IF(VLOOKUP(B517,'Pivot Table'!$B$5:$K$2000,8,FALSE)=1,"Yes","")</f>
        <v>Yes</v>
      </c>
      <c r="S517" s="277" t="str">
        <f>'ALC Transition Plans'!BL518</f>
        <v xml:space="preserve"> </v>
      </c>
      <c r="T517" s="226" t="str">
        <f>IF('ALC POC'!D517=0," ",'ALC POC'!D517)</f>
        <v>Nan Voll</v>
      </c>
      <c r="U517" s="139" t="str">
        <f>IF('ALC POC'!E517=0," ",'ALC POC'!E517)</f>
        <v>NANETTE.D.VOLL@CBP.DHS.GOV</v>
      </c>
      <c r="V517" s="139" t="str">
        <f>IF('ALC POC'!F517=0," ",'ALC POC'!F517)</f>
        <v>317-614-4458</v>
      </c>
      <c r="X517">
        <f t="shared" si="49"/>
        <v>0</v>
      </c>
    </row>
    <row r="518" spans="1:24" ht="33.75" x14ac:dyDescent="0.25">
      <c r="A518" s="333" t="s">
        <v>448</v>
      </c>
      <c r="B518" s="333" t="s">
        <v>498</v>
      </c>
      <c r="C518" s="480" t="str">
        <f>IF('ALC POC'!C518=0," ",'ALC POC'!C518)</f>
        <v>CBP Port Arthur, TX</v>
      </c>
      <c r="D518" s="480" t="s">
        <v>2080</v>
      </c>
      <c r="E518" s="329" t="str">
        <f>IF('ALC Transition Plans'!$C519="yes", IF('ALC Transition Plans'!M519,"Prod",IF('ALC Transition Plans'!F519, 'ALC Transition Plans'!E519," ")),"N/A")</f>
        <v>N/A</v>
      </c>
      <c r="F518" s="330" t="str">
        <f>IF('ALC Transition Plans'!F519=0," ",'ALC Transition Plans'!F519)</f>
        <v xml:space="preserve"> </v>
      </c>
      <c r="G518" s="331" t="str">
        <f>IF('ALC Transition Plans'!G519=0," ",'ALC Transition Plans'!G519)</f>
        <v xml:space="preserve"> </v>
      </c>
      <c r="H518" s="331" t="str">
        <f>IF('ALC Transition Plans'!H519=0," ",'ALC Transition Plans'!H519)</f>
        <v xml:space="preserve"> </v>
      </c>
      <c r="I518" s="330" t="str">
        <f>IF('ALC Transition Plans'!I519=0," ",'ALC Transition Plans'!I519)</f>
        <v xml:space="preserve"> </v>
      </c>
      <c r="J518" s="323" t="str">
        <f>IF('ALC Transition Plans'!$O519="yes", IF('ALC Transition Plans'!X519,"Prod",IF('ALC Transition Plans'!R519, 'ALC Transition Plans'!Q519," ")),"N/A")</f>
        <v>X</v>
      </c>
      <c r="K518" s="267">
        <f>IF('ALC Transition Plans'!R519=0," ",'ALC Transition Plans'!R519)</f>
        <v>42095</v>
      </c>
      <c r="L518" s="270" t="str">
        <f>IF('ALC Transition Plans'!S519=0," ",'ALC Transition Plans'!S519)</f>
        <v>Y</v>
      </c>
      <c r="M518" s="267">
        <f>IF('ALC Transition Plans'!T519=0," ",'ALC Transition Plans'!T519)</f>
        <v>42430</v>
      </c>
      <c r="N518" s="329" t="str">
        <f>IF('ALC Transition Plans'!$Z519="yes", IF('ALC Transition Plans'!AJ519,"Prod",IF('ALC Transition Plans'!AF519, 'ALC Transition Plans'!AC519," ")),"N/A")</f>
        <v>N/A</v>
      </c>
      <c r="O518" s="332" t="str">
        <f>IF('ALC Transition Plans'!AE519=0," ",'ALC Transition Plans'!AE519)</f>
        <v xml:space="preserve"> </v>
      </c>
      <c r="P518" s="560" t="str">
        <f>IF('ALC Transition Plans'!AF519=0," ",'ALC Transition Plans'!AF519)</f>
        <v xml:space="preserve"> </v>
      </c>
      <c r="Q518" s="558">
        <f t="shared" si="48"/>
        <v>1</v>
      </c>
      <c r="R518" s="276" t="str">
        <f>IF(VLOOKUP(B518,'Pivot Table'!$B$5:$K$2000,8,FALSE)=1,"Yes","")</f>
        <v>Yes</v>
      </c>
      <c r="S518" s="277" t="str">
        <f>'ALC Transition Plans'!BL519</f>
        <v xml:space="preserve"> </v>
      </c>
      <c r="T518" s="226" t="str">
        <f>IF('ALC POC'!D518=0," ",'ALC POC'!D518)</f>
        <v>Nan Voll</v>
      </c>
      <c r="U518" s="139" t="str">
        <f>IF('ALC POC'!E518=0," ",'ALC POC'!E518)</f>
        <v>NANETTE.D.VOLL@CBP.DHS.GOV</v>
      </c>
      <c r="V518" s="139" t="str">
        <f>IF('ALC POC'!F518=0," ",'ALC POC'!F518)</f>
        <v>317-614-4458</v>
      </c>
      <c r="X518">
        <f t="shared" si="49"/>
        <v>0</v>
      </c>
    </row>
    <row r="519" spans="1:24" ht="33.75" x14ac:dyDescent="0.25">
      <c r="A519" s="333" t="s">
        <v>448</v>
      </c>
      <c r="B519" s="333" t="s">
        <v>499</v>
      </c>
      <c r="C519" s="480" t="str">
        <f>IF('ALC POC'!C519=0," ",'ALC POC'!C519)</f>
        <v>CBP Brownsville, TX</v>
      </c>
      <c r="D519" s="480" t="s">
        <v>2080</v>
      </c>
      <c r="E519" s="329" t="str">
        <f>IF('ALC Transition Plans'!$C520="yes", IF('ALC Transition Plans'!M520,"Prod",IF('ALC Transition Plans'!F520, 'ALC Transition Plans'!E520," ")),"N/A")</f>
        <v>N/A</v>
      </c>
      <c r="F519" s="330" t="str">
        <f>IF('ALC Transition Plans'!F520=0," ",'ALC Transition Plans'!F520)</f>
        <v xml:space="preserve"> </v>
      </c>
      <c r="G519" s="331" t="str">
        <f>IF('ALC Transition Plans'!G520=0," ",'ALC Transition Plans'!G520)</f>
        <v xml:space="preserve"> </v>
      </c>
      <c r="H519" s="331" t="str">
        <f>IF('ALC Transition Plans'!H520=0," ",'ALC Transition Plans'!H520)</f>
        <v xml:space="preserve"> </v>
      </c>
      <c r="I519" s="330" t="str">
        <f>IF('ALC Transition Plans'!I520=0," ",'ALC Transition Plans'!I520)</f>
        <v xml:space="preserve"> </v>
      </c>
      <c r="J519" s="323" t="str">
        <f>IF('ALC Transition Plans'!$O520="yes", IF('ALC Transition Plans'!X520,"Prod",IF('ALC Transition Plans'!R520, 'ALC Transition Plans'!Q520," ")),"N/A")</f>
        <v>X</v>
      </c>
      <c r="K519" s="267">
        <f>IF('ALC Transition Plans'!R520=0," ",'ALC Transition Plans'!R520)</f>
        <v>42095</v>
      </c>
      <c r="L519" s="270" t="str">
        <f>IF('ALC Transition Plans'!S520=0," ",'ALC Transition Plans'!S520)</f>
        <v>Y</v>
      </c>
      <c r="M519" s="267">
        <f>IF('ALC Transition Plans'!T520=0," ",'ALC Transition Plans'!T520)</f>
        <v>42430</v>
      </c>
      <c r="N519" s="329" t="str">
        <f>IF('ALC Transition Plans'!$Z520="yes", IF('ALC Transition Plans'!AJ520,"Prod",IF('ALC Transition Plans'!AF520, 'ALC Transition Plans'!AC520," ")),"N/A")</f>
        <v>N/A</v>
      </c>
      <c r="O519" s="332" t="str">
        <f>IF('ALC Transition Plans'!AE520=0," ",'ALC Transition Plans'!AE520)</f>
        <v xml:space="preserve"> </v>
      </c>
      <c r="P519" s="560" t="str">
        <f>IF('ALC Transition Plans'!AF520=0," ",'ALC Transition Plans'!AF520)</f>
        <v xml:space="preserve"> </v>
      </c>
      <c r="Q519" s="558">
        <f t="shared" si="48"/>
        <v>1</v>
      </c>
      <c r="R519" s="276" t="str">
        <f>IF(VLOOKUP(B519,'Pivot Table'!$B$5:$K$2000,8,FALSE)=1,"Yes","")</f>
        <v>Yes</v>
      </c>
      <c r="S519" s="277" t="str">
        <f>'ALC Transition Plans'!BL520</f>
        <v xml:space="preserve"> </v>
      </c>
      <c r="T519" s="226" t="str">
        <f>IF('ALC POC'!D519=0," ",'ALC POC'!D519)</f>
        <v>Nan Voll</v>
      </c>
      <c r="U519" s="139" t="str">
        <f>IF('ALC POC'!E519=0," ",'ALC POC'!E519)</f>
        <v>NANETTE.D.VOLL@CBP.DHS.GOV</v>
      </c>
      <c r="V519" s="139" t="str">
        <f>IF('ALC POC'!F519=0," ",'ALC POC'!F519)</f>
        <v>317-614-4458</v>
      </c>
      <c r="X519">
        <f t="shared" si="49"/>
        <v>0</v>
      </c>
    </row>
    <row r="520" spans="1:24" ht="33.75" x14ac:dyDescent="0.25">
      <c r="A520" s="333" t="s">
        <v>448</v>
      </c>
      <c r="B520" s="333" t="s">
        <v>500</v>
      </c>
      <c r="C520" s="480" t="str">
        <f>IF('ALC POC'!C520=0," ",'ALC POC'!C520)</f>
        <v>CBP El Paso, TX</v>
      </c>
      <c r="D520" s="480" t="s">
        <v>2080</v>
      </c>
      <c r="E520" s="329" t="str">
        <f>IF('ALC Transition Plans'!$C521="yes", IF('ALC Transition Plans'!M521,"Prod",IF('ALC Transition Plans'!F521, 'ALC Transition Plans'!E521," ")),"N/A")</f>
        <v>N/A</v>
      </c>
      <c r="F520" s="330" t="str">
        <f>IF('ALC Transition Plans'!F521=0," ",'ALC Transition Plans'!F521)</f>
        <v xml:space="preserve"> </v>
      </c>
      <c r="G520" s="331" t="str">
        <f>IF('ALC Transition Plans'!G521=0," ",'ALC Transition Plans'!G521)</f>
        <v xml:space="preserve"> </v>
      </c>
      <c r="H520" s="331" t="str">
        <f>IF('ALC Transition Plans'!H521=0," ",'ALC Transition Plans'!H521)</f>
        <v xml:space="preserve"> </v>
      </c>
      <c r="I520" s="330" t="str">
        <f>IF('ALC Transition Plans'!I521=0," ",'ALC Transition Plans'!I521)</f>
        <v xml:space="preserve"> </v>
      </c>
      <c r="J520" s="323" t="str">
        <f>IF('ALC Transition Plans'!$O521="yes", IF('ALC Transition Plans'!X521,"Prod",IF('ALC Transition Plans'!R521, 'ALC Transition Plans'!Q521," ")),"N/A")</f>
        <v>X</v>
      </c>
      <c r="K520" s="267">
        <f>IF('ALC Transition Plans'!R521=0," ",'ALC Transition Plans'!R521)</f>
        <v>42095</v>
      </c>
      <c r="L520" s="270" t="str">
        <f>IF('ALC Transition Plans'!S521=0," ",'ALC Transition Plans'!S521)</f>
        <v>Y</v>
      </c>
      <c r="M520" s="267">
        <f>IF('ALC Transition Plans'!T521=0," ",'ALC Transition Plans'!T521)</f>
        <v>42430</v>
      </c>
      <c r="N520" s="329" t="str">
        <f>IF('ALC Transition Plans'!$Z521="yes", IF('ALC Transition Plans'!AJ521,"Prod",IF('ALC Transition Plans'!AF521, 'ALC Transition Plans'!AC521," ")),"N/A")</f>
        <v>N/A</v>
      </c>
      <c r="O520" s="332" t="str">
        <f>IF('ALC Transition Plans'!AE521=0," ",'ALC Transition Plans'!AE521)</f>
        <v xml:space="preserve"> </v>
      </c>
      <c r="P520" s="560" t="str">
        <f>IF('ALC Transition Plans'!AF521=0," ",'ALC Transition Plans'!AF521)</f>
        <v xml:space="preserve"> </v>
      </c>
      <c r="Q520" s="558">
        <f t="shared" si="48"/>
        <v>1</v>
      </c>
      <c r="R520" s="276" t="str">
        <f>IF(VLOOKUP(B520,'Pivot Table'!$B$5:$K$2000,8,FALSE)=1,"Yes","")</f>
        <v>Yes</v>
      </c>
      <c r="S520" s="277" t="str">
        <f>'ALC Transition Plans'!BL521</f>
        <v xml:space="preserve"> </v>
      </c>
      <c r="T520" s="226" t="str">
        <f>IF('ALC POC'!D520=0," ",'ALC POC'!D520)</f>
        <v>Nan Voll</v>
      </c>
      <c r="U520" s="139" t="str">
        <f>IF('ALC POC'!E520=0," ",'ALC POC'!E520)</f>
        <v>NANETTE.D.VOLL@CBP.DHS.GOV</v>
      </c>
      <c r="V520" s="139" t="str">
        <f>IF('ALC POC'!F520=0," ",'ALC POC'!F520)</f>
        <v>317-614-4458</v>
      </c>
      <c r="X520">
        <f t="shared" si="49"/>
        <v>0</v>
      </c>
    </row>
    <row r="521" spans="1:24" ht="33.75" x14ac:dyDescent="0.25">
      <c r="A521" s="333" t="s">
        <v>448</v>
      </c>
      <c r="B521" s="333" t="s">
        <v>501</v>
      </c>
      <c r="C521" s="480" t="str">
        <f>IF('ALC POC'!C521=0," ",'ALC POC'!C521)</f>
        <v>CBP Nogales, AZ</v>
      </c>
      <c r="D521" s="480" t="s">
        <v>2080</v>
      </c>
      <c r="E521" s="329" t="str">
        <f>IF('ALC Transition Plans'!$C522="yes", IF('ALC Transition Plans'!M522,"Prod",IF('ALC Transition Plans'!F522, 'ALC Transition Plans'!E522," ")),"N/A")</f>
        <v>N/A</v>
      </c>
      <c r="F521" s="330" t="str">
        <f>IF('ALC Transition Plans'!F522=0," ",'ALC Transition Plans'!F522)</f>
        <v xml:space="preserve"> </v>
      </c>
      <c r="G521" s="331" t="str">
        <f>IF('ALC Transition Plans'!G522=0," ",'ALC Transition Plans'!G522)</f>
        <v xml:space="preserve"> </v>
      </c>
      <c r="H521" s="331" t="str">
        <f>IF('ALC Transition Plans'!H522=0," ",'ALC Transition Plans'!H522)</f>
        <v xml:space="preserve"> </v>
      </c>
      <c r="I521" s="330" t="str">
        <f>IF('ALC Transition Plans'!I522=0," ",'ALC Transition Plans'!I522)</f>
        <v xml:space="preserve"> </v>
      </c>
      <c r="J521" s="323" t="str">
        <f>IF('ALC Transition Plans'!$O522="yes", IF('ALC Transition Plans'!X522,"Prod",IF('ALC Transition Plans'!R522, 'ALC Transition Plans'!Q522," ")),"N/A")</f>
        <v>X</v>
      </c>
      <c r="K521" s="267">
        <f>IF('ALC Transition Plans'!R522=0," ",'ALC Transition Plans'!R522)</f>
        <v>42095</v>
      </c>
      <c r="L521" s="270" t="str">
        <f>IF('ALC Transition Plans'!S522=0," ",'ALC Transition Plans'!S522)</f>
        <v>Y</v>
      </c>
      <c r="M521" s="267">
        <f>IF('ALC Transition Plans'!T522=0," ",'ALC Transition Plans'!T522)</f>
        <v>42430</v>
      </c>
      <c r="N521" s="329" t="str">
        <f>IF('ALC Transition Plans'!$Z522="yes", IF('ALC Transition Plans'!AJ522,"Prod",IF('ALC Transition Plans'!AF522, 'ALC Transition Plans'!AC522," ")),"N/A")</f>
        <v>N/A</v>
      </c>
      <c r="O521" s="332" t="str">
        <f>IF('ALC Transition Plans'!AE522=0," ",'ALC Transition Plans'!AE522)</f>
        <v xml:space="preserve"> </v>
      </c>
      <c r="P521" s="560" t="str">
        <f>IF('ALC Transition Plans'!AF522=0," ",'ALC Transition Plans'!AF522)</f>
        <v xml:space="preserve"> </v>
      </c>
      <c r="Q521" s="558">
        <f t="shared" si="48"/>
        <v>1</v>
      </c>
      <c r="R521" s="276" t="str">
        <f>IF(VLOOKUP(B521,'Pivot Table'!$B$5:$K$2000,8,FALSE)=1,"Yes","")</f>
        <v>Yes</v>
      </c>
      <c r="S521" s="277" t="str">
        <f>'ALC Transition Plans'!BL522</f>
        <v xml:space="preserve"> </v>
      </c>
      <c r="T521" s="226" t="str">
        <f>IF('ALC POC'!D521=0," ",'ALC POC'!D521)</f>
        <v>Nan Voll</v>
      </c>
      <c r="U521" s="139" t="str">
        <f>IF('ALC POC'!E521=0," ",'ALC POC'!E521)</f>
        <v>NANETTE.D.VOLL@CBP.DHS.GOV</v>
      </c>
      <c r="V521" s="139" t="str">
        <f>IF('ALC POC'!F521=0," ",'ALC POC'!F521)</f>
        <v>317-614-4458</v>
      </c>
      <c r="X521">
        <f t="shared" si="49"/>
        <v>0</v>
      </c>
    </row>
    <row r="522" spans="1:24" ht="33.75" x14ac:dyDescent="0.25">
      <c r="A522" s="333" t="s">
        <v>448</v>
      </c>
      <c r="B522" s="333" t="s">
        <v>502</v>
      </c>
      <c r="C522" s="480" t="str">
        <f>IF('ALC POC'!C522=0," ",'ALC POC'!C522)</f>
        <v>CBP Houston, TX</v>
      </c>
      <c r="D522" s="480" t="s">
        <v>2080</v>
      </c>
      <c r="E522" s="329" t="str">
        <f>IF('ALC Transition Plans'!$C523="yes", IF('ALC Transition Plans'!M523,"Prod",IF('ALC Transition Plans'!F523, 'ALC Transition Plans'!E523," ")),"N/A")</f>
        <v>N/A</v>
      </c>
      <c r="F522" s="330" t="str">
        <f>IF('ALC Transition Plans'!F523=0," ",'ALC Transition Plans'!F523)</f>
        <v xml:space="preserve"> </v>
      </c>
      <c r="G522" s="331" t="str">
        <f>IF('ALC Transition Plans'!G523=0," ",'ALC Transition Plans'!G523)</f>
        <v xml:space="preserve"> </v>
      </c>
      <c r="H522" s="331" t="str">
        <f>IF('ALC Transition Plans'!H523=0," ",'ALC Transition Plans'!H523)</f>
        <v xml:space="preserve"> </v>
      </c>
      <c r="I522" s="330" t="str">
        <f>IF('ALC Transition Plans'!I523=0," ",'ALC Transition Plans'!I523)</f>
        <v xml:space="preserve"> </v>
      </c>
      <c r="J522" s="323" t="str">
        <f>IF('ALC Transition Plans'!$O523="yes", IF('ALC Transition Plans'!X523,"Prod",IF('ALC Transition Plans'!R523, 'ALC Transition Plans'!Q523," ")),"N/A")</f>
        <v>X</v>
      </c>
      <c r="K522" s="267">
        <f>IF('ALC Transition Plans'!R523=0," ",'ALC Transition Plans'!R523)</f>
        <v>42095</v>
      </c>
      <c r="L522" s="270" t="str">
        <f>IF('ALC Transition Plans'!S523=0," ",'ALC Transition Plans'!S523)</f>
        <v>Y</v>
      </c>
      <c r="M522" s="267">
        <f>IF('ALC Transition Plans'!T523=0," ",'ALC Transition Plans'!T523)</f>
        <v>42430</v>
      </c>
      <c r="N522" s="329" t="str">
        <f>IF('ALC Transition Plans'!$Z523="yes", IF('ALC Transition Plans'!AJ523,"Prod",IF('ALC Transition Plans'!AF523, 'ALC Transition Plans'!AC523," ")),"N/A")</f>
        <v>N/A</v>
      </c>
      <c r="O522" s="332" t="str">
        <f>IF('ALC Transition Plans'!AE523=0," ",'ALC Transition Plans'!AE523)</f>
        <v xml:space="preserve"> </v>
      </c>
      <c r="P522" s="560" t="str">
        <f>IF('ALC Transition Plans'!AF523=0," ",'ALC Transition Plans'!AF523)</f>
        <v xml:space="preserve"> </v>
      </c>
      <c r="Q522" s="558">
        <f t="shared" si="48"/>
        <v>1</v>
      </c>
      <c r="R522" s="276" t="str">
        <f>IF(VLOOKUP(B522,'Pivot Table'!$B$5:$K$2000,8,FALSE)=1,"Yes","")</f>
        <v>Yes</v>
      </c>
      <c r="S522" s="277" t="str">
        <f>'ALC Transition Plans'!BL523</f>
        <v xml:space="preserve"> </v>
      </c>
      <c r="T522" s="226" t="str">
        <f>IF('ALC POC'!D522=0," ",'ALC POC'!D522)</f>
        <v>Nan Voll</v>
      </c>
      <c r="U522" s="139" t="str">
        <f>IF('ALC POC'!E522=0," ",'ALC POC'!E522)</f>
        <v>NANETTE.D.VOLL@CBP.DHS.GOV</v>
      </c>
      <c r="V522" s="139" t="str">
        <f>IF('ALC POC'!F522=0," ",'ALC POC'!F522)</f>
        <v>317-614-4458</v>
      </c>
      <c r="X522">
        <f t="shared" si="49"/>
        <v>0</v>
      </c>
    </row>
    <row r="523" spans="1:24" ht="33.75" x14ac:dyDescent="0.25">
      <c r="A523" s="333" t="s">
        <v>448</v>
      </c>
      <c r="B523" s="333" t="s">
        <v>503</v>
      </c>
      <c r="C523" s="480" t="str">
        <f>IF('ALC POC'!C523=0," ",'ALC POC'!C523)</f>
        <v>CBP Dallas, TX</v>
      </c>
      <c r="D523" s="480" t="s">
        <v>2080</v>
      </c>
      <c r="E523" s="329" t="str">
        <f>IF('ALC Transition Plans'!$C524="yes", IF('ALC Transition Plans'!M524,"Prod",IF('ALC Transition Plans'!F524, 'ALC Transition Plans'!E524," ")),"N/A")</f>
        <v>N/A</v>
      </c>
      <c r="F523" s="330" t="str">
        <f>IF('ALC Transition Plans'!F524=0," ",'ALC Transition Plans'!F524)</f>
        <v xml:space="preserve"> </v>
      </c>
      <c r="G523" s="331" t="str">
        <f>IF('ALC Transition Plans'!G524=0," ",'ALC Transition Plans'!G524)</f>
        <v xml:space="preserve"> </v>
      </c>
      <c r="H523" s="331" t="str">
        <f>IF('ALC Transition Plans'!H524=0," ",'ALC Transition Plans'!H524)</f>
        <v xml:space="preserve"> </v>
      </c>
      <c r="I523" s="330" t="str">
        <f>IF('ALC Transition Plans'!I524=0," ",'ALC Transition Plans'!I524)</f>
        <v xml:space="preserve"> </v>
      </c>
      <c r="J523" s="323" t="str">
        <f>IF('ALC Transition Plans'!$O524="yes", IF('ALC Transition Plans'!X524,"Prod",IF('ALC Transition Plans'!R524, 'ALC Transition Plans'!Q524," ")),"N/A")</f>
        <v>X</v>
      </c>
      <c r="K523" s="267">
        <f>IF('ALC Transition Plans'!R524=0," ",'ALC Transition Plans'!R524)</f>
        <v>42095</v>
      </c>
      <c r="L523" s="270" t="str">
        <f>IF('ALC Transition Plans'!S524=0," ",'ALC Transition Plans'!S524)</f>
        <v>Y</v>
      </c>
      <c r="M523" s="267">
        <f>IF('ALC Transition Plans'!T524=0," ",'ALC Transition Plans'!T524)</f>
        <v>42430</v>
      </c>
      <c r="N523" s="329" t="str">
        <f>IF('ALC Transition Plans'!$Z524="yes", IF('ALC Transition Plans'!AJ524,"Prod",IF('ALC Transition Plans'!AF524, 'ALC Transition Plans'!AC524," ")),"N/A")</f>
        <v>N/A</v>
      </c>
      <c r="O523" s="332" t="str">
        <f>IF('ALC Transition Plans'!AE524=0," ",'ALC Transition Plans'!AE524)</f>
        <v xml:space="preserve"> </v>
      </c>
      <c r="P523" s="560" t="str">
        <f>IF('ALC Transition Plans'!AF524=0," ",'ALC Transition Plans'!AF524)</f>
        <v xml:space="preserve"> </v>
      </c>
      <c r="Q523" s="558">
        <f t="shared" si="48"/>
        <v>1</v>
      </c>
      <c r="R523" s="276" t="str">
        <f>IF(VLOOKUP(B523,'Pivot Table'!$B$5:$K$2000,8,FALSE)=1,"Yes","")</f>
        <v>Yes</v>
      </c>
      <c r="S523" s="277" t="str">
        <f>'ALC Transition Plans'!BL524</f>
        <v xml:space="preserve"> </v>
      </c>
      <c r="T523" s="226" t="str">
        <f>IF('ALC POC'!D523=0," ",'ALC POC'!D523)</f>
        <v>Nan Voll</v>
      </c>
      <c r="U523" s="139" t="str">
        <f>IF('ALC POC'!E523=0," ",'ALC POC'!E523)</f>
        <v>NANETTE.D.VOLL@CBP.DHS.GOV</v>
      </c>
      <c r="V523" s="139" t="str">
        <f>IF('ALC POC'!F523=0," ",'ALC POC'!F523)</f>
        <v>317-614-4458</v>
      </c>
      <c r="X523">
        <f t="shared" si="49"/>
        <v>0</v>
      </c>
    </row>
    <row r="524" spans="1:24" ht="33.75" x14ac:dyDescent="0.25">
      <c r="A524" s="333" t="s">
        <v>448</v>
      </c>
      <c r="B524" s="333" t="s">
        <v>504</v>
      </c>
      <c r="C524" s="480" t="str">
        <f>IF('ALC POC'!C524=0," ",'ALC POC'!C524)</f>
        <v>CBP San Diego, CA</v>
      </c>
      <c r="D524" s="480" t="s">
        <v>2080</v>
      </c>
      <c r="E524" s="329" t="str">
        <f>IF('ALC Transition Plans'!$C525="yes", IF('ALC Transition Plans'!M525,"Prod",IF('ALC Transition Plans'!F525, 'ALC Transition Plans'!E525," ")),"N/A")</f>
        <v>N/A</v>
      </c>
      <c r="F524" s="330" t="str">
        <f>IF('ALC Transition Plans'!F525=0," ",'ALC Transition Plans'!F525)</f>
        <v xml:space="preserve"> </v>
      </c>
      <c r="G524" s="331" t="str">
        <f>IF('ALC Transition Plans'!G525=0," ",'ALC Transition Plans'!G525)</f>
        <v xml:space="preserve"> </v>
      </c>
      <c r="H524" s="331" t="str">
        <f>IF('ALC Transition Plans'!H525=0," ",'ALC Transition Plans'!H525)</f>
        <v xml:space="preserve"> </v>
      </c>
      <c r="I524" s="330" t="str">
        <f>IF('ALC Transition Plans'!I525=0," ",'ALC Transition Plans'!I525)</f>
        <v xml:space="preserve"> </v>
      </c>
      <c r="J524" s="323" t="str">
        <f>IF('ALC Transition Plans'!$O525="yes", IF('ALC Transition Plans'!X525,"Prod",IF('ALC Transition Plans'!R525, 'ALC Transition Plans'!Q525," ")),"N/A")</f>
        <v>X</v>
      </c>
      <c r="K524" s="267">
        <f>IF('ALC Transition Plans'!R525=0," ",'ALC Transition Plans'!R525)</f>
        <v>42095</v>
      </c>
      <c r="L524" s="270" t="str">
        <f>IF('ALC Transition Plans'!S525=0," ",'ALC Transition Plans'!S525)</f>
        <v>Y</v>
      </c>
      <c r="M524" s="267">
        <f>IF('ALC Transition Plans'!T525=0," ",'ALC Transition Plans'!T525)</f>
        <v>42430</v>
      </c>
      <c r="N524" s="329" t="str">
        <f>IF('ALC Transition Plans'!$Z525="yes", IF('ALC Transition Plans'!AJ525,"Prod",IF('ALC Transition Plans'!AF525, 'ALC Transition Plans'!AC525," ")),"N/A")</f>
        <v>N/A</v>
      </c>
      <c r="O524" s="332" t="str">
        <f>IF('ALC Transition Plans'!AE525=0," ",'ALC Transition Plans'!AE525)</f>
        <v xml:space="preserve"> </v>
      </c>
      <c r="P524" s="560" t="str">
        <f>IF('ALC Transition Plans'!AF525=0," ",'ALC Transition Plans'!AF525)</f>
        <v xml:space="preserve"> </v>
      </c>
      <c r="Q524" s="558">
        <f t="shared" si="48"/>
        <v>1</v>
      </c>
      <c r="R524" s="276" t="str">
        <f>IF(VLOOKUP(B524,'Pivot Table'!$B$5:$K$2000,8,FALSE)=1,"Yes","")</f>
        <v>Yes</v>
      </c>
      <c r="S524" s="277" t="str">
        <f>'ALC Transition Plans'!BL525</f>
        <v xml:space="preserve"> </v>
      </c>
      <c r="T524" s="226" t="str">
        <f>IF('ALC POC'!D524=0," ",'ALC POC'!D524)</f>
        <v>Nan Voll</v>
      </c>
      <c r="U524" s="139" t="str">
        <f>IF('ALC POC'!E524=0," ",'ALC POC'!E524)</f>
        <v>NANETTE.D.VOLL@CBP.DHS.GOV</v>
      </c>
      <c r="V524" s="139" t="str">
        <f>IF('ALC POC'!F524=0," ",'ALC POC'!F524)</f>
        <v>317-614-4458</v>
      </c>
      <c r="X524">
        <f t="shared" si="49"/>
        <v>0</v>
      </c>
    </row>
    <row r="525" spans="1:24" ht="33.75" x14ac:dyDescent="0.25">
      <c r="A525" s="333" t="s">
        <v>448</v>
      </c>
      <c r="B525" s="333" t="s">
        <v>505</v>
      </c>
      <c r="C525" s="480" t="str">
        <f>IF('ALC POC'!C525=0," ",'ALC POC'!C525)</f>
        <v>CBP Los Angeles, CA</v>
      </c>
      <c r="D525" s="480" t="s">
        <v>2080</v>
      </c>
      <c r="E525" s="329" t="str">
        <f>IF('ALC Transition Plans'!$C526="yes", IF('ALC Transition Plans'!M526,"Prod",IF('ALC Transition Plans'!F526, 'ALC Transition Plans'!E526," ")),"N/A")</f>
        <v>N/A</v>
      </c>
      <c r="F525" s="330" t="str">
        <f>IF('ALC Transition Plans'!F526=0," ",'ALC Transition Plans'!F526)</f>
        <v xml:space="preserve"> </v>
      </c>
      <c r="G525" s="331" t="str">
        <f>IF('ALC Transition Plans'!G526=0," ",'ALC Transition Plans'!G526)</f>
        <v xml:space="preserve"> </v>
      </c>
      <c r="H525" s="331" t="str">
        <f>IF('ALC Transition Plans'!H526=0," ",'ALC Transition Plans'!H526)</f>
        <v xml:space="preserve"> </v>
      </c>
      <c r="I525" s="330" t="str">
        <f>IF('ALC Transition Plans'!I526=0," ",'ALC Transition Plans'!I526)</f>
        <v xml:space="preserve"> </v>
      </c>
      <c r="J525" s="323" t="str">
        <f>IF('ALC Transition Plans'!$O526="yes", IF('ALC Transition Plans'!X526,"Prod",IF('ALC Transition Plans'!R526, 'ALC Transition Plans'!Q526," ")),"N/A")</f>
        <v>X</v>
      </c>
      <c r="K525" s="267">
        <f>IF('ALC Transition Plans'!R526=0," ",'ALC Transition Plans'!R526)</f>
        <v>42095</v>
      </c>
      <c r="L525" s="270" t="str">
        <f>IF('ALC Transition Plans'!S526=0," ",'ALC Transition Plans'!S526)</f>
        <v>Y</v>
      </c>
      <c r="M525" s="267">
        <f>IF('ALC Transition Plans'!T526=0," ",'ALC Transition Plans'!T526)</f>
        <v>42430</v>
      </c>
      <c r="N525" s="329" t="str">
        <f>IF('ALC Transition Plans'!$Z526="yes", IF('ALC Transition Plans'!AJ526,"Prod",IF('ALC Transition Plans'!AF526, 'ALC Transition Plans'!AC526," ")),"N/A")</f>
        <v>N/A</v>
      </c>
      <c r="O525" s="332" t="str">
        <f>IF('ALC Transition Plans'!AE526=0," ",'ALC Transition Plans'!AE526)</f>
        <v xml:space="preserve"> </v>
      </c>
      <c r="P525" s="560" t="str">
        <f>IF('ALC Transition Plans'!AF526=0," ",'ALC Transition Plans'!AF526)</f>
        <v xml:space="preserve"> </v>
      </c>
      <c r="Q525" s="558">
        <f t="shared" si="48"/>
        <v>1</v>
      </c>
      <c r="R525" s="276" t="str">
        <f>IF(VLOOKUP(B525,'Pivot Table'!$B$5:$K$2000,8,FALSE)=1,"Yes","")</f>
        <v>Yes</v>
      </c>
      <c r="S525" s="277" t="str">
        <f>'ALC Transition Plans'!BL526</f>
        <v xml:space="preserve"> </v>
      </c>
      <c r="T525" s="226" t="str">
        <f>IF('ALC POC'!D525=0," ",'ALC POC'!D525)</f>
        <v>Nan Voll</v>
      </c>
      <c r="U525" s="139" t="str">
        <f>IF('ALC POC'!E525=0," ",'ALC POC'!E525)</f>
        <v>NANETTE.D.VOLL@CBP.DHS.GOV</v>
      </c>
      <c r="V525" s="139" t="str">
        <f>IF('ALC POC'!F525=0," ",'ALC POC'!F525)</f>
        <v>317-614-4458</v>
      </c>
      <c r="X525">
        <f t="shared" si="49"/>
        <v>0</v>
      </c>
    </row>
    <row r="526" spans="1:24" ht="33.75" x14ac:dyDescent="0.25">
      <c r="A526" s="333" t="s">
        <v>448</v>
      </c>
      <c r="B526" s="333" t="s">
        <v>506</v>
      </c>
      <c r="C526" s="480" t="str">
        <f>IF('ALC POC'!C526=0," ",'ALC POC'!C526)</f>
        <v>CBP San Francisco, CA</v>
      </c>
      <c r="D526" s="480" t="s">
        <v>2080</v>
      </c>
      <c r="E526" s="329" t="str">
        <f>IF('ALC Transition Plans'!$C527="yes", IF('ALC Transition Plans'!M527,"Prod",IF('ALC Transition Plans'!F527, 'ALC Transition Plans'!E527," ")),"N/A")</f>
        <v>N/A</v>
      </c>
      <c r="F526" s="330" t="str">
        <f>IF('ALC Transition Plans'!F527=0," ",'ALC Transition Plans'!F527)</f>
        <v xml:space="preserve"> </v>
      </c>
      <c r="G526" s="331" t="str">
        <f>IF('ALC Transition Plans'!G527=0," ",'ALC Transition Plans'!G527)</f>
        <v xml:space="preserve"> </v>
      </c>
      <c r="H526" s="331" t="str">
        <f>IF('ALC Transition Plans'!H527=0," ",'ALC Transition Plans'!H527)</f>
        <v xml:space="preserve"> </v>
      </c>
      <c r="I526" s="330" t="str">
        <f>IF('ALC Transition Plans'!I527=0," ",'ALC Transition Plans'!I527)</f>
        <v xml:space="preserve"> </v>
      </c>
      <c r="J526" s="323" t="str">
        <f>IF('ALC Transition Plans'!$O527="yes", IF('ALC Transition Plans'!X527,"Prod",IF('ALC Transition Plans'!R527, 'ALC Transition Plans'!Q527," ")),"N/A")</f>
        <v>X</v>
      </c>
      <c r="K526" s="267">
        <f>IF('ALC Transition Plans'!R527=0," ",'ALC Transition Plans'!R527)</f>
        <v>42095</v>
      </c>
      <c r="L526" s="270" t="str">
        <f>IF('ALC Transition Plans'!S527=0," ",'ALC Transition Plans'!S527)</f>
        <v>Y</v>
      </c>
      <c r="M526" s="267">
        <f>IF('ALC Transition Plans'!T527=0," ",'ALC Transition Plans'!T527)</f>
        <v>42430</v>
      </c>
      <c r="N526" s="329" t="str">
        <f>IF('ALC Transition Plans'!$Z527="yes", IF('ALC Transition Plans'!AJ527,"Prod",IF('ALC Transition Plans'!AF527, 'ALC Transition Plans'!AC527," ")),"N/A")</f>
        <v>N/A</v>
      </c>
      <c r="O526" s="332" t="str">
        <f>IF('ALC Transition Plans'!AE527=0," ",'ALC Transition Plans'!AE527)</f>
        <v xml:space="preserve"> </v>
      </c>
      <c r="P526" s="560" t="str">
        <f>IF('ALC Transition Plans'!AF527=0," ",'ALC Transition Plans'!AF527)</f>
        <v xml:space="preserve"> </v>
      </c>
      <c r="Q526" s="558">
        <f t="shared" si="48"/>
        <v>1</v>
      </c>
      <c r="R526" s="276" t="str">
        <f>IF(VLOOKUP(B526,'Pivot Table'!$B$5:$K$2000,8,FALSE)=1,"Yes","")</f>
        <v/>
      </c>
      <c r="S526" s="277" t="str">
        <f>'ALC Transition Plans'!BL527</f>
        <v xml:space="preserve"> </v>
      </c>
      <c r="T526" s="226" t="str">
        <f>IF('ALC POC'!D526=0," ",'ALC POC'!D526)</f>
        <v>Nan Voll</v>
      </c>
      <c r="U526" s="139" t="str">
        <f>IF('ALC POC'!E526=0," ",'ALC POC'!E526)</f>
        <v>NANETTE.D.VOLL@CBP.DHS.GOV</v>
      </c>
      <c r="V526" s="139" t="str">
        <f>IF('ALC POC'!F526=0," ",'ALC POC'!F526)</f>
        <v>317-614-4458</v>
      </c>
      <c r="X526">
        <f t="shared" si="49"/>
        <v>0</v>
      </c>
    </row>
    <row r="527" spans="1:24" ht="33.75" x14ac:dyDescent="0.25">
      <c r="A527" s="333" t="s">
        <v>448</v>
      </c>
      <c r="B527" s="333" t="s">
        <v>507</v>
      </c>
      <c r="C527" s="480" t="str">
        <f>IF('ALC POC'!C527=0," ",'ALC POC'!C527)</f>
        <v>CBP Portland, OR</v>
      </c>
      <c r="D527" s="480" t="s">
        <v>2080</v>
      </c>
      <c r="E527" s="329" t="str">
        <f>IF('ALC Transition Plans'!$C528="yes", IF('ALC Transition Plans'!M528,"Prod",IF('ALC Transition Plans'!F528, 'ALC Transition Plans'!E528," ")),"N/A")</f>
        <v>N/A</v>
      </c>
      <c r="F527" s="330" t="str">
        <f>IF('ALC Transition Plans'!F528=0," ",'ALC Transition Plans'!F528)</f>
        <v xml:space="preserve"> </v>
      </c>
      <c r="G527" s="331" t="str">
        <f>IF('ALC Transition Plans'!G528=0," ",'ALC Transition Plans'!G528)</f>
        <v xml:space="preserve"> </v>
      </c>
      <c r="H527" s="331" t="str">
        <f>IF('ALC Transition Plans'!H528=0," ",'ALC Transition Plans'!H528)</f>
        <v xml:space="preserve"> </v>
      </c>
      <c r="I527" s="330" t="str">
        <f>IF('ALC Transition Plans'!I528=0," ",'ALC Transition Plans'!I528)</f>
        <v xml:space="preserve"> </v>
      </c>
      <c r="J527" s="323" t="str">
        <f>IF('ALC Transition Plans'!$O528="yes", IF('ALC Transition Plans'!X528,"Prod",IF('ALC Transition Plans'!R528, 'ALC Transition Plans'!Q528," ")),"N/A")</f>
        <v>X</v>
      </c>
      <c r="K527" s="267">
        <f>IF('ALC Transition Plans'!R528=0," ",'ALC Transition Plans'!R528)</f>
        <v>42095</v>
      </c>
      <c r="L527" s="270" t="str">
        <f>IF('ALC Transition Plans'!S528=0," ",'ALC Transition Plans'!S528)</f>
        <v>Y</v>
      </c>
      <c r="M527" s="267">
        <f>IF('ALC Transition Plans'!T528=0," ",'ALC Transition Plans'!T528)</f>
        <v>42430</v>
      </c>
      <c r="N527" s="329" t="str">
        <f>IF('ALC Transition Plans'!$Z528="yes", IF('ALC Transition Plans'!AJ528,"Prod",IF('ALC Transition Plans'!AF528, 'ALC Transition Plans'!AC528," ")),"N/A")</f>
        <v>N/A</v>
      </c>
      <c r="O527" s="332" t="str">
        <f>IF('ALC Transition Plans'!AE528=0," ",'ALC Transition Plans'!AE528)</f>
        <v xml:space="preserve"> </v>
      </c>
      <c r="P527" s="560" t="str">
        <f>IF('ALC Transition Plans'!AF528=0," ",'ALC Transition Plans'!AF528)</f>
        <v xml:space="preserve"> </v>
      </c>
      <c r="Q527" s="558">
        <f t="shared" si="48"/>
        <v>1</v>
      </c>
      <c r="R527" s="276" t="str">
        <f>IF(VLOOKUP(B527,'Pivot Table'!$B$5:$K$2000,8,FALSE)=1,"Yes","")</f>
        <v>Yes</v>
      </c>
      <c r="S527" s="277" t="str">
        <f>'ALC Transition Plans'!BL528</f>
        <v xml:space="preserve"> </v>
      </c>
      <c r="T527" s="226" t="str">
        <f>IF('ALC POC'!D527=0," ",'ALC POC'!D527)</f>
        <v>Nan Voll</v>
      </c>
      <c r="U527" s="139" t="str">
        <f>IF('ALC POC'!E527=0," ",'ALC POC'!E527)</f>
        <v>NANETTE.D.VOLL@CBP.DHS.GOV</v>
      </c>
      <c r="V527" s="139" t="str">
        <f>IF('ALC POC'!F527=0," ",'ALC POC'!F527)</f>
        <v>317-614-4458</v>
      </c>
      <c r="X527">
        <f t="shared" si="49"/>
        <v>0</v>
      </c>
    </row>
    <row r="528" spans="1:24" ht="33.75" x14ac:dyDescent="0.25">
      <c r="A528" s="333" t="s">
        <v>448</v>
      </c>
      <c r="B528" s="333" t="s">
        <v>508</v>
      </c>
      <c r="C528" s="480" t="str">
        <f>IF('ALC POC'!C528=0," ",'ALC POC'!C528)</f>
        <v>CBP Seattle/Blaine, WA</v>
      </c>
      <c r="D528" s="480" t="s">
        <v>2080</v>
      </c>
      <c r="E528" s="329" t="str">
        <f>IF('ALC Transition Plans'!$C529="yes", IF('ALC Transition Plans'!M529,"Prod",IF('ALC Transition Plans'!F529, 'ALC Transition Plans'!E529," ")),"N/A")</f>
        <v>N/A</v>
      </c>
      <c r="F528" s="330" t="str">
        <f>IF('ALC Transition Plans'!F529=0," ",'ALC Transition Plans'!F529)</f>
        <v xml:space="preserve"> </v>
      </c>
      <c r="G528" s="331" t="str">
        <f>IF('ALC Transition Plans'!G529=0," ",'ALC Transition Plans'!G529)</f>
        <v xml:space="preserve"> </v>
      </c>
      <c r="H528" s="331" t="str">
        <f>IF('ALC Transition Plans'!H529=0," ",'ALC Transition Plans'!H529)</f>
        <v xml:space="preserve"> </v>
      </c>
      <c r="I528" s="330" t="str">
        <f>IF('ALC Transition Plans'!I529=0," ",'ALC Transition Plans'!I529)</f>
        <v xml:space="preserve"> </v>
      </c>
      <c r="J528" s="323" t="str">
        <f>IF('ALC Transition Plans'!$O529="yes", IF('ALC Transition Plans'!X529,"Prod",IF('ALC Transition Plans'!R529, 'ALC Transition Plans'!Q529," ")),"N/A")</f>
        <v>X</v>
      </c>
      <c r="K528" s="267">
        <f>IF('ALC Transition Plans'!R529=0," ",'ALC Transition Plans'!R529)</f>
        <v>42095</v>
      </c>
      <c r="L528" s="270" t="str">
        <f>IF('ALC Transition Plans'!S529=0," ",'ALC Transition Plans'!S529)</f>
        <v>Y</v>
      </c>
      <c r="M528" s="267">
        <f>IF('ALC Transition Plans'!T529=0," ",'ALC Transition Plans'!T529)</f>
        <v>42430</v>
      </c>
      <c r="N528" s="329" t="str">
        <f>IF('ALC Transition Plans'!$Z529="yes", IF('ALC Transition Plans'!AJ529,"Prod",IF('ALC Transition Plans'!AF529, 'ALC Transition Plans'!AC529," ")),"N/A")</f>
        <v>N/A</v>
      </c>
      <c r="O528" s="332" t="str">
        <f>IF('ALC Transition Plans'!AE529=0," ",'ALC Transition Plans'!AE529)</f>
        <v xml:space="preserve"> </v>
      </c>
      <c r="P528" s="560" t="str">
        <f>IF('ALC Transition Plans'!AF529=0," ",'ALC Transition Plans'!AF529)</f>
        <v xml:space="preserve"> </v>
      </c>
      <c r="Q528" s="558">
        <f t="shared" si="48"/>
        <v>1</v>
      </c>
      <c r="R528" s="276" t="str">
        <f>IF(VLOOKUP(B528,'Pivot Table'!$B$5:$K$2000,8,FALSE)=1,"Yes","")</f>
        <v>Yes</v>
      </c>
      <c r="S528" s="277" t="str">
        <f>'ALC Transition Plans'!BL529</f>
        <v xml:space="preserve"> </v>
      </c>
      <c r="T528" s="226" t="str">
        <f>IF('ALC POC'!D528=0," ",'ALC POC'!D528)</f>
        <v>Nan Voll</v>
      </c>
      <c r="U528" s="139" t="str">
        <f>IF('ALC POC'!E528=0," ",'ALC POC'!E528)</f>
        <v>NANETTE.D.VOLL@CBP.DHS.GOV</v>
      </c>
      <c r="V528" s="139" t="str">
        <f>IF('ALC POC'!F528=0," ",'ALC POC'!F528)</f>
        <v>317-614-4458</v>
      </c>
      <c r="X528">
        <f t="shared" si="49"/>
        <v>0</v>
      </c>
    </row>
    <row r="529" spans="1:24" ht="33.75" x14ac:dyDescent="0.25">
      <c r="A529" s="333" t="s">
        <v>448</v>
      </c>
      <c r="B529" s="333" t="s">
        <v>509</v>
      </c>
      <c r="C529" s="480" t="str">
        <f>IF('ALC POC'!C529=0," ",'ALC POC'!C529)</f>
        <v>CBP Anchorage, AK</v>
      </c>
      <c r="D529" s="480" t="s">
        <v>2080</v>
      </c>
      <c r="E529" s="329" t="str">
        <f>IF('ALC Transition Plans'!$C530="yes", IF('ALC Transition Plans'!M530,"Prod",IF('ALC Transition Plans'!F530, 'ALC Transition Plans'!E530," ")),"N/A")</f>
        <v>N/A</v>
      </c>
      <c r="F529" s="330" t="str">
        <f>IF('ALC Transition Plans'!F530=0," ",'ALC Transition Plans'!F530)</f>
        <v xml:space="preserve"> </v>
      </c>
      <c r="G529" s="331" t="str">
        <f>IF('ALC Transition Plans'!G530=0," ",'ALC Transition Plans'!G530)</f>
        <v xml:space="preserve"> </v>
      </c>
      <c r="H529" s="331" t="str">
        <f>IF('ALC Transition Plans'!H530=0," ",'ALC Transition Plans'!H530)</f>
        <v xml:space="preserve"> </v>
      </c>
      <c r="I529" s="330" t="str">
        <f>IF('ALC Transition Plans'!I530=0," ",'ALC Transition Plans'!I530)</f>
        <v xml:space="preserve"> </v>
      </c>
      <c r="J529" s="323" t="str">
        <f>IF('ALC Transition Plans'!$O530="yes", IF('ALC Transition Plans'!X530,"Prod",IF('ALC Transition Plans'!R530, 'ALC Transition Plans'!Q530," ")),"N/A")</f>
        <v>X</v>
      </c>
      <c r="K529" s="267">
        <f>IF('ALC Transition Plans'!R530=0," ",'ALC Transition Plans'!R530)</f>
        <v>42095</v>
      </c>
      <c r="L529" s="270" t="str">
        <f>IF('ALC Transition Plans'!S530=0," ",'ALC Transition Plans'!S530)</f>
        <v>Y</v>
      </c>
      <c r="M529" s="267">
        <f>IF('ALC Transition Plans'!T530=0," ",'ALC Transition Plans'!T530)</f>
        <v>42430</v>
      </c>
      <c r="N529" s="329" t="str">
        <f>IF('ALC Transition Plans'!$Z530="yes", IF('ALC Transition Plans'!AJ530,"Prod",IF('ALC Transition Plans'!AF530, 'ALC Transition Plans'!AC530," ")),"N/A")</f>
        <v>N/A</v>
      </c>
      <c r="O529" s="332" t="str">
        <f>IF('ALC Transition Plans'!AE530=0," ",'ALC Transition Plans'!AE530)</f>
        <v xml:space="preserve"> </v>
      </c>
      <c r="P529" s="560" t="str">
        <f>IF('ALC Transition Plans'!AF530=0," ",'ALC Transition Plans'!AF530)</f>
        <v xml:space="preserve"> </v>
      </c>
      <c r="Q529" s="558">
        <f t="shared" si="48"/>
        <v>1</v>
      </c>
      <c r="R529" s="276" t="str">
        <f>IF(VLOOKUP(B529,'Pivot Table'!$B$5:$K$2000,8,FALSE)=1,"Yes","")</f>
        <v>Yes</v>
      </c>
      <c r="S529" s="277" t="str">
        <f>'ALC Transition Plans'!BL530</f>
        <v xml:space="preserve"> </v>
      </c>
      <c r="T529" s="226" t="str">
        <f>IF('ALC POC'!D529=0," ",'ALC POC'!D529)</f>
        <v>Nan Voll</v>
      </c>
      <c r="U529" s="139" t="str">
        <f>IF('ALC POC'!E529=0," ",'ALC POC'!E529)</f>
        <v>NANETTE.D.VOLL@CBP.DHS.GOV</v>
      </c>
      <c r="V529" s="139" t="str">
        <f>IF('ALC POC'!F529=0," ",'ALC POC'!F529)</f>
        <v>317-614-4458</v>
      </c>
      <c r="X529">
        <f t="shared" si="49"/>
        <v>0</v>
      </c>
    </row>
    <row r="530" spans="1:24" ht="33.75" x14ac:dyDescent="0.25">
      <c r="A530" s="333" t="s">
        <v>448</v>
      </c>
      <c r="B530" s="333" t="s">
        <v>510</v>
      </c>
      <c r="C530" s="480" t="str">
        <f>IF('ALC POC'!C530=0," ",'ALC POC'!C530)</f>
        <v>CBP Hawaii</v>
      </c>
      <c r="D530" s="480" t="s">
        <v>2080</v>
      </c>
      <c r="E530" s="329" t="str">
        <f>IF('ALC Transition Plans'!$C531="yes", IF('ALC Transition Plans'!M531,"Prod",IF('ALC Transition Plans'!F531, 'ALC Transition Plans'!E531," ")),"N/A")</f>
        <v>N/A</v>
      </c>
      <c r="F530" s="330" t="str">
        <f>IF('ALC Transition Plans'!F531=0," ",'ALC Transition Plans'!F531)</f>
        <v xml:space="preserve"> </v>
      </c>
      <c r="G530" s="331" t="str">
        <f>IF('ALC Transition Plans'!G531=0," ",'ALC Transition Plans'!G531)</f>
        <v xml:space="preserve"> </v>
      </c>
      <c r="H530" s="331" t="str">
        <f>IF('ALC Transition Plans'!H531=0," ",'ALC Transition Plans'!H531)</f>
        <v xml:space="preserve"> </v>
      </c>
      <c r="I530" s="330" t="str">
        <f>IF('ALC Transition Plans'!I531=0," ",'ALC Transition Plans'!I531)</f>
        <v xml:space="preserve"> </v>
      </c>
      <c r="J530" s="323" t="str">
        <f>IF('ALC Transition Plans'!$O531="yes", IF('ALC Transition Plans'!X531,"Prod",IF('ALC Transition Plans'!R531, 'ALC Transition Plans'!Q531," ")),"N/A")</f>
        <v>X</v>
      </c>
      <c r="K530" s="267">
        <f>IF('ALC Transition Plans'!R531=0," ",'ALC Transition Plans'!R531)</f>
        <v>42095</v>
      </c>
      <c r="L530" s="270" t="str">
        <f>IF('ALC Transition Plans'!S531=0," ",'ALC Transition Plans'!S531)</f>
        <v>Y</v>
      </c>
      <c r="M530" s="267">
        <f>IF('ALC Transition Plans'!T531=0," ",'ALC Transition Plans'!T531)</f>
        <v>42430</v>
      </c>
      <c r="N530" s="329" t="str">
        <f>IF('ALC Transition Plans'!$Z531="yes", IF('ALC Transition Plans'!AJ531,"Prod",IF('ALC Transition Plans'!AF531, 'ALC Transition Plans'!AC531," ")),"N/A")</f>
        <v>N/A</v>
      </c>
      <c r="O530" s="332" t="str">
        <f>IF('ALC Transition Plans'!AE531=0," ",'ALC Transition Plans'!AE531)</f>
        <v xml:space="preserve"> </v>
      </c>
      <c r="P530" s="560" t="str">
        <f>IF('ALC Transition Plans'!AF531=0," ",'ALC Transition Plans'!AF531)</f>
        <v xml:space="preserve"> </v>
      </c>
      <c r="Q530" s="558">
        <f t="shared" si="48"/>
        <v>1</v>
      </c>
      <c r="R530" s="276" t="str">
        <f>IF(VLOOKUP(B530,'Pivot Table'!$B$5:$K$2000,8,FALSE)=1,"Yes","")</f>
        <v>Yes</v>
      </c>
      <c r="S530" s="277" t="str">
        <f>'ALC Transition Plans'!BL531</f>
        <v xml:space="preserve"> </v>
      </c>
      <c r="T530" s="226" t="str">
        <f>IF('ALC POC'!D530=0," ",'ALC POC'!D530)</f>
        <v>Nan Voll</v>
      </c>
      <c r="U530" s="139" t="str">
        <f>IF('ALC POC'!E530=0," ",'ALC POC'!E530)</f>
        <v>NANETTE.D.VOLL@CBP.DHS.GOV</v>
      </c>
      <c r="V530" s="139" t="str">
        <f>IF('ALC POC'!F530=0," ",'ALC POC'!F530)</f>
        <v>317-614-4458</v>
      </c>
      <c r="X530">
        <f t="shared" si="49"/>
        <v>0</v>
      </c>
    </row>
    <row r="531" spans="1:24" ht="15" customHeight="1" x14ac:dyDescent="0.25">
      <c r="A531" s="333" t="s">
        <v>448</v>
      </c>
      <c r="B531" s="333" t="s">
        <v>511</v>
      </c>
      <c r="C531" s="480" t="str">
        <f>IF('ALC POC'!C531=0," ",'ALC POC'!C531)</f>
        <v>DHS - CBP</v>
      </c>
      <c r="D531" s="480"/>
      <c r="E531" s="322" t="str">
        <f>IF('ALC Transition Plans'!$C532="yes", IF('ALC Transition Plans'!M532,"Prod",IF('ALC Transition Plans'!F532, 'ALC Transition Plans'!E532," ")),"N/A")</f>
        <v>Prod</v>
      </c>
      <c r="F531" s="261" t="str">
        <f>IF('ALC Transition Plans'!F532=0," ",'ALC Transition Plans'!F532)</f>
        <v xml:space="preserve"> </v>
      </c>
      <c r="G531" s="262" t="str">
        <f>IF('ALC Transition Plans'!G532=0," ",'ALC Transition Plans'!G532)</f>
        <v>Y</v>
      </c>
      <c r="H531" s="262" t="str">
        <f>IF('ALC Transition Plans'!H532=0," ",'ALC Transition Plans'!H532)</f>
        <v>Y</v>
      </c>
      <c r="I531" s="261" t="str">
        <f>IF('ALC Transition Plans'!I532=0," ",'ALC Transition Plans'!I532)</f>
        <v xml:space="preserve"> </v>
      </c>
      <c r="J531" s="323" t="str">
        <f>IF('ALC Transition Plans'!$O532="yes", IF('ALC Transition Plans'!X532,"Prod",IF('ALC Transition Plans'!R532, 'ALC Transition Plans'!Q532," ")),"N/A")</f>
        <v>Prod</v>
      </c>
      <c r="K531" s="267">
        <f>IF('ALC Transition Plans'!R532=0," ",'ALC Transition Plans'!R532)</f>
        <v>41487</v>
      </c>
      <c r="L531" s="270" t="str">
        <f>IF('ALC Transition Plans'!S532=0," ",'ALC Transition Plans'!S532)</f>
        <v>Y</v>
      </c>
      <c r="M531" s="267" t="str">
        <f>IF('ALC Transition Plans'!T532=0," ",'ALC Transition Plans'!T532)</f>
        <v xml:space="preserve"> </v>
      </c>
      <c r="N531" s="324" t="str">
        <f>IF('ALC Transition Plans'!$Z532="yes", IF('ALC Transition Plans'!AJ532,"Prod",IF('ALC Transition Plans'!AF532, 'ALC Transition Plans'!AC532," ")),"N/A")</f>
        <v>Prod</v>
      </c>
      <c r="O531" s="269" t="str">
        <f>IF('ALC Transition Plans'!AE532=0," ",'ALC Transition Plans'!AE532)</f>
        <v>Y</v>
      </c>
      <c r="P531" s="557" t="str">
        <f>IF('ALC Transition Plans'!AF532=0," ",'ALC Transition Plans'!AF532)</f>
        <v xml:space="preserve"> </v>
      </c>
      <c r="Q531" s="558">
        <f t="shared" si="48"/>
        <v>0</v>
      </c>
      <c r="R531" s="276" t="str">
        <f>IF(VLOOKUP(B531,'Pivot Table'!$B$5:$K$2000,8,FALSE)=1,"Yes","")</f>
        <v/>
      </c>
      <c r="S531" s="277" t="str">
        <f>'ALC Transition Plans'!BL532</f>
        <v>F</v>
      </c>
      <c r="T531" s="226" t="str">
        <f>IF('ALC POC'!D531=0," ",'ALC POC'!D531)</f>
        <v>Jessica Ruffin</v>
      </c>
      <c r="U531" s="139" t="str">
        <f>IF('ALC POC'!E531=0," ",'ALC POC'!E531)</f>
        <v xml:space="preserve"> jessica.ruffin@cbp.dhs.gov</v>
      </c>
      <c r="V531" s="139" t="str">
        <f>IF('ALC POC'!F531=0," ",'ALC POC'!F531)</f>
        <v>317-614-4671</v>
      </c>
      <c r="X531">
        <f t="shared" si="49"/>
        <v>0</v>
      </c>
    </row>
    <row r="532" spans="1:24" ht="15" customHeight="1" x14ac:dyDescent="0.25">
      <c r="A532" s="333" t="s">
        <v>448</v>
      </c>
      <c r="B532" s="333" t="s">
        <v>512</v>
      </c>
      <c r="C532" s="480" t="str">
        <f>IF('ALC POC'!C532=0," ",'ALC POC'!C532)</f>
        <v>DHS - ICE</v>
      </c>
      <c r="D532" s="480"/>
      <c r="E532" s="322" t="str">
        <f>IF('ALC Transition Plans'!$C533="yes", IF('ALC Transition Plans'!M533,"Prod",IF('ALC Transition Plans'!F533, 'ALC Transition Plans'!E533," ")),"N/A")</f>
        <v>Prod</v>
      </c>
      <c r="F532" s="261" t="str">
        <f>IF('ALC Transition Plans'!F533=0," ",'ALC Transition Plans'!F533)</f>
        <v xml:space="preserve"> </v>
      </c>
      <c r="G532" s="262" t="str">
        <f>IF('ALC Transition Plans'!G533=0," ",'ALC Transition Plans'!G533)</f>
        <v>Y</v>
      </c>
      <c r="H532" s="262" t="str">
        <f>IF('ALC Transition Plans'!H533=0," ",'ALC Transition Plans'!H533)</f>
        <v>Y</v>
      </c>
      <c r="I532" s="261" t="str">
        <f>IF('ALC Transition Plans'!I533=0," ",'ALC Transition Plans'!I533)</f>
        <v xml:space="preserve"> </v>
      </c>
      <c r="J532" s="323" t="str">
        <f>IF('ALC Transition Plans'!$O533="yes", IF('ALC Transition Plans'!X533,"Prod",IF('ALC Transition Plans'!R533, 'ALC Transition Plans'!Q533," ")),"N/A")</f>
        <v>Prod</v>
      </c>
      <c r="K532" s="267" t="str">
        <f>IF('ALC Transition Plans'!R533=0," ",'ALC Transition Plans'!R533)</f>
        <v xml:space="preserve"> </v>
      </c>
      <c r="L532" s="270" t="str">
        <f>IF('ALC Transition Plans'!S533=0," ",'ALC Transition Plans'!S533)</f>
        <v>Y</v>
      </c>
      <c r="M532" s="267" t="str">
        <f>IF('ALC Transition Plans'!T533=0," ",'ALC Transition Plans'!T533)</f>
        <v xml:space="preserve"> </v>
      </c>
      <c r="N532" s="324" t="str">
        <f>IF('ALC Transition Plans'!$Z533="yes", IF('ALC Transition Plans'!AJ533,"Prod",IF('ALC Transition Plans'!AF533, 'ALC Transition Plans'!AC533," ")),"N/A")</f>
        <v>Prod</v>
      </c>
      <c r="O532" s="269" t="str">
        <f>IF('ALC Transition Plans'!AE533=0," ",'ALC Transition Plans'!AE533)</f>
        <v>Y</v>
      </c>
      <c r="P532" s="557" t="str">
        <f>IF('ALC Transition Plans'!AF533=0," ",'ALC Transition Plans'!AF533)</f>
        <v xml:space="preserve"> </v>
      </c>
      <c r="Q532" s="558">
        <f t="shared" si="48"/>
        <v>0</v>
      </c>
      <c r="R532" s="276" t="str">
        <f>IF(VLOOKUP(B532,'Pivot Table'!$B$5:$K$2000,8,FALSE)=1,"Yes","")</f>
        <v/>
      </c>
      <c r="S532" s="277" t="str">
        <f>'ALC Transition Plans'!BL533</f>
        <v>F</v>
      </c>
      <c r="T532" s="226" t="str">
        <f>IF('ALC POC'!D532=0," ",'ALC POC'!D532)</f>
        <v>Cynthia Chimah</v>
      </c>
      <c r="U532" s="139" t="str">
        <f>IF('ALC POC'!E532=0," ",'ALC POC'!E532)</f>
        <v xml:space="preserve"> Cynthia.C.Chimah@ice.dhs.gov</v>
      </c>
      <c r="V532" s="139" t="str">
        <f>IF('ALC POC'!F532=0," ",'ALC POC'!F532)</f>
        <v>202-732-4869</v>
      </c>
      <c r="X532">
        <f t="shared" si="49"/>
        <v>0</v>
      </c>
    </row>
    <row r="533" spans="1:24" ht="32.4" customHeight="1" x14ac:dyDescent="0.25">
      <c r="A533" s="333" t="s">
        <v>448</v>
      </c>
      <c r="B533" s="333" t="s">
        <v>513</v>
      </c>
      <c r="C533" s="480" t="str">
        <f>IF('ALC POC'!C533=0," ",'ALC POC'!C533)</f>
        <v>DHS - ICE</v>
      </c>
      <c r="D533" s="480"/>
      <c r="E533" s="322" t="str">
        <f>IF('ALC Transition Plans'!$C534="yes", IF('ALC Transition Plans'!M534,"Prod",IF('ALC Transition Plans'!F534, 'ALC Transition Plans'!E534," ")),"N/A")</f>
        <v>Prod</v>
      </c>
      <c r="F533" s="261" t="str">
        <f>IF('ALC Transition Plans'!F534=0," ",'ALC Transition Plans'!F534)</f>
        <v xml:space="preserve"> </v>
      </c>
      <c r="G533" s="262" t="str">
        <f>IF('ALC Transition Plans'!G534=0," ",'ALC Transition Plans'!G534)</f>
        <v>Y</v>
      </c>
      <c r="H533" s="262" t="str">
        <f>IF('ALC Transition Plans'!H534=0," ",'ALC Transition Plans'!H534)</f>
        <v>Y</v>
      </c>
      <c r="I533" s="261" t="str">
        <f>IF('ALC Transition Plans'!I534=0," ",'ALC Transition Plans'!I534)</f>
        <v xml:space="preserve"> </v>
      </c>
      <c r="J533" s="323" t="str">
        <f>IF('ALC Transition Plans'!$O534="yes", IF('ALC Transition Plans'!X534,"Prod",IF('ALC Transition Plans'!R534, 'ALC Transition Plans'!Q534," ")),"N/A")</f>
        <v>Prod</v>
      </c>
      <c r="K533" s="267" t="str">
        <f>IF('ALC Transition Plans'!R534=0," ",'ALC Transition Plans'!R534)</f>
        <v xml:space="preserve"> </v>
      </c>
      <c r="L533" s="270" t="str">
        <f>IF('ALC Transition Plans'!S534=0," ",'ALC Transition Plans'!S534)</f>
        <v>Y</v>
      </c>
      <c r="M533" s="267" t="str">
        <f>IF('ALC Transition Plans'!T534=0," ",'ALC Transition Plans'!T534)</f>
        <v xml:space="preserve"> </v>
      </c>
      <c r="N533" s="324" t="str">
        <f>IF('ALC Transition Plans'!$Z534="yes", IF('ALC Transition Plans'!AJ534,"Prod",IF('ALC Transition Plans'!AF534, 'ALC Transition Plans'!AC534," ")),"N/A")</f>
        <v>Prod</v>
      </c>
      <c r="O533" s="269" t="str">
        <f>IF('ALC Transition Plans'!AE534=0," ",'ALC Transition Plans'!AE534)</f>
        <v>Y</v>
      </c>
      <c r="P533" s="557" t="str">
        <f>IF('ALC Transition Plans'!AF534=0," ",'ALC Transition Plans'!AF534)</f>
        <v xml:space="preserve"> </v>
      </c>
      <c r="Q533" s="558">
        <f t="shared" si="48"/>
        <v>0</v>
      </c>
      <c r="R533" s="276" t="str">
        <f>IF(VLOOKUP(B533,'Pivot Table'!$B$5:$K$2000,8,FALSE)=1,"Yes","")</f>
        <v/>
      </c>
      <c r="S533" s="277" t="str">
        <f>'ALC Transition Plans'!BL534</f>
        <v>F</v>
      </c>
      <c r="T533" s="226" t="str">
        <f>IF('ALC POC'!D533=0," ",'ALC POC'!D533)</f>
        <v>Cynthia Chimah
Todd Isham 
Dan Dixon</v>
      </c>
      <c r="U533" s="139" t="str">
        <f>IF('ALC POC'!E533=0," ",'ALC POC'!E533)</f>
        <v xml:space="preserve"> Cynthia.C.Chimah@ice.dhs.gov
Todd.M.Isham@ice.dhs.gov, 
dan.a.dixon@ice.dhs.gov, </v>
      </c>
      <c r="V533" s="139" t="str">
        <f>IF('ALC POC'!F533=0," ",'ALC POC'!F533)</f>
        <v xml:space="preserve">202-732-4869
802-288-7614,
802-288-7672 </v>
      </c>
      <c r="X533">
        <f t="shared" si="49"/>
        <v>0</v>
      </c>
    </row>
    <row r="534" spans="1:24" ht="103.95" customHeight="1" x14ac:dyDescent="0.25">
      <c r="A534" s="333" t="s">
        <v>448</v>
      </c>
      <c r="B534" s="333" t="s">
        <v>514</v>
      </c>
      <c r="C534" s="480" t="str">
        <f>IF('ALC POC'!C534=0," ",'ALC POC'!C534)</f>
        <v>DHS - USCG</v>
      </c>
      <c r="D534" s="480"/>
      <c r="E534" s="322" t="str">
        <f>IF('ALC Transition Plans'!$C535="yes", IF('ALC Transition Plans'!M535,"Prod",IF('ALC Transition Plans'!F535, 'ALC Transition Plans'!E535," ")),"N/A")</f>
        <v>Prod</v>
      </c>
      <c r="F534" s="261">
        <f>IF('ALC Transition Plans'!F535=0," ",'ALC Transition Plans'!F535)</f>
        <v>41760</v>
      </c>
      <c r="G534" s="262" t="str">
        <f>IF('ALC Transition Plans'!G535=0," ",'ALC Transition Plans'!G535)</f>
        <v>Y</v>
      </c>
      <c r="H534" s="262" t="str">
        <f>IF('ALC Transition Plans'!H535=0," ",'ALC Transition Plans'!H535)</f>
        <v>Y</v>
      </c>
      <c r="I534" s="261" t="str">
        <f>IF('ALC Transition Plans'!I535=0," ",'ALC Transition Plans'!I535)</f>
        <v xml:space="preserve"> </v>
      </c>
      <c r="J534" s="323" t="str">
        <f>IF('ALC Transition Plans'!$O535="yes", IF('ALC Transition Plans'!X535,"Prod",IF('ALC Transition Plans'!R535, 'ALC Transition Plans'!Q535," ")),"N/A")</f>
        <v>Prod</v>
      </c>
      <c r="K534" s="267">
        <f>IF('ALC Transition Plans'!R535=0," ",'ALC Transition Plans'!R535)</f>
        <v>41760</v>
      </c>
      <c r="L534" s="270" t="str">
        <f>IF('ALC Transition Plans'!S535=0," ",'ALC Transition Plans'!S535)</f>
        <v>Y</v>
      </c>
      <c r="M534" s="267" t="str">
        <f>IF('ALC Transition Plans'!T535=0," ",'ALC Transition Plans'!T535)</f>
        <v xml:space="preserve"> </v>
      </c>
      <c r="N534" s="324" t="str">
        <f>IF('ALC Transition Plans'!$Z535="yes", IF('ALC Transition Plans'!AJ535,"Prod",IF('ALC Transition Plans'!AF535, 'ALC Transition Plans'!AC535," ")),"N/A")</f>
        <v>Prod</v>
      </c>
      <c r="O534" s="269" t="str">
        <f>IF('ALC Transition Plans'!AE535=0," ",'ALC Transition Plans'!AE535)</f>
        <v>Y</v>
      </c>
      <c r="P534" s="557" t="str">
        <f>IF('ALC Transition Plans'!AF535=0," ",'ALC Transition Plans'!AF535)</f>
        <v xml:space="preserve"> </v>
      </c>
      <c r="Q534" s="558">
        <f t="shared" si="48"/>
        <v>0</v>
      </c>
      <c r="R534" s="276" t="str">
        <f>IF(VLOOKUP(B534,'Pivot Table'!$B$5:$K$2000,8,FALSE)=1,"Yes","")</f>
        <v/>
      </c>
      <c r="S534" s="277" t="str">
        <f>'ALC Transition Plans'!BL535</f>
        <v>F</v>
      </c>
      <c r="T534" s="226" t="str">
        <f>IF('ALC POC'!D534=0," ",'ALC POC'!D534)</f>
        <v>Cynthia Hart
Halima Chung 
Paula Kitchen 
Stephen Reagan 
Stephen Johnson 
Elizabeth Higgins 
Mary Rary 
Michael Carroll 
Viola Hyde 
Jeffrey Rasnake</v>
      </c>
      <c r="U534" s="139" t="str">
        <f>IF('ALC POC'!E534=0," ",'ALC POC'!E534)</f>
        <v>Cynthia.A.Hart@uscg.mil 
Halima.N.Chung@uscg.mil 
Paula.N.Kitchen@uscg.mil 
Stephen.D.Reagan@uscg.mil 
Stephen.H.Johnson@uscg.mil
Elizabeth.J.Higgins@uscg.mil
Mary.R.Ray@uscg.mil
Michael.P.Carroll2@uscg.mil 
Viola.M.Hyde@uscg.mil 
Jeffery.J.Rasnake@uscg.mil</v>
      </c>
      <c r="V534" s="139" t="str">
        <f>IF('ALC POC'!F534=0," ",'ALC POC'!F534)</f>
        <v xml:space="preserve"> </v>
      </c>
      <c r="X534">
        <f t="shared" si="49"/>
        <v>0</v>
      </c>
    </row>
    <row r="535" spans="1:24" ht="15" customHeight="1" x14ac:dyDescent="0.25">
      <c r="A535" s="333" t="s">
        <v>448</v>
      </c>
      <c r="B535" s="333" t="s">
        <v>515</v>
      </c>
      <c r="C535" s="480" t="str">
        <f>IF('ALC POC'!C535=0," ",'ALC POC'!C535)</f>
        <v>DHS - USCG</v>
      </c>
      <c r="D535" s="480"/>
      <c r="E535" s="322" t="str">
        <f>IF('ALC Transition Plans'!$C536="yes", IF('ALC Transition Plans'!M536,"Prod",IF('ALC Transition Plans'!F536, 'ALC Transition Plans'!E536," ")),"N/A")</f>
        <v>Prod</v>
      </c>
      <c r="F535" s="261">
        <f>IF('ALC Transition Plans'!F536=0," ",'ALC Transition Plans'!F536)</f>
        <v>41852</v>
      </c>
      <c r="G535" s="262" t="str">
        <f>IF('ALC Transition Plans'!G536=0," ",'ALC Transition Plans'!G536)</f>
        <v>Y</v>
      </c>
      <c r="H535" s="262" t="str">
        <f>IF('ALC Transition Plans'!H536=0," ",'ALC Transition Plans'!H536)</f>
        <v>Y</v>
      </c>
      <c r="I535" s="261" t="str">
        <f>IF('ALC Transition Plans'!I536=0," ",'ALC Transition Plans'!I536)</f>
        <v xml:space="preserve"> </v>
      </c>
      <c r="J535" s="323" t="str">
        <f>IF('ALC Transition Plans'!$O536="yes", IF('ALC Transition Plans'!X536,"Prod",IF('ALC Transition Plans'!R536, 'ALC Transition Plans'!Q536," ")),"N/A")</f>
        <v>Prod</v>
      </c>
      <c r="K535" s="267">
        <f>IF('ALC Transition Plans'!R536=0," ",'ALC Transition Plans'!R536)</f>
        <v>41852</v>
      </c>
      <c r="L535" s="270" t="str">
        <f>IF('ALC Transition Plans'!S536=0," ",'ALC Transition Plans'!S536)</f>
        <v>Y</v>
      </c>
      <c r="M535" s="267" t="str">
        <f>IF('ALC Transition Plans'!T536=0," ",'ALC Transition Plans'!T536)</f>
        <v xml:space="preserve"> </v>
      </c>
      <c r="N535" s="324" t="str">
        <f>IF('ALC Transition Plans'!$Z536="yes", IF('ALC Transition Plans'!AJ536,"Prod",IF('ALC Transition Plans'!AF536, 'ALC Transition Plans'!AC536," ")),"N/A")</f>
        <v>Prod</v>
      </c>
      <c r="O535" s="269" t="str">
        <f>IF('ALC Transition Plans'!AE536=0," ",'ALC Transition Plans'!AE536)</f>
        <v>Y</v>
      </c>
      <c r="P535" s="557" t="str">
        <f>IF('ALC Transition Plans'!AF536=0," ",'ALC Transition Plans'!AF536)</f>
        <v xml:space="preserve"> </v>
      </c>
      <c r="Q535" s="558">
        <f t="shared" si="48"/>
        <v>0</v>
      </c>
      <c r="R535" s="276" t="str">
        <f>IF(VLOOKUP(B535,'Pivot Table'!$B$5:$K$2000,8,FALSE)=1,"Yes","")</f>
        <v/>
      </c>
      <c r="S535" s="277" t="str">
        <f>'ALC Transition Plans'!BL536</f>
        <v>F</v>
      </c>
      <c r="T535" s="226" t="str">
        <f>IF('ALC POC'!D535=0," ",'ALC POC'!D535)</f>
        <v>Patricia Nash</v>
      </c>
      <c r="U535" s="139" t="str">
        <f>IF('ALC POC'!E535=0," ",'ALC POC'!E535)</f>
        <v>PATRICIA.S.NASH@uscg.mil</v>
      </c>
      <c r="V535" s="139" t="str">
        <f>IF('ALC POC'!F535=0," ",'ALC POC'!F535)</f>
        <v>252-334-5113</v>
      </c>
      <c r="X535">
        <f t="shared" si="49"/>
        <v>0</v>
      </c>
    </row>
    <row r="536" spans="1:24" ht="32.4" customHeight="1" x14ac:dyDescent="0.25">
      <c r="A536" s="333" t="s">
        <v>448</v>
      </c>
      <c r="B536" s="333" t="s">
        <v>516</v>
      </c>
      <c r="C536" s="480" t="str">
        <f>IF('ALC POC'!C536=0," ",'ALC POC'!C536)</f>
        <v>DHS - USCG Yard SFLC</v>
      </c>
      <c r="D536" s="480"/>
      <c r="E536" s="322" t="str">
        <f>IF('ALC Transition Plans'!$C537="yes", IF('ALC Transition Plans'!M537,"Prod",IF('ALC Transition Plans'!F537, 'ALC Transition Plans'!E537," ")),"N/A")</f>
        <v>Prod</v>
      </c>
      <c r="F536" s="261">
        <f>IF('ALC Transition Plans'!F537=0," ",'ALC Transition Plans'!F537)</f>
        <v>41730</v>
      </c>
      <c r="G536" s="262" t="str">
        <f>IF('ALC Transition Plans'!G537=0," ",'ALC Transition Plans'!G537)</f>
        <v>Y</v>
      </c>
      <c r="H536" s="262" t="str">
        <f>IF('ALC Transition Plans'!H537=0," ",'ALC Transition Plans'!H537)</f>
        <v>Y</v>
      </c>
      <c r="I536" s="261" t="str">
        <f>IF('ALC Transition Plans'!I537=0," ",'ALC Transition Plans'!I537)</f>
        <v xml:space="preserve"> </v>
      </c>
      <c r="J536" s="323" t="str">
        <f>IF('ALC Transition Plans'!$O537="yes", IF('ALC Transition Plans'!X537,"Prod",IF('ALC Transition Plans'!R537, 'ALC Transition Plans'!Q537," ")),"N/A")</f>
        <v>Prod</v>
      </c>
      <c r="K536" s="267">
        <f>IF('ALC Transition Plans'!R537=0," ",'ALC Transition Plans'!R537)</f>
        <v>41609</v>
      </c>
      <c r="L536" s="270" t="str">
        <f>IF('ALC Transition Plans'!S537=0," ",'ALC Transition Plans'!S537)</f>
        <v>Y</v>
      </c>
      <c r="M536" s="267" t="str">
        <f>IF('ALC Transition Plans'!T537=0," ",'ALC Transition Plans'!T537)</f>
        <v xml:space="preserve"> </v>
      </c>
      <c r="N536" s="324" t="str">
        <f>IF('ALC Transition Plans'!$Z537="yes", IF('ALC Transition Plans'!AJ537,"Prod",IF('ALC Transition Plans'!AF537, 'ALC Transition Plans'!AC537," ")),"N/A")</f>
        <v>Prod</v>
      </c>
      <c r="O536" s="269" t="str">
        <f>IF('ALC Transition Plans'!AE537=0," ",'ALC Transition Plans'!AE537)</f>
        <v>Y</v>
      </c>
      <c r="P536" s="557" t="str">
        <f>IF('ALC Transition Plans'!AF537=0," ",'ALC Transition Plans'!AF537)</f>
        <v xml:space="preserve"> </v>
      </c>
      <c r="Q536" s="558">
        <f t="shared" si="48"/>
        <v>0</v>
      </c>
      <c r="R536" s="276" t="str">
        <f>IF(VLOOKUP(B536,'Pivot Table'!$B$5:$K$2000,8,FALSE)=1,"Yes","")</f>
        <v/>
      </c>
      <c r="S536" s="277" t="str">
        <f>'ALC Transition Plans'!BL537</f>
        <v>F</v>
      </c>
      <c r="T536" s="226" t="str">
        <f>IF('ALC POC'!D536=0," ",'ALC POC'!D536)</f>
        <v xml:space="preserve">Dianne White
Leslie Pollock
</v>
      </c>
      <c r="U536" s="139" t="e">
        <f>IF('ALC POC'!#REF!=0," ",'ALC POC'!#REF!)</f>
        <v>#REF!</v>
      </c>
      <c r="V536" s="139" t="e">
        <f>IF('ALC POC'!#REF!=0," ",'ALC POC'!#REF!)</f>
        <v>#REF!</v>
      </c>
      <c r="X536">
        <f t="shared" si="49"/>
        <v>0</v>
      </c>
    </row>
    <row r="537" spans="1:24" ht="22.2" customHeight="1" x14ac:dyDescent="0.25">
      <c r="A537" s="333" t="s">
        <v>448</v>
      </c>
      <c r="B537" s="333" t="s">
        <v>517</v>
      </c>
      <c r="C537" s="480" t="str">
        <f>IF('ALC POC'!C537=0," ",'ALC POC'!C537)</f>
        <v>DHS - USCG</v>
      </c>
      <c r="D537" s="480"/>
      <c r="E537" s="322" t="str">
        <f>IF('ALC Transition Plans'!$C538="yes", IF('ALC Transition Plans'!M538,"Prod",IF('ALC Transition Plans'!F538, 'ALC Transition Plans'!E538," ")),"N/A")</f>
        <v>Prod</v>
      </c>
      <c r="F537" s="261">
        <f>IF('ALC Transition Plans'!F538=0," ",'ALC Transition Plans'!F538)</f>
        <v>41426</v>
      </c>
      <c r="G537" s="262" t="str">
        <f>IF('ALC Transition Plans'!G538=0," ",'ALC Transition Plans'!G538)</f>
        <v>Y</v>
      </c>
      <c r="H537" s="262" t="str">
        <f>IF('ALC Transition Plans'!H538=0," ",'ALC Transition Plans'!H538)</f>
        <v>Y</v>
      </c>
      <c r="I537" s="261" t="str">
        <f>IF('ALC Transition Plans'!I538=0," ",'ALC Transition Plans'!I538)</f>
        <v xml:space="preserve"> </v>
      </c>
      <c r="J537" s="323" t="str">
        <f>IF('ALC Transition Plans'!$O538="yes", IF('ALC Transition Plans'!X538,"Prod",IF('ALC Transition Plans'!R538, 'ALC Transition Plans'!Q538," ")),"N/A")</f>
        <v>Prod</v>
      </c>
      <c r="K537" s="267">
        <f>IF('ALC Transition Plans'!R538=0," ",'ALC Transition Plans'!R538)</f>
        <v>41426</v>
      </c>
      <c r="L537" s="270" t="str">
        <f>IF('ALC Transition Plans'!S538=0," ",'ALC Transition Plans'!S538)</f>
        <v>Y</v>
      </c>
      <c r="M537" s="267" t="str">
        <f>IF('ALC Transition Plans'!T538=0," ",'ALC Transition Plans'!T538)</f>
        <v xml:space="preserve"> </v>
      </c>
      <c r="N537" s="324" t="str">
        <f>IF('ALC Transition Plans'!$Z538="yes", IF('ALC Transition Plans'!AJ538,"Prod",IF('ALC Transition Plans'!AF538, 'ALC Transition Plans'!AC538," ")),"N/A")</f>
        <v>Prod</v>
      </c>
      <c r="O537" s="269" t="str">
        <f>IF('ALC Transition Plans'!AE538=0," ",'ALC Transition Plans'!AE538)</f>
        <v>Y</v>
      </c>
      <c r="P537" s="557" t="str">
        <f>IF('ALC Transition Plans'!AF538=0," ",'ALC Transition Plans'!AF538)</f>
        <v xml:space="preserve"> </v>
      </c>
      <c r="Q537" s="558">
        <f t="shared" si="48"/>
        <v>0</v>
      </c>
      <c r="R537" s="276" t="str">
        <f>IF(VLOOKUP(B537,'Pivot Table'!$B$5:$K$2000,8,FALSE)=1,"Yes","")</f>
        <v/>
      </c>
      <c r="S537" s="277" t="str">
        <f>'ALC Transition Plans'!BL538</f>
        <v>F</v>
      </c>
      <c r="T537" s="226" t="str">
        <f>IF('ALC POC'!D537=0," ",'ALC POC'!D537)</f>
        <v>Thomas Owells
Sheryl Tyree</v>
      </c>
      <c r="U537" s="139" t="str">
        <f>IF('ALC POC'!E537=0," ",'ALC POC'!E537)</f>
        <v>thomas.e.owells@uscg.mil
Sheryl.R.Tyree@uscg.mil</v>
      </c>
      <c r="V537" s="139" t="str">
        <f>IF('ALC POC'!F537=0," ",'ALC POC'!F537)</f>
        <v xml:space="preserve"> </v>
      </c>
      <c r="X537">
        <f t="shared" si="49"/>
        <v>0</v>
      </c>
    </row>
    <row r="538" spans="1:24" ht="22.2" customHeight="1" x14ac:dyDescent="0.25">
      <c r="A538" s="333" t="s">
        <v>448</v>
      </c>
      <c r="B538" s="333" t="s">
        <v>518</v>
      </c>
      <c r="C538" s="480" t="str">
        <f>IF('ALC POC'!C538=0," ",'ALC POC'!C538)</f>
        <v>DHS - USCG</v>
      </c>
      <c r="D538" s="480"/>
      <c r="E538" s="322" t="str">
        <f>IF('ALC Transition Plans'!$C539="yes", IF('ALC Transition Plans'!M539,"Prod",IF('ALC Transition Plans'!F539, 'ALC Transition Plans'!E539," ")),"N/A")</f>
        <v>Prod</v>
      </c>
      <c r="F538" s="261">
        <f>IF('ALC Transition Plans'!F539=0," ",'ALC Transition Plans'!F539)</f>
        <v>41426</v>
      </c>
      <c r="G538" s="262" t="str">
        <f>IF('ALC Transition Plans'!G539=0," ",'ALC Transition Plans'!G539)</f>
        <v>Y</v>
      </c>
      <c r="H538" s="262" t="str">
        <f>IF('ALC Transition Plans'!H539=0," ",'ALC Transition Plans'!H539)</f>
        <v>Y</v>
      </c>
      <c r="I538" s="261" t="str">
        <f>IF('ALC Transition Plans'!I539=0," ",'ALC Transition Plans'!I539)</f>
        <v xml:space="preserve"> </v>
      </c>
      <c r="J538" s="323" t="str">
        <f>IF('ALC Transition Plans'!$O539="yes", IF('ALC Transition Plans'!X539,"Prod",IF('ALC Transition Plans'!R539, 'ALC Transition Plans'!Q539," ")),"N/A")</f>
        <v>Prod</v>
      </c>
      <c r="K538" s="267">
        <f>IF('ALC Transition Plans'!R539=0," ",'ALC Transition Plans'!R539)</f>
        <v>41426</v>
      </c>
      <c r="L538" s="270" t="str">
        <f>IF('ALC Transition Plans'!S539=0," ",'ALC Transition Plans'!S539)</f>
        <v>Y</v>
      </c>
      <c r="M538" s="267" t="str">
        <f>IF('ALC Transition Plans'!T539=0," ",'ALC Transition Plans'!T539)</f>
        <v xml:space="preserve"> </v>
      </c>
      <c r="N538" s="324" t="str">
        <f>IF('ALC Transition Plans'!$Z539="yes", IF('ALC Transition Plans'!AJ539,"Prod",IF('ALC Transition Plans'!AF539, 'ALC Transition Plans'!AC539," ")),"N/A")</f>
        <v>Prod</v>
      </c>
      <c r="O538" s="269" t="str">
        <f>IF('ALC Transition Plans'!AE539=0," ",'ALC Transition Plans'!AE539)</f>
        <v>Y</v>
      </c>
      <c r="P538" s="557" t="str">
        <f>IF('ALC Transition Plans'!AF539=0," ",'ALC Transition Plans'!AF539)</f>
        <v xml:space="preserve"> </v>
      </c>
      <c r="Q538" s="558">
        <f t="shared" si="48"/>
        <v>0</v>
      </c>
      <c r="R538" s="276" t="str">
        <f>IF(VLOOKUP(B538,'Pivot Table'!$B$5:$K$2000,8,FALSE)=1,"Yes","")</f>
        <v/>
      </c>
      <c r="S538" s="277" t="str">
        <f>'ALC Transition Plans'!BL539</f>
        <v>F</v>
      </c>
      <c r="T538" s="226" t="str">
        <f>IF('ALC POC'!D538=0," ",'ALC POC'!D538)</f>
        <v>Thomas Owells
Sheryl Tyree</v>
      </c>
      <c r="U538" s="139" t="str">
        <f>IF('ALC POC'!E538=0," ",'ALC POC'!E538)</f>
        <v>thomas.e.owells@uscg.mil
Sheryl.R.Tyree@uscg.mil</v>
      </c>
      <c r="V538" s="139" t="str">
        <f>IF('ALC POC'!F538=0," ",'ALC POC'!F538)</f>
        <v xml:space="preserve"> </v>
      </c>
      <c r="X538">
        <f t="shared" si="49"/>
        <v>0</v>
      </c>
    </row>
    <row r="539" spans="1:24" ht="22.2" customHeight="1" x14ac:dyDescent="0.25">
      <c r="A539" s="333" t="s">
        <v>448</v>
      </c>
      <c r="B539" s="333" t="s">
        <v>519</v>
      </c>
      <c r="C539" s="480" t="str">
        <f>IF('ALC POC'!C539=0," ",'ALC POC'!C539)</f>
        <v>DHS - FEMA</v>
      </c>
      <c r="D539" s="480"/>
      <c r="E539" s="322" t="str">
        <f>IF('ALC Transition Plans'!$C540="yes", IF('ALC Transition Plans'!M540,"Prod",IF('ALC Transition Plans'!F540, 'ALC Transition Plans'!E540," ")),"N/A")</f>
        <v>Prod</v>
      </c>
      <c r="F539" s="261">
        <f>IF('ALC Transition Plans'!F540=0," ",'ALC Transition Plans'!F540)</f>
        <v>41548</v>
      </c>
      <c r="G539" s="262" t="str">
        <f>IF('ALC Transition Plans'!G540=0," ",'ALC Transition Plans'!G540)</f>
        <v>Y</v>
      </c>
      <c r="H539" s="262" t="str">
        <f>IF('ALC Transition Plans'!H540=0," ",'ALC Transition Plans'!H540)</f>
        <v>Y</v>
      </c>
      <c r="I539" s="261" t="str">
        <f>IF('ALC Transition Plans'!I540=0," ",'ALC Transition Plans'!I540)</f>
        <v xml:space="preserve"> </v>
      </c>
      <c r="J539" s="323" t="str">
        <f>IF('ALC Transition Plans'!$O540="yes", IF('ALC Transition Plans'!X540,"Prod",IF('ALC Transition Plans'!R540, 'ALC Transition Plans'!Q540," ")),"N/A")</f>
        <v>Prod</v>
      </c>
      <c r="K539" s="267">
        <f>IF('ALC Transition Plans'!R540=0," ",'ALC Transition Plans'!R540)</f>
        <v>41548</v>
      </c>
      <c r="L539" s="270" t="str">
        <f>IF('ALC Transition Plans'!S540=0," ",'ALC Transition Plans'!S540)</f>
        <v>Y</v>
      </c>
      <c r="M539" s="267" t="str">
        <f>IF('ALC Transition Plans'!T540=0," ",'ALC Transition Plans'!T540)</f>
        <v xml:space="preserve"> </v>
      </c>
      <c r="N539" s="324" t="str">
        <f>IF('ALC Transition Plans'!$Z540="yes", IF('ALC Transition Plans'!AJ540,"Prod",IF('ALC Transition Plans'!AF540, 'ALC Transition Plans'!AC540," ")),"N/A")</f>
        <v>Prod</v>
      </c>
      <c r="O539" s="269" t="str">
        <f>IF('ALC Transition Plans'!AE540=0," ",'ALC Transition Plans'!AE540)</f>
        <v>Y</v>
      </c>
      <c r="P539" s="557" t="str">
        <f>IF('ALC Transition Plans'!AF540=0," ",'ALC Transition Plans'!AF540)</f>
        <v xml:space="preserve"> </v>
      </c>
      <c r="Q539" s="558">
        <f t="shared" si="48"/>
        <v>0</v>
      </c>
      <c r="R539" s="276" t="str">
        <f>IF(VLOOKUP(B539,'Pivot Table'!$B$5:$K$2000,8,FALSE)=1,"Yes","")</f>
        <v/>
      </c>
      <c r="S539" s="277" t="str">
        <f>'ALC Transition Plans'!BL540</f>
        <v>F</v>
      </c>
      <c r="T539" s="226" t="str">
        <f>IF('ALC POC'!D539=0," ",'ALC POC'!D539)</f>
        <v>Cheryl Ferguson
Cheryl Betts</v>
      </c>
      <c r="U539" s="139" t="str">
        <f>IF('ALC POC'!E539=0," ",'ALC POC'!E539)</f>
        <v>Cheryl.Ferguson@fema.dhs.gov
Cheryl.Betts@fema.dhs.gov</v>
      </c>
      <c r="V539" s="139" t="str">
        <f>IF('ALC POC'!F539=0," ",'ALC POC'!F539)</f>
        <v>540-504-1783</v>
      </c>
      <c r="X539">
        <f t="shared" si="49"/>
        <v>0</v>
      </c>
    </row>
    <row r="540" spans="1:24" ht="22.2" customHeight="1" x14ac:dyDescent="0.25">
      <c r="A540" s="333" t="s">
        <v>448</v>
      </c>
      <c r="B540" s="333" t="s">
        <v>520</v>
      </c>
      <c r="C540" s="480" t="str">
        <f>IF('ALC POC'!C540=0," ",'ALC POC'!C540)</f>
        <v>DHS - FEMA</v>
      </c>
      <c r="D540" s="480"/>
      <c r="E540" s="322" t="str">
        <f>IF('ALC Transition Plans'!$C541="yes", IF('ALC Transition Plans'!M541,"Prod",IF('ALC Transition Plans'!F541, 'ALC Transition Plans'!E541," ")),"N/A")</f>
        <v>Prod</v>
      </c>
      <c r="F540" s="261">
        <f>IF('ALC Transition Plans'!F541=0," ",'ALC Transition Plans'!F541)</f>
        <v>41061</v>
      </c>
      <c r="G540" s="262" t="str">
        <f>IF('ALC Transition Plans'!G541=0," ",'ALC Transition Plans'!G541)</f>
        <v>Y</v>
      </c>
      <c r="H540" s="262" t="str">
        <f>IF('ALC Transition Plans'!H541=0," ",'ALC Transition Plans'!H541)</f>
        <v>Y</v>
      </c>
      <c r="I540" s="261" t="str">
        <f>IF('ALC Transition Plans'!I541=0," ",'ALC Transition Plans'!I541)</f>
        <v xml:space="preserve"> </v>
      </c>
      <c r="J540" s="323" t="str">
        <f>IF('ALC Transition Plans'!$O541="yes", IF('ALC Transition Plans'!X541,"Prod",IF('ALC Transition Plans'!R541, 'ALC Transition Plans'!Q541," ")),"N/A")</f>
        <v>Prod</v>
      </c>
      <c r="K540" s="267">
        <f>IF('ALC Transition Plans'!R541=0," ",'ALC Transition Plans'!R541)</f>
        <v>41061</v>
      </c>
      <c r="L540" s="270" t="str">
        <f>IF('ALC Transition Plans'!S541=0," ",'ALC Transition Plans'!S541)</f>
        <v>Y</v>
      </c>
      <c r="M540" s="267" t="str">
        <f>IF('ALC Transition Plans'!T541=0," ",'ALC Transition Plans'!T541)</f>
        <v xml:space="preserve"> </v>
      </c>
      <c r="N540" s="324" t="str">
        <f>IF('ALC Transition Plans'!$Z541="yes", IF('ALC Transition Plans'!AJ541,"Prod",IF('ALC Transition Plans'!AF541, 'ALC Transition Plans'!AC541," ")),"N/A")</f>
        <v>Prod</v>
      </c>
      <c r="O540" s="269" t="str">
        <f>IF('ALC Transition Plans'!AE541=0," ",'ALC Transition Plans'!AE541)</f>
        <v>Y</v>
      </c>
      <c r="P540" s="557" t="str">
        <f>IF('ALC Transition Plans'!AF541=0," ",'ALC Transition Plans'!AF541)</f>
        <v xml:space="preserve"> </v>
      </c>
      <c r="Q540" s="558">
        <f t="shared" si="48"/>
        <v>0</v>
      </c>
      <c r="R540" s="276" t="str">
        <f>IF(VLOOKUP(B540,'Pivot Table'!$B$5:$K$2000,8,FALSE)=1,"Yes","")</f>
        <v/>
      </c>
      <c r="S540" s="277" t="str">
        <f>'ALC Transition Plans'!BL541</f>
        <v>F</v>
      </c>
      <c r="T540" s="226" t="str">
        <f>IF('ALC POC'!D540=0," ",'ALC POC'!D540)</f>
        <v>Cheryl Ferguson
Cheryl Betts</v>
      </c>
      <c r="U540" s="139" t="str">
        <f>IF('ALC POC'!E540=0," ",'ALC POC'!E540)</f>
        <v>Cheryl.Ferguson@fema.dhs.gov
Cheryl.Betts@fema.dhs.gov</v>
      </c>
      <c r="V540" s="139" t="str">
        <f>IF('ALC POC'!F540=0," ",'ALC POC'!F540)</f>
        <v>540-504-1783</v>
      </c>
      <c r="X540">
        <f t="shared" si="49"/>
        <v>0</v>
      </c>
    </row>
    <row r="541" spans="1:24" ht="22.2" customHeight="1" x14ac:dyDescent="0.25">
      <c r="A541" s="333" t="s">
        <v>448</v>
      </c>
      <c r="B541" s="333" t="s">
        <v>521</v>
      </c>
      <c r="C541" s="480" t="str">
        <f>IF('ALC POC'!C541=0," ",'ALC POC'!C541)</f>
        <v>DHS - FEMA</v>
      </c>
      <c r="D541" s="480"/>
      <c r="E541" s="322" t="str">
        <f>IF('ALC Transition Plans'!$C542="yes", IF('ALC Transition Plans'!M542,"Prod",IF('ALC Transition Plans'!F542, 'ALC Transition Plans'!E542," ")),"N/A")</f>
        <v>Prod</v>
      </c>
      <c r="F541" s="261">
        <f>IF('ALC Transition Plans'!F542=0," ",'ALC Transition Plans'!F542)</f>
        <v>41456</v>
      </c>
      <c r="G541" s="262" t="str">
        <f>IF('ALC Transition Plans'!G542=0," ",'ALC Transition Plans'!G542)</f>
        <v>Y</v>
      </c>
      <c r="H541" s="262" t="str">
        <f>IF('ALC Transition Plans'!H542=0," ",'ALC Transition Plans'!H542)</f>
        <v>Y</v>
      </c>
      <c r="I541" s="261" t="str">
        <f>IF('ALC Transition Plans'!I542=0," ",'ALC Transition Plans'!I542)</f>
        <v xml:space="preserve"> </v>
      </c>
      <c r="J541" s="323" t="str">
        <f>IF('ALC Transition Plans'!$O542="yes", IF('ALC Transition Plans'!X542,"Prod",IF('ALC Transition Plans'!R542, 'ALC Transition Plans'!Q542," ")),"N/A")</f>
        <v>Prod</v>
      </c>
      <c r="K541" s="267">
        <f>IF('ALC Transition Plans'!R542=0," ",'ALC Transition Plans'!R542)</f>
        <v>41456</v>
      </c>
      <c r="L541" s="270" t="str">
        <f>IF('ALC Transition Plans'!S542=0," ",'ALC Transition Plans'!S542)</f>
        <v>Y</v>
      </c>
      <c r="M541" s="267" t="str">
        <f>IF('ALC Transition Plans'!T542=0," ",'ALC Transition Plans'!T542)</f>
        <v xml:space="preserve"> </v>
      </c>
      <c r="N541" s="324" t="str">
        <f>IF('ALC Transition Plans'!$Z542="yes", IF('ALC Transition Plans'!AJ542,"Prod",IF('ALC Transition Plans'!AF542, 'ALC Transition Plans'!AC542," ")),"N/A")</f>
        <v>Prod</v>
      </c>
      <c r="O541" s="269" t="str">
        <f>IF('ALC Transition Plans'!AE542=0," ",'ALC Transition Plans'!AE542)</f>
        <v>Y</v>
      </c>
      <c r="P541" s="557" t="str">
        <f>IF('ALC Transition Plans'!AF542=0," ",'ALC Transition Plans'!AF542)</f>
        <v xml:space="preserve"> </v>
      </c>
      <c r="Q541" s="558">
        <f t="shared" si="48"/>
        <v>0</v>
      </c>
      <c r="R541" s="276" t="str">
        <f>IF(VLOOKUP(B541,'Pivot Table'!$B$5:$K$2000,8,FALSE)=1,"Yes","")</f>
        <v/>
      </c>
      <c r="S541" s="277" t="str">
        <f>'ALC Transition Plans'!BL542</f>
        <v>F</v>
      </c>
      <c r="T541" s="226" t="str">
        <f>IF('ALC POC'!D541=0," ",'ALC POC'!D541)</f>
        <v>Cheryl Ferguson
Cheryl Betts</v>
      </c>
      <c r="U541" s="139" t="str">
        <f>IF('ALC POC'!E541=0," ",'ALC POC'!E541)</f>
        <v>Cheryl.Ferguson@fema.dhs.gov
Cheryl.Betts@fema.dhs.gov</v>
      </c>
      <c r="V541" s="139" t="str">
        <f>IF('ALC POC'!F541=0," ",'ALC POC'!F541)</f>
        <v>540-504-1783</v>
      </c>
      <c r="X541">
        <f t="shared" si="49"/>
        <v>0</v>
      </c>
    </row>
    <row r="542" spans="1:24" ht="22.2" customHeight="1" x14ac:dyDescent="0.25">
      <c r="A542" s="333" t="s">
        <v>448</v>
      </c>
      <c r="B542" s="333" t="s">
        <v>522</v>
      </c>
      <c r="C542" s="480" t="str">
        <f>IF('ALC POC'!C542=0," ",'ALC POC'!C542)</f>
        <v>DHS - FEMA</v>
      </c>
      <c r="D542" s="480"/>
      <c r="E542" s="329" t="str">
        <f>IF('ALC Transition Plans'!$C543="yes", IF('ALC Transition Plans'!M543,"Prod",IF('ALC Transition Plans'!F543, 'ALC Transition Plans'!E543," ")),"N/A")</f>
        <v>N/A</v>
      </c>
      <c r="F542" s="330" t="str">
        <f>IF('ALC Transition Plans'!F543=0," ",'ALC Transition Plans'!F543)</f>
        <v xml:space="preserve"> </v>
      </c>
      <c r="G542" s="331" t="str">
        <f>IF('ALC Transition Plans'!G543=0," ",'ALC Transition Plans'!G543)</f>
        <v xml:space="preserve"> </v>
      </c>
      <c r="H542" s="331" t="str">
        <f>IF('ALC Transition Plans'!H543=0," ",'ALC Transition Plans'!H543)</f>
        <v xml:space="preserve"> </v>
      </c>
      <c r="I542" s="330" t="str">
        <f>IF('ALC Transition Plans'!I543=0," ",'ALC Transition Plans'!I543)</f>
        <v xml:space="preserve"> </v>
      </c>
      <c r="J542" s="323" t="str">
        <f>IF('ALC Transition Plans'!$O543="yes", IF('ALC Transition Plans'!X543,"Prod",IF('ALC Transition Plans'!R543, 'ALC Transition Plans'!Q543," ")),"N/A")</f>
        <v>Prod</v>
      </c>
      <c r="K542" s="267">
        <f>IF('ALC Transition Plans'!R543=0," ",'ALC Transition Plans'!R543)</f>
        <v>41456</v>
      </c>
      <c r="L542" s="270" t="str">
        <f>IF('ALC Transition Plans'!S543=0," ",'ALC Transition Plans'!S543)</f>
        <v>Y</v>
      </c>
      <c r="M542" s="267" t="str">
        <f>IF('ALC Transition Plans'!T543=0," ",'ALC Transition Plans'!T543)</f>
        <v xml:space="preserve"> </v>
      </c>
      <c r="N542" s="329" t="str">
        <f>IF('ALC Transition Plans'!$Z543="yes", IF('ALC Transition Plans'!AJ543,"Prod",IF('ALC Transition Plans'!AF543, 'ALC Transition Plans'!AC543," ")),"N/A")</f>
        <v>N/A</v>
      </c>
      <c r="O542" s="332" t="str">
        <f>IF('ALC Transition Plans'!AE543=0," ",'ALC Transition Plans'!AE543)</f>
        <v xml:space="preserve"> </v>
      </c>
      <c r="P542" s="560" t="str">
        <f>IF('ALC Transition Plans'!AF543=0," ",'ALC Transition Plans'!AF543)</f>
        <v xml:space="preserve"> </v>
      </c>
      <c r="Q542" s="558">
        <f t="shared" si="48"/>
        <v>0</v>
      </c>
      <c r="R542" s="276" t="str">
        <f>IF(VLOOKUP(B542,'Pivot Table'!$B$5:$K$2000,8,FALSE)=1,"Yes","")</f>
        <v/>
      </c>
      <c r="S542" s="277" t="str">
        <f>'ALC Transition Plans'!BL543</f>
        <v>F</v>
      </c>
      <c r="T542" s="226" t="str">
        <f>IF('ALC POC'!D542=0," ",'ALC POC'!D542)</f>
        <v>Cheryl Ferguson
Cheryl Betts</v>
      </c>
      <c r="U542" s="139" t="str">
        <f>IF('ALC POC'!E542=0," ",'ALC POC'!E542)</f>
        <v>Cheryl.Ferguson@fema.dhs.gov
Cheryl.Betts@fema.dhs.gov</v>
      </c>
      <c r="V542" s="139" t="str">
        <f>IF('ALC POC'!F542=0," ",'ALC POC'!F542)</f>
        <v>540-504-1783</v>
      </c>
      <c r="X542">
        <f t="shared" si="49"/>
        <v>0</v>
      </c>
    </row>
    <row r="543" spans="1:24" ht="15" customHeight="1" x14ac:dyDescent="0.25">
      <c r="A543" s="333" t="s">
        <v>448</v>
      </c>
      <c r="B543" s="333" t="s">
        <v>1016</v>
      </c>
      <c r="C543" s="480" t="str">
        <f>IF('ALC POC'!C543=0," ",'ALC POC'!C543)</f>
        <v>DHS - ICE</v>
      </c>
      <c r="D543" s="480"/>
      <c r="E543" s="322" t="str">
        <f>IF('ALC Transition Plans'!$C544="yes", IF('ALC Transition Plans'!M544,"Prod",IF('ALC Transition Plans'!F544, 'ALC Transition Plans'!E544," ")),"N/A")</f>
        <v>Prod</v>
      </c>
      <c r="F543" s="261" t="str">
        <f>IF('ALC Transition Plans'!F544=0," ",'ALC Transition Plans'!F544)</f>
        <v xml:space="preserve"> </v>
      </c>
      <c r="G543" s="262" t="str">
        <f>IF('ALC Transition Plans'!G544=0," ",'ALC Transition Plans'!G544)</f>
        <v>Y</v>
      </c>
      <c r="H543" s="262" t="str">
        <f>IF('ALC Transition Plans'!H544=0," ",'ALC Transition Plans'!H544)</f>
        <v>Y</v>
      </c>
      <c r="I543" s="261" t="str">
        <f>IF('ALC Transition Plans'!I544=0," ",'ALC Transition Plans'!I544)</f>
        <v xml:space="preserve"> </v>
      </c>
      <c r="J543" s="323" t="str">
        <f>IF('ALC Transition Plans'!$O544="yes", IF('ALC Transition Plans'!X544,"Prod",IF('ALC Transition Plans'!R544, 'ALC Transition Plans'!Q544," ")),"N/A")</f>
        <v>Prod</v>
      </c>
      <c r="K543" s="267" t="str">
        <f>IF('ALC Transition Plans'!R544=0," ",'ALC Transition Plans'!R544)</f>
        <v xml:space="preserve"> </v>
      </c>
      <c r="L543" s="270" t="str">
        <f>IF('ALC Transition Plans'!S544=0," ",'ALC Transition Plans'!S544)</f>
        <v>Y</v>
      </c>
      <c r="M543" s="267" t="str">
        <f>IF('ALC Transition Plans'!T544=0," ",'ALC Transition Plans'!T544)</f>
        <v xml:space="preserve"> </v>
      </c>
      <c r="N543" s="324" t="str">
        <f>IF('ALC Transition Plans'!$Z544="yes", IF('ALC Transition Plans'!AJ544,"Prod",IF('ALC Transition Plans'!AF544, 'ALC Transition Plans'!AC544," ")),"N/A")</f>
        <v>Prod</v>
      </c>
      <c r="O543" s="269" t="str">
        <f>IF('ALC Transition Plans'!AE544=0," ",'ALC Transition Plans'!AE544)</f>
        <v>Y</v>
      </c>
      <c r="P543" s="557" t="str">
        <f>IF('ALC Transition Plans'!AF544=0," ",'ALC Transition Plans'!AF544)</f>
        <v xml:space="preserve"> </v>
      </c>
      <c r="Q543" s="558">
        <f t="shared" si="48"/>
        <v>0</v>
      </c>
      <c r="R543" s="276" t="str">
        <f>IF(VLOOKUP(B543,'Pivot Table'!$B$5:$K$2000,8,FALSE)=1,"Yes","")</f>
        <v/>
      </c>
      <c r="S543" s="277" t="str">
        <f>'ALC Transition Plans'!BL544</f>
        <v>F</v>
      </c>
      <c r="T543" s="226" t="str">
        <f>IF('ALC POC'!D543=0," ",'ALC POC'!D543)</f>
        <v>Cynthia Chimah</v>
      </c>
      <c r="U543" s="139" t="str">
        <f>IF('ALC POC'!E543=0," ",'ALC POC'!E543)</f>
        <v xml:space="preserve"> Cynthia.C.Chimah@ice.dhs.gov</v>
      </c>
      <c r="V543" s="139" t="str">
        <f>IF('ALC POC'!F543=0," ",'ALC POC'!F543)</f>
        <v>202-732-4869</v>
      </c>
      <c r="X543">
        <f t="shared" si="49"/>
        <v>0</v>
      </c>
    </row>
    <row r="544" spans="1:24" ht="15" customHeight="1" x14ac:dyDescent="0.25">
      <c r="A544" s="333" t="s">
        <v>448</v>
      </c>
      <c r="B544" s="333" t="s">
        <v>523</v>
      </c>
      <c r="C544" s="480" t="str">
        <f>IF('ALC POC'!C544=0," ",'ALC POC'!C544)</f>
        <v>DHS - ICE</v>
      </c>
      <c r="D544" s="480"/>
      <c r="E544" s="322" t="str">
        <f>IF('ALC Transition Plans'!$C545="yes", IF('ALC Transition Plans'!M545,"Prod",IF('ALC Transition Plans'!F545, 'ALC Transition Plans'!E545," ")),"N/A")</f>
        <v>Prod</v>
      </c>
      <c r="F544" s="261">
        <f>IF('ALC Transition Plans'!F545=0," ",'ALC Transition Plans'!F545)</f>
        <v>41518</v>
      </c>
      <c r="G544" s="262" t="str">
        <f>IF('ALC Transition Plans'!G545=0," ",'ALC Transition Plans'!G545)</f>
        <v>Y</v>
      </c>
      <c r="H544" s="262" t="str">
        <f>IF('ALC Transition Plans'!H545=0," ",'ALC Transition Plans'!H545)</f>
        <v>Y</v>
      </c>
      <c r="I544" s="261" t="str">
        <f>IF('ALC Transition Plans'!I545=0," ",'ALC Transition Plans'!I545)</f>
        <v xml:space="preserve"> </v>
      </c>
      <c r="J544" s="323" t="str">
        <f>IF('ALC Transition Plans'!$O545="yes", IF('ALC Transition Plans'!X545,"Prod",IF('ALC Transition Plans'!R545, 'ALC Transition Plans'!Q545," ")),"N/A")</f>
        <v>Prod</v>
      </c>
      <c r="K544" s="267">
        <f>IF('ALC Transition Plans'!R545=0," ",'ALC Transition Plans'!R545)</f>
        <v>41365</v>
      </c>
      <c r="L544" s="270" t="str">
        <f>IF('ALC Transition Plans'!S545=0," ",'ALC Transition Plans'!S545)</f>
        <v>Y</v>
      </c>
      <c r="M544" s="267" t="str">
        <f>IF('ALC Transition Plans'!T545=0," ",'ALC Transition Plans'!T545)</f>
        <v xml:space="preserve"> </v>
      </c>
      <c r="N544" s="324" t="str">
        <f>IF('ALC Transition Plans'!$Z545="yes", IF('ALC Transition Plans'!AJ545,"Prod",IF('ALC Transition Plans'!AF545, 'ALC Transition Plans'!AC545," ")),"N/A")</f>
        <v>Prod</v>
      </c>
      <c r="O544" s="269" t="str">
        <f>IF('ALC Transition Plans'!AE545=0," ",'ALC Transition Plans'!AE545)</f>
        <v>Y</v>
      </c>
      <c r="P544" s="557" t="str">
        <f>IF('ALC Transition Plans'!AF545=0," ",'ALC Transition Plans'!AF545)</f>
        <v xml:space="preserve"> </v>
      </c>
      <c r="Q544" s="558">
        <f t="shared" ref="Q544:Q611" si="50">COUNTIF(E544:P544,"X")</f>
        <v>0</v>
      </c>
      <c r="R544" s="276" t="str">
        <f>IF(VLOOKUP(B544,'Pivot Table'!$B$5:$K$2000,8,FALSE)=1,"Yes","")</f>
        <v/>
      </c>
      <c r="S544" s="277" t="str">
        <f>'ALC Transition Plans'!BL545</f>
        <v>F</v>
      </c>
      <c r="T544" s="226" t="str">
        <f>IF('ALC POC'!D544=0," ",'ALC POC'!D544)</f>
        <v>Cynthia Chimah</v>
      </c>
      <c r="U544" s="139" t="str">
        <f>IF('ALC POC'!E544=0," ",'ALC POC'!E544)</f>
        <v xml:space="preserve"> Cynthia.C.Chimah@ice.dhs.gov</v>
      </c>
      <c r="V544" s="139" t="str">
        <f>IF('ALC POC'!F544=0," ",'ALC POC'!F544)</f>
        <v>202-732-4869</v>
      </c>
      <c r="X544">
        <f t="shared" si="49"/>
        <v>0</v>
      </c>
    </row>
    <row r="545" spans="1:24" ht="15" customHeight="1" x14ac:dyDescent="0.25">
      <c r="A545" s="333" t="s">
        <v>448</v>
      </c>
      <c r="B545" s="333" t="s">
        <v>747</v>
      </c>
      <c r="C545" s="480" t="str">
        <f>IF('ALC POC'!C545=0," ",'ALC POC'!C545)</f>
        <v xml:space="preserve"> </v>
      </c>
      <c r="D545" s="480"/>
      <c r="E545" s="322" t="str">
        <f>IF('ALC Transition Plans'!$C546="yes", IF('ALC Transition Plans'!M546,"Prod",IF('ALC Transition Plans'!F546, 'ALC Transition Plans'!E546," ")),"N/A")</f>
        <v>Prod</v>
      </c>
      <c r="F545" s="261" t="str">
        <f>IF('ALC Transition Plans'!F546=0," ",'ALC Transition Plans'!F546)</f>
        <v xml:space="preserve"> </v>
      </c>
      <c r="G545" s="262" t="str">
        <f>IF('ALC Transition Plans'!G546=0," ",'ALC Transition Plans'!G546)</f>
        <v>Y</v>
      </c>
      <c r="H545" s="262" t="str">
        <f>IF('ALC Transition Plans'!H546=0," ",'ALC Transition Plans'!H546)</f>
        <v>Y</v>
      </c>
      <c r="I545" s="261" t="str">
        <f>IF('ALC Transition Plans'!I546=0," ",'ALC Transition Plans'!I546)</f>
        <v xml:space="preserve"> </v>
      </c>
      <c r="J545" s="323" t="str">
        <f>IF('ALC Transition Plans'!$O546="yes", IF('ALC Transition Plans'!X546,"Prod",IF('ALC Transition Plans'!R546, 'ALC Transition Plans'!Q546," ")),"N/A")</f>
        <v>N/A</v>
      </c>
      <c r="K545" s="267" t="str">
        <f>IF('ALC Transition Plans'!R546=0," ",'ALC Transition Plans'!R546)</f>
        <v xml:space="preserve"> </v>
      </c>
      <c r="L545" s="270" t="str">
        <f>IF('ALC Transition Plans'!S546=0," ",'ALC Transition Plans'!S546)</f>
        <v xml:space="preserve"> </v>
      </c>
      <c r="M545" s="267" t="str">
        <f>IF('ALC Transition Plans'!T546=0," ",'ALC Transition Plans'!T546)</f>
        <v xml:space="preserve"> </v>
      </c>
      <c r="N545" s="324" t="str">
        <f>IF('ALC Transition Plans'!$Z546="yes", IF('ALC Transition Plans'!AJ546,"Prod",IF('ALC Transition Plans'!AF546, 'ALC Transition Plans'!AC546," ")),"N/A")</f>
        <v>N/A</v>
      </c>
      <c r="O545" s="269" t="str">
        <f>IF('ALC Transition Plans'!AE546=0," ",'ALC Transition Plans'!AE546)</f>
        <v xml:space="preserve"> </v>
      </c>
      <c r="P545" s="557" t="str">
        <f>IF('ALC Transition Plans'!AF546=0," ",'ALC Transition Plans'!AF546)</f>
        <v xml:space="preserve"> </v>
      </c>
      <c r="Q545" s="558">
        <f t="shared" si="50"/>
        <v>0</v>
      </c>
      <c r="R545" s="276" t="str">
        <f>IF(VLOOKUP(B545,'Pivot Table'!$B$5:$K$2000,8,FALSE)=1,"Yes","")</f>
        <v/>
      </c>
      <c r="S545" s="277" t="str">
        <f>'ALC Transition Plans'!BL546</f>
        <v>F</v>
      </c>
      <c r="T545" s="226" t="str">
        <f>IF('ALC POC'!D545=0," ",'ALC POC'!D545)</f>
        <v xml:space="preserve"> </v>
      </c>
      <c r="U545" s="139" t="str">
        <f>IF('ALC POC'!E545=0," ",'ALC POC'!E545)</f>
        <v xml:space="preserve"> </v>
      </c>
      <c r="V545" s="139" t="str">
        <f>IF('ALC POC'!F545=0," ",'ALC POC'!F545)</f>
        <v xml:space="preserve"> </v>
      </c>
      <c r="X545">
        <f t="shared" si="49"/>
        <v>0</v>
      </c>
    </row>
    <row r="546" spans="1:24" ht="45.75" x14ac:dyDescent="0.25">
      <c r="A546" s="333" t="s">
        <v>448</v>
      </c>
      <c r="B546" s="333" t="s">
        <v>524</v>
      </c>
      <c r="C546" s="480" t="str">
        <f>IF('ALC POC'!C546=0," ",'ALC POC'!C546)</f>
        <v>DHS - ICD (INBO, CSCA)</v>
      </c>
      <c r="D546" s="480" t="s">
        <v>1308</v>
      </c>
      <c r="E546" s="322" t="str">
        <f>IF('ALC Transition Plans'!$C547="yes", IF('ALC Transition Plans'!M547,"Prod",IF('ALC Transition Plans'!F547, 'ALC Transition Plans'!E547," ")),"N/A")</f>
        <v>Prod</v>
      </c>
      <c r="F546" s="261">
        <f>IF('ALC Transition Plans'!F547=0," ",'ALC Transition Plans'!F547)</f>
        <v>41852</v>
      </c>
      <c r="G546" s="262" t="str">
        <f>IF('ALC Transition Plans'!G547=0," ",'ALC Transition Plans'!G547)</f>
        <v>Y</v>
      </c>
      <c r="H546" s="262" t="str">
        <f>IF('ALC Transition Plans'!H547=0," ",'ALC Transition Plans'!H547)</f>
        <v>Y</v>
      </c>
      <c r="I546" s="261" t="str">
        <f>IF('ALC Transition Plans'!I547=0," ",'ALC Transition Plans'!I547)</f>
        <v xml:space="preserve"> </v>
      </c>
      <c r="J546" s="323" t="str">
        <f>IF('ALC Transition Plans'!$O547="yes", IF('ALC Transition Plans'!X547,"Prod",IF('ALC Transition Plans'!R547, 'ALC Transition Plans'!Q547," ")),"N/A")</f>
        <v>Prod</v>
      </c>
      <c r="K546" s="267">
        <f>IF('ALC Transition Plans'!R547=0," ",'ALC Transition Plans'!R547)</f>
        <v>41852</v>
      </c>
      <c r="L546" s="270" t="str">
        <f>IF('ALC Transition Plans'!S547=0," ",'ALC Transition Plans'!S547)</f>
        <v>Y</v>
      </c>
      <c r="M546" s="267" t="str">
        <f>IF('ALC Transition Plans'!T547=0," ",'ALC Transition Plans'!T547)</f>
        <v xml:space="preserve"> </v>
      </c>
      <c r="N546" s="324" t="str">
        <f>IF('ALC Transition Plans'!$Z547="yes", IF('ALC Transition Plans'!AJ547,"Prod",IF('ALC Transition Plans'!AF547, 'ALC Transition Plans'!AC547," ")),"N/A")</f>
        <v>Prod</v>
      </c>
      <c r="O546" s="269" t="str">
        <f>IF('ALC Transition Plans'!AE547=0," ",'ALC Transition Plans'!AE547)</f>
        <v>Y</v>
      </c>
      <c r="P546" s="557" t="str">
        <f>IF('ALC Transition Plans'!AF547=0," ",'ALC Transition Plans'!AF547)</f>
        <v xml:space="preserve"> </v>
      </c>
      <c r="Q546" s="558">
        <f t="shared" si="50"/>
        <v>0</v>
      </c>
      <c r="R546" s="276" t="str">
        <f>IF(VLOOKUP(B546,'Pivot Table'!$B$5:$K$2000,8,FALSE)=1,"Yes","")</f>
        <v/>
      </c>
      <c r="S546" s="277" t="str">
        <f>'ALC Transition Plans'!BL547</f>
        <v>F</v>
      </c>
      <c r="T546" s="226" t="str">
        <f>IF('ALC POC'!D546=0," ",'ALC POC'!D546)</f>
        <v>Cynthia Chimah
Diane Newell 
Todd Isham 
Kelly Rapley</v>
      </c>
      <c r="U546" s="139" t="str">
        <f>IF('ALC POC'!E546=0," ",'ALC POC'!E546)</f>
        <v>Cynthia.C.Chimah@ice.dhs.gov
Diane.C.Newell@ice.dhs.gov
Todd.M.Isham@ice.dhs.gov, 
kelly.a.rapley@ice.dhs.gov</v>
      </c>
      <c r="V546" s="139" t="str">
        <f>IF('ALC POC'!F546=0," ",'ALC POC'!F546)</f>
        <v>202-732-4869
214-915-6005
802-288-7614</v>
      </c>
      <c r="X546">
        <f t="shared" si="49"/>
        <v>0</v>
      </c>
    </row>
    <row r="547" spans="1:24" ht="22.2" customHeight="1" x14ac:dyDescent="0.25">
      <c r="A547" s="333" t="s">
        <v>448</v>
      </c>
      <c r="B547" s="333" t="s">
        <v>525</v>
      </c>
      <c r="C547" s="480" t="str">
        <f>IF('ALC POC'!C547=0," ",'ALC POC'!C547)</f>
        <v>DHS - ICE</v>
      </c>
      <c r="D547" s="480"/>
      <c r="E547" s="322" t="str">
        <f>IF('ALC Transition Plans'!$C548="yes", IF('ALC Transition Plans'!M548,"Prod",IF('ALC Transition Plans'!F548, 'ALC Transition Plans'!E548," ")),"N/A")</f>
        <v>Prod</v>
      </c>
      <c r="F547" s="261">
        <f>IF('ALC Transition Plans'!F548=0," ",'ALC Transition Plans'!F548)</f>
        <v>41548</v>
      </c>
      <c r="G547" s="262" t="str">
        <f>IF('ALC Transition Plans'!G548=0," ",'ALC Transition Plans'!G548)</f>
        <v>Y</v>
      </c>
      <c r="H547" s="262" t="str">
        <f>IF('ALC Transition Plans'!H548=0," ",'ALC Transition Plans'!H548)</f>
        <v>Y</v>
      </c>
      <c r="I547" s="261" t="str">
        <f>IF('ALC Transition Plans'!I548=0," ",'ALC Transition Plans'!I548)</f>
        <v xml:space="preserve"> </v>
      </c>
      <c r="J547" s="323" t="str">
        <f>IF('ALC Transition Plans'!$O548="yes", IF('ALC Transition Plans'!X548,"Prod",IF('ALC Transition Plans'!R548, 'ALC Transition Plans'!Q548," ")),"N/A")</f>
        <v>Prod</v>
      </c>
      <c r="K547" s="267" t="str">
        <f>IF('ALC Transition Plans'!R548=0," ",'ALC Transition Plans'!R548)</f>
        <v xml:space="preserve"> </v>
      </c>
      <c r="L547" s="270" t="str">
        <f>IF('ALC Transition Plans'!S548=0," ",'ALC Transition Plans'!S548)</f>
        <v>Y</v>
      </c>
      <c r="M547" s="267" t="str">
        <f>IF('ALC Transition Plans'!T548=0," ",'ALC Transition Plans'!T548)</f>
        <v xml:space="preserve"> </v>
      </c>
      <c r="N547" s="324" t="str">
        <f>IF('ALC Transition Plans'!$Z548="yes", IF('ALC Transition Plans'!AJ548,"Prod",IF('ALC Transition Plans'!AF548, 'ALC Transition Plans'!AC548," ")),"N/A")</f>
        <v>Prod</v>
      </c>
      <c r="O547" s="269" t="str">
        <f>IF('ALC Transition Plans'!AE548=0," ",'ALC Transition Plans'!AE548)</f>
        <v>Y</v>
      </c>
      <c r="P547" s="557" t="str">
        <f>IF('ALC Transition Plans'!AF548=0," ",'ALC Transition Plans'!AF548)</f>
        <v xml:space="preserve"> </v>
      </c>
      <c r="Q547" s="558">
        <f t="shared" si="50"/>
        <v>0</v>
      </c>
      <c r="R547" s="276" t="str">
        <f>IF(VLOOKUP(B547,'Pivot Table'!$B$5:$K$2000,8,FALSE)=1,"Yes","")</f>
        <v/>
      </c>
      <c r="S547" s="277" t="str">
        <f>'ALC Transition Plans'!BL548</f>
        <v>F</v>
      </c>
      <c r="T547" s="226" t="str">
        <f>IF('ALC POC'!D547=0," ",'ALC POC'!D547)</f>
        <v>Todd Isham 
Kelly Rapley</v>
      </c>
      <c r="U547" s="139" t="str">
        <f>IF('ALC POC'!E547=0," ",'ALC POC'!E547)</f>
        <v xml:space="preserve">Todd.M.Isham@ice.dhs.gov, kelly.a.rapley@ice.dhs.gov, </v>
      </c>
      <c r="V547" s="139" t="str">
        <f>IF('ALC POC'!F547=0," ",'ALC POC'!F547)</f>
        <v>802-288-7614</v>
      </c>
      <c r="X547">
        <f t="shared" si="49"/>
        <v>0</v>
      </c>
    </row>
    <row r="548" spans="1:24" ht="15" customHeight="1" x14ac:dyDescent="0.25">
      <c r="A548" s="333" t="s">
        <v>448</v>
      </c>
      <c r="B548" s="333" t="s">
        <v>526</v>
      </c>
      <c r="C548" s="480" t="str">
        <f>IF('ALC POC'!C548=0," ",'ALC POC'!C548)</f>
        <v xml:space="preserve"> </v>
      </c>
      <c r="D548" s="480"/>
      <c r="E548" s="322" t="str">
        <f>IF('ALC Transition Plans'!$C549="yes", IF('ALC Transition Plans'!M549,"Prod",IF('ALC Transition Plans'!F549, 'ALC Transition Plans'!E549," ")),"N/A")</f>
        <v>Prod</v>
      </c>
      <c r="F548" s="261" t="str">
        <f>IF('ALC Transition Plans'!F549=0," ",'ALC Transition Plans'!F549)</f>
        <v xml:space="preserve"> </v>
      </c>
      <c r="G548" s="262" t="str">
        <f>IF('ALC Transition Plans'!G549=0," ",'ALC Transition Plans'!G549)</f>
        <v>Y</v>
      </c>
      <c r="H548" s="262" t="str">
        <f>IF('ALC Transition Plans'!H549=0," ",'ALC Transition Plans'!H549)</f>
        <v>Y</v>
      </c>
      <c r="I548" s="261" t="str">
        <f>IF('ALC Transition Plans'!I549=0," ",'ALC Transition Plans'!I549)</f>
        <v xml:space="preserve"> </v>
      </c>
      <c r="J548" s="329" t="str">
        <f>IF('ALC Transition Plans'!$O549="yes", IF('ALC Transition Plans'!X549,"Prod",IF('ALC Transition Plans'!R549, 'ALC Transition Plans'!Q549," ")),"N/A")</f>
        <v>N/A</v>
      </c>
      <c r="K548" s="330" t="str">
        <f>IF('ALC Transition Plans'!R549=0," ",'ALC Transition Plans'!R549)</f>
        <v xml:space="preserve"> </v>
      </c>
      <c r="L548" s="332" t="str">
        <f>IF('ALC Transition Plans'!S549=0," ",'ALC Transition Plans'!S549)</f>
        <v xml:space="preserve"> </v>
      </c>
      <c r="M548" s="330" t="str">
        <f>IF('ALC Transition Plans'!T549=0," ",'ALC Transition Plans'!T549)</f>
        <v xml:space="preserve"> </v>
      </c>
      <c r="N548" s="329" t="str">
        <f>IF('ALC Transition Plans'!$Z549="yes", IF('ALC Transition Plans'!AJ549,"Prod",IF('ALC Transition Plans'!AF549, 'ALC Transition Plans'!AC549," ")),"N/A")</f>
        <v>N/A</v>
      </c>
      <c r="O548" s="332" t="str">
        <f>IF('ALC Transition Plans'!AE549=0," ",'ALC Transition Plans'!AE549)</f>
        <v xml:space="preserve"> </v>
      </c>
      <c r="P548" s="560" t="str">
        <f>IF('ALC Transition Plans'!AF549=0," ",'ALC Transition Plans'!AF549)</f>
        <v xml:space="preserve"> </v>
      </c>
      <c r="Q548" s="558">
        <f t="shared" si="50"/>
        <v>0</v>
      </c>
      <c r="R548" s="276" t="str">
        <f>IF(VLOOKUP(B548,'Pivot Table'!$B$5:$K$2000,8,FALSE)=1,"Yes","")</f>
        <v/>
      </c>
      <c r="S548" s="277" t="str">
        <f>'ALC Transition Plans'!BL549</f>
        <v>F</v>
      </c>
      <c r="T548" s="226" t="str">
        <f>IF('ALC POC'!D548=0," ",'ALC POC'!D548)</f>
        <v xml:space="preserve"> </v>
      </c>
      <c r="U548" s="139" t="str">
        <f>IF('ALC POC'!E548=0," ",'ALC POC'!E548)</f>
        <v xml:space="preserve"> </v>
      </c>
      <c r="V548" s="139" t="str">
        <f>IF('ALC POC'!F548=0," ",'ALC POC'!F548)</f>
        <v xml:space="preserve"> </v>
      </c>
      <c r="X548">
        <f t="shared" si="49"/>
        <v>0</v>
      </c>
    </row>
    <row r="549" spans="1:24" ht="15" customHeight="1" x14ac:dyDescent="0.25">
      <c r="A549" s="333" t="s">
        <v>448</v>
      </c>
      <c r="B549" s="333" t="s">
        <v>1622</v>
      </c>
      <c r="C549" s="480" t="str">
        <f>IF('ALC POC'!C549=0," ",'ALC POC'!C549)</f>
        <v>DHS - ICE Burlington</v>
      </c>
      <c r="D549" s="480"/>
      <c r="E549" s="322" t="str">
        <f>IF('ALC Transition Plans'!$C550="yes", IF('ALC Transition Plans'!M550,"Prod",IF('ALC Transition Plans'!F550, 'ALC Transition Plans'!E550," ")),"N/A")</f>
        <v>Prod</v>
      </c>
      <c r="F549" s="261">
        <f>IF('ALC Transition Plans'!F550=0," ",'ALC Transition Plans'!F550)</f>
        <v>41913</v>
      </c>
      <c r="G549" s="262" t="str">
        <f>IF('ALC Transition Plans'!G550=0," ",'ALC Transition Plans'!G550)</f>
        <v xml:space="preserve"> </v>
      </c>
      <c r="H549" s="262" t="str">
        <f>IF('ALC Transition Plans'!H550=0," ",'ALC Transition Plans'!H550)</f>
        <v>Y</v>
      </c>
      <c r="I549" s="261" t="str">
        <f>IF('ALC Transition Plans'!I550=0," ",'ALC Transition Plans'!I550)</f>
        <v xml:space="preserve"> </v>
      </c>
      <c r="J549" s="323" t="str">
        <f>IF('ALC Transition Plans'!$O550="yes", IF('ALC Transition Plans'!X550,"Prod",IF('ALC Transition Plans'!R550, 'ALC Transition Plans'!Q550," ")),"N/A")</f>
        <v>Prod</v>
      </c>
      <c r="K549" s="267">
        <f>IF('ALC Transition Plans'!R550=0," ",'ALC Transition Plans'!R550)</f>
        <v>41913</v>
      </c>
      <c r="L549" s="270" t="str">
        <f>IF('ALC Transition Plans'!S550=0," ",'ALC Transition Plans'!S550)</f>
        <v>Y</v>
      </c>
      <c r="M549" s="267" t="str">
        <f>IF('ALC Transition Plans'!T550=0," ",'ALC Transition Plans'!T550)</f>
        <v xml:space="preserve"> </v>
      </c>
      <c r="N549" s="324" t="str">
        <f>IF('ALC Transition Plans'!$Z550="yes", IF('ALC Transition Plans'!AJ550,"Prod",IF('ALC Transition Plans'!AF550, 'ALC Transition Plans'!AC550," ")),"N/A")</f>
        <v>Prod</v>
      </c>
      <c r="O549" s="269" t="str">
        <f>IF('ALC Transition Plans'!AE550=0," ",'ALC Transition Plans'!AE550)</f>
        <v>Y</v>
      </c>
      <c r="P549" s="557" t="str">
        <f>IF('ALC Transition Plans'!AF550=0," ",'ALC Transition Plans'!AF550)</f>
        <v xml:space="preserve"> </v>
      </c>
      <c r="Q549" s="558">
        <f t="shared" ref="Q549" si="51">COUNTIF(E549:P549,"X")</f>
        <v>0</v>
      </c>
      <c r="R549" s="276" t="str">
        <f>IF(VLOOKUP(B549,'Pivot Table'!$B$5:$K$2000,8,FALSE)=1,"Yes","")</f>
        <v/>
      </c>
      <c r="S549" s="277" t="str">
        <f>'ALC Transition Plans'!BL550</f>
        <v>F</v>
      </c>
      <c r="T549" s="226" t="str">
        <f>IF('ALC POC'!D549=0," ",'ALC POC'!D549)</f>
        <v xml:space="preserve"> </v>
      </c>
      <c r="U549" s="139" t="str">
        <f>IF('ALC POC'!E549=0," ",'ALC POC'!E549)</f>
        <v xml:space="preserve"> </v>
      </c>
      <c r="V549" s="139" t="str">
        <f>IF('ALC POC'!F549=0," ",'ALC POC'!F549)</f>
        <v xml:space="preserve"> </v>
      </c>
      <c r="X549">
        <f t="shared" ref="X549:X612" si="52">COUNTIF($A$2:$A$755,W549)</f>
        <v>0</v>
      </c>
    </row>
    <row r="550" spans="1:24" ht="23.25" x14ac:dyDescent="0.25">
      <c r="A550" s="333" t="s">
        <v>448</v>
      </c>
      <c r="B550" s="333" t="s">
        <v>1687</v>
      </c>
      <c r="C550" s="480" t="str">
        <f>IF('ALC POC'!C550=0," ",'ALC POC'!C550)</f>
        <v>DHS - ICE</v>
      </c>
      <c r="D550" s="480" t="s">
        <v>1308</v>
      </c>
      <c r="E550" s="322" t="str">
        <f>IF('ALC Transition Plans'!$C551="yes", IF('ALC Transition Plans'!M551,"Prod",IF('ALC Transition Plans'!F551, 'ALC Transition Plans'!E551," ")),"N/A")</f>
        <v>Prod</v>
      </c>
      <c r="F550" s="261" t="str">
        <f>IF('ALC Transition Plans'!F551=0," ",'ALC Transition Plans'!F551)</f>
        <v xml:space="preserve"> </v>
      </c>
      <c r="G550" s="262" t="str">
        <f>IF('ALC Transition Plans'!G551=0," ",'ALC Transition Plans'!G551)</f>
        <v xml:space="preserve"> </v>
      </c>
      <c r="H550" s="262" t="str">
        <f>IF('ALC Transition Plans'!H551=0," ",'ALC Transition Plans'!H551)</f>
        <v xml:space="preserve"> </v>
      </c>
      <c r="I550" s="261" t="str">
        <f>IF('ALC Transition Plans'!I551=0," ",'ALC Transition Plans'!I551)</f>
        <v xml:space="preserve"> </v>
      </c>
      <c r="J550" s="323" t="str">
        <f>IF('ALC Transition Plans'!$O551="yes", IF('ALC Transition Plans'!X551,"Prod",IF('ALC Transition Plans'!R551, 'ALC Transition Plans'!Q551," ")),"N/A")</f>
        <v>Prod</v>
      </c>
      <c r="K550" s="267" t="str">
        <f>IF('ALC Transition Plans'!R551=0," ",'ALC Transition Plans'!R551)</f>
        <v xml:space="preserve"> </v>
      </c>
      <c r="L550" s="270" t="str">
        <f>IF('ALC Transition Plans'!S551=0," ",'ALC Transition Plans'!S551)</f>
        <v>Y</v>
      </c>
      <c r="M550" s="267" t="str">
        <f>IF('ALC Transition Plans'!T551=0," ",'ALC Transition Plans'!T551)</f>
        <v xml:space="preserve"> </v>
      </c>
      <c r="N550" s="324" t="str">
        <f>IF('ALC Transition Plans'!$Z551="yes", IF('ALC Transition Plans'!AJ551,"Prod",IF('ALC Transition Plans'!AF551, 'ALC Transition Plans'!AC551," ")),"N/A")</f>
        <v>Prod</v>
      </c>
      <c r="O550" s="269" t="str">
        <f>IF('ALC Transition Plans'!AE551=0," ",'ALC Transition Plans'!AE551)</f>
        <v xml:space="preserve"> </v>
      </c>
      <c r="P550" s="557" t="str">
        <f>IF('ALC Transition Plans'!AF551=0," ",'ALC Transition Plans'!AF551)</f>
        <v xml:space="preserve"> </v>
      </c>
      <c r="Q550" s="559">
        <f t="shared" ref="Q550" si="53">COUNTIF(E550:P550,"X")</f>
        <v>0</v>
      </c>
      <c r="R550" s="276" t="str">
        <f>IF(VLOOKUP(B550,'Pivot Table'!$B$5:$K$2000,8,FALSE)=1,"Yes","")</f>
        <v/>
      </c>
      <c r="S550" s="277" t="str">
        <f>'ALC Transition Plans'!BL551</f>
        <v>F</v>
      </c>
      <c r="T550" s="226" t="s">
        <v>1934</v>
      </c>
      <c r="U550" s="139" t="s">
        <v>1935</v>
      </c>
      <c r="V550" s="139" t="s">
        <v>1936</v>
      </c>
      <c r="X550">
        <f t="shared" si="52"/>
        <v>0</v>
      </c>
    </row>
    <row r="551" spans="1:24" ht="103.95" customHeight="1" x14ac:dyDescent="0.25">
      <c r="A551" s="333" t="s">
        <v>448</v>
      </c>
      <c r="B551" s="333" t="s">
        <v>527</v>
      </c>
      <c r="C551" s="480" t="str">
        <f>IF('ALC POC'!C551=0," ",'ALC POC'!C551)</f>
        <v>DHS - TSA</v>
      </c>
      <c r="D551" s="480"/>
      <c r="E551" s="322" t="str">
        <f>IF('ALC Transition Plans'!$C552="yes", IF('ALC Transition Plans'!M552,"Prod",IF('ALC Transition Plans'!F552, 'ALC Transition Plans'!E552," ")),"N/A")</f>
        <v>Prod</v>
      </c>
      <c r="F551" s="261">
        <f>IF('ALC Transition Plans'!F552=0," ",'ALC Transition Plans'!F552)</f>
        <v>41821</v>
      </c>
      <c r="G551" s="262" t="str">
        <f>IF('ALC Transition Plans'!G552=0," ",'ALC Transition Plans'!G552)</f>
        <v>Y</v>
      </c>
      <c r="H551" s="262" t="str">
        <f>IF('ALC Transition Plans'!H552=0," ",'ALC Transition Plans'!H552)</f>
        <v>Y</v>
      </c>
      <c r="I551" s="261" t="str">
        <f>IF('ALC Transition Plans'!I552=0," ",'ALC Transition Plans'!I552)</f>
        <v xml:space="preserve"> </v>
      </c>
      <c r="J551" s="323" t="str">
        <f>IF('ALC Transition Plans'!$O552="yes", IF('ALC Transition Plans'!X552,"Prod",IF('ALC Transition Plans'!R552, 'ALC Transition Plans'!Q552," ")),"N/A")</f>
        <v>Prod</v>
      </c>
      <c r="K551" s="267">
        <f>IF('ALC Transition Plans'!R552=0," ",'ALC Transition Plans'!R552)</f>
        <v>41791</v>
      </c>
      <c r="L551" s="270" t="str">
        <f>IF('ALC Transition Plans'!S552=0," ",'ALC Transition Plans'!S552)</f>
        <v>Y</v>
      </c>
      <c r="M551" s="267" t="str">
        <f>IF('ALC Transition Plans'!T552=0," ",'ALC Transition Plans'!T552)</f>
        <v xml:space="preserve"> </v>
      </c>
      <c r="N551" s="324" t="str">
        <f>IF('ALC Transition Plans'!$Z552="yes", IF('ALC Transition Plans'!AJ552,"Prod",IF('ALC Transition Plans'!AF552, 'ALC Transition Plans'!AC552," ")),"N/A")</f>
        <v>Prod</v>
      </c>
      <c r="O551" s="269" t="str">
        <f>IF('ALC Transition Plans'!AE552=0," ",'ALC Transition Plans'!AE552)</f>
        <v>Y</v>
      </c>
      <c r="P551" s="557" t="str">
        <f>IF('ALC Transition Plans'!AF552=0," ",'ALC Transition Plans'!AF552)</f>
        <v xml:space="preserve"> </v>
      </c>
      <c r="Q551" s="559">
        <f t="shared" si="50"/>
        <v>0</v>
      </c>
      <c r="R551" s="276" t="str">
        <f>IF(VLOOKUP(B551,'Pivot Table'!$B$5:$K$2000,8,FALSE)=1,"Yes","")</f>
        <v/>
      </c>
      <c r="S551" s="481" t="str">
        <f>'ALC Transition Plans'!BL552</f>
        <v>F</v>
      </c>
      <c r="T551" s="226" t="str">
        <f>IF('ALC POC'!D551=0," ",'ALC POC'!D551)</f>
        <v>Cynthia Hart
Halima Chung 
Paula Kitchen 
Stephen Reagan 
Stephen Johnson 
Elizabeth Higgins 
Mary Rary 
Michael Carroll 
Viola Hyde 
Jeffrey Rasnake</v>
      </c>
      <c r="U551" s="139" t="str">
        <f>IF('ALC POC'!E551=0," ",'ALC POC'!E551)</f>
        <v>Cynthia.A.Hart@uscg.mil 
Halima.N.Chung@uscg.mil 
Paula.N.Kitchen@uscg.mil 
Stephen.D.Reagan@uscg.mil 
Stephen.H.Johnson@uscg.mil
Elizabeth.J.Higgins@uscg.mil
Mary.R.Ray@uscg.mil
Michael.P.Carroll2@uscg.mil 
Viola.M.Hyde@uscg.mil 
Jeffery.J.Rasnake@uscg.mil</v>
      </c>
      <c r="V551" s="139" t="str">
        <f>IF('ALC POC'!F551=0," ",'ALC POC'!F551)</f>
        <v>(757) 523-6061</v>
      </c>
      <c r="X551">
        <f t="shared" si="52"/>
        <v>0</v>
      </c>
    </row>
    <row r="552" spans="1:24" ht="41.4" customHeight="1" x14ac:dyDescent="0.25">
      <c r="A552" s="333" t="s">
        <v>448</v>
      </c>
      <c r="B552" s="333" t="s">
        <v>528</v>
      </c>
      <c r="C552" s="480" t="str">
        <f>IF('ALC POC'!C552=0," ",'ALC POC'!C552)</f>
        <v>DHS - FLETC</v>
      </c>
      <c r="D552" s="480"/>
      <c r="E552" s="322" t="str">
        <f>IF('ALC Transition Plans'!$C553="yes", IF('ALC Transition Plans'!M553,"Prod",IF('ALC Transition Plans'!F553, 'ALC Transition Plans'!E553," ")),"N/A")</f>
        <v>Prod</v>
      </c>
      <c r="F552" s="261">
        <f>IF('ALC Transition Plans'!F553=0," ",'ALC Transition Plans'!F553)</f>
        <v>41821</v>
      </c>
      <c r="G552" s="262" t="str">
        <f>IF('ALC Transition Plans'!G553=0," ",'ALC Transition Plans'!G553)</f>
        <v>Y</v>
      </c>
      <c r="H552" s="262" t="str">
        <f>IF('ALC Transition Plans'!H553=0," ",'ALC Transition Plans'!H553)</f>
        <v>Y</v>
      </c>
      <c r="I552" s="261" t="str">
        <f>IF('ALC Transition Plans'!I553=0," ",'ALC Transition Plans'!I553)</f>
        <v xml:space="preserve"> </v>
      </c>
      <c r="J552" s="323" t="str">
        <f>IF('ALC Transition Plans'!$O553="yes", IF('ALC Transition Plans'!X553,"Prod",IF('ALC Transition Plans'!R553, 'ALC Transition Plans'!Q553," ")),"N/A")</f>
        <v>Prod</v>
      </c>
      <c r="K552" s="267">
        <f>IF('ALC Transition Plans'!R553=0," ",'ALC Transition Plans'!R553)</f>
        <v>41821</v>
      </c>
      <c r="L552" s="270" t="str">
        <f>IF('ALC Transition Plans'!S553=0," ",'ALC Transition Plans'!S553)</f>
        <v>Y</v>
      </c>
      <c r="M552" s="267" t="str">
        <f>IF('ALC Transition Plans'!T553=0," ",'ALC Transition Plans'!T553)</f>
        <v xml:space="preserve"> </v>
      </c>
      <c r="N552" s="324" t="str">
        <f>IF('ALC Transition Plans'!$Z553="yes", IF('ALC Transition Plans'!AJ553,"Prod",IF('ALC Transition Plans'!AF553, 'ALC Transition Plans'!AC553," ")),"N/A")</f>
        <v>Prod</v>
      </c>
      <c r="O552" s="269" t="str">
        <f>IF('ALC Transition Plans'!AE553=0," ",'ALC Transition Plans'!AE553)</f>
        <v>Y</v>
      </c>
      <c r="P552" s="557" t="str">
        <f>IF('ALC Transition Plans'!AF553=0," ",'ALC Transition Plans'!AF553)</f>
        <v xml:space="preserve"> </v>
      </c>
      <c r="Q552" s="559">
        <f t="shared" si="50"/>
        <v>0</v>
      </c>
      <c r="R552" s="276" t="str">
        <f>IF(VLOOKUP(B552,'Pivot Table'!$B$5:$K$2000,8,FALSE)=1,"Yes","")</f>
        <v/>
      </c>
      <c r="S552" s="481" t="str">
        <f>'ALC Transition Plans'!BL553</f>
        <v>F</v>
      </c>
      <c r="T552" s="366" t="str">
        <f>IF('ALC POC'!D552=0," ",'ALC POC'!D552)</f>
        <v xml:space="preserve">Michelle Cutting 
Michael Brown
Nichelle Nicole Mewborn </v>
      </c>
      <c r="U552" s="412" t="str">
        <f>IF('ALC POC'!E552=0," ",'ALC POC'!E552)</f>
        <v xml:space="preserve">Michelle.Cutting@fletc.dhs.gov
michael.brown2@fletc.dhs.gov
Nichelle.mewborn@dhs.gov 
</v>
      </c>
      <c r="V552" s="412" t="str">
        <f>IF('ALC POC'!F552=0," ",'ALC POC'!F552)</f>
        <v>912-267-3282
912-261-4064 
912-554-4873</v>
      </c>
      <c r="X552">
        <f t="shared" si="52"/>
        <v>0</v>
      </c>
    </row>
    <row r="553" spans="1:24" ht="15" x14ac:dyDescent="0.25">
      <c r="A553" s="333" t="s">
        <v>448</v>
      </c>
      <c r="B553" s="333" t="s">
        <v>529</v>
      </c>
      <c r="C553" s="480" t="str">
        <f>IF('ALC POC'!C553=0," ",'ALC POC'!C553)</f>
        <v>DHS - ICE</v>
      </c>
      <c r="D553" s="480" t="s">
        <v>1308</v>
      </c>
      <c r="E553" s="322" t="str">
        <f>IF('ALC Transition Plans'!$C554="yes", IF('ALC Transition Plans'!M554,"Prod",IF('ALC Transition Plans'!F554, 'ALC Transition Plans'!E554," ")),"N/A")</f>
        <v>Prod</v>
      </c>
      <c r="F553" s="261">
        <f>IF('ALC Transition Plans'!F554=0," ",'ALC Transition Plans'!F554)</f>
        <v>41487</v>
      </c>
      <c r="G553" s="262" t="str">
        <f>IF('ALC Transition Plans'!G554=0," ",'ALC Transition Plans'!G554)</f>
        <v>Y</v>
      </c>
      <c r="H553" s="262" t="str">
        <f>IF('ALC Transition Plans'!H554=0," ",'ALC Transition Plans'!H554)</f>
        <v>Y</v>
      </c>
      <c r="I553" s="261" t="str">
        <f>IF('ALC Transition Plans'!I554=0," ",'ALC Transition Plans'!I554)</f>
        <v xml:space="preserve"> </v>
      </c>
      <c r="J553" s="323" t="str">
        <f>IF('ALC Transition Plans'!$O554="yes", IF('ALC Transition Plans'!X554,"Prod",IF('ALC Transition Plans'!R554, 'ALC Transition Plans'!Q554," ")),"N/A")</f>
        <v>Prod</v>
      </c>
      <c r="K553" s="267">
        <f>IF('ALC Transition Plans'!R554=0," ",'ALC Transition Plans'!R554)</f>
        <v>41518</v>
      </c>
      <c r="L553" s="270" t="str">
        <f>IF('ALC Transition Plans'!S554=0," ",'ALC Transition Plans'!S554)</f>
        <v>Y</v>
      </c>
      <c r="M553" s="267" t="str">
        <f>IF('ALC Transition Plans'!T554=0," ",'ALC Transition Plans'!T554)</f>
        <v xml:space="preserve"> </v>
      </c>
      <c r="N553" s="324" t="str">
        <f>IF('ALC Transition Plans'!$Z554="yes", IF('ALC Transition Plans'!AJ554,"Prod",IF('ALC Transition Plans'!AF554, 'ALC Transition Plans'!AC554," ")),"N/A")</f>
        <v>Prod</v>
      </c>
      <c r="O553" s="269" t="str">
        <f>IF('ALC Transition Plans'!AE554=0," ",'ALC Transition Plans'!AE554)</f>
        <v>Y</v>
      </c>
      <c r="P553" s="557" t="str">
        <f>IF('ALC Transition Plans'!AF554=0," ",'ALC Transition Plans'!AF554)</f>
        <v xml:space="preserve"> </v>
      </c>
      <c r="Q553" s="558">
        <f t="shared" si="50"/>
        <v>0</v>
      </c>
      <c r="R553" s="276" t="str">
        <f>IF(VLOOKUP(B553,'Pivot Table'!$B$5:$K$2000,8,FALSE)=1,"Yes","")</f>
        <v/>
      </c>
      <c r="S553" s="277" t="str">
        <f>'ALC Transition Plans'!BL554</f>
        <v>F</v>
      </c>
      <c r="T553" s="226" t="s">
        <v>1934</v>
      </c>
      <c r="U553" s="139" t="s">
        <v>1948</v>
      </c>
      <c r="V553" s="139" t="str">
        <f>IF('ALC POC'!F553=0," ",'ALC POC'!F553)</f>
        <v>214-915-6069</v>
      </c>
      <c r="X553">
        <f t="shared" si="52"/>
        <v>0</v>
      </c>
    </row>
    <row r="554" spans="1:24" ht="23.25" x14ac:dyDescent="0.25">
      <c r="A554" s="333" t="s">
        <v>448</v>
      </c>
      <c r="B554" s="333" t="s">
        <v>530</v>
      </c>
      <c r="C554" s="480" t="str">
        <f>IF('ALC POC'!C554=0," ",'ALC POC'!C554)</f>
        <v xml:space="preserve">DHS - ICE Burlington </v>
      </c>
      <c r="D554" s="480" t="s">
        <v>1308</v>
      </c>
      <c r="E554" s="322" t="str">
        <f>IF('ALC Transition Plans'!$C555="yes", IF('ALC Transition Plans'!M555,"Prod",IF('ALC Transition Plans'!F555, 'ALC Transition Plans'!E555," ")),"N/A")</f>
        <v>Prod</v>
      </c>
      <c r="F554" s="261">
        <f>IF('ALC Transition Plans'!F555=0," ",'ALC Transition Plans'!F555)</f>
        <v>41760</v>
      </c>
      <c r="G554" s="262" t="str">
        <f>IF('ALC Transition Plans'!G555=0," ",'ALC Transition Plans'!G555)</f>
        <v>Y</v>
      </c>
      <c r="H554" s="262" t="str">
        <f>IF('ALC Transition Plans'!H555=0," ",'ALC Transition Plans'!H555)</f>
        <v>Y</v>
      </c>
      <c r="I554" s="261" t="str">
        <f>IF('ALC Transition Plans'!I555=0," ",'ALC Transition Plans'!I555)</f>
        <v xml:space="preserve"> </v>
      </c>
      <c r="J554" s="323" t="str">
        <f>IF('ALC Transition Plans'!$O555="yes", IF('ALC Transition Plans'!X555,"Prod",IF('ALC Transition Plans'!R555, 'ALC Transition Plans'!Q555," ")),"N/A")</f>
        <v>Prod</v>
      </c>
      <c r="K554" s="267">
        <f>IF('ALC Transition Plans'!R555=0," ",'ALC Transition Plans'!R555)</f>
        <v>41609</v>
      </c>
      <c r="L554" s="270" t="str">
        <f>IF('ALC Transition Plans'!S555=0," ",'ALC Transition Plans'!S555)</f>
        <v>Y</v>
      </c>
      <c r="M554" s="267" t="str">
        <f>IF('ALC Transition Plans'!T555=0," ",'ALC Transition Plans'!T555)</f>
        <v xml:space="preserve"> </v>
      </c>
      <c r="N554" s="324" t="str">
        <f>IF('ALC Transition Plans'!$Z555="yes", IF('ALC Transition Plans'!AJ555,"Prod",IF('ALC Transition Plans'!AF555, 'ALC Transition Plans'!AC555," ")),"N/A")</f>
        <v>Prod</v>
      </c>
      <c r="O554" s="269" t="str">
        <f>IF('ALC Transition Plans'!AE555=0," ",'ALC Transition Plans'!AE555)</f>
        <v>Y</v>
      </c>
      <c r="P554" s="557" t="str">
        <f>IF('ALC Transition Plans'!AF555=0," ",'ALC Transition Plans'!AF555)</f>
        <v xml:space="preserve"> </v>
      </c>
      <c r="Q554" s="558">
        <f t="shared" si="50"/>
        <v>0</v>
      </c>
      <c r="R554" s="276" t="str">
        <f>IF(VLOOKUP(B554,'Pivot Table'!$B$5:$K$2000,8,FALSE)=1,"Yes","")</f>
        <v/>
      </c>
      <c r="S554" s="277" t="str">
        <f>'ALC Transition Plans'!BL555</f>
        <v>F</v>
      </c>
      <c r="T554" s="226" t="str">
        <f>IF('ALC POC'!D554=0," ",'ALC POC'!D554)</f>
        <v>Lori Genest
Todd M. Isham, CMA</v>
      </c>
      <c r="U554" s="139" t="str">
        <f>IF('ALC POC'!E554=0," ",'ALC POC'!E554)</f>
        <v>Lori.A.Genest@ice.dhs.gov
Todd.M.Isham@ice.dhs.gov</v>
      </c>
      <c r="V554" s="139" t="str">
        <f>IF('ALC POC'!F554=0," ",'ALC POC'!F554)</f>
        <v>802-288-7768
802-288-7614</v>
      </c>
      <c r="X554">
        <f t="shared" si="52"/>
        <v>0</v>
      </c>
    </row>
    <row r="555" spans="1:24" ht="15" customHeight="1" x14ac:dyDescent="0.25">
      <c r="A555" s="333" t="s">
        <v>448</v>
      </c>
      <c r="B555" s="333" t="s">
        <v>531</v>
      </c>
      <c r="C555" s="480" t="str">
        <f>IF('ALC POC'!C555=0," ",'ALC POC'!C555)</f>
        <v xml:space="preserve"> </v>
      </c>
      <c r="D555" s="480"/>
      <c r="E555" s="322" t="str">
        <f>IF('ALC Transition Plans'!$C556="yes", IF('ALC Transition Plans'!M556,"Prod",IF('ALC Transition Plans'!F556, 'ALC Transition Plans'!E556," ")),"N/A")</f>
        <v>Prod</v>
      </c>
      <c r="F555" s="261" t="str">
        <f>IF('ALC Transition Plans'!F556=0," ",'ALC Transition Plans'!F556)</f>
        <v xml:space="preserve"> </v>
      </c>
      <c r="G555" s="262" t="str">
        <f>IF('ALC Transition Plans'!G556=0," ",'ALC Transition Plans'!G556)</f>
        <v>Y</v>
      </c>
      <c r="H555" s="262" t="str">
        <f>IF('ALC Transition Plans'!H556=0," ",'ALC Transition Plans'!H556)</f>
        <v>Y</v>
      </c>
      <c r="I555" s="261" t="str">
        <f>IF('ALC Transition Plans'!I556=0," ",'ALC Transition Plans'!I556)</f>
        <v xml:space="preserve"> </v>
      </c>
      <c r="J555" s="329" t="str">
        <f>IF('ALC Transition Plans'!$O556="yes", IF('ALC Transition Plans'!X556,"Prod",IF('ALC Transition Plans'!R556, 'ALC Transition Plans'!Q556," ")),"N/A")</f>
        <v>N/A</v>
      </c>
      <c r="K555" s="330" t="str">
        <f>IF('ALC Transition Plans'!R556=0," ",'ALC Transition Plans'!R556)</f>
        <v xml:space="preserve"> </v>
      </c>
      <c r="L555" s="332" t="str">
        <f>IF('ALC Transition Plans'!S556=0," ",'ALC Transition Plans'!S556)</f>
        <v xml:space="preserve"> </v>
      </c>
      <c r="M555" s="330" t="str">
        <f>IF('ALC Transition Plans'!T556=0," ",'ALC Transition Plans'!T556)</f>
        <v xml:space="preserve"> </v>
      </c>
      <c r="N555" s="329" t="str">
        <f>IF('ALC Transition Plans'!$Z556="yes", IF('ALC Transition Plans'!AJ556,"Prod",IF('ALC Transition Plans'!AF556, 'ALC Transition Plans'!AC556," ")),"N/A")</f>
        <v>N/A</v>
      </c>
      <c r="O555" s="332" t="str">
        <f>IF('ALC Transition Plans'!AE556=0," ",'ALC Transition Plans'!AE556)</f>
        <v xml:space="preserve"> </v>
      </c>
      <c r="P555" s="560" t="str">
        <f>IF('ALC Transition Plans'!AF556=0," ",'ALC Transition Plans'!AF556)</f>
        <v xml:space="preserve"> </v>
      </c>
      <c r="Q555" s="558">
        <f t="shared" si="50"/>
        <v>0</v>
      </c>
      <c r="R555" s="276" t="str">
        <f>IF(VLOOKUP(B555,'Pivot Table'!$B$5:$K$2000,8,FALSE)=1,"Yes","")</f>
        <v/>
      </c>
      <c r="S555" s="277" t="str">
        <f>'ALC Transition Plans'!BL556</f>
        <v>F</v>
      </c>
      <c r="T555" s="226" t="str">
        <f>IF('ALC POC'!D555=0," ",'ALC POC'!D555)</f>
        <v xml:space="preserve"> </v>
      </c>
      <c r="U555" s="139" t="str">
        <f>IF('ALC POC'!E555=0," ",'ALC POC'!E555)</f>
        <v xml:space="preserve"> </v>
      </c>
      <c r="V555" s="139" t="str">
        <f>IF('ALC POC'!F555=0," ",'ALC POC'!F555)</f>
        <v xml:space="preserve"> </v>
      </c>
      <c r="X555">
        <f t="shared" si="52"/>
        <v>0</v>
      </c>
    </row>
    <row r="556" spans="1:24" ht="15" x14ac:dyDescent="0.25">
      <c r="A556" s="333" t="s">
        <v>448</v>
      </c>
      <c r="B556" s="333" t="s">
        <v>532</v>
      </c>
      <c r="C556" s="480" t="s">
        <v>1949</v>
      </c>
      <c r="D556" s="480" t="s">
        <v>1308</v>
      </c>
      <c r="E556" s="322" t="str">
        <f>IF('ALC Transition Plans'!$C557="yes", IF('ALC Transition Plans'!M557,"Prod",IF('ALC Transition Plans'!F557, 'ALC Transition Plans'!E557," ")),"N/A")</f>
        <v xml:space="preserve"> </v>
      </c>
      <c r="F556" s="261" t="str">
        <f>IF('ALC Transition Plans'!F557=0," ",'ALC Transition Plans'!F557)</f>
        <v xml:space="preserve"> </v>
      </c>
      <c r="G556" s="262" t="str">
        <f>IF('ALC Transition Plans'!G557=0," ",'ALC Transition Plans'!G557)</f>
        <v xml:space="preserve"> </v>
      </c>
      <c r="H556" s="262" t="str">
        <f>IF('ALC Transition Plans'!H557=0," ",'ALC Transition Plans'!H557)</f>
        <v xml:space="preserve"> </v>
      </c>
      <c r="I556" s="261">
        <f>IF('ALC Transition Plans'!I557=0," ",'ALC Transition Plans'!I557)</f>
        <v>42644</v>
      </c>
      <c r="J556" s="329" t="str">
        <f>IF('ALC Transition Plans'!$O557="yes", IF('ALC Transition Plans'!X557,"Prod",IF('ALC Transition Plans'!R557, 'ALC Transition Plans'!Q557," ")),"N/A")</f>
        <v>N/A</v>
      </c>
      <c r="K556" s="330" t="str">
        <f>IF('ALC Transition Plans'!R557=0," ",'ALC Transition Plans'!R557)</f>
        <v xml:space="preserve"> </v>
      </c>
      <c r="L556" s="332" t="str">
        <f>IF('ALC Transition Plans'!S557=0," ",'ALC Transition Plans'!S557)</f>
        <v xml:space="preserve"> </v>
      </c>
      <c r="M556" s="330" t="str">
        <f>IF('ALC Transition Plans'!T557=0," ",'ALC Transition Plans'!T557)</f>
        <v xml:space="preserve"> </v>
      </c>
      <c r="N556" s="329" t="str">
        <f>IF('ALC Transition Plans'!$Z557="yes", IF('ALC Transition Plans'!AJ557,"Prod",IF('ALC Transition Plans'!AF557, 'ALC Transition Plans'!AC557," ")),"N/A")</f>
        <v>N/A</v>
      </c>
      <c r="O556" s="332" t="str">
        <f>IF('ALC Transition Plans'!AE557=0," ",'ALC Transition Plans'!AE557)</f>
        <v xml:space="preserve"> </v>
      </c>
      <c r="P556" s="560" t="str">
        <f>IF('ALC Transition Plans'!AF557=0," ",'ALC Transition Plans'!AF557)</f>
        <v xml:space="preserve"> </v>
      </c>
      <c r="Q556" s="558">
        <f t="shared" si="50"/>
        <v>0</v>
      </c>
      <c r="R556" s="276" t="str">
        <f>IF(VLOOKUP(B556,'Pivot Table'!$B$5:$K$2000,8,FALSE)=1,"Yes","")</f>
        <v/>
      </c>
      <c r="S556" s="277" t="str">
        <f>'ALC Transition Plans'!BL557</f>
        <v xml:space="preserve"> </v>
      </c>
      <c r="T556" s="226" t="s">
        <v>1934</v>
      </c>
      <c r="U556" s="139" t="s">
        <v>1948</v>
      </c>
      <c r="V556" s="139" t="str">
        <f>IF('ALC POC'!F556=0," ",'ALC POC'!F556)</f>
        <v>214-915-6069</v>
      </c>
      <c r="X556">
        <f t="shared" si="52"/>
        <v>0</v>
      </c>
    </row>
    <row r="557" spans="1:24" ht="42.6" customHeight="1" x14ac:dyDescent="0.25">
      <c r="A557" s="333" t="s">
        <v>448</v>
      </c>
      <c r="B557" s="333" t="s">
        <v>533</v>
      </c>
      <c r="C557" s="480" t="str">
        <f>IF('ALC POC'!C557=0," ",'ALC POC'!C557)</f>
        <v>DHS - FLETC</v>
      </c>
      <c r="D557" s="480"/>
      <c r="E557" s="322" t="str">
        <f>IF('ALC Transition Plans'!$C558="yes", IF('ALC Transition Plans'!M558,"Prod",IF('ALC Transition Plans'!F558, 'ALC Transition Plans'!E558," ")),"N/A")</f>
        <v>Prod</v>
      </c>
      <c r="F557" s="261">
        <f>IF('ALC Transition Plans'!F558=0," ",'ALC Transition Plans'!F558)</f>
        <v>41821</v>
      </c>
      <c r="G557" s="262" t="str">
        <f>IF('ALC Transition Plans'!G558=0," ",'ALC Transition Plans'!G558)</f>
        <v>Y</v>
      </c>
      <c r="H557" s="262" t="str">
        <f>IF('ALC Transition Plans'!H558=0," ",'ALC Transition Plans'!H558)</f>
        <v>Y</v>
      </c>
      <c r="I557" s="261" t="str">
        <f>IF('ALC Transition Plans'!I558=0," ",'ALC Transition Plans'!I558)</f>
        <v xml:space="preserve"> </v>
      </c>
      <c r="J557" s="323" t="str">
        <f>IF('ALC Transition Plans'!$O558="yes", IF('ALC Transition Plans'!X558,"Prod",IF('ALC Transition Plans'!R558, 'ALC Transition Plans'!Q558," ")),"N/A")</f>
        <v>Prod</v>
      </c>
      <c r="K557" s="267">
        <f>IF('ALC Transition Plans'!R558=0," ",'ALC Transition Plans'!R558)</f>
        <v>41821</v>
      </c>
      <c r="L557" s="270" t="str">
        <f>IF('ALC Transition Plans'!S558=0," ",'ALC Transition Plans'!S558)</f>
        <v>Y</v>
      </c>
      <c r="M557" s="267" t="str">
        <f>IF('ALC Transition Plans'!T558=0," ",'ALC Transition Plans'!T558)</f>
        <v xml:space="preserve"> </v>
      </c>
      <c r="N557" s="324" t="str">
        <f>IF('ALC Transition Plans'!$Z558="yes", IF('ALC Transition Plans'!AJ558,"Prod",IF('ALC Transition Plans'!AF558, 'ALC Transition Plans'!AC558," ")),"N/A")</f>
        <v>Prod</v>
      </c>
      <c r="O557" s="269" t="str">
        <f>IF('ALC Transition Plans'!AE558=0," ",'ALC Transition Plans'!AE558)</f>
        <v>Y</v>
      </c>
      <c r="P557" s="557" t="str">
        <f>IF('ALC Transition Plans'!AF558=0," ",'ALC Transition Plans'!AF558)</f>
        <v xml:space="preserve"> </v>
      </c>
      <c r="Q557" s="558">
        <f t="shared" si="50"/>
        <v>0</v>
      </c>
      <c r="R557" s="276" t="str">
        <f>IF(VLOOKUP(B557,'Pivot Table'!$B$5:$K$2000,8,FALSE)=1,"Yes","")</f>
        <v/>
      </c>
      <c r="S557" s="277" t="str">
        <f>'ALC Transition Plans'!BL558</f>
        <v>F</v>
      </c>
      <c r="T557" s="226" t="str">
        <f>IF('ALC POC'!D557=0," ",'ALC POC'!D557)</f>
        <v xml:space="preserve">Michelle Cutting 
Michael Brown
Nichelle Nicole Mewborn </v>
      </c>
      <c r="U557" s="139" t="str">
        <f>IF('ALC POC'!E557=0," ",'ALC POC'!E557)</f>
        <v xml:space="preserve">Michelle.Cutting@fletc.dhs.gov
michael.brown2@fletc.dhs.gov
Nichelle.mewborn@dhs.gov </v>
      </c>
      <c r="V557" s="139" t="str">
        <f>IF('ALC POC'!F557=0," ",'ALC POC'!F557)</f>
        <v>912-267-3282
912-261-4064 
912-554-4873</v>
      </c>
      <c r="X557">
        <f t="shared" si="52"/>
        <v>0</v>
      </c>
    </row>
    <row r="558" spans="1:24" ht="113.4" customHeight="1" x14ac:dyDescent="0.25">
      <c r="A558" s="333" t="s">
        <v>448</v>
      </c>
      <c r="B558" s="333" t="s">
        <v>534</v>
      </c>
      <c r="C558" s="480" t="str">
        <f>IF('ALC POC'!C558=0," ",'ALC POC'!C558)</f>
        <v>DHS - DNDO</v>
      </c>
      <c r="D558" s="480"/>
      <c r="E558" s="322" t="str">
        <f>IF('ALC Transition Plans'!$C559="yes", IF('ALC Transition Plans'!M559,"Prod",IF('ALC Transition Plans'!F559, 'ALC Transition Plans'!E559," ")),"N/A")</f>
        <v>Prod</v>
      </c>
      <c r="F558" s="261">
        <f>IF('ALC Transition Plans'!F559=0," ",'ALC Transition Plans'!F559)</f>
        <v>41760</v>
      </c>
      <c r="G558" s="262" t="str">
        <f>IF('ALC Transition Plans'!G559=0," ",'ALC Transition Plans'!G559)</f>
        <v>Y</v>
      </c>
      <c r="H558" s="262" t="str">
        <f>IF('ALC Transition Plans'!H559=0," ",'ALC Transition Plans'!H559)</f>
        <v>Y</v>
      </c>
      <c r="I558" s="261" t="str">
        <f>IF('ALC Transition Plans'!I559=0," ",'ALC Transition Plans'!I559)</f>
        <v xml:space="preserve"> </v>
      </c>
      <c r="J558" s="323" t="str">
        <f>IF('ALC Transition Plans'!$O559="yes", IF('ALC Transition Plans'!X559,"Prod",IF('ALC Transition Plans'!R559, 'ALC Transition Plans'!Q559," ")),"N/A")</f>
        <v>Prod</v>
      </c>
      <c r="K558" s="267">
        <f>IF('ALC Transition Plans'!R559=0," ",'ALC Transition Plans'!R559)</f>
        <v>41760</v>
      </c>
      <c r="L558" s="270" t="str">
        <f>IF('ALC Transition Plans'!S559=0," ",'ALC Transition Plans'!S559)</f>
        <v>Y</v>
      </c>
      <c r="M558" s="267" t="str">
        <f>IF('ALC Transition Plans'!T559=0," ",'ALC Transition Plans'!T559)</f>
        <v xml:space="preserve"> </v>
      </c>
      <c r="N558" s="324" t="str">
        <f>IF('ALC Transition Plans'!$Z559="yes", IF('ALC Transition Plans'!AJ559,"Prod",IF('ALC Transition Plans'!AF559, 'ALC Transition Plans'!AC559," ")),"N/A")</f>
        <v>Prod</v>
      </c>
      <c r="O558" s="269" t="str">
        <f>IF('ALC Transition Plans'!AE559=0," ",'ALC Transition Plans'!AE559)</f>
        <v>Y</v>
      </c>
      <c r="P558" s="557" t="str">
        <f>IF('ALC Transition Plans'!AF559=0," ",'ALC Transition Plans'!AF559)</f>
        <v xml:space="preserve"> </v>
      </c>
      <c r="Q558" s="559">
        <f t="shared" si="50"/>
        <v>0</v>
      </c>
      <c r="R558" s="276" t="str">
        <f>IF(VLOOKUP(B558,'Pivot Table'!$B$5:$K$2000,8,FALSE)=1,"Yes","")</f>
        <v/>
      </c>
      <c r="S558" s="277" t="str">
        <f>'ALC Transition Plans'!BL559</f>
        <v>F</v>
      </c>
      <c r="T558" s="226" t="str">
        <f>IF('ALC POC'!D558=0," ",'ALC POC'!D558)</f>
        <v>Nicholas D. Bridges, CGFM
Cynthia Hart
Halima Chung 
Paula Kitchen 
Stephen Reagan 
Stephen Johnson 
Elizabeth Higgins 
Mary Rary 
Michael Carroll 
Viola Hyde 
Jeffrey Rasnake</v>
      </c>
      <c r="U558" s="139" t="str">
        <f>IF('ALC POC'!E558=0," ",'ALC POC'!E558)</f>
        <v>nicholas.d.bridges@uscg.mil
Cynthia.A.Hart@uscg.mil 
Halima.N.Chung@uscg.mil 
Paula.N.Kitchen@uscg.mil 
Stephen.D.Reagan@uscg.mil 
Stephen.H.Johnson@uscg.mil
Elizabeth.J.Higgins@uscg.mil
Mary.R.Ray@uscg.mil
Michael.P.Carroll2@uscg.mil 
Viola.M.Hyde@uscg.mil 
Jeffery.J.Rasnake@uscg.mil</v>
      </c>
      <c r="V558" s="139" t="str">
        <f>IF('ALC POC'!F558=0," ",'ALC POC'!F558)</f>
        <v>757-523-6074
757-523-6074</v>
      </c>
      <c r="X558">
        <f t="shared" si="52"/>
        <v>0</v>
      </c>
    </row>
    <row r="559" spans="1:24" ht="21.6" customHeight="1" x14ac:dyDescent="0.25">
      <c r="A559" s="333" t="s">
        <v>536</v>
      </c>
      <c r="B559" s="333" t="s">
        <v>535</v>
      </c>
      <c r="C559" s="480" t="str">
        <f>IF('ALC POC'!C559=0," ",'ALC POC'!C559)</f>
        <v>OPIC</v>
      </c>
      <c r="D559" s="480"/>
      <c r="E559" s="322" t="str">
        <f>IF('ALC Transition Plans'!$C560="yes", IF('ALC Transition Plans'!M560,"Prod",IF('ALC Transition Plans'!F560, 'ALC Transition Plans'!E560," ")),"N/A")</f>
        <v>Prod</v>
      </c>
      <c r="F559" s="261">
        <f>IF('ALC Transition Plans'!F560=0," ",'ALC Transition Plans'!F560)</f>
        <v>41852</v>
      </c>
      <c r="G559" s="262" t="str">
        <f>IF('ALC Transition Plans'!G560=0," ",'ALC Transition Plans'!G560)</f>
        <v>Y</v>
      </c>
      <c r="H559" s="262" t="str">
        <f>IF('ALC Transition Plans'!H560=0," ",'ALC Transition Plans'!H560)</f>
        <v>Y</v>
      </c>
      <c r="I559" s="261" t="str">
        <f>IF('ALC Transition Plans'!I560=0," ",'ALC Transition Plans'!I560)</f>
        <v xml:space="preserve"> </v>
      </c>
      <c r="J559" s="323" t="str">
        <f>IF('ALC Transition Plans'!$O560="yes", IF('ALC Transition Plans'!X560,"Prod",IF('ALC Transition Plans'!R560, 'ALC Transition Plans'!Q560," ")),"N/A")</f>
        <v>Prod</v>
      </c>
      <c r="K559" s="267">
        <f>IF('ALC Transition Plans'!R560=0," ",'ALC Transition Plans'!R560)</f>
        <v>41852</v>
      </c>
      <c r="L559" s="270" t="str">
        <f>IF('ALC Transition Plans'!S560=0," ",'ALC Transition Plans'!S560)</f>
        <v>Y</v>
      </c>
      <c r="M559" s="267" t="str">
        <f>IF('ALC Transition Plans'!T560=0," ",'ALC Transition Plans'!T560)</f>
        <v xml:space="preserve"> </v>
      </c>
      <c r="N559" s="324" t="str">
        <f>IF('ALC Transition Plans'!$Z560="yes", IF('ALC Transition Plans'!AJ560,"Prod",IF('ALC Transition Plans'!AF560, 'ALC Transition Plans'!AC560," ")),"N/A")</f>
        <v>Prod</v>
      </c>
      <c r="O559" s="269" t="str">
        <f>IF('ALC Transition Plans'!AE560=0," ",'ALC Transition Plans'!AE560)</f>
        <v>Y</v>
      </c>
      <c r="P559" s="557" t="str">
        <f>IF('ALC Transition Plans'!AF560=0," ",'ALC Transition Plans'!AF560)</f>
        <v xml:space="preserve"> </v>
      </c>
      <c r="Q559" s="559">
        <f t="shared" si="50"/>
        <v>0</v>
      </c>
      <c r="R559" s="276" t="str">
        <f>IF(VLOOKUP(B559,'Pivot Table'!$B$5:$K$2000,8,FALSE)=1,"Yes","")</f>
        <v/>
      </c>
      <c r="S559" s="481" t="str">
        <f>'ALC Transition Plans'!BL560</f>
        <v>F</v>
      </c>
      <c r="T559" s="226" t="str">
        <f>IF('ALC POC'!D559=0," ",'ALC POC'!D559)</f>
        <v>Dana Robinson
Judith Colbert-Kelly</v>
      </c>
      <c r="U559" s="139" t="str">
        <f>IF('ALC POC'!E559=0," ",'ALC POC'!E559)</f>
        <v>dana.robinson@opic.gov
Judith.Colbert-Kelly@opic.gov</v>
      </c>
      <c r="V559" s="139" t="str">
        <f>IF('ALC POC'!F559=0," ",'ALC POC'!F559)</f>
        <v xml:space="preserve">202-336-8521
202 336-8431 </v>
      </c>
      <c r="X559">
        <f t="shared" si="52"/>
        <v>0</v>
      </c>
    </row>
    <row r="560" spans="1:24" ht="14.4" customHeight="1" x14ac:dyDescent="0.25">
      <c r="A560" s="333" t="s">
        <v>538</v>
      </c>
      <c r="B560" s="333" t="s">
        <v>537</v>
      </c>
      <c r="C560" s="480" t="str">
        <f>IF('ALC POC'!C560=0," ",'ALC POC'!C560)</f>
        <v>USAID</v>
      </c>
      <c r="D560" s="480"/>
      <c r="E560" s="322" t="str">
        <f>IF('ALC Transition Plans'!$C561="yes", IF('ALC Transition Plans'!M561,"Prod",IF('ALC Transition Plans'!F561, 'ALC Transition Plans'!E561," ")),"N/A")</f>
        <v>Prod</v>
      </c>
      <c r="F560" s="261">
        <f>IF('ALC Transition Plans'!F561=0," ",'ALC Transition Plans'!F561)</f>
        <v>39508</v>
      </c>
      <c r="G560" s="262" t="str">
        <f>IF('ALC Transition Plans'!G561=0," ",'ALC Transition Plans'!G561)</f>
        <v>Y</v>
      </c>
      <c r="H560" s="262" t="str">
        <f>IF('ALC Transition Plans'!H561=0," ",'ALC Transition Plans'!H561)</f>
        <v>Y</v>
      </c>
      <c r="I560" s="261" t="str">
        <f>IF('ALC Transition Plans'!I561=0," ",'ALC Transition Plans'!I561)</f>
        <v xml:space="preserve"> </v>
      </c>
      <c r="J560" s="323" t="str">
        <f>IF('ALC Transition Plans'!$O561="yes", IF('ALC Transition Plans'!X561,"Prod",IF('ALC Transition Plans'!R561, 'ALC Transition Plans'!Q561," ")),"N/A")</f>
        <v>Prod</v>
      </c>
      <c r="K560" s="267">
        <f>IF('ALC Transition Plans'!R561=0," ",'ALC Transition Plans'!R561)</f>
        <v>41306</v>
      </c>
      <c r="L560" s="270" t="str">
        <f>IF('ALC Transition Plans'!S561=0," ",'ALC Transition Plans'!S561)</f>
        <v>Y</v>
      </c>
      <c r="M560" s="267" t="str">
        <f>IF('ALC Transition Plans'!T561=0," ",'ALC Transition Plans'!T561)</f>
        <v xml:space="preserve"> </v>
      </c>
      <c r="N560" s="324" t="str">
        <f>IF('ALC Transition Plans'!$Z561="yes", IF('ALC Transition Plans'!AJ561,"Prod",IF('ALC Transition Plans'!AF561, 'ALC Transition Plans'!AC561," ")),"N/A")</f>
        <v>Prod</v>
      </c>
      <c r="O560" s="269" t="str">
        <f>IF('ALC Transition Plans'!AE561=0," ",'ALC Transition Plans'!AE561)</f>
        <v>Y</v>
      </c>
      <c r="P560" s="557" t="str">
        <f>IF('ALC Transition Plans'!AF561=0," ",'ALC Transition Plans'!AF561)</f>
        <v xml:space="preserve"> </v>
      </c>
      <c r="Q560" s="558">
        <f t="shared" si="50"/>
        <v>0</v>
      </c>
      <c r="R560" s="276" t="str">
        <f>IF(VLOOKUP(B560,'Pivot Table'!$B$5:$K$2000,8,FALSE)=1,"Yes","")</f>
        <v/>
      </c>
      <c r="S560" s="277" t="str">
        <f>'ALC Transition Plans'!BL561</f>
        <v>F</v>
      </c>
      <c r="T560" s="226" t="str">
        <f>IF('ALC POC'!D560=0," ",'ALC POC'!D560)</f>
        <v>Marble Dilneshau</v>
      </c>
      <c r="U560" s="139" t="str">
        <f>IF('ALC POC'!E560=0," ",'ALC POC'!E560)</f>
        <v>mdilneshau@usaid.gov</v>
      </c>
      <c r="V560" s="139" t="str">
        <f>IF('ALC POC'!F560=0," ",'ALC POC'!F560)</f>
        <v>202-567-5138</v>
      </c>
      <c r="X560">
        <f t="shared" si="52"/>
        <v>0</v>
      </c>
    </row>
    <row r="561" spans="1:24" ht="14.4" customHeight="1" x14ac:dyDescent="0.25">
      <c r="A561" s="333" t="s">
        <v>538</v>
      </c>
      <c r="B561" s="333" t="s">
        <v>1347</v>
      </c>
      <c r="C561" s="480" t="str">
        <f>IF('ALC POC'!C561=0," ",'ALC POC'!C561)</f>
        <v>USAID</v>
      </c>
      <c r="D561" s="480"/>
      <c r="E561" s="329" t="str">
        <f>IF('ALC Transition Plans'!$C562="yes", IF('ALC Transition Plans'!M562,"Prod",IF('ALC Transition Plans'!F562, 'ALC Transition Plans'!E562," ")),"N/A")</f>
        <v>N/A</v>
      </c>
      <c r="F561" s="330" t="str">
        <f>IF('ALC Transition Plans'!F562=0," ",'ALC Transition Plans'!F562)</f>
        <v xml:space="preserve"> </v>
      </c>
      <c r="G561" s="331" t="str">
        <f>IF('ALC Transition Plans'!G562=0," ",'ALC Transition Plans'!G562)</f>
        <v xml:space="preserve"> </v>
      </c>
      <c r="H561" s="331" t="str">
        <f>IF('ALC Transition Plans'!H562=0," ",'ALC Transition Plans'!H562)</f>
        <v xml:space="preserve"> </v>
      </c>
      <c r="I561" s="330" t="str">
        <f>IF('ALC Transition Plans'!I562=0," ",'ALC Transition Plans'!I562)</f>
        <v xml:space="preserve"> </v>
      </c>
      <c r="J561" s="329" t="str">
        <f>IF('ALC Transition Plans'!$O562="yes", IF('ALC Transition Plans'!X562,"Prod",IF('ALC Transition Plans'!R562, 'ALC Transition Plans'!Q562," ")),"N/A")</f>
        <v>N/A</v>
      </c>
      <c r="K561" s="330" t="str">
        <f>IF('ALC Transition Plans'!R562=0," ",'ALC Transition Plans'!R562)</f>
        <v xml:space="preserve"> </v>
      </c>
      <c r="L561" s="332" t="str">
        <f>IF('ALC Transition Plans'!S562=0," ",'ALC Transition Plans'!S562)</f>
        <v xml:space="preserve"> </v>
      </c>
      <c r="M561" s="330" t="str">
        <f>IF('ALC Transition Plans'!T562=0," ",'ALC Transition Plans'!T562)</f>
        <v xml:space="preserve"> </v>
      </c>
      <c r="N561" s="324" t="str">
        <f>IF('ALC Transition Plans'!$Z562="yes", IF('ALC Transition Plans'!AJ562,"Prod",IF('ALC Transition Plans'!AF562, 'ALC Transition Plans'!AC562," ")),"N/A")</f>
        <v>Prod</v>
      </c>
      <c r="O561" s="269" t="str">
        <f>IF('ALC Transition Plans'!AE562=0," ",'ALC Transition Plans'!AE562)</f>
        <v>Y</v>
      </c>
      <c r="P561" s="557" t="str">
        <f>IF('ALC Transition Plans'!AF562=0," ",'ALC Transition Plans'!AF562)</f>
        <v xml:space="preserve"> </v>
      </c>
      <c r="Q561" s="558">
        <f t="shared" ref="Q561" si="54">COUNTIF(E561:P561,"X")</f>
        <v>0</v>
      </c>
      <c r="R561" s="276" t="str">
        <f>IF(VLOOKUP(B561,'Pivot Table'!$B$5:$K$2000,8,FALSE)=1,"Yes","")</f>
        <v/>
      </c>
      <c r="S561" s="277" t="str">
        <f>'ALC Transition Plans'!BL562</f>
        <v>F</v>
      </c>
      <c r="T561" s="226" t="str">
        <f>IF('ALC POC'!D561=0," ",'ALC POC'!D561)</f>
        <v>Marble Dilneshau</v>
      </c>
      <c r="U561" s="139" t="str">
        <f>IF('ALC POC'!E561=0," ",'ALC POC'!E561)</f>
        <v>mdilneshau@usaid.gov</v>
      </c>
      <c r="V561" s="139" t="str">
        <f>IF('ALC POC'!F561=0," ",'ALC POC'!F561)</f>
        <v>202-567-5138</v>
      </c>
      <c r="X561">
        <f t="shared" si="52"/>
        <v>0</v>
      </c>
    </row>
    <row r="562" spans="1:24" ht="14.4" customHeight="1" x14ac:dyDescent="0.25">
      <c r="A562" s="333" t="s">
        <v>538</v>
      </c>
      <c r="B562" s="333" t="s">
        <v>539</v>
      </c>
      <c r="C562" s="480" t="str">
        <f>IF('ALC POC'!C562=0," ",'ALC POC'!C562)</f>
        <v xml:space="preserve">USAID </v>
      </c>
      <c r="D562" s="480"/>
      <c r="E562" s="322" t="str">
        <f>IF('ALC Transition Plans'!$C563="yes", IF('ALC Transition Plans'!M563,"Prod",IF('ALC Transition Plans'!F563, 'ALC Transition Plans'!E563," ")),"N/A")</f>
        <v>Prod</v>
      </c>
      <c r="F562" s="261">
        <f>IF('ALC Transition Plans'!F563=0," ",'ALC Transition Plans'!F563)</f>
        <v>39753</v>
      </c>
      <c r="G562" s="262" t="str">
        <f>IF('ALC Transition Plans'!G563=0," ",'ALC Transition Plans'!G563)</f>
        <v>Y</v>
      </c>
      <c r="H562" s="262" t="str">
        <f>IF('ALC Transition Plans'!H563=0," ",'ALC Transition Plans'!H563)</f>
        <v>Y</v>
      </c>
      <c r="I562" s="261" t="str">
        <f>IF('ALC Transition Plans'!I563=0," ",'ALC Transition Plans'!I563)</f>
        <v xml:space="preserve"> </v>
      </c>
      <c r="J562" s="329" t="str">
        <f>IF('ALC Transition Plans'!$O563="yes", IF('ALC Transition Plans'!X563,"Prod",IF('ALC Transition Plans'!R563, 'ALC Transition Plans'!Q563," ")),"N/A")</f>
        <v>N/A</v>
      </c>
      <c r="K562" s="330" t="str">
        <f>IF('ALC Transition Plans'!R563=0," ",'ALC Transition Plans'!R563)</f>
        <v xml:space="preserve"> </v>
      </c>
      <c r="L562" s="332" t="str">
        <f>IF('ALC Transition Plans'!S563=0," ",'ALC Transition Plans'!S563)</f>
        <v xml:space="preserve"> </v>
      </c>
      <c r="M562" s="330" t="str">
        <f>IF('ALC Transition Plans'!T563=0," ",'ALC Transition Plans'!T563)</f>
        <v xml:space="preserve"> </v>
      </c>
      <c r="N562" s="324" t="str">
        <f>IF('ALC Transition Plans'!$Z563="yes", IF('ALC Transition Plans'!AJ563,"Prod",IF('ALC Transition Plans'!AF563, 'ALC Transition Plans'!AC563," ")),"N/A")</f>
        <v>Prod</v>
      </c>
      <c r="O562" s="269" t="str">
        <f>IF('ALC Transition Plans'!AE563=0," ",'ALC Transition Plans'!AE563)</f>
        <v>Y</v>
      </c>
      <c r="P562" s="557" t="str">
        <f>IF('ALC Transition Plans'!AF563=0," ",'ALC Transition Plans'!AF563)</f>
        <v xml:space="preserve"> </v>
      </c>
      <c r="Q562" s="558">
        <f t="shared" si="50"/>
        <v>0</v>
      </c>
      <c r="R562" s="276" t="str">
        <f>IF(VLOOKUP(B562,'Pivot Table'!$B$5:$K$2000,8,FALSE)=1,"Yes","")</f>
        <v/>
      </c>
      <c r="S562" s="277" t="str">
        <f>'ALC Transition Plans'!BL563</f>
        <v>F</v>
      </c>
      <c r="T562" s="226" t="str">
        <f>IF('ALC POC'!D562=0," ",'ALC POC'!D562)</f>
        <v>Marble Dilneshau</v>
      </c>
      <c r="U562" s="139" t="str">
        <f>IF('ALC POC'!E562=0," ",'ALC POC'!E562)</f>
        <v>mdilneshau@usaid.gov</v>
      </c>
      <c r="V562" s="139" t="str">
        <f>IF('ALC POC'!F562=0," ",'ALC POC'!F562)</f>
        <v>202-567-5138</v>
      </c>
      <c r="X562">
        <f t="shared" si="52"/>
        <v>0</v>
      </c>
    </row>
    <row r="563" spans="1:24" ht="14.4" customHeight="1" x14ac:dyDescent="0.25">
      <c r="A563" s="333" t="s">
        <v>538</v>
      </c>
      <c r="B563" s="333" t="s">
        <v>540</v>
      </c>
      <c r="C563" s="480" t="str">
        <f>IF('ALC POC'!C563=0," ",'ALC POC'!C563)</f>
        <v xml:space="preserve">USAID </v>
      </c>
      <c r="D563" s="480"/>
      <c r="E563" s="322" t="str">
        <f>IF('ALC Transition Plans'!$C564="yes", IF('ALC Transition Plans'!M564,"Prod",IF('ALC Transition Plans'!F564, 'ALC Transition Plans'!E564," ")),"N/A")</f>
        <v>Prod</v>
      </c>
      <c r="F563" s="261">
        <f>IF('ALC Transition Plans'!F564=0," ",'ALC Transition Plans'!F564)</f>
        <v>39753</v>
      </c>
      <c r="G563" s="262" t="str">
        <f>IF('ALC Transition Plans'!G564=0," ",'ALC Transition Plans'!G564)</f>
        <v>Y</v>
      </c>
      <c r="H563" s="262" t="str">
        <f>IF('ALC Transition Plans'!H564=0," ",'ALC Transition Plans'!H564)</f>
        <v>Y</v>
      </c>
      <c r="I563" s="261" t="str">
        <f>IF('ALC Transition Plans'!I564=0," ",'ALC Transition Plans'!I564)</f>
        <v xml:space="preserve"> </v>
      </c>
      <c r="J563" s="329" t="str">
        <f>IF('ALC Transition Plans'!$O564="yes", IF('ALC Transition Plans'!X564,"Prod",IF('ALC Transition Plans'!R564, 'ALC Transition Plans'!Q564," ")),"N/A")</f>
        <v>N/A</v>
      </c>
      <c r="K563" s="330" t="str">
        <f>IF('ALC Transition Plans'!R564=0," ",'ALC Transition Plans'!R564)</f>
        <v xml:space="preserve"> </v>
      </c>
      <c r="L563" s="332" t="str">
        <f>IF('ALC Transition Plans'!S564=0," ",'ALC Transition Plans'!S564)</f>
        <v xml:space="preserve"> </v>
      </c>
      <c r="M563" s="330" t="str">
        <f>IF('ALC Transition Plans'!T564=0," ",'ALC Transition Plans'!T564)</f>
        <v xml:space="preserve"> </v>
      </c>
      <c r="N563" s="324" t="str">
        <f>IF('ALC Transition Plans'!$Z564="yes", IF('ALC Transition Plans'!AJ564,"Prod",IF('ALC Transition Plans'!AF564, 'ALC Transition Plans'!AC564," ")),"N/A")</f>
        <v>Prod</v>
      </c>
      <c r="O563" s="269" t="str">
        <f>IF('ALC Transition Plans'!AE564=0," ",'ALC Transition Plans'!AE564)</f>
        <v>Y</v>
      </c>
      <c r="P563" s="557" t="str">
        <f>IF('ALC Transition Plans'!AF564=0," ",'ALC Transition Plans'!AF564)</f>
        <v xml:space="preserve"> </v>
      </c>
      <c r="Q563" s="558">
        <f t="shared" si="50"/>
        <v>0</v>
      </c>
      <c r="R563" s="276" t="str">
        <f>IF(VLOOKUP(B563,'Pivot Table'!$B$5:$K$2000,8,FALSE)=1,"Yes","")</f>
        <v/>
      </c>
      <c r="S563" s="277" t="str">
        <f>'ALC Transition Plans'!BL564</f>
        <v>F</v>
      </c>
      <c r="T563" s="226" t="str">
        <f>IF('ALC POC'!D563=0," ",'ALC POC'!D563)</f>
        <v>Marble Dilneshau</v>
      </c>
      <c r="U563" s="139" t="str">
        <f>IF('ALC POC'!E563=0," ",'ALC POC'!E563)</f>
        <v>mdilneshau@usaid.gov</v>
      </c>
      <c r="V563" s="139" t="str">
        <f>IF('ALC POC'!F563=0," ",'ALC POC'!F563)</f>
        <v>202-567-5138</v>
      </c>
      <c r="X563">
        <f t="shared" si="52"/>
        <v>0</v>
      </c>
    </row>
    <row r="564" spans="1:24" ht="14.4" customHeight="1" x14ac:dyDescent="0.25">
      <c r="A564" s="333" t="s">
        <v>538</v>
      </c>
      <c r="B564" s="333" t="s">
        <v>541</v>
      </c>
      <c r="C564" s="480" t="str">
        <f>IF('ALC POC'!C564=0," ",'ALC POC'!C564)</f>
        <v xml:space="preserve">USAID </v>
      </c>
      <c r="D564" s="480"/>
      <c r="E564" s="322" t="str">
        <f>IF('ALC Transition Plans'!$C565="yes", IF('ALC Transition Plans'!M565,"Prod",IF('ALC Transition Plans'!F565, 'ALC Transition Plans'!E565," ")),"N/A")</f>
        <v>Prod</v>
      </c>
      <c r="F564" s="261">
        <f>IF('ALC Transition Plans'!F565=0," ",'ALC Transition Plans'!F565)</f>
        <v>39539</v>
      </c>
      <c r="G564" s="262" t="str">
        <f>IF('ALC Transition Plans'!G565=0," ",'ALC Transition Plans'!G565)</f>
        <v>Y</v>
      </c>
      <c r="H564" s="262" t="str">
        <f>IF('ALC Transition Plans'!H565=0," ",'ALC Transition Plans'!H565)</f>
        <v>Y</v>
      </c>
      <c r="I564" s="261" t="str">
        <f>IF('ALC Transition Plans'!I565=0," ",'ALC Transition Plans'!I565)</f>
        <v xml:space="preserve"> </v>
      </c>
      <c r="J564" s="329" t="str">
        <f>IF('ALC Transition Plans'!$O565="yes", IF('ALC Transition Plans'!X565,"Prod",IF('ALC Transition Plans'!R565, 'ALC Transition Plans'!Q565," ")),"N/A")</f>
        <v>N/A</v>
      </c>
      <c r="K564" s="330" t="str">
        <f>IF('ALC Transition Plans'!R565=0," ",'ALC Transition Plans'!R565)</f>
        <v xml:space="preserve"> </v>
      </c>
      <c r="L564" s="332" t="str">
        <f>IF('ALC Transition Plans'!S565=0," ",'ALC Transition Plans'!S565)</f>
        <v xml:space="preserve"> </v>
      </c>
      <c r="M564" s="330" t="str">
        <f>IF('ALC Transition Plans'!T565=0," ",'ALC Transition Plans'!T565)</f>
        <v xml:space="preserve"> </v>
      </c>
      <c r="N564" s="324" t="str">
        <f>IF('ALC Transition Plans'!$Z565="yes", IF('ALC Transition Plans'!AJ565,"Prod",IF('ALC Transition Plans'!AF565, 'ALC Transition Plans'!AC565," ")),"N/A")</f>
        <v>Prod</v>
      </c>
      <c r="O564" s="269" t="str">
        <f>IF('ALC Transition Plans'!AE565=0," ",'ALC Transition Plans'!AE565)</f>
        <v>Y</v>
      </c>
      <c r="P564" s="557" t="str">
        <f>IF('ALC Transition Plans'!AF565=0," ",'ALC Transition Plans'!AF565)</f>
        <v xml:space="preserve"> </v>
      </c>
      <c r="Q564" s="558">
        <f t="shared" si="50"/>
        <v>0</v>
      </c>
      <c r="R564" s="276" t="str">
        <f>IF(VLOOKUP(B564,'Pivot Table'!$B$5:$K$2000,8,FALSE)=1,"Yes","")</f>
        <v/>
      </c>
      <c r="S564" s="277" t="str">
        <f>'ALC Transition Plans'!BL565</f>
        <v>F</v>
      </c>
      <c r="T564" s="226" t="str">
        <f>IF('ALC POC'!D564=0," ",'ALC POC'!D564)</f>
        <v>Marble Dilneshau</v>
      </c>
      <c r="U564" s="139" t="str">
        <f>IF('ALC POC'!E564=0," ",'ALC POC'!E564)</f>
        <v>mdilneshau@usaid.gov</v>
      </c>
      <c r="V564" s="139" t="str">
        <f>IF('ALC POC'!F564=0," ",'ALC POC'!F564)</f>
        <v>202-567-5138</v>
      </c>
      <c r="X564">
        <f t="shared" si="52"/>
        <v>0</v>
      </c>
    </row>
    <row r="565" spans="1:24" ht="14.4" customHeight="1" x14ac:dyDescent="0.25">
      <c r="A565" s="333" t="s">
        <v>538</v>
      </c>
      <c r="B565" s="333" t="s">
        <v>542</v>
      </c>
      <c r="C565" s="480" t="str">
        <f>IF('ALC POC'!C565=0," ",'ALC POC'!C565)</f>
        <v xml:space="preserve">USAID </v>
      </c>
      <c r="D565" s="480"/>
      <c r="E565" s="322" t="str">
        <f>IF('ALC Transition Plans'!$C566="yes", IF('ALC Transition Plans'!M566,"Prod",IF('ALC Transition Plans'!F566, 'ALC Transition Plans'!E566," ")),"N/A")</f>
        <v>Prod</v>
      </c>
      <c r="F565" s="261">
        <f>IF('ALC Transition Plans'!F566=0," ",'ALC Transition Plans'!F566)</f>
        <v>39508</v>
      </c>
      <c r="G565" s="262" t="str">
        <f>IF('ALC Transition Plans'!G566=0," ",'ALC Transition Plans'!G566)</f>
        <v>Y</v>
      </c>
      <c r="H565" s="262" t="str">
        <f>IF('ALC Transition Plans'!H566=0," ",'ALC Transition Plans'!H566)</f>
        <v>Y</v>
      </c>
      <c r="I565" s="261" t="str">
        <f>IF('ALC Transition Plans'!I566=0," ",'ALC Transition Plans'!I566)</f>
        <v xml:space="preserve"> </v>
      </c>
      <c r="J565" s="329" t="str">
        <f>IF('ALC Transition Plans'!$O566="yes", IF('ALC Transition Plans'!X566,"Prod",IF('ALC Transition Plans'!R566, 'ALC Transition Plans'!Q566," ")),"N/A")</f>
        <v>N/A</v>
      </c>
      <c r="K565" s="330" t="str">
        <f>IF('ALC Transition Plans'!R566=0," ",'ALC Transition Plans'!R566)</f>
        <v xml:space="preserve"> </v>
      </c>
      <c r="L565" s="332" t="str">
        <f>IF('ALC Transition Plans'!S566=0," ",'ALC Transition Plans'!S566)</f>
        <v xml:space="preserve"> </v>
      </c>
      <c r="M565" s="330" t="str">
        <f>IF('ALC Transition Plans'!T566=0," ",'ALC Transition Plans'!T566)</f>
        <v xml:space="preserve"> </v>
      </c>
      <c r="N565" s="324" t="str">
        <f>IF('ALC Transition Plans'!$Z566="yes", IF('ALC Transition Plans'!AJ566,"Prod",IF('ALC Transition Plans'!AF566, 'ALC Transition Plans'!AC566," ")),"N/A")</f>
        <v>Prod</v>
      </c>
      <c r="O565" s="269" t="str">
        <f>IF('ALC Transition Plans'!AE566=0," ",'ALC Transition Plans'!AE566)</f>
        <v>Y</v>
      </c>
      <c r="P565" s="557" t="str">
        <f>IF('ALC Transition Plans'!AF566=0," ",'ALC Transition Plans'!AF566)</f>
        <v xml:space="preserve"> </v>
      </c>
      <c r="Q565" s="558">
        <f t="shared" si="50"/>
        <v>0</v>
      </c>
      <c r="R565" s="276" t="str">
        <f>IF(VLOOKUP(B565,'Pivot Table'!$B$5:$K$2000,8,FALSE)=1,"Yes","")</f>
        <v/>
      </c>
      <c r="S565" s="277" t="str">
        <f>'ALC Transition Plans'!BL566</f>
        <v>F</v>
      </c>
      <c r="T565" s="226" t="str">
        <f>IF('ALC POC'!D565=0," ",'ALC POC'!D565)</f>
        <v>Marble Dilneshau</v>
      </c>
      <c r="U565" s="139" t="str">
        <f>IF('ALC POC'!E565=0," ",'ALC POC'!E565)</f>
        <v>mdilneshau@usaid.gov</v>
      </c>
      <c r="V565" s="139" t="str">
        <f>IF('ALC POC'!F565=0," ",'ALC POC'!F565)</f>
        <v>202-567-5138</v>
      </c>
      <c r="X565">
        <f t="shared" si="52"/>
        <v>0</v>
      </c>
    </row>
    <row r="566" spans="1:24" ht="14.4" customHeight="1" x14ac:dyDescent="0.25">
      <c r="A566" s="333" t="s">
        <v>538</v>
      </c>
      <c r="B566" s="333" t="s">
        <v>543</v>
      </c>
      <c r="C566" s="480" t="str">
        <f>IF('ALC POC'!C566=0," ",'ALC POC'!C566)</f>
        <v xml:space="preserve">USAID </v>
      </c>
      <c r="D566" s="480"/>
      <c r="E566" s="322" t="str">
        <f>IF('ALC Transition Plans'!$C567="yes", IF('ALC Transition Plans'!M567,"Prod",IF('ALC Transition Plans'!F567, 'ALC Transition Plans'!E567," ")),"N/A")</f>
        <v>Prod</v>
      </c>
      <c r="F566" s="261">
        <f>IF('ALC Transition Plans'!F567=0," ",'ALC Transition Plans'!F567)</f>
        <v>39508</v>
      </c>
      <c r="G566" s="262" t="str">
        <f>IF('ALC Transition Plans'!G567=0," ",'ALC Transition Plans'!G567)</f>
        <v>Y</v>
      </c>
      <c r="H566" s="262" t="str">
        <f>IF('ALC Transition Plans'!H567=0," ",'ALC Transition Plans'!H567)</f>
        <v>Y</v>
      </c>
      <c r="I566" s="261" t="str">
        <f>IF('ALC Transition Plans'!I567=0," ",'ALC Transition Plans'!I567)</f>
        <v xml:space="preserve"> </v>
      </c>
      <c r="J566" s="323" t="str">
        <f>IF('ALC Transition Plans'!$O567="yes", IF('ALC Transition Plans'!X567,"Prod",IF('ALC Transition Plans'!R567, 'ALC Transition Plans'!Q567," ")),"N/A")</f>
        <v>Prod</v>
      </c>
      <c r="K566" s="267" t="str">
        <f>IF('ALC Transition Plans'!R567=0," ",'ALC Transition Plans'!R567)</f>
        <v xml:space="preserve"> </v>
      </c>
      <c r="L566" s="270" t="str">
        <f>IF('ALC Transition Plans'!S567=0," ",'ALC Transition Plans'!S567)</f>
        <v>Y</v>
      </c>
      <c r="M566" s="267" t="str">
        <f>IF('ALC Transition Plans'!T567=0," ",'ALC Transition Plans'!T567)</f>
        <v xml:space="preserve"> </v>
      </c>
      <c r="N566" s="324" t="str">
        <f>IF('ALC Transition Plans'!$Z567="yes", IF('ALC Transition Plans'!AJ567,"Prod",IF('ALC Transition Plans'!AF567, 'ALC Transition Plans'!AC567," ")),"N/A")</f>
        <v>Prod</v>
      </c>
      <c r="O566" s="269" t="str">
        <f>IF('ALC Transition Plans'!AE567=0," ",'ALC Transition Plans'!AE567)</f>
        <v>Y</v>
      </c>
      <c r="P566" s="557" t="str">
        <f>IF('ALC Transition Plans'!AF567=0," ",'ALC Transition Plans'!AF567)</f>
        <v xml:space="preserve"> </v>
      </c>
      <c r="Q566" s="558">
        <f t="shared" si="50"/>
        <v>0</v>
      </c>
      <c r="R566" s="276" t="str">
        <f>IF(VLOOKUP(B566,'Pivot Table'!$B$5:$K$2000,8,FALSE)=1,"Yes","")</f>
        <v/>
      </c>
      <c r="S566" s="277" t="str">
        <f>'ALC Transition Plans'!BL567</f>
        <v>F</v>
      </c>
      <c r="T566" s="226" t="str">
        <f>IF('ALC POC'!D566=0," ",'ALC POC'!D566)</f>
        <v>Marble Dilneshau</v>
      </c>
      <c r="U566" s="139" t="str">
        <f>IF('ALC POC'!E566=0," ",'ALC POC'!E566)</f>
        <v>mdilneshau@usaid.gov</v>
      </c>
      <c r="V566" s="139" t="str">
        <f>IF('ALC POC'!F566=0," ",'ALC POC'!F566)</f>
        <v>202-567-5138</v>
      </c>
      <c r="X566">
        <f t="shared" si="52"/>
        <v>0</v>
      </c>
    </row>
    <row r="567" spans="1:24" ht="14.4" customHeight="1" x14ac:dyDescent="0.25">
      <c r="A567" s="333" t="s">
        <v>538</v>
      </c>
      <c r="B567" s="333" t="s">
        <v>544</v>
      </c>
      <c r="C567" s="480" t="str">
        <f>IF('ALC POC'!C567=0," ",'ALC POC'!C567)</f>
        <v xml:space="preserve">USAID </v>
      </c>
      <c r="D567" s="480"/>
      <c r="E567" s="322" t="str">
        <f>IF('ALC Transition Plans'!$C568="yes", IF('ALC Transition Plans'!M568,"Prod",IF('ALC Transition Plans'!F568, 'ALC Transition Plans'!E568," ")),"N/A")</f>
        <v>Prod</v>
      </c>
      <c r="F567" s="261">
        <f>IF('ALC Transition Plans'!F568=0," ",'ALC Transition Plans'!F568)</f>
        <v>39753</v>
      </c>
      <c r="G567" s="262" t="str">
        <f>IF('ALC Transition Plans'!G568=0," ",'ALC Transition Plans'!G568)</f>
        <v>Y</v>
      </c>
      <c r="H567" s="262" t="str">
        <f>IF('ALC Transition Plans'!H568=0," ",'ALC Transition Plans'!H568)</f>
        <v>Y</v>
      </c>
      <c r="I567" s="261" t="str">
        <f>IF('ALC Transition Plans'!I568=0," ",'ALC Transition Plans'!I568)</f>
        <v xml:space="preserve"> </v>
      </c>
      <c r="J567" s="329" t="str">
        <f>IF('ALC Transition Plans'!$O568="yes", IF('ALC Transition Plans'!X568,"Prod",IF('ALC Transition Plans'!R568, 'ALC Transition Plans'!Q568," ")),"N/A")</f>
        <v>N/A</v>
      </c>
      <c r="K567" s="330" t="str">
        <f>IF('ALC Transition Plans'!R568=0," ",'ALC Transition Plans'!R568)</f>
        <v xml:space="preserve"> </v>
      </c>
      <c r="L567" s="332" t="str">
        <f>IF('ALC Transition Plans'!S568=0," ",'ALC Transition Plans'!S568)</f>
        <v xml:space="preserve"> </v>
      </c>
      <c r="M567" s="330" t="str">
        <f>IF('ALC Transition Plans'!T568=0," ",'ALC Transition Plans'!T568)</f>
        <v xml:space="preserve"> </v>
      </c>
      <c r="N567" s="324" t="str">
        <f>IF('ALC Transition Plans'!$Z568="yes", IF('ALC Transition Plans'!AJ568,"Prod",IF('ALC Transition Plans'!AF568, 'ALC Transition Plans'!AC568," ")),"N/A")</f>
        <v>Prod</v>
      </c>
      <c r="O567" s="269" t="str">
        <f>IF('ALC Transition Plans'!AE568=0," ",'ALC Transition Plans'!AE568)</f>
        <v>Y</v>
      </c>
      <c r="P567" s="557" t="str">
        <f>IF('ALC Transition Plans'!AF568=0," ",'ALC Transition Plans'!AF568)</f>
        <v xml:space="preserve"> </v>
      </c>
      <c r="Q567" s="558">
        <f t="shared" si="50"/>
        <v>0</v>
      </c>
      <c r="R567" s="276" t="str">
        <f>IF(VLOOKUP(B567,'Pivot Table'!$B$5:$K$2000,8,FALSE)=1,"Yes","")</f>
        <v/>
      </c>
      <c r="S567" s="277" t="str">
        <f>'ALC Transition Plans'!BL568</f>
        <v>F</v>
      </c>
      <c r="T567" s="226" t="str">
        <f>IF('ALC POC'!D567=0," ",'ALC POC'!D567)</f>
        <v>Marble Dilneshau</v>
      </c>
      <c r="U567" s="139" t="str">
        <f>IF('ALC POC'!E567=0," ",'ALC POC'!E567)</f>
        <v>mdilneshau@usaid.gov</v>
      </c>
      <c r="V567" s="139" t="str">
        <f>IF('ALC POC'!F567=0," ",'ALC POC'!F567)</f>
        <v>202-567-5138</v>
      </c>
      <c r="X567">
        <f t="shared" si="52"/>
        <v>0</v>
      </c>
    </row>
    <row r="568" spans="1:24" ht="14.4" customHeight="1" x14ac:dyDescent="0.25">
      <c r="A568" s="333" t="s">
        <v>538</v>
      </c>
      <c r="B568" s="333" t="s">
        <v>545</v>
      </c>
      <c r="C568" s="480" t="str">
        <f>IF('ALC POC'!C568=0," ",'ALC POC'!C568)</f>
        <v xml:space="preserve">USAID </v>
      </c>
      <c r="D568" s="480"/>
      <c r="E568" s="322" t="str">
        <f>IF('ALC Transition Plans'!$C569="yes", IF('ALC Transition Plans'!M569,"Prod",IF('ALC Transition Plans'!F569, 'ALC Transition Plans'!E569," ")),"N/A")</f>
        <v>Prod</v>
      </c>
      <c r="F568" s="261">
        <f>IF('ALC Transition Plans'!F569=0," ",'ALC Transition Plans'!F569)</f>
        <v>39539</v>
      </c>
      <c r="G568" s="262" t="str">
        <f>IF('ALC Transition Plans'!G569=0," ",'ALC Transition Plans'!G569)</f>
        <v>Y</v>
      </c>
      <c r="H568" s="262" t="str">
        <f>IF('ALC Transition Plans'!H569=0," ",'ALC Transition Plans'!H569)</f>
        <v>Y</v>
      </c>
      <c r="I568" s="261" t="str">
        <f>IF('ALC Transition Plans'!I569=0," ",'ALC Transition Plans'!I569)</f>
        <v xml:space="preserve"> </v>
      </c>
      <c r="J568" s="323" t="str">
        <f>IF('ALC Transition Plans'!$O569="yes", IF('ALC Transition Plans'!X569,"Prod",IF('ALC Transition Plans'!R569, 'ALC Transition Plans'!Q569," ")),"N/A")</f>
        <v>Prod</v>
      </c>
      <c r="K568" s="267">
        <f>IF('ALC Transition Plans'!R569=0," ",'ALC Transition Plans'!R569)</f>
        <v>41426</v>
      </c>
      <c r="L568" s="270" t="str">
        <f>IF('ALC Transition Plans'!S569=0," ",'ALC Transition Plans'!S569)</f>
        <v>Y</v>
      </c>
      <c r="M568" s="267" t="str">
        <f>IF('ALC Transition Plans'!T569=0," ",'ALC Transition Plans'!T569)</f>
        <v xml:space="preserve"> </v>
      </c>
      <c r="N568" s="324" t="str">
        <f>IF('ALC Transition Plans'!$Z569="yes", IF('ALC Transition Plans'!AJ569,"Prod",IF('ALC Transition Plans'!AF569, 'ALC Transition Plans'!AC569," ")),"N/A")</f>
        <v>Prod</v>
      </c>
      <c r="O568" s="269" t="str">
        <f>IF('ALC Transition Plans'!AE569=0," ",'ALC Transition Plans'!AE569)</f>
        <v>Y</v>
      </c>
      <c r="P568" s="557" t="str">
        <f>IF('ALC Transition Plans'!AF569=0," ",'ALC Transition Plans'!AF569)</f>
        <v xml:space="preserve"> </v>
      </c>
      <c r="Q568" s="558">
        <f t="shared" si="50"/>
        <v>0</v>
      </c>
      <c r="R568" s="276" t="str">
        <f>IF(VLOOKUP(B568,'Pivot Table'!$B$5:$K$2000,8,FALSE)=1,"Yes","")</f>
        <v/>
      </c>
      <c r="S568" s="277" t="str">
        <f>'ALC Transition Plans'!BL569</f>
        <v>F</v>
      </c>
      <c r="T568" s="226" t="str">
        <f>IF('ALC POC'!D568=0," ",'ALC POC'!D568)</f>
        <v>Marble Dilneshau</v>
      </c>
      <c r="U568" s="139" t="str">
        <f>IF('ALC POC'!E568=0," ",'ALC POC'!E568)</f>
        <v>mdilneshau@usaid.gov</v>
      </c>
      <c r="V568" s="139" t="str">
        <f>IF('ALC POC'!F568=0," ",'ALC POC'!F568)</f>
        <v>202-567-5138</v>
      </c>
      <c r="X568">
        <f t="shared" si="52"/>
        <v>0</v>
      </c>
    </row>
    <row r="569" spans="1:24" ht="14.4" customHeight="1" x14ac:dyDescent="0.25">
      <c r="A569" s="333" t="s">
        <v>538</v>
      </c>
      <c r="B569" s="333" t="s">
        <v>546</v>
      </c>
      <c r="C569" s="480" t="str">
        <f>IF('ALC POC'!C569=0," ",'ALC POC'!C569)</f>
        <v xml:space="preserve">USAID </v>
      </c>
      <c r="D569" s="480"/>
      <c r="E569" s="322" t="str">
        <f>IF('ALC Transition Plans'!$C570="yes", IF('ALC Transition Plans'!M570,"Prod",IF('ALC Transition Plans'!F570, 'ALC Transition Plans'!E570," ")),"N/A")</f>
        <v>Prod</v>
      </c>
      <c r="F569" s="261">
        <f>IF('ALC Transition Plans'!F570=0," ",'ALC Transition Plans'!F570)</f>
        <v>39753</v>
      </c>
      <c r="G569" s="262" t="str">
        <f>IF('ALC Transition Plans'!G570=0," ",'ALC Transition Plans'!G570)</f>
        <v>Y</v>
      </c>
      <c r="H569" s="262" t="str">
        <f>IF('ALC Transition Plans'!H570=0," ",'ALC Transition Plans'!H570)</f>
        <v>Y</v>
      </c>
      <c r="I569" s="261" t="str">
        <f>IF('ALC Transition Plans'!I570=0," ",'ALC Transition Plans'!I570)</f>
        <v xml:space="preserve"> </v>
      </c>
      <c r="J569" s="329" t="str">
        <f>IF('ALC Transition Plans'!$O570="yes", IF('ALC Transition Plans'!X570,"Prod",IF('ALC Transition Plans'!R570, 'ALC Transition Plans'!Q570," ")),"N/A")</f>
        <v>N/A</v>
      </c>
      <c r="K569" s="330" t="str">
        <f>IF('ALC Transition Plans'!R570=0," ",'ALC Transition Plans'!R570)</f>
        <v xml:space="preserve"> </v>
      </c>
      <c r="L569" s="332" t="str">
        <f>IF('ALC Transition Plans'!S570=0," ",'ALC Transition Plans'!S570)</f>
        <v xml:space="preserve"> </v>
      </c>
      <c r="M569" s="330" t="str">
        <f>IF('ALC Transition Plans'!T570=0," ",'ALC Transition Plans'!T570)</f>
        <v xml:space="preserve"> </v>
      </c>
      <c r="N569" s="324" t="str">
        <f>IF('ALC Transition Plans'!$Z570="yes", IF('ALC Transition Plans'!AJ570,"Prod",IF('ALC Transition Plans'!AF570, 'ALC Transition Plans'!AC570," ")),"N/A")</f>
        <v>Prod</v>
      </c>
      <c r="O569" s="269" t="str">
        <f>IF('ALC Transition Plans'!AE570=0," ",'ALC Transition Plans'!AE570)</f>
        <v>Y</v>
      </c>
      <c r="P569" s="557" t="str">
        <f>IF('ALC Transition Plans'!AF570=0," ",'ALC Transition Plans'!AF570)</f>
        <v xml:space="preserve"> </v>
      </c>
      <c r="Q569" s="558">
        <f t="shared" si="50"/>
        <v>0</v>
      </c>
      <c r="R569" s="276" t="str">
        <f>IF(VLOOKUP(B569,'Pivot Table'!$B$5:$K$2000,8,FALSE)=1,"Yes","")</f>
        <v/>
      </c>
      <c r="S569" s="277" t="str">
        <f>'ALC Transition Plans'!BL570</f>
        <v>F</v>
      </c>
      <c r="T569" s="226" t="str">
        <f>IF('ALC POC'!D569=0," ",'ALC POC'!D569)</f>
        <v>Marble Dilneshau</v>
      </c>
      <c r="U569" s="139" t="str">
        <f>IF('ALC POC'!E569=0," ",'ALC POC'!E569)</f>
        <v>mdilneshau@usaid.gov</v>
      </c>
      <c r="V569" s="139" t="str">
        <f>IF('ALC POC'!F569=0," ",'ALC POC'!F569)</f>
        <v>202-567-5138</v>
      </c>
      <c r="X569">
        <f t="shared" si="52"/>
        <v>0</v>
      </c>
    </row>
    <row r="570" spans="1:24" ht="14.4" customHeight="1" x14ac:dyDescent="0.25">
      <c r="A570" s="333" t="s">
        <v>538</v>
      </c>
      <c r="B570" s="333" t="s">
        <v>547</v>
      </c>
      <c r="C570" s="480" t="str">
        <f>IF('ALC POC'!C570=0," ",'ALC POC'!C570)</f>
        <v xml:space="preserve">USAID </v>
      </c>
      <c r="D570" s="480"/>
      <c r="E570" s="322" t="str">
        <f>IF('ALC Transition Plans'!$C571="yes", IF('ALC Transition Plans'!M571,"Prod",IF('ALC Transition Plans'!F571, 'ALC Transition Plans'!E571," ")),"N/A")</f>
        <v>Prod</v>
      </c>
      <c r="F570" s="261">
        <f>IF('ALC Transition Plans'!F571=0," ",'ALC Transition Plans'!F571)</f>
        <v>39539</v>
      </c>
      <c r="G570" s="262" t="str">
        <f>IF('ALC Transition Plans'!G571=0," ",'ALC Transition Plans'!G571)</f>
        <v>Y</v>
      </c>
      <c r="H570" s="262" t="str">
        <f>IF('ALC Transition Plans'!H571=0," ",'ALC Transition Plans'!H571)</f>
        <v>Y</v>
      </c>
      <c r="I570" s="261" t="str">
        <f>IF('ALC Transition Plans'!I571=0," ",'ALC Transition Plans'!I571)</f>
        <v xml:space="preserve"> </v>
      </c>
      <c r="J570" s="323" t="str">
        <f>IF('ALC Transition Plans'!$O571="yes", IF('ALC Transition Plans'!X571,"Prod",IF('ALC Transition Plans'!R571, 'ALC Transition Plans'!Q571," ")),"N/A")</f>
        <v>Prod</v>
      </c>
      <c r="K570" s="267">
        <f>IF('ALC Transition Plans'!R571=0," ",'ALC Transition Plans'!R571)</f>
        <v>41426</v>
      </c>
      <c r="L570" s="270" t="str">
        <f>IF('ALC Transition Plans'!S571=0," ",'ALC Transition Plans'!S571)</f>
        <v>Y</v>
      </c>
      <c r="M570" s="267" t="str">
        <f>IF('ALC Transition Plans'!T571=0," ",'ALC Transition Plans'!T571)</f>
        <v xml:space="preserve"> </v>
      </c>
      <c r="N570" s="324" t="str">
        <f>IF('ALC Transition Plans'!$Z571="yes", IF('ALC Transition Plans'!AJ571,"Prod",IF('ALC Transition Plans'!AF571, 'ALC Transition Plans'!AC571," ")),"N/A")</f>
        <v>Prod</v>
      </c>
      <c r="O570" s="269" t="str">
        <f>IF('ALC Transition Plans'!AE571=0," ",'ALC Transition Plans'!AE571)</f>
        <v>Y</v>
      </c>
      <c r="P570" s="557" t="str">
        <f>IF('ALC Transition Plans'!AF571=0," ",'ALC Transition Plans'!AF571)</f>
        <v xml:space="preserve"> </v>
      </c>
      <c r="Q570" s="558">
        <f t="shared" si="50"/>
        <v>0</v>
      </c>
      <c r="R570" s="276" t="str">
        <f>IF(VLOOKUP(B570,'Pivot Table'!$B$5:$K$2000,8,FALSE)=1,"Yes","")</f>
        <v/>
      </c>
      <c r="S570" s="277" t="str">
        <f>'ALC Transition Plans'!BL571</f>
        <v>F</v>
      </c>
      <c r="T570" s="226" t="str">
        <f>IF('ALC POC'!D570=0," ",'ALC POC'!D570)</f>
        <v>Marble Dilneshau</v>
      </c>
      <c r="U570" s="139" t="str">
        <f>IF('ALC POC'!E570=0," ",'ALC POC'!E570)</f>
        <v>mdilneshau@usaid.gov</v>
      </c>
      <c r="V570" s="139" t="str">
        <f>IF('ALC POC'!F570=0," ",'ALC POC'!F570)</f>
        <v>202-567-5138</v>
      </c>
      <c r="X570">
        <f t="shared" si="52"/>
        <v>0</v>
      </c>
    </row>
    <row r="571" spans="1:24" ht="14.4" customHeight="1" x14ac:dyDescent="0.25">
      <c r="A571" s="333" t="s">
        <v>538</v>
      </c>
      <c r="B571" s="333" t="s">
        <v>548</v>
      </c>
      <c r="C571" s="480" t="str">
        <f>IF('ALC POC'!C571=0," ",'ALC POC'!C571)</f>
        <v xml:space="preserve">USAID </v>
      </c>
      <c r="D571" s="480"/>
      <c r="E571" s="322" t="str">
        <f>IF('ALC Transition Plans'!$C572="yes", IF('ALC Transition Plans'!M572,"Prod",IF('ALC Transition Plans'!F572, 'ALC Transition Plans'!E572," ")),"N/A")</f>
        <v>Prod</v>
      </c>
      <c r="F571" s="261">
        <f>IF('ALC Transition Plans'!F572=0," ",'ALC Transition Plans'!F572)</f>
        <v>39539</v>
      </c>
      <c r="G571" s="262" t="str">
        <f>IF('ALC Transition Plans'!G572=0," ",'ALC Transition Plans'!G572)</f>
        <v>Y</v>
      </c>
      <c r="H571" s="262" t="str">
        <f>IF('ALC Transition Plans'!H572=0," ",'ALC Transition Plans'!H572)</f>
        <v>Y</v>
      </c>
      <c r="I571" s="261" t="str">
        <f>IF('ALC Transition Plans'!I572=0," ",'ALC Transition Plans'!I572)</f>
        <v xml:space="preserve"> </v>
      </c>
      <c r="J571" s="323" t="str">
        <f>IF('ALC Transition Plans'!$O572="yes", IF('ALC Transition Plans'!X572,"Prod",IF('ALC Transition Plans'!R572, 'ALC Transition Plans'!Q572," ")),"N/A")</f>
        <v>Prod</v>
      </c>
      <c r="K571" s="267" t="str">
        <f>IF('ALC Transition Plans'!R572=0," ",'ALC Transition Plans'!R572)</f>
        <v xml:space="preserve"> </v>
      </c>
      <c r="L571" s="270" t="str">
        <f>IF('ALC Transition Plans'!S572=0," ",'ALC Transition Plans'!S572)</f>
        <v>Y</v>
      </c>
      <c r="M571" s="267" t="str">
        <f>IF('ALC Transition Plans'!T572=0," ",'ALC Transition Plans'!T572)</f>
        <v xml:space="preserve"> </v>
      </c>
      <c r="N571" s="324" t="str">
        <f>IF('ALC Transition Plans'!$Z572="yes", IF('ALC Transition Plans'!AJ572,"Prod",IF('ALC Transition Plans'!AF572, 'ALC Transition Plans'!AC572," ")),"N/A")</f>
        <v>Prod</v>
      </c>
      <c r="O571" s="269" t="str">
        <f>IF('ALC Transition Plans'!AE572=0," ",'ALC Transition Plans'!AE572)</f>
        <v>Y</v>
      </c>
      <c r="P571" s="557" t="str">
        <f>IF('ALC Transition Plans'!AF572=0," ",'ALC Transition Plans'!AF572)</f>
        <v xml:space="preserve"> </v>
      </c>
      <c r="Q571" s="558">
        <f t="shared" si="50"/>
        <v>0</v>
      </c>
      <c r="R571" s="276" t="str">
        <f>IF(VLOOKUP(B571,'Pivot Table'!$B$5:$K$2000,8,FALSE)=1,"Yes","")</f>
        <v/>
      </c>
      <c r="S571" s="277" t="str">
        <f>'ALC Transition Plans'!BL572</f>
        <v>F</v>
      </c>
      <c r="T571" s="226" t="str">
        <f>IF('ALC POC'!D571=0," ",'ALC POC'!D571)</f>
        <v>Marble Dilneshau</v>
      </c>
      <c r="U571" s="139" t="str">
        <f>IF('ALC POC'!E571=0," ",'ALC POC'!E571)</f>
        <v>mdilneshau@usaid.gov</v>
      </c>
      <c r="V571" s="139" t="str">
        <f>IF('ALC POC'!F571=0," ",'ALC POC'!F571)</f>
        <v>202-567-5138</v>
      </c>
      <c r="X571">
        <f t="shared" si="52"/>
        <v>0</v>
      </c>
    </row>
    <row r="572" spans="1:24" ht="14.4" customHeight="1" x14ac:dyDescent="0.25">
      <c r="A572" s="333" t="s">
        <v>538</v>
      </c>
      <c r="B572" s="333" t="s">
        <v>549</v>
      </c>
      <c r="C572" s="480" t="str">
        <f>IF('ALC POC'!C572=0," ",'ALC POC'!C572)</f>
        <v xml:space="preserve">USAID </v>
      </c>
      <c r="D572" s="480"/>
      <c r="E572" s="322" t="str">
        <f>IF('ALC Transition Plans'!$C573="yes", IF('ALC Transition Plans'!M573,"Prod",IF('ALC Transition Plans'!F573, 'ALC Transition Plans'!E573," ")),"N/A")</f>
        <v>Prod</v>
      </c>
      <c r="F572" s="261">
        <f>IF('ALC Transition Plans'!F573=0," ",'ALC Transition Plans'!F573)</f>
        <v>39539</v>
      </c>
      <c r="G572" s="262" t="str">
        <f>IF('ALC Transition Plans'!G573=0," ",'ALC Transition Plans'!G573)</f>
        <v>Y</v>
      </c>
      <c r="H572" s="262" t="str">
        <f>IF('ALC Transition Plans'!H573=0," ",'ALC Transition Plans'!H573)</f>
        <v>Y</v>
      </c>
      <c r="I572" s="261" t="str">
        <f>IF('ALC Transition Plans'!I573=0," ",'ALC Transition Plans'!I573)</f>
        <v xml:space="preserve"> </v>
      </c>
      <c r="J572" s="323" t="str">
        <f>IF('ALC Transition Plans'!$O573="yes", IF('ALC Transition Plans'!X573,"Prod",IF('ALC Transition Plans'!R573, 'ALC Transition Plans'!Q573," ")),"N/A")</f>
        <v>Prod</v>
      </c>
      <c r="K572" s="267" t="str">
        <f>IF('ALC Transition Plans'!R573=0," ",'ALC Transition Plans'!R573)</f>
        <v xml:space="preserve"> </v>
      </c>
      <c r="L572" s="270" t="str">
        <f>IF('ALC Transition Plans'!S573=0," ",'ALC Transition Plans'!S573)</f>
        <v>Y</v>
      </c>
      <c r="M572" s="267" t="str">
        <f>IF('ALC Transition Plans'!T573=0," ",'ALC Transition Plans'!T573)</f>
        <v xml:space="preserve"> </v>
      </c>
      <c r="N572" s="324" t="str">
        <f>IF('ALC Transition Plans'!$Z573="yes", IF('ALC Transition Plans'!AJ573,"Prod",IF('ALC Transition Plans'!AF573, 'ALC Transition Plans'!AC573," ")),"N/A")</f>
        <v>Prod</v>
      </c>
      <c r="O572" s="269" t="str">
        <f>IF('ALC Transition Plans'!AE573=0," ",'ALC Transition Plans'!AE573)</f>
        <v>Y</v>
      </c>
      <c r="P572" s="557" t="str">
        <f>IF('ALC Transition Plans'!AF573=0," ",'ALC Transition Plans'!AF573)</f>
        <v xml:space="preserve"> </v>
      </c>
      <c r="Q572" s="558">
        <f t="shared" si="50"/>
        <v>0</v>
      </c>
      <c r="R572" s="276" t="str">
        <f>IF(VLOOKUP(B572,'Pivot Table'!$B$5:$K$2000,8,FALSE)=1,"Yes","")</f>
        <v/>
      </c>
      <c r="S572" s="277" t="str">
        <f>'ALC Transition Plans'!BL573</f>
        <v>F</v>
      </c>
      <c r="T572" s="226" t="str">
        <f>IF('ALC POC'!D572=0," ",'ALC POC'!D572)</f>
        <v>Marble Dilneshau</v>
      </c>
      <c r="U572" s="139" t="str">
        <f>IF('ALC POC'!E572=0," ",'ALC POC'!E572)</f>
        <v>mdilneshau@usaid.gov</v>
      </c>
      <c r="V572" s="139" t="str">
        <f>IF('ALC POC'!F572=0," ",'ALC POC'!F572)</f>
        <v>202-567-5138</v>
      </c>
      <c r="X572">
        <f t="shared" si="52"/>
        <v>0</v>
      </c>
    </row>
    <row r="573" spans="1:24" ht="14.4" customHeight="1" x14ac:dyDescent="0.25">
      <c r="A573" s="333" t="s">
        <v>538</v>
      </c>
      <c r="B573" s="333" t="s">
        <v>550</v>
      </c>
      <c r="C573" s="480" t="str">
        <f>IF('ALC POC'!C573=0," ",'ALC POC'!C573)</f>
        <v xml:space="preserve">USAID </v>
      </c>
      <c r="D573" s="480"/>
      <c r="E573" s="322" t="str">
        <f>IF('ALC Transition Plans'!$C574="yes", IF('ALC Transition Plans'!M574,"Prod",IF('ALC Transition Plans'!F574, 'ALC Transition Plans'!E574," ")),"N/A")</f>
        <v>Prod</v>
      </c>
      <c r="F573" s="261">
        <f>IF('ALC Transition Plans'!F574=0," ",'ALC Transition Plans'!F574)</f>
        <v>39904</v>
      </c>
      <c r="G573" s="262" t="str">
        <f>IF('ALC Transition Plans'!G574=0," ",'ALC Transition Plans'!G574)</f>
        <v>Y</v>
      </c>
      <c r="H573" s="262" t="str">
        <f>IF('ALC Transition Plans'!H574=0," ",'ALC Transition Plans'!H574)</f>
        <v>Y</v>
      </c>
      <c r="I573" s="261" t="str">
        <f>IF('ALC Transition Plans'!I574=0," ",'ALC Transition Plans'!I574)</f>
        <v xml:space="preserve"> </v>
      </c>
      <c r="J573" s="329" t="str">
        <f>IF('ALC Transition Plans'!$O574="yes", IF('ALC Transition Plans'!X574,"Prod",IF('ALC Transition Plans'!R574, 'ALC Transition Plans'!Q574," ")),"N/A")</f>
        <v>N/A</v>
      </c>
      <c r="K573" s="330" t="str">
        <f>IF('ALC Transition Plans'!R574=0," ",'ALC Transition Plans'!R574)</f>
        <v xml:space="preserve"> </v>
      </c>
      <c r="L573" s="332" t="str">
        <f>IF('ALC Transition Plans'!S574=0," ",'ALC Transition Plans'!S574)</f>
        <v xml:space="preserve"> </v>
      </c>
      <c r="M573" s="330" t="str">
        <f>IF('ALC Transition Plans'!T574=0," ",'ALC Transition Plans'!T574)</f>
        <v xml:space="preserve"> </v>
      </c>
      <c r="N573" s="324" t="str">
        <f>IF('ALC Transition Plans'!$Z574="yes", IF('ALC Transition Plans'!AJ574,"Prod",IF('ALC Transition Plans'!AF574, 'ALC Transition Plans'!AC574," ")),"N/A")</f>
        <v>Prod</v>
      </c>
      <c r="O573" s="269" t="str">
        <f>IF('ALC Transition Plans'!AE574=0," ",'ALC Transition Plans'!AE574)</f>
        <v>Y</v>
      </c>
      <c r="P573" s="557" t="str">
        <f>IF('ALC Transition Plans'!AF574=0," ",'ALC Transition Plans'!AF574)</f>
        <v xml:space="preserve"> </v>
      </c>
      <c r="Q573" s="558">
        <f t="shared" si="50"/>
        <v>0</v>
      </c>
      <c r="R573" s="276" t="str">
        <f>IF(VLOOKUP(B573,'Pivot Table'!$B$5:$K$2000,8,FALSE)=1,"Yes","")</f>
        <v/>
      </c>
      <c r="S573" s="277" t="str">
        <f>'ALC Transition Plans'!BL574</f>
        <v>F</v>
      </c>
      <c r="T573" s="226" t="str">
        <f>IF('ALC POC'!D573=0," ",'ALC POC'!D573)</f>
        <v>Marble Dilneshau</v>
      </c>
      <c r="U573" s="139" t="str">
        <f>IF('ALC POC'!E573=0," ",'ALC POC'!E573)</f>
        <v>mdilneshau@usaid.gov</v>
      </c>
      <c r="V573" s="139" t="str">
        <f>IF('ALC POC'!F573=0," ",'ALC POC'!F573)</f>
        <v>202-567-5138</v>
      </c>
      <c r="X573">
        <f t="shared" si="52"/>
        <v>0</v>
      </c>
    </row>
    <row r="574" spans="1:24" ht="14.4" customHeight="1" x14ac:dyDescent="0.25">
      <c r="A574" s="333" t="s">
        <v>538</v>
      </c>
      <c r="B574" s="333" t="s">
        <v>551</v>
      </c>
      <c r="C574" s="480" t="str">
        <f>IF('ALC POC'!C574=0," ",'ALC POC'!C574)</f>
        <v xml:space="preserve">USAID </v>
      </c>
      <c r="D574" s="480"/>
      <c r="E574" s="322" t="str">
        <f>IF('ALC Transition Plans'!$C575="yes", IF('ALC Transition Plans'!M575,"Prod",IF('ALC Transition Plans'!F575, 'ALC Transition Plans'!E575," ")),"N/A")</f>
        <v>Prod</v>
      </c>
      <c r="F574" s="261">
        <f>IF('ALC Transition Plans'!F575=0," ",'ALC Transition Plans'!F575)</f>
        <v>39539</v>
      </c>
      <c r="G574" s="262" t="str">
        <f>IF('ALC Transition Plans'!G575=0," ",'ALC Transition Plans'!G575)</f>
        <v>Y</v>
      </c>
      <c r="H574" s="262" t="str">
        <f>IF('ALC Transition Plans'!H575=0," ",'ALC Transition Plans'!H575)</f>
        <v>Y</v>
      </c>
      <c r="I574" s="261" t="str">
        <f>IF('ALC Transition Plans'!I575=0," ",'ALC Transition Plans'!I575)</f>
        <v xml:space="preserve"> </v>
      </c>
      <c r="J574" s="329" t="str">
        <f>IF('ALC Transition Plans'!$O575="yes", IF('ALC Transition Plans'!X575,"Prod",IF('ALC Transition Plans'!R575, 'ALC Transition Plans'!Q575," ")),"N/A")</f>
        <v>N/A</v>
      </c>
      <c r="K574" s="330" t="str">
        <f>IF('ALC Transition Plans'!R575=0," ",'ALC Transition Plans'!R575)</f>
        <v xml:space="preserve"> </v>
      </c>
      <c r="L574" s="332" t="str">
        <f>IF('ALC Transition Plans'!S575=0," ",'ALC Transition Plans'!S575)</f>
        <v xml:space="preserve"> </v>
      </c>
      <c r="M574" s="330" t="str">
        <f>IF('ALC Transition Plans'!T575=0," ",'ALC Transition Plans'!T575)</f>
        <v xml:space="preserve"> </v>
      </c>
      <c r="N574" s="324" t="str">
        <f>IF('ALC Transition Plans'!$Z575="yes", IF('ALC Transition Plans'!AJ575,"Prod",IF('ALC Transition Plans'!AF575, 'ALC Transition Plans'!AC575," ")),"N/A")</f>
        <v>Prod</v>
      </c>
      <c r="O574" s="269" t="str">
        <f>IF('ALC Transition Plans'!AE575=0," ",'ALC Transition Plans'!AE575)</f>
        <v>Y</v>
      </c>
      <c r="P574" s="557" t="str">
        <f>IF('ALC Transition Plans'!AF575=0," ",'ALC Transition Plans'!AF575)</f>
        <v xml:space="preserve"> </v>
      </c>
      <c r="Q574" s="558">
        <f t="shared" si="50"/>
        <v>0</v>
      </c>
      <c r="R574" s="276" t="str">
        <f>IF(VLOOKUP(B574,'Pivot Table'!$B$5:$K$2000,8,FALSE)=1,"Yes","")</f>
        <v/>
      </c>
      <c r="S574" s="277" t="str">
        <f>'ALC Transition Plans'!BL575</f>
        <v>F</v>
      </c>
      <c r="T574" s="226" t="str">
        <f>IF('ALC POC'!D574=0," ",'ALC POC'!D574)</f>
        <v>Marble Dilneshau</v>
      </c>
      <c r="U574" s="139" t="str">
        <f>IF('ALC POC'!E574=0," ",'ALC POC'!E574)</f>
        <v>mdilneshau@usaid.gov</v>
      </c>
      <c r="V574" s="139" t="str">
        <f>IF('ALC POC'!F574=0," ",'ALC POC'!F574)</f>
        <v>202-567-5138</v>
      </c>
      <c r="X574">
        <f t="shared" si="52"/>
        <v>0</v>
      </c>
    </row>
    <row r="575" spans="1:24" ht="14.4" customHeight="1" x14ac:dyDescent="0.25">
      <c r="A575" s="333" t="s">
        <v>538</v>
      </c>
      <c r="B575" s="333" t="s">
        <v>552</v>
      </c>
      <c r="C575" s="480" t="str">
        <f>IF('ALC POC'!C575=0," ",'ALC POC'!C575)</f>
        <v xml:space="preserve">USAID </v>
      </c>
      <c r="D575" s="480"/>
      <c r="E575" s="322" t="str">
        <f>IF('ALC Transition Plans'!$C576="yes", IF('ALC Transition Plans'!M576,"Prod",IF('ALC Transition Plans'!F576, 'ALC Transition Plans'!E576," ")),"N/A")</f>
        <v>Prod</v>
      </c>
      <c r="F575" s="261">
        <f>IF('ALC Transition Plans'!F576=0," ",'ALC Transition Plans'!F576)</f>
        <v>39904</v>
      </c>
      <c r="G575" s="262" t="str">
        <f>IF('ALC Transition Plans'!G576=0," ",'ALC Transition Plans'!G576)</f>
        <v>Y</v>
      </c>
      <c r="H575" s="262" t="str">
        <f>IF('ALC Transition Plans'!H576=0," ",'ALC Transition Plans'!H576)</f>
        <v>Y</v>
      </c>
      <c r="I575" s="261" t="str">
        <f>IF('ALC Transition Plans'!I576=0," ",'ALC Transition Plans'!I576)</f>
        <v xml:space="preserve"> </v>
      </c>
      <c r="J575" s="329" t="str">
        <f>IF('ALC Transition Plans'!$O576="yes", IF('ALC Transition Plans'!X576,"Prod",IF('ALC Transition Plans'!R576, 'ALC Transition Plans'!Q576," ")),"N/A")</f>
        <v>N/A</v>
      </c>
      <c r="K575" s="330" t="str">
        <f>IF('ALC Transition Plans'!R576=0," ",'ALC Transition Plans'!R576)</f>
        <v xml:space="preserve"> </v>
      </c>
      <c r="L575" s="332" t="str">
        <f>IF('ALC Transition Plans'!S576=0," ",'ALC Transition Plans'!S576)</f>
        <v xml:space="preserve"> </v>
      </c>
      <c r="M575" s="330" t="str">
        <f>IF('ALC Transition Plans'!T576=0," ",'ALC Transition Plans'!T576)</f>
        <v xml:space="preserve"> </v>
      </c>
      <c r="N575" s="324" t="str">
        <f>IF('ALC Transition Plans'!$Z576="yes", IF('ALC Transition Plans'!AJ576,"Prod",IF('ALC Transition Plans'!AF576, 'ALC Transition Plans'!AC576," ")),"N/A")</f>
        <v>Prod</v>
      </c>
      <c r="O575" s="269" t="str">
        <f>IF('ALC Transition Plans'!AE576=0," ",'ALC Transition Plans'!AE576)</f>
        <v>Y</v>
      </c>
      <c r="P575" s="557" t="str">
        <f>IF('ALC Transition Plans'!AF576=0," ",'ALC Transition Plans'!AF576)</f>
        <v xml:space="preserve"> </v>
      </c>
      <c r="Q575" s="558">
        <f t="shared" si="50"/>
        <v>0</v>
      </c>
      <c r="R575" s="276" t="str">
        <f>IF(VLOOKUP(B575,'Pivot Table'!$B$5:$K$2000,8,FALSE)=1,"Yes","")</f>
        <v/>
      </c>
      <c r="S575" s="277" t="str">
        <f>'ALC Transition Plans'!BL576</f>
        <v>F</v>
      </c>
      <c r="T575" s="226" t="str">
        <f>IF('ALC POC'!D575=0," ",'ALC POC'!D575)</f>
        <v>Marble Dilneshau</v>
      </c>
      <c r="U575" s="139" t="str">
        <f>IF('ALC POC'!E575=0," ",'ALC POC'!E575)</f>
        <v>mdilneshau@usaid.gov</v>
      </c>
      <c r="V575" s="139" t="str">
        <f>IF('ALC POC'!F575=0," ",'ALC POC'!F575)</f>
        <v>202-567-5138</v>
      </c>
      <c r="X575">
        <f t="shared" si="52"/>
        <v>0</v>
      </c>
    </row>
    <row r="576" spans="1:24" ht="14.4" customHeight="1" x14ac:dyDescent="0.25">
      <c r="A576" s="333" t="s">
        <v>538</v>
      </c>
      <c r="B576" s="333" t="s">
        <v>553</v>
      </c>
      <c r="C576" s="480" t="str">
        <f>IF('ALC POC'!C576=0," ",'ALC POC'!C576)</f>
        <v xml:space="preserve">USAID </v>
      </c>
      <c r="D576" s="480"/>
      <c r="E576" s="322" t="str">
        <f>IF('ALC Transition Plans'!$C577="yes", IF('ALC Transition Plans'!M577,"Prod",IF('ALC Transition Plans'!F577, 'ALC Transition Plans'!E577," ")),"N/A")</f>
        <v>Prod</v>
      </c>
      <c r="F576" s="261">
        <f>IF('ALC Transition Plans'!F577=0," ",'ALC Transition Plans'!F577)</f>
        <v>39904</v>
      </c>
      <c r="G576" s="262" t="str">
        <f>IF('ALC Transition Plans'!G577=0," ",'ALC Transition Plans'!G577)</f>
        <v>Y</v>
      </c>
      <c r="H576" s="262" t="str">
        <f>IF('ALC Transition Plans'!H577=0," ",'ALC Transition Plans'!H577)</f>
        <v>Y</v>
      </c>
      <c r="I576" s="261" t="str">
        <f>IF('ALC Transition Plans'!I577=0," ",'ALC Transition Plans'!I577)</f>
        <v xml:space="preserve"> </v>
      </c>
      <c r="J576" s="329" t="str">
        <f>IF('ALC Transition Plans'!$O577="yes", IF('ALC Transition Plans'!X577,"Prod",IF('ALC Transition Plans'!R577, 'ALC Transition Plans'!Q577," ")),"N/A")</f>
        <v>N/A</v>
      </c>
      <c r="K576" s="330" t="str">
        <f>IF('ALC Transition Plans'!R577=0," ",'ALC Transition Plans'!R577)</f>
        <v xml:space="preserve"> </v>
      </c>
      <c r="L576" s="332" t="str">
        <f>IF('ALC Transition Plans'!S577=0," ",'ALC Transition Plans'!S577)</f>
        <v xml:space="preserve"> </v>
      </c>
      <c r="M576" s="330" t="str">
        <f>IF('ALC Transition Plans'!T577=0," ",'ALC Transition Plans'!T577)</f>
        <v xml:space="preserve"> </v>
      </c>
      <c r="N576" s="324" t="str">
        <f>IF('ALC Transition Plans'!$Z577="yes", IF('ALC Transition Plans'!AJ577,"Prod",IF('ALC Transition Plans'!AF577, 'ALC Transition Plans'!AC577," ")),"N/A")</f>
        <v>Prod</v>
      </c>
      <c r="O576" s="269" t="str">
        <f>IF('ALC Transition Plans'!AE577=0," ",'ALC Transition Plans'!AE577)</f>
        <v>Y</v>
      </c>
      <c r="P576" s="557" t="str">
        <f>IF('ALC Transition Plans'!AF577=0," ",'ALC Transition Plans'!AF577)</f>
        <v xml:space="preserve"> </v>
      </c>
      <c r="Q576" s="558">
        <f t="shared" si="50"/>
        <v>0</v>
      </c>
      <c r="R576" s="276" t="str">
        <f>IF(VLOOKUP(B576,'Pivot Table'!$B$5:$K$2000,8,FALSE)=1,"Yes","")</f>
        <v/>
      </c>
      <c r="S576" s="277" t="str">
        <f>'ALC Transition Plans'!BL577</f>
        <v>F</v>
      </c>
      <c r="T576" s="226" t="str">
        <f>IF('ALC POC'!D576=0," ",'ALC POC'!D576)</f>
        <v>Marble Dilneshau</v>
      </c>
      <c r="U576" s="139" t="str">
        <f>IF('ALC POC'!E576=0," ",'ALC POC'!E576)</f>
        <v>mdilneshau@usaid.gov</v>
      </c>
      <c r="V576" s="139" t="str">
        <f>IF('ALC POC'!F576=0," ",'ALC POC'!F576)</f>
        <v>202-567-5138</v>
      </c>
      <c r="X576">
        <f t="shared" si="52"/>
        <v>0</v>
      </c>
    </row>
    <row r="577" spans="1:24" ht="14.4" customHeight="1" x14ac:dyDescent="0.25">
      <c r="A577" s="333" t="s">
        <v>538</v>
      </c>
      <c r="B577" s="333" t="s">
        <v>554</v>
      </c>
      <c r="C577" s="480" t="str">
        <f>IF('ALC POC'!C577=0," ",'ALC POC'!C577)</f>
        <v xml:space="preserve">USAID </v>
      </c>
      <c r="D577" s="480"/>
      <c r="E577" s="322" t="str">
        <f>IF('ALC Transition Plans'!$C578="yes", IF('ALC Transition Plans'!M578,"Prod",IF('ALC Transition Plans'!F578, 'ALC Transition Plans'!E578," ")),"N/A")</f>
        <v>Prod</v>
      </c>
      <c r="F577" s="261">
        <f>IF('ALC Transition Plans'!F578=0," ",'ALC Transition Plans'!F578)</f>
        <v>39904</v>
      </c>
      <c r="G577" s="262" t="str">
        <f>IF('ALC Transition Plans'!G578=0," ",'ALC Transition Plans'!G578)</f>
        <v>Y</v>
      </c>
      <c r="H577" s="262" t="str">
        <f>IF('ALC Transition Plans'!H578=0," ",'ALC Transition Plans'!H578)</f>
        <v>Y</v>
      </c>
      <c r="I577" s="261" t="str">
        <f>IF('ALC Transition Plans'!I578=0," ",'ALC Transition Plans'!I578)</f>
        <v xml:space="preserve"> </v>
      </c>
      <c r="J577" s="329" t="str">
        <f>IF('ALC Transition Plans'!$O578="yes", IF('ALC Transition Plans'!X578,"Prod",IF('ALC Transition Plans'!R578, 'ALC Transition Plans'!Q578," ")),"N/A")</f>
        <v>N/A</v>
      </c>
      <c r="K577" s="330" t="str">
        <f>IF('ALC Transition Plans'!R578=0," ",'ALC Transition Plans'!R578)</f>
        <v xml:space="preserve"> </v>
      </c>
      <c r="L577" s="332" t="str">
        <f>IF('ALC Transition Plans'!S578=0," ",'ALC Transition Plans'!S578)</f>
        <v xml:space="preserve"> </v>
      </c>
      <c r="M577" s="330" t="str">
        <f>IF('ALC Transition Plans'!T578=0," ",'ALC Transition Plans'!T578)</f>
        <v xml:space="preserve"> </v>
      </c>
      <c r="N577" s="324" t="str">
        <f>IF('ALC Transition Plans'!$Z578="yes", IF('ALC Transition Plans'!AJ578,"Prod",IF('ALC Transition Plans'!AF578, 'ALC Transition Plans'!AC578," ")),"N/A")</f>
        <v>Prod</v>
      </c>
      <c r="O577" s="269" t="str">
        <f>IF('ALC Transition Plans'!AE578=0," ",'ALC Transition Plans'!AE578)</f>
        <v>Y</v>
      </c>
      <c r="P577" s="557" t="str">
        <f>IF('ALC Transition Plans'!AF578=0," ",'ALC Transition Plans'!AF578)</f>
        <v xml:space="preserve"> </v>
      </c>
      <c r="Q577" s="558">
        <f t="shared" si="50"/>
        <v>0</v>
      </c>
      <c r="R577" s="276" t="str">
        <f>IF(VLOOKUP(B577,'Pivot Table'!$B$5:$K$2000,8,FALSE)=1,"Yes","")</f>
        <v/>
      </c>
      <c r="S577" s="277" t="str">
        <f>'ALC Transition Plans'!BL578</f>
        <v>F</v>
      </c>
      <c r="T577" s="226" t="str">
        <f>IF('ALC POC'!D577=0," ",'ALC POC'!D577)</f>
        <v>Marble Dilneshau</v>
      </c>
      <c r="U577" s="139" t="str">
        <f>IF('ALC POC'!E577=0," ",'ALC POC'!E577)</f>
        <v>mdilneshau@usaid.gov</v>
      </c>
      <c r="V577" s="139" t="str">
        <f>IF('ALC POC'!F577=0," ",'ALC POC'!F577)</f>
        <v>202-567-5138</v>
      </c>
      <c r="X577">
        <f t="shared" si="52"/>
        <v>0</v>
      </c>
    </row>
    <row r="578" spans="1:24" ht="14.4" customHeight="1" x14ac:dyDescent="0.25">
      <c r="A578" s="333" t="s">
        <v>538</v>
      </c>
      <c r="B578" s="333" t="s">
        <v>555</v>
      </c>
      <c r="C578" s="480" t="str">
        <f>IF('ALC POC'!C578=0," ",'ALC POC'!C578)</f>
        <v xml:space="preserve">USAID </v>
      </c>
      <c r="D578" s="480"/>
      <c r="E578" s="322" t="str">
        <f>IF('ALC Transition Plans'!$C579="yes", IF('ALC Transition Plans'!M579,"Prod",IF('ALC Transition Plans'!F579, 'ALC Transition Plans'!E579," ")),"N/A")</f>
        <v>Prod</v>
      </c>
      <c r="F578" s="261">
        <f>IF('ALC Transition Plans'!F579=0," ",'ALC Transition Plans'!F579)</f>
        <v>39965</v>
      </c>
      <c r="G578" s="262" t="str">
        <f>IF('ALC Transition Plans'!G579=0," ",'ALC Transition Plans'!G579)</f>
        <v>Y</v>
      </c>
      <c r="H578" s="262" t="str">
        <f>IF('ALC Transition Plans'!H579=0," ",'ALC Transition Plans'!H579)</f>
        <v>Y</v>
      </c>
      <c r="I578" s="261" t="str">
        <f>IF('ALC Transition Plans'!I579=0," ",'ALC Transition Plans'!I579)</f>
        <v xml:space="preserve"> </v>
      </c>
      <c r="J578" s="329" t="str">
        <f>IF('ALC Transition Plans'!$O579="yes", IF('ALC Transition Plans'!X579,"Prod",IF('ALC Transition Plans'!R579, 'ALC Transition Plans'!Q579," ")),"N/A")</f>
        <v>N/A</v>
      </c>
      <c r="K578" s="330" t="str">
        <f>IF('ALC Transition Plans'!R579=0," ",'ALC Transition Plans'!R579)</f>
        <v xml:space="preserve"> </v>
      </c>
      <c r="L578" s="332" t="str">
        <f>IF('ALC Transition Plans'!S579=0," ",'ALC Transition Plans'!S579)</f>
        <v xml:space="preserve"> </v>
      </c>
      <c r="M578" s="330" t="str">
        <f>IF('ALC Transition Plans'!T579=0," ",'ALC Transition Plans'!T579)</f>
        <v xml:space="preserve"> </v>
      </c>
      <c r="N578" s="324" t="str">
        <f>IF('ALC Transition Plans'!$Z579="yes", IF('ALC Transition Plans'!AJ579,"Prod",IF('ALC Transition Plans'!AF579, 'ALC Transition Plans'!AC579," ")),"N/A")</f>
        <v>Prod</v>
      </c>
      <c r="O578" s="269" t="str">
        <f>IF('ALC Transition Plans'!AE579=0," ",'ALC Transition Plans'!AE579)</f>
        <v>Y</v>
      </c>
      <c r="P578" s="557" t="str">
        <f>IF('ALC Transition Plans'!AF579=0," ",'ALC Transition Plans'!AF579)</f>
        <v xml:space="preserve"> </v>
      </c>
      <c r="Q578" s="558">
        <f t="shared" si="50"/>
        <v>0</v>
      </c>
      <c r="R578" s="276" t="str">
        <f>IF(VLOOKUP(B578,'Pivot Table'!$B$5:$K$2000,8,FALSE)=1,"Yes","")</f>
        <v/>
      </c>
      <c r="S578" s="277" t="str">
        <f>'ALC Transition Plans'!BL579</f>
        <v>F</v>
      </c>
      <c r="T578" s="226" t="str">
        <f>IF('ALC POC'!D578=0," ",'ALC POC'!D578)</f>
        <v>Marble Dilneshau</v>
      </c>
      <c r="U578" s="139" t="str">
        <f>IF('ALC POC'!E578=0," ",'ALC POC'!E578)</f>
        <v>mdilneshau@usaid.gov</v>
      </c>
      <c r="V578" s="139" t="str">
        <f>IF('ALC POC'!F578=0," ",'ALC POC'!F578)</f>
        <v>202-567-5138</v>
      </c>
      <c r="X578">
        <f t="shared" si="52"/>
        <v>0</v>
      </c>
    </row>
    <row r="579" spans="1:24" ht="14.4" customHeight="1" x14ac:dyDescent="0.25">
      <c r="A579" s="333" t="s">
        <v>538</v>
      </c>
      <c r="B579" s="333" t="s">
        <v>556</v>
      </c>
      <c r="C579" s="480" t="str">
        <f>IF('ALC POC'!C579=0," ",'ALC POC'!C579)</f>
        <v xml:space="preserve">USAID </v>
      </c>
      <c r="D579" s="480"/>
      <c r="E579" s="322" t="str">
        <f>IF('ALC Transition Plans'!$C580="yes", IF('ALC Transition Plans'!M580,"Prod",IF('ALC Transition Plans'!F580, 'ALC Transition Plans'!E580," ")),"N/A")</f>
        <v>Prod</v>
      </c>
      <c r="F579" s="261">
        <f>IF('ALC Transition Plans'!F580=0," ",'ALC Transition Plans'!F580)</f>
        <v>39508</v>
      </c>
      <c r="G579" s="262" t="str">
        <f>IF('ALC Transition Plans'!G580=0," ",'ALC Transition Plans'!G580)</f>
        <v>Y</v>
      </c>
      <c r="H579" s="262" t="str">
        <f>IF('ALC Transition Plans'!H580=0," ",'ALC Transition Plans'!H580)</f>
        <v>Y</v>
      </c>
      <c r="I579" s="261" t="str">
        <f>IF('ALC Transition Plans'!I580=0," ",'ALC Transition Plans'!I580)</f>
        <v xml:space="preserve"> </v>
      </c>
      <c r="J579" s="329" t="str">
        <f>IF('ALC Transition Plans'!$O580="yes", IF('ALC Transition Plans'!X580,"Prod",IF('ALC Transition Plans'!R580, 'ALC Transition Plans'!Q580," ")),"N/A")</f>
        <v>N/A</v>
      </c>
      <c r="K579" s="330" t="str">
        <f>IF('ALC Transition Plans'!R580=0," ",'ALC Transition Plans'!R580)</f>
        <v xml:space="preserve"> </v>
      </c>
      <c r="L579" s="332" t="str">
        <f>IF('ALC Transition Plans'!S580=0," ",'ALC Transition Plans'!S580)</f>
        <v xml:space="preserve"> </v>
      </c>
      <c r="M579" s="330" t="str">
        <f>IF('ALC Transition Plans'!T580=0," ",'ALC Transition Plans'!T580)</f>
        <v xml:space="preserve"> </v>
      </c>
      <c r="N579" s="324" t="str">
        <f>IF('ALC Transition Plans'!$Z580="yes", IF('ALC Transition Plans'!AJ580,"Prod",IF('ALC Transition Plans'!AF580, 'ALC Transition Plans'!AC580," ")),"N/A")</f>
        <v>Prod</v>
      </c>
      <c r="O579" s="269" t="str">
        <f>IF('ALC Transition Plans'!AE580=0," ",'ALC Transition Plans'!AE580)</f>
        <v>Y</v>
      </c>
      <c r="P579" s="557" t="str">
        <f>IF('ALC Transition Plans'!AF580=0," ",'ALC Transition Plans'!AF580)</f>
        <v xml:space="preserve"> </v>
      </c>
      <c r="Q579" s="558">
        <f t="shared" si="50"/>
        <v>0</v>
      </c>
      <c r="R579" s="276" t="str">
        <f>IF(VLOOKUP(B579,'Pivot Table'!$B$5:$K$2000,8,FALSE)=1,"Yes","")</f>
        <v/>
      </c>
      <c r="S579" s="277" t="str">
        <f>'ALC Transition Plans'!BL580</f>
        <v>F</v>
      </c>
      <c r="T579" s="226" t="str">
        <f>IF('ALC POC'!D579=0," ",'ALC POC'!D579)</f>
        <v>Marble Dilneshau</v>
      </c>
      <c r="U579" s="139" t="str">
        <f>IF('ALC POC'!E579=0," ",'ALC POC'!E579)</f>
        <v>mdilneshau@usaid.gov</v>
      </c>
      <c r="V579" s="139" t="str">
        <f>IF('ALC POC'!F579=0," ",'ALC POC'!F579)</f>
        <v>202-567-5138</v>
      </c>
      <c r="X579">
        <f t="shared" si="52"/>
        <v>0</v>
      </c>
    </row>
    <row r="580" spans="1:24" ht="14.4" customHeight="1" x14ac:dyDescent="0.25">
      <c r="A580" s="333" t="s">
        <v>538</v>
      </c>
      <c r="B580" s="333" t="s">
        <v>557</v>
      </c>
      <c r="C580" s="480" t="str">
        <f>IF('ALC POC'!C580=0," ",'ALC POC'!C580)</f>
        <v xml:space="preserve">USAID </v>
      </c>
      <c r="D580" s="480"/>
      <c r="E580" s="322" t="str">
        <f>IF('ALC Transition Plans'!$C581="yes", IF('ALC Transition Plans'!M581,"Prod",IF('ALC Transition Plans'!F581, 'ALC Transition Plans'!E581," ")),"N/A")</f>
        <v>Prod</v>
      </c>
      <c r="F580" s="261">
        <f>IF('ALC Transition Plans'!F581=0," ",'ALC Transition Plans'!F581)</f>
        <v>39965</v>
      </c>
      <c r="G580" s="262" t="str">
        <f>IF('ALC Transition Plans'!G581=0," ",'ALC Transition Plans'!G581)</f>
        <v>Y</v>
      </c>
      <c r="H580" s="262" t="str">
        <f>IF('ALC Transition Plans'!H581=0," ",'ALC Transition Plans'!H581)</f>
        <v>Y</v>
      </c>
      <c r="I580" s="261" t="str">
        <f>IF('ALC Transition Plans'!I581=0," ",'ALC Transition Plans'!I581)</f>
        <v xml:space="preserve"> </v>
      </c>
      <c r="J580" s="329" t="str">
        <f>IF('ALC Transition Plans'!$O581="yes", IF('ALC Transition Plans'!X581,"Prod",IF('ALC Transition Plans'!R581, 'ALC Transition Plans'!Q581," ")),"N/A")</f>
        <v>N/A</v>
      </c>
      <c r="K580" s="330" t="str">
        <f>IF('ALC Transition Plans'!R581=0," ",'ALC Transition Plans'!R581)</f>
        <v xml:space="preserve"> </v>
      </c>
      <c r="L580" s="332" t="str">
        <f>IF('ALC Transition Plans'!S581=0," ",'ALC Transition Plans'!S581)</f>
        <v xml:space="preserve"> </v>
      </c>
      <c r="M580" s="330" t="str">
        <f>IF('ALC Transition Plans'!T581=0," ",'ALC Transition Plans'!T581)</f>
        <v xml:space="preserve"> </v>
      </c>
      <c r="N580" s="324" t="str">
        <f>IF('ALC Transition Plans'!$Z581="yes", IF('ALC Transition Plans'!AJ581,"Prod",IF('ALC Transition Plans'!AF581, 'ALC Transition Plans'!AC581," ")),"N/A")</f>
        <v>Prod</v>
      </c>
      <c r="O580" s="269" t="str">
        <f>IF('ALC Transition Plans'!AE581=0," ",'ALC Transition Plans'!AE581)</f>
        <v>Y</v>
      </c>
      <c r="P580" s="557" t="str">
        <f>IF('ALC Transition Plans'!AF581=0," ",'ALC Transition Plans'!AF581)</f>
        <v xml:space="preserve"> </v>
      </c>
      <c r="Q580" s="558">
        <f t="shared" si="50"/>
        <v>0</v>
      </c>
      <c r="R580" s="276" t="str">
        <f>IF(VLOOKUP(B580,'Pivot Table'!$B$5:$K$2000,8,FALSE)=1,"Yes","")</f>
        <v/>
      </c>
      <c r="S580" s="277" t="str">
        <f>'ALC Transition Plans'!BL581</f>
        <v>F</v>
      </c>
      <c r="T580" s="226" t="str">
        <f>IF('ALC POC'!D580=0," ",'ALC POC'!D580)</f>
        <v>Marble Dilneshau</v>
      </c>
      <c r="U580" s="139" t="str">
        <f>IF('ALC POC'!E580=0," ",'ALC POC'!E580)</f>
        <v>mdilneshau@usaid.gov</v>
      </c>
      <c r="V580" s="139" t="str">
        <f>IF('ALC POC'!F580=0," ",'ALC POC'!F580)</f>
        <v>202-567-5138</v>
      </c>
      <c r="X580">
        <f t="shared" si="52"/>
        <v>0</v>
      </c>
    </row>
    <row r="581" spans="1:24" ht="14.4" customHeight="1" x14ac:dyDescent="0.25">
      <c r="A581" s="333" t="s">
        <v>538</v>
      </c>
      <c r="B581" s="333" t="s">
        <v>558</v>
      </c>
      <c r="C581" s="480" t="str">
        <f>IF('ALC POC'!C581=0," ",'ALC POC'!C581)</f>
        <v xml:space="preserve">USAID </v>
      </c>
      <c r="D581" s="480"/>
      <c r="E581" s="322" t="str">
        <f>IF('ALC Transition Plans'!$C582="yes", IF('ALC Transition Plans'!M582,"Prod",IF('ALC Transition Plans'!F582, 'ALC Transition Plans'!E582," ")),"N/A")</f>
        <v>Prod</v>
      </c>
      <c r="F581" s="261">
        <f>IF('ALC Transition Plans'!F582=0," ",'ALC Transition Plans'!F582)</f>
        <v>39965</v>
      </c>
      <c r="G581" s="262" t="str">
        <f>IF('ALC Transition Plans'!G582=0," ",'ALC Transition Plans'!G582)</f>
        <v>Y</v>
      </c>
      <c r="H581" s="262" t="str">
        <f>IF('ALC Transition Plans'!H582=0," ",'ALC Transition Plans'!H582)</f>
        <v>Y</v>
      </c>
      <c r="I581" s="261" t="str">
        <f>IF('ALC Transition Plans'!I582=0," ",'ALC Transition Plans'!I582)</f>
        <v xml:space="preserve"> </v>
      </c>
      <c r="J581" s="329" t="str">
        <f>IF('ALC Transition Plans'!$O582="yes", IF('ALC Transition Plans'!X582,"Prod",IF('ALC Transition Plans'!R582, 'ALC Transition Plans'!Q582," ")),"N/A")</f>
        <v>N/A</v>
      </c>
      <c r="K581" s="330" t="str">
        <f>IF('ALC Transition Plans'!R582=0," ",'ALC Transition Plans'!R582)</f>
        <v xml:space="preserve"> </v>
      </c>
      <c r="L581" s="332" t="str">
        <f>IF('ALC Transition Plans'!S582=0," ",'ALC Transition Plans'!S582)</f>
        <v xml:space="preserve"> </v>
      </c>
      <c r="M581" s="330" t="str">
        <f>IF('ALC Transition Plans'!T582=0," ",'ALC Transition Plans'!T582)</f>
        <v xml:space="preserve"> </v>
      </c>
      <c r="N581" s="324" t="str">
        <f>IF('ALC Transition Plans'!$Z582="yes", IF('ALC Transition Plans'!AJ582,"Prod",IF('ALC Transition Plans'!AF582, 'ALC Transition Plans'!AC582," ")),"N/A")</f>
        <v>Prod</v>
      </c>
      <c r="O581" s="269" t="str">
        <f>IF('ALC Transition Plans'!AE582=0," ",'ALC Transition Plans'!AE582)</f>
        <v>Y</v>
      </c>
      <c r="P581" s="557" t="str">
        <f>IF('ALC Transition Plans'!AF582=0," ",'ALC Transition Plans'!AF582)</f>
        <v xml:space="preserve"> </v>
      </c>
      <c r="Q581" s="558">
        <f t="shared" si="50"/>
        <v>0</v>
      </c>
      <c r="R581" s="276" t="str">
        <f>IF(VLOOKUP(B581,'Pivot Table'!$B$5:$K$2000,8,FALSE)=1,"Yes","")</f>
        <v/>
      </c>
      <c r="S581" s="277" t="str">
        <f>'ALC Transition Plans'!BL582</f>
        <v>F</v>
      </c>
      <c r="T581" s="226" t="str">
        <f>IF('ALC POC'!D581=0," ",'ALC POC'!D581)</f>
        <v>Marble Dilneshau</v>
      </c>
      <c r="U581" s="139" t="str">
        <f>IF('ALC POC'!E581=0," ",'ALC POC'!E581)</f>
        <v>mdilneshau@usaid.gov</v>
      </c>
      <c r="V581" s="139" t="str">
        <f>IF('ALC POC'!F581=0," ",'ALC POC'!F581)</f>
        <v>202-567-5138</v>
      </c>
      <c r="X581">
        <f t="shared" si="52"/>
        <v>0</v>
      </c>
    </row>
    <row r="582" spans="1:24" ht="14.4" customHeight="1" x14ac:dyDescent="0.25">
      <c r="A582" s="333" t="s">
        <v>538</v>
      </c>
      <c r="B582" s="333" t="s">
        <v>559</v>
      </c>
      <c r="C582" s="480" t="str">
        <f>IF('ALC POC'!C582=0," ",'ALC POC'!C582)</f>
        <v xml:space="preserve">USAID </v>
      </c>
      <c r="D582" s="480"/>
      <c r="E582" s="322" t="str">
        <f>IF('ALC Transition Plans'!$C583="yes", IF('ALC Transition Plans'!M583,"Prod",IF('ALC Transition Plans'!F583, 'ALC Transition Plans'!E583," ")),"N/A")</f>
        <v>Prod</v>
      </c>
      <c r="F582" s="261">
        <f>IF('ALC Transition Plans'!F583=0," ",'ALC Transition Plans'!F583)</f>
        <v>39965</v>
      </c>
      <c r="G582" s="262" t="str">
        <f>IF('ALC Transition Plans'!G583=0," ",'ALC Transition Plans'!G583)</f>
        <v>Y</v>
      </c>
      <c r="H582" s="262" t="str">
        <f>IF('ALC Transition Plans'!H583=0," ",'ALC Transition Plans'!H583)</f>
        <v>Y</v>
      </c>
      <c r="I582" s="261" t="str">
        <f>IF('ALC Transition Plans'!I583=0," ",'ALC Transition Plans'!I583)</f>
        <v xml:space="preserve"> </v>
      </c>
      <c r="J582" s="329" t="str">
        <f>IF('ALC Transition Plans'!$O583="yes", IF('ALC Transition Plans'!X583,"Prod",IF('ALC Transition Plans'!R583, 'ALC Transition Plans'!Q583," ")),"N/A")</f>
        <v>N/A</v>
      </c>
      <c r="K582" s="330" t="str">
        <f>IF('ALC Transition Plans'!R583=0," ",'ALC Transition Plans'!R583)</f>
        <v xml:space="preserve"> </v>
      </c>
      <c r="L582" s="332" t="str">
        <f>IF('ALC Transition Plans'!S583=0," ",'ALC Transition Plans'!S583)</f>
        <v xml:space="preserve"> </v>
      </c>
      <c r="M582" s="330" t="str">
        <f>IF('ALC Transition Plans'!T583=0," ",'ALC Transition Plans'!T583)</f>
        <v xml:space="preserve"> </v>
      </c>
      <c r="N582" s="324" t="str">
        <f>IF('ALC Transition Plans'!$Z583="yes", IF('ALC Transition Plans'!AJ583,"Prod",IF('ALC Transition Plans'!AF583, 'ALC Transition Plans'!AC583," ")),"N/A")</f>
        <v>Prod</v>
      </c>
      <c r="O582" s="269" t="str">
        <f>IF('ALC Transition Plans'!AE583=0," ",'ALC Transition Plans'!AE583)</f>
        <v>Y</v>
      </c>
      <c r="P582" s="557" t="str">
        <f>IF('ALC Transition Plans'!AF583=0," ",'ALC Transition Plans'!AF583)</f>
        <v xml:space="preserve"> </v>
      </c>
      <c r="Q582" s="558">
        <f t="shared" si="50"/>
        <v>0</v>
      </c>
      <c r="R582" s="276" t="str">
        <f>IF(VLOOKUP(B582,'Pivot Table'!$B$5:$K$2000,8,FALSE)=1,"Yes","")</f>
        <v/>
      </c>
      <c r="S582" s="277" t="str">
        <f>'ALC Transition Plans'!BL583</f>
        <v>F</v>
      </c>
      <c r="T582" s="226" t="str">
        <f>IF('ALC POC'!D582=0," ",'ALC POC'!D582)</f>
        <v>Marble Dilneshau</v>
      </c>
      <c r="U582" s="139" t="str">
        <f>IF('ALC POC'!E582=0," ",'ALC POC'!E582)</f>
        <v>mdilneshau@usaid.gov</v>
      </c>
      <c r="V582" s="139" t="str">
        <f>IF('ALC POC'!F582=0," ",'ALC POC'!F582)</f>
        <v>202-567-5138</v>
      </c>
      <c r="X582">
        <f t="shared" si="52"/>
        <v>0</v>
      </c>
    </row>
    <row r="583" spans="1:24" ht="14.4" customHeight="1" x14ac:dyDescent="0.25">
      <c r="A583" s="333" t="s">
        <v>538</v>
      </c>
      <c r="B583" s="333" t="s">
        <v>560</v>
      </c>
      <c r="C583" s="480" t="str">
        <f>IF('ALC POC'!C583=0," ",'ALC POC'!C583)</f>
        <v xml:space="preserve">USAID </v>
      </c>
      <c r="D583" s="480"/>
      <c r="E583" s="322" t="str">
        <f>IF('ALC Transition Plans'!$C584="yes", IF('ALC Transition Plans'!M584,"Prod",IF('ALC Transition Plans'!F584, 'ALC Transition Plans'!E584," ")),"N/A")</f>
        <v>Prod</v>
      </c>
      <c r="F583" s="261">
        <f>IF('ALC Transition Plans'!F584=0," ",'ALC Transition Plans'!F584)</f>
        <v>39539</v>
      </c>
      <c r="G583" s="262" t="str">
        <f>IF('ALC Transition Plans'!G584=0," ",'ALC Transition Plans'!G584)</f>
        <v>Y</v>
      </c>
      <c r="H583" s="262" t="str">
        <f>IF('ALC Transition Plans'!H584=0," ",'ALC Transition Plans'!H584)</f>
        <v>Y</v>
      </c>
      <c r="I583" s="261" t="str">
        <f>IF('ALC Transition Plans'!I584=0," ",'ALC Transition Plans'!I584)</f>
        <v xml:space="preserve"> </v>
      </c>
      <c r="J583" s="329" t="str">
        <f>IF('ALC Transition Plans'!$O584="yes", IF('ALC Transition Plans'!X584,"Prod",IF('ALC Transition Plans'!R584, 'ALC Transition Plans'!Q584," ")),"N/A")</f>
        <v>N/A</v>
      </c>
      <c r="K583" s="330" t="str">
        <f>IF('ALC Transition Plans'!R584=0," ",'ALC Transition Plans'!R584)</f>
        <v xml:space="preserve"> </v>
      </c>
      <c r="L583" s="332" t="str">
        <f>IF('ALC Transition Plans'!S584=0," ",'ALC Transition Plans'!S584)</f>
        <v xml:space="preserve"> </v>
      </c>
      <c r="M583" s="330" t="str">
        <f>IF('ALC Transition Plans'!T584=0," ",'ALC Transition Plans'!T584)</f>
        <v xml:space="preserve"> </v>
      </c>
      <c r="N583" s="324" t="str">
        <f>IF('ALC Transition Plans'!$Z584="yes", IF('ALC Transition Plans'!AJ584,"Prod",IF('ALC Transition Plans'!AF584, 'ALC Transition Plans'!AC584," ")),"N/A")</f>
        <v>Prod</v>
      </c>
      <c r="O583" s="269" t="str">
        <f>IF('ALC Transition Plans'!AE584=0," ",'ALC Transition Plans'!AE584)</f>
        <v>Y</v>
      </c>
      <c r="P583" s="557" t="str">
        <f>IF('ALC Transition Plans'!AF584=0," ",'ALC Transition Plans'!AF584)</f>
        <v xml:space="preserve"> </v>
      </c>
      <c r="Q583" s="558">
        <f t="shared" si="50"/>
        <v>0</v>
      </c>
      <c r="R583" s="276" t="str">
        <f>IF(VLOOKUP(B583,'Pivot Table'!$B$5:$K$2000,8,FALSE)=1,"Yes","")</f>
        <v/>
      </c>
      <c r="S583" s="277" t="str">
        <f>'ALC Transition Plans'!BL584</f>
        <v>F</v>
      </c>
      <c r="T583" s="226" t="str">
        <f>IF('ALC POC'!D583=0," ",'ALC POC'!D583)</f>
        <v>Marble Dilneshau</v>
      </c>
      <c r="U583" s="139" t="str">
        <f>IF('ALC POC'!E583=0," ",'ALC POC'!E583)</f>
        <v>mdilneshau@usaid.gov</v>
      </c>
      <c r="V583" s="139" t="str">
        <f>IF('ALC POC'!F583=0," ",'ALC POC'!F583)</f>
        <v>202-567-5138</v>
      </c>
      <c r="X583">
        <f t="shared" si="52"/>
        <v>0</v>
      </c>
    </row>
    <row r="584" spans="1:24" ht="14.4" customHeight="1" x14ac:dyDescent="0.25">
      <c r="A584" s="333" t="s">
        <v>538</v>
      </c>
      <c r="B584" s="333" t="s">
        <v>561</v>
      </c>
      <c r="C584" s="480" t="str">
        <f>IF('ALC POC'!C584=0," ",'ALC POC'!C584)</f>
        <v xml:space="preserve">USAID </v>
      </c>
      <c r="D584" s="480"/>
      <c r="E584" s="322" t="str">
        <f>IF('ALC Transition Plans'!$C585="yes", IF('ALC Transition Plans'!M585,"Prod",IF('ALC Transition Plans'!F585, 'ALC Transition Plans'!E585," ")),"N/A")</f>
        <v>Prod</v>
      </c>
      <c r="F584" s="261">
        <f>IF('ALC Transition Plans'!F585=0," ",'ALC Transition Plans'!F585)</f>
        <v>39508</v>
      </c>
      <c r="G584" s="262" t="str">
        <f>IF('ALC Transition Plans'!G585=0," ",'ALC Transition Plans'!G585)</f>
        <v>Y</v>
      </c>
      <c r="H584" s="262" t="str">
        <f>IF('ALC Transition Plans'!H585=0," ",'ALC Transition Plans'!H585)</f>
        <v>Y</v>
      </c>
      <c r="I584" s="261" t="str">
        <f>IF('ALC Transition Plans'!I585=0," ",'ALC Transition Plans'!I585)</f>
        <v xml:space="preserve"> </v>
      </c>
      <c r="J584" s="329" t="str">
        <f>IF('ALC Transition Plans'!$O585="yes", IF('ALC Transition Plans'!X585,"Prod",IF('ALC Transition Plans'!R585, 'ALC Transition Plans'!Q585," ")),"N/A")</f>
        <v>N/A</v>
      </c>
      <c r="K584" s="330" t="str">
        <f>IF('ALC Transition Plans'!R585=0," ",'ALC Transition Plans'!R585)</f>
        <v xml:space="preserve"> </v>
      </c>
      <c r="L584" s="332" t="str">
        <f>IF('ALC Transition Plans'!S585=0," ",'ALC Transition Plans'!S585)</f>
        <v xml:space="preserve"> </v>
      </c>
      <c r="M584" s="330" t="str">
        <f>IF('ALC Transition Plans'!T585=0," ",'ALC Transition Plans'!T585)</f>
        <v xml:space="preserve"> </v>
      </c>
      <c r="N584" s="324" t="str">
        <f>IF('ALC Transition Plans'!$Z585="yes", IF('ALC Transition Plans'!AJ585,"Prod",IF('ALC Transition Plans'!AF585, 'ALC Transition Plans'!AC585," ")),"N/A")</f>
        <v>Prod</v>
      </c>
      <c r="O584" s="269" t="str">
        <f>IF('ALC Transition Plans'!AE585=0," ",'ALC Transition Plans'!AE585)</f>
        <v>Y</v>
      </c>
      <c r="P584" s="557" t="str">
        <f>IF('ALC Transition Plans'!AF585=0," ",'ALC Transition Plans'!AF585)</f>
        <v xml:space="preserve"> </v>
      </c>
      <c r="Q584" s="558">
        <f t="shared" si="50"/>
        <v>0</v>
      </c>
      <c r="R584" s="276" t="str">
        <f>IF(VLOOKUP(B584,'Pivot Table'!$B$5:$K$2000,8,FALSE)=1,"Yes","")</f>
        <v/>
      </c>
      <c r="S584" s="277" t="str">
        <f>'ALC Transition Plans'!BL585</f>
        <v>F</v>
      </c>
      <c r="T584" s="226" t="str">
        <f>IF('ALC POC'!D584=0," ",'ALC POC'!D584)</f>
        <v>Marble Dilneshau</v>
      </c>
      <c r="U584" s="139" t="str">
        <f>IF('ALC POC'!E584=0," ",'ALC POC'!E584)</f>
        <v>mdilneshau@usaid.gov</v>
      </c>
      <c r="V584" s="139" t="str">
        <f>IF('ALC POC'!F584=0," ",'ALC POC'!F584)</f>
        <v>202-567-5138</v>
      </c>
      <c r="X584">
        <f t="shared" si="52"/>
        <v>0</v>
      </c>
    </row>
    <row r="585" spans="1:24" ht="14.4" customHeight="1" x14ac:dyDescent="0.25">
      <c r="A585" s="333" t="s">
        <v>538</v>
      </c>
      <c r="B585" s="333" t="s">
        <v>562</v>
      </c>
      <c r="C585" s="480" t="str">
        <f>IF('ALC POC'!C585=0," ",'ALC POC'!C585)</f>
        <v xml:space="preserve">USAID </v>
      </c>
      <c r="D585" s="480"/>
      <c r="E585" s="322" t="str">
        <f>IF('ALC Transition Plans'!$C586="yes", IF('ALC Transition Plans'!M586,"Prod",IF('ALC Transition Plans'!F586, 'ALC Transition Plans'!E586," ")),"N/A")</f>
        <v>Prod</v>
      </c>
      <c r="F585" s="261">
        <f>IF('ALC Transition Plans'!F586=0," ",'ALC Transition Plans'!F586)</f>
        <v>39753</v>
      </c>
      <c r="G585" s="262" t="str">
        <f>IF('ALC Transition Plans'!G586=0," ",'ALC Transition Plans'!G586)</f>
        <v>Y</v>
      </c>
      <c r="H585" s="262" t="str">
        <f>IF('ALC Transition Plans'!H586=0," ",'ALC Transition Plans'!H586)</f>
        <v>Y</v>
      </c>
      <c r="I585" s="261" t="str">
        <f>IF('ALC Transition Plans'!I586=0," ",'ALC Transition Plans'!I586)</f>
        <v xml:space="preserve"> </v>
      </c>
      <c r="J585" s="329" t="str">
        <f>IF('ALC Transition Plans'!$O586="yes", IF('ALC Transition Plans'!X586,"Prod",IF('ALC Transition Plans'!R586, 'ALC Transition Plans'!Q586," ")),"N/A")</f>
        <v>N/A</v>
      </c>
      <c r="K585" s="330" t="str">
        <f>IF('ALC Transition Plans'!R586=0," ",'ALC Transition Plans'!R586)</f>
        <v xml:space="preserve"> </v>
      </c>
      <c r="L585" s="332" t="str">
        <f>IF('ALC Transition Plans'!S586=0," ",'ALC Transition Plans'!S586)</f>
        <v xml:space="preserve"> </v>
      </c>
      <c r="M585" s="330" t="str">
        <f>IF('ALC Transition Plans'!T586=0," ",'ALC Transition Plans'!T586)</f>
        <v xml:space="preserve"> </v>
      </c>
      <c r="N585" s="324" t="str">
        <f>IF('ALC Transition Plans'!$Z586="yes", IF('ALC Transition Plans'!AJ586,"Prod",IF('ALC Transition Plans'!AF586, 'ALC Transition Plans'!AC586," ")),"N/A")</f>
        <v>Prod</v>
      </c>
      <c r="O585" s="269" t="str">
        <f>IF('ALC Transition Plans'!AE586=0," ",'ALC Transition Plans'!AE586)</f>
        <v>Y</v>
      </c>
      <c r="P585" s="557" t="str">
        <f>IF('ALC Transition Plans'!AF586=0," ",'ALC Transition Plans'!AF586)</f>
        <v xml:space="preserve"> </v>
      </c>
      <c r="Q585" s="558">
        <f t="shared" si="50"/>
        <v>0</v>
      </c>
      <c r="R585" s="276" t="str">
        <f>IF(VLOOKUP(B585,'Pivot Table'!$B$5:$K$2000,8,FALSE)=1,"Yes","")</f>
        <v/>
      </c>
      <c r="S585" s="277" t="str">
        <f>'ALC Transition Plans'!BL586</f>
        <v>F</v>
      </c>
      <c r="T585" s="226" t="str">
        <f>IF('ALC POC'!D585=0," ",'ALC POC'!D585)</f>
        <v>Marble Dilneshau</v>
      </c>
      <c r="U585" s="139" t="str">
        <f>IF('ALC POC'!E585=0," ",'ALC POC'!E585)</f>
        <v>mdilneshau@usaid.gov</v>
      </c>
      <c r="V585" s="139" t="str">
        <f>IF('ALC POC'!F585=0," ",'ALC POC'!F585)</f>
        <v>202-567-5138</v>
      </c>
      <c r="X585">
        <f t="shared" si="52"/>
        <v>0</v>
      </c>
    </row>
    <row r="586" spans="1:24" ht="14.4" customHeight="1" x14ac:dyDescent="0.25">
      <c r="A586" s="333" t="s">
        <v>538</v>
      </c>
      <c r="B586" s="333" t="s">
        <v>563</v>
      </c>
      <c r="C586" s="480" t="str">
        <f>IF('ALC POC'!C586=0," ",'ALC POC'!C586)</f>
        <v xml:space="preserve">USAID </v>
      </c>
      <c r="D586" s="480"/>
      <c r="E586" s="322" t="str">
        <f>IF('ALC Transition Plans'!$C587="yes", IF('ALC Transition Plans'!M587,"Prod",IF('ALC Transition Plans'!F587, 'ALC Transition Plans'!E587," ")),"N/A")</f>
        <v>Prod</v>
      </c>
      <c r="F586" s="261">
        <f>IF('ALC Transition Plans'!F587=0," ",'ALC Transition Plans'!F587)</f>
        <v>39873</v>
      </c>
      <c r="G586" s="262" t="str">
        <f>IF('ALC Transition Plans'!G587=0," ",'ALC Transition Plans'!G587)</f>
        <v>Y</v>
      </c>
      <c r="H586" s="262" t="str">
        <f>IF('ALC Transition Plans'!H587=0," ",'ALC Transition Plans'!H587)</f>
        <v>Y</v>
      </c>
      <c r="I586" s="261" t="str">
        <f>IF('ALC Transition Plans'!I587=0," ",'ALC Transition Plans'!I587)</f>
        <v xml:space="preserve"> </v>
      </c>
      <c r="J586" s="329" t="str">
        <f>IF('ALC Transition Plans'!$O587="yes", IF('ALC Transition Plans'!X587,"Prod",IF('ALC Transition Plans'!R587, 'ALC Transition Plans'!Q587," ")),"N/A")</f>
        <v>N/A</v>
      </c>
      <c r="K586" s="330" t="str">
        <f>IF('ALC Transition Plans'!R587=0," ",'ALC Transition Plans'!R587)</f>
        <v xml:space="preserve"> </v>
      </c>
      <c r="L586" s="332" t="str">
        <f>IF('ALC Transition Plans'!S587=0," ",'ALC Transition Plans'!S587)</f>
        <v xml:space="preserve"> </v>
      </c>
      <c r="M586" s="330" t="str">
        <f>IF('ALC Transition Plans'!T587=0," ",'ALC Transition Plans'!T587)</f>
        <v xml:space="preserve"> </v>
      </c>
      <c r="N586" s="324" t="str">
        <f>IF('ALC Transition Plans'!$Z587="yes", IF('ALC Transition Plans'!AJ587,"Prod",IF('ALC Transition Plans'!AF587, 'ALC Transition Plans'!AC587," ")),"N/A")</f>
        <v>Prod</v>
      </c>
      <c r="O586" s="269" t="str">
        <f>IF('ALC Transition Plans'!AE587=0," ",'ALC Transition Plans'!AE587)</f>
        <v>Y</v>
      </c>
      <c r="P586" s="557" t="str">
        <f>IF('ALC Transition Plans'!AF587=0," ",'ALC Transition Plans'!AF587)</f>
        <v xml:space="preserve"> </v>
      </c>
      <c r="Q586" s="558">
        <f t="shared" si="50"/>
        <v>0</v>
      </c>
      <c r="R586" s="276" t="str">
        <f>IF(VLOOKUP(B586,'Pivot Table'!$B$5:$K$2000,8,FALSE)=1,"Yes","")</f>
        <v/>
      </c>
      <c r="S586" s="277" t="str">
        <f>'ALC Transition Plans'!BL587</f>
        <v>F</v>
      </c>
      <c r="T586" s="226" t="str">
        <f>IF('ALC POC'!D586=0," ",'ALC POC'!D586)</f>
        <v>Marble Dilneshau</v>
      </c>
      <c r="U586" s="139" t="str">
        <f>IF('ALC POC'!E586=0," ",'ALC POC'!E586)</f>
        <v>mdilneshau@usaid.gov</v>
      </c>
      <c r="V586" s="139" t="str">
        <f>IF('ALC POC'!F586=0," ",'ALC POC'!F586)</f>
        <v>202-567-5138</v>
      </c>
      <c r="X586">
        <f t="shared" si="52"/>
        <v>0</v>
      </c>
    </row>
    <row r="587" spans="1:24" ht="14.4" customHeight="1" x14ac:dyDescent="0.25">
      <c r="A587" s="333" t="s">
        <v>538</v>
      </c>
      <c r="B587" s="333" t="s">
        <v>564</v>
      </c>
      <c r="C587" s="480" t="str">
        <f>IF('ALC POC'!C587=0," ",'ALC POC'!C587)</f>
        <v xml:space="preserve">USAID </v>
      </c>
      <c r="D587" s="480"/>
      <c r="E587" s="322" t="str">
        <f>IF('ALC Transition Plans'!$C588="yes", IF('ALC Transition Plans'!M588,"Prod",IF('ALC Transition Plans'!F588, 'ALC Transition Plans'!E588," ")),"N/A")</f>
        <v>Prod</v>
      </c>
      <c r="F587" s="261">
        <f>IF('ALC Transition Plans'!F588=0," ",'ALC Transition Plans'!F588)</f>
        <v>39539</v>
      </c>
      <c r="G587" s="262" t="str">
        <f>IF('ALC Transition Plans'!G588=0," ",'ALC Transition Plans'!G588)</f>
        <v>Y</v>
      </c>
      <c r="H587" s="262" t="str">
        <f>IF('ALC Transition Plans'!H588=0," ",'ALC Transition Plans'!H588)</f>
        <v>Y</v>
      </c>
      <c r="I587" s="261" t="str">
        <f>IF('ALC Transition Plans'!I588=0," ",'ALC Transition Plans'!I588)</f>
        <v xml:space="preserve"> </v>
      </c>
      <c r="J587" s="323" t="str">
        <f>IF('ALC Transition Plans'!$O588="yes", IF('ALC Transition Plans'!X588,"Prod",IF('ALC Transition Plans'!R588, 'ALC Transition Plans'!Q588," ")),"N/A")</f>
        <v>Prod</v>
      </c>
      <c r="K587" s="267" t="str">
        <f>IF('ALC Transition Plans'!R588=0," ",'ALC Transition Plans'!R588)</f>
        <v xml:space="preserve"> </v>
      </c>
      <c r="L587" s="270" t="str">
        <f>IF('ALC Transition Plans'!S588=0," ",'ALC Transition Plans'!S588)</f>
        <v>Y</v>
      </c>
      <c r="M587" s="267" t="str">
        <f>IF('ALC Transition Plans'!T588=0," ",'ALC Transition Plans'!T588)</f>
        <v xml:space="preserve"> </v>
      </c>
      <c r="N587" s="324" t="str">
        <f>IF('ALC Transition Plans'!$Z588="yes", IF('ALC Transition Plans'!AJ588,"Prod",IF('ALC Transition Plans'!AF588, 'ALC Transition Plans'!AC588," ")),"N/A")</f>
        <v>Prod</v>
      </c>
      <c r="O587" s="269" t="str">
        <f>IF('ALC Transition Plans'!AE588=0," ",'ALC Transition Plans'!AE588)</f>
        <v>Y</v>
      </c>
      <c r="P587" s="557" t="str">
        <f>IF('ALC Transition Plans'!AF588=0," ",'ALC Transition Plans'!AF588)</f>
        <v xml:space="preserve"> </v>
      </c>
      <c r="Q587" s="558">
        <f t="shared" si="50"/>
        <v>0</v>
      </c>
      <c r="R587" s="276" t="str">
        <f>IF(VLOOKUP(B587,'Pivot Table'!$B$5:$K$2000,8,FALSE)=1,"Yes","")</f>
        <v/>
      </c>
      <c r="S587" s="277" t="str">
        <f>'ALC Transition Plans'!BL588</f>
        <v>F</v>
      </c>
      <c r="T587" s="226" t="str">
        <f>IF('ALC POC'!D587=0," ",'ALC POC'!D587)</f>
        <v>Marble Dilneshau</v>
      </c>
      <c r="U587" s="139" t="str">
        <f>IF('ALC POC'!E587=0," ",'ALC POC'!E587)</f>
        <v>mdilneshau@usaid.gov</v>
      </c>
      <c r="V587" s="139" t="str">
        <f>IF('ALC POC'!F587=0," ",'ALC POC'!F587)</f>
        <v>202-567-5138</v>
      </c>
      <c r="X587">
        <f t="shared" si="52"/>
        <v>0</v>
      </c>
    </row>
    <row r="588" spans="1:24" ht="14.4" customHeight="1" x14ac:dyDescent="0.25">
      <c r="A588" s="333" t="s">
        <v>538</v>
      </c>
      <c r="B588" s="333" t="s">
        <v>565</v>
      </c>
      <c r="C588" s="480" t="str">
        <f>IF('ALC POC'!C588=0," ",'ALC POC'!C588)</f>
        <v xml:space="preserve">USAID </v>
      </c>
      <c r="D588" s="480"/>
      <c r="E588" s="322" t="str">
        <f>IF('ALC Transition Plans'!$C589="yes", IF('ALC Transition Plans'!M589,"Prod",IF('ALC Transition Plans'!F589, 'ALC Transition Plans'!E589," ")),"N/A")</f>
        <v>Prod</v>
      </c>
      <c r="F588" s="261">
        <f>IF('ALC Transition Plans'!F589=0," ",'ALC Transition Plans'!F589)</f>
        <v>39873</v>
      </c>
      <c r="G588" s="262" t="str">
        <f>IF('ALC Transition Plans'!G589=0," ",'ALC Transition Plans'!G589)</f>
        <v>Y</v>
      </c>
      <c r="H588" s="262" t="str">
        <f>IF('ALC Transition Plans'!H589=0," ",'ALC Transition Plans'!H589)</f>
        <v>Y</v>
      </c>
      <c r="I588" s="261" t="str">
        <f>IF('ALC Transition Plans'!I589=0," ",'ALC Transition Plans'!I589)</f>
        <v xml:space="preserve"> </v>
      </c>
      <c r="J588" s="329" t="str">
        <f>IF('ALC Transition Plans'!$O589="yes", IF('ALC Transition Plans'!X589,"Prod",IF('ALC Transition Plans'!R589, 'ALC Transition Plans'!Q589," ")),"N/A")</f>
        <v>N/A</v>
      </c>
      <c r="K588" s="330" t="str">
        <f>IF('ALC Transition Plans'!R589=0," ",'ALC Transition Plans'!R589)</f>
        <v xml:space="preserve"> </v>
      </c>
      <c r="L588" s="332" t="str">
        <f>IF('ALC Transition Plans'!S589=0," ",'ALC Transition Plans'!S589)</f>
        <v xml:space="preserve"> </v>
      </c>
      <c r="M588" s="330" t="str">
        <f>IF('ALC Transition Plans'!T589=0," ",'ALC Transition Plans'!T589)</f>
        <v xml:space="preserve"> </v>
      </c>
      <c r="N588" s="324" t="str">
        <f>IF('ALC Transition Plans'!$Z589="yes", IF('ALC Transition Plans'!AJ589,"Prod",IF('ALC Transition Plans'!AF589, 'ALC Transition Plans'!AC589," ")),"N/A")</f>
        <v>Prod</v>
      </c>
      <c r="O588" s="269" t="str">
        <f>IF('ALC Transition Plans'!AE589=0," ",'ALC Transition Plans'!AE589)</f>
        <v>Y</v>
      </c>
      <c r="P588" s="557" t="str">
        <f>IF('ALC Transition Plans'!AF589=0," ",'ALC Transition Plans'!AF589)</f>
        <v xml:space="preserve"> </v>
      </c>
      <c r="Q588" s="558">
        <f t="shared" si="50"/>
        <v>0</v>
      </c>
      <c r="R588" s="276" t="str">
        <f>IF(VLOOKUP(B588,'Pivot Table'!$B$5:$K$2000,8,FALSE)=1,"Yes","")</f>
        <v/>
      </c>
      <c r="S588" s="277" t="str">
        <f>'ALC Transition Plans'!BL589</f>
        <v>F</v>
      </c>
      <c r="T588" s="226" t="str">
        <f>IF('ALC POC'!D588=0," ",'ALC POC'!D588)</f>
        <v>Marble Dilneshau</v>
      </c>
      <c r="U588" s="139" t="str">
        <f>IF('ALC POC'!E588=0," ",'ALC POC'!E588)</f>
        <v>mdilneshau@usaid.gov</v>
      </c>
      <c r="V588" s="139" t="str">
        <f>IF('ALC POC'!F588=0," ",'ALC POC'!F588)</f>
        <v>202-567-5138</v>
      </c>
      <c r="X588">
        <f t="shared" si="52"/>
        <v>0</v>
      </c>
    </row>
    <row r="589" spans="1:24" ht="14.4" customHeight="1" x14ac:dyDescent="0.25">
      <c r="A589" s="333" t="s">
        <v>538</v>
      </c>
      <c r="B589" s="333" t="s">
        <v>566</v>
      </c>
      <c r="C589" s="480" t="str">
        <f>IF('ALC POC'!C589=0," ",'ALC POC'!C589)</f>
        <v xml:space="preserve">USAID </v>
      </c>
      <c r="D589" s="480"/>
      <c r="E589" s="322" t="str">
        <f>IF('ALC Transition Plans'!$C590="yes", IF('ALC Transition Plans'!M590,"Prod",IF('ALC Transition Plans'!F590, 'ALC Transition Plans'!E590," ")),"N/A")</f>
        <v>Prod</v>
      </c>
      <c r="F589" s="261">
        <f>IF('ALC Transition Plans'!F590=0," ",'ALC Transition Plans'!F590)</f>
        <v>39539</v>
      </c>
      <c r="G589" s="262" t="str">
        <f>IF('ALC Transition Plans'!G590=0," ",'ALC Transition Plans'!G590)</f>
        <v>Y</v>
      </c>
      <c r="H589" s="262" t="str">
        <f>IF('ALC Transition Plans'!H590=0," ",'ALC Transition Plans'!H590)</f>
        <v>Y</v>
      </c>
      <c r="I589" s="261" t="str">
        <f>IF('ALC Transition Plans'!I590=0," ",'ALC Transition Plans'!I590)</f>
        <v xml:space="preserve"> </v>
      </c>
      <c r="J589" s="329" t="str">
        <f>IF('ALC Transition Plans'!$O590="yes", IF('ALC Transition Plans'!X590,"Prod",IF('ALC Transition Plans'!R590, 'ALC Transition Plans'!Q590," ")),"N/A")</f>
        <v>N/A</v>
      </c>
      <c r="K589" s="330" t="str">
        <f>IF('ALC Transition Plans'!R590=0," ",'ALC Transition Plans'!R590)</f>
        <v xml:space="preserve"> </v>
      </c>
      <c r="L589" s="332" t="str">
        <f>IF('ALC Transition Plans'!S590=0," ",'ALC Transition Plans'!S590)</f>
        <v xml:space="preserve"> </v>
      </c>
      <c r="M589" s="330" t="str">
        <f>IF('ALC Transition Plans'!T590=0," ",'ALC Transition Plans'!T590)</f>
        <v xml:space="preserve"> </v>
      </c>
      <c r="N589" s="324" t="str">
        <f>IF('ALC Transition Plans'!$Z590="yes", IF('ALC Transition Plans'!AJ590,"Prod",IF('ALC Transition Plans'!AF590, 'ALC Transition Plans'!AC590," ")),"N/A")</f>
        <v>Prod</v>
      </c>
      <c r="O589" s="269" t="str">
        <f>IF('ALC Transition Plans'!AE590=0," ",'ALC Transition Plans'!AE590)</f>
        <v>Y</v>
      </c>
      <c r="P589" s="557" t="str">
        <f>IF('ALC Transition Plans'!AF590=0," ",'ALC Transition Plans'!AF590)</f>
        <v xml:space="preserve"> </v>
      </c>
      <c r="Q589" s="558">
        <f t="shared" si="50"/>
        <v>0</v>
      </c>
      <c r="R589" s="276" t="str">
        <f>IF(VLOOKUP(B589,'Pivot Table'!$B$5:$K$2000,8,FALSE)=1,"Yes","")</f>
        <v/>
      </c>
      <c r="S589" s="277" t="str">
        <f>'ALC Transition Plans'!BL590</f>
        <v>F</v>
      </c>
      <c r="T589" s="226" t="str">
        <f>IF('ALC POC'!D589=0," ",'ALC POC'!D589)</f>
        <v>Marble Dilneshau</v>
      </c>
      <c r="U589" s="139" t="str">
        <f>IF('ALC POC'!E589=0," ",'ALC POC'!E589)</f>
        <v>mdilneshau@usaid.gov</v>
      </c>
      <c r="V589" s="139" t="str">
        <f>IF('ALC POC'!F589=0," ",'ALC POC'!F589)</f>
        <v>202-567-5138</v>
      </c>
      <c r="X589">
        <f t="shared" si="52"/>
        <v>0</v>
      </c>
    </row>
    <row r="590" spans="1:24" ht="14.4" customHeight="1" x14ac:dyDescent="0.25">
      <c r="A590" s="333" t="s">
        <v>538</v>
      </c>
      <c r="B590" s="333" t="s">
        <v>567</v>
      </c>
      <c r="C590" s="480" t="str">
        <f>IF('ALC POC'!C590=0," ",'ALC POC'!C590)</f>
        <v xml:space="preserve">USAID </v>
      </c>
      <c r="D590" s="480"/>
      <c r="E590" s="322" t="str">
        <f>IF('ALC Transition Plans'!$C591="yes", IF('ALC Transition Plans'!M591,"Prod",IF('ALC Transition Plans'!F591, 'ALC Transition Plans'!E591," ")),"N/A")</f>
        <v>Prod</v>
      </c>
      <c r="F590" s="261">
        <f>IF('ALC Transition Plans'!F591=0," ",'ALC Transition Plans'!F591)</f>
        <v>39873</v>
      </c>
      <c r="G590" s="262" t="str">
        <f>IF('ALC Transition Plans'!G591=0," ",'ALC Transition Plans'!G591)</f>
        <v>Y</v>
      </c>
      <c r="H590" s="262" t="str">
        <f>IF('ALC Transition Plans'!H591=0," ",'ALC Transition Plans'!H591)</f>
        <v>Y</v>
      </c>
      <c r="I590" s="261" t="str">
        <f>IF('ALC Transition Plans'!I591=0," ",'ALC Transition Plans'!I591)</f>
        <v xml:space="preserve"> </v>
      </c>
      <c r="J590" s="329" t="str">
        <f>IF('ALC Transition Plans'!$O591="yes", IF('ALC Transition Plans'!X591,"Prod",IF('ALC Transition Plans'!R591, 'ALC Transition Plans'!Q591," ")),"N/A")</f>
        <v>N/A</v>
      </c>
      <c r="K590" s="330" t="str">
        <f>IF('ALC Transition Plans'!R591=0," ",'ALC Transition Plans'!R591)</f>
        <v xml:space="preserve"> </v>
      </c>
      <c r="L590" s="332" t="str">
        <f>IF('ALC Transition Plans'!S591=0," ",'ALC Transition Plans'!S591)</f>
        <v xml:space="preserve"> </v>
      </c>
      <c r="M590" s="330" t="str">
        <f>IF('ALC Transition Plans'!T591=0," ",'ALC Transition Plans'!T591)</f>
        <v xml:space="preserve"> </v>
      </c>
      <c r="N590" s="324" t="str">
        <f>IF('ALC Transition Plans'!$Z591="yes", IF('ALC Transition Plans'!AJ591,"Prod",IF('ALC Transition Plans'!AF591, 'ALC Transition Plans'!AC591," ")),"N/A")</f>
        <v>Prod</v>
      </c>
      <c r="O590" s="269" t="str">
        <f>IF('ALC Transition Plans'!AE591=0," ",'ALC Transition Plans'!AE591)</f>
        <v>Y</v>
      </c>
      <c r="P590" s="557" t="str">
        <f>IF('ALC Transition Plans'!AF591=0," ",'ALC Transition Plans'!AF591)</f>
        <v xml:space="preserve"> </v>
      </c>
      <c r="Q590" s="558">
        <f t="shared" si="50"/>
        <v>0</v>
      </c>
      <c r="R590" s="276" t="str">
        <f>IF(VLOOKUP(B590,'Pivot Table'!$B$5:$K$2000,8,FALSE)=1,"Yes","")</f>
        <v/>
      </c>
      <c r="S590" s="277" t="str">
        <f>'ALC Transition Plans'!BL591</f>
        <v>F</v>
      </c>
      <c r="T590" s="226" t="str">
        <f>IF('ALC POC'!D590=0," ",'ALC POC'!D590)</f>
        <v>Marble Dilneshau</v>
      </c>
      <c r="U590" s="139" t="str">
        <f>IF('ALC POC'!E590=0," ",'ALC POC'!E590)</f>
        <v>mdilneshau@usaid.gov</v>
      </c>
      <c r="V590" s="139" t="str">
        <f>IF('ALC POC'!F590=0," ",'ALC POC'!F590)</f>
        <v>202-567-5138</v>
      </c>
      <c r="X590">
        <f t="shared" si="52"/>
        <v>0</v>
      </c>
    </row>
    <row r="591" spans="1:24" ht="14.4" customHeight="1" x14ac:dyDescent="0.25">
      <c r="A591" s="333" t="s">
        <v>538</v>
      </c>
      <c r="B591" s="333" t="s">
        <v>568</v>
      </c>
      <c r="C591" s="480" t="str">
        <f>IF('ALC POC'!C591=0," ",'ALC POC'!C591)</f>
        <v xml:space="preserve">USAID </v>
      </c>
      <c r="D591" s="480"/>
      <c r="E591" s="322" t="str">
        <f>IF('ALC Transition Plans'!$C592="yes", IF('ALC Transition Plans'!M592,"Prod",IF('ALC Transition Plans'!F592, 'ALC Transition Plans'!E592," ")),"N/A")</f>
        <v>Prod</v>
      </c>
      <c r="F591" s="261">
        <f>IF('ALC Transition Plans'!F592=0," ",'ALC Transition Plans'!F592)</f>
        <v>39873</v>
      </c>
      <c r="G591" s="262" t="str">
        <f>IF('ALC Transition Plans'!G592=0," ",'ALC Transition Plans'!G592)</f>
        <v>Y</v>
      </c>
      <c r="H591" s="262" t="str">
        <f>IF('ALC Transition Plans'!H592=0," ",'ALC Transition Plans'!H592)</f>
        <v>Y</v>
      </c>
      <c r="I591" s="261" t="str">
        <f>IF('ALC Transition Plans'!I592=0," ",'ALC Transition Plans'!I592)</f>
        <v xml:space="preserve"> </v>
      </c>
      <c r="J591" s="329" t="str">
        <f>IF('ALC Transition Plans'!$O592="yes", IF('ALC Transition Plans'!X592,"Prod",IF('ALC Transition Plans'!R592, 'ALC Transition Plans'!Q592," ")),"N/A")</f>
        <v>N/A</v>
      </c>
      <c r="K591" s="330" t="str">
        <f>IF('ALC Transition Plans'!R592=0," ",'ALC Transition Plans'!R592)</f>
        <v xml:space="preserve"> </v>
      </c>
      <c r="L591" s="332" t="str">
        <f>IF('ALC Transition Plans'!S592=0," ",'ALC Transition Plans'!S592)</f>
        <v xml:space="preserve"> </v>
      </c>
      <c r="M591" s="330" t="str">
        <f>IF('ALC Transition Plans'!T592=0," ",'ALC Transition Plans'!T592)</f>
        <v xml:space="preserve"> </v>
      </c>
      <c r="N591" s="324" t="str">
        <f>IF('ALC Transition Plans'!$Z592="yes", IF('ALC Transition Plans'!AJ592,"Prod",IF('ALC Transition Plans'!AF592, 'ALC Transition Plans'!AC592," ")),"N/A")</f>
        <v>Prod</v>
      </c>
      <c r="O591" s="269" t="str">
        <f>IF('ALC Transition Plans'!AE592=0," ",'ALC Transition Plans'!AE592)</f>
        <v>Y</v>
      </c>
      <c r="P591" s="557" t="str">
        <f>IF('ALC Transition Plans'!AF592=0," ",'ALC Transition Plans'!AF592)</f>
        <v xml:space="preserve"> </v>
      </c>
      <c r="Q591" s="558">
        <f t="shared" si="50"/>
        <v>0</v>
      </c>
      <c r="R591" s="276" t="str">
        <f>IF(VLOOKUP(B591,'Pivot Table'!$B$5:$K$2000,8,FALSE)=1,"Yes","")</f>
        <v/>
      </c>
      <c r="S591" s="277" t="str">
        <f>'ALC Transition Plans'!BL592</f>
        <v>F</v>
      </c>
      <c r="T591" s="226" t="str">
        <f>IF('ALC POC'!D591=0," ",'ALC POC'!D591)</f>
        <v>Marble Dilneshau</v>
      </c>
      <c r="U591" s="139" t="str">
        <f>IF('ALC POC'!E591=0," ",'ALC POC'!E591)</f>
        <v>mdilneshau@usaid.gov</v>
      </c>
      <c r="V591" s="139" t="str">
        <f>IF('ALC POC'!F591=0," ",'ALC POC'!F591)</f>
        <v>202-567-5138</v>
      </c>
      <c r="X591">
        <f t="shared" si="52"/>
        <v>0</v>
      </c>
    </row>
    <row r="592" spans="1:24" ht="15" x14ac:dyDescent="0.25">
      <c r="A592" s="333" t="s">
        <v>538</v>
      </c>
      <c r="B592" s="333" t="s">
        <v>1937</v>
      </c>
      <c r="C592" s="480" t="str">
        <f>IF('ALC POC'!C592=0," ",'ALC POC'!C592)</f>
        <v xml:space="preserve">USAID </v>
      </c>
      <c r="D592" s="480"/>
      <c r="E592" s="322" t="str">
        <f>IF('ALC Transition Plans'!$C593="yes", IF('ALC Transition Plans'!M593,"Prod",IF('ALC Transition Plans'!F593, 'ALC Transition Plans'!E593," ")),"N/A")</f>
        <v>Prod</v>
      </c>
      <c r="F592" s="261" t="str">
        <f>IF('ALC Transition Plans'!F593=0," ",'ALC Transition Plans'!F593)</f>
        <v xml:space="preserve"> </v>
      </c>
      <c r="G592" s="262" t="str">
        <f>IF('ALC Transition Plans'!G593=0," ",'ALC Transition Plans'!G593)</f>
        <v xml:space="preserve"> </v>
      </c>
      <c r="H592" s="262" t="str">
        <f>IF('ALC Transition Plans'!H593=0," ",'ALC Transition Plans'!H593)</f>
        <v xml:space="preserve"> </v>
      </c>
      <c r="I592" s="261" t="str">
        <f>IF('ALC Transition Plans'!I593=0," ",'ALC Transition Plans'!I593)</f>
        <v xml:space="preserve"> </v>
      </c>
      <c r="J592" s="329" t="str">
        <f>IF('ALC Transition Plans'!$O593="yes", IF('ALC Transition Plans'!X593,"Prod",IF('ALC Transition Plans'!R593, 'ALC Transition Plans'!Q593," ")),"N/A")</f>
        <v>N/A</v>
      </c>
      <c r="K592" s="330" t="str">
        <f>IF('ALC Transition Plans'!R593=0," ",'ALC Transition Plans'!R593)</f>
        <v xml:space="preserve"> </v>
      </c>
      <c r="L592" s="332" t="str">
        <f>IF('ALC Transition Plans'!S593=0," ",'ALC Transition Plans'!S593)</f>
        <v xml:space="preserve"> </v>
      </c>
      <c r="M592" s="330" t="str">
        <f>IF('ALC Transition Plans'!T593=0," ",'ALC Transition Plans'!T593)</f>
        <v xml:space="preserve"> </v>
      </c>
      <c r="N592" s="324" t="str">
        <f>IF('ALC Transition Plans'!$Z593="yes", IF('ALC Transition Plans'!AJ593,"Prod",IF('ALC Transition Plans'!AF593, 'ALC Transition Plans'!AC593," ")),"N/A")</f>
        <v>Prod</v>
      </c>
      <c r="O592" s="269" t="str">
        <f>IF('ALC Transition Plans'!AE593=0," ",'ALC Transition Plans'!AE593)</f>
        <v>Y</v>
      </c>
      <c r="P592" s="557" t="str">
        <f>IF('ALC Transition Plans'!AF593=0," ",'ALC Transition Plans'!AF593)</f>
        <v xml:space="preserve"> </v>
      </c>
      <c r="Q592" s="558">
        <f t="shared" ref="Q592" si="55">COUNTIF(E592:P592,"X")</f>
        <v>0</v>
      </c>
      <c r="R592" s="276" t="str">
        <f>IF(VLOOKUP(B592,'Pivot Table'!$B$5:$K$2000,8,FALSE)=1,"Yes","")</f>
        <v/>
      </c>
      <c r="S592" s="277" t="str">
        <f>'ALC Transition Plans'!BL593</f>
        <v>F</v>
      </c>
      <c r="T592" s="226" t="str">
        <f>IF('ALC POC'!D592=0," ",'ALC POC'!D592)</f>
        <v>Marble Dilneshau</v>
      </c>
      <c r="U592" s="139" t="str">
        <f>IF('ALC POC'!E592=0," ",'ALC POC'!E592)</f>
        <v>mdilneshau@usaid.gov</v>
      </c>
      <c r="V592" s="139" t="str">
        <f>IF('ALC POC'!F592=0," ",'ALC POC'!F592)</f>
        <v>202-567-5138</v>
      </c>
      <c r="X592">
        <f t="shared" si="52"/>
        <v>0</v>
      </c>
    </row>
    <row r="593" spans="1:24" ht="14.4" customHeight="1" x14ac:dyDescent="0.25">
      <c r="A593" s="333" t="s">
        <v>538</v>
      </c>
      <c r="B593" s="333" t="s">
        <v>569</v>
      </c>
      <c r="C593" s="480" t="str">
        <f>IF('ALC POC'!C593=0," ",'ALC POC'!C593)</f>
        <v xml:space="preserve">USAID </v>
      </c>
      <c r="D593" s="480"/>
      <c r="E593" s="322" t="str">
        <f>IF('ALC Transition Plans'!$C594="yes", IF('ALC Transition Plans'!M594,"Prod",IF('ALC Transition Plans'!F594, 'ALC Transition Plans'!E594," ")),"N/A")</f>
        <v>Prod</v>
      </c>
      <c r="F593" s="261">
        <f>IF('ALC Transition Plans'!F594=0," ",'ALC Transition Plans'!F594)</f>
        <v>39753</v>
      </c>
      <c r="G593" s="262" t="str">
        <f>IF('ALC Transition Plans'!G594=0," ",'ALC Transition Plans'!G594)</f>
        <v>Y</v>
      </c>
      <c r="H593" s="262" t="str">
        <f>IF('ALC Transition Plans'!H594=0," ",'ALC Transition Plans'!H594)</f>
        <v>Y</v>
      </c>
      <c r="I593" s="261" t="str">
        <f>IF('ALC Transition Plans'!I594=0," ",'ALC Transition Plans'!I594)</f>
        <v xml:space="preserve"> </v>
      </c>
      <c r="J593" s="329" t="str">
        <f>IF('ALC Transition Plans'!$O594="yes", IF('ALC Transition Plans'!X594,"Prod",IF('ALC Transition Plans'!R594, 'ALC Transition Plans'!Q594," ")),"N/A")</f>
        <v>N/A</v>
      </c>
      <c r="K593" s="330" t="str">
        <f>IF('ALC Transition Plans'!R594=0," ",'ALC Transition Plans'!R594)</f>
        <v xml:space="preserve"> </v>
      </c>
      <c r="L593" s="332" t="str">
        <f>IF('ALC Transition Plans'!S594=0," ",'ALC Transition Plans'!S594)</f>
        <v xml:space="preserve"> </v>
      </c>
      <c r="M593" s="330" t="str">
        <f>IF('ALC Transition Plans'!T594=0," ",'ALC Transition Plans'!T594)</f>
        <v xml:space="preserve"> </v>
      </c>
      <c r="N593" s="324" t="str">
        <f>IF('ALC Transition Plans'!$Z594="yes", IF('ALC Transition Plans'!AJ594,"Prod",IF('ALC Transition Plans'!AF594, 'ALC Transition Plans'!AC594," ")),"N/A")</f>
        <v>Prod</v>
      </c>
      <c r="O593" s="269" t="str">
        <f>IF('ALC Transition Plans'!AE594=0," ",'ALC Transition Plans'!AE594)</f>
        <v>Y</v>
      </c>
      <c r="P593" s="557" t="str">
        <f>IF('ALC Transition Plans'!AF594=0," ",'ALC Transition Plans'!AF594)</f>
        <v xml:space="preserve"> </v>
      </c>
      <c r="Q593" s="558">
        <f t="shared" si="50"/>
        <v>0</v>
      </c>
      <c r="R593" s="276" t="str">
        <f>IF(VLOOKUP(B593,'Pivot Table'!$B$5:$K$2000,8,FALSE)=1,"Yes","")</f>
        <v/>
      </c>
      <c r="S593" s="277" t="str">
        <f>'ALC Transition Plans'!BL594</f>
        <v>F</v>
      </c>
      <c r="T593" s="226" t="str">
        <f>IF('ALC POC'!D593=0," ",'ALC POC'!D593)</f>
        <v>Marble Dilneshau</v>
      </c>
      <c r="U593" s="139" t="str">
        <f>IF('ALC POC'!E593=0," ",'ALC POC'!E593)</f>
        <v>mdilneshau@usaid.gov</v>
      </c>
      <c r="V593" s="139" t="str">
        <f>IF('ALC POC'!F593=0," ",'ALC POC'!F593)</f>
        <v>202-567-5138</v>
      </c>
      <c r="X593">
        <f t="shared" si="52"/>
        <v>0</v>
      </c>
    </row>
    <row r="594" spans="1:24" ht="14.4" customHeight="1" x14ac:dyDescent="0.25">
      <c r="A594" s="333" t="s">
        <v>538</v>
      </c>
      <c r="B594" s="333" t="s">
        <v>570</v>
      </c>
      <c r="C594" s="480" t="str">
        <f>IF('ALC POC'!C594=0," ",'ALC POC'!C594)</f>
        <v xml:space="preserve">USAID </v>
      </c>
      <c r="D594" s="480"/>
      <c r="E594" s="322" t="str">
        <f>IF('ALC Transition Plans'!$C595="yes", IF('ALC Transition Plans'!M595,"Prod",IF('ALC Transition Plans'!F595, 'ALC Transition Plans'!E595," ")),"N/A")</f>
        <v>Prod</v>
      </c>
      <c r="F594" s="261">
        <f>IF('ALC Transition Plans'!F595=0," ",'ALC Transition Plans'!F595)</f>
        <v>39753</v>
      </c>
      <c r="G594" s="262" t="str">
        <f>IF('ALC Transition Plans'!G595=0," ",'ALC Transition Plans'!G595)</f>
        <v>Y</v>
      </c>
      <c r="H594" s="262" t="str">
        <f>IF('ALC Transition Plans'!H595=0," ",'ALC Transition Plans'!H595)</f>
        <v>Y</v>
      </c>
      <c r="I594" s="261" t="str">
        <f>IF('ALC Transition Plans'!I595=0," ",'ALC Transition Plans'!I595)</f>
        <v xml:space="preserve"> </v>
      </c>
      <c r="J594" s="329" t="str">
        <f>IF('ALC Transition Plans'!$O595="yes", IF('ALC Transition Plans'!X595,"Prod",IF('ALC Transition Plans'!R595, 'ALC Transition Plans'!Q595," ")),"N/A")</f>
        <v>N/A</v>
      </c>
      <c r="K594" s="330" t="str">
        <f>IF('ALC Transition Plans'!R595=0," ",'ALC Transition Plans'!R595)</f>
        <v xml:space="preserve"> </v>
      </c>
      <c r="L594" s="332" t="str">
        <f>IF('ALC Transition Plans'!S595=0," ",'ALC Transition Plans'!S595)</f>
        <v xml:space="preserve"> </v>
      </c>
      <c r="M594" s="330" t="str">
        <f>IF('ALC Transition Plans'!T595=0," ",'ALC Transition Plans'!T595)</f>
        <v xml:space="preserve"> </v>
      </c>
      <c r="N594" s="324" t="str">
        <f>IF('ALC Transition Plans'!$Z595="yes", IF('ALC Transition Plans'!AJ595,"Prod",IF('ALC Transition Plans'!AF595, 'ALC Transition Plans'!AC595," ")),"N/A")</f>
        <v>Prod</v>
      </c>
      <c r="O594" s="269" t="str">
        <f>IF('ALC Transition Plans'!AE595=0," ",'ALC Transition Plans'!AE595)</f>
        <v>Y</v>
      </c>
      <c r="P594" s="557" t="str">
        <f>IF('ALC Transition Plans'!AF595=0," ",'ALC Transition Plans'!AF595)</f>
        <v xml:space="preserve"> </v>
      </c>
      <c r="Q594" s="558">
        <f t="shared" si="50"/>
        <v>0</v>
      </c>
      <c r="R594" s="276" t="str">
        <f>IF(VLOOKUP(B594,'Pivot Table'!$B$5:$K$2000,8,FALSE)=1,"Yes","")</f>
        <v/>
      </c>
      <c r="S594" s="277" t="str">
        <f>'ALC Transition Plans'!BL595</f>
        <v>F</v>
      </c>
      <c r="T594" s="226" t="str">
        <f>IF('ALC POC'!D594=0," ",'ALC POC'!D594)</f>
        <v>Marble Dilneshau</v>
      </c>
      <c r="U594" s="139" t="str">
        <f>IF('ALC POC'!E594=0," ",'ALC POC'!E594)</f>
        <v>mdilneshau@usaid.gov</v>
      </c>
      <c r="V594" s="139" t="str">
        <f>IF('ALC POC'!F594=0," ",'ALC POC'!F594)</f>
        <v>202-567-5138</v>
      </c>
      <c r="X594">
        <f t="shared" si="52"/>
        <v>0</v>
      </c>
    </row>
    <row r="595" spans="1:24" ht="14.4" customHeight="1" x14ac:dyDescent="0.25">
      <c r="A595" s="333" t="s">
        <v>538</v>
      </c>
      <c r="B595" s="333" t="s">
        <v>571</v>
      </c>
      <c r="C595" s="480" t="str">
        <f>IF('ALC POC'!C595=0," ",'ALC POC'!C595)</f>
        <v xml:space="preserve">USAID </v>
      </c>
      <c r="D595" s="480"/>
      <c r="E595" s="322" t="str">
        <f>IF('ALC Transition Plans'!$C596="yes", IF('ALC Transition Plans'!M596,"Prod",IF('ALC Transition Plans'!F596, 'ALC Transition Plans'!E596," ")),"N/A")</f>
        <v>Prod</v>
      </c>
      <c r="F595" s="261">
        <f>IF('ALC Transition Plans'!F596=0," ",'ALC Transition Plans'!F596)</f>
        <v>39873</v>
      </c>
      <c r="G595" s="262" t="str">
        <f>IF('ALC Transition Plans'!G596=0," ",'ALC Transition Plans'!G596)</f>
        <v>Y</v>
      </c>
      <c r="H595" s="262" t="str">
        <f>IF('ALC Transition Plans'!H596=0," ",'ALC Transition Plans'!H596)</f>
        <v>Y</v>
      </c>
      <c r="I595" s="261" t="str">
        <f>IF('ALC Transition Plans'!I596=0," ",'ALC Transition Plans'!I596)</f>
        <v xml:space="preserve"> </v>
      </c>
      <c r="J595" s="329" t="str">
        <f>IF('ALC Transition Plans'!$O596="yes", IF('ALC Transition Plans'!X596,"Prod",IF('ALC Transition Plans'!R596, 'ALC Transition Plans'!Q596," ")),"N/A")</f>
        <v>N/A</v>
      </c>
      <c r="K595" s="330" t="str">
        <f>IF('ALC Transition Plans'!R596=0," ",'ALC Transition Plans'!R596)</f>
        <v xml:space="preserve"> </v>
      </c>
      <c r="L595" s="332" t="str">
        <f>IF('ALC Transition Plans'!S596=0," ",'ALC Transition Plans'!S596)</f>
        <v xml:space="preserve"> </v>
      </c>
      <c r="M595" s="330" t="str">
        <f>IF('ALC Transition Plans'!T596=0," ",'ALC Transition Plans'!T596)</f>
        <v xml:space="preserve"> </v>
      </c>
      <c r="N595" s="324" t="str">
        <f>IF('ALC Transition Plans'!$Z596="yes", IF('ALC Transition Plans'!AJ596,"Prod",IF('ALC Transition Plans'!AF596, 'ALC Transition Plans'!AC596," ")),"N/A")</f>
        <v>Prod</v>
      </c>
      <c r="O595" s="269" t="str">
        <f>IF('ALC Transition Plans'!AE596=0," ",'ALC Transition Plans'!AE596)</f>
        <v>Y</v>
      </c>
      <c r="P595" s="557" t="str">
        <f>IF('ALC Transition Plans'!AF596=0," ",'ALC Transition Plans'!AF596)</f>
        <v xml:space="preserve"> </v>
      </c>
      <c r="Q595" s="558">
        <f t="shared" si="50"/>
        <v>0</v>
      </c>
      <c r="R595" s="276" t="str">
        <f>IF(VLOOKUP(B595,'Pivot Table'!$B$5:$K$2000,8,FALSE)=1,"Yes","")</f>
        <v/>
      </c>
      <c r="S595" s="277" t="str">
        <f>'ALC Transition Plans'!BL596</f>
        <v>F</v>
      </c>
      <c r="T595" s="226" t="str">
        <f>IF('ALC POC'!D595=0," ",'ALC POC'!D595)</f>
        <v>Marble Dilneshau</v>
      </c>
      <c r="U595" s="139" t="str">
        <f>IF('ALC POC'!E595=0," ",'ALC POC'!E595)</f>
        <v>mdilneshau@usaid.gov</v>
      </c>
      <c r="V595" s="139" t="str">
        <f>IF('ALC POC'!F595=0," ",'ALC POC'!F595)</f>
        <v>202-567-5138</v>
      </c>
      <c r="X595">
        <f t="shared" si="52"/>
        <v>0</v>
      </c>
    </row>
    <row r="596" spans="1:24" ht="14.4" customHeight="1" x14ac:dyDescent="0.25">
      <c r="A596" s="333" t="s">
        <v>538</v>
      </c>
      <c r="B596" s="333" t="s">
        <v>572</v>
      </c>
      <c r="C596" s="480" t="str">
        <f>IF('ALC POC'!C596=0," ",'ALC POC'!C596)</f>
        <v xml:space="preserve">USAID </v>
      </c>
      <c r="D596" s="480"/>
      <c r="E596" s="322" t="str">
        <f>IF('ALC Transition Plans'!$C597="yes", IF('ALC Transition Plans'!M597,"Prod",IF('ALC Transition Plans'!F597, 'ALC Transition Plans'!E597," ")),"N/A")</f>
        <v>Prod</v>
      </c>
      <c r="F596" s="261">
        <f>IF('ALC Transition Plans'!F597=0," ",'ALC Transition Plans'!F597)</f>
        <v>39965</v>
      </c>
      <c r="G596" s="262" t="str">
        <f>IF('ALC Transition Plans'!G597=0," ",'ALC Transition Plans'!G597)</f>
        <v>Y</v>
      </c>
      <c r="H596" s="262" t="str">
        <f>IF('ALC Transition Plans'!H597=0," ",'ALC Transition Plans'!H597)</f>
        <v>Y</v>
      </c>
      <c r="I596" s="261" t="str">
        <f>IF('ALC Transition Plans'!I597=0," ",'ALC Transition Plans'!I597)</f>
        <v xml:space="preserve"> </v>
      </c>
      <c r="J596" s="329" t="str">
        <f>IF('ALC Transition Plans'!$O597="yes", IF('ALC Transition Plans'!X597,"Prod",IF('ALC Transition Plans'!R597, 'ALC Transition Plans'!Q597," ")),"N/A")</f>
        <v>N/A</v>
      </c>
      <c r="K596" s="330" t="str">
        <f>IF('ALC Transition Plans'!R597=0," ",'ALC Transition Plans'!R597)</f>
        <v xml:space="preserve"> </v>
      </c>
      <c r="L596" s="332" t="str">
        <f>IF('ALC Transition Plans'!S597=0," ",'ALC Transition Plans'!S597)</f>
        <v xml:space="preserve"> </v>
      </c>
      <c r="M596" s="330" t="str">
        <f>IF('ALC Transition Plans'!T597=0," ",'ALC Transition Plans'!T597)</f>
        <v xml:space="preserve"> </v>
      </c>
      <c r="N596" s="324" t="str">
        <f>IF('ALC Transition Plans'!$Z597="yes", IF('ALC Transition Plans'!AJ597,"Prod",IF('ALC Transition Plans'!AF597, 'ALC Transition Plans'!AC597," ")),"N/A")</f>
        <v>Prod</v>
      </c>
      <c r="O596" s="269" t="str">
        <f>IF('ALC Transition Plans'!AE597=0," ",'ALC Transition Plans'!AE597)</f>
        <v>Y</v>
      </c>
      <c r="P596" s="557" t="str">
        <f>IF('ALC Transition Plans'!AF597=0," ",'ALC Transition Plans'!AF597)</f>
        <v xml:space="preserve"> </v>
      </c>
      <c r="Q596" s="558">
        <f t="shared" si="50"/>
        <v>0</v>
      </c>
      <c r="R596" s="276" t="str">
        <f>IF(VLOOKUP(B596,'Pivot Table'!$B$5:$K$2000,8,FALSE)=1,"Yes","")</f>
        <v/>
      </c>
      <c r="S596" s="277" t="str">
        <f>'ALC Transition Plans'!BL597</f>
        <v>F</v>
      </c>
      <c r="T596" s="226" t="str">
        <f>IF('ALC POC'!D596=0," ",'ALC POC'!D596)</f>
        <v>Marble Dilneshau</v>
      </c>
      <c r="U596" s="139" t="str">
        <f>IF('ALC POC'!E596=0," ",'ALC POC'!E596)</f>
        <v>mdilneshau@usaid.gov</v>
      </c>
      <c r="V596" s="139" t="str">
        <f>IF('ALC POC'!F596=0," ",'ALC POC'!F596)</f>
        <v>202-567-5138</v>
      </c>
      <c r="X596">
        <f t="shared" si="52"/>
        <v>0</v>
      </c>
    </row>
    <row r="597" spans="1:24" ht="14.4" customHeight="1" x14ac:dyDescent="0.25">
      <c r="A597" s="333" t="s">
        <v>538</v>
      </c>
      <c r="B597" s="333" t="s">
        <v>573</v>
      </c>
      <c r="C597" s="480" t="str">
        <f>IF('ALC POC'!C597=0," ",'ALC POC'!C597)</f>
        <v xml:space="preserve">USAID </v>
      </c>
      <c r="D597" s="480"/>
      <c r="E597" s="322" t="str">
        <f>IF('ALC Transition Plans'!$C598="yes", IF('ALC Transition Plans'!M598,"Prod",IF('ALC Transition Plans'!F598, 'ALC Transition Plans'!E598," ")),"N/A")</f>
        <v>Prod</v>
      </c>
      <c r="F597" s="261">
        <f>IF('ALC Transition Plans'!F598=0," ",'ALC Transition Plans'!F598)</f>
        <v>39753</v>
      </c>
      <c r="G597" s="262" t="str">
        <f>IF('ALC Transition Plans'!G598=0," ",'ALC Transition Plans'!G598)</f>
        <v>Y</v>
      </c>
      <c r="H597" s="262" t="str">
        <f>IF('ALC Transition Plans'!H598=0," ",'ALC Transition Plans'!H598)</f>
        <v>Y</v>
      </c>
      <c r="I597" s="261" t="str">
        <f>IF('ALC Transition Plans'!I598=0," ",'ALC Transition Plans'!I598)</f>
        <v xml:space="preserve"> </v>
      </c>
      <c r="J597" s="329" t="str">
        <f>IF('ALC Transition Plans'!$O598="yes", IF('ALC Transition Plans'!X598,"Prod",IF('ALC Transition Plans'!R598, 'ALC Transition Plans'!Q598," ")),"N/A")</f>
        <v>N/A</v>
      </c>
      <c r="K597" s="330" t="str">
        <f>IF('ALC Transition Plans'!R598=0," ",'ALC Transition Plans'!R598)</f>
        <v xml:space="preserve"> </v>
      </c>
      <c r="L597" s="332" t="str">
        <f>IF('ALC Transition Plans'!S598=0," ",'ALC Transition Plans'!S598)</f>
        <v xml:space="preserve"> </v>
      </c>
      <c r="M597" s="330" t="str">
        <f>IF('ALC Transition Plans'!T598=0," ",'ALC Transition Plans'!T598)</f>
        <v xml:space="preserve"> </v>
      </c>
      <c r="N597" s="324" t="str">
        <f>IF('ALC Transition Plans'!$Z598="yes", IF('ALC Transition Plans'!AJ598,"Prod",IF('ALC Transition Plans'!AF598, 'ALC Transition Plans'!AC598," ")),"N/A")</f>
        <v>Prod</v>
      </c>
      <c r="O597" s="269" t="str">
        <f>IF('ALC Transition Plans'!AE598=0," ",'ALC Transition Plans'!AE598)</f>
        <v>Y</v>
      </c>
      <c r="P597" s="557" t="str">
        <f>IF('ALC Transition Plans'!AF598=0," ",'ALC Transition Plans'!AF598)</f>
        <v xml:space="preserve"> </v>
      </c>
      <c r="Q597" s="558">
        <f t="shared" si="50"/>
        <v>0</v>
      </c>
      <c r="R597" s="276" t="str">
        <f>IF(VLOOKUP(B597,'Pivot Table'!$B$5:$K$2000,8,FALSE)=1,"Yes","")</f>
        <v/>
      </c>
      <c r="S597" s="277" t="str">
        <f>'ALC Transition Plans'!BL598</f>
        <v>F</v>
      </c>
      <c r="T597" s="226" t="str">
        <f>IF('ALC POC'!D597=0," ",'ALC POC'!D597)</f>
        <v>Marble Dilneshau</v>
      </c>
      <c r="U597" s="139" t="str">
        <f>IF('ALC POC'!E597=0," ",'ALC POC'!E597)</f>
        <v>mdilneshau@usaid.gov</v>
      </c>
      <c r="V597" s="139" t="str">
        <f>IF('ALC POC'!F597=0," ",'ALC POC'!F597)</f>
        <v>202-567-5138</v>
      </c>
      <c r="X597">
        <f t="shared" si="52"/>
        <v>0</v>
      </c>
    </row>
    <row r="598" spans="1:24" ht="14.4" customHeight="1" x14ac:dyDescent="0.25">
      <c r="A598" s="333" t="s">
        <v>538</v>
      </c>
      <c r="B598" s="333" t="s">
        <v>574</v>
      </c>
      <c r="C598" s="480" t="str">
        <f>IF('ALC POC'!C598=0," ",'ALC POC'!C598)</f>
        <v xml:space="preserve">USAID </v>
      </c>
      <c r="D598" s="480"/>
      <c r="E598" s="322" t="str">
        <f>IF('ALC Transition Plans'!$C599="yes", IF('ALC Transition Plans'!M599,"Prod",IF('ALC Transition Plans'!F599, 'ALC Transition Plans'!E599," ")),"N/A")</f>
        <v>Prod</v>
      </c>
      <c r="F598" s="261">
        <f>IF('ALC Transition Plans'!F599=0," ",'ALC Transition Plans'!F599)</f>
        <v>39539</v>
      </c>
      <c r="G598" s="262" t="str">
        <f>IF('ALC Transition Plans'!G599=0," ",'ALC Transition Plans'!G599)</f>
        <v>Y</v>
      </c>
      <c r="H598" s="262" t="str">
        <f>IF('ALC Transition Plans'!H599=0," ",'ALC Transition Plans'!H599)</f>
        <v>Y</v>
      </c>
      <c r="I598" s="261" t="str">
        <f>IF('ALC Transition Plans'!I599=0," ",'ALC Transition Plans'!I599)</f>
        <v xml:space="preserve"> </v>
      </c>
      <c r="J598" s="329" t="str">
        <f>IF('ALC Transition Plans'!$O599="yes", IF('ALC Transition Plans'!X599,"Prod",IF('ALC Transition Plans'!R599, 'ALC Transition Plans'!Q599," ")),"N/A")</f>
        <v>N/A</v>
      </c>
      <c r="K598" s="330" t="str">
        <f>IF('ALC Transition Plans'!R599=0," ",'ALC Transition Plans'!R599)</f>
        <v xml:space="preserve"> </v>
      </c>
      <c r="L598" s="332" t="str">
        <f>IF('ALC Transition Plans'!S599=0," ",'ALC Transition Plans'!S599)</f>
        <v xml:space="preserve"> </v>
      </c>
      <c r="M598" s="330" t="str">
        <f>IF('ALC Transition Plans'!T599=0," ",'ALC Transition Plans'!T599)</f>
        <v xml:space="preserve"> </v>
      </c>
      <c r="N598" s="324" t="str">
        <f>IF('ALC Transition Plans'!$Z599="yes", IF('ALC Transition Plans'!AJ599,"Prod",IF('ALC Transition Plans'!AF599, 'ALC Transition Plans'!AC599," ")),"N/A")</f>
        <v>Prod</v>
      </c>
      <c r="O598" s="269" t="str">
        <f>IF('ALC Transition Plans'!AE599=0," ",'ALC Transition Plans'!AE599)</f>
        <v>Y</v>
      </c>
      <c r="P598" s="557" t="str">
        <f>IF('ALC Transition Plans'!AF599=0," ",'ALC Transition Plans'!AF599)</f>
        <v xml:space="preserve"> </v>
      </c>
      <c r="Q598" s="558">
        <f t="shared" si="50"/>
        <v>0</v>
      </c>
      <c r="R598" s="276" t="str">
        <f>IF(VLOOKUP(B598,'Pivot Table'!$B$5:$K$2000,8,FALSE)=1,"Yes","")</f>
        <v/>
      </c>
      <c r="S598" s="277" t="str">
        <f>'ALC Transition Plans'!BL599</f>
        <v>F</v>
      </c>
      <c r="T598" s="226" t="str">
        <f>IF('ALC POC'!D598=0," ",'ALC POC'!D598)</f>
        <v>Marble Dilneshau</v>
      </c>
      <c r="U598" s="139" t="str">
        <f>IF('ALC POC'!E598=0," ",'ALC POC'!E598)</f>
        <v>mdilneshau@usaid.gov</v>
      </c>
      <c r="V598" s="139" t="str">
        <f>IF('ALC POC'!F598=0," ",'ALC POC'!F598)</f>
        <v>202-567-5138</v>
      </c>
      <c r="X598">
        <f t="shared" si="52"/>
        <v>0</v>
      </c>
    </row>
    <row r="599" spans="1:24" ht="14.4" customHeight="1" x14ac:dyDescent="0.25">
      <c r="A599" s="333" t="s">
        <v>538</v>
      </c>
      <c r="B599" s="333" t="s">
        <v>575</v>
      </c>
      <c r="C599" s="480" t="str">
        <f>IF('ALC POC'!C599=0," ",'ALC POC'!C599)</f>
        <v xml:space="preserve">USAID </v>
      </c>
      <c r="D599" s="480"/>
      <c r="E599" s="322" t="str">
        <f>IF('ALC Transition Plans'!$C600="yes", IF('ALC Transition Plans'!M600,"Prod",IF('ALC Transition Plans'!F600, 'ALC Transition Plans'!E600," ")),"N/A")</f>
        <v>Prod</v>
      </c>
      <c r="F599" s="261">
        <f>IF('ALC Transition Plans'!F600=0," ",'ALC Transition Plans'!F600)</f>
        <v>39965</v>
      </c>
      <c r="G599" s="262" t="str">
        <f>IF('ALC Transition Plans'!G600=0," ",'ALC Transition Plans'!G600)</f>
        <v>Y</v>
      </c>
      <c r="H599" s="262" t="str">
        <f>IF('ALC Transition Plans'!H600=0," ",'ALC Transition Plans'!H600)</f>
        <v>Y</v>
      </c>
      <c r="I599" s="261" t="str">
        <f>IF('ALC Transition Plans'!I600=0," ",'ALC Transition Plans'!I600)</f>
        <v xml:space="preserve"> </v>
      </c>
      <c r="J599" s="329" t="str">
        <f>IF('ALC Transition Plans'!$O600="yes", IF('ALC Transition Plans'!X600,"Prod",IF('ALC Transition Plans'!R600, 'ALC Transition Plans'!Q600," ")),"N/A")</f>
        <v>N/A</v>
      </c>
      <c r="K599" s="330" t="str">
        <f>IF('ALC Transition Plans'!R600=0," ",'ALC Transition Plans'!R600)</f>
        <v xml:space="preserve"> </v>
      </c>
      <c r="L599" s="332" t="str">
        <f>IF('ALC Transition Plans'!S600=0," ",'ALC Transition Plans'!S600)</f>
        <v xml:space="preserve"> </v>
      </c>
      <c r="M599" s="330" t="str">
        <f>IF('ALC Transition Plans'!T600=0," ",'ALC Transition Plans'!T600)</f>
        <v xml:space="preserve"> </v>
      </c>
      <c r="N599" s="324" t="str">
        <f>IF('ALC Transition Plans'!$Z600="yes", IF('ALC Transition Plans'!AJ600,"Prod",IF('ALC Transition Plans'!AF600, 'ALC Transition Plans'!AC600," ")),"N/A")</f>
        <v>Prod</v>
      </c>
      <c r="O599" s="269" t="str">
        <f>IF('ALC Transition Plans'!AE600=0," ",'ALC Transition Plans'!AE600)</f>
        <v>Y</v>
      </c>
      <c r="P599" s="557" t="str">
        <f>IF('ALC Transition Plans'!AF600=0," ",'ALC Transition Plans'!AF600)</f>
        <v xml:space="preserve"> </v>
      </c>
      <c r="Q599" s="558">
        <f t="shared" si="50"/>
        <v>0</v>
      </c>
      <c r="R599" s="276" t="str">
        <f>IF(VLOOKUP(B599,'Pivot Table'!$B$5:$K$2000,8,FALSE)=1,"Yes","")</f>
        <v/>
      </c>
      <c r="S599" s="277" t="str">
        <f>'ALC Transition Plans'!BL600</f>
        <v>F</v>
      </c>
      <c r="T599" s="226" t="str">
        <f>IF('ALC POC'!D599=0," ",'ALC POC'!D599)</f>
        <v>Marble Dilneshau</v>
      </c>
      <c r="U599" s="139" t="str">
        <f>IF('ALC POC'!E599=0," ",'ALC POC'!E599)</f>
        <v>mdilneshau@usaid.gov</v>
      </c>
      <c r="V599" s="139" t="str">
        <f>IF('ALC POC'!F599=0," ",'ALC POC'!F599)</f>
        <v>202-567-5138</v>
      </c>
      <c r="X599">
        <f t="shared" si="52"/>
        <v>0</v>
      </c>
    </row>
    <row r="600" spans="1:24" ht="14.4" customHeight="1" x14ac:dyDescent="0.25">
      <c r="A600" s="333" t="s">
        <v>538</v>
      </c>
      <c r="B600" s="333" t="s">
        <v>576</v>
      </c>
      <c r="C600" s="480" t="str">
        <f>IF('ALC POC'!C600=0," ",'ALC POC'!C600)</f>
        <v xml:space="preserve">USAID </v>
      </c>
      <c r="D600" s="480"/>
      <c r="E600" s="322" t="str">
        <f>IF('ALC Transition Plans'!$C601="yes", IF('ALC Transition Plans'!M601,"Prod",IF('ALC Transition Plans'!F601, 'ALC Transition Plans'!E601," ")),"N/A")</f>
        <v>Prod</v>
      </c>
      <c r="F600" s="261">
        <f>IF('ALC Transition Plans'!F601=0," ",'ALC Transition Plans'!F601)</f>
        <v>39873</v>
      </c>
      <c r="G600" s="262" t="str">
        <f>IF('ALC Transition Plans'!G601=0," ",'ALC Transition Plans'!G601)</f>
        <v>Y</v>
      </c>
      <c r="H600" s="262" t="str">
        <f>IF('ALC Transition Plans'!H601=0," ",'ALC Transition Plans'!H601)</f>
        <v>Y</v>
      </c>
      <c r="I600" s="261" t="str">
        <f>IF('ALC Transition Plans'!I601=0," ",'ALC Transition Plans'!I601)</f>
        <v xml:space="preserve"> </v>
      </c>
      <c r="J600" s="329" t="str">
        <f>IF('ALC Transition Plans'!$O601="yes", IF('ALC Transition Plans'!X601,"Prod",IF('ALC Transition Plans'!R601, 'ALC Transition Plans'!Q601," ")),"N/A")</f>
        <v>N/A</v>
      </c>
      <c r="K600" s="330" t="str">
        <f>IF('ALC Transition Plans'!R601=0," ",'ALC Transition Plans'!R601)</f>
        <v xml:space="preserve"> </v>
      </c>
      <c r="L600" s="332" t="str">
        <f>IF('ALC Transition Plans'!S601=0," ",'ALC Transition Plans'!S601)</f>
        <v xml:space="preserve"> </v>
      </c>
      <c r="M600" s="330" t="str">
        <f>IF('ALC Transition Plans'!T601=0," ",'ALC Transition Plans'!T601)</f>
        <v xml:space="preserve"> </v>
      </c>
      <c r="N600" s="324" t="str">
        <f>IF('ALC Transition Plans'!$Z601="yes", IF('ALC Transition Plans'!AJ601,"Prod",IF('ALC Transition Plans'!AF601, 'ALC Transition Plans'!AC601," ")),"N/A")</f>
        <v>Prod</v>
      </c>
      <c r="O600" s="269" t="str">
        <f>IF('ALC Transition Plans'!AE601=0," ",'ALC Transition Plans'!AE601)</f>
        <v>Y</v>
      </c>
      <c r="P600" s="557" t="str">
        <f>IF('ALC Transition Plans'!AF601=0," ",'ALC Transition Plans'!AF601)</f>
        <v xml:space="preserve"> </v>
      </c>
      <c r="Q600" s="558">
        <f t="shared" si="50"/>
        <v>0</v>
      </c>
      <c r="R600" s="276" t="str">
        <f>IF(VLOOKUP(B600,'Pivot Table'!$B$5:$K$2000,8,FALSE)=1,"Yes","")</f>
        <v/>
      </c>
      <c r="S600" s="277" t="str">
        <f>'ALC Transition Plans'!BL601</f>
        <v>F</v>
      </c>
      <c r="T600" s="226" t="str">
        <f>IF('ALC POC'!D600=0," ",'ALC POC'!D600)</f>
        <v>Marble Dilneshau</v>
      </c>
      <c r="U600" s="139" t="str">
        <f>IF('ALC POC'!E600=0," ",'ALC POC'!E600)</f>
        <v>mdilneshau@usaid.gov</v>
      </c>
      <c r="V600" s="139" t="str">
        <f>IF('ALC POC'!F600=0," ",'ALC POC'!F600)</f>
        <v>202-567-5138</v>
      </c>
      <c r="X600">
        <f t="shared" si="52"/>
        <v>0</v>
      </c>
    </row>
    <row r="601" spans="1:24" ht="14.4" customHeight="1" x14ac:dyDescent="0.25">
      <c r="A601" s="333" t="s">
        <v>538</v>
      </c>
      <c r="B601" s="333" t="s">
        <v>577</v>
      </c>
      <c r="C601" s="480" t="str">
        <f>IF('ALC POC'!C601=0," ",'ALC POC'!C601)</f>
        <v xml:space="preserve">USAID </v>
      </c>
      <c r="D601" s="480"/>
      <c r="E601" s="322" t="str">
        <f>IF('ALC Transition Plans'!$C602="yes", IF('ALC Transition Plans'!M602,"Prod",IF('ALC Transition Plans'!F602, 'ALC Transition Plans'!E602," ")),"N/A")</f>
        <v>Prod</v>
      </c>
      <c r="F601" s="261">
        <f>IF('ALC Transition Plans'!F602=0," ",'ALC Transition Plans'!F602)</f>
        <v>39965</v>
      </c>
      <c r="G601" s="262" t="str">
        <f>IF('ALC Transition Plans'!G602=0," ",'ALC Transition Plans'!G602)</f>
        <v>Y</v>
      </c>
      <c r="H601" s="262" t="str">
        <f>IF('ALC Transition Plans'!H602=0," ",'ALC Transition Plans'!H602)</f>
        <v>Y</v>
      </c>
      <c r="I601" s="261" t="str">
        <f>IF('ALC Transition Plans'!I602=0," ",'ALC Transition Plans'!I602)</f>
        <v xml:space="preserve"> </v>
      </c>
      <c r="J601" s="329" t="str">
        <f>IF('ALC Transition Plans'!$O602="yes", IF('ALC Transition Plans'!X602,"Prod",IF('ALC Transition Plans'!R602, 'ALC Transition Plans'!Q602," ")),"N/A")</f>
        <v>N/A</v>
      </c>
      <c r="K601" s="330" t="str">
        <f>IF('ALC Transition Plans'!R602=0," ",'ALC Transition Plans'!R602)</f>
        <v xml:space="preserve"> </v>
      </c>
      <c r="L601" s="332" t="str">
        <f>IF('ALC Transition Plans'!S602=0," ",'ALC Transition Plans'!S602)</f>
        <v xml:space="preserve"> </v>
      </c>
      <c r="M601" s="330" t="str">
        <f>IF('ALC Transition Plans'!T602=0," ",'ALC Transition Plans'!T602)</f>
        <v xml:space="preserve"> </v>
      </c>
      <c r="N601" s="324" t="str">
        <f>IF('ALC Transition Plans'!$Z602="yes", IF('ALC Transition Plans'!AJ602,"Prod",IF('ALC Transition Plans'!AF602, 'ALC Transition Plans'!AC602," ")),"N/A")</f>
        <v>Prod</v>
      </c>
      <c r="O601" s="269" t="str">
        <f>IF('ALC Transition Plans'!AE602=0," ",'ALC Transition Plans'!AE602)</f>
        <v>Y</v>
      </c>
      <c r="P601" s="557" t="str">
        <f>IF('ALC Transition Plans'!AF602=0," ",'ALC Transition Plans'!AF602)</f>
        <v xml:space="preserve"> </v>
      </c>
      <c r="Q601" s="558">
        <f t="shared" si="50"/>
        <v>0</v>
      </c>
      <c r="R601" s="276" t="str">
        <f>IF(VLOOKUP(B601,'Pivot Table'!$B$5:$K$2000,8,FALSE)=1,"Yes","")</f>
        <v/>
      </c>
      <c r="S601" s="277" t="str">
        <f>'ALC Transition Plans'!BL602</f>
        <v>F</v>
      </c>
      <c r="T601" s="226" t="str">
        <f>IF('ALC POC'!D601=0," ",'ALC POC'!D601)</f>
        <v>Marble Dilneshau</v>
      </c>
      <c r="U601" s="139" t="str">
        <f>IF('ALC POC'!E601=0," ",'ALC POC'!E601)</f>
        <v>mdilneshau@usaid.gov</v>
      </c>
      <c r="V601" s="139" t="str">
        <f>IF('ALC POC'!F601=0," ",'ALC POC'!F601)</f>
        <v>202-567-5138</v>
      </c>
      <c r="X601">
        <f t="shared" si="52"/>
        <v>0</v>
      </c>
    </row>
    <row r="602" spans="1:24" ht="14.4" customHeight="1" x14ac:dyDescent="0.25">
      <c r="A602" s="333" t="s">
        <v>538</v>
      </c>
      <c r="B602" s="333" t="s">
        <v>578</v>
      </c>
      <c r="C602" s="480" t="str">
        <f>IF('ALC POC'!C602=0," ",'ALC POC'!C602)</f>
        <v xml:space="preserve">USAID </v>
      </c>
      <c r="D602" s="480"/>
      <c r="E602" s="322" t="str">
        <f>IF('ALC Transition Plans'!$C603="yes", IF('ALC Transition Plans'!M603,"Prod",IF('ALC Transition Plans'!F603, 'ALC Transition Plans'!E603," ")),"N/A")</f>
        <v>Prod</v>
      </c>
      <c r="F602" s="261">
        <f>IF('ALC Transition Plans'!F603=0," ",'ALC Transition Plans'!F603)</f>
        <v>39873</v>
      </c>
      <c r="G602" s="262" t="str">
        <f>IF('ALC Transition Plans'!G603=0," ",'ALC Transition Plans'!G603)</f>
        <v>Y</v>
      </c>
      <c r="H602" s="262" t="str">
        <f>IF('ALC Transition Plans'!H603=0," ",'ALC Transition Plans'!H603)</f>
        <v>Y</v>
      </c>
      <c r="I602" s="261" t="str">
        <f>IF('ALC Transition Plans'!I603=0," ",'ALC Transition Plans'!I603)</f>
        <v xml:space="preserve"> </v>
      </c>
      <c r="J602" s="329" t="str">
        <f>IF('ALC Transition Plans'!$O603="yes", IF('ALC Transition Plans'!X603,"Prod",IF('ALC Transition Plans'!R603, 'ALC Transition Plans'!Q603," ")),"N/A")</f>
        <v>N/A</v>
      </c>
      <c r="K602" s="330" t="str">
        <f>IF('ALC Transition Plans'!R603=0," ",'ALC Transition Plans'!R603)</f>
        <v xml:space="preserve"> </v>
      </c>
      <c r="L602" s="332" t="str">
        <f>IF('ALC Transition Plans'!S603=0," ",'ALC Transition Plans'!S603)</f>
        <v xml:space="preserve"> </v>
      </c>
      <c r="M602" s="330" t="str">
        <f>IF('ALC Transition Plans'!T603=0," ",'ALC Transition Plans'!T603)</f>
        <v xml:space="preserve"> </v>
      </c>
      <c r="N602" s="324" t="str">
        <f>IF('ALC Transition Plans'!$Z603="yes", IF('ALC Transition Plans'!AJ603,"Prod",IF('ALC Transition Plans'!AF603, 'ALC Transition Plans'!AC603," ")),"N/A")</f>
        <v>Prod</v>
      </c>
      <c r="O602" s="269" t="str">
        <f>IF('ALC Transition Plans'!AE603=0," ",'ALC Transition Plans'!AE603)</f>
        <v>Y</v>
      </c>
      <c r="P602" s="557" t="str">
        <f>IF('ALC Transition Plans'!AF603=0," ",'ALC Transition Plans'!AF603)</f>
        <v xml:space="preserve"> </v>
      </c>
      <c r="Q602" s="558">
        <f t="shared" si="50"/>
        <v>0</v>
      </c>
      <c r="R602" s="276" t="str">
        <f>IF(VLOOKUP(B602,'Pivot Table'!$B$5:$K$2000,8,FALSE)=1,"Yes","")</f>
        <v/>
      </c>
      <c r="S602" s="277" t="str">
        <f>'ALC Transition Plans'!BL603</f>
        <v>F</v>
      </c>
      <c r="T602" s="226" t="str">
        <f>IF('ALC POC'!D602=0," ",'ALC POC'!D602)</f>
        <v>Marble Dilneshau</v>
      </c>
      <c r="U602" s="139" t="str">
        <f>IF('ALC POC'!E602=0," ",'ALC POC'!E602)</f>
        <v>mdilneshau@usaid.gov</v>
      </c>
      <c r="V602" s="139" t="str">
        <f>IF('ALC POC'!F602=0," ",'ALC POC'!F602)</f>
        <v>202-567-5138</v>
      </c>
      <c r="X602">
        <f t="shared" si="52"/>
        <v>0</v>
      </c>
    </row>
    <row r="603" spans="1:24" ht="14.4" customHeight="1" x14ac:dyDescent="0.25">
      <c r="A603" s="333" t="s">
        <v>538</v>
      </c>
      <c r="B603" s="333" t="s">
        <v>579</v>
      </c>
      <c r="C603" s="480" t="str">
        <f>IF('ALC POC'!C603=0," ",'ALC POC'!C603)</f>
        <v xml:space="preserve">USAID </v>
      </c>
      <c r="D603" s="480"/>
      <c r="E603" s="322" t="str">
        <f>IF('ALC Transition Plans'!$C604="yes", IF('ALC Transition Plans'!M604,"Prod",IF('ALC Transition Plans'!F604, 'ALC Transition Plans'!E604," ")),"N/A")</f>
        <v>Prod</v>
      </c>
      <c r="F603" s="261">
        <f>IF('ALC Transition Plans'!F604=0," ",'ALC Transition Plans'!F604)</f>
        <v>39873</v>
      </c>
      <c r="G603" s="262" t="str">
        <f>IF('ALC Transition Plans'!G604=0," ",'ALC Transition Plans'!G604)</f>
        <v>Y</v>
      </c>
      <c r="H603" s="262" t="str">
        <f>IF('ALC Transition Plans'!H604=0," ",'ALC Transition Plans'!H604)</f>
        <v>Y</v>
      </c>
      <c r="I603" s="261" t="str">
        <f>IF('ALC Transition Plans'!I604=0," ",'ALC Transition Plans'!I604)</f>
        <v xml:space="preserve"> </v>
      </c>
      <c r="J603" s="323" t="str">
        <f>IF('ALC Transition Plans'!$O604="yes", IF('ALC Transition Plans'!X604,"Prod",IF('ALC Transition Plans'!R604, 'ALC Transition Plans'!Q604," ")),"N/A")</f>
        <v>Prod</v>
      </c>
      <c r="K603" s="267" t="str">
        <f>IF('ALC Transition Plans'!R604=0," ",'ALC Transition Plans'!R604)</f>
        <v xml:space="preserve"> </v>
      </c>
      <c r="L603" s="270" t="str">
        <f>IF('ALC Transition Plans'!S604=0," ",'ALC Transition Plans'!S604)</f>
        <v>Y</v>
      </c>
      <c r="M603" s="267" t="str">
        <f>IF('ALC Transition Plans'!T604=0," ",'ALC Transition Plans'!T604)</f>
        <v xml:space="preserve"> </v>
      </c>
      <c r="N603" s="324" t="str">
        <f>IF('ALC Transition Plans'!$Z604="yes", IF('ALC Transition Plans'!AJ604,"Prod",IF('ALC Transition Plans'!AF604, 'ALC Transition Plans'!AC604," ")),"N/A")</f>
        <v>Prod</v>
      </c>
      <c r="O603" s="269" t="str">
        <f>IF('ALC Transition Plans'!AE604=0," ",'ALC Transition Plans'!AE604)</f>
        <v>Y</v>
      </c>
      <c r="P603" s="557" t="str">
        <f>IF('ALC Transition Plans'!AF604=0," ",'ALC Transition Plans'!AF604)</f>
        <v xml:space="preserve"> </v>
      </c>
      <c r="Q603" s="558">
        <f t="shared" si="50"/>
        <v>0</v>
      </c>
      <c r="R603" s="276" t="str">
        <f>IF(VLOOKUP(B603,'Pivot Table'!$B$5:$K$2000,8,FALSE)=1,"Yes","")</f>
        <v/>
      </c>
      <c r="S603" s="277" t="str">
        <f>'ALC Transition Plans'!BL604</f>
        <v>F</v>
      </c>
      <c r="T603" s="226" t="str">
        <f>IF('ALC POC'!D603=0," ",'ALC POC'!D603)</f>
        <v>Marble Dilneshau</v>
      </c>
      <c r="U603" s="139" t="str">
        <f>IF('ALC POC'!E603=0," ",'ALC POC'!E603)</f>
        <v>mdilneshau@usaid.gov</v>
      </c>
      <c r="V603" s="139" t="str">
        <f>IF('ALC POC'!F603=0," ",'ALC POC'!F603)</f>
        <v>202-567-5138</v>
      </c>
      <c r="X603">
        <f t="shared" si="52"/>
        <v>0</v>
      </c>
    </row>
    <row r="604" spans="1:24" ht="14.4" customHeight="1" x14ac:dyDescent="0.25">
      <c r="A604" s="333" t="s">
        <v>538</v>
      </c>
      <c r="B604" s="333" t="s">
        <v>580</v>
      </c>
      <c r="C604" s="480" t="str">
        <f>IF('ALC POC'!C604=0," ",'ALC POC'!C604)</f>
        <v xml:space="preserve">USAID </v>
      </c>
      <c r="D604" s="480"/>
      <c r="E604" s="322" t="str">
        <f>IF('ALC Transition Plans'!$C605="yes", IF('ALC Transition Plans'!M605,"Prod",IF('ALC Transition Plans'!F605, 'ALC Transition Plans'!E605," ")),"N/A")</f>
        <v>Prod</v>
      </c>
      <c r="F604" s="261">
        <f>IF('ALC Transition Plans'!F605=0," ",'ALC Transition Plans'!F605)</f>
        <v>39904</v>
      </c>
      <c r="G604" s="262" t="str">
        <f>IF('ALC Transition Plans'!G605=0," ",'ALC Transition Plans'!G605)</f>
        <v>Y</v>
      </c>
      <c r="H604" s="262" t="str">
        <f>IF('ALC Transition Plans'!H605=0," ",'ALC Transition Plans'!H605)</f>
        <v>Y</v>
      </c>
      <c r="I604" s="261" t="str">
        <f>IF('ALC Transition Plans'!I605=0," ",'ALC Transition Plans'!I605)</f>
        <v xml:space="preserve"> </v>
      </c>
      <c r="J604" s="329" t="str">
        <f>IF('ALC Transition Plans'!$O605="yes", IF('ALC Transition Plans'!X605,"Prod",IF('ALC Transition Plans'!R605, 'ALC Transition Plans'!Q605," ")),"N/A")</f>
        <v>N/A</v>
      </c>
      <c r="K604" s="330" t="str">
        <f>IF('ALC Transition Plans'!R605=0," ",'ALC Transition Plans'!R605)</f>
        <v xml:space="preserve"> </v>
      </c>
      <c r="L604" s="332" t="str">
        <f>IF('ALC Transition Plans'!S605=0," ",'ALC Transition Plans'!S605)</f>
        <v xml:space="preserve"> </v>
      </c>
      <c r="M604" s="330" t="str">
        <f>IF('ALC Transition Plans'!T605=0," ",'ALC Transition Plans'!T605)</f>
        <v xml:space="preserve"> </v>
      </c>
      <c r="N604" s="324" t="str">
        <f>IF('ALC Transition Plans'!$Z605="yes", IF('ALC Transition Plans'!AJ605,"Prod",IF('ALC Transition Plans'!AF605, 'ALC Transition Plans'!AC605," ")),"N/A")</f>
        <v>Prod</v>
      </c>
      <c r="O604" s="269" t="str">
        <f>IF('ALC Transition Plans'!AE605=0," ",'ALC Transition Plans'!AE605)</f>
        <v>Y</v>
      </c>
      <c r="P604" s="557" t="str">
        <f>IF('ALC Transition Plans'!AF605=0," ",'ALC Transition Plans'!AF605)</f>
        <v xml:space="preserve"> </v>
      </c>
      <c r="Q604" s="558">
        <f t="shared" si="50"/>
        <v>0</v>
      </c>
      <c r="R604" s="276" t="str">
        <f>IF(VLOOKUP(B604,'Pivot Table'!$B$5:$K$2000,8,FALSE)=1,"Yes","")</f>
        <v/>
      </c>
      <c r="S604" s="277" t="str">
        <f>'ALC Transition Plans'!BL605</f>
        <v>F</v>
      </c>
      <c r="T604" s="226" t="str">
        <f>IF('ALC POC'!D604=0," ",'ALC POC'!D604)</f>
        <v>Marble Dilneshau</v>
      </c>
      <c r="U604" s="139" t="str">
        <f>IF('ALC POC'!E604=0," ",'ALC POC'!E604)</f>
        <v>mdilneshau@usaid.gov</v>
      </c>
      <c r="V604" s="139" t="str">
        <f>IF('ALC POC'!F604=0," ",'ALC POC'!F604)</f>
        <v>202-567-5138</v>
      </c>
      <c r="X604">
        <f t="shared" si="52"/>
        <v>0</v>
      </c>
    </row>
    <row r="605" spans="1:24" ht="14.4" customHeight="1" x14ac:dyDescent="0.25">
      <c r="A605" s="333" t="s">
        <v>538</v>
      </c>
      <c r="B605" s="333" t="s">
        <v>581</v>
      </c>
      <c r="C605" s="480" t="str">
        <f>IF('ALC POC'!C605=0," ",'ALC POC'!C605)</f>
        <v xml:space="preserve">USAID </v>
      </c>
      <c r="D605" s="480"/>
      <c r="E605" s="322" t="str">
        <f>IF('ALC Transition Plans'!$C606="yes", IF('ALC Transition Plans'!M606,"Prod",IF('ALC Transition Plans'!F606, 'ALC Transition Plans'!E606," ")),"N/A")</f>
        <v>Prod</v>
      </c>
      <c r="F605" s="261">
        <f>IF('ALC Transition Plans'!F606=0," ",'ALC Transition Plans'!F606)</f>
        <v>39508</v>
      </c>
      <c r="G605" s="262" t="str">
        <f>IF('ALC Transition Plans'!G606=0," ",'ALC Transition Plans'!G606)</f>
        <v>Y</v>
      </c>
      <c r="H605" s="262" t="str">
        <f>IF('ALC Transition Plans'!H606=0," ",'ALC Transition Plans'!H606)</f>
        <v>Y</v>
      </c>
      <c r="I605" s="261" t="str">
        <f>IF('ALC Transition Plans'!I606=0," ",'ALC Transition Plans'!I606)</f>
        <v xml:space="preserve"> </v>
      </c>
      <c r="J605" s="329" t="str">
        <f>IF('ALC Transition Plans'!$O606="yes", IF('ALC Transition Plans'!X606,"Prod",IF('ALC Transition Plans'!R606, 'ALC Transition Plans'!Q606," ")),"N/A")</f>
        <v>N/A</v>
      </c>
      <c r="K605" s="330" t="str">
        <f>IF('ALC Transition Plans'!R606=0," ",'ALC Transition Plans'!R606)</f>
        <v xml:space="preserve"> </v>
      </c>
      <c r="L605" s="332" t="str">
        <f>IF('ALC Transition Plans'!S606=0," ",'ALC Transition Plans'!S606)</f>
        <v xml:space="preserve"> </v>
      </c>
      <c r="M605" s="330" t="str">
        <f>IF('ALC Transition Plans'!T606=0," ",'ALC Transition Plans'!T606)</f>
        <v xml:space="preserve"> </v>
      </c>
      <c r="N605" s="324" t="str">
        <f>IF('ALC Transition Plans'!$Z606="yes", IF('ALC Transition Plans'!AJ606,"Prod",IF('ALC Transition Plans'!AF606, 'ALC Transition Plans'!AC606," ")),"N/A")</f>
        <v>Prod</v>
      </c>
      <c r="O605" s="269" t="str">
        <f>IF('ALC Transition Plans'!AE606=0," ",'ALC Transition Plans'!AE606)</f>
        <v>Y</v>
      </c>
      <c r="P605" s="557" t="str">
        <f>IF('ALC Transition Plans'!AF606=0," ",'ALC Transition Plans'!AF606)</f>
        <v xml:space="preserve"> </v>
      </c>
      <c r="Q605" s="558">
        <f t="shared" si="50"/>
        <v>0</v>
      </c>
      <c r="R605" s="276" t="str">
        <f>IF(VLOOKUP(B605,'Pivot Table'!$B$5:$K$2000,8,FALSE)=1,"Yes","")</f>
        <v/>
      </c>
      <c r="S605" s="277" t="str">
        <f>'ALC Transition Plans'!BL606</f>
        <v>F</v>
      </c>
      <c r="T605" s="226" t="str">
        <f>IF('ALC POC'!D605=0," ",'ALC POC'!D605)</f>
        <v>Marble Dilneshau</v>
      </c>
      <c r="U605" s="139" t="str">
        <f>IF('ALC POC'!E605=0," ",'ALC POC'!E605)</f>
        <v>mdilneshau@usaid.gov</v>
      </c>
      <c r="V605" s="139" t="str">
        <f>IF('ALC POC'!F605=0," ",'ALC POC'!F605)</f>
        <v>202-567-5138</v>
      </c>
      <c r="X605">
        <f t="shared" si="52"/>
        <v>0</v>
      </c>
    </row>
    <row r="606" spans="1:24" ht="14.4" customHeight="1" x14ac:dyDescent="0.25">
      <c r="A606" s="333" t="s">
        <v>538</v>
      </c>
      <c r="B606" s="333" t="s">
        <v>582</v>
      </c>
      <c r="C606" s="480" t="str">
        <f>IF('ALC POC'!C606=0," ",'ALC POC'!C606)</f>
        <v xml:space="preserve">USAID </v>
      </c>
      <c r="D606" s="480"/>
      <c r="E606" s="322" t="str">
        <f>IF('ALC Transition Plans'!$C607="yes", IF('ALC Transition Plans'!M607,"Prod",IF('ALC Transition Plans'!F607, 'ALC Transition Plans'!E607," ")),"N/A")</f>
        <v>Prod</v>
      </c>
      <c r="F606" s="261">
        <f>IF('ALC Transition Plans'!F607=0," ",'ALC Transition Plans'!F607)</f>
        <v>39904</v>
      </c>
      <c r="G606" s="262" t="str">
        <f>IF('ALC Transition Plans'!G607=0," ",'ALC Transition Plans'!G607)</f>
        <v>Y</v>
      </c>
      <c r="H606" s="262" t="str">
        <f>IF('ALC Transition Plans'!H607=0," ",'ALC Transition Plans'!H607)</f>
        <v>Y</v>
      </c>
      <c r="I606" s="261" t="str">
        <f>IF('ALC Transition Plans'!I607=0," ",'ALC Transition Plans'!I607)</f>
        <v xml:space="preserve"> </v>
      </c>
      <c r="J606" s="329" t="str">
        <f>IF('ALC Transition Plans'!$O607="yes", IF('ALC Transition Plans'!X607,"Prod",IF('ALC Transition Plans'!R607, 'ALC Transition Plans'!Q607," ")),"N/A")</f>
        <v>N/A</v>
      </c>
      <c r="K606" s="330" t="str">
        <f>IF('ALC Transition Plans'!R607=0," ",'ALC Transition Plans'!R607)</f>
        <v xml:space="preserve"> </v>
      </c>
      <c r="L606" s="332" t="str">
        <f>IF('ALC Transition Plans'!S607=0," ",'ALC Transition Plans'!S607)</f>
        <v xml:space="preserve"> </v>
      </c>
      <c r="M606" s="330" t="str">
        <f>IF('ALC Transition Plans'!T607=0," ",'ALC Transition Plans'!T607)</f>
        <v xml:space="preserve"> </v>
      </c>
      <c r="N606" s="324" t="str">
        <f>IF('ALC Transition Plans'!$Z607="yes", IF('ALC Transition Plans'!AJ607,"Prod",IF('ALC Transition Plans'!AF607, 'ALC Transition Plans'!AC607," ")),"N/A")</f>
        <v>Prod</v>
      </c>
      <c r="O606" s="269" t="str">
        <f>IF('ALC Transition Plans'!AE607=0," ",'ALC Transition Plans'!AE607)</f>
        <v>Y</v>
      </c>
      <c r="P606" s="557" t="str">
        <f>IF('ALC Transition Plans'!AF607=0," ",'ALC Transition Plans'!AF607)</f>
        <v xml:space="preserve"> </v>
      </c>
      <c r="Q606" s="558">
        <f t="shared" si="50"/>
        <v>0</v>
      </c>
      <c r="R606" s="276" t="str">
        <f>IF(VLOOKUP(B606,'Pivot Table'!$B$5:$K$2000,8,FALSE)=1,"Yes","")</f>
        <v/>
      </c>
      <c r="S606" s="277" t="str">
        <f>'ALC Transition Plans'!BL607</f>
        <v>F</v>
      </c>
      <c r="T606" s="226" t="str">
        <f>IF('ALC POC'!D606=0," ",'ALC POC'!D606)</f>
        <v>Marble Dilneshau</v>
      </c>
      <c r="U606" s="139" t="str">
        <f>IF('ALC POC'!E606=0," ",'ALC POC'!E606)</f>
        <v>mdilneshau@usaid.gov</v>
      </c>
      <c r="V606" s="139" t="str">
        <f>IF('ALC POC'!F606=0," ",'ALC POC'!F606)</f>
        <v>202-567-5138</v>
      </c>
      <c r="X606">
        <f t="shared" si="52"/>
        <v>0</v>
      </c>
    </row>
    <row r="607" spans="1:24" ht="14.4" customHeight="1" x14ac:dyDescent="0.25">
      <c r="A607" s="333" t="s">
        <v>538</v>
      </c>
      <c r="B607" s="333" t="s">
        <v>752</v>
      </c>
      <c r="C607" s="480" t="str">
        <f>IF('ALC POC'!C607=0," ",'ALC POC'!C607)</f>
        <v xml:space="preserve">USAID </v>
      </c>
      <c r="D607" s="480"/>
      <c r="E607" s="322" t="str">
        <f>IF('ALC Transition Plans'!$C608="yes", IF('ALC Transition Plans'!M608,"Prod",IF('ALC Transition Plans'!F608, 'ALC Transition Plans'!E608," ")),"N/A")</f>
        <v>Prod</v>
      </c>
      <c r="F607" s="261" t="str">
        <f>IF('ALC Transition Plans'!F608=0," ",'ALC Transition Plans'!F608)</f>
        <v xml:space="preserve"> </v>
      </c>
      <c r="G607" s="262" t="str">
        <f>IF('ALC Transition Plans'!G608=0," ",'ALC Transition Plans'!G608)</f>
        <v>Y</v>
      </c>
      <c r="H607" s="262" t="str">
        <f>IF('ALC Transition Plans'!H608=0," ",'ALC Transition Plans'!H608)</f>
        <v>Y</v>
      </c>
      <c r="I607" s="261" t="str">
        <f>IF('ALC Transition Plans'!I608=0," ",'ALC Transition Plans'!I608)</f>
        <v xml:space="preserve"> </v>
      </c>
      <c r="J607" s="329" t="str">
        <f>IF('ALC Transition Plans'!$O608="yes", IF('ALC Transition Plans'!X608,"Prod",IF('ALC Transition Plans'!R608, 'ALC Transition Plans'!Q608," ")),"N/A")</f>
        <v>N/A</v>
      </c>
      <c r="K607" s="330" t="str">
        <f>IF('ALC Transition Plans'!R608=0," ",'ALC Transition Plans'!R608)</f>
        <v xml:space="preserve"> </v>
      </c>
      <c r="L607" s="332" t="str">
        <f>IF('ALC Transition Plans'!S608=0," ",'ALC Transition Plans'!S608)</f>
        <v xml:space="preserve"> </v>
      </c>
      <c r="M607" s="330" t="str">
        <f>IF('ALC Transition Plans'!T608=0," ",'ALC Transition Plans'!T608)</f>
        <v xml:space="preserve"> </v>
      </c>
      <c r="N607" s="324" t="str">
        <f>IF('ALC Transition Plans'!$Z608="yes", IF('ALC Transition Plans'!AJ608,"Prod",IF('ALC Transition Plans'!AF608, 'ALC Transition Plans'!AC608," ")),"N/A")</f>
        <v>Prod</v>
      </c>
      <c r="O607" s="269" t="str">
        <f>IF('ALC Transition Plans'!AE608=0," ",'ALC Transition Plans'!AE608)</f>
        <v>Y</v>
      </c>
      <c r="P607" s="557" t="str">
        <f>IF('ALC Transition Plans'!AF608=0," ",'ALC Transition Plans'!AF608)</f>
        <v xml:space="preserve"> </v>
      </c>
      <c r="Q607" s="558">
        <f t="shared" si="50"/>
        <v>0</v>
      </c>
      <c r="R607" s="276" t="str">
        <f>IF(VLOOKUP(B607,'Pivot Table'!$B$5:$K$2000,8,FALSE)=1,"Yes","")</f>
        <v/>
      </c>
      <c r="S607" s="277" t="str">
        <f>'ALC Transition Plans'!BL608</f>
        <v>F</v>
      </c>
      <c r="T607" s="226" t="str">
        <f>IF('ALC POC'!D607=0," ",'ALC POC'!D607)</f>
        <v>Marble Dilneshau</v>
      </c>
      <c r="U607" s="139" t="str">
        <f>IF('ALC POC'!E607=0," ",'ALC POC'!E607)</f>
        <v>mdilneshau@usaid.gov</v>
      </c>
      <c r="V607" s="139" t="str">
        <f>IF('ALC POC'!F607=0," ",'ALC POC'!F607)</f>
        <v>202-567-5138</v>
      </c>
      <c r="X607">
        <f t="shared" si="52"/>
        <v>0</v>
      </c>
    </row>
    <row r="608" spans="1:24" ht="14.4" customHeight="1" x14ac:dyDescent="0.25">
      <c r="A608" s="333" t="s">
        <v>538</v>
      </c>
      <c r="B608" s="333" t="s">
        <v>583</v>
      </c>
      <c r="C608" s="480" t="str">
        <f>IF('ALC POC'!C608=0," ",'ALC POC'!C608)</f>
        <v xml:space="preserve">USAID </v>
      </c>
      <c r="D608" s="480"/>
      <c r="E608" s="322" t="str">
        <f>IF('ALC Transition Plans'!$C609="yes", IF('ALC Transition Plans'!M609,"Prod",IF('ALC Transition Plans'!F609, 'ALC Transition Plans'!E609," ")),"N/A")</f>
        <v>Prod</v>
      </c>
      <c r="F608" s="261">
        <f>IF('ALC Transition Plans'!F609=0," ",'ALC Transition Plans'!F609)</f>
        <v>39904</v>
      </c>
      <c r="G608" s="262" t="str">
        <f>IF('ALC Transition Plans'!G609=0," ",'ALC Transition Plans'!G609)</f>
        <v>Y</v>
      </c>
      <c r="H608" s="262" t="str">
        <f>IF('ALC Transition Plans'!H609=0," ",'ALC Transition Plans'!H609)</f>
        <v>Y</v>
      </c>
      <c r="I608" s="261" t="str">
        <f>IF('ALC Transition Plans'!I609=0," ",'ALC Transition Plans'!I609)</f>
        <v xml:space="preserve"> </v>
      </c>
      <c r="J608" s="329" t="str">
        <f>IF('ALC Transition Plans'!$O609="yes", IF('ALC Transition Plans'!X609,"Prod",IF('ALC Transition Plans'!R609, 'ALC Transition Plans'!Q609," ")),"N/A")</f>
        <v>N/A</v>
      </c>
      <c r="K608" s="330" t="str">
        <f>IF('ALC Transition Plans'!R609=0," ",'ALC Transition Plans'!R609)</f>
        <v xml:space="preserve"> </v>
      </c>
      <c r="L608" s="332" t="str">
        <f>IF('ALC Transition Plans'!S609=0," ",'ALC Transition Plans'!S609)</f>
        <v xml:space="preserve"> </v>
      </c>
      <c r="M608" s="330" t="str">
        <f>IF('ALC Transition Plans'!T609=0," ",'ALC Transition Plans'!T609)</f>
        <v xml:space="preserve"> </v>
      </c>
      <c r="N608" s="324" t="str">
        <f>IF('ALC Transition Plans'!$Z609="yes", IF('ALC Transition Plans'!AJ609,"Prod",IF('ALC Transition Plans'!AF609, 'ALC Transition Plans'!AC609," ")),"N/A")</f>
        <v>Prod</v>
      </c>
      <c r="O608" s="269" t="str">
        <f>IF('ALC Transition Plans'!AE609=0," ",'ALC Transition Plans'!AE609)</f>
        <v>Y</v>
      </c>
      <c r="P608" s="557" t="str">
        <f>IF('ALC Transition Plans'!AF609=0," ",'ALC Transition Plans'!AF609)</f>
        <v xml:space="preserve"> </v>
      </c>
      <c r="Q608" s="558">
        <f t="shared" si="50"/>
        <v>0</v>
      </c>
      <c r="R608" s="276" t="str">
        <f>IF(VLOOKUP(B608,'Pivot Table'!$B$5:$K$2000,8,FALSE)=1,"Yes","")</f>
        <v/>
      </c>
      <c r="S608" s="277" t="str">
        <f>'ALC Transition Plans'!BL609</f>
        <v>F</v>
      </c>
      <c r="T608" s="226" t="str">
        <f>IF('ALC POC'!D608=0," ",'ALC POC'!D608)</f>
        <v>Marble Dilneshau</v>
      </c>
      <c r="U608" s="139" t="str">
        <f>IF('ALC POC'!E608=0," ",'ALC POC'!E608)</f>
        <v>mdilneshau@usaid.gov</v>
      </c>
      <c r="V608" s="139" t="str">
        <f>IF('ALC POC'!F608=0," ",'ALC POC'!F608)</f>
        <v>202-567-5138</v>
      </c>
      <c r="X608">
        <f t="shared" si="52"/>
        <v>0</v>
      </c>
    </row>
    <row r="609" spans="1:24" ht="14.4" customHeight="1" x14ac:dyDescent="0.25">
      <c r="A609" s="333" t="s">
        <v>538</v>
      </c>
      <c r="B609" s="333" t="s">
        <v>584</v>
      </c>
      <c r="C609" s="480" t="str">
        <f>IF('ALC POC'!C609=0," ",'ALC POC'!C609)</f>
        <v xml:space="preserve">USAID </v>
      </c>
      <c r="D609" s="480"/>
      <c r="E609" s="322" t="str">
        <f>IF('ALC Transition Plans'!$C610="yes", IF('ALC Transition Plans'!M610,"Prod",IF('ALC Transition Plans'!F610, 'ALC Transition Plans'!E610," ")),"N/A")</f>
        <v>Prod</v>
      </c>
      <c r="F609" s="261">
        <f>IF('ALC Transition Plans'!F610=0," ",'ALC Transition Plans'!F610)</f>
        <v>39904</v>
      </c>
      <c r="G609" s="262" t="str">
        <f>IF('ALC Transition Plans'!G610=0," ",'ALC Transition Plans'!G610)</f>
        <v>Y</v>
      </c>
      <c r="H609" s="262" t="str">
        <f>IF('ALC Transition Plans'!H610=0," ",'ALC Transition Plans'!H610)</f>
        <v>Y</v>
      </c>
      <c r="I609" s="261" t="str">
        <f>IF('ALC Transition Plans'!I610=0," ",'ALC Transition Plans'!I610)</f>
        <v xml:space="preserve"> </v>
      </c>
      <c r="J609" s="329" t="str">
        <f>IF('ALC Transition Plans'!$O610="yes", IF('ALC Transition Plans'!X610,"Prod",IF('ALC Transition Plans'!R610, 'ALC Transition Plans'!Q610," ")),"N/A")</f>
        <v>N/A</v>
      </c>
      <c r="K609" s="330" t="str">
        <f>IF('ALC Transition Plans'!R610=0," ",'ALC Transition Plans'!R610)</f>
        <v xml:space="preserve"> </v>
      </c>
      <c r="L609" s="332" t="str">
        <f>IF('ALC Transition Plans'!S610=0," ",'ALC Transition Plans'!S610)</f>
        <v xml:space="preserve"> </v>
      </c>
      <c r="M609" s="330" t="str">
        <f>IF('ALC Transition Plans'!T610=0," ",'ALC Transition Plans'!T610)</f>
        <v xml:space="preserve"> </v>
      </c>
      <c r="N609" s="324" t="str">
        <f>IF('ALC Transition Plans'!$Z610="yes", IF('ALC Transition Plans'!AJ610,"Prod",IF('ALC Transition Plans'!AF610, 'ALC Transition Plans'!AC610," ")),"N/A")</f>
        <v>Prod</v>
      </c>
      <c r="O609" s="269" t="str">
        <f>IF('ALC Transition Plans'!AE610=0," ",'ALC Transition Plans'!AE610)</f>
        <v>Y</v>
      </c>
      <c r="P609" s="557" t="str">
        <f>IF('ALC Transition Plans'!AF610=0," ",'ALC Transition Plans'!AF610)</f>
        <v xml:space="preserve"> </v>
      </c>
      <c r="Q609" s="558">
        <f t="shared" si="50"/>
        <v>0</v>
      </c>
      <c r="R609" s="276" t="str">
        <f>IF(VLOOKUP(B609,'Pivot Table'!$B$5:$K$2000,8,FALSE)=1,"Yes","")</f>
        <v/>
      </c>
      <c r="S609" s="277" t="str">
        <f>'ALC Transition Plans'!BL610</f>
        <v>F</v>
      </c>
      <c r="T609" s="226" t="str">
        <f>IF('ALC POC'!D609=0," ",'ALC POC'!D609)</f>
        <v>Marble Dilneshau</v>
      </c>
      <c r="U609" s="139" t="str">
        <f>IF('ALC POC'!E609=0," ",'ALC POC'!E609)</f>
        <v>mdilneshau@usaid.gov</v>
      </c>
      <c r="V609" s="139" t="str">
        <f>IF('ALC POC'!F609=0," ",'ALC POC'!F609)</f>
        <v>202-567-5138</v>
      </c>
      <c r="X609">
        <f t="shared" si="52"/>
        <v>0</v>
      </c>
    </row>
    <row r="610" spans="1:24" ht="14.4" customHeight="1" x14ac:dyDescent="0.25">
      <c r="A610" s="333" t="s">
        <v>538</v>
      </c>
      <c r="B610" s="333" t="s">
        <v>585</v>
      </c>
      <c r="C610" s="480" t="str">
        <f>IF('ALC POC'!C610=0," ",'ALC POC'!C610)</f>
        <v xml:space="preserve">USAID </v>
      </c>
      <c r="D610" s="480"/>
      <c r="E610" s="322" t="str">
        <f>IF('ALC Transition Plans'!$C611="yes", IF('ALC Transition Plans'!M611,"Prod",IF('ALC Transition Plans'!F611, 'ALC Transition Plans'!E611," ")),"N/A")</f>
        <v>Prod</v>
      </c>
      <c r="F610" s="261">
        <f>IF('ALC Transition Plans'!F611=0," ",'ALC Transition Plans'!F611)</f>
        <v>39965</v>
      </c>
      <c r="G610" s="262" t="str">
        <f>IF('ALC Transition Plans'!G611=0," ",'ALC Transition Plans'!G611)</f>
        <v>Y</v>
      </c>
      <c r="H610" s="262" t="str">
        <f>IF('ALC Transition Plans'!H611=0," ",'ALC Transition Plans'!H611)</f>
        <v>Y</v>
      </c>
      <c r="I610" s="261" t="str">
        <f>IF('ALC Transition Plans'!I611=0," ",'ALC Transition Plans'!I611)</f>
        <v xml:space="preserve"> </v>
      </c>
      <c r="J610" s="329" t="str">
        <f>IF('ALC Transition Plans'!$O611="yes", IF('ALC Transition Plans'!X611,"Prod",IF('ALC Transition Plans'!R611, 'ALC Transition Plans'!Q611," ")),"N/A")</f>
        <v>N/A</v>
      </c>
      <c r="K610" s="330" t="str">
        <f>IF('ALC Transition Plans'!R611=0," ",'ALC Transition Plans'!R611)</f>
        <v xml:space="preserve"> </v>
      </c>
      <c r="L610" s="332" t="str">
        <f>IF('ALC Transition Plans'!S611=0," ",'ALC Transition Plans'!S611)</f>
        <v xml:space="preserve"> </v>
      </c>
      <c r="M610" s="330" t="str">
        <f>IF('ALC Transition Plans'!T611=0," ",'ALC Transition Plans'!T611)</f>
        <v xml:space="preserve"> </v>
      </c>
      <c r="N610" s="324" t="str">
        <f>IF('ALC Transition Plans'!$Z611="yes", IF('ALC Transition Plans'!AJ611,"Prod",IF('ALC Transition Plans'!AF611, 'ALC Transition Plans'!AC611," ")),"N/A")</f>
        <v>Prod</v>
      </c>
      <c r="O610" s="269" t="str">
        <f>IF('ALC Transition Plans'!AE611=0," ",'ALC Transition Plans'!AE611)</f>
        <v>Y</v>
      </c>
      <c r="P610" s="557" t="str">
        <f>IF('ALC Transition Plans'!AF611=0," ",'ALC Transition Plans'!AF611)</f>
        <v xml:space="preserve"> </v>
      </c>
      <c r="Q610" s="558">
        <f t="shared" si="50"/>
        <v>0</v>
      </c>
      <c r="R610" s="276" t="str">
        <f>IF(VLOOKUP(B610,'Pivot Table'!$B$5:$K$2000,8,FALSE)=1,"Yes","")</f>
        <v/>
      </c>
      <c r="S610" s="277" t="str">
        <f>'ALC Transition Plans'!BL611</f>
        <v>F</v>
      </c>
      <c r="T610" s="226" t="str">
        <f>IF('ALC POC'!D610=0," ",'ALC POC'!D610)</f>
        <v>Marble Dilneshau</v>
      </c>
      <c r="U610" s="139" t="str">
        <f>IF('ALC POC'!E610=0," ",'ALC POC'!E610)</f>
        <v>mdilneshau@usaid.gov</v>
      </c>
      <c r="V610" s="139" t="str">
        <f>IF('ALC POC'!F610=0," ",'ALC POC'!F610)</f>
        <v>202-567-5138</v>
      </c>
      <c r="X610">
        <f t="shared" si="52"/>
        <v>0</v>
      </c>
    </row>
    <row r="611" spans="1:24" ht="14.4" customHeight="1" x14ac:dyDescent="0.25">
      <c r="A611" s="333" t="s">
        <v>538</v>
      </c>
      <c r="B611" s="333" t="s">
        <v>1043</v>
      </c>
      <c r="C611" s="480" t="str">
        <f>IF('ALC POC'!C611=0," ",'ALC POC'!C611)</f>
        <v xml:space="preserve">USAID </v>
      </c>
      <c r="D611" s="480"/>
      <c r="E611" s="322" t="str">
        <f>IF('ALC Transition Plans'!$C612="yes", IF('ALC Transition Plans'!M612,"Prod",IF('ALC Transition Plans'!F612, 'ALC Transition Plans'!E612," ")),"N/A")</f>
        <v>Prod</v>
      </c>
      <c r="F611" s="261" t="str">
        <f>IF('ALC Transition Plans'!F612=0," ",'ALC Transition Plans'!F612)</f>
        <v xml:space="preserve"> </v>
      </c>
      <c r="G611" s="262" t="str">
        <f>IF('ALC Transition Plans'!G612=0," ",'ALC Transition Plans'!G612)</f>
        <v>Y</v>
      </c>
      <c r="H611" s="262" t="str">
        <f>IF('ALC Transition Plans'!H612=0," ",'ALC Transition Plans'!H612)</f>
        <v>Y</v>
      </c>
      <c r="I611" s="261" t="str">
        <f>IF('ALC Transition Plans'!I612=0," ",'ALC Transition Plans'!I612)</f>
        <v xml:space="preserve"> </v>
      </c>
      <c r="J611" s="329" t="str">
        <f>IF('ALC Transition Plans'!$O612="yes", IF('ALC Transition Plans'!X612,"Prod",IF('ALC Transition Plans'!R612, 'ALC Transition Plans'!Q612," ")),"N/A")</f>
        <v>N/A</v>
      </c>
      <c r="K611" s="330" t="str">
        <f>IF('ALC Transition Plans'!R612=0," ",'ALC Transition Plans'!R612)</f>
        <v xml:space="preserve"> </v>
      </c>
      <c r="L611" s="332" t="str">
        <f>IF('ALC Transition Plans'!S612=0," ",'ALC Transition Plans'!S612)</f>
        <v xml:space="preserve"> </v>
      </c>
      <c r="M611" s="330" t="str">
        <f>IF('ALC Transition Plans'!T612=0," ",'ALC Transition Plans'!T612)</f>
        <v xml:space="preserve"> </v>
      </c>
      <c r="N611" s="324" t="str">
        <f>IF('ALC Transition Plans'!$Z612="yes", IF('ALC Transition Plans'!AJ612,"Prod",IF('ALC Transition Plans'!AF612, 'ALC Transition Plans'!AC612," ")),"N/A")</f>
        <v>Prod</v>
      </c>
      <c r="O611" s="269" t="str">
        <f>IF('ALC Transition Plans'!AE612=0," ",'ALC Transition Plans'!AE612)</f>
        <v>Y</v>
      </c>
      <c r="P611" s="557" t="str">
        <f>IF('ALC Transition Plans'!AF612=0," ",'ALC Transition Plans'!AF612)</f>
        <v xml:space="preserve"> </v>
      </c>
      <c r="Q611" s="558">
        <f t="shared" si="50"/>
        <v>0</v>
      </c>
      <c r="R611" s="276" t="str">
        <f>IF(VLOOKUP(B611,'Pivot Table'!$B$5:$K$2000,8,FALSE)=1,"Yes","")</f>
        <v/>
      </c>
      <c r="S611" s="277" t="str">
        <f>'ALC Transition Plans'!BL612</f>
        <v>F</v>
      </c>
      <c r="T611" s="226" t="str">
        <f>IF('ALC POC'!D611=0," ",'ALC POC'!D611)</f>
        <v>Marble Dilneshau</v>
      </c>
      <c r="U611" s="139" t="str">
        <f>IF('ALC POC'!E611=0," ",'ALC POC'!E611)</f>
        <v>mdilneshau@usaid.gov</v>
      </c>
      <c r="V611" s="139" t="str">
        <f>IF('ALC POC'!F611=0," ",'ALC POC'!F611)</f>
        <v>202-567-5138</v>
      </c>
      <c r="X611">
        <f t="shared" si="52"/>
        <v>0</v>
      </c>
    </row>
    <row r="612" spans="1:24" ht="14.4" customHeight="1" x14ac:dyDescent="0.25">
      <c r="A612" s="333" t="s">
        <v>538</v>
      </c>
      <c r="B612" s="333" t="s">
        <v>586</v>
      </c>
      <c r="C612" s="480" t="str">
        <f>IF('ALC POC'!C612=0," ",'ALC POC'!C612)</f>
        <v xml:space="preserve">USAID </v>
      </c>
      <c r="D612" s="480"/>
      <c r="E612" s="322" t="str">
        <f>IF('ALC Transition Plans'!$C613="yes", IF('ALC Transition Plans'!M613,"Prod",IF('ALC Transition Plans'!F613, 'ALC Transition Plans'!E613," ")),"N/A")</f>
        <v>Prod</v>
      </c>
      <c r="F612" s="261">
        <f>IF('ALC Transition Plans'!F613=0," ",'ALC Transition Plans'!F613)</f>
        <v>41306</v>
      </c>
      <c r="G612" s="262" t="str">
        <f>IF('ALC Transition Plans'!G613=0," ",'ALC Transition Plans'!G613)</f>
        <v>Y</v>
      </c>
      <c r="H612" s="262" t="str">
        <f>IF('ALC Transition Plans'!H613=0," ",'ALC Transition Plans'!H613)</f>
        <v>Y</v>
      </c>
      <c r="I612" s="261" t="str">
        <f>IF('ALC Transition Plans'!I613=0," ",'ALC Transition Plans'!I613)</f>
        <v xml:space="preserve"> </v>
      </c>
      <c r="J612" s="329" t="str">
        <f>IF('ALC Transition Plans'!$O613="yes", IF('ALC Transition Plans'!X613,"Prod",IF('ALC Transition Plans'!R613, 'ALC Transition Plans'!Q613," ")),"N/A")</f>
        <v>N/A</v>
      </c>
      <c r="K612" s="330" t="str">
        <f>IF('ALC Transition Plans'!R613=0," ",'ALC Transition Plans'!R613)</f>
        <v xml:space="preserve"> </v>
      </c>
      <c r="L612" s="332" t="str">
        <f>IF('ALC Transition Plans'!S613=0," ",'ALC Transition Plans'!S613)</f>
        <v xml:space="preserve"> </v>
      </c>
      <c r="M612" s="330" t="str">
        <f>IF('ALC Transition Plans'!T613=0," ",'ALC Transition Plans'!T613)</f>
        <v xml:space="preserve"> </v>
      </c>
      <c r="N612" s="324" t="str">
        <f>IF('ALC Transition Plans'!$Z613="yes", IF('ALC Transition Plans'!AJ613,"Prod",IF('ALC Transition Plans'!AF613, 'ALC Transition Plans'!AC613," ")),"N/A")</f>
        <v>Prod</v>
      </c>
      <c r="O612" s="269" t="str">
        <f>IF('ALC Transition Plans'!AE613=0," ",'ALC Transition Plans'!AE613)</f>
        <v>Y</v>
      </c>
      <c r="P612" s="557" t="str">
        <f>IF('ALC Transition Plans'!AF613=0," ",'ALC Transition Plans'!AF613)</f>
        <v xml:space="preserve"> </v>
      </c>
      <c r="Q612" s="558">
        <f t="shared" ref="Q612:Q677" si="56">COUNTIF(E612:P612,"X")</f>
        <v>0</v>
      </c>
      <c r="R612" s="276" t="str">
        <f>IF(VLOOKUP(B612,'Pivot Table'!$B$5:$K$2000,8,FALSE)=1,"Yes","")</f>
        <v/>
      </c>
      <c r="S612" s="277" t="str">
        <f>'ALC Transition Plans'!BL613</f>
        <v>F</v>
      </c>
      <c r="T612" s="226" t="str">
        <f>IF('ALC POC'!D612=0," ",'ALC POC'!D612)</f>
        <v>Marble Dilneshau</v>
      </c>
      <c r="U612" s="139" t="str">
        <f>IF('ALC POC'!E612=0," ",'ALC POC'!E612)</f>
        <v>mdilneshau@usaid.gov</v>
      </c>
      <c r="V612" s="139" t="str">
        <f>IF('ALC POC'!F612=0," ",'ALC POC'!F612)</f>
        <v>202-567-5138</v>
      </c>
      <c r="X612">
        <f t="shared" si="52"/>
        <v>0</v>
      </c>
    </row>
    <row r="613" spans="1:24" ht="14.4" customHeight="1" x14ac:dyDescent="0.25">
      <c r="A613" s="333" t="s">
        <v>538</v>
      </c>
      <c r="B613" s="333" t="s">
        <v>587</v>
      </c>
      <c r="C613" s="480" t="str">
        <f>IF('ALC POC'!C613=0," ",'ALC POC'!C613)</f>
        <v xml:space="preserve">USAID </v>
      </c>
      <c r="D613" s="480"/>
      <c r="E613" s="322" t="str">
        <f>IF('ALC Transition Plans'!$C614="yes", IF('ALC Transition Plans'!M614,"Prod",IF('ALC Transition Plans'!F614, 'ALC Transition Plans'!E614," ")),"N/A")</f>
        <v>Prod</v>
      </c>
      <c r="F613" s="261">
        <f>IF('ALC Transition Plans'!F614=0," ",'ALC Transition Plans'!F614)</f>
        <v>41306</v>
      </c>
      <c r="G613" s="262" t="str">
        <f>IF('ALC Transition Plans'!G614=0," ",'ALC Transition Plans'!G614)</f>
        <v>Y</v>
      </c>
      <c r="H613" s="262" t="str">
        <f>IF('ALC Transition Plans'!H614=0," ",'ALC Transition Plans'!H614)</f>
        <v>Y</v>
      </c>
      <c r="I613" s="261" t="str">
        <f>IF('ALC Transition Plans'!I614=0," ",'ALC Transition Plans'!I614)</f>
        <v xml:space="preserve"> </v>
      </c>
      <c r="J613" s="329" t="str">
        <f>IF('ALC Transition Plans'!$O614="yes", IF('ALC Transition Plans'!X614,"Prod",IF('ALC Transition Plans'!R614, 'ALC Transition Plans'!Q614," ")),"N/A")</f>
        <v>N/A</v>
      </c>
      <c r="K613" s="330" t="str">
        <f>IF('ALC Transition Plans'!R614=0," ",'ALC Transition Plans'!R614)</f>
        <v xml:space="preserve"> </v>
      </c>
      <c r="L613" s="332" t="str">
        <f>IF('ALC Transition Plans'!S614=0," ",'ALC Transition Plans'!S614)</f>
        <v xml:space="preserve"> </v>
      </c>
      <c r="M613" s="330" t="str">
        <f>IF('ALC Transition Plans'!T614=0," ",'ALC Transition Plans'!T614)</f>
        <v xml:space="preserve"> </v>
      </c>
      <c r="N613" s="324" t="str">
        <f>IF('ALC Transition Plans'!$Z614="yes", IF('ALC Transition Plans'!AJ614,"Prod",IF('ALC Transition Plans'!AF614, 'ALC Transition Plans'!AC614," ")),"N/A")</f>
        <v>Prod</v>
      </c>
      <c r="O613" s="269" t="str">
        <f>IF('ALC Transition Plans'!AE614=0," ",'ALC Transition Plans'!AE614)</f>
        <v>Y</v>
      </c>
      <c r="P613" s="557" t="str">
        <f>IF('ALC Transition Plans'!AF614=0," ",'ALC Transition Plans'!AF614)</f>
        <v xml:space="preserve"> </v>
      </c>
      <c r="Q613" s="558">
        <f t="shared" si="56"/>
        <v>0</v>
      </c>
      <c r="R613" s="276" t="str">
        <f>IF(VLOOKUP(B613,'Pivot Table'!$B$5:$K$2000,8,FALSE)=1,"Yes","")</f>
        <v/>
      </c>
      <c r="S613" s="277" t="str">
        <f>'ALC Transition Plans'!BL614</f>
        <v>F</v>
      </c>
      <c r="T613" s="226" t="str">
        <f>IF('ALC POC'!D613=0," ",'ALC POC'!D613)</f>
        <v>Marble Dilneshau</v>
      </c>
      <c r="U613" s="139" t="str">
        <f>IF('ALC POC'!E613=0," ",'ALC POC'!E613)</f>
        <v>mdilneshau@usaid.gov</v>
      </c>
      <c r="V613" s="139" t="str">
        <f>IF('ALC POC'!F613=0," ",'ALC POC'!F613)</f>
        <v>202-567-5138</v>
      </c>
      <c r="X613">
        <f t="shared" ref="X613:X676" si="57">COUNTIF($A$2:$A$755,W613)</f>
        <v>0</v>
      </c>
    </row>
    <row r="614" spans="1:24" ht="21.6" customHeight="1" x14ac:dyDescent="0.25">
      <c r="A614" s="333" t="s">
        <v>589</v>
      </c>
      <c r="B614" s="333" t="s">
        <v>588</v>
      </c>
      <c r="C614" s="480" t="str">
        <f>IF('ALC POC'!C614=0," ",'ALC POC'!C614)</f>
        <v>Small Business Administrationo</v>
      </c>
      <c r="D614" s="480"/>
      <c r="E614" s="322" t="str">
        <f>IF('ALC Transition Plans'!$C615="yes", IF('ALC Transition Plans'!M615,"Prod",IF('ALC Transition Plans'!F615, 'ALC Transition Plans'!E615," ")),"N/A")</f>
        <v>Prod</v>
      </c>
      <c r="F614" s="261">
        <f>IF('ALC Transition Plans'!F615=0," ",'ALC Transition Plans'!F615)</f>
        <v>41640</v>
      </c>
      <c r="G614" s="262" t="str">
        <f>IF('ALC Transition Plans'!G615=0," ",'ALC Transition Plans'!G615)</f>
        <v>Y</v>
      </c>
      <c r="H614" s="262" t="str">
        <f>IF('ALC Transition Plans'!H615=0," ",'ALC Transition Plans'!H615)</f>
        <v>Y</v>
      </c>
      <c r="I614" s="261" t="str">
        <f>IF('ALC Transition Plans'!I615=0," ",'ALC Transition Plans'!I615)</f>
        <v xml:space="preserve"> </v>
      </c>
      <c r="J614" s="323" t="str">
        <f>IF('ALC Transition Plans'!$O615="yes", IF('ALC Transition Plans'!X615,"Prod",IF('ALC Transition Plans'!R615, 'ALC Transition Plans'!Q615," ")),"N/A")</f>
        <v>Prod</v>
      </c>
      <c r="K614" s="267">
        <f>IF('ALC Transition Plans'!R615=0," ",'ALC Transition Plans'!R615)</f>
        <v>41640</v>
      </c>
      <c r="L614" s="270" t="str">
        <f>IF('ALC Transition Plans'!S615=0," ",'ALC Transition Plans'!S615)</f>
        <v>Y</v>
      </c>
      <c r="M614" s="267" t="str">
        <f>IF('ALC Transition Plans'!T615=0," ",'ALC Transition Plans'!T615)</f>
        <v xml:space="preserve"> </v>
      </c>
      <c r="N614" s="324" t="str">
        <f>IF('ALC Transition Plans'!$Z615="yes", IF('ALC Transition Plans'!AJ615,"Prod",IF('ALC Transition Plans'!AF615, 'ALC Transition Plans'!AC615," ")),"N/A")</f>
        <v>Prod</v>
      </c>
      <c r="O614" s="269" t="str">
        <f>IF('ALC Transition Plans'!AE615=0," ",'ALC Transition Plans'!AE615)</f>
        <v>Y</v>
      </c>
      <c r="P614" s="557" t="str">
        <f>IF('ALC Transition Plans'!AF615=0," ",'ALC Transition Plans'!AF615)</f>
        <v xml:space="preserve"> </v>
      </c>
      <c r="Q614" s="558">
        <f t="shared" si="56"/>
        <v>0</v>
      </c>
      <c r="R614" s="276" t="str">
        <f>IF(VLOOKUP(B614,'Pivot Table'!$B$5:$K$2000,8,FALSE)=1,"Yes","")</f>
        <v/>
      </c>
      <c r="S614" s="277" t="str">
        <f>'ALC Transition Plans'!BL615</f>
        <v>F</v>
      </c>
      <c r="T614" s="226" t="str">
        <f>IF('ALC POC'!D614=0," ",'ALC POC'!D614)</f>
        <v>Blake Hoing</v>
      </c>
      <c r="U614" s="139" t="str">
        <f>IF('ALC POC'!E614=0," ",'ALC POC'!E614)</f>
        <v>blake.hoing@sba.gov</v>
      </c>
      <c r="V614" s="139" t="str">
        <f>IF('ALC POC'!F614=0," ",'ALC POC'!F614)</f>
        <v>303-844-5706</v>
      </c>
      <c r="X614">
        <f t="shared" si="57"/>
        <v>0</v>
      </c>
    </row>
    <row r="615" spans="1:24" ht="31.95" customHeight="1" x14ac:dyDescent="0.25">
      <c r="A615" s="333" t="s">
        <v>591</v>
      </c>
      <c r="B615" s="333" t="s">
        <v>590</v>
      </c>
      <c r="C615" s="480" t="str">
        <f>IF('ALC POC'!C615=0," ",'ALC POC'!C615)</f>
        <v>American Battle Monuments Commission - IBC</v>
      </c>
      <c r="D615" s="480"/>
      <c r="E615" s="322" t="str">
        <f>IF('ALC Transition Plans'!$C616="yes", IF('ALC Transition Plans'!M616,"Prod",IF('ALC Transition Plans'!F616, 'ALC Transition Plans'!E616," ")),"N/A")</f>
        <v>Prod</v>
      </c>
      <c r="F615" s="261">
        <f>IF('ALC Transition Plans'!F616=0," ",'ALC Transition Plans'!F616)</f>
        <v>41791</v>
      </c>
      <c r="G615" s="262" t="str">
        <f>IF('ALC Transition Plans'!G616=0," ",'ALC Transition Plans'!G616)</f>
        <v>Y</v>
      </c>
      <c r="H615" s="262" t="str">
        <f>IF('ALC Transition Plans'!H616=0," ",'ALC Transition Plans'!H616)</f>
        <v>Y</v>
      </c>
      <c r="I615" s="261" t="str">
        <f>IF('ALC Transition Plans'!I616=0," ",'ALC Transition Plans'!I616)</f>
        <v xml:space="preserve"> </v>
      </c>
      <c r="J615" s="323" t="str">
        <f>IF('ALC Transition Plans'!$O616="yes", IF('ALC Transition Plans'!X616,"Prod",IF('ALC Transition Plans'!R616, 'ALC Transition Plans'!Q616," ")),"N/A")</f>
        <v>Prod</v>
      </c>
      <c r="K615" s="267">
        <f>IF('ALC Transition Plans'!R616=0," ",'ALC Transition Plans'!R616)</f>
        <v>41791</v>
      </c>
      <c r="L615" s="270" t="str">
        <f>IF('ALC Transition Plans'!S616=0," ",'ALC Transition Plans'!S616)</f>
        <v>Y</v>
      </c>
      <c r="M615" s="267" t="str">
        <f>IF('ALC Transition Plans'!T616=0," ",'ALC Transition Plans'!T616)</f>
        <v xml:space="preserve"> </v>
      </c>
      <c r="N615" s="324" t="str">
        <f>IF('ALC Transition Plans'!$Z616="yes", IF('ALC Transition Plans'!AJ616,"Prod",IF('ALC Transition Plans'!AF616, 'ALC Transition Plans'!AC616," ")),"N/A")</f>
        <v>Prod</v>
      </c>
      <c r="O615" s="269" t="str">
        <f>IF('ALC Transition Plans'!AE616=0," ",'ALC Transition Plans'!AE616)</f>
        <v>Y</v>
      </c>
      <c r="P615" s="557" t="str">
        <f>IF('ALC Transition Plans'!AF616=0," ",'ALC Transition Plans'!AF616)</f>
        <v xml:space="preserve"> </v>
      </c>
      <c r="Q615" s="558">
        <f t="shared" si="56"/>
        <v>0</v>
      </c>
      <c r="R615" s="276" t="str">
        <f>IF(VLOOKUP(B615,'Pivot Table'!$B$5:$K$2000,8,FALSE)=1,"Yes","")</f>
        <v/>
      </c>
      <c r="S615" s="277" t="str">
        <f>'ALC Transition Plans'!BL616</f>
        <v>F</v>
      </c>
      <c r="T615" s="226" t="str">
        <f>IF('ALC POC'!D615=0," ",'ALC POC'!D615)</f>
        <v>Porscha Hicks-Plant</v>
      </c>
      <c r="U615" s="139" t="str">
        <f>IF('ALC POC'!E615=0," ",'ALC POC'!E615)</f>
        <v>Porscha_S_Hicks-Plant@ibc.doi.gov </v>
      </c>
      <c r="V615" s="139" t="str">
        <f>IF('ALC POC'!F615=0," ",'ALC POC'!F615)</f>
        <v>303-969-7277</v>
      </c>
      <c r="X615">
        <f t="shared" si="57"/>
        <v>0</v>
      </c>
    </row>
    <row r="616" spans="1:24" ht="21.6" customHeight="1" x14ac:dyDescent="0.25">
      <c r="A616" s="333" t="s">
        <v>593</v>
      </c>
      <c r="B616" s="333" t="s">
        <v>592</v>
      </c>
      <c r="C616" s="480" t="str">
        <f>IF('ALC POC'!C616=0," ",'ALC POC'!C616)</f>
        <v>Dept of Heallth &amp; Human Services (PSC)</v>
      </c>
      <c r="D616" s="480"/>
      <c r="E616" s="322" t="str">
        <f>IF('ALC Transition Plans'!$C617="yes", IF('ALC Transition Plans'!M617,"Prod",IF('ALC Transition Plans'!F617, 'ALC Transition Plans'!E617," ")),"N/A")</f>
        <v>Prod</v>
      </c>
      <c r="F616" s="261">
        <f>IF('ALC Transition Plans'!F617=0," ",'ALC Transition Plans'!F617)</f>
        <v>41760</v>
      </c>
      <c r="G616" s="262" t="str">
        <f>IF('ALC Transition Plans'!G617=0," ",'ALC Transition Plans'!G617)</f>
        <v>Y</v>
      </c>
      <c r="H616" s="262" t="str">
        <f>IF('ALC Transition Plans'!H617=0," ",'ALC Transition Plans'!H617)</f>
        <v>Y</v>
      </c>
      <c r="I616" s="261" t="str">
        <f>IF('ALC Transition Plans'!I617=0," ",'ALC Transition Plans'!I617)</f>
        <v xml:space="preserve"> </v>
      </c>
      <c r="J616" s="323" t="str">
        <f>IF('ALC Transition Plans'!$O617="yes", IF('ALC Transition Plans'!X617,"Prod",IF('ALC Transition Plans'!R617, 'ALC Transition Plans'!Q617," ")),"N/A")</f>
        <v>Prod</v>
      </c>
      <c r="K616" s="267">
        <f>IF('ALC Transition Plans'!R617=0," ",'ALC Transition Plans'!R617)</f>
        <v>41760</v>
      </c>
      <c r="L616" s="270" t="str">
        <f>IF('ALC Transition Plans'!S617=0," ",'ALC Transition Plans'!S617)</f>
        <v>Y</v>
      </c>
      <c r="M616" s="267" t="str">
        <f>IF('ALC Transition Plans'!T617=0," ",'ALC Transition Plans'!T617)</f>
        <v xml:space="preserve"> </v>
      </c>
      <c r="N616" s="324" t="str">
        <f>IF('ALC Transition Plans'!$Z617="yes", IF('ALC Transition Plans'!AJ617,"Prod",IF('ALC Transition Plans'!AF617, 'ALC Transition Plans'!AC617," ")),"N/A")</f>
        <v>Prod</v>
      </c>
      <c r="O616" s="269" t="str">
        <f>IF('ALC Transition Plans'!AE617=0," ",'ALC Transition Plans'!AE617)</f>
        <v>Y</v>
      </c>
      <c r="P616" s="557" t="str">
        <f>IF('ALC Transition Plans'!AF617=0," ",'ALC Transition Plans'!AF617)</f>
        <v xml:space="preserve"> </v>
      </c>
      <c r="Q616" s="558">
        <f t="shared" si="56"/>
        <v>0</v>
      </c>
      <c r="R616" s="276" t="str">
        <f>IF(VLOOKUP(B616,'Pivot Table'!$B$5:$K$2000,8,FALSE)=1,"Yes","")</f>
        <v/>
      </c>
      <c r="S616" s="277" t="str">
        <f>'ALC Transition Plans'!BL617</f>
        <v>F</v>
      </c>
      <c r="T616" s="226" t="str">
        <f>IF('ALC POC'!D616=0," ",'ALC POC'!D616)</f>
        <v>Tanya Lee</v>
      </c>
      <c r="U616" s="139" t="str">
        <f>IF('ALC POC'!E616=0," ",'ALC POC'!E616)</f>
        <v>Tanya.Lee@psc.hhs.gov</v>
      </c>
      <c r="V616" s="139" t="str">
        <f>IF('ALC POC'!F616=0," ",'ALC POC'!F616)</f>
        <v xml:space="preserve">(301) 492-4860 </v>
      </c>
      <c r="X616">
        <f t="shared" si="57"/>
        <v>0</v>
      </c>
    </row>
    <row r="617" spans="1:24" ht="15" x14ac:dyDescent="0.25">
      <c r="A617" s="333" t="s">
        <v>593</v>
      </c>
      <c r="B617" s="333" t="s">
        <v>594</v>
      </c>
      <c r="C617" s="480" t="str">
        <f>IF('ALC POC'!C617=0," ",'ALC POC'!C617)</f>
        <v>Dept of Heallth &amp; Human Services</v>
      </c>
      <c r="D617" s="480"/>
      <c r="E617" s="329" t="str">
        <f>IF('ALC Transition Plans'!$C618="yes", IF('ALC Transition Plans'!M618,"Prod",IF('ALC Transition Plans'!F618, 'ALC Transition Plans'!E618," ")),"N/A")</f>
        <v>N/A</v>
      </c>
      <c r="F617" s="330" t="str">
        <f>IF('ALC Transition Plans'!F618=0," ",'ALC Transition Plans'!F618)</f>
        <v xml:space="preserve"> </v>
      </c>
      <c r="G617" s="331" t="str">
        <f>IF('ALC Transition Plans'!G618=0," ",'ALC Transition Plans'!G618)</f>
        <v xml:space="preserve"> </v>
      </c>
      <c r="H617" s="331" t="str">
        <f>IF('ALC Transition Plans'!H618=0," ",'ALC Transition Plans'!H618)</f>
        <v xml:space="preserve"> </v>
      </c>
      <c r="I617" s="330" t="str">
        <f>IF('ALC Transition Plans'!I618=0," ",'ALC Transition Plans'!I618)</f>
        <v xml:space="preserve"> </v>
      </c>
      <c r="J617" s="323" t="str">
        <f>IF('ALC Transition Plans'!$O618="yes", IF('ALC Transition Plans'!X618,"Prod",IF('ALC Transition Plans'!R618, 'ALC Transition Plans'!Q618," ")),"N/A")</f>
        <v xml:space="preserve"> </v>
      </c>
      <c r="K617" s="267" t="str">
        <f>IF('ALC Transition Plans'!R618=0," ",'ALC Transition Plans'!R618)</f>
        <v xml:space="preserve"> </v>
      </c>
      <c r="L617" s="270" t="str">
        <f>IF('ALC Transition Plans'!S618=0," ",'ALC Transition Plans'!S618)</f>
        <v xml:space="preserve"> </v>
      </c>
      <c r="M617" s="267">
        <f>IF('ALC Transition Plans'!T618=0," ",'ALC Transition Plans'!T618)</f>
        <v>42644</v>
      </c>
      <c r="N617" s="329" t="str">
        <f>IF('ALC Transition Plans'!$Z618="yes", IF('ALC Transition Plans'!AJ618,"Prod",IF('ALC Transition Plans'!AF618, 'ALC Transition Plans'!AC618," ")),"N/A")</f>
        <v>N/A</v>
      </c>
      <c r="O617" s="332" t="str">
        <f>IF('ALC Transition Plans'!AE618=0," ",'ALC Transition Plans'!AE618)</f>
        <v xml:space="preserve"> </v>
      </c>
      <c r="P617" s="560" t="str">
        <f>IF('ALC Transition Plans'!AF618=0," ",'ALC Transition Plans'!AF618)</f>
        <v xml:space="preserve"> </v>
      </c>
      <c r="Q617" s="558">
        <f t="shared" si="56"/>
        <v>0</v>
      </c>
      <c r="R617" s="276" t="str">
        <f>IF(VLOOKUP(B617,'Pivot Table'!$B$5:$K$2000,8,FALSE)=1,"Yes","")</f>
        <v>Yes</v>
      </c>
      <c r="S617" s="277" t="str">
        <f>'ALC Transition Plans'!BL618</f>
        <v xml:space="preserve"> </v>
      </c>
      <c r="T617" s="226" t="str">
        <f>IF('ALC POC'!D617=0," ",'ALC POC'!D617)</f>
        <v>Daniel Long</v>
      </c>
      <c r="U617" s="139" t="str">
        <f>IF('ALC POC'!E617=0," ",'ALC POC'!E617)</f>
        <v>Daniel.Long@PSC.hhs.gov</v>
      </c>
      <c r="V617" s="139" t="str">
        <f>IF('ALC POC'!F617=0," ",'ALC POC'!F617)</f>
        <v>301-492-5074</v>
      </c>
      <c r="X617">
        <f t="shared" si="57"/>
        <v>0</v>
      </c>
    </row>
    <row r="618" spans="1:24" ht="21.6" customHeight="1" x14ac:dyDescent="0.25">
      <c r="A618" s="333" t="s">
        <v>593</v>
      </c>
      <c r="B618" s="333" t="s">
        <v>595</v>
      </c>
      <c r="C618" s="480" t="str">
        <f>IF('ALC POC'!C618=0," ",'ALC POC'!C618)</f>
        <v>Dept of Heallth &amp; Human Services</v>
      </c>
      <c r="D618" s="480"/>
      <c r="E618" s="322" t="str">
        <f>IF('ALC Transition Plans'!$C619="yes", IF('ALC Transition Plans'!M619,"Prod",IF('ALC Transition Plans'!F619, 'ALC Transition Plans'!E619," ")),"N/A")</f>
        <v>Prod</v>
      </c>
      <c r="F618" s="261">
        <f>IF('ALC Transition Plans'!F619=0," ",'ALC Transition Plans'!F619)</f>
        <v>41883</v>
      </c>
      <c r="G618" s="262" t="str">
        <f>IF('ALC Transition Plans'!G619=0," ",'ALC Transition Plans'!G619)</f>
        <v>Y</v>
      </c>
      <c r="H618" s="262" t="str">
        <f>IF('ALC Transition Plans'!H619=0," ",'ALC Transition Plans'!H619)</f>
        <v>Y</v>
      </c>
      <c r="I618" s="261" t="str">
        <f>IF('ALC Transition Plans'!I619=0," ",'ALC Transition Plans'!I619)</f>
        <v xml:space="preserve"> </v>
      </c>
      <c r="J618" s="323" t="str">
        <f>IF('ALC Transition Plans'!$O619="yes", IF('ALC Transition Plans'!X619,"Prod",IF('ALC Transition Plans'!R619, 'ALC Transition Plans'!Q619," ")),"N/A")</f>
        <v>Prod</v>
      </c>
      <c r="K618" s="267">
        <f>IF('ALC Transition Plans'!R619=0," ",'ALC Transition Plans'!R619)</f>
        <v>41883</v>
      </c>
      <c r="L618" s="270" t="str">
        <f>IF('ALC Transition Plans'!S619=0," ",'ALC Transition Plans'!S619)</f>
        <v>Y</v>
      </c>
      <c r="M618" s="267" t="str">
        <f>IF('ALC Transition Plans'!T619=0," ",'ALC Transition Plans'!T619)</f>
        <v xml:space="preserve"> </v>
      </c>
      <c r="N618" s="324" t="str">
        <f>IF('ALC Transition Plans'!$Z619="yes", IF('ALC Transition Plans'!AJ619,"Prod",IF('ALC Transition Plans'!AF619, 'ALC Transition Plans'!AC619," ")),"N/A")</f>
        <v>Prod</v>
      </c>
      <c r="O618" s="269" t="str">
        <f>IF('ALC Transition Plans'!AE619=0," ",'ALC Transition Plans'!AE619)</f>
        <v>Y</v>
      </c>
      <c r="P618" s="557" t="str">
        <f>IF('ALC Transition Plans'!AF619=0," ",'ALC Transition Plans'!AF619)</f>
        <v xml:space="preserve"> </v>
      </c>
      <c r="Q618" s="558">
        <f t="shared" si="56"/>
        <v>0</v>
      </c>
      <c r="R618" s="276" t="str">
        <f>IF(VLOOKUP(B618,'Pivot Table'!$B$5:$K$2000,8,FALSE)=1,"Yes","")</f>
        <v/>
      </c>
      <c r="S618" s="277" t="str">
        <f>'ALC Transition Plans'!BL619</f>
        <v>F</v>
      </c>
      <c r="T618" s="226" t="str">
        <f>IF('ALC POC'!D618=0," ",'ALC POC'!D618)</f>
        <v>Daniel Long</v>
      </c>
      <c r="U618" s="139" t="str">
        <f>IF('ALC POC'!E618=0," ",'ALC POC'!E618)</f>
        <v>Daniel.Long@PSC.hhs.gov</v>
      </c>
      <c r="V618" s="139" t="str">
        <f>IF('ALC POC'!F618=0," ",'ALC POC'!F618)</f>
        <v>301-492-5074</v>
      </c>
      <c r="X618">
        <f t="shared" si="57"/>
        <v>0</v>
      </c>
    </row>
    <row r="619" spans="1:24" ht="21.6" customHeight="1" x14ac:dyDescent="0.25">
      <c r="A619" s="333" t="s">
        <v>593</v>
      </c>
      <c r="B619" s="333" t="s">
        <v>1111</v>
      </c>
      <c r="C619" s="480" t="str">
        <f>IF('ALC POC'!C619=0," ",'ALC POC'!C619)</f>
        <v>Dept of Heallth &amp; Human Services</v>
      </c>
      <c r="D619" s="480"/>
      <c r="E619" s="322" t="str">
        <f>IF('ALC Transition Plans'!$C620="yes", IF('ALC Transition Plans'!M620,"Prod",IF('ALC Transition Plans'!F620, 'ALC Transition Plans'!E620," ")),"N/A")</f>
        <v>Prod</v>
      </c>
      <c r="F619" s="261" t="str">
        <f>IF('ALC Transition Plans'!F620=0," ",'ALC Transition Plans'!F620)</f>
        <v xml:space="preserve"> </v>
      </c>
      <c r="G619" s="262" t="str">
        <f>IF('ALC Transition Plans'!G620=0," ",'ALC Transition Plans'!G620)</f>
        <v>Y</v>
      </c>
      <c r="H619" s="262" t="str">
        <f>IF('ALC Transition Plans'!H620=0," ",'ALC Transition Plans'!H620)</f>
        <v>Y</v>
      </c>
      <c r="I619" s="261" t="str">
        <f>IF('ALC Transition Plans'!I620=0," ",'ALC Transition Plans'!I620)</f>
        <v xml:space="preserve"> </v>
      </c>
      <c r="J619" s="329" t="str">
        <f>IF('ALC Transition Plans'!$O620="yes", IF('ALC Transition Plans'!X620,"Prod",IF('ALC Transition Plans'!R620, 'ALC Transition Plans'!Q620," ")),"N/A")</f>
        <v>N/A</v>
      </c>
      <c r="K619" s="330" t="str">
        <f>IF('ALC Transition Plans'!R620=0," ",'ALC Transition Plans'!R620)</f>
        <v xml:space="preserve"> </v>
      </c>
      <c r="L619" s="332" t="str">
        <f>IF('ALC Transition Plans'!S620=0," ",'ALC Transition Plans'!S620)</f>
        <v xml:space="preserve"> </v>
      </c>
      <c r="M619" s="330" t="str">
        <f>IF('ALC Transition Plans'!T620=0," ",'ALC Transition Plans'!T620)</f>
        <v xml:space="preserve"> </v>
      </c>
      <c r="N619" s="329" t="str">
        <f>IF('ALC Transition Plans'!$Z620="yes", IF('ALC Transition Plans'!AJ620,"Prod",IF('ALC Transition Plans'!AF620, 'ALC Transition Plans'!AC620," ")),"N/A")</f>
        <v>N/A</v>
      </c>
      <c r="O619" s="332" t="str">
        <f>IF('ALC Transition Plans'!AE620=0," ",'ALC Transition Plans'!AE620)</f>
        <v xml:space="preserve"> </v>
      </c>
      <c r="P619" s="560" t="str">
        <f>IF('ALC Transition Plans'!AF620=0," ",'ALC Transition Plans'!AF620)</f>
        <v xml:space="preserve"> </v>
      </c>
      <c r="Q619" s="558">
        <f>COUNTIF(E619:P619,"X")</f>
        <v>0</v>
      </c>
      <c r="R619" s="276" t="str">
        <f>IF(VLOOKUP(B619,'Pivot Table'!$B$5:$K$2000,8,FALSE)=1,"Yes","")</f>
        <v/>
      </c>
      <c r="S619" s="277" t="str">
        <f>'ALC Transition Plans'!BL620</f>
        <v>F</v>
      </c>
      <c r="T619" s="226" t="str">
        <f>IF('ALC POC'!D619=0," ",'ALC POC'!D619)</f>
        <v>Daniel Long</v>
      </c>
      <c r="U619" s="139" t="str">
        <f>IF('ALC POC'!E619=0," ",'ALC POC'!E619)</f>
        <v>Daniel.Long@PSC.hhs.gov</v>
      </c>
      <c r="V619" s="139" t="str">
        <f>IF('ALC POC'!F619=0," ",'ALC POC'!F619)</f>
        <v>301-492-5074</v>
      </c>
      <c r="X619">
        <f t="shared" si="57"/>
        <v>0</v>
      </c>
    </row>
    <row r="620" spans="1:24" ht="22.5" x14ac:dyDescent="0.25">
      <c r="A620" s="333" t="s">
        <v>593</v>
      </c>
      <c r="B620" s="333" t="s">
        <v>596</v>
      </c>
      <c r="C620" s="480" t="str">
        <f>IF('ALC POC'!C620=0," ",'ALC POC'!C620)</f>
        <v>Dept of Heallth &amp; Human Services(PSC)</v>
      </c>
      <c r="D620" s="480" t="s">
        <v>1886</v>
      </c>
      <c r="E620" s="322" t="str">
        <f>IF('ALC Transition Plans'!$C621="yes", IF('ALC Transition Plans'!M621,"Prod",IF('ALC Transition Plans'!F621, 'ALC Transition Plans'!E621," ")),"N/A")</f>
        <v>X</v>
      </c>
      <c r="F620" s="261">
        <f>IF('ALC Transition Plans'!F621=0," ",'ALC Transition Plans'!F621)</f>
        <v>41760</v>
      </c>
      <c r="G620" s="262" t="str">
        <f>IF('ALC Transition Plans'!G621=0," ",'ALC Transition Plans'!G621)</f>
        <v>Y</v>
      </c>
      <c r="H620" s="262" t="str">
        <f>IF('ALC Transition Plans'!H621=0," ",'ALC Transition Plans'!H621)</f>
        <v>Y</v>
      </c>
      <c r="I620" s="261">
        <f>IF('ALC Transition Plans'!I621=0," ",'ALC Transition Plans'!I621)</f>
        <v>42644</v>
      </c>
      <c r="J620" s="323" t="str">
        <f>IF('ALC Transition Plans'!$O621="yes", IF('ALC Transition Plans'!X621,"Prod",IF('ALC Transition Plans'!R621, 'ALC Transition Plans'!Q621," ")),"N/A")</f>
        <v>X</v>
      </c>
      <c r="K620" s="267">
        <f>IF('ALC Transition Plans'!R621=0," ",'ALC Transition Plans'!R621)</f>
        <v>41760</v>
      </c>
      <c r="L620" s="270" t="str">
        <f>IF('ALC Transition Plans'!S621=0," ",'ALC Transition Plans'!S621)</f>
        <v>Y</v>
      </c>
      <c r="M620" s="267">
        <f>IF('ALC Transition Plans'!T621=0," ",'ALC Transition Plans'!T621)</f>
        <v>42644</v>
      </c>
      <c r="N620" s="324" t="str">
        <f>IF('ALC Transition Plans'!$Z621="yes", IF('ALC Transition Plans'!AJ621,"Prod",IF('ALC Transition Plans'!AF621, 'ALC Transition Plans'!AC621," ")),"N/A")</f>
        <v>X</v>
      </c>
      <c r="O620" s="269" t="str">
        <f>IF('ALC Transition Plans'!AE621=0," ",'ALC Transition Plans'!AE621)</f>
        <v>Y</v>
      </c>
      <c r="P620" s="557">
        <f>IF('ALC Transition Plans'!AF621=0," ",'ALC Transition Plans'!AF621)</f>
        <v>42644</v>
      </c>
      <c r="Q620" s="558">
        <f t="shared" si="56"/>
        <v>3</v>
      </c>
      <c r="R620" s="276" t="str">
        <f>IF(VLOOKUP(B620,'Pivot Table'!$B$5:$K$2000,8,FALSE)=1,"Yes","")</f>
        <v/>
      </c>
      <c r="S620" s="277" t="str">
        <f>'ALC Transition Plans'!BL621</f>
        <v xml:space="preserve"> </v>
      </c>
      <c r="T620" s="226" t="str">
        <f>IF('ALC POC'!D620=0," ",'ALC POC'!D620)</f>
        <v>John A. Thompson,</v>
      </c>
      <c r="U620" s="139" t="str">
        <f>IF('ALC POC'!E620=0," ",'ALC POC'!E620)</f>
        <v>John.Thompson@psc.hhs.gov</v>
      </c>
      <c r="V620" s="139" t="str">
        <f>IF('ALC POC'!F620=0," ",'ALC POC'!F620)</f>
        <v>(301) 443-5942</v>
      </c>
      <c r="X620">
        <f t="shared" si="57"/>
        <v>0</v>
      </c>
    </row>
    <row r="621" spans="1:24" ht="45.75" x14ac:dyDescent="0.25">
      <c r="A621" s="333" t="s">
        <v>593</v>
      </c>
      <c r="B621" s="333" t="s">
        <v>597</v>
      </c>
      <c r="C621" s="480" t="str">
        <f>IF('ALC POC'!C621=0," ",'ALC POC'!C621)</f>
        <v>Dept of Heallth &amp; Human Services (IHS) Navajo</v>
      </c>
      <c r="D621" s="480" t="s">
        <v>1886</v>
      </c>
      <c r="E621" s="322" t="str">
        <f>IF('ALC Transition Plans'!$C622="yes", IF('ALC Transition Plans'!M622,"Prod",IF('ALC Transition Plans'!F622, 'ALC Transition Plans'!E622," ")),"N/A")</f>
        <v>X</v>
      </c>
      <c r="F621" s="261">
        <f>IF('ALC Transition Plans'!F622=0," ",'ALC Transition Plans'!F622)</f>
        <v>41821</v>
      </c>
      <c r="G621" s="262" t="str">
        <f>IF('ALC Transition Plans'!G622=0," ",'ALC Transition Plans'!G622)</f>
        <v>Y</v>
      </c>
      <c r="H621" s="262" t="str">
        <f>IF('ALC Transition Plans'!H622=0," ",'ALC Transition Plans'!H622)</f>
        <v>Y</v>
      </c>
      <c r="I621" s="261">
        <f>IF('ALC Transition Plans'!I622=0," ",'ALC Transition Plans'!I622)</f>
        <v>42644</v>
      </c>
      <c r="J621" s="323" t="str">
        <f>IF('ALC Transition Plans'!$O622="yes", IF('ALC Transition Plans'!X622,"Prod",IF('ALC Transition Plans'!R622, 'ALC Transition Plans'!Q622," ")),"N/A")</f>
        <v>X</v>
      </c>
      <c r="K621" s="267">
        <f>IF('ALC Transition Plans'!R622=0," ",'ALC Transition Plans'!R622)</f>
        <v>41821</v>
      </c>
      <c r="L621" s="270" t="str">
        <f>IF('ALC Transition Plans'!S622=0," ",'ALC Transition Plans'!S622)</f>
        <v>Y</v>
      </c>
      <c r="M621" s="267">
        <f>IF('ALC Transition Plans'!T622=0," ",'ALC Transition Plans'!T622)</f>
        <v>42644</v>
      </c>
      <c r="N621" s="324" t="str">
        <f>IF('ALC Transition Plans'!$Z622="yes", IF('ALC Transition Plans'!AJ622,"Prod",IF('ALC Transition Plans'!AF622, 'ALC Transition Plans'!AC622," ")),"N/A")</f>
        <v>X</v>
      </c>
      <c r="O621" s="269" t="str">
        <f>IF('ALC Transition Plans'!AE622=0," ",'ALC Transition Plans'!AE622)</f>
        <v>Y</v>
      </c>
      <c r="P621" s="557">
        <f>IF('ALC Transition Plans'!AF622=0," ",'ALC Transition Plans'!AF622)</f>
        <v>42644</v>
      </c>
      <c r="Q621" s="558">
        <f t="shared" si="56"/>
        <v>3</v>
      </c>
      <c r="R621" s="276" t="str">
        <f>IF(VLOOKUP(B621,'Pivot Table'!$B$5:$K$2000,8,FALSE)=1,"Yes","")</f>
        <v/>
      </c>
      <c r="S621" s="277" t="str">
        <f>'ALC Transition Plans'!BL622</f>
        <v xml:space="preserve"> </v>
      </c>
      <c r="T621" s="226" t="str">
        <f>IF('ALC POC'!D621=0," ",'ALC POC'!D621)</f>
        <v>Carey Tso
Maybelle Slowman
Marion Kelley-Jim
Barbara Smith</v>
      </c>
      <c r="U621" s="139" t="str">
        <f>IF('ALC POC'!E621=0," ",'ALC POC'!E621)</f>
        <v>Carey.Tso@ihs.gov
Maybelle.Slowman@ihs.gov
Marion.Kelley-Jim@ihs.gov
Barbara.Smith2@ihs.gov</v>
      </c>
      <c r="V621" s="139" t="str">
        <f>IF('ALC POC'!F621=0," ",'ALC POC'!F621)</f>
        <v>928-871-1308
928-871-1426
928-871-1409</v>
      </c>
      <c r="X621">
        <f t="shared" si="57"/>
        <v>0</v>
      </c>
    </row>
    <row r="622" spans="1:24" ht="23.25" x14ac:dyDescent="0.25">
      <c r="A622" s="333" t="s">
        <v>593</v>
      </c>
      <c r="B622" s="333" t="s">
        <v>598</v>
      </c>
      <c r="C622" s="480" t="str">
        <f>IF('ALC POC'!C622=0," ",'ALC POC'!C622)</f>
        <v>Dept of Heallth &amp; Human Services (IHS) Albuquerque</v>
      </c>
      <c r="D622" s="480" t="s">
        <v>1886</v>
      </c>
      <c r="E622" s="322" t="str">
        <f>IF('ALC Transition Plans'!$C623="yes", IF('ALC Transition Plans'!M623,"Prod",IF('ALC Transition Plans'!F623, 'ALC Transition Plans'!E623," ")),"N/A")</f>
        <v>X</v>
      </c>
      <c r="F622" s="261">
        <f>IF('ALC Transition Plans'!F623=0," ",'ALC Transition Plans'!F623)</f>
        <v>41821</v>
      </c>
      <c r="G622" s="262" t="str">
        <f>IF('ALC Transition Plans'!G623=0," ",'ALC Transition Plans'!G623)</f>
        <v>Y</v>
      </c>
      <c r="H622" s="262" t="str">
        <f>IF('ALC Transition Plans'!H623=0," ",'ALC Transition Plans'!H623)</f>
        <v>Y</v>
      </c>
      <c r="I622" s="261">
        <f>IF('ALC Transition Plans'!I623=0," ",'ALC Transition Plans'!I623)</f>
        <v>42644</v>
      </c>
      <c r="J622" s="323" t="str">
        <f>IF('ALC Transition Plans'!$O623="yes", IF('ALC Transition Plans'!X623,"Prod",IF('ALC Transition Plans'!R623, 'ALC Transition Plans'!Q623," ")),"N/A")</f>
        <v>X</v>
      </c>
      <c r="K622" s="267">
        <f>IF('ALC Transition Plans'!R623=0," ",'ALC Transition Plans'!R623)</f>
        <v>41821</v>
      </c>
      <c r="L622" s="270" t="str">
        <f>IF('ALC Transition Plans'!S623=0," ",'ALC Transition Plans'!S623)</f>
        <v>Y</v>
      </c>
      <c r="M622" s="267">
        <f>IF('ALC Transition Plans'!T623=0," ",'ALC Transition Plans'!T623)</f>
        <v>42644</v>
      </c>
      <c r="N622" s="324" t="str">
        <f>IF('ALC Transition Plans'!$Z623="yes", IF('ALC Transition Plans'!AJ623,"Prod",IF('ALC Transition Plans'!AF623, 'ALC Transition Plans'!AC623," ")),"N/A")</f>
        <v>X</v>
      </c>
      <c r="O622" s="269" t="str">
        <f>IF('ALC Transition Plans'!AE623=0," ",'ALC Transition Plans'!AE623)</f>
        <v>Y</v>
      </c>
      <c r="P622" s="557">
        <f>IF('ALC Transition Plans'!AF623=0," ",'ALC Transition Plans'!AF623)</f>
        <v>42644</v>
      </c>
      <c r="Q622" s="558">
        <f t="shared" si="56"/>
        <v>3</v>
      </c>
      <c r="R622" s="276" t="str">
        <f>IF(VLOOKUP(B622,'Pivot Table'!$B$5:$K$2000,8,FALSE)=1,"Yes","")</f>
        <v/>
      </c>
      <c r="S622" s="277" t="str">
        <f>'ALC Transition Plans'!BL623</f>
        <v xml:space="preserve"> </v>
      </c>
      <c r="T622" s="226" t="str">
        <f>IF('ALC POC'!D622=0," ",'ALC POC'!D622)</f>
        <v>Mary Jojola (ALB, TUC)
Rhonda Boal</v>
      </c>
      <c r="U622" s="139" t="str">
        <f>IF('ALC POC'!E622=0," ",'ALC POC'!E622)</f>
        <v>Mary.Jojola@ihs.gov
Rhonda.Boal@ihs.gov</v>
      </c>
      <c r="V622" s="139" t="str">
        <f>IF('ALC POC'!F622=0," ",'ALC POC'!F622)</f>
        <v>505-248-4576</v>
      </c>
      <c r="X622">
        <f t="shared" si="57"/>
        <v>0</v>
      </c>
    </row>
    <row r="623" spans="1:24" ht="23.25" x14ac:dyDescent="0.25">
      <c r="A623" s="333" t="s">
        <v>593</v>
      </c>
      <c r="B623" s="333" t="s">
        <v>599</v>
      </c>
      <c r="C623" s="480" t="str">
        <f>IF('ALC POC'!C623=0," ",'ALC POC'!C623)</f>
        <v>Dept of Heallth &amp; Human Services (IHS)</v>
      </c>
      <c r="D623" s="480" t="s">
        <v>1886</v>
      </c>
      <c r="E623" s="322" t="str">
        <f>IF('ALC Transition Plans'!$C624="yes", IF('ALC Transition Plans'!M624,"Prod",IF('ALC Transition Plans'!F624, 'ALC Transition Plans'!E624," ")),"N/A")</f>
        <v>X</v>
      </c>
      <c r="F623" s="261">
        <f>IF('ALC Transition Plans'!F624=0," ",'ALC Transition Plans'!F624)</f>
        <v>41821</v>
      </c>
      <c r="G623" s="262" t="str">
        <f>IF('ALC Transition Plans'!G624=0," ",'ALC Transition Plans'!G624)</f>
        <v>Y</v>
      </c>
      <c r="H623" s="262" t="str">
        <f>IF('ALC Transition Plans'!H624=0," ",'ALC Transition Plans'!H624)</f>
        <v>Y</v>
      </c>
      <c r="I623" s="261">
        <f>IF('ALC Transition Plans'!I624=0," ",'ALC Transition Plans'!I624)</f>
        <v>42644</v>
      </c>
      <c r="J623" s="323" t="str">
        <f>IF('ALC Transition Plans'!$O624="yes", IF('ALC Transition Plans'!X624,"Prod",IF('ALC Transition Plans'!R624, 'ALC Transition Plans'!Q624," ")),"N/A")</f>
        <v>X</v>
      </c>
      <c r="K623" s="267">
        <f>IF('ALC Transition Plans'!R624=0," ",'ALC Transition Plans'!R624)</f>
        <v>41821</v>
      </c>
      <c r="L623" s="270" t="str">
        <f>IF('ALC Transition Plans'!S624=0," ",'ALC Transition Plans'!S624)</f>
        <v>Y</v>
      </c>
      <c r="M623" s="267">
        <f>IF('ALC Transition Plans'!T624=0," ",'ALC Transition Plans'!T624)</f>
        <v>42644</v>
      </c>
      <c r="N623" s="324" t="str">
        <f>IF('ALC Transition Plans'!$Z624="yes", IF('ALC Transition Plans'!AJ624,"Prod",IF('ALC Transition Plans'!AF624, 'ALC Transition Plans'!AC624," ")),"N/A")</f>
        <v>X</v>
      </c>
      <c r="O623" s="269" t="str">
        <f>IF('ALC Transition Plans'!AE624=0," ",'ALC Transition Plans'!AE624)</f>
        <v>Y</v>
      </c>
      <c r="P623" s="557">
        <f>IF('ALC Transition Plans'!AF624=0," ",'ALC Transition Plans'!AF624)</f>
        <v>42644</v>
      </c>
      <c r="Q623" s="558">
        <f t="shared" si="56"/>
        <v>3</v>
      </c>
      <c r="R623" s="276" t="str">
        <f>IF(VLOOKUP(B623,'Pivot Table'!$B$5:$K$2000,8,FALSE)=1,"Yes","")</f>
        <v/>
      </c>
      <c r="S623" s="277" t="str">
        <f>'ALC Transition Plans'!BL624</f>
        <v xml:space="preserve"> </v>
      </c>
      <c r="T623" s="226" t="str">
        <f>IF('ALC POC'!D623=0," ",'ALC POC'!D623)</f>
        <v xml:space="preserve"> Lavina Guy 
Carla Despain</v>
      </c>
      <c r="U623" s="139" t="str">
        <f>IF('ALC POC'!E623=0," ",'ALC POC'!E623)</f>
        <v>Lavina.Guy@ihs.gov
Carla.Despain@ihs.gov</v>
      </c>
      <c r="V623" s="139" t="str">
        <f>IF('ALC POC'!F623=0," ",'ALC POC'!F623)</f>
        <v>405-951-3912</v>
      </c>
      <c r="X623">
        <f t="shared" si="57"/>
        <v>0</v>
      </c>
    </row>
    <row r="624" spans="1:24" ht="23.25" x14ac:dyDescent="0.25">
      <c r="A624" s="333" t="s">
        <v>593</v>
      </c>
      <c r="B624" s="333" t="s">
        <v>600</v>
      </c>
      <c r="C624" s="480" t="str">
        <f>IF('ALC POC'!C624=0," ",'ALC POC'!C624)</f>
        <v>Dept of Heallth &amp; Human Services (IHS)</v>
      </c>
      <c r="D624" s="480" t="s">
        <v>1886</v>
      </c>
      <c r="E624" s="322" t="str">
        <f>IF('ALC Transition Plans'!$C625="yes", IF('ALC Transition Plans'!M625,"Prod",IF('ALC Transition Plans'!F625, 'ALC Transition Plans'!E625," ")),"N/A")</f>
        <v>X</v>
      </c>
      <c r="F624" s="261">
        <f>IF('ALC Transition Plans'!F625=0," ",'ALC Transition Plans'!F625)</f>
        <v>41760</v>
      </c>
      <c r="G624" s="262" t="str">
        <f>IF('ALC Transition Plans'!G625=0," ",'ALC Transition Plans'!G625)</f>
        <v>Y</v>
      </c>
      <c r="H624" s="262" t="str">
        <f>IF('ALC Transition Plans'!H625=0," ",'ALC Transition Plans'!H625)</f>
        <v>Y</v>
      </c>
      <c r="I624" s="261">
        <f>IF('ALC Transition Plans'!I625=0," ",'ALC Transition Plans'!I625)</f>
        <v>42644</v>
      </c>
      <c r="J624" s="323" t="str">
        <f>IF('ALC Transition Plans'!$O625="yes", IF('ALC Transition Plans'!X625,"Prod",IF('ALC Transition Plans'!R625, 'ALC Transition Plans'!Q625," ")),"N/A")</f>
        <v>X</v>
      </c>
      <c r="K624" s="267">
        <f>IF('ALC Transition Plans'!R625=0," ",'ALC Transition Plans'!R625)</f>
        <v>41760</v>
      </c>
      <c r="L624" s="270" t="str">
        <f>IF('ALC Transition Plans'!S625=0," ",'ALC Transition Plans'!S625)</f>
        <v>Y</v>
      </c>
      <c r="M624" s="267">
        <f>IF('ALC Transition Plans'!T625=0," ",'ALC Transition Plans'!T625)</f>
        <v>42644</v>
      </c>
      <c r="N624" s="324" t="str">
        <f>IF('ALC Transition Plans'!$Z625="yes", IF('ALC Transition Plans'!AJ625,"Prod",IF('ALC Transition Plans'!AF625, 'ALC Transition Plans'!AC625," ")),"N/A")</f>
        <v>X</v>
      </c>
      <c r="O624" s="269" t="str">
        <f>IF('ALC Transition Plans'!AE625=0," ",'ALC Transition Plans'!AE625)</f>
        <v>Y</v>
      </c>
      <c r="P624" s="557">
        <f>IF('ALC Transition Plans'!AF625=0," ",'ALC Transition Plans'!AF625)</f>
        <v>42644</v>
      </c>
      <c r="Q624" s="558">
        <f t="shared" si="56"/>
        <v>3</v>
      </c>
      <c r="R624" s="276" t="str">
        <f>IF(VLOOKUP(B624,'Pivot Table'!$B$5:$K$2000,8,FALSE)=1,"Yes","")</f>
        <v/>
      </c>
      <c r="S624" s="277" t="str">
        <f>'ALC Transition Plans'!BL625</f>
        <v xml:space="preserve"> </v>
      </c>
      <c r="T624" s="226" t="str">
        <f>IF('ALC POC'!D624=0," ",'ALC POC'!D624)</f>
        <v>Bill Morris
Rebecca (Becky) J. Yahola</v>
      </c>
      <c r="U624" s="139" t="str">
        <f>IF('ALC POC'!E624=0," ",'ALC POC'!E624)</f>
        <v>William.Morris@hhs.gov
Rebecca.Yahola@ihs.gov</v>
      </c>
      <c r="V624" s="139" t="str">
        <f>IF('ALC POC'!F624=0," ",'ALC POC'!F624)</f>
        <v>202-690-6190
615-467-1524</v>
      </c>
      <c r="X624">
        <f t="shared" si="57"/>
        <v>0</v>
      </c>
    </row>
    <row r="625" spans="1:24" ht="23.25" x14ac:dyDescent="0.25">
      <c r="A625" s="333" t="s">
        <v>593</v>
      </c>
      <c r="B625" s="333" t="s">
        <v>601</v>
      </c>
      <c r="C625" s="480" t="str">
        <f>IF('ALC POC'!C625=0," ",'ALC POC'!C625)</f>
        <v>Dept of Heallth &amp; Human Services (IHS)</v>
      </c>
      <c r="D625" s="480" t="s">
        <v>1886</v>
      </c>
      <c r="E625" s="322" t="str">
        <f>IF('ALC Transition Plans'!$C626="yes", IF('ALC Transition Plans'!M626,"Prod",IF('ALC Transition Plans'!F626, 'ALC Transition Plans'!E626," ")),"N/A")</f>
        <v>X</v>
      </c>
      <c r="F625" s="261">
        <f>IF('ALC Transition Plans'!F626=0," ",'ALC Transition Plans'!F626)</f>
        <v>41791</v>
      </c>
      <c r="G625" s="262" t="str">
        <f>IF('ALC Transition Plans'!G626=0," ",'ALC Transition Plans'!G626)</f>
        <v>Y</v>
      </c>
      <c r="H625" s="262" t="str">
        <f>IF('ALC Transition Plans'!H626=0," ",'ALC Transition Plans'!H626)</f>
        <v>Y</v>
      </c>
      <c r="I625" s="261">
        <f>IF('ALC Transition Plans'!I626=0," ",'ALC Transition Plans'!I626)</f>
        <v>42644</v>
      </c>
      <c r="J625" s="323" t="str">
        <f>IF('ALC Transition Plans'!$O626="yes", IF('ALC Transition Plans'!X626,"Prod",IF('ALC Transition Plans'!R626, 'ALC Transition Plans'!Q626," ")),"N/A")</f>
        <v>X</v>
      </c>
      <c r="K625" s="267">
        <f>IF('ALC Transition Plans'!R626=0," ",'ALC Transition Plans'!R626)</f>
        <v>41791</v>
      </c>
      <c r="L625" s="270" t="str">
        <f>IF('ALC Transition Plans'!S626=0," ",'ALC Transition Plans'!S626)</f>
        <v>Y</v>
      </c>
      <c r="M625" s="267">
        <f>IF('ALC Transition Plans'!T626=0," ",'ALC Transition Plans'!T626)</f>
        <v>42644</v>
      </c>
      <c r="N625" s="324" t="str">
        <f>IF('ALC Transition Plans'!$Z626="yes", IF('ALC Transition Plans'!AJ626,"Prod",IF('ALC Transition Plans'!AF626, 'ALC Transition Plans'!AC626," ")),"N/A")</f>
        <v>X</v>
      </c>
      <c r="O625" s="269" t="str">
        <f>IF('ALC Transition Plans'!AE626=0," ",'ALC Transition Plans'!AE626)</f>
        <v>Y</v>
      </c>
      <c r="P625" s="557">
        <f>IF('ALC Transition Plans'!AF626=0," ",'ALC Transition Plans'!AF626)</f>
        <v>42644</v>
      </c>
      <c r="Q625" s="558">
        <f t="shared" si="56"/>
        <v>3</v>
      </c>
      <c r="R625" s="276" t="str">
        <f>IF(VLOOKUP(B625,'Pivot Table'!$B$5:$K$2000,8,FALSE)=1,"Yes","")</f>
        <v/>
      </c>
      <c r="S625" s="277" t="str">
        <f>'ALC Transition Plans'!BL626</f>
        <v xml:space="preserve"> </v>
      </c>
      <c r="T625" s="226" t="str">
        <f>IF('ALC POC'!D625=0," ",'ALC POC'!D625)</f>
        <v xml:space="preserve">IPAC: Jennifer Gogue
Collection: Marty Moran </v>
      </c>
      <c r="U625" s="139" t="str">
        <f>IF('ALC POC'!E625=0," ",'ALC POC'!E625)</f>
        <v xml:space="preserve"> </v>
      </c>
      <c r="V625" s="139" t="str">
        <f>IF('ALC POC'!F625=0," ",'ALC POC'!F625)</f>
        <v xml:space="preserve"> </v>
      </c>
      <c r="X625">
        <f t="shared" si="57"/>
        <v>0</v>
      </c>
    </row>
    <row r="626" spans="1:24" ht="20.399999999999999" x14ac:dyDescent="0.3">
      <c r="A626" s="333" t="s">
        <v>593</v>
      </c>
      <c r="B626" s="333" t="s">
        <v>602</v>
      </c>
      <c r="C626" s="480" t="str">
        <f>IF('ALC POC'!C626=0," ",'ALC POC'!C626)</f>
        <v>Dept of Heallth &amp; Human Services (IHS)</v>
      </c>
      <c r="D626" s="480" t="s">
        <v>1886</v>
      </c>
      <c r="E626" s="322" t="str">
        <f>IF('ALC Transition Plans'!$C627="yes", IF('ALC Transition Plans'!M627,"Prod",IF('ALC Transition Plans'!F627, 'ALC Transition Plans'!E627," ")),"N/A")</f>
        <v>X</v>
      </c>
      <c r="F626" s="261">
        <f>IF('ALC Transition Plans'!F627=0," ",'ALC Transition Plans'!F627)</f>
        <v>41821</v>
      </c>
      <c r="G626" s="262" t="str">
        <f>IF('ALC Transition Plans'!G627=0," ",'ALC Transition Plans'!G627)</f>
        <v>Y</v>
      </c>
      <c r="H626" s="262" t="str">
        <f>IF('ALC Transition Plans'!H627=0," ",'ALC Transition Plans'!H627)</f>
        <v>Y</v>
      </c>
      <c r="I626" s="261">
        <f>IF('ALC Transition Plans'!I627=0," ",'ALC Transition Plans'!I627)</f>
        <v>42644</v>
      </c>
      <c r="J626" s="323" t="str">
        <f>IF('ALC Transition Plans'!$O627="yes", IF('ALC Transition Plans'!X627,"Prod",IF('ALC Transition Plans'!R627, 'ALC Transition Plans'!Q627," ")),"N/A")</f>
        <v>X</v>
      </c>
      <c r="K626" s="267">
        <f>IF('ALC Transition Plans'!R627=0," ",'ALC Transition Plans'!R627)</f>
        <v>41821</v>
      </c>
      <c r="L626" s="270" t="str">
        <f>IF('ALC Transition Plans'!S627=0," ",'ALC Transition Plans'!S627)</f>
        <v>Y</v>
      </c>
      <c r="M626" s="267">
        <f>IF('ALC Transition Plans'!T627=0," ",'ALC Transition Plans'!T627)</f>
        <v>42644</v>
      </c>
      <c r="N626" s="324" t="str">
        <f>IF('ALC Transition Plans'!$Z627="yes", IF('ALC Transition Plans'!AJ627,"Prod",IF('ALC Transition Plans'!AF627, 'ALC Transition Plans'!AC627," ")),"N/A")</f>
        <v>X</v>
      </c>
      <c r="O626" s="269" t="str">
        <f>IF('ALC Transition Plans'!AE627=0," ",'ALC Transition Plans'!AE627)</f>
        <v>Y</v>
      </c>
      <c r="P626" s="557">
        <f>IF('ALC Transition Plans'!AF627=0," ",'ALC Transition Plans'!AF627)</f>
        <v>42644</v>
      </c>
      <c r="Q626" s="558">
        <f t="shared" si="56"/>
        <v>3</v>
      </c>
      <c r="R626" s="276" t="str">
        <f>IF(VLOOKUP(B626,'Pivot Table'!$B$5:$K$2000,8,FALSE)=1,"Yes","")</f>
        <v/>
      </c>
      <c r="S626" s="277" t="str">
        <f>'ALC Transition Plans'!BL627</f>
        <v xml:space="preserve"> </v>
      </c>
      <c r="T626" s="226" t="str">
        <f>IF('ALC POC'!D626=0," ",'ALC POC'!D626)</f>
        <v>Edward “Jared” Chief All Over</v>
      </c>
      <c r="U626" s="139" t="str">
        <f>IF('ALC POC'!E626=0," ",'ALC POC'!E626)</f>
        <v xml:space="preserve"> Edward.Chiefallover@ihs.gov</v>
      </c>
      <c r="V626" s="139" t="str">
        <f>IF('ALC POC'!F626=0," ",'ALC POC'!F626)</f>
        <v xml:space="preserve"> </v>
      </c>
      <c r="X626">
        <f t="shared" si="57"/>
        <v>0</v>
      </c>
    </row>
    <row r="627" spans="1:24" ht="23.25" x14ac:dyDescent="0.25">
      <c r="A627" s="333" t="s">
        <v>593</v>
      </c>
      <c r="B627" s="333" t="s">
        <v>603</v>
      </c>
      <c r="C627" s="480" t="str">
        <f>IF('ALC POC'!C627=0," ",'ALC POC'!C627)</f>
        <v>Dept of Heallth &amp; Human Services (IHS)</v>
      </c>
      <c r="D627" s="480" t="s">
        <v>1886</v>
      </c>
      <c r="E627" s="322" t="str">
        <f>IF('ALC Transition Plans'!$C628="yes", IF('ALC Transition Plans'!M628,"Prod",IF('ALC Transition Plans'!F628, 'ALC Transition Plans'!E628," ")),"N/A")</f>
        <v>X</v>
      </c>
      <c r="F627" s="261">
        <f>IF('ALC Transition Plans'!F628=0," ",'ALC Transition Plans'!F628)</f>
        <v>41760</v>
      </c>
      <c r="G627" s="262" t="str">
        <f>IF('ALC Transition Plans'!G628=0," ",'ALC Transition Plans'!G628)</f>
        <v>Y</v>
      </c>
      <c r="H627" s="262" t="str">
        <f>IF('ALC Transition Plans'!H628=0," ",'ALC Transition Plans'!H628)</f>
        <v>Y</v>
      </c>
      <c r="I627" s="261">
        <f>IF('ALC Transition Plans'!I628=0," ",'ALC Transition Plans'!I628)</f>
        <v>42644</v>
      </c>
      <c r="J627" s="323" t="str">
        <f>IF('ALC Transition Plans'!$O628="yes", IF('ALC Transition Plans'!X628,"Prod",IF('ALC Transition Plans'!R628, 'ALC Transition Plans'!Q628," ")),"N/A")</f>
        <v>X</v>
      </c>
      <c r="K627" s="267">
        <f>IF('ALC Transition Plans'!R628=0," ",'ALC Transition Plans'!R628)</f>
        <v>41760</v>
      </c>
      <c r="L627" s="270" t="str">
        <f>IF('ALC Transition Plans'!S628=0," ",'ALC Transition Plans'!S628)</f>
        <v>Y</v>
      </c>
      <c r="M627" s="267">
        <f>IF('ALC Transition Plans'!T628=0," ",'ALC Transition Plans'!T628)</f>
        <v>42644</v>
      </c>
      <c r="N627" s="324" t="str">
        <f>IF('ALC Transition Plans'!$Z628="yes", IF('ALC Transition Plans'!AJ628,"Prod",IF('ALC Transition Plans'!AF628, 'ALC Transition Plans'!AC628," ")),"N/A")</f>
        <v>X</v>
      </c>
      <c r="O627" s="269" t="str">
        <f>IF('ALC Transition Plans'!AE628=0," ",'ALC Transition Plans'!AE628)</f>
        <v>Y</v>
      </c>
      <c r="P627" s="557">
        <f>IF('ALC Transition Plans'!AF628=0," ",'ALC Transition Plans'!AF628)</f>
        <v>42644</v>
      </c>
      <c r="Q627" s="558">
        <f t="shared" si="56"/>
        <v>3</v>
      </c>
      <c r="R627" s="276" t="str">
        <f>IF(VLOOKUP(B627,'Pivot Table'!$B$5:$K$2000,8,FALSE)=1,"Yes","")</f>
        <v/>
      </c>
      <c r="S627" s="277" t="str">
        <f>'ALC Transition Plans'!BL628</f>
        <v xml:space="preserve"> </v>
      </c>
      <c r="T627" s="226" t="str">
        <f>IF('ALC POC'!D627=0," ",'ALC POC'!D627)</f>
        <v>Bill Morris
Don Hornback</v>
      </c>
      <c r="U627" s="139" t="str">
        <f>IF('ALC POC'!E627=0," ",'ALC POC'!E627)</f>
        <v>William.Morris@hhs.gov
Donald.Hornback@ihs.gov</v>
      </c>
      <c r="V627" s="139" t="str">
        <f>IF('ALC POC'!F627=0," ",'ALC POC'!F627)</f>
        <v>202-690-6190 
503-414-5541</v>
      </c>
      <c r="X627">
        <f t="shared" si="57"/>
        <v>0</v>
      </c>
    </row>
    <row r="628" spans="1:24" ht="22.5" x14ac:dyDescent="0.25">
      <c r="A628" s="333" t="s">
        <v>593</v>
      </c>
      <c r="B628" s="333" t="s">
        <v>604</v>
      </c>
      <c r="C628" s="480" t="str">
        <f>IF('ALC POC'!C628=0," ",'ALC POC'!C628)</f>
        <v>Dept of Heallth &amp; Human Services (IHS )</v>
      </c>
      <c r="D628" s="480" t="s">
        <v>1886</v>
      </c>
      <c r="E628" s="322" t="str">
        <f>IF('ALC Transition Plans'!$C629="yes", IF('ALC Transition Plans'!M629,"Prod",IF('ALC Transition Plans'!F629, 'ALC Transition Plans'!E629," ")),"N/A")</f>
        <v>X</v>
      </c>
      <c r="F628" s="261">
        <f>IF('ALC Transition Plans'!F629=0," ",'ALC Transition Plans'!F629)</f>
        <v>41791</v>
      </c>
      <c r="G628" s="262" t="str">
        <f>IF('ALC Transition Plans'!G629=0," ",'ALC Transition Plans'!G629)</f>
        <v>Y</v>
      </c>
      <c r="H628" s="262" t="str">
        <f>IF('ALC Transition Plans'!H629=0," ",'ALC Transition Plans'!H629)</f>
        <v>Y</v>
      </c>
      <c r="I628" s="261">
        <f>IF('ALC Transition Plans'!I629=0," ",'ALC Transition Plans'!I629)</f>
        <v>42644</v>
      </c>
      <c r="J628" s="323" t="str">
        <f>IF('ALC Transition Plans'!$O629="yes", IF('ALC Transition Plans'!X629,"Prod",IF('ALC Transition Plans'!R629, 'ALC Transition Plans'!Q629," ")),"N/A")</f>
        <v>X</v>
      </c>
      <c r="K628" s="267">
        <f>IF('ALC Transition Plans'!R629=0," ",'ALC Transition Plans'!R629)</f>
        <v>41791</v>
      </c>
      <c r="L628" s="270" t="str">
        <f>IF('ALC Transition Plans'!S629=0," ",'ALC Transition Plans'!S629)</f>
        <v>Y</v>
      </c>
      <c r="M628" s="267">
        <f>IF('ALC Transition Plans'!T629=0," ",'ALC Transition Plans'!T629)</f>
        <v>42644</v>
      </c>
      <c r="N628" s="324" t="str">
        <f>IF('ALC Transition Plans'!$Z629="yes", IF('ALC Transition Plans'!AJ629,"Prod",IF('ALC Transition Plans'!AF629, 'ALC Transition Plans'!AC629," ")),"N/A")</f>
        <v>X</v>
      </c>
      <c r="O628" s="269" t="str">
        <f>IF('ALC Transition Plans'!AE629=0," ",'ALC Transition Plans'!AE629)</f>
        <v>Y</v>
      </c>
      <c r="P628" s="557">
        <f>IF('ALC Transition Plans'!AF629=0," ",'ALC Transition Plans'!AF629)</f>
        <v>42644</v>
      </c>
      <c r="Q628" s="558">
        <f t="shared" si="56"/>
        <v>3</v>
      </c>
      <c r="R628" s="276" t="str">
        <f>IF(VLOOKUP(B628,'Pivot Table'!$B$5:$K$2000,8,FALSE)=1,"Yes","")</f>
        <v/>
      </c>
      <c r="S628" s="277" t="str">
        <f>'ALC Transition Plans'!BL629</f>
        <v xml:space="preserve"> </v>
      </c>
      <c r="T628" s="226" t="str">
        <f>IF('ALC POC'!D628=0," ",'ALC POC'!D628)</f>
        <v xml:space="preserve">IPAC: Shuhua Chien </v>
      </c>
      <c r="U628" s="139" t="str">
        <f>IF('ALC POC'!E628=0," ",'ALC POC'!E628)</f>
        <v xml:space="preserve"> </v>
      </c>
      <c r="V628" s="139" t="str">
        <f>IF('ALC POC'!F628=0," ",'ALC POC'!F628)</f>
        <v xml:space="preserve"> </v>
      </c>
      <c r="X628">
        <f t="shared" si="57"/>
        <v>0</v>
      </c>
    </row>
    <row r="629" spans="1:24" ht="23.25" x14ac:dyDescent="0.25">
      <c r="A629" s="333" t="s">
        <v>593</v>
      </c>
      <c r="B629" s="333" t="s">
        <v>605</v>
      </c>
      <c r="C629" s="480" t="str">
        <f>IF('ALC POC'!C629=0," ",'ALC POC'!C629)</f>
        <v>Dept of Heallth &amp; Human Services (HIS</v>
      </c>
      <c r="D629" s="480" t="s">
        <v>1886</v>
      </c>
      <c r="E629" s="322" t="str">
        <f>IF('ALC Transition Plans'!$C630="yes", IF('ALC Transition Plans'!M630,"Prod",IF('ALC Transition Plans'!F630, 'ALC Transition Plans'!E630," ")),"N/A")</f>
        <v>X</v>
      </c>
      <c r="F629" s="261">
        <f>IF('ALC Transition Plans'!F630=0," ",'ALC Transition Plans'!F630)</f>
        <v>41791</v>
      </c>
      <c r="G629" s="262" t="str">
        <f>IF('ALC Transition Plans'!G630=0," ",'ALC Transition Plans'!G630)</f>
        <v>Y</v>
      </c>
      <c r="H629" s="262" t="str">
        <f>IF('ALC Transition Plans'!H630=0," ",'ALC Transition Plans'!H630)</f>
        <v>Y</v>
      </c>
      <c r="I629" s="261">
        <f>IF('ALC Transition Plans'!I630=0," ",'ALC Transition Plans'!I630)</f>
        <v>42644</v>
      </c>
      <c r="J629" s="323" t="str">
        <f>IF('ALC Transition Plans'!$O630="yes", IF('ALC Transition Plans'!X630,"Prod",IF('ALC Transition Plans'!R630, 'ALC Transition Plans'!Q630," ")),"N/A")</f>
        <v>X</v>
      </c>
      <c r="K629" s="267">
        <f>IF('ALC Transition Plans'!R630=0," ",'ALC Transition Plans'!R630)</f>
        <v>41791</v>
      </c>
      <c r="L629" s="270" t="str">
        <f>IF('ALC Transition Plans'!S630=0," ",'ALC Transition Plans'!S630)</f>
        <v>Y</v>
      </c>
      <c r="M629" s="267">
        <f>IF('ALC Transition Plans'!T630=0," ",'ALC Transition Plans'!T630)</f>
        <v>42644</v>
      </c>
      <c r="N629" s="324" t="str">
        <f>IF('ALC Transition Plans'!$Z630="yes", IF('ALC Transition Plans'!AJ630,"Prod",IF('ALC Transition Plans'!AF630, 'ALC Transition Plans'!AC630," ")),"N/A")</f>
        <v>X</v>
      </c>
      <c r="O629" s="269" t="str">
        <f>IF('ALC Transition Plans'!AE630=0," ",'ALC Transition Plans'!AE630)</f>
        <v>Y</v>
      </c>
      <c r="P629" s="557">
        <f>IF('ALC Transition Plans'!AF630=0," ",'ALC Transition Plans'!AF630)</f>
        <v>42644</v>
      </c>
      <c r="Q629" s="558">
        <f t="shared" si="56"/>
        <v>3</v>
      </c>
      <c r="R629" s="276" t="str">
        <f>IF(VLOOKUP(B629,'Pivot Table'!$B$5:$K$2000,8,FALSE)=1,"Yes","")</f>
        <v/>
      </c>
      <c r="S629" s="277" t="str">
        <f>'ALC Transition Plans'!BL630</f>
        <v xml:space="preserve"> </v>
      </c>
      <c r="T629" s="226" t="str">
        <f>IF('ALC POC'!D629=0," ",'ALC POC'!D629)</f>
        <v xml:space="preserve"> IPAC  : Barbara Ami  
Collection: Emma Polelonema  </v>
      </c>
      <c r="U629" s="139" t="str">
        <f>IF('ALC POC'!E629=0," ",'ALC POC'!E629)</f>
        <v xml:space="preserve"> </v>
      </c>
      <c r="V629" s="139" t="str">
        <f>IF('ALC POC'!F629=0," ",'ALC POC'!F629)</f>
        <v xml:space="preserve"> </v>
      </c>
      <c r="X629">
        <f t="shared" si="57"/>
        <v>0</v>
      </c>
    </row>
    <row r="630" spans="1:24" ht="22.5" x14ac:dyDescent="0.25">
      <c r="A630" s="333" t="s">
        <v>593</v>
      </c>
      <c r="B630" s="333" t="s">
        <v>606</v>
      </c>
      <c r="C630" s="480" t="str">
        <f>IF('ALC POC'!C630=0," ",'ALC POC'!C630)</f>
        <v>Dept of Heallth &amp; Human Services (IHS)</v>
      </c>
      <c r="D630" s="480" t="s">
        <v>1886</v>
      </c>
      <c r="E630" s="322" t="str">
        <f>IF('ALC Transition Plans'!$C631="yes", IF('ALC Transition Plans'!M631,"Prod",IF('ALC Transition Plans'!F631, 'ALC Transition Plans'!E631," ")),"N/A")</f>
        <v>X</v>
      </c>
      <c r="F630" s="261">
        <f>IF('ALC Transition Plans'!F631=0," ",'ALC Transition Plans'!F631)</f>
        <v>41821</v>
      </c>
      <c r="G630" s="262" t="str">
        <f>IF('ALC Transition Plans'!G631=0," ",'ALC Transition Plans'!G631)</f>
        <v>Y</v>
      </c>
      <c r="H630" s="262" t="str">
        <f>IF('ALC Transition Plans'!H631=0," ",'ALC Transition Plans'!H631)</f>
        <v>Y</v>
      </c>
      <c r="I630" s="261">
        <f>IF('ALC Transition Plans'!I631=0," ",'ALC Transition Plans'!I631)</f>
        <v>42644</v>
      </c>
      <c r="J630" s="323" t="str">
        <f>IF('ALC Transition Plans'!$O631="yes", IF('ALC Transition Plans'!X631,"Prod",IF('ALC Transition Plans'!R631, 'ALC Transition Plans'!Q631," ")),"N/A")</f>
        <v>X</v>
      </c>
      <c r="K630" s="267">
        <f>IF('ALC Transition Plans'!R631=0," ",'ALC Transition Plans'!R631)</f>
        <v>41821</v>
      </c>
      <c r="L630" s="270" t="str">
        <f>IF('ALC Transition Plans'!S631=0," ",'ALC Transition Plans'!S631)</f>
        <v>Y</v>
      </c>
      <c r="M630" s="267">
        <f>IF('ALC Transition Plans'!T631=0," ",'ALC Transition Plans'!T631)</f>
        <v>42644</v>
      </c>
      <c r="N630" s="324" t="str">
        <f>IF('ALC Transition Plans'!$Z631="yes", IF('ALC Transition Plans'!AJ631,"Prod",IF('ALC Transition Plans'!AF631, 'ALC Transition Plans'!AC631," ")),"N/A")</f>
        <v>X</v>
      </c>
      <c r="O630" s="269" t="str">
        <f>IF('ALC Transition Plans'!AE631=0," ",'ALC Transition Plans'!AE631)</f>
        <v>Y</v>
      </c>
      <c r="P630" s="557">
        <f>IF('ALC Transition Plans'!AF631=0," ",'ALC Transition Plans'!AF631)</f>
        <v>42644</v>
      </c>
      <c r="Q630" s="558">
        <f t="shared" si="56"/>
        <v>3</v>
      </c>
      <c r="R630" s="276" t="str">
        <f>IF(VLOOKUP(B630,'Pivot Table'!$B$5:$K$2000,8,FALSE)=1,"Yes","")</f>
        <v/>
      </c>
      <c r="S630" s="277" t="str">
        <f>'ALC Transition Plans'!BL631</f>
        <v xml:space="preserve"> </v>
      </c>
      <c r="T630" s="226" t="str">
        <f>IF('ALC POC'!D630=0," ",'ALC POC'!D630)</f>
        <v>Kurt Nelson</v>
      </c>
      <c r="U630" s="139" t="str">
        <f>IF('ALC POC'!E630=0," ",'ALC POC'!E630)</f>
        <v>Kurt.Nelson@ihs.gov</v>
      </c>
      <c r="V630" s="139" t="str">
        <f>IF('ALC POC'!F630=0," ",'ALC POC'!F630)</f>
        <v xml:space="preserve"> </v>
      </c>
      <c r="X630">
        <f t="shared" si="57"/>
        <v>0</v>
      </c>
    </row>
    <row r="631" spans="1:24" ht="22.5" x14ac:dyDescent="0.25">
      <c r="A631" s="333" t="s">
        <v>593</v>
      </c>
      <c r="B631" s="333" t="s">
        <v>607</v>
      </c>
      <c r="C631" s="480" t="str">
        <f>IF('ALC POC'!C631=0," ",'ALC POC'!C631)</f>
        <v>Dept of Heallth &amp; Human Services (IHS)</v>
      </c>
      <c r="D631" s="480" t="s">
        <v>1886</v>
      </c>
      <c r="E631" s="322" t="str">
        <f>IF('ALC Transition Plans'!$C632="yes", IF('ALC Transition Plans'!M632,"Prod",IF('ALC Transition Plans'!F632, 'ALC Transition Plans'!E632," ")),"N/A")</f>
        <v>X</v>
      </c>
      <c r="F631" s="261">
        <f>IF('ALC Transition Plans'!F632=0," ",'ALC Transition Plans'!F632)</f>
        <v>41821</v>
      </c>
      <c r="G631" s="262" t="str">
        <f>IF('ALC Transition Plans'!G632=0," ",'ALC Transition Plans'!G632)</f>
        <v>Y</v>
      </c>
      <c r="H631" s="262" t="str">
        <f>IF('ALC Transition Plans'!H632=0," ",'ALC Transition Plans'!H632)</f>
        <v>Y</v>
      </c>
      <c r="I631" s="261">
        <f>IF('ALC Transition Plans'!I632=0," ",'ALC Transition Plans'!I632)</f>
        <v>42644</v>
      </c>
      <c r="J631" s="323" t="str">
        <f>IF('ALC Transition Plans'!$O632="yes", IF('ALC Transition Plans'!X632,"Prod",IF('ALC Transition Plans'!R632, 'ALC Transition Plans'!Q632," ")),"N/A")</f>
        <v>X</v>
      </c>
      <c r="K631" s="267">
        <f>IF('ALC Transition Plans'!R632=0," ",'ALC Transition Plans'!R632)</f>
        <v>41821</v>
      </c>
      <c r="L631" s="270" t="str">
        <f>IF('ALC Transition Plans'!S632=0," ",'ALC Transition Plans'!S632)</f>
        <v>Y</v>
      </c>
      <c r="M631" s="267">
        <f>IF('ALC Transition Plans'!T632=0," ",'ALC Transition Plans'!T632)</f>
        <v>42644</v>
      </c>
      <c r="N631" s="324" t="str">
        <f>IF('ALC Transition Plans'!$Z632="yes", IF('ALC Transition Plans'!AJ632,"Prod",IF('ALC Transition Plans'!AF632, 'ALC Transition Plans'!AC632," ")),"N/A")</f>
        <v>X</v>
      </c>
      <c r="O631" s="269" t="str">
        <f>IF('ALC Transition Plans'!AE632=0," ",'ALC Transition Plans'!AE632)</f>
        <v>Y</v>
      </c>
      <c r="P631" s="557">
        <f>IF('ALC Transition Plans'!AF632=0," ",'ALC Transition Plans'!AF632)</f>
        <v>42644</v>
      </c>
      <c r="Q631" s="558">
        <f t="shared" si="56"/>
        <v>3</v>
      </c>
      <c r="R631" s="276" t="str">
        <f>IF(VLOOKUP(B631,'Pivot Table'!$B$5:$K$2000,8,FALSE)=1,"Yes","")</f>
        <v/>
      </c>
      <c r="S631" s="277" t="str">
        <f>'ALC Transition Plans'!BL632</f>
        <v xml:space="preserve"> </v>
      </c>
      <c r="T631" s="226" t="str">
        <f>IF('ALC POC'!D631=0," ",'ALC POC'!D631)</f>
        <v xml:space="preserve"> </v>
      </c>
      <c r="U631" s="139" t="str">
        <f>IF('ALC POC'!E631=0," ",'ALC POC'!E631)</f>
        <v xml:space="preserve"> </v>
      </c>
      <c r="V631" s="139" t="str">
        <f>IF('ALC POC'!F631=0," ",'ALC POC'!F631)</f>
        <v xml:space="preserve"> </v>
      </c>
      <c r="X631">
        <f t="shared" si="57"/>
        <v>0</v>
      </c>
    </row>
    <row r="632" spans="1:24" ht="22.5" x14ac:dyDescent="0.25">
      <c r="A632" s="333" t="s">
        <v>593</v>
      </c>
      <c r="B632" s="333" t="s">
        <v>608</v>
      </c>
      <c r="C632" s="480" t="str">
        <f>IF('ALC POC'!C632=0," ",'ALC POC'!C632)</f>
        <v>Dept of Heallth &amp; Human Services (IHS)</v>
      </c>
      <c r="D632" s="480" t="s">
        <v>1886</v>
      </c>
      <c r="E632" s="322" t="str">
        <f>IF('ALC Transition Plans'!$C633="yes", IF('ALC Transition Plans'!M633,"Prod",IF('ALC Transition Plans'!F633, 'ALC Transition Plans'!E633," ")),"N/A")</f>
        <v>X</v>
      </c>
      <c r="F632" s="261">
        <f>IF('ALC Transition Plans'!F633=0," ",'ALC Transition Plans'!F633)</f>
        <v>41821</v>
      </c>
      <c r="G632" s="262" t="str">
        <f>IF('ALC Transition Plans'!G633=0," ",'ALC Transition Plans'!G633)</f>
        <v>Y</v>
      </c>
      <c r="H632" s="262" t="str">
        <f>IF('ALC Transition Plans'!H633=0," ",'ALC Transition Plans'!H633)</f>
        <v>Y</v>
      </c>
      <c r="I632" s="261">
        <f>IF('ALC Transition Plans'!I633=0," ",'ALC Transition Plans'!I633)</f>
        <v>42644</v>
      </c>
      <c r="J632" s="323" t="str">
        <f>IF('ALC Transition Plans'!$O633="yes", IF('ALC Transition Plans'!X633,"Prod",IF('ALC Transition Plans'!R633, 'ALC Transition Plans'!Q633," ")),"N/A")</f>
        <v>X</v>
      </c>
      <c r="K632" s="267">
        <f>IF('ALC Transition Plans'!R633=0," ",'ALC Transition Plans'!R633)</f>
        <v>41821</v>
      </c>
      <c r="L632" s="270" t="str">
        <f>IF('ALC Transition Plans'!S633=0," ",'ALC Transition Plans'!S633)</f>
        <v>Y</v>
      </c>
      <c r="M632" s="267">
        <f>IF('ALC Transition Plans'!T633=0," ",'ALC Transition Plans'!T633)</f>
        <v>42644</v>
      </c>
      <c r="N632" s="324" t="str">
        <f>IF('ALC Transition Plans'!$Z633="yes", IF('ALC Transition Plans'!AJ633,"Prod",IF('ALC Transition Plans'!AF633, 'ALC Transition Plans'!AC633," ")),"N/A")</f>
        <v>X</v>
      </c>
      <c r="O632" s="269" t="str">
        <f>IF('ALC Transition Plans'!AE633=0," ",'ALC Transition Plans'!AE633)</f>
        <v>Y</v>
      </c>
      <c r="P632" s="557">
        <f>IF('ALC Transition Plans'!AF633=0," ",'ALC Transition Plans'!AF633)</f>
        <v>42644</v>
      </c>
      <c r="Q632" s="558">
        <f t="shared" si="56"/>
        <v>3</v>
      </c>
      <c r="R632" s="276" t="str">
        <f>IF(VLOOKUP(B632,'Pivot Table'!$B$5:$K$2000,8,FALSE)=1,"Yes","")</f>
        <v/>
      </c>
      <c r="S632" s="277" t="str">
        <f>'ALC Transition Plans'!BL633</f>
        <v xml:space="preserve"> </v>
      </c>
      <c r="T632" s="226" t="str">
        <f>IF('ALC POC'!D632=0," ",'ALC POC'!D632)</f>
        <v>Karen Hamilton</v>
      </c>
      <c r="U632" s="139" t="str">
        <f>IF('ALC POC'!E632=0," ",'ALC POC'!E632)</f>
        <v>Karen.Hamilton@ihs.gov</v>
      </c>
      <c r="V632" s="139" t="str">
        <f>IF('ALC POC'!F632=0," ",'ALC POC'!F632)</f>
        <v>907-729-2860</v>
      </c>
      <c r="X632">
        <f t="shared" si="57"/>
        <v>0</v>
      </c>
    </row>
    <row r="633" spans="1:24" ht="31.95" customHeight="1" x14ac:dyDescent="0.25">
      <c r="A633" s="333" t="s">
        <v>593</v>
      </c>
      <c r="B633" s="333" t="s">
        <v>609</v>
      </c>
      <c r="C633" s="480" t="str">
        <f>IF('ALC POC'!C633=0," ",'ALC POC'!C633)</f>
        <v>HHS Centers for Medicare &amp; Medicaid Services(CMS)</v>
      </c>
      <c r="D633" s="480"/>
      <c r="E633" s="322" t="str">
        <f>IF('ALC Transition Plans'!$C634="yes", IF('ALC Transition Plans'!M634,"Prod",IF('ALC Transition Plans'!F634, 'ALC Transition Plans'!E634," ")),"N/A")</f>
        <v>Prod</v>
      </c>
      <c r="F633" s="261">
        <f>IF('ALC Transition Plans'!F634=0," ",'ALC Transition Plans'!F634)</f>
        <v>41821</v>
      </c>
      <c r="G633" s="262" t="str">
        <f>IF('ALC Transition Plans'!G634=0," ",'ALC Transition Plans'!G634)</f>
        <v>Y</v>
      </c>
      <c r="H633" s="262" t="str">
        <f>IF('ALC Transition Plans'!H634=0," ",'ALC Transition Plans'!H634)</f>
        <v>Y</v>
      </c>
      <c r="I633" s="261" t="str">
        <f>IF('ALC Transition Plans'!I634=0," ",'ALC Transition Plans'!I634)</f>
        <v xml:space="preserve"> </v>
      </c>
      <c r="J633" s="323" t="str">
        <f>IF('ALC Transition Plans'!$O634="yes", IF('ALC Transition Plans'!X634,"Prod",IF('ALC Transition Plans'!R634, 'ALC Transition Plans'!Q634," ")),"N/A")</f>
        <v>Prod</v>
      </c>
      <c r="K633" s="267">
        <f>IF('ALC Transition Plans'!R634=0," ",'ALC Transition Plans'!R634)</f>
        <v>41821</v>
      </c>
      <c r="L633" s="270" t="str">
        <f>IF('ALC Transition Plans'!S634=0," ",'ALC Transition Plans'!S634)</f>
        <v>Y</v>
      </c>
      <c r="M633" s="267" t="str">
        <f>IF('ALC Transition Plans'!T634=0," ",'ALC Transition Plans'!T634)</f>
        <v xml:space="preserve"> </v>
      </c>
      <c r="N633" s="324" t="str">
        <f>IF('ALC Transition Plans'!$Z634="yes", IF('ALC Transition Plans'!AJ634,"Prod",IF('ALC Transition Plans'!AF634, 'ALC Transition Plans'!AC634," ")),"N/A")</f>
        <v>Prod</v>
      </c>
      <c r="O633" s="269" t="str">
        <f>IF('ALC Transition Plans'!AE634=0," ",'ALC Transition Plans'!AE634)</f>
        <v>Y</v>
      </c>
      <c r="P633" s="557" t="str">
        <f>IF('ALC Transition Plans'!AF634=0," ",'ALC Transition Plans'!AF634)</f>
        <v xml:space="preserve"> </v>
      </c>
      <c r="Q633" s="558">
        <f t="shared" si="56"/>
        <v>0</v>
      </c>
      <c r="R633" s="276" t="str">
        <f>IF(VLOOKUP(B633,'Pivot Table'!$B$5:$K$2000,8,FALSE)=1,"Yes","")</f>
        <v/>
      </c>
      <c r="S633" s="277" t="str">
        <f>'ALC Transition Plans'!BL634</f>
        <v>F</v>
      </c>
      <c r="T633" s="226" t="str">
        <f>IF('ALC POC'!D633=0," ",'ALC POC'!D633)</f>
        <v xml:space="preserve">Kathleen.Schisle
Veronica J. Moore
Kara A. Cosby-Williams </v>
      </c>
      <c r="U633" s="139" t="str">
        <f>IF('ALC POC'!E633=0," ",'ALC POC'!E633)</f>
        <v>Kathleen.Schisler@cms.hhs.gov
veronica.moore@cms.hhs.gov
Kara.Cosby-Williams@cms.hhs.gov</v>
      </c>
      <c r="V633" s="139" t="str">
        <f>IF('ALC POC'!F633=0," ",'ALC POC'!F633)</f>
        <v>410-786-6474 
410-786-6479
410-786-5428</v>
      </c>
      <c r="X633">
        <f t="shared" si="57"/>
        <v>0</v>
      </c>
    </row>
    <row r="634" spans="1:24" ht="22.5" x14ac:dyDescent="0.25">
      <c r="A634" s="333" t="s">
        <v>593</v>
      </c>
      <c r="B634" s="333" t="s">
        <v>610</v>
      </c>
      <c r="C634" s="480" t="str">
        <f>IF('ALC POC'!C634=0," ",'ALC POC'!C634)</f>
        <v>Dept of Heallth &amp; Human Services (FDA)</v>
      </c>
      <c r="D634" s="480" t="s">
        <v>1886</v>
      </c>
      <c r="E634" s="322" t="str">
        <f>IF('ALC Transition Plans'!$C635="yes", IF('ALC Transition Plans'!M635,"Prod",IF('ALC Transition Plans'!F635, 'ALC Transition Plans'!E635," ")),"N/A")</f>
        <v>X</v>
      </c>
      <c r="F634" s="261">
        <f>IF('ALC Transition Plans'!F635=0," ",'ALC Transition Plans'!F635)</f>
        <v>41760</v>
      </c>
      <c r="G634" s="262" t="str">
        <f>IF('ALC Transition Plans'!G635=0," ",'ALC Transition Plans'!G635)</f>
        <v>Y</v>
      </c>
      <c r="H634" s="262" t="str">
        <f>IF('ALC Transition Plans'!H635=0," ",'ALC Transition Plans'!H635)</f>
        <v>Y</v>
      </c>
      <c r="I634" s="261">
        <f>IF('ALC Transition Plans'!I635=0," ",'ALC Transition Plans'!I635)</f>
        <v>42644</v>
      </c>
      <c r="J634" s="323" t="str">
        <f>IF('ALC Transition Plans'!$O635="yes", IF('ALC Transition Plans'!X635,"Prod",IF('ALC Transition Plans'!R635, 'ALC Transition Plans'!Q635," ")),"N/A")</f>
        <v>X</v>
      </c>
      <c r="K634" s="267">
        <f>IF('ALC Transition Plans'!R635=0," ",'ALC Transition Plans'!R635)</f>
        <v>41760</v>
      </c>
      <c r="L634" s="270" t="str">
        <f>IF('ALC Transition Plans'!S635=0," ",'ALC Transition Plans'!S635)</f>
        <v>Y</v>
      </c>
      <c r="M634" s="267">
        <f>IF('ALC Transition Plans'!T635=0," ",'ALC Transition Plans'!T635)</f>
        <v>42644</v>
      </c>
      <c r="N634" s="324" t="str">
        <f>IF('ALC Transition Plans'!$Z635="yes", IF('ALC Transition Plans'!AJ635,"Prod",IF('ALC Transition Plans'!AF635, 'ALC Transition Plans'!AC635," ")),"N/A")</f>
        <v>X</v>
      </c>
      <c r="O634" s="269" t="str">
        <f>IF('ALC Transition Plans'!AE635=0," ",'ALC Transition Plans'!AE635)</f>
        <v>Y</v>
      </c>
      <c r="P634" s="557">
        <f>IF('ALC Transition Plans'!AF635=0," ",'ALC Transition Plans'!AF635)</f>
        <v>42644</v>
      </c>
      <c r="Q634" s="558">
        <f t="shared" si="56"/>
        <v>3</v>
      </c>
      <c r="R634" s="276" t="str">
        <f>IF(VLOOKUP(B634,'Pivot Table'!$B$5:$K$2000,8,FALSE)=1,"Yes","")</f>
        <v/>
      </c>
      <c r="S634" s="277" t="str">
        <f>'ALC Transition Plans'!BL635</f>
        <v xml:space="preserve"> </v>
      </c>
      <c r="T634" s="226" t="str">
        <f>IF('ALC POC'!D634=0," ",'ALC POC'!D634)</f>
        <v>Bill Morris</v>
      </c>
      <c r="U634" s="139" t="str">
        <f>IF('ALC POC'!E634=0," ",'ALC POC'!E634)</f>
        <v>William.Morris@hhs.gov</v>
      </c>
      <c r="V634" s="139" t="str">
        <f>IF('ALC POC'!F634=0," ",'ALC POC'!F634)</f>
        <v>202-690-6190</v>
      </c>
      <c r="X634">
        <f t="shared" si="57"/>
        <v>0</v>
      </c>
    </row>
    <row r="635" spans="1:24" ht="15" x14ac:dyDescent="0.25">
      <c r="A635" s="333" t="s">
        <v>593</v>
      </c>
      <c r="B635" s="333" t="s">
        <v>611</v>
      </c>
      <c r="C635" s="480" t="str">
        <f>IF('ALC POC'!C635=0," ",'ALC POC'!C635)</f>
        <v>Dept of Heallth &amp; Human Services (NIH)</v>
      </c>
      <c r="D635" s="480" t="s">
        <v>2205</v>
      </c>
      <c r="E635" s="322" t="str">
        <f>IF('ALC Transition Plans'!$C636="yes", IF('ALC Transition Plans'!M636,"Prod",IF('ALC Transition Plans'!F636, 'ALC Transition Plans'!E636," ")),"N/A")</f>
        <v>Prod</v>
      </c>
      <c r="F635" s="261">
        <f>IF('ALC Transition Plans'!F636=0," ",'ALC Transition Plans'!F636)</f>
        <v>41852</v>
      </c>
      <c r="G635" s="262" t="str">
        <f>IF('ALC Transition Plans'!G636=0," ",'ALC Transition Plans'!G636)</f>
        <v>Y</v>
      </c>
      <c r="H635" s="262" t="str">
        <f>IF('ALC Transition Plans'!H636=0," ",'ALC Transition Plans'!H636)</f>
        <v>Y</v>
      </c>
      <c r="I635" s="261" t="str">
        <f>IF('ALC Transition Plans'!I636=0," ",'ALC Transition Plans'!I636)</f>
        <v xml:space="preserve"> </v>
      </c>
      <c r="J635" s="323" t="str">
        <f>IF('ALC Transition Plans'!$O636="yes", IF('ALC Transition Plans'!X636,"Prod",IF('ALC Transition Plans'!R636, 'ALC Transition Plans'!Q636," ")),"N/A")</f>
        <v>Prod</v>
      </c>
      <c r="K635" s="267">
        <f>IF('ALC Transition Plans'!R636=0," ",'ALC Transition Plans'!R636)</f>
        <v>41852</v>
      </c>
      <c r="L635" s="270" t="str">
        <f>IF('ALC Transition Plans'!S636=0," ",'ALC Transition Plans'!S636)</f>
        <v>Y</v>
      </c>
      <c r="M635" s="267" t="str">
        <f>IF('ALC Transition Plans'!T636=0," ",'ALC Transition Plans'!T636)</f>
        <v xml:space="preserve"> </v>
      </c>
      <c r="N635" s="324" t="str">
        <f>IF('ALC Transition Plans'!$Z636="yes", IF('ALC Transition Plans'!AJ636,"Prod",IF('ALC Transition Plans'!AF636, 'ALC Transition Plans'!AC636," ")),"N/A")</f>
        <v>Prod</v>
      </c>
      <c r="O635" s="269" t="str">
        <f>IF('ALC Transition Plans'!AE636=0," ",'ALC Transition Plans'!AE636)</f>
        <v>Y</v>
      </c>
      <c r="P635" s="557" t="str">
        <f>IF('ALC Transition Plans'!AF636=0," ",'ALC Transition Plans'!AF636)</f>
        <v xml:space="preserve"> </v>
      </c>
      <c r="Q635" s="558">
        <f t="shared" si="56"/>
        <v>0</v>
      </c>
      <c r="R635" s="276" t="str">
        <f>IF(VLOOKUP(B635,'Pivot Table'!$B$5:$K$2000,8,FALSE)=1,"Yes","")</f>
        <v/>
      </c>
      <c r="S635" s="277" t="str">
        <f>'ALC Transition Plans'!BL636</f>
        <v>F</v>
      </c>
      <c r="T635" s="226" t="str">
        <f>IF('ALC POC'!D635=0," ",'ALC POC'!D635)</f>
        <v xml:space="preserve">JoJo Ferguson
Gene Belt </v>
      </c>
      <c r="U635" s="139" t="str">
        <f>IF('ALC POC'!E635=0," ",'ALC POC'!E635)</f>
        <v>jojo.ferguson@nih.gov 
beltg@od.nih.gov</v>
      </c>
      <c r="V635" s="139" t="str">
        <f>IF('ALC POC'!F635=0," ",'ALC POC'!F635)</f>
        <v>(301) 496-2506 
301-496-4522</v>
      </c>
      <c r="X635">
        <f t="shared" si="57"/>
        <v>0</v>
      </c>
    </row>
    <row r="636" spans="1:24" ht="23.25" x14ac:dyDescent="0.25">
      <c r="A636" s="333" t="s">
        <v>593</v>
      </c>
      <c r="B636" s="333" t="s">
        <v>612</v>
      </c>
      <c r="C636" s="480" t="str">
        <f>IF('ALC POC'!C636=0," ",'ALC POC'!C636)</f>
        <v>Dept of Heallth &amp; Human Services (CDC)</v>
      </c>
      <c r="D636" s="480" t="s">
        <v>1886</v>
      </c>
      <c r="E636" s="322" t="str">
        <f>IF('ALC Transition Plans'!$C637="yes", IF('ALC Transition Plans'!M637,"Prod",IF('ALC Transition Plans'!F637, 'ALC Transition Plans'!E637," ")),"N/A")</f>
        <v>X</v>
      </c>
      <c r="F636" s="261">
        <f>IF('ALC Transition Plans'!F637=0," ",'ALC Transition Plans'!F637)</f>
        <v>41760</v>
      </c>
      <c r="G636" s="262" t="str">
        <f>IF('ALC Transition Plans'!G637=0," ",'ALC Transition Plans'!G637)</f>
        <v>Y</v>
      </c>
      <c r="H636" s="262" t="str">
        <f>IF('ALC Transition Plans'!H637=0," ",'ALC Transition Plans'!H637)</f>
        <v>Y</v>
      </c>
      <c r="I636" s="261">
        <f>IF('ALC Transition Plans'!I637=0," ",'ALC Transition Plans'!I637)</f>
        <v>42644</v>
      </c>
      <c r="J636" s="323" t="str">
        <f>IF('ALC Transition Plans'!$O637="yes", IF('ALC Transition Plans'!X637,"Prod",IF('ALC Transition Plans'!R637, 'ALC Transition Plans'!Q637," ")),"N/A")</f>
        <v>X</v>
      </c>
      <c r="K636" s="267">
        <f>IF('ALC Transition Plans'!R637=0," ",'ALC Transition Plans'!R637)</f>
        <v>41760</v>
      </c>
      <c r="L636" s="270" t="str">
        <f>IF('ALC Transition Plans'!S637=0," ",'ALC Transition Plans'!S637)</f>
        <v>Y</v>
      </c>
      <c r="M636" s="267">
        <f>IF('ALC Transition Plans'!T637=0," ",'ALC Transition Plans'!T637)</f>
        <v>42644</v>
      </c>
      <c r="N636" s="324" t="str">
        <f>IF('ALC Transition Plans'!$Z637="yes", IF('ALC Transition Plans'!AJ637,"Prod",IF('ALC Transition Plans'!AF637, 'ALC Transition Plans'!AC637," ")),"N/A")</f>
        <v>X</v>
      </c>
      <c r="O636" s="269" t="str">
        <f>IF('ALC Transition Plans'!AE637=0," ",'ALC Transition Plans'!AE637)</f>
        <v>Y</v>
      </c>
      <c r="P636" s="557">
        <f>IF('ALC Transition Plans'!AF637=0," ",'ALC Transition Plans'!AF637)</f>
        <v>42644</v>
      </c>
      <c r="Q636" s="558">
        <f t="shared" si="56"/>
        <v>3</v>
      </c>
      <c r="R636" s="276" t="str">
        <f>IF(VLOOKUP(B636,'Pivot Table'!$B$5:$K$2000,8,FALSE)=1,"Yes","")</f>
        <v/>
      </c>
      <c r="S636" s="277" t="str">
        <f>'ALC Transition Plans'!BL637</f>
        <v xml:space="preserve"> </v>
      </c>
      <c r="T636" s="226" t="str">
        <f>IF('ALC POC'!D636=0," ",'ALC POC'!D636)</f>
        <v>Yvetta (Nikki) Marshall
Bill Morris</v>
      </c>
      <c r="U636" s="139" t="str">
        <f>IF('ALC POC'!E636=0," ",'ALC POC'!E636)</f>
        <v>ybw7@cdc.gov
William.Morris@hhs.gov</v>
      </c>
      <c r="V636" s="139" t="str">
        <f>IF('ALC POC'!F636=0," ",'ALC POC'!F636)</f>
        <v>678.475.4559
202-690-6190</v>
      </c>
      <c r="X636">
        <f t="shared" si="57"/>
        <v>0</v>
      </c>
    </row>
    <row r="637" spans="1:24" ht="34.5" x14ac:dyDescent="0.25">
      <c r="A637" s="333" t="s">
        <v>593</v>
      </c>
      <c r="B637" s="333" t="s">
        <v>1305</v>
      </c>
      <c r="C637" s="480" t="str">
        <f>IF('ALC POC'!C637=0," ",'ALC POC'!C637)</f>
        <v>Dept of Heallth &amp; Human Services (BEM)</v>
      </c>
      <c r="D637" s="480" t="s">
        <v>1886</v>
      </c>
      <c r="E637" s="322" t="str">
        <f>IF('ALC Transition Plans'!$C638="yes", IF('ALC Transition Plans'!M638,"Prod",IF('ALC Transition Plans'!F638, 'ALC Transition Plans'!E638," ")),"N/A")</f>
        <v>X</v>
      </c>
      <c r="F637" s="261">
        <f>IF('ALC Transition Plans'!F638=0," ",'ALC Transition Plans'!F638)</f>
        <v>41791</v>
      </c>
      <c r="G637" s="262" t="str">
        <f>IF('ALC Transition Plans'!G638=0," ",'ALC Transition Plans'!G638)</f>
        <v>Y</v>
      </c>
      <c r="H637" s="262" t="str">
        <f>IF('ALC Transition Plans'!H638=0," ",'ALC Transition Plans'!H638)</f>
        <v>Y</v>
      </c>
      <c r="I637" s="261">
        <f>IF('ALC Transition Plans'!I638=0," ",'ALC Transition Plans'!I638)</f>
        <v>42644</v>
      </c>
      <c r="J637" s="323" t="str">
        <f>IF('ALC Transition Plans'!$O638="yes", IF('ALC Transition Plans'!X638,"Prod",IF('ALC Transition Plans'!R638, 'ALC Transition Plans'!Q638," ")),"N/A")</f>
        <v>X</v>
      </c>
      <c r="K637" s="267">
        <f>IF('ALC Transition Plans'!R638=0," ",'ALC Transition Plans'!R638)</f>
        <v>41791</v>
      </c>
      <c r="L637" s="270" t="str">
        <f>IF('ALC Transition Plans'!S638=0," ",'ALC Transition Plans'!S638)</f>
        <v>Y</v>
      </c>
      <c r="M637" s="267">
        <f>IF('ALC Transition Plans'!T638=0," ",'ALC Transition Plans'!T638)</f>
        <v>42644</v>
      </c>
      <c r="N637" s="324" t="str">
        <f>IF('ALC Transition Plans'!$Z638="yes", IF('ALC Transition Plans'!AJ638,"Prod",IF('ALC Transition Plans'!AF638, 'ALC Transition Plans'!AC638," ")),"N/A")</f>
        <v>X</v>
      </c>
      <c r="O637" s="269" t="str">
        <f>IF('ALC Transition Plans'!AE638=0," ",'ALC Transition Plans'!AE638)</f>
        <v>Y</v>
      </c>
      <c r="P637" s="557">
        <f>IF('ALC Transition Plans'!AF638=0," ",'ALC Transition Plans'!AF638)</f>
        <v>42644</v>
      </c>
      <c r="Q637" s="558">
        <f t="shared" ref="Q637" si="58">COUNTIF(E637:P637,"X")</f>
        <v>3</v>
      </c>
      <c r="R637" s="276" t="str">
        <f>IF(VLOOKUP(B637,'Pivot Table'!$B$5:$K$2000,8,FALSE)=1,"Yes","")</f>
        <v/>
      </c>
      <c r="S637" s="277" t="str">
        <f>'ALC Transition Plans'!BL638</f>
        <v xml:space="preserve"> </v>
      </c>
      <c r="T637" s="226" t="str">
        <f>IF('ALC POC'!D637=0," ",'ALC POC'!D637)</f>
        <v>Payments: Renu Mishra
IPAC  : Dawn Branchaud
Collection: Marty Moran</v>
      </c>
      <c r="U637" s="139" t="str">
        <f>IF('ALC POC'!E637=0," ",'ALC POC'!E637)</f>
        <v>renu.mishra@hhs.gov</v>
      </c>
      <c r="V637" s="139" t="str">
        <f>IF('ALC POC'!F637=0," ",'ALC POC'!F637)</f>
        <v xml:space="preserve">301.415.0985 </v>
      </c>
      <c r="X637">
        <f t="shared" si="57"/>
        <v>0</v>
      </c>
    </row>
    <row r="638" spans="1:24" ht="21.6" customHeight="1" x14ac:dyDescent="0.25">
      <c r="A638" s="333" t="s">
        <v>614</v>
      </c>
      <c r="B638" s="333" t="s">
        <v>613</v>
      </c>
      <c r="C638" s="480" t="str">
        <f>IF('ALC POC'!C638=0," ",'ALC POC'!C638)</f>
        <v>Farm Credit Systems Insurance Corp - ARC</v>
      </c>
      <c r="D638" s="480"/>
      <c r="E638" s="322" t="str">
        <f>IF('ALC Transition Plans'!$C639="yes", IF('ALC Transition Plans'!M639,"Prod",IF('ALC Transition Plans'!F639, 'ALC Transition Plans'!E639," ")),"N/A")</f>
        <v>Prod</v>
      </c>
      <c r="F638" s="261">
        <f>IF('ALC Transition Plans'!F639=0," ",'ALC Transition Plans'!F639)</f>
        <v>41456</v>
      </c>
      <c r="G638" s="262" t="str">
        <f>IF('ALC Transition Plans'!G639=0," ",'ALC Transition Plans'!G639)</f>
        <v>Y</v>
      </c>
      <c r="H638" s="262" t="str">
        <f>IF('ALC Transition Plans'!H639=0," ",'ALC Transition Plans'!H639)</f>
        <v>Y</v>
      </c>
      <c r="I638" s="261" t="str">
        <f>IF('ALC Transition Plans'!I639=0," ",'ALC Transition Plans'!I639)</f>
        <v xml:space="preserve"> </v>
      </c>
      <c r="J638" s="323" t="str">
        <f>IF('ALC Transition Plans'!$O639="yes", IF('ALC Transition Plans'!X639,"Prod",IF('ALC Transition Plans'!R639, 'ALC Transition Plans'!Q639," ")),"N/A")</f>
        <v>Prod</v>
      </c>
      <c r="K638" s="267">
        <f>IF('ALC Transition Plans'!R639=0," ",'ALC Transition Plans'!R639)</f>
        <v>41456</v>
      </c>
      <c r="L638" s="270" t="str">
        <f>IF('ALC Transition Plans'!S639=0," ",'ALC Transition Plans'!S639)</f>
        <v>Y</v>
      </c>
      <c r="M638" s="267" t="str">
        <f>IF('ALC Transition Plans'!T639=0," ",'ALC Transition Plans'!T639)</f>
        <v xml:space="preserve"> </v>
      </c>
      <c r="N638" s="324" t="str">
        <f>IF('ALC Transition Plans'!$Z639="yes", IF('ALC Transition Plans'!AJ639,"Prod",IF('ALC Transition Plans'!AF639, 'ALC Transition Plans'!AC639," ")),"N/A")</f>
        <v>Prod</v>
      </c>
      <c r="O638" s="269" t="str">
        <f>IF('ALC Transition Plans'!AE639=0," ",'ALC Transition Plans'!AE639)</f>
        <v>Y</v>
      </c>
      <c r="P638" s="557" t="str">
        <f>IF('ALC Transition Plans'!AF639=0," ",'ALC Transition Plans'!AF639)</f>
        <v xml:space="preserve"> </v>
      </c>
      <c r="Q638" s="558">
        <f t="shared" si="56"/>
        <v>0</v>
      </c>
      <c r="R638" s="276" t="str">
        <f>IF(VLOOKUP(B638,'Pivot Table'!$B$5:$K$2000,8,FALSE)=1,"Yes","")</f>
        <v/>
      </c>
      <c r="S638" s="277" t="str">
        <f>'ALC Transition Plans'!BL639</f>
        <v>F</v>
      </c>
      <c r="T638" s="226" t="str">
        <f>IF('ALC POC'!D638=0," ",'ALC POC'!D638)</f>
        <v xml:space="preserve">Brian Casto </v>
      </c>
      <c r="U638" s="139" t="str">
        <f>IF('ALC POC'!E638=0," ",'ALC POC'!E638)</f>
        <v>Brian.Casto@bpd.treas.gov</v>
      </c>
      <c r="V638" s="139" t="str">
        <f>IF('ALC POC'!F638=0," ",'ALC POC'!F638)</f>
        <v>340-480-7018</v>
      </c>
      <c r="X638">
        <f t="shared" si="57"/>
        <v>0</v>
      </c>
    </row>
    <row r="639" spans="1:24" ht="21.6" customHeight="1" x14ac:dyDescent="0.25">
      <c r="A639" s="333" t="s">
        <v>614</v>
      </c>
      <c r="B639" s="333" t="s">
        <v>615</v>
      </c>
      <c r="C639" s="480" t="str">
        <f>IF('ALC POC'!C639=0," ",'ALC POC'!C639)</f>
        <v>Farm Credit Systems Insurance Corp - ARC</v>
      </c>
      <c r="D639" s="480"/>
      <c r="E639" s="322" t="str">
        <f>IF('ALC Transition Plans'!$C640="yes", IF('ALC Transition Plans'!M640,"Prod",IF('ALC Transition Plans'!F640, 'ALC Transition Plans'!E640," ")),"N/A")</f>
        <v>Prod</v>
      </c>
      <c r="F639" s="261">
        <f>IF('ALC Transition Plans'!F640=0," ",'ALC Transition Plans'!F640)</f>
        <v>41456</v>
      </c>
      <c r="G639" s="262" t="str">
        <f>IF('ALC Transition Plans'!G640=0," ",'ALC Transition Plans'!G640)</f>
        <v>Y</v>
      </c>
      <c r="H639" s="262" t="str">
        <f>IF('ALC Transition Plans'!H640=0," ",'ALC Transition Plans'!H640)</f>
        <v>Y</v>
      </c>
      <c r="I639" s="261" t="str">
        <f>IF('ALC Transition Plans'!I640=0," ",'ALC Transition Plans'!I640)</f>
        <v xml:space="preserve"> </v>
      </c>
      <c r="J639" s="323" t="str">
        <f>IF('ALC Transition Plans'!$O640="yes", IF('ALC Transition Plans'!X640,"Prod",IF('ALC Transition Plans'!R640, 'ALC Transition Plans'!Q640," ")),"N/A")</f>
        <v>Prod</v>
      </c>
      <c r="K639" s="267">
        <f>IF('ALC Transition Plans'!R640=0," ",'ALC Transition Plans'!R640)</f>
        <v>41456</v>
      </c>
      <c r="L639" s="270" t="str">
        <f>IF('ALC Transition Plans'!S640=0," ",'ALC Transition Plans'!S640)</f>
        <v>Y</v>
      </c>
      <c r="M639" s="267" t="str">
        <f>IF('ALC Transition Plans'!T640=0," ",'ALC Transition Plans'!T640)</f>
        <v xml:space="preserve"> </v>
      </c>
      <c r="N639" s="324" t="str">
        <f>IF('ALC Transition Plans'!$Z640="yes", IF('ALC Transition Plans'!AJ640,"Prod",IF('ALC Transition Plans'!AF640, 'ALC Transition Plans'!AC640," ")),"N/A")</f>
        <v>Prod</v>
      </c>
      <c r="O639" s="269" t="str">
        <f>IF('ALC Transition Plans'!AE640=0," ",'ALC Transition Plans'!AE640)</f>
        <v>Y</v>
      </c>
      <c r="P639" s="557" t="str">
        <f>IF('ALC Transition Plans'!AF640=0," ",'ALC Transition Plans'!AF640)</f>
        <v xml:space="preserve"> </v>
      </c>
      <c r="Q639" s="558">
        <f t="shared" si="56"/>
        <v>0</v>
      </c>
      <c r="R639" s="276" t="str">
        <f>IF(VLOOKUP(B639,'Pivot Table'!$B$5:$K$2000,8,FALSE)=1,"Yes","")</f>
        <v/>
      </c>
      <c r="S639" s="277" t="str">
        <f>'ALC Transition Plans'!BL640</f>
        <v>F</v>
      </c>
      <c r="T639" s="226" t="str">
        <f>IF('ALC POC'!D639=0," ",'ALC POC'!D639)</f>
        <v xml:space="preserve">Brian Casto </v>
      </c>
      <c r="U639" s="139" t="str">
        <f>IF('ALC POC'!E639=0," ",'ALC POC'!E639)</f>
        <v>Brian.Casto@bpd.treas.gov</v>
      </c>
      <c r="V639" s="139" t="str">
        <f>IF('ALC POC'!F639=0," ",'ALC POC'!F639)</f>
        <v>340-480-7018</v>
      </c>
      <c r="X639">
        <f t="shared" si="57"/>
        <v>0</v>
      </c>
    </row>
    <row r="640" spans="1:24" ht="42" customHeight="1" x14ac:dyDescent="0.25">
      <c r="A640" s="333" t="s">
        <v>617</v>
      </c>
      <c r="B640" s="333" t="s">
        <v>616</v>
      </c>
      <c r="C640" s="480" t="str">
        <f>IF('ALC POC'!C640=0," ",'ALC POC'!C640)</f>
        <v xml:space="preserve">NASA </v>
      </c>
      <c r="D640" s="480"/>
      <c r="E640" s="322" t="str">
        <f>IF('ALC Transition Plans'!$C641="yes", IF('ALC Transition Plans'!M641,"Prod",IF('ALC Transition Plans'!F641, 'ALC Transition Plans'!E641," ")),"N/A")</f>
        <v>Prod</v>
      </c>
      <c r="F640" s="261">
        <f>IF('ALC Transition Plans'!F641=0," ",'ALC Transition Plans'!F641)</f>
        <v>41456</v>
      </c>
      <c r="G640" s="262" t="str">
        <f>IF('ALC Transition Plans'!G641=0," ",'ALC Transition Plans'!G641)</f>
        <v>Y</v>
      </c>
      <c r="H640" s="262" t="str">
        <f>IF('ALC Transition Plans'!H641=0," ",'ALC Transition Plans'!H641)</f>
        <v>Y</v>
      </c>
      <c r="I640" s="261" t="str">
        <f>IF('ALC Transition Plans'!I641=0," ",'ALC Transition Plans'!I641)</f>
        <v xml:space="preserve"> </v>
      </c>
      <c r="J640" s="323" t="str">
        <f>IF('ALC Transition Plans'!$O641="yes", IF('ALC Transition Plans'!X641,"Prod",IF('ALC Transition Plans'!R641, 'ALC Transition Plans'!Q641," ")),"N/A")</f>
        <v>Prod</v>
      </c>
      <c r="K640" s="267">
        <f>IF('ALC Transition Plans'!R641=0," ",'ALC Transition Plans'!R641)</f>
        <v>41456</v>
      </c>
      <c r="L640" s="270" t="str">
        <f>IF('ALC Transition Plans'!S641=0," ",'ALC Transition Plans'!S641)</f>
        <v>Y</v>
      </c>
      <c r="M640" s="267" t="str">
        <f>IF('ALC Transition Plans'!T641=0," ",'ALC Transition Plans'!T641)</f>
        <v xml:space="preserve"> </v>
      </c>
      <c r="N640" s="324" t="str">
        <f>IF('ALC Transition Plans'!$Z641="yes", IF('ALC Transition Plans'!AJ641,"Prod",IF('ALC Transition Plans'!AF641, 'ALC Transition Plans'!AC641," ")),"N/A")</f>
        <v>Prod</v>
      </c>
      <c r="O640" s="269" t="str">
        <f>IF('ALC Transition Plans'!AE641=0," ",'ALC Transition Plans'!AE641)</f>
        <v>Y</v>
      </c>
      <c r="P640" s="557" t="str">
        <f>IF('ALC Transition Plans'!AF641=0," ",'ALC Transition Plans'!AF641)</f>
        <v xml:space="preserve"> </v>
      </c>
      <c r="Q640" s="558">
        <f t="shared" si="56"/>
        <v>0</v>
      </c>
      <c r="R640" s="276" t="str">
        <f>IF(VLOOKUP(B640,'Pivot Table'!$B$5:$K$2000,8,FALSE)=1,"Yes","")</f>
        <v/>
      </c>
      <c r="S640" s="277" t="str">
        <f>'ALC Transition Plans'!BL641</f>
        <v>F</v>
      </c>
      <c r="T640" s="226" t="str">
        <f>IF('ALC POC'!D640=0," ",'ALC POC'!D640)</f>
        <v>Donna Dull
Pam Kroeger</v>
      </c>
      <c r="U640" s="139" t="str">
        <f>IF('ALC POC'!E640=0," ",'ALC POC'!E640)</f>
        <v>donna.m.dull@nasa.gov, pam.kroeger@nasa.gov
jack.e.hafner@nasa.gov, leslie.l.anderson@nasa.gov</v>
      </c>
      <c r="V640" s="139" t="str">
        <f>IF('ALC POC'!F640=0," ",'ALC POC'!F640)</f>
        <v>202-358-1035
256-961-7565</v>
      </c>
      <c r="X640">
        <f t="shared" si="57"/>
        <v>0</v>
      </c>
    </row>
    <row r="641" spans="1:24" ht="31.95" customHeight="1" x14ac:dyDescent="0.25">
      <c r="A641" s="333" t="s">
        <v>617</v>
      </c>
      <c r="B641" s="333" t="s">
        <v>618</v>
      </c>
      <c r="C641" s="480" t="str">
        <f>IF('ALC POC'!C641=0," ",'ALC POC'!C641)</f>
        <v xml:space="preserve">NASA </v>
      </c>
      <c r="D641" s="480"/>
      <c r="E641" s="322" t="str">
        <f>IF('ALC Transition Plans'!$C642="yes", IF('ALC Transition Plans'!M642,"Prod",IF('ALC Transition Plans'!F642, 'ALC Transition Plans'!E642," ")),"N/A")</f>
        <v>Prod</v>
      </c>
      <c r="F641" s="261">
        <f>IF('ALC Transition Plans'!F642=0," ",'ALC Transition Plans'!F642)</f>
        <v>41214</v>
      </c>
      <c r="G641" s="262" t="str">
        <f>IF('ALC Transition Plans'!G642=0," ",'ALC Transition Plans'!G642)</f>
        <v>Y</v>
      </c>
      <c r="H641" s="262" t="str">
        <f>IF('ALC Transition Plans'!H642=0," ",'ALC Transition Plans'!H642)</f>
        <v>Y</v>
      </c>
      <c r="I641" s="261" t="str">
        <f>IF('ALC Transition Plans'!I642=0," ",'ALC Transition Plans'!I642)</f>
        <v xml:space="preserve"> </v>
      </c>
      <c r="J641" s="323" t="str">
        <f>IF('ALC Transition Plans'!$O642="yes", IF('ALC Transition Plans'!X642,"Prod",IF('ALC Transition Plans'!R642, 'ALC Transition Plans'!Q642," ")),"N/A")</f>
        <v>Prod</v>
      </c>
      <c r="K641" s="267">
        <f>IF('ALC Transition Plans'!R642=0," ",'ALC Transition Plans'!R642)</f>
        <v>41426</v>
      </c>
      <c r="L641" s="270" t="str">
        <f>IF('ALC Transition Plans'!S642=0," ",'ALC Transition Plans'!S642)</f>
        <v>Y</v>
      </c>
      <c r="M641" s="267" t="str">
        <f>IF('ALC Transition Plans'!T642=0," ",'ALC Transition Plans'!T642)</f>
        <v xml:space="preserve"> </v>
      </c>
      <c r="N641" s="324" t="str">
        <f>IF('ALC Transition Plans'!$Z642="yes", IF('ALC Transition Plans'!AJ642,"Prod",IF('ALC Transition Plans'!AF642, 'ALC Transition Plans'!AC642," ")),"N/A")</f>
        <v>Prod</v>
      </c>
      <c r="O641" s="269" t="str">
        <f>IF('ALC Transition Plans'!AE642=0," ",'ALC Transition Plans'!AE642)</f>
        <v>Y</v>
      </c>
      <c r="P641" s="557" t="str">
        <f>IF('ALC Transition Plans'!AF642=0," ",'ALC Transition Plans'!AF642)</f>
        <v xml:space="preserve"> </v>
      </c>
      <c r="Q641" s="558">
        <f t="shared" si="56"/>
        <v>0</v>
      </c>
      <c r="R641" s="276" t="str">
        <f>IF(VLOOKUP(B641,'Pivot Table'!$B$5:$K$2000,8,FALSE)=1,"Yes","")</f>
        <v/>
      </c>
      <c r="S641" s="277" t="str">
        <f>'ALC Transition Plans'!BL642</f>
        <v>F</v>
      </c>
      <c r="T641" s="226" t="str">
        <f>IF('ALC POC'!D641=0," ",'ALC POC'!D641)</f>
        <v>Donna Dull</v>
      </c>
      <c r="U641" s="139" t="str">
        <f>IF('ALC POC'!E641=0," ",'ALC POC'!E641)</f>
        <v>donna.m.dull@nasa.gov, jack.e.hafner@nasa.gov, leslie.l.anderson@nasa.gov</v>
      </c>
      <c r="V641" s="139" t="str">
        <f>IF('ALC POC'!F641=0," ",'ALC POC'!F641)</f>
        <v>202-358-1035</v>
      </c>
      <c r="X641">
        <f t="shared" si="57"/>
        <v>0</v>
      </c>
    </row>
    <row r="642" spans="1:24" ht="31.95" customHeight="1" x14ac:dyDescent="0.25">
      <c r="A642" s="333" t="s">
        <v>617</v>
      </c>
      <c r="B642" s="333" t="s">
        <v>619</v>
      </c>
      <c r="C642" s="480" t="str">
        <f>IF('ALC POC'!C642=0," ",'ALC POC'!C642)</f>
        <v xml:space="preserve">NASA </v>
      </c>
      <c r="D642" s="480"/>
      <c r="E642" s="322" t="str">
        <f>IF('ALC Transition Plans'!$C643="yes", IF('ALC Transition Plans'!M643,"Prod",IF('ALC Transition Plans'!F643, 'ALC Transition Plans'!E643," ")),"N/A")</f>
        <v>Prod</v>
      </c>
      <c r="F642" s="261">
        <f>IF('ALC Transition Plans'!F643=0," ",'ALC Transition Plans'!F643)</f>
        <v>41456</v>
      </c>
      <c r="G642" s="262" t="str">
        <f>IF('ALC Transition Plans'!G643=0," ",'ALC Transition Plans'!G643)</f>
        <v>Y</v>
      </c>
      <c r="H642" s="262" t="str">
        <f>IF('ALC Transition Plans'!H643=0," ",'ALC Transition Plans'!H643)</f>
        <v>Y</v>
      </c>
      <c r="I642" s="261" t="str">
        <f>IF('ALC Transition Plans'!I643=0," ",'ALC Transition Plans'!I643)</f>
        <v xml:space="preserve"> </v>
      </c>
      <c r="J642" s="323" t="str">
        <f>IF('ALC Transition Plans'!$O643="yes", IF('ALC Transition Plans'!X643,"Prod",IF('ALC Transition Plans'!R643, 'ALC Transition Plans'!Q643," ")),"N/A")</f>
        <v>Prod</v>
      </c>
      <c r="K642" s="267">
        <f>IF('ALC Transition Plans'!R643=0," ",'ALC Transition Plans'!R643)</f>
        <v>41456</v>
      </c>
      <c r="L642" s="270" t="str">
        <f>IF('ALC Transition Plans'!S643=0," ",'ALC Transition Plans'!S643)</f>
        <v>Y</v>
      </c>
      <c r="M642" s="267" t="str">
        <f>IF('ALC Transition Plans'!T643=0," ",'ALC Transition Plans'!T643)</f>
        <v xml:space="preserve"> </v>
      </c>
      <c r="N642" s="324" t="str">
        <f>IF('ALC Transition Plans'!$Z643="yes", IF('ALC Transition Plans'!AJ643,"Prod",IF('ALC Transition Plans'!AF643, 'ALC Transition Plans'!AC643," ")),"N/A")</f>
        <v>Prod</v>
      </c>
      <c r="O642" s="269" t="str">
        <f>IF('ALC Transition Plans'!AE643=0," ",'ALC Transition Plans'!AE643)</f>
        <v>Y</v>
      </c>
      <c r="P642" s="557" t="str">
        <f>IF('ALC Transition Plans'!AF643=0," ",'ALC Transition Plans'!AF643)</f>
        <v xml:space="preserve"> </v>
      </c>
      <c r="Q642" s="558">
        <f t="shared" si="56"/>
        <v>0</v>
      </c>
      <c r="R642" s="276" t="str">
        <f>IF(VLOOKUP(B642,'Pivot Table'!$B$5:$K$2000,8,FALSE)=1,"Yes","")</f>
        <v/>
      </c>
      <c r="S642" s="277" t="str">
        <f>'ALC Transition Plans'!BL643</f>
        <v>F</v>
      </c>
      <c r="T642" s="226" t="str">
        <f>IF('ALC POC'!D642=0," ",'ALC POC'!D642)</f>
        <v>Donna Dull</v>
      </c>
      <c r="U642" s="139" t="str">
        <f>IF('ALC POC'!E642=0," ",'ALC POC'!E642)</f>
        <v>donna.m.dull@nasa.gov, jack.e.hafner@nasa.gov, leslie.l.anderson@nasa.gov</v>
      </c>
      <c r="V642" s="139" t="str">
        <f>IF('ALC POC'!F642=0," ",'ALC POC'!F642)</f>
        <v>202-358-1035</v>
      </c>
      <c r="X642">
        <f t="shared" si="57"/>
        <v>0</v>
      </c>
    </row>
    <row r="643" spans="1:24" ht="31.95" customHeight="1" x14ac:dyDescent="0.25">
      <c r="A643" s="333" t="s">
        <v>617</v>
      </c>
      <c r="B643" s="333" t="s">
        <v>620</v>
      </c>
      <c r="C643" s="480" t="str">
        <f>IF('ALC POC'!C643=0," ",'ALC POC'!C643)</f>
        <v>NASA - Armstrong Flight Research Center</v>
      </c>
      <c r="D643" s="480"/>
      <c r="E643" s="322" t="str">
        <f>IF('ALC Transition Plans'!$C644="yes", IF('ALC Transition Plans'!M644,"Prod",IF('ALC Transition Plans'!F644, 'ALC Transition Plans'!E644," ")),"N/A")</f>
        <v>Prod</v>
      </c>
      <c r="F643" s="261">
        <f>IF('ALC Transition Plans'!F644=0," ",'ALC Transition Plans'!F644)</f>
        <v>41214</v>
      </c>
      <c r="G643" s="262" t="str">
        <f>IF('ALC Transition Plans'!G644=0," ",'ALC Transition Plans'!G644)</f>
        <v>Y</v>
      </c>
      <c r="H643" s="262" t="str">
        <f>IF('ALC Transition Plans'!H644=0," ",'ALC Transition Plans'!H644)</f>
        <v>Y</v>
      </c>
      <c r="I643" s="261" t="str">
        <f>IF('ALC Transition Plans'!I644=0," ",'ALC Transition Plans'!I644)</f>
        <v xml:space="preserve"> </v>
      </c>
      <c r="J643" s="323" t="str">
        <f>IF('ALC Transition Plans'!$O644="yes", IF('ALC Transition Plans'!X644,"Prod",IF('ALC Transition Plans'!R644, 'ALC Transition Plans'!Q644," ")),"N/A")</f>
        <v>Prod</v>
      </c>
      <c r="K643" s="267">
        <f>IF('ALC Transition Plans'!R644=0," ",'ALC Transition Plans'!R644)</f>
        <v>41426</v>
      </c>
      <c r="L643" s="270" t="str">
        <f>IF('ALC Transition Plans'!S644=0," ",'ALC Transition Plans'!S644)</f>
        <v>Y</v>
      </c>
      <c r="M643" s="267" t="str">
        <f>IF('ALC Transition Plans'!T644=0," ",'ALC Transition Plans'!T644)</f>
        <v xml:space="preserve"> </v>
      </c>
      <c r="N643" s="324" t="str">
        <f>IF('ALC Transition Plans'!$Z644="yes", IF('ALC Transition Plans'!AJ644,"Prod",IF('ALC Transition Plans'!AF644, 'ALC Transition Plans'!AC644," ")),"N/A")</f>
        <v>Prod</v>
      </c>
      <c r="O643" s="269" t="str">
        <f>IF('ALC Transition Plans'!AE644=0," ",'ALC Transition Plans'!AE644)</f>
        <v>Y</v>
      </c>
      <c r="P643" s="557" t="str">
        <f>IF('ALC Transition Plans'!AF644=0," ",'ALC Transition Plans'!AF644)</f>
        <v xml:space="preserve"> </v>
      </c>
      <c r="Q643" s="558">
        <f t="shared" si="56"/>
        <v>0</v>
      </c>
      <c r="R643" s="276" t="str">
        <f>IF(VLOOKUP(B643,'Pivot Table'!$B$5:$K$2000,8,FALSE)=1,"Yes","")</f>
        <v/>
      </c>
      <c r="S643" s="277" t="str">
        <f>'ALC Transition Plans'!BL644</f>
        <v>F</v>
      </c>
      <c r="T643" s="226" t="str">
        <f>IF('ALC POC'!D643=0," ",'ALC POC'!D643)</f>
        <v>Donna Dull</v>
      </c>
      <c r="U643" s="139" t="str">
        <f>IF('ALC POC'!E643=0," ",'ALC POC'!E643)</f>
        <v>donna.m.dull@nasa.gov, jack.e.hafner@nasa.gov, leslie.l.anderson@nasa.gov</v>
      </c>
      <c r="V643" s="139" t="str">
        <f>IF('ALC POC'!F643=0," ",'ALC POC'!F643)</f>
        <v>202-358-1035</v>
      </c>
      <c r="X643">
        <f t="shared" si="57"/>
        <v>0</v>
      </c>
    </row>
    <row r="644" spans="1:24" ht="31.95" customHeight="1" x14ac:dyDescent="0.25">
      <c r="A644" s="333" t="s">
        <v>617</v>
      </c>
      <c r="B644" s="333" t="s">
        <v>621</v>
      </c>
      <c r="C644" s="480" t="str">
        <f>IF('ALC POC'!C644=0," ",'ALC POC'!C644)</f>
        <v xml:space="preserve">NASA </v>
      </c>
      <c r="D644" s="480"/>
      <c r="E644" s="322" t="str">
        <f>IF('ALC Transition Plans'!$C645="yes", IF('ALC Transition Plans'!M645,"Prod",IF('ALC Transition Plans'!F645, 'ALC Transition Plans'!E645," ")),"N/A")</f>
        <v>Prod</v>
      </c>
      <c r="F644" s="261">
        <f>IF('ALC Transition Plans'!F645=0," ",'ALC Transition Plans'!F645)</f>
        <v>41365</v>
      </c>
      <c r="G644" s="262" t="str">
        <f>IF('ALC Transition Plans'!G645=0," ",'ALC Transition Plans'!G645)</f>
        <v>Y</v>
      </c>
      <c r="H644" s="262" t="str">
        <f>IF('ALC Transition Plans'!H645=0," ",'ALC Transition Plans'!H645)</f>
        <v>Y</v>
      </c>
      <c r="I644" s="261" t="str">
        <f>IF('ALC Transition Plans'!I645=0," ",'ALC Transition Plans'!I645)</f>
        <v xml:space="preserve"> </v>
      </c>
      <c r="J644" s="323" t="str">
        <f>IF('ALC Transition Plans'!$O645="yes", IF('ALC Transition Plans'!X645,"Prod",IF('ALC Transition Plans'!R645, 'ALC Transition Plans'!Q645," ")),"N/A")</f>
        <v>Prod</v>
      </c>
      <c r="K644" s="267">
        <f>IF('ALC Transition Plans'!R645=0," ",'ALC Transition Plans'!R645)</f>
        <v>41548</v>
      </c>
      <c r="L644" s="270" t="str">
        <f>IF('ALC Transition Plans'!S645=0," ",'ALC Transition Plans'!S645)</f>
        <v>Y</v>
      </c>
      <c r="M644" s="267" t="str">
        <f>IF('ALC Transition Plans'!T645=0," ",'ALC Transition Plans'!T645)</f>
        <v xml:space="preserve"> </v>
      </c>
      <c r="N644" s="324" t="str">
        <f>IF('ALC Transition Plans'!$Z645="yes", IF('ALC Transition Plans'!AJ645,"Prod",IF('ALC Transition Plans'!AF645, 'ALC Transition Plans'!AC645," ")),"N/A")</f>
        <v>Prod</v>
      </c>
      <c r="O644" s="269" t="str">
        <f>IF('ALC Transition Plans'!AE645=0," ",'ALC Transition Plans'!AE645)</f>
        <v>Y</v>
      </c>
      <c r="P644" s="557" t="str">
        <f>IF('ALC Transition Plans'!AF645=0," ",'ALC Transition Plans'!AF645)</f>
        <v xml:space="preserve"> </v>
      </c>
      <c r="Q644" s="558">
        <f t="shared" si="56"/>
        <v>0</v>
      </c>
      <c r="R644" s="276" t="str">
        <f>IF(VLOOKUP(B644,'Pivot Table'!$B$5:$K$2000,8,FALSE)=1,"Yes","")</f>
        <v/>
      </c>
      <c r="S644" s="277" t="str">
        <f>'ALC Transition Plans'!BL645</f>
        <v>F</v>
      </c>
      <c r="T644" s="226" t="str">
        <f>IF('ALC POC'!D644=0," ",'ALC POC'!D644)</f>
        <v>Donna Dull</v>
      </c>
      <c r="U644" s="139" t="str">
        <f>IF('ALC POC'!E644=0," ",'ALC POC'!E644)</f>
        <v>donna.m.dull@nasa.gov, jack.e.hafner@nasa.gov, leslie.l.anderson@nasa.gov</v>
      </c>
      <c r="V644" s="139" t="str">
        <f>IF('ALC POC'!F644=0," ",'ALC POC'!F644)</f>
        <v>202-358-1035</v>
      </c>
      <c r="X644">
        <f t="shared" si="57"/>
        <v>0</v>
      </c>
    </row>
    <row r="645" spans="1:24" ht="31.95" customHeight="1" x14ac:dyDescent="0.25">
      <c r="A645" s="333" t="s">
        <v>617</v>
      </c>
      <c r="B645" s="333" t="s">
        <v>622</v>
      </c>
      <c r="C645" s="480" t="str">
        <f>IF('ALC POC'!C645=0," ",'ALC POC'!C645)</f>
        <v xml:space="preserve">NASA </v>
      </c>
      <c r="D645" s="480"/>
      <c r="E645" s="322" t="str">
        <f>IF('ALC Transition Plans'!$C646="yes", IF('ALC Transition Plans'!M646,"Prod",IF('ALC Transition Plans'!F646, 'ALC Transition Plans'!E646," ")),"N/A")</f>
        <v>Prod</v>
      </c>
      <c r="F645" s="261">
        <f>IF('ALC Transition Plans'!F646=0," ",'ALC Transition Plans'!F646)</f>
        <v>41306</v>
      </c>
      <c r="G645" s="262" t="str">
        <f>IF('ALC Transition Plans'!G646=0," ",'ALC Transition Plans'!G646)</f>
        <v>Y</v>
      </c>
      <c r="H645" s="262" t="str">
        <f>IF('ALC Transition Plans'!H646=0," ",'ALC Transition Plans'!H646)</f>
        <v>Y</v>
      </c>
      <c r="I645" s="261" t="str">
        <f>IF('ALC Transition Plans'!I646=0," ",'ALC Transition Plans'!I646)</f>
        <v xml:space="preserve"> </v>
      </c>
      <c r="J645" s="323" t="str">
        <f>IF('ALC Transition Plans'!$O646="yes", IF('ALC Transition Plans'!X646,"Prod",IF('ALC Transition Plans'!R646, 'ALC Transition Plans'!Q646," ")),"N/A")</f>
        <v>Prod</v>
      </c>
      <c r="K645" s="267">
        <f>IF('ALC Transition Plans'!R646=0," ",'ALC Transition Plans'!R646)</f>
        <v>41306</v>
      </c>
      <c r="L645" s="270" t="str">
        <f>IF('ALC Transition Plans'!S646=0," ",'ALC Transition Plans'!S646)</f>
        <v>Y</v>
      </c>
      <c r="M645" s="267" t="str">
        <f>IF('ALC Transition Plans'!T646=0," ",'ALC Transition Plans'!T646)</f>
        <v xml:space="preserve"> </v>
      </c>
      <c r="N645" s="324" t="str">
        <f>IF('ALC Transition Plans'!$Z646="yes", IF('ALC Transition Plans'!AJ646,"Prod",IF('ALC Transition Plans'!AF646, 'ALC Transition Plans'!AC646," ")),"N/A")</f>
        <v>Prod</v>
      </c>
      <c r="O645" s="269" t="str">
        <f>IF('ALC Transition Plans'!AE646=0," ",'ALC Transition Plans'!AE646)</f>
        <v>Y</v>
      </c>
      <c r="P645" s="557" t="str">
        <f>IF('ALC Transition Plans'!AF646=0," ",'ALC Transition Plans'!AF646)</f>
        <v xml:space="preserve"> </v>
      </c>
      <c r="Q645" s="558">
        <f t="shared" si="56"/>
        <v>0</v>
      </c>
      <c r="R645" s="276" t="str">
        <f>IF(VLOOKUP(B645,'Pivot Table'!$B$5:$K$2000,8,FALSE)=1,"Yes","")</f>
        <v/>
      </c>
      <c r="S645" s="277" t="str">
        <f>'ALC Transition Plans'!BL646</f>
        <v>F</v>
      </c>
      <c r="T645" s="226" t="str">
        <f>IF('ALC POC'!D645=0," ",'ALC POC'!D645)</f>
        <v>Donna Dull</v>
      </c>
      <c r="U645" s="139" t="str">
        <f>IF('ALC POC'!E645=0," ",'ALC POC'!E645)</f>
        <v>donna.m.dull@nasa.gov, jack.e.hafner@nasa.gov, leslie.l.anderson@nasa.gov</v>
      </c>
      <c r="V645" s="139" t="str">
        <f>IF('ALC POC'!F645=0," ",'ALC POC'!F645)</f>
        <v>202-358-1035</v>
      </c>
      <c r="X645">
        <f t="shared" si="57"/>
        <v>0</v>
      </c>
    </row>
    <row r="646" spans="1:24" ht="31.95" customHeight="1" x14ac:dyDescent="0.25">
      <c r="A646" s="333" t="s">
        <v>617</v>
      </c>
      <c r="B646" s="333" t="s">
        <v>623</v>
      </c>
      <c r="C646" s="480" t="str">
        <f>IF('ALC POC'!C646=0," ",'ALC POC'!C646)</f>
        <v xml:space="preserve">NASA </v>
      </c>
      <c r="D646" s="480"/>
      <c r="E646" s="322" t="str">
        <f>IF('ALC Transition Plans'!$C647="yes", IF('ALC Transition Plans'!M647,"Prod",IF('ALC Transition Plans'!F647, 'ALC Transition Plans'!E647," ")),"N/A")</f>
        <v>Prod</v>
      </c>
      <c r="F646" s="261">
        <f>IF('ALC Transition Plans'!F647=0," ",'ALC Transition Plans'!F647)</f>
        <v>41306</v>
      </c>
      <c r="G646" s="262" t="str">
        <f>IF('ALC Transition Plans'!G647=0," ",'ALC Transition Plans'!G647)</f>
        <v>Y</v>
      </c>
      <c r="H646" s="262" t="str">
        <f>IF('ALC Transition Plans'!H647=0," ",'ALC Transition Plans'!H647)</f>
        <v>Y</v>
      </c>
      <c r="I646" s="261" t="str">
        <f>IF('ALC Transition Plans'!I647=0," ",'ALC Transition Plans'!I647)</f>
        <v xml:space="preserve"> </v>
      </c>
      <c r="J646" s="323" t="str">
        <f>IF('ALC Transition Plans'!$O647="yes", IF('ALC Transition Plans'!X647,"Prod",IF('ALC Transition Plans'!R647, 'ALC Transition Plans'!Q647," ")),"N/A")</f>
        <v>Prod</v>
      </c>
      <c r="K646" s="267">
        <f>IF('ALC Transition Plans'!R647=0," ",'ALC Transition Plans'!R647)</f>
        <v>41487</v>
      </c>
      <c r="L646" s="270" t="str">
        <f>IF('ALC Transition Plans'!S647=0," ",'ALC Transition Plans'!S647)</f>
        <v>Y</v>
      </c>
      <c r="M646" s="267" t="str">
        <f>IF('ALC Transition Plans'!T647=0," ",'ALC Transition Plans'!T647)</f>
        <v xml:space="preserve"> </v>
      </c>
      <c r="N646" s="324" t="str">
        <f>IF('ALC Transition Plans'!$Z647="yes", IF('ALC Transition Plans'!AJ647,"Prod",IF('ALC Transition Plans'!AF647, 'ALC Transition Plans'!AC647," ")),"N/A")</f>
        <v>Prod</v>
      </c>
      <c r="O646" s="269" t="str">
        <f>IF('ALC Transition Plans'!AE647=0," ",'ALC Transition Plans'!AE647)</f>
        <v>Y</v>
      </c>
      <c r="P646" s="557" t="str">
        <f>IF('ALC Transition Plans'!AF647=0," ",'ALC Transition Plans'!AF647)</f>
        <v xml:space="preserve"> </v>
      </c>
      <c r="Q646" s="558">
        <f t="shared" si="56"/>
        <v>0</v>
      </c>
      <c r="R646" s="276" t="str">
        <f>IF(VLOOKUP(B646,'Pivot Table'!$B$5:$K$2000,8,FALSE)=1,"Yes","")</f>
        <v/>
      </c>
      <c r="S646" s="277" t="str">
        <f>'ALC Transition Plans'!BL647</f>
        <v>F</v>
      </c>
      <c r="T646" s="226" t="str">
        <f>IF('ALC POC'!D646=0," ",'ALC POC'!D646)</f>
        <v>Donna Dull</v>
      </c>
      <c r="U646" s="139" t="str">
        <f>IF('ALC POC'!E646=0," ",'ALC POC'!E646)</f>
        <v>donna.m.dull@nasa.gov, jack.e.hafner@nasa.gov, leslie.l.anderson@nasa.gov</v>
      </c>
      <c r="V646" s="139" t="str">
        <f>IF('ALC POC'!F646=0," ",'ALC POC'!F646)</f>
        <v>202-358-1035</v>
      </c>
      <c r="X646">
        <f t="shared" si="57"/>
        <v>0</v>
      </c>
    </row>
    <row r="647" spans="1:24" ht="31.95" customHeight="1" x14ac:dyDescent="0.25">
      <c r="A647" s="333" t="s">
        <v>617</v>
      </c>
      <c r="B647" s="333" t="s">
        <v>624</v>
      </c>
      <c r="C647" s="480" t="str">
        <f>IF('ALC POC'!C647=0," ",'ALC POC'!C647)</f>
        <v xml:space="preserve">NASA </v>
      </c>
      <c r="D647" s="480"/>
      <c r="E647" s="322" t="str">
        <f>IF('ALC Transition Plans'!$C648="yes", IF('ALC Transition Plans'!M648,"Prod",IF('ALC Transition Plans'!F648, 'ALC Transition Plans'!E648," ")),"N/A")</f>
        <v>Prod</v>
      </c>
      <c r="F647" s="261">
        <f>IF('ALC Transition Plans'!F648=0," ",'ALC Transition Plans'!F648)</f>
        <v>40940</v>
      </c>
      <c r="G647" s="262" t="str">
        <f>IF('ALC Transition Plans'!G648=0," ",'ALC Transition Plans'!G648)</f>
        <v>Y</v>
      </c>
      <c r="H647" s="262" t="str">
        <f>IF('ALC Transition Plans'!H648=0," ",'ALC Transition Plans'!H648)</f>
        <v>Y</v>
      </c>
      <c r="I647" s="261" t="str">
        <f>IF('ALC Transition Plans'!I648=0," ",'ALC Transition Plans'!I648)</f>
        <v xml:space="preserve"> </v>
      </c>
      <c r="J647" s="323" t="str">
        <f>IF('ALC Transition Plans'!$O648="yes", IF('ALC Transition Plans'!X648,"Prod",IF('ALC Transition Plans'!R648, 'ALC Transition Plans'!Q648," ")),"N/A")</f>
        <v>Prod</v>
      </c>
      <c r="K647" s="267">
        <f>IF('ALC Transition Plans'!R648=0," ",'ALC Transition Plans'!R648)</f>
        <v>41306</v>
      </c>
      <c r="L647" s="270" t="str">
        <f>IF('ALC Transition Plans'!S648=0," ",'ALC Transition Plans'!S648)</f>
        <v>Y</v>
      </c>
      <c r="M647" s="267" t="str">
        <f>IF('ALC Transition Plans'!T648=0," ",'ALC Transition Plans'!T648)</f>
        <v xml:space="preserve"> </v>
      </c>
      <c r="N647" s="324" t="str">
        <f>IF('ALC Transition Plans'!$Z648="yes", IF('ALC Transition Plans'!AJ648,"Prod",IF('ALC Transition Plans'!AF648, 'ALC Transition Plans'!AC648," ")),"N/A")</f>
        <v>Prod</v>
      </c>
      <c r="O647" s="269" t="str">
        <f>IF('ALC Transition Plans'!AE648=0," ",'ALC Transition Plans'!AE648)</f>
        <v>Y</v>
      </c>
      <c r="P647" s="557" t="str">
        <f>IF('ALC Transition Plans'!AF648=0," ",'ALC Transition Plans'!AF648)</f>
        <v xml:space="preserve"> </v>
      </c>
      <c r="Q647" s="558">
        <f t="shared" si="56"/>
        <v>0</v>
      </c>
      <c r="R647" s="276" t="str">
        <f>IF(VLOOKUP(B647,'Pivot Table'!$B$5:$K$2000,8,FALSE)=1,"Yes","")</f>
        <v/>
      </c>
      <c r="S647" s="277" t="str">
        <f>'ALC Transition Plans'!BL648</f>
        <v>F</v>
      </c>
      <c r="T647" s="226" t="str">
        <f>IF('ALC POC'!D647=0," ",'ALC POC'!D647)</f>
        <v>Donna Dull</v>
      </c>
      <c r="U647" s="139" t="str">
        <f>IF('ALC POC'!E647=0," ",'ALC POC'!E647)</f>
        <v>donna.m.dull@nasa.gov, jack.e.hafner@nasa.gov, leslie.l.anderson@nasa.gov</v>
      </c>
      <c r="V647" s="139" t="str">
        <f>IF('ALC POC'!F647=0," ",'ALC POC'!F647)</f>
        <v>202-358-1035</v>
      </c>
      <c r="X647">
        <f t="shared" si="57"/>
        <v>0</v>
      </c>
    </row>
    <row r="648" spans="1:24" ht="31.95" customHeight="1" x14ac:dyDescent="0.25">
      <c r="A648" s="333" t="s">
        <v>617</v>
      </c>
      <c r="B648" s="333" t="s">
        <v>625</v>
      </c>
      <c r="C648" s="480" t="str">
        <f>IF('ALC POC'!C648=0," ",'ALC POC'!C648)</f>
        <v xml:space="preserve">NASA </v>
      </c>
      <c r="D648" s="480"/>
      <c r="E648" s="322" t="str">
        <f>IF('ALC Transition Plans'!$C649="yes", IF('ALC Transition Plans'!M649,"Prod",IF('ALC Transition Plans'!F649, 'ALC Transition Plans'!E649," ")),"N/A")</f>
        <v>Prod</v>
      </c>
      <c r="F648" s="261">
        <f>IF('ALC Transition Plans'!F649=0," ",'ALC Transition Plans'!F649)</f>
        <v>41365</v>
      </c>
      <c r="G648" s="262" t="str">
        <f>IF('ALC Transition Plans'!G649=0," ",'ALC Transition Plans'!G649)</f>
        <v>Y</v>
      </c>
      <c r="H648" s="262" t="str">
        <f>IF('ALC Transition Plans'!H649=0," ",'ALC Transition Plans'!H649)</f>
        <v>Y</v>
      </c>
      <c r="I648" s="261" t="str">
        <f>IF('ALC Transition Plans'!I649=0," ",'ALC Transition Plans'!I649)</f>
        <v xml:space="preserve"> </v>
      </c>
      <c r="J648" s="323" t="str">
        <f>IF('ALC Transition Plans'!$O649="yes", IF('ALC Transition Plans'!X649,"Prod",IF('ALC Transition Plans'!R649, 'ALC Transition Plans'!Q649," ")),"N/A")</f>
        <v>Prod</v>
      </c>
      <c r="K648" s="267">
        <f>IF('ALC Transition Plans'!R649=0," ",'ALC Transition Plans'!R649)</f>
        <v>41548</v>
      </c>
      <c r="L648" s="270" t="str">
        <f>IF('ALC Transition Plans'!S649=0," ",'ALC Transition Plans'!S649)</f>
        <v>Y</v>
      </c>
      <c r="M648" s="267" t="str">
        <f>IF('ALC Transition Plans'!T649=0," ",'ALC Transition Plans'!T649)</f>
        <v xml:space="preserve"> </v>
      </c>
      <c r="N648" s="324" t="str">
        <f>IF('ALC Transition Plans'!$Z649="yes", IF('ALC Transition Plans'!AJ649,"Prod",IF('ALC Transition Plans'!AF649, 'ALC Transition Plans'!AC649," ")),"N/A")</f>
        <v>Prod</v>
      </c>
      <c r="O648" s="269" t="str">
        <f>IF('ALC Transition Plans'!AE649=0," ",'ALC Transition Plans'!AE649)</f>
        <v>Y</v>
      </c>
      <c r="P648" s="557" t="str">
        <f>IF('ALC Transition Plans'!AF649=0," ",'ALC Transition Plans'!AF649)</f>
        <v xml:space="preserve"> </v>
      </c>
      <c r="Q648" s="558">
        <f t="shared" si="56"/>
        <v>0</v>
      </c>
      <c r="R648" s="276" t="str">
        <f>IF(VLOOKUP(B648,'Pivot Table'!$B$5:$K$2000,8,FALSE)=1,"Yes","")</f>
        <v/>
      </c>
      <c r="S648" s="277" t="str">
        <f>'ALC Transition Plans'!BL649</f>
        <v>F</v>
      </c>
      <c r="T648" s="226" t="str">
        <f>IF('ALC POC'!D648=0," ",'ALC POC'!D648)</f>
        <v>Donna Dull</v>
      </c>
      <c r="U648" s="139" t="str">
        <f>IF('ALC POC'!E648=0," ",'ALC POC'!E648)</f>
        <v>donna.m.dull@nasa.gov, jack.e.hafner@nasa.gov, leslie.l.anderson@nasa.gov</v>
      </c>
      <c r="V648" s="139" t="str">
        <f>IF('ALC POC'!F648=0," ",'ALC POC'!F648)</f>
        <v>202-358-1035</v>
      </c>
      <c r="X648">
        <f t="shared" si="57"/>
        <v>0</v>
      </c>
    </row>
    <row r="649" spans="1:24" ht="31.95" customHeight="1" x14ac:dyDescent="0.25">
      <c r="A649" s="333" t="s">
        <v>617</v>
      </c>
      <c r="B649" s="333" t="s">
        <v>626</v>
      </c>
      <c r="C649" s="480" t="str">
        <f>IF('ALC POC'!C649=0," ",'ALC POC'!C649)</f>
        <v xml:space="preserve">NASA </v>
      </c>
      <c r="D649" s="480"/>
      <c r="E649" s="322" t="str">
        <f>IF('ALC Transition Plans'!$C650="yes", IF('ALC Transition Plans'!M650,"Prod",IF('ALC Transition Plans'!F650, 'ALC Transition Plans'!E650," ")),"N/A")</f>
        <v>Prod</v>
      </c>
      <c r="F649" s="261">
        <f>IF('ALC Transition Plans'!F650=0," ",'ALC Transition Plans'!F650)</f>
        <v>41306</v>
      </c>
      <c r="G649" s="262" t="str">
        <f>IF('ALC Transition Plans'!G650=0," ",'ALC Transition Plans'!G650)</f>
        <v>Y</v>
      </c>
      <c r="H649" s="262" t="str">
        <f>IF('ALC Transition Plans'!H650=0," ",'ALC Transition Plans'!H650)</f>
        <v>Y</v>
      </c>
      <c r="I649" s="261" t="str">
        <f>IF('ALC Transition Plans'!I650=0," ",'ALC Transition Plans'!I650)</f>
        <v xml:space="preserve"> </v>
      </c>
      <c r="J649" s="323" t="str">
        <f>IF('ALC Transition Plans'!$O650="yes", IF('ALC Transition Plans'!X650,"Prod",IF('ALC Transition Plans'!R650, 'ALC Transition Plans'!Q650," ")),"N/A")</f>
        <v>Prod</v>
      </c>
      <c r="K649" s="267">
        <f>IF('ALC Transition Plans'!R650=0," ",'ALC Transition Plans'!R650)</f>
        <v>41487</v>
      </c>
      <c r="L649" s="270" t="str">
        <f>IF('ALC Transition Plans'!S650=0," ",'ALC Transition Plans'!S650)</f>
        <v>Y</v>
      </c>
      <c r="M649" s="267" t="str">
        <f>IF('ALC Transition Plans'!T650=0," ",'ALC Transition Plans'!T650)</f>
        <v xml:space="preserve"> </v>
      </c>
      <c r="N649" s="324" t="str">
        <f>IF('ALC Transition Plans'!$Z650="yes", IF('ALC Transition Plans'!AJ650,"Prod",IF('ALC Transition Plans'!AF650, 'ALC Transition Plans'!AC650," ")),"N/A")</f>
        <v>Prod</v>
      </c>
      <c r="O649" s="269" t="str">
        <f>IF('ALC Transition Plans'!AE650=0," ",'ALC Transition Plans'!AE650)</f>
        <v>Y</v>
      </c>
      <c r="P649" s="557" t="str">
        <f>IF('ALC Transition Plans'!AF650=0," ",'ALC Transition Plans'!AF650)</f>
        <v xml:space="preserve"> </v>
      </c>
      <c r="Q649" s="558">
        <f t="shared" si="56"/>
        <v>0</v>
      </c>
      <c r="R649" s="276" t="str">
        <f>IF(VLOOKUP(B649,'Pivot Table'!$B$5:$K$2000,8,FALSE)=1,"Yes","")</f>
        <v/>
      </c>
      <c r="S649" s="277" t="str">
        <f>'ALC Transition Plans'!BL650</f>
        <v>F</v>
      </c>
      <c r="T649" s="226" t="str">
        <f>IF('ALC POC'!D649=0," ",'ALC POC'!D649)</f>
        <v>Donna Dull</v>
      </c>
      <c r="U649" s="139" t="str">
        <f>IF('ALC POC'!E649=0," ",'ALC POC'!E649)</f>
        <v>donna.m.dull@nasa.gov, jack.e.hafner@nasa.gov, leslie.l.anderson@nasa.gov</v>
      </c>
      <c r="V649" s="139" t="str">
        <f>IF('ALC POC'!F649=0," ",'ALC POC'!F649)</f>
        <v>202-358-1035</v>
      </c>
      <c r="X649">
        <f t="shared" si="57"/>
        <v>0</v>
      </c>
    </row>
    <row r="650" spans="1:24" ht="31.95" customHeight="1" x14ac:dyDescent="0.25">
      <c r="A650" s="333" t="s">
        <v>617</v>
      </c>
      <c r="B650" s="333" t="s">
        <v>627</v>
      </c>
      <c r="C650" s="480" t="str">
        <f>IF('ALC POC'!C650=0," ",'ALC POC'!C650)</f>
        <v xml:space="preserve">NASA </v>
      </c>
      <c r="D650" s="480"/>
      <c r="E650" s="322" t="str">
        <f>IF('ALC Transition Plans'!$C651="yes", IF('ALC Transition Plans'!M651,"Prod",IF('ALC Transition Plans'!F651, 'ALC Transition Plans'!E651," ")),"N/A")</f>
        <v>Prod</v>
      </c>
      <c r="F650" s="261">
        <f>IF('ALC Transition Plans'!F651=0," ",'ALC Transition Plans'!F651)</f>
        <v>41365</v>
      </c>
      <c r="G650" s="262" t="str">
        <f>IF('ALC Transition Plans'!G651=0," ",'ALC Transition Plans'!G651)</f>
        <v>Y</v>
      </c>
      <c r="H650" s="262" t="str">
        <f>IF('ALC Transition Plans'!H651=0," ",'ALC Transition Plans'!H651)</f>
        <v>Y</v>
      </c>
      <c r="I650" s="261" t="str">
        <f>IF('ALC Transition Plans'!I651=0," ",'ALC Transition Plans'!I651)</f>
        <v xml:space="preserve"> </v>
      </c>
      <c r="J650" s="323" t="str">
        <f>IF('ALC Transition Plans'!$O651="yes", IF('ALC Transition Plans'!X651,"Prod",IF('ALC Transition Plans'!R651, 'ALC Transition Plans'!Q651," ")),"N/A")</f>
        <v>Prod</v>
      </c>
      <c r="K650" s="267">
        <f>IF('ALC Transition Plans'!R651=0," ",'ALC Transition Plans'!R651)</f>
        <v>41548</v>
      </c>
      <c r="L650" s="270" t="str">
        <f>IF('ALC Transition Plans'!S651=0," ",'ALC Transition Plans'!S651)</f>
        <v>Y</v>
      </c>
      <c r="M650" s="267" t="str">
        <f>IF('ALC Transition Plans'!T651=0," ",'ALC Transition Plans'!T651)</f>
        <v xml:space="preserve"> </v>
      </c>
      <c r="N650" s="324" t="str">
        <f>IF('ALC Transition Plans'!$Z651="yes", IF('ALC Transition Plans'!AJ651,"Prod",IF('ALC Transition Plans'!AF651, 'ALC Transition Plans'!AC651," ")),"N/A")</f>
        <v>Prod</v>
      </c>
      <c r="O650" s="269" t="str">
        <f>IF('ALC Transition Plans'!AE651=0," ",'ALC Transition Plans'!AE651)</f>
        <v>Y</v>
      </c>
      <c r="P650" s="557" t="str">
        <f>IF('ALC Transition Plans'!AF651=0," ",'ALC Transition Plans'!AF651)</f>
        <v xml:space="preserve"> </v>
      </c>
      <c r="Q650" s="558">
        <f t="shared" si="56"/>
        <v>0</v>
      </c>
      <c r="R650" s="276" t="str">
        <f>IF(VLOOKUP(B650,'Pivot Table'!$B$5:$K$2000,8,FALSE)=1,"Yes","")</f>
        <v/>
      </c>
      <c r="S650" s="277" t="str">
        <f>'ALC Transition Plans'!BL651</f>
        <v>F</v>
      </c>
      <c r="T650" s="226" t="str">
        <f>IF('ALC POC'!D650=0," ",'ALC POC'!D650)</f>
        <v>Donna Dull</v>
      </c>
      <c r="U650" s="139" t="str">
        <f>IF('ALC POC'!E650=0," ",'ALC POC'!E650)</f>
        <v>donna.m.dull@nasa.gov, jack.e.hafner@nasa.gov, leslie.l.anderson@nasa.gov</v>
      </c>
      <c r="V650" s="139" t="str">
        <f>IF('ALC POC'!F650=0," ",'ALC POC'!F650)</f>
        <v>202-358-1035</v>
      </c>
      <c r="X650">
        <f t="shared" si="57"/>
        <v>0</v>
      </c>
    </row>
    <row r="651" spans="1:24" ht="14.4" customHeight="1" x14ac:dyDescent="0.25">
      <c r="A651" s="333" t="s">
        <v>8</v>
      </c>
      <c r="B651" s="333" t="s">
        <v>628</v>
      </c>
      <c r="C651" s="480" t="str">
        <f>IF('ALC POC'!C651=0," ",'ALC POC'!C651)</f>
        <v>EXIM</v>
      </c>
      <c r="D651" s="480"/>
      <c r="E651" s="322" t="str">
        <f>IF('ALC Transition Plans'!$C652="yes", IF('ALC Transition Plans'!M652,"Prod",IF('ALC Transition Plans'!F652, 'ALC Transition Plans'!E652," ")),"N/A")</f>
        <v>Prod</v>
      </c>
      <c r="F651" s="261">
        <f>IF('ALC Transition Plans'!F652=0," ",'ALC Transition Plans'!F652)</f>
        <v>40940</v>
      </c>
      <c r="G651" s="262" t="str">
        <f>IF('ALC Transition Plans'!G652=0," ",'ALC Transition Plans'!G652)</f>
        <v>Y</v>
      </c>
      <c r="H651" s="262" t="str">
        <f>IF('ALC Transition Plans'!H652=0," ",'ALC Transition Plans'!H652)</f>
        <v>Y</v>
      </c>
      <c r="I651" s="261" t="str">
        <f>IF('ALC Transition Plans'!I652=0," ",'ALC Transition Plans'!I652)</f>
        <v xml:space="preserve"> </v>
      </c>
      <c r="J651" s="323" t="str">
        <f>IF('ALC Transition Plans'!$O652="yes", IF('ALC Transition Plans'!X652,"Prod",IF('ALC Transition Plans'!R652, 'ALC Transition Plans'!Q652," ")),"N/A")</f>
        <v>Prod</v>
      </c>
      <c r="K651" s="267">
        <f>IF('ALC Transition Plans'!R652=0," ",'ALC Transition Plans'!R652)</f>
        <v>41548</v>
      </c>
      <c r="L651" s="270" t="str">
        <f>IF('ALC Transition Plans'!S652=0," ",'ALC Transition Plans'!S652)</f>
        <v>Y</v>
      </c>
      <c r="M651" s="267" t="str">
        <f>IF('ALC Transition Plans'!T652=0," ",'ALC Transition Plans'!T652)</f>
        <v xml:space="preserve"> </v>
      </c>
      <c r="N651" s="324" t="str">
        <f>IF('ALC Transition Plans'!$Z652="yes", IF('ALC Transition Plans'!AJ652,"Prod",IF('ALC Transition Plans'!AF652, 'ALC Transition Plans'!AC652," ")),"N/A")</f>
        <v>Prod</v>
      </c>
      <c r="O651" s="269" t="str">
        <f>IF('ALC Transition Plans'!AE652=0," ",'ALC Transition Plans'!AE652)</f>
        <v>Y</v>
      </c>
      <c r="P651" s="557" t="str">
        <f>IF('ALC Transition Plans'!AF652=0," ",'ALC Transition Plans'!AF652)</f>
        <v xml:space="preserve"> </v>
      </c>
      <c r="Q651" s="558">
        <f t="shared" si="56"/>
        <v>0</v>
      </c>
      <c r="R651" s="276" t="str">
        <f>IF(VLOOKUP(B651,'Pivot Table'!$B$5:$K$2000,8,FALSE)=1,"Yes","")</f>
        <v/>
      </c>
      <c r="S651" s="277" t="str">
        <f>'ALC Transition Plans'!BL652</f>
        <v>F</v>
      </c>
      <c r="T651" s="226" t="str">
        <f>IF('ALC POC'!D651=0," ",'ALC POC'!D651)</f>
        <v xml:space="preserve"> Patricia Wolf </v>
      </c>
      <c r="U651" s="139" t="str">
        <f>IF('ALC POC'!E651=0," ",'ALC POC'!E651)</f>
        <v xml:space="preserve"> </v>
      </c>
      <c r="V651" s="139" t="str">
        <f>IF('ALC POC'!F651=0," ",'ALC POC'!F651)</f>
        <v>202-565-3268</v>
      </c>
      <c r="X651">
        <f t="shared" si="57"/>
        <v>0</v>
      </c>
    </row>
    <row r="652" spans="1:24" ht="14.4" customHeight="1" x14ac:dyDescent="0.25">
      <c r="A652" s="333" t="s">
        <v>8</v>
      </c>
      <c r="B652" s="333" t="s">
        <v>629</v>
      </c>
      <c r="C652" s="480" t="str">
        <f>IF('ALC POC'!C652=0," ",'ALC POC'!C652)</f>
        <v>EXIM</v>
      </c>
      <c r="D652" s="480"/>
      <c r="E652" s="322" t="str">
        <f>IF('ALC Transition Plans'!$C653="yes", IF('ALC Transition Plans'!M653,"Prod",IF('ALC Transition Plans'!F653, 'ALC Transition Plans'!E653," ")),"N/A")</f>
        <v>Prod</v>
      </c>
      <c r="F652" s="261">
        <f>IF('ALC Transition Plans'!F653=0," ",'ALC Transition Plans'!F653)</f>
        <v>41548</v>
      </c>
      <c r="G652" s="262" t="str">
        <f>IF('ALC Transition Plans'!G653=0," ",'ALC Transition Plans'!G653)</f>
        <v>Y</v>
      </c>
      <c r="H652" s="262" t="str">
        <f>IF('ALC Transition Plans'!H653=0," ",'ALC Transition Plans'!H653)</f>
        <v>Y</v>
      </c>
      <c r="I652" s="261" t="str">
        <f>IF('ALC Transition Plans'!I653=0," ",'ALC Transition Plans'!I653)</f>
        <v xml:space="preserve"> </v>
      </c>
      <c r="J652" s="323" t="str">
        <f>IF('ALC Transition Plans'!$O653="yes", IF('ALC Transition Plans'!X653,"Prod",IF('ALC Transition Plans'!R653, 'ALC Transition Plans'!Q653," ")),"N/A")</f>
        <v>Prod</v>
      </c>
      <c r="K652" s="267">
        <f>IF('ALC Transition Plans'!R653=0," ",'ALC Transition Plans'!R653)</f>
        <v>41548</v>
      </c>
      <c r="L652" s="270" t="str">
        <f>IF('ALC Transition Plans'!S653=0," ",'ALC Transition Plans'!S653)</f>
        <v>Y</v>
      </c>
      <c r="M652" s="267" t="str">
        <f>IF('ALC Transition Plans'!T653=0," ",'ALC Transition Plans'!T653)</f>
        <v xml:space="preserve"> </v>
      </c>
      <c r="N652" s="329" t="str">
        <f>IF('ALC Transition Plans'!$Z653="yes", IF('ALC Transition Plans'!AJ653,"Prod",IF('ALC Transition Plans'!AF653, 'ALC Transition Plans'!AC653," ")),"N/A")</f>
        <v>N/A</v>
      </c>
      <c r="O652" s="332" t="str">
        <f>IF('ALC Transition Plans'!AE653=0," ",'ALC Transition Plans'!AE653)</f>
        <v xml:space="preserve"> </v>
      </c>
      <c r="P652" s="560" t="str">
        <f>IF('ALC Transition Plans'!AF653=0," ",'ALC Transition Plans'!AF653)</f>
        <v xml:space="preserve"> </v>
      </c>
      <c r="Q652" s="558">
        <f t="shared" si="56"/>
        <v>0</v>
      </c>
      <c r="R652" s="276" t="str">
        <f>IF(VLOOKUP(B652,'Pivot Table'!$B$5:$K$2000,8,FALSE)=1,"Yes","")</f>
        <v/>
      </c>
      <c r="S652" s="277" t="str">
        <f>'ALC Transition Plans'!BL653</f>
        <v>F</v>
      </c>
      <c r="T652" s="226" t="str">
        <f>IF('ALC POC'!D652=0," ",'ALC POC'!D652)</f>
        <v xml:space="preserve"> Patricia Wolf </v>
      </c>
      <c r="U652" s="139" t="str">
        <f>IF('ALC POC'!E652=0," ",'ALC POC'!E652)</f>
        <v xml:space="preserve"> </v>
      </c>
      <c r="V652" s="139" t="str">
        <f>IF('ALC POC'!F652=0," ",'ALC POC'!F652)</f>
        <v>202-565-3268</v>
      </c>
      <c r="X652">
        <f t="shared" si="57"/>
        <v>0</v>
      </c>
    </row>
    <row r="653" spans="1:24" ht="21.6" customHeight="1" x14ac:dyDescent="0.25">
      <c r="A653" s="333" t="s">
        <v>631</v>
      </c>
      <c r="B653" s="333" t="s">
        <v>630</v>
      </c>
      <c r="C653" s="480" t="str">
        <f>IF('ALC POC'!C653=0," ",'ALC POC'!C653)</f>
        <v>Armed Forces Retirement Home - ARC</v>
      </c>
      <c r="D653" s="480"/>
      <c r="E653" s="322" t="str">
        <f>IF('ALC Transition Plans'!$C654="yes", IF('ALC Transition Plans'!M654,"Prod",IF('ALC Transition Plans'!F654, 'ALC Transition Plans'!E654," ")),"N/A")</f>
        <v>Prod</v>
      </c>
      <c r="F653" s="261">
        <f>IF('ALC Transition Plans'!F654=0," ",'ALC Transition Plans'!F654)</f>
        <v>41487</v>
      </c>
      <c r="G653" s="262" t="str">
        <f>IF('ALC Transition Plans'!G654=0," ",'ALC Transition Plans'!G654)</f>
        <v>Y</v>
      </c>
      <c r="H653" s="262" t="str">
        <f>IF('ALC Transition Plans'!H654=0," ",'ALC Transition Plans'!H654)</f>
        <v>Y</v>
      </c>
      <c r="I653" s="261" t="str">
        <f>IF('ALC Transition Plans'!I654=0," ",'ALC Transition Plans'!I654)</f>
        <v xml:space="preserve"> </v>
      </c>
      <c r="J653" s="323" t="str">
        <f>IF('ALC Transition Plans'!$O654="yes", IF('ALC Transition Plans'!X654,"Prod",IF('ALC Transition Plans'!R654, 'ALC Transition Plans'!Q654," ")),"N/A")</f>
        <v>Prod</v>
      </c>
      <c r="K653" s="267">
        <f>IF('ALC Transition Plans'!R654=0," ",'ALC Transition Plans'!R654)</f>
        <v>41487</v>
      </c>
      <c r="L653" s="270" t="str">
        <f>IF('ALC Transition Plans'!S654=0," ",'ALC Transition Plans'!S654)</f>
        <v>Y</v>
      </c>
      <c r="M653" s="267" t="str">
        <f>IF('ALC Transition Plans'!T654=0," ",'ALC Transition Plans'!T654)</f>
        <v xml:space="preserve"> </v>
      </c>
      <c r="N653" s="324" t="str">
        <f>IF('ALC Transition Plans'!$Z654="yes", IF('ALC Transition Plans'!AJ654,"Prod",IF('ALC Transition Plans'!AF654, 'ALC Transition Plans'!AC654," ")),"N/A")</f>
        <v>Prod</v>
      </c>
      <c r="O653" s="269" t="str">
        <f>IF('ALC Transition Plans'!AE654=0," ",'ALC Transition Plans'!AE654)</f>
        <v>Y</v>
      </c>
      <c r="P653" s="557" t="str">
        <f>IF('ALC Transition Plans'!AF654=0," ",'ALC Transition Plans'!AF654)</f>
        <v xml:space="preserve"> </v>
      </c>
      <c r="Q653" s="558">
        <f t="shared" si="56"/>
        <v>0</v>
      </c>
      <c r="R653" s="276" t="str">
        <f>IF(VLOOKUP(B653,'Pivot Table'!$B$5:$K$2000,8,FALSE)=1,"Yes","")</f>
        <v/>
      </c>
      <c r="S653" s="277" t="str">
        <f>'ALC Transition Plans'!BL654</f>
        <v>F</v>
      </c>
      <c r="T653" s="226" t="str">
        <f>IF('ALC POC'!D653=0," ",'ALC POC'!D653)</f>
        <v>Brian Casto</v>
      </c>
      <c r="U653" s="139" t="str">
        <f>IF('ALC POC'!E653=0," ",'ALC POC'!E653)</f>
        <v>Brian.Casto@bpd.treas.gov</v>
      </c>
      <c r="V653" s="139" t="str">
        <f>IF('ALC POC'!F653=0," ",'ALC POC'!F653)</f>
        <v>304-480-7018</v>
      </c>
      <c r="X653">
        <f t="shared" si="57"/>
        <v>0</v>
      </c>
    </row>
    <row r="654" spans="1:24" ht="14.4" customHeight="1" x14ac:dyDescent="0.25">
      <c r="A654" s="333" t="s">
        <v>16</v>
      </c>
      <c r="B654" s="333" t="s">
        <v>632</v>
      </c>
      <c r="C654" s="480" t="str">
        <f>IF('ALC POC'!C654=0," ",'ALC POC'!C654)</f>
        <v>GNMA</v>
      </c>
      <c r="D654" s="480"/>
      <c r="E654" s="322" t="str">
        <f>IF('ALC Transition Plans'!$C655="yes", IF('ALC Transition Plans'!M655,"Prod",IF('ALC Transition Plans'!F655, 'ALC Transition Plans'!E655," ")),"N/A")</f>
        <v>Prod</v>
      </c>
      <c r="F654" s="261" t="str">
        <f>IF('ALC Transition Plans'!F655=0," ",'ALC Transition Plans'!F655)</f>
        <v xml:space="preserve"> </v>
      </c>
      <c r="G654" s="262" t="str">
        <f>IF('ALC Transition Plans'!G655=0," ",'ALC Transition Plans'!G655)</f>
        <v>Y</v>
      </c>
      <c r="H654" s="262" t="str">
        <f>IF('ALC Transition Plans'!H655=0," ",'ALC Transition Plans'!H655)</f>
        <v>Y</v>
      </c>
      <c r="I654" s="261" t="str">
        <f>IF('ALC Transition Plans'!I655=0," ",'ALC Transition Plans'!I655)</f>
        <v xml:space="preserve"> </v>
      </c>
      <c r="J654" s="323" t="str">
        <f>IF('ALC Transition Plans'!$O655="yes", IF('ALC Transition Plans'!X655,"Prod",IF('ALC Transition Plans'!R655, 'ALC Transition Plans'!Q655," ")),"N/A")</f>
        <v>Prod</v>
      </c>
      <c r="K654" s="267" t="str">
        <f>IF('ALC Transition Plans'!R655=0," ",'ALC Transition Plans'!R655)</f>
        <v xml:space="preserve"> </v>
      </c>
      <c r="L654" s="270" t="str">
        <f>IF('ALC Transition Plans'!S655=0," ",'ALC Transition Plans'!S655)</f>
        <v>Y</v>
      </c>
      <c r="M654" s="267" t="str">
        <f>IF('ALC Transition Plans'!T655=0," ",'ALC Transition Plans'!T655)</f>
        <v xml:space="preserve"> </v>
      </c>
      <c r="N654" s="324" t="str">
        <f>IF('ALC Transition Plans'!$Z655="yes", IF('ALC Transition Plans'!AJ655,"Prod",IF('ALC Transition Plans'!AF655, 'ALC Transition Plans'!AC655," ")),"N/A")</f>
        <v>Prod</v>
      </c>
      <c r="O654" s="269" t="str">
        <f>IF('ALC Transition Plans'!AE655=0," ",'ALC Transition Plans'!AE655)</f>
        <v>Y</v>
      </c>
      <c r="P654" s="557" t="str">
        <f>IF('ALC Transition Plans'!AF655=0," ",'ALC Transition Plans'!AF655)</f>
        <v xml:space="preserve"> </v>
      </c>
      <c r="Q654" s="558">
        <f t="shared" si="56"/>
        <v>0</v>
      </c>
      <c r="R654" s="276" t="str">
        <f>IF(VLOOKUP(B654,'Pivot Table'!$B$5:$K$2000,8,FALSE)=1,"Yes","")</f>
        <v/>
      </c>
      <c r="S654" s="277" t="str">
        <f>'ALC Transition Plans'!BL655</f>
        <v>F</v>
      </c>
      <c r="T654" s="226" t="str">
        <f>IF('ALC POC'!D654=0," ",'ALC POC'!D654)</f>
        <v>Linda D Blaylock</v>
      </c>
      <c r="U654" s="139" t="str">
        <f>IF('ALC POC'!E654=0," ",'ALC POC'!E654)</f>
        <v>Linda.D.Blaylock@HUD.gov</v>
      </c>
      <c r="V654" s="139" t="str">
        <f>IF('ALC POC'!F654=0," ",'ALC POC'!F654)</f>
        <v>202-475-4957</v>
      </c>
      <c r="X654">
        <f t="shared" si="57"/>
        <v>0</v>
      </c>
    </row>
    <row r="655" spans="1:24" ht="14.4" customHeight="1" x14ac:dyDescent="0.25">
      <c r="A655" s="333" t="s">
        <v>16</v>
      </c>
      <c r="B655" s="333" t="s">
        <v>1872</v>
      </c>
      <c r="C655" s="480" t="str">
        <f>IF('ALC POC'!C655=0," ",'ALC POC'!C655)</f>
        <v>HUD</v>
      </c>
      <c r="D655" s="606"/>
      <c r="E655" s="322" t="str">
        <f>IF('ALC Transition Plans'!$C656="yes", IF('ALC Transition Plans'!M656,"Prod",IF('ALC Transition Plans'!F656, 'ALC Transition Plans'!E656," ")),"N/A")</f>
        <v>Prod</v>
      </c>
      <c r="F655" s="261" t="str">
        <f>IF('ALC Transition Plans'!F656=0," ",'ALC Transition Plans'!F656)</f>
        <v xml:space="preserve"> </v>
      </c>
      <c r="G655" s="262" t="str">
        <f>IF('ALC Transition Plans'!G656=0," ",'ALC Transition Plans'!G656)</f>
        <v xml:space="preserve"> </v>
      </c>
      <c r="H655" s="262" t="str">
        <f>IF('ALC Transition Plans'!H656=0," ",'ALC Transition Plans'!H656)</f>
        <v>Y</v>
      </c>
      <c r="I655" s="261" t="str">
        <f>IF('ALC Transition Plans'!I656=0," ",'ALC Transition Plans'!I656)</f>
        <v xml:space="preserve"> </v>
      </c>
      <c r="J655" s="323" t="str">
        <f>IF('ALC Transition Plans'!$O656="yes", IF('ALC Transition Plans'!X656,"Prod",IF('ALC Transition Plans'!R656, 'ALC Transition Plans'!Q656," ")),"N/A")</f>
        <v>Prod</v>
      </c>
      <c r="K655" s="267" t="str">
        <f>IF('ALC Transition Plans'!R656=0," ",'ALC Transition Plans'!R656)</f>
        <v xml:space="preserve"> </v>
      </c>
      <c r="L655" s="270" t="str">
        <f>IF('ALC Transition Plans'!S656=0," ",'ALC Transition Plans'!S656)</f>
        <v>Y</v>
      </c>
      <c r="M655" s="267" t="str">
        <f>IF('ALC Transition Plans'!T656=0," ",'ALC Transition Plans'!T656)</f>
        <v xml:space="preserve"> </v>
      </c>
      <c r="N655" s="324" t="str">
        <f>IF('ALC Transition Plans'!$Z656="yes", IF('ALC Transition Plans'!AJ656,"Prod",IF('ALC Transition Plans'!AF656, 'ALC Transition Plans'!AC656," ")),"N/A")</f>
        <v>Prod</v>
      </c>
      <c r="O655" s="269" t="str">
        <f>IF('ALC Transition Plans'!AE656=0," ",'ALC Transition Plans'!AE656)</f>
        <v>Y</v>
      </c>
      <c r="P655" s="557" t="str">
        <f>IF('ALC Transition Plans'!AF656=0," ",'ALC Transition Plans'!AF656)</f>
        <v xml:space="preserve"> </v>
      </c>
      <c r="Q655" s="558">
        <f t="shared" ref="Q655" si="59">COUNTIF(E655:P655,"X")</f>
        <v>0</v>
      </c>
      <c r="R655" s="276" t="str">
        <f>IF(VLOOKUP(B655,'Pivot Table'!$B$5:$K$2000,8,FALSE)=1,"Yes","")</f>
        <v/>
      </c>
      <c r="S655" s="277" t="str">
        <f>'ALC Transition Plans'!BL656</f>
        <v>F</v>
      </c>
      <c r="T655" s="226" t="str">
        <f>IF('ALC POC'!D655=0," ",'ALC POC'!D655)</f>
        <v>Kim Poling,</v>
      </c>
      <c r="U655" s="139" t="str">
        <f>IF('ALC POC'!E655=0," ",'ALC POC'!E655)</f>
        <v>Kim.Poling@fiscal.treasury.gov</v>
      </c>
      <c r="V655" s="139" t="str">
        <f>IF('ALC POC'!F655=0," ",'ALC POC'!F655)</f>
        <v>304 480 5242</v>
      </c>
      <c r="X655">
        <f t="shared" si="57"/>
        <v>0</v>
      </c>
    </row>
    <row r="656" spans="1:24" ht="14.4" customHeight="1" x14ac:dyDescent="0.25">
      <c r="A656" s="333" t="s">
        <v>16</v>
      </c>
      <c r="B656" s="333" t="s">
        <v>633</v>
      </c>
      <c r="C656" s="480" t="str">
        <f>IF('ALC POC'!C656=0," ",'ALC POC'!C656)</f>
        <v>HUD</v>
      </c>
      <c r="D656" s="480"/>
      <c r="E656" s="322" t="str">
        <f>IF('ALC Transition Plans'!$C657="yes", IF('ALC Transition Plans'!M657,"Prod",IF('ALC Transition Plans'!F657, 'ALC Transition Plans'!E657," ")),"N/A")</f>
        <v>Prod</v>
      </c>
      <c r="F656" s="261" t="str">
        <f>IF('ALC Transition Plans'!F657=0," ",'ALC Transition Plans'!F657)</f>
        <v xml:space="preserve"> </v>
      </c>
      <c r="G656" s="262" t="str">
        <f>IF('ALC Transition Plans'!G657=0," ",'ALC Transition Plans'!G657)</f>
        <v>Y</v>
      </c>
      <c r="H656" s="262" t="str">
        <f>IF('ALC Transition Plans'!H657=0," ",'ALC Transition Plans'!H657)</f>
        <v>Y</v>
      </c>
      <c r="I656" s="261" t="str">
        <f>IF('ALC Transition Plans'!I657=0," ",'ALC Transition Plans'!I657)</f>
        <v xml:space="preserve"> </v>
      </c>
      <c r="J656" s="323" t="str">
        <f>IF('ALC Transition Plans'!$O657="yes", IF('ALC Transition Plans'!X657,"Prod",IF('ALC Transition Plans'!R657, 'ALC Transition Plans'!Q657," ")),"N/A")</f>
        <v>Prod</v>
      </c>
      <c r="K656" s="267">
        <f>IF('ALC Transition Plans'!R657=0," ",'ALC Transition Plans'!R657)</f>
        <v>41760</v>
      </c>
      <c r="L656" s="270" t="str">
        <f>IF('ALC Transition Plans'!S657=0," ",'ALC Transition Plans'!S657)</f>
        <v>Y</v>
      </c>
      <c r="M656" s="267" t="str">
        <f>IF('ALC Transition Plans'!T657=0," ",'ALC Transition Plans'!T657)</f>
        <v xml:space="preserve"> </v>
      </c>
      <c r="N656" s="324" t="str">
        <f>IF('ALC Transition Plans'!$Z657="yes", IF('ALC Transition Plans'!AJ657,"Prod",IF('ALC Transition Plans'!AF657, 'ALC Transition Plans'!AC657," ")),"N/A")</f>
        <v>Prod</v>
      </c>
      <c r="O656" s="269" t="str">
        <f>IF('ALC Transition Plans'!AE657=0," ",'ALC Transition Plans'!AE657)</f>
        <v>Y</v>
      </c>
      <c r="P656" s="557" t="str">
        <f>IF('ALC Transition Plans'!AF657=0," ",'ALC Transition Plans'!AF657)</f>
        <v xml:space="preserve"> </v>
      </c>
      <c r="Q656" s="558">
        <f t="shared" si="56"/>
        <v>0</v>
      </c>
      <c r="R656" s="276" t="str">
        <f>IF(VLOOKUP(B656,'Pivot Table'!$B$5:$K$2000,8,FALSE)=1,"Yes","")</f>
        <v/>
      </c>
      <c r="S656" s="277" t="str">
        <f>'ALC Transition Plans'!BL657</f>
        <v>F</v>
      </c>
      <c r="T656" s="226" t="str">
        <f>IF('ALC POC'!D656=0," ",'ALC POC'!D656)</f>
        <v>Ibrahim Koroma</v>
      </c>
      <c r="U656" s="139" t="str">
        <f>IF('ALC POC'!E656=0," ",'ALC POC'!E656)</f>
        <v xml:space="preserve">Ibrahim.Koroma@hud.gov </v>
      </c>
      <c r="V656" s="139" t="str">
        <f>IF('ALC POC'!F656=0," ",'ALC POC'!F656)</f>
        <v>202  402-369</v>
      </c>
      <c r="X656">
        <f t="shared" si="57"/>
        <v>0</v>
      </c>
    </row>
    <row r="657" spans="1:24" ht="14.4" customHeight="1" x14ac:dyDescent="0.25">
      <c r="A657" s="333" t="s">
        <v>16</v>
      </c>
      <c r="B657" s="333" t="s">
        <v>634</v>
      </c>
      <c r="C657" s="480" t="str">
        <f>IF('ALC POC'!C657=0," ",'ALC POC'!C657)</f>
        <v>HUD</v>
      </c>
      <c r="D657" s="480"/>
      <c r="E657" s="322" t="str">
        <f>IF('ALC Transition Plans'!$C658="yes", IF('ALC Transition Plans'!M658,"Prod",IF('ALC Transition Plans'!F658, 'ALC Transition Plans'!E658," ")),"N/A")</f>
        <v>Prod</v>
      </c>
      <c r="F657" s="261">
        <f>IF('ALC Transition Plans'!F658=0," ",'ALC Transition Plans'!F658)</f>
        <v>41426</v>
      </c>
      <c r="G657" s="262" t="str">
        <f>IF('ALC Transition Plans'!G658=0," ",'ALC Transition Plans'!G658)</f>
        <v>Y</v>
      </c>
      <c r="H657" s="262" t="str">
        <f>IF('ALC Transition Plans'!H658=0," ",'ALC Transition Plans'!H658)</f>
        <v>Y</v>
      </c>
      <c r="I657" s="261" t="str">
        <f>IF('ALC Transition Plans'!I658=0," ",'ALC Transition Plans'!I658)</f>
        <v xml:space="preserve"> </v>
      </c>
      <c r="J657" s="323" t="str">
        <f>IF('ALC Transition Plans'!$O658="yes", IF('ALC Transition Plans'!X658,"Prod",IF('ALC Transition Plans'!R658, 'ALC Transition Plans'!Q658," ")),"N/A")</f>
        <v>Prod</v>
      </c>
      <c r="K657" s="267">
        <f>IF('ALC Transition Plans'!R658=0," ",'ALC Transition Plans'!R658)</f>
        <v>41487</v>
      </c>
      <c r="L657" s="270" t="str">
        <f>IF('ALC Transition Plans'!S658=0," ",'ALC Transition Plans'!S658)</f>
        <v>Y</v>
      </c>
      <c r="M657" s="267" t="str">
        <f>IF('ALC Transition Plans'!T658=0," ",'ALC Transition Plans'!T658)</f>
        <v xml:space="preserve"> </v>
      </c>
      <c r="N657" s="324" t="str">
        <f>IF('ALC Transition Plans'!$Z658="yes", IF('ALC Transition Plans'!AJ658,"Prod",IF('ALC Transition Plans'!AF658, 'ALC Transition Plans'!AC658," ")),"N/A")</f>
        <v>Prod</v>
      </c>
      <c r="O657" s="269" t="str">
        <f>IF('ALC Transition Plans'!AE658=0," ",'ALC Transition Plans'!AE658)</f>
        <v>Y</v>
      </c>
      <c r="P657" s="557" t="str">
        <f>IF('ALC Transition Plans'!AF658=0," ",'ALC Transition Plans'!AF658)</f>
        <v xml:space="preserve"> </v>
      </c>
      <c r="Q657" s="558">
        <f t="shared" si="56"/>
        <v>0</v>
      </c>
      <c r="R657" s="276" t="str">
        <f>IF(VLOOKUP(B657,'Pivot Table'!$B$5:$K$2000,8,FALSE)=1,"Yes","")</f>
        <v/>
      </c>
      <c r="S657" s="277" t="str">
        <f>'ALC Transition Plans'!BL658</f>
        <v>F</v>
      </c>
      <c r="T657" s="226" t="str">
        <f>IF('ALC POC'!D657=0," ",'ALC POC'!D657)</f>
        <v>Teena Neptune</v>
      </c>
      <c r="U657" s="139" t="str">
        <f>IF('ALC POC'!E657=0," ",'ALC POC'!E657)</f>
        <v xml:space="preserve"> </v>
      </c>
      <c r="V657" s="139" t="str">
        <f>IF('ALC POC'!F657=0," ",'ALC POC'!F657)</f>
        <v>817-978-5632</v>
      </c>
      <c r="X657">
        <f t="shared" si="57"/>
        <v>0</v>
      </c>
    </row>
    <row r="658" spans="1:24" ht="14.4" customHeight="1" x14ac:dyDescent="0.25">
      <c r="A658" s="333" t="s">
        <v>16</v>
      </c>
      <c r="B658" s="333" t="s">
        <v>635</v>
      </c>
      <c r="C658" s="480" t="str">
        <f>IF('ALC POC'!C658=0," ",'ALC POC'!C658)</f>
        <v xml:space="preserve">HUD </v>
      </c>
      <c r="D658" s="480"/>
      <c r="E658" s="322" t="str">
        <f>IF('ALC Transition Plans'!$C659="yes", IF('ALC Transition Plans'!M659,"Prod",IF('ALC Transition Plans'!F659, 'ALC Transition Plans'!E659," ")),"N/A")</f>
        <v>Prod</v>
      </c>
      <c r="F658" s="261">
        <f>IF('ALC Transition Plans'!F659=0," ",'ALC Transition Plans'!F659)</f>
        <v>40969</v>
      </c>
      <c r="G658" s="262" t="str">
        <f>IF('ALC Transition Plans'!G659=0," ",'ALC Transition Plans'!G659)</f>
        <v>Y</v>
      </c>
      <c r="H658" s="262" t="str">
        <f>IF('ALC Transition Plans'!H659=0," ",'ALC Transition Plans'!H659)</f>
        <v>Y</v>
      </c>
      <c r="I658" s="261" t="str">
        <f>IF('ALC Transition Plans'!I659=0," ",'ALC Transition Plans'!I659)</f>
        <v xml:space="preserve"> </v>
      </c>
      <c r="J658" s="323" t="str">
        <f>IF('ALC Transition Plans'!$O659="yes", IF('ALC Transition Plans'!X659,"Prod",IF('ALC Transition Plans'!R659, 'ALC Transition Plans'!Q659," ")),"N/A")</f>
        <v>Prod</v>
      </c>
      <c r="K658" s="267">
        <f>IF('ALC Transition Plans'!R659=0," ",'ALC Transition Plans'!R659)</f>
        <v>41306</v>
      </c>
      <c r="L658" s="270" t="str">
        <f>IF('ALC Transition Plans'!S659=0," ",'ALC Transition Plans'!S659)</f>
        <v>Y</v>
      </c>
      <c r="M658" s="267" t="str">
        <f>IF('ALC Transition Plans'!T659=0," ",'ALC Transition Plans'!T659)</f>
        <v xml:space="preserve"> </v>
      </c>
      <c r="N658" s="324" t="str">
        <f>IF('ALC Transition Plans'!$Z659="yes", IF('ALC Transition Plans'!AJ659,"Prod",IF('ALC Transition Plans'!AF659, 'ALC Transition Plans'!AC659," ")),"N/A")</f>
        <v>Prod</v>
      </c>
      <c r="O658" s="269" t="str">
        <f>IF('ALC Transition Plans'!AE659=0," ",'ALC Transition Plans'!AE659)</f>
        <v>Y</v>
      </c>
      <c r="P658" s="557" t="str">
        <f>IF('ALC Transition Plans'!AF659=0," ",'ALC Transition Plans'!AF659)</f>
        <v xml:space="preserve"> </v>
      </c>
      <c r="Q658" s="558">
        <f t="shared" si="56"/>
        <v>0</v>
      </c>
      <c r="R658" s="276" t="str">
        <f>IF(VLOOKUP(B658,'Pivot Table'!$B$5:$K$2000,8,FALSE)=1,"Yes","")</f>
        <v/>
      </c>
      <c r="S658" s="277" t="str">
        <f>'ALC Transition Plans'!BL659</f>
        <v>F</v>
      </c>
      <c r="T658" s="226" t="str">
        <f>IF('ALC POC'!D658=0," ",'ALC POC'!D658)</f>
        <v>Michael McLain</v>
      </c>
      <c r="U658" s="139" t="str">
        <f>IF('ALC POC'!E658=0," ",'ALC POC'!E658)</f>
        <v>michael.mclain@hud.gov</v>
      </c>
      <c r="V658" s="139" t="str">
        <f>IF('ALC POC'!F658=0," ",'ALC POC'!F658)</f>
        <v xml:space="preserve"> </v>
      </c>
      <c r="X658">
        <f t="shared" si="57"/>
        <v>0</v>
      </c>
    </row>
    <row r="659" spans="1:24" ht="21.6" customHeight="1" x14ac:dyDescent="0.25">
      <c r="A659" s="333" t="s">
        <v>637</v>
      </c>
      <c r="B659" s="333" t="s">
        <v>636</v>
      </c>
      <c r="C659" s="480" t="str">
        <f>IF('ALC POC'!C659=0," ",'ALC POC'!C659)</f>
        <v>National Archives &amp; Records Admin - ARC</v>
      </c>
      <c r="D659" s="480"/>
      <c r="E659" s="322" t="str">
        <f>IF('ALC Transition Plans'!$C660="yes", IF('ALC Transition Plans'!M660,"Prod",IF('ALC Transition Plans'!F660, 'ALC Transition Plans'!E660," ")),"N/A")</f>
        <v>Prod</v>
      </c>
      <c r="F659" s="261">
        <f>IF('ALC Transition Plans'!F660=0," ",'ALC Transition Plans'!F660)</f>
        <v>41760</v>
      </c>
      <c r="G659" s="262" t="str">
        <f>IF('ALC Transition Plans'!G660=0," ",'ALC Transition Plans'!G660)</f>
        <v>Y</v>
      </c>
      <c r="H659" s="262" t="str">
        <f>IF('ALC Transition Plans'!H660=0," ",'ALC Transition Plans'!H660)</f>
        <v>Y</v>
      </c>
      <c r="I659" s="261" t="str">
        <f>IF('ALC Transition Plans'!I660=0," ",'ALC Transition Plans'!I660)</f>
        <v xml:space="preserve"> </v>
      </c>
      <c r="J659" s="323" t="str">
        <f>IF('ALC Transition Plans'!$O660="yes", IF('ALC Transition Plans'!X660,"Prod",IF('ALC Transition Plans'!R660, 'ALC Transition Plans'!Q660," ")),"N/A")</f>
        <v>Prod</v>
      </c>
      <c r="K659" s="267">
        <f>IF('ALC Transition Plans'!R660=0," ",'ALC Transition Plans'!R660)</f>
        <v>41760</v>
      </c>
      <c r="L659" s="270" t="str">
        <f>IF('ALC Transition Plans'!S660=0," ",'ALC Transition Plans'!S660)</f>
        <v>Y</v>
      </c>
      <c r="M659" s="267" t="str">
        <f>IF('ALC Transition Plans'!T660=0," ",'ALC Transition Plans'!T660)</f>
        <v xml:space="preserve"> </v>
      </c>
      <c r="N659" s="324" t="str">
        <f>IF('ALC Transition Plans'!$Z660="yes", IF('ALC Transition Plans'!AJ660,"Prod",IF('ALC Transition Plans'!AF660, 'ALC Transition Plans'!AC660," ")),"N/A")</f>
        <v>Prod</v>
      </c>
      <c r="O659" s="269" t="str">
        <f>IF('ALC Transition Plans'!AE660=0," ",'ALC Transition Plans'!AE660)</f>
        <v>Y</v>
      </c>
      <c r="P659" s="557" t="str">
        <f>IF('ALC Transition Plans'!AF660=0," ",'ALC Transition Plans'!AF660)</f>
        <v xml:space="preserve"> </v>
      </c>
      <c r="Q659" s="558">
        <f t="shared" si="56"/>
        <v>0</v>
      </c>
      <c r="R659" s="276" t="str">
        <f>IF(VLOOKUP(B659,'Pivot Table'!$B$5:$K$2000,8,FALSE)=1,"Yes","")</f>
        <v/>
      </c>
      <c r="S659" s="277" t="str">
        <f>'ALC Transition Plans'!BL660</f>
        <v>F</v>
      </c>
      <c r="T659" s="226" t="str">
        <f>IF('ALC POC'!D659=0," ",'ALC POC'!D659)</f>
        <v>Brian Casto</v>
      </c>
      <c r="U659" s="139" t="str">
        <f>IF('ALC POC'!E659=0," ",'ALC POC'!E659)</f>
        <v>Brian.Casto@bpd.treas.gov</v>
      </c>
      <c r="V659" s="139" t="str">
        <f>IF('ALC POC'!F659=0," ",'ALC POC'!F659)</f>
        <v>304-480-7018</v>
      </c>
      <c r="X659">
        <f t="shared" si="57"/>
        <v>0</v>
      </c>
    </row>
    <row r="660" spans="1:24" ht="23.25" customHeight="1" x14ac:dyDescent="0.25">
      <c r="A660" s="333" t="s">
        <v>639</v>
      </c>
      <c r="B660" s="333" t="s">
        <v>638</v>
      </c>
      <c r="C660" s="480" t="str">
        <f>IF('ALC POC'!C660=0," ",'ALC POC'!C660)</f>
        <v>DOE - CAC</v>
      </c>
      <c r="D660" s="480" t="s">
        <v>2086</v>
      </c>
      <c r="E660" s="322" t="str">
        <f>IF('ALC Transition Plans'!$C661="yes", IF('ALC Transition Plans'!M661,"Prod",IF('ALC Transition Plans'!F661, 'ALC Transition Plans'!E661," ")),"N/A")</f>
        <v>Prod</v>
      </c>
      <c r="F660" s="261">
        <f>IF('ALC Transition Plans'!F661=0," ",'ALC Transition Plans'!F661)</f>
        <v>41579</v>
      </c>
      <c r="G660" s="262" t="str">
        <f>IF('ALC Transition Plans'!G661=0," ",'ALC Transition Plans'!G661)</f>
        <v>Y</v>
      </c>
      <c r="H660" s="262" t="str">
        <f>IF('ALC Transition Plans'!H661=0," ",'ALC Transition Plans'!H661)</f>
        <v>Y</v>
      </c>
      <c r="I660" s="261" t="str">
        <f>IF('ALC Transition Plans'!I661=0," ",'ALC Transition Plans'!I661)</f>
        <v xml:space="preserve"> </v>
      </c>
      <c r="J660" s="323" t="str">
        <f>IF('ALC Transition Plans'!$O661="yes", IF('ALC Transition Plans'!X661,"Prod",IF('ALC Transition Plans'!R661, 'ALC Transition Plans'!Q661," ")),"N/A")</f>
        <v>Prod</v>
      </c>
      <c r="K660" s="267">
        <f>IF('ALC Transition Plans'!R661=0," ",'ALC Transition Plans'!R661)</f>
        <v>41426</v>
      </c>
      <c r="L660" s="270" t="str">
        <f>IF('ALC Transition Plans'!S661=0," ",'ALC Transition Plans'!S661)</f>
        <v>Y</v>
      </c>
      <c r="M660" s="267" t="str">
        <f>IF('ALC Transition Plans'!T661=0," ",'ALC Transition Plans'!T661)</f>
        <v xml:space="preserve"> </v>
      </c>
      <c r="N660" s="324" t="str">
        <f>IF('ALC Transition Plans'!$Z661="yes", IF('ALC Transition Plans'!AJ661,"Prod",IF('ALC Transition Plans'!AF661, 'ALC Transition Plans'!AC661," ")),"N/A")</f>
        <v>Prod</v>
      </c>
      <c r="O660" s="269" t="str">
        <f>IF('ALC Transition Plans'!AE661=0," ",'ALC Transition Plans'!AE661)</f>
        <v>Y</v>
      </c>
      <c r="P660" s="557" t="str">
        <f>IF('ALC Transition Plans'!AF661=0," ",'ALC Transition Plans'!AF661)</f>
        <v xml:space="preserve"> </v>
      </c>
      <c r="Q660" s="558">
        <f t="shared" si="56"/>
        <v>0</v>
      </c>
      <c r="R660" s="276" t="str">
        <f>IF(VLOOKUP(B660,'Pivot Table'!$B$5:$K$2000,8,FALSE)=1,"Yes","")</f>
        <v/>
      </c>
      <c r="S660" s="277" t="str">
        <f>'ALC Transition Plans'!BL661</f>
        <v>F</v>
      </c>
      <c r="T660" s="226" t="str">
        <f>IF('ALC POC'!D660=0," ",'ALC POC'!D660)</f>
        <v>Mark Miller</v>
      </c>
      <c r="U660" s="139" t="str">
        <f>IF('ALC POC'!E660=0," ",'ALC POC'!E660)</f>
        <v>Mark.E.Miller@hq.doe.gov</v>
      </c>
      <c r="V660" s="139" t="str">
        <f>IF('ALC POC'!F660=0," ",'ALC POC'!F660)</f>
        <v>301 903 8362</v>
      </c>
      <c r="X660">
        <f t="shared" si="57"/>
        <v>0</v>
      </c>
    </row>
    <row r="661" spans="1:24" ht="14.4" customHeight="1" x14ac:dyDescent="0.25">
      <c r="A661" s="333" t="s">
        <v>639</v>
      </c>
      <c r="B661" s="333" t="s">
        <v>640</v>
      </c>
      <c r="C661" s="480" t="str">
        <f>IF('ALC POC'!C661=0," ",'ALC POC'!C661)</f>
        <v>DOE - FERC</v>
      </c>
      <c r="D661" s="480"/>
      <c r="E661" s="322" t="str">
        <f>IF('ALC Transition Plans'!$C662="yes", IF('ALC Transition Plans'!M662,"Prod",IF('ALC Transition Plans'!F662, 'ALC Transition Plans'!E662," ")),"N/A")</f>
        <v>Prod</v>
      </c>
      <c r="F661" s="261">
        <f>IF('ALC Transition Plans'!F662=0," ",'ALC Transition Plans'!F662)</f>
        <v>39234</v>
      </c>
      <c r="G661" s="262" t="str">
        <f>IF('ALC Transition Plans'!G662=0," ",'ALC Transition Plans'!G662)</f>
        <v>Y</v>
      </c>
      <c r="H661" s="262" t="str">
        <f>IF('ALC Transition Plans'!H662=0," ",'ALC Transition Plans'!H662)</f>
        <v>Y</v>
      </c>
      <c r="I661" s="261" t="str">
        <f>IF('ALC Transition Plans'!I662=0," ",'ALC Transition Plans'!I662)</f>
        <v xml:space="preserve"> </v>
      </c>
      <c r="J661" s="323" t="str">
        <f>IF('ALC Transition Plans'!$O662="yes", IF('ALC Transition Plans'!X662,"Prod",IF('ALC Transition Plans'!R662, 'ALC Transition Plans'!Q662," ")),"N/A")</f>
        <v>Prod</v>
      </c>
      <c r="K661" s="267">
        <f>IF('ALC Transition Plans'!R662=0," ",'ALC Transition Plans'!R662)</f>
        <v>41609</v>
      </c>
      <c r="L661" s="270" t="str">
        <f>IF('ALC Transition Plans'!S662=0," ",'ALC Transition Plans'!S662)</f>
        <v>Y</v>
      </c>
      <c r="M661" s="267" t="str">
        <f>IF('ALC Transition Plans'!T662=0," ",'ALC Transition Plans'!T662)</f>
        <v xml:space="preserve"> </v>
      </c>
      <c r="N661" s="324" t="str">
        <f>IF('ALC Transition Plans'!$Z662="yes", IF('ALC Transition Plans'!AJ662,"Prod",IF('ALC Transition Plans'!AF662, 'ALC Transition Plans'!AC662," ")),"N/A")</f>
        <v>Prod</v>
      </c>
      <c r="O661" s="269" t="str">
        <f>IF('ALC Transition Plans'!AE662=0," ",'ALC Transition Plans'!AE662)</f>
        <v>Y</v>
      </c>
      <c r="P661" s="557" t="str">
        <f>IF('ALC Transition Plans'!AF662=0," ",'ALC Transition Plans'!AF662)</f>
        <v xml:space="preserve"> </v>
      </c>
      <c r="Q661" s="558">
        <f t="shared" si="56"/>
        <v>0</v>
      </c>
      <c r="R661" s="276" t="str">
        <f>IF(VLOOKUP(B661,'Pivot Table'!$B$5:$K$2000,8,FALSE)=1,"Yes","")</f>
        <v/>
      </c>
      <c r="S661" s="277" t="str">
        <f>'ALC Transition Plans'!BL662</f>
        <v>F</v>
      </c>
      <c r="T661" s="226" t="str">
        <f>IF('ALC POC'!D661=0," ",'ALC POC'!D661)</f>
        <v>James Newman</v>
      </c>
      <c r="U661" s="139" t="str">
        <f>IF('ALC POC'!E661=0," ",'ALC POC'!E661)</f>
        <v>James.Newman@ferc.gov</v>
      </c>
      <c r="V661" s="139" t="str">
        <f>IF('ALC POC'!F661=0," ",'ALC POC'!F661)</f>
        <v>202-502-6116</v>
      </c>
      <c r="X661">
        <f t="shared" si="57"/>
        <v>0</v>
      </c>
    </row>
    <row r="662" spans="1:24" ht="14.4" customHeight="1" x14ac:dyDescent="0.25">
      <c r="A662" s="333" t="s">
        <v>639</v>
      </c>
      <c r="B662" s="333" t="s">
        <v>641</v>
      </c>
      <c r="C662" s="480" t="str">
        <f>IF('ALC POC'!C662=0," ",'ALC POC'!C662)</f>
        <v>DOE - BPA</v>
      </c>
      <c r="D662" s="480"/>
      <c r="E662" s="322" t="str">
        <f>IF('ALC Transition Plans'!$C663="yes", IF('ALC Transition Plans'!M663,"Prod",IF('ALC Transition Plans'!F663, 'ALC Transition Plans'!E663," ")),"N/A")</f>
        <v>Prod</v>
      </c>
      <c r="F662" s="261">
        <f>IF('ALC Transition Plans'!F663=0," ",'ALC Transition Plans'!F663)</f>
        <v>40330</v>
      </c>
      <c r="G662" s="262" t="str">
        <f>IF('ALC Transition Plans'!G663=0," ",'ALC Transition Plans'!G663)</f>
        <v>Y</v>
      </c>
      <c r="H662" s="262" t="str">
        <f>IF('ALC Transition Plans'!H663=0," ",'ALC Transition Plans'!H663)</f>
        <v>Y</v>
      </c>
      <c r="I662" s="261" t="str">
        <f>IF('ALC Transition Plans'!I663=0," ",'ALC Transition Plans'!I663)</f>
        <v xml:space="preserve"> </v>
      </c>
      <c r="J662" s="323" t="str">
        <f>IF('ALC Transition Plans'!$O663="yes", IF('ALC Transition Plans'!X663,"Prod",IF('ALC Transition Plans'!R663, 'ALC Transition Plans'!Q663," ")),"N/A")</f>
        <v>Prod</v>
      </c>
      <c r="K662" s="267">
        <f>IF('ALC Transition Plans'!R663=0," ",'ALC Transition Plans'!R663)</f>
        <v>41456</v>
      </c>
      <c r="L662" s="270" t="str">
        <f>IF('ALC Transition Plans'!S663=0," ",'ALC Transition Plans'!S663)</f>
        <v>Y</v>
      </c>
      <c r="M662" s="267" t="str">
        <f>IF('ALC Transition Plans'!T663=0," ",'ALC Transition Plans'!T663)</f>
        <v xml:space="preserve"> </v>
      </c>
      <c r="N662" s="324" t="str">
        <f>IF('ALC Transition Plans'!$Z663="yes", IF('ALC Transition Plans'!AJ663,"Prod",IF('ALC Transition Plans'!AF663, 'ALC Transition Plans'!AC663," ")),"N/A")</f>
        <v>Prod</v>
      </c>
      <c r="O662" s="269" t="str">
        <f>IF('ALC Transition Plans'!AE663=0," ",'ALC Transition Plans'!AE663)</f>
        <v>Y</v>
      </c>
      <c r="P662" s="557" t="str">
        <f>IF('ALC Transition Plans'!AF663=0," ",'ALC Transition Plans'!AF663)</f>
        <v xml:space="preserve"> </v>
      </c>
      <c r="Q662" s="558">
        <f t="shared" si="56"/>
        <v>0</v>
      </c>
      <c r="R662" s="276" t="str">
        <f>IF(VLOOKUP(B662,'Pivot Table'!$B$5:$K$2000,8,FALSE)=1,"Yes","")</f>
        <v/>
      </c>
      <c r="S662" s="277" t="str">
        <f>'ALC Transition Plans'!BL663</f>
        <v>F</v>
      </c>
      <c r="T662" s="226" t="str">
        <f>IF('ALC POC'!D662=0," ",'ALC POC'!D662)</f>
        <v>Dan Hays</v>
      </c>
      <c r="U662" s="139" t="str">
        <f>IF('ALC POC'!E662=0," ",'ALC POC'!E662)</f>
        <v>drhays@bpa.gov</v>
      </c>
      <c r="V662" s="139" t="str">
        <f>IF('ALC POC'!F662=0," ",'ALC POC'!F662)</f>
        <v>503-230-3955</v>
      </c>
      <c r="X662">
        <f t="shared" si="57"/>
        <v>0</v>
      </c>
    </row>
    <row r="663" spans="1:24" ht="14.4" customHeight="1" x14ac:dyDescent="0.25">
      <c r="A663" s="333" t="s">
        <v>639</v>
      </c>
      <c r="B663" s="333" t="s">
        <v>642</v>
      </c>
      <c r="C663" s="480" t="str">
        <f>IF('ALC POC'!C663=0," ",'ALC POC'!C663)</f>
        <v>DOE - SEPA</v>
      </c>
      <c r="D663" s="480"/>
      <c r="E663" s="322" t="str">
        <f>IF('ALC Transition Plans'!$C664="yes", IF('ALC Transition Plans'!M664,"Prod",IF('ALC Transition Plans'!F664, 'ALC Transition Plans'!E664," ")),"N/A")</f>
        <v>Prod</v>
      </c>
      <c r="F663" s="261">
        <f>IF('ALC Transition Plans'!F664=0," ",'ALC Transition Plans'!F664)</f>
        <v>41456</v>
      </c>
      <c r="G663" s="262" t="str">
        <f>IF('ALC Transition Plans'!G664=0," ",'ALC Transition Plans'!G664)</f>
        <v>Y</v>
      </c>
      <c r="H663" s="262" t="str">
        <f>IF('ALC Transition Plans'!H664=0," ",'ALC Transition Plans'!H664)</f>
        <v>Y</v>
      </c>
      <c r="I663" s="261" t="str">
        <f>IF('ALC Transition Plans'!I664=0," ",'ALC Transition Plans'!I664)</f>
        <v xml:space="preserve"> </v>
      </c>
      <c r="J663" s="323" t="str">
        <f>IF('ALC Transition Plans'!$O664="yes", IF('ALC Transition Plans'!X664,"Prod",IF('ALC Transition Plans'!R664, 'ALC Transition Plans'!Q664," ")),"N/A")</f>
        <v>Prod</v>
      </c>
      <c r="K663" s="267">
        <f>IF('ALC Transition Plans'!R664=0," ",'ALC Transition Plans'!R664)</f>
        <v>41456</v>
      </c>
      <c r="L663" s="270" t="str">
        <f>IF('ALC Transition Plans'!S664=0," ",'ALC Transition Plans'!S664)</f>
        <v>Y</v>
      </c>
      <c r="M663" s="267" t="str">
        <f>IF('ALC Transition Plans'!T664=0," ",'ALC Transition Plans'!T664)</f>
        <v xml:space="preserve"> </v>
      </c>
      <c r="N663" s="324" t="str">
        <f>IF('ALC Transition Plans'!$Z664="yes", IF('ALC Transition Plans'!AJ664,"Prod",IF('ALC Transition Plans'!AF664, 'ALC Transition Plans'!AC664," ")),"N/A")</f>
        <v>Prod</v>
      </c>
      <c r="O663" s="269" t="str">
        <f>IF('ALC Transition Plans'!AE664=0," ",'ALC Transition Plans'!AE664)</f>
        <v>Y</v>
      </c>
      <c r="P663" s="557" t="str">
        <f>IF('ALC Transition Plans'!AF664=0," ",'ALC Transition Plans'!AF664)</f>
        <v xml:space="preserve"> </v>
      </c>
      <c r="Q663" s="558">
        <f t="shared" si="56"/>
        <v>0</v>
      </c>
      <c r="R663" s="276" t="str">
        <f>IF(VLOOKUP(B663,'Pivot Table'!$B$5:$K$2000,8,FALSE)=1,"Yes","")</f>
        <v/>
      </c>
      <c r="S663" s="277" t="str">
        <f>'ALC Transition Plans'!BL664</f>
        <v>F</v>
      </c>
      <c r="T663" s="226" t="str">
        <f>IF('ALC POC'!D663=0," ",'ALC POC'!D663)</f>
        <v>Jane Crenshaw</v>
      </c>
      <c r="U663" s="139" t="str">
        <f>IF('ALC POC'!E663=0," ",'ALC POC'!E663)</f>
        <v>janece@doe.sepa.gov</v>
      </c>
      <c r="V663" s="139" t="str">
        <f>IF('ALC POC'!F663=0," ",'ALC POC'!F663)</f>
        <v>706-213-3843</v>
      </c>
      <c r="X663">
        <f t="shared" si="57"/>
        <v>0</v>
      </c>
    </row>
    <row r="664" spans="1:24" ht="33.75" x14ac:dyDescent="0.25">
      <c r="A664" s="333" t="s">
        <v>639</v>
      </c>
      <c r="B664" s="333" t="s">
        <v>643</v>
      </c>
      <c r="C664" s="480" t="str">
        <f>IF('ALC POC'!C664=0," ",'ALC POC'!C664)</f>
        <v>DOE - SWPA</v>
      </c>
      <c r="D664" s="480" t="s">
        <v>2076</v>
      </c>
      <c r="E664" s="322" t="str">
        <f>IF('ALC Transition Plans'!$C665="yes", IF('ALC Transition Plans'!M665,"Prod",IF('ALC Transition Plans'!F665, 'ALC Transition Plans'!E665," ")),"N/A")</f>
        <v>Prod</v>
      </c>
      <c r="F664" s="261">
        <f>IF('ALC Transition Plans'!F665=0," ",'ALC Transition Plans'!F665)</f>
        <v>41852</v>
      </c>
      <c r="G664" s="262" t="str">
        <f>IF('ALC Transition Plans'!G665=0," ",'ALC Transition Plans'!G665)</f>
        <v>Y</v>
      </c>
      <c r="H664" s="262" t="str">
        <f>IF('ALC Transition Plans'!H665=0," ",'ALC Transition Plans'!H665)</f>
        <v>Y</v>
      </c>
      <c r="I664" s="261" t="str">
        <f>IF('ALC Transition Plans'!I665=0," ",'ALC Transition Plans'!I665)</f>
        <v xml:space="preserve"> </v>
      </c>
      <c r="J664" s="323" t="str">
        <f>IF('ALC Transition Plans'!$O665="yes", IF('ALC Transition Plans'!X665,"Prod",IF('ALC Transition Plans'!R665, 'ALC Transition Plans'!Q665," ")),"N/A")</f>
        <v>Prod</v>
      </c>
      <c r="K664" s="267">
        <f>IF('ALC Transition Plans'!R665=0," ",'ALC Transition Plans'!R665)</f>
        <v>41852</v>
      </c>
      <c r="L664" s="270" t="str">
        <f>IF('ALC Transition Plans'!S665=0," ",'ALC Transition Plans'!S665)</f>
        <v>Y</v>
      </c>
      <c r="M664" s="267" t="str">
        <f>IF('ALC Transition Plans'!T665=0," ",'ALC Transition Plans'!T665)</f>
        <v xml:space="preserve"> </v>
      </c>
      <c r="N664" s="324" t="str">
        <f>IF('ALC Transition Plans'!$Z665="yes", IF('ALC Transition Plans'!AJ665,"Prod",IF('ALC Transition Plans'!AF665, 'ALC Transition Plans'!AC665," ")),"N/A")</f>
        <v>Prod</v>
      </c>
      <c r="O664" s="269" t="str">
        <f>IF('ALC Transition Plans'!AE665=0," ",'ALC Transition Plans'!AE665)</f>
        <v>Y</v>
      </c>
      <c r="P664" s="557" t="str">
        <f>IF('ALC Transition Plans'!AF665=0," ",'ALC Transition Plans'!AF665)</f>
        <v xml:space="preserve"> </v>
      </c>
      <c r="Q664" s="558">
        <f t="shared" si="56"/>
        <v>0</v>
      </c>
      <c r="R664" s="276" t="str">
        <f>IF(VLOOKUP(B664,'Pivot Table'!$B$5:$K$2000,8,FALSE)=1,"Yes","")</f>
        <v/>
      </c>
      <c r="S664" s="277" t="str">
        <f>'ALC Transition Plans'!BL665</f>
        <v>F</v>
      </c>
      <c r="T664" s="226" t="s">
        <v>1932</v>
      </c>
      <c r="U664" s="139" t="s">
        <v>1931</v>
      </c>
      <c r="V664" s="139" t="s">
        <v>1933</v>
      </c>
      <c r="X664">
        <f t="shared" si="57"/>
        <v>0</v>
      </c>
    </row>
    <row r="665" spans="1:24" ht="14.4" customHeight="1" x14ac:dyDescent="0.25">
      <c r="A665" s="333" t="s">
        <v>639</v>
      </c>
      <c r="B665" s="333" t="s">
        <v>644</v>
      </c>
      <c r="C665" s="480" t="str">
        <f>IF('ALC POC'!C665=0," ",'ALC POC'!C665)</f>
        <v>DOE - WAPA</v>
      </c>
      <c r="D665" s="480"/>
      <c r="E665" s="322" t="str">
        <f>IF('ALC Transition Plans'!$C666="yes", IF('ALC Transition Plans'!M666,"Prod",IF('ALC Transition Plans'!F666, 'ALC Transition Plans'!E666," ")),"N/A")</f>
        <v>Prod</v>
      </c>
      <c r="F665" s="261">
        <f>IF('ALC Transition Plans'!F666=0," ",'ALC Transition Plans'!F666)</f>
        <v>40878</v>
      </c>
      <c r="G665" s="262" t="str">
        <f>IF('ALC Transition Plans'!G666=0," ",'ALC Transition Plans'!G666)</f>
        <v>Y</v>
      </c>
      <c r="H665" s="262" t="str">
        <f>IF('ALC Transition Plans'!H666=0," ",'ALC Transition Plans'!H666)</f>
        <v>Y</v>
      </c>
      <c r="I665" s="261" t="str">
        <f>IF('ALC Transition Plans'!I666=0," ",'ALC Transition Plans'!I666)</f>
        <v xml:space="preserve"> </v>
      </c>
      <c r="J665" s="323" t="str">
        <f>IF('ALC Transition Plans'!$O666="yes", IF('ALC Transition Plans'!X666,"Prod",IF('ALC Transition Plans'!R666, 'ALC Transition Plans'!Q666," ")),"N/A")</f>
        <v>Prod</v>
      </c>
      <c r="K665" s="267">
        <f>IF('ALC Transition Plans'!R666=0," ",'ALC Transition Plans'!R666)</f>
        <v>41030</v>
      </c>
      <c r="L665" s="270" t="str">
        <f>IF('ALC Transition Plans'!S666=0," ",'ALC Transition Plans'!S666)</f>
        <v>Y</v>
      </c>
      <c r="M665" s="267" t="str">
        <f>IF('ALC Transition Plans'!T666=0," ",'ALC Transition Plans'!T666)</f>
        <v xml:space="preserve"> </v>
      </c>
      <c r="N665" s="324" t="str">
        <f>IF('ALC Transition Plans'!$Z666="yes", IF('ALC Transition Plans'!AJ666,"Prod",IF('ALC Transition Plans'!AF666, 'ALC Transition Plans'!AC666," ")),"N/A")</f>
        <v>Prod</v>
      </c>
      <c r="O665" s="269" t="str">
        <f>IF('ALC Transition Plans'!AE666=0," ",'ALC Transition Plans'!AE666)</f>
        <v>Y</v>
      </c>
      <c r="P665" s="557" t="str">
        <f>IF('ALC Transition Plans'!AF666=0," ",'ALC Transition Plans'!AF666)</f>
        <v xml:space="preserve"> </v>
      </c>
      <c r="Q665" s="558">
        <f t="shared" si="56"/>
        <v>0</v>
      </c>
      <c r="R665" s="276" t="str">
        <f>IF(VLOOKUP(B665,'Pivot Table'!$B$5:$K$2000,8,FALSE)=1,"Yes","")</f>
        <v/>
      </c>
      <c r="S665" s="277" t="str">
        <f>'ALC Transition Plans'!BL666</f>
        <v>F</v>
      </c>
      <c r="T665" s="226" t="str">
        <f>IF('ALC POC'!D665=0," ",'ALC POC'!D665)</f>
        <v>Kelley Gee</v>
      </c>
      <c r="U665" s="139" t="str">
        <f>IF('ALC POC'!E665=0," ",'ALC POC'!E665)</f>
        <v>Gee@wapa.gov</v>
      </c>
      <c r="V665" s="139" t="str">
        <f>IF('ALC POC'!F665=0," ",'ALC POC'!F665)</f>
        <v>(720) 962-7515.</v>
      </c>
      <c r="X665">
        <f t="shared" si="57"/>
        <v>0</v>
      </c>
    </row>
    <row r="666" spans="1:24" ht="21.6" customHeight="1" x14ac:dyDescent="0.25">
      <c r="A666" s="333" t="s">
        <v>639</v>
      </c>
      <c r="B666" s="333" t="s">
        <v>645</v>
      </c>
      <c r="C666" s="480" t="str">
        <f>IF('ALC POC'!C666=0," ",'ALC POC'!C666)</f>
        <v>DOE - Alaska Power Administration</v>
      </c>
      <c r="D666" s="480"/>
      <c r="E666" s="322" t="str">
        <f>IF('ALC Transition Plans'!$C667="yes", IF('ALC Transition Plans'!M667,"Prod",IF('ALC Transition Plans'!F667, 'ALC Transition Plans'!E667," ")),"N/A")</f>
        <v>Prod</v>
      </c>
      <c r="F666" s="261">
        <f>IF('ALC Transition Plans'!F667=0," ",'ALC Transition Plans'!F667)</f>
        <v>41000</v>
      </c>
      <c r="G666" s="262" t="str">
        <f>IF('ALC Transition Plans'!G667=0," ",'ALC Transition Plans'!G667)</f>
        <v>Y</v>
      </c>
      <c r="H666" s="262" t="str">
        <f>IF('ALC Transition Plans'!H667=0," ",'ALC Transition Plans'!H667)</f>
        <v>Y</v>
      </c>
      <c r="I666" s="261" t="str">
        <f>IF('ALC Transition Plans'!I667=0," ",'ALC Transition Plans'!I667)</f>
        <v xml:space="preserve"> </v>
      </c>
      <c r="J666" s="329" t="str">
        <f>IF('ALC Transition Plans'!$O667="yes", IF('ALC Transition Plans'!X667,"Prod",IF('ALC Transition Plans'!R667, 'ALC Transition Plans'!Q667," ")),"N/A")</f>
        <v>N/A</v>
      </c>
      <c r="K666" s="330" t="str">
        <f>IF('ALC Transition Plans'!R667=0," ",'ALC Transition Plans'!R667)</f>
        <v xml:space="preserve"> </v>
      </c>
      <c r="L666" s="332" t="str">
        <f>IF('ALC Transition Plans'!S667=0," ",'ALC Transition Plans'!S667)</f>
        <v xml:space="preserve"> </v>
      </c>
      <c r="M666" s="330" t="str">
        <f>IF('ALC Transition Plans'!T667=0," ",'ALC Transition Plans'!T667)</f>
        <v xml:space="preserve"> </v>
      </c>
      <c r="N666" s="329" t="str">
        <f>IF('ALC Transition Plans'!$Z667="yes", IF('ALC Transition Plans'!AJ667,"Prod",IF('ALC Transition Plans'!AF667, 'ALC Transition Plans'!AC667," ")),"N/A")</f>
        <v>N/A</v>
      </c>
      <c r="O666" s="332" t="str">
        <f>IF('ALC Transition Plans'!AE667=0," ",'ALC Transition Plans'!AE667)</f>
        <v xml:space="preserve"> </v>
      </c>
      <c r="P666" s="560" t="str">
        <f>IF('ALC Transition Plans'!AF667=0," ",'ALC Transition Plans'!AF667)</f>
        <v xml:space="preserve"> </v>
      </c>
      <c r="Q666" s="558">
        <f t="shared" si="56"/>
        <v>0</v>
      </c>
      <c r="R666" s="276" t="str">
        <f>IF(VLOOKUP(B666,'Pivot Table'!$B$5:$K$2000,8,FALSE)=1,"Yes","")</f>
        <v/>
      </c>
      <c r="S666" s="277" t="str">
        <f>'ALC Transition Plans'!BL667</f>
        <v>F</v>
      </c>
      <c r="T666" s="226" t="str">
        <f>IF('ALC POC'!D666=0," ",'ALC POC'!D666)</f>
        <v>Jane Crenshaw</v>
      </c>
      <c r="U666" s="139" t="str">
        <f>IF('ALC POC'!E666=0," ",'ALC POC'!E666)</f>
        <v>janece@doe.sepa.gov</v>
      </c>
      <c r="V666" s="139" t="str">
        <f>IF('ALC POC'!F666=0," ",'ALC POC'!F666)</f>
        <v>706-213-3843</v>
      </c>
      <c r="X666">
        <f t="shared" si="57"/>
        <v>0</v>
      </c>
    </row>
    <row r="667" spans="1:24" ht="31.95" customHeight="1" x14ac:dyDescent="0.25">
      <c r="A667" s="333" t="s">
        <v>647</v>
      </c>
      <c r="B667" s="333" t="s">
        <v>646</v>
      </c>
      <c r="C667" s="480" t="str">
        <f>IF('ALC POC'!C667=0," ",'ALC POC'!C667)</f>
        <v>Selective Service System System - IBC</v>
      </c>
      <c r="D667" s="480"/>
      <c r="E667" s="322" t="str">
        <f>IF('ALC Transition Plans'!$C668="yes", IF('ALC Transition Plans'!M668,"Prod",IF('ALC Transition Plans'!F668, 'ALC Transition Plans'!E668," ")),"N/A")</f>
        <v>Prod</v>
      </c>
      <c r="F667" s="261" t="str">
        <f>IF('ALC Transition Plans'!F668=0," ",'ALC Transition Plans'!F668)</f>
        <v xml:space="preserve"> </v>
      </c>
      <c r="G667" s="262" t="str">
        <f>IF('ALC Transition Plans'!G668=0," ",'ALC Transition Plans'!G668)</f>
        <v>Y</v>
      </c>
      <c r="H667" s="262" t="str">
        <f>IF('ALC Transition Plans'!H668=0," ",'ALC Transition Plans'!H668)</f>
        <v>Y</v>
      </c>
      <c r="I667" s="261" t="str">
        <f>IF('ALC Transition Plans'!I668=0," ",'ALC Transition Plans'!I668)</f>
        <v xml:space="preserve"> </v>
      </c>
      <c r="J667" s="323" t="str">
        <f>IF('ALC Transition Plans'!$O668="yes", IF('ALC Transition Plans'!X668,"Prod",IF('ALC Transition Plans'!R668, 'ALC Transition Plans'!Q668," ")),"N/A")</f>
        <v>Prod</v>
      </c>
      <c r="K667" s="267" t="str">
        <f>IF('ALC Transition Plans'!R668=0," ",'ALC Transition Plans'!R668)</f>
        <v xml:space="preserve"> </v>
      </c>
      <c r="L667" s="270" t="str">
        <f>IF('ALC Transition Plans'!S668=0," ",'ALC Transition Plans'!S668)</f>
        <v>Y</v>
      </c>
      <c r="M667" s="267" t="str">
        <f>IF('ALC Transition Plans'!T668=0," ",'ALC Transition Plans'!T668)</f>
        <v xml:space="preserve"> </v>
      </c>
      <c r="N667" s="324" t="str">
        <f>IF('ALC Transition Plans'!$Z668="yes", IF('ALC Transition Plans'!AJ668,"Prod",IF('ALC Transition Plans'!AF668, 'ALC Transition Plans'!AC668," ")),"N/A")</f>
        <v>Prod</v>
      </c>
      <c r="O667" s="269" t="str">
        <f>IF('ALC Transition Plans'!AE668=0," ",'ALC Transition Plans'!AE668)</f>
        <v>Y</v>
      </c>
      <c r="P667" s="557" t="str">
        <f>IF('ALC Transition Plans'!AF668=0," ",'ALC Transition Plans'!AF668)</f>
        <v xml:space="preserve"> </v>
      </c>
      <c r="Q667" s="558">
        <f t="shared" si="56"/>
        <v>0</v>
      </c>
      <c r="R667" s="276" t="str">
        <f>IF(VLOOKUP(B667,'Pivot Table'!$B$5:$K$2000,8,FALSE)=1,"Yes","")</f>
        <v/>
      </c>
      <c r="S667" s="277" t="str">
        <f>'ALC Transition Plans'!BL668</f>
        <v>F</v>
      </c>
      <c r="T667" s="226" t="str">
        <f>IF('ALC POC'!D667=0," ",'ALC POC'!D667)</f>
        <v xml:space="preserve">Pauline Wang 
Dien Nguyen
Normagene Bennett      </v>
      </c>
      <c r="U667" s="139" t="str">
        <f>IF('ALC POC'!E667=0," ",'ALC POC'!E667)</f>
        <v xml:space="preserve">pauline.wang@sss.gov
dien-hoa.nguyen@sss.gov
khogan@sss.gov           </v>
      </c>
      <c r="V667" s="139" t="str">
        <f>IF('ALC POC'!F667=0," ",'ALC POC'!F667)</f>
        <v>703-605-4018
703-605-4026</v>
      </c>
      <c r="X667">
        <f t="shared" si="57"/>
        <v>0</v>
      </c>
    </row>
    <row r="668" spans="1:24" ht="23.25" x14ac:dyDescent="0.25">
      <c r="A668" s="333" t="s">
        <v>649</v>
      </c>
      <c r="B668" s="333" t="s">
        <v>648</v>
      </c>
      <c r="C668" s="480" t="str">
        <f>IF('ALC POC'!C668=0," ",'ALC POC'!C668)</f>
        <v>Department of Education</v>
      </c>
      <c r="D668" s="480" t="s">
        <v>1308</v>
      </c>
      <c r="E668" s="322" t="str">
        <f>IF('ALC Transition Plans'!$C669="yes", IF('ALC Transition Plans'!M669,"Prod",IF('ALC Transition Plans'!F669, 'ALC Transition Plans'!E669," ")),"N/A")</f>
        <v>Prod</v>
      </c>
      <c r="F668" s="261">
        <f>IF('ALC Transition Plans'!F669=0," ",'ALC Transition Plans'!F669)</f>
        <v>41913</v>
      </c>
      <c r="G668" s="262" t="str">
        <f>IF('ALC Transition Plans'!G669=0," ",'ALC Transition Plans'!G669)</f>
        <v>Y</v>
      </c>
      <c r="H668" s="262" t="str">
        <f>IF('ALC Transition Plans'!H669=0," ",'ALC Transition Plans'!H669)</f>
        <v>Y</v>
      </c>
      <c r="I668" s="261" t="str">
        <f>IF('ALC Transition Plans'!I669=0," ",'ALC Transition Plans'!I669)</f>
        <v xml:space="preserve"> </v>
      </c>
      <c r="J668" s="323" t="str">
        <f>IF('ALC Transition Plans'!$O669="yes", IF('ALC Transition Plans'!X669,"Prod",IF('ALC Transition Plans'!R669, 'ALC Transition Plans'!Q669," ")),"N/A")</f>
        <v>Prod</v>
      </c>
      <c r="K668" s="267">
        <f>IF('ALC Transition Plans'!R669=0," ",'ALC Transition Plans'!R669)</f>
        <v>41944</v>
      </c>
      <c r="L668" s="270" t="str">
        <f>IF('ALC Transition Plans'!S669=0," ",'ALC Transition Plans'!S669)</f>
        <v>Y</v>
      </c>
      <c r="M668" s="267" t="str">
        <f>IF('ALC Transition Plans'!T669=0," ",'ALC Transition Plans'!T669)</f>
        <v xml:space="preserve"> </v>
      </c>
      <c r="N668" s="324" t="str">
        <f>IF('ALC Transition Plans'!$Z669="yes", IF('ALC Transition Plans'!AJ669,"Prod",IF('ALC Transition Plans'!AF669, 'ALC Transition Plans'!AC669," ")),"N/A")</f>
        <v>Prod</v>
      </c>
      <c r="O668" s="269" t="str">
        <f>IF('ALC Transition Plans'!AE669=0," ",'ALC Transition Plans'!AE669)</f>
        <v>Y</v>
      </c>
      <c r="P668" s="557" t="str">
        <f>IF('ALC Transition Plans'!AF669=0," ",'ALC Transition Plans'!AF669)</f>
        <v xml:space="preserve"> </v>
      </c>
      <c r="Q668" s="558">
        <f t="shared" si="56"/>
        <v>0</v>
      </c>
      <c r="R668" s="276" t="str">
        <f>IF(VLOOKUP(B668,'Pivot Table'!$B$5:$K$2000,8,FALSE)=1,"Yes","")</f>
        <v/>
      </c>
      <c r="S668" s="277" t="str">
        <f>'ALC Transition Plans'!BL669</f>
        <v>F</v>
      </c>
      <c r="T668" s="226" t="str">
        <f>IF('ALC POC'!D668=0," ",'ALC POC'!D668)</f>
        <v>Debbie Mattingly
James Cheatham</v>
      </c>
      <c r="U668" s="139" t="str">
        <f>IF('ALC POC'!E668=0," ",'ALC POC'!E668)</f>
        <v>Debbie.Mattingly@ed.gov</v>
      </c>
      <c r="V668" s="139" t="str">
        <f>IF('ALC POC'!F668=0," ",'ALC POC'!F668)</f>
        <v>202-245-8075</v>
      </c>
      <c r="X668">
        <f t="shared" si="57"/>
        <v>0</v>
      </c>
    </row>
    <row r="669" spans="1:24" ht="21.6" customHeight="1" x14ac:dyDescent="0.25">
      <c r="A669" s="333" t="s">
        <v>649</v>
      </c>
      <c r="B669" s="333" t="s">
        <v>650</v>
      </c>
      <c r="C669" s="480" t="str">
        <f>IF('ALC POC'!C669=0," ",'ALC POC'!C669)</f>
        <v>Department of Education</v>
      </c>
      <c r="D669" s="480"/>
      <c r="E669" s="322" t="str">
        <f>IF('ALC Transition Plans'!$C670="yes", IF('ALC Transition Plans'!M670,"Prod",IF('ALC Transition Plans'!F670, 'ALC Transition Plans'!E670," ")),"N/A")</f>
        <v>Prod</v>
      </c>
      <c r="F669" s="261">
        <f>IF('ALC Transition Plans'!F670=0," ",'ALC Transition Plans'!F670)</f>
        <v>41913</v>
      </c>
      <c r="G669" s="262" t="str">
        <f>IF('ALC Transition Plans'!G670=0," ",'ALC Transition Plans'!G670)</f>
        <v>Y</v>
      </c>
      <c r="H669" s="262" t="str">
        <f>IF('ALC Transition Plans'!H670=0," ",'ALC Transition Plans'!H670)</f>
        <v>Y</v>
      </c>
      <c r="I669" s="261" t="str">
        <f>IF('ALC Transition Plans'!I670=0," ",'ALC Transition Plans'!I670)</f>
        <v xml:space="preserve"> </v>
      </c>
      <c r="J669" s="323" t="str">
        <f>IF('ALC Transition Plans'!$O670="yes", IF('ALC Transition Plans'!X670,"Prod",IF('ALC Transition Plans'!R670, 'ALC Transition Plans'!Q670," ")),"N/A")</f>
        <v>Prod</v>
      </c>
      <c r="K669" s="267" t="str">
        <f>IF('ALC Transition Plans'!R670=0," ",'ALC Transition Plans'!R670)</f>
        <v xml:space="preserve"> </v>
      </c>
      <c r="L669" s="270" t="str">
        <f>IF('ALC Transition Plans'!S670=0," ",'ALC Transition Plans'!S670)</f>
        <v>Y</v>
      </c>
      <c r="M669" s="267" t="str">
        <f>IF('ALC Transition Plans'!T670=0," ",'ALC Transition Plans'!T670)</f>
        <v xml:space="preserve"> </v>
      </c>
      <c r="N669" s="324" t="str">
        <f>IF('ALC Transition Plans'!$Z670="yes", IF('ALC Transition Plans'!AJ670,"Prod",IF('ALC Transition Plans'!AF670, 'ALC Transition Plans'!AC670," ")),"N/A")</f>
        <v>Prod</v>
      </c>
      <c r="O669" s="269" t="str">
        <f>IF('ALC Transition Plans'!AE670=0," ",'ALC Transition Plans'!AE670)</f>
        <v>Y</v>
      </c>
      <c r="P669" s="557" t="str">
        <f>IF('ALC Transition Plans'!AF670=0," ",'ALC Transition Plans'!AF670)</f>
        <v xml:space="preserve"> </v>
      </c>
      <c r="Q669" s="558">
        <f t="shared" si="56"/>
        <v>0</v>
      </c>
      <c r="R669" s="276" t="str">
        <f>IF(VLOOKUP(B669,'Pivot Table'!$B$5:$K$2000,8,FALSE)=1,"Yes","")</f>
        <v/>
      </c>
      <c r="S669" s="277" t="str">
        <f>'ALC Transition Plans'!BL670</f>
        <v>F</v>
      </c>
      <c r="T669" s="226" t="str">
        <f>IF('ALC POC'!D669=0," ",'ALC POC'!D669)</f>
        <v>Debbie Mattingly
James Cheatham</v>
      </c>
      <c r="U669" s="139" t="str">
        <f>IF('ALC POC'!E669=0," ",'ALC POC'!E669)</f>
        <v>Debbie.Mattingly@ed.gov</v>
      </c>
      <c r="V669" s="139" t="str">
        <f>IF('ALC POC'!F669=0," ",'ALC POC'!F669)</f>
        <v>202-245-8075</v>
      </c>
      <c r="X669">
        <f t="shared" si="57"/>
        <v>0</v>
      </c>
    </row>
    <row r="670" spans="1:24" ht="23.25" x14ac:dyDescent="0.25">
      <c r="A670" s="333" t="s">
        <v>649</v>
      </c>
      <c r="B670" s="333" t="s">
        <v>651</v>
      </c>
      <c r="C670" s="480" t="str">
        <f>IF('ALC POC'!C670=0," ",'ALC POC'!C670)</f>
        <v>Department of Education</v>
      </c>
      <c r="D670" s="480" t="s">
        <v>1308</v>
      </c>
      <c r="E670" s="322" t="str">
        <f>IF('ALC Transition Plans'!$C671="yes", IF('ALC Transition Plans'!M671,"Prod",IF('ALC Transition Plans'!F671, 'ALC Transition Plans'!E671," ")),"N/A")</f>
        <v>Prod</v>
      </c>
      <c r="F670" s="261">
        <f>IF('ALC Transition Plans'!F671=0," ",'ALC Transition Plans'!F671)</f>
        <v>41913</v>
      </c>
      <c r="G670" s="262" t="str">
        <f>IF('ALC Transition Plans'!G671=0," ",'ALC Transition Plans'!G671)</f>
        <v xml:space="preserve"> </v>
      </c>
      <c r="H670" s="262" t="str">
        <f>IF('ALC Transition Plans'!H671=0," ",'ALC Transition Plans'!H671)</f>
        <v>Y</v>
      </c>
      <c r="I670" s="261" t="str">
        <f>IF('ALC Transition Plans'!I671=0," ",'ALC Transition Plans'!I671)</f>
        <v xml:space="preserve"> </v>
      </c>
      <c r="J670" s="323" t="str">
        <f>IF('ALC Transition Plans'!$O671="yes", IF('ALC Transition Plans'!X671,"Prod",IF('ALC Transition Plans'!R671, 'ALC Transition Plans'!Q671," ")),"N/A")</f>
        <v>Prod</v>
      </c>
      <c r="K670" s="267">
        <f>IF('ALC Transition Plans'!R671=0," ",'ALC Transition Plans'!R671)</f>
        <v>42005</v>
      </c>
      <c r="L670" s="270" t="str">
        <f>IF('ALC Transition Plans'!S671=0," ",'ALC Transition Plans'!S671)</f>
        <v>Y</v>
      </c>
      <c r="M670" s="267" t="str">
        <f>IF('ALC Transition Plans'!T671=0," ",'ALC Transition Plans'!T671)</f>
        <v xml:space="preserve"> </v>
      </c>
      <c r="N670" s="324" t="str">
        <f>IF('ALC Transition Plans'!$Z671="yes", IF('ALC Transition Plans'!AJ671,"Prod",IF('ALC Transition Plans'!AF671, 'ALC Transition Plans'!AC671," ")),"N/A")</f>
        <v>Prod</v>
      </c>
      <c r="O670" s="269" t="str">
        <f>IF('ALC Transition Plans'!AE671=0," ",'ALC Transition Plans'!AE671)</f>
        <v>Y</v>
      </c>
      <c r="P670" s="557" t="str">
        <f>IF('ALC Transition Plans'!AF671=0," ",'ALC Transition Plans'!AF671)</f>
        <v xml:space="preserve"> </v>
      </c>
      <c r="Q670" s="558">
        <f t="shared" si="56"/>
        <v>0</v>
      </c>
      <c r="R670" s="276" t="str">
        <f>IF(VLOOKUP(B670,'Pivot Table'!$B$5:$K$2000,8,FALSE)=1,"Yes","")</f>
        <v/>
      </c>
      <c r="S670" s="277" t="str">
        <f>'ALC Transition Plans'!BL671</f>
        <v>F</v>
      </c>
      <c r="T670" s="226" t="str">
        <f>IF('ALC POC'!D670=0," ",'ALC POC'!D670)</f>
        <v>Debbie Mattingly
James Cheatham</v>
      </c>
      <c r="U670" s="139" t="str">
        <f>IF('ALC POC'!E670=0," ",'ALC POC'!E670)</f>
        <v>Debbie.Mattingly@ed.gov</v>
      </c>
      <c r="V670" s="139" t="str">
        <f>IF('ALC POC'!F670=0," ",'ALC POC'!F670)</f>
        <v>202-245-8075</v>
      </c>
      <c r="X670">
        <f t="shared" si="57"/>
        <v>0</v>
      </c>
    </row>
    <row r="671" spans="1:24" ht="23.25" x14ac:dyDescent="0.25">
      <c r="A671" s="333" t="s">
        <v>649</v>
      </c>
      <c r="B671" s="333" t="s">
        <v>652</v>
      </c>
      <c r="C671" s="480" t="str">
        <f>IF('ALC POC'!C671=0," ",'ALC POC'!C671)</f>
        <v>Department of Education</v>
      </c>
      <c r="D671" s="480" t="s">
        <v>1308</v>
      </c>
      <c r="E671" s="322" t="str">
        <f>IF('ALC Transition Plans'!$C672="yes", IF('ALC Transition Plans'!M672,"Prod",IF('ALC Transition Plans'!F672, 'ALC Transition Plans'!E672," ")),"N/A")</f>
        <v>Prod</v>
      </c>
      <c r="F671" s="261">
        <f>IF('ALC Transition Plans'!F672=0," ",'ALC Transition Plans'!F672)</f>
        <v>41913</v>
      </c>
      <c r="G671" s="262" t="str">
        <f>IF('ALC Transition Plans'!G672=0," ",'ALC Transition Plans'!G672)</f>
        <v xml:space="preserve"> </v>
      </c>
      <c r="H671" s="262" t="str">
        <f>IF('ALC Transition Plans'!H672=0," ",'ALC Transition Plans'!H672)</f>
        <v>Y</v>
      </c>
      <c r="I671" s="261" t="str">
        <f>IF('ALC Transition Plans'!I672=0," ",'ALC Transition Plans'!I672)</f>
        <v xml:space="preserve"> </v>
      </c>
      <c r="J671" s="323" t="str">
        <f>IF('ALC Transition Plans'!$O672="yes", IF('ALC Transition Plans'!X672,"Prod",IF('ALC Transition Plans'!R672, 'ALC Transition Plans'!Q672," ")),"N/A")</f>
        <v>Prod</v>
      </c>
      <c r="K671" s="267">
        <f>IF('ALC Transition Plans'!R672=0," ",'ALC Transition Plans'!R672)</f>
        <v>42005</v>
      </c>
      <c r="L671" s="270" t="str">
        <f>IF('ALC Transition Plans'!S672=0," ",'ALC Transition Plans'!S672)</f>
        <v>Y</v>
      </c>
      <c r="M671" s="267" t="str">
        <f>IF('ALC Transition Plans'!T672=0," ",'ALC Transition Plans'!T672)</f>
        <v xml:space="preserve"> </v>
      </c>
      <c r="N671" s="324" t="str">
        <f>IF('ALC Transition Plans'!$Z672="yes", IF('ALC Transition Plans'!AJ672,"Prod",IF('ALC Transition Plans'!AF672, 'ALC Transition Plans'!AC672," ")),"N/A")</f>
        <v>Prod</v>
      </c>
      <c r="O671" s="269" t="str">
        <f>IF('ALC Transition Plans'!AE672=0," ",'ALC Transition Plans'!AE672)</f>
        <v>Y</v>
      </c>
      <c r="P671" s="557" t="str">
        <f>IF('ALC Transition Plans'!AF672=0," ",'ALC Transition Plans'!AF672)</f>
        <v xml:space="preserve"> </v>
      </c>
      <c r="Q671" s="558">
        <f t="shared" si="56"/>
        <v>0</v>
      </c>
      <c r="R671" s="276" t="str">
        <f>IF(VLOOKUP(B671,'Pivot Table'!$B$5:$K$2000,8,FALSE)=1,"Yes","")</f>
        <v/>
      </c>
      <c r="S671" s="277" t="str">
        <f>'ALC Transition Plans'!BL672</f>
        <v>F</v>
      </c>
      <c r="T671" s="226" t="str">
        <f>IF('ALC POC'!D671=0," ",'ALC POC'!D671)</f>
        <v>Debbie Mattingly
James Cheatham</v>
      </c>
      <c r="U671" s="139" t="str">
        <f>IF('ALC POC'!E671=0," ",'ALC POC'!E671)</f>
        <v>Debbie.Mattingly@ed.gov</v>
      </c>
      <c r="V671" s="139" t="str">
        <f>IF('ALC POC'!F671=0," ",'ALC POC'!F671)</f>
        <v>202-245-8075</v>
      </c>
      <c r="X671">
        <f t="shared" si="57"/>
        <v>0</v>
      </c>
    </row>
    <row r="672" spans="1:24" ht="23.25" x14ac:dyDescent="0.25">
      <c r="A672" s="333" t="s">
        <v>649</v>
      </c>
      <c r="B672" s="333" t="s">
        <v>653</v>
      </c>
      <c r="C672" s="480" t="str">
        <f>IF('ALC POC'!C672=0," ",'ALC POC'!C672)</f>
        <v>Department of Education</v>
      </c>
      <c r="D672" s="480" t="s">
        <v>1308</v>
      </c>
      <c r="E672" s="322" t="str">
        <f>IF('ALC Transition Plans'!$C673="yes", IF('ALC Transition Plans'!M673,"Prod",IF('ALC Transition Plans'!F673, 'ALC Transition Plans'!E673," ")),"N/A")</f>
        <v>Prod</v>
      </c>
      <c r="F672" s="261">
        <f>IF('ALC Transition Plans'!F673=0," ",'ALC Transition Plans'!F673)</f>
        <v>41913</v>
      </c>
      <c r="G672" s="262" t="str">
        <f>IF('ALC Transition Plans'!G673=0," ",'ALC Transition Plans'!G673)</f>
        <v xml:space="preserve"> </v>
      </c>
      <c r="H672" s="262" t="str">
        <f>IF('ALC Transition Plans'!H673=0," ",'ALC Transition Plans'!H673)</f>
        <v>Y</v>
      </c>
      <c r="I672" s="261" t="str">
        <f>IF('ALC Transition Plans'!I673=0," ",'ALC Transition Plans'!I673)</f>
        <v xml:space="preserve"> </v>
      </c>
      <c r="J672" s="323" t="str">
        <f>IF('ALC Transition Plans'!$O673="yes", IF('ALC Transition Plans'!X673,"Prod",IF('ALC Transition Plans'!R673, 'ALC Transition Plans'!Q673," ")),"N/A")</f>
        <v>Prod</v>
      </c>
      <c r="K672" s="267">
        <f>IF('ALC Transition Plans'!R673=0," ",'ALC Transition Plans'!R673)</f>
        <v>42005</v>
      </c>
      <c r="L672" s="270" t="str">
        <f>IF('ALC Transition Plans'!S673=0," ",'ALC Transition Plans'!S673)</f>
        <v>Y</v>
      </c>
      <c r="M672" s="267" t="str">
        <f>IF('ALC Transition Plans'!T673=0," ",'ALC Transition Plans'!T673)</f>
        <v xml:space="preserve"> </v>
      </c>
      <c r="N672" s="324" t="str">
        <f>IF('ALC Transition Plans'!$Z673="yes", IF('ALC Transition Plans'!AJ673,"Prod",IF('ALC Transition Plans'!AF673, 'ALC Transition Plans'!AC673," ")),"N/A")</f>
        <v>Prod</v>
      </c>
      <c r="O672" s="269" t="str">
        <f>IF('ALC Transition Plans'!AE673=0," ",'ALC Transition Plans'!AE673)</f>
        <v>Y</v>
      </c>
      <c r="P672" s="557" t="str">
        <f>IF('ALC Transition Plans'!AF673=0," ",'ALC Transition Plans'!AF673)</f>
        <v xml:space="preserve"> </v>
      </c>
      <c r="Q672" s="558">
        <f t="shared" si="56"/>
        <v>0</v>
      </c>
      <c r="R672" s="276" t="str">
        <f>IF(VLOOKUP(B672,'Pivot Table'!$B$5:$K$2000,8,FALSE)=1,"Yes","")</f>
        <v/>
      </c>
      <c r="S672" s="277" t="str">
        <f>'ALC Transition Plans'!BL673</f>
        <v>F</v>
      </c>
      <c r="T672" s="226" t="str">
        <f>IF('ALC POC'!D672=0," ",'ALC POC'!D672)</f>
        <v>Debbie Mattingly
James Cheatham</v>
      </c>
      <c r="U672" s="139" t="str">
        <f>IF('ALC POC'!E672=0," ",'ALC POC'!E672)</f>
        <v>Debbie.Mattingly@ed.gov</v>
      </c>
      <c r="V672" s="139" t="str">
        <f>IF('ALC POC'!F672=0," ",'ALC POC'!F672)</f>
        <v>202-245-8075</v>
      </c>
      <c r="X672">
        <f t="shared" si="57"/>
        <v>0</v>
      </c>
    </row>
    <row r="673" spans="1:24" ht="23.25" x14ac:dyDescent="0.25">
      <c r="A673" s="333" t="s">
        <v>649</v>
      </c>
      <c r="B673" s="333" t="s">
        <v>654</v>
      </c>
      <c r="C673" s="480" t="str">
        <f>IF('ALC POC'!C673=0," ",'ALC POC'!C673)</f>
        <v>Department of Education</v>
      </c>
      <c r="D673" s="480" t="s">
        <v>1308</v>
      </c>
      <c r="E673" s="322" t="str">
        <f>IF('ALC Transition Plans'!$C674="yes", IF('ALC Transition Plans'!M674,"Prod",IF('ALC Transition Plans'!F674, 'ALC Transition Plans'!E674," ")),"N/A")</f>
        <v>Prod</v>
      </c>
      <c r="F673" s="261">
        <f>IF('ALC Transition Plans'!F674=0," ",'ALC Transition Plans'!F674)</f>
        <v>41913</v>
      </c>
      <c r="G673" s="262" t="str">
        <f>IF('ALC Transition Plans'!G674=0," ",'ALC Transition Plans'!G674)</f>
        <v xml:space="preserve"> </v>
      </c>
      <c r="H673" s="262" t="str">
        <f>IF('ALC Transition Plans'!H674=0," ",'ALC Transition Plans'!H674)</f>
        <v>Y</v>
      </c>
      <c r="I673" s="261" t="str">
        <f>IF('ALC Transition Plans'!I674=0," ",'ALC Transition Plans'!I674)</f>
        <v xml:space="preserve"> </v>
      </c>
      <c r="J673" s="323" t="str">
        <f>IF('ALC Transition Plans'!$O674="yes", IF('ALC Transition Plans'!X674,"Prod",IF('ALC Transition Plans'!R674, 'ALC Transition Plans'!Q674," ")),"N/A")</f>
        <v>Prod</v>
      </c>
      <c r="K673" s="267">
        <f>IF('ALC Transition Plans'!R674=0," ",'ALC Transition Plans'!R674)</f>
        <v>42005</v>
      </c>
      <c r="L673" s="270" t="str">
        <f>IF('ALC Transition Plans'!S674=0," ",'ALC Transition Plans'!S674)</f>
        <v>Y</v>
      </c>
      <c r="M673" s="267" t="str">
        <f>IF('ALC Transition Plans'!T674=0," ",'ALC Transition Plans'!T674)</f>
        <v xml:space="preserve"> </v>
      </c>
      <c r="N673" s="324" t="str">
        <f>IF('ALC Transition Plans'!$Z674="yes", IF('ALC Transition Plans'!AJ674,"Prod",IF('ALC Transition Plans'!AF674, 'ALC Transition Plans'!AC674," ")),"N/A")</f>
        <v>Prod</v>
      </c>
      <c r="O673" s="269" t="str">
        <f>IF('ALC Transition Plans'!AE674=0," ",'ALC Transition Plans'!AE674)</f>
        <v>Y</v>
      </c>
      <c r="P673" s="557" t="str">
        <f>IF('ALC Transition Plans'!AF674=0," ",'ALC Transition Plans'!AF674)</f>
        <v xml:space="preserve"> </v>
      </c>
      <c r="Q673" s="558">
        <f t="shared" si="56"/>
        <v>0</v>
      </c>
      <c r="R673" s="276" t="str">
        <f>IF(VLOOKUP(B673,'Pivot Table'!$B$5:$K$2000,8,FALSE)=1,"Yes","")</f>
        <v/>
      </c>
      <c r="S673" s="277" t="str">
        <f>'ALC Transition Plans'!BL674</f>
        <v>F</v>
      </c>
      <c r="T673" s="226" t="str">
        <f>IF('ALC POC'!D673=0," ",'ALC POC'!D673)</f>
        <v>Debbie Mattingly
James Cheatham</v>
      </c>
      <c r="U673" s="139" t="str">
        <f>IF('ALC POC'!E673=0," ",'ALC POC'!E673)</f>
        <v>Debbie.Mattingly@ed.gov</v>
      </c>
      <c r="V673" s="139" t="str">
        <f>IF('ALC POC'!F673=0," ",'ALC POC'!F673)</f>
        <v>202-245-8075</v>
      </c>
      <c r="X673">
        <f t="shared" si="57"/>
        <v>0</v>
      </c>
    </row>
    <row r="674" spans="1:24" ht="23.25" x14ac:dyDescent="0.25">
      <c r="A674" s="333" t="s">
        <v>649</v>
      </c>
      <c r="B674" s="333" t="s">
        <v>655</v>
      </c>
      <c r="C674" s="480" t="str">
        <f>IF('ALC POC'!C674=0," ",'ALC POC'!C674)</f>
        <v>Department of Education</v>
      </c>
      <c r="D674" s="480" t="s">
        <v>1308</v>
      </c>
      <c r="E674" s="322" t="str">
        <f>IF('ALC Transition Plans'!$C675="yes", IF('ALC Transition Plans'!M675,"Prod",IF('ALC Transition Plans'!F675, 'ALC Transition Plans'!E675," ")),"N/A")</f>
        <v>Prod</v>
      </c>
      <c r="F674" s="261">
        <f>IF('ALC Transition Plans'!F675=0," ",'ALC Transition Plans'!F675)</f>
        <v>41913</v>
      </c>
      <c r="G674" s="262" t="str">
        <f>IF('ALC Transition Plans'!G675=0," ",'ALC Transition Plans'!G675)</f>
        <v>Y</v>
      </c>
      <c r="H674" s="262" t="str">
        <f>IF('ALC Transition Plans'!H675=0," ",'ALC Transition Plans'!H675)</f>
        <v>Y</v>
      </c>
      <c r="I674" s="261" t="str">
        <f>IF('ALC Transition Plans'!I675=0," ",'ALC Transition Plans'!I675)</f>
        <v xml:space="preserve"> </v>
      </c>
      <c r="J674" s="323" t="str">
        <f>IF('ALC Transition Plans'!$O675="yes", IF('ALC Transition Plans'!X675,"Prod",IF('ALC Transition Plans'!R675, 'ALC Transition Plans'!Q675," ")),"N/A")</f>
        <v>Prod</v>
      </c>
      <c r="K674" s="267">
        <f>IF('ALC Transition Plans'!R675=0," ",'ALC Transition Plans'!R675)</f>
        <v>42005</v>
      </c>
      <c r="L674" s="270" t="str">
        <f>IF('ALC Transition Plans'!S675=0," ",'ALC Transition Plans'!S675)</f>
        <v>Y</v>
      </c>
      <c r="M674" s="267" t="str">
        <f>IF('ALC Transition Plans'!T675=0," ",'ALC Transition Plans'!T675)</f>
        <v xml:space="preserve"> </v>
      </c>
      <c r="N674" s="324" t="str">
        <f>IF('ALC Transition Plans'!$Z675="yes", IF('ALC Transition Plans'!AJ675,"Prod",IF('ALC Transition Plans'!AF675, 'ALC Transition Plans'!AC675," ")),"N/A")</f>
        <v>Prod</v>
      </c>
      <c r="O674" s="269" t="str">
        <f>IF('ALC Transition Plans'!AE675=0," ",'ALC Transition Plans'!AE675)</f>
        <v>Y</v>
      </c>
      <c r="P674" s="557" t="str">
        <f>IF('ALC Transition Plans'!AF675=0," ",'ALC Transition Plans'!AF675)</f>
        <v xml:space="preserve"> </v>
      </c>
      <c r="Q674" s="558">
        <f t="shared" si="56"/>
        <v>0</v>
      </c>
      <c r="R674" s="276" t="str">
        <f>IF(VLOOKUP(B674,'Pivot Table'!$B$5:$K$2000,8,FALSE)=1,"Yes","")</f>
        <v/>
      </c>
      <c r="S674" s="277" t="str">
        <f>'ALC Transition Plans'!BL675</f>
        <v>F</v>
      </c>
      <c r="T674" s="226" t="str">
        <f>IF('ALC POC'!D674=0," ",'ALC POC'!D674)</f>
        <v>Debbie Mattingly
James Cheatham</v>
      </c>
      <c r="U674" s="139" t="str">
        <f>IF('ALC POC'!E674=0," ",'ALC POC'!E674)</f>
        <v>Debbie.Mattingly@ed.gov</v>
      </c>
      <c r="V674" s="139" t="str">
        <f>IF('ALC POC'!F674=0," ",'ALC POC'!F674)</f>
        <v>202-245-8075</v>
      </c>
      <c r="X674">
        <f t="shared" si="57"/>
        <v>0</v>
      </c>
    </row>
    <row r="675" spans="1:24" ht="23.25" x14ac:dyDescent="0.25">
      <c r="A675" s="333" t="s">
        <v>649</v>
      </c>
      <c r="B675" s="333" t="s">
        <v>656</v>
      </c>
      <c r="C675" s="480" t="str">
        <f>IF('ALC POC'!C675=0," ",'ALC POC'!C675)</f>
        <v>Department of Education</v>
      </c>
      <c r="D675" s="480" t="s">
        <v>1308</v>
      </c>
      <c r="E675" s="322" t="str">
        <f>IF('ALC Transition Plans'!$C676="yes", IF('ALC Transition Plans'!M676,"Prod",IF('ALC Transition Plans'!F676, 'ALC Transition Plans'!E676," ")),"N/A")</f>
        <v>Prod</v>
      </c>
      <c r="F675" s="261">
        <f>IF('ALC Transition Plans'!F676=0," ",'ALC Transition Plans'!F676)</f>
        <v>41913</v>
      </c>
      <c r="G675" s="262" t="str">
        <f>IF('ALC Transition Plans'!G676=0," ",'ALC Transition Plans'!G676)</f>
        <v xml:space="preserve"> </v>
      </c>
      <c r="H675" s="262" t="str">
        <f>IF('ALC Transition Plans'!H676=0," ",'ALC Transition Plans'!H676)</f>
        <v>Y</v>
      </c>
      <c r="I675" s="261" t="str">
        <f>IF('ALC Transition Plans'!I676=0," ",'ALC Transition Plans'!I676)</f>
        <v xml:space="preserve"> </v>
      </c>
      <c r="J675" s="323" t="str">
        <f>IF('ALC Transition Plans'!$O676="yes", IF('ALC Transition Plans'!X676,"Prod",IF('ALC Transition Plans'!R676, 'ALC Transition Plans'!Q676," ")),"N/A")</f>
        <v>Prod</v>
      </c>
      <c r="K675" s="267">
        <f>IF('ALC Transition Plans'!R676=0," ",'ALC Transition Plans'!R676)</f>
        <v>42005</v>
      </c>
      <c r="L675" s="270" t="str">
        <f>IF('ALC Transition Plans'!S676=0," ",'ALC Transition Plans'!S676)</f>
        <v>Y</v>
      </c>
      <c r="M675" s="267" t="str">
        <f>IF('ALC Transition Plans'!T676=0," ",'ALC Transition Plans'!T676)</f>
        <v xml:space="preserve"> </v>
      </c>
      <c r="N675" s="324" t="str">
        <f>IF('ALC Transition Plans'!$Z676="yes", IF('ALC Transition Plans'!AJ676,"Prod",IF('ALC Transition Plans'!AF676, 'ALC Transition Plans'!AC676," ")),"N/A")</f>
        <v>Prod</v>
      </c>
      <c r="O675" s="269" t="str">
        <f>IF('ALC Transition Plans'!AE676=0," ",'ALC Transition Plans'!AE676)</f>
        <v>Y</v>
      </c>
      <c r="P675" s="557" t="str">
        <f>IF('ALC Transition Plans'!AF676=0," ",'ALC Transition Plans'!AF676)</f>
        <v xml:space="preserve"> </v>
      </c>
      <c r="Q675" s="558">
        <f t="shared" si="56"/>
        <v>0</v>
      </c>
      <c r="R675" s="276" t="str">
        <f>IF(VLOOKUP(B675,'Pivot Table'!$B$5:$K$2000,8,FALSE)=1,"Yes","")</f>
        <v/>
      </c>
      <c r="S675" s="277" t="str">
        <f>'ALC Transition Plans'!BL676</f>
        <v>F</v>
      </c>
      <c r="T675" s="226" t="str">
        <f>IF('ALC POC'!D675=0," ",'ALC POC'!D675)</f>
        <v>Debbie Mattingly
James Cheatham</v>
      </c>
      <c r="U675" s="139" t="str">
        <f>IF('ALC POC'!E675=0," ",'ALC POC'!E675)</f>
        <v>Debbie.Mattingly@ed.gov</v>
      </c>
      <c r="V675" s="139" t="str">
        <f>IF('ALC POC'!F675=0," ",'ALC POC'!F675)</f>
        <v>202-245-8075</v>
      </c>
      <c r="X675">
        <f t="shared" si="57"/>
        <v>0</v>
      </c>
    </row>
    <row r="676" spans="1:24" ht="23.25" x14ac:dyDescent="0.25">
      <c r="A676" s="333" t="s">
        <v>649</v>
      </c>
      <c r="B676" s="333" t="s">
        <v>657</v>
      </c>
      <c r="C676" s="480" t="str">
        <f>IF('ALC POC'!C676=0," ",'ALC POC'!C676)</f>
        <v>Department of Education</v>
      </c>
      <c r="D676" s="480" t="s">
        <v>1308</v>
      </c>
      <c r="E676" s="322" t="str">
        <f>IF('ALC Transition Plans'!$C677="yes", IF('ALC Transition Plans'!M677,"Prod",IF('ALC Transition Plans'!F677, 'ALC Transition Plans'!E677," ")),"N/A")</f>
        <v>Prod</v>
      </c>
      <c r="F676" s="261">
        <f>IF('ALC Transition Plans'!F677=0," ",'ALC Transition Plans'!F677)</f>
        <v>41913</v>
      </c>
      <c r="G676" s="262" t="str">
        <f>IF('ALC Transition Plans'!G677=0," ",'ALC Transition Plans'!G677)</f>
        <v xml:space="preserve"> </v>
      </c>
      <c r="H676" s="262" t="str">
        <f>IF('ALC Transition Plans'!H677=0," ",'ALC Transition Plans'!H677)</f>
        <v>Y</v>
      </c>
      <c r="I676" s="261" t="str">
        <f>IF('ALC Transition Plans'!I677=0," ",'ALC Transition Plans'!I677)</f>
        <v xml:space="preserve"> </v>
      </c>
      <c r="J676" s="323" t="str">
        <f>IF('ALC Transition Plans'!$O677="yes", IF('ALC Transition Plans'!X677,"Prod",IF('ALC Transition Plans'!R677, 'ALC Transition Plans'!Q677," ")),"N/A")</f>
        <v>Prod</v>
      </c>
      <c r="K676" s="267">
        <f>IF('ALC Transition Plans'!R677=0," ",'ALC Transition Plans'!R677)</f>
        <v>42005</v>
      </c>
      <c r="L676" s="270" t="str">
        <f>IF('ALC Transition Plans'!S677=0," ",'ALC Transition Plans'!S677)</f>
        <v>Y</v>
      </c>
      <c r="M676" s="267" t="str">
        <f>IF('ALC Transition Plans'!T677=0," ",'ALC Transition Plans'!T677)</f>
        <v xml:space="preserve"> </v>
      </c>
      <c r="N676" s="324" t="str">
        <f>IF('ALC Transition Plans'!$Z677="yes", IF('ALC Transition Plans'!AJ677,"Prod",IF('ALC Transition Plans'!AF677, 'ALC Transition Plans'!AC677," ")),"N/A")</f>
        <v>Prod</v>
      </c>
      <c r="O676" s="269" t="str">
        <f>IF('ALC Transition Plans'!AE677=0," ",'ALC Transition Plans'!AE677)</f>
        <v>Y</v>
      </c>
      <c r="P676" s="557" t="str">
        <f>IF('ALC Transition Plans'!AF677=0," ",'ALC Transition Plans'!AF677)</f>
        <v xml:space="preserve"> </v>
      </c>
      <c r="Q676" s="558">
        <f t="shared" si="56"/>
        <v>0</v>
      </c>
      <c r="R676" s="276" t="str">
        <f>IF(VLOOKUP(B676,'Pivot Table'!$B$5:$K$2000,8,FALSE)=1,"Yes","")</f>
        <v/>
      </c>
      <c r="S676" s="277" t="str">
        <f>'ALC Transition Plans'!BL677</f>
        <v>F</v>
      </c>
      <c r="T676" s="226" t="str">
        <f>IF('ALC POC'!D676=0," ",'ALC POC'!D676)</f>
        <v>Debbie Mattingly
James Cheatham</v>
      </c>
      <c r="U676" s="139" t="str">
        <f>IF('ALC POC'!E676=0," ",'ALC POC'!E676)</f>
        <v>Debbie.Mattingly@ed.gov</v>
      </c>
      <c r="V676" s="139" t="str">
        <f>IF('ALC POC'!F676=0," ",'ALC POC'!F676)</f>
        <v>202-245-8075</v>
      </c>
      <c r="X676">
        <f t="shared" si="57"/>
        <v>0</v>
      </c>
    </row>
    <row r="677" spans="1:24" ht="23.25" x14ac:dyDescent="0.25">
      <c r="A677" s="333" t="s">
        <v>649</v>
      </c>
      <c r="B677" s="333" t="s">
        <v>658</v>
      </c>
      <c r="C677" s="480" t="str">
        <f>IF('ALC POC'!C677=0," ",'ALC POC'!C677)</f>
        <v>Department of Education</v>
      </c>
      <c r="D677" s="480" t="s">
        <v>1308</v>
      </c>
      <c r="E677" s="322" t="str">
        <f>IF('ALC Transition Plans'!$C678="yes", IF('ALC Transition Plans'!M678,"Prod",IF('ALC Transition Plans'!F678, 'ALC Transition Plans'!E678," ")),"N/A")</f>
        <v>Prod</v>
      </c>
      <c r="F677" s="261">
        <f>IF('ALC Transition Plans'!F678=0," ",'ALC Transition Plans'!F678)</f>
        <v>41913</v>
      </c>
      <c r="G677" s="262" t="str">
        <f>IF('ALC Transition Plans'!G678=0," ",'ALC Transition Plans'!G678)</f>
        <v xml:space="preserve"> </v>
      </c>
      <c r="H677" s="262" t="str">
        <f>IF('ALC Transition Plans'!H678=0," ",'ALC Transition Plans'!H678)</f>
        <v>Y</v>
      </c>
      <c r="I677" s="261" t="str">
        <f>IF('ALC Transition Plans'!I678=0," ",'ALC Transition Plans'!I678)</f>
        <v xml:space="preserve"> </v>
      </c>
      <c r="J677" s="323" t="str">
        <f>IF('ALC Transition Plans'!$O678="yes", IF('ALC Transition Plans'!X678,"Prod",IF('ALC Transition Plans'!R678, 'ALC Transition Plans'!Q678," ")),"N/A")</f>
        <v>Prod</v>
      </c>
      <c r="K677" s="267">
        <f>IF('ALC Transition Plans'!R678=0," ",'ALC Transition Plans'!R678)</f>
        <v>42005</v>
      </c>
      <c r="L677" s="270" t="str">
        <f>IF('ALC Transition Plans'!S678=0," ",'ALC Transition Plans'!S678)</f>
        <v>Y</v>
      </c>
      <c r="M677" s="267" t="str">
        <f>IF('ALC Transition Plans'!T678=0," ",'ALC Transition Plans'!T678)</f>
        <v xml:space="preserve"> </v>
      </c>
      <c r="N677" s="324" t="str">
        <f>IF('ALC Transition Plans'!$Z678="yes", IF('ALC Transition Plans'!AJ678,"Prod",IF('ALC Transition Plans'!AF678, 'ALC Transition Plans'!AC678," ")),"N/A")</f>
        <v>Prod</v>
      </c>
      <c r="O677" s="269" t="str">
        <f>IF('ALC Transition Plans'!AE678=0," ",'ALC Transition Plans'!AE678)</f>
        <v>Y</v>
      </c>
      <c r="P677" s="557" t="str">
        <f>IF('ALC Transition Plans'!AF678=0," ",'ALC Transition Plans'!AF678)</f>
        <v xml:space="preserve"> </v>
      </c>
      <c r="Q677" s="558">
        <f t="shared" si="56"/>
        <v>0</v>
      </c>
      <c r="R677" s="276" t="str">
        <f>IF(VLOOKUP(B677,'Pivot Table'!$B$5:$K$2000,8,FALSE)=1,"Yes","")</f>
        <v/>
      </c>
      <c r="S677" s="277" t="str">
        <f>'ALC Transition Plans'!BL678</f>
        <v>F</v>
      </c>
      <c r="T677" s="226" t="str">
        <f>IF('ALC POC'!D677=0," ",'ALC POC'!D677)</f>
        <v>Debbie Mattingly
James Cheatham</v>
      </c>
      <c r="U677" s="139" t="str">
        <f>IF('ALC POC'!E677=0," ",'ALC POC'!E677)</f>
        <v>Debbie.Mattingly@ed.gov</v>
      </c>
      <c r="V677" s="139" t="str">
        <f>IF('ALC POC'!F677=0," ",'ALC POC'!F677)</f>
        <v>202-245-8075</v>
      </c>
      <c r="X677">
        <f t="shared" ref="X677:X740" si="60">COUNTIF($A$2:$A$755,W677)</f>
        <v>0</v>
      </c>
    </row>
    <row r="678" spans="1:24" ht="23.25" x14ac:dyDescent="0.25">
      <c r="A678" s="333" t="s">
        <v>649</v>
      </c>
      <c r="B678" s="333" t="s">
        <v>659</v>
      </c>
      <c r="C678" s="480" t="str">
        <f>IF('ALC POC'!C678=0," ",'ALC POC'!C678)</f>
        <v>Department of Education</v>
      </c>
      <c r="D678" s="480" t="s">
        <v>1308</v>
      </c>
      <c r="E678" s="322" t="str">
        <f>IF('ALC Transition Plans'!$C679="yes", IF('ALC Transition Plans'!M679,"Prod",IF('ALC Transition Plans'!F679, 'ALC Transition Plans'!E679," ")),"N/A")</f>
        <v>Prod</v>
      </c>
      <c r="F678" s="261">
        <f>IF('ALC Transition Plans'!F679=0," ",'ALC Transition Plans'!F679)</f>
        <v>41913</v>
      </c>
      <c r="G678" s="262" t="str">
        <f>IF('ALC Transition Plans'!G679=0," ",'ALC Transition Plans'!G679)</f>
        <v xml:space="preserve"> </v>
      </c>
      <c r="H678" s="262" t="str">
        <f>IF('ALC Transition Plans'!H679=0," ",'ALC Transition Plans'!H679)</f>
        <v>Y</v>
      </c>
      <c r="I678" s="261" t="str">
        <f>IF('ALC Transition Plans'!I679=0," ",'ALC Transition Plans'!I679)</f>
        <v xml:space="preserve"> </v>
      </c>
      <c r="J678" s="323" t="str">
        <f>IF('ALC Transition Plans'!$O679="yes", IF('ALC Transition Plans'!X679,"Prod",IF('ALC Transition Plans'!R679, 'ALC Transition Plans'!Q679," ")),"N/A")</f>
        <v>Prod</v>
      </c>
      <c r="K678" s="267">
        <f>IF('ALC Transition Plans'!R679=0," ",'ALC Transition Plans'!R679)</f>
        <v>42005</v>
      </c>
      <c r="L678" s="270" t="str">
        <f>IF('ALC Transition Plans'!S679=0," ",'ALC Transition Plans'!S679)</f>
        <v>Y</v>
      </c>
      <c r="M678" s="267" t="str">
        <f>IF('ALC Transition Plans'!T679=0," ",'ALC Transition Plans'!T679)</f>
        <v xml:space="preserve"> </v>
      </c>
      <c r="N678" s="324" t="str">
        <f>IF('ALC Transition Plans'!$Z679="yes", IF('ALC Transition Plans'!AJ679,"Prod",IF('ALC Transition Plans'!AF679, 'ALC Transition Plans'!AC679," ")),"N/A")</f>
        <v>Prod</v>
      </c>
      <c r="O678" s="269" t="str">
        <f>IF('ALC Transition Plans'!AE679=0," ",'ALC Transition Plans'!AE679)</f>
        <v>Y</v>
      </c>
      <c r="P678" s="557" t="str">
        <f>IF('ALC Transition Plans'!AF679=0," ",'ALC Transition Plans'!AF679)</f>
        <v xml:space="preserve"> </v>
      </c>
      <c r="Q678" s="558">
        <f t="shared" ref="Q678:Q734" si="61">COUNTIF(E678:P678,"X")</f>
        <v>0</v>
      </c>
      <c r="R678" s="276" t="str">
        <f>IF(VLOOKUP(B678,'Pivot Table'!$B$5:$K$2000,8,FALSE)=1,"Yes","")</f>
        <v/>
      </c>
      <c r="S678" s="277" t="str">
        <f>'ALC Transition Plans'!BL679</f>
        <v>F</v>
      </c>
      <c r="T678" s="226" t="str">
        <f>IF('ALC POC'!D678=0," ",'ALC POC'!D678)</f>
        <v>Debbie Mattingly
James Cheatham</v>
      </c>
      <c r="U678" s="139" t="str">
        <f>IF('ALC POC'!E678=0," ",'ALC POC'!E678)</f>
        <v>Debbie.Mattingly@ed.gov</v>
      </c>
      <c r="V678" s="139" t="str">
        <f>IF('ALC POC'!F678=0," ",'ALC POC'!F678)</f>
        <v>202-245-8075</v>
      </c>
      <c r="X678">
        <f t="shared" si="60"/>
        <v>0</v>
      </c>
    </row>
    <row r="679" spans="1:24" ht="23.25" x14ac:dyDescent="0.25">
      <c r="A679" s="333" t="s">
        <v>649</v>
      </c>
      <c r="B679" s="333" t="s">
        <v>660</v>
      </c>
      <c r="C679" s="480" t="str">
        <f>IF('ALC POC'!C679=0," ",'ALC POC'!C679)</f>
        <v>Department of Education</v>
      </c>
      <c r="D679" s="480" t="s">
        <v>1308</v>
      </c>
      <c r="E679" s="322" t="str">
        <f>IF('ALC Transition Plans'!$C680="yes", IF('ALC Transition Plans'!M680,"Prod",IF('ALC Transition Plans'!F680, 'ALC Transition Plans'!E680," ")),"N/A")</f>
        <v>Prod</v>
      </c>
      <c r="F679" s="261">
        <f>IF('ALC Transition Plans'!F680=0," ",'ALC Transition Plans'!F680)</f>
        <v>41913</v>
      </c>
      <c r="G679" s="262" t="str">
        <f>IF('ALC Transition Plans'!G680=0," ",'ALC Transition Plans'!G680)</f>
        <v xml:space="preserve"> </v>
      </c>
      <c r="H679" s="262" t="str">
        <f>IF('ALC Transition Plans'!H680=0," ",'ALC Transition Plans'!H680)</f>
        <v>Y</v>
      </c>
      <c r="I679" s="261" t="str">
        <f>IF('ALC Transition Plans'!I680=0," ",'ALC Transition Plans'!I680)</f>
        <v xml:space="preserve"> </v>
      </c>
      <c r="J679" s="323" t="str">
        <f>IF('ALC Transition Plans'!$O680="yes", IF('ALC Transition Plans'!X680,"Prod",IF('ALC Transition Plans'!R680, 'ALC Transition Plans'!Q680," ")),"N/A")</f>
        <v>Prod</v>
      </c>
      <c r="K679" s="267">
        <f>IF('ALC Transition Plans'!R680=0," ",'ALC Transition Plans'!R680)</f>
        <v>42005</v>
      </c>
      <c r="L679" s="270" t="str">
        <f>IF('ALC Transition Plans'!S680=0," ",'ALC Transition Plans'!S680)</f>
        <v>Y</v>
      </c>
      <c r="M679" s="267" t="str">
        <f>IF('ALC Transition Plans'!T680=0," ",'ALC Transition Plans'!T680)</f>
        <v xml:space="preserve"> </v>
      </c>
      <c r="N679" s="324" t="str">
        <f>IF('ALC Transition Plans'!$Z680="yes", IF('ALC Transition Plans'!AJ680,"Prod",IF('ALC Transition Plans'!AF680, 'ALC Transition Plans'!AC680," ")),"N/A")</f>
        <v>Prod</v>
      </c>
      <c r="O679" s="269" t="str">
        <f>IF('ALC Transition Plans'!AE680=0," ",'ALC Transition Plans'!AE680)</f>
        <v>Y</v>
      </c>
      <c r="P679" s="557" t="str">
        <f>IF('ALC Transition Plans'!AF680=0," ",'ALC Transition Plans'!AF680)</f>
        <v xml:space="preserve"> </v>
      </c>
      <c r="Q679" s="558">
        <f t="shared" si="61"/>
        <v>0</v>
      </c>
      <c r="R679" s="276" t="str">
        <f>IF(VLOOKUP(B679,'Pivot Table'!$B$5:$K$2000,8,FALSE)=1,"Yes","")</f>
        <v/>
      </c>
      <c r="S679" s="277" t="str">
        <f>'ALC Transition Plans'!BL680</f>
        <v>F</v>
      </c>
      <c r="T679" s="226" t="str">
        <f>IF('ALC POC'!D679=0," ",'ALC POC'!D679)</f>
        <v>Debbie Mattingly
James Cheatham</v>
      </c>
      <c r="U679" s="139" t="str">
        <f>IF('ALC POC'!E679=0," ",'ALC POC'!E679)</f>
        <v>Debbie.Mattingly@ed.gov</v>
      </c>
      <c r="V679" s="139" t="str">
        <f>IF('ALC POC'!F679=0," ",'ALC POC'!F679)</f>
        <v>202-245-8075</v>
      </c>
      <c r="X679">
        <f t="shared" si="60"/>
        <v>0</v>
      </c>
    </row>
    <row r="680" spans="1:24" ht="23.25" x14ac:dyDescent="0.25">
      <c r="A680" s="333" t="s">
        <v>649</v>
      </c>
      <c r="B680" s="333" t="s">
        <v>661</v>
      </c>
      <c r="C680" s="480" t="str">
        <f>IF('ALC POC'!C680=0," ",'ALC POC'!C680)</f>
        <v>Department of Education</v>
      </c>
      <c r="D680" s="480" t="s">
        <v>1308</v>
      </c>
      <c r="E680" s="322" t="str">
        <f>IF('ALC Transition Plans'!$C681="yes", IF('ALC Transition Plans'!M681,"Prod",IF('ALC Transition Plans'!F681, 'ALC Transition Plans'!E681," ")),"N/A")</f>
        <v>Prod</v>
      </c>
      <c r="F680" s="261">
        <f>IF('ALC Transition Plans'!F681=0," ",'ALC Transition Plans'!F681)</f>
        <v>41913</v>
      </c>
      <c r="G680" s="262" t="str">
        <f>IF('ALC Transition Plans'!G681=0," ",'ALC Transition Plans'!G681)</f>
        <v xml:space="preserve"> </v>
      </c>
      <c r="H680" s="262" t="str">
        <f>IF('ALC Transition Plans'!H681=0," ",'ALC Transition Plans'!H681)</f>
        <v>Y</v>
      </c>
      <c r="I680" s="261" t="str">
        <f>IF('ALC Transition Plans'!I681=0," ",'ALC Transition Plans'!I681)</f>
        <v xml:space="preserve"> </v>
      </c>
      <c r="J680" s="323" t="str">
        <f>IF('ALC Transition Plans'!$O681="yes", IF('ALC Transition Plans'!X681,"Prod",IF('ALC Transition Plans'!R681, 'ALC Transition Plans'!Q681," ")),"N/A")</f>
        <v>Prod</v>
      </c>
      <c r="K680" s="267">
        <f>IF('ALC Transition Plans'!R681=0," ",'ALC Transition Plans'!R681)</f>
        <v>42005</v>
      </c>
      <c r="L680" s="270" t="str">
        <f>IF('ALC Transition Plans'!S681=0," ",'ALC Transition Plans'!S681)</f>
        <v>Y</v>
      </c>
      <c r="M680" s="267" t="str">
        <f>IF('ALC Transition Plans'!T681=0," ",'ALC Transition Plans'!T681)</f>
        <v xml:space="preserve"> </v>
      </c>
      <c r="N680" s="324" t="str">
        <f>IF('ALC Transition Plans'!$Z681="yes", IF('ALC Transition Plans'!AJ681,"Prod",IF('ALC Transition Plans'!AF681, 'ALC Transition Plans'!AC681," ")),"N/A")</f>
        <v>Prod</v>
      </c>
      <c r="O680" s="269" t="str">
        <f>IF('ALC Transition Plans'!AE681=0," ",'ALC Transition Plans'!AE681)</f>
        <v>Y</v>
      </c>
      <c r="P680" s="557" t="str">
        <f>IF('ALC Transition Plans'!AF681=0," ",'ALC Transition Plans'!AF681)</f>
        <v xml:space="preserve"> </v>
      </c>
      <c r="Q680" s="558">
        <f t="shared" si="61"/>
        <v>0</v>
      </c>
      <c r="R680" s="276" t="str">
        <f>IF(VLOOKUP(B680,'Pivot Table'!$B$5:$K$2000,8,FALSE)=1,"Yes","")</f>
        <v/>
      </c>
      <c r="S680" s="277" t="str">
        <f>'ALC Transition Plans'!BL681</f>
        <v>F</v>
      </c>
      <c r="T680" s="226" t="str">
        <f>IF('ALC POC'!D680=0," ",'ALC POC'!D680)</f>
        <v>Debbie Mattingly
James Cheatham</v>
      </c>
      <c r="U680" s="139" t="str">
        <f>IF('ALC POC'!E680=0," ",'ALC POC'!E680)</f>
        <v>Debbie.Mattingly@ed.gov</v>
      </c>
      <c r="V680" s="139" t="str">
        <f>IF('ALC POC'!F680=0," ",'ALC POC'!F680)</f>
        <v>202-245-8075</v>
      </c>
      <c r="X680">
        <f t="shared" si="60"/>
        <v>0</v>
      </c>
    </row>
    <row r="681" spans="1:24" ht="23.25" x14ac:dyDescent="0.25">
      <c r="A681" s="333" t="s">
        <v>649</v>
      </c>
      <c r="B681" s="333" t="s">
        <v>662</v>
      </c>
      <c r="C681" s="480" t="str">
        <f>IF('ALC POC'!C681=0," ",'ALC POC'!C681)</f>
        <v>Department of Education</v>
      </c>
      <c r="D681" s="480" t="s">
        <v>1308</v>
      </c>
      <c r="E681" s="322" t="str">
        <f>IF('ALC Transition Plans'!$C682="yes", IF('ALC Transition Plans'!M682,"Prod",IF('ALC Transition Plans'!F682, 'ALC Transition Plans'!E682," ")),"N/A")</f>
        <v>Prod</v>
      </c>
      <c r="F681" s="261">
        <f>IF('ALC Transition Plans'!F682=0," ",'ALC Transition Plans'!F682)</f>
        <v>41913</v>
      </c>
      <c r="G681" s="262" t="str">
        <f>IF('ALC Transition Plans'!G682=0," ",'ALC Transition Plans'!G682)</f>
        <v xml:space="preserve"> </v>
      </c>
      <c r="H681" s="262" t="str">
        <f>IF('ALC Transition Plans'!H682=0," ",'ALC Transition Plans'!H682)</f>
        <v>Y</v>
      </c>
      <c r="I681" s="261" t="str">
        <f>IF('ALC Transition Plans'!I682=0," ",'ALC Transition Plans'!I682)</f>
        <v xml:space="preserve"> </v>
      </c>
      <c r="J681" s="323" t="str">
        <f>IF('ALC Transition Plans'!$O682="yes", IF('ALC Transition Plans'!X682,"Prod",IF('ALC Transition Plans'!R682, 'ALC Transition Plans'!Q682," ")),"N/A")</f>
        <v>Prod</v>
      </c>
      <c r="K681" s="267">
        <f>IF('ALC Transition Plans'!R682=0," ",'ALC Transition Plans'!R682)</f>
        <v>42005</v>
      </c>
      <c r="L681" s="270" t="str">
        <f>IF('ALC Transition Plans'!S682=0," ",'ALC Transition Plans'!S682)</f>
        <v>Y</v>
      </c>
      <c r="M681" s="267" t="str">
        <f>IF('ALC Transition Plans'!T682=0," ",'ALC Transition Plans'!T682)</f>
        <v xml:space="preserve"> </v>
      </c>
      <c r="N681" s="324" t="str">
        <f>IF('ALC Transition Plans'!$Z682="yes", IF('ALC Transition Plans'!AJ682,"Prod",IF('ALC Transition Plans'!AF682, 'ALC Transition Plans'!AC682," ")),"N/A")</f>
        <v>Prod</v>
      </c>
      <c r="O681" s="269" t="str">
        <f>IF('ALC Transition Plans'!AE682=0," ",'ALC Transition Plans'!AE682)</f>
        <v>Y</v>
      </c>
      <c r="P681" s="557" t="str">
        <f>IF('ALC Transition Plans'!AF682=0," ",'ALC Transition Plans'!AF682)</f>
        <v xml:space="preserve"> </v>
      </c>
      <c r="Q681" s="558">
        <f t="shared" si="61"/>
        <v>0</v>
      </c>
      <c r="R681" s="276" t="str">
        <f>IF(VLOOKUP(B681,'Pivot Table'!$B$5:$K$2000,8,FALSE)=1,"Yes","")</f>
        <v/>
      </c>
      <c r="S681" s="277" t="str">
        <f>'ALC Transition Plans'!BL682</f>
        <v>F</v>
      </c>
      <c r="T681" s="226" t="str">
        <f>IF('ALC POC'!D681=0," ",'ALC POC'!D681)</f>
        <v>Debbie Mattingly
James Cheatham</v>
      </c>
      <c r="U681" s="139" t="str">
        <f>IF('ALC POC'!E681=0," ",'ALC POC'!E681)</f>
        <v>Debbie.Mattingly@ed.gov</v>
      </c>
      <c r="V681" s="139" t="str">
        <f>IF('ALC POC'!F681=0," ",'ALC POC'!F681)</f>
        <v>202-245-8075</v>
      </c>
      <c r="X681">
        <f t="shared" si="60"/>
        <v>0</v>
      </c>
    </row>
    <row r="682" spans="1:24" ht="23.25" x14ac:dyDescent="0.25">
      <c r="A682" s="333" t="s">
        <v>649</v>
      </c>
      <c r="B682" s="333" t="s">
        <v>663</v>
      </c>
      <c r="C682" s="480" t="str">
        <f>IF('ALC POC'!C682=0," ",'ALC POC'!C682)</f>
        <v>Department of Education</v>
      </c>
      <c r="D682" s="480" t="s">
        <v>1308</v>
      </c>
      <c r="E682" s="322" t="str">
        <f>IF('ALC Transition Plans'!$C683="yes", IF('ALC Transition Plans'!M683,"Prod",IF('ALC Transition Plans'!F683, 'ALC Transition Plans'!E683," ")),"N/A")</f>
        <v>Prod</v>
      </c>
      <c r="F682" s="261">
        <f>IF('ALC Transition Plans'!F683=0," ",'ALC Transition Plans'!F683)</f>
        <v>41913</v>
      </c>
      <c r="G682" s="262" t="str">
        <f>IF('ALC Transition Plans'!G683=0," ",'ALC Transition Plans'!G683)</f>
        <v xml:space="preserve"> </v>
      </c>
      <c r="H682" s="262" t="str">
        <f>IF('ALC Transition Plans'!H683=0," ",'ALC Transition Plans'!H683)</f>
        <v>Y</v>
      </c>
      <c r="I682" s="261" t="str">
        <f>IF('ALC Transition Plans'!I683=0," ",'ALC Transition Plans'!I683)</f>
        <v xml:space="preserve"> </v>
      </c>
      <c r="J682" s="323" t="str">
        <f>IF('ALC Transition Plans'!$O683="yes", IF('ALC Transition Plans'!X683,"Prod",IF('ALC Transition Plans'!R683, 'ALC Transition Plans'!Q683," ")),"N/A")</f>
        <v>Prod</v>
      </c>
      <c r="K682" s="267">
        <f>IF('ALC Transition Plans'!R683=0," ",'ALC Transition Plans'!R683)</f>
        <v>42005</v>
      </c>
      <c r="L682" s="270" t="str">
        <f>IF('ALC Transition Plans'!S683=0," ",'ALC Transition Plans'!S683)</f>
        <v>Y</v>
      </c>
      <c r="M682" s="267" t="str">
        <f>IF('ALC Transition Plans'!T683=0," ",'ALC Transition Plans'!T683)</f>
        <v xml:space="preserve"> </v>
      </c>
      <c r="N682" s="324" t="str">
        <f>IF('ALC Transition Plans'!$Z683="yes", IF('ALC Transition Plans'!AJ683,"Prod",IF('ALC Transition Plans'!AF683, 'ALC Transition Plans'!AC683," ")),"N/A")</f>
        <v>Prod</v>
      </c>
      <c r="O682" s="269" t="str">
        <f>IF('ALC Transition Plans'!AE683=0," ",'ALC Transition Plans'!AE683)</f>
        <v>Y</v>
      </c>
      <c r="P682" s="557" t="str">
        <f>IF('ALC Transition Plans'!AF683=0," ",'ALC Transition Plans'!AF683)</f>
        <v xml:space="preserve"> </v>
      </c>
      <c r="Q682" s="558">
        <f t="shared" si="61"/>
        <v>0</v>
      </c>
      <c r="R682" s="276" t="str">
        <f>IF(VLOOKUP(B682,'Pivot Table'!$B$5:$K$2000,8,FALSE)=1,"Yes","")</f>
        <v/>
      </c>
      <c r="S682" s="277" t="str">
        <f>'ALC Transition Plans'!BL683</f>
        <v>F</v>
      </c>
      <c r="T682" s="226" t="str">
        <f>IF('ALC POC'!D682=0," ",'ALC POC'!D682)</f>
        <v>Debbie Mattingly
James Cheatham</v>
      </c>
      <c r="U682" s="139" t="str">
        <f>IF('ALC POC'!E682=0," ",'ALC POC'!E682)</f>
        <v>Debbie.Mattingly@ed.gov</v>
      </c>
      <c r="V682" s="139" t="str">
        <f>IF('ALC POC'!F682=0," ",'ALC POC'!F682)</f>
        <v>202-245-8075</v>
      </c>
      <c r="X682">
        <f t="shared" si="60"/>
        <v>0</v>
      </c>
    </row>
    <row r="683" spans="1:24" ht="23.25" x14ac:dyDescent="0.25">
      <c r="A683" s="333" t="s">
        <v>649</v>
      </c>
      <c r="B683" s="333" t="s">
        <v>664</v>
      </c>
      <c r="C683" s="480" t="str">
        <f>IF('ALC POC'!C683=0," ",'ALC POC'!C683)</f>
        <v>Department of Education</v>
      </c>
      <c r="D683" s="480" t="s">
        <v>1308</v>
      </c>
      <c r="E683" s="322" t="str">
        <f>IF('ALC Transition Plans'!$C684="yes", IF('ALC Transition Plans'!M684,"Prod",IF('ALC Transition Plans'!F684, 'ALC Transition Plans'!E684," ")),"N/A")</f>
        <v>Prod</v>
      </c>
      <c r="F683" s="261">
        <f>IF('ALC Transition Plans'!F684=0," ",'ALC Transition Plans'!F684)</f>
        <v>41913</v>
      </c>
      <c r="G683" s="262" t="str">
        <f>IF('ALC Transition Plans'!G684=0," ",'ALC Transition Plans'!G684)</f>
        <v xml:space="preserve"> </v>
      </c>
      <c r="H683" s="262" t="str">
        <f>IF('ALC Transition Plans'!H684=0," ",'ALC Transition Plans'!H684)</f>
        <v>Y</v>
      </c>
      <c r="I683" s="261" t="str">
        <f>IF('ALC Transition Plans'!I684=0," ",'ALC Transition Plans'!I684)</f>
        <v xml:space="preserve"> </v>
      </c>
      <c r="J683" s="323" t="str">
        <f>IF('ALC Transition Plans'!$O684="yes", IF('ALC Transition Plans'!X684,"Prod",IF('ALC Transition Plans'!R684, 'ALC Transition Plans'!Q684," ")),"N/A")</f>
        <v>Prod</v>
      </c>
      <c r="K683" s="267">
        <f>IF('ALC Transition Plans'!R684=0," ",'ALC Transition Plans'!R684)</f>
        <v>42005</v>
      </c>
      <c r="L683" s="270" t="str">
        <f>IF('ALC Transition Plans'!S684=0," ",'ALC Transition Plans'!S684)</f>
        <v>Y</v>
      </c>
      <c r="M683" s="267" t="str">
        <f>IF('ALC Transition Plans'!T684=0," ",'ALC Transition Plans'!T684)</f>
        <v xml:space="preserve"> </v>
      </c>
      <c r="N683" s="324" t="str">
        <f>IF('ALC Transition Plans'!$Z684="yes", IF('ALC Transition Plans'!AJ684,"Prod",IF('ALC Transition Plans'!AF684, 'ALC Transition Plans'!AC684," ")),"N/A")</f>
        <v>Prod</v>
      </c>
      <c r="O683" s="269" t="str">
        <f>IF('ALC Transition Plans'!AE684=0," ",'ALC Transition Plans'!AE684)</f>
        <v>Y</v>
      </c>
      <c r="P683" s="557" t="str">
        <f>IF('ALC Transition Plans'!AF684=0," ",'ALC Transition Plans'!AF684)</f>
        <v xml:space="preserve"> </v>
      </c>
      <c r="Q683" s="558">
        <f t="shared" si="61"/>
        <v>0</v>
      </c>
      <c r="R683" s="276" t="str">
        <f>IF(VLOOKUP(B683,'Pivot Table'!$B$5:$K$2000,8,FALSE)=1,"Yes","")</f>
        <v/>
      </c>
      <c r="S683" s="277" t="str">
        <f>'ALC Transition Plans'!BL684</f>
        <v>F</v>
      </c>
      <c r="T683" s="226" t="str">
        <f>IF('ALC POC'!D683=0," ",'ALC POC'!D683)</f>
        <v>Debbie Mattingly
James Cheatham</v>
      </c>
      <c r="U683" s="139" t="str">
        <f>IF('ALC POC'!E683=0," ",'ALC POC'!E683)</f>
        <v>Debbie.Mattingly@ed.gov</v>
      </c>
      <c r="V683" s="139" t="str">
        <f>IF('ALC POC'!F683=0," ",'ALC POC'!F683)</f>
        <v>202-245-8075</v>
      </c>
      <c r="X683">
        <f t="shared" si="60"/>
        <v>0</v>
      </c>
    </row>
    <row r="684" spans="1:24" ht="21.6" customHeight="1" x14ac:dyDescent="0.25">
      <c r="A684" s="333" t="s">
        <v>649</v>
      </c>
      <c r="B684" s="333" t="s">
        <v>1662</v>
      </c>
      <c r="C684" s="480" t="str">
        <f>IF('ALC POC'!C684=0," ",'ALC POC'!C684)</f>
        <v>Department of Education</v>
      </c>
      <c r="D684" s="480"/>
      <c r="E684" s="329" t="str">
        <f>IF('ALC Transition Plans'!$C685="yes", IF('ALC Transition Plans'!M685,"Prod",IF('ALC Transition Plans'!F685, 'ALC Transition Plans'!E685," ")),"N/A")</f>
        <v>N/A</v>
      </c>
      <c r="F684" s="330" t="str">
        <f>IF('ALC Transition Plans'!F685=0," ",'ALC Transition Plans'!F685)</f>
        <v xml:space="preserve"> </v>
      </c>
      <c r="G684" s="331" t="str">
        <f>IF('ALC Transition Plans'!G685=0," ",'ALC Transition Plans'!G685)</f>
        <v xml:space="preserve"> </v>
      </c>
      <c r="H684" s="331" t="str">
        <f>IF('ALC Transition Plans'!H685=0," ",'ALC Transition Plans'!H685)</f>
        <v xml:space="preserve"> </v>
      </c>
      <c r="I684" s="330" t="str">
        <f>IF('ALC Transition Plans'!I685=0," ",'ALC Transition Plans'!I685)</f>
        <v xml:space="preserve"> </v>
      </c>
      <c r="J684" s="329" t="str">
        <f>IF('ALC Transition Plans'!$O685="yes", IF('ALC Transition Plans'!X685,"Prod",IF('ALC Transition Plans'!R685, 'ALC Transition Plans'!Q685," ")),"N/A")</f>
        <v>N/A</v>
      </c>
      <c r="K684" s="330" t="str">
        <f>IF('ALC Transition Plans'!R685=0," ",'ALC Transition Plans'!R685)</f>
        <v xml:space="preserve"> </v>
      </c>
      <c r="L684" s="332" t="str">
        <f>IF('ALC Transition Plans'!S685=0," ",'ALC Transition Plans'!S685)</f>
        <v xml:space="preserve"> </v>
      </c>
      <c r="M684" s="330" t="str">
        <f>IF('ALC Transition Plans'!T685=0," ",'ALC Transition Plans'!T685)</f>
        <v xml:space="preserve"> </v>
      </c>
      <c r="N684" s="324" t="str">
        <f>IF('ALC Transition Plans'!$Z685="yes", IF('ALC Transition Plans'!AJ685,"Prod",IF('ALC Transition Plans'!AF685, 'ALC Transition Plans'!AC685," ")),"N/A")</f>
        <v>Prod</v>
      </c>
      <c r="O684" s="269" t="str">
        <f>IF('ALC Transition Plans'!AE685=0," ",'ALC Transition Plans'!AE685)</f>
        <v>Y</v>
      </c>
      <c r="P684" s="557" t="str">
        <f>IF('ALC Transition Plans'!AF685=0," ",'ALC Transition Plans'!AF685)</f>
        <v xml:space="preserve"> </v>
      </c>
      <c r="Q684" s="558">
        <f t="shared" ref="Q684" si="62">COUNTIF(E684:P684,"X")</f>
        <v>0</v>
      </c>
      <c r="R684" s="276" t="str">
        <f>IF(VLOOKUP(B684,'Pivot Table'!$B$5:$K$2000,8,FALSE)=1,"Yes","")</f>
        <v/>
      </c>
      <c r="S684" s="277" t="str">
        <f>'ALC Transition Plans'!BL685</f>
        <v>F</v>
      </c>
      <c r="T684" s="226" t="str">
        <f>IF('ALC POC'!D684=0," ",'ALC POC'!D684)</f>
        <v>Debbie Mattingly
James Cheatham</v>
      </c>
      <c r="U684" s="139" t="str">
        <f>IF('ALC POC'!E684=0," ",'ALC POC'!E684)</f>
        <v>Debbie.Mattingly@ed.gov</v>
      </c>
      <c r="V684" s="139" t="str">
        <f>IF('ALC POC'!F684=0," ",'ALC POC'!F684)</f>
        <v>202-245-8075</v>
      </c>
      <c r="X684">
        <f t="shared" si="60"/>
        <v>0</v>
      </c>
    </row>
    <row r="685" spans="1:24" ht="23.25" x14ac:dyDescent="0.25">
      <c r="A685" s="333" t="s">
        <v>649</v>
      </c>
      <c r="B685" s="333" t="s">
        <v>665</v>
      </c>
      <c r="C685" s="480" t="str">
        <f>IF('ALC POC'!C685=0," ",'ALC POC'!C685)</f>
        <v>Department of Education</v>
      </c>
      <c r="D685" s="480" t="s">
        <v>1308</v>
      </c>
      <c r="E685" s="322" t="str">
        <f>IF('ALC Transition Plans'!$C686="yes", IF('ALC Transition Plans'!M686,"Prod",IF('ALC Transition Plans'!F686, 'ALC Transition Plans'!E686," ")),"N/A")</f>
        <v>Prod</v>
      </c>
      <c r="F685" s="261">
        <f>IF('ALC Transition Plans'!F686=0," ",'ALC Transition Plans'!F686)</f>
        <v>41913</v>
      </c>
      <c r="G685" s="262" t="str">
        <f>IF('ALC Transition Plans'!G686=0," ",'ALC Transition Plans'!G686)</f>
        <v xml:space="preserve"> </v>
      </c>
      <c r="H685" s="262" t="str">
        <f>IF('ALC Transition Plans'!H686=0," ",'ALC Transition Plans'!H686)</f>
        <v>Y</v>
      </c>
      <c r="I685" s="261" t="str">
        <f>IF('ALC Transition Plans'!I686=0," ",'ALC Transition Plans'!I686)</f>
        <v xml:space="preserve"> </v>
      </c>
      <c r="J685" s="323" t="str">
        <f>IF('ALC Transition Plans'!$O686="yes", IF('ALC Transition Plans'!X686,"Prod",IF('ALC Transition Plans'!R686, 'ALC Transition Plans'!Q686," ")),"N/A")</f>
        <v>Prod</v>
      </c>
      <c r="K685" s="267">
        <f>IF('ALC Transition Plans'!R686=0," ",'ALC Transition Plans'!R686)</f>
        <v>42005</v>
      </c>
      <c r="L685" s="270" t="str">
        <f>IF('ALC Transition Plans'!S686=0," ",'ALC Transition Plans'!S686)</f>
        <v>Y</v>
      </c>
      <c r="M685" s="267" t="str">
        <f>IF('ALC Transition Plans'!T686=0," ",'ALC Transition Plans'!T686)</f>
        <v xml:space="preserve"> </v>
      </c>
      <c r="N685" s="324" t="str">
        <f>IF('ALC Transition Plans'!$Z686="yes", IF('ALC Transition Plans'!AJ686,"Prod",IF('ALC Transition Plans'!AF686, 'ALC Transition Plans'!AC686," ")),"N/A")</f>
        <v>Prod</v>
      </c>
      <c r="O685" s="269" t="str">
        <f>IF('ALC Transition Plans'!AE686=0," ",'ALC Transition Plans'!AE686)</f>
        <v>Y</v>
      </c>
      <c r="P685" s="557" t="str">
        <f>IF('ALC Transition Plans'!AF686=0," ",'ALC Transition Plans'!AF686)</f>
        <v xml:space="preserve"> </v>
      </c>
      <c r="Q685" s="558">
        <f t="shared" si="61"/>
        <v>0</v>
      </c>
      <c r="R685" s="276" t="str">
        <f>IF(VLOOKUP(B685,'Pivot Table'!$B$5:$K$2000,8,FALSE)=1,"Yes","")</f>
        <v/>
      </c>
      <c r="S685" s="277" t="str">
        <f>'ALC Transition Plans'!BL686</f>
        <v>F</v>
      </c>
      <c r="T685" s="226" t="str">
        <f>IF('ALC POC'!D685=0," ",'ALC POC'!D685)</f>
        <v>Debbie Mattingly
James Cheatham</v>
      </c>
      <c r="U685" s="139" t="str">
        <f>IF('ALC POC'!E685=0," ",'ALC POC'!E685)</f>
        <v>Debbie.Mattingly@ed.gov</v>
      </c>
      <c r="V685" s="139" t="str">
        <f>IF('ALC POC'!F685=0," ",'ALC POC'!F685)</f>
        <v>202-245-8075</v>
      </c>
      <c r="X685">
        <f t="shared" si="60"/>
        <v>0</v>
      </c>
    </row>
    <row r="686" spans="1:24" ht="21.6" customHeight="1" x14ac:dyDescent="0.25">
      <c r="A686" s="333" t="s">
        <v>649</v>
      </c>
      <c r="B686" s="333" t="s">
        <v>1659</v>
      </c>
      <c r="C686" s="480" t="str">
        <f>IF('ALC POC'!C686=0," ",'ALC POC'!C686)</f>
        <v>Department of Education</v>
      </c>
      <c r="D686" s="480"/>
      <c r="E686" s="322" t="str">
        <f>IF('ALC Transition Plans'!$C687="yes", IF('ALC Transition Plans'!M687,"Prod",IF('ALC Transition Plans'!F687, 'ALC Transition Plans'!E687," ")),"N/A")</f>
        <v>Prod</v>
      </c>
      <c r="F686" s="261" t="str">
        <f>IF('ALC Transition Plans'!F687=0," ",'ALC Transition Plans'!F687)</f>
        <v xml:space="preserve"> </v>
      </c>
      <c r="G686" s="262" t="str">
        <f>IF('ALC Transition Plans'!G687=0," ",'ALC Transition Plans'!G687)</f>
        <v>Y</v>
      </c>
      <c r="H686" s="262" t="str">
        <f>IF('ALC Transition Plans'!H687=0," ",'ALC Transition Plans'!H687)</f>
        <v>Y</v>
      </c>
      <c r="I686" s="261" t="str">
        <f>IF('ALC Transition Plans'!I687=0," ",'ALC Transition Plans'!I687)</f>
        <v xml:space="preserve"> </v>
      </c>
      <c r="J686" s="323" t="str">
        <f>IF('ALC Transition Plans'!$O687="yes", IF('ALC Transition Plans'!X687,"Prod",IF('ALC Transition Plans'!R687, 'ALC Transition Plans'!Q687," ")),"N/A")</f>
        <v>Prod</v>
      </c>
      <c r="K686" s="267" t="str">
        <f>IF('ALC Transition Plans'!R687=0," ",'ALC Transition Plans'!R687)</f>
        <v xml:space="preserve"> </v>
      </c>
      <c r="L686" s="270" t="str">
        <f>IF('ALC Transition Plans'!S687=0," ",'ALC Transition Plans'!S687)</f>
        <v>Y</v>
      </c>
      <c r="M686" s="267" t="str">
        <f>IF('ALC Transition Plans'!T687=0," ",'ALC Transition Plans'!T687)</f>
        <v xml:space="preserve"> </v>
      </c>
      <c r="N686" s="324" t="str">
        <f>IF('ALC Transition Plans'!$Z687="yes", IF('ALC Transition Plans'!AJ687,"Prod",IF('ALC Transition Plans'!AF687, 'ALC Transition Plans'!AC687," ")),"N/A")</f>
        <v>Prod</v>
      </c>
      <c r="O686" s="269" t="str">
        <f>IF('ALC Transition Plans'!AE687=0," ",'ALC Transition Plans'!AE687)</f>
        <v>Y</v>
      </c>
      <c r="P686" s="557" t="str">
        <f>IF('ALC Transition Plans'!AF687=0," ",'ALC Transition Plans'!AF687)</f>
        <v xml:space="preserve"> </v>
      </c>
      <c r="Q686" s="558">
        <f t="shared" ref="Q686" si="63">COUNTIF(E686:P686,"X")</f>
        <v>0</v>
      </c>
      <c r="R686" s="276" t="str">
        <f>IF(VLOOKUP(B686,'Pivot Table'!$B$5:$K$2000,8,FALSE)=1,"Yes","")</f>
        <v/>
      </c>
      <c r="S686" s="277" t="str">
        <f>'ALC Transition Plans'!BL687</f>
        <v>F</v>
      </c>
      <c r="T686" s="226" t="str">
        <f>IF('ALC POC'!D686=0," ",'ALC POC'!D686)</f>
        <v>Debbie Mattingly
James Cheatham</v>
      </c>
      <c r="U686" s="139" t="str">
        <f>IF('ALC POC'!E686=0," ",'ALC POC'!E686)</f>
        <v>Debbie.Mattingly@ed.gov</v>
      </c>
      <c r="V686" s="139" t="str">
        <f>IF('ALC POC'!F686=0," ",'ALC POC'!F686)</f>
        <v>202-245-8075</v>
      </c>
      <c r="X686">
        <f t="shared" si="60"/>
        <v>0</v>
      </c>
    </row>
    <row r="687" spans="1:24" ht="21.6" customHeight="1" x14ac:dyDescent="0.25">
      <c r="A687" s="333" t="s">
        <v>649</v>
      </c>
      <c r="B687" s="333" t="s">
        <v>1660</v>
      </c>
      <c r="C687" s="480" t="str">
        <f>IF('ALC POC'!C687=0," ",'ALC POC'!C687)</f>
        <v>Department of Education</v>
      </c>
      <c r="D687" s="480"/>
      <c r="E687" s="322" t="str">
        <f>IF('ALC Transition Plans'!$C688="yes", IF('ALC Transition Plans'!M688,"Prod",IF('ALC Transition Plans'!F688, 'ALC Transition Plans'!E688," ")),"N/A")</f>
        <v>Prod</v>
      </c>
      <c r="F687" s="261" t="str">
        <f>IF('ALC Transition Plans'!F688=0," ",'ALC Transition Plans'!F688)</f>
        <v xml:space="preserve"> </v>
      </c>
      <c r="G687" s="262" t="str">
        <f>IF('ALC Transition Plans'!G688=0," ",'ALC Transition Plans'!G688)</f>
        <v>Y</v>
      </c>
      <c r="H687" s="262" t="str">
        <f>IF('ALC Transition Plans'!H688=0," ",'ALC Transition Plans'!H688)</f>
        <v>Y</v>
      </c>
      <c r="I687" s="261" t="str">
        <f>IF('ALC Transition Plans'!I688=0," ",'ALC Transition Plans'!I688)</f>
        <v xml:space="preserve"> </v>
      </c>
      <c r="J687" s="323" t="str">
        <f>IF('ALC Transition Plans'!$O688="yes", IF('ALC Transition Plans'!X688,"Prod",IF('ALC Transition Plans'!R688, 'ALC Transition Plans'!Q688," ")),"N/A")</f>
        <v>Prod</v>
      </c>
      <c r="K687" s="267" t="str">
        <f>IF('ALC Transition Plans'!R688=0," ",'ALC Transition Plans'!R688)</f>
        <v xml:space="preserve"> </v>
      </c>
      <c r="L687" s="270" t="str">
        <f>IF('ALC Transition Plans'!S688=0," ",'ALC Transition Plans'!S688)</f>
        <v>Y</v>
      </c>
      <c r="M687" s="267" t="str">
        <f>IF('ALC Transition Plans'!T688=0," ",'ALC Transition Plans'!T688)</f>
        <v xml:space="preserve"> </v>
      </c>
      <c r="N687" s="324" t="str">
        <f>IF('ALC Transition Plans'!$Z688="yes", IF('ALC Transition Plans'!AJ688,"Prod",IF('ALC Transition Plans'!AF688, 'ALC Transition Plans'!AC688," ")),"N/A")</f>
        <v>Prod</v>
      </c>
      <c r="O687" s="269" t="str">
        <f>IF('ALC Transition Plans'!AE688=0," ",'ALC Transition Plans'!AE688)</f>
        <v>Y</v>
      </c>
      <c r="P687" s="557" t="str">
        <f>IF('ALC Transition Plans'!AF688=0," ",'ALC Transition Plans'!AF688)</f>
        <v xml:space="preserve"> </v>
      </c>
      <c r="Q687" s="558">
        <f t="shared" ref="Q687:Q688" si="64">COUNTIF(E687:P687,"X")</f>
        <v>0</v>
      </c>
      <c r="R687" s="276" t="str">
        <f>IF(VLOOKUP(B687,'Pivot Table'!$B$5:$K$2000,8,FALSE)=1,"Yes","")</f>
        <v/>
      </c>
      <c r="S687" s="277" t="str">
        <f>'ALC Transition Plans'!BL688</f>
        <v>F</v>
      </c>
      <c r="T687" s="226" t="str">
        <f>IF('ALC POC'!D687=0," ",'ALC POC'!D687)</f>
        <v>Debbie Mattingly
James Cheatham</v>
      </c>
      <c r="U687" s="139" t="str">
        <f>IF('ALC POC'!E687=0," ",'ALC POC'!E687)</f>
        <v>Debbie.Mattingly@ed.gov</v>
      </c>
      <c r="V687" s="139" t="str">
        <f>IF('ALC POC'!F687=0," ",'ALC POC'!F687)</f>
        <v>202-245-8075</v>
      </c>
      <c r="X687">
        <f t="shared" si="60"/>
        <v>0</v>
      </c>
    </row>
    <row r="688" spans="1:24" ht="21.6" customHeight="1" x14ac:dyDescent="0.25">
      <c r="A688" s="333" t="s">
        <v>649</v>
      </c>
      <c r="B688" s="333" t="s">
        <v>1661</v>
      </c>
      <c r="C688" s="480" t="str">
        <f>IF('ALC POC'!C688=0," ",'ALC POC'!C688)</f>
        <v>Department of Education</v>
      </c>
      <c r="D688" s="480"/>
      <c r="E688" s="322" t="str">
        <f>IF('ALC Transition Plans'!$C689="yes", IF('ALC Transition Plans'!M689,"Prod",IF('ALC Transition Plans'!F689, 'ALC Transition Plans'!E689," ")),"N/A")</f>
        <v>Prod</v>
      </c>
      <c r="F688" s="261" t="str">
        <f>IF('ALC Transition Plans'!F689=0," ",'ALC Transition Plans'!F689)</f>
        <v xml:space="preserve"> </v>
      </c>
      <c r="G688" s="262" t="str">
        <f>IF('ALC Transition Plans'!G689=0," ",'ALC Transition Plans'!G689)</f>
        <v>Y</v>
      </c>
      <c r="H688" s="262" t="str">
        <f>IF('ALC Transition Plans'!H689=0," ",'ALC Transition Plans'!H689)</f>
        <v>Y</v>
      </c>
      <c r="I688" s="261" t="str">
        <f>IF('ALC Transition Plans'!I689=0," ",'ALC Transition Plans'!I689)</f>
        <v xml:space="preserve"> </v>
      </c>
      <c r="J688" s="323" t="str">
        <f>IF('ALC Transition Plans'!$O689="yes", IF('ALC Transition Plans'!X689,"Prod",IF('ALC Transition Plans'!R689, 'ALC Transition Plans'!Q689," ")),"N/A")</f>
        <v>Prod</v>
      </c>
      <c r="K688" s="267" t="str">
        <f>IF('ALC Transition Plans'!R689=0," ",'ALC Transition Plans'!R689)</f>
        <v xml:space="preserve"> </v>
      </c>
      <c r="L688" s="270" t="str">
        <f>IF('ALC Transition Plans'!S689=0," ",'ALC Transition Plans'!S689)</f>
        <v>Y</v>
      </c>
      <c r="M688" s="267" t="str">
        <f>IF('ALC Transition Plans'!T689=0," ",'ALC Transition Plans'!T689)</f>
        <v xml:space="preserve"> </v>
      </c>
      <c r="N688" s="324" t="str">
        <f>IF('ALC Transition Plans'!$Z689="yes", IF('ALC Transition Plans'!AJ689,"Prod",IF('ALC Transition Plans'!AF689, 'ALC Transition Plans'!AC689," ")),"N/A")</f>
        <v>Prod</v>
      </c>
      <c r="O688" s="269" t="str">
        <f>IF('ALC Transition Plans'!AE689=0," ",'ALC Transition Plans'!AE689)</f>
        <v>Y</v>
      </c>
      <c r="P688" s="557" t="str">
        <f>IF('ALC Transition Plans'!AF689=0," ",'ALC Transition Plans'!AF689)</f>
        <v xml:space="preserve"> </v>
      </c>
      <c r="Q688" s="558">
        <f t="shared" si="64"/>
        <v>0</v>
      </c>
      <c r="R688" s="276" t="str">
        <f>IF(VLOOKUP(B688,'Pivot Table'!$B$5:$K$2000,8,FALSE)=1,"Yes","")</f>
        <v/>
      </c>
      <c r="S688" s="277" t="str">
        <f>'ALC Transition Plans'!BL689</f>
        <v>F</v>
      </c>
      <c r="T688" s="226" t="str">
        <f>IF('ALC POC'!D688=0," ",'ALC POC'!D688)</f>
        <v>Debbie Mattingly
James Cheatham</v>
      </c>
      <c r="U688" s="139" t="str">
        <f>IF('ALC POC'!E688=0," ",'ALC POC'!E688)</f>
        <v>Debbie.Mattingly@ed.gov</v>
      </c>
      <c r="V688" s="139" t="str">
        <f>IF('ALC POC'!F688=0," ",'ALC POC'!F688)</f>
        <v>202-245-8075</v>
      </c>
      <c r="X688">
        <f t="shared" si="60"/>
        <v>0</v>
      </c>
    </row>
    <row r="689" spans="1:24" ht="23.25" x14ac:dyDescent="0.25">
      <c r="A689" s="333" t="s">
        <v>649</v>
      </c>
      <c r="B689" s="333" t="s">
        <v>1563</v>
      </c>
      <c r="C689" s="480" t="str">
        <f>IF('ALC POC'!C689=0," ",'ALC POC'!C689)</f>
        <v>Department of Education</v>
      </c>
      <c r="D689" s="480" t="s">
        <v>1308</v>
      </c>
      <c r="E689" s="322" t="str">
        <f>IF('ALC Transition Plans'!$C690="yes", IF('ALC Transition Plans'!M690,"Prod",IF('ALC Transition Plans'!F690, 'ALC Transition Plans'!E690," ")),"N/A")</f>
        <v>Prod</v>
      </c>
      <c r="F689" s="261">
        <f>IF('ALC Transition Plans'!F690=0," ",'ALC Transition Plans'!F690)</f>
        <v>41913</v>
      </c>
      <c r="G689" s="262" t="str">
        <f>IF('ALC Transition Plans'!G690=0," ",'ALC Transition Plans'!G690)</f>
        <v xml:space="preserve"> </v>
      </c>
      <c r="H689" s="262" t="str">
        <f>IF('ALC Transition Plans'!H690=0," ",'ALC Transition Plans'!H690)</f>
        <v>Y</v>
      </c>
      <c r="I689" s="261" t="str">
        <f>IF('ALC Transition Plans'!I690=0," ",'ALC Transition Plans'!I690)</f>
        <v xml:space="preserve"> </v>
      </c>
      <c r="J689" s="323" t="str">
        <f>IF('ALC Transition Plans'!$O690="yes", IF('ALC Transition Plans'!X690,"Prod",IF('ALC Transition Plans'!R690, 'ALC Transition Plans'!Q690," ")),"N/A")</f>
        <v>Prod</v>
      </c>
      <c r="K689" s="267">
        <f>IF('ALC Transition Plans'!R690=0," ",'ALC Transition Plans'!R690)</f>
        <v>42005</v>
      </c>
      <c r="L689" s="270" t="str">
        <f>IF('ALC Transition Plans'!S690=0," ",'ALC Transition Plans'!S690)</f>
        <v>Y</v>
      </c>
      <c r="M689" s="267" t="str">
        <f>IF('ALC Transition Plans'!T690=0," ",'ALC Transition Plans'!T690)</f>
        <v xml:space="preserve"> </v>
      </c>
      <c r="N689" s="324" t="str">
        <f>IF('ALC Transition Plans'!$Z690="yes", IF('ALC Transition Plans'!AJ690,"Prod",IF('ALC Transition Plans'!AF690, 'ALC Transition Plans'!AC690," ")),"N/A")</f>
        <v>Prod</v>
      </c>
      <c r="O689" s="269" t="str">
        <f>IF('ALC Transition Plans'!AE690=0," ",'ALC Transition Plans'!AE690)</f>
        <v>Y</v>
      </c>
      <c r="P689" s="557" t="str">
        <f>IF('ALC Transition Plans'!AF690=0," ",'ALC Transition Plans'!AF690)</f>
        <v xml:space="preserve"> </v>
      </c>
      <c r="Q689" s="558">
        <f t="shared" ref="Q689" si="65">COUNTIF(E689:P689,"X")</f>
        <v>0</v>
      </c>
      <c r="R689" s="276" t="str">
        <f>IF(VLOOKUP(B689,'Pivot Table'!$B$5:$K$2000,8,FALSE)=1,"Yes","")</f>
        <v/>
      </c>
      <c r="S689" s="277" t="str">
        <f>'ALC Transition Plans'!BL690</f>
        <v>F</v>
      </c>
      <c r="T689" s="226" t="str">
        <f>IF('ALC POC'!D689=0," ",'ALC POC'!D689)</f>
        <v>Debbie Mattingly
James Cheatham</v>
      </c>
      <c r="U689" s="139" t="str">
        <f>IF('ALC POC'!E689=0," ",'ALC POC'!E689)</f>
        <v>Debbie.Mattingly@ed.gov</v>
      </c>
      <c r="V689" s="139" t="str">
        <f>IF('ALC POC'!F689=0," ",'ALC POC'!F689)</f>
        <v>202-245-8075</v>
      </c>
      <c r="X689">
        <f t="shared" si="60"/>
        <v>0</v>
      </c>
    </row>
    <row r="690" spans="1:24" ht="14.4" customHeight="1" x14ac:dyDescent="0.25">
      <c r="A690" s="333" t="s">
        <v>667</v>
      </c>
      <c r="B690" s="333" t="s">
        <v>666</v>
      </c>
      <c r="C690" s="480" t="str">
        <f>IF('ALC POC'!C690=0," ",'ALC POC'!C690)</f>
        <v>FMCS</v>
      </c>
      <c r="D690" s="480"/>
      <c r="E690" s="322" t="str">
        <f>IF('ALC Transition Plans'!$C691="yes", IF('ALC Transition Plans'!M691,"Prod",IF('ALC Transition Plans'!F691, 'ALC Transition Plans'!E691," ")),"N/A")</f>
        <v>Prod</v>
      </c>
      <c r="F690" s="261">
        <f>IF('ALC Transition Plans'!F691=0," ",'ALC Transition Plans'!F691)</f>
        <v>41671</v>
      </c>
      <c r="G690" s="262" t="str">
        <f>IF('ALC Transition Plans'!G691=0," ",'ALC Transition Plans'!G691)</f>
        <v>Y</v>
      </c>
      <c r="H690" s="262" t="str">
        <f>IF('ALC Transition Plans'!H691=0," ",'ALC Transition Plans'!H691)</f>
        <v>Y</v>
      </c>
      <c r="I690" s="261" t="str">
        <f>IF('ALC Transition Plans'!I691=0," ",'ALC Transition Plans'!I691)</f>
        <v xml:space="preserve"> </v>
      </c>
      <c r="J690" s="323" t="str">
        <f>IF('ALC Transition Plans'!$O691="yes", IF('ALC Transition Plans'!X691,"Prod",IF('ALC Transition Plans'!R691, 'ALC Transition Plans'!Q691," ")),"N/A")</f>
        <v>Prod</v>
      </c>
      <c r="K690" s="267" t="str">
        <f>IF('ALC Transition Plans'!R691=0," ",'ALC Transition Plans'!R691)</f>
        <v xml:space="preserve"> </v>
      </c>
      <c r="L690" s="270" t="str">
        <f>IF('ALC Transition Plans'!S691=0," ",'ALC Transition Plans'!S691)</f>
        <v>Y</v>
      </c>
      <c r="M690" s="267" t="str">
        <f>IF('ALC Transition Plans'!T691=0," ",'ALC Transition Plans'!T691)</f>
        <v xml:space="preserve"> </v>
      </c>
      <c r="N690" s="324" t="str">
        <f>IF('ALC Transition Plans'!$Z691="yes", IF('ALC Transition Plans'!AJ691,"Prod",IF('ALC Transition Plans'!AF691, 'ALC Transition Plans'!AC691," ")),"N/A")</f>
        <v>Prod</v>
      </c>
      <c r="O690" s="269" t="str">
        <f>IF('ALC Transition Plans'!AE691=0," ",'ALC Transition Plans'!AE691)</f>
        <v>Y</v>
      </c>
      <c r="P690" s="557" t="str">
        <f>IF('ALC Transition Plans'!AF691=0," ",'ALC Transition Plans'!AF691)</f>
        <v xml:space="preserve"> </v>
      </c>
      <c r="Q690" s="558">
        <f t="shared" si="61"/>
        <v>0</v>
      </c>
      <c r="R690" s="276" t="str">
        <f>IF(VLOOKUP(B690,'Pivot Table'!$B$5:$K$2000,8,FALSE)=1,"Yes","")</f>
        <v/>
      </c>
      <c r="S690" s="277" t="str">
        <f>'ALC Transition Plans'!BL691</f>
        <v>F</v>
      </c>
      <c r="T690" s="226" t="str">
        <f>IF('ALC POC'!D690=0," ",'ALC POC'!D690)</f>
        <v>Sharon Butler</v>
      </c>
      <c r="U690" s="139" t="str">
        <f>IF('ALC POC'!E690=0," ",'ALC POC'!E690)</f>
        <v>sbutler@fmcs.gov</v>
      </c>
      <c r="V690" s="139" t="str">
        <f>IF('ALC POC'!F690=0," ",'ALC POC'!F690)</f>
        <v xml:space="preserve"> </v>
      </c>
      <c r="X690">
        <f t="shared" si="60"/>
        <v>0</v>
      </c>
    </row>
    <row r="691" spans="1:24" ht="21.6" customHeight="1" x14ac:dyDescent="0.25">
      <c r="A691" s="333" t="s">
        <v>669</v>
      </c>
      <c r="B691" s="333" t="s">
        <v>668</v>
      </c>
      <c r="C691" s="480" t="str">
        <f>IF('ALC POC'!C691=0," ",'ALC POC'!C691)</f>
        <v>NTSB/IBC</v>
      </c>
      <c r="D691" s="480"/>
      <c r="E691" s="322" t="str">
        <f>IF('ALC Transition Plans'!$C692="yes", IF('ALC Transition Plans'!M692,"Prod",IF('ALC Transition Plans'!F692, 'ALC Transition Plans'!E692," ")),"N/A")</f>
        <v>Prod</v>
      </c>
      <c r="F691" s="261" t="str">
        <f>IF('ALC Transition Plans'!F692=0," ",'ALC Transition Plans'!F692)</f>
        <v xml:space="preserve"> </v>
      </c>
      <c r="G691" s="262" t="str">
        <f>IF('ALC Transition Plans'!G692=0," ",'ALC Transition Plans'!G692)</f>
        <v>Y</v>
      </c>
      <c r="H691" s="262" t="str">
        <f>IF('ALC Transition Plans'!H692=0," ",'ALC Transition Plans'!H692)</f>
        <v>Y</v>
      </c>
      <c r="I691" s="261" t="str">
        <f>IF('ALC Transition Plans'!I692=0," ",'ALC Transition Plans'!I692)</f>
        <v xml:space="preserve"> </v>
      </c>
      <c r="J691" s="323" t="str">
        <f>IF('ALC Transition Plans'!$O692="yes", IF('ALC Transition Plans'!X692,"Prod",IF('ALC Transition Plans'!R692, 'ALC Transition Plans'!Q692," ")),"N/A")</f>
        <v>Prod</v>
      </c>
      <c r="K691" s="267" t="str">
        <f>IF('ALC Transition Plans'!R692=0," ",'ALC Transition Plans'!R692)</f>
        <v xml:space="preserve"> </v>
      </c>
      <c r="L691" s="270" t="str">
        <f>IF('ALC Transition Plans'!S692=0," ",'ALC Transition Plans'!S692)</f>
        <v>Y</v>
      </c>
      <c r="M691" s="267" t="str">
        <f>IF('ALC Transition Plans'!T692=0," ",'ALC Transition Plans'!T692)</f>
        <v xml:space="preserve"> </v>
      </c>
      <c r="N691" s="324" t="str">
        <f>IF('ALC Transition Plans'!$Z692="yes", IF('ALC Transition Plans'!AJ692,"Prod",IF('ALC Transition Plans'!AF692, 'ALC Transition Plans'!AC692," ")),"N/A")</f>
        <v>Prod</v>
      </c>
      <c r="O691" s="269" t="str">
        <f>IF('ALC Transition Plans'!AE692=0," ",'ALC Transition Plans'!AE692)</f>
        <v>Y</v>
      </c>
      <c r="P691" s="557" t="str">
        <f>IF('ALC Transition Plans'!AF692=0," ",'ALC Transition Plans'!AF692)</f>
        <v xml:space="preserve"> </v>
      </c>
      <c r="Q691" s="558">
        <f t="shared" si="61"/>
        <v>0</v>
      </c>
      <c r="R691" s="276" t="str">
        <f>IF(VLOOKUP(B691,'Pivot Table'!$B$5:$K$2000,8,FALSE)=1,"Yes","")</f>
        <v/>
      </c>
      <c r="S691" s="277" t="str">
        <f>'ALC Transition Plans'!BL692</f>
        <v>F</v>
      </c>
      <c r="T691" s="226" t="str">
        <f>IF('ALC POC'!D691=0," ",'ALC POC'!D691)</f>
        <v>Suzanne Krauth (GTAS SME)
Trina Mixson</v>
      </c>
      <c r="U691" s="139" t="str">
        <f>IF('ALC POC'!E691=0," ",'ALC POC'!E691)</f>
        <v xml:space="preserve">krauths@ntsb.gov 
trina.mixson@ntsb.gov </v>
      </c>
      <c r="V691" s="139" t="str">
        <f>IF('ALC POC'!F691=0," ",'ALC POC'!F691)</f>
        <v xml:space="preserve">202-314-6254 </v>
      </c>
      <c r="X691">
        <f t="shared" si="60"/>
        <v>0</v>
      </c>
    </row>
    <row r="692" spans="1:24" ht="21.6" customHeight="1" x14ac:dyDescent="0.25">
      <c r="A692" s="333" t="s">
        <v>669</v>
      </c>
      <c r="B692" s="333" t="s">
        <v>670</v>
      </c>
      <c r="C692" s="480" t="str">
        <f>IF('ALC POC'!C692=0," ",'ALC POC'!C692)</f>
        <v>Payment Services Division</v>
      </c>
      <c r="D692" s="480"/>
      <c r="E692" s="322" t="str">
        <f>IF('ALC Transition Plans'!$C693="yes", IF('ALC Transition Plans'!M693,"Prod",IF('ALC Transition Plans'!F693, 'ALC Transition Plans'!E693," ")),"N/A")</f>
        <v>Prod</v>
      </c>
      <c r="F692" s="261" t="str">
        <f>IF('ALC Transition Plans'!F693=0," ",'ALC Transition Plans'!F693)</f>
        <v xml:space="preserve"> </v>
      </c>
      <c r="G692" s="262" t="str">
        <f>IF('ALC Transition Plans'!G693=0," ",'ALC Transition Plans'!G693)</f>
        <v>Y</v>
      </c>
      <c r="H692" s="262" t="str">
        <f>IF('ALC Transition Plans'!H693=0," ",'ALC Transition Plans'!H693)</f>
        <v>Y</v>
      </c>
      <c r="I692" s="261" t="str">
        <f>IF('ALC Transition Plans'!I693=0," ",'ALC Transition Plans'!I693)</f>
        <v xml:space="preserve"> </v>
      </c>
      <c r="J692" s="323" t="str">
        <f>IF('ALC Transition Plans'!$O693="yes", IF('ALC Transition Plans'!X693,"Prod",IF('ALC Transition Plans'!R693, 'ALC Transition Plans'!Q693," ")),"N/A")</f>
        <v>Prod</v>
      </c>
      <c r="K692" s="267" t="str">
        <f>IF('ALC Transition Plans'!R693=0," ",'ALC Transition Plans'!R693)</f>
        <v xml:space="preserve"> </v>
      </c>
      <c r="L692" s="270" t="str">
        <f>IF('ALC Transition Plans'!S693=0," ",'ALC Transition Plans'!S693)</f>
        <v>Y</v>
      </c>
      <c r="M692" s="267" t="str">
        <f>IF('ALC Transition Plans'!T693=0," ",'ALC Transition Plans'!T693)</f>
        <v xml:space="preserve"> </v>
      </c>
      <c r="N692" s="324" t="str">
        <f>IF('ALC Transition Plans'!$Z693="yes", IF('ALC Transition Plans'!AJ693,"Prod",IF('ALC Transition Plans'!AF693, 'ALC Transition Plans'!AC693," ")),"N/A")</f>
        <v>Prod</v>
      </c>
      <c r="O692" s="269" t="str">
        <f>IF('ALC Transition Plans'!AE693=0," ",'ALC Transition Plans'!AE693)</f>
        <v>Y</v>
      </c>
      <c r="P692" s="557" t="str">
        <f>IF('ALC Transition Plans'!AF693=0," ",'ALC Transition Plans'!AF693)</f>
        <v xml:space="preserve"> </v>
      </c>
      <c r="Q692" s="558">
        <f t="shared" si="61"/>
        <v>0</v>
      </c>
      <c r="R692" s="276" t="str">
        <f>IF(VLOOKUP(B692,'Pivot Table'!$B$5:$K$2000,8,FALSE)=1,"Yes","")</f>
        <v/>
      </c>
      <c r="S692" s="277" t="str">
        <f>'ALC Transition Plans'!BL693</f>
        <v>F</v>
      </c>
      <c r="T692" s="226" t="str">
        <f>IF('ALC POC'!D692=0," ",'ALC POC'!D692)</f>
        <v xml:space="preserve"> </v>
      </c>
      <c r="U692" s="139" t="str">
        <f>IF('ALC POC'!E692=0," ",'ALC POC'!E692)</f>
        <v xml:space="preserve"> </v>
      </c>
      <c r="V692" s="139" t="str">
        <f>IF('ALC POC'!F692=0," ",'ALC POC'!F692)</f>
        <v xml:space="preserve"> </v>
      </c>
      <c r="X692">
        <f t="shared" si="60"/>
        <v>0</v>
      </c>
    </row>
    <row r="693" spans="1:24" ht="21.6" customHeight="1" x14ac:dyDescent="0.25">
      <c r="A693" s="333" t="s">
        <v>669</v>
      </c>
      <c r="B693" s="333" t="s">
        <v>671</v>
      </c>
      <c r="C693" s="480" t="str">
        <f>IF('ALC POC'!C693=0," ",'ALC POC'!C693)</f>
        <v>Payment Services Division</v>
      </c>
      <c r="D693" s="480"/>
      <c r="E693" s="322" t="str">
        <f>IF('ALC Transition Plans'!$C694="yes", IF('ALC Transition Plans'!M694,"Prod",IF('ALC Transition Plans'!F694, 'ALC Transition Plans'!E694," ")),"N/A")</f>
        <v>Prod</v>
      </c>
      <c r="F693" s="261" t="str">
        <f>IF('ALC Transition Plans'!F694=0," ",'ALC Transition Plans'!F694)</f>
        <v xml:space="preserve"> </v>
      </c>
      <c r="G693" s="262" t="str">
        <f>IF('ALC Transition Plans'!G694=0," ",'ALC Transition Plans'!G694)</f>
        <v>Y</v>
      </c>
      <c r="H693" s="262" t="str">
        <f>IF('ALC Transition Plans'!H694=0," ",'ALC Transition Plans'!H694)</f>
        <v>Y</v>
      </c>
      <c r="I693" s="261" t="str">
        <f>IF('ALC Transition Plans'!I694=0," ",'ALC Transition Plans'!I694)</f>
        <v xml:space="preserve"> </v>
      </c>
      <c r="J693" s="323" t="str">
        <f>IF('ALC Transition Plans'!$O694="yes", IF('ALC Transition Plans'!X694,"Prod",IF('ALC Transition Plans'!R694, 'ALC Transition Plans'!Q694," ")),"N/A")</f>
        <v>Prod</v>
      </c>
      <c r="K693" s="267" t="str">
        <f>IF('ALC Transition Plans'!R694=0," ",'ALC Transition Plans'!R694)</f>
        <v xml:space="preserve"> </v>
      </c>
      <c r="L693" s="270" t="str">
        <f>IF('ALC Transition Plans'!S694=0," ",'ALC Transition Plans'!S694)</f>
        <v>Y</v>
      </c>
      <c r="M693" s="267" t="str">
        <f>IF('ALC Transition Plans'!T694=0," ",'ALC Transition Plans'!T694)</f>
        <v xml:space="preserve"> </v>
      </c>
      <c r="N693" s="324" t="str">
        <f>IF('ALC Transition Plans'!$Z694="yes", IF('ALC Transition Plans'!AJ694,"Prod",IF('ALC Transition Plans'!AF694, 'ALC Transition Plans'!AC694," ")),"N/A")</f>
        <v>Prod</v>
      </c>
      <c r="O693" s="269" t="str">
        <f>IF('ALC Transition Plans'!AE694=0," ",'ALC Transition Plans'!AE694)</f>
        <v>Y</v>
      </c>
      <c r="P693" s="557" t="str">
        <f>IF('ALC Transition Plans'!AF694=0," ",'ALC Transition Plans'!AF694)</f>
        <v xml:space="preserve"> </v>
      </c>
      <c r="Q693" s="558">
        <f t="shared" si="61"/>
        <v>0</v>
      </c>
      <c r="R693" s="276" t="str">
        <f>IF(VLOOKUP(B693,'Pivot Table'!$B$5:$K$2000,8,FALSE)=1,"Yes","")</f>
        <v/>
      </c>
      <c r="S693" s="277" t="str">
        <f>'ALC Transition Plans'!BL694</f>
        <v>F</v>
      </c>
      <c r="T693" s="226" t="str">
        <f>IF('ALC POC'!D693=0," ",'ALC POC'!D693)</f>
        <v xml:space="preserve"> </v>
      </c>
      <c r="U693" s="139" t="str">
        <f>IF('ALC POC'!E693=0," ",'ALC POC'!E693)</f>
        <v xml:space="preserve"> </v>
      </c>
      <c r="V693" s="139" t="str">
        <f>IF('ALC POC'!F693=0," ",'ALC POC'!F693)</f>
        <v xml:space="preserve"> </v>
      </c>
      <c r="X693">
        <f t="shared" si="60"/>
        <v>0</v>
      </c>
    </row>
    <row r="694" spans="1:24" ht="21.6" customHeight="1" x14ac:dyDescent="0.25">
      <c r="A694" s="333" t="s">
        <v>669</v>
      </c>
      <c r="B694" s="333" t="s">
        <v>672</v>
      </c>
      <c r="C694" s="480" t="str">
        <f>IF('ALC POC'!C694=0," ",'ALC POC'!C694)</f>
        <v>Payment Services Division</v>
      </c>
      <c r="D694" s="480"/>
      <c r="E694" s="322" t="str">
        <f>IF('ALC Transition Plans'!$C695="yes", IF('ALC Transition Plans'!M695,"Prod",IF('ALC Transition Plans'!F695, 'ALC Transition Plans'!E695," ")),"N/A")</f>
        <v>Prod</v>
      </c>
      <c r="F694" s="261" t="str">
        <f>IF('ALC Transition Plans'!F695=0," ",'ALC Transition Plans'!F695)</f>
        <v xml:space="preserve"> </v>
      </c>
      <c r="G694" s="262" t="str">
        <f>IF('ALC Transition Plans'!G695=0," ",'ALC Transition Plans'!G695)</f>
        <v>Y</v>
      </c>
      <c r="H694" s="262" t="str">
        <f>IF('ALC Transition Plans'!H695=0," ",'ALC Transition Plans'!H695)</f>
        <v>Y</v>
      </c>
      <c r="I694" s="261" t="str">
        <f>IF('ALC Transition Plans'!I695=0," ",'ALC Transition Plans'!I695)</f>
        <v xml:space="preserve"> </v>
      </c>
      <c r="J694" s="323" t="str">
        <f>IF('ALC Transition Plans'!$O695="yes", IF('ALC Transition Plans'!X695,"Prod",IF('ALC Transition Plans'!R695, 'ALC Transition Plans'!Q695," ")),"N/A")</f>
        <v>Prod</v>
      </c>
      <c r="K694" s="267" t="str">
        <f>IF('ALC Transition Plans'!R695=0," ",'ALC Transition Plans'!R695)</f>
        <v xml:space="preserve"> </v>
      </c>
      <c r="L694" s="270" t="str">
        <f>IF('ALC Transition Plans'!S695=0," ",'ALC Transition Plans'!S695)</f>
        <v>Y</v>
      </c>
      <c r="M694" s="267" t="str">
        <f>IF('ALC Transition Plans'!T695=0," ",'ALC Transition Plans'!T695)</f>
        <v xml:space="preserve"> </v>
      </c>
      <c r="N694" s="324" t="str">
        <f>IF('ALC Transition Plans'!$Z695="yes", IF('ALC Transition Plans'!AJ695,"Prod",IF('ALC Transition Plans'!AF695, 'ALC Transition Plans'!AC695," ")),"N/A")</f>
        <v>Prod</v>
      </c>
      <c r="O694" s="269" t="str">
        <f>IF('ALC Transition Plans'!AE695=0," ",'ALC Transition Plans'!AE695)</f>
        <v>Y</v>
      </c>
      <c r="P694" s="557" t="str">
        <f>IF('ALC Transition Plans'!AF695=0," ",'ALC Transition Plans'!AF695)</f>
        <v xml:space="preserve"> </v>
      </c>
      <c r="Q694" s="558">
        <f t="shared" si="61"/>
        <v>0</v>
      </c>
      <c r="R694" s="276" t="str">
        <f>IF(VLOOKUP(B694,'Pivot Table'!$B$5:$K$2000,8,FALSE)=1,"Yes","")</f>
        <v/>
      </c>
      <c r="S694" s="277" t="str">
        <f>'ALC Transition Plans'!BL695</f>
        <v>F</v>
      </c>
      <c r="T694" s="226" t="str">
        <f>IF('ALC POC'!D694=0," ",'ALC POC'!D694)</f>
        <v xml:space="preserve"> </v>
      </c>
      <c r="U694" s="139" t="str">
        <f>IF('ALC POC'!E694=0," ",'ALC POC'!E694)</f>
        <v xml:space="preserve"> </v>
      </c>
      <c r="V694" s="139" t="str">
        <f>IF('ALC POC'!F694=0," ",'ALC POC'!F694)</f>
        <v xml:space="preserve"> </v>
      </c>
      <c r="X694">
        <f t="shared" si="60"/>
        <v>0</v>
      </c>
    </row>
    <row r="695" spans="1:24" ht="21.6" customHeight="1" x14ac:dyDescent="0.25">
      <c r="A695" s="333" t="s">
        <v>669</v>
      </c>
      <c r="B695" s="333" t="s">
        <v>745</v>
      </c>
      <c r="C695" s="480" t="str">
        <f>IF('ALC POC'!C695=0," ",'ALC POC'!C695)</f>
        <v>Payment Services Division</v>
      </c>
      <c r="D695" s="480"/>
      <c r="E695" s="322" t="str">
        <f>IF('ALC Transition Plans'!$C696="yes", IF('ALC Transition Plans'!M696,"Prod",IF('ALC Transition Plans'!F696, 'ALC Transition Plans'!E696," ")),"N/A")</f>
        <v>Prod</v>
      </c>
      <c r="F695" s="261" t="str">
        <f>IF('ALC Transition Plans'!F696=0," ",'ALC Transition Plans'!F696)</f>
        <v xml:space="preserve"> </v>
      </c>
      <c r="G695" s="262" t="str">
        <f>IF('ALC Transition Plans'!G696=0," ",'ALC Transition Plans'!G696)</f>
        <v>Y</v>
      </c>
      <c r="H695" s="262" t="str">
        <f>IF('ALC Transition Plans'!H696=0," ",'ALC Transition Plans'!H696)</f>
        <v>Y</v>
      </c>
      <c r="I695" s="261" t="str">
        <f>IF('ALC Transition Plans'!I696=0," ",'ALC Transition Plans'!I696)</f>
        <v xml:space="preserve"> </v>
      </c>
      <c r="J695" s="323" t="str">
        <f>IF('ALC Transition Plans'!$O696="yes", IF('ALC Transition Plans'!X696,"Prod",IF('ALC Transition Plans'!R696, 'ALC Transition Plans'!Q696," ")),"N/A")</f>
        <v>Prod</v>
      </c>
      <c r="K695" s="267" t="str">
        <f>IF('ALC Transition Plans'!R696=0," ",'ALC Transition Plans'!R696)</f>
        <v xml:space="preserve"> </v>
      </c>
      <c r="L695" s="270" t="str">
        <f>IF('ALC Transition Plans'!S696=0," ",'ALC Transition Plans'!S696)</f>
        <v>Y</v>
      </c>
      <c r="M695" s="267" t="str">
        <f>IF('ALC Transition Plans'!T696=0," ",'ALC Transition Plans'!T696)</f>
        <v xml:space="preserve"> </v>
      </c>
      <c r="N695" s="324" t="str">
        <f>IF('ALC Transition Plans'!$Z696="yes", IF('ALC Transition Plans'!AJ696,"Prod",IF('ALC Transition Plans'!AF696, 'ALC Transition Plans'!AC696," ")),"N/A")</f>
        <v>Prod</v>
      </c>
      <c r="O695" s="269" t="str">
        <f>IF('ALC Transition Plans'!AE696=0," ",'ALC Transition Plans'!AE696)</f>
        <v>Y</v>
      </c>
      <c r="P695" s="557" t="str">
        <f>IF('ALC Transition Plans'!AF696=0," ",'ALC Transition Plans'!AF696)</f>
        <v xml:space="preserve"> </v>
      </c>
      <c r="Q695" s="558">
        <f t="shared" si="61"/>
        <v>0</v>
      </c>
      <c r="R695" s="276" t="str">
        <f>IF(VLOOKUP(B695,'Pivot Table'!$B$5:$K$2000,8,FALSE)=1,"Yes","")</f>
        <v/>
      </c>
      <c r="S695" s="277" t="str">
        <f>'ALC Transition Plans'!BL696</f>
        <v>F</v>
      </c>
      <c r="T695" s="226" t="str">
        <f>IF('ALC POC'!D695=0," ",'ALC POC'!D695)</f>
        <v xml:space="preserve"> </v>
      </c>
      <c r="U695" s="139" t="str">
        <f>IF('ALC POC'!E695=0," ",'ALC POC'!E695)</f>
        <v xml:space="preserve"> </v>
      </c>
      <c r="V695" s="139" t="str">
        <f>IF('ALC POC'!F695=0," ",'ALC POC'!F695)</f>
        <v xml:space="preserve"> </v>
      </c>
      <c r="X695">
        <f t="shared" si="60"/>
        <v>0</v>
      </c>
    </row>
    <row r="696" spans="1:24" ht="21.6" customHeight="1" x14ac:dyDescent="0.25">
      <c r="A696" s="333" t="s">
        <v>669</v>
      </c>
      <c r="B696" s="333" t="s">
        <v>746</v>
      </c>
      <c r="C696" s="480" t="str">
        <f>IF('ALC POC'!C696=0," ",'ALC POC'!C696)</f>
        <v>Payment Services Division</v>
      </c>
      <c r="D696" s="480"/>
      <c r="E696" s="322" t="str">
        <f>IF('ALC Transition Plans'!$C697="yes", IF('ALC Transition Plans'!M697,"Prod",IF('ALC Transition Plans'!F697, 'ALC Transition Plans'!E697," ")),"N/A")</f>
        <v>Prod</v>
      </c>
      <c r="F696" s="261" t="str">
        <f>IF('ALC Transition Plans'!F697=0," ",'ALC Transition Plans'!F697)</f>
        <v xml:space="preserve"> </v>
      </c>
      <c r="G696" s="262" t="str">
        <f>IF('ALC Transition Plans'!G697=0," ",'ALC Transition Plans'!G697)</f>
        <v>Y</v>
      </c>
      <c r="H696" s="262" t="str">
        <f>IF('ALC Transition Plans'!H697=0," ",'ALC Transition Plans'!H697)</f>
        <v>Y</v>
      </c>
      <c r="I696" s="261" t="str">
        <f>IF('ALC Transition Plans'!I697=0," ",'ALC Transition Plans'!I697)</f>
        <v xml:space="preserve"> </v>
      </c>
      <c r="J696" s="323" t="str">
        <f>IF('ALC Transition Plans'!$O697="yes", IF('ALC Transition Plans'!X697,"Prod",IF('ALC Transition Plans'!R697, 'ALC Transition Plans'!Q697," ")),"N/A")</f>
        <v>Prod</v>
      </c>
      <c r="K696" s="267" t="str">
        <f>IF('ALC Transition Plans'!R697=0," ",'ALC Transition Plans'!R697)</f>
        <v xml:space="preserve"> </v>
      </c>
      <c r="L696" s="270" t="str">
        <f>IF('ALC Transition Plans'!S697=0," ",'ALC Transition Plans'!S697)</f>
        <v>Y</v>
      </c>
      <c r="M696" s="267" t="str">
        <f>IF('ALC Transition Plans'!T697=0," ",'ALC Transition Plans'!T697)</f>
        <v xml:space="preserve"> </v>
      </c>
      <c r="N696" s="324" t="str">
        <f>IF('ALC Transition Plans'!$Z697="yes", IF('ALC Transition Plans'!AJ697,"Prod",IF('ALC Transition Plans'!AF697, 'ALC Transition Plans'!AC697," ")),"N/A")</f>
        <v>Prod</v>
      </c>
      <c r="O696" s="269" t="str">
        <f>IF('ALC Transition Plans'!AE697=0," ",'ALC Transition Plans'!AE697)</f>
        <v>Y</v>
      </c>
      <c r="P696" s="557" t="str">
        <f>IF('ALC Transition Plans'!AF697=0," ",'ALC Transition Plans'!AF697)</f>
        <v xml:space="preserve"> </v>
      </c>
      <c r="Q696" s="558">
        <f t="shared" si="61"/>
        <v>0</v>
      </c>
      <c r="R696" s="276" t="str">
        <f>IF(VLOOKUP(B696,'Pivot Table'!$B$5:$K$2000,8,FALSE)=1,"Yes","")</f>
        <v/>
      </c>
      <c r="S696" s="277" t="str">
        <f>'ALC Transition Plans'!BL697</f>
        <v>F</v>
      </c>
      <c r="T696" s="226" t="str">
        <f>IF('ALC POC'!D696=0," ",'ALC POC'!D696)</f>
        <v xml:space="preserve"> </v>
      </c>
      <c r="U696" s="139" t="str">
        <f>IF('ALC POC'!E696=0," ",'ALC POC'!E696)</f>
        <v xml:space="preserve"> </v>
      </c>
      <c r="V696" s="139" t="str">
        <f>IF('ALC POC'!F696=0," ",'ALC POC'!F696)</f>
        <v xml:space="preserve"> </v>
      </c>
      <c r="X696">
        <f t="shared" si="60"/>
        <v>0</v>
      </c>
    </row>
    <row r="697" spans="1:24" ht="21.6" customHeight="1" x14ac:dyDescent="0.25">
      <c r="A697" s="333" t="s">
        <v>669</v>
      </c>
      <c r="B697" s="333" t="s">
        <v>673</v>
      </c>
      <c r="C697" s="480" t="str">
        <f>IF('ALC POC'!C697=0," ",'ALC POC'!C697)</f>
        <v>Payment Services Division</v>
      </c>
      <c r="D697" s="480"/>
      <c r="E697" s="322" t="str">
        <f>IF('ALC Transition Plans'!$C698="yes", IF('ALC Transition Plans'!M698,"Prod",IF('ALC Transition Plans'!F698, 'ALC Transition Plans'!E698," ")),"N/A")</f>
        <v>Prod</v>
      </c>
      <c r="F697" s="261" t="str">
        <f>IF('ALC Transition Plans'!F698=0," ",'ALC Transition Plans'!F698)</f>
        <v xml:space="preserve"> </v>
      </c>
      <c r="G697" s="262" t="str">
        <f>IF('ALC Transition Plans'!G698=0," ",'ALC Transition Plans'!G698)</f>
        <v>Y</v>
      </c>
      <c r="H697" s="262" t="str">
        <f>IF('ALC Transition Plans'!H698=0," ",'ALC Transition Plans'!H698)</f>
        <v>Y</v>
      </c>
      <c r="I697" s="261" t="str">
        <f>IF('ALC Transition Plans'!I698=0," ",'ALC Transition Plans'!I698)</f>
        <v xml:space="preserve"> </v>
      </c>
      <c r="J697" s="323" t="str">
        <f>IF('ALC Transition Plans'!$O698="yes", IF('ALC Transition Plans'!X698,"Prod",IF('ALC Transition Plans'!R698, 'ALC Transition Plans'!Q698," ")),"N/A")</f>
        <v>Prod</v>
      </c>
      <c r="K697" s="267" t="str">
        <f>IF('ALC Transition Plans'!R698=0," ",'ALC Transition Plans'!R698)</f>
        <v xml:space="preserve"> </v>
      </c>
      <c r="L697" s="270" t="str">
        <f>IF('ALC Transition Plans'!S698=0," ",'ALC Transition Plans'!S698)</f>
        <v>Y</v>
      </c>
      <c r="M697" s="267" t="str">
        <f>IF('ALC Transition Plans'!T698=0," ",'ALC Transition Plans'!T698)</f>
        <v xml:space="preserve"> </v>
      </c>
      <c r="N697" s="324" t="str">
        <f>IF('ALC Transition Plans'!$Z698="yes", IF('ALC Transition Plans'!AJ698,"Prod",IF('ALC Transition Plans'!AF698, 'ALC Transition Plans'!AC698," ")),"N/A")</f>
        <v>Prod</v>
      </c>
      <c r="O697" s="269" t="str">
        <f>IF('ALC Transition Plans'!AE698=0," ",'ALC Transition Plans'!AE698)</f>
        <v>Y</v>
      </c>
      <c r="P697" s="557" t="str">
        <f>IF('ALC Transition Plans'!AF698=0," ",'ALC Transition Plans'!AF698)</f>
        <v xml:space="preserve"> </v>
      </c>
      <c r="Q697" s="558">
        <f t="shared" si="61"/>
        <v>0</v>
      </c>
      <c r="R697" s="276" t="str">
        <f>IF(VLOOKUP(B697,'Pivot Table'!$B$5:$K$2000,8,FALSE)=1,"Yes","")</f>
        <v/>
      </c>
      <c r="S697" s="277" t="str">
        <f>'ALC Transition Plans'!BL698</f>
        <v>F</v>
      </c>
      <c r="T697" s="226" t="str">
        <f>IF('ALC POC'!D697=0," ",'ALC POC'!D697)</f>
        <v xml:space="preserve"> </v>
      </c>
      <c r="U697" s="139" t="str">
        <f>IF('ALC POC'!E697=0," ",'ALC POC'!E697)</f>
        <v xml:space="preserve"> </v>
      </c>
      <c r="V697" s="139" t="str">
        <f>IF('ALC POC'!F697=0," ",'ALC POC'!F697)</f>
        <v xml:space="preserve"> </v>
      </c>
      <c r="X697">
        <f t="shared" si="60"/>
        <v>0</v>
      </c>
    </row>
    <row r="698" spans="1:24" ht="21.6" customHeight="1" x14ac:dyDescent="0.25">
      <c r="A698" s="333" t="s">
        <v>669</v>
      </c>
      <c r="B698" s="333" t="s">
        <v>1679</v>
      </c>
      <c r="C698" s="480" t="str">
        <f>IF('ALC POC'!C698=0," ",'ALC POC'!C698)</f>
        <v>Payment Services Division</v>
      </c>
      <c r="D698" s="480"/>
      <c r="E698" s="322" t="str">
        <f>IF('ALC Transition Plans'!$C699="yes", IF('ALC Transition Plans'!M699,"Prod",IF('ALC Transition Plans'!F699, 'ALC Transition Plans'!E699," ")),"N/A")</f>
        <v>Prod</v>
      </c>
      <c r="F698" s="261" t="str">
        <f>IF('ALC Transition Plans'!F699=0," ",'ALC Transition Plans'!F699)</f>
        <v xml:space="preserve"> </v>
      </c>
      <c r="G698" s="262" t="str">
        <f>IF('ALC Transition Plans'!G699=0," ",'ALC Transition Plans'!G699)</f>
        <v>Y</v>
      </c>
      <c r="H698" s="262" t="str">
        <f>IF('ALC Transition Plans'!H699=0," ",'ALC Transition Plans'!H699)</f>
        <v>Y</v>
      </c>
      <c r="I698" s="261" t="str">
        <f>IF('ALC Transition Plans'!I699=0," ",'ALC Transition Plans'!I699)</f>
        <v xml:space="preserve"> </v>
      </c>
      <c r="J698" s="323" t="str">
        <f>IF('ALC Transition Plans'!$O699="yes", IF('ALC Transition Plans'!X699,"Prod",IF('ALC Transition Plans'!R699, 'ALC Transition Plans'!Q699," ")),"N/A")</f>
        <v>Prod</v>
      </c>
      <c r="K698" s="267" t="str">
        <f>IF('ALC Transition Plans'!R699=0," ",'ALC Transition Plans'!R699)</f>
        <v xml:space="preserve"> </v>
      </c>
      <c r="L698" s="270" t="str">
        <f>IF('ALC Transition Plans'!S699=0," ",'ALC Transition Plans'!S699)</f>
        <v>Y</v>
      </c>
      <c r="M698" s="267" t="str">
        <f>IF('ALC Transition Plans'!T699=0," ",'ALC Transition Plans'!T699)</f>
        <v xml:space="preserve"> </v>
      </c>
      <c r="N698" s="324" t="str">
        <f>IF('ALC Transition Plans'!$Z699="yes", IF('ALC Transition Plans'!AJ699,"Prod",IF('ALC Transition Plans'!AF699, 'ALC Transition Plans'!AC699," ")),"N/A")</f>
        <v>Prod</v>
      </c>
      <c r="O698" s="269" t="str">
        <f>IF('ALC Transition Plans'!AE699=0," ",'ALC Transition Plans'!AE699)</f>
        <v>Y</v>
      </c>
      <c r="P698" s="557" t="str">
        <f>IF('ALC Transition Plans'!AF699=0," ",'ALC Transition Plans'!AF699)</f>
        <v xml:space="preserve"> </v>
      </c>
      <c r="Q698" s="558">
        <f t="shared" ref="Q698" si="66">COUNTIF(E698:P698,"X")</f>
        <v>0</v>
      </c>
      <c r="R698" s="276" t="str">
        <f>IF(VLOOKUP(B698,'Pivot Table'!$B$5:$K$2000,8,FALSE)=1,"Yes","")</f>
        <v/>
      </c>
      <c r="S698" s="277" t="str">
        <f>'ALC Transition Plans'!BL699</f>
        <v>F</v>
      </c>
      <c r="T698" s="226" t="str">
        <f>IF('ALC POC'!D698=0," ",'ALC POC'!D698)</f>
        <v xml:space="preserve"> </v>
      </c>
      <c r="U698" s="139" t="str">
        <f>IF('ALC POC'!E698=0," ",'ALC POC'!E698)</f>
        <v xml:space="preserve"> </v>
      </c>
      <c r="V698" s="139" t="str">
        <f>IF('ALC POC'!F698=0," ",'ALC POC'!F698)</f>
        <v xml:space="preserve"> </v>
      </c>
      <c r="X698">
        <f t="shared" si="60"/>
        <v>0</v>
      </c>
    </row>
    <row r="699" spans="1:24" ht="21.6" customHeight="1" x14ac:dyDescent="0.25">
      <c r="A699" s="333" t="s">
        <v>669</v>
      </c>
      <c r="B699" s="333" t="s">
        <v>1680</v>
      </c>
      <c r="C699" s="480" t="str">
        <f>IF('ALC POC'!C699=0," ",'ALC POC'!C699)</f>
        <v>Payment Services Division</v>
      </c>
      <c r="D699" s="480"/>
      <c r="E699" s="322" t="str">
        <f>IF('ALC Transition Plans'!$C700="yes", IF('ALC Transition Plans'!M700,"Prod",IF('ALC Transition Plans'!F700, 'ALC Transition Plans'!E700," ")),"N/A")</f>
        <v>Prod</v>
      </c>
      <c r="F699" s="261" t="str">
        <f>IF('ALC Transition Plans'!F700=0," ",'ALC Transition Plans'!F700)</f>
        <v xml:space="preserve"> </v>
      </c>
      <c r="G699" s="262" t="str">
        <f>IF('ALC Transition Plans'!G700=0," ",'ALC Transition Plans'!G700)</f>
        <v>Y</v>
      </c>
      <c r="H699" s="262" t="str">
        <f>IF('ALC Transition Plans'!H700=0," ",'ALC Transition Plans'!H700)</f>
        <v>Y</v>
      </c>
      <c r="I699" s="261" t="str">
        <f>IF('ALC Transition Plans'!I700=0," ",'ALC Transition Plans'!I700)</f>
        <v xml:space="preserve"> </v>
      </c>
      <c r="J699" s="323" t="str">
        <f>IF('ALC Transition Plans'!$O700="yes", IF('ALC Transition Plans'!X700,"Prod",IF('ALC Transition Plans'!R700, 'ALC Transition Plans'!Q700," ")),"N/A")</f>
        <v>Prod</v>
      </c>
      <c r="K699" s="267" t="str">
        <f>IF('ALC Transition Plans'!R700=0," ",'ALC Transition Plans'!R700)</f>
        <v xml:space="preserve"> </v>
      </c>
      <c r="L699" s="270" t="str">
        <f>IF('ALC Transition Plans'!S700=0," ",'ALC Transition Plans'!S700)</f>
        <v>Y</v>
      </c>
      <c r="M699" s="267" t="str">
        <f>IF('ALC Transition Plans'!T700=0," ",'ALC Transition Plans'!T700)</f>
        <v xml:space="preserve"> </v>
      </c>
      <c r="N699" s="324" t="str">
        <f>IF('ALC Transition Plans'!$Z700="yes", IF('ALC Transition Plans'!AJ700,"Prod",IF('ALC Transition Plans'!AF700, 'ALC Transition Plans'!AC700," ")),"N/A")</f>
        <v>Prod</v>
      </c>
      <c r="O699" s="269" t="str">
        <f>IF('ALC Transition Plans'!AE700=0," ",'ALC Transition Plans'!AE700)</f>
        <v>Y</v>
      </c>
      <c r="P699" s="557" t="str">
        <f>IF('ALC Transition Plans'!AF700=0," ",'ALC Transition Plans'!AF700)</f>
        <v xml:space="preserve"> </v>
      </c>
      <c r="Q699" s="558">
        <f t="shared" ref="Q699" si="67">COUNTIF(E699:P699,"X")</f>
        <v>0</v>
      </c>
      <c r="R699" s="276" t="str">
        <f>IF(VLOOKUP(B699,'Pivot Table'!$B$5:$K$2000,8,FALSE)=1,"Yes","")</f>
        <v/>
      </c>
      <c r="S699" s="277" t="str">
        <f>'ALC Transition Plans'!BL700</f>
        <v>F</v>
      </c>
      <c r="T699" s="226" t="str">
        <f>IF('ALC POC'!D699=0," ",'ALC POC'!D699)</f>
        <v xml:space="preserve"> </v>
      </c>
      <c r="U699" s="139" t="str">
        <f>IF('ALC POC'!E699=0," ",'ALC POC'!E699)</f>
        <v xml:space="preserve"> </v>
      </c>
      <c r="V699" s="139" t="str">
        <f>IF('ALC POC'!F699=0," ",'ALC POC'!F699)</f>
        <v xml:space="preserve"> </v>
      </c>
      <c r="X699">
        <f t="shared" si="60"/>
        <v>0</v>
      </c>
    </row>
    <row r="700" spans="1:24" ht="60.75" customHeight="1" x14ac:dyDescent="0.25">
      <c r="A700" s="333" t="s">
        <v>669</v>
      </c>
      <c r="B700" s="333" t="s">
        <v>2021</v>
      </c>
      <c r="C700" s="480" t="str">
        <f>IF('ALC POC'!C700=0," ",'ALC POC'!C700)</f>
        <v>US Institute of Peace</v>
      </c>
      <c r="D700" s="480" t="s">
        <v>2087</v>
      </c>
      <c r="E700" s="322" t="str">
        <f>IF('ALC Transition Plans'!$C701="yes", IF('ALC Transition Plans'!M701,"Prod",IF('ALC Transition Plans'!F701, 'ALC Transition Plans'!E701," ")),"N/A")</f>
        <v xml:space="preserve"> </v>
      </c>
      <c r="F700" s="261" t="str">
        <f>IF('ALC Transition Plans'!F701=0," ",'ALC Transition Plans'!F701)</f>
        <v xml:space="preserve"> </v>
      </c>
      <c r="G700" s="262" t="str">
        <f>IF('ALC Transition Plans'!G701=0," ",'ALC Transition Plans'!G701)</f>
        <v>Y</v>
      </c>
      <c r="H700" s="262" t="str">
        <f>IF('ALC Transition Plans'!H701=0," ",'ALC Transition Plans'!H701)</f>
        <v>Y</v>
      </c>
      <c r="I700" s="261">
        <f>IF('ALC Transition Plans'!I701=0," ",'ALC Transition Plans'!I701)</f>
        <v>42644</v>
      </c>
      <c r="J700" s="323" t="str">
        <f>IF('ALC Transition Plans'!$O701="yes", IF('ALC Transition Plans'!X701,"Prod",IF('ALC Transition Plans'!R701, 'ALC Transition Plans'!Q701," ")),"N/A")</f>
        <v xml:space="preserve"> </v>
      </c>
      <c r="K700" s="267" t="str">
        <f>IF('ALC Transition Plans'!R701=0," ",'ALC Transition Plans'!R701)</f>
        <v xml:space="preserve"> </v>
      </c>
      <c r="L700" s="270" t="str">
        <f>IF('ALC Transition Plans'!S701=0," ",'ALC Transition Plans'!S701)</f>
        <v>Y</v>
      </c>
      <c r="M700" s="267">
        <f>IF('ALC Transition Plans'!T701=0," ",'ALC Transition Plans'!T701)</f>
        <v>42644</v>
      </c>
      <c r="N700" s="324" t="str">
        <f>IF('ALC Transition Plans'!$Z701="yes", IF('ALC Transition Plans'!AJ701,"Prod",IF('ALC Transition Plans'!AF701, 'ALC Transition Plans'!AC701," ")),"N/A")</f>
        <v>X</v>
      </c>
      <c r="O700" s="269" t="str">
        <f>IF('ALC Transition Plans'!AE701=0," ",'ALC Transition Plans'!AE701)</f>
        <v>Y</v>
      </c>
      <c r="P700" s="557">
        <f>IF('ALC Transition Plans'!AF701=0," ",'ALC Transition Plans'!AF701)</f>
        <v>42644</v>
      </c>
      <c r="Q700" s="558">
        <f t="shared" ref="Q700" si="68">COUNTIF(E700:P700,"X")</f>
        <v>1</v>
      </c>
      <c r="R700" s="276" t="str">
        <f>IF(VLOOKUP(B700,'Pivot Table'!$B$5:$K$2000,8,FALSE)=1,"Yes","")</f>
        <v/>
      </c>
      <c r="S700" s="277" t="str">
        <f>'ALC Transition Plans'!BL701</f>
        <v xml:space="preserve"> </v>
      </c>
      <c r="T700" s="226" t="str">
        <f>IF('ALC POC'!D700=0," ",'ALC POC'!D700)</f>
        <v>Robert H. Sanford</v>
      </c>
      <c r="U700" s="139" t="str">
        <f>IF('ALC POC'!E700=0," ",'ALC POC'!E700)</f>
        <v xml:space="preserve">rsanford@usip.gov </v>
      </c>
      <c r="V700" s="139" t="str">
        <f>IF('ALC POC'!F700=0," ",'ALC POC'!F700)</f>
        <v>202.429.3806</v>
      </c>
      <c r="X700">
        <f t="shared" si="60"/>
        <v>0</v>
      </c>
    </row>
    <row r="701" spans="1:24" ht="22.5" x14ac:dyDescent="0.25">
      <c r="A701" s="333" t="s">
        <v>669</v>
      </c>
      <c r="B701" s="333" t="s">
        <v>674</v>
      </c>
      <c r="C701" s="480" t="str">
        <f>IF('ALC POC'!C701=0," ",'ALC POC'!C701)</f>
        <v>Commodity Futures Trading Commission/ ESC</v>
      </c>
      <c r="D701" s="480" t="s">
        <v>1986</v>
      </c>
      <c r="E701" s="322" t="str">
        <f>IF('ALC Transition Plans'!$C702="yes", IF('ALC Transition Plans'!M702,"Prod",IF('ALC Transition Plans'!F702, 'ALC Transition Plans'!E702," ")),"N/A")</f>
        <v xml:space="preserve"> </v>
      </c>
      <c r="F701" s="261" t="str">
        <f>IF('ALC Transition Plans'!F702=0," ",'ALC Transition Plans'!F702)</f>
        <v xml:space="preserve"> </v>
      </c>
      <c r="G701" s="262" t="str">
        <f>IF('ALC Transition Plans'!G702=0," ",'ALC Transition Plans'!G702)</f>
        <v xml:space="preserve"> </v>
      </c>
      <c r="H701" s="262" t="str">
        <f>IF('ALC Transition Plans'!H702=0," ",'ALC Transition Plans'!H702)</f>
        <v>Y</v>
      </c>
      <c r="I701" s="261">
        <f>IF('ALC Transition Plans'!I702=0," ",'ALC Transition Plans'!I702)</f>
        <v>42644</v>
      </c>
      <c r="J701" s="323" t="str">
        <f>IF('ALC Transition Plans'!$O702="yes", IF('ALC Transition Plans'!X702,"Prod",IF('ALC Transition Plans'!R702, 'ALC Transition Plans'!Q702," ")),"N/A")</f>
        <v xml:space="preserve"> </v>
      </c>
      <c r="K701" s="267" t="str">
        <f>IF('ALC Transition Plans'!R702=0," ",'ALC Transition Plans'!R702)</f>
        <v xml:space="preserve"> </v>
      </c>
      <c r="L701" s="270" t="str">
        <f>IF('ALC Transition Plans'!S702=0," ",'ALC Transition Plans'!S702)</f>
        <v>Y</v>
      </c>
      <c r="M701" s="267">
        <f>IF('ALC Transition Plans'!T702=0," ",'ALC Transition Plans'!T702)</f>
        <v>42644</v>
      </c>
      <c r="N701" s="324" t="str">
        <f>IF('ALC Transition Plans'!$Z702="yes", IF('ALC Transition Plans'!AJ702,"Prod",IF('ALC Transition Plans'!AF702, 'ALC Transition Plans'!AC702," ")),"N/A")</f>
        <v>X</v>
      </c>
      <c r="O701" s="269" t="str">
        <f>IF('ALC Transition Plans'!AE702=0," ",'ALC Transition Plans'!AE702)</f>
        <v>Y</v>
      </c>
      <c r="P701" s="557">
        <f>IF('ALC Transition Plans'!AF702=0," ",'ALC Transition Plans'!AF702)</f>
        <v>42644</v>
      </c>
      <c r="Q701" s="558">
        <f t="shared" si="61"/>
        <v>1</v>
      </c>
      <c r="R701" s="276" t="str">
        <f>IF(VLOOKUP(B701,'Pivot Table'!$B$5:$K$2000,8,FALSE)=1,"Yes","")</f>
        <v/>
      </c>
      <c r="S701" s="277" t="str">
        <f>'ALC Transition Plans'!BL702</f>
        <v xml:space="preserve"> </v>
      </c>
      <c r="T701" s="226" t="str">
        <f>IF('ALC POC'!D701=0," ",'ALC POC'!D701)</f>
        <v xml:space="preserve"> </v>
      </c>
      <c r="U701" s="139" t="str">
        <f>IF('ALC POC'!E701=0," ",'ALC POC'!E701)</f>
        <v xml:space="preserve"> </v>
      </c>
      <c r="V701" s="139" t="str">
        <f>IF('ALC POC'!F701=0," ",'ALC POC'!F701)</f>
        <v xml:space="preserve"> </v>
      </c>
      <c r="X701">
        <f t="shared" si="60"/>
        <v>0</v>
      </c>
    </row>
    <row r="702" spans="1:24" ht="15" x14ac:dyDescent="0.25">
      <c r="A702" s="333" t="s">
        <v>669</v>
      </c>
      <c r="B702" s="333" t="s">
        <v>675</v>
      </c>
      <c r="C702" s="480" t="str">
        <f>IF('ALC POC'!C702=0," ",'ALC POC'!C702)</f>
        <v>US Commission on Civil Rights/ GSA</v>
      </c>
      <c r="D702" s="480"/>
      <c r="E702" s="322" t="str">
        <f>IF('ALC Transition Plans'!$C703="yes", IF('ALC Transition Plans'!M703,"Prod",IF('ALC Transition Plans'!F703, 'ALC Transition Plans'!E703," ")),"N/A")</f>
        <v>Prod</v>
      </c>
      <c r="F702" s="261">
        <f>IF('ALC Transition Plans'!F703=0," ",'ALC Transition Plans'!F703)</f>
        <v>41913</v>
      </c>
      <c r="G702" s="262" t="str">
        <f>IF('ALC Transition Plans'!G703=0," ",'ALC Transition Plans'!G703)</f>
        <v>Y</v>
      </c>
      <c r="H702" s="262" t="str">
        <f>IF('ALC Transition Plans'!H703=0," ",'ALC Transition Plans'!H703)</f>
        <v>Y</v>
      </c>
      <c r="I702" s="261" t="str">
        <f>IF('ALC Transition Plans'!I703=0," ",'ALC Transition Plans'!I703)</f>
        <v xml:space="preserve"> </v>
      </c>
      <c r="J702" s="329" t="str">
        <f>IF('ALC Transition Plans'!$O703="yes", IF('ALC Transition Plans'!X703,"Prod",IF('ALC Transition Plans'!R703, 'ALC Transition Plans'!Q703," ")),"N/A")</f>
        <v>N/A</v>
      </c>
      <c r="K702" s="330" t="str">
        <f>IF('ALC Transition Plans'!R703=0," ",'ALC Transition Plans'!R703)</f>
        <v xml:space="preserve"> </v>
      </c>
      <c r="L702" s="332" t="str">
        <f>IF('ALC Transition Plans'!S703=0," ",'ALC Transition Plans'!S703)</f>
        <v xml:space="preserve"> </v>
      </c>
      <c r="M702" s="330" t="str">
        <f>IF('ALC Transition Plans'!T703=0," ",'ALC Transition Plans'!T703)</f>
        <v xml:space="preserve"> </v>
      </c>
      <c r="N702" s="329" t="str">
        <f>IF('ALC Transition Plans'!$Z703="yes", IF('ALC Transition Plans'!AJ703,"Prod",IF('ALC Transition Plans'!AF703, 'ALC Transition Plans'!AC703," ")),"N/A")</f>
        <v>N/A</v>
      </c>
      <c r="O702" s="332" t="str">
        <f>IF('ALC Transition Plans'!AE703=0," ",'ALC Transition Plans'!AE703)</f>
        <v xml:space="preserve"> </v>
      </c>
      <c r="P702" s="560" t="str">
        <f>IF('ALC Transition Plans'!AF703=0," ",'ALC Transition Plans'!AF703)</f>
        <v xml:space="preserve"> </v>
      </c>
      <c r="Q702" s="558">
        <f t="shared" si="61"/>
        <v>0</v>
      </c>
      <c r="R702" s="276" t="str">
        <f>IF(VLOOKUP(B702,'Pivot Table'!$B$5:$K$2000,8,FALSE)=1,"Yes","")</f>
        <v/>
      </c>
      <c r="S702" s="277" t="str">
        <f>'ALC Transition Plans'!BL703</f>
        <v>F</v>
      </c>
      <c r="T702" s="226" t="str">
        <f>IF('ALC POC'!D702=0," ",'ALC POC'!D702)</f>
        <v>Michelle L. Norma</v>
      </c>
      <c r="U702" s="139" t="str">
        <f>IF('ALC POC'!E702=0," ",'ALC POC'!E702)</f>
        <v>michelle.norman@gsa.gov</v>
      </c>
      <c r="V702" s="139" t="str">
        <f>IF('ALC POC'!F702=0," ",'ALC POC'!F702)</f>
        <v>816-926-7168</v>
      </c>
      <c r="X702">
        <f t="shared" si="60"/>
        <v>0</v>
      </c>
    </row>
    <row r="703" spans="1:24" ht="21.6" customHeight="1" x14ac:dyDescent="0.25">
      <c r="A703" s="333" t="s">
        <v>669</v>
      </c>
      <c r="B703" s="333" t="s">
        <v>676</v>
      </c>
      <c r="C703" s="480" t="str">
        <f>IF('ALC POC'!C703=0," ",'ALC POC'!C703)</f>
        <v>Occupational Safety &amp; Health Rev Comm - ARC</v>
      </c>
      <c r="D703" s="480"/>
      <c r="E703" s="322" t="str">
        <f>IF('ALC Transition Plans'!$C704="yes", IF('ALC Transition Plans'!M704,"Prod",IF('ALC Transition Plans'!F704, 'ALC Transition Plans'!E704," ")),"N/A")</f>
        <v>Prod</v>
      </c>
      <c r="F703" s="261">
        <f>IF('ALC Transition Plans'!F704=0," ",'ALC Transition Plans'!F704)</f>
        <v>41487</v>
      </c>
      <c r="G703" s="262" t="str">
        <f>IF('ALC Transition Plans'!G704=0," ",'ALC Transition Plans'!G704)</f>
        <v>Y</v>
      </c>
      <c r="H703" s="262" t="str">
        <f>IF('ALC Transition Plans'!H704=0," ",'ALC Transition Plans'!H704)</f>
        <v>Y</v>
      </c>
      <c r="I703" s="261" t="str">
        <f>IF('ALC Transition Plans'!I704=0," ",'ALC Transition Plans'!I704)</f>
        <v xml:space="preserve"> </v>
      </c>
      <c r="J703" s="323" t="str">
        <f>IF('ALC Transition Plans'!$O704="yes", IF('ALC Transition Plans'!X704,"Prod",IF('ALC Transition Plans'!R704, 'ALC Transition Plans'!Q704," ")),"N/A")</f>
        <v>Prod</v>
      </c>
      <c r="K703" s="267">
        <f>IF('ALC Transition Plans'!R704=0," ",'ALC Transition Plans'!R704)</f>
        <v>41487</v>
      </c>
      <c r="L703" s="270" t="str">
        <f>IF('ALC Transition Plans'!S704=0," ",'ALC Transition Plans'!S704)</f>
        <v>Y</v>
      </c>
      <c r="M703" s="267" t="str">
        <f>IF('ALC Transition Plans'!T704=0," ",'ALC Transition Plans'!T704)</f>
        <v xml:space="preserve"> </v>
      </c>
      <c r="N703" s="324" t="str">
        <f>IF('ALC Transition Plans'!$Z704="yes", IF('ALC Transition Plans'!AJ704,"Prod",IF('ALC Transition Plans'!AF704, 'ALC Transition Plans'!AC704," ")),"N/A")</f>
        <v>Prod</v>
      </c>
      <c r="O703" s="269" t="str">
        <f>IF('ALC Transition Plans'!AE704=0," ",'ALC Transition Plans'!AE704)</f>
        <v>Y</v>
      </c>
      <c r="P703" s="557" t="str">
        <f>IF('ALC Transition Plans'!AF704=0," ",'ALC Transition Plans'!AF704)</f>
        <v xml:space="preserve"> </v>
      </c>
      <c r="Q703" s="558">
        <f t="shared" si="61"/>
        <v>0</v>
      </c>
      <c r="R703" s="276" t="str">
        <f>IF(VLOOKUP(B703,'Pivot Table'!$B$5:$K$2000,8,FALSE)=1,"Yes","")</f>
        <v/>
      </c>
      <c r="S703" s="277" t="str">
        <f>'ALC Transition Plans'!BL704</f>
        <v>F</v>
      </c>
      <c r="T703" s="226" t="str">
        <f>IF('ALC POC'!D703=0," ",'ALC POC'!D703)</f>
        <v xml:space="preserve">Brian Casto </v>
      </c>
      <c r="U703" s="139" t="str">
        <f>IF('ALC POC'!E703=0," ",'ALC POC'!E703)</f>
        <v xml:space="preserve">Brian.Casto@bpd.treas.gov, </v>
      </c>
      <c r="V703" s="139" t="str">
        <f>IF('ALC POC'!F703=0," ",'ALC POC'!F703)</f>
        <v>304-480-7022</v>
      </c>
      <c r="X703">
        <f t="shared" si="60"/>
        <v>0</v>
      </c>
    </row>
    <row r="704" spans="1:24" ht="21.6" customHeight="1" x14ac:dyDescent="0.25">
      <c r="A704" s="333" t="s">
        <v>669</v>
      </c>
      <c r="B704" s="333" t="s">
        <v>677</v>
      </c>
      <c r="C704" s="480" t="str">
        <f>IF('ALC POC'!C704=0," ",'ALC POC'!C704)</f>
        <v>National Mediation Board - ARC</v>
      </c>
      <c r="D704" s="480"/>
      <c r="E704" s="322" t="str">
        <f>IF('ALC Transition Plans'!$C705="yes", IF('ALC Transition Plans'!M705,"Prod",IF('ALC Transition Plans'!F705, 'ALC Transition Plans'!E705," ")),"N/A")</f>
        <v>Prod</v>
      </c>
      <c r="F704" s="261">
        <f>IF('ALC Transition Plans'!F705=0," ",'ALC Transition Plans'!F705)</f>
        <v>41579</v>
      </c>
      <c r="G704" s="262" t="str">
        <f>IF('ALC Transition Plans'!G705=0," ",'ALC Transition Plans'!G705)</f>
        <v>Y</v>
      </c>
      <c r="H704" s="262" t="str">
        <f>IF('ALC Transition Plans'!H705=0," ",'ALC Transition Plans'!H705)</f>
        <v>Y</v>
      </c>
      <c r="I704" s="261" t="str">
        <f>IF('ALC Transition Plans'!I705=0," ",'ALC Transition Plans'!I705)</f>
        <v xml:space="preserve"> </v>
      </c>
      <c r="J704" s="323" t="str">
        <f>IF('ALC Transition Plans'!$O705="yes", IF('ALC Transition Plans'!X705,"Prod",IF('ALC Transition Plans'!R705, 'ALC Transition Plans'!Q705," ")),"N/A")</f>
        <v>Prod</v>
      </c>
      <c r="K704" s="267">
        <f>IF('ALC Transition Plans'!R705=0," ",'ALC Transition Plans'!R705)</f>
        <v>41579</v>
      </c>
      <c r="L704" s="270" t="str">
        <f>IF('ALC Transition Plans'!S705=0," ",'ALC Transition Plans'!S705)</f>
        <v>Y</v>
      </c>
      <c r="M704" s="267" t="str">
        <f>IF('ALC Transition Plans'!T705=0," ",'ALC Transition Plans'!T705)</f>
        <v xml:space="preserve"> </v>
      </c>
      <c r="N704" s="324" t="str">
        <f>IF('ALC Transition Plans'!$Z705="yes", IF('ALC Transition Plans'!AJ705,"Prod",IF('ALC Transition Plans'!AF705, 'ALC Transition Plans'!AC705," ")),"N/A")</f>
        <v>Prod</v>
      </c>
      <c r="O704" s="269" t="str">
        <f>IF('ALC Transition Plans'!AE705=0," ",'ALC Transition Plans'!AE705)</f>
        <v>Y</v>
      </c>
      <c r="P704" s="557" t="str">
        <f>IF('ALC Transition Plans'!AF705=0," ",'ALC Transition Plans'!AF705)</f>
        <v xml:space="preserve"> </v>
      </c>
      <c r="Q704" s="558">
        <f t="shared" si="61"/>
        <v>0</v>
      </c>
      <c r="R704" s="276" t="str">
        <f>IF(VLOOKUP(B704,'Pivot Table'!$B$5:$K$2000,8,FALSE)=1,"Yes","")</f>
        <v/>
      </c>
      <c r="S704" s="277" t="str">
        <f>'ALC Transition Plans'!BL705</f>
        <v>F</v>
      </c>
      <c r="T704" s="226" t="str">
        <f>IF('ALC POC'!D704=0," ",'ALC POC'!D704)</f>
        <v>Brian Casto</v>
      </c>
      <c r="U704" s="139" t="str">
        <f>IF('ALC POC'!E704=0," ",'ALC POC'!E704)</f>
        <v>Brian.Casto@bpd.treas.gov</v>
      </c>
      <c r="V704" s="139" t="str">
        <f>IF('ALC POC'!F704=0," ",'ALC POC'!F704)</f>
        <v>304-480-7018</v>
      </c>
      <c r="X704">
        <f t="shared" si="60"/>
        <v>0</v>
      </c>
    </row>
    <row r="705" spans="1:24" ht="14.4" customHeight="1" x14ac:dyDescent="0.25">
      <c r="A705" s="333" t="s">
        <v>669</v>
      </c>
      <c r="B705" s="333" t="s">
        <v>678</v>
      </c>
      <c r="C705" s="480" t="str">
        <f>IF('ALC POC'!C705=0," ",'ALC POC'!C705)</f>
        <v>NCPC</v>
      </c>
      <c r="D705" s="480"/>
      <c r="E705" s="322" t="str">
        <f>IF('ALC Transition Plans'!$C706="yes", IF('ALC Transition Plans'!M706,"Prod",IF('ALC Transition Plans'!F706, 'ALC Transition Plans'!E706," ")),"N/A")</f>
        <v>Prod</v>
      </c>
      <c r="F705" s="261">
        <f>IF('ALC Transition Plans'!F706=0," ",'ALC Transition Plans'!F706)</f>
        <v>41091</v>
      </c>
      <c r="G705" s="262" t="str">
        <f>IF('ALC Transition Plans'!G706=0," ",'ALC Transition Plans'!G706)</f>
        <v>Y</v>
      </c>
      <c r="H705" s="262" t="str">
        <f>IF('ALC Transition Plans'!H706=0," ",'ALC Transition Plans'!H706)</f>
        <v>Y</v>
      </c>
      <c r="I705" s="261" t="str">
        <f>IF('ALC Transition Plans'!I706=0," ",'ALC Transition Plans'!I706)</f>
        <v xml:space="preserve"> </v>
      </c>
      <c r="J705" s="323" t="str">
        <f>IF('ALC Transition Plans'!$O706="yes", IF('ALC Transition Plans'!X706,"Prod",IF('ALC Transition Plans'!R706, 'ALC Transition Plans'!Q706," ")),"N/A")</f>
        <v>Prod</v>
      </c>
      <c r="K705" s="267">
        <f>IF('ALC Transition Plans'!R706=0," ",'ALC Transition Plans'!R706)</f>
        <v>41275</v>
      </c>
      <c r="L705" s="270" t="str">
        <f>IF('ALC Transition Plans'!S706=0," ",'ALC Transition Plans'!S706)</f>
        <v>Y</v>
      </c>
      <c r="M705" s="267" t="str">
        <f>IF('ALC Transition Plans'!T706=0," ",'ALC Transition Plans'!T706)</f>
        <v xml:space="preserve"> </v>
      </c>
      <c r="N705" s="324" t="str">
        <f>IF('ALC Transition Plans'!$Z706="yes", IF('ALC Transition Plans'!AJ706,"Prod",IF('ALC Transition Plans'!AF706, 'ALC Transition Plans'!AC706," ")),"N/A")</f>
        <v>Prod</v>
      </c>
      <c r="O705" s="269" t="str">
        <f>IF('ALC Transition Plans'!AE706=0," ",'ALC Transition Plans'!AE706)</f>
        <v>Y</v>
      </c>
      <c r="P705" s="557" t="str">
        <f>IF('ALC Transition Plans'!AF706=0," ",'ALC Transition Plans'!AF706)</f>
        <v xml:space="preserve"> </v>
      </c>
      <c r="Q705" s="558">
        <f t="shared" si="61"/>
        <v>0</v>
      </c>
      <c r="R705" s="276" t="str">
        <f>IF(VLOOKUP(B705,'Pivot Table'!$B$5:$K$2000,8,FALSE)=1,"Yes","")</f>
        <v/>
      </c>
      <c r="S705" s="277" t="str">
        <f>'ALC Transition Plans'!BL706</f>
        <v>F</v>
      </c>
      <c r="T705" s="226" t="str">
        <f>IF('ALC POC'!D705=0," ",'ALC POC'!D705)</f>
        <v>Brendan McFarland</v>
      </c>
      <c r="U705" s="139" t="str">
        <f>IF('ALC POC'!E705=0," ",'ALC POC'!E705)</f>
        <v>brendan.mcfarland@ncpc.gov</v>
      </c>
      <c r="V705" s="139" t="str">
        <f>IF('ALC POC'!F705=0," ",'ALC POC'!F705)</f>
        <v>202-482-7283</v>
      </c>
      <c r="X705">
        <f t="shared" si="60"/>
        <v>0</v>
      </c>
    </row>
    <row r="706" spans="1:24" ht="21.6" customHeight="1" x14ac:dyDescent="0.25">
      <c r="A706" s="333" t="s">
        <v>669</v>
      </c>
      <c r="B706" s="333" t="s">
        <v>679</v>
      </c>
      <c r="C706" s="480" t="str">
        <f>IF('ALC POC'!C706=0," ",'ALC POC'!C706)</f>
        <v>U. S. HOLOCAUST MEMORIAL COUNCIL</v>
      </c>
      <c r="D706" s="480"/>
      <c r="E706" s="322" t="str">
        <f>IF('ALC Transition Plans'!$C707="yes", IF('ALC Transition Plans'!M707,"Prod",IF('ALC Transition Plans'!F707, 'ALC Transition Plans'!E707," ")),"N/A")</f>
        <v>Prod</v>
      </c>
      <c r="F706" s="261">
        <f>IF('ALC Transition Plans'!F707=0," ",'ALC Transition Plans'!F707)</f>
        <v>41821</v>
      </c>
      <c r="G706" s="262" t="str">
        <f>IF('ALC Transition Plans'!G707=0," ",'ALC Transition Plans'!G707)</f>
        <v>Y</v>
      </c>
      <c r="H706" s="262" t="str">
        <f>IF('ALC Transition Plans'!H707=0," ",'ALC Transition Plans'!H707)</f>
        <v>Y</v>
      </c>
      <c r="I706" s="261" t="str">
        <f>IF('ALC Transition Plans'!I707=0," ",'ALC Transition Plans'!I707)</f>
        <v xml:space="preserve"> </v>
      </c>
      <c r="J706" s="323" t="str">
        <f>IF('ALC Transition Plans'!$O707="yes", IF('ALC Transition Plans'!X707,"Prod",IF('ALC Transition Plans'!R707, 'ALC Transition Plans'!Q707," ")),"N/A")</f>
        <v>Prod</v>
      </c>
      <c r="K706" s="267">
        <f>IF('ALC Transition Plans'!R707=0," ",'ALC Transition Plans'!R707)</f>
        <v>41821</v>
      </c>
      <c r="L706" s="270" t="str">
        <f>IF('ALC Transition Plans'!S707=0," ",'ALC Transition Plans'!S707)</f>
        <v>Y</v>
      </c>
      <c r="M706" s="267" t="str">
        <f>IF('ALC Transition Plans'!T707=0," ",'ALC Transition Plans'!T707)</f>
        <v xml:space="preserve"> </v>
      </c>
      <c r="N706" s="324" t="str">
        <f>IF('ALC Transition Plans'!$Z707="yes", IF('ALC Transition Plans'!AJ707,"Prod",IF('ALC Transition Plans'!AF707, 'ALC Transition Plans'!AC707," ")),"N/A")</f>
        <v>Prod</v>
      </c>
      <c r="O706" s="269" t="str">
        <f>IF('ALC Transition Plans'!AE707=0," ",'ALC Transition Plans'!AE707)</f>
        <v>Y</v>
      </c>
      <c r="P706" s="557" t="str">
        <f>IF('ALC Transition Plans'!AF707=0," ",'ALC Transition Plans'!AF707)</f>
        <v xml:space="preserve"> </v>
      </c>
      <c r="Q706" s="558">
        <f t="shared" si="61"/>
        <v>0</v>
      </c>
      <c r="R706" s="276" t="str">
        <f>IF(VLOOKUP(B706,'Pivot Table'!$B$5:$K$2000,8,FALSE)=1,"Yes","")</f>
        <v/>
      </c>
      <c r="S706" s="277" t="str">
        <f>'ALC Transition Plans'!BL707</f>
        <v>F</v>
      </c>
      <c r="T706" s="226" t="str">
        <f>IF('ALC POC'!D706=0," ",'ALC POC'!D706)</f>
        <v>JANICE PARKS</v>
      </c>
      <c r="U706" s="139" t="str">
        <f>IF('ALC POC'!E706=0," ",'ALC POC'!E706)</f>
        <v>jparks@ushmm.org</v>
      </c>
      <c r="V706" s="139">
        <f>IF('ALC POC'!F706=0," ",'ALC POC'!F706)</f>
        <v>2024882673</v>
      </c>
      <c r="X706">
        <f t="shared" si="60"/>
        <v>0</v>
      </c>
    </row>
    <row r="707" spans="1:24" ht="31.95" customHeight="1" x14ac:dyDescent="0.25">
      <c r="A707" s="333" t="s">
        <v>669</v>
      </c>
      <c r="B707" s="333" t="s">
        <v>680</v>
      </c>
      <c r="C707" s="480" t="str">
        <f>IF('ALC POC'!C707=0," ",'ALC POC'!C707)</f>
        <v>Federal Mine Safety &amp; Health Review Comm. - ARC</v>
      </c>
      <c r="D707" s="480"/>
      <c r="E707" s="322" t="str">
        <f>IF('ALC Transition Plans'!$C708="yes", IF('ALC Transition Plans'!M708,"Prod",IF('ALC Transition Plans'!F708, 'ALC Transition Plans'!E708," ")),"N/A")</f>
        <v>Prod</v>
      </c>
      <c r="F707" s="261">
        <f>IF('ALC Transition Plans'!F708=0," ",'ALC Transition Plans'!F708)</f>
        <v>41487</v>
      </c>
      <c r="G707" s="262" t="str">
        <f>IF('ALC Transition Plans'!G708=0," ",'ALC Transition Plans'!G708)</f>
        <v>Y</v>
      </c>
      <c r="H707" s="262" t="str">
        <f>IF('ALC Transition Plans'!H708=0," ",'ALC Transition Plans'!H708)</f>
        <v>Y</v>
      </c>
      <c r="I707" s="261" t="str">
        <f>IF('ALC Transition Plans'!I708=0," ",'ALC Transition Plans'!I708)</f>
        <v xml:space="preserve"> </v>
      </c>
      <c r="J707" s="323" t="str">
        <f>IF('ALC Transition Plans'!$O708="yes", IF('ALC Transition Plans'!X708,"Prod",IF('ALC Transition Plans'!R708, 'ALC Transition Plans'!Q708," ")),"N/A")</f>
        <v>Prod</v>
      </c>
      <c r="K707" s="267">
        <f>IF('ALC Transition Plans'!R708=0," ",'ALC Transition Plans'!R708)</f>
        <v>41487</v>
      </c>
      <c r="L707" s="270" t="str">
        <f>IF('ALC Transition Plans'!S708=0," ",'ALC Transition Plans'!S708)</f>
        <v>Y</v>
      </c>
      <c r="M707" s="267" t="str">
        <f>IF('ALC Transition Plans'!T708=0," ",'ALC Transition Plans'!T708)</f>
        <v xml:space="preserve"> </v>
      </c>
      <c r="N707" s="324" t="str">
        <f>IF('ALC Transition Plans'!$Z708="yes", IF('ALC Transition Plans'!AJ708,"Prod",IF('ALC Transition Plans'!AF708, 'ALC Transition Plans'!AC708," ")),"N/A")</f>
        <v>Prod</v>
      </c>
      <c r="O707" s="269" t="str">
        <f>IF('ALC Transition Plans'!AE708=0," ",'ALC Transition Plans'!AE708)</f>
        <v>Y</v>
      </c>
      <c r="P707" s="557" t="str">
        <f>IF('ALC Transition Plans'!AF708=0," ",'ALC Transition Plans'!AF708)</f>
        <v xml:space="preserve"> </v>
      </c>
      <c r="Q707" s="558">
        <f t="shared" si="61"/>
        <v>0</v>
      </c>
      <c r="R707" s="276" t="str">
        <f>IF(VLOOKUP(B707,'Pivot Table'!$B$5:$K$2000,8,FALSE)=1,"Yes","")</f>
        <v/>
      </c>
      <c r="S707" s="277" t="str">
        <f>'ALC Transition Plans'!BL708</f>
        <v>F</v>
      </c>
      <c r="T707" s="226" t="str">
        <f>IF('ALC POC'!D707=0," ",'ALC POC'!D707)</f>
        <v xml:space="preserve">Brian Casto </v>
      </c>
      <c r="U707" s="139" t="str">
        <f>IF('ALC POC'!E707=0," ",'ALC POC'!E707)</f>
        <v xml:space="preserve">Brian.Casto@bpd.treas.gov, </v>
      </c>
      <c r="V707" s="139" t="str">
        <f>IF('ALC POC'!F707=0," ",'ALC POC'!F707)</f>
        <v>304-480-7020</v>
      </c>
      <c r="X707">
        <f t="shared" si="60"/>
        <v>0</v>
      </c>
    </row>
    <row r="708" spans="1:24" ht="14.4" customHeight="1" x14ac:dyDescent="0.25">
      <c r="A708" s="333" t="s">
        <v>669</v>
      </c>
      <c r="B708" s="333" t="s">
        <v>681</v>
      </c>
      <c r="C708" s="480" t="str">
        <f>IF('ALC POC'!C708=0," ",'ALC POC'!C708)</f>
        <v>Access Board - ARC</v>
      </c>
      <c r="D708" s="480"/>
      <c r="E708" s="322" t="str">
        <f>IF('ALC Transition Plans'!$C709="yes", IF('ALC Transition Plans'!M709,"Prod",IF('ALC Transition Plans'!F709, 'ALC Transition Plans'!E709," ")),"N/A")</f>
        <v>Prod</v>
      </c>
      <c r="F708" s="261">
        <f>IF('ALC Transition Plans'!F709=0," ",'ALC Transition Plans'!F709)</f>
        <v>41426</v>
      </c>
      <c r="G708" s="262" t="str">
        <f>IF('ALC Transition Plans'!G709=0," ",'ALC Transition Plans'!G709)</f>
        <v>Y</v>
      </c>
      <c r="H708" s="262" t="str">
        <f>IF('ALC Transition Plans'!H709=0," ",'ALC Transition Plans'!H709)</f>
        <v>Y</v>
      </c>
      <c r="I708" s="261" t="str">
        <f>IF('ALC Transition Plans'!I709=0," ",'ALC Transition Plans'!I709)</f>
        <v xml:space="preserve"> </v>
      </c>
      <c r="J708" s="323" t="str">
        <f>IF('ALC Transition Plans'!$O709="yes", IF('ALC Transition Plans'!X709,"Prod",IF('ALC Transition Plans'!R709, 'ALC Transition Plans'!Q709," ")),"N/A")</f>
        <v>Prod</v>
      </c>
      <c r="K708" s="267">
        <f>IF('ALC Transition Plans'!R709=0," ",'ALC Transition Plans'!R709)</f>
        <v>41426</v>
      </c>
      <c r="L708" s="270" t="str">
        <f>IF('ALC Transition Plans'!S709=0," ",'ALC Transition Plans'!S709)</f>
        <v>Y</v>
      </c>
      <c r="M708" s="267" t="str">
        <f>IF('ALC Transition Plans'!T709=0," ",'ALC Transition Plans'!T709)</f>
        <v xml:space="preserve"> </v>
      </c>
      <c r="N708" s="324" t="str">
        <f>IF('ALC Transition Plans'!$Z709="yes", IF('ALC Transition Plans'!AJ709,"Prod",IF('ALC Transition Plans'!AF709, 'ALC Transition Plans'!AC709," ")),"N/A")</f>
        <v>Prod</v>
      </c>
      <c r="O708" s="269" t="str">
        <f>IF('ALC Transition Plans'!AE709=0," ",'ALC Transition Plans'!AE709)</f>
        <v>Y</v>
      </c>
      <c r="P708" s="557" t="str">
        <f>IF('ALC Transition Plans'!AF709=0," ",'ALC Transition Plans'!AF709)</f>
        <v xml:space="preserve"> </v>
      </c>
      <c r="Q708" s="558">
        <f t="shared" si="61"/>
        <v>0</v>
      </c>
      <c r="R708" s="276" t="str">
        <f>IF(VLOOKUP(B708,'Pivot Table'!$B$5:$K$2000,8,FALSE)=1,"Yes","")</f>
        <v/>
      </c>
      <c r="S708" s="277" t="str">
        <f>'ALC Transition Plans'!BL709</f>
        <v>F</v>
      </c>
      <c r="T708" s="226" t="str">
        <f>IF('ALC POC'!D708=0," ",'ALC POC'!D708)</f>
        <v>Brian Casto</v>
      </c>
      <c r="U708" s="139" t="str">
        <f>IF('ALC POC'!E708=0," ",'ALC POC'!E708)</f>
        <v>Brian.Casto@bpd.treas.gov</v>
      </c>
      <c r="V708" s="139" t="str">
        <f>IF('ALC POC'!F708=0," ",'ALC POC'!F708)</f>
        <v>304-480-7018</v>
      </c>
      <c r="X708">
        <f t="shared" si="60"/>
        <v>0</v>
      </c>
    </row>
    <row r="709" spans="1:24" ht="21.6" customHeight="1" x14ac:dyDescent="0.25">
      <c r="A709" s="333" t="s">
        <v>669</v>
      </c>
      <c r="B709" s="333" t="s">
        <v>682</v>
      </c>
      <c r="C709" s="480" t="str">
        <f>IF('ALC POC'!C709=0," ",'ALC POC'!C709)</f>
        <v>US Court of Appeals for Veterans Claims - ARC</v>
      </c>
      <c r="D709" s="480"/>
      <c r="E709" s="322" t="str">
        <f>IF('ALC Transition Plans'!$C710="yes", IF('ALC Transition Plans'!M710,"Prod",IF('ALC Transition Plans'!F710, 'ALC Transition Plans'!E710," ")),"N/A")</f>
        <v>Prod</v>
      </c>
      <c r="F709" s="261">
        <f>IF('ALC Transition Plans'!F710=0," ",'ALC Transition Plans'!F710)</f>
        <v>41579</v>
      </c>
      <c r="G709" s="262" t="str">
        <f>IF('ALC Transition Plans'!G710=0," ",'ALC Transition Plans'!G710)</f>
        <v>Y</v>
      </c>
      <c r="H709" s="262" t="str">
        <f>IF('ALC Transition Plans'!H710=0," ",'ALC Transition Plans'!H710)</f>
        <v>Y</v>
      </c>
      <c r="I709" s="261" t="str">
        <f>IF('ALC Transition Plans'!I710=0," ",'ALC Transition Plans'!I710)</f>
        <v xml:space="preserve"> </v>
      </c>
      <c r="J709" s="323" t="str">
        <f>IF('ALC Transition Plans'!$O710="yes", IF('ALC Transition Plans'!X710,"Prod",IF('ALC Transition Plans'!R710, 'ALC Transition Plans'!Q710," ")),"N/A")</f>
        <v>Prod</v>
      </c>
      <c r="K709" s="267">
        <f>IF('ALC Transition Plans'!R710=0," ",'ALC Transition Plans'!R710)</f>
        <v>41579</v>
      </c>
      <c r="L709" s="270" t="str">
        <f>IF('ALC Transition Plans'!S710=0," ",'ALC Transition Plans'!S710)</f>
        <v>Y</v>
      </c>
      <c r="M709" s="267" t="str">
        <f>IF('ALC Transition Plans'!T710=0," ",'ALC Transition Plans'!T710)</f>
        <v xml:space="preserve"> </v>
      </c>
      <c r="N709" s="324" t="str">
        <f>IF('ALC Transition Plans'!$Z710="yes", IF('ALC Transition Plans'!AJ710,"Prod",IF('ALC Transition Plans'!AF710, 'ALC Transition Plans'!AC710," ")),"N/A")</f>
        <v>Prod</v>
      </c>
      <c r="O709" s="269" t="str">
        <f>IF('ALC Transition Plans'!AE710=0," ",'ALC Transition Plans'!AE710)</f>
        <v>Y</v>
      </c>
      <c r="P709" s="557" t="str">
        <f>IF('ALC Transition Plans'!AF710=0," ",'ALC Transition Plans'!AF710)</f>
        <v xml:space="preserve"> </v>
      </c>
      <c r="Q709" s="558">
        <f t="shared" si="61"/>
        <v>0</v>
      </c>
      <c r="R709" s="276" t="str">
        <f>IF(VLOOKUP(B709,'Pivot Table'!$B$5:$K$2000,8,FALSE)=1,"Yes","")</f>
        <v/>
      </c>
      <c r="S709" s="277" t="str">
        <f>'ALC Transition Plans'!BL710</f>
        <v>F</v>
      </c>
      <c r="T709" s="226" t="str">
        <f>IF('ALC POC'!D709=0," ",'ALC POC'!D709)</f>
        <v>Brian Casto</v>
      </c>
      <c r="U709" s="139" t="str">
        <f>IF('ALC POC'!E709=0," ",'ALC POC'!E709)</f>
        <v>Brian.Casto@bpd.treas.gov</v>
      </c>
      <c r="V709" s="139" t="str">
        <f>IF('ALC POC'!F709=0," ",'ALC POC'!F709)</f>
        <v>304-480-7018</v>
      </c>
      <c r="X709">
        <f t="shared" si="60"/>
        <v>0</v>
      </c>
    </row>
    <row r="710" spans="1:24" ht="21.6" customHeight="1" x14ac:dyDescent="0.25">
      <c r="A710" s="333" t="s">
        <v>669</v>
      </c>
      <c r="B710" s="333" t="s">
        <v>683</v>
      </c>
      <c r="C710" s="480" t="str">
        <f>IF('ALC POC'!C710=0," ",'ALC POC'!C710)</f>
        <v>Office of Government Ethics - ARC</v>
      </c>
      <c r="D710" s="480"/>
      <c r="E710" s="322" t="str">
        <f>IF('ALC Transition Plans'!$C711="yes", IF('ALC Transition Plans'!M711,"Prod",IF('ALC Transition Plans'!F711, 'ALC Transition Plans'!E711," ")),"N/A")</f>
        <v>Prod</v>
      </c>
      <c r="F710" s="261">
        <f>IF('ALC Transition Plans'!F711=0," ",'ALC Transition Plans'!F711)</f>
        <v>41548</v>
      </c>
      <c r="G710" s="262" t="str">
        <f>IF('ALC Transition Plans'!G711=0," ",'ALC Transition Plans'!G711)</f>
        <v>Y</v>
      </c>
      <c r="H710" s="262" t="str">
        <f>IF('ALC Transition Plans'!H711=0," ",'ALC Transition Plans'!H711)</f>
        <v>Y</v>
      </c>
      <c r="I710" s="261" t="str">
        <f>IF('ALC Transition Plans'!I711=0," ",'ALC Transition Plans'!I711)</f>
        <v xml:space="preserve"> </v>
      </c>
      <c r="J710" s="323" t="str">
        <f>IF('ALC Transition Plans'!$O711="yes", IF('ALC Transition Plans'!X711,"Prod",IF('ALC Transition Plans'!R711, 'ALC Transition Plans'!Q711," ")),"N/A")</f>
        <v>Prod</v>
      </c>
      <c r="K710" s="267">
        <f>IF('ALC Transition Plans'!R711=0," ",'ALC Transition Plans'!R711)</f>
        <v>41548</v>
      </c>
      <c r="L710" s="270" t="str">
        <f>IF('ALC Transition Plans'!S711=0," ",'ALC Transition Plans'!S711)</f>
        <v>Y</v>
      </c>
      <c r="M710" s="267" t="str">
        <f>IF('ALC Transition Plans'!T711=0," ",'ALC Transition Plans'!T711)</f>
        <v xml:space="preserve"> </v>
      </c>
      <c r="N710" s="324" t="str">
        <f>IF('ALC Transition Plans'!$Z711="yes", IF('ALC Transition Plans'!AJ711,"Prod",IF('ALC Transition Plans'!AF711, 'ALC Transition Plans'!AC711," ")),"N/A")</f>
        <v>Prod</v>
      </c>
      <c r="O710" s="269" t="str">
        <f>IF('ALC Transition Plans'!AE711=0," ",'ALC Transition Plans'!AE711)</f>
        <v>Y</v>
      </c>
      <c r="P710" s="557" t="str">
        <f>IF('ALC Transition Plans'!AF711=0," ",'ALC Transition Plans'!AF711)</f>
        <v xml:space="preserve"> </v>
      </c>
      <c r="Q710" s="558">
        <f t="shared" si="61"/>
        <v>0</v>
      </c>
      <c r="R710" s="276" t="str">
        <f>IF(VLOOKUP(B710,'Pivot Table'!$B$5:$K$2000,8,FALSE)=1,"Yes","")</f>
        <v/>
      </c>
      <c r="S710" s="277" t="str">
        <f>'ALC Transition Plans'!BL711</f>
        <v>F</v>
      </c>
      <c r="T710" s="226" t="str">
        <f>IF('ALC POC'!D710=0," ",'ALC POC'!D710)</f>
        <v>Brian Casto</v>
      </c>
      <c r="U710" s="139" t="str">
        <f>IF('ALC POC'!E710=0," ",'ALC POC'!E710)</f>
        <v>Brian.Casto@bpd.treas.gov</v>
      </c>
      <c r="V710" s="139" t="str">
        <f>IF('ALC POC'!F710=0," ",'ALC POC'!F710)</f>
        <v>304-480-7018</v>
      </c>
      <c r="X710">
        <f t="shared" si="60"/>
        <v>0</v>
      </c>
    </row>
    <row r="711" spans="1:24" ht="21.6" customHeight="1" x14ac:dyDescent="0.25">
      <c r="A711" s="333" t="s">
        <v>669</v>
      </c>
      <c r="B711" s="333" t="s">
        <v>684</v>
      </c>
      <c r="C711" s="480" t="str">
        <f>IF('ALC POC'!C711=0," ",'ALC POC'!C711)</f>
        <v xml:space="preserve">Corp for National &amp; Community SRV </v>
      </c>
      <c r="D711" s="480"/>
      <c r="E711" s="322" t="str">
        <f>IF('ALC Transition Plans'!$C712="yes", IF('ALC Transition Plans'!M712,"Prod",IF('ALC Transition Plans'!F712, 'ALC Transition Plans'!E712," ")),"N/A")</f>
        <v>Prod</v>
      </c>
      <c r="F711" s="261">
        <f>IF('ALC Transition Plans'!F712=0," ",'ALC Transition Plans'!F712)</f>
        <v>41000</v>
      </c>
      <c r="G711" s="262" t="str">
        <f>IF('ALC Transition Plans'!G712=0," ",'ALC Transition Plans'!G712)</f>
        <v>Y</v>
      </c>
      <c r="H711" s="262" t="str">
        <f>IF('ALC Transition Plans'!H712=0," ",'ALC Transition Plans'!H712)</f>
        <v>Y</v>
      </c>
      <c r="I711" s="261" t="str">
        <f>IF('ALC Transition Plans'!I712=0," ",'ALC Transition Plans'!I712)</f>
        <v xml:space="preserve"> </v>
      </c>
      <c r="J711" s="323" t="str">
        <f>IF('ALC Transition Plans'!$O712="yes", IF('ALC Transition Plans'!X712,"Prod",IF('ALC Transition Plans'!R712, 'ALC Transition Plans'!Q712," ")),"N/A")</f>
        <v>Prod</v>
      </c>
      <c r="K711" s="267">
        <f>IF('ALC Transition Plans'!R712=0," ",'ALC Transition Plans'!R712)</f>
        <v>41306</v>
      </c>
      <c r="L711" s="270" t="str">
        <f>IF('ALC Transition Plans'!S712=0," ",'ALC Transition Plans'!S712)</f>
        <v>Y</v>
      </c>
      <c r="M711" s="267" t="str">
        <f>IF('ALC Transition Plans'!T712=0," ",'ALC Transition Plans'!T712)</f>
        <v xml:space="preserve"> </v>
      </c>
      <c r="N711" s="324" t="str">
        <f>IF('ALC Transition Plans'!$Z712="yes", IF('ALC Transition Plans'!AJ712,"Prod",IF('ALC Transition Plans'!AF712, 'ALC Transition Plans'!AC712," ")),"N/A")</f>
        <v>Prod</v>
      </c>
      <c r="O711" s="269" t="str">
        <f>IF('ALC Transition Plans'!AE712=0," ",'ALC Transition Plans'!AE712)</f>
        <v>Y</v>
      </c>
      <c r="P711" s="557" t="str">
        <f>IF('ALC Transition Plans'!AF712=0," ",'ALC Transition Plans'!AF712)</f>
        <v xml:space="preserve"> </v>
      </c>
      <c r="Q711" s="558">
        <f t="shared" si="61"/>
        <v>0</v>
      </c>
      <c r="R711" s="276" t="str">
        <f>IF(VLOOKUP(B711,'Pivot Table'!$B$5:$K$2000,8,FALSE)=1,"Yes","")</f>
        <v/>
      </c>
      <c r="S711" s="277" t="str">
        <f>'ALC Transition Plans'!BL712</f>
        <v>F</v>
      </c>
      <c r="T711" s="226" t="str">
        <f>IF('ALC POC'!D711=0," ",'ALC POC'!D711)</f>
        <v>Nicole Vaughn</v>
      </c>
      <c r="U711" s="139" t="str">
        <f>IF('ALC POC'!E711=0," ",'ALC POC'!E711)</f>
        <v>NVaughn@cns.gov</v>
      </c>
      <c r="V711" s="139" t="str">
        <f>IF('ALC POC'!F711=0," ",'ALC POC'!F711)</f>
        <v>202-606-3903</v>
      </c>
      <c r="X711">
        <f t="shared" si="60"/>
        <v>0</v>
      </c>
    </row>
    <row r="712" spans="1:24" ht="22.5" x14ac:dyDescent="0.25">
      <c r="A712" s="333" t="s">
        <v>669</v>
      </c>
      <c r="B712" s="333" t="s">
        <v>685</v>
      </c>
      <c r="C712" s="480" t="str">
        <f>IF('ALC POC'!C712=0," ",'ALC POC'!C712)</f>
        <v>US Election Assistance Commission - ARC</v>
      </c>
      <c r="D712" s="480"/>
      <c r="E712" s="322" t="str">
        <f>IF('ALC Transition Plans'!$C713="yes", IF('ALC Transition Plans'!M713,"Prod",IF('ALC Transition Plans'!F713, 'ALC Transition Plans'!E713," ")),"N/A")</f>
        <v>Prod</v>
      </c>
      <c r="F712" s="261">
        <f>IF('ALC Transition Plans'!F713=0," ",'ALC Transition Plans'!F713)</f>
        <v>41548</v>
      </c>
      <c r="G712" s="262" t="str">
        <f>IF('ALC Transition Plans'!G713=0," ",'ALC Transition Plans'!G713)</f>
        <v>Y</v>
      </c>
      <c r="H712" s="262" t="str">
        <f>IF('ALC Transition Plans'!H713=0," ",'ALC Transition Plans'!H713)</f>
        <v>Y</v>
      </c>
      <c r="I712" s="261" t="str">
        <f>IF('ALC Transition Plans'!I713=0," ",'ALC Transition Plans'!I713)</f>
        <v xml:space="preserve"> </v>
      </c>
      <c r="J712" s="323" t="str">
        <f>IF('ALC Transition Plans'!$O713="yes", IF('ALC Transition Plans'!X713,"Prod",IF('ALC Transition Plans'!R713, 'ALC Transition Plans'!Q713," ")),"N/A")</f>
        <v>Prod</v>
      </c>
      <c r="K712" s="267">
        <f>IF('ALC Transition Plans'!R713=0," ",'ALC Transition Plans'!R713)</f>
        <v>41548</v>
      </c>
      <c r="L712" s="270" t="str">
        <f>IF('ALC Transition Plans'!S713=0," ",'ALC Transition Plans'!S713)</f>
        <v>Y</v>
      </c>
      <c r="M712" s="267" t="str">
        <f>IF('ALC Transition Plans'!T713=0," ",'ALC Transition Plans'!T713)</f>
        <v xml:space="preserve"> </v>
      </c>
      <c r="N712" s="324" t="str">
        <f>IF('ALC Transition Plans'!$Z713="yes", IF('ALC Transition Plans'!AJ713,"Prod",IF('ALC Transition Plans'!AF713, 'ALC Transition Plans'!AC713," ")),"N/A")</f>
        <v>Prod</v>
      </c>
      <c r="O712" s="269" t="str">
        <f>IF('ALC Transition Plans'!AE713=0," ",'ALC Transition Plans'!AE713)</f>
        <v>Y</v>
      </c>
      <c r="P712" s="557" t="str">
        <f>IF('ALC Transition Plans'!AF713=0," ",'ALC Transition Plans'!AF713)</f>
        <v xml:space="preserve"> </v>
      </c>
      <c r="Q712" s="558">
        <f t="shared" si="61"/>
        <v>0</v>
      </c>
      <c r="R712" s="276" t="str">
        <f>IF(VLOOKUP(B712,'Pivot Table'!$B$5:$K$2000,8,FALSE)=1,"Yes","")</f>
        <v/>
      </c>
      <c r="S712" s="277" t="str">
        <f>'ALC Transition Plans'!BL713</f>
        <v>F</v>
      </c>
      <c r="T712" s="226" t="str">
        <f>IF('ALC POC'!D712=0," ",'ALC POC'!D712)</f>
        <v>Kim Poling</v>
      </c>
      <c r="U712" s="139" t="str">
        <f>IF('ALC POC'!E712=0," ",'ALC POC'!E712)</f>
        <v>Kim.Poling@bpd.treas.gov</v>
      </c>
      <c r="V712" s="139" t="str">
        <f>IF('ALC POC'!F712=0," ",'ALC POC'!F712)</f>
        <v xml:space="preserve">(304)480-5242 </v>
      </c>
      <c r="X712">
        <f t="shared" si="60"/>
        <v>0</v>
      </c>
    </row>
    <row r="713" spans="1:24" ht="31.95" customHeight="1" x14ac:dyDescent="0.25">
      <c r="A713" s="333" t="s">
        <v>669</v>
      </c>
      <c r="B713" s="333" t="s">
        <v>686</v>
      </c>
      <c r="C713" s="480" t="str">
        <f>IF('ALC POC'!C713=0," ",'ALC POC'!C713)</f>
        <v>Chemical Safety &amp; Hazard Investigation Board - ARC</v>
      </c>
      <c r="D713" s="480"/>
      <c r="E713" s="322" t="str">
        <f>IF('ALC Transition Plans'!$C714="yes", IF('ALC Transition Plans'!M714,"Prod",IF('ALC Transition Plans'!F714, 'ALC Transition Plans'!E714," ")),"N/A")</f>
        <v>Prod</v>
      </c>
      <c r="F713" s="261">
        <f>IF('ALC Transition Plans'!F714=0," ",'ALC Transition Plans'!F714)</f>
        <v>41518</v>
      </c>
      <c r="G713" s="262" t="str">
        <f>IF('ALC Transition Plans'!G714=0," ",'ALC Transition Plans'!G714)</f>
        <v>Y</v>
      </c>
      <c r="H713" s="262" t="str">
        <f>IF('ALC Transition Plans'!H714=0," ",'ALC Transition Plans'!H714)</f>
        <v>Y</v>
      </c>
      <c r="I713" s="261" t="str">
        <f>IF('ALC Transition Plans'!I714=0," ",'ALC Transition Plans'!I714)</f>
        <v xml:space="preserve"> </v>
      </c>
      <c r="J713" s="323" t="str">
        <f>IF('ALC Transition Plans'!$O714="yes", IF('ALC Transition Plans'!X714,"Prod",IF('ALC Transition Plans'!R714, 'ALC Transition Plans'!Q714," ")),"N/A")</f>
        <v>Prod</v>
      </c>
      <c r="K713" s="267">
        <f>IF('ALC Transition Plans'!R714=0," ",'ALC Transition Plans'!R714)</f>
        <v>41518</v>
      </c>
      <c r="L713" s="270" t="str">
        <f>IF('ALC Transition Plans'!S714=0," ",'ALC Transition Plans'!S714)</f>
        <v>Y</v>
      </c>
      <c r="M713" s="267" t="str">
        <f>IF('ALC Transition Plans'!T714=0," ",'ALC Transition Plans'!T714)</f>
        <v xml:space="preserve"> </v>
      </c>
      <c r="N713" s="324" t="str">
        <f>IF('ALC Transition Plans'!$Z714="yes", IF('ALC Transition Plans'!AJ714,"Prod",IF('ALC Transition Plans'!AF714, 'ALC Transition Plans'!AC714," ")),"N/A")</f>
        <v>Prod</v>
      </c>
      <c r="O713" s="269" t="str">
        <f>IF('ALC Transition Plans'!AE714=0," ",'ALC Transition Plans'!AE714)</f>
        <v>Y</v>
      </c>
      <c r="P713" s="557" t="str">
        <f>IF('ALC Transition Plans'!AF714=0," ",'ALC Transition Plans'!AF714)</f>
        <v xml:space="preserve"> </v>
      </c>
      <c r="Q713" s="558">
        <f t="shared" si="61"/>
        <v>0</v>
      </c>
      <c r="R713" s="276" t="str">
        <f>IF(VLOOKUP(B713,'Pivot Table'!$B$5:$K$2000,8,FALSE)=1,"Yes","")</f>
        <v/>
      </c>
      <c r="S713" s="277" t="str">
        <f>'ALC Transition Plans'!BL714</f>
        <v>F</v>
      </c>
      <c r="T713" s="226" t="str">
        <f>IF('ALC POC'!D713=0," ",'ALC POC'!D713)</f>
        <v>Brian Casto</v>
      </c>
      <c r="U713" s="139" t="str">
        <f>IF('ALC POC'!E713=0," ",'ALC POC'!E713)</f>
        <v>Brian.Casto@bpd.treas.gov</v>
      </c>
      <c r="V713" s="139" t="str">
        <f>IF('ALC POC'!F713=0," ",'ALC POC'!F713)</f>
        <v>304-480-7018</v>
      </c>
      <c r="X713">
        <f t="shared" si="60"/>
        <v>0</v>
      </c>
    </row>
    <row r="714" spans="1:24" ht="14.4" customHeight="1" x14ac:dyDescent="0.25">
      <c r="A714" s="333" t="s">
        <v>669</v>
      </c>
      <c r="B714" s="333" t="s">
        <v>687</v>
      </c>
      <c r="C714" s="480" t="str">
        <f>IF('ALC POC'!C714=0," ",'ALC POC'!C714)</f>
        <v>Presidio Trust</v>
      </c>
      <c r="D714" s="480"/>
      <c r="E714" s="322" t="str">
        <f>IF('ALC Transition Plans'!$C715="yes", IF('ALC Transition Plans'!M715,"Prod",IF('ALC Transition Plans'!F715, 'ALC Transition Plans'!E715," ")),"N/A")</f>
        <v>Prod</v>
      </c>
      <c r="F714" s="261">
        <f>IF('ALC Transition Plans'!F715=0," ",'ALC Transition Plans'!F715)</f>
        <v>41334</v>
      </c>
      <c r="G714" s="262" t="str">
        <f>IF('ALC Transition Plans'!G715=0," ",'ALC Transition Plans'!G715)</f>
        <v>Y</v>
      </c>
      <c r="H714" s="262" t="str">
        <f>IF('ALC Transition Plans'!H715=0," ",'ALC Transition Plans'!H715)</f>
        <v>Y</v>
      </c>
      <c r="I714" s="261" t="str">
        <f>IF('ALC Transition Plans'!I715=0," ",'ALC Transition Plans'!I715)</f>
        <v xml:space="preserve"> </v>
      </c>
      <c r="J714" s="323" t="str">
        <f>IF('ALC Transition Plans'!$O715="yes", IF('ALC Transition Plans'!X715,"Prod",IF('ALC Transition Plans'!R715, 'ALC Transition Plans'!Q715," ")),"N/A")</f>
        <v>Prod</v>
      </c>
      <c r="K714" s="267">
        <f>IF('ALC Transition Plans'!R715=0," ",'ALC Transition Plans'!R715)</f>
        <v>41334</v>
      </c>
      <c r="L714" s="270" t="str">
        <f>IF('ALC Transition Plans'!S715=0," ",'ALC Transition Plans'!S715)</f>
        <v>Y</v>
      </c>
      <c r="M714" s="267" t="str">
        <f>IF('ALC Transition Plans'!T715=0," ",'ALC Transition Plans'!T715)</f>
        <v xml:space="preserve"> </v>
      </c>
      <c r="N714" s="324" t="str">
        <f>IF('ALC Transition Plans'!$Z715="yes", IF('ALC Transition Plans'!AJ715,"Prod",IF('ALC Transition Plans'!AF715, 'ALC Transition Plans'!AC715," ")),"N/A")</f>
        <v>Prod</v>
      </c>
      <c r="O714" s="269" t="str">
        <f>IF('ALC Transition Plans'!AE715=0," ",'ALC Transition Plans'!AE715)</f>
        <v>Y</v>
      </c>
      <c r="P714" s="557" t="str">
        <f>IF('ALC Transition Plans'!AF715=0," ",'ALC Transition Plans'!AF715)</f>
        <v xml:space="preserve"> </v>
      </c>
      <c r="Q714" s="558">
        <f t="shared" si="61"/>
        <v>0</v>
      </c>
      <c r="R714" s="276" t="str">
        <f>IF(VLOOKUP(B714,'Pivot Table'!$B$5:$K$2000,8,FALSE)=1,"Yes","")</f>
        <v/>
      </c>
      <c r="S714" s="277" t="str">
        <f>'ALC Transition Plans'!BL715</f>
        <v>F</v>
      </c>
      <c r="T714" s="226" t="str">
        <f>IF('ALC POC'!D714=0," ",'ALC POC'!D714)</f>
        <v>Carla Armstrong</v>
      </c>
      <c r="U714" s="139" t="str">
        <f>IF('ALC POC'!E714=0," ",'ALC POC'!E714)</f>
        <v>carmstrong@presidiotrust.gov</v>
      </c>
      <c r="V714" s="139" t="str">
        <f>IF('ALC POC'!F714=0," ",'ALC POC'!F714)</f>
        <v>415-561-5354</v>
      </c>
      <c r="X714">
        <f t="shared" si="60"/>
        <v>0</v>
      </c>
    </row>
    <row r="715" spans="1:24" ht="21.6" customHeight="1" x14ac:dyDescent="0.25">
      <c r="A715" s="333" t="s">
        <v>669</v>
      </c>
      <c r="B715" s="333" t="s">
        <v>688</v>
      </c>
      <c r="C715" s="480" t="str">
        <f>IF('ALC POC'!C715=0," ",'ALC POC'!C715)</f>
        <v>Denali Commission</v>
      </c>
      <c r="D715" s="480"/>
      <c r="E715" s="322" t="str">
        <f>IF('ALC Transition Plans'!$C716="yes", IF('ALC Transition Plans'!M716,"Prod",IF('ALC Transition Plans'!F716, 'ALC Transition Plans'!E716," ")),"N/A")</f>
        <v>Prod</v>
      </c>
      <c r="F715" s="261" t="str">
        <f>IF('ALC Transition Plans'!F716=0," ",'ALC Transition Plans'!F716)</f>
        <v xml:space="preserve"> </v>
      </c>
      <c r="G715" s="262" t="str">
        <f>IF('ALC Transition Plans'!G716=0," ",'ALC Transition Plans'!G716)</f>
        <v>Y</v>
      </c>
      <c r="H715" s="262" t="str">
        <f>IF('ALC Transition Plans'!H716=0," ",'ALC Transition Plans'!H716)</f>
        <v>Y</v>
      </c>
      <c r="I715" s="261" t="str">
        <f>IF('ALC Transition Plans'!I716=0," ",'ALC Transition Plans'!I716)</f>
        <v xml:space="preserve"> </v>
      </c>
      <c r="J715" s="323" t="str">
        <f>IF('ALC Transition Plans'!$O716="yes", IF('ALC Transition Plans'!X716,"Prod",IF('ALC Transition Plans'!R716, 'ALC Transition Plans'!Q716," ")),"N/A")</f>
        <v>Prod</v>
      </c>
      <c r="K715" s="267">
        <f>IF('ALC Transition Plans'!R716=0," ",'ALC Transition Plans'!R716)</f>
        <v>41334</v>
      </c>
      <c r="L715" s="270" t="str">
        <f>IF('ALC Transition Plans'!S716=0," ",'ALC Transition Plans'!S716)</f>
        <v>Y</v>
      </c>
      <c r="M715" s="267" t="str">
        <f>IF('ALC Transition Plans'!T716=0," ",'ALC Transition Plans'!T716)</f>
        <v xml:space="preserve"> </v>
      </c>
      <c r="N715" s="324" t="str">
        <f>IF('ALC Transition Plans'!$Z716="yes", IF('ALC Transition Plans'!AJ716,"Prod",IF('ALC Transition Plans'!AF716, 'ALC Transition Plans'!AC716," ")),"N/A")</f>
        <v>Prod</v>
      </c>
      <c r="O715" s="269" t="str">
        <f>IF('ALC Transition Plans'!AE716=0," ",'ALC Transition Plans'!AE716)</f>
        <v>Y</v>
      </c>
      <c r="P715" s="557" t="str">
        <f>IF('ALC Transition Plans'!AF716=0," ",'ALC Transition Plans'!AF716)</f>
        <v xml:space="preserve"> </v>
      </c>
      <c r="Q715" s="558">
        <f t="shared" si="61"/>
        <v>0</v>
      </c>
      <c r="R715" s="276" t="str">
        <f>IF(VLOOKUP(B715,'Pivot Table'!$B$5:$K$2000,8,FALSE)=1,"Yes","")</f>
        <v/>
      </c>
      <c r="S715" s="277" t="str">
        <f>'ALC Transition Plans'!BL716</f>
        <v>F</v>
      </c>
      <c r="T715" s="226" t="str">
        <f>IF('ALC POC'!D715=0," ",'ALC POC'!D715)</f>
        <v xml:space="preserve">Corrine Eilo
Jennifer Price  </v>
      </c>
      <c r="U715" s="139" t="str">
        <f>IF('ALC POC'!E715=0," ",'ALC POC'!E715)</f>
        <v>ceilo@denali.gov
jprice@denali.gov</v>
      </c>
      <c r="V715" s="139" t="str">
        <f>IF('ALC POC'!F715=0," ",'ALC POC'!F715)</f>
        <v>907-271-1414
907-271-3500</v>
      </c>
      <c r="X715">
        <f t="shared" si="60"/>
        <v>0</v>
      </c>
    </row>
    <row r="716" spans="1:24" ht="21.6" customHeight="1" x14ac:dyDescent="0.25">
      <c r="A716" s="333" t="s">
        <v>669</v>
      </c>
      <c r="B716" s="333" t="s">
        <v>689</v>
      </c>
      <c r="C716" s="480" t="str">
        <f>IF('ALC POC'!C716=0," ",'ALC POC'!C716)</f>
        <v>Broadcasting Board of Governors</v>
      </c>
      <c r="D716" s="480"/>
      <c r="E716" s="322" t="str">
        <f>IF('ALC Transition Plans'!$C717="yes", IF('ALC Transition Plans'!M717,"Prod",IF('ALC Transition Plans'!F717, 'ALC Transition Plans'!E717," ")),"N/A")</f>
        <v>Prod</v>
      </c>
      <c r="F716" s="261">
        <f>IF('ALC Transition Plans'!F717=0," ",'ALC Transition Plans'!F717)</f>
        <v>41821</v>
      </c>
      <c r="G716" s="262" t="str">
        <f>IF('ALC Transition Plans'!G717=0," ",'ALC Transition Plans'!G717)</f>
        <v>Y</v>
      </c>
      <c r="H716" s="262" t="str">
        <f>IF('ALC Transition Plans'!H717=0," ",'ALC Transition Plans'!H717)</f>
        <v>Y</v>
      </c>
      <c r="I716" s="261" t="str">
        <f>IF('ALC Transition Plans'!I717=0," ",'ALC Transition Plans'!I717)</f>
        <v xml:space="preserve"> </v>
      </c>
      <c r="J716" s="323" t="str">
        <f>IF('ALC Transition Plans'!$O717="yes", IF('ALC Transition Plans'!X717,"Prod",IF('ALC Transition Plans'!R717, 'ALC Transition Plans'!Q717," ")),"N/A")</f>
        <v>Prod</v>
      </c>
      <c r="K716" s="267">
        <f>IF('ALC Transition Plans'!R717=0," ",'ALC Transition Plans'!R717)</f>
        <v>41821</v>
      </c>
      <c r="L716" s="270" t="str">
        <f>IF('ALC Transition Plans'!S717=0," ",'ALC Transition Plans'!S717)</f>
        <v>Y</v>
      </c>
      <c r="M716" s="267" t="str">
        <f>IF('ALC Transition Plans'!T717=0," ",'ALC Transition Plans'!T717)</f>
        <v xml:space="preserve"> </v>
      </c>
      <c r="N716" s="324" t="str">
        <f>IF('ALC Transition Plans'!$Z717="yes", IF('ALC Transition Plans'!AJ717,"Prod",IF('ALC Transition Plans'!AF717, 'ALC Transition Plans'!AC717," ")),"N/A")</f>
        <v>Prod</v>
      </c>
      <c r="O716" s="269" t="str">
        <f>IF('ALC Transition Plans'!AE717=0," ",'ALC Transition Plans'!AE717)</f>
        <v>Y</v>
      </c>
      <c r="P716" s="557" t="str">
        <f>IF('ALC Transition Plans'!AF717=0," ",'ALC Transition Plans'!AF717)</f>
        <v xml:space="preserve"> </v>
      </c>
      <c r="Q716" s="558">
        <f t="shared" si="61"/>
        <v>0</v>
      </c>
      <c r="R716" s="276" t="str">
        <f>IF(VLOOKUP(B716,'Pivot Table'!$B$5:$K$2000,8,FALSE)=1,"Yes","")</f>
        <v/>
      </c>
      <c r="S716" s="277" t="str">
        <f>'ALC Transition Plans'!BL717</f>
        <v>F</v>
      </c>
      <c r="T716" s="226" t="str">
        <f>IF('ALC POC'!D716=0," ",'ALC POC'!D716)</f>
        <v xml:space="preserve">Angela Vohwinkel </v>
      </c>
      <c r="U716" s="139" t="str">
        <f>IF('ALC POC'!E716=0," ",'ALC POC'!E716)</f>
        <v>avohwinkel@bbg.gov</v>
      </c>
      <c r="V716" s="139" t="str">
        <f>IF('ALC POC'!F716=0," ",'ALC POC'!F716)</f>
        <v>202-203-4633</v>
      </c>
      <c r="X716">
        <f t="shared" si="60"/>
        <v>0</v>
      </c>
    </row>
    <row r="717" spans="1:24" ht="31.95" customHeight="1" x14ac:dyDescent="0.25">
      <c r="A717" s="333" t="s">
        <v>669</v>
      </c>
      <c r="B717" s="333" t="s">
        <v>1681</v>
      </c>
      <c r="C717" s="480" t="str">
        <f>IF('ALC POC'!C717=0," ",'ALC POC'!C717)</f>
        <v>Court Services &amp; Offender Supervision/IBC</v>
      </c>
      <c r="D717" s="480"/>
      <c r="E717" s="322" t="str">
        <f>IF('ALC Transition Plans'!$C718="yes", IF('ALC Transition Plans'!M718,"Prod",IF('ALC Transition Plans'!F718, 'ALC Transition Plans'!E718," ")),"N/A")</f>
        <v>Prod</v>
      </c>
      <c r="F717" s="261">
        <f>IF('ALC Transition Plans'!F718=0," ",'ALC Transition Plans'!F718)</f>
        <v>41791</v>
      </c>
      <c r="G717" s="262" t="str">
        <f>IF('ALC Transition Plans'!G718=0," ",'ALC Transition Plans'!G718)</f>
        <v>Y</v>
      </c>
      <c r="H717" s="262" t="str">
        <f>IF('ALC Transition Plans'!H718=0," ",'ALC Transition Plans'!H718)</f>
        <v>Y</v>
      </c>
      <c r="I717" s="261" t="str">
        <f>IF('ALC Transition Plans'!I718=0," ",'ALC Transition Plans'!I718)</f>
        <v xml:space="preserve"> </v>
      </c>
      <c r="J717" s="323" t="str">
        <f>IF('ALC Transition Plans'!$O718="yes", IF('ALC Transition Plans'!X718,"Prod",IF('ALC Transition Plans'!R718, 'ALC Transition Plans'!Q718," ")),"N/A")</f>
        <v>Prod</v>
      </c>
      <c r="K717" s="267">
        <f>IF('ALC Transition Plans'!R718=0," ",'ALC Transition Plans'!R718)</f>
        <v>41791</v>
      </c>
      <c r="L717" s="270" t="str">
        <f>IF('ALC Transition Plans'!S718=0," ",'ALC Transition Plans'!S718)</f>
        <v>Y</v>
      </c>
      <c r="M717" s="267" t="str">
        <f>IF('ALC Transition Plans'!T718=0," ",'ALC Transition Plans'!T718)</f>
        <v xml:space="preserve"> </v>
      </c>
      <c r="N717" s="324" t="str">
        <f>IF('ALC Transition Plans'!$Z718="yes", IF('ALC Transition Plans'!AJ718,"Prod",IF('ALC Transition Plans'!AF718, 'ALC Transition Plans'!AC718," ")),"N/A")</f>
        <v>Prod</v>
      </c>
      <c r="O717" s="269" t="str">
        <f>IF('ALC Transition Plans'!AE718=0," ",'ALC Transition Plans'!AE718)</f>
        <v>Y</v>
      </c>
      <c r="P717" s="557" t="str">
        <f>IF('ALC Transition Plans'!AF718=0," ",'ALC Transition Plans'!AF718)</f>
        <v xml:space="preserve"> </v>
      </c>
      <c r="Q717" s="558">
        <f t="shared" si="61"/>
        <v>0</v>
      </c>
      <c r="R717" s="276" t="str">
        <f>IF(VLOOKUP(B717,'Pivot Table'!$B$5:$K$2000,8,FALSE)=1,"Yes","")</f>
        <v/>
      </c>
      <c r="S717" s="277" t="str">
        <f>'ALC Transition Plans'!BL718</f>
        <v>F</v>
      </c>
      <c r="T717" s="226" t="str">
        <f>IF('ALC POC'!D717=0," ",'ALC POC'!D717)</f>
        <v xml:space="preserve">Porscha Hicks-Plant </v>
      </c>
      <c r="U717" s="139" t="str">
        <f>IF('ALC POC'!E717=0," ",'ALC POC'!E717)</f>
        <v>Porscha_S_Hicks-Plant@ibc.doi.gov </v>
      </c>
      <c r="V717" s="139" t="str">
        <f>IF('ALC POC'!F717=0," ",'ALC POC'!F717)</f>
        <v>303-969-7277</v>
      </c>
      <c r="X717">
        <f t="shared" si="60"/>
        <v>0</v>
      </c>
    </row>
    <row r="718" spans="1:24" ht="21.6" customHeight="1" x14ac:dyDescent="0.25">
      <c r="A718" s="333" t="s">
        <v>669</v>
      </c>
      <c r="B718" s="333" t="s">
        <v>1430</v>
      </c>
      <c r="C718" s="480" t="str">
        <f>IF('ALC POC'!C718=0," ",'ALC POC'!C718)</f>
        <v>DC Courts - IBC</v>
      </c>
      <c r="D718" s="480"/>
      <c r="E718" s="322" t="str">
        <f>IF('ALC Transition Plans'!$C719="yes", IF('ALC Transition Plans'!M719,"Prod",IF('ALC Transition Plans'!F719, 'ALC Transition Plans'!E719," ")),"N/A")</f>
        <v>Prod</v>
      </c>
      <c r="F718" s="261" t="str">
        <f>IF('ALC Transition Plans'!F719=0," ",'ALC Transition Plans'!F719)</f>
        <v xml:space="preserve"> </v>
      </c>
      <c r="G718" s="262" t="str">
        <f>IF('ALC Transition Plans'!G719=0," ",'ALC Transition Plans'!G719)</f>
        <v>Y</v>
      </c>
      <c r="H718" s="262" t="str">
        <f>IF('ALC Transition Plans'!H719=0," ",'ALC Transition Plans'!H719)</f>
        <v>Y</v>
      </c>
      <c r="I718" s="261" t="str">
        <f>IF('ALC Transition Plans'!I719=0," ",'ALC Transition Plans'!I719)</f>
        <v xml:space="preserve"> </v>
      </c>
      <c r="J718" s="323" t="str">
        <f>IF('ALC Transition Plans'!$O719="yes", IF('ALC Transition Plans'!X719,"Prod",IF('ALC Transition Plans'!R719, 'ALC Transition Plans'!Q719," ")),"N/A")</f>
        <v>Prod</v>
      </c>
      <c r="K718" s="267" t="str">
        <f>IF('ALC Transition Plans'!R719=0," ",'ALC Transition Plans'!R719)</f>
        <v xml:space="preserve"> </v>
      </c>
      <c r="L718" s="270" t="str">
        <f>IF('ALC Transition Plans'!S719=0," ",'ALC Transition Plans'!S719)</f>
        <v>Y</v>
      </c>
      <c r="M718" s="267" t="str">
        <f>IF('ALC Transition Plans'!T719=0," ",'ALC Transition Plans'!T719)</f>
        <v xml:space="preserve"> </v>
      </c>
      <c r="N718" s="324" t="str">
        <f>IF('ALC Transition Plans'!$Z719="yes", IF('ALC Transition Plans'!AJ719,"Prod",IF('ALC Transition Plans'!AF719, 'ALC Transition Plans'!AC719," ")),"N/A")</f>
        <v>Prod</v>
      </c>
      <c r="O718" s="269" t="str">
        <f>IF('ALC Transition Plans'!AE719=0," ",'ALC Transition Plans'!AE719)</f>
        <v>Y</v>
      </c>
      <c r="P718" s="557" t="str">
        <f>IF('ALC Transition Plans'!AF719=0," ",'ALC Transition Plans'!AF719)</f>
        <v xml:space="preserve"> </v>
      </c>
      <c r="Q718" s="558">
        <f t="shared" ref="Q718" si="69">COUNTIF(E718:P718,"X")</f>
        <v>0</v>
      </c>
      <c r="R718" s="276" t="str">
        <f>IF(VLOOKUP(B718,'Pivot Table'!$B$5:$K$2000,8,FALSE)=1,"Yes","")</f>
        <v/>
      </c>
      <c r="S718" s="277" t="str">
        <f>'ALC Transition Plans'!BL719</f>
        <v>F</v>
      </c>
      <c r="T718" s="226" t="str">
        <f>IF('ALC POC'!D718=0," ",'ALC POC'!D718)</f>
        <v xml:space="preserve">Vernice B. Russell
Hamer Legette </v>
      </c>
      <c r="U718" s="139" t="str">
        <f>IF('ALC POC'!E718=0," ",'ALC POC'!E718)</f>
        <v>Vernice.Russell@dcsc.gov
hamer.legette@dcsc.gov</v>
      </c>
      <c r="V718" s="139" t="str">
        <f>IF('ALC POC'!F718=0," ",'ALC POC'!F718)</f>
        <v>202-879-2896
202.879.7598</v>
      </c>
      <c r="X718">
        <f t="shared" si="60"/>
        <v>0</v>
      </c>
    </row>
    <row r="719" spans="1:24" ht="21.6" customHeight="1" x14ac:dyDescent="0.25">
      <c r="A719" s="333" t="s">
        <v>669</v>
      </c>
      <c r="B719" s="333" t="s">
        <v>690</v>
      </c>
      <c r="C719" s="480" t="str">
        <f>IF('ALC POC'!C719=0," ",'ALC POC'!C719)</f>
        <v>Public Defender Service - IBC</v>
      </c>
      <c r="D719" s="480"/>
      <c r="E719" s="322" t="str">
        <f>IF('ALC Transition Plans'!$C720="yes", IF('ALC Transition Plans'!M720,"Prod",IF('ALC Transition Plans'!F720, 'ALC Transition Plans'!E720," ")),"N/A")</f>
        <v>Prod</v>
      </c>
      <c r="F719" s="261">
        <f>IF('ALC Transition Plans'!F720=0," ",'ALC Transition Plans'!F720)</f>
        <v>41000</v>
      </c>
      <c r="G719" s="262" t="str">
        <f>IF('ALC Transition Plans'!G720=0," ",'ALC Transition Plans'!G720)</f>
        <v>Y</v>
      </c>
      <c r="H719" s="262" t="str">
        <f>IF('ALC Transition Plans'!H720=0," ",'ALC Transition Plans'!H720)</f>
        <v>Y</v>
      </c>
      <c r="I719" s="261" t="str">
        <f>IF('ALC Transition Plans'!I720=0," ",'ALC Transition Plans'!I720)</f>
        <v xml:space="preserve"> </v>
      </c>
      <c r="J719" s="323" t="str">
        <f>IF('ALC Transition Plans'!$O720="yes", IF('ALC Transition Plans'!X720,"Prod",IF('ALC Transition Plans'!R720, 'ALC Transition Plans'!Q720," ")),"N/A")</f>
        <v>Prod</v>
      </c>
      <c r="K719" s="267">
        <f>IF('ALC Transition Plans'!R720=0," ",'ALC Transition Plans'!R720)</f>
        <v>41306</v>
      </c>
      <c r="L719" s="270" t="str">
        <f>IF('ALC Transition Plans'!S720=0," ",'ALC Transition Plans'!S720)</f>
        <v>Y</v>
      </c>
      <c r="M719" s="267" t="str">
        <f>IF('ALC Transition Plans'!T720=0," ",'ALC Transition Plans'!T720)</f>
        <v xml:space="preserve"> </v>
      </c>
      <c r="N719" s="324" t="str">
        <f>IF('ALC Transition Plans'!$Z720="yes", IF('ALC Transition Plans'!AJ720,"Prod",IF('ALC Transition Plans'!AF720, 'ALC Transition Plans'!AC720," ")),"N/A")</f>
        <v>Prod</v>
      </c>
      <c r="O719" s="269" t="str">
        <f>IF('ALC Transition Plans'!AE720=0," ",'ALC Transition Plans'!AE720)</f>
        <v>Y</v>
      </c>
      <c r="P719" s="557" t="str">
        <f>IF('ALC Transition Plans'!AF720=0," ",'ALC Transition Plans'!AF720)</f>
        <v xml:space="preserve"> </v>
      </c>
      <c r="Q719" s="558">
        <f t="shared" si="61"/>
        <v>0</v>
      </c>
      <c r="R719" s="276" t="str">
        <f>IF(VLOOKUP(B719,'Pivot Table'!$B$5:$K$2000,8,FALSE)=1,"Yes","")</f>
        <v/>
      </c>
      <c r="S719" s="277" t="str">
        <f>'ALC Transition Plans'!BL720</f>
        <v>F</v>
      </c>
      <c r="T719" s="226" t="str">
        <f>IF('ALC POC'!D719=0," ",'ALC POC'!D719)</f>
        <v xml:space="preserve">Porscha Hicks-Plant </v>
      </c>
      <c r="U719" s="139" t="str">
        <f>IF('ALC POC'!E719=0," ",'ALC POC'!E719)</f>
        <v>Porscha_S_Hicks-Plant@ibc.doi.gov </v>
      </c>
      <c r="V719" s="139" t="str">
        <f>IF('ALC POC'!F719=0," ",'ALC POC'!F719)</f>
        <v>303-969-7277</v>
      </c>
      <c r="X719">
        <f t="shared" si="60"/>
        <v>0</v>
      </c>
    </row>
    <row r="720" spans="1:24" ht="42" customHeight="1" x14ac:dyDescent="0.25">
      <c r="A720" s="333" t="s">
        <v>669</v>
      </c>
      <c r="B720" s="333" t="s">
        <v>691</v>
      </c>
      <c r="C720" s="480" t="str">
        <f>IF('ALC POC'!C720=0," ",'ALC POC'!C720)</f>
        <v>MILLENNIUM CHALLENGE CORPORATION(MCC) - IBC</v>
      </c>
      <c r="D720" s="480"/>
      <c r="E720" s="322" t="str">
        <f>IF('ALC Transition Plans'!$C721="yes", IF('ALC Transition Plans'!M721,"Prod",IF('ALC Transition Plans'!F721, 'ALC Transition Plans'!E721," ")),"N/A")</f>
        <v>Prod</v>
      </c>
      <c r="F720" s="261">
        <f>IF('ALC Transition Plans'!F721=0," ",'ALC Transition Plans'!F721)</f>
        <v>41791</v>
      </c>
      <c r="G720" s="262" t="str">
        <f>IF('ALC Transition Plans'!G721=0," ",'ALC Transition Plans'!G721)</f>
        <v>Y</v>
      </c>
      <c r="H720" s="262" t="str">
        <f>IF('ALC Transition Plans'!H721=0," ",'ALC Transition Plans'!H721)</f>
        <v>Y</v>
      </c>
      <c r="I720" s="261" t="str">
        <f>IF('ALC Transition Plans'!I721=0," ",'ALC Transition Plans'!I721)</f>
        <v xml:space="preserve"> </v>
      </c>
      <c r="J720" s="323" t="str">
        <f>IF('ALC Transition Plans'!$O721="yes", IF('ALC Transition Plans'!X721,"Prod",IF('ALC Transition Plans'!R721, 'ALC Transition Plans'!Q721," ")),"N/A")</f>
        <v>Prod</v>
      </c>
      <c r="K720" s="267">
        <f>IF('ALC Transition Plans'!R721=0," ",'ALC Transition Plans'!R721)</f>
        <v>41791</v>
      </c>
      <c r="L720" s="270" t="str">
        <f>IF('ALC Transition Plans'!S721=0," ",'ALC Transition Plans'!S721)</f>
        <v>Y</v>
      </c>
      <c r="M720" s="267" t="str">
        <f>IF('ALC Transition Plans'!T721=0," ",'ALC Transition Plans'!T721)</f>
        <v xml:space="preserve"> </v>
      </c>
      <c r="N720" s="324" t="str">
        <f>IF('ALC Transition Plans'!$Z721="yes", IF('ALC Transition Plans'!AJ721,"Prod",IF('ALC Transition Plans'!AF721, 'ALC Transition Plans'!AC721," ")),"N/A")</f>
        <v>Prod</v>
      </c>
      <c r="O720" s="269" t="str">
        <f>IF('ALC Transition Plans'!AE721=0," ",'ALC Transition Plans'!AE721)</f>
        <v>Y</v>
      </c>
      <c r="P720" s="557" t="str">
        <f>IF('ALC Transition Plans'!AF721=0," ",'ALC Transition Plans'!AF721)</f>
        <v xml:space="preserve"> </v>
      </c>
      <c r="Q720" s="558">
        <f t="shared" si="61"/>
        <v>0</v>
      </c>
      <c r="R720" s="276" t="str">
        <f>IF(VLOOKUP(B720,'Pivot Table'!$B$5:$K$2000,8,FALSE)=1,"Yes","")</f>
        <v/>
      </c>
      <c r="S720" s="277" t="str">
        <f>'ALC Transition Plans'!BL721</f>
        <v>F</v>
      </c>
      <c r="T720" s="226" t="str">
        <f>IF('ALC POC'!D720=0," ",'ALC POC'!D720)</f>
        <v>Porscha Hicks-Plant 
Barbara Campbell</v>
      </c>
      <c r="U720" s="139" t="str">
        <f>IF('ALC POC'!E720=0," ",'ALC POC'!E720)</f>
        <v>Porscha_S_Hicks-Plant@ibc.doi.gov </v>
      </c>
      <c r="V720" s="139" t="str">
        <f>IF('ALC POC'!F720=0," ",'ALC POC'!F720)</f>
        <v>303-969-7277
303-969-5412</v>
      </c>
      <c r="X720">
        <f t="shared" si="60"/>
        <v>0</v>
      </c>
    </row>
    <row r="721" spans="1:24" ht="36.75" customHeight="1" x14ac:dyDescent="0.25">
      <c r="A721" s="333" t="s">
        <v>669</v>
      </c>
      <c r="B721" s="333" t="s">
        <v>692</v>
      </c>
      <c r="C721" s="480" t="str">
        <f>IF('ALC POC'!C721=0," ",'ALC POC'!C721)</f>
        <v>NATIONAL RECONNAISSANCE OFFICE(NRO)</v>
      </c>
      <c r="D721" s="480"/>
      <c r="E721" s="322" t="str">
        <f>IF('ALC Transition Plans'!$C722="yes", IF('ALC Transition Plans'!M722,"Prod",IF('ALC Transition Plans'!F722, 'ALC Transition Plans'!E722," ")),"N/A")</f>
        <v>Prod</v>
      </c>
      <c r="F721" s="261">
        <f>IF('ALC Transition Plans'!F722=0," ",'ALC Transition Plans'!F722)</f>
        <v>41000</v>
      </c>
      <c r="G721" s="262" t="str">
        <f>IF('ALC Transition Plans'!G722=0," ",'ALC Transition Plans'!G722)</f>
        <v>Y</v>
      </c>
      <c r="H721" s="262" t="str">
        <f>IF('ALC Transition Plans'!H722=0," ",'ALC Transition Plans'!H722)</f>
        <v>Y</v>
      </c>
      <c r="I721" s="261" t="str">
        <f>IF('ALC Transition Plans'!I722=0," ",'ALC Transition Plans'!I722)</f>
        <v xml:space="preserve"> </v>
      </c>
      <c r="J721" s="329" t="str">
        <f>IF('ALC Transition Plans'!$O722="yes", IF('ALC Transition Plans'!X722,"Prod",IF('ALC Transition Plans'!R722, 'ALC Transition Plans'!Q722," ")),"N/A")</f>
        <v>N/A</v>
      </c>
      <c r="K721" s="330" t="str">
        <f>IF('ALC Transition Plans'!R722=0," ",'ALC Transition Plans'!R722)</f>
        <v xml:space="preserve"> </v>
      </c>
      <c r="L721" s="332" t="str">
        <f>IF('ALC Transition Plans'!S722=0," ",'ALC Transition Plans'!S722)</f>
        <v xml:space="preserve"> </v>
      </c>
      <c r="M721" s="330" t="str">
        <f>IF('ALC Transition Plans'!T722=0," ",'ALC Transition Plans'!T722)</f>
        <v xml:space="preserve"> </v>
      </c>
      <c r="N721" s="329" t="str">
        <f>IF('ALC Transition Plans'!$Z722="yes", IF('ALC Transition Plans'!AJ722,"Prod",IF('ALC Transition Plans'!AF722, 'ALC Transition Plans'!AC722," ")),"N/A")</f>
        <v>N/A</v>
      </c>
      <c r="O721" s="332" t="str">
        <f>IF('ALC Transition Plans'!AE722=0," ",'ALC Transition Plans'!AE722)</f>
        <v xml:space="preserve"> </v>
      </c>
      <c r="P721" s="560" t="str">
        <f>IF('ALC Transition Plans'!AF722=0," ",'ALC Transition Plans'!AF722)</f>
        <v xml:space="preserve"> </v>
      </c>
      <c r="Q721" s="558">
        <f t="shared" si="61"/>
        <v>0</v>
      </c>
      <c r="R721" s="276" t="str">
        <f>IF(VLOOKUP(B721,'Pivot Table'!$B$5:$K$2000,8,FALSE)=1,"Yes","")</f>
        <v/>
      </c>
      <c r="S721" s="277" t="str">
        <f>'ALC Transition Plans'!BL722</f>
        <v>F</v>
      </c>
      <c r="T721" s="226" t="str">
        <f>IF('ALC POC'!D721=0," ",'ALC POC'!D721)</f>
        <v>Jessica Sharps</v>
      </c>
      <c r="U721" s="139" t="str">
        <f>IF('ALC POC'!E721=0," ",'ALC POC'!E721)</f>
        <v>sharpjes@nro.mil</v>
      </c>
      <c r="V721" s="139" t="str">
        <f>IF('ALC POC'!F721=0," ",'ALC POC'!F721)</f>
        <v>703-808-6325</v>
      </c>
      <c r="X721">
        <f t="shared" si="60"/>
        <v>0</v>
      </c>
    </row>
    <row r="722" spans="1:24" ht="41.25" customHeight="1" x14ac:dyDescent="0.25">
      <c r="A722" s="333" t="s">
        <v>669</v>
      </c>
      <c r="B722" s="333" t="s">
        <v>1965</v>
      </c>
      <c r="C722" s="480" t="str">
        <f>IF('ALC POC'!C722=0," ",'ALC POC'!C722)</f>
        <v>NATIONAL RECONNAISSANCE OFFICE (NRO)</v>
      </c>
      <c r="D722" s="480"/>
      <c r="E722" s="322" t="str">
        <f>IF('ALC Transition Plans'!$C723="yes", IF('ALC Transition Plans'!M723,"Prod",IF('ALC Transition Plans'!F723, 'ALC Transition Plans'!E723," ")),"N/A")</f>
        <v>Prod</v>
      </c>
      <c r="F722" s="261" t="str">
        <f>IF('ALC Transition Plans'!F723=0," ",'ALC Transition Plans'!F723)</f>
        <v xml:space="preserve"> </v>
      </c>
      <c r="G722" s="262" t="str">
        <f>IF('ALC Transition Plans'!G723=0," ",'ALC Transition Plans'!G723)</f>
        <v>Y</v>
      </c>
      <c r="H722" s="262" t="str">
        <f>IF('ALC Transition Plans'!H723=0," ",'ALC Transition Plans'!H723)</f>
        <v>Y</v>
      </c>
      <c r="I722" s="261" t="str">
        <f>IF('ALC Transition Plans'!I723=0," ",'ALC Transition Plans'!I723)</f>
        <v xml:space="preserve"> </v>
      </c>
      <c r="J722" s="323" t="str">
        <f>IF('ALC Transition Plans'!$O723="yes", IF('ALC Transition Plans'!X723,"Prod",IF('ALC Transition Plans'!R723, 'ALC Transition Plans'!Q723," ")),"N/A")</f>
        <v>Prod</v>
      </c>
      <c r="K722" s="267" t="str">
        <f>IF('ALC Transition Plans'!R723=0," ",'ALC Transition Plans'!R723)</f>
        <v xml:space="preserve"> </v>
      </c>
      <c r="L722" s="270" t="str">
        <f>IF('ALC Transition Plans'!S723=0," ",'ALC Transition Plans'!S723)</f>
        <v xml:space="preserve"> </v>
      </c>
      <c r="M722" s="267" t="str">
        <f>IF('ALC Transition Plans'!T723=0," ",'ALC Transition Plans'!T723)</f>
        <v xml:space="preserve"> </v>
      </c>
      <c r="N722" s="324" t="str">
        <f>IF('ALC Transition Plans'!$Z723="yes", IF('ALC Transition Plans'!AJ723,"Prod",IF('ALC Transition Plans'!AF723, 'ALC Transition Plans'!AC723," ")),"N/A")</f>
        <v>Prod</v>
      </c>
      <c r="O722" s="269" t="str">
        <f>IF('ALC Transition Plans'!AE723=0," ",'ALC Transition Plans'!AE723)</f>
        <v xml:space="preserve"> </v>
      </c>
      <c r="P722" s="557" t="str">
        <f>IF('ALC Transition Plans'!AF723=0," ",'ALC Transition Plans'!AF723)</f>
        <v xml:space="preserve"> </v>
      </c>
      <c r="Q722" s="558">
        <f t="shared" ref="Q722" si="70">COUNTIF(E722:P722,"X")</f>
        <v>0</v>
      </c>
      <c r="R722" s="276" t="str">
        <f>IF(VLOOKUP(B722,'Pivot Table'!$B$5:$K$2000,8,FALSE)=1,"Yes","")</f>
        <v/>
      </c>
      <c r="S722" s="277" t="str">
        <f>'ALC Transition Plans'!BL723</f>
        <v>F</v>
      </c>
      <c r="T722" s="226" t="str">
        <f>IF('ALC POC'!D722=0," ",'ALC POC'!D722)</f>
        <v>PAM DELILLIO</v>
      </c>
      <c r="U722" s="139" t="str">
        <f>IF('ALC POC'!E722=0," ",'ALC POC'!E722)</f>
        <v>delillio@nro.mil</v>
      </c>
      <c r="V722" s="139" t="str">
        <f>IF('ALC POC'!F722=0," ",'ALC POC'!F722)</f>
        <v>703-808-2405</v>
      </c>
      <c r="X722">
        <f t="shared" si="60"/>
        <v>0</v>
      </c>
    </row>
    <row r="723" spans="1:24" ht="21.6" customHeight="1" x14ac:dyDescent="0.25">
      <c r="A723" s="333" t="s">
        <v>669</v>
      </c>
      <c r="B723" s="333" t="s">
        <v>693</v>
      </c>
      <c r="C723" s="480" t="str">
        <f>IF('ALC POC'!C723=0," ",'ALC POC'!C723)</f>
        <v>Federal Housing Finance Agency - ARC</v>
      </c>
      <c r="D723" s="480"/>
      <c r="E723" s="322" t="str">
        <f>IF('ALC Transition Plans'!$C724="yes", IF('ALC Transition Plans'!M724,"Prod",IF('ALC Transition Plans'!F724, 'ALC Transition Plans'!E724," ")),"N/A")</f>
        <v>Prod</v>
      </c>
      <c r="F723" s="261">
        <f>IF('ALC Transition Plans'!F724=0," ",'ALC Transition Plans'!F724)</f>
        <v>41487</v>
      </c>
      <c r="G723" s="262" t="str">
        <f>IF('ALC Transition Plans'!G724=0," ",'ALC Transition Plans'!G724)</f>
        <v>Y</v>
      </c>
      <c r="H723" s="262" t="str">
        <f>IF('ALC Transition Plans'!H724=0," ",'ALC Transition Plans'!H724)</f>
        <v>Y</v>
      </c>
      <c r="I723" s="261" t="str">
        <f>IF('ALC Transition Plans'!I724=0," ",'ALC Transition Plans'!I724)</f>
        <v xml:space="preserve"> </v>
      </c>
      <c r="J723" s="323" t="str">
        <f>IF('ALC Transition Plans'!$O724="yes", IF('ALC Transition Plans'!X724,"Prod",IF('ALC Transition Plans'!R724, 'ALC Transition Plans'!Q724," ")),"N/A")</f>
        <v>Prod</v>
      </c>
      <c r="K723" s="267">
        <f>IF('ALC Transition Plans'!R724=0," ",'ALC Transition Plans'!R724)</f>
        <v>41487</v>
      </c>
      <c r="L723" s="270" t="str">
        <f>IF('ALC Transition Plans'!S724=0," ",'ALC Transition Plans'!S724)</f>
        <v>Y</v>
      </c>
      <c r="M723" s="267" t="str">
        <f>IF('ALC Transition Plans'!T724=0," ",'ALC Transition Plans'!T724)</f>
        <v xml:space="preserve"> </v>
      </c>
      <c r="N723" s="324" t="str">
        <f>IF('ALC Transition Plans'!$Z724="yes", IF('ALC Transition Plans'!AJ724,"Prod",IF('ALC Transition Plans'!AF724, 'ALC Transition Plans'!AC724," ")),"N/A")</f>
        <v>Prod</v>
      </c>
      <c r="O723" s="269" t="str">
        <f>IF('ALC Transition Plans'!AE724=0," ",'ALC Transition Plans'!AE724)</f>
        <v>Y</v>
      </c>
      <c r="P723" s="557" t="str">
        <f>IF('ALC Transition Plans'!AF724=0," ",'ALC Transition Plans'!AF724)</f>
        <v xml:space="preserve"> </v>
      </c>
      <c r="Q723" s="558">
        <f t="shared" si="61"/>
        <v>0</v>
      </c>
      <c r="R723" s="276" t="str">
        <f>IF(VLOOKUP(B723,'Pivot Table'!$B$5:$K$2000,8,FALSE)=1,"Yes","")</f>
        <v/>
      </c>
      <c r="S723" s="277" t="str">
        <f>'ALC Transition Plans'!BL724</f>
        <v>F</v>
      </c>
      <c r="T723" s="226" t="str">
        <f>IF('ALC POC'!D723=0," ",'ALC POC'!D723)</f>
        <v xml:space="preserve">Brian Casto </v>
      </c>
      <c r="U723" s="139" t="str">
        <f>IF('ALC POC'!E723=0," ",'ALC POC'!E723)</f>
        <v xml:space="preserve">Brian.Casto@bpd.treas.gov, </v>
      </c>
      <c r="V723" s="139" t="str">
        <f>IF('ALC POC'!F723=0," ",'ALC POC'!F723)</f>
        <v>304-480-7024</v>
      </c>
      <c r="X723">
        <f t="shared" si="60"/>
        <v>0</v>
      </c>
    </row>
    <row r="724" spans="1:24" ht="31.95" customHeight="1" x14ac:dyDescent="0.25">
      <c r="A724" s="333" t="s">
        <v>669</v>
      </c>
      <c r="B724" s="333" t="s">
        <v>694</v>
      </c>
      <c r="C724" s="480" t="str">
        <f>IF('ALC POC'!C724=0," ",'ALC POC'!C724)</f>
        <v>Federal Housing Finance Agency - IG - ARC</v>
      </c>
      <c r="D724" s="480"/>
      <c r="E724" s="322" t="str">
        <f>IF('ALC Transition Plans'!$C725="yes", IF('ALC Transition Plans'!M725,"Prod",IF('ALC Transition Plans'!F725, 'ALC Transition Plans'!E725," ")),"N/A")</f>
        <v>Prod</v>
      </c>
      <c r="F724" s="261">
        <f>IF('ALC Transition Plans'!F725=0," ",'ALC Transition Plans'!F725)</f>
        <v>41487</v>
      </c>
      <c r="G724" s="262" t="str">
        <f>IF('ALC Transition Plans'!G725=0," ",'ALC Transition Plans'!G725)</f>
        <v>Y</v>
      </c>
      <c r="H724" s="262" t="str">
        <f>IF('ALC Transition Plans'!H725=0," ",'ALC Transition Plans'!H725)</f>
        <v>Y</v>
      </c>
      <c r="I724" s="261" t="str">
        <f>IF('ALC Transition Plans'!I725=0," ",'ALC Transition Plans'!I725)</f>
        <v xml:space="preserve"> </v>
      </c>
      <c r="J724" s="323" t="str">
        <f>IF('ALC Transition Plans'!$O725="yes", IF('ALC Transition Plans'!X725,"Prod",IF('ALC Transition Plans'!R725, 'ALC Transition Plans'!Q725," ")),"N/A")</f>
        <v>Prod</v>
      </c>
      <c r="K724" s="267">
        <f>IF('ALC Transition Plans'!R725=0," ",'ALC Transition Plans'!R725)</f>
        <v>41487</v>
      </c>
      <c r="L724" s="270" t="str">
        <f>IF('ALC Transition Plans'!S725=0," ",'ALC Transition Plans'!S725)</f>
        <v>Y</v>
      </c>
      <c r="M724" s="267" t="str">
        <f>IF('ALC Transition Plans'!T725=0," ",'ALC Transition Plans'!T725)</f>
        <v xml:space="preserve"> </v>
      </c>
      <c r="N724" s="324" t="str">
        <f>IF('ALC Transition Plans'!$Z725="yes", IF('ALC Transition Plans'!AJ725,"Prod",IF('ALC Transition Plans'!AF725, 'ALC Transition Plans'!AC725," ")),"N/A")</f>
        <v>Prod</v>
      </c>
      <c r="O724" s="269" t="str">
        <f>IF('ALC Transition Plans'!AE725=0," ",'ALC Transition Plans'!AE725)</f>
        <v>Y</v>
      </c>
      <c r="P724" s="557" t="str">
        <f>IF('ALC Transition Plans'!AF725=0," ",'ALC Transition Plans'!AF725)</f>
        <v xml:space="preserve"> </v>
      </c>
      <c r="Q724" s="558">
        <f t="shared" si="61"/>
        <v>0</v>
      </c>
      <c r="R724" s="276" t="str">
        <f>IF(VLOOKUP(B724,'Pivot Table'!$B$5:$K$2000,8,FALSE)=1,"Yes","")</f>
        <v/>
      </c>
      <c r="S724" s="277" t="str">
        <f>'ALC Transition Plans'!BL725</f>
        <v>F</v>
      </c>
      <c r="T724" s="226" t="str">
        <f>IF('ALC POC'!D724=0," ",'ALC POC'!D724)</f>
        <v xml:space="preserve">Brian Casto </v>
      </c>
      <c r="U724" s="139" t="str">
        <f>IF('ALC POC'!E724=0," ",'ALC POC'!E724)</f>
        <v xml:space="preserve">Brian.Casto@bpd.treas.gov, </v>
      </c>
      <c r="V724" s="139" t="str">
        <f>IF('ALC POC'!F724=0," ",'ALC POC'!F724)</f>
        <v>304-480-7023</v>
      </c>
      <c r="X724">
        <f t="shared" si="60"/>
        <v>0</v>
      </c>
    </row>
    <row r="725" spans="1:24" ht="36" customHeight="1" x14ac:dyDescent="0.25">
      <c r="A725" s="333" t="s">
        <v>669</v>
      </c>
      <c r="B725" s="333" t="s">
        <v>695</v>
      </c>
      <c r="C725" s="480" t="str">
        <f>IF('ALC POC'!C725=0," ",'ALC POC'!C725)</f>
        <v>Consumer Financial Protection Bureau - ARC</v>
      </c>
      <c r="D725" s="480"/>
      <c r="E725" s="322" t="str">
        <f>IF('ALC Transition Plans'!$C726="yes", IF('ALC Transition Plans'!M726,"Prod",IF('ALC Transition Plans'!F726, 'ALC Transition Plans'!E726," ")),"N/A")</f>
        <v>Prod</v>
      </c>
      <c r="F725" s="261">
        <f>IF('ALC Transition Plans'!F726=0," ",'ALC Transition Plans'!F726)</f>
        <v>41518</v>
      </c>
      <c r="G725" s="262" t="str">
        <f>IF('ALC Transition Plans'!G726=0," ",'ALC Transition Plans'!G726)</f>
        <v>Y</v>
      </c>
      <c r="H725" s="262" t="str">
        <f>IF('ALC Transition Plans'!H726=0," ",'ALC Transition Plans'!H726)</f>
        <v>Y</v>
      </c>
      <c r="I725" s="261" t="str">
        <f>IF('ALC Transition Plans'!I726=0," ",'ALC Transition Plans'!I726)</f>
        <v xml:space="preserve"> </v>
      </c>
      <c r="J725" s="323" t="str">
        <f>IF('ALC Transition Plans'!$O726="yes", IF('ALC Transition Plans'!X726,"Prod",IF('ALC Transition Plans'!R726, 'ALC Transition Plans'!Q726," ")),"N/A")</f>
        <v>Prod</v>
      </c>
      <c r="K725" s="267">
        <f>IF('ALC Transition Plans'!R726=0," ",'ALC Transition Plans'!R726)</f>
        <v>41518</v>
      </c>
      <c r="L725" s="270" t="str">
        <f>IF('ALC Transition Plans'!S726=0," ",'ALC Transition Plans'!S726)</f>
        <v>Y</v>
      </c>
      <c r="M725" s="267" t="str">
        <f>IF('ALC Transition Plans'!T726=0," ",'ALC Transition Plans'!T726)</f>
        <v xml:space="preserve"> </v>
      </c>
      <c r="N725" s="324" t="str">
        <f>IF('ALC Transition Plans'!$Z726="yes", IF('ALC Transition Plans'!AJ726,"Prod",IF('ALC Transition Plans'!AF726, 'ALC Transition Plans'!AC726," ")),"N/A")</f>
        <v>Prod</v>
      </c>
      <c r="O725" s="269" t="str">
        <f>IF('ALC Transition Plans'!AE726=0," ",'ALC Transition Plans'!AE726)</f>
        <v>Y</v>
      </c>
      <c r="P725" s="557" t="str">
        <f>IF('ALC Transition Plans'!AF726=0," ",'ALC Transition Plans'!AF726)</f>
        <v xml:space="preserve"> </v>
      </c>
      <c r="Q725" s="558">
        <f t="shared" si="61"/>
        <v>0</v>
      </c>
      <c r="R725" s="276" t="str">
        <f>IF(VLOOKUP(B725,'Pivot Table'!$B$5:$K$2000,8,FALSE)=1,"Yes","")</f>
        <v/>
      </c>
      <c r="S725" s="277" t="str">
        <f>'ALC Transition Plans'!BL726</f>
        <v>F</v>
      </c>
      <c r="T725" s="226" t="str">
        <f>IF('ALC POC'!D725=0," ",'ALC POC'!D725)</f>
        <v>Brian Casto</v>
      </c>
      <c r="U725" s="139" t="str">
        <f>IF('ALC POC'!E725=0," ",'ALC POC'!E725)</f>
        <v>Brian.Casto@bpd.treas.gov</v>
      </c>
      <c r="V725" s="139" t="str">
        <f>IF('ALC POC'!F725=0," ",'ALC POC'!F725)</f>
        <v>304-480-7018</v>
      </c>
      <c r="X725">
        <f t="shared" si="60"/>
        <v>0</v>
      </c>
    </row>
    <row r="726" spans="1:24" ht="21.6" customHeight="1" x14ac:dyDescent="0.25">
      <c r="A726" s="333" t="s">
        <v>669</v>
      </c>
      <c r="B726" s="333" t="s">
        <v>753</v>
      </c>
      <c r="C726" s="480" t="str">
        <f>IF('ALC POC'!C726=0," ",'ALC POC'!C726)</f>
        <v>Gulf Coast Ecosystem - ARC</v>
      </c>
      <c r="D726" s="480"/>
      <c r="E726" s="322" t="str">
        <f>IF('ALC Transition Plans'!$C727="yes", IF('ALC Transition Plans'!M727,"Prod",IF('ALC Transition Plans'!F727, 'ALC Transition Plans'!E727," ")),"N/A")</f>
        <v>Prod</v>
      </c>
      <c r="F726" s="261">
        <f>IF('ALC Transition Plans'!F727=0," ",'ALC Transition Plans'!F727)</f>
        <v>41579</v>
      </c>
      <c r="G726" s="262" t="str">
        <f>IF('ALC Transition Plans'!G727=0," ",'ALC Transition Plans'!G727)</f>
        <v>Y</v>
      </c>
      <c r="H726" s="262" t="str">
        <f>IF('ALC Transition Plans'!H727=0," ",'ALC Transition Plans'!H727)</f>
        <v>Y</v>
      </c>
      <c r="I726" s="261" t="str">
        <f>IF('ALC Transition Plans'!I727=0," ",'ALC Transition Plans'!I727)</f>
        <v xml:space="preserve"> </v>
      </c>
      <c r="J726" s="323" t="str">
        <f>IF('ALC Transition Plans'!$O727="yes", IF('ALC Transition Plans'!X727,"Prod",IF('ALC Transition Plans'!R727, 'ALC Transition Plans'!Q727," ")),"N/A")</f>
        <v>Prod</v>
      </c>
      <c r="K726" s="267">
        <f>IF('ALC Transition Plans'!R727=0," ",'ALC Transition Plans'!R727)</f>
        <v>41579</v>
      </c>
      <c r="L726" s="270" t="str">
        <f>IF('ALC Transition Plans'!S727=0," ",'ALC Transition Plans'!S727)</f>
        <v>Y</v>
      </c>
      <c r="M726" s="267" t="str">
        <f>IF('ALC Transition Plans'!T727=0," ",'ALC Transition Plans'!T727)</f>
        <v xml:space="preserve"> </v>
      </c>
      <c r="N726" s="324" t="str">
        <f>IF('ALC Transition Plans'!$Z727="yes", IF('ALC Transition Plans'!AJ727,"Prod",IF('ALC Transition Plans'!AF727, 'ALC Transition Plans'!AC727," ")),"N/A")</f>
        <v>Prod</v>
      </c>
      <c r="O726" s="269" t="str">
        <f>IF('ALC Transition Plans'!AE727=0," ",'ALC Transition Plans'!AE727)</f>
        <v>Y</v>
      </c>
      <c r="P726" s="557" t="str">
        <f>IF('ALC Transition Plans'!AF727=0," ",'ALC Transition Plans'!AF727)</f>
        <v xml:space="preserve"> </v>
      </c>
      <c r="Q726" s="558">
        <f t="shared" si="61"/>
        <v>0</v>
      </c>
      <c r="R726" s="276" t="str">
        <f>IF(VLOOKUP(B726,'Pivot Table'!$B$5:$K$2000,8,FALSE)=1,"Yes","")</f>
        <v/>
      </c>
      <c r="S726" s="277" t="str">
        <f>'ALC Transition Plans'!BL727</f>
        <v>F</v>
      </c>
      <c r="T726" s="226" t="str">
        <f>IF('ALC POC'!D726=0," ",'ALC POC'!D726)</f>
        <v>Brian Casto</v>
      </c>
      <c r="U726" s="139" t="str">
        <f>IF('ALC POC'!E726=0," ",'ALC POC'!E726)</f>
        <v>Brian.Casto@bpd.treas.gov</v>
      </c>
      <c r="V726" s="139" t="str">
        <f>IF('ALC POC'!F726=0," ",'ALC POC'!F726)</f>
        <v>304-480-7018</v>
      </c>
      <c r="X726">
        <f t="shared" si="60"/>
        <v>0</v>
      </c>
    </row>
    <row r="727" spans="1:24" ht="15" x14ac:dyDescent="0.25">
      <c r="A727" s="333" t="s">
        <v>697</v>
      </c>
      <c r="B727" s="333" t="s">
        <v>696</v>
      </c>
      <c r="C727" s="480" t="str">
        <f>IF('ALC POC'!C727=0," ",'ALC POC'!C727)</f>
        <v>DOD-DFAS-IN, JAXBE</v>
      </c>
      <c r="D727" s="480"/>
      <c r="E727" s="322" t="str">
        <f>IF('ALC Transition Plans'!$C728="yes", IF('ALC Transition Plans'!M728,"Prod",IF('ALC Transition Plans'!F728, 'ALC Transition Plans'!E728," ")),"N/A")</f>
        <v xml:space="preserve"> </v>
      </c>
      <c r="F727" s="261" t="str">
        <f>IF('ALC Transition Plans'!F728=0," ",'ALC Transition Plans'!F728)</f>
        <v xml:space="preserve"> </v>
      </c>
      <c r="G727" s="262" t="str">
        <f>IF('ALC Transition Plans'!G728=0," ",'ALC Transition Plans'!G728)</f>
        <v xml:space="preserve"> </v>
      </c>
      <c r="H727" s="262" t="str">
        <f>IF('ALC Transition Plans'!H728=0," ",'ALC Transition Plans'!H728)</f>
        <v xml:space="preserve"> </v>
      </c>
      <c r="I727" s="261">
        <f>IF('ALC Transition Plans'!I728=0," ",'ALC Transition Plans'!I728)</f>
        <v>42644</v>
      </c>
      <c r="J727" s="323" t="str">
        <f>IF('ALC Transition Plans'!$O728="yes", IF('ALC Transition Plans'!X728,"Prod",IF('ALC Transition Plans'!R728, 'ALC Transition Plans'!Q728," ")),"N/A")</f>
        <v xml:space="preserve"> </v>
      </c>
      <c r="K727" s="267" t="str">
        <f>IF('ALC Transition Plans'!R728=0," ",'ALC Transition Plans'!R728)</f>
        <v xml:space="preserve"> </v>
      </c>
      <c r="L727" s="270" t="str">
        <f>IF('ALC Transition Plans'!S728=0," ",'ALC Transition Plans'!S728)</f>
        <v xml:space="preserve"> </v>
      </c>
      <c r="M727" s="267">
        <f>IF('ALC Transition Plans'!T728=0," ",'ALC Transition Plans'!T728)</f>
        <v>42644</v>
      </c>
      <c r="N727" s="329" t="str">
        <f>IF('ALC Transition Plans'!$Z728="yes", IF('ALC Transition Plans'!AJ728,"Prod",IF('ALC Transition Plans'!AF728, 'ALC Transition Plans'!AC728," ")),"N/A")</f>
        <v>N/A</v>
      </c>
      <c r="O727" s="332" t="str">
        <f>IF('ALC Transition Plans'!AE728=0," ",'ALC Transition Plans'!AE728)</f>
        <v xml:space="preserve"> </v>
      </c>
      <c r="P727" s="560" t="str">
        <f>IF('ALC Transition Plans'!AF728=0," ",'ALC Transition Plans'!AF728)</f>
        <v xml:space="preserve"> </v>
      </c>
      <c r="Q727" s="558">
        <f t="shared" si="61"/>
        <v>0</v>
      </c>
      <c r="R727" s="276" t="str">
        <f>IF(VLOOKUP(B727,'Pivot Table'!$B$5:$K$2000,8,FALSE)=1,"Yes","")</f>
        <v/>
      </c>
      <c r="S727" s="277" t="str">
        <f>'ALC Transition Plans'!BL728</f>
        <v xml:space="preserve"> </v>
      </c>
      <c r="T727" s="226" t="str">
        <f>IF('ALC POC'!D727=0," ",'ALC POC'!D727)</f>
        <v>MARY ANN SCIESZKA</v>
      </c>
      <c r="U727" s="139" t="str">
        <f>IF('ALC POC'!E727=0," ",'ALC POC'!E727)</f>
        <v xml:space="preserve"> </v>
      </c>
      <c r="V727" s="139" t="str">
        <f>IF('ALC POC'!F727=0," ",'ALC POC'!F727)</f>
        <v>317-510-1721</v>
      </c>
      <c r="X727">
        <f t="shared" si="60"/>
        <v>0</v>
      </c>
    </row>
    <row r="728" spans="1:24" ht="14.4" customHeight="1" x14ac:dyDescent="0.25">
      <c r="A728" s="333" t="s">
        <v>697</v>
      </c>
      <c r="B728" s="333" t="s">
        <v>698</v>
      </c>
      <c r="C728" s="480" t="str">
        <f>IF('ALC POC'!C728=0," ",'ALC POC'!C728)</f>
        <v xml:space="preserve">DOD </v>
      </c>
      <c r="D728" s="480"/>
      <c r="E728" s="322" t="str">
        <f>IF('ALC Transition Plans'!$C729="yes", IF('ALC Transition Plans'!M729,"Prod",IF('ALC Transition Plans'!F729, 'ALC Transition Plans'!E729," ")),"N/A")</f>
        <v>Prod</v>
      </c>
      <c r="F728" s="261">
        <f>IF('ALC Transition Plans'!F729=0," ",'ALC Transition Plans'!F729)</f>
        <v>39965</v>
      </c>
      <c r="G728" s="262" t="str">
        <f>IF('ALC Transition Plans'!G729=0," ",'ALC Transition Plans'!G729)</f>
        <v>Y</v>
      </c>
      <c r="H728" s="262" t="str">
        <f>IF('ALC Transition Plans'!H729=0," ",'ALC Transition Plans'!H729)</f>
        <v>Y</v>
      </c>
      <c r="I728" s="261" t="str">
        <f>IF('ALC Transition Plans'!I729=0," ",'ALC Transition Plans'!I729)</f>
        <v xml:space="preserve"> </v>
      </c>
      <c r="J728" s="329" t="str">
        <f>IF('ALC Transition Plans'!$O729="yes", IF('ALC Transition Plans'!X729,"Prod",IF('ALC Transition Plans'!R729, 'ALC Transition Plans'!Q729," ")),"N/A")</f>
        <v>N/A</v>
      </c>
      <c r="K728" s="330" t="str">
        <f>IF('ALC Transition Plans'!R729=0," ",'ALC Transition Plans'!R729)</f>
        <v xml:space="preserve"> </v>
      </c>
      <c r="L728" s="332" t="str">
        <f>IF('ALC Transition Plans'!S729=0," ",'ALC Transition Plans'!S729)</f>
        <v xml:space="preserve"> </v>
      </c>
      <c r="M728" s="330" t="str">
        <f>IF('ALC Transition Plans'!T729=0," ",'ALC Transition Plans'!T729)</f>
        <v xml:space="preserve"> </v>
      </c>
      <c r="N728" s="329" t="str">
        <f>IF('ALC Transition Plans'!$Z729="yes", IF('ALC Transition Plans'!AJ729,"Prod",IF('ALC Transition Plans'!AF729, 'ALC Transition Plans'!AC729," ")),"N/A")</f>
        <v>N/A</v>
      </c>
      <c r="O728" s="332" t="str">
        <f>IF('ALC Transition Plans'!AE729=0," ",'ALC Transition Plans'!AE729)</f>
        <v xml:space="preserve"> </v>
      </c>
      <c r="P728" s="560" t="str">
        <f>IF('ALC Transition Plans'!AF729=0," ",'ALC Transition Plans'!AF729)</f>
        <v xml:space="preserve"> </v>
      </c>
      <c r="Q728" s="558">
        <f t="shared" si="61"/>
        <v>0</v>
      </c>
      <c r="R728" s="276" t="str">
        <f>IF(VLOOKUP(B728,'Pivot Table'!$B$5:$K$2000,8,FALSE)=1,"Yes","")</f>
        <v/>
      </c>
      <c r="S728" s="277" t="str">
        <f>'ALC Transition Plans'!BL729</f>
        <v>F</v>
      </c>
      <c r="T728" s="226" t="str">
        <f>IF('ALC POC'!D728=0," ",'ALC POC'!D728)</f>
        <v>Genea Henson</v>
      </c>
      <c r="U728" s="139" t="str">
        <f>IF('ALC POC'!E728=0," ",'ALC POC'!E728)</f>
        <v>gshenso@radium.ncsc.mil</v>
      </c>
      <c r="V728" s="139" t="str">
        <f>IF('ALC POC'!F728=0," ",'ALC POC'!F728)</f>
        <v>443-654-4023</v>
      </c>
      <c r="X728">
        <f t="shared" si="60"/>
        <v>0</v>
      </c>
    </row>
    <row r="729" spans="1:24" ht="21.6" customHeight="1" x14ac:dyDescent="0.25">
      <c r="A729" s="333" t="s">
        <v>697</v>
      </c>
      <c r="B729" s="333" t="s">
        <v>699</v>
      </c>
      <c r="C729" s="480" t="str">
        <f>IF('ALC POC'!C729=0," ",'ALC POC'!C729)</f>
        <v>DOD - DIA</v>
      </c>
      <c r="D729" s="480"/>
      <c r="E729" s="322" t="str">
        <f>IF('ALC Transition Plans'!$C730="yes", IF('ALC Transition Plans'!M730,"Prod",IF('ALC Transition Plans'!F730, 'ALC Transition Plans'!E730," ")),"N/A")</f>
        <v>Prod</v>
      </c>
      <c r="F729" s="261">
        <f>IF('ALC Transition Plans'!F730=0," ",'ALC Transition Plans'!F730)</f>
        <v>39508</v>
      </c>
      <c r="G729" s="262" t="str">
        <f>IF('ALC Transition Plans'!G730=0," ",'ALC Transition Plans'!G730)</f>
        <v>Y</v>
      </c>
      <c r="H729" s="262" t="str">
        <f>IF('ALC Transition Plans'!H730=0," ",'ALC Transition Plans'!H730)</f>
        <v>Y</v>
      </c>
      <c r="I729" s="261" t="str">
        <f>IF('ALC Transition Plans'!I730=0," ",'ALC Transition Plans'!I730)</f>
        <v xml:space="preserve"> </v>
      </c>
      <c r="J729" s="329" t="str">
        <f>IF('ALC Transition Plans'!$O730="yes", IF('ALC Transition Plans'!X730,"Prod",IF('ALC Transition Plans'!R730, 'ALC Transition Plans'!Q730," ")),"N/A")</f>
        <v>N/A</v>
      </c>
      <c r="K729" s="330" t="str">
        <f>IF('ALC Transition Plans'!R730=0," ",'ALC Transition Plans'!R730)</f>
        <v xml:space="preserve"> </v>
      </c>
      <c r="L729" s="332" t="str">
        <f>IF('ALC Transition Plans'!S730=0," ",'ALC Transition Plans'!S730)</f>
        <v xml:space="preserve"> </v>
      </c>
      <c r="M729" s="330" t="str">
        <f>IF('ALC Transition Plans'!T730=0," ",'ALC Transition Plans'!T730)</f>
        <v xml:space="preserve"> </v>
      </c>
      <c r="N729" s="329" t="str">
        <f>IF('ALC Transition Plans'!$Z730="yes", IF('ALC Transition Plans'!AJ730,"Prod",IF('ALC Transition Plans'!AF730, 'ALC Transition Plans'!AC730," ")),"N/A")</f>
        <v>N/A</v>
      </c>
      <c r="O729" s="332" t="str">
        <f>IF('ALC Transition Plans'!AE730=0," ",'ALC Transition Plans'!AE730)</f>
        <v xml:space="preserve"> </v>
      </c>
      <c r="P729" s="560" t="str">
        <f>IF('ALC Transition Plans'!AF730=0," ",'ALC Transition Plans'!AF730)</f>
        <v xml:space="preserve"> </v>
      </c>
      <c r="Q729" s="558">
        <f t="shared" si="61"/>
        <v>0</v>
      </c>
      <c r="R729" s="276" t="str">
        <f>IF(VLOOKUP(B729,'Pivot Table'!$B$5:$K$2000,8,FALSE)=1,"Yes","")</f>
        <v/>
      </c>
      <c r="S729" s="277" t="str">
        <f>'ALC Transition Plans'!BL730</f>
        <v>F</v>
      </c>
      <c r="T729" s="226" t="str">
        <f>IF('ALC POC'!D729=0," ",'ALC POC'!D729)</f>
        <v>Bridget Yakley
Linda Fosmire</v>
      </c>
      <c r="U729" s="139" t="str">
        <f>IF('ALC POC'!E729=0," ",'ALC POC'!E729)</f>
        <v>bridget.yakley2@dia.mil
linda.fosmire@dodiss.mil</v>
      </c>
      <c r="V729" s="139" t="str">
        <f>IF('ALC POC'!F729=0," ",'ALC POC'!F729)</f>
        <v>202-231-2967</v>
      </c>
      <c r="X729">
        <f t="shared" si="60"/>
        <v>0</v>
      </c>
    </row>
    <row r="730" spans="1:24" ht="22.5" x14ac:dyDescent="0.25">
      <c r="A730" s="333" t="s">
        <v>697</v>
      </c>
      <c r="B730" s="333" t="s">
        <v>700</v>
      </c>
      <c r="C730" s="480" t="str">
        <f>IF('ALC POC'!C730=0," ",'ALC POC'!C730)</f>
        <v>DOD - DFAS - Fort Meade</v>
      </c>
      <c r="D730" s="480" t="s">
        <v>2111</v>
      </c>
      <c r="E730" s="322" t="str">
        <f>IF('ALC Transition Plans'!$C731="yes", IF('ALC Transition Plans'!M731,"Prod",IF('ALC Transition Plans'!F731, 'ALC Transition Plans'!E731," ")),"N/A")</f>
        <v xml:space="preserve"> </v>
      </c>
      <c r="F730" s="261" t="str">
        <f>IF('ALC Transition Plans'!F731=0," ",'ALC Transition Plans'!F731)</f>
        <v xml:space="preserve"> </v>
      </c>
      <c r="G730" s="262" t="str">
        <f>IF('ALC Transition Plans'!G731=0," ",'ALC Transition Plans'!G731)</f>
        <v xml:space="preserve"> </v>
      </c>
      <c r="H730" s="262" t="str">
        <f>IF('ALC Transition Plans'!H731=0," ",'ALC Transition Plans'!H731)</f>
        <v xml:space="preserve"> </v>
      </c>
      <c r="I730" s="261">
        <f>IF('ALC Transition Plans'!I731=0," ",'ALC Transition Plans'!I731)</f>
        <v>42644</v>
      </c>
      <c r="J730" s="329" t="str">
        <f>IF('ALC Transition Plans'!$O731="yes", IF('ALC Transition Plans'!X731,"Prod",IF('ALC Transition Plans'!R731, 'ALC Transition Plans'!Q731," ")),"N/A")</f>
        <v>N/A</v>
      </c>
      <c r="K730" s="330" t="str">
        <f>IF('ALC Transition Plans'!R731=0," ",'ALC Transition Plans'!R731)</f>
        <v xml:space="preserve"> </v>
      </c>
      <c r="L730" s="332" t="str">
        <f>IF('ALC Transition Plans'!S731=0," ",'ALC Transition Plans'!S731)</f>
        <v xml:space="preserve"> </v>
      </c>
      <c r="M730" s="330" t="str">
        <f>IF('ALC Transition Plans'!T731=0," ",'ALC Transition Plans'!T731)</f>
        <v xml:space="preserve"> </v>
      </c>
      <c r="N730" s="329" t="str">
        <f>IF('ALC Transition Plans'!$Z731="yes", IF('ALC Transition Plans'!AJ731,"Prod",IF('ALC Transition Plans'!AF731, 'ALC Transition Plans'!AC731," ")),"N/A")</f>
        <v>N/A</v>
      </c>
      <c r="O730" s="332" t="str">
        <f>IF('ALC Transition Plans'!AE731=0," ",'ALC Transition Plans'!AE731)</f>
        <v xml:space="preserve"> </v>
      </c>
      <c r="P730" s="560" t="str">
        <f>IF('ALC Transition Plans'!AF731=0," ",'ALC Transition Plans'!AF731)</f>
        <v xml:space="preserve"> </v>
      </c>
      <c r="Q730" s="558">
        <f t="shared" si="61"/>
        <v>0</v>
      </c>
      <c r="R730" s="276" t="str">
        <f>IF(VLOOKUP(B730,'Pivot Table'!$B$5:$K$2000,8,FALSE)=1,"Yes","")</f>
        <v/>
      </c>
      <c r="S730" s="277" t="str">
        <f>'ALC Transition Plans'!BL731</f>
        <v xml:space="preserve"> </v>
      </c>
      <c r="T730" s="226" t="str">
        <f>IF('ALC POC'!D730=0," ",'ALC POC'!D730)</f>
        <v>Cynthia Bennet</v>
      </c>
      <c r="U730" s="139" t="str">
        <f>IF('ALC POC'!E730=0," ",'ALC POC'!E730)</f>
        <v xml:space="preserve"> </v>
      </c>
      <c r="V730" s="139" t="str">
        <f>IF('ALC POC'!F730=0," ",'ALC POC'!F730)</f>
        <v>443-654-3750</v>
      </c>
      <c r="X730">
        <f t="shared" si="60"/>
        <v>0</v>
      </c>
    </row>
    <row r="731" spans="1:24" ht="21.6" customHeight="1" x14ac:dyDescent="0.25">
      <c r="A731" s="333" t="s">
        <v>697</v>
      </c>
      <c r="B731" s="333" t="s">
        <v>701</v>
      </c>
      <c r="C731" s="480" t="str">
        <f>IF('ALC POC'!C731=0," ",'ALC POC'!C731)</f>
        <v>DFAS Federal Finance Center</v>
      </c>
      <c r="D731" s="480"/>
      <c r="E731" s="322" t="str">
        <f>IF('ALC Transition Plans'!$C732="yes", IF('ALC Transition Plans'!M732,"Prod",IF('ALC Transition Plans'!F732, 'ALC Transition Plans'!E732," ")),"N/A")</f>
        <v>Prod</v>
      </c>
      <c r="F731" s="261">
        <f>IF('ALC Transition Plans'!F732=0," ",'ALC Transition Plans'!F732)</f>
        <v>41730</v>
      </c>
      <c r="G731" s="262" t="str">
        <f>IF('ALC Transition Plans'!G732=0," ",'ALC Transition Plans'!G732)</f>
        <v>Y</v>
      </c>
      <c r="H731" s="262" t="str">
        <f>IF('ALC Transition Plans'!H732=0," ",'ALC Transition Plans'!H732)</f>
        <v>Y</v>
      </c>
      <c r="I731" s="261" t="str">
        <f>IF('ALC Transition Plans'!I732=0," ",'ALC Transition Plans'!I732)</f>
        <v xml:space="preserve"> </v>
      </c>
      <c r="J731" s="323" t="str">
        <f>IF('ALC Transition Plans'!$O732="yes", IF('ALC Transition Plans'!X732,"Prod",IF('ALC Transition Plans'!R732, 'ALC Transition Plans'!Q732," ")),"N/A")</f>
        <v>Prod</v>
      </c>
      <c r="K731" s="267">
        <f>IF('ALC Transition Plans'!R732=0," ",'ALC Transition Plans'!R732)</f>
        <v>41760</v>
      </c>
      <c r="L731" s="270" t="str">
        <f>IF('ALC Transition Plans'!S732=0," ",'ALC Transition Plans'!S732)</f>
        <v>Y</v>
      </c>
      <c r="M731" s="267" t="str">
        <f>IF('ALC Transition Plans'!T732=0," ",'ALC Transition Plans'!T732)</f>
        <v xml:space="preserve"> </v>
      </c>
      <c r="N731" s="324" t="str">
        <f>IF('ALC Transition Plans'!$Z732="yes", IF('ALC Transition Plans'!AJ732,"Prod",IF('ALC Transition Plans'!AF732, 'ALC Transition Plans'!AC732," ")),"N/A")</f>
        <v>Prod</v>
      </c>
      <c r="O731" s="269" t="str">
        <f>IF('ALC Transition Plans'!AE732=0," ",'ALC Transition Plans'!AE732)</f>
        <v>Y</v>
      </c>
      <c r="P731" s="557" t="str">
        <f>IF('ALC Transition Plans'!AF732=0," ",'ALC Transition Plans'!AF732)</f>
        <v xml:space="preserve"> </v>
      </c>
      <c r="Q731" s="558">
        <f t="shared" si="61"/>
        <v>0</v>
      </c>
      <c r="R731" s="276" t="str">
        <f>IF(VLOOKUP(B731,'Pivot Table'!$B$5:$K$2000,8,FALSE)=1,"Yes","")</f>
        <v/>
      </c>
      <c r="S731" s="277" t="str">
        <f>'ALC Transition Plans'!BL732</f>
        <v>F</v>
      </c>
      <c r="T731" s="226" t="str">
        <f>IF('ALC POC'!D731=0," ",'ALC POC'!D731)</f>
        <v>Danielle Chamberlain</v>
      </c>
      <c r="U731" s="139" t="str">
        <f>IF('ALC POC'!E731=0," ",'ALC POC'!E731)</f>
        <v>Danielle.R.Chamberlain.civ@fpc.mil</v>
      </c>
      <c r="V731" s="139" t="str">
        <f>IF('ALC POC'!F731=0," ",'ALC POC'!F731)</f>
        <v xml:space="preserve"> </v>
      </c>
      <c r="X731">
        <f t="shared" si="60"/>
        <v>0</v>
      </c>
    </row>
    <row r="732" spans="1:24" ht="14.4" customHeight="1" x14ac:dyDescent="0.25">
      <c r="A732" s="333" t="s">
        <v>697</v>
      </c>
      <c r="B732" s="333" t="s">
        <v>702</v>
      </c>
      <c r="C732" s="480" t="str">
        <f>IF('ALC POC'!C732=0," ",'ALC POC'!C732)</f>
        <v xml:space="preserve">DOD - Tricare </v>
      </c>
      <c r="D732" s="480"/>
      <c r="E732" s="322" t="str">
        <f>IF('ALC Transition Plans'!$C733="yes", IF('ALC Transition Plans'!M733,"Prod",IF('ALC Transition Plans'!F733, 'ALC Transition Plans'!E733," ")),"N/A")</f>
        <v>Prod</v>
      </c>
      <c r="F732" s="261">
        <f>IF('ALC Transition Plans'!F733=0," ",'ALC Transition Plans'!F733)</f>
        <v>41426</v>
      </c>
      <c r="G732" s="262" t="str">
        <f>IF('ALC Transition Plans'!G733=0," ",'ALC Transition Plans'!G733)</f>
        <v>Y</v>
      </c>
      <c r="H732" s="262" t="str">
        <f>IF('ALC Transition Plans'!H733=0," ",'ALC Transition Plans'!H733)</f>
        <v>Y</v>
      </c>
      <c r="I732" s="261" t="str">
        <f>IF('ALC Transition Plans'!I733=0," ",'ALC Transition Plans'!I733)</f>
        <v xml:space="preserve"> </v>
      </c>
      <c r="J732" s="323" t="str">
        <f>IF('ALC Transition Plans'!$O733="yes", IF('ALC Transition Plans'!X733,"Prod",IF('ALC Transition Plans'!R733, 'ALC Transition Plans'!Q733," ")),"N/A")</f>
        <v>Prod</v>
      </c>
      <c r="K732" s="267">
        <f>IF('ALC Transition Plans'!R733=0," ",'ALC Transition Plans'!R733)</f>
        <v>41426</v>
      </c>
      <c r="L732" s="270" t="str">
        <f>IF('ALC Transition Plans'!S733=0," ",'ALC Transition Plans'!S733)</f>
        <v>Y</v>
      </c>
      <c r="M732" s="267" t="str">
        <f>IF('ALC Transition Plans'!T733=0," ",'ALC Transition Plans'!T733)</f>
        <v xml:space="preserve"> </v>
      </c>
      <c r="N732" s="324" t="str">
        <f>IF('ALC Transition Plans'!$Z733="yes", IF('ALC Transition Plans'!AJ733,"Prod",IF('ALC Transition Plans'!AF733, 'ALC Transition Plans'!AC733," ")),"N/A")</f>
        <v>Prod</v>
      </c>
      <c r="O732" s="269" t="str">
        <f>IF('ALC Transition Plans'!AE733=0," ",'ALC Transition Plans'!AE733)</f>
        <v>Y</v>
      </c>
      <c r="P732" s="557" t="str">
        <f>IF('ALC Transition Plans'!AF733=0," ",'ALC Transition Plans'!AF733)</f>
        <v xml:space="preserve"> </v>
      </c>
      <c r="Q732" s="558">
        <f t="shared" si="61"/>
        <v>0</v>
      </c>
      <c r="R732" s="276" t="str">
        <f>IF(VLOOKUP(B732,'Pivot Table'!$B$5:$K$2000,8,FALSE)=1,"Yes","")</f>
        <v/>
      </c>
      <c r="S732" s="277" t="str">
        <f>'ALC Transition Plans'!BL733</f>
        <v>F</v>
      </c>
      <c r="T732" s="226" t="str">
        <f>IF('ALC POC'!D732=0," ",'ALC POC'!D732)</f>
        <v>Steven Isenburg</v>
      </c>
      <c r="U732" s="139" t="str">
        <f>IF('ALC POC'!E732=0," ",'ALC POC'!E732)</f>
        <v>Steven.Isenburg.ctr@tma.osd.mil</v>
      </c>
      <c r="V732" s="139" t="str">
        <f>IF('ALC POC'!F732=0," ",'ALC POC'!F732)</f>
        <v>303-676-3775</v>
      </c>
      <c r="X732">
        <f t="shared" si="60"/>
        <v>0</v>
      </c>
    </row>
    <row r="733" spans="1:24" ht="31.95" customHeight="1" x14ac:dyDescent="0.25">
      <c r="A733" s="333" t="s">
        <v>697</v>
      </c>
      <c r="B733" s="333" t="s">
        <v>1869</v>
      </c>
      <c r="C733" s="592" t="str">
        <f>IF('ALC POC'!C733=0," ",'ALC POC'!C733)</f>
        <v>DOD - WASHINGTON HEADQUARTERS SERVICES</v>
      </c>
      <c r="D733" s="592"/>
      <c r="E733" s="322" t="str">
        <f>IF('ALC Transition Plans'!$C734="yes", IF('ALC Transition Plans'!M734,"Prod",IF('ALC Transition Plans'!F734, 'ALC Transition Plans'!E734," ")),"N/A")</f>
        <v>Prod</v>
      </c>
      <c r="F733" s="261" t="str">
        <f>IF('ALC Transition Plans'!F734=0," ",'ALC Transition Plans'!F734)</f>
        <v xml:space="preserve"> </v>
      </c>
      <c r="G733" s="262" t="str">
        <f>IF('ALC Transition Plans'!G734=0," ",'ALC Transition Plans'!G734)</f>
        <v xml:space="preserve"> </v>
      </c>
      <c r="H733" s="262" t="str">
        <f>IF('ALC Transition Plans'!H734=0," ",'ALC Transition Plans'!H734)</f>
        <v>Y</v>
      </c>
      <c r="I733" s="261" t="str">
        <f>IF('ALC Transition Plans'!I734=0," ",'ALC Transition Plans'!I734)</f>
        <v xml:space="preserve"> </v>
      </c>
      <c r="J733" s="323" t="str">
        <f>IF('ALC Transition Plans'!$O734="yes", IF('ALC Transition Plans'!X734,"Prod",IF('ALC Transition Plans'!R734, 'ALC Transition Plans'!Q734," ")),"N/A")</f>
        <v>Prod</v>
      </c>
      <c r="K733" s="267" t="str">
        <f>IF('ALC Transition Plans'!R734=0," ",'ALC Transition Plans'!R734)</f>
        <v xml:space="preserve"> </v>
      </c>
      <c r="L733" s="270" t="str">
        <f>IF('ALC Transition Plans'!S734=0," ",'ALC Transition Plans'!S734)</f>
        <v>Y</v>
      </c>
      <c r="M733" s="267" t="str">
        <f>IF('ALC Transition Plans'!T734=0," ",'ALC Transition Plans'!T734)</f>
        <v xml:space="preserve"> </v>
      </c>
      <c r="N733" s="324" t="str">
        <f>IF('ALC Transition Plans'!$Z734="yes", IF('ALC Transition Plans'!AJ734,"Prod",IF('ALC Transition Plans'!AF734, 'ALC Transition Plans'!AC734," ")),"N/A")</f>
        <v>Prod</v>
      </c>
      <c r="O733" s="269" t="str">
        <f>IF('ALC Transition Plans'!AE734=0," ",'ALC Transition Plans'!AE734)</f>
        <v xml:space="preserve"> </v>
      </c>
      <c r="P733" s="557" t="str">
        <f>IF('ALC Transition Plans'!AF734=0," ",'ALC Transition Plans'!AF734)</f>
        <v xml:space="preserve"> </v>
      </c>
      <c r="Q733" s="558">
        <f t="shared" ref="Q733" si="71">COUNTIF(E733:P733,"X")</f>
        <v>0</v>
      </c>
      <c r="R733" s="276" t="str">
        <f>IF(VLOOKUP(B733,'Pivot Table'!$B$5:$K$2000,8,FALSE)=1,"Yes","")</f>
        <v/>
      </c>
      <c r="S733" s="277" t="str">
        <f>'ALC Transition Plans'!BL734</f>
        <v>F</v>
      </c>
      <c r="T733" s="226" t="str">
        <f>IF('ALC POC'!D733=0," ",'ALC POC'!D733)</f>
        <v>Renee Russaw</v>
      </c>
      <c r="U733" s="139" t="str">
        <f>IF('ALC POC'!E733=0," ",'ALC POC'!E733)</f>
        <v>Renee.j.russaw.civ@mail.mil</v>
      </c>
      <c r="V733" s="139" t="str">
        <f>IF('ALC POC'!F733=0," ",'ALC POC'!F733)</f>
        <v>703-545-0034</v>
      </c>
      <c r="X733">
        <f t="shared" si="60"/>
        <v>0</v>
      </c>
    </row>
    <row r="734" spans="1:24" ht="14.4" customHeight="1" x14ac:dyDescent="0.25">
      <c r="A734" s="333" t="s">
        <v>697</v>
      </c>
      <c r="B734" s="333" t="s">
        <v>1690</v>
      </c>
      <c r="C734" s="480" t="str">
        <f>IF('ALC POC'!C734=0," ",'ALC POC'!C734)</f>
        <v>DOD - Joint Staff</v>
      </c>
      <c r="D734" s="480"/>
      <c r="E734" s="329" t="str">
        <f>IF('ALC Transition Plans'!$C735="yes", IF('ALC Transition Plans'!M735,"Prod",IF('ALC Transition Plans'!F735, 'ALC Transition Plans'!E735," ")),"N/A")</f>
        <v>N/A</v>
      </c>
      <c r="F734" s="330" t="str">
        <f>IF('ALC Transition Plans'!F735=0," ",'ALC Transition Plans'!F735)</f>
        <v xml:space="preserve"> </v>
      </c>
      <c r="G734" s="331" t="str">
        <f>IF('ALC Transition Plans'!G735=0," ",'ALC Transition Plans'!G735)</f>
        <v xml:space="preserve"> </v>
      </c>
      <c r="H734" s="331" t="str">
        <f>IF('ALC Transition Plans'!H735=0," ",'ALC Transition Plans'!H735)</f>
        <v xml:space="preserve"> </v>
      </c>
      <c r="I734" s="330" t="str">
        <f>IF('ALC Transition Plans'!I735=0," ",'ALC Transition Plans'!I735)</f>
        <v xml:space="preserve"> </v>
      </c>
      <c r="J734" s="329" t="str">
        <f>IF('ALC Transition Plans'!$O735="yes", IF('ALC Transition Plans'!X735,"Prod",IF('ALC Transition Plans'!R735, 'ALC Transition Plans'!Q735," ")),"N/A")</f>
        <v>N/A</v>
      </c>
      <c r="K734" s="330" t="str">
        <f>IF('ALC Transition Plans'!R735=0," ",'ALC Transition Plans'!R735)</f>
        <v xml:space="preserve"> </v>
      </c>
      <c r="L734" s="332" t="str">
        <f>IF('ALC Transition Plans'!S735=0," ",'ALC Transition Plans'!S735)</f>
        <v xml:space="preserve"> </v>
      </c>
      <c r="M734" s="330" t="str">
        <f>IF('ALC Transition Plans'!T735=0," ",'ALC Transition Plans'!T735)</f>
        <v xml:space="preserve"> </v>
      </c>
      <c r="N734" s="324" t="str">
        <f>IF('ALC Transition Plans'!$Z735="yes", IF('ALC Transition Plans'!AJ735,"Prod",IF('ALC Transition Plans'!AF735, 'ALC Transition Plans'!AC735," ")),"N/A")</f>
        <v>Prod</v>
      </c>
      <c r="O734" s="269" t="str">
        <f>IF('ALC Transition Plans'!AE735=0," ",'ALC Transition Plans'!AE735)</f>
        <v>Y</v>
      </c>
      <c r="P734" s="557" t="str">
        <f>IF('ALC Transition Plans'!AF735=0," ",'ALC Transition Plans'!AF735)</f>
        <v xml:space="preserve"> </v>
      </c>
      <c r="Q734" s="558">
        <f t="shared" si="61"/>
        <v>0</v>
      </c>
      <c r="R734" s="276" t="str">
        <f>IF(VLOOKUP(B734,'Pivot Table'!$B$5:$K$2000,8,FALSE)=1,"Yes","")</f>
        <v/>
      </c>
      <c r="S734" s="277" t="str">
        <f>'ALC Transition Plans'!BL735</f>
        <v>F</v>
      </c>
      <c r="T734" s="226" t="str">
        <f>IF('ALC POC'!D734=0," ",'ALC POC'!D734)</f>
        <v>Yetnayet (Yetti) Abebe</v>
      </c>
      <c r="U734" s="139" t="str">
        <f>IF('ALC POC'!E734=0," ",'ALC POC'!E734)</f>
        <v>abebey@ndu.edu</v>
      </c>
      <c r="V734" s="139" t="str">
        <f>IF('ALC POC'!F734=0," ",'ALC POC'!F734)</f>
        <v>202-685-2240</v>
      </c>
      <c r="X734">
        <f t="shared" si="60"/>
        <v>0</v>
      </c>
    </row>
    <row r="735" spans="1:24" ht="15" x14ac:dyDescent="0.25">
      <c r="A735" s="333" t="s">
        <v>697</v>
      </c>
      <c r="B735" s="333" t="s">
        <v>1637</v>
      </c>
      <c r="C735" s="480" t="str">
        <f>IF('ALC POC'!C735=0," ",'ALC POC'!C735)</f>
        <v xml:space="preserve">DOD - National Defense University </v>
      </c>
      <c r="D735" s="480"/>
      <c r="E735" s="329" t="str">
        <f>IF('ALC Transition Plans'!$C736="yes", IF('ALC Transition Plans'!M736,"Prod",IF('ALC Transition Plans'!F736, 'ALC Transition Plans'!E736," ")),"N/A")</f>
        <v>N/A</v>
      </c>
      <c r="F735" s="330" t="str">
        <f>IF('ALC Transition Plans'!F736=0," ",'ALC Transition Plans'!F736)</f>
        <v xml:space="preserve"> </v>
      </c>
      <c r="G735" s="331" t="str">
        <f>IF('ALC Transition Plans'!G736=0," ",'ALC Transition Plans'!G736)</f>
        <v xml:space="preserve"> </v>
      </c>
      <c r="H735" s="331" t="str">
        <f>IF('ALC Transition Plans'!H736=0," ",'ALC Transition Plans'!H736)</f>
        <v xml:space="preserve"> </v>
      </c>
      <c r="I735" s="330" t="str">
        <f>IF('ALC Transition Plans'!I736=0," ",'ALC Transition Plans'!I736)</f>
        <v xml:space="preserve"> </v>
      </c>
      <c r="J735" s="329" t="str">
        <f>IF('ALC Transition Plans'!$O736="yes", IF('ALC Transition Plans'!X736,"Prod",IF('ALC Transition Plans'!R736, 'ALC Transition Plans'!Q736," ")),"N/A")</f>
        <v>N/A</v>
      </c>
      <c r="K735" s="330" t="str">
        <f>IF('ALC Transition Plans'!R736=0," ",'ALC Transition Plans'!R736)</f>
        <v xml:space="preserve"> </v>
      </c>
      <c r="L735" s="332" t="str">
        <f>IF('ALC Transition Plans'!S736=0," ",'ALC Transition Plans'!S736)</f>
        <v xml:space="preserve"> </v>
      </c>
      <c r="M735" s="330" t="str">
        <f>IF('ALC Transition Plans'!T736=0," ",'ALC Transition Plans'!T736)</f>
        <v xml:space="preserve"> </v>
      </c>
      <c r="N735" s="324" t="str">
        <f>IF('ALC Transition Plans'!$Z736="yes", IF('ALC Transition Plans'!AJ736,"Prod",IF('ALC Transition Plans'!AF736, 'ALC Transition Plans'!AC736," ")),"N/A")</f>
        <v>X</v>
      </c>
      <c r="O735" s="269" t="str">
        <f>IF('ALC Transition Plans'!AE736=0," ",'ALC Transition Plans'!AE736)</f>
        <v xml:space="preserve"> </v>
      </c>
      <c r="P735" s="557">
        <f>IF('ALC Transition Plans'!AF736=0," ",'ALC Transition Plans'!AF736)</f>
        <v>42461</v>
      </c>
      <c r="Q735" s="558">
        <f t="shared" ref="Q735" si="72">COUNTIF(E735:P735,"X")</f>
        <v>1</v>
      </c>
      <c r="R735" s="276" t="str">
        <f>IF(VLOOKUP(B735,'Pivot Table'!$B$5:$K$2000,8,FALSE)=1,"Yes","")</f>
        <v/>
      </c>
      <c r="S735" s="277" t="str">
        <f>'ALC Transition Plans'!BL736</f>
        <v xml:space="preserve"> </v>
      </c>
      <c r="T735" s="226" t="str">
        <f>IF('ALC POC'!D735=0," ",'ALC POC'!D735)</f>
        <v>Yetnayet (Yetti) Abebe</v>
      </c>
      <c r="U735" s="139" t="str">
        <f>IF('ALC POC'!E735=0," ",'ALC POC'!E735)</f>
        <v>abebey@ndu.edu</v>
      </c>
      <c r="V735" s="139" t="str">
        <f>IF('ALC POC'!F735=0," ",'ALC POC'!F735)</f>
        <v>202-685-2240</v>
      </c>
      <c r="X735">
        <f t="shared" si="60"/>
        <v>0</v>
      </c>
    </row>
    <row r="736" spans="1:24" ht="31.95" customHeight="1" x14ac:dyDescent="0.25">
      <c r="A736" s="333" t="s">
        <v>697</v>
      </c>
      <c r="B736" s="333" t="s">
        <v>1861</v>
      </c>
      <c r="C736" s="480" t="str">
        <f>IF('ALC POC'!C736=0," ",'ALC POC'!C736)</f>
        <v>DOD - DEFENSE LOGISTICS AGENCY, DFAS-IN</v>
      </c>
      <c r="D736" s="480"/>
      <c r="E736" s="322" t="str">
        <f>IF('ALC Transition Plans'!$C737="yes", IF('ALC Transition Plans'!M737,"Prod",IF('ALC Transition Plans'!F737, 'ALC Transition Plans'!E737," ")),"N/A")</f>
        <v>Prod</v>
      </c>
      <c r="F736" s="261" t="str">
        <f>IF('ALC Transition Plans'!F737=0," ",'ALC Transition Plans'!F737)</f>
        <v xml:space="preserve"> </v>
      </c>
      <c r="G736" s="262" t="str">
        <f>IF('ALC Transition Plans'!G737=0," ",'ALC Transition Plans'!G737)</f>
        <v xml:space="preserve"> </v>
      </c>
      <c r="H736" s="262" t="str">
        <f>IF('ALC Transition Plans'!H737=0," ",'ALC Transition Plans'!H737)</f>
        <v xml:space="preserve"> </v>
      </c>
      <c r="I736" s="261" t="str">
        <f>IF('ALC Transition Plans'!I737=0," ",'ALC Transition Plans'!I737)</f>
        <v xml:space="preserve"> </v>
      </c>
      <c r="J736" s="323" t="str">
        <f>IF('ALC Transition Plans'!$O737="yes", IF('ALC Transition Plans'!X737,"Prod",IF('ALC Transition Plans'!R737, 'ALC Transition Plans'!Q737," ")),"N/A")</f>
        <v>Prod</v>
      </c>
      <c r="K736" s="267" t="str">
        <f>IF('ALC Transition Plans'!R737=0," ",'ALC Transition Plans'!R737)</f>
        <v xml:space="preserve"> </v>
      </c>
      <c r="L736" s="270" t="str">
        <f>IF('ALC Transition Plans'!S737=0," ",'ALC Transition Plans'!S737)</f>
        <v xml:space="preserve"> </v>
      </c>
      <c r="M736" s="267" t="str">
        <f>IF('ALC Transition Plans'!T737=0," ",'ALC Transition Plans'!T737)</f>
        <v xml:space="preserve"> </v>
      </c>
      <c r="N736" s="324" t="str">
        <f>IF('ALC Transition Plans'!$Z737="yes", IF('ALC Transition Plans'!AJ737,"Prod",IF('ALC Transition Plans'!AF737, 'ALC Transition Plans'!AC737," ")),"N/A")</f>
        <v>Prod</v>
      </c>
      <c r="O736" s="269" t="str">
        <f>IF('ALC Transition Plans'!AE737=0," ",'ALC Transition Plans'!AE737)</f>
        <v xml:space="preserve"> </v>
      </c>
      <c r="P736" s="557" t="str">
        <f>IF('ALC Transition Plans'!AF737=0," ",'ALC Transition Plans'!AF737)</f>
        <v xml:space="preserve"> </v>
      </c>
      <c r="Q736" s="558">
        <f t="shared" ref="Q736" si="73">COUNTIF(E736:P736,"X")</f>
        <v>0</v>
      </c>
      <c r="R736" s="276" t="str">
        <f>IF(VLOOKUP(B736,'Pivot Table'!$B$5:$K$2000,8,FALSE)=1,"Yes","")</f>
        <v/>
      </c>
      <c r="S736" s="277" t="str">
        <f>'ALC Transition Plans'!BL737</f>
        <v>F</v>
      </c>
      <c r="T736" s="226" t="str">
        <f>IF('ALC POC'!D736=0," ",'ALC POC'!D736)</f>
        <v xml:space="preserve">Tom DeMange (DLA)
Veronica “Ronnie” Sowell (DFAS) </v>
      </c>
      <c r="U736" s="139" t="str">
        <f>IF('ALC POC'!E736=0," ",'ALC POC'!E736)</f>
        <v>thomas.demange@dla.mil
VERONICA.SOWELL@DFAS.MIL</v>
      </c>
      <c r="V736" s="139" t="str">
        <f>IF('ALC POC'!F736=0," ",'ALC POC'!F736)</f>
        <v>614-692-9066
614-701-2446</v>
      </c>
      <c r="X736">
        <f t="shared" si="60"/>
        <v>0</v>
      </c>
    </row>
    <row r="737" spans="1:24" ht="31.95" customHeight="1" x14ac:dyDescent="0.25">
      <c r="A737" s="333" t="s">
        <v>697</v>
      </c>
      <c r="B737" s="333" t="s">
        <v>2231</v>
      </c>
      <c r="C737" s="480" t="str">
        <f>IF('ALC POC'!C737=0," ",'ALC POC'!C737)</f>
        <v>DOD - DAI DISB-BUYER</v>
      </c>
      <c r="D737" s="480"/>
      <c r="E737" s="322" t="str">
        <f>IF('ALC Transition Plans'!$C738="yes", IF('ALC Transition Plans'!M738,"Prod",IF('ALC Transition Plans'!F738, 'ALC Transition Plans'!E738," ")),"N/A")</f>
        <v xml:space="preserve"> </v>
      </c>
      <c r="F737" s="261" t="str">
        <f>IF('ALC Transition Plans'!F738=0," ",'ALC Transition Plans'!F738)</f>
        <v xml:space="preserve"> </v>
      </c>
      <c r="G737" s="262" t="str">
        <f>IF('ALC Transition Plans'!G738=0," ",'ALC Transition Plans'!G738)</f>
        <v xml:space="preserve"> </v>
      </c>
      <c r="H737" s="262" t="str">
        <f>IF('ALC Transition Plans'!H738=0," ",'ALC Transition Plans'!H738)</f>
        <v xml:space="preserve"> </v>
      </c>
      <c r="I737" s="261">
        <f>IF('ALC Transition Plans'!I738=0," ",'ALC Transition Plans'!I738)</f>
        <v>42644</v>
      </c>
      <c r="J737" s="329" t="str">
        <f>IF('ALC Transition Plans'!$O738="yes", IF('ALC Transition Plans'!X738,"Prod",IF('ALC Transition Plans'!R738, 'ALC Transition Plans'!Q738," ")),"N/A")</f>
        <v>N/A</v>
      </c>
      <c r="K737" s="330" t="str">
        <f>IF('ALC Transition Plans'!R738=0," ",'ALC Transition Plans'!R738)</f>
        <v xml:space="preserve"> </v>
      </c>
      <c r="L737" s="332" t="str">
        <f>IF('ALC Transition Plans'!S738=0," ",'ALC Transition Plans'!S738)</f>
        <v xml:space="preserve"> </v>
      </c>
      <c r="M737" s="330" t="str">
        <f>IF('ALC Transition Plans'!T738=0," ",'ALC Transition Plans'!T738)</f>
        <v xml:space="preserve"> </v>
      </c>
      <c r="N737" s="329" t="str">
        <f>IF('ALC Transition Plans'!$Z738="yes", IF('ALC Transition Plans'!AJ738,"Prod",IF('ALC Transition Plans'!AF738, 'ALC Transition Plans'!AC738," ")),"N/A")</f>
        <v>N/A</v>
      </c>
      <c r="O737" s="332" t="str">
        <f>IF('ALC Transition Plans'!AE738=0," ",'ALC Transition Plans'!AE738)</f>
        <v xml:space="preserve"> </v>
      </c>
      <c r="P737" s="560" t="str">
        <f>IF('ALC Transition Plans'!AF738=0," ",'ALC Transition Plans'!AF738)</f>
        <v xml:space="preserve"> </v>
      </c>
      <c r="Q737" s="558">
        <f t="shared" ref="Q737" si="74">COUNTIF(E737:P737,"X")</f>
        <v>0</v>
      </c>
      <c r="R737" s="276" t="str">
        <f>IF(VLOOKUP(B737,'Pivot Table'!$B$5:$K$2000,8,FALSE)=1,"Yes","")</f>
        <v/>
      </c>
      <c r="S737" s="277" t="str">
        <f>'ALC Transition Plans'!BL738</f>
        <v xml:space="preserve"> </v>
      </c>
      <c r="T737" s="226" t="str">
        <f>IF('ALC POC'!D737=0," ",'ALC POC'!D737)</f>
        <v>JEFFERY LUKASIK</v>
      </c>
      <c r="U737" s="139" t="str">
        <f>IF('ALC POC'!E737=0," ",'ALC POC'!E737)</f>
        <v>jeffery.lukasik@dfas.mil</v>
      </c>
      <c r="V737" s="139" t="str">
        <f>IF('ALC POC'!F737=0," ",'ALC POC'!F737)</f>
        <v>216-204-3633</v>
      </c>
      <c r="X737">
        <f t="shared" ref="X737" si="75">COUNTIF($A$2:$A$755,W737)</f>
        <v>0</v>
      </c>
    </row>
    <row r="738" spans="1:24" ht="57" x14ac:dyDescent="0.25">
      <c r="A738" s="627" t="s">
        <v>697</v>
      </c>
      <c r="B738" s="627" t="s">
        <v>2069</v>
      </c>
      <c r="C738" s="480" t="str">
        <f>IF('ALC POC'!C739=0," ",'ALC POC'!C739)</f>
        <v>DOD - DEFENSE ADVANCED RESEARCH PROJECTS AGENCY (DARPA)</v>
      </c>
      <c r="D738" s="480"/>
      <c r="E738" s="322" t="str">
        <f>IF('ALC Transition Plans'!$C739="yes", IF('ALC Transition Plans'!M739,"Prod",IF('ALC Transition Plans'!F739, 'ALC Transition Plans'!E739," ")),"N/A")</f>
        <v>Prod</v>
      </c>
      <c r="F738" s="261" t="str">
        <f>IF('ALC Transition Plans'!F739=0," ",'ALC Transition Plans'!F739)</f>
        <v xml:space="preserve"> </v>
      </c>
      <c r="G738" s="262" t="str">
        <f>IF('ALC Transition Plans'!G739=0," ",'ALC Transition Plans'!G739)</f>
        <v>Y</v>
      </c>
      <c r="H738" s="262" t="str">
        <f>IF('ALC Transition Plans'!H739=0," ",'ALC Transition Plans'!H739)</f>
        <v>Y</v>
      </c>
      <c r="I738" s="261" t="str">
        <f>IF('ALC Transition Plans'!I739=0," ",'ALC Transition Plans'!I739)</f>
        <v xml:space="preserve"> </v>
      </c>
      <c r="J738" s="323" t="str">
        <f>IF('ALC Transition Plans'!$O739="yes", IF('ALC Transition Plans'!X739,"Prod",IF('ALC Transition Plans'!R739, 'ALC Transition Plans'!Q739," ")),"N/A")</f>
        <v>Prod</v>
      </c>
      <c r="K738" s="267" t="str">
        <f>IF('ALC Transition Plans'!R739=0," ",'ALC Transition Plans'!R739)</f>
        <v xml:space="preserve"> </v>
      </c>
      <c r="L738" s="270" t="str">
        <f>IF('ALC Transition Plans'!S739=0," ",'ALC Transition Plans'!S739)</f>
        <v>Y</v>
      </c>
      <c r="M738" s="267" t="str">
        <f>IF('ALC Transition Plans'!T739=0," ",'ALC Transition Plans'!T739)</f>
        <v xml:space="preserve"> </v>
      </c>
      <c r="N738" s="324" t="str">
        <f>IF('ALC Transition Plans'!$Z739="yes", IF('ALC Transition Plans'!AJ739,"Prod",IF('ALC Transition Plans'!AF739, 'ALC Transition Plans'!AC739," ")),"N/A")</f>
        <v>Prod</v>
      </c>
      <c r="O738" s="269" t="str">
        <f>IF('ALC Transition Plans'!AE739=0," ",'ALC Transition Plans'!AE739)</f>
        <v>Y</v>
      </c>
      <c r="P738" s="557" t="str">
        <f>IF('ALC Transition Plans'!AF739=0," ",'ALC Transition Plans'!AF739)</f>
        <v xml:space="preserve"> </v>
      </c>
      <c r="Q738" s="558">
        <f t="shared" ref="Q738:Q755" si="76">COUNTIF(E738:P738,"X")</f>
        <v>0</v>
      </c>
      <c r="R738" s="276" t="str">
        <f>IF(VLOOKUP(B738,'Pivot Table'!$B$5:$K$2000,8,FALSE)=1,"Yes","")</f>
        <v/>
      </c>
      <c r="S738" s="277" t="str">
        <f>'ALC Transition Plans'!BL739</f>
        <v>F</v>
      </c>
      <c r="T738" s="226" t="str">
        <f>IF('ALC POC'!D738=0," ",'ALC POC'!D738)</f>
        <v>Kenneth Schultz
Keith Jarboe
Matt Conrad
Matthew North
Cheryl Dancy</v>
      </c>
      <c r="U738" s="139" t="str">
        <f>IF('ALC POC'!E738=0," ",'ALC POC'!E738)</f>
        <v>kenneth.j.schulze.civ@mail.mil
Keith.Jarboe@fiscal.treasury.gov
Matt.Conrad@fiscal.treasury.gov
matthew.d.north.ctr@mail.mil</v>
      </c>
      <c r="V738" s="139" t="str">
        <f>IF('ALC POC'!F738=0," ",'ALC POC'!F738)</f>
        <v>(703) 692-5057
(202) 874-7818
(304) 480-7004
703.692.2765
(804) 734-8000</v>
      </c>
      <c r="X738">
        <f t="shared" si="60"/>
        <v>0</v>
      </c>
    </row>
    <row r="739" spans="1:24" ht="57" x14ac:dyDescent="0.25">
      <c r="A739" s="627" t="s">
        <v>697</v>
      </c>
      <c r="B739" s="627" t="s">
        <v>2070</v>
      </c>
      <c r="C739" s="480" t="str">
        <f>IF('ALC POC'!C743=0," ",'ALC POC'!C743)</f>
        <v xml:space="preserve">DOD - Defense Security Services </v>
      </c>
      <c r="D739" s="480"/>
      <c r="E739" s="322" t="str">
        <f>IF('ALC Transition Plans'!$C740="yes", IF('ALC Transition Plans'!M740,"Prod",IF('ALC Transition Plans'!F740, 'ALC Transition Plans'!E740," ")),"N/A")</f>
        <v>Prod</v>
      </c>
      <c r="F739" s="261" t="str">
        <f>IF('ALC Transition Plans'!F740=0," ",'ALC Transition Plans'!F740)</f>
        <v xml:space="preserve"> </v>
      </c>
      <c r="G739" s="262" t="str">
        <f>IF('ALC Transition Plans'!G740=0," ",'ALC Transition Plans'!G740)</f>
        <v>Y</v>
      </c>
      <c r="H739" s="262" t="str">
        <f>IF('ALC Transition Plans'!H740=0," ",'ALC Transition Plans'!H740)</f>
        <v>Y</v>
      </c>
      <c r="I739" s="261" t="str">
        <f>IF('ALC Transition Plans'!I740=0," ",'ALC Transition Plans'!I740)</f>
        <v xml:space="preserve"> </v>
      </c>
      <c r="J739" s="323" t="str">
        <f>IF('ALC Transition Plans'!$O740="yes", IF('ALC Transition Plans'!X740,"Prod",IF('ALC Transition Plans'!R740, 'ALC Transition Plans'!Q740," ")),"N/A")</f>
        <v>Prod</v>
      </c>
      <c r="K739" s="267" t="str">
        <f>IF('ALC Transition Plans'!R740=0," ",'ALC Transition Plans'!R740)</f>
        <v xml:space="preserve"> </v>
      </c>
      <c r="L739" s="270" t="str">
        <f>IF('ALC Transition Plans'!S740=0," ",'ALC Transition Plans'!S740)</f>
        <v>Y</v>
      </c>
      <c r="M739" s="267" t="str">
        <f>IF('ALC Transition Plans'!T740=0," ",'ALC Transition Plans'!T740)</f>
        <v xml:space="preserve"> </v>
      </c>
      <c r="N739" s="324" t="str">
        <f>IF('ALC Transition Plans'!$Z740="yes", IF('ALC Transition Plans'!AJ740,"Prod",IF('ALC Transition Plans'!AF740, 'ALC Transition Plans'!AC740," ")),"N/A")</f>
        <v>Prod</v>
      </c>
      <c r="O739" s="269" t="str">
        <f>IF('ALC Transition Plans'!AE740=0," ",'ALC Transition Plans'!AE740)</f>
        <v>Y</v>
      </c>
      <c r="P739" s="557" t="str">
        <f>IF('ALC Transition Plans'!AF740=0," ",'ALC Transition Plans'!AF740)</f>
        <v xml:space="preserve"> </v>
      </c>
      <c r="Q739" s="558">
        <f t="shared" si="76"/>
        <v>0</v>
      </c>
      <c r="R739" s="276" t="str">
        <f>IF(VLOOKUP(B739,'Pivot Table'!$B$5:$K$2000,8,FALSE)=1,"Yes","")</f>
        <v/>
      </c>
      <c r="S739" s="277" t="str">
        <f>'ALC Transition Plans'!BL740</f>
        <v>F</v>
      </c>
      <c r="T739" s="226" t="str">
        <f>IF('ALC POC'!D739=0," ",'ALC POC'!D739)</f>
        <v>Kenneth Schultz
Keith Jarboe
Matt Conrad
Matthew North
Cheryl Dancy</v>
      </c>
      <c r="U739" s="139" t="str">
        <f>IF('ALC POC'!E739=0," ",'ALC POC'!E739)</f>
        <v>kenneth.j.schulze.civ@mail.mil
Keith.Jarboe@fiscal.treasury.gov
Matt.Conrad@fiscal.treasury.gov
matthew.d.north.ctr@mail.mil</v>
      </c>
      <c r="V739" s="139" t="str">
        <f>IF('ALC POC'!F739=0," ",'ALC POC'!F739)</f>
        <v>(703) 692-5057
(202) 874-7818
(304) 480-7004
703.692.2765
(804) 734-8000</v>
      </c>
      <c r="X739">
        <f t="shared" si="60"/>
        <v>0</v>
      </c>
    </row>
    <row r="740" spans="1:24" ht="57" x14ac:dyDescent="0.25">
      <c r="A740" s="627" t="s">
        <v>697</v>
      </c>
      <c r="B740" s="627" t="s">
        <v>2121</v>
      </c>
      <c r="C740" s="480" t="str">
        <f>IF('ALC POC'!C744=0," ",'ALC POC'!C744)</f>
        <v xml:space="preserve">DOD - Defense Security Services </v>
      </c>
      <c r="D740" s="480"/>
      <c r="E740" s="322" t="str">
        <f>IF('ALC Transition Plans'!$C741="yes", IF('ALC Transition Plans'!M741,"Prod",IF('ALC Transition Plans'!F741, 'ALC Transition Plans'!E741," ")),"N/A")</f>
        <v>Prod</v>
      </c>
      <c r="F740" s="261" t="str">
        <f>IF('ALC Transition Plans'!F741=0," ",'ALC Transition Plans'!F741)</f>
        <v xml:space="preserve"> </v>
      </c>
      <c r="G740" s="262" t="str">
        <f>IF('ALC Transition Plans'!G741=0," ",'ALC Transition Plans'!G741)</f>
        <v>Y</v>
      </c>
      <c r="H740" s="262" t="str">
        <f>IF('ALC Transition Plans'!H741=0," ",'ALC Transition Plans'!H741)</f>
        <v>Y</v>
      </c>
      <c r="I740" s="261" t="str">
        <f>IF('ALC Transition Plans'!I741=0," ",'ALC Transition Plans'!I741)</f>
        <v xml:space="preserve"> </v>
      </c>
      <c r="J740" s="323" t="str">
        <f>IF('ALC Transition Plans'!$O741="yes", IF('ALC Transition Plans'!X741,"Prod",IF('ALC Transition Plans'!R741, 'ALC Transition Plans'!Q741," ")),"N/A")</f>
        <v>Prod</v>
      </c>
      <c r="K740" s="267" t="str">
        <f>IF('ALC Transition Plans'!R741=0," ",'ALC Transition Plans'!R741)</f>
        <v xml:space="preserve"> </v>
      </c>
      <c r="L740" s="270" t="str">
        <f>IF('ALC Transition Plans'!S741=0," ",'ALC Transition Plans'!S741)</f>
        <v>Y</v>
      </c>
      <c r="M740" s="267" t="str">
        <f>IF('ALC Transition Plans'!T741=0," ",'ALC Transition Plans'!T741)</f>
        <v xml:space="preserve"> </v>
      </c>
      <c r="N740" s="324" t="str">
        <f>IF('ALC Transition Plans'!$Z741="yes", IF('ALC Transition Plans'!AJ741,"Prod",IF('ALC Transition Plans'!AF741, 'ALC Transition Plans'!AC741," ")),"N/A")</f>
        <v>Prod</v>
      </c>
      <c r="O740" s="269" t="str">
        <f>IF('ALC Transition Plans'!AE741=0," ",'ALC Transition Plans'!AE741)</f>
        <v>Y</v>
      </c>
      <c r="P740" s="557" t="str">
        <f>IF('ALC Transition Plans'!AF741=0," ",'ALC Transition Plans'!AF741)</f>
        <v xml:space="preserve"> </v>
      </c>
      <c r="Q740" s="558">
        <f t="shared" si="76"/>
        <v>0</v>
      </c>
      <c r="R740" s="276" t="str">
        <f>IF(VLOOKUP(B740,'Pivot Table'!$B$5:$K$2000,8,FALSE)=1,"Yes","")</f>
        <v/>
      </c>
      <c r="S740" s="277" t="str">
        <f>'ALC Transition Plans'!BL741</f>
        <v>F</v>
      </c>
      <c r="T740" s="226" t="str">
        <f>IF('ALC POC'!D740=0," ",'ALC POC'!D740)</f>
        <v>Kenneth Schultz
Keith Jarboe
Matt Conrad
Matthew North
Cheryl Dancy</v>
      </c>
      <c r="U740" s="139" t="str">
        <f>IF('ALC POC'!E740=0," ",'ALC POC'!E740)</f>
        <v>kenneth.j.schulze.civ@mail.mil
Keith.Jarboe@fiscal.treasury.gov
Matt.Conrad@fiscal.treasury.gov
matthew.d.north.ctr@mail.mil</v>
      </c>
      <c r="V740" s="139" t="str">
        <f>IF('ALC POC'!F740=0," ",'ALC POC'!F740)</f>
        <v>(703) 692-5057
(202) 874-7818
(304) 480-7004
703.692.2765
(804) 734-8000</v>
      </c>
      <c r="X740">
        <f t="shared" si="60"/>
        <v>0</v>
      </c>
    </row>
    <row r="741" spans="1:24" ht="45.75" customHeight="1" x14ac:dyDescent="0.25">
      <c r="A741" s="627" t="s">
        <v>697</v>
      </c>
      <c r="B741" s="627" t="s">
        <v>2122</v>
      </c>
      <c r="C741" s="480" t="str">
        <f>IF('ALC POC'!C747=0," ",'ALC POC'!C747)</f>
        <v>DOD - Defense Information Systems Agency</v>
      </c>
      <c r="D741" s="480"/>
      <c r="E741" s="322" t="str">
        <f>IF('ALC Transition Plans'!$C742="yes", IF('ALC Transition Plans'!M742,"Prod",IF('ALC Transition Plans'!F742, 'ALC Transition Plans'!E742," ")),"N/A")</f>
        <v>Prod</v>
      </c>
      <c r="F741" s="261" t="str">
        <f>IF('ALC Transition Plans'!F742=0," ",'ALC Transition Plans'!F742)</f>
        <v xml:space="preserve"> </v>
      </c>
      <c r="G741" s="262" t="str">
        <f>IF('ALC Transition Plans'!G742=0," ",'ALC Transition Plans'!G742)</f>
        <v>Y</v>
      </c>
      <c r="H741" s="262" t="str">
        <f>IF('ALC Transition Plans'!H742=0," ",'ALC Transition Plans'!H742)</f>
        <v>Y</v>
      </c>
      <c r="I741" s="261" t="str">
        <f>IF('ALC Transition Plans'!I742=0," ",'ALC Transition Plans'!I742)</f>
        <v xml:space="preserve"> </v>
      </c>
      <c r="J741" s="323" t="str">
        <f>IF('ALC Transition Plans'!$O742="yes", IF('ALC Transition Plans'!X742,"Prod",IF('ALC Transition Plans'!R742, 'ALC Transition Plans'!Q742," ")),"N/A")</f>
        <v>Prod</v>
      </c>
      <c r="K741" s="267" t="str">
        <f>IF('ALC Transition Plans'!R742=0," ",'ALC Transition Plans'!R742)</f>
        <v xml:space="preserve"> </v>
      </c>
      <c r="L741" s="270" t="str">
        <f>IF('ALC Transition Plans'!S742=0," ",'ALC Transition Plans'!S742)</f>
        <v>Y</v>
      </c>
      <c r="M741" s="267" t="str">
        <f>IF('ALC Transition Plans'!T742=0," ",'ALC Transition Plans'!T742)</f>
        <v xml:space="preserve"> </v>
      </c>
      <c r="N741" s="324" t="str">
        <f>IF('ALC Transition Plans'!$Z742="yes", IF('ALC Transition Plans'!AJ742,"Prod",IF('ALC Transition Plans'!AF742, 'ALC Transition Plans'!AC742," ")),"N/A")</f>
        <v>Prod</v>
      </c>
      <c r="O741" s="269" t="str">
        <f>IF('ALC Transition Plans'!AE742=0," ",'ALC Transition Plans'!AE742)</f>
        <v>Y</v>
      </c>
      <c r="P741" s="557" t="str">
        <f>IF('ALC Transition Plans'!AF742=0," ",'ALC Transition Plans'!AF742)</f>
        <v xml:space="preserve"> </v>
      </c>
      <c r="Q741" s="558">
        <f t="shared" si="76"/>
        <v>0</v>
      </c>
      <c r="R741" s="276" t="str">
        <f>IF(VLOOKUP(B741,'Pivot Table'!$B$5:$K$2000,8,FALSE)=1,"Yes","")</f>
        <v/>
      </c>
      <c r="S741" s="277" t="str">
        <f>'ALC Transition Plans'!BL742</f>
        <v>F</v>
      </c>
      <c r="T741" s="226" t="str">
        <f>IF('ALC POC'!D741=0," ",'ALC POC'!D741)</f>
        <v>Kenneth Schultz
Keith Jarboe
Matt Conrad
Matthew North
Cheryl Dancy</v>
      </c>
      <c r="U741" s="139" t="str">
        <f>IF('ALC POC'!E741=0," ",'ALC POC'!E741)</f>
        <v>kenneth.j.schulze.civ@mail.mil
Keith.Jarboe@fiscal.treasury.gov
Matt.Conrad@fiscal.treasury.gov
matthew.d.north.ctr@mail.mil</v>
      </c>
      <c r="V741" s="139" t="str">
        <f>IF('ALC POC'!F741=0," ",'ALC POC'!F741)</f>
        <v>(703) 692-5057
(202) 874-7818
(304) 480-7004
703.692.2765
(804) 734-8000</v>
      </c>
    </row>
    <row r="742" spans="1:24" ht="45.75" customHeight="1" x14ac:dyDescent="0.25">
      <c r="A742" s="627" t="s">
        <v>697</v>
      </c>
      <c r="B742" s="627" t="s">
        <v>2123</v>
      </c>
      <c r="C742" s="480" t="str">
        <f>IF('ALC POC'!C748=0," ",'ALC POC'!C748)</f>
        <v>DOD - Defense Information Systems Agency</v>
      </c>
      <c r="D742" s="480"/>
      <c r="E742" s="322" t="str">
        <f>IF('ALC Transition Plans'!$C743="yes", IF('ALC Transition Plans'!M743,"Prod",IF('ALC Transition Plans'!F743, 'ALC Transition Plans'!E743," ")),"N/A")</f>
        <v>Prod</v>
      </c>
      <c r="F742" s="261" t="str">
        <f>IF('ALC Transition Plans'!F743=0," ",'ALC Transition Plans'!F743)</f>
        <v xml:space="preserve"> </v>
      </c>
      <c r="G742" s="262" t="str">
        <f>IF('ALC Transition Plans'!G743=0," ",'ALC Transition Plans'!G743)</f>
        <v>Y</v>
      </c>
      <c r="H742" s="262" t="str">
        <f>IF('ALC Transition Plans'!H743=0," ",'ALC Transition Plans'!H743)</f>
        <v>Y</v>
      </c>
      <c r="I742" s="261" t="str">
        <f>IF('ALC Transition Plans'!I743=0," ",'ALC Transition Plans'!I743)</f>
        <v xml:space="preserve"> </v>
      </c>
      <c r="J742" s="323" t="str">
        <f>IF('ALC Transition Plans'!$O743="yes", IF('ALC Transition Plans'!X743,"Prod",IF('ALC Transition Plans'!R743, 'ALC Transition Plans'!Q743," ")),"N/A")</f>
        <v>Prod</v>
      </c>
      <c r="K742" s="267" t="str">
        <f>IF('ALC Transition Plans'!R743=0," ",'ALC Transition Plans'!R743)</f>
        <v xml:space="preserve"> </v>
      </c>
      <c r="L742" s="270" t="str">
        <f>IF('ALC Transition Plans'!S743=0," ",'ALC Transition Plans'!S743)</f>
        <v>Y</v>
      </c>
      <c r="M742" s="267" t="str">
        <f>IF('ALC Transition Plans'!T743=0," ",'ALC Transition Plans'!T743)</f>
        <v xml:space="preserve"> </v>
      </c>
      <c r="N742" s="324" t="str">
        <f>IF('ALC Transition Plans'!$Z743="yes", IF('ALC Transition Plans'!AJ743,"Prod",IF('ALC Transition Plans'!AF743, 'ALC Transition Plans'!AC743," ")),"N/A")</f>
        <v>Prod</v>
      </c>
      <c r="O742" s="269" t="str">
        <f>IF('ALC Transition Plans'!AE743=0," ",'ALC Transition Plans'!AE743)</f>
        <v>Y</v>
      </c>
      <c r="P742" s="557" t="str">
        <f>IF('ALC Transition Plans'!AF743=0," ",'ALC Transition Plans'!AF743)</f>
        <v xml:space="preserve"> </v>
      </c>
      <c r="Q742" s="558">
        <f t="shared" ref="Q742" si="77">COUNTIF(E742:P742,"X")</f>
        <v>0</v>
      </c>
      <c r="R742" s="276" t="str">
        <f>IF(VLOOKUP(B742,'Pivot Table'!$B$5:$K$2000,8,FALSE)=1,"Yes","")</f>
        <v/>
      </c>
      <c r="S742" s="277" t="str">
        <f>'ALC Transition Plans'!BL743</f>
        <v>F</v>
      </c>
      <c r="T742" s="226" t="str">
        <f>IF('ALC POC'!D742=0," ",'ALC POC'!D742)</f>
        <v>Kenneth Schultz
Keith Jarboe
Matt Conrad
Matthew North
Cheryl Dancy</v>
      </c>
      <c r="U742" s="139" t="str">
        <f>IF('ALC POC'!E742=0," ",'ALC POC'!E742)</f>
        <v>kenneth.j.schulze.civ@mail.mil
Keith.Jarboe@fiscal.treasury.gov
Matt.Conrad@fiscal.treasury.gov
matthew.d.north.ctr@mail.mil</v>
      </c>
      <c r="V742" s="139" t="str">
        <f>IF('ALC POC'!F742=0," ",'ALC POC'!F742)</f>
        <v>(703) 692-5057
(202) 874-7818
(304) 480-7004
703.692.2765
(804) 734-8000</v>
      </c>
    </row>
    <row r="743" spans="1:24" ht="57" x14ac:dyDescent="0.25">
      <c r="A743" s="627" t="s">
        <v>697</v>
      </c>
      <c r="B743" s="627" t="s">
        <v>2037</v>
      </c>
      <c r="C743" s="480" t="str">
        <f>IF('ALC POC'!C743=0," ",'ALC POC'!C743)</f>
        <v xml:space="preserve">DOD - Defense Security Services </v>
      </c>
      <c r="D743" s="480"/>
      <c r="E743" s="322" t="str">
        <f>IF('ALC Transition Plans'!$C744="yes", IF('ALC Transition Plans'!M744,"Prod",IF('ALC Transition Plans'!F744, 'ALC Transition Plans'!E744," ")),"N/A")</f>
        <v>Prod</v>
      </c>
      <c r="F743" s="261" t="str">
        <f>IF('ALC Transition Plans'!F744=0," ",'ALC Transition Plans'!F744)</f>
        <v xml:space="preserve"> </v>
      </c>
      <c r="G743" s="262" t="str">
        <f>IF('ALC Transition Plans'!G744=0," ",'ALC Transition Plans'!G744)</f>
        <v>Y</v>
      </c>
      <c r="H743" s="262" t="str">
        <f>IF('ALC Transition Plans'!H744=0," ",'ALC Transition Plans'!H744)</f>
        <v>Y</v>
      </c>
      <c r="I743" s="261" t="str">
        <f>IF('ALC Transition Plans'!I744=0," ",'ALC Transition Plans'!I744)</f>
        <v xml:space="preserve"> </v>
      </c>
      <c r="J743" s="323" t="str">
        <f>IF('ALC Transition Plans'!$O744="yes", IF('ALC Transition Plans'!X744,"Prod",IF('ALC Transition Plans'!R744, 'ALC Transition Plans'!Q744," ")),"N/A")</f>
        <v>Prod</v>
      </c>
      <c r="K743" s="267" t="str">
        <f>IF('ALC Transition Plans'!R744=0," ",'ALC Transition Plans'!R744)</f>
        <v xml:space="preserve"> </v>
      </c>
      <c r="L743" s="270" t="str">
        <f>IF('ALC Transition Plans'!S744=0," ",'ALC Transition Plans'!S744)</f>
        <v>Y</v>
      </c>
      <c r="M743" s="267" t="str">
        <f>IF('ALC Transition Plans'!T744=0," ",'ALC Transition Plans'!T744)</f>
        <v xml:space="preserve"> </v>
      </c>
      <c r="N743" s="324" t="str">
        <f>IF('ALC Transition Plans'!$Z744="yes", IF('ALC Transition Plans'!AJ744,"Prod",IF('ALC Transition Plans'!AF744, 'ALC Transition Plans'!AC744," ")),"N/A")</f>
        <v>Prod</v>
      </c>
      <c r="O743" s="269" t="str">
        <f>IF('ALC Transition Plans'!AE744=0," ",'ALC Transition Plans'!AE744)</f>
        <v>Y</v>
      </c>
      <c r="P743" s="557" t="str">
        <f>IF('ALC Transition Plans'!AF744=0," ",'ALC Transition Plans'!AF744)</f>
        <v xml:space="preserve"> </v>
      </c>
      <c r="Q743" s="558">
        <f t="shared" si="76"/>
        <v>0</v>
      </c>
      <c r="R743" s="276" t="str">
        <f>IF(VLOOKUP(B743,'Pivot Table'!$B$5:$K$2000,8,FALSE)=1,"Yes","")</f>
        <v/>
      </c>
      <c r="S743" s="277" t="str">
        <f>'ALC Transition Plans'!BL744</f>
        <v>F</v>
      </c>
      <c r="T743" s="226" t="str">
        <f>IF('ALC POC'!D743=0," ",'ALC POC'!D743)</f>
        <v>Kenneth Schultz
Keith Jarboe
Matt Conrad
Matthew North
Cheryl Dancy</v>
      </c>
      <c r="U743" s="139" t="str">
        <f>IF('ALC POC'!E743=0," ",'ALC POC'!E743)</f>
        <v>kenneth.j.schulze.civ@mail.mil
Keith.Jarboe@fiscal.treasury.gov
Matt.Conrad@fiscal.treasury.gov
matthew.d.north.ctr@mail.mil</v>
      </c>
      <c r="V743" s="139" t="str">
        <f>IF('ALC POC'!F743=0," ",'ALC POC'!F743)</f>
        <v>(703) 692-5057
(202) 874-7818
(304) 480-7004
703.692.2765
(804) 734-8000</v>
      </c>
      <c r="X743">
        <f t="shared" ref="X743:X755" si="78">COUNTIF($A$2:$A$755,W743)</f>
        <v>0</v>
      </c>
    </row>
    <row r="744" spans="1:24" ht="57" x14ac:dyDescent="0.25">
      <c r="A744" s="627" t="s">
        <v>697</v>
      </c>
      <c r="B744" s="627" t="s">
        <v>2038</v>
      </c>
      <c r="C744" s="480" t="str">
        <f>IF('ALC POC'!C744=0," ",'ALC POC'!C744)</f>
        <v xml:space="preserve">DOD - Defense Security Services </v>
      </c>
      <c r="D744" s="480"/>
      <c r="E744" s="322" t="str">
        <f>IF('ALC Transition Plans'!$C745="yes", IF('ALC Transition Plans'!M745,"Prod",IF('ALC Transition Plans'!F745, 'ALC Transition Plans'!E745," ")),"N/A")</f>
        <v>Prod</v>
      </c>
      <c r="F744" s="261" t="str">
        <f>IF('ALC Transition Plans'!F745=0," ",'ALC Transition Plans'!F745)</f>
        <v xml:space="preserve"> </v>
      </c>
      <c r="G744" s="262" t="str">
        <f>IF('ALC Transition Plans'!G745=0," ",'ALC Transition Plans'!G745)</f>
        <v>Y</v>
      </c>
      <c r="H744" s="262" t="str">
        <f>IF('ALC Transition Plans'!H745=0," ",'ALC Transition Plans'!H745)</f>
        <v>Y</v>
      </c>
      <c r="I744" s="261" t="str">
        <f>IF('ALC Transition Plans'!I745=0," ",'ALC Transition Plans'!I745)</f>
        <v xml:space="preserve"> </v>
      </c>
      <c r="J744" s="323" t="str">
        <f>IF('ALC Transition Plans'!$O745="yes", IF('ALC Transition Plans'!X745,"Prod",IF('ALC Transition Plans'!R745, 'ALC Transition Plans'!Q745," ")),"N/A")</f>
        <v>Prod</v>
      </c>
      <c r="K744" s="267" t="str">
        <f>IF('ALC Transition Plans'!R745=0," ",'ALC Transition Plans'!R745)</f>
        <v xml:space="preserve"> </v>
      </c>
      <c r="L744" s="270" t="str">
        <f>IF('ALC Transition Plans'!S745=0," ",'ALC Transition Plans'!S745)</f>
        <v>Y</v>
      </c>
      <c r="M744" s="267" t="str">
        <f>IF('ALC Transition Plans'!T745=0," ",'ALC Transition Plans'!T745)</f>
        <v xml:space="preserve"> </v>
      </c>
      <c r="N744" s="324" t="str">
        <f>IF('ALC Transition Plans'!$Z745="yes", IF('ALC Transition Plans'!AJ745,"Prod",IF('ALC Transition Plans'!AF745, 'ALC Transition Plans'!AC745," ")),"N/A")</f>
        <v>Prod</v>
      </c>
      <c r="O744" s="269" t="str">
        <f>IF('ALC Transition Plans'!AE745=0," ",'ALC Transition Plans'!AE745)</f>
        <v>Y</v>
      </c>
      <c r="P744" s="557" t="str">
        <f>IF('ALC Transition Plans'!AF745=0," ",'ALC Transition Plans'!AF745)</f>
        <v xml:space="preserve"> </v>
      </c>
      <c r="Q744" s="558">
        <f t="shared" si="76"/>
        <v>0</v>
      </c>
      <c r="R744" s="276" t="str">
        <f>IF(VLOOKUP(B744,'Pivot Table'!$B$5:$K$2000,8,FALSE)=1,"Yes","")</f>
        <v/>
      </c>
      <c r="S744" s="277" t="str">
        <f>'ALC Transition Plans'!BL745</f>
        <v>F</v>
      </c>
      <c r="T744" s="226" t="str">
        <f>IF('ALC POC'!D744=0," ",'ALC POC'!D744)</f>
        <v>Kenneth Schultz
Keith Jarboe
Matt Conrad
Matthew North
Cheryl Dancy</v>
      </c>
      <c r="U744" s="139" t="str">
        <f>IF('ALC POC'!E744=0," ",'ALC POC'!E744)</f>
        <v>kenneth.j.schulze.civ@mail.mil
Keith.Jarboe@fiscal.treasury.gov
Matt.Conrad@fiscal.treasury.gov
matthew.d.north.ctr@mail.mil</v>
      </c>
      <c r="V744" s="139" t="str">
        <f>IF('ALC POC'!F744=0," ",'ALC POC'!F744)</f>
        <v>(703) 692-5057
(202) 874-7818
(304) 480-7004
703.692.2765
(804) 734-8000</v>
      </c>
      <c r="X744">
        <f t="shared" si="78"/>
        <v>0</v>
      </c>
    </row>
    <row r="745" spans="1:24" ht="15" x14ac:dyDescent="0.25">
      <c r="A745" s="627" t="s">
        <v>697</v>
      </c>
      <c r="B745" s="627" t="s">
        <v>2244</v>
      </c>
      <c r="C745" s="480" t="str">
        <f>IF('ALC POC'!C745=0," ",'ALC POC'!C745)</f>
        <v>DOD - USTRANSCOM</v>
      </c>
      <c r="D745" s="480"/>
      <c r="E745" s="322" t="str">
        <f>IF('ALC Transition Plans'!$C746="yes", IF('ALC Transition Plans'!M746,"Prod",IF('ALC Transition Plans'!F746, 'ALC Transition Plans'!E746," ")),"N/A")</f>
        <v xml:space="preserve"> </v>
      </c>
      <c r="F745" s="261" t="str">
        <f>IF('ALC Transition Plans'!F746=0," ",'ALC Transition Plans'!F746)</f>
        <v xml:space="preserve"> </v>
      </c>
      <c r="G745" s="262" t="str">
        <f>IF('ALC Transition Plans'!G746=0," ",'ALC Transition Plans'!G746)</f>
        <v xml:space="preserve"> </v>
      </c>
      <c r="H745" s="262" t="str">
        <f>IF('ALC Transition Plans'!H746=0," ",'ALC Transition Plans'!H746)</f>
        <v xml:space="preserve"> </v>
      </c>
      <c r="I745" s="261">
        <f>IF('ALC Transition Plans'!I746=0," ",'ALC Transition Plans'!I746)</f>
        <v>42644</v>
      </c>
      <c r="J745" s="329" t="str">
        <f>IF('ALC Transition Plans'!$O746="yes", IF('ALC Transition Plans'!X746,"Prod",IF('ALC Transition Plans'!R746, 'ALC Transition Plans'!Q746," ")),"N/A")</f>
        <v>N/A</v>
      </c>
      <c r="K745" s="330" t="str">
        <f>IF('ALC Transition Plans'!R746=0," ",'ALC Transition Plans'!R746)</f>
        <v xml:space="preserve"> </v>
      </c>
      <c r="L745" s="332" t="str">
        <f>IF('ALC Transition Plans'!S746=0," ",'ALC Transition Plans'!S746)</f>
        <v xml:space="preserve"> </v>
      </c>
      <c r="M745" s="330" t="str">
        <f>IF('ALC Transition Plans'!T746=0," ",'ALC Transition Plans'!T746)</f>
        <v xml:space="preserve"> </v>
      </c>
      <c r="N745" s="329" t="str">
        <f>IF('ALC Transition Plans'!$Z746="yes", IF('ALC Transition Plans'!AJ746,"Prod",IF('ALC Transition Plans'!AF746, 'ALC Transition Plans'!AC746," ")),"N/A")</f>
        <v>N/A</v>
      </c>
      <c r="O745" s="332" t="str">
        <f>IF('ALC Transition Plans'!AE746=0," ",'ALC Transition Plans'!AE746)</f>
        <v xml:space="preserve"> </v>
      </c>
      <c r="P745" s="560" t="str">
        <f>IF('ALC Transition Plans'!AF746=0," ",'ALC Transition Plans'!AF746)</f>
        <v xml:space="preserve"> </v>
      </c>
      <c r="Q745" s="558">
        <f t="shared" ref="Q745" si="79">COUNTIF(E745:P745,"X")</f>
        <v>0</v>
      </c>
      <c r="R745" s="276" t="str">
        <f>IF(VLOOKUP(B745,'Pivot Table'!$B$5:$K$2000,8,FALSE)=1,"Yes","")</f>
        <v/>
      </c>
      <c r="S745" s="277" t="str">
        <f>'ALC Transition Plans'!BL746</f>
        <v xml:space="preserve"> </v>
      </c>
      <c r="T745" s="226" t="str">
        <f>IF('ALC POC'!D745=0," ",'ALC POC'!D745)</f>
        <v>Jessica Haddock</v>
      </c>
      <c r="U745" s="139" t="str">
        <f>IF('ALC POC'!E745=0," ",'ALC POC'!E745)</f>
        <v xml:space="preserve"> </v>
      </c>
      <c r="V745" s="139" t="str">
        <f>IF('ALC POC'!F745=0," ",'ALC POC'!F745)</f>
        <v>618-229-5073</v>
      </c>
      <c r="X745">
        <f t="shared" ref="X745" si="80">COUNTIF($A$2:$A$755,W745)</f>
        <v>0</v>
      </c>
    </row>
    <row r="746" spans="1:24" ht="15" x14ac:dyDescent="0.25">
      <c r="A746" s="627" t="s">
        <v>697</v>
      </c>
      <c r="B746" s="627" t="s">
        <v>2245</v>
      </c>
      <c r="C746" s="480" t="str">
        <f>IF('ALC POC'!C746=0," ",'ALC POC'!C746)</f>
        <v>DOD - USTRANSCOM</v>
      </c>
      <c r="D746" s="480"/>
      <c r="E746" s="322" t="str">
        <f>IF('ALC Transition Plans'!$C747="yes", IF('ALC Transition Plans'!M747,"Prod",IF('ALC Transition Plans'!F747, 'ALC Transition Plans'!E747," ")),"N/A")</f>
        <v xml:space="preserve"> </v>
      </c>
      <c r="F746" s="261" t="str">
        <f>IF('ALC Transition Plans'!F747=0," ",'ALC Transition Plans'!F747)</f>
        <v xml:space="preserve"> </v>
      </c>
      <c r="G746" s="262" t="str">
        <f>IF('ALC Transition Plans'!G747=0," ",'ALC Transition Plans'!G747)</f>
        <v xml:space="preserve"> </v>
      </c>
      <c r="H746" s="262" t="str">
        <f>IF('ALC Transition Plans'!H747=0," ",'ALC Transition Plans'!H747)</f>
        <v xml:space="preserve"> </v>
      </c>
      <c r="I746" s="261">
        <f>IF('ALC Transition Plans'!I747=0," ",'ALC Transition Plans'!I747)</f>
        <v>42644</v>
      </c>
      <c r="J746" s="329" t="str">
        <f>IF('ALC Transition Plans'!$O747="yes", IF('ALC Transition Plans'!X747,"Prod",IF('ALC Transition Plans'!R747, 'ALC Transition Plans'!Q747," ")),"N/A")</f>
        <v>N/A</v>
      </c>
      <c r="K746" s="330" t="str">
        <f>IF('ALC Transition Plans'!R747=0," ",'ALC Transition Plans'!R747)</f>
        <v xml:space="preserve"> </v>
      </c>
      <c r="L746" s="332" t="str">
        <f>IF('ALC Transition Plans'!S747=0," ",'ALC Transition Plans'!S747)</f>
        <v xml:space="preserve"> </v>
      </c>
      <c r="M746" s="330" t="str">
        <f>IF('ALC Transition Plans'!T747=0," ",'ALC Transition Plans'!T747)</f>
        <v xml:space="preserve"> </v>
      </c>
      <c r="N746" s="329" t="str">
        <f>IF('ALC Transition Plans'!$Z747="yes", IF('ALC Transition Plans'!AJ747,"Prod",IF('ALC Transition Plans'!AF747, 'ALC Transition Plans'!AC747," ")),"N/A")</f>
        <v>N/A</v>
      </c>
      <c r="O746" s="332" t="str">
        <f>IF('ALC Transition Plans'!AE747=0," ",'ALC Transition Plans'!AE747)</f>
        <v xml:space="preserve"> </v>
      </c>
      <c r="P746" s="560" t="str">
        <f>IF('ALC Transition Plans'!AF747=0," ",'ALC Transition Plans'!AF747)</f>
        <v xml:space="preserve"> </v>
      </c>
      <c r="Q746" s="558">
        <f t="shared" ref="Q746" si="81">COUNTIF(E746:P746,"X")</f>
        <v>0</v>
      </c>
      <c r="R746" s="276" t="str">
        <f>IF(VLOOKUP(B746,'Pivot Table'!$B$5:$K$2000,8,FALSE)=1,"Yes","")</f>
        <v/>
      </c>
      <c r="S746" s="277" t="str">
        <f>'ALC Transition Plans'!BL747</f>
        <v xml:space="preserve"> </v>
      </c>
      <c r="T746" s="226" t="str">
        <f>IF('ALC POC'!D746=0," ",'ALC POC'!D746)</f>
        <v>Jessica Haddock</v>
      </c>
      <c r="U746" s="139" t="str">
        <f>IF('ALC POC'!E746=0," ",'ALC POC'!E746)</f>
        <v xml:space="preserve"> </v>
      </c>
      <c r="V746" s="139" t="str">
        <f>IF('ALC POC'!F746=0," ",'ALC POC'!F746)</f>
        <v>618-229-5073</v>
      </c>
      <c r="X746">
        <f t="shared" ref="X746" si="82">COUNTIF($A$2:$A$755,W746)</f>
        <v>0</v>
      </c>
    </row>
    <row r="747" spans="1:24" ht="57" x14ac:dyDescent="0.25">
      <c r="A747" s="627" t="s">
        <v>697</v>
      </c>
      <c r="B747" s="627" t="s">
        <v>2039</v>
      </c>
      <c r="C747" s="480" t="str">
        <f>IF('ALC POC'!C747=0," ",'ALC POC'!C747)</f>
        <v>DOD - Defense Information Systems Agency</v>
      </c>
      <c r="D747" s="480"/>
      <c r="E747" s="322" t="str">
        <f>IF('ALC Transition Plans'!$C748="yes", IF('ALC Transition Plans'!M748,"Prod",IF('ALC Transition Plans'!F748, 'ALC Transition Plans'!E748," ")),"N/A")</f>
        <v>Prod</v>
      </c>
      <c r="F747" s="261" t="str">
        <f>IF('ALC Transition Plans'!F748=0," ",'ALC Transition Plans'!F748)</f>
        <v xml:space="preserve"> </v>
      </c>
      <c r="G747" s="262" t="str">
        <f>IF('ALC Transition Plans'!G748=0," ",'ALC Transition Plans'!G748)</f>
        <v>Y</v>
      </c>
      <c r="H747" s="262" t="str">
        <f>IF('ALC Transition Plans'!H748=0," ",'ALC Transition Plans'!H748)</f>
        <v>Y</v>
      </c>
      <c r="I747" s="261" t="str">
        <f>IF('ALC Transition Plans'!I748=0," ",'ALC Transition Plans'!I748)</f>
        <v xml:space="preserve"> </v>
      </c>
      <c r="J747" s="323" t="str">
        <f>IF('ALC Transition Plans'!$O748="yes", IF('ALC Transition Plans'!X748,"Prod",IF('ALC Transition Plans'!R748, 'ALC Transition Plans'!Q748," ")),"N/A")</f>
        <v>Prod</v>
      </c>
      <c r="K747" s="267" t="str">
        <f>IF('ALC Transition Plans'!R748=0," ",'ALC Transition Plans'!R748)</f>
        <v xml:space="preserve"> </v>
      </c>
      <c r="L747" s="270" t="str">
        <f>IF('ALC Transition Plans'!S748=0," ",'ALC Transition Plans'!S748)</f>
        <v>Y</v>
      </c>
      <c r="M747" s="267" t="str">
        <f>IF('ALC Transition Plans'!T748=0," ",'ALC Transition Plans'!T748)</f>
        <v xml:space="preserve"> </v>
      </c>
      <c r="N747" s="324" t="str">
        <f>IF('ALC Transition Plans'!$Z748="yes", IF('ALC Transition Plans'!AJ748,"Prod",IF('ALC Transition Plans'!AF748, 'ALC Transition Plans'!AC748," ")),"N/A")</f>
        <v>Prod</v>
      </c>
      <c r="O747" s="269" t="str">
        <f>IF('ALC Transition Plans'!AE748=0," ",'ALC Transition Plans'!AE748)</f>
        <v>Y</v>
      </c>
      <c r="P747" s="557" t="str">
        <f>IF('ALC Transition Plans'!AF748=0," ",'ALC Transition Plans'!AF748)</f>
        <v xml:space="preserve"> </v>
      </c>
      <c r="Q747" s="558">
        <f t="shared" si="76"/>
        <v>0</v>
      </c>
      <c r="R747" s="276" t="str">
        <f>IF(VLOOKUP(B747,'Pivot Table'!$B$5:$K$2000,8,FALSE)=1,"Yes","")</f>
        <v/>
      </c>
      <c r="S747" s="277" t="str">
        <f>'ALC Transition Plans'!BL748</f>
        <v>F</v>
      </c>
      <c r="T747" s="226" t="str">
        <f>IF('ALC POC'!D747=0," ",'ALC POC'!D747)</f>
        <v>Kenneth Schultz
Keith Jarboe
Matt Conrad
Matthew North
Cheryl Dancy</v>
      </c>
      <c r="U747" s="139" t="str">
        <f>IF('ALC POC'!E747=0," ",'ALC POC'!E747)</f>
        <v>kenneth.j.schulze.civ@mail.mil
Keith.Jarboe@fiscal.treasury.gov
Matt.Conrad@fiscal.treasury.gov
matthew.d.north.ctr@mail.mil</v>
      </c>
      <c r="V747" s="139" t="str">
        <f>IF('ALC POC'!F747=0," ",'ALC POC'!F747)</f>
        <v>(703) 692-5057
(202) 874-7818
(304) 480-7004
703.692.2765
(804) 734-8000</v>
      </c>
      <c r="X747">
        <f t="shared" si="78"/>
        <v>0</v>
      </c>
    </row>
    <row r="748" spans="1:24" ht="57" x14ac:dyDescent="0.25">
      <c r="A748" s="627" t="s">
        <v>697</v>
      </c>
      <c r="B748" s="627" t="s">
        <v>2040</v>
      </c>
      <c r="C748" s="480" t="str">
        <f>IF('ALC POC'!C748=0," ",'ALC POC'!C748)</f>
        <v>DOD - Defense Information Systems Agency</v>
      </c>
      <c r="D748" s="480"/>
      <c r="E748" s="322" t="str">
        <f>IF('ALC Transition Plans'!$C749="yes", IF('ALC Transition Plans'!M749,"Prod",IF('ALC Transition Plans'!F749, 'ALC Transition Plans'!E749," ")),"N/A")</f>
        <v>Prod</v>
      </c>
      <c r="F748" s="261" t="str">
        <f>IF('ALC Transition Plans'!F749=0," ",'ALC Transition Plans'!F749)</f>
        <v xml:space="preserve"> </v>
      </c>
      <c r="G748" s="262" t="str">
        <f>IF('ALC Transition Plans'!G749=0," ",'ALC Transition Plans'!G749)</f>
        <v>Y</v>
      </c>
      <c r="H748" s="262" t="str">
        <f>IF('ALC Transition Plans'!H749=0," ",'ALC Transition Plans'!H749)</f>
        <v>Y</v>
      </c>
      <c r="I748" s="261" t="str">
        <f>IF('ALC Transition Plans'!I749=0," ",'ALC Transition Plans'!I749)</f>
        <v xml:space="preserve"> </v>
      </c>
      <c r="J748" s="323" t="str">
        <f>IF('ALC Transition Plans'!$O749="yes", IF('ALC Transition Plans'!X749,"Prod",IF('ALC Transition Plans'!R749, 'ALC Transition Plans'!Q749," ")),"N/A")</f>
        <v>Prod</v>
      </c>
      <c r="K748" s="267" t="str">
        <f>IF('ALC Transition Plans'!R749=0," ",'ALC Transition Plans'!R749)</f>
        <v xml:space="preserve"> </v>
      </c>
      <c r="L748" s="270" t="str">
        <f>IF('ALC Transition Plans'!S749=0," ",'ALC Transition Plans'!S749)</f>
        <v>Y</v>
      </c>
      <c r="M748" s="267" t="str">
        <f>IF('ALC Transition Plans'!T749=0," ",'ALC Transition Plans'!T749)</f>
        <v xml:space="preserve"> </v>
      </c>
      <c r="N748" s="324" t="str">
        <f>IF('ALC Transition Plans'!$Z749="yes", IF('ALC Transition Plans'!AJ749,"Prod",IF('ALC Transition Plans'!AF749, 'ALC Transition Plans'!AC749," ")),"N/A")</f>
        <v>Prod</v>
      </c>
      <c r="O748" s="269" t="str">
        <f>IF('ALC Transition Plans'!AE749=0," ",'ALC Transition Plans'!AE749)</f>
        <v>Y</v>
      </c>
      <c r="P748" s="557" t="str">
        <f>IF('ALC Transition Plans'!AF749=0," ",'ALC Transition Plans'!AF749)</f>
        <v xml:space="preserve"> </v>
      </c>
      <c r="Q748" s="558">
        <f t="shared" si="76"/>
        <v>0</v>
      </c>
      <c r="R748" s="276" t="str">
        <f>IF(VLOOKUP(B748,'Pivot Table'!$B$5:$K$2000,8,FALSE)=1,"Yes","")</f>
        <v/>
      </c>
      <c r="S748" s="277" t="str">
        <f>'ALC Transition Plans'!BL749</f>
        <v>F</v>
      </c>
      <c r="T748" s="226" t="str">
        <f>IF('ALC POC'!D748=0," ",'ALC POC'!D748)</f>
        <v>Kenneth Schultz
Keith Jarboe
Matt Conrad
Matthew North
Cheryl Dancy</v>
      </c>
      <c r="U748" s="139" t="str">
        <f>IF('ALC POC'!E748=0," ",'ALC POC'!E748)</f>
        <v>kenneth.j.schulze.civ@mail.mil
Keith.Jarboe@fiscal.treasury.gov
Matt.Conrad@fiscal.treasury.gov
matthew.d.north.ctr@mail.mil</v>
      </c>
      <c r="V748" s="139" t="str">
        <f>IF('ALC POC'!F748=0," ",'ALC POC'!F748)</f>
        <v>(703) 692-5057
(202) 874-7818
(304) 480-7004
703.692.2765
(804) 734-8000</v>
      </c>
      <c r="X748">
        <f t="shared" si="78"/>
        <v>0</v>
      </c>
    </row>
    <row r="749" spans="1:24" ht="57" x14ac:dyDescent="0.25">
      <c r="A749" s="627" t="s">
        <v>697</v>
      </c>
      <c r="B749" s="627" t="s">
        <v>2041</v>
      </c>
      <c r="C749" s="480" t="str">
        <f>IF('ALC POC'!C749=0," ",'ALC POC'!C749)</f>
        <v>DOD - Defense Threat Reduction Agency</v>
      </c>
      <c r="D749" s="480"/>
      <c r="E749" s="322" t="str">
        <f>IF('ALC Transition Plans'!$C750="yes", IF('ALC Transition Plans'!M750,"Prod",IF('ALC Transition Plans'!F750, 'ALC Transition Plans'!E750," ")),"N/A")</f>
        <v>Prod</v>
      </c>
      <c r="F749" s="261" t="str">
        <f>IF('ALC Transition Plans'!F750=0," ",'ALC Transition Plans'!F750)</f>
        <v xml:space="preserve"> </v>
      </c>
      <c r="G749" s="262" t="str">
        <f>IF('ALC Transition Plans'!G750=0," ",'ALC Transition Plans'!G750)</f>
        <v>Y</v>
      </c>
      <c r="H749" s="262" t="str">
        <f>IF('ALC Transition Plans'!H750=0," ",'ALC Transition Plans'!H750)</f>
        <v>Y</v>
      </c>
      <c r="I749" s="261" t="str">
        <f>IF('ALC Transition Plans'!I750=0," ",'ALC Transition Plans'!I750)</f>
        <v xml:space="preserve"> </v>
      </c>
      <c r="J749" s="323" t="str">
        <f>IF('ALC Transition Plans'!$O750="yes", IF('ALC Transition Plans'!X750,"Prod",IF('ALC Transition Plans'!R750, 'ALC Transition Plans'!Q750," ")),"N/A")</f>
        <v>Prod</v>
      </c>
      <c r="K749" s="267" t="str">
        <f>IF('ALC Transition Plans'!R750=0," ",'ALC Transition Plans'!R750)</f>
        <v xml:space="preserve"> </v>
      </c>
      <c r="L749" s="270" t="str">
        <f>IF('ALC Transition Plans'!S750=0," ",'ALC Transition Plans'!S750)</f>
        <v>Y</v>
      </c>
      <c r="M749" s="267" t="str">
        <f>IF('ALC Transition Plans'!T750=0," ",'ALC Transition Plans'!T750)</f>
        <v xml:space="preserve"> </v>
      </c>
      <c r="N749" s="324" t="str">
        <f>IF('ALC Transition Plans'!$Z750="yes", IF('ALC Transition Plans'!AJ750,"Prod",IF('ALC Transition Plans'!AF750, 'ALC Transition Plans'!AC750," ")),"N/A")</f>
        <v>Prod</v>
      </c>
      <c r="O749" s="269" t="str">
        <f>IF('ALC Transition Plans'!AE750=0," ",'ALC Transition Plans'!AE750)</f>
        <v>Y</v>
      </c>
      <c r="P749" s="557" t="str">
        <f>IF('ALC Transition Plans'!AF750=0," ",'ALC Transition Plans'!AF750)</f>
        <v xml:space="preserve"> </v>
      </c>
      <c r="Q749" s="558">
        <f t="shared" si="76"/>
        <v>0</v>
      </c>
      <c r="R749" s="276" t="str">
        <f>IF(VLOOKUP(B749,'Pivot Table'!$B$5:$K$2000,8,FALSE)=1,"Yes","")</f>
        <v/>
      </c>
      <c r="S749" s="277" t="str">
        <f>'ALC Transition Plans'!BL750</f>
        <v>F</v>
      </c>
      <c r="T749" s="226" t="str">
        <f>IF('ALC POC'!D749=0," ",'ALC POC'!D749)</f>
        <v>Kenneth Schultz
Keith Jarboe
Matt Conrad
Matthew North
Cheryl Dancy</v>
      </c>
      <c r="U749" s="139" t="str">
        <f>IF('ALC POC'!E749=0," ",'ALC POC'!E749)</f>
        <v>kenneth.j.schulze.civ@mail.mil
Keith.Jarboe@fiscal.treasury.gov
Matt.Conrad@fiscal.treasury.gov
matthew.d.north.ctr@mail.mil</v>
      </c>
      <c r="V749" s="139" t="str">
        <f>IF('ALC POC'!F749=0," ",'ALC POC'!F749)</f>
        <v>(703) 692-5057
(202) 874-7818
(304) 480-7004
703.692.2765
(804) 734-8000</v>
      </c>
      <c r="X749">
        <f t="shared" si="78"/>
        <v>0</v>
      </c>
    </row>
    <row r="750" spans="1:24" ht="57" x14ac:dyDescent="0.25">
      <c r="A750" s="627" t="s">
        <v>697</v>
      </c>
      <c r="B750" s="627" t="s">
        <v>2042</v>
      </c>
      <c r="C750" s="480" t="str">
        <f>IF('ALC POC'!C750=0," ",'ALC POC'!C750)</f>
        <v>DOD - Defense Threat Reduction Agency</v>
      </c>
      <c r="D750" s="480"/>
      <c r="E750" s="322" t="str">
        <f>IF('ALC Transition Plans'!$C751="yes", IF('ALC Transition Plans'!M751,"Prod",IF('ALC Transition Plans'!F751, 'ALC Transition Plans'!E751," ")),"N/A")</f>
        <v>Prod</v>
      </c>
      <c r="F750" s="261" t="str">
        <f>IF('ALC Transition Plans'!F751=0," ",'ALC Transition Plans'!F751)</f>
        <v xml:space="preserve"> </v>
      </c>
      <c r="G750" s="262" t="str">
        <f>IF('ALC Transition Plans'!G751=0," ",'ALC Transition Plans'!G751)</f>
        <v>Y</v>
      </c>
      <c r="H750" s="262" t="str">
        <f>IF('ALC Transition Plans'!H751=0," ",'ALC Transition Plans'!H751)</f>
        <v>Y</v>
      </c>
      <c r="I750" s="261" t="str">
        <f>IF('ALC Transition Plans'!I751=0," ",'ALC Transition Plans'!I751)</f>
        <v xml:space="preserve"> </v>
      </c>
      <c r="J750" s="323" t="str">
        <f>IF('ALC Transition Plans'!$O751="yes", IF('ALC Transition Plans'!X751,"Prod",IF('ALC Transition Plans'!R751, 'ALC Transition Plans'!Q751," ")),"N/A")</f>
        <v>Prod</v>
      </c>
      <c r="K750" s="267" t="str">
        <f>IF('ALC Transition Plans'!R751=0," ",'ALC Transition Plans'!R751)</f>
        <v xml:space="preserve"> </v>
      </c>
      <c r="L750" s="270" t="str">
        <f>IF('ALC Transition Plans'!S751=0," ",'ALC Transition Plans'!S751)</f>
        <v>Y</v>
      </c>
      <c r="M750" s="267" t="str">
        <f>IF('ALC Transition Plans'!T751=0," ",'ALC Transition Plans'!T751)</f>
        <v xml:space="preserve"> </v>
      </c>
      <c r="N750" s="324" t="str">
        <f>IF('ALC Transition Plans'!$Z751="yes", IF('ALC Transition Plans'!AJ751,"Prod",IF('ALC Transition Plans'!AF751, 'ALC Transition Plans'!AC751," ")),"N/A")</f>
        <v>Prod</v>
      </c>
      <c r="O750" s="269" t="str">
        <f>IF('ALC Transition Plans'!AE751=0," ",'ALC Transition Plans'!AE751)</f>
        <v>Y</v>
      </c>
      <c r="P750" s="557" t="str">
        <f>IF('ALC Transition Plans'!AF751=0," ",'ALC Transition Plans'!AF751)</f>
        <v xml:space="preserve"> </v>
      </c>
      <c r="Q750" s="558">
        <f t="shared" si="76"/>
        <v>0</v>
      </c>
      <c r="R750" s="276" t="str">
        <f>IF(VLOOKUP(B750,'Pivot Table'!$B$5:$K$2000,8,FALSE)=1,"Yes","")</f>
        <v/>
      </c>
      <c r="S750" s="277" t="str">
        <f>'ALC Transition Plans'!BL751</f>
        <v>F</v>
      </c>
      <c r="T750" s="226" t="str">
        <f>IF('ALC POC'!D750=0," ",'ALC POC'!D750)</f>
        <v>Kenneth Schultz
Keith Jarboe
Matt Conrad
Matthew North
Cheryl Dancy</v>
      </c>
      <c r="U750" s="139" t="str">
        <f>IF('ALC POC'!E750=0," ",'ALC POC'!E750)</f>
        <v>kenneth.j.schulze.civ@mail.mil
Keith.Jarboe@fiscal.treasury.gov
Matt.Conrad@fiscal.treasury.gov
matthew.d.north.ctr@mail.mil</v>
      </c>
      <c r="V750" s="139" t="str">
        <f>IF('ALC POC'!F750=0," ",'ALC POC'!F750)</f>
        <v>(703) 692-5057
(202) 874-7818
(304) 480-7004
703.692.2765
(804) 734-8000</v>
      </c>
      <c r="X750">
        <f t="shared" si="78"/>
        <v>0</v>
      </c>
    </row>
    <row r="751" spans="1:24" ht="15" x14ac:dyDescent="0.25">
      <c r="A751" s="627" t="s">
        <v>697</v>
      </c>
      <c r="B751" s="627" t="s">
        <v>2232</v>
      </c>
      <c r="C751" s="480" t="str">
        <f>IF('ALC POC'!C751=0," ",'ALC POC'!C751)</f>
        <v>DOD- WHS</v>
      </c>
      <c r="D751" s="480"/>
      <c r="E751" s="322" t="str">
        <f>IF('ALC Transition Plans'!$C752="yes", IF('ALC Transition Plans'!M752,"Prod",IF('ALC Transition Plans'!F752, 'ALC Transition Plans'!E752," ")),"N/A")</f>
        <v xml:space="preserve"> </v>
      </c>
      <c r="F751" s="261" t="str">
        <f>IF('ALC Transition Plans'!F752=0," ",'ALC Transition Plans'!F752)</f>
        <v xml:space="preserve"> </v>
      </c>
      <c r="G751" s="262" t="str">
        <f>IF('ALC Transition Plans'!G752=0," ",'ALC Transition Plans'!G752)</f>
        <v xml:space="preserve"> </v>
      </c>
      <c r="H751" s="262" t="str">
        <f>IF('ALC Transition Plans'!H752=0," ",'ALC Transition Plans'!H752)</f>
        <v xml:space="preserve"> </v>
      </c>
      <c r="I751" s="261">
        <f>IF('ALC Transition Plans'!I752=0," ",'ALC Transition Plans'!I752)</f>
        <v>42644</v>
      </c>
      <c r="J751" s="329" t="str">
        <f>IF('ALC Transition Plans'!$O752="yes", IF('ALC Transition Plans'!X752,"Prod",IF('ALC Transition Plans'!R752, 'ALC Transition Plans'!Q752," ")),"N/A")</f>
        <v>N/A</v>
      </c>
      <c r="K751" s="330" t="str">
        <f>IF('ALC Transition Plans'!R752=0," ",'ALC Transition Plans'!R752)</f>
        <v xml:space="preserve"> </v>
      </c>
      <c r="L751" s="332" t="str">
        <f>IF('ALC Transition Plans'!S752=0," ",'ALC Transition Plans'!S752)</f>
        <v xml:space="preserve"> </v>
      </c>
      <c r="M751" s="330" t="str">
        <f>IF('ALC Transition Plans'!T752=0," ",'ALC Transition Plans'!T752)</f>
        <v xml:space="preserve"> </v>
      </c>
      <c r="N751" s="329" t="str">
        <f>IF('ALC Transition Plans'!$Z752="yes", IF('ALC Transition Plans'!AJ752,"Prod",IF('ALC Transition Plans'!AF752, 'ALC Transition Plans'!AC752," ")),"N/A")</f>
        <v>N/A</v>
      </c>
      <c r="O751" s="332" t="str">
        <f>IF('ALC Transition Plans'!AE752=0," ",'ALC Transition Plans'!AE752)</f>
        <v xml:space="preserve"> </v>
      </c>
      <c r="P751" s="560" t="str">
        <f>IF('ALC Transition Plans'!AF752=0," ",'ALC Transition Plans'!AF752)</f>
        <v xml:space="preserve"> </v>
      </c>
      <c r="Q751" s="558">
        <f t="shared" ref="Q751" si="83">COUNTIF(E751:P751,"X")</f>
        <v>0</v>
      </c>
      <c r="R751" s="276" t="str">
        <f>IF(VLOOKUP(B751,'Pivot Table'!$B$5:$K$2000,8,FALSE)=1,"Yes","")</f>
        <v/>
      </c>
      <c r="S751" s="277" t="str">
        <f>'ALC Transition Plans'!BL752</f>
        <v xml:space="preserve"> </v>
      </c>
      <c r="T751" s="226" t="str">
        <f>IF('ALC POC'!D751=0," ",'ALC POC'!D751)</f>
        <v>GENE ROWE</v>
      </c>
      <c r="U751" s="139" t="str">
        <f>IF('ALC POC'!E751=0," ",'ALC POC'!E751)</f>
        <v xml:space="preserve"> </v>
      </c>
      <c r="V751" s="139" t="str">
        <f>IF('ALC POC'!F751=0," ",'ALC POC'!F751)</f>
        <v>317-510-2753</v>
      </c>
    </row>
    <row r="752" spans="1:24" ht="22.2" customHeight="1" x14ac:dyDescent="0.25">
      <c r="A752" s="333" t="s">
        <v>697</v>
      </c>
      <c r="B752" s="333" t="s">
        <v>703</v>
      </c>
      <c r="C752" s="480" t="str">
        <f>IF('ALC POC'!C752=0," ",'ALC POC'!C752)</f>
        <v>DOD</v>
      </c>
      <c r="D752" s="480"/>
      <c r="E752" s="322" t="str">
        <f>IF('ALC Transition Plans'!$C753="yes", IF('ALC Transition Plans'!M753,"Prod",IF('ALC Transition Plans'!F753, 'ALC Transition Plans'!E753," ")),"N/A")</f>
        <v>Prod</v>
      </c>
      <c r="F752" s="261">
        <f>IF('ALC Transition Plans'!F753=0," ",'ALC Transition Plans'!F753)</f>
        <v>39965</v>
      </c>
      <c r="G752" s="262" t="str">
        <f>IF('ALC Transition Plans'!G753=0," ",'ALC Transition Plans'!G753)</f>
        <v>Y</v>
      </c>
      <c r="H752" s="262" t="str">
        <f>IF('ALC Transition Plans'!H753=0," ",'ALC Transition Plans'!H753)</f>
        <v>Y</v>
      </c>
      <c r="I752" s="261" t="str">
        <f>IF('ALC Transition Plans'!I753=0," ",'ALC Transition Plans'!I753)</f>
        <v xml:space="preserve"> </v>
      </c>
      <c r="J752" s="329" t="str">
        <f>IF('ALC Transition Plans'!$O753="yes", IF('ALC Transition Plans'!X753,"Prod",IF('ALC Transition Plans'!R753, 'ALC Transition Plans'!Q753," ")),"N/A")</f>
        <v>N/A</v>
      </c>
      <c r="K752" s="330" t="str">
        <f>IF('ALC Transition Plans'!R753=0," ",'ALC Transition Plans'!R753)</f>
        <v xml:space="preserve"> </v>
      </c>
      <c r="L752" s="332" t="str">
        <f>IF('ALC Transition Plans'!S753=0," ",'ALC Transition Plans'!S753)</f>
        <v xml:space="preserve"> </v>
      </c>
      <c r="M752" s="330" t="str">
        <f>IF('ALC Transition Plans'!T753=0," ",'ALC Transition Plans'!T753)</f>
        <v xml:space="preserve"> </v>
      </c>
      <c r="N752" s="329" t="str">
        <f>IF('ALC Transition Plans'!$Z753="yes", IF('ALC Transition Plans'!AJ753,"Prod",IF('ALC Transition Plans'!AF753, 'ALC Transition Plans'!AC753," ")),"N/A")</f>
        <v>N/A</v>
      </c>
      <c r="O752" s="332" t="str">
        <f>IF('ALC Transition Plans'!AE753=0," ",'ALC Transition Plans'!AE753)</f>
        <v xml:space="preserve"> </v>
      </c>
      <c r="P752" s="560" t="str">
        <f>IF('ALC Transition Plans'!AF753=0," ",'ALC Transition Plans'!AF753)</f>
        <v xml:space="preserve"> </v>
      </c>
      <c r="Q752" s="558">
        <f t="shared" si="76"/>
        <v>0</v>
      </c>
      <c r="R752" s="276" t="str">
        <f>IF(VLOOKUP(B752,'Pivot Table'!$B$5:$K$2000,8,FALSE)=1,"Yes","")</f>
        <v/>
      </c>
      <c r="S752" s="277" t="str">
        <f>'ALC Transition Plans'!BL753</f>
        <v>F</v>
      </c>
      <c r="T752" s="226" t="str">
        <f>IF('ALC POC'!D752=0," ",'ALC POC'!D752)</f>
        <v>Elizabeth Ridge</v>
      </c>
      <c r="U752" s="139" t="str">
        <f>IF('ALC POC'!E752=0," ",'ALC POC'!E752)</f>
        <v>Elizabeth.Ridge@dfas.mil, Lori.Haines@dfas.mil</v>
      </c>
      <c r="V752" s="139" t="str">
        <f>IF('ALC POC'!F752=0," ",'ALC POC'!F752)</f>
        <v xml:space="preserve">317-510-4956  </v>
      </c>
      <c r="X752">
        <f t="shared" si="78"/>
        <v>0</v>
      </c>
    </row>
    <row r="753" spans="1:24" ht="22.2" customHeight="1" x14ac:dyDescent="0.25">
      <c r="A753" s="333" t="s">
        <v>697</v>
      </c>
      <c r="B753" s="333" t="s">
        <v>2233</v>
      </c>
      <c r="C753" s="480" t="str">
        <f>IF('ALC POC'!C753=0," ",'ALC POC'!C753)</f>
        <v>DOD - OFFICE OF THE UNDER SEC.OF DEFENSE</v>
      </c>
      <c r="D753" s="480"/>
      <c r="E753" s="322" t="str">
        <f>IF('ALC Transition Plans'!$C754="yes", IF('ALC Transition Plans'!M754,"Prod",IF('ALC Transition Plans'!F754, 'ALC Transition Plans'!E754," ")),"N/A")</f>
        <v xml:space="preserve"> </v>
      </c>
      <c r="F753" s="261" t="str">
        <f>IF('ALC Transition Plans'!F754=0," ",'ALC Transition Plans'!F754)</f>
        <v xml:space="preserve"> </v>
      </c>
      <c r="G753" s="262" t="str">
        <f>IF('ALC Transition Plans'!G754=0," ",'ALC Transition Plans'!G754)</f>
        <v xml:space="preserve"> </v>
      </c>
      <c r="H753" s="262" t="str">
        <f>IF('ALC Transition Plans'!H754=0," ",'ALC Transition Plans'!H754)</f>
        <v xml:space="preserve"> </v>
      </c>
      <c r="I753" s="261">
        <f>IF('ALC Transition Plans'!I754=0," ",'ALC Transition Plans'!I754)</f>
        <v>42644</v>
      </c>
      <c r="J753" s="329" t="str">
        <f>IF('ALC Transition Plans'!$O754="yes", IF('ALC Transition Plans'!X754,"Prod",IF('ALC Transition Plans'!R754, 'ALC Transition Plans'!Q754," ")),"N/A")</f>
        <v>N/A</v>
      </c>
      <c r="K753" s="330" t="str">
        <f>IF('ALC Transition Plans'!R754=0," ",'ALC Transition Plans'!R754)</f>
        <v xml:space="preserve"> </v>
      </c>
      <c r="L753" s="332" t="str">
        <f>IF('ALC Transition Plans'!S754=0," ",'ALC Transition Plans'!S754)</f>
        <v xml:space="preserve"> </v>
      </c>
      <c r="M753" s="330" t="str">
        <f>IF('ALC Transition Plans'!T754=0," ",'ALC Transition Plans'!T754)</f>
        <v xml:space="preserve"> </v>
      </c>
      <c r="N753" s="329" t="str">
        <f>IF('ALC Transition Plans'!$Z754="yes", IF('ALC Transition Plans'!AJ754,"Prod",IF('ALC Transition Plans'!AF754, 'ALC Transition Plans'!AC754," ")),"N/A")</f>
        <v>N/A</v>
      </c>
      <c r="O753" s="332" t="str">
        <f>IF('ALC Transition Plans'!AE754=0," ",'ALC Transition Plans'!AE754)</f>
        <v xml:space="preserve"> </v>
      </c>
      <c r="P753" s="560" t="str">
        <f>IF('ALC Transition Plans'!AF754=0," ",'ALC Transition Plans'!AF754)</f>
        <v xml:space="preserve"> </v>
      </c>
      <c r="Q753" s="558">
        <f t="shared" ref="Q753" si="84">COUNTIF(E753:P753,"X")</f>
        <v>0</v>
      </c>
      <c r="R753" s="276" t="str">
        <f>IF(VLOOKUP(B753,'Pivot Table'!$B$5:$K$2000,8,FALSE)=1,"Yes","")</f>
        <v/>
      </c>
      <c r="S753" s="277" t="str">
        <f>'ALC Transition Plans'!BL754</f>
        <v xml:space="preserve"> </v>
      </c>
      <c r="T753" s="226" t="str">
        <f>IF('ALC POC'!D753=0," ",'ALC POC'!D753)</f>
        <v>GWEN BROWN</v>
      </c>
      <c r="U753" s="139" t="str">
        <f>IF('ALC POC'!E753=0," ",'ALC POC'!E753)</f>
        <v xml:space="preserve"> </v>
      </c>
      <c r="V753" s="139" t="str">
        <f>IF('ALC POC'!F753=0," ",'ALC POC'!F753)</f>
        <v>703-697-0021</v>
      </c>
    </row>
    <row r="754" spans="1:24" ht="22.2" customHeight="1" x14ac:dyDescent="0.25">
      <c r="A754" s="333" t="s">
        <v>697</v>
      </c>
      <c r="B754" s="333" t="s">
        <v>1569</v>
      </c>
      <c r="C754" s="480" t="str">
        <f>IF('ALC POC'!C754=0," ",'ALC POC'!C754)</f>
        <v>DOD - Washington Headquarter</v>
      </c>
      <c r="D754" s="480"/>
      <c r="E754" s="322" t="str">
        <f>IF('ALC Transition Plans'!$C755="yes", IF('ALC Transition Plans'!M755,"Prod",IF('ALC Transition Plans'!F755, 'ALC Transition Plans'!E755," ")),"N/A")</f>
        <v>Prod</v>
      </c>
      <c r="F754" s="261">
        <f>IF('ALC Transition Plans'!F755=0," ",'ALC Transition Plans'!F755)</f>
        <v>41944</v>
      </c>
      <c r="G754" s="262" t="str">
        <f>IF('ALC Transition Plans'!G755=0," ",'ALC Transition Plans'!G755)</f>
        <v xml:space="preserve"> </v>
      </c>
      <c r="H754" s="262" t="str">
        <f>IF('ALC Transition Plans'!H755=0," ",'ALC Transition Plans'!H755)</f>
        <v>Y</v>
      </c>
      <c r="I754" s="261" t="str">
        <f>IF('ALC Transition Plans'!I755=0," ",'ALC Transition Plans'!I755)</f>
        <v xml:space="preserve"> </v>
      </c>
      <c r="J754" s="323" t="str">
        <f>IF('ALC Transition Plans'!$O755="yes", IF('ALC Transition Plans'!X755,"Prod",IF('ALC Transition Plans'!R755, 'ALC Transition Plans'!Q755," ")),"N/A")</f>
        <v>Prod</v>
      </c>
      <c r="K754" s="267">
        <f>IF('ALC Transition Plans'!R755=0," ",'ALC Transition Plans'!R755)</f>
        <v>41944</v>
      </c>
      <c r="L754" s="270" t="str">
        <f>IF('ALC Transition Plans'!S755=0," ",'ALC Transition Plans'!S755)</f>
        <v>Y</v>
      </c>
      <c r="M754" s="267" t="str">
        <f>IF('ALC Transition Plans'!T755=0," ",'ALC Transition Plans'!T755)</f>
        <v xml:space="preserve"> </v>
      </c>
      <c r="N754" s="324" t="str">
        <f>IF('ALC Transition Plans'!$Z755="yes", IF('ALC Transition Plans'!AJ755,"Prod",IF('ALC Transition Plans'!AF755, 'ALC Transition Plans'!AC755," ")),"N/A")</f>
        <v>N/A</v>
      </c>
      <c r="O754" s="269" t="str">
        <f>IF('ALC Transition Plans'!AE755=0," ",'ALC Transition Plans'!AE755)</f>
        <v xml:space="preserve"> </v>
      </c>
      <c r="P754" s="557" t="str">
        <f>IF('ALC Transition Plans'!AF755=0," ",'ALC Transition Plans'!AF755)</f>
        <v xml:space="preserve"> </v>
      </c>
      <c r="Q754" s="558">
        <f t="shared" si="76"/>
        <v>0</v>
      </c>
      <c r="R754" s="276" t="str">
        <f>IF(VLOOKUP(B754,'Pivot Table'!$B$5:$K$2000,8,FALSE)=1,"Yes","")</f>
        <v/>
      </c>
      <c r="S754" s="277" t="str">
        <f>'ALC Transition Plans'!BL755</f>
        <v>F</v>
      </c>
      <c r="T754" s="226" t="str">
        <f>IF('ALC POC'!D754=0," ",'ALC POC'!D754)</f>
        <v>Melanie M. Wallace
Marie White</v>
      </c>
      <c r="U754" s="139" t="str">
        <f>IF('ALC POC'!E754=0," ",'ALC POC'!E754)</f>
        <v>MELANIE.WALLACE@DFAS.MIL
marie.white@dfas.mil</v>
      </c>
      <c r="V754" s="139" t="str">
        <f>IF('ALC POC'!F754=0," ",'ALC POC'!F754)</f>
        <v>571-382-2362</v>
      </c>
      <c r="X754">
        <f t="shared" si="78"/>
        <v>0</v>
      </c>
    </row>
    <row r="755" spans="1:24" ht="30.6" x14ac:dyDescent="0.3">
      <c r="A755" s="333" t="s">
        <v>697</v>
      </c>
      <c r="B755" s="333" t="s">
        <v>1570</v>
      </c>
      <c r="C755" s="480" t="str">
        <f>IF('ALC POC'!C755=0," ",'ALC POC'!C755)</f>
        <v>DOD - Washington Headquarter</v>
      </c>
      <c r="D755" s="480" t="s">
        <v>2107</v>
      </c>
      <c r="E755" s="322" t="str">
        <f>IF('ALC Transition Plans'!$C756="yes", IF('ALC Transition Plans'!M756,"Prod",IF('ALC Transition Plans'!F756, 'ALC Transition Plans'!E756," ")),"N/A")</f>
        <v xml:space="preserve"> </v>
      </c>
      <c r="F755" s="261" t="str">
        <f>IF('ALC Transition Plans'!F756=0," ",'ALC Transition Plans'!F756)</f>
        <v xml:space="preserve"> </v>
      </c>
      <c r="G755" s="262" t="str">
        <f>IF('ALC Transition Plans'!G756=0," ",'ALC Transition Plans'!G756)</f>
        <v xml:space="preserve"> </v>
      </c>
      <c r="H755" s="262" t="str">
        <f>IF('ALC Transition Plans'!H756=0," ",'ALC Transition Plans'!H756)</f>
        <v xml:space="preserve"> </v>
      </c>
      <c r="I755" s="261">
        <f>IF('ALC Transition Plans'!I756=0," ",'ALC Transition Plans'!I756)</f>
        <v>42644</v>
      </c>
      <c r="J755" s="323" t="str">
        <f>IF('ALC Transition Plans'!$O756="yes", IF('ALC Transition Plans'!X756,"Prod",IF('ALC Transition Plans'!R756, 'ALC Transition Plans'!Q756," ")),"N/A")</f>
        <v xml:space="preserve"> </v>
      </c>
      <c r="K755" s="267" t="str">
        <f>IF('ALC Transition Plans'!R756=0," ",'ALC Transition Plans'!R756)</f>
        <v xml:space="preserve"> </v>
      </c>
      <c r="L755" s="270" t="str">
        <f>IF('ALC Transition Plans'!S756=0," ",'ALC Transition Plans'!S756)</f>
        <v xml:space="preserve"> </v>
      </c>
      <c r="M755" s="267">
        <f>IF('ALC Transition Plans'!T756=0," ",'ALC Transition Plans'!T756)</f>
        <v>42644</v>
      </c>
      <c r="N755" s="324" t="str">
        <f>IF('ALC Transition Plans'!$Z756="yes", IF('ALC Transition Plans'!AJ756,"Prod",IF('ALC Transition Plans'!AF756, 'ALC Transition Plans'!AC756," ")),"N/A")</f>
        <v>X</v>
      </c>
      <c r="O755" s="269" t="str">
        <f>IF('ALC Transition Plans'!AE756=0," ",'ALC Transition Plans'!AE756)</f>
        <v xml:space="preserve"> </v>
      </c>
      <c r="P755" s="557">
        <f>IF('ALC Transition Plans'!AF756=0," ",'ALC Transition Plans'!AF756)</f>
        <v>42644</v>
      </c>
      <c r="Q755" s="558">
        <f t="shared" si="76"/>
        <v>1</v>
      </c>
      <c r="R755" s="276" t="str">
        <f>IF(VLOOKUP(B755,'Pivot Table'!$B$5:$K$2000,8,FALSE)=1,"Yes","")</f>
        <v/>
      </c>
      <c r="S755" s="277" t="str">
        <f>'ALC Transition Plans'!BL756</f>
        <v xml:space="preserve"> </v>
      </c>
      <c r="T755" s="226" t="str">
        <f>IF('ALC POC'!D755=0," ",'ALC POC'!D755)</f>
        <v xml:space="preserve"> </v>
      </c>
      <c r="U755" s="139" t="str">
        <f>IF('ALC POC'!E755=0," ",'ALC POC'!E755)</f>
        <v xml:space="preserve"> </v>
      </c>
      <c r="V755" s="139" t="str">
        <f>IF('ALC POC'!F755=0," ",'ALC POC'!F755)</f>
        <v xml:space="preserve"> </v>
      </c>
      <c r="X755">
        <f t="shared" si="78"/>
        <v>0</v>
      </c>
    </row>
    <row r="756" spans="1:24" ht="15" x14ac:dyDescent="0.25">
      <c r="A756" s="593"/>
      <c r="B756" s="593"/>
      <c r="E756" s="246">
        <f>COUNTIF(E2:E755,"X")</f>
        <v>47</v>
      </c>
      <c r="F756" s="246"/>
      <c r="H756" s="247" t="s">
        <v>3</v>
      </c>
      <c r="I756" s="246"/>
      <c r="J756" s="218">
        <f>COUNTIF(J2:J755,"X")</f>
        <v>97</v>
      </c>
      <c r="K756" s="218"/>
      <c r="L756" s="217" t="s">
        <v>2057</v>
      </c>
      <c r="M756" s="218"/>
      <c r="N756" s="218">
        <f>COUNTIF(N2:N755,"X")</f>
        <v>64</v>
      </c>
      <c r="O756" s="218" t="s">
        <v>2058</v>
      </c>
      <c r="P756" s="218"/>
      <c r="Q756" s="220"/>
      <c r="S756" s="220"/>
    </row>
    <row r="757" spans="1:24" ht="15" x14ac:dyDescent="0.25">
      <c r="A757" s="593"/>
      <c r="B757" s="593"/>
      <c r="G757" s="616"/>
      <c r="H757" s="628">
        <v>42339</v>
      </c>
      <c r="I757" s="218">
        <f t="shared" ref="I757:I769" si="85">COUNTIF($I$2:$I$755,H757)</f>
        <v>0</v>
      </c>
      <c r="J757" s="218"/>
      <c r="K757" s="628"/>
      <c r="L757" s="628">
        <v>42339</v>
      </c>
      <c r="M757" s="218">
        <f t="shared" ref="M757:M769" si="86">COUNTIF($M$2:$M$755,L757)</f>
        <v>0</v>
      </c>
      <c r="N757" s="628"/>
      <c r="O757" s="628">
        <v>42339</v>
      </c>
      <c r="P757" s="218">
        <f t="shared" ref="P757:P769" si="87">COUNTIF($P$2:$P$755,O757)</f>
        <v>0</v>
      </c>
      <c r="R757" s="378"/>
      <c r="S757"/>
    </row>
    <row r="758" spans="1:24" s="155" customFormat="1" ht="15" x14ac:dyDescent="0.25">
      <c r="A758" s="593"/>
      <c r="B758" s="593"/>
      <c r="C758" s="595"/>
      <c r="D758" s="595"/>
      <c r="E758" s="143"/>
      <c r="F758" s="143"/>
      <c r="G758" s="143"/>
      <c r="H758" s="616">
        <v>42370</v>
      </c>
      <c r="I758" s="217">
        <f t="shared" si="85"/>
        <v>0</v>
      </c>
      <c r="J758" s="143"/>
      <c r="K758" s="143"/>
      <c r="L758" s="616">
        <v>42370</v>
      </c>
      <c r="M758" s="217">
        <f t="shared" si="86"/>
        <v>0</v>
      </c>
      <c r="N758" s="143"/>
      <c r="O758" s="616">
        <v>42370</v>
      </c>
      <c r="P758" s="217">
        <f t="shared" si="87"/>
        <v>0</v>
      </c>
      <c r="R758" s="379"/>
      <c r="T758" s="263"/>
      <c r="U758" s="264"/>
      <c r="V758" s="265"/>
    </row>
    <row r="759" spans="1:24" s="155" customFormat="1" ht="15" x14ac:dyDescent="0.25">
      <c r="A759" s="593"/>
      <c r="B759" s="593"/>
      <c r="C759" s="595"/>
      <c r="D759" s="595"/>
      <c r="E759" s="143"/>
      <c r="F759" s="143"/>
      <c r="G759" s="143"/>
      <c r="H759" s="617">
        <v>42401</v>
      </c>
      <c r="I759" s="217">
        <f t="shared" si="85"/>
        <v>0</v>
      </c>
      <c r="J759" s="143"/>
      <c r="K759" s="143"/>
      <c r="L759" s="617">
        <v>42401</v>
      </c>
      <c r="M759" s="217">
        <f t="shared" si="86"/>
        <v>0</v>
      </c>
      <c r="N759" s="143"/>
      <c r="O759" s="617">
        <v>42401</v>
      </c>
      <c r="P759" s="217">
        <f t="shared" si="87"/>
        <v>0</v>
      </c>
      <c r="R759" s="379"/>
      <c r="T759" s="263"/>
      <c r="U759" s="264"/>
      <c r="V759" s="265"/>
    </row>
    <row r="760" spans="1:24" s="155" customFormat="1" ht="15" x14ac:dyDescent="0.25">
      <c r="A760" s="593"/>
      <c r="B760" s="593"/>
      <c r="C760" s="595"/>
      <c r="D760" s="595"/>
      <c r="E760" s="143"/>
      <c r="F760" s="143"/>
      <c r="G760" s="143"/>
      <c r="H760" s="617">
        <v>42430</v>
      </c>
      <c r="I760" s="217">
        <f t="shared" si="85"/>
        <v>4</v>
      </c>
      <c r="J760" s="143"/>
      <c r="K760" s="143"/>
      <c r="L760" s="617">
        <v>42430</v>
      </c>
      <c r="M760" s="217">
        <f t="shared" si="86"/>
        <v>56</v>
      </c>
      <c r="N760" s="143"/>
      <c r="O760" s="617">
        <v>42430</v>
      </c>
      <c r="P760" s="217">
        <f t="shared" si="87"/>
        <v>0</v>
      </c>
      <c r="R760" s="379"/>
      <c r="T760" s="263"/>
      <c r="U760" s="264"/>
      <c r="V760" s="265"/>
    </row>
    <row r="761" spans="1:24" s="155" customFormat="1" ht="15" x14ac:dyDescent="0.25">
      <c r="A761" s="593"/>
      <c r="B761" s="593"/>
      <c r="C761" s="595"/>
      <c r="D761" s="595"/>
      <c r="E761" s="143"/>
      <c r="F761" s="143"/>
      <c r="G761" s="143"/>
      <c r="H761" s="617">
        <v>42461</v>
      </c>
      <c r="I761" s="217">
        <f t="shared" si="85"/>
        <v>38</v>
      </c>
      <c r="J761" s="143"/>
      <c r="K761" s="143"/>
      <c r="L761" s="617">
        <v>42461</v>
      </c>
      <c r="M761" s="217">
        <f t="shared" si="86"/>
        <v>21</v>
      </c>
      <c r="N761" s="143"/>
      <c r="O761" s="617">
        <v>42461</v>
      </c>
      <c r="P761" s="217">
        <f t="shared" si="87"/>
        <v>23</v>
      </c>
      <c r="R761" s="379"/>
      <c r="T761" s="263"/>
      <c r="U761" s="264"/>
      <c r="V761" s="265"/>
    </row>
    <row r="762" spans="1:24" s="155" customFormat="1" ht="15" x14ac:dyDescent="0.25">
      <c r="A762" s="593"/>
      <c r="B762" s="593"/>
      <c r="C762" s="595"/>
      <c r="D762" s="595"/>
      <c r="E762" s="143"/>
      <c r="F762" s="143"/>
      <c r="G762" s="143"/>
      <c r="H762" s="617">
        <v>42491</v>
      </c>
      <c r="I762" s="143">
        <f t="shared" si="85"/>
        <v>1</v>
      </c>
      <c r="J762" s="143"/>
      <c r="K762" s="143"/>
      <c r="L762" s="617">
        <v>42491</v>
      </c>
      <c r="M762" s="217">
        <f t="shared" si="86"/>
        <v>1</v>
      </c>
      <c r="N762" s="143"/>
      <c r="O762" s="617">
        <v>42491</v>
      </c>
      <c r="P762" s="217">
        <f t="shared" si="87"/>
        <v>1</v>
      </c>
      <c r="R762" s="379"/>
      <c r="T762" s="263"/>
      <c r="U762" s="264"/>
      <c r="V762" s="265"/>
    </row>
    <row r="763" spans="1:24" s="155" customFormat="1" ht="15" x14ac:dyDescent="0.25">
      <c r="A763" s="593"/>
      <c r="B763" s="593"/>
      <c r="C763" s="595"/>
      <c r="D763" s="595"/>
      <c r="E763" s="143"/>
      <c r="F763" s="143"/>
      <c r="G763" s="143"/>
      <c r="H763" s="617">
        <v>42522</v>
      </c>
      <c r="I763" s="143">
        <f t="shared" si="85"/>
        <v>1</v>
      </c>
      <c r="J763" s="143"/>
      <c r="K763" s="143"/>
      <c r="L763" s="617">
        <v>42522</v>
      </c>
      <c r="M763" s="217">
        <f t="shared" si="86"/>
        <v>1</v>
      </c>
      <c r="N763" s="143"/>
      <c r="O763" s="617">
        <v>42522</v>
      </c>
      <c r="P763" s="217">
        <f t="shared" si="87"/>
        <v>0</v>
      </c>
      <c r="R763" s="379"/>
      <c r="T763" s="263"/>
      <c r="U763" s="264"/>
      <c r="V763" s="265"/>
    </row>
    <row r="764" spans="1:24" s="155" customFormat="1" ht="15" x14ac:dyDescent="0.25">
      <c r="A764" s="593"/>
      <c r="B764" s="593"/>
      <c r="C764" s="595"/>
      <c r="D764" s="595"/>
      <c r="E764" s="143"/>
      <c r="F764" s="143"/>
      <c r="G764" s="143"/>
      <c r="H764" s="617">
        <v>42552</v>
      </c>
      <c r="I764" s="143">
        <f t="shared" si="85"/>
        <v>3</v>
      </c>
      <c r="J764" s="143"/>
      <c r="K764" s="143"/>
      <c r="L764" s="617">
        <v>42552</v>
      </c>
      <c r="M764" s="217">
        <f t="shared" si="86"/>
        <v>2</v>
      </c>
      <c r="N764" s="143"/>
      <c r="O764" s="617">
        <v>42552</v>
      </c>
      <c r="P764" s="217">
        <f t="shared" si="87"/>
        <v>0</v>
      </c>
      <c r="R764" s="379"/>
      <c r="T764" s="263"/>
      <c r="U764" s="264"/>
      <c r="V764" s="265"/>
    </row>
    <row r="765" spans="1:24" s="155" customFormat="1" ht="15" x14ac:dyDescent="0.25">
      <c r="A765" s="593"/>
      <c r="B765" s="593"/>
      <c r="C765" s="595"/>
      <c r="D765" s="595"/>
      <c r="E765" s="143"/>
      <c r="F765" s="143"/>
      <c r="G765" s="143"/>
      <c r="H765" s="617">
        <v>42583</v>
      </c>
      <c r="I765" s="143">
        <f t="shared" si="85"/>
        <v>0</v>
      </c>
      <c r="J765" s="143"/>
      <c r="K765" s="143"/>
      <c r="L765" s="617">
        <v>42583</v>
      </c>
      <c r="M765" s="217">
        <f t="shared" si="86"/>
        <v>0</v>
      </c>
      <c r="N765" s="143"/>
      <c r="O765" s="617">
        <v>42583</v>
      </c>
      <c r="P765" s="217">
        <f t="shared" si="87"/>
        <v>0</v>
      </c>
      <c r="R765" s="379"/>
      <c r="T765" s="263"/>
      <c r="U765" s="264"/>
      <c r="V765" s="265"/>
    </row>
    <row r="766" spans="1:24" s="155" customFormat="1" ht="15" x14ac:dyDescent="0.25">
      <c r="A766" s="593"/>
      <c r="B766" s="593"/>
      <c r="C766" s="595"/>
      <c r="D766" s="595"/>
      <c r="E766" s="143"/>
      <c r="F766" s="143"/>
      <c r="G766" s="143"/>
      <c r="H766" s="617">
        <v>42614</v>
      </c>
      <c r="I766" s="143">
        <f t="shared" si="85"/>
        <v>0</v>
      </c>
      <c r="J766" s="143"/>
      <c r="K766" s="143"/>
      <c r="L766" s="617">
        <v>42614</v>
      </c>
      <c r="M766" s="217">
        <f t="shared" si="86"/>
        <v>1</v>
      </c>
      <c r="N766" s="143"/>
      <c r="O766" s="617">
        <v>42614</v>
      </c>
      <c r="P766" s="217">
        <f t="shared" si="87"/>
        <v>0</v>
      </c>
      <c r="R766" s="379"/>
      <c r="T766" s="263"/>
      <c r="U766" s="264"/>
      <c r="V766" s="265"/>
    </row>
    <row r="767" spans="1:24" s="155" customFormat="1" ht="15" x14ac:dyDescent="0.25">
      <c r="A767" s="593"/>
      <c r="B767" s="593"/>
      <c r="C767" s="595"/>
      <c r="D767" s="595"/>
      <c r="E767" s="143"/>
      <c r="F767" s="143"/>
      <c r="G767" s="143"/>
      <c r="H767" s="617">
        <v>42644</v>
      </c>
      <c r="I767" s="143">
        <f t="shared" si="85"/>
        <v>50</v>
      </c>
      <c r="J767" s="143"/>
      <c r="K767" s="143"/>
      <c r="L767" s="617">
        <v>42644</v>
      </c>
      <c r="M767" s="217">
        <f t="shared" si="86"/>
        <v>46</v>
      </c>
      <c r="N767" s="143"/>
      <c r="O767" s="617">
        <v>42644</v>
      </c>
      <c r="P767" s="217">
        <f t="shared" si="87"/>
        <v>40</v>
      </c>
      <c r="R767" s="379"/>
      <c r="T767" s="263"/>
      <c r="U767" s="264"/>
      <c r="V767" s="265"/>
    </row>
    <row r="768" spans="1:24" s="155" customFormat="1" ht="15" x14ac:dyDescent="0.25">
      <c r="A768" s="593"/>
      <c r="B768" s="593"/>
      <c r="C768" s="595"/>
      <c r="D768" s="595"/>
      <c r="E768" s="143"/>
      <c r="F768" s="143"/>
      <c r="G768" s="143"/>
      <c r="H768" s="617">
        <v>42675</v>
      </c>
      <c r="I768" s="143">
        <f t="shared" si="85"/>
        <v>0</v>
      </c>
      <c r="J768" s="143"/>
      <c r="K768" s="143"/>
      <c r="L768" s="617">
        <v>42675</v>
      </c>
      <c r="M768" s="217">
        <f t="shared" si="86"/>
        <v>0</v>
      </c>
      <c r="N768" s="143"/>
      <c r="O768" s="617">
        <v>42675</v>
      </c>
      <c r="P768" s="217">
        <f t="shared" si="87"/>
        <v>0</v>
      </c>
      <c r="R768" s="379"/>
      <c r="T768" s="263"/>
      <c r="U768" s="264"/>
      <c r="V768" s="265"/>
    </row>
    <row r="769" spans="1:22" s="155" customFormat="1" ht="15" x14ac:dyDescent="0.25">
      <c r="A769" s="593"/>
      <c r="B769" s="593"/>
      <c r="C769" s="595"/>
      <c r="D769" s="595"/>
      <c r="E769" s="143"/>
      <c r="F769" s="143"/>
      <c r="G769" s="143"/>
      <c r="H769" s="617">
        <v>42705</v>
      </c>
      <c r="I769" s="143">
        <f t="shared" si="85"/>
        <v>0</v>
      </c>
      <c r="J769" s="143"/>
      <c r="K769" s="143"/>
      <c r="L769" s="617">
        <v>42705</v>
      </c>
      <c r="M769" s="217">
        <f t="shared" si="86"/>
        <v>0</v>
      </c>
      <c r="N769" s="143"/>
      <c r="O769" s="617">
        <v>42705</v>
      </c>
      <c r="P769" s="217">
        <f t="shared" si="87"/>
        <v>0</v>
      </c>
      <c r="R769" s="379"/>
      <c r="T769" s="263"/>
      <c r="U769" s="264"/>
      <c r="V769" s="265"/>
    </row>
    <row r="770" spans="1:22" s="155" customFormat="1" ht="15" x14ac:dyDescent="0.25">
      <c r="A770" s="593"/>
      <c r="B770" s="593"/>
      <c r="C770" s="595"/>
      <c r="D770" s="595"/>
      <c r="E770" s="143"/>
      <c r="G770" s="143"/>
      <c r="H770" s="142">
        <v>2016</v>
      </c>
      <c r="I770" s="142">
        <f>SUM(I758:I769)</f>
        <v>97</v>
      </c>
      <c r="J770" s="143"/>
      <c r="K770" s="143"/>
      <c r="L770" s="142">
        <v>2016</v>
      </c>
      <c r="M770" s="142">
        <f>SUM(M758:M769)</f>
        <v>128</v>
      </c>
      <c r="N770" s="143"/>
      <c r="O770" s="142">
        <v>2016</v>
      </c>
      <c r="P770" s="142">
        <f>SUM(P758:P769)</f>
        <v>64</v>
      </c>
      <c r="R770" s="379"/>
      <c r="T770" s="263"/>
      <c r="U770" s="264"/>
      <c r="V770" s="265"/>
    </row>
    <row r="771" spans="1:22" s="155" customFormat="1" ht="15" x14ac:dyDescent="0.25">
      <c r="A771" s="593"/>
      <c r="B771" s="593"/>
      <c r="C771" s="595"/>
      <c r="D771" s="595"/>
      <c r="E771" s="143"/>
      <c r="F771" s="143"/>
      <c r="G771" s="143"/>
      <c r="H771" s="143"/>
      <c r="I771" s="143"/>
      <c r="J771" s="143"/>
      <c r="K771" s="143"/>
      <c r="L771" s="143"/>
      <c r="M771" s="143"/>
      <c r="N771" s="143"/>
      <c r="O771" s="143"/>
      <c r="P771" s="143"/>
      <c r="R771" s="379"/>
      <c r="T771" s="263"/>
      <c r="U771" s="264"/>
      <c r="V771" s="265"/>
    </row>
    <row r="772" spans="1:22" s="155" customFormat="1" ht="15" x14ac:dyDescent="0.25">
      <c r="A772" s="593"/>
      <c r="B772" s="593"/>
      <c r="C772" s="595"/>
      <c r="D772" s="595"/>
      <c r="E772" s="143"/>
      <c r="F772" s="143"/>
      <c r="G772" s="143"/>
      <c r="H772" s="143"/>
      <c r="I772" s="143"/>
      <c r="J772" s="143"/>
      <c r="K772" s="143"/>
      <c r="L772" s="143"/>
      <c r="M772" s="143"/>
      <c r="N772" s="143"/>
      <c r="O772" s="143"/>
      <c r="P772" s="143"/>
      <c r="R772" s="379"/>
      <c r="T772" s="263"/>
      <c r="U772" s="264"/>
      <c r="V772" s="265"/>
    </row>
    <row r="773" spans="1:22" s="155" customFormat="1" ht="15" x14ac:dyDescent="0.25">
      <c r="A773" s="593"/>
      <c r="B773" s="593"/>
      <c r="C773" s="595"/>
      <c r="D773" s="595"/>
      <c r="E773" s="143"/>
      <c r="F773" s="143"/>
      <c r="G773" s="143"/>
      <c r="H773" s="143"/>
      <c r="I773" s="143"/>
      <c r="J773" s="143"/>
      <c r="K773" s="143"/>
      <c r="L773" s="143"/>
      <c r="M773" s="143"/>
      <c r="N773" s="143"/>
      <c r="O773" s="143"/>
      <c r="P773" s="143"/>
      <c r="R773" s="379"/>
      <c r="T773" s="263"/>
      <c r="U773" s="264"/>
      <c r="V773" s="265"/>
    </row>
    <row r="774" spans="1:22" s="155" customFormat="1" ht="15" x14ac:dyDescent="0.25">
      <c r="A774" s="593"/>
      <c r="B774" s="593"/>
      <c r="C774" s="595"/>
      <c r="D774" s="595"/>
      <c r="E774" s="143"/>
      <c r="F774" s="143"/>
      <c r="G774" s="143"/>
      <c r="H774" s="143"/>
      <c r="I774" s="143"/>
      <c r="J774" s="143"/>
      <c r="K774" s="143"/>
      <c r="L774" s="143"/>
      <c r="M774" s="143"/>
      <c r="N774" s="143"/>
      <c r="O774" s="143"/>
      <c r="P774" s="143"/>
      <c r="R774" s="379"/>
      <c r="T774" s="263"/>
      <c r="U774" s="264"/>
      <c r="V774" s="265"/>
    </row>
    <row r="775" spans="1:22" s="155" customFormat="1" x14ac:dyDescent="0.3">
      <c r="A775" s="593"/>
      <c r="B775" s="593"/>
      <c r="C775" s="595"/>
      <c r="D775" s="595"/>
      <c r="E775" s="143"/>
      <c r="F775" s="143"/>
      <c r="G775" s="143"/>
      <c r="H775" s="143"/>
      <c r="I775" s="143"/>
      <c r="J775" s="143"/>
      <c r="K775" s="143"/>
      <c r="L775" s="143"/>
      <c r="M775" s="143"/>
      <c r="N775" s="143"/>
      <c r="O775" s="143"/>
      <c r="P775" s="143"/>
      <c r="R775" s="379"/>
      <c r="T775" s="263"/>
      <c r="U775" s="264"/>
      <c r="V775" s="265"/>
    </row>
    <row r="776" spans="1:22" s="155" customFormat="1" x14ac:dyDescent="0.3">
      <c r="A776" s="593"/>
      <c r="B776" s="593"/>
      <c r="C776" s="595"/>
      <c r="D776" s="595"/>
      <c r="E776" s="143"/>
      <c r="F776" s="143"/>
      <c r="G776" s="143"/>
      <c r="H776" s="143"/>
      <c r="I776" s="143"/>
      <c r="J776" s="143"/>
      <c r="K776" s="143"/>
      <c r="L776" s="143"/>
      <c r="M776" s="143"/>
      <c r="N776" s="143"/>
      <c r="O776" s="143"/>
      <c r="P776" s="143"/>
      <c r="R776" s="379"/>
      <c r="T776" s="263"/>
      <c r="U776" s="264"/>
      <c r="V776" s="265"/>
    </row>
    <row r="777" spans="1:22" s="155" customFormat="1" x14ac:dyDescent="0.3">
      <c r="A777" s="593"/>
      <c r="B777" s="593"/>
      <c r="C777" s="595"/>
      <c r="D777" s="595"/>
      <c r="E777" s="143"/>
      <c r="F777" s="143"/>
      <c r="G777" s="143"/>
      <c r="H777" s="143"/>
      <c r="I777" s="143"/>
      <c r="J777" s="143"/>
      <c r="K777" s="143"/>
      <c r="L777" s="143"/>
      <c r="M777" s="143"/>
      <c r="N777" s="143"/>
      <c r="O777" s="143"/>
      <c r="P777" s="143"/>
      <c r="R777" s="379"/>
      <c r="T777" s="263"/>
      <c r="U777" s="264"/>
      <c r="V777" s="265"/>
    </row>
    <row r="778" spans="1:22" s="155" customFormat="1" x14ac:dyDescent="0.3">
      <c r="A778" s="593"/>
      <c r="B778" s="593"/>
      <c r="C778" s="595"/>
      <c r="D778" s="595"/>
      <c r="E778" s="143"/>
      <c r="F778" s="143"/>
      <c r="G778" s="143"/>
      <c r="H778" s="143"/>
      <c r="I778" s="143"/>
      <c r="J778" s="143"/>
      <c r="K778" s="143"/>
      <c r="L778" s="143"/>
      <c r="M778" s="143"/>
      <c r="N778" s="143"/>
      <c r="O778" s="143"/>
      <c r="P778" s="143"/>
      <c r="R778" s="379"/>
      <c r="T778" s="263"/>
      <c r="U778" s="264"/>
      <c r="V778" s="265"/>
    </row>
    <row r="779" spans="1:22" s="155" customFormat="1" x14ac:dyDescent="0.3">
      <c r="A779" s="593"/>
      <c r="B779" s="593"/>
      <c r="C779" s="595"/>
      <c r="D779" s="595"/>
      <c r="E779" s="143"/>
      <c r="F779" s="143"/>
      <c r="G779" s="143"/>
      <c r="H779" s="143"/>
      <c r="I779" s="143"/>
      <c r="J779" s="143"/>
      <c r="K779" s="143"/>
      <c r="L779" s="143"/>
      <c r="M779" s="143"/>
      <c r="N779" s="143"/>
      <c r="O779" s="143"/>
      <c r="P779" s="143"/>
      <c r="R779" s="379"/>
      <c r="T779" s="263"/>
      <c r="U779" s="264"/>
      <c r="V779" s="265"/>
    </row>
    <row r="780" spans="1:22" s="155" customFormat="1" x14ac:dyDescent="0.3">
      <c r="A780" s="593"/>
      <c r="B780" s="593"/>
      <c r="C780" s="595"/>
      <c r="D780" s="595"/>
      <c r="E780" s="143"/>
      <c r="F780" s="143"/>
      <c r="G780" s="143"/>
      <c r="H780" s="143"/>
      <c r="I780" s="143"/>
      <c r="J780" s="143"/>
      <c r="K780" s="143"/>
      <c r="L780" s="143"/>
      <c r="M780" s="143"/>
      <c r="N780" s="143"/>
      <c r="O780" s="143"/>
      <c r="P780" s="143"/>
      <c r="R780" s="379"/>
      <c r="T780" s="263"/>
      <c r="U780" s="264"/>
      <c r="V780" s="265"/>
    </row>
    <row r="781" spans="1:22" s="155" customFormat="1" x14ac:dyDescent="0.3">
      <c r="A781" s="593"/>
      <c r="B781" s="593"/>
      <c r="C781" s="595"/>
      <c r="D781" s="595"/>
      <c r="E781" s="143"/>
      <c r="F781" s="143"/>
      <c r="G781" s="143"/>
      <c r="H781" s="143"/>
      <c r="I781" s="143"/>
      <c r="J781" s="143"/>
      <c r="K781" s="143"/>
      <c r="L781" s="143"/>
      <c r="M781" s="143"/>
      <c r="N781" s="143"/>
      <c r="O781" s="143"/>
      <c r="P781" s="143"/>
      <c r="R781" s="379"/>
      <c r="T781" s="263"/>
      <c r="U781" s="264"/>
      <c r="V781" s="265"/>
    </row>
    <row r="782" spans="1:22" s="155" customFormat="1" x14ac:dyDescent="0.3">
      <c r="A782" s="593"/>
      <c r="B782" s="593"/>
      <c r="C782" s="595"/>
      <c r="D782" s="595"/>
      <c r="E782" s="143"/>
      <c r="F782" s="143"/>
      <c r="G782" s="143"/>
      <c r="H782" s="143"/>
      <c r="I782" s="143"/>
      <c r="J782" s="143"/>
      <c r="K782" s="143"/>
      <c r="L782" s="143"/>
      <c r="M782" s="143"/>
      <c r="N782" s="143"/>
      <c r="O782" s="143"/>
      <c r="P782" s="143"/>
      <c r="R782" s="379"/>
      <c r="T782" s="263"/>
      <c r="U782" s="264"/>
      <c r="V782" s="265"/>
    </row>
    <row r="783" spans="1:22" s="155" customFormat="1" x14ac:dyDescent="0.3">
      <c r="A783" s="593"/>
      <c r="B783" s="593"/>
      <c r="C783" s="595"/>
      <c r="D783" s="595"/>
      <c r="E783" s="143"/>
      <c r="F783" s="143"/>
      <c r="G783" s="143"/>
      <c r="H783" s="143"/>
      <c r="I783" s="143"/>
      <c r="J783" s="143"/>
      <c r="K783" s="143"/>
      <c r="L783" s="143"/>
      <c r="M783" s="143"/>
      <c r="N783" s="143"/>
      <c r="O783" s="143"/>
      <c r="P783" s="143"/>
      <c r="R783" s="379"/>
      <c r="T783" s="263"/>
      <c r="U783" s="264"/>
      <c r="V783" s="265"/>
    </row>
    <row r="784" spans="1:22" s="155" customFormat="1" x14ac:dyDescent="0.3">
      <c r="A784" s="593"/>
      <c r="B784" s="593"/>
      <c r="C784" s="595"/>
      <c r="D784" s="595"/>
      <c r="E784" s="143"/>
      <c r="F784" s="143"/>
      <c r="G784" s="143"/>
      <c r="H784" s="143"/>
      <c r="I784" s="143"/>
      <c r="J784" s="143"/>
      <c r="K784" s="143"/>
      <c r="L784" s="143"/>
      <c r="M784" s="143"/>
      <c r="N784" s="143"/>
      <c r="O784" s="143"/>
      <c r="P784" s="143"/>
      <c r="R784" s="379"/>
      <c r="T784" s="263"/>
      <c r="U784" s="264"/>
      <c r="V784" s="265"/>
    </row>
    <row r="785" spans="1:19" x14ac:dyDescent="0.3">
      <c r="A785" s="593"/>
      <c r="B785" s="593"/>
      <c r="R785" s="378"/>
      <c r="S785"/>
    </row>
    <row r="786" spans="1:19" x14ac:dyDescent="0.3">
      <c r="A786" s="593"/>
      <c r="B786" s="593"/>
      <c r="R786" s="378"/>
      <c r="S786"/>
    </row>
    <row r="787" spans="1:19" x14ac:dyDescent="0.3">
      <c r="A787" s="593"/>
      <c r="B787" s="593"/>
      <c r="R787" s="378"/>
      <c r="S787"/>
    </row>
    <row r="788" spans="1:19" x14ac:dyDescent="0.3">
      <c r="A788" s="593"/>
      <c r="B788" s="593"/>
      <c r="R788" s="378"/>
      <c r="S788"/>
    </row>
    <row r="789" spans="1:19" x14ac:dyDescent="0.3">
      <c r="A789" s="593"/>
      <c r="B789" s="593"/>
      <c r="R789" s="378"/>
      <c r="S789"/>
    </row>
    <row r="790" spans="1:19" x14ac:dyDescent="0.3">
      <c r="A790" s="593"/>
      <c r="B790" s="593"/>
      <c r="R790" s="378"/>
      <c r="S790"/>
    </row>
    <row r="791" spans="1:19" x14ac:dyDescent="0.3">
      <c r="A791" s="593"/>
      <c r="B791" s="593"/>
      <c r="R791" s="378"/>
      <c r="S791"/>
    </row>
    <row r="792" spans="1:19" x14ac:dyDescent="0.3">
      <c r="A792" s="593"/>
      <c r="B792" s="593"/>
      <c r="R792" s="378"/>
      <c r="S792"/>
    </row>
    <row r="793" spans="1:19" x14ac:dyDescent="0.3">
      <c r="A793" s="593"/>
      <c r="B793" s="593"/>
      <c r="R793" s="378"/>
      <c r="S793"/>
    </row>
    <row r="794" spans="1:19" x14ac:dyDescent="0.3">
      <c r="A794" s="593"/>
      <c r="B794" s="593"/>
      <c r="R794" s="378"/>
      <c r="S794"/>
    </row>
    <row r="795" spans="1:19" x14ac:dyDescent="0.3">
      <c r="A795" s="593"/>
      <c r="B795" s="593"/>
      <c r="R795" s="378"/>
      <c r="S795"/>
    </row>
    <row r="796" spans="1:19" x14ac:dyDescent="0.3">
      <c r="A796" s="593"/>
      <c r="B796" s="593"/>
      <c r="R796" s="378"/>
      <c r="S796"/>
    </row>
    <row r="797" spans="1:19" x14ac:dyDescent="0.3">
      <c r="A797" s="593"/>
      <c r="B797" s="593"/>
      <c r="R797" s="378"/>
      <c r="S797"/>
    </row>
    <row r="798" spans="1:19" x14ac:dyDescent="0.3">
      <c r="A798" s="593"/>
      <c r="B798" s="593"/>
      <c r="R798" s="378"/>
      <c r="S798"/>
    </row>
    <row r="799" spans="1:19" x14ac:dyDescent="0.3">
      <c r="A799" s="593"/>
      <c r="B799" s="593"/>
      <c r="R799" s="378"/>
      <c r="S799"/>
    </row>
    <row r="800" spans="1:19" x14ac:dyDescent="0.3">
      <c r="A800" s="593"/>
      <c r="B800" s="593"/>
      <c r="R800" s="378"/>
      <c r="S800"/>
    </row>
    <row r="801" spans="1:19" x14ac:dyDescent="0.3">
      <c r="A801" s="593"/>
      <c r="B801" s="593"/>
      <c r="R801" s="378"/>
      <c r="S801"/>
    </row>
    <row r="802" spans="1:19" x14ac:dyDescent="0.3">
      <c r="A802" s="593"/>
      <c r="B802" s="593"/>
      <c r="R802" s="378"/>
      <c r="S802"/>
    </row>
    <row r="803" spans="1:19" x14ac:dyDescent="0.3">
      <c r="A803" s="593"/>
      <c r="B803" s="593"/>
      <c r="R803" s="378"/>
      <c r="S803"/>
    </row>
    <row r="804" spans="1:19" x14ac:dyDescent="0.3">
      <c r="A804" s="593"/>
      <c r="B804" s="593"/>
      <c r="R804" s="378"/>
      <c r="S804"/>
    </row>
    <row r="805" spans="1:19" x14ac:dyDescent="0.3">
      <c r="A805" s="593"/>
      <c r="B805" s="593"/>
      <c r="R805" s="378"/>
      <c r="S805"/>
    </row>
    <row r="806" spans="1:19" x14ac:dyDescent="0.3">
      <c r="A806" s="593"/>
      <c r="B806" s="593"/>
      <c r="R806" s="378"/>
      <c r="S806"/>
    </row>
    <row r="807" spans="1:19" x14ac:dyDescent="0.3">
      <c r="A807" s="593"/>
      <c r="B807" s="593"/>
      <c r="R807" s="378"/>
      <c r="S807"/>
    </row>
    <row r="808" spans="1:19" x14ac:dyDescent="0.3">
      <c r="A808" s="593"/>
      <c r="B808" s="593"/>
      <c r="R808" s="378"/>
      <c r="S808"/>
    </row>
    <row r="809" spans="1:19" x14ac:dyDescent="0.3">
      <c r="A809" s="593"/>
      <c r="B809" s="593"/>
      <c r="R809" s="378"/>
      <c r="S809"/>
    </row>
    <row r="810" spans="1:19" x14ac:dyDescent="0.3">
      <c r="A810" s="593"/>
      <c r="B810" s="593"/>
      <c r="R810" s="378"/>
      <c r="S810"/>
    </row>
    <row r="811" spans="1:19" x14ac:dyDescent="0.3">
      <c r="A811" s="593"/>
      <c r="B811" s="593"/>
      <c r="R811" s="378"/>
      <c r="S811"/>
    </row>
    <row r="812" spans="1:19" x14ac:dyDescent="0.3">
      <c r="A812" s="593"/>
      <c r="B812" s="593"/>
      <c r="R812" s="378"/>
      <c r="S812"/>
    </row>
    <row r="813" spans="1:19" x14ac:dyDescent="0.3">
      <c r="A813" s="593"/>
      <c r="B813" s="593"/>
      <c r="R813" s="378"/>
      <c r="S813"/>
    </row>
    <row r="814" spans="1:19" x14ac:dyDescent="0.3">
      <c r="A814" s="593"/>
      <c r="B814" s="593"/>
      <c r="R814" s="378"/>
      <c r="S814"/>
    </row>
    <row r="815" spans="1:19" x14ac:dyDescent="0.3">
      <c r="A815" s="593"/>
      <c r="B815" s="593"/>
      <c r="R815" s="378"/>
      <c r="S815"/>
    </row>
    <row r="816" spans="1:19" x14ac:dyDescent="0.3">
      <c r="A816" s="593"/>
      <c r="B816" s="593"/>
      <c r="R816" s="378"/>
      <c r="S816"/>
    </row>
    <row r="817" spans="1:19" x14ac:dyDescent="0.3">
      <c r="A817" s="593"/>
      <c r="B817" s="593"/>
      <c r="R817" s="378"/>
      <c r="S817"/>
    </row>
    <row r="818" spans="1:19" x14ac:dyDescent="0.3">
      <c r="A818" s="593"/>
      <c r="B818" s="593"/>
      <c r="R818" s="378"/>
      <c r="S818"/>
    </row>
    <row r="819" spans="1:19" x14ac:dyDescent="0.3">
      <c r="A819" s="593"/>
      <c r="B819" s="593"/>
      <c r="R819" s="378"/>
      <c r="S819"/>
    </row>
    <row r="820" spans="1:19" x14ac:dyDescent="0.3">
      <c r="A820" s="593"/>
      <c r="B820" s="593"/>
      <c r="R820" s="378"/>
      <c r="S820"/>
    </row>
    <row r="821" spans="1:19" x14ac:dyDescent="0.3">
      <c r="A821" s="593"/>
      <c r="B821" s="593"/>
      <c r="R821" s="378"/>
      <c r="S821"/>
    </row>
    <row r="822" spans="1:19" x14ac:dyDescent="0.3">
      <c r="A822" s="593"/>
      <c r="B822" s="593"/>
      <c r="R822" s="378"/>
      <c r="S822"/>
    </row>
    <row r="823" spans="1:19" x14ac:dyDescent="0.3">
      <c r="A823" s="593"/>
      <c r="B823" s="593"/>
      <c r="R823" s="378"/>
      <c r="S823"/>
    </row>
    <row r="824" spans="1:19" x14ac:dyDescent="0.3">
      <c r="A824" s="593"/>
      <c r="B824" s="593"/>
      <c r="R824" s="378"/>
      <c r="S824"/>
    </row>
    <row r="825" spans="1:19" x14ac:dyDescent="0.3">
      <c r="A825" s="593"/>
      <c r="B825" s="593"/>
      <c r="R825" s="378"/>
      <c r="S825"/>
    </row>
    <row r="826" spans="1:19" x14ac:dyDescent="0.3">
      <c r="A826" s="593"/>
      <c r="B826" s="593"/>
      <c r="R826" s="378"/>
      <c r="S826"/>
    </row>
    <row r="827" spans="1:19" x14ac:dyDescent="0.3">
      <c r="A827" s="593"/>
      <c r="B827" s="593"/>
      <c r="R827" s="378"/>
      <c r="S827"/>
    </row>
    <row r="828" spans="1:19" x14ac:dyDescent="0.3">
      <c r="A828" s="593"/>
      <c r="B828" s="593"/>
      <c r="R828" s="378"/>
      <c r="S828"/>
    </row>
    <row r="829" spans="1:19" x14ac:dyDescent="0.3">
      <c r="A829" s="593"/>
      <c r="B829" s="593"/>
      <c r="R829" s="378"/>
      <c r="S829"/>
    </row>
    <row r="830" spans="1:19" x14ac:dyDescent="0.3">
      <c r="A830" s="593"/>
      <c r="B830" s="593"/>
      <c r="R830" s="378"/>
      <c r="S830"/>
    </row>
    <row r="831" spans="1:19" x14ac:dyDescent="0.3">
      <c r="A831" s="593"/>
      <c r="B831" s="593"/>
      <c r="R831" s="378"/>
      <c r="S831"/>
    </row>
    <row r="832" spans="1:19" x14ac:dyDescent="0.3">
      <c r="A832" s="593"/>
      <c r="B832" s="593"/>
      <c r="R832" s="378"/>
      <c r="S832"/>
    </row>
    <row r="833" spans="1:19" x14ac:dyDescent="0.3">
      <c r="A833" s="593"/>
      <c r="B833" s="593"/>
      <c r="R833" s="378"/>
      <c r="S833"/>
    </row>
    <row r="834" spans="1:19" x14ac:dyDescent="0.3">
      <c r="A834" s="593"/>
      <c r="B834" s="593"/>
      <c r="R834" s="378"/>
      <c r="S834"/>
    </row>
    <row r="835" spans="1:19" x14ac:dyDescent="0.3">
      <c r="A835" s="593"/>
      <c r="B835" s="593"/>
      <c r="R835" s="378"/>
      <c r="S835"/>
    </row>
    <row r="836" spans="1:19" x14ac:dyDescent="0.3">
      <c r="A836" s="593"/>
      <c r="B836" s="593"/>
      <c r="R836" s="378"/>
      <c r="S836"/>
    </row>
    <row r="837" spans="1:19" x14ac:dyDescent="0.3">
      <c r="A837" s="593"/>
      <c r="B837" s="593"/>
      <c r="R837" s="378"/>
      <c r="S837"/>
    </row>
    <row r="838" spans="1:19" x14ac:dyDescent="0.3">
      <c r="A838" s="593"/>
      <c r="B838" s="593"/>
      <c r="R838" s="378"/>
      <c r="S838"/>
    </row>
    <row r="839" spans="1:19" x14ac:dyDescent="0.3">
      <c r="A839" s="593"/>
      <c r="B839" s="593"/>
      <c r="R839" s="378"/>
      <c r="S839"/>
    </row>
    <row r="840" spans="1:19" x14ac:dyDescent="0.3">
      <c r="A840" s="593"/>
      <c r="B840" s="593"/>
      <c r="R840" s="378"/>
      <c r="S840"/>
    </row>
    <row r="841" spans="1:19" x14ac:dyDescent="0.3">
      <c r="A841" s="593"/>
      <c r="B841" s="593"/>
      <c r="R841" s="378"/>
      <c r="S841"/>
    </row>
    <row r="842" spans="1:19" x14ac:dyDescent="0.3">
      <c r="A842" s="593"/>
      <c r="B842" s="593"/>
      <c r="R842" s="378"/>
      <c r="S842"/>
    </row>
    <row r="843" spans="1:19" x14ac:dyDescent="0.3">
      <c r="A843" s="593"/>
      <c r="B843" s="593"/>
      <c r="R843" s="378"/>
      <c r="S843"/>
    </row>
    <row r="844" spans="1:19" x14ac:dyDescent="0.3">
      <c r="A844" s="593"/>
      <c r="B844" s="593"/>
      <c r="R844" s="378"/>
      <c r="S844"/>
    </row>
    <row r="845" spans="1:19" x14ac:dyDescent="0.3">
      <c r="A845" s="593"/>
      <c r="B845" s="593"/>
      <c r="R845" s="378"/>
      <c r="S845"/>
    </row>
    <row r="846" spans="1:19" x14ac:dyDescent="0.3">
      <c r="A846" s="593"/>
      <c r="B846" s="593"/>
      <c r="R846" s="378"/>
      <c r="S846"/>
    </row>
    <row r="847" spans="1:19" x14ac:dyDescent="0.3">
      <c r="A847" s="593"/>
      <c r="B847" s="593"/>
      <c r="R847" s="378"/>
      <c r="S847"/>
    </row>
    <row r="848" spans="1:19" x14ac:dyDescent="0.3">
      <c r="A848" s="593"/>
      <c r="B848" s="593"/>
      <c r="R848" s="378"/>
      <c r="S848"/>
    </row>
    <row r="849" spans="1:19" x14ac:dyDescent="0.3">
      <c r="A849" s="593"/>
      <c r="B849" s="593"/>
      <c r="R849" s="378"/>
      <c r="S849"/>
    </row>
    <row r="850" spans="1:19" x14ac:dyDescent="0.3">
      <c r="A850" s="593"/>
      <c r="B850" s="593"/>
      <c r="R850" s="378"/>
      <c r="S850"/>
    </row>
    <row r="851" spans="1:19" x14ac:dyDescent="0.3">
      <c r="A851" s="593"/>
      <c r="B851" s="593"/>
      <c r="R851" s="378"/>
      <c r="S851"/>
    </row>
    <row r="852" spans="1:19" x14ac:dyDescent="0.3">
      <c r="A852" s="593"/>
      <c r="B852" s="593"/>
      <c r="R852" s="378"/>
      <c r="S852"/>
    </row>
    <row r="853" spans="1:19" x14ac:dyDescent="0.3">
      <c r="A853" s="593"/>
      <c r="B853" s="593"/>
      <c r="R853" s="378"/>
      <c r="S853"/>
    </row>
    <row r="854" spans="1:19" x14ac:dyDescent="0.3">
      <c r="A854" s="593"/>
      <c r="B854" s="593"/>
      <c r="R854" s="378"/>
      <c r="S854"/>
    </row>
    <row r="855" spans="1:19" x14ac:dyDescent="0.3">
      <c r="A855" s="593"/>
      <c r="B855" s="593"/>
      <c r="R855" s="378"/>
      <c r="S855"/>
    </row>
    <row r="856" spans="1:19" x14ac:dyDescent="0.3">
      <c r="A856" s="593"/>
      <c r="B856" s="593"/>
      <c r="R856" s="378"/>
      <c r="S856"/>
    </row>
    <row r="857" spans="1:19" x14ac:dyDescent="0.3">
      <c r="A857" s="593"/>
      <c r="B857" s="593"/>
      <c r="R857" s="378"/>
      <c r="S857"/>
    </row>
    <row r="858" spans="1:19" x14ac:dyDescent="0.3">
      <c r="A858" s="593"/>
      <c r="B858" s="593"/>
      <c r="R858" s="378"/>
      <c r="S858"/>
    </row>
    <row r="859" spans="1:19" x14ac:dyDescent="0.3">
      <c r="A859" s="593"/>
      <c r="B859" s="593"/>
      <c r="R859" s="378"/>
      <c r="S859"/>
    </row>
    <row r="860" spans="1:19" x14ac:dyDescent="0.3">
      <c r="A860" s="593"/>
      <c r="B860" s="593"/>
      <c r="R860" s="378"/>
      <c r="S860"/>
    </row>
    <row r="861" spans="1:19" x14ac:dyDescent="0.3">
      <c r="A861" s="593"/>
      <c r="B861" s="593"/>
      <c r="R861" s="378"/>
      <c r="S861"/>
    </row>
    <row r="862" spans="1:19" x14ac:dyDescent="0.3">
      <c r="A862" s="593"/>
      <c r="B862" s="593"/>
      <c r="R862" s="378"/>
      <c r="S862"/>
    </row>
    <row r="863" spans="1:19" x14ac:dyDescent="0.3">
      <c r="A863" s="593"/>
      <c r="B863" s="593"/>
      <c r="R863" s="378"/>
      <c r="S863"/>
    </row>
    <row r="864" spans="1:19" x14ac:dyDescent="0.3">
      <c r="A864" s="593"/>
      <c r="B864" s="593"/>
      <c r="R864" s="378"/>
      <c r="S864"/>
    </row>
    <row r="865" spans="1:19" x14ac:dyDescent="0.3">
      <c r="A865" s="593"/>
      <c r="B865" s="593"/>
      <c r="R865" s="378"/>
      <c r="S865"/>
    </row>
    <row r="866" spans="1:19" x14ac:dyDescent="0.3">
      <c r="A866" s="593"/>
      <c r="B866" s="593"/>
      <c r="R866" s="378"/>
      <c r="S866"/>
    </row>
    <row r="867" spans="1:19" x14ac:dyDescent="0.3">
      <c r="A867" s="593"/>
      <c r="B867" s="593"/>
      <c r="R867" s="378"/>
      <c r="S867"/>
    </row>
    <row r="868" spans="1:19" x14ac:dyDescent="0.3">
      <c r="A868" s="593"/>
      <c r="B868" s="593"/>
      <c r="R868" s="378"/>
      <c r="S868"/>
    </row>
    <row r="869" spans="1:19" x14ac:dyDescent="0.3">
      <c r="A869" s="593"/>
      <c r="B869" s="593"/>
      <c r="R869" s="378"/>
      <c r="S869"/>
    </row>
    <row r="870" spans="1:19" x14ac:dyDescent="0.3">
      <c r="A870" s="593"/>
      <c r="B870" s="593"/>
      <c r="R870" s="378"/>
      <c r="S870"/>
    </row>
    <row r="871" spans="1:19" x14ac:dyDescent="0.3">
      <c r="A871" s="593"/>
      <c r="B871" s="593"/>
      <c r="R871" s="378"/>
      <c r="S871"/>
    </row>
    <row r="872" spans="1:19" x14ac:dyDescent="0.3">
      <c r="A872" s="593"/>
      <c r="B872" s="593"/>
      <c r="R872" s="378"/>
      <c r="S872"/>
    </row>
    <row r="873" spans="1:19" x14ac:dyDescent="0.3">
      <c r="A873" s="593"/>
      <c r="B873" s="593"/>
      <c r="R873" s="378"/>
      <c r="S873"/>
    </row>
    <row r="874" spans="1:19" x14ac:dyDescent="0.3">
      <c r="A874" s="593"/>
      <c r="B874" s="593"/>
      <c r="R874" s="378"/>
      <c r="S874"/>
    </row>
    <row r="875" spans="1:19" x14ac:dyDescent="0.3">
      <c r="A875" s="593"/>
      <c r="B875" s="593"/>
      <c r="R875" s="378"/>
      <c r="S875"/>
    </row>
    <row r="876" spans="1:19" x14ac:dyDescent="0.3">
      <c r="A876" s="593"/>
      <c r="B876" s="593"/>
      <c r="R876" s="378"/>
      <c r="S876"/>
    </row>
    <row r="877" spans="1:19" x14ac:dyDescent="0.3">
      <c r="A877" s="593"/>
      <c r="B877" s="593"/>
      <c r="R877" s="378"/>
      <c r="S877"/>
    </row>
    <row r="878" spans="1:19" x14ac:dyDescent="0.3">
      <c r="A878" s="593"/>
      <c r="B878" s="593"/>
      <c r="R878" s="378"/>
      <c r="S878"/>
    </row>
    <row r="879" spans="1:19" x14ac:dyDescent="0.3">
      <c r="A879" s="593"/>
      <c r="B879" s="593"/>
      <c r="R879" s="378"/>
      <c r="S879"/>
    </row>
    <row r="880" spans="1:19" x14ac:dyDescent="0.3">
      <c r="A880" s="593"/>
      <c r="B880" s="593"/>
      <c r="R880" s="378"/>
      <c r="S880"/>
    </row>
    <row r="881" spans="1:19" x14ac:dyDescent="0.3">
      <c r="A881" s="593"/>
      <c r="B881" s="593"/>
      <c r="R881" s="378"/>
      <c r="S881"/>
    </row>
    <row r="882" spans="1:19" x14ac:dyDescent="0.3">
      <c r="A882" s="593"/>
      <c r="B882" s="593"/>
      <c r="R882" s="378"/>
      <c r="S882"/>
    </row>
    <row r="883" spans="1:19" x14ac:dyDescent="0.3">
      <c r="A883" s="593"/>
      <c r="B883" s="593"/>
      <c r="R883" s="378"/>
      <c r="S883"/>
    </row>
    <row r="884" spans="1:19" x14ac:dyDescent="0.3">
      <c r="A884" s="593"/>
      <c r="B884" s="593"/>
      <c r="R884" s="378"/>
      <c r="S884"/>
    </row>
    <row r="885" spans="1:19" x14ac:dyDescent="0.3">
      <c r="A885" s="593"/>
      <c r="B885" s="593"/>
      <c r="R885" s="378"/>
      <c r="S885"/>
    </row>
    <row r="886" spans="1:19" x14ac:dyDescent="0.3">
      <c r="A886" s="593"/>
      <c r="B886" s="593"/>
      <c r="R886" s="378"/>
      <c r="S886"/>
    </row>
    <row r="887" spans="1:19" x14ac:dyDescent="0.3">
      <c r="A887" s="593"/>
      <c r="B887" s="593"/>
      <c r="R887" s="378"/>
      <c r="S887"/>
    </row>
    <row r="888" spans="1:19" x14ac:dyDescent="0.3">
      <c r="A888" s="593"/>
      <c r="B888" s="593"/>
      <c r="R888" s="378"/>
      <c r="S888"/>
    </row>
    <row r="889" spans="1:19" x14ac:dyDescent="0.3">
      <c r="A889" s="593"/>
      <c r="B889" s="593"/>
      <c r="R889" s="378"/>
      <c r="S889"/>
    </row>
    <row r="890" spans="1:19" x14ac:dyDescent="0.3">
      <c r="A890" s="593"/>
      <c r="B890" s="593"/>
      <c r="R890" s="378"/>
      <c r="S890"/>
    </row>
    <row r="891" spans="1:19" x14ac:dyDescent="0.3">
      <c r="A891" s="593"/>
      <c r="B891" s="593"/>
      <c r="R891" s="378"/>
      <c r="S891"/>
    </row>
    <row r="892" spans="1:19" x14ac:dyDescent="0.3">
      <c r="A892" s="593"/>
      <c r="B892" s="593"/>
      <c r="R892" s="378"/>
      <c r="S892"/>
    </row>
    <row r="893" spans="1:19" x14ac:dyDescent="0.3">
      <c r="A893" s="593"/>
      <c r="B893" s="593"/>
      <c r="R893" s="378"/>
      <c r="S893"/>
    </row>
    <row r="894" spans="1:19" x14ac:dyDescent="0.3">
      <c r="A894" s="593"/>
      <c r="B894" s="593"/>
      <c r="R894" s="378"/>
      <c r="S894"/>
    </row>
    <row r="895" spans="1:19" x14ac:dyDescent="0.3">
      <c r="A895" s="593"/>
      <c r="B895" s="593"/>
      <c r="R895" s="378"/>
      <c r="S895"/>
    </row>
    <row r="896" spans="1:19" x14ac:dyDescent="0.3">
      <c r="A896" s="593"/>
      <c r="B896" s="593"/>
      <c r="R896" s="378"/>
      <c r="S896"/>
    </row>
    <row r="897" spans="1:19" x14ac:dyDescent="0.3">
      <c r="A897" s="593"/>
      <c r="B897" s="593"/>
      <c r="R897" s="378"/>
      <c r="S897"/>
    </row>
    <row r="898" spans="1:19" x14ac:dyDescent="0.3">
      <c r="A898" s="593"/>
      <c r="B898" s="593"/>
      <c r="R898" s="378"/>
      <c r="S898"/>
    </row>
    <row r="899" spans="1:19" x14ac:dyDescent="0.3">
      <c r="A899" s="593"/>
      <c r="B899" s="593"/>
      <c r="R899" s="378"/>
      <c r="S899"/>
    </row>
    <row r="900" spans="1:19" x14ac:dyDescent="0.3">
      <c r="A900" s="593"/>
      <c r="B900" s="593"/>
      <c r="R900" s="378"/>
      <c r="S900"/>
    </row>
    <row r="901" spans="1:19" x14ac:dyDescent="0.3">
      <c r="A901" s="593"/>
      <c r="B901" s="593"/>
      <c r="R901" s="378"/>
      <c r="S901"/>
    </row>
    <row r="902" spans="1:19" x14ac:dyDescent="0.3">
      <c r="A902" s="593"/>
      <c r="B902" s="593"/>
      <c r="R902" s="378"/>
      <c r="S902"/>
    </row>
    <row r="903" spans="1:19" x14ac:dyDescent="0.3">
      <c r="A903" s="593"/>
      <c r="B903" s="593"/>
      <c r="R903" s="378"/>
      <c r="S903"/>
    </row>
    <row r="904" spans="1:19" x14ac:dyDescent="0.3">
      <c r="A904" s="593"/>
      <c r="B904" s="593"/>
      <c r="R904" s="378"/>
      <c r="S904"/>
    </row>
    <row r="905" spans="1:19" x14ac:dyDescent="0.3">
      <c r="A905" s="593"/>
      <c r="B905" s="593"/>
      <c r="R905" s="378"/>
      <c r="S905"/>
    </row>
    <row r="906" spans="1:19" x14ac:dyDescent="0.3">
      <c r="A906" s="593"/>
      <c r="B906" s="593"/>
      <c r="R906" s="378"/>
      <c r="S906"/>
    </row>
    <row r="907" spans="1:19" x14ac:dyDescent="0.3">
      <c r="A907" s="593"/>
      <c r="B907" s="593"/>
      <c r="R907" s="378"/>
      <c r="S907"/>
    </row>
    <row r="908" spans="1:19" x14ac:dyDescent="0.3">
      <c r="A908" s="593"/>
      <c r="B908" s="593"/>
      <c r="R908" s="378"/>
      <c r="S908"/>
    </row>
    <row r="909" spans="1:19" x14ac:dyDescent="0.3">
      <c r="A909" s="593"/>
      <c r="B909" s="593"/>
      <c r="R909" s="378"/>
      <c r="S909"/>
    </row>
    <row r="910" spans="1:19" x14ac:dyDescent="0.3">
      <c r="A910" s="593"/>
      <c r="B910" s="593"/>
      <c r="R910" s="378"/>
      <c r="S910"/>
    </row>
    <row r="911" spans="1:19" x14ac:dyDescent="0.3">
      <c r="A911" s="593"/>
      <c r="B911" s="593"/>
      <c r="R911" s="378"/>
      <c r="S911"/>
    </row>
    <row r="912" spans="1:19" x14ac:dyDescent="0.3">
      <c r="A912" s="593"/>
      <c r="B912" s="593"/>
      <c r="R912" s="378"/>
      <c r="S912"/>
    </row>
    <row r="913" spans="1:19" x14ac:dyDescent="0.3">
      <c r="A913" s="593"/>
      <c r="B913" s="593"/>
      <c r="R913" s="378"/>
      <c r="S913"/>
    </row>
    <row r="914" spans="1:19" x14ac:dyDescent="0.3">
      <c r="A914" s="593"/>
      <c r="B914" s="593"/>
      <c r="R914" s="378"/>
      <c r="S914"/>
    </row>
    <row r="915" spans="1:19" x14ac:dyDescent="0.3">
      <c r="A915" s="593"/>
      <c r="B915" s="593"/>
      <c r="R915" s="378"/>
      <c r="S915"/>
    </row>
    <row r="916" spans="1:19" x14ac:dyDescent="0.3">
      <c r="A916" s="593"/>
      <c r="B916" s="593"/>
      <c r="R916" s="378"/>
      <c r="S916"/>
    </row>
    <row r="917" spans="1:19" x14ac:dyDescent="0.3">
      <c r="A917" s="593"/>
      <c r="B917" s="593"/>
      <c r="R917" s="378"/>
      <c r="S917"/>
    </row>
    <row r="918" spans="1:19" x14ac:dyDescent="0.3">
      <c r="A918" s="593"/>
      <c r="B918" s="593"/>
      <c r="R918" s="378"/>
      <c r="S918"/>
    </row>
    <row r="919" spans="1:19" x14ac:dyDescent="0.3">
      <c r="A919" s="593"/>
      <c r="B919" s="593"/>
      <c r="R919" s="378"/>
      <c r="S919"/>
    </row>
    <row r="920" spans="1:19" x14ac:dyDescent="0.3">
      <c r="A920" s="593"/>
      <c r="B920" s="593"/>
      <c r="R920" s="378"/>
      <c r="S920"/>
    </row>
    <row r="921" spans="1:19" x14ac:dyDescent="0.3">
      <c r="A921" s="593"/>
      <c r="B921" s="593"/>
      <c r="R921" s="378"/>
      <c r="S921"/>
    </row>
    <row r="922" spans="1:19" x14ac:dyDescent="0.3">
      <c r="A922" s="593"/>
      <c r="B922" s="593"/>
      <c r="R922" s="378"/>
      <c r="S922"/>
    </row>
    <row r="923" spans="1:19" x14ac:dyDescent="0.3">
      <c r="A923" s="593"/>
      <c r="B923" s="593"/>
      <c r="R923" s="378"/>
      <c r="S923"/>
    </row>
    <row r="924" spans="1:19" x14ac:dyDescent="0.3">
      <c r="A924" s="593"/>
      <c r="B924" s="593"/>
      <c r="R924" s="378"/>
      <c r="S924"/>
    </row>
    <row r="925" spans="1:19" x14ac:dyDescent="0.3">
      <c r="A925" s="593"/>
      <c r="B925" s="593"/>
      <c r="R925" s="378"/>
      <c r="S925"/>
    </row>
    <row r="926" spans="1:19" x14ac:dyDescent="0.3">
      <c r="A926" s="593"/>
      <c r="B926" s="593"/>
      <c r="R926" s="378"/>
      <c r="S926"/>
    </row>
    <row r="927" spans="1:19" x14ac:dyDescent="0.3">
      <c r="A927" s="593"/>
      <c r="B927" s="593"/>
      <c r="R927" s="378"/>
      <c r="S927"/>
    </row>
    <row r="928" spans="1:19" x14ac:dyDescent="0.3">
      <c r="A928" s="593"/>
      <c r="B928" s="593"/>
      <c r="R928" s="378"/>
      <c r="S928"/>
    </row>
    <row r="929" spans="1:19" x14ac:dyDescent="0.3">
      <c r="A929" s="593"/>
      <c r="B929" s="593"/>
      <c r="R929" s="378"/>
      <c r="S929"/>
    </row>
    <row r="930" spans="1:19" x14ac:dyDescent="0.3">
      <c r="A930" s="593"/>
      <c r="B930" s="593"/>
      <c r="R930" s="378"/>
      <c r="S930"/>
    </row>
    <row r="931" spans="1:19" x14ac:dyDescent="0.3">
      <c r="A931" s="593"/>
      <c r="B931" s="593"/>
      <c r="R931" s="378"/>
      <c r="S931"/>
    </row>
    <row r="932" spans="1:19" x14ac:dyDescent="0.3">
      <c r="A932" s="593"/>
      <c r="B932" s="593"/>
      <c r="R932" s="378"/>
      <c r="S932"/>
    </row>
    <row r="933" spans="1:19" x14ac:dyDescent="0.3">
      <c r="A933" s="593"/>
      <c r="B933" s="593"/>
      <c r="R933" s="378"/>
      <c r="S933"/>
    </row>
    <row r="934" spans="1:19" x14ac:dyDescent="0.3">
      <c r="A934" s="593"/>
      <c r="B934" s="593"/>
      <c r="R934" s="378"/>
      <c r="S934"/>
    </row>
    <row r="935" spans="1:19" x14ac:dyDescent="0.3">
      <c r="A935" s="593"/>
      <c r="B935" s="593"/>
      <c r="R935" s="378"/>
      <c r="S935"/>
    </row>
    <row r="936" spans="1:19" x14ac:dyDescent="0.3">
      <c r="A936" s="593"/>
      <c r="B936" s="593"/>
      <c r="R936" s="378"/>
      <c r="S936"/>
    </row>
    <row r="937" spans="1:19" x14ac:dyDescent="0.3">
      <c r="A937" s="593"/>
      <c r="B937" s="593"/>
      <c r="R937" s="378"/>
      <c r="S937"/>
    </row>
    <row r="938" spans="1:19" x14ac:dyDescent="0.3">
      <c r="A938" s="593"/>
      <c r="B938" s="593"/>
      <c r="R938" s="378"/>
      <c r="S938"/>
    </row>
    <row r="939" spans="1:19" x14ac:dyDescent="0.3">
      <c r="A939" s="593"/>
      <c r="B939" s="593"/>
      <c r="R939" s="378"/>
      <c r="S939"/>
    </row>
    <row r="940" spans="1:19" x14ac:dyDescent="0.3">
      <c r="A940" s="593"/>
      <c r="B940" s="593"/>
      <c r="R940" s="378"/>
      <c r="S940"/>
    </row>
    <row r="941" spans="1:19" x14ac:dyDescent="0.3">
      <c r="A941" s="593"/>
      <c r="B941" s="593"/>
      <c r="R941" s="378"/>
      <c r="S941"/>
    </row>
    <row r="942" spans="1:19" x14ac:dyDescent="0.3">
      <c r="A942" s="593"/>
      <c r="B942" s="593"/>
      <c r="R942" s="378"/>
      <c r="S942"/>
    </row>
    <row r="943" spans="1:19" x14ac:dyDescent="0.3">
      <c r="A943" s="593"/>
      <c r="B943" s="593"/>
      <c r="R943" s="378"/>
      <c r="S943"/>
    </row>
    <row r="944" spans="1:19" x14ac:dyDescent="0.3">
      <c r="A944" s="593"/>
      <c r="B944" s="593"/>
      <c r="R944" s="378"/>
      <c r="S944"/>
    </row>
    <row r="945" spans="1:19" x14ac:dyDescent="0.3">
      <c r="A945" s="593"/>
      <c r="B945" s="593"/>
      <c r="R945" s="378"/>
      <c r="S945"/>
    </row>
    <row r="946" spans="1:19" x14ac:dyDescent="0.3">
      <c r="A946" s="593"/>
      <c r="B946" s="593"/>
      <c r="R946" s="378"/>
      <c r="S946"/>
    </row>
    <row r="947" spans="1:19" x14ac:dyDescent="0.3">
      <c r="A947" s="593"/>
      <c r="B947" s="593"/>
      <c r="R947" s="378"/>
      <c r="S947"/>
    </row>
    <row r="948" spans="1:19" x14ac:dyDescent="0.3">
      <c r="A948" s="593"/>
      <c r="B948" s="593"/>
      <c r="R948" s="378"/>
      <c r="S948"/>
    </row>
    <row r="949" spans="1:19" x14ac:dyDescent="0.3">
      <c r="A949" s="593"/>
      <c r="B949" s="593"/>
      <c r="R949" s="378"/>
      <c r="S949"/>
    </row>
    <row r="950" spans="1:19" x14ac:dyDescent="0.3">
      <c r="A950" s="593"/>
      <c r="B950" s="593"/>
      <c r="R950" s="378"/>
      <c r="S950"/>
    </row>
    <row r="951" spans="1:19" x14ac:dyDescent="0.3">
      <c r="A951" s="593"/>
      <c r="B951" s="593"/>
      <c r="R951" s="378"/>
      <c r="S951"/>
    </row>
    <row r="952" spans="1:19" x14ac:dyDescent="0.3">
      <c r="A952" s="593"/>
      <c r="B952" s="593"/>
      <c r="R952" s="378"/>
      <c r="S952"/>
    </row>
    <row r="953" spans="1:19" x14ac:dyDescent="0.3">
      <c r="A953" s="593"/>
      <c r="B953" s="593"/>
      <c r="R953" s="378"/>
      <c r="S953"/>
    </row>
    <row r="954" spans="1:19" x14ac:dyDescent="0.3">
      <c r="A954" s="593"/>
      <c r="B954" s="593"/>
      <c r="R954" s="378"/>
      <c r="S954"/>
    </row>
    <row r="955" spans="1:19" x14ac:dyDescent="0.3">
      <c r="A955" s="593"/>
      <c r="B955" s="593"/>
      <c r="R955" s="378"/>
      <c r="S955"/>
    </row>
    <row r="956" spans="1:19" x14ac:dyDescent="0.3">
      <c r="A956" s="593"/>
      <c r="B956" s="593"/>
      <c r="R956" s="378"/>
      <c r="S956"/>
    </row>
    <row r="957" spans="1:19" x14ac:dyDescent="0.3">
      <c r="A957" s="593"/>
      <c r="B957" s="593"/>
      <c r="R957" s="378"/>
      <c r="S957"/>
    </row>
    <row r="958" spans="1:19" x14ac:dyDescent="0.3">
      <c r="A958" s="593"/>
      <c r="B958" s="593"/>
      <c r="R958" s="378"/>
      <c r="S958"/>
    </row>
    <row r="959" spans="1:19" x14ac:dyDescent="0.3">
      <c r="A959" s="593"/>
      <c r="B959" s="593"/>
      <c r="R959" s="378"/>
      <c r="S959"/>
    </row>
    <row r="960" spans="1:19" x14ac:dyDescent="0.3">
      <c r="A960" s="593"/>
      <c r="B960" s="593"/>
      <c r="R960" s="378"/>
      <c r="S960"/>
    </row>
    <row r="961" spans="1:19" x14ac:dyDescent="0.3">
      <c r="A961" s="593"/>
      <c r="B961" s="593"/>
      <c r="R961" s="378"/>
      <c r="S961"/>
    </row>
    <row r="962" spans="1:19" x14ac:dyDescent="0.3">
      <c r="A962" s="593"/>
      <c r="B962" s="593"/>
      <c r="R962" s="378"/>
      <c r="S962"/>
    </row>
    <row r="963" spans="1:19" x14ac:dyDescent="0.3">
      <c r="A963" s="593"/>
      <c r="B963" s="593"/>
      <c r="R963" s="378"/>
      <c r="S963"/>
    </row>
    <row r="964" spans="1:19" x14ac:dyDescent="0.3">
      <c r="A964" s="593"/>
      <c r="B964" s="593"/>
      <c r="R964" s="378"/>
      <c r="S964"/>
    </row>
    <row r="965" spans="1:19" x14ac:dyDescent="0.3">
      <c r="A965" s="593"/>
      <c r="B965" s="593"/>
      <c r="R965" s="378"/>
      <c r="S965"/>
    </row>
    <row r="966" spans="1:19" x14ac:dyDescent="0.3">
      <c r="A966" s="593"/>
      <c r="B966" s="593"/>
      <c r="R966" s="378"/>
      <c r="S966"/>
    </row>
    <row r="967" spans="1:19" x14ac:dyDescent="0.3">
      <c r="A967" s="593"/>
      <c r="B967" s="593"/>
      <c r="R967" s="378"/>
      <c r="S967"/>
    </row>
    <row r="968" spans="1:19" x14ac:dyDescent="0.3">
      <c r="A968" s="593"/>
      <c r="B968" s="593"/>
      <c r="R968" s="378"/>
      <c r="S968"/>
    </row>
    <row r="969" spans="1:19" x14ac:dyDescent="0.3">
      <c r="A969" s="593"/>
      <c r="B969" s="593"/>
      <c r="R969" s="378"/>
      <c r="S969"/>
    </row>
    <row r="970" spans="1:19" x14ac:dyDescent="0.3">
      <c r="A970" s="593"/>
      <c r="B970" s="593"/>
      <c r="R970" s="378"/>
      <c r="S970"/>
    </row>
    <row r="971" spans="1:19" x14ac:dyDescent="0.3">
      <c r="A971" s="593"/>
      <c r="B971" s="593"/>
      <c r="R971" s="378"/>
      <c r="S971"/>
    </row>
    <row r="972" spans="1:19" x14ac:dyDescent="0.3">
      <c r="A972" s="593"/>
      <c r="B972" s="593"/>
      <c r="R972" s="378"/>
      <c r="S972"/>
    </row>
    <row r="973" spans="1:19" x14ac:dyDescent="0.3">
      <c r="A973" s="593"/>
      <c r="B973" s="593"/>
      <c r="R973" s="378"/>
      <c r="S973"/>
    </row>
    <row r="974" spans="1:19" x14ac:dyDescent="0.3">
      <c r="A974" s="593"/>
      <c r="B974" s="593"/>
      <c r="R974" s="378"/>
      <c r="S974"/>
    </row>
    <row r="975" spans="1:19" x14ac:dyDescent="0.3">
      <c r="A975" s="593"/>
      <c r="B975" s="593"/>
      <c r="R975" s="378"/>
      <c r="S975"/>
    </row>
    <row r="976" spans="1:19" x14ac:dyDescent="0.3">
      <c r="A976" s="593"/>
      <c r="B976" s="593"/>
      <c r="R976" s="378"/>
      <c r="S976"/>
    </row>
    <row r="977" spans="1:19" x14ac:dyDescent="0.3">
      <c r="A977" s="593"/>
      <c r="B977" s="593"/>
      <c r="R977" s="378"/>
      <c r="S977"/>
    </row>
    <row r="978" spans="1:19" x14ac:dyDescent="0.3">
      <c r="A978" s="593"/>
      <c r="B978" s="593"/>
      <c r="R978" s="378"/>
      <c r="S978"/>
    </row>
    <row r="979" spans="1:19" x14ac:dyDescent="0.3">
      <c r="A979" s="593"/>
      <c r="B979" s="593"/>
      <c r="R979" s="378"/>
      <c r="S979"/>
    </row>
    <row r="980" spans="1:19" x14ac:dyDescent="0.3">
      <c r="A980" s="593"/>
      <c r="B980" s="593"/>
      <c r="R980" s="378"/>
      <c r="S980"/>
    </row>
    <row r="981" spans="1:19" x14ac:dyDescent="0.3">
      <c r="A981" s="593"/>
      <c r="B981" s="593"/>
      <c r="R981" s="378"/>
      <c r="S981"/>
    </row>
    <row r="982" spans="1:19" x14ac:dyDescent="0.3">
      <c r="A982" s="593"/>
      <c r="B982" s="593"/>
      <c r="R982" s="378"/>
      <c r="S982"/>
    </row>
    <row r="983" spans="1:19" x14ac:dyDescent="0.3">
      <c r="A983" s="593"/>
      <c r="B983" s="593"/>
      <c r="R983" s="378"/>
      <c r="S983"/>
    </row>
    <row r="984" spans="1:19" x14ac:dyDescent="0.3">
      <c r="A984" s="593"/>
      <c r="B984" s="593"/>
      <c r="R984" s="378"/>
      <c r="S984"/>
    </row>
    <row r="985" spans="1:19" x14ac:dyDescent="0.3">
      <c r="A985" s="593"/>
      <c r="B985" s="593"/>
      <c r="R985" s="378"/>
      <c r="S985"/>
    </row>
    <row r="986" spans="1:19" x14ac:dyDescent="0.3">
      <c r="A986" s="593"/>
      <c r="B986" s="593"/>
      <c r="R986" s="378"/>
      <c r="S986"/>
    </row>
    <row r="987" spans="1:19" x14ac:dyDescent="0.3">
      <c r="A987" s="593"/>
      <c r="B987" s="593"/>
      <c r="R987" s="378"/>
      <c r="S987"/>
    </row>
    <row r="988" spans="1:19" x14ac:dyDescent="0.3">
      <c r="A988" s="593"/>
      <c r="B988" s="593"/>
      <c r="R988" s="378"/>
      <c r="S988"/>
    </row>
    <row r="989" spans="1:19" x14ac:dyDescent="0.3">
      <c r="A989" s="593"/>
      <c r="B989" s="593"/>
      <c r="R989" s="378"/>
      <c r="S989"/>
    </row>
    <row r="990" spans="1:19" x14ac:dyDescent="0.3">
      <c r="A990" s="593"/>
      <c r="B990" s="593"/>
      <c r="R990" s="378"/>
      <c r="S990"/>
    </row>
    <row r="991" spans="1:19" x14ac:dyDescent="0.3">
      <c r="A991" s="593"/>
      <c r="B991" s="593"/>
      <c r="R991" s="378"/>
      <c r="S991"/>
    </row>
    <row r="992" spans="1:19" x14ac:dyDescent="0.3">
      <c r="A992" s="593"/>
      <c r="B992" s="593"/>
      <c r="R992" s="378"/>
      <c r="S992"/>
    </row>
    <row r="993" spans="1:19" x14ac:dyDescent="0.3">
      <c r="A993" s="593"/>
      <c r="B993" s="593"/>
      <c r="R993" s="378"/>
      <c r="S993"/>
    </row>
    <row r="994" spans="1:19" x14ac:dyDescent="0.3">
      <c r="A994" s="593"/>
      <c r="B994" s="593"/>
      <c r="R994" s="378"/>
      <c r="S994"/>
    </row>
    <row r="995" spans="1:19" x14ac:dyDescent="0.3">
      <c r="A995" s="593"/>
      <c r="B995" s="593"/>
      <c r="R995" s="378"/>
      <c r="S995"/>
    </row>
    <row r="996" spans="1:19" x14ac:dyDescent="0.3">
      <c r="A996" s="593"/>
      <c r="B996" s="593"/>
      <c r="R996" s="378"/>
      <c r="S996"/>
    </row>
    <row r="997" spans="1:19" x14ac:dyDescent="0.3">
      <c r="A997" s="593"/>
      <c r="B997" s="593"/>
      <c r="R997" s="378"/>
      <c r="S997"/>
    </row>
    <row r="998" spans="1:19" x14ac:dyDescent="0.3">
      <c r="A998" s="593"/>
      <c r="B998" s="593"/>
      <c r="R998" s="378"/>
      <c r="S998"/>
    </row>
    <row r="999" spans="1:19" x14ac:dyDescent="0.3">
      <c r="A999" s="593"/>
      <c r="B999" s="593"/>
      <c r="R999" s="378"/>
      <c r="S999"/>
    </row>
    <row r="1000" spans="1:19" x14ac:dyDescent="0.3">
      <c r="A1000" s="593"/>
      <c r="B1000" s="593"/>
      <c r="R1000" s="378"/>
      <c r="S1000"/>
    </row>
    <row r="1001" spans="1:19" x14ac:dyDescent="0.3">
      <c r="A1001" s="593"/>
      <c r="B1001" s="593"/>
      <c r="R1001" s="378"/>
      <c r="S1001"/>
    </row>
    <row r="1002" spans="1:19" x14ac:dyDescent="0.3">
      <c r="A1002" s="593"/>
      <c r="B1002" s="593"/>
      <c r="R1002" s="378"/>
      <c r="S1002"/>
    </row>
    <row r="1003" spans="1:19" x14ac:dyDescent="0.3">
      <c r="A1003" s="593"/>
      <c r="B1003" s="593"/>
      <c r="R1003" s="378"/>
      <c r="S1003"/>
    </row>
    <row r="1004" spans="1:19" x14ac:dyDescent="0.3">
      <c r="A1004" s="593"/>
      <c r="B1004" s="593"/>
      <c r="R1004" s="378"/>
      <c r="S1004"/>
    </row>
    <row r="1005" spans="1:19" x14ac:dyDescent="0.3">
      <c r="A1005" s="593"/>
      <c r="B1005" s="593"/>
      <c r="R1005" s="378"/>
      <c r="S1005"/>
    </row>
    <row r="1006" spans="1:19" x14ac:dyDescent="0.3">
      <c r="A1006" s="593"/>
      <c r="B1006" s="593"/>
      <c r="R1006" s="378"/>
      <c r="S1006"/>
    </row>
    <row r="1007" spans="1:19" x14ac:dyDescent="0.3">
      <c r="A1007" s="593"/>
      <c r="B1007" s="593"/>
      <c r="R1007" s="378"/>
      <c r="S1007"/>
    </row>
    <row r="1008" spans="1:19" x14ac:dyDescent="0.3">
      <c r="A1008" s="593"/>
      <c r="B1008" s="593"/>
      <c r="R1008" s="378"/>
      <c r="S1008"/>
    </row>
    <row r="1009" spans="1:19" x14ac:dyDescent="0.3">
      <c r="A1009" s="593"/>
      <c r="B1009" s="593"/>
      <c r="R1009" s="378"/>
      <c r="S1009"/>
    </row>
    <row r="1010" spans="1:19" x14ac:dyDescent="0.3">
      <c r="A1010" s="593"/>
      <c r="B1010" s="593"/>
      <c r="R1010" s="378"/>
      <c r="S1010"/>
    </row>
    <row r="1011" spans="1:19" x14ac:dyDescent="0.3">
      <c r="A1011" s="593"/>
      <c r="B1011" s="593"/>
      <c r="R1011" s="378"/>
      <c r="S1011"/>
    </row>
    <row r="1012" spans="1:19" x14ac:dyDescent="0.3">
      <c r="A1012" s="593"/>
      <c r="B1012" s="593"/>
      <c r="R1012" s="378"/>
      <c r="S1012"/>
    </row>
    <row r="1013" spans="1:19" x14ac:dyDescent="0.3">
      <c r="A1013" s="593"/>
      <c r="B1013" s="593"/>
      <c r="R1013" s="378"/>
      <c r="S1013"/>
    </row>
    <row r="1014" spans="1:19" x14ac:dyDescent="0.3">
      <c r="A1014" s="593"/>
      <c r="B1014" s="593"/>
      <c r="R1014" s="378"/>
      <c r="S1014"/>
    </row>
    <row r="1015" spans="1:19" x14ac:dyDescent="0.3">
      <c r="A1015" s="593"/>
      <c r="B1015" s="593"/>
      <c r="R1015" s="378"/>
      <c r="S1015"/>
    </row>
    <row r="1016" spans="1:19" x14ac:dyDescent="0.3">
      <c r="A1016" s="593"/>
      <c r="B1016" s="593"/>
      <c r="R1016" s="378"/>
      <c r="S1016"/>
    </row>
    <row r="1017" spans="1:19" x14ac:dyDescent="0.3">
      <c r="A1017" s="593"/>
      <c r="B1017" s="593"/>
      <c r="R1017" s="378"/>
      <c r="S1017"/>
    </row>
    <row r="1018" spans="1:19" x14ac:dyDescent="0.3">
      <c r="A1018" s="593"/>
      <c r="B1018" s="593"/>
      <c r="R1018" s="378"/>
      <c r="S1018"/>
    </row>
    <row r="1019" spans="1:19" x14ac:dyDescent="0.3">
      <c r="A1019" s="593"/>
      <c r="B1019" s="593"/>
      <c r="R1019" s="378"/>
      <c r="S1019"/>
    </row>
    <row r="1020" spans="1:19" x14ac:dyDescent="0.3">
      <c r="A1020" s="593"/>
      <c r="B1020" s="593"/>
      <c r="R1020" s="378"/>
      <c r="S1020"/>
    </row>
    <row r="1021" spans="1:19" x14ac:dyDescent="0.3">
      <c r="A1021" s="593"/>
      <c r="B1021" s="593"/>
      <c r="R1021" s="378"/>
      <c r="S1021"/>
    </row>
    <row r="1022" spans="1:19" x14ac:dyDescent="0.3">
      <c r="A1022" s="593"/>
      <c r="B1022" s="593"/>
      <c r="R1022" s="378"/>
      <c r="S1022"/>
    </row>
    <row r="1023" spans="1:19" x14ac:dyDescent="0.3">
      <c r="A1023" s="593"/>
      <c r="B1023" s="593"/>
      <c r="R1023" s="378"/>
      <c r="S1023"/>
    </row>
    <row r="1024" spans="1:19" x14ac:dyDescent="0.3">
      <c r="A1024" s="593"/>
      <c r="B1024" s="593"/>
      <c r="R1024" s="378"/>
      <c r="S1024"/>
    </row>
    <row r="1025" spans="1:19" x14ac:dyDescent="0.3">
      <c r="A1025" s="593"/>
      <c r="B1025" s="593"/>
      <c r="R1025" s="378"/>
      <c r="S1025"/>
    </row>
    <row r="1026" spans="1:19" x14ac:dyDescent="0.3">
      <c r="A1026" s="593"/>
      <c r="B1026" s="593"/>
      <c r="R1026" s="378"/>
      <c r="S1026"/>
    </row>
    <row r="1027" spans="1:19" x14ac:dyDescent="0.3">
      <c r="A1027" s="593"/>
      <c r="B1027" s="593"/>
      <c r="R1027" s="378"/>
      <c r="S1027"/>
    </row>
    <row r="1028" spans="1:19" x14ac:dyDescent="0.3">
      <c r="A1028" s="593"/>
      <c r="B1028" s="593"/>
      <c r="R1028" s="378"/>
      <c r="S1028"/>
    </row>
    <row r="1029" spans="1:19" x14ac:dyDescent="0.3">
      <c r="A1029" s="593"/>
      <c r="B1029" s="593"/>
      <c r="R1029" s="378"/>
      <c r="S1029"/>
    </row>
    <row r="1030" spans="1:19" x14ac:dyDescent="0.3">
      <c r="A1030" s="593"/>
      <c r="B1030" s="593"/>
      <c r="R1030" s="378"/>
      <c r="S1030"/>
    </row>
    <row r="1031" spans="1:19" x14ac:dyDescent="0.3">
      <c r="A1031" s="593"/>
      <c r="B1031" s="593"/>
      <c r="R1031" s="378"/>
      <c r="S1031"/>
    </row>
    <row r="1032" spans="1:19" x14ac:dyDescent="0.3">
      <c r="A1032" s="593"/>
      <c r="B1032" s="593"/>
      <c r="R1032" s="378"/>
      <c r="S1032"/>
    </row>
    <row r="1033" spans="1:19" x14ac:dyDescent="0.3">
      <c r="A1033" s="593"/>
      <c r="B1033" s="593"/>
      <c r="R1033" s="378"/>
      <c r="S1033"/>
    </row>
    <row r="1034" spans="1:19" x14ac:dyDescent="0.3">
      <c r="A1034" s="593"/>
      <c r="B1034" s="593"/>
      <c r="R1034" s="378"/>
      <c r="S1034"/>
    </row>
    <row r="1035" spans="1:19" x14ac:dyDescent="0.3">
      <c r="A1035" s="593"/>
      <c r="B1035" s="593"/>
      <c r="R1035" s="378"/>
      <c r="S1035"/>
    </row>
    <row r="1036" spans="1:19" x14ac:dyDescent="0.3">
      <c r="A1036" s="593"/>
      <c r="B1036" s="593"/>
      <c r="R1036" s="378"/>
      <c r="S1036"/>
    </row>
    <row r="1037" spans="1:19" x14ac:dyDescent="0.3">
      <c r="A1037" s="593"/>
      <c r="B1037" s="593"/>
      <c r="R1037" s="378"/>
      <c r="S1037"/>
    </row>
    <row r="1038" spans="1:19" x14ac:dyDescent="0.3">
      <c r="A1038" s="593"/>
      <c r="B1038" s="593"/>
      <c r="R1038" s="378"/>
      <c r="S1038"/>
    </row>
    <row r="1039" spans="1:19" x14ac:dyDescent="0.3">
      <c r="A1039" s="593"/>
      <c r="B1039" s="593"/>
      <c r="R1039" s="378"/>
      <c r="S1039"/>
    </row>
    <row r="1040" spans="1:19" x14ac:dyDescent="0.3">
      <c r="A1040" s="593"/>
      <c r="B1040" s="593"/>
      <c r="R1040" s="378"/>
      <c r="S1040"/>
    </row>
    <row r="1041" spans="1:19" x14ac:dyDescent="0.3">
      <c r="A1041" s="593"/>
      <c r="B1041" s="593"/>
      <c r="R1041" s="378"/>
      <c r="S1041"/>
    </row>
    <row r="1042" spans="1:19" x14ac:dyDescent="0.3">
      <c r="A1042" s="593"/>
      <c r="B1042" s="593"/>
      <c r="R1042" s="378"/>
      <c r="S1042"/>
    </row>
    <row r="1043" spans="1:19" x14ac:dyDescent="0.3">
      <c r="A1043" s="593"/>
      <c r="B1043" s="593"/>
      <c r="R1043" s="378"/>
      <c r="S1043"/>
    </row>
    <row r="1044" spans="1:19" x14ac:dyDescent="0.3">
      <c r="A1044" s="593"/>
      <c r="B1044" s="593"/>
      <c r="R1044" s="378"/>
      <c r="S1044"/>
    </row>
    <row r="1045" spans="1:19" x14ac:dyDescent="0.3">
      <c r="A1045" s="593"/>
      <c r="B1045" s="593"/>
      <c r="R1045" s="378"/>
      <c r="S1045"/>
    </row>
    <row r="1046" spans="1:19" x14ac:dyDescent="0.3">
      <c r="A1046" s="593"/>
      <c r="B1046" s="593"/>
      <c r="R1046" s="378"/>
      <c r="S1046"/>
    </row>
    <row r="1047" spans="1:19" x14ac:dyDescent="0.3">
      <c r="A1047" s="593"/>
      <c r="B1047" s="593"/>
      <c r="R1047" s="378"/>
      <c r="S1047"/>
    </row>
    <row r="1048" spans="1:19" x14ac:dyDescent="0.3">
      <c r="A1048" s="593"/>
      <c r="B1048" s="593"/>
      <c r="R1048" s="378"/>
      <c r="S1048"/>
    </row>
    <row r="1049" spans="1:19" x14ac:dyDescent="0.3">
      <c r="A1049" s="593"/>
      <c r="B1049" s="593"/>
      <c r="R1049" s="378"/>
      <c r="S1049"/>
    </row>
    <row r="1050" spans="1:19" x14ac:dyDescent="0.3">
      <c r="A1050" s="593"/>
      <c r="B1050" s="593"/>
      <c r="R1050" s="378"/>
      <c r="S1050"/>
    </row>
    <row r="1051" spans="1:19" x14ac:dyDescent="0.3">
      <c r="A1051" s="593"/>
      <c r="B1051" s="593"/>
      <c r="R1051" s="378"/>
      <c r="S1051"/>
    </row>
    <row r="1052" spans="1:19" x14ac:dyDescent="0.3">
      <c r="A1052" s="593"/>
      <c r="B1052" s="593"/>
      <c r="R1052" s="378"/>
      <c r="S1052"/>
    </row>
    <row r="1053" spans="1:19" x14ac:dyDescent="0.3">
      <c r="A1053" s="593"/>
      <c r="B1053" s="593"/>
      <c r="R1053" s="378"/>
      <c r="S1053"/>
    </row>
    <row r="1054" spans="1:19" x14ac:dyDescent="0.3">
      <c r="A1054" s="593"/>
      <c r="B1054" s="593"/>
      <c r="R1054" s="378"/>
      <c r="S1054"/>
    </row>
    <row r="1055" spans="1:19" x14ac:dyDescent="0.3">
      <c r="A1055" s="593"/>
      <c r="B1055" s="593"/>
      <c r="R1055" s="378"/>
      <c r="S1055"/>
    </row>
    <row r="1056" spans="1:19" x14ac:dyDescent="0.3">
      <c r="A1056" s="593"/>
      <c r="B1056" s="593"/>
      <c r="R1056" s="378"/>
      <c r="S1056"/>
    </row>
    <row r="1057" spans="1:19" x14ac:dyDescent="0.3">
      <c r="A1057" s="593"/>
      <c r="B1057" s="593"/>
      <c r="R1057" s="378"/>
      <c r="S1057"/>
    </row>
    <row r="1058" spans="1:19" x14ac:dyDescent="0.3">
      <c r="A1058" s="593"/>
      <c r="B1058" s="593"/>
      <c r="R1058" s="378"/>
      <c r="S1058"/>
    </row>
    <row r="1059" spans="1:19" x14ac:dyDescent="0.3">
      <c r="A1059" s="593"/>
      <c r="B1059" s="593"/>
      <c r="R1059" s="378"/>
      <c r="S1059"/>
    </row>
    <row r="1060" spans="1:19" x14ac:dyDescent="0.3">
      <c r="A1060" s="593"/>
      <c r="B1060" s="593"/>
      <c r="R1060" s="378"/>
      <c r="S1060"/>
    </row>
    <row r="1061" spans="1:19" x14ac:dyDescent="0.3">
      <c r="A1061" s="593"/>
      <c r="B1061" s="593"/>
      <c r="R1061" s="378"/>
      <c r="S1061"/>
    </row>
    <row r="1062" spans="1:19" x14ac:dyDescent="0.3">
      <c r="A1062" s="593"/>
      <c r="B1062" s="593"/>
      <c r="R1062" s="378"/>
      <c r="S1062"/>
    </row>
    <row r="1063" spans="1:19" x14ac:dyDescent="0.3">
      <c r="A1063" s="593"/>
      <c r="B1063" s="593"/>
      <c r="R1063" s="378"/>
      <c r="S1063"/>
    </row>
    <row r="1064" spans="1:19" x14ac:dyDescent="0.3">
      <c r="A1064" s="593"/>
      <c r="B1064" s="593"/>
      <c r="R1064" s="378"/>
      <c r="S1064"/>
    </row>
    <row r="1065" spans="1:19" x14ac:dyDescent="0.3">
      <c r="A1065" s="593"/>
      <c r="B1065" s="593"/>
      <c r="R1065" s="378"/>
      <c r="S1065"/>
    </row>
    <row r="1066" spans="1:19" x14ac:dyDescent="0.3">
      <c r="A1066" s="593"/>
      <c r="B1066" s="593"/>
      <c r="R1066" s="378"/>
      <c r="S1066"/>
    </row>
    <row r="1067" spans="1:19" x14ac:dyDescent="0.3">
      <c r="A1067" s="593"/>
      <c r="B1067" s="593"/>
      <c r="R1067" s="378"/>
      <c r="S1067"/>
    </row>
    <row r="1068" spans="1:19" x14ac:dyDescent="0.3">
      <c r="A1068" s="593"/>
      <c r="B1068" s="593"/>
      <c r="R1068" s="378"/>
      <c r="S1068"/>
    </row>
    <row r="1069" spans="1:19" x14ac:dyDescent="0.3">
      <c r="A1069" s="593"/>
      <c r="B1069" s="593"/>
      <c r="R1069" s="378"/>
      <c r="S1069"/>
    </row>
    <row r="1070" spans="1:19" x14ac:dyDescent="0.3">
      <c r="A1070" s="593"/>
      <c r="B1070" s="593"/>
      <c r="R1070" s="378"/>
      <c r="S1070"/>
    </row>
    <row r="1071" spans="1:19" x14ac:dyDescent="0.3">
      <c r="A1071" s="593"/>
      <c r="B1071" s="593"/>
      <c r="R1071" s="378"/>
      <c r="S1071"/>
    </row>
    <row r="1072" spans="1:19" x14ac:dyDescent="0.3">
      <c r="A1072" s="593"/>
      <c r="B1072" s="593"/>
      <c r="R1072" s="378"/>
      <c r="S1072"/>
    </row>
    <row r="1073" spans="1:19" x14ac:dyDescent="0.3">
      <c r="A1073" s="593"/>
      <c r="B1073" s="593"/>
      <c r="R1073" s="378"/>
      <c r="S1073"/>
    </row>
    <row r="1074" spans="1:19" x14ac:dyDescent="0.3">
      <c r="A1074" s="593"/>
      <c r="B1074" s="593"/>
      <c r="R1074" s="378"/>
      <c r="S1074"/>
    </row>
    <row r="1075" spans="1:19" x14ac:dyDescent="0.3">
      <c r="A1075" s="593"/>
      <c r="B1075" s="593"/>
      <c r="R1075" s="378"/>
      <c r="S1075"/>
    </row>
    <row r="1076" spans="1:19" x14ac:dyDescent="0.3">
      <c r="A1076" s="593"/>
      <c r="B1076" s="593"/>
      <c r="R1076" s="378"/>
      <c r="S1076"/>
    </row>
    <row r="1077" spans="1:19" x14ac:dyDescent="0.3">
      <c r="A1077" s="593"/>
      <c r="B1077" s="593"/>
      <c r="R1077" s="378"/>
      <c r="S1077"/>
    </row>
    <row r="1078" spans="1:19" x14ac:dyDescent="0.3">
      <c r="A1078" s="593"/>
      <c r="B1078" s="593"/>
      <c r="R1078" s="378"/>
      <c r="S1078"/>
    </row>
    <row r="1079" spans="1:19" x14ac:dyDescent="0.3">
      <c r="A1079" s="593"/>
      <c r="B1079" s="593"/>
      <c r="R1079" s="378"/>
      <c r="S1079"/>
    </row>
    <row r="1080" spans="1:19" x14ac:dyDescent="0.3">
      <c r="A1080" s="593"/>
      <c r="B1080" s="593"/>
      <c r="R1080" s="378"/>
      <c r="S1080"/>
    </row>
    <row r="1081" spans="1:19" x14ac:dyDescent="0.3">
      <c r="A1081" s="593"/>
      <c r="B1081" s="593"/>
      <c r="R1081" s="378"/>
      <c r="S1081"/>
    </row>
    <row r="1082" spans="1:19" x14ac:dyDescent="0.3">
      <c r="A1082" s="593"/>
      <c r="B1082" s="593"/>
      <c r="R1082" s="378"/>
      <c r="S1082"/>
    </row>
    <row r="1083" spans="1:19" x14ac:dyDescent="0.3">
      <c r="A1083" s="593"/>
      <c r="B1083" s="593"/>
      <c r="R1083" s="378"/>
      <c r="S1083"/>
    </row>
    <row r="1084" spans="1:19" x14ac:dyDescent="0.3">
      <c r="A1084" s="593"/>
      <c r="B1084" s="593"/>
      <c r="R1084" s="378"/>
      <c r="S1084"/>
    </row>
    <row r="1085" spans="1:19" x14ac:dyDescent="0.3">
      <c r="A1085" s="593"/>
      <c r="B1085" s="593"/>
      <c r="R1085" s="378"/>
      <c r="S1085"/>
    </row>
    <row r="1086" spans="1:19" x14ac:dyDescent="0.3">
      <c r="A1086" s="593"/>
      <c r="B1086" s="593"/>
      <c r="R1086" s="378"/>
      <c r="S1086"/>
    </row>
    <row r="1087" spans="1:19" x14ac:dyDescent="0.3">
      <c r="A1087" s="593"/>
      <c r="B1087" s="593"/>
      <c r="R1087" s="378"/>
      <c r="S1087"/>
    </row>
    <row r="1088" spans="1:19" x14ac:dyDescent="0.3">
      <c r="A1088" s="593"/>
      <c r="B1088" s="593"/>
      <c r="R1088" s="378"/>
      <c r="S1088"/>
    </row>
    <row r="1089" spans="1:19" x14ac:dyDescent="0.3">
      <c r="A1089" s="593"/>
      <c r="B1089" s="593"/>
      <c r="R1089" s="378"/>
      <c r="S1089"/>
    </row>
    <row r="1090" spans="1:19" x14ac:dyDescent="0.3">
      <c r="A1090" s="593"/>
      <c r="B1090" s="593"/>
      <c r="R1090" s="378"/>
      <c r="S1090"/>
    </row>
    <row r="1091" spans="1:19" x14ac:dyDescent="0.3">
      <c r="A1091" s="593"/>
      <c r="B1091" s="593"/>
      <c r="R1091" s="378"/>
      <c r="S1091"/>
    </row>
    <row r="1092" spans="1:19" x14ac:dyDescent="0.3">
      <c r="A1092" s="593"/>
      <c r="B1092" s="593"/>
      <c r="R1092" s="378"/>
      <c r="S1092"/>
    </row>
    <row r="1093" spans="1:19" x14ac:dyDescent="0.3">
      <c r="A1093" s="593"/>
      <c r="B1093" s="593"/>
      <c r="R1093" s="378"/>
      <c r="S1093"/>
    </row>
    <row r="1094" spans="1:19" x14ac:dyDescent="0.3">
      <c r="A1094" s="593"/>
      <c r="B1094" s="593"/>
      <c r="R1094" s="378"/>
      <c r="S1094"/>
    </row>
    <row r="1095" spans="1:19" x14ac:dyDescent="0.3">
      <c r="A1095" s="593"/>
      <c r="B1095" s="593"/>
      <c r="R1095" s="378"/>
      <c r="S1095"/>
    </row>
    <row r="1096" spans="1:19" x14ac:dyDescent="0.3">
      <c r="A1096" s="593"/>
      <c r="B1096" s="593"/>
      <c r="R1096" s="378"/>
      <c r="S1096"/>
    </row>
    <row r="1097" spans="1:19" x14ac:dyDescent="0.3">
      <c r="A1097" s="593"/>
      <c r="B1097" s="593"/>
      <c r="R1097" s="378"/>
      <c r="S1097"/>
    </row>
    <row r="1098" spans="1:19" x14ac:dyDescent="0.3">
      <c r="A1098" s="593"/>
      <c r="B1098" s="593"/>
      <c r="R1098" s="378"/>
      <c r="S1098"/>
    </row>
    <row r="1099" spans="1:19" x14ac:dyDescent="0.3">
      <c r="A1099" s="593"/>
      <c r="B1099" s="593"/>
      <c r="R1099" s="378"/>
      <c r="S1099"/>
    </row>
    <row r="1100" spans="1:19" x14ac:dyDescent="0.3">
      <c r="A1100" s="593"/>
      <c r="B1100" s="593"/>
      <c r="R1100" s="378"/>
      <c r="S1100"/>
    </row>
    <row r="1101" spans="1:19" x14ac:dyDescent="0.3">
      <c r="A1101" s="593"/>
      <c r="B1101" s="593"/>
      <c r="R1101" s="378"/>
      <c r="S1101"/>
    </row>
    <row r="1102" spans="1:19" x14ac:dyDescent="0.3">
      <c r="A1102" s="593"/>
      <c r="B1102" s="593"/>
      <c r="R1102" s="378"/>
      <c r="S1102"/>
    </row>
    <row r="1103" spans="1:19" x14ac:dyDescent="0.3">
      <c r="A1103" s="593"/>
      <c r="B1103" s="593"/>
      <c r="R1103" s="378"/>
      <c r="S1103"/>
    </row>
    <row r="1104" spans="1:19" x14ac:dyDescent="0.3">
      <c r="A1104" s="593"/>
      <c r="B1104" s="593"/>
      <c r="R1104" s="378"/>
      <c r="S1104"/>
    </row>
    <row r="1105" spans="1:19" x14ac:dyDescent="0.3">
      <c r="A1105" s="593"/>
      <c r="B1105" s="593"/>
      <c r="R1105" s="378"/>
      <c r="S1105"/>
    </row>
    <row r="1106" spans="1:19" x14ac:dyDescent="0.3">
      <c r="A1106" s="593"/>
      <c r="B1106" s="593"/>
      <c r="R1106" s="378"/>
      <c r="S1106"/>
    </row>
    <row r="1107" spans="1:19" x14ac:dyDescent="0.3">
      <c r="A1107" s="593"/>
      <c r="B1107" s="593"/>
      <c r="R1107" s="378"/>
      <c r="S1107"/>
    </row>
    <row r="1108" spans="1:19" x14ac:dyDescent="0.3">
      <c r="A1108" s="593"/>
      <c r="B1108" s="593"/>
      <c r="R1108" s="378"/>
      <c r="S1108"/>
    </row>
    <row r="1109" spans="1:19" x14ac:dyDescent="0.3">
      <c r="A1109" s="593"/>
      <c r="B1109" s="593"/>
      <c r="R1109" s="378"/>
      <c r="S1109"/>
    </row>
    <row r="1110" spans="1:19" x14ac:dyDescent="0.3">
      <c r="A1110" s="593"/>
      <c r="B1110" s="593"/>
      <c r="R1110" s="378"/>
      <c r="S1110"/>
    </row>
    <row r="1111" spans="1:19" x14ac:dyDescent="0.3">
      <c r="A1111" s="593"/>
      <c r="B1111" s="593"/>
      <c r="R1111" s="378"/>
      <c r="S1111"/>
    </row>
    <row r="1112" spans="1:19" x14ac:dyDescent="0.3">
      <c r="A1112" s="593"/>
      <c r="B1112" s="593"/>
      <c r="R1112" s="378"/>
      <c r="S1112"/>
    </row>
    <row r="1113" spans="1:19" x14ac:dyDescent="0.3">
      <c r="A1113" s="593"/>
      <c r="B1113" s="593"/>
      <c r="R1113" s="378"/>
      <c r="S1113"/>
    </row>
    <row r="1114" spans="1:19" x14ac:dyDescent="0.3">
      <c r="A1114" s="593"/>
      <c r="B1114" s="593"/>
      <c r="R1114" s="378"/>
      <c r="S1114"/>
    </row>
    <row r="1115" spans="1:19" x14ac:dyDescent="0.3">
      <c r="A1115" s="593"/>
      <c r="B1115" s="593"/>
      <c r="R1115" s="378"/>
      <c r="S1115"/>
    </row>
    <row r="1116" spans="1:19" x14ac:dyDescent="0.3">
      <c r="A1116" s="593"/>
      <c r="B1116" s="593"/>
      <c r="R1116" s="378"/>
      <c r="S1116"/>
    </row>
    <row r="1117" spans="1:19" x14ac:dyDescent="0.3">
      <c r="A1117" s="593"/>
      <c r="B1117" s="593"/>
      <c r="R1117" s="378"/>
      <c r="S1117"/>
    </row>
    <row r="1118" spans="1:19" x14ac:dyDescent="0.3">
      <c r="A1118" s="593"/>
      <c r="B1118" s="593"/>
      <c r="R1118" s="378"/>
      <c r="S1118"/>
    </row>
    <row r="1119" spans="1:19" x14ac:dyDescent="0.3">
      <c r="A1119" s="593"/>
      <c r="B1119" s="593"/>
      <c r="R1119" s="378"/>
      <c r="S1119"/>
    </row>
    <row r="1120" spans="1:19" x14ac:dyDescent="0.3">
      <c r="A1120" s="593"/>
      <c r="B1120" s="593"/>
      <c r="R1120" s="378"/>
      <c r="S1120"/>
    </row>
    <row r="1121" spans="1:19" x14ac:dyDescent="0.3">
      <c r="A1121" s="593"/>
      <c r="B1121" s="593"/>
      <c r="R1121" s="378"/>
      <c r="S1121"/>
    </row>
    <row r="1122" spans="1:19" x14ac:dyDescent="0.3">
      <c r="A1122" s="593"/>
      <c r="B1122" s="593"/>
      <c r="R1122" s="378"/>
      <c r="S1122"/>
    </row>
    <row r="1123" spans="1:19" x14ac:dyDescent="0.3">
      <c r="A1123" s="593"/>
      <c r="B1123" s="593"/>
      <c r="R1123" s="378"/>
      <c r="S1123"/>
    </row>
    <row r="1124" spans="1:19" x14ac:dyDescent="0.3">
      <c r="A1124" s="593"/>
      <c r="B1124" s="593"/>
      <c r="R1124" s="378"/>
      <c r="S1124"/>
    </row>
    <row r="1125" spans="1:19" x14ac:dyDescent="0.3">
      <c r="A1125" s="593"/>
      <c r="B1125" s="593"/>
      <c r="R1125" s="378"/>
      <c r="S1125"/>
    </row>
    <row r="1126" spans="1:19" x14ac:dyDescent="0.3">
      <c r="A1126" s="593"/>
      <c r="B1126" s="593"/>
      <c r="R1126" s="378"/>
      <c r="S1126"/>
    </row>
    <row r="1127" spans="1:19" x14ac:dyDescent="0.3">
      <c r="A1127" s="593"/>
      <c r="B1127" s="593"/>
      <c r="R1127" s="378"/>
      <c r="S1127"/>
    </row>
    <row r="1128" spans="1:19" x14ac:dyDescent="0.3">
      <c r="A1128" s="593"/>
      <c r="B1128" s="593"/>
      <c r="R1128" s="378"/>
      <c r="S1128"/>
    </row>
    <row r="1129" spans="1:19" x14ac:dyDescent="0.3">
      <c r="A1129" s="593"/>
      <c r="B1129" s="593"/>
      <c r="R1129" s="378"/>
      <c r="S1129"/>
    </row>
    <row r="1130" spans="1:19" x14ac:dyDescent="0.3">
      <c r="A1130" s="593"/>
      <c r="B1130" s="593"/>
      <c r="R1130" s="378"/>
      <c r="S1130"/>
    </row>
    <row r="1131" spans="1:19" x14ac:dyDescent="0.3">
      <c r="A1131" s="593"/>
      <c r="B1131" s="593"/>
      <c r="R1131" s="378"/>
      <c r="S1131"/>
    </row>
    <row r="1132" spans="1:19" x14ac:dyDescent="0.3">
      <c r="A1132" s="593"/>
      <c r="B1132" s="593"/>
      <c r="R1132" s="378"/>
      <c r="S1132"/>
    </row>
    <row r="1133" spans="1:19" x14ac:dyDescent="0.3">
      <c r="A1133" s="593"/>
      <c r="B1133" s="593"/>
      <c r="R1133" s="378"/>
      <c r="S1133"/>
    </row>
    <row r="1134" spans="1:19" x14ac:dyDescent="0.3">
      <c r="A1134" s="593"/>
      <c r="B1134" s="593"/>
      <c r="R1134" s="378"/>
      <c r="S1134"/>
    </row>
    <row r="1135" spans="1:19" x14ac:dyDescent="0.3">
      <c r="A1135" s="593"/>
      <c r="B1135" s="593"/>
      <c r="R1135" s="378"/>
      <c r="S1135"/>
    </row>
    <row r="1136" spans="1:19" x14ac:dyDescent="0.3">
      <c r="A1136" s="593"/>
      <c r="B1136" s="593"/>
      <c r="R1136" s="378"/>
      <c r="S1136"/>
    </row>
    <row r="1137" spans="1:19" x14ac:dyDescent="0.3">
      <c r="A1137" s="593"/>
      <c r="B1137" s="593"/>
      <c r="R1137" s="378"/>
      <c r="S1137"/>
    </row>
    <row r="1138" spans="1:19" x14ac:dyDescent="0.3">
      <c r="A1138" s="593"/>
      <c r="B1138" s="593"/>
      <c r="R1138" s="378"/>
      <c r="S1138"/>
    </row>
    <row r="1139" spans="1:19" x14ac:dyDescent="0.3">
      <c r="A1139" s="593"/>
      <c r="B1139" s="593"/>
      <c r="R1139" s="378"/>
      <c r="S1139"/>
    </row>
    <row r="1140" spans="1:19" x14ac:dyDescent="0.3">
      <c r="A1140" s="593"/>
      <c r="B1140" s="593"/>
      <c r="R1140" s="378"/>
      <c r="S1140"/>
    </row>
    <row r="1141" spans="1:19" x14ac:dyDescent="0.3">
      <c r="A1141" s="593"/>
      <c r="B1141" s="593"/>
      <c r="R1141" s="378"/>
      <c r="S1141"/>
    </row>
    <row r="1142" spans="1:19" x14ac:dyDescent="0.3">
      <c r="A1142" s="593"/>
      <c r="B1142" s="593"/>
      <c r="R1142" s="378"/>
      <c r="S1142"/>
    </row>
    <row r="1143" spans="1:19" x14ac:dyDescent="0.3">
      <c r="A1143" s="593"/>
      <c r="B1143" s="593"/>
      <c r="R1143" s="378"/>
      <c r="S1143"/>
    </row>
    <row r="1144" spans="1:19" x14ac:dyDescent="0.3">
      <c r="A1144" s="593"/>
      <c r="B1144" s="593"/>
      <c r="R1144" s="378"/>
      <c r="S1144"/>
    </row>
    <row r="1145" spans="1:19" x14ac:dyDescent="0.3">
      <c r="A1145" s="593"/>
      <c r="B1145" s="593"/>
      <c r="R1145" s="378"/>
      <c r="S1145"/>
    </row>
    <row r="1146" spans="1:19" x14ac:dyDescent="0.3">
      <c r="A1146" s="593"/>
      <c r="B1146" s="593"/>
      <c r="R1146" s="378"/>
      <c r="S1146"/>
    </row>
    <row r="1147" spans="1:19" x14ac:dyDescent="0.3">
      <c r="A1147" s="593"/>
      <c r="B1147" s="593"/>
      <c r="R1147" s="378"/>
      <c r="S1147"/>
    </row>
    <row r="1148" spans="1:19" x14ac:dyDescent="0.3">
      <c r="A1148" s="593"/>
      <c r="B1148" s="593"/>
      <c r="R1148" s="378"/>
      <c r="S1148"/>
    </row>
    <row r="1149" spans="1:19" x14ac:dyDescent="0.3">
      <c r="A1149" s="593"/>
      <c r="B1149" s="593"/>
      <c r="R1149" s="378"/>
      <c r="S1149"/>
    </row>
    <row r="1150" spans="1:19" x14ac:dyDescent="0.3">
      <c r="A1150" s="593"/>
      <c r="B1150" s="593"/>
      <c r="R1150" s="378"/>
      <c r="S1150"/>
    </row>
    <row r="1151" spans="1:19" x14ac:dyDescent="0.3">
      <c r="A1151" s="593"/>
      <c r="B1151" s="593"/>
      <c r="R1151" s="378"/>
      <c r="S1151"/>
    </row>
    <row r="1152" spans="1:19" x14ac:dyDescent="0.3">
      <c r="A1152" s="593"/>
      <c r="B1152" s="593"/>
      <c r="R1152" s="378"/>
      <c r="S1152"/>
    </row>
    <row r="1153" spans="1:19" x14ac:dyDescent="0.3">
      <c r="A1153" s="593"/>
      <c r="B1153" s="593"/>
      <c r="R1153" s="378"/>
      <c r="S1153"/>
    </row>
    <row r="1154" spans="1:19" x14ac:dyDescent="0.3">
      <c r="A1154" s="593"/>
      <c r="B1154" s="593"/>
      <c r="R1154" s="378"/>
      <c r="S1154"/>
    </row>
    <row r="1155" spans="1:19" x14ac:dyDescent="0.3">
      <c r="A1155" s="593"/>
      <c r="B1155" s="593"/>
      <c r="R1155" s="378"/>
      <c r="S1155"/>
    </row>
    <row r="1156" spans="1:19" x14ac:dyDescent="0.3">
      <c r="A1156" s="593"/>
      <c r="B1156" s="593"/>
      <c r="R1156" s="378"/>
      <c r="S1156"/>
    </row>
    <row r="1157" spans="1:19" x14ac:dyDescent="0.3">
      <c r="A1157" s="593"/>
      <c r="B1157" s="593"/>
      <c r="R1157" s="378"/>
      <c r="S1157"/>
    </row>
    <row r="1158" spans="1:19" x14ac:dyDescent="0.3">
      <c r="A1158" s="593"/>
      <c r="B1158" s="593"/>
      <c r="R1158" s="378"/>
      <c r="S1158"/>
    </row>
    <row r="1159" spans="1:19" x14ac:dyDescent="0.3">
      <c r="A1159" s="593"/>
      <c r="B1159" s="593"/>
      <c r="R1159" s="378"/>
      <c r="S1159"/>
    </row>
    <row r="1160" spans="1:19" x14ac:dyDescent="0.3">
      <c r="A1160" s="593"/>
      <c r="B1160" s="593"/>
      <c r="R1160" s="378"/>
      <c r="S1160"/>
    </row>
    <row r="1161" spans="1:19" x14ac:dyDescent="0.3">
      <c r="A1161" s="593"/>
      <c r="B1161" s="593"/>
      <c r="R1161" s="378"/>
      <c r="S1161"/>
    </row>
    <row r="1162" spans="1:19" x14ac:dyDescent="0.3">
      <c r="A1162" s="593"/>
      <c r="B1162" s="593"/>
      <c r="R1162" s="378"/>
      <c r="S1162"/>
    </row>
    <row r="1163" spans="1:19" x14ac:dyDescent="0.3">
      <c r="A1163" s="593"/>
      <c r="B1163" s="593"/>
      <c r="R1163" s="378"/>
      <c r="S1163"/>
    </row>
    <row r="1164" spans="1:19" x14ac:dyDescent="0.3">
      <c r="A1164" s="593"/>
      <c r="B1164" s="593"/>
      <c r="R1164" s="378"/>
      <c r="S1164"/>
    </row>
    <row r="1165" spans="1:19" x14ac:dyDescent="0.3">
      <c r="A1165" s="593"/>
      <c r="B1165" s="593"/>
      <c r="R1165" s="378"/>
      <c r="S1165"/>
    </row>
    <row r="1166" spans="1:19" x14ac:dyDescent="0.3">
      <c r="A1166" s="593"/>
      <c r="B1166" s="593"/>
      <c r="R1166" s="378"/>
      <c r="S1166"/>
    </row>
    <row r="1167" spans="1:19" x14ac:dyDescent="0.3">
      <c r="A1167" s="593"/>
      <c r="B1167" s="593"/>
      <c r="R1167" s="378"/>
      <c r="S1167"/>
    </row>
    <row r="1168" spans="1:19" x14ac:dyDescent="0.3">
      <c r="A1168" s="593"/>
      <c r="B1168" s="593"/>
      <c r="R1168" s="378"/>
      <c r="S1168"/>
    </row>
    <row r="1169" spans="1:19" x14ac:dyDescent="0.3">
      <c r="A1169" s="593"/>
      <c r="B1169" s="593"/>
      <c r="R1169" s="378"/>
      <c r="S1169"/>
    </row>
    <row r="1170" spans="1:19" x14ac:dyDescent="0.3">
      <c r="A1170" s="593"/>
      <c r="B1170" s="593"/>
      <c r="R1170" s="378"/>
      <c r="S1170"/>
    </row>
    <row r="1171" spans="1:19" x14ac:dyDescent="0.3">
      <c r="A1171" s="593"/>
      <c r="B1171" s="593"/>
      <c r="R1171" s="378"/>
      <c r="S1171"/>
    </row>
    <row r="1172" spans="1:19" x14ac:dyDescent="0.3">
      <c r="A1172" s="593"/>
      <c r="B1172" s="593"/>
      <c r="R1172" s="378"/>
      <c r="S1172"/>
    </row>
    <row r="1173" spans="1:19" x14ac:dyDescent="0.3">
      <c r="A1173" s="593"/>
      <c r="B1173" s="593"/>
      <c r="R1173" s="378"/>
      <c r="S1173"/>
    </row>
    <row r="1174" spans="1:19" x14ac:dyDescent="0.3">
      <c r="A1174" s="593"/>
      <c r="B1174" s="593"/>
      <c r="R1174" s="378"/>
      <c r="S1174"/>
    </row>
    <row r="1175" spans="1:19" x14ac:dyDescent="0.3">
      <c r="A1175" s="593"/>
      <c r="B1175" s="593"/>
      <c r="R1175" s="378"/>
      <c r="S1175"/>
    </row>
    <row r="1176" spans="1:19" x14ac:dyDescent="0.3">
      <c r="A1176" s="593"/>
      <c r="B1176" s="593"/>
      <c r="R1176" s="378"/>
      <c r="S1176"/>
    </row>
    <row r="1177" spans="1:19" x14ac:dyDescent="0.3">
      <c r="A1177" s="593"/>
      <c r="B1177" s="593"/>
      <c r="R1177" s="378"/>
      <c r="S1177"/>
    </row>
    <row r="1178" spans="1:19" x14ac:dyDescent="0.3">
      <c r="A1178" s="593"/>
      <c r="B1178" s="593"/>
      <c r="R1178" s="378"/>
      <c r="S1178"/>
    </row>
    <row r="1179" spans="1:19" x14ac:dyDescent="0.3">
      <c r="A1179" s="593"/>
      <c r="B1179" s="593"/>
      <c r="R1179" s="378"/>
      <c r="S1179"/>
    </row>
    <row r="1180" spans="1:19" x14ac:dyDescent="0.3">
      <c r="A1180" s="593"/>
      <c r="B1180" s="593"/>
      <c r="R1180" s="378"/>
      <c r="S1180"/>
    </row>
    <row r="1181" spans="1:19" x14ac:dyDescent="0.3">
      <c r="A1181" s="593"/>
      <c r="B1181" s="593"/>
      <c r="R1181" s="378"/>
      <c r="S1181"/>
    </row>
    <row r="1182" spans="1:19" x14ac:dyDescent="0.3">
      <c r="A1182" s="593"/>
      <c r="B1182" s="593"/>
      <c r="R1182" s="378"/>
      <c r="S1182"/>
    </row>
    <row r="1183" spans="1:19" x14ac:dyDescent="0.3">
      <c r="A1183" s="593"/>
      <c r="B1183" s="593"/>
      <c r="R1183" s="378"/>
      <c r="S1183"/>
    </row>
    <row r="1184" spans="1:19" x14ac:dyDescent="0.3">
      <c r="A1184" s="593"/>
      <c r="B1184" s="593"/>
      <c r="R1184" s="378"/>
      <c r="S1184"/>
    </row>
    <row r="1185" spans="1:19" x14ac:dyDescent="0.3">
      <c r="A1185" s="593"/>
      <c r="B1185" s="593"/>
      <c r="R1185" s="378"/>
      <c r="S1185"/>
    </row>
    <row r="1186" spans="1:19" x14ac:dyDescent="0.3">
      <c r="A1186" s="593"/>
      <c r="B1186" s="593"/>
      <c r="R1186" s="378"/>
      <c r="S1186"/>
    </row>
    <row r="1187" spans="1:19" x14ac:dyDescent="0.3">
      <c r="A1187" s="593"/>
      <c r="B1187" s="593"/>
      <c r="R1187" s="378"/>
      <c r="S1187"/>
    </row>
    <row r="1188" spans="1:19" x14ac:dyDescent="0.3">
      <c r="A1188" s="593"/>
      <c r="B1188" s="593"/>
      <c r="R1188" s="378"/>
      <c r="S1188"/>
    </row>
    <row r="1189" spans="1:19" x14ac:dyDescent="0.3">
      <c r="A1189" s="593"/>
      <c r="B1189" s="593"/>
      <c r="R1189" s="378"/>
      <c r="S1189"/>
    </row>
    <row r="1190" spans="1:19" x14ac:dyDescent="0.3">
      <c r="A1190" s="593"/>
      <c r="B1190" s="593"/>
      <c r="R1190" s="378"/>
      <c r="S1190"/>
    </row>
    <row r="1191" spans="1:19" x14ac:dyDescent="0.3">
      <c r="A1191" s="593"/>
      <c r="B1191" s="593"/>
      <c r="R1191" s="378"/>
      <c r="S1191"/>
    </row>
    <row r="1192" spans="1:19" x14ac:dyDescent="0.3">
      <c r="A1192" s="593"/>
      <c r="B1192" s="593"/>
      <c r="R1192" s="378"/>
      <c r="S1192"/>
    </row>
    <row r="1193" spans="1:19" x14ac:dyDescent="0.3">
      <c r="A1193" s="593"/>
      <c r="B1193" s="593"/>
      <c r="R1193" s="378"/>
      <c r="S1193"/>
    </row>
    <row r="1194" spans="1:19" x14ac:dyDescent="0.3">
      <c r="A1194" s="593"/>
      <c r="B1194" s="593"/>
      <c r="R1194" s="378"/>
      <c r="S1194"/>
    </row>
    <row r="1195" spans="1:19" x14ac:dyDescent="0.3">
      <c r="A1195" s="593"/>
      <c r="B1195" s="593"/>
      <c r="R1195" s="378"/>
      <c r="S1195"/>
    </row>
    <row r="1196" spans="1:19" x14ac:dyDescent="0.3">
      <c r="A1196" s="593"/>
      <c r="B1196" s="593"/>
      <c r="R1196" s="378"/>
      <c r="S1196"/>
    </row>
    <row r="1197" spans="1:19" x14ac:dyDescent="0.3">
      <c r="A1197" s="593"/>
      <c r="B1197" s="593"/>
      <c r="R1197" s="378"/>
      <c r="S1197"/>
    </row>
    <row r="1198" spans="1:19" x14ac:dyDescent="0.3">
      <c r="A1198" s="593"/>
      <c r="B1198" s="593"/>
      <c r="R1198" s="378"/>
      <c r="S1198"/>
    </row>
    <row r="1199" spans="1:19" x14ac:dyDescent="0.3">
      <c r="A1199" s="593"/>
      <c r="B1199" s="593"/>
      <c r="R1199" s="378"/>
      <c r="S1199"/>
    </row>
    <row r="1200" spans="1:19" x14ac:dyDescent="0.3">
      <c r="A1200" s="593"/>
      <c r="B1200" s="593"/>
      <c r="R1200" s="378"/>
      <c r="S1200"/>
    </row>
    <row r="1201" spans="1:19" x14ac:dyDescent="0.3">
      <c r="A1201" s="593"/>
      <c r="B1201" s="593"/>
      <c r="R1201" s="378"/>
      <c r="S1201"/>
    </row>
    <row r="1202" spans="1:19" x14ac:dyDescent="0.3">
      <c r="A1202" s="593"/>
      <c r="B1202" s="593"/>
      <c r="R1202" s="378"/>
      <c r="S1202"/>
    </row>
    <row r="1203" spans="1:19" x14ac:dyDescent="0.3">
      <c r="A1203" s="593"/>
      <c r="B1203" s="593"/>
      <c r="R1203" s="378"/>
      <c r="S1203"/>
    </row>
    <row r="1204" spans="1:19" x14ac:dyDescent="0.3">
      <c r="A1204" s="593"/>
      <c r="B1204" s="593"/>
      <c r="R1204" s="378"/>
      <c r="S1204"/>
    </row>
    <row r="1205" spans="1:19" x14ac:dyDescent="0.3">
      <c r="A1205" s="593"/>
      <c r="B1205" s="593"/>
      <c r="R1205" s="378"/>
      <c r="S1205"/>
    </row>
    <row r="1206" spans="1:19" x14ac:dyDescent="0.3">
      <c r="A1206" s="593"/>
      <c r="B1206" s="593"/>
      <c r="R1206" s="378"/>
      <c r="S1206"/>
    </row>
    <row r="1207" spans="1:19" x14ac:dyDescent="0.3">
      <c r="A1207" s="593"/>
      <c r="B1207" s="593"/>
      <c r="R1207" s="378"/>
      <c r="S1207"/>
    </row>
    <row r="1208" spans="1:19" x14ac:dyDescent="0.3">
      <c r="A1208" s="593"/>
      <c r="B1208" s="593"/>
      <c r="R1208" s="378"/>
      <c r="S1208"/>
    </row>
    <row r="1209" spans="1:19" x14ac:dyDescent="0.3">
      <c r="A1209" s="593"/>
      <c r="B1209" s="593"/>
      <c r="R1209" s="378"/>
      <c r="S1209"/>
    </row>
    <row r="1210" spans="1:19" x14ac:dyDescent="0.3">
      <c r="A1210" s="593"/>
      <c r="B1210" s="593"/>
      <c r="R1210" s="378"/>
      <c r="S1210"/>
    </row>
    <row r="1211" spans="1:19" x14ac:dyDescent="0.3">
      <c r="A1211" s="593"/>
      <c r="B1211" s="593"/>
      <c r="R1211" s="378"/>
      <c r="S1211"/>
    </row>
    <row r="1212" spans="1:19" x14ac:dyDescent="0.3">
      <c r="A1212" s="593"/>
      <c r="B1212" s="593"/>
      <c r="R1212" s="378"/>
      <c r="S1212"/>
    </row>
    <row r="1213" spans="1:19" x14ac:dyDescent="0.3">
      <c r="A1213" s="593"/>
      <c r="B1213" s="593"/>
      <c r="R1213" s="378"/>
      <c r="S1213"/>
    </row>
    <row r="1214" spans="1:19" x14ac:dyDescent="0.3">
      <c r="A1214" s="593"/>
      <c r="B1214" s="593"/>
      <c r="R1214" s="378"/>
      <c r="S1214"/>
    </row>
    <row r="1215" spans="1:19" x14ac:dyDescent="0.3">
      <c r="A1215" s="593"/>
      <c r="B1215" s="593"/>
      <c r="R1215" s="378"/>
      <c r="S1215"/>
    </row>
    <row r="1216" spans="1:19" x14ac:dyDescent="0.3">
      <c r="A1216" s="593"/>
      <c r="B1216" s="593"/>
      <c r="R1216" s="378"/>
      <c r="S1216"/>
    </row>
    <row r="1217" spans="1:19" x14ac:dyDescent="0.3">
      <c r="A1217" s="593"/>
      <c r="B1217" s="593"/>
      <c r="R1217" s="378"/>
      <c r="S1217"/>
    </row>
    <row r="1218" spans="1:19" x14ac:dyDescent="0.3">
      <c r="A1218" s="593"/>
      <c r="B1218" s="593"/>
      <c r="R1218" s="378"/>
      <c r="S1218"/>
    </row>
    <row r="1219" spans="1:19" x14ac:dyDescent="0.3">
      <c r="A1219" s="593"/>
      <c r="B1219" s="593"/>
      <c r="R1219" s="378"/>
      <c r="S1219"/>
    </row>
    <row r="1220" spans="1:19" x14ac:dyDescent="0.3">
      <c r="A1220" s="593"/>
      <c r="B1220" s="593"/>
      <c r="R1220" s="378"/>
      <c r="S1220"/>
    </row>
    <row r="1221" spans="1:19" x14ac:dyDescent="0.3">
      <c r="A1221" s="593"/>
      <c r="B1221" s="593"/>
      <c r="R1221" s="378"/>
      <c r="S1221"/>
    </row>
    <row r="1222" spans="1:19" x14ac:dyDescent="0.3">
      <c r="A1222" s="593"/>
      <c r="B1222" s="593"/>
      <c r="R1222" s="378"/>
      <c r="S1222"/>
    </row>
    <row r="1223" spans="1:19" x14ac:dyDescent="0.3">
      <c r="A1223" s="593"/>
      <c r="B1223" s="593"/>
      <c r="R1223" s="378"/>
      <c r="S1223"/>
    </row>
    <row r="1224" spans="1:19" x14ac:dyDescent="0.3">
      <c r="A1224" s="593"/>
      <c r="B1224" s="593"/>
      <c r="R1224" s="378"/>
      <c r="S1224"/>
    </row>
    <row r="1225" spans="1:19" x14ac:dyDescent="0.3">
      <c r="A1225" s="593"/>
      <c r="B1225" s="593"/>
      <c r="R1225" s="378"/>
      <c r="S1225"/>
    </row>
    <row r="1226" spans="1:19" x14ac:dyDescent="0.3">
      <c r="A1226" s="593"/>
      <c r="B1226" s="593"/>
      <c r="R1226" s="378"/>
      <c r="S1226"/>
    </row>
    <row r="1227" spans="1:19" x14ac:dyDescent="0.3">
      <c r="A1227" s="593"/>
      <c r="B1227" s="593"/>
      <c r="R1227" s="378"/>
      <c r="S1227"/>
    </row>
    <row r="1228" spans="1:19" x14ac:dyDescent="0.3">
      <c r="A1228" s="593"/>
      <c r="B1228" s="593"/>
      <c r="R1228" s="378"/>
      <c r="S1228"/>
    </row>
    <row r="1229" spans="1:19" x14ac:dyDescent="0.3">
      <c r="A1229" s="593"/>
      <c r="B1229" s="593"/>
      <c r="R1229" s="378"/>
      <c r="S1229"/>
    </row>
    <row r="1230" spans="1:19" x14ac:dyDescent="0.3">
      <c r="A1230" s="593"/>
      <c r="B1230" s="593"/>
      <c r="R1230" s="378"/>
      <c r="S1230"/>
    </row>
    <row r="1231" spans="1:19" x14ac:dyDescent="0.3">
      <c r="A1231" s="593"/>
      <c r="B1231" s="593"/>
      <c r="R1231" s="378"/>
      <c r="S1231"/>
    </row>
    <row r="1232" spans="1:19" x14ac:dyDescent="0.3">
      <c r="A1232" s="593"/>
      <c r="B1232" s="593"/>
      <c r="R1232" s="378"/>
      <c r="S1232"/>
    </row>
    <row r="1233" spans="1:19" x14ac:dyDescent="0.3">
      <c r="A1233" s="593"/>
      <c r="B1233" s="593"/>
      <c r="R1233" s="378"/>
      <c r="S1233"/>
    </row>
    <row r="1234" spans="1:19" x14ac:dyDescent="0.3">
      <c r="A1234" s="593"/>
      <c r="B1234" s="593"/>
      <c r="R1234" s="378"/>
      <c r="S1234"/>
    </row>
    <row r="1235" spans="1:19" x14ac:dyDescent="0.3">
      <c r="A1235" s="593"/>
      <c r="B1235" s="593"/>
      <c r="R1235" s="378"/>
      <c r="S1235"/>
    </row>
    <row r="1236" spans="1:19" x14ac:dyDescent="0.3">
      <c r="A1236" s="593"/>
      <c r="B1236" s="593"/>
      <c r="R1236" s="378"/>
      <c r="S1236"/>
    </row>
    <row r="1237" spans="1:19" x14ac:dyDescent="0.3">
      <c r="A1237" s="593"/>
      <c r="B1237" s="593"/>
      <c r="R1237" s="378"/>
      <c r="S1237"/>
    </row>
    <row r="1238" spans="1:19" x14ac:dyDescent="0.3">
      <c r="A1238" s="593"/>
      <c r="B1238" s="593"/>
      <c r="R1238" s="378"/>
      <c r="S1238"/>
    </row>
    <row r="1239" spans="1:19" x14ac:dyDescent="0.3">
      <c r="A1239" s="593"/>
      <c r="B1239" s="593"/>
      <c r="R1239" s="378"/>
      <c r="S1239"/>
    </row>
    <row r="1240" spans="1:19" x14ac:dyDescent="0.3">
      <c r="A1240" s="593"/>
      <c r="B1240" s="593"/>
      <c r="R1240" s="378"/>
      <c r="S1240"/>
    </row>
    <row r="1241" spans="1:19" x14ac:dyDescent="0.3">
      <c r="A1241" s="593"/>
      <c r="B1241" s="593"/>
      <c r="R1241" s="378"/>
      <c r="S1241"/>
    </row>
    <row r="1242" spans="1:19" x14ac:dyDescent="0.3">
      <c r="A1242" s="593"/>
      <c r="B1242" s="593"/>
      <c r="R1242" s="378"/>
      <c r="S1242"/>
    </row>
    <row r="1243" spans="1:19" x14ac:dyDescent="0.3">
      <c r="A1243" s="593"/>
      <c r="B1243" s="593"/>
      <c r="R1243" s="378"/>
      <c r="S1243"/>
    </row>
    <row r="1244" spans="1:19" x14ac:dyDescent="0.3">
      <c r="A1244" s="593"/>
      <c r="B1244" s="593"/>
      <c r="R1244" s="378"/>
      <c r="S1244"/>
    </row>
    <row r="1245" spans="1:19" x14ac:dyDescent="0.3">
      <c r="A1245" s="593"/>
      <c r="B1245" s="593"/>
      <c r="R1245" s="378"/>
      <c r="S1245"/>
    </row>
    <row r="1246" spans="1:19" x14ac:dyDescent="0.3">
      <c r="A1246" s="593"/>
      <c r="B1246" s="593"/>
      <c r="R1246" s="378"/>
      <c r="S1246"/>
    </row>
    <row r="1247" spans="1:19" x14ac:dyDescent="0.3">
      <c r="A1247" s="593"/>
      <c r="B1247" s="593"/>
      <c r="R1247" s="378"/>
      <c r="S1247"/>
    </row>
    <row r="1248" spans="1:19" x14ac:dyDescent="0.3">
      <c r="A1248" s="593"/>
      <c r="B1248" s="593"/>
      <c r="R1248" s="378"/>
      <c r="S1248"/>
    </row>
    <row r="1249" spans="1:19" x14ac:dyDescent="0.3">
      <c r="A1249" s="593"/>
      <c r="B1249" s="593"/>
      <c r="R1249" s="378"/>
      <c r="S1249"/>
    </row>
    <row r="1250" spans="1:19" x14ac:dyDescent="0.3">
      <c r="A1250" s="593"/>
      <c r="B1250" s="593"/>
      <c r="R1250" s="378"/>
      <c r="S1250"/>
    </row>
    <row r="1251" spans="1:19" x14ac:dyDescent="0.3">
      <c r="A1251" s="593"/>
      <c r="B1251" s="593"/>
      <c r="R1251" s="378"/>
      <c r="S1251"/>
    </row>
    <row r="1252" spans="1:19" x14ac:dyDescent="0.3">
      <c r="A1252" s="593"/>
      <c r="B1252" s="593"/>
      <c r="R1252" s="378"/>
      <c r="S1252"/>
    </row>
    <row r="1253" spans="1:19" x14ac:dyDescent="0.3">
      <c r="A1253" s="593"/>
      <c r="B1253" s="593"/>
      <c r="R1253" s="378"/>
      <c r="S1253"/>
    </row>
    <row r="1254" spans="1:19" x14ac:dyDescent="0.3">
      <c r="A1254" s="593"/>
      <c r="B1254" s="593"/>
      <c r="R1254" s="378"/>
      <c r="S1254"/>
    </row>
    <row r="1255" spans="1:19" x14ac:dyDescent="0.3">
      <c r="A1255" s="593"/>
      <c r="B1255" s="593"/>
      <c r="R1255" s="378"/>
      <c r="S1255"/>
    </row>
    <row r="1256" spans="1:19" x14ac:dyDescent="0.3">
      <c r="A1256" s="593"/>
      <c r="B1256" s="593"/>
      <c r="R1256" s="378"/>
      <c r="S1256"/>
    </row>
    <row r="1257" spans="1:19" x14ac:dyDescent="0.3">
      <c r="A1257" s="593"/>
      <c r="B1257" s="593"/>
      <c r="R1257" s="378"/>
      <c r="S1257"/>
    </row>
    <row r="1258" spans="1:19" x14ac:dyDescent="0.3">
      <c r="A1258" s="593"/>
      <c r="B1258" s="593"/>
      <c r="R1258" s="378"/>
      <c r="S1258"/>
    </row>
    <row r="1259" spans="1:19" x14ac:dyDescent="0.3">
      <c r="A1259" s="593"/>
      <c r="B1259" s="593"/>
      <c r="R1259" s="378"/>
      <c r="S1259"/>
    </row>
    <row r="1260" spans="1:19" x14ac:dyDescent="0.3">
      <c r="A1260" s="593"/>
      <c r="B1260" s="593"/>
      <c r="R1260" s="378"/>
      <c r="S1260"/>
    </row>
    <row r="1261" spans="1:19" x14ac:dyDescent="0.3">
      <c r="A1261" s="593"/>
      <c r="B1261" s="593"/>
      <c r="R1261" s="378"/>
      <c r="S1261"/>
    </row>
    <row r="1262" spans="1:19" x14ac:dyDescent="0.3">
      <c r="A1262" s="593"/>
      <c r="B1262" s="593"/>
      <c r="R1262" s="378"/>
      <c r="S1262"/>
    </row>
    <row r="1263" spans="1:19" x14ac:dyDescent="0.3">
      <c r="A1263" s="593"/>
      <c r="B1263" s="593"/>
      <c r="R1263" s="378"/>
      <c r="S1263"/>
    </row>
    <row r="1264" spans="1:19" x14ac:dyDescent="0.3">
      <c r="A1264" s="593"/>
      <c r="B1264" s="593"/>
      <c r="R1264" s="378"/>
      <c r="S1264"/>
    </row>
    <row r="1265" spans="1:19" x14ac:dyDescent="0.3">
      <c r="A1265" s="593"/>
      <c r="B1265" s="593"/>
      <c r="R1265" s="378"/>
      <c r="S1265"/>
    </row>
    <row r="1266" spans="1:19" x14ac:dyDescent="0.3">
      <c r="A1266" s="593"/>
      <c r="B1266" s="593"/>
      <c r="R1266" s="378"/>
      <c r="S1266"/>
    </row>
    <row r="1267" spans="1:19" x14ac:dyDescent="0.3">
      <c r="A1267" s="593"/>
      <c r="B1267" s="593"/>
      <c r="R1267" s="378"/>
      <c r="S1267"/>
    </row>
    <row r="1268" spans="1:19" x14ac:dyDescent="0.3">
      <c r="A1268" s="593"/>
      <c r="B1268" s="593"/>
      <c r="R1268" s="378"/>
      <c r="S1268"/>
    </row>
    <row r="1269" spans="1:19" x14ac:dyDescent="0.3">
      <c r="A1269" s="593"/>
      <c r="B1269" s="593"/>
      <c r="R1269" s="378"/>
      <c r="S1269"/>
    </row>
    <row r="1270" spans="1:19" x14ac:dyDescent="0.3">
      <c r="A1270" s="593"/>
      <c r="B1270" s="593"/>
      <c r="R1270" s="378"/>
      <c r="S1270"/>
    </row>
    <row r="1271" spans="1:19" x14ac:dyDescent="0.3">
      <c r="A1271" s="593"/>
      <c r="B1271" s="593"/>
      <c r="R1271" s="378"/>
      <c r="S1271"/>
    </row>
    <row r="1272" spans="1:19" x14ac:dyDescent="0.3">
      <c r="A1272" s="593"/>
      <c r="B1272" s="593"/>
      <c r="R1272" s="378"/>
      <c r="S1272"/>
    </row>
    <row r="1273" spans="1:19" x14ac:dyDescent="0.3">
      <c r="A1273" s="593"/>
      <c r="B1273" s="593"/>
      <c r="R1273" s="378"/>
      <c r="S1273"/>
    </row>
    <row r="1274" spans="1:19" x14ac:dyDescent="0.3">
      <c r="A1274" s="593"/>
      <c r="B1274" s="593"/>
      <c r="R1274" s="378"/>
      <c r="S1274"/>
    </row>
    <row r="1275" spans="1:19" x14ac:dyDescent="0.3">
      <c r="A1275" s="593"/>
      <c r="B1275" s="593"/>
      <c r="R1275" s="378"/>
      <c r="S1275"/>
    </row>
    <row r="1276" spans="1:19" x14ac:dyDescent="0.3">
      <c r="A1276" s="593"/>
      <c r="B1276" s="593"/>
      <c r="R1276" s="378"/>
      <c r="S1276"/>
    </row>
    <row r="1277" spans="1:19" x14ac:dyDescent="0.3">
      <c r="A1277" s="593"/>
      <c r="B1277" s="593"/>
      <c r="R1277" s="378"/>
      <c r="S1277"/>
    </row>
    <row r="1278" spans="1:19" x14ac:dyDescent="0.3">
      <c r="A1278" s="593"/>
      <c r="B1278" s="593"/>
      <c r="R1278" s="378"/>
      <c r="S1278"/>
    </row>
    <row r="1279" spans="1:19" x14ac:dyDescent="0.3">
      <c r="A1279" s="593"/>
      <c r="B1279" s="593"/>
      <c r="R1279" s="378"/>
      <c r="S1279"/>
    </row>
    <row r="1280" spans="1:19" x14ac:dyDescent="0.3">
      <c r="A1280" s="593"/>
      <c r="B1280" s="593"/>
      <c r="R1280" s="378"/>
      <c r="S1280"/>
    </row>
    <row r="1281" spans="1:19" x14ac:dyDescent="0.3">
      <c r="A1281" s="593"/>
      <c r="B1281" s="593"/>
      <c r="R1281" s="378"/>
      <c r="S1281"/>
    </row>
    <row r="1282" spans="1:19" x14ac:dyDescent="0.3">
      <c r="A1282" s="593"/>
      <c r="B1282" s="593"/>
      <c r="R1282" s="378"/>
      <c r="S1282"/>
    </row>
    <row r="1283" spans="1:19" x14ac:dyDescent="0.3">
      <c r="A1283" s="593"/>
      <c r="B1283" s="593"/>
      <c r="R1283" s="378"/>
      <c r="S1283"/>
    </row>
    <row r="1284" spans="1:19" x14ac:dyDescent="0.3">
      <c r="A1284" s="593"/>
      <c r="B1284" s="593"/>
      <c r="R1284" s="378"/>
      <c r="S1284"/>
    </row>
    <row r="1285" spans="1:19" x14ac:dyDescent="0.3">
      <c r="A1285" s="593"/>
      <c r="B1285" s="593"/>
      <c r="R1285" s="378"/>
      <c r="S1285"/>
    </row>
    <row r="1286" spans="1:19" x14ac:dyDescent="0.3">
      <c r="A1286" s="593"/>
      <c r="B1286" s="593"/>
      <c r="R1286" s="378"/>
      <c r="S1286"/>
    </row>
    <row r="1287" spans="1:19" x14ac:dyDescent="0.3">
      <c r="A1287" s="593"/>
      <c r="B1287" s="593"/>
      <c r="R1287" s="378"/>
      <c r="S1287"/>
    </row>
    <row r="1288" spans="1:19" x14ac:dyDescent="0.3">
      <c r="A1288" s="593"/>
      <c r="B1288" s="593"/>
      <c r="R1288" s="378"/>
      <c r="S1288"/>
    </row>
    <row r="1289" spans="1:19" x14ac:dyDescent="0.3">
      <c r="A1289" s="593"/>
      <c r="B1289" s="593"/>
      <c r="R1289" s="378"/>
      <c r="S1289"/>
    </row>
    <row r="1290" spans="1:19" x14ac:dyDescent="0.3">
      <c r="A1290" s="593"/>
      <c r="B1290" s="593"/>
      <c r="R1290" s="378"/>
      <c r="S1290"/>
    </row>
    <row r="1291" spans="1:19" x14ac:dyDescent="0.3">
      <c r="A1291" s="593"/>
      <c r="B1291" s="593"/>
      <c r="R1291" s="378"/>
      <c r="S1291"/>
    </row>
    <row r="1292" spans="1:19" x14ac:dyDescent="0.3">
      <c r="A1292" s="593"/>
      <c r="B1292" s="593"/>
      <c r="R1292" s="378"/>
      <c r="S1292"/>
    </row>
    <row r="1293" spans="1:19" x14ac:dyDescent="0.3">
      <c r="A1293" s="593"/>
      <c r="B1293" s="593"/>
      <c r="R1293" s="378"/>
      <c r="S1293"/>
    </row>
    <row r="1294" spans="1:19" x14ac:dyDescent="0.3">
      <c r="A1294" s="593"/>
      <c r="B1294" s="593"/>
      <c r="R1294" s="378"/>
      <c r="S1294"/>
    </row>
    <row r="1295" spans="1:19" x14ac:dyDescent="0.3">
      <c r="A1295" s="593"/>
      <c r="B1295" s="593"/>
      <c r="R1295" s="378"/>
      <c r="S1295"/>
    </row>
    <row r="1296" spans="1:19" x14ac:dyDescent="0.3">
      <c r="A1296" s="593"/>
      <c r="B1296" s="593"/>
      <c r="R1296" s="378"/>
      <c r="S1296"/>
    </row>
    <row r="1297" spans="1:19" x14ac:dyDescent="0.3">
      <c r="A1297" s="593"/>
      <c r="B1297" s="593"/>
      <c r="R1297" s="378"/>
      <c r="S1297"/>
    </row>
    <row r="1298" spans="1:19" x14ac:dyDescent="0.3">
      <c r="A1298" s="593"/>
      <c r="B1298" s="593"/>
      <c r="R1298" s="378"/>
      <c r="S1298"/>
    </row>
    <row r="1299" spans="1:19" x14ac:dyDescent="0.3">
      <c r="A1299" s="593"/>
      <c r="B1299" s="593"/>
      <c r="R1299" s="378"/>
      <c r="S1299"/>
    </row>
    <row r="1300" spans="1:19" x14ac:dyDescent="0.3">
      <c r="A1300" s="593"/>
      <c r="B1300" s="593"/>
      <c r="R1300" s="378"/>
      <c r="S1300"/>
    </row>
    <row r="1301" spans="1:19" x14ac:dyDescent="0.3">
      <c r="A1301" s="593"/>
      <c r="B1301" s="593"/>
      <c r="R1301" s="378"/>
      <c r="S1301"/>
    </row>
    <row r="1302" spans="1:19" x14ac:dyDescent="0.3">
      <c r="A1302" s="593"/>
      <c r="B1302" s="593"/>
      <c r="R1302" s="378"/>
      <c r="S1302"/>
    </row>
    <row r="1303" spans="1:19" x14ac:dyDescent="0.3">
      <c r="A1303" s="593"/>
      <c r="B1303" s="593"/>
      <c r="R1303" s="378"/>
      <c r="S1303"/>
    </row>
    <row r="1304" spans="1:19" x14ac:dyDescent="0.3">
      <c r="A1304" s="593"/>
      <c r="B1304" s="593"/>
      <c r="R1304" s="378"/>
      <c r="S1304"/>
    </row>
    <row r="1305" spans="1:19" x14ac:dyDescent="0.3">
      <c r="A1305" s="593"/>
      <c r="B1305" s="593"/>
      <c r="R1305" s="378"/>
      <c r="S1305"/>
    </row>
    <row r="1306" spans="1:19" x14ac:dyDescent="0.3">
      <c r="A1306" s="593"/>
      <c r="B1306" s="593"/>
      <c r="R1306" s="378"/>
      <c r="S1306"/>
    </row>
    <row r="1307" spans="1:19" x14ac:dyDescent="0.3">
      <c r="A1307" s="593"/>
      <c r="B1307" s="593"/>
      <c r="R1307" s="378"/>
      <c r="S1307"/>
    </row>
    <row r="1308" spans="1:19" x14ac:dyDescent="0.3">
      <c r="A1308" s="593"/>
      <c r="B1308" s="593"/>
      <c r="R1308" s="378"/>
      <c r="S1308"/>
    </row>
    <row r="1309" spans="1:19" x14ac:dyDescent="0.3">
      <c r="A1309" s="593"/>
      <c r="B1309" s="593"/>
      <c r="R1309" s="378"/>
      <c r="S1309"/>
    </row>
    <row r="1310" spans="1:19" x14ac:dyDescent="0.3">
      <c r="A1310" s="593"/>
      <c r="B1310" s="593"/>
      <c r="R1310" s="378"/>
      <c r="S1310"/>
    </row>
    <row r="1311" spans="1:19" x14ac:dyDescent="0.3">
      <c r="A1311" s="593"/>
      <c r="B1311" s="593"/>
      <c r="R1311" s="378"/>
      <c r="S1311"/>
    </row>
    <row r="1312" spans="1:19" x14ac:dyDescent="0.3">
      <c r="A1312" s="593"/>
      <c r="B1312" s="593"/>
      <c r="R1312" s="378"/>
      <c r="S1312"/>
    </row>
    <row r="1313" spans="1:19" x14ac:dyDescent="0.3">
      <c r="A1313" s="593"/>
      <c r="B1313" s="593"/>
      <c r="R1313" s="378"/>
      <c r="S1313"/>
    </row>
    <row r="1314" spans="1:19" x14ac:dyDescent="0.3">
      <c r="A1314" s="593"/>
      <c r="B1314" s="593"/>
      <c r="R1314" s="378"/>
      <c r="S1314"/>
    </row>
    <row r="1315" spans="1:19" x14ac:dyDescent="0.3">
      <c r="A1315" s="593"/>
      <c r="B1315" s="593"/>
      <c r="R1315" s="378"/>
      <c r="S1315"/>
    </row>
    <row r="1316" spans="1:19" x14ac:dyDescent="0.3">
      <c r="A1316" s="593"/>
      <c r="B1316" s="593"/>
      <c r="R1316" s="378"/>
      <c r="S1316"/>
    </row>
    <row r="1317" spans="1:19" x14ac:dyDescent="0.3">
      <c r="A1317" s="593"/>
      <c r="B1317" s="593"/>
      <c r="R1317" s="378"/>
      <c r="S1317"/>
    </row>
    <row r="1318" spans="1:19" x14ac:dyDescent="0.3">
      <c r="A1318" s="593"/>
      <c r="B1318" s="593"/>
      <c r="R1318" s="378"/>
      <c r="S1318"/>
    </row>
    <row r="1319" spans="1:19" x14ac:dyDescent="0.3">
      <c r="A1319" s="593"/>
      <c r="B1319" s="593"/>
      <c r="R1319" s="378"/>
      <c r="S1319"/>
    </row>
    <row r="1320" spans="1:19" x14ac:dyDescent="0.3">
      <c r="A1320" s="593"/>
      <c r="B1320" s="593"/>
      <c r="R1320" s="378"/>
      <c r="S1320"/>
    </row>
    <row r="1321" spans="1:19" x14ac:dyDescent="0.3">
      <c r="A1321" s="593"/>
      <c r="B1321" s="593"/>
      <c r="R1321" s="378"/>
      <c r="S1321"/>
    </row>
    <row r="1322" spans="1:19" x14ac:dyDescent="0.3">
      <c r="A1322" s="593"/>
      <c r="B1322" s="593"/>
      <c r="R1322" s="378"/>
      <c r="S1322"/>
    </row>
    <row r="1323" spans="1:19" x14ac:dyDescent="0.3">
      <c r="A1323" s="593"/>
      <c r="B1323" s="593"/>
      <c r="R1323" s="378"/>
      <c r="S1323"/>
    </row>
    <row r="1324" spans="1:19" x14ac:dyDescent="0.3">
      <c r="A1324" s="593"/>
      <c r="B1324" s="593"/>
      <c r="R1324" s="378"/>
      <c r="S1324"/>
    </row>
    <row r="1325" spans="1:19" x14ac:dyDescent="0.3">
      <c r="A1325" s="593"/>
      <c r="B1325" s="593"/>
      <c r="R1325" s="378"/>
      <c r="S1325"/>
    </row>
    <row r="1326" spans="1:19" x14ac:dyDescent="0.3">
      <c r="A1326" s="593"/>
      <c r="B1326" s="593"/>
      <c r="R1326" s="378"/>
      <c r="S1326"/>
    </row>
    <row r="1327" spans="1:19" x14ac:dyDescent="0.3">
      <c r="A1327" s="593"/>
      <c r="B1327" s="593"/>
      <c r="R1327" s="378"/>
      <c r="S1327"/>
    </row>
    <row r="1328" spans="1:19" x14ac:dyDescent="0.3">
      <c r="A1328" s="593"/>
      <c r="B1328" s="593"/>
      <c r="R1328" s="378"/>
      <c r="S1328"/>
    </row>
    <row r="1329" spans="1:19" x14ac:dyDescent="0.3">
      <c r="A1329" s="593"/>
      <c r="B1329" s="593"/>
      <c r="R1329" s="378"/>
      <c r="S1329"/>
    </row>
    <row r="1330" spans="1:19" x14ac:dyDescent="0.3">
      <c r="A1330" s="593"/>
      <c r="B1330" s="593"/>
      <c r="R1330" s="378"/>
      <c r="S1330"/>
    </row>
    <row r="1331" spans="1:19" x14ac:dyDescent="0.3">
      <c r="A1331" s="593"/>
      <c r="B1331" s="593"/>
      <c r="R1331" s="378"/>
      <c r="S1331"/>
    </row>
    <row r="1332" spans="1:19" x14ac:dyDescent="0.3">
      <c r="A1332" s="593"/>
      <c r="B1332" s="593"/>
      <c r="R1332" s="378"/>
      <c r="S1332"/>
    </row>
    <row r="1333" spans="1:19" x14ac:dyDescent="0.3">
      <c r="A1333" s="593"/>
      <c r="B1333" s="593"/>
      <c r="R1333" s="378"/>
      <c r="S1333"/>
    </row>
    <row r="1334" spans="1:19" x14ac:dyDescent="0.3">
      <c r="A1334" s="593"/>
      <c r="B1334" s="593"/>
      <c r="R1334" s="378"/>
      <c r="S1334"/>
    </row>
    <row r="1335" spans="1:19" x14ac:dyDescent="0.3">
      <c r="A1335" s="593"/>
      <c r="B1335" s="593"/>
      <c r="R1335" s="378"/>
      <c r="S1335"/>
    </row>
    <row r="1336" spans="1:19" x14ac:dyDescent="0.3">
      <c r="A1336" s="593"/>
      <c r="B1336" s="593"/>
      <c r="R1336" s="378"/>
      <c r="S1336"/>
    </row>
    <row r="1337" spans="1:19" x14ac:dyDescent="0.3">
      <c r="A1337" s="593"/>
      <c r="B1337" s="593"/>
      <c r="R1337" s="378"/>
      <c r="S1337"/>
    </row>
    <row r="1338" spans="1:19" x14ac:dyDescent="0.3">
      <c r="A1338" s="593"/>
      <c r="B1338" s="593"/>
      <c r="R1338" s="378"/>
      <c r="S1338"/>
    </row>
    <row r="1339" spans="1:19" x14ac:dyDescent="0.3">
      <c r="A1339" s="593"/>
      <c r="B1339" s="593"/>
      <c r="R1339" s="378"/>
      <c r="S1339"/>
    </row>
    <row r="1340" spans="1:19" x14ac:dyDescent="0.3">
      <c r="A1340" s="593"/>
      <c r="B1340" s="593"/>
      <c r="R1340" s="378"/>
      <c r="S1340"/>
    </row>
    <row r="1341" spans="1:19" x14ac:dyDescent="0.3">
      <c r="A1341" s="593"/>
      <c r="B1341" s="593"/>
      <c r="R1341" s="378"/>
      <c r="S1341"/>
    </row>
    <row r="1342" spans="1:19" x14ac:dyDescent="0.3">
      <c r="A1342" s="593"/>
      <c r="B1342" s="593"/>
      <c r="R1342" s="378"/>
      <c r="S1342"/>
    </row>
    <row r="1343" spans="1:19" x14ac:dyDescent="0.3">
      <c r="A1343" s="593"/>
      <c r="B1343" s="593"/>
      <c r="R1343" s="378"/>
      <c r="S1343"/>
    </row>
    <row r="1344" spans="1:19" x14ac:dyDescent="0.3">
      <c r="A1344" s="593"/>
      <c r="B1344" s="593"/>
      <c r="R1344" s="378"/>
      <c r="S1344"/>
    </row>
    <row r="1345" spans="1:19" x14ac:dyDescent="0.3">
      <c r="A1345" s="593"/>
      <c r="B1345" s="593"/>
      <c r="R1345" s="378"/>
      <c r="S1345"/>
    </row>
    <row r="1346" spans="1:19" x14ac:dyDescent="0.3">
      <c r="A1346" s="593"/>
      <c r="B1346" s="593"/>
      <c r="R1346" s="378"/>
      <c r="S1346"/>
    </row>
    <row r="1347" spans="1:19" x14ac:dyDescent="0.3">
      <c r="A1347" s="593"/>
      <c r="B1347" s="593"/>
      <c r="R1347" s="378"/>
      <c r="S1347"/>
    </row>
    <row r="1348" spans="1:19" x14ac:dyDescent="0.3">
      <c r="A1348" s="593"/>
      <c r="B1348" s="593"/>
      <c r="R1348" s="378"/>
      <c r="S1348"/>
    </row>
    <row r="1349" spans="1:19" x14ac:dyDescent="0.3">
      <c r="A1349" s="593"/>
      <c r="B1349" s="593"/>
      <c r="R1349" s="378"/>
      <c r="S1349"/>
    </row>
    <row r="1350" spans="1:19" x14ac:dyDescent="0.3">
      <c r="A1350" s="593"/>
      <c r="B1350" s="593"/>
      <c r="R1350" s="378"/>
      <c r="S1350"/>
    </row>
    <row r="1351" spans="1:19" x14ac:dyDescent="0.3">
      <c r="A1351" s="593"/>
      <c r="B1351" s="593"/>
      <c r="R1351" s="378"/>
      <c r="S1351"/>
    </row>
    <row r="1352" spans="1:19" x14ac:dyDescent="0.3">
      <c r="A1352" s="593"/>
      <c r="B1352" s="593"/>
      <c r="R1352" s="378"/>
      <c r="S1352"/>
    </row>
    <row r="1353" spans="1:19" x14ac:dyDescent="0.3">
      <c r="A1353" s="593"/>
      <c r="B1353" s="593"/>
      <c r="R1353" s="378"/>
      <c r="S1353"/>
    </row>
    <row r="1354" spans="1:19" x14ac:dyDescent="0.3">
      <c r="A1354" s="593"/>
      <c r="B1354" s="593"/>
      <c r="R1354" s="378"/>
      <c r="S1354"/>
    </row>
    <row r="1355" spans="1:19" x14ac:dyDescent="0.3">
      <c r="A1355" s="593"/>
      <c r="B1355" s="593"/>
      <c r="R1355" s="378"/>
      <c r="S1355"/>
    </row>
    <row r="1356" spans="1:19" x14ac:dyDescent="0.3">
      <c r="A1356" s="593"/>
      <c r="B1356" s="593"/>
      <c r="R1356" s="378"/>
      <c r="S1356"/>
    </row>
    <row r="1357" spans="1:19" x14ac:dyDescent="0.3">
      <c r="A1357" s="593"/>
      <c r="B1357" s="593"/>
      <c r="R1357" s="378"/>
      <c r="S1357"/>
    </row>
    <row r="1358" spans="1:19" x14ac:dyDescent="0.3">
      <c r="A1358" s="593"/>
      <c r="B1358" s="593"/>
      <c r="R1358" s="378"/>
      <c r="S1358"/>
    </row>
    <row r="1359" spans="1:19" x14ac:dyDescent="0.3">
      <c r="A1359" s="593"/>
      <c r="B1359" s="593"/>
      <c r="R1359" s="378"/>
      <c r="S1359"/>
    </row>
    <row r="1360" spans="1:19" x14ac:dyDescent="0.3">
      <c r="A1360" s="593"/>
      <c r="B1360" s="593"/>
      <c r="R1360" s="378"/>
      <c r="S1360"/>
    </row>
    <row r="1361" spans="1:19" x14ac:dyDescent="0.3">
      <c r="A1361" s="593"/>
      <c r="B1361" s="593"/>
      <c r="R1361" s="378"/>
      <c r="S1361"/>
    </row>
    <row r="1362" spans="1:19" x14ac:dyDescent="0.3">
      <c r="A1362" s="593"/>
      <c r="B1362" s="593"/>
      <c r="R1362" s="378"/>
      <c r="S1362"/>
    </row>
    <row r="1363" spans="1:19" x14ac:dyDescent="0.3">
      <c r="A1363" s="593"/>
      <c r="B1363" s="593"/>
      <c r="R1363" s="378"/>
      <c r="S1363"/>
    </row>
    <row r="1364" spans="1:19" x14ac:dyDescent="0.3">
      <c r="A1364" s="593"/>
      <c r="B1364" s="593"/>
      <c r="R1364" s="378"/>
      <c r="S1364"/>
    </row>
    <row r="1365" spans="1:19" x14ac:dyDescent="0.3">
      <c r="A1365" s="593"/>
      <c r="B1365" s="593"/>
      <c r="R1365" s="378"/>
      <c r="S1365"/>
    </row>
    <row r="1366" spans="1:19" x14ac:dyDescent="0.3">
      <c r="A1366" s="593"/>
      <c r="B1366" s="593"/>
      <c r="R1366" s="378"/>
      <c r="S1366"/>
    </row>
    <row r="1367" spans="1:19" x14ac:dyDescent="0.3">
      <c r="A1367" s="593"/>
      <c r="B1367" s="593"/>
      <c r="R1367" s="378"/>
      <c r="S1367"/>
    </row>
    <row r="1368" spans="1:19" x14ac:dyDescent="0.3">
      <c r="A1368" s="593"/>
      <c r="B1368" s="593"/>
      <c r="R1368" s="378"/>
      <c r="S1368"/>
    </row>
    <row r="1369" spans="1:19" x14ac:dyDescent="0.3">
      <c r="A1369" s="593"/>
      <c r="B1369" s="593"/>
      <c r="R1369" s="378"/>
      <c r="S1369"/>
    </row>
    <row r="1370" spans="1:19" x14ac:dyDescent="0.3">
      <c r="A1370" s="593"/>
      <c r="B1370" s="593"/>
      <c r="R1370" s="378"/>
      <c r="S1370"/>
    </row>
    <row r="1371" spans="1:19" x14ac:dyDescent="0.3">
      <c r="A1371" s="593"/>
      <c r="B1371" s="593"/>
      <c r="R1371" s="378"/>
      <c r="S1371"/>
    </row>
    <row r="1372" spans="1:19" x14ac:dyDescent="0.3">
      <c r="A1372" s="593"/>
      <c r="B1372" s="593"/>
      <c r="R1372" s="378"/>
      <c r="S1372"/>
    </row>
    <row r="1373" spans="1:19" x14ac:dyDescent="0.3">
      <c r="A1373" s="593"/>
      <c r="B1373" s="593"/>
      <c r="R1373" s="378"/>
      <c r="S1373"/>
    </row>
    <row r="1374" spans="1:19" x14ac:dyDescent="0.3">
      <c r="A1374" s="593"/>
      <c r="B1374" s="593"/>
      <c r="R1374" s="378"/>
      <c r="S1374"/>
    </row>
    <row r="1375" spans="1:19" x14ac:dyDescent="0.3">
      <c r="A1375" s="593"/>
      <c r="B1375" s="593"/>
      <c r="R1375" s="378"/>
      <c r="S1375"/>
    </row>
    <row r="1376" spans="1:19" x14ac:dyDescent="0.3">
      <c r="A1376" s="593"/>
      <c r="B1376" s="593"/>
      <c r="R1376" s="378"/>
      <c r="S1376"/>
    </row>
    <row r="1377" spans="1:19" x14ac:dyDescent="0.3">
      <c r="A1377" s="593"/>
      <c r="B1377" s="593"/>
      <c r="R1377" s="378"/>
      <c r="S1377"/>
    </row>
    <row r="1378" spans="1:19" x14ac:dyDescent="0.3">
      <c r="A1378" s="593"/>
      <c r="B1378" s="593"/>
      <c r="R1378" s="378"/>
      <c r="S1378"/>
    </row>
    <row r="1379" spans="1:19" x14ac:dyDescent="0.3">
      <c r="A1379" s="593"/>
      <c r="B1379" s="593"/>
      <c r="R1379" s="378"/>
      <c r="S1379"/>
    </row>
    <row r="1380" spans="1:19" x14ac:dyDescent="0.3">
      <c r="A1380" s="593"/>
      <c r="B1380" s="593"/>
      <c r="R1380" s="378"/>
      <c r="S1380"/>
    </row>
    <row r="1381" spans="1:19" x14ac:dyDescent="0.3">
      <c r="A1381" s="593"/>
      <c r="B1381" s="593"/>
      <c r="R1381" s="378"/>
      <c r="S1381"/>
    </row>
    <row r="1382" spans="1:19" x14ac:dyDescent="0.3">
      <c r="A1382" s="593"/>
      <c r="B1382" s="593"/>
      <c r="R1382" s="378"/>
      <c r="S1382"/>
    </row>
    <row r="1383" spans="1:19" x14ac:dyDescent="0.3">
      <c r="A1383" s="593"/>
      <c r="B1383" s="593"/>
      <c r="R1383" s="378"/>
      <c r="S1383"/>
    </row>
    <row r="1384" spans="1:19" x14ac:dyDescent="0.3">
      <c r="A1384" s="593"/>
      <c r="B1384" s="593"/>
      <c r="R1384" s="378"/>
      <c r="S1384"/>
    </row>
    <row r="1385" spans="1:19" x14ac:dyDescent="0.3">
      <c r="A1385" s="593"/>
      <c r="B1385" s="593"/>
      <c r="R1385" s="378"/>
      <c r="S1385"/>
    </row>
    <row r="1386" spans="1:19" x14ac:dyDescent="0.3">
      <c r="A1386" s="593"/>
      <c r="B1386" s="593"/>
      <c r="R1386" s="378"/>
      <c r="S1386"/>
    </row>
    <row r="1387" spans="1:19" x14ac:dyDescent="0.3">
      <c r="A1387" s="593"/>
      <c r="B1387" s="593"/>
      <c r="R1387" s="378"/>
      <c r="S1387"/>
    </row>
    <row r="1388" spans="1:19" x14ac:dyDescent="0.3">
      <c r="A1388" s="593"/>
      <c r="B1388" s="593"/>
      <c r="R1388" s="378"/>
      <c r="S1388"/>
    </row>
    <row r="1389" spans="1:19" x14ac:dyDescent="0.3">
      <c r="A1389" s="593"/>
      <c r="B1389" s="593"/>
      <c r="R1389" s="378"/>
      <c r="S1389"/>
    </row>
    <row r="1390" spans="1:19" x14ac:dyDescent="0.3">
      <c r="A1390" s="593"/>
      <c r="B1390" s="593"/>
      <c r="R1390" s="378"/>
      <c r="S1390"/>
    </row>
    <row r="1391" spans="1:19" x14ac:dyDescent="0.3">
      <c r="A1391" s="593"/>
      <c r="B1391" s="593"/>
      <c r="R1391" s="378"/>
      <c r="S1391"/>
    </row>
    <row r="1392" spans="1:19" x14ac:dyDescent="0.3">
      <c r="A1392" s="593"/>
      <c r="B1392" s="593"/>
      <c r="R1392" s="378"/>
      <c r="S1392"/>
    </row>
    <row r="1393" spans="1:19" x14ac:dyDescent="0.3">
      <c r="A1393" s="593"/>
      <c r="B1393" s="593"/>
      <c r="R1393" s="378"/>
      <c r="S1393"/>
    </row>
    <row r="1394" spans="1:19" x14ac:dyDescent="0.3">
      <c r="A1394" s="593"/>
      <c r="B1394" s="593"/>
      <c r="R1394" s="378"/>
      <c r="S1394"/>
    </row>
    <row r="1395" spans="1:19" x14ac:dyDescent="0.3">
      <c r="A1395" s="593"/>
      <c r="B1395" s="593"/>
      <c r="R1395" s="378"/>
      <c r="S1395"/>
    </row>
    <row r="1396" spans="1:19" x14ac:dyDescent="0.3">
      <c r="A1396" s="593"/>
      <c r="B1396" s="593"/>
      <c r="R1396" s="378"/>
      <c r="S1396"/>
    </row>
    <row r="1397" spans="1:19" x14ac:dyDescent="0.3">
      <c r="A1397" s="593"/>
      <c r="B1397" s="593"/>
      <c r="R1397" s="378"/>
      <c r="S1397"/>
    </row>
    <row r="1398" spans="1:19" x14ac:dyDescent="0.3">
      <c r="A1398" s="593"/>
      <c r="B1398" s="593"/>
      <c r="R1398" s="378"/>
      <c r="S1398"/>
    </row>
    <row r="1399" spans="1:19" x14ac:dyDescent="0.3">
      <c r="A1399" s="593"/>
      <c r="B1399" s="593"/>
      <c r="R1399" s="378"/>
      <c r="S1399"/>
    </row>
    <row r="1400" spans="1:19" x14ac:dyDescent="0.3">
      <c r="A1400" s="593"/>
      <c r="B1400" s="593"/>
      <c r="R1400" s="378"/>
      <c r="S1400"/>
    </row>
    <row r="1401" spans="1:19" x14ac:dyDescent="0.3">
      <c r="A1401" s="593"/>
      <c r="B1401" s="593"/>
      <c r="R1401" s="378"/>
      <c r="S1401"/>
    </row>
    <row r="1402" spans="1:19" x14ac:dyDescent="0.3">
      <c r="A1402" s="593"/>
      <c r="B1402" s="593"/>
      <c r="R1402" s="378"/>
      <c r="S1402"/>
    </row>
    <row r="1403" spans="1:19" x14ac:dyDescent="0.3">
      <c r="A1403" s="593"/>
      <c r="B1403" s="593"/>
      <c r="R1403" s="378"/>
      <c r="S1403"/>
    </row>
    <row r="1404" spans="1:19" x14ac:dyDescent="0.3">
      <c r="A1404" s="593"/>
      <c r="B1404" s="593"/>
      <c r="R1404" s="378"/>
      <c r="S1404"/>
    </row>
    <row r="1405" spans="1:19" x14ac:dyDescent="0.3">
      <c r="A1405" s="593"/>
      <c r="B1405" s="593"/>
      <c r="R1405" s="378"/>
      <c r="S1405"/>
    </row>
    <row r="1406" spans="1:19" x14ac:dyDescent="0.3">
      <c r="A1406" s="593"/>
      <c r="B1406" s="593"/>
      <c r="R1406" s="378"/>
      <c r="S1406"/>
    </row>
    <row r="1407" spans="1:19" x14ac:dyDescent="0.3">
      <c r="A1407" s="593"/>
      <c r="B1407" s="593"/>
      <c r="R1407" s="378"/>
      <c r="S1407"/>
    </row>
    <row r="1408" spans="1:19" x14ac:dyDescent="0.3">
      <c r="A1408" s="593"/>
      <c r="B1408" s="593"/>
      <c r="R1408" s="378"/>
      <c r="S1408"/>
    </row>
    <row r="1409" spans="1:19" x14ac:dyDescent="0.3">
      <c r="A1409" s="593"/>
      <c r="B1409" s="593"/>
      <c r="R1409" s="378"/>
      <c r="S1409"/>
    </row>
    <row r="1410" spans="1:19" x14ac:dyDescent="0.3">
      <c r="A1410" s="593"/>
      <c r="B1410" s="593"/>
      <c r="R1410" s="378"/>
      <c r="S1410"/>
    </row>
    <row r="1411" spans="1:19" x14ac:dyDescent="0.3">
      <c r="A1411" s="593"/>
      <c r="B1411" s="593"/>
      <c r="R1411" s="378"/>
      <c r="S1411"/>
    </row>
    <row r="1412" spans="1:19" x14ac:dyDescent="0.3">
      <c r="A1412" s="593"/>
      <c r="B1412" s="593"/>
      <c r="R1412" s="378"/>
      <c r="S1412"/>
    </row>
    <row r="1413" spans="1:19" x14ac:dyDescent="0.3">
      <c r="A1413" s="593"/>
      <c r="B1413" s="593"/>
      <c r="R1413" s="378"/>
      <c r="S1413"/>
    </row>
    <row r="1414" spans="1:19" x14ac:dyDescent="0.3">
      <c r="A1414" s="593"/>
      <c r="B1414" s="593"/>
      <c r="R1414" s="378"/>
      <c r="S1414"/>
    </row>
    <row r="1415" spans="1:19" x14ac:dyDescent="0.3">
      <c r="A1415" s="593"/>
      <c r="B1415" s="593"/>
      <c r="R1415" s="378"/>
      <c r="S1415"/>
    </row>
    <row r="1416" spans="1:19" x14ac:dyDescent="0.3">
      <c r="A1416" s="593"/>
      <c r="B1416" s="593"/>
      <c r="R1416" s="378"/>
      <c r="S1416"/>
    </row>
    <row r="1417" spans="1:19" x14ac:dyDescent="0.3">
      <c r="A1417" s="593"/>
      <c r="B1417" s="593"/>
      <c r="R1417" s="378"/>
      <c r="S1417"/>
    </row>
    <row r="1418" spans="1:19" x14ac:dyDescent="0.3">
      <c r="A1418" s="593"/>
      <c r="B1418" s="593"/>
      <c r="R1418" s="378"/>
      <c r="S1418"/>
    </row>
    <row r="1419" spans="1:19" x14ac:dyDescent="0.3">
      <c r="A1419" s="593"/>
      <c r="B1419" s="593"/>
      <c r="R1419" s="378"/>
      <c r="S1419"/>
    </row>
    <row r="1420" spans="1:19" x14ac:dyDescent="0.3">
      <c r="A1420" s="593"/>
      <c r="B1420" s="593"/>
      <c r="R1420" s="378"/>
      <c r="S1420"/>
    </row>
    <row r="1421" spans="1:19" x14ac:dyDescent="0.3">
      <c r="A1421" s="593"/>
      <c r="B1421" s="593"/>
      <c r="R1421" s="378"/>
      <c r="S1421"/>
    </row>
    <row r="1422" spans="1:19" x14ac:dyDescent="0.3">
      <c r="A1422" s="593"/>
      <c r="B1422" s="593"/>
      <c r="R1422" s="378"/>
      <c r="S1422"/>
    </row>
    <row r="1423" spans="1:19" x14ac:dyDescent="0.3">
      <c r="A1423" s="593"/>
      <c r="B1423" s="593"/>
      <c r="R1423" s="378"/>
      <c r="S1423"/>
    </row>
    <row r="1424" spans="1:19" x14ac:dyDescent="0.3">
      <c r="A1424" s="593"/>
      <c r="B1424" s="593"/>
      <c r="R1424" s="378"/>
      <c r="S1424"/>
    </row>
    <row r="1425" spans="1:19" x14ac:dyDescent="0.3">
      <c r="A1425" s="593"/>
      <c r="B1425" s="593"/>
      <c r="R1425" s="378"/>
      <c r="S1425"/>
    </row>
    <row r="1426" spans="1:19" x14ac:dyDescent="0.3">
      <c r="A1426" s="593"/>
      <c r="B1426" s="593"/>
      <c r="R1426" s="378"/>
      <c r="S1426"/>
    </row>
    <row r="1427" spans="1:19" x14ac:dyDescent="0.3">
      <c r="A1427" s="593"/>
      <c r="B1427" s="593"/>
      <c r="R1427" s="378"/>
      <c r="S1427"/>
    </row>
    <row r="1428" spans="1:19" x14ac:dyDescent="0.3">
      <c r="A1428" s="593"/>
      <c r="B1428" s="593"/>
      <c r="R1428" s="378"/>
      <c r="S1428"/>
    </row>
    <row r="1429" spans="1:19" x14ac:dyDescent="0.3">
      <c r="A1429" s="593"/>
      <c r="B1429" s="593"/>
      <c r="R1429" s="378"/>
      <c r="S1429"/>
    </row>
    <row r="1430" spans="1:19" x14ac:dyDescent="0.3">
      <c r="A1430" s="593"/>
      <c r="B1430" s="593"/>
      <c r="R1430" s="378"/>
      <c r="S1430"/>
    </row>
    <row r="1431" spans="1:19" x14ac:dyDescent="0.3">
      <c r="A1431" s="593"/>
      <c r="B1431" s="593"/>
      <c r="R1431" s="378"/>
      <c r="S1431"/>
    </row>
    <row r="1432" spans="1:19" x14ac:dyDescent="0.3">
      <c r="A1432" s="593"/>
      <c r="B1432" s="593"/>
      <c r="R1432" s="378"/>
      <c r="S1432"/>
    </row>
    <row r="1433" spans="1:19" x14ac:dyDescent="0.3">
      <c r="A1433" s="593"/>
      <c r="B1433" s="593"/>
      <c r="R1433" s="378"/>
      <c r="S1433"/>
    </row>
    <row r="1434" spans="1:19" x14ac:dyDescent="0.3">
      <c r="A1434" s="593"/>
      <c r="B1434" s="593"/>
      <c r="R1434" s="378"/>
      <c r="S1434"/>
    </row>
    <row r="1435" spans="1:19" x14ac:dyDescent="0.3">
      <c r="A1435" s="593"/>
      <c r="B1435" s="593"/>
      <c r="R1435" s="378"/>
      <c r="S1435"/>
    </row>
    <row r="1436" spans="1:19" x14ac:dyDescent="0.3">
      <c r="A1436" s="593"/>
      <c r="B1436" s="593"/>
      <c r="R1436" s="378"/>
      <c r="S1436"/>
    </row>
    <row r="1437" spans="1:19" x14ac:dyDescent="0.3">
      <c r="A1437" s="593"/>
      <c r="B1437" s="593"/>
      <c r="R1437" s="378"/>
      <c r="S1437"/>
    </row>
    <row r="1438" spans="1:19" x14ac:dyDescent="0.3">
      <c r="A1438" s="593"/>
      <c r="B1438" s="593"/>
      <c r="R1438" s="378"/>
      <c r="S1438"/>
    </row>
    <row r="1439" spans="1:19" x14ac:dyDescent="0.3">
      <c r="A1439" s="593"/>
      <c r="B1439" s="593"/>
      <c r="R1439" s="378"/>
      <c r="S1439"/>
    </row>
    <row r="1440" spans="1:19" x14ac:dyDescent="0.3">
      <c r="A1440" s="593"/>
      <c r="B1440" s="593"/>
      <c r="R1440" s="378"/>
      <c r="S1440"/>
    </row>
    <row r="1441" spans="1:19" x14ac:dyDescent="0.3">
      <c r="A1441" s="593"/>
      <c r="B1441" s="593"/>
      <c r="R1441" s="378"/>
      <c r="S1441"/>
    </row>
    <row r="1442" spans="1:19" x14ac:dyDescent="0.3">
      <c r="A1442" s="593"/>
      <c r="B1442" s="593"/>
      <c r="R1442" s="378"/>
      <c r="S1442"/>
    </row>
    <row r="1443" spans="1:19" x14ac:dyDescent="0.3">
      <c r="A1443" s="593"/>
      <c r="B1443" s="593"/>
      <c r="R1443" s="378"/>
      <c r="S1443"/>
    </row>
    <row r="1444" spans="1:19" x14ac:dyDescent="0.3">
      <c r="A1444" s="593"/>
      <c r="B1444" s="593"/>
      <c r="R1444" s="378"/>
      <c r="S1444"/>
    </row>
    <row r="1445" spans="1:19" x14ac:dyDescent="0.3">
      <c r="A1445" s="593"/>
      <c r="B1445" s="593"/>
      <c r="R1445" s="378"/>
      <c r="S1445"/>
    </row>
    <row r="1446" spans="1:19" x14ac:dyDescent="0.3">
      <c r="A1446" s="593"/>
      <c r="B1446" s="593"/>
      <c r="R1446" s="378"/>
      <c r="S1446"/>
    </row>
    <row r="1447" spans="1:19" x14ac:dyDescent="0.3">
      <c r="A1447" s="593"/>
      <c r="B1447" s="593"/>
      <c r="R1447" s="378"/>
      <c r="S1447"/>
    </row>
    <row r="1448" spans="1:19" x14ac:dyDescent="0.3">
      <c r="A1448" s="593"/>
      <c r="B1448" s="593"/>
      <c r="R1448" s="378"/>
      <c r="S1448"/>
    </row>
    <row r="1449" spans="1:19" x14ac:dyDescent="0.3">
      <c r="A1449" s="593"/>
      <c r="B1449" s="593"/>
      <c r="R1449" s="378"/>
      <c r="S1449"/>
    </row>
    <row r="1450" spans="1:19" x14ac:dyDescent="0.3">
      <c r="A1450" s="593"/>
      <c r="B1450" s="593"/>
      <c r="R1450" s="378"/>
      <c r="S1450"/>
    </row>
    <row r="1451" spans="1:19" x14ac:dyDescent="0.3">
      <c r="A1451" s="593"/>
      <c r="B1451" s="593"/>
      <c r="R1451" s="378"/>
      <c r="S1451"/>
    </row>
    <row r="1452" spans="1:19" x14ac:dyDescent="0.3">
      <c r="A1452" s="593"/>
      <c r="B1452" s="593"/>
      <c r="R1452" s="378"/>
      <c r="S1452"/>
    </row>
    <row r="1453" spans="1:19" x14ac:dyDescent="0.3">
      <c r="A1453" s="593"/>
      <c r="B1453" s="593"/>
      <c r="R1453" s="378"/>
      <c r="S1453"/>
    </row>
    <row r="1454" spans="1:19" x14ac:dyDescent="0.3">
      <c r="A1454" s="593"/>
      <c r="B1454" s="593"/>
      <c r="R1454" s="378"/>
      <c r="S1454"/>
    </row>
    <row r="1455" spans="1:19" x14ac:dyDescent="0.3">
      <c r="A1455" s="593"/>
      <c r="B1455" s="593"/>
      <c r="R1455" s="378"/>
      <c r="S1455"/>
    </row>
    <row r="1456" spans="1:19" x14ac:dyDescent="0.3">
      <c r="A1456" s="593"/>
      <c r="B1456" s="593"/>
      <c r="R1456" s="378"/>
      <c r="S1456"/>
    </row>
    <row r="1457" spans="1:19" x14ac:dyDescent="0.3">
      <c r="A1457" s="593"/>
      <c r="B1457" s="593"/>
      <c r="R1457" s="378"/>
      <c r="S1457"/>
    </row>
    <row r="1458" spans="1:19" x14ac:dyDescent="0.3">
      <c r="A1458" s="593"/>
      <c r="B1458" s="593"/>
      <c r="R1458" s="378"/>
      <c r="S1458"/>
    </row>
    <row r="1459" spans="1:19" x14ac:dyDescent="0.3">
      <c r="A1459" s="593"/>
      <c r="B1459" s="593"/>
      <c r="R1459" s="378"/>
      <c r="S1459"/>
    </row>
    <row r="1460" spans="1:19" x14ac:dyDescent="0.3">
      <c r="A1460" s="593"/>
      <c r="B1460" s="593"/>
      <c r="R1460" s="378"/>
      <c r="S1460"/>
    </row>
    <row r="1461" spans="1:19" x14ac:dyDescent="0.3">
      <c r="A1461" s="593"/>
      <c r="B1461" s="593"/>
      <c r="R1461" s="378"/>
      <c r="S1461"/>
    </row>
    <row r="1462" spans="1:19" x14ac:dyDescent="0.3">
      <c r="A1462" s="593"/>
      <c r="B1462" s="593"/>
      <c r="R1462" s="378"/>
      <c r="S1462"/>
    </row>
    <row r="1463" spans="1:19" x14ac:dyDescent="0.3">
      <c r="A1463" s="593"/>
      <c r="B1463" s="593"/>
      <c r="R1463" s="378"/>
      <c r="S1463"/>
    </row>
    <row r="1464" spans="1:19" x14ac:dyDescent="0.3">
      <c r="A1464" s="593"/>
      <c r="B1464" s="593"/>
      <c r="R1464" s="378"/>
      <c r="S1464"/>
    </row>
    <row r="1465" spans="1:19" x14ac:dyDescent="0.3">
      <c r="A1465" s="593"/>
      <c r="B1465" s="593"/>
      <c r="R1465" s="378"/>
      <c r="S1465"/>
    </row>
    <row r="1466" spans="1:19" x14ac:dyDescent="0.3">
      <c r="A1466" s="593"/>
      <c r="B1466" s="593"/>
      <c r="R1466" s="378"/>
      <c r="S1466"/>
    </row>
    <row r="1467" spans="1:19" x14ac:dyDescent="0.3">
      <c r="A1467" s="593"/>
      <c r="B1467" s="593"/>
      <c r="R1467" s="378"/>
      <c r="S1467"/>
    </row>
    <row r="1468" spans="1:19" x14ac:dyDescent="0.3">
      <c r="A1468" s="593"/>
      <c r="B1468" s="593"/>
      <c r="R1468" s="378"/>
      <c r="S1468"/>
    </row>
    <row r="1469" spans="1:19" x14ac:dyDescent="0.3">
      <c r="A1469" s="593"/>
      <c r="B1469" s="593"/>
      <c r="R1469" s="378"/>
      <c r="S1469"/>
    </row>
    <row r="1470" spans="1:19" x14ac:dyDescent="0.3">
      <c r="A1470" s="593"/>
      <c r="B1470" s="593"/>
      <c r="R1470" s="378"/>
      <c r="S1470"/>
    </row>
    <row r="1471" spans="1:19" x14ac:dyDescent="0.3">
      <c r="A1471" s="593"/>
      <c r="B1471" s="593"/>
      <c r="R1471" s="378"/>
      <c r="S1471"/>
    </row>
    <row r="1472" spans="1:19" x14ac:dyDescent="0.3">
      <c r="A1472" s="593"/>
      <c r="B1472" s="593"/>
      <c r="R1472" s="378"/>
      <c r="S1472"/>
    </row>
    <row r="1473" spans="1:19" x14ac:dyDescent="0.3">
      <c r="A1473" s="593"/>
      <c r="B1473" s="593"/>
      <c r="R1473" s="378"/>
      <c r="S1473"/>
    </row>
    <row r="1474" spans="1:19" x14ac:dyDescent="0.3">
      <c r="A1474" s="593"/>
      <c r="B1474" s="593"/>
      <c r="R1474" s="378"/>
      <c r="S1474"/>
    </row>
    <row r="1475" spans="1:19" x14ac:dyDescent="0.3">
      <c r="A1475" s="593"/>
      <c r="B1475" s="593"/>
      <c r="R1475" s="378"/>
      <c r="S1475"/>
    </row>
    <row r="1476" spans="1:19" x14ac:dyDescent="0.3">
      <c r="A1476" s="593"/>
      <c r="B1476" s="593"/>
      <c r="R1476" s="378"/>
      <c r="S1476"/>
    </row>
    <row r="1477" spans="1:19" x14ac:dyDescent="0.3">
      <c r="A1477" s="593"/>
      <c r="B1477" s="593"/>
      <c r="R1477" s="378"/>
      <c r="S1477"/>
    </row>
    <row r="1478" spans="1:19" x14ac:dyDescent="0.3">
      <c r="A1478" s="593"/>
      <c r="B1478" s="593"/>
      <c r="R1478" s="378"/>
      <c r="S1478"/>
    </row>
    <row r="1479" spans="1:19" x14ac:dyDescent="0.3">
      <c r="A1479" s="593"/>
      <c r="B1479" s="593"/>
      <c r="R1479" s="378"/>
      <c r="S1479"/>
    </row>
    <row r="1480" spans="1:19" x14ac:dyDescent="0.3">
      <c r="A1480" s="593"/>
      <c r="B1480" s="593"/>
      <c r="R1480" s="378"/>
      <c r="S1480"/>
    </row>
    <row r="1481" spans="1:19" x14ac:dyDescent="0.3">
      <c r="A1481" s="593"/>
      <c r="B1481" s="593"/>
      <c r="R1481" s="378"/>
      <c r="S1481"/>
    </row>
    <row r="1482" spans="1:19" x14ac:dyDescent="0.3">
      <c r="A1482" s="593"/>
      <c r="B1482" s="593"/>
      <c r="R1482" s="378"/>
      <c r="S1482"/>
    </row>
    <row r="1483" spans="1:19" x14ac:dyDescent="0.3">
      <c r="A1483" s="593"/>
      <c r="B1483" s="593"/>
      <c r="R1483" s="378"/>
      <c r="S1483"/>
    </row>
    <row r="1484" spans="1:19" x14ac:dyDescent="0.3">
      <c r="A1484" s="593"/>
      <c r="B1484" s="593"/>
      <c r="R1484" s="378"/>
      <c r="S1484"/>
    </row>
    <row r="1485" spans="1:19" x14ac:dyDescent="0.3">
      <c r="A1485" s="593"/>
      <c r="B1485" s="593"/>
      <c r="R1485" s="378"/>
      <c r="S1485"/>
    </row>
    <row r="1486" spans="1:19" x14ac:dyDescent="0.3">
      <c r="A1486" s="593"/>
      <c r="B1486" s="593"/>
      <c r="R1486" s="378"/>
      <c r="S1486"/>
    </row>
    <row r="1487" spans="1:19" x14ac:dyDescent="0.3">
      <c r="A1487" s="593"/>
      <c r="B1487" s="593"/>
      <c r="R1487" s="378"/>
      <c r="S1487"/>
    </row>
    <row r="1488" spans="1:19" x14ac:dyDescent="0.3">
      <c r="A1488" s="593"/>
      <c r="B1488" s="593"/>
      <c r="R1488" s="378"/>
      <c r="S1488"/>
    </row>
    <row r="1489" spans="1:19" x14ac:dyDescent="0.3">
      <c r="A1489" s="593"/>
      <c r="B1489" s="593"/>
      <c r="R1489" s="378"/>
      <c r="S1489"/>
    </row>
    <row r="1490" spans="1:19" x14ac:dyDescent="0.3">
      <c r="A1490" s="593"/>
      <c r="B1490" s="593"/>
      <c r="R1490" s="378"/>
      <c r="S1490"/>
    </row>
    <row r="1491" spans="1:19" x14ac:dyDescent="0.3">
      <c r="A1491" s="593"/>
      <c r="B1491" s="593"/>
      <c r="R1491" s="378"/>
      <c r="S1491"/>
    </row>
    <row r="1492" spans="1:19" x14ac:dyDescent="0.3">
      <c r="A1492" s="593"/>
      <c r="B1492" s="593"/>
      <c r="R1492" s="378"/>
      <c r="S1492"/>
    </row>
    <row r="1493" spans="1:19" x14ac:dyDescent="0.3">
      <c r="A1493" s="593"/>
      <c r="B1493" s="593"/>
      <c r="R1493" s="378"/>
      <c r="S1493"/>
    </row>
    <row r="1494" spans="1:19" x14ac:dyDescent="0.3">
      <c r="A1494" s="593"/>
      <c r="B1494" s="593"/>
      <c r="R1494" s="378"/>
      <c r="S1494"/>
    </row>
    <row r="1495" spans="1:19" x14ac:dyDescent="0.3">
      <c r="A1495" s="593"/>
      <c r="B1495" s="593"/>
      <c r="R1495" s="378"/>
      <c r="S1495"/>
    </row>
    <row r="1496" spans="1:19" x14ac:dyDescent="0.3">
      <c r="A1496" s="593"/>
      <c r="B1496" s="593"/>
      <c r="R1496" s="378"/>
      <c r="S1496"/>
    </row>
    <row r="1497" spans="1:19" x14ac:dyDescent="0.3">
      <c r="A1497" s="593"/>
      <c r="B1497" s="593"/>
      <c r="R1497" s="378"/>
      <c r="S1497"/>
    </row>
    <row r="1498" spans="1:19" x14ac:dyDescent="0.3">
      <c r="A1498" s="593"/>
      <c r="B1498" s="593"/>
      <c r="R1498" s="378"/>
      <c r="S1498"/>
    </row>
    <row r="1499" spans="1:19" x14ac:dyDescent="0.3">
      <c r="A1499" s="593"/>
      <c r="B1499" s="593"/>
      <c r="R1499" s="378"/>
      <c r="S1499"/>
    </row>
    <row r="1500" spans="1:19" x14ac:dyDescent="0.3">
      <c r="A1500" s="593"/>
      <c r="B1500" s="593"/>
      <c r="R1500" s="378"/>
      <c r="S1500"/>
    </row>
    <row r="1501" spans="1:19" x14ac:dyDescent="0.3">
      <c r="A1501" s="593"/>
      <c r="B1501" s="593"/>
      <c r="R1501" s="378"/>
      <c r="S1501"/>
    </row>
    <row r="1502" spans="1:19" x14ac:dyDescent="0.3">
      <c r="A1502" s="593"/>
      <c r="B1502" s="593"/>
      <c r="R1502" s="378"/>
      <c r="S1502"/>
    </row>
    <row r="1503" spans="1:19" x14ac:dyDescent="0.3">
      <c r="A1503" s="593"/>
      <c r="B1503" s="593"/>
      <c r="R1503" s="378"/>
      <c r="S1503"/>
    </row>
    <row r="1504" spans="1:19" x14ac:dyDescent="0.3">
      <c r="A1504" s="593"/>
      <c r="B1504" s="593"/>
      <c r="R1504" s="378"/>
      <c r="S1504"/>
    </row>
    <row r="1505" spans="1:19" x14ac:dyDescent="0.3">
      <c r="A1505" s="593"/>
      <c r="B1505" s="593"/>
      <c r="R1505" s="378"/>
      <c r="S1505"/>
    </row>
    <row r="1506" spans="1:19" x14ac:dyDescent="0.3">
      <c r="A1506" s="593"/>
      <c r="B1506" s="593"/>
      <c r="R1506" s="378"/>
      <c r="S1506"/>
    </row>
    <row r="1507" spans="1:19" x14ac:dyDescent="0.3">
      <c r="A1507" s="593"/>
      <c r="B1507" s="593"/>
      <c r="R1507" s="378"/>
      <c r="S1507"/>
    </row>
    <row r="1508" spans="1:19" x14ac:dyDescent="0.3">
      <c r="A1508" s="593"/>
      <c r="B1508" s="593"/>
      <c r="R1508" s="378"/>
      <c r="S1508"/>
    </row>
    <row r="1509" spans="1:19" x14ac:dyDescent="0.3">
      <c r="A1509" s="593"/>
      <c r="B1509" s="593"/>
      <c r="R1509" s="378"/>
      <c r="S1509"/>
    </row>
    <row r="1510" spans="1:19" x14ac:dyDescent="0.3">
      <c r="A1510" s="593"/>
      <c r="B1510" s="593"/>
      <c r="R1510" s="378"/>
      <c r="S1510"/>
    </row>
    <row r="1511" spans="1:19" x14ac:dyDescent="0.3">
      <c r="A1511" s="593"/>
      <c r="B1511" s="593"/>
      <c r="R1511" s="378"/>
      <c r="S1511"/>
    </row>
    <row r="1512" spans="1:19" x14ac:dyDescent="0.3">
      <c r="A1512" s="593"/>
      <c r="B1512" s="593"/>
      <c r="R1512" s="378"/>
      <c r="S1512"/>
    </row>
    <row r="1513" spans="1:19" x14ac:dyDescent="0.3">
      <c r="A1513" s="593"/>
      <c r="B1513" s="593"/>
      <c r="R1513" s="378"/>
      <c r="S1513"/>
    </row>
    <row r="1514" spans="1:19" x14ac:dyDescent="0.3">
      <c r="A1514" s="593"/>
      <c r="B1514" s="593"/>
      <c r="R1514" s="378"/>
      <c r="S1514"/>
    </row>
    <row r="1515" spans="1:19" x14ac:dyDescent="0.3">
      <c r="A1515" s="593"/>
      <c r="B1515" s="593"/>
      <c r="R1515" s="378"/>
      <c r="S1515"/>
    </row>
    <row r="1516" spans="1:19" x14ac:dyDescent="0.3">
      <c r="A1516" s="593"/>
      <c r="B1516" s="593"/>
      <c r="R1516" s="378"/>
      <c r="S1516"/>
    </row>
    <row r="1517" spans="1:19" x14ac:dyDescent="0.3">
      <c r="A1517" s="593"/>
      <c r="B1517" s="593"/>
      <c r="R1517" s="378"/>
      <c r="S1517"/>
    </row>
    <row r="1518" spans="1:19" x14ac:dyDescent="0.3">
      <c r="A1518" s="593"/>
      <c r="B1518" s="593"/>
      <c r="R1518" s="378"/>
      <c r="S1518"/>
    </row>
    <row r="1519" spans="1:19" x14ac:dyDescent="0.3">
      <c r="A1519" s="593"/>
      <c r="B1519" s="593"/>
      <c r="R1519" s="378"/>
      <c r="S1519"/>
    </row>
    <row r="1520" spans="1:19" x14ac:dyDescent="0.3">
      <c r="A1520" s="593"/>
      <c r="B1520" s="593"/>
      <c r="R1520" s="378"/>
      <c r="S1520"/>
    </row>
    <row r="1521" spans="1:19" x14ac:dyDescent="0.3">
      <c r="A1521" s="593"/>
      <c r="B1521" s="593"/>
      <c r="R1521" s="378"/>
      <c r="S1521"/>
    </row>
    <row r="1522" spans="1:19" x14ac:dyDescent="0.3">
      <c r="A1522" s="593"/>
      <c r="B1522" s="593"/>
      <c r="R1522" s="378"/>
      <c r="S1522"/>
    </row>
    <row r="1523" spans="1:19" x14ac:dyDescent="0.3">
      <c r="A1523" s="593"/>
      <c r="B1523" s="593"/>
      <c r="R1523" s="378"/>
      <c r="S1523"/>
    </row>
    <row r="1524" spans="1:19" x14ac:dyDescent="0.3">
      <c r="A1524" s="593"/>
      <c r="B1524" s="593"/>
      <c r="R1524" s="378"/>
      <c r="S1524"/>
    </row>
    <row r="1525" spans="1:19" x14ac:dyDescent="0.3">
      <c r="A1525" s="593"/>
      <c r="B1525" s="593"/>
      <c r="R1525" s="378"/>
      <c r="S1525"/>
    </row>
    <row r="1526" spans="1:19" x14ac:dyDescent="0.3">
      <c r="A1526" s="593"/>
      <c r="B1526" s="593"/>
      <c r="R1526" s="378"/>
      <c r="S1526"/>
    </row>
    <row r="1527" spans="1:19" x14ac:dyDescent="0.3">
      <c r="A1527" s="593"/>
      <c r="B1527" s="593"/>
      <c r="R1527" s="378"/>
      <c r="S1527"/>
    </row>
    <row r="1528" spans="1:19" x14ac:dyDescent="0.3">
      <c r="A1528" s="593"/>
      <c r="B1528" s="593"/>
      <c r="R1528" s="378"/>
      <c r="S1528"/>
    </row>
    <row r="1529" spans="1:19" x14ac:dyDescent="0.3">
      <c r="A1529" s="593"/>
      <c r="B1529" s="593"/>
      <c r="R1529" s="378"/>
      <c r="S1529"/>
    </row>
    <row r="1530" spans="1:19" x14ac:dyDescent="0.3">
      <c r="A1530" s="593"/>
      <c r="B1530" s="593"/>
      <c r="R1530" s="378"/>
      <c r="S1530"/>
    </row>
    <row r="1531" spans="1:19" x14ac:dyDescent="0.3">
      <c r="A1531" s="593"/>
      <c r="B1531" s="593"/>
      <c r="R1531" s="378"/>
      <c r="S1531"/>
    </row>
    <row r="1532" spans="1:19" x14ac:dyDescent="0.3">
      <c r="A1532" s="593"/>
      <c r="B1532" s="593"/>
      <c r="R1532" s="378"/>
      <c r="S1532"/>
    </row>
    <row r="1533" spans="1:19" x14ac:dyDescent="0.3">
      <c r="A1533" s="593"/>
      <c r="B1533" s="593"/>
      <c r="R1533" s="378"/>
      <c r="S1533"/>
    </row>
    <row r="1534" spans="1:19" x14ac:dyDescent="0.3">
      <c r="A1534" s="593"/>
      <c r="B1534" s="593"/>
      <c r="R1534" s="378"/>
      <c r="S1534"/>
    </row>
    <row r="1535" spans="1:19" x14ac:dyDescent="0.3">
      <c r="A1535" s="593"/>
      <c r="B1535" s="593"/>
      <c r="R1535" s="378"/>
      <c r="S1535"/>
    </row>
    <row r="1536" spans="1:19" x14ac:dyDescent="0.3">
      <c r="A1536" s="593"/>
      <c r="B1536" s="593"/>
      <c r="R1536" s="378"/>
      <c r="S1536"/>
    </row>
    <row r="1537" spans="1:19" x14ac:dyDescent="0.3">
      <c r="A1537" s="593"/>
      <c r="B1537" s="593"/>
      <c r="R1537" s="378"/>
      <c r="S1537"/>
    </row>
    <row r="1538" spans="1:19" x14ac:dyDescent="0.3">
      <c r="A1538" s="593"/>
      <c r="B1538" s="593"/>
      <c r="R1538" s="378"/>
      <c r="S1538"/>
    </row>
    <row r="1539" spans="1:19" x14ac:dyDescent="0.3">
      <c r="A1539" s="593"/>
      <c r="B1539" s="593"/>
      <c r="R1539" s="378"/>
      <c r="S1539"/>
    </row>
    <row r="1540" spans="1:19" x14ac:dyDescent="0.3">
      <c r="A1540" s="593"/>
      <c r="B1540" s="593"/>
      <c r="R1540" s="378"/>
      <c r="S1540"/>
    </row>
    <row r="1541" spans="1:19" x14ac:dyDescent="0.3">
      <c r="A1541" s="593"/>
      <c r="B1541" s="593"/>
      <c r="R1541" s="378"/>
      <c r="S1541"/>
    </row>
    <row r="1542" spans="1:19" x14ac:dyDescent="0.3">
      <c r="A1542" s="593"/>
      <c r="B1542" s="593"/>
      <c r="R1542" s="378"/>
      <c r="S1542"/>
    </row>
    <row r="1543" spans="1:19" x14ac:dyDescent="0.3">
      <c r="A1543" s="593"/>
      <c r="B1543" s="593"/>
      <c r="R1543" s="378"/>
      <c r="S1543"/>
    </row>
    <row r="1544" spans="1:19" x14ac:dyDescent="0.3">
      <c r="A1544" s="593"/>
      <c r="B1544" s="593"/>
      <c r="R1544" s="378"/>
      <c r="S1544"/>
    </row>
    <row r="1545" spans="1:19" x14ac:dyDescent="0.3">
      <c r="A1545" s="593"/>
      <c r="B1545" s="593"/>
      <c r="R1545" s="378"/>
      <c r="S1545"/>
    </row>
    <row r="1546" spans="1:19" x14ac:dyDescent="0.3">
      <c r="A1546" s="593"/>
      <c r="B1546" s="593"/>
      <c r="R1546" s="378"/>
      <c r="S1546"/>
    </row>
    <row r="1547" spans="1:19" x14ac:dyDescent="0.3">
      <c r="A1547" s="593"/>
      <c r="B1547" s="593"/>
      <c r="R1547" s="378"/>
      <c r="S1547"/>
    </row>
    <row r="1548" spans="1:19" x14ac:dyDescent="0.3">
      <c r="A1548" s="593"/>
      <c r="B1548" s="593"/>
      <c r="R1548" s="378"/>
      <c r="S1548"/>
    </row>
    <row r="1549" spans="1:19" x14ac:dyDescent="0.3">
      <c r="A1549" s="593"/>
      <c r="B1549" s="593"/>
      <c r="R1549" s="378"/>
      <c r="S1549"/>
    </row>
    <row r="1550" spans="1:19" x14ac:dyDescent="0.3">
      <c r="A1550" s="593"/>
      <c r="B1550" s="593"/>
      <c r="R1550" s="378"/>
      <c r="S1550"/>
    </row>
    <row r="1551" spans="1:19" x14ac:dyDescent="0.3">
      <c r="A1551" s="593"/>
      <c r="B1551" s="593"/>
      <c r="R1551" s="378"/>
      <c r="S1551"/>
    </row>
    <row r="1552" spans="1:19" x14ac:dyDescent="0.3">
      <c r="A1552" s="593"/>
      <c r="B1552" s="593"/>
      <c r="R1552" s="378"/>
      <c r="S1552"/>
    </row>
    <row r="1553" spans="1:19" x14ac:dyDescent="0.3">
      <c r="A1553" s="593"/>
      <c r="B1553" s="593"/>
      <c r="R1553" s="378"/>
      <c r="S1553"/>
    </row>
    <row r="1554" spans="1:19" x14ac:dyDescent="0.3">
      <c r="A1554" s="593"/>
      <c r="B1554" s="593"/>
      <c r="R1554" s="378"/>
      <c r="S1554"/>
    </row>
    <row r="1555" spans="1:19" x14ac:dyDescent="0.3">
      <c r="A1555" s="593"/>
      <c r="B1555" s="593"/>
      <c r="R1555" s="378"/>
      <c r="S1555"/>
    </row>
    <row r="1556" spans="1:19" x14ac:dyDescent="0.3">
      <c r="A1556" s="593"/>
      <c r="B1556" s="593"/>
      <c r="R1556" s="378"/>
      <c r="S1556"/>
    </row>
    <row r="1557" spans="1:19" x14ac:dyDescent="0.3">
      <c r="A1557" s="593"/>
      <c r="B1557" s="593"/>
      <c r="R1557" s="378"/>
      <c r="S1557"/>
    </row>
    <row r="1558" spans="1:19" x14ac:dyDescent="0.3">
      <c r="A1558" s="593"/>
      <c r="B1558" s="593"/>
      <c r="R1558" s="378"/>
      <c r="S1558"/>
    </row>
    <row r="1559" spans="1:19" x14ac:dyDescent="0.3">
      <c r="A1559" s="593"/>
      <c r="B1559" s="593"/>
      <c r="R1559" s="378"/>
      <c r="S1559"/>
    </row>
    <row r="1560" spans="1:19" x14ac:dyDescent="0.3">
      <c r="A1560" s="593"/>
      <c r="B1560" s="593"/>
      <c r="R1560" s="378"/>
      <c r="S1560"/>
    </row>
    <row r="1561" spans="1:19" x14ac:dyDescent="0.3">
      <c r="A1561" s="593"/>
      <c r="B1561" s="593"/>
      <c r="R1561" s="378"/>
      <c r="S1561"/>
    </row>
    <row r="1562" spans="1:19" x14ac:dyDescent="0.3">
      <c r="A1562" s="593"/>
      <c r="B1562" s="593"/>
      <c r="R1562" s="378"/>
      <c r="S1562"/>
    </row>
    <row r="1563" spans="1:19" x14ac:dyDescent="0.3">
      <c r="A1563" s="593"/>
      <c r="B1563" s="593"/>
      <c r="R1563" s="378"/>
      <c r="S1563"/>
    </row>
    <row r="1564" spans="1:19" x14ac:dyDescent="0.3">
      <c r="A1564" s="593"/>
      <c r="B1564" s="593"/>
      <c r="R1564" s="378"/>
      <c r="S1564"/>
    </row>
    <row r="1565" spans="1:19" x14ac:dyDescent="0.3">
      <c r="A1565" s="593"/>
      <c r="B1565" s="593"/>
      <c r="R1565" s="378"/>
      <c r="S1565"/>
    </row>
    <row r="1566" spans="1:19" x14ac:dyDescent="0.3">
      <c r="A1566" s="593"/>
      <c r="B1566" s="593"/>
      <c r="R1566" s="378"/>
      <c r="S1566"/>
    </row>
    <row r="1567" spans="1:19" x14ac:dyDescent="0.3">
      <c r="A1567" s="593"/>
      <c r="B1567" s="593"/>
      <c r="R1567" s="378"/>
      <c r="S1567"/>
    </row>
    <row r="1568" spans="1:19" x14ac:dyDescent="0.3">
      <c r="A1568" s="593"/>
      <c r="B1568" s="593"/>
      <c r="R1568" s="378"/>
      <c r="S1568"/>
    </row>
    <row r="1569" spans="1:19" x14ac:dyDescent="0.3">
      <c r="A1569" s="593"/>
      <c r="B1569" s="593"/>
      <c r="R1569" s="378"/>
      <c r="S1569"/>
    </row>
    <row r="1570" spans="1:19" x14ac:dyDescent="0.3">
      <c r="A1570" s="593"/>
      <c r="B1570" s="593"/>
      <c r="R1570" s="378"/>
      <c r="S1570"/>
    </row>
    <row r="1571" spans="1:19" x14ac:dyDescent="0.3">
      <c r="A1571" s="593"/>
      <c r="B1571" s="593"/>
      <c r="R1571" s="378"/>
      <c r="S1571"/>
    </row>
    <row r="1572" spans="1:19" x14ac:dyDescent="0.3">
      <c r="A1572" s="593"/>
      <c r="B1572" s="593"/>
      <c r="R1572" s="378"/>
      <c r="S1572"/>
    </row>
    <row r="1573" spans="1:19" x14ac:dyDescent="0.3">
      <c r="A1573" s="593"/>
      <c r="B1573" s="593"/>
      <c r="R1573" s="378"/>
      <c r="S1573"/>
    </row>
    <row r="1574" spans="1:19" x14ac:dyDescent="0.3">
      <c r="A1574" s="593"/>
      <c r="B1574" s="593"/>
      <c r="R1574" s="378"/>
      <c r="S1574"/>
    </row>
    <row r="1575" spans="1:19" x14ac:dyDescent="0.3">
      <c r="A1575" s="593"/>
      <c r="B1575" s="593"/>
      <c r="R1575" s="378"/>
      <c r="S1575"/>
    </row>
    <row r="1576" spans="1:19" x14ac:dyDescent="0.3">
      <c r="A1576" s="593"/>
      <c r="B1576" s="593"/>
      <c r="R1576" s="378"/>
      <c r="S1576"/>
    </row>
    <row r="1577" spans="1:19" x14ac:dyDescent="0.3">
      <c r="A1577" s="593"/>
      <c r="B1577" s="593"/>
      <c r="R1577" s="378"/>
      <c r="S1577"/>
    </row>
    <row r="1578" spans="1:19" x14ac:dyDescent="0.3">
      <c r="A1578" s="593"/>
      <c r="B1578" s="593"/>
      <c r="R1578" s="378"/>
      <c r="S1578"/>
    </row>
    <row r="1579" spans="1:19" x14ac:dyDescent="0.3">
      <c r="A1579" s="593"/>
      <c r="B1579" s="593"/>
      <c r="R1579" s="378"/>
      <c r="S1579"/>
    </row>
    <row r="1580" spans="1:19" x14ac:dyDescent="0.3">
      <c r="A1580" s="593"/>
      <c r="B1580" s="593"/>
      <c r="R1580" s="378"/>
      <c r="S1580"/>
    </row>
    <row r="1581" spans="1:19" x14ac:dyDescent="0.3">
      <c r="A1581" s="593"/>
      <c r="B1581" s="593"/>
      <c r="R1581" s="378"/>
      <c r="S1581"/>
    </row>
    <row r="1582" spans="1:19" x14ac:dyDescent="0.3">
      <c r="A1582" s="593"/>
      <c r="B1582" s="593"/>
      <c r="R1582" s="378"/>
      <c r="S1582"/>
    </row>
    <row r="1583" spans="1:19" x14ac:dyDescent="0.3">
      <c r="A1583" s="593"/>
      <c r="B1583" s="593"/>
      <c r="R1583" s="378"/>
      <c r="S1583"/>
    </row>
    <row r="1584" spans="1:19" x14ac:dyDescent="0.3">
      <c r="A1584" s="593"/>
      <c r="B1584" s="593"/>
      <c r="R1584" s="378"/>
      <c r="S1584"/>
    </row>
    <row r="1585" spans="1:19" x14ac:dyDescent="0.3">
      <c r="A1585" s="593"/>
      <c r="B1585" s="593"/>
      <c r="R1585" s="378"/>
      <c r="S1585"/>
    </row>
    <row r="1586" spans="1:19" x14ac:dyDescent="0.3">
      <c r="A1586" s="593"/>
      <c r="B1586" s="593"/>
      <c r="R1586" s="378"/>
      <c r="S1586"/>
    </row>
    <row r="1587" spans="1:19" x14ac:dyDescent="0.3">
      <c r="A1587" s="593"/>
      <c r="B1587" s="593"/>
      <c r="R1587" s="378"/>
      <c r="S1587"/>
    </row>
    <row r="1588" spans="1:19" x14ac:dyDescent="0.3">
      <c r="A1588" s="593"/>
      <c r="B1588" s="593"/>
      <c r="R1588" s="378"/>
      <c r="S1588"/>
    </row>
    <row r="1589" spans="1:19" x14ac:dyDescent="0.3">
      <c r="A1589" s="593"/>
      <c r="B1589" s="593"/>
      <c r="R1589" s="378"/>
      <c r="S1589"/>
    </row>
    <row r="1590" spans="1:19" x14ac:dyDescent="0.3">
      <c r="A1590" s="593"/>
      <c r="B1590" s="593"/>
      <c r="R1590" s="378"/>
      <c r="S1590"/>
    </row>
    <row r="1591" spans="1:19" x14ac:dyDescent="0.3">
      <c r="A1591" s="593"/>
      <c r="B1591" s="593"/>
      <c r="R1591" s="378"/>
      <c r="S1591"/>
    </row>
    <row r="1592" spans="1:19" x14ac:dyDescent="0.3">
      <c r="A1592" s="593"/>
      <c r="B1592" s="593"/>
      <c r="R1592" s="378"/>
      <c r="S1592"/>
    </row>
    <row r="1593" spans="1:19" x14ac:dyDescent="0.3">
      <c r="A1593" s="593"/>
      <c r="B1593" s="593"/>
      <c r="R1593" s="378"/>
      <c r="S1593"/>
    </row>
    <row r="1594" spans="1:19" x14ac:dyDescent="0.3">
      <c r="A1594" s="593"/>
      <c r="B1594" s="593"/>
      <c r="R1594" s="378"/>
      <c r="S1594"/>
    </row>
    <row r="1595" spans="1:19" x14ac:dyDescent="0.3">
      <c r="A1595" s="593"/>
      <c r="B1595" s="593"/>
      <c r="R1595" s="378"/>
      <c r="S1595"/>
    </row>
    <row r="1596" spans="1:19" x14ac:dyDescent="0.3">
      <c r="A1596" s="593"/>
      <c r="B1596" s="593"/>
      <c r="R1596" s="378"/>
      <c r="S1596"/>
    </row>
    <row r="1597" spans="1:19" x14ac:dyDescent="0.3">
      <c r="A1597" s="593"/>
      <c r="B1597" s="593"/>
      <c r="R1597" s="378"/>
      <c r="S1597"/>
    </row>
    <row r="1598" spans="1:19" x14ac:dyDescent="0.3">
      <c r="A1598" s="593"/>
      <c r="B1598" s="593"/>
      <c r="R1598" s="378"/>
      <c r="S1598"/>
    </row>
    <row r="1599" spans="1:19" x14ac:dyDescent="0.3">
      <c r="A1599" s="593"/>
      <c r="B1599" s="593"/>
      <c r="R1599" s="378"/>
      <c r="S1599"/>
    </row>
    <row r="1600" spans="1:19" x14ac:dyDescent="0.3">
      <c r="A1600" s="593"/>
      <c r="B1600" s="593"/>
      <c r="R1600" s="378"/>
      <c r="S1600"/>
    </row>
    <row r="1601" spans="1:19" x14ac:dyDescent="0.3">
      <c r="A1601" s="593"/>
      <c r="B1601" s="593"/>
      <c r="R1601" s="378"/>
      <c r="S1601"/>
    </row>
    <row r="1602" spans="1:19" x14ac:dyDescent="0.3">
      <c r="A1602" s="593"/>
      <c r="B1602" s="593"/>
      <c r="R1602" s="378"/>
      <c r="S1602"/>
    </row>
    <row r="1603" spans="1:19" x14ac:dyDescent="0.3">
      <c r="A1603" s="593"/>
      <c r="B1603" s="593"/>
      <c r="R1603" s="378"/>
      <c r="S1603"/>
    </row>
    <row r="1604" spans="1:19" x14ac:dyDescent="0.3">
      <c r="A1604" s="593"/>
      <c r="B1604" s="593"/>
      <c r="R1604" s="378"/>
      <c r="S1604"/>
    </row>
    <row r="1605" spans="1:19" x14ac:dyDescent="0.3">
      <c r="A1605" s="593"/>
      <c r="B1605" s="593"/>
      <c r="R1605" s="378"/>
      <c r="S1605"/>
    </row>
    <row r="1606" spans="1:19" x14ac:dyDescent="0.3">
      <c r="A1606" s="593"/>
      <c r="B1606" s="593"/>
      <c r="R1606" s="378"/>
      <c r="S1606"/>
    </row>
    <row r="1607" spans="1:19" x14ac:dyDescent="0.3">
      <c r="A1607" s="593"/>
      <c r="B1607" s="593"/>
      <c r="R1607" s="378"/>
      <c r="S1607"/>
    </row>
    <row r="1608" spans="1:19" x14ac:dyDescent="0.3">
      <c r="A1608" s="593"/>
      <c r="B1608" s="593"/>
      <c r="R1608" s="378"/>
      <c r="S1608"/>
    </row>
    <row r="1609" spans="1:19" x14ac:dyDescent="0.3">
      <c r="A1609" s="593"/>
      <c r="B1609" s="593"/>
      <c r="R1609" s="378"/>
      <c r="S1609"/>
    </row>
    <row r="1610" spans="1:19" x14ac:dyDescent="0.3">
      <c r="A1610" s="593"/>
      <c r="B1610" s="593"/>
      <c r="R1610" s="378"/>
      <c r="S1610"/>
    </row>
    <row r="1611" spans="1:19" x14ac:dyDescent="0.3">
      <c r="A1611" s="593"/>
      <c r="B1611" s="593"/>
      <c r="R1611" s="378"/>
      <c r="S1611"/>
    </row>
    <row r="1612" spans="1:19" x14ac:dyDescent="0.3">
      <c r="A1612" s="593"/>
      <c r="B1612" s="593"/>
      <c r="R1612" s="378"/>
      <c r="S1612"/>
    </row>
    <row r="1613" spans="1:19" x14ac:dyDescent="0.3">
      <c r="A1613" s="593"/>
      <c r="B1613" s="593"/>
      <c r="R1613" s="378"/>
      <c r="S1613"/>
    </row>
    <row r="1614" spans="1:19" x14ac:dyDescent="0.3">
      <c r="A1614" s="593"/>
      <c r="B1614" s="593"/>
      <c r="R1614" s="378"/>
      <c r="S1614"/>
    </row>
    <row r="1615" spans="1:19" x14ac:dyDescent="0.3">
      <c r="A1615" s="593"/>
      <c r="B1615" s="593"/>
      <c r="R1615" s="378"/>
      <c r="S1615"/>
    </row>
    <row r="1616" spans="1:19" x14ac:dyDescent="0.3">
      <c r="A1616" s="593"/>
      <c r="B1616" s="593"/>
      <c r="R1616" s="378"/>
      <c r="S1616"/>
    </row>
    <row r="1617" spans="1:19" x14ac:dyDescent="0.3">
      <c r="A1617" s="593"/>
      <c r="B1617" s="593"/>
      <c r="R1617" s="378"/>
      <c r="S1617"/>
    </row>
    <row r="1618" spans="1:19" x14ac:dyDescent="0.3">
      <c r="A1618" s="593"/>
      <c r="B1618" s="593"/>
      <c r="R1618" s="378"/>
      <c r="S1618"/>
    </row>
    <row r="1619" spans="1:19" x14ac:dyDescent="0.3">
      <c r="A1619" s="593"/>
      <c r="B1619" s="593"/>
      <c r="R1619" s="378"/>
      <c r="S1619"/>
    </row>
    <row r="1620" spans="1:19" x14ac:dyDescent="0.3">
      <c r="A1620" s="593"/>
      <c r="B1620" s="593"/>
      <c r="R1620" s="378"/>
      <c r="S1620"/>
    </row>
    <row r="1621" spans="1:19" x14ac:dyDescent="0.3">
      <c r="A1621" s="593"/>
      <c r="B1621" s="593"/>
      <c r="R1621" s="378"/>
      <c r="S1621"/>
    </row>
    <row r="1622" spans="1:19" x14ac:dyDescent="0.3">
      <c r="A1622" s="593"/>
      <c r="B1622" s="593"/>
      <c r="R1622" s="378"/>
      <c r="S1622"/>
    </row>
    <row r="1623" spans="1:19" x14ac:dyDescent="0.3">
      <c r="A1623" s="593"/>
      <c r="B1623" s="593"/>
      <c r="R1623" s="378"/>
      <c r="S1623"/>
    </row>
    <row r="1624" spans="1:19" x14ac:dyDescent="0.3">
      <c r="A1624" s="593"/>
      <c r="B1624" s="593"/>
      <c r="R1624" s="378"/>
      <c r="S1624"/>
    </row>
    <row r="1625" spans="1:19" x14ac:dyDescent="0.3">
      <c r="A1625" s="593"/>
      <c r="B1625" s="593"/>
      <c r="R1625" s="378"/>
      <c r="S1625"/>
    </row>
    <row r="1626" spans="1:19" x14ac:dyDescent="0.3">
      <c r="A1626" s="593"/>
      <c r="B1626" s="593"/>
      <c r="R1626" s="378"/>
      <c r="S1626"/>
    </row>
    <row r="1627" spans="1:19" x14ac:dyDescent="0.3">
      <c r="A1627" s="593"/>
      <c r="B1627" s="593"/>
      <c r="R1627" s="378"/>
      <c r="S1627"/>
    </row>
    <row r="1628" spans="1:19" x14ac:dyDescent="0.3">
      <c r="A1628" s="593"/>
      <c r="B1628" s="593"/>
      <c r="R1628" s="378"/>
      <c r="S1628"/>
    </row>
    <row r="1629" spans="1:19" x14ac:dyDescent="0.3">
      <c r="A1629" s="593"/>
      <c r="B1629" s="593"/>
      <c r="R1629" s="378"/>
      <c r="S1629"/>
    </row>
    <row r="1630" spans="1:19" x14ac:dyDescent="0.3">
      <c r="A1630" s="593"/>
      <c r="B1630" s="593"/>
      <c r="R1630" s="378"/>
      <c r="S1630"/>
    </row>
    <row r="1631" spans="1:19" x14ac:dyDescent="0.3">
      <c r="A1631" s="593"/>
      <c r="B1631" s="593"/>
      <c r="R1631" s="378"/>
      <c r="S1631"/>
    </row>
    <row r="1632" spans="1:19" x14ac:dyDescent="0.3">
      <c r="A1632" s="593"/>
      <c r="B1632" s="593"/>
      <c r="R1632" s="378"/>
      <c r="S1632"/>
    </row>
    <row r="1633" spans="1:19" x14ac:dyDescent="0.3">
      <c r="A1633" s="593"/>
      <c r="B1633" s="593"/>
      <c r="R1633" s="378"/>
      <c r="S1633"/>
    </row>
    <row r="1634" spans="1:19" x14ac:dyDescent="0.3">
      <c r="A1634" s="593"/>
      <c r="B1634" s="593"/>
      <c r="R1634" s="378"/>
      <c r="S1634"/>
    </row>
    <row r="1635" spans="1:19" x14ac:dyDescent="0.3">
      <c r="A1635" s="593"/>
      <c r="B1635" s="593"/>
      <c r="R1635" s="378"/>
      <c r="S1635"/>
    </row>
    <row r="1636" spans="1:19" x14ac:dyDescent="0.3">
      <c r="A1636" s="593"/>
      <c r="B1636" s="593"/>
      <c r="R1636" s="378"/>
      <c r="S1636"/>
    </row>
    <row r="1637" spans="1:19" x14ac:dyDescent="0.3">
      <c r="A1637" s="593"/>
      <c r="B1637" s="593"/>
      <c r="R1637" s="378"/>
      <c r="S1637"/>
    </row>
    <row r="1638" spans="1:19" x14ac:dyDescent="0.3">
      <c r="A1638" s="593"/>
      <c r="B1638" s="593"/>
      <c r="R1638" s="378"/>
      <c r="S1638"/>
    </row>
    <row r="1639" spans="1:19" x14ac:dyDescent="0.3">
      <c r="A1639" s="593"/>
      <c r="B1639" s="593"/>
      <c r="R1639" s="378"/>
      <c r="S1639"/>
    </row>
    <row r="1640" spans="1:19" x14ac:dyDescent="0.3">
      <c r="A1640" s="593"/>
      <c r="B1640" s="593"/>
      <c r="R1640" s="378"/>
      <c r="S1640"/>
    </row>
    <row r="1641" spans="1:19" x14ac:dyDescent="0.3">
      <c r="A1641" s="593"/>
      <c r="B1641" s="593"/>
      <c r="R1641" s="378"/>
      <c r="S1641"/>
    </row>
    <row r="1642" spans="1:19" x14ac:dyDescent="0.3">
      <c r="A1642" s="593"/>
      <c r="B1642" s="593"/>
      <c r="R1642" s="378"/>
      <c r="S1642"/>
    </row>
    <row r="1643" spans="1:19" x14ac:dyDescent="0.3">
      <c r="A1643" s="593"/>
      <c r="B1643" s="593"/>
      <c r="R1643" s="378"/>
      <c r="S1643"/>
    </row>
    <row r="1644" spans="1:19" x14ac:dyDescent="0.3">
      <c r="A1644" s="593"/>
      <c r="B1644" s="593"/>
      <c r="R1644" s="378"/>
      <c r="S1644"/>
    </row>
    <row r="1645" spans="1:19" x14ac:dyDescent="0.3">
      <c r="A1645" s="593"/>
      <c r="B1645" s="593"/>
      <c r="R1645" s="378"/>
      <c r="S1645"/>
    </row>
    <row r="1646" spans="1:19" x14ac:dyDescent="0.3">
      <c r="A1646" s="593"/>
      <c r="B1646" s="593"/>
      <c r="R1646" s="378"/>
      <c r="S1646"/>
    </row>
    <row r="1647" spans="1:19" x14ac:dyDescent="0.3">
      <c r="A1647" s="593"/>
      <c r="B1647" s="593"/>
      <c r="R1647" s="378"/>
      <c r="S1647"/>
    </row>
    <row r="1648" spans="1:19" x14ac:dyDescent="0.3">
      <c r="A1648" s="593"/>
      <c r="B1648" s="593"/>
      <c r="R1648" s="378"/>
      <c r="S1648"/>
    </row>
    <row r="1649" spans="1:19" x14ac:dyDescent="0.3">
      <c r="A1649" s="593"/>
      <c r="B1649" s="593"/>
      <c r="R1649" s="378"/>
      <c r="S1649"/>
    </row>
    <row r="1650" spans="1:19" x14ac:dyDescent="0.3">
      <c r="A1650" s="593"/>
      <c r="B1650" s="593"/>
      <c r="R1650" s="378"/>
      <c r="S1650"/>
    </row>
    <row r="1651" spans="1:19" x14ac:dyDescent="0.3">
      <c r="A1651" s="593"/>
      <c r="B1651" s="593"/>
      <c r="R1651" s="378"/>
      <c r="S1651"/>
    </row>
    <row r="1652" spans="1:19" x14ac:dyDescent="0.3">
      <c r="A1652" s="593"/>
      <c r="B1652" s="593"/>
      <c r="R1652" s="378"/>
      <c r="S1652"/>
    </row>
    <row r="1653" spans="1:19" x14ac:dyDescent="0.3">
      <c r="A1653" s="593"/>
      <c r="B1653" s="593"/>
      <c r="R1653" s="378"/>
      <c r="S1653"/>
    </row>
    <row r="1654" spans="1:19" x14ac:dyDescent="0.3">
      <c r="A1654" s="593"/>
      <c r="B1654" s="593"/>
      <c r="R1654" s="378"/>
      <c r="S1654"/>
    </row>
    <row r="1655" spans="1:19" x14ac:dyDescent="0.3">
      <c r="A1655" s="593"/>
      <c r="B1655" s="593"/>
      <c r="R1655" s="378"/>
      <c r="S1655"/>
    </row>
    <row r="1656" spans="1:19" x14ac:dyDescent="0.3">
      <c r="A1656" s="593"/>
      <c r="B1656" s="593"/>
      <c r="R1656" s="378"/>
      <c r="S1656"/>
    </row>
    <row r="1657" spans="1:19" x14ac:dyDescent="0.3">
      <c r="A1657" s="593"/>
      <c r="B1657" s="593"/>
      <c r="R1657" s="378"/>
      <c r="S1657"/>
    </row>
    <row r="1658" spans="1:19" x14ac:dyDescent="0.3">
      <c r="A1658" s="593"/>
      <c r="B1658" s="593"/>
      <c r="R1658" s="378"/>
      <c r="S1658"/>
    </row>
    <row r="1659" spans="1:19" x14ac:dyDescent="0.3">
      <c r="A1659" s="593"/>
      <c r="B1659" s="593"/>
      <c r="R1659" s="378"/>
      <c r="S1659"/>
    </row>
    <row r="1660" spans="1:19" x14ac:dyDescent="0.3">
      <c r="A1660" s="593"/>
      <c r="B1660" s="593"/>
      <c r="R1660" s="378"/>
      <c r="S1660"/>
    </row>
    <row r="1661" spans="1:19" x14ac:dyDescent="0.3">
      <c r="A1661" s="593"/>
      <c r="B1661" s="593"/>
      <c r="R1661" s="378"/>
      <c r="S1661"/>
    </row>
    <row r="1662" spans="1:19" x14ac:dyDescent="0.3">
      <c r="A1662" s="593"/>
      <c r="B1662" s="593"/>
      <c r="R1662" s="378"/>
      <c r="S1662"/>
    </row>
    <row r="1663" spans="1:19" x14ac:dyDescent="0.3">
      <c r="A1663" s="593"/>
      <c r="B1663" s="593"/>
      <c r="R1663" s="378"/>
      <c r="S1663"/>
    </row>
    <row r="1664" spans="1:19" x14ac:dyDescent="0.3">
      <c r="A1664" s="593"/>
      <c r="B1664" s="593"/>
      <c r="R1664" s="378"/>
      <c r="S1664"/>
    </row>
    <row r="1665" spans="1:19" x14ac:dyDescent="0.3">
      <c r="A1665" s="593"/>
      <c r="B1665" s="593"/>
      <c r="R1665" s="378"/>
      <c r="S1665"/>
    </row>
    <row r="1666" spans="1:19" x14ac:dyDescent="0.3">
      <c r="A1666" s="593"/>
      <c r="B1666" s="593"/>
      <c r="R1666" s="378"/>
      <c r="S1666"/>
    </row>
    <row r="1667" spans="1:19" x14ac:dyDescent="0.3">
      <c r="A1667" s="593"/>
      <c r="B1667" s="593"/>
      <c r="R1667" s="378"/>
      <c r="S1667"/>
    </row>
    <row r="1668" spans="1:19" x14ac:dyDescent="0.3">
      <c r="A1668" s="593"/>
      <c r="B1668" s="593"/>
      <c r="R1668" s="378"/>
      <c r="S1668"/>
    </row>
    <row r="1669" spans="1:19" x14ac:dyDescent="0.3">
      <c r="A1669" s="593"/>
      <c r="B1669" s="593"/>
      <c r="R1669" s="378"/>
      <c r="S1669"/>
    </row>
    <row r="1670" spans="1:19" x14ac:dyDescent="0.3">
      <c r="A1670" s="593"/>
      <c r="B1670" s="593"/>
      <c r="R1670" s="378"/>
      <c r="S1670"/>
    </row>
    <row r="1671" spans="1:19" x14ac:dyDescent="0.3">
      <c r="A1671" s="593"/>
      <c r="B1671" s="593"/>
      <c r="R1671" s="378"/>
      <c r="S1671"/>
    </row>
    <row r="1672" spans="1:19" x14ac:dyDescent="0.3">
      <c r="A1672" s="593"/>
      <c r="B1672" s="593"/>
      <c r="R1672" s="378"/>
      <c r="S1672"/>
    </row>
    <row r="1673" spans="1:19" x14ac:dyDescent="0.3">
      <c r="A1673" s="593"/>
      <c r="B1673" s="593"/>
      <c r="R1673" s="378"/>
      <c r="S1673"/>
    </row>
    <row r="1674" spans="1:19" x14ac:dyDescent="0.3">
      <c r="A1674" s="593"/>
      <c r="B1674" s="593"/>
      <c r="R1674" s="378"/>
      <c r="S1674"/>
    </row>
    <row r="1675" spans="1:19" x14ac:dyDescent="0.3">
      <c r="A1675" s="593"/>
      <c r="B1675" s="593"/>
      <c r="R1675" s="378"/>
      <c r="S1675"/>
    </row>
    <row r="1676" spans="1:19" x14ac:dyDescent="0.3">
      <c r="A1676" s="593"/>
      <c r="B1676" s="593"/>
      <c r="R1676" s="378"/>
      <c r="S1676"/>
    </row>
    <row r="1677" spans="1:19" x14ac:dyDescent="0.3">
      <c r="A1677" s="593"/>
      <c r="B1677" s="593"/>
      <c r="R1677" s="378"/>
      <c r="S1677"/>
    </row>
    <row r="1678" spans="1:19" x14ac:dyDescent="0.3">
      <c r="A1678" s="593"/>
      <c r="B1678" s="593"/>
      <c r="R1678" s="378"/>
      <c r="S1678"/>
    </row>
    <row r="1679" spans="1:19" x14ac:dyDescent="0.3">
      <c r="A1679" s="593"/>
      <c r="B1679" s="593"/>
      <c r="R1679" s="378"/>
      <c r="S1679"/>
    </row>
    <row r="1680" spans="1:19" x14ac:dyDescent="0.3">
      <c r="A1680" s="593"/>
      <c r="B1680" s="593"/>
      <c r="R1680" s="378"/>
      <c r="S1680"/>
    </row>
    <row r="1681" spans="1:19" x14ac:dyDescent="0.3">
      <c r="A1681" s="593"/>
      <c r="B1681" s="593"/>
      <c r="R1681" s="378"/>
      <c r="S1681"/>
    </row>
    <row r="1682" spans="1:19" x14ac:dyDescent="0.3">
      <c r="A1682" s="593"/>
      <c r="B1682" s="593"/>
      <c r="R1682" s="378"/>
      <c r="S1682"/>
    </row>
    <row r="1683" spans="1:19" x14ac:dyDescent="0.3">
      <c r="A1683" s="593"/>
      <c r="B1683" s="593"/>
      <c r="R1683" s="378"/>
      <c r="S1683"/>
    </row>
    <row r="1684" spans="1:19" x14ac:dyDescent="0.3">
      <c r="A1684" s="593"/>
      <c r="B1684" s="593"/>
      <c r="R1684" s="378"/>
      <c r="S1684"/>
    </row>
    <row r="1685" spans="1:19" x14ac:dyDescent="0.3">
      <c r="A1685" s="593"/>
      <c r="B1685" s="593"/>
      <c r="R1685" s="378"/>
      <c r="S1685"/>
    </row>
    <row r="1686" spans="1:19" x14ac:dyDescent="0.3">
      <c r="A1686" s="593"/>
      <c r="B1686" s="593"/>
      <c r="R1686" s="378"/>
      <c r="S1686"/>
    </row>
    <row r="1687" spans="1:19" x14ac:dyDescent="0.3">
      <c r="A1687" s="593"/>
      <c r="B1687" s="593"/>
      <c r="R1687" s="378"/>
      <c r="S1687"/>
    </row>
    <row r="1688" spans="1:19" x14ac:dyDescent="0.3">
      <c r="A1688" s="593"/>
      <c r="B1688" s="593"/>
      <c r="R1688" s="378"/>
      <c r="S1688"/>
    </row>
    <row r="1689" spans="1:19" x14ac:dyDescent="0.3">
      <c r="A1689" s="593"/>
      <c r="B1689" s="593"/>
      <c r="R1689" s="378"/>
      <c r="S1689"/>
    </row>
    <row r="1690" spans="1:19" x14ac:dyDescent="0.3">
      <c r="A1690" s="593"/>
      <c r="B1690" s="593"/>
      <c r="R1690" s="378"/>
      <c r="S1690"/>
    </row>
    <row r="1691" spans="1:19" x14ac:dyDescent="0.3">
      <c r="A1691" s="593"/>
      <c r="B1691" s="593"/>
      <c r="R1691" s="378"/>
      <c r="S1691"/>
    </row>
    <row r="1692" spans="1:19" x14ac:dyDescent="0.3">
      <c r="A1692" s="593"/>
      <c r="B1692" s="593"/>
      <c r="R1692" s="378"/>
      <c r="S1692"/>
    </row>
    <row r="1693" spans="1:19" x14ac:dyDescent="0.3">
      <c r="A1693" s="593"/>
      <c r="B1693" s="593"/>
      <c r="R1693" s="378"/>
      <c r="S1693"/>
    </row>
    <row r="1694" spans="1:19" x14ac:dyDescent="0.3">
      <c r="A1694" s="593"/>
      <c r="B1694" s="593"/>
      <c r="R1694" s="378"/>
      <c r="S1694"/>
    </row>
    <row r="1695" spans="1:19" x14ac:dyDescent="0.3">
      <c r="A1695" s="593"/>
      <c r="B1695" s="593"/>
      <c r="R1695" s="378"/>
      <c r="S1695"/>
    </row>
    <row r="1696" spans="1:19" x14ac:dyDescent="0.3">
      <c r="A1696" s="593"/>
      <c r="B1696" s="593"/>
      <c r="R1696" s="378"/>
      <c r="S1696"/>
    </row>
    <row r="1697" spans="1:19" x14ac:dyDescent="0.3">
      <c r="A1697" s="593"/>
      <c r="B1697" s="593"/>
      <c r="R1697" s="378"/>
      <c r="S1697"/>
    </row>
    <row r="1698" spans="1:19" x14ac:dyDescent="0.3">
      <c r="A1698" s="593"/>
      <c r="B1698" s="593"/>
      <c r="R1698" s="378"/>
      <c r="S1698"/>
    </row>
    <row r="1699" spans="1:19" x14ac:dyDescent="0.3">
      <c r="A1699" s="593"/>
      <c r="B1699" s="593"/>
      <c r="R1699" s="378"/>
      <c r="S1699"/>
    </row>
    <row r="1700" spans="1:19" x14ac:dyDescent="0.3">
      <c r="A1700" s="593"/>
      <c r="B1700" s="593"/>
      <c r="R1700" s="378"/>
      <c r="S1700"/>
    </row>
    <row r="1701" spans="1:19" x14ac:dyDescent="0.3">
      <c r="A1701" s="593"/>
      <c r="B1701" s="593"/>
      <c r="R1701" s="378"/>
      <c r="S1701"/>
    </row>
    <row r="1702" spans="1:19" x14ac:dyDescent="0.3">
      <c r="A1702" s="593"/>
      <c r="B1702" s="593"/>
      <c r="R1702" s="378"/>
      <c r="S1702"/>
    </row>
    <row r="1703" spans="1:19" x14ac:dyDescent="0.3">
      <c r="A1703" s="593"/>
      <c r="B1703" s="593"/>
      <c r="R1703" s="378"/>
      <c r="S1703"/>
    </row>
    <row r="1704" spans="1:19" x14ac:dyDescent="0.3">
      <c r="A1704" s="593"/>
      <c r="B1704" s="593"/>
      <c r="R1704" s="378"/>
      <c r="S1704"/>
    </row>
    <row r="1705" spans="1:19" x14ac:dyDescent="0.3">
      <c r="A1705" s="593"/>
      <c r="B1705" s="593"/>
      <c r="R1705" s="378"/>
      <c r="S1705"/>
    </row>
    <row r="1706" spans="1:19" x14ac:dyDescent="0.3">
      <c r="A1706" s="593"/>
      <c r="B1706" s="593"/>
      <c r="R1706" s="378"/>
      <c r="S1706"/>
    </row>
    <row r="1707" spans="1:19" x14ac:dyDescent="0.3">
      <c r="A1707" s="593"/>
      <c r="B1707" s="593"/>
      <c r="R1707" s="378"/>
      <c r="S1707"/>
    </row>
    <row r="1708" spans="1:19" x14ac:dyDescent="0.3">
      <c r="A1708" s="593"/>
      <c r="B1708" s="593"/>
      <c r="R1708" s="378"/>
      <c r="S1708"/>
    </row>
    <row r="1709" spans="1:19" x14ac:dyDescent="0.3">
      <c r="A1709" s="593"/>
      <c r="B1709" s="593"/>
      <c r="R1709" s="378"/>
      <c r="S1709"/>
    </row>
    <row r="1710" spans="1:19" x14ac:dyDescent="0.3">
      <c r="A1710" s="593"/>
      <c r="B1710" s="593"/>
      <c r="R1710" s="378"/>
      <c r="S1710"/>
    </row>
    <row r="1711" spans="1:19" x14ac:dyDescent="0.3">
      <c r="A1711" s="593"/>
      <c r="B1711" s="593"/>
      <c r="R1711" s="378"/>
      <c r="S1711"/>
    </row>
    <row r="1712" spans="1:19" x14ac:dyDescent="0.3">
      <c r="A1712" s="593"/>
      <c r="B1712" s="593"/>
      <c r="R1712" s="378"/>
      <c r="S1712"/>
    </row>
    <row r="1713" spans="1:19" x14ac:dyDescent="0.3">
      <c r="A1713" s="593"/>
      <c r="B1713" s="593"/>
      <c r="R1713" s="378"/>
      <c r="S1713"/>
    </row>
    <row r="1714" spans="1:19" x14ac:dyDescent="0.3">
      <c r="A1714" s="593"/>
      <c r="B1714" s="593"/>
      <c r="R1714" s="378"/>
      <c r="S1714"/>
    </row>
    <row r="1715" spans="1:19" x14ac:dyDescent="0.3">
      <c r="A1715" s="593"/>
      <c r="B1715" s="593"/>
      <c r="R1715" s="378"/>
      <c r="S1715"/>
    </row>
    <row r="1716" spans="1:19" x14ac:dyDescent="0.3">
      <c r="A1716" s="593"/>
      <c r="B1716" s="593"/>
      <c r="R1716" s="378"/>
      <c r="S1716"/>
    </row>
    <row r="1717" spans="1:19" x14ac:dyDescent="0.3">
      <c r="A1717" s="593"/>
      <c r="B1717" s="593"/>
      <c r="R1717" s="378"/>
      <c r="S1717"/>
    </row>
    <row r="1718" spans="1:19" x14ac:dyDescent="0.3">
      <c r="A1718" s="593"/>
      <c r="B1718" s="593"/>
      <c r="R1718" s="378"/>
      <c r="S1718"/>
    </row>
    <row r="1719" spans="1:19" x14ac:dyDescent="0.3">
      <c r="A1719" s="593"/>
      <c r="B1719" s="593"/>
      <c r="R1719" s="378"/>
      <c r="S1719"/>
    </row>
    <row r="1720" spans="1:19" x14ac:dyDescent="0.3">
      <c r="A1720" s="593"/>
      <c r="B1720" s="593"/>
      <c r="R1720" s="378"/>
      <c r="S1720"/>
    </row>
    <row r="1721" spans="1:19" x14ac:dyDescent="0.3">
      <c r="A1721" s="593"/>
      <c r="B1721" s="593"/>
      <c r="R1721" s="378"/>
      <c r="S1721"/>
    </row>
    <row r="1722" spans="1:19" x14ac:dyDescent="0.3">
      <c r="A1722" s="593"/>
      <c r="B1722" s="593"/>
      <c r="R1722" s="378"/>
      <c r="S1722"/>
    </row>
    <row r="1723" spans="1:19" x14ac:dyDescent="0.3">
      <c r="A1723" s="593"/>
      <c r="B1723" s="593"/>
      <c r="R1723" s="378"/>
      <c r="S1723"/>
    </row>
    <row r="1724" spans="1:19" x14ac:dyDescent="0.3">
      <c r="A1724" s="593"/>
      <c r="B1724" s="593"/>
      <c r="R1724" s="378"/>
      <c r="S1724"/>
    </row>
    <row r="1725" spans="1:19" x14ac:dyDescent="0.3">
      <c r="A1725" s="593"/>
      <c r="B1725" s="593"/>
      <c r="R1725" s="378"/>
      <c r="S1725"/>
    </row>
    <row r="1726" spans="1:19" x14ac:dyDescent="0.3">
      <c r="A1726" s="593"/>
      <c r="B1726" s="593"/>
      <c r="R1726" s="378"/>
      <c r="S1726"/>
    </row>
    <row r="1727" spans="1:19" x14ac:dyDescent="0.3">
      <c r="A1727" s="593"/>
      <c r="B1727" s="593"/>
      <c r="R1727" s="378"/>
      <c r="S1727"/>
    </row>
    <row r="1728" spans="1:19" x14ac:dyDescent="0.3">
      <c r="A1728" s="593"/>
      <c r="B1728" s="593"/>
      <c r="R1728" s="378"/>
      <c r="S1728"/>
    </row>
    <row r="1729" spans="1:19" x14ac:dyDescent="0.3">
      <c r="A1729" s="593"/>
      <c r="B1729" s="593"/>
      <c r="R1729" s="378"/>
      <c r="S1729"/>
    </row>
    <row r="1730" spans="1:19" x14ac:dyDescent="0.3">
      <c r="A1730" s="593"/>
      <c r="B1730" s="593"/>
      <c r="R1730" s="378"/>
      <c r="S1730"/>
    </row>
    <row r="1731" spans="1:19" x14ac:dyDescent="0.3">
      <c r="A1731" s="593"/>
      <c r="B1731" s="593"/>
      <c r="R1731" s="378"/>
      <c r="S1731"/>
    </row>
    <row r="1732" spans="1:19" x14ac:dyDescent="0.3">
      <c r="A1732" s="593"/>
      <c r="B1732" s="593"/>
      <c r="R1732" s="378"/>
      <c r="S1732"/>
    </row>
    <row r="1733" spans="1:19" x14ac:dyDescent="0.3">
      <c r="A1733" s="593"/>
      <c r="B1733" s="593"/>
      <c r="R1733" s="378"/>
      <c r="S1733"/>
    </row>
    <row r="1734" spans="1:19" x14ac:dyDescent="0.3">
      <c r="A1734" s="593"/>
      <c r="B1734" s="593"/>
      <c r="R1734" s="378"/>
      <c r="S1734"/>
    </row>
    <row r="1735" spans="1:19" x14ac:dyDescent="0.3">
      <c r="A1735" s="593"/>
      <c r="B1735" s="593"/>
      <c r="R1735" s="378"/>
      <c r="S1735"/>
    </row>
    <row r="1736" spans="1:19" x14ac:dyDescent="0.3">
      <c r="A1736" s="593"/>
      <c r="B1736" s="593"/>
      <c r="R1736" s="378"/>
      <c r="S1736"/>
    </row>
    <row r="1737" spans="1:19" x14ac:dyDescent="0.3">
      <c r="A1737" s="593"/>
      <c r="B1737" s="593"/>
      <c r="R1737" s="378"/>
      <c r="S1737"/>
    </row>
    <row r="1738" spans="1:19" x14ac:dyDescent="0.3">
      <c r="A1738" s="593"/>
      <c r="B1738" s="593"/>
      <c r="R1738" s="378"/>
      <c r="S1738"/>
    </row>
    <row r="1739" spans="1:19" x14ac:dyDescent="0.3">
      <c r="A1739" s="593"/>
      <c r="B1739" s="593"/>
      <c r="R1739" s="378"/>
      <c r="S1739"/>
    </row>
    <row r="1740" spans="1:19" x14ac:dyDescent="0.3">
      <c r="A1740" s="593"/>
      <c r="B1740" s="593"/>
      <c r="R1740" s="378"/>
      <c r="S1740"/>
    </row>
    <row r="1741" spans="1:19" x14ac:dyDescent="0.3">
      <c r="A1741" s="593"/>
      <c r="B1741" s="593"/>
      <c r="R1741" s="378"/>
      <c r="S1741"/>
    </row>
    <row r="1742" spans="1:19" x14ac:dyDescent="0.3">
      <c r="A1742" s="593"/>
      <c r="B1742" s="593"/>
      <c r="R1742" s="378"/>
      <c r="S1742"/>
    </row>
    <row r="1743" spans="1:19" x14ac:dyDescent="0.3">
      <c r="A1743" s="593"/>
      <c r="B1743" s="593"/>
      <c r="R1743" s="378"/>
      <c r="S1743"/>
    </row>
    <row r="1744" spans="1:19" x14ac:dyDescent="0.3">
      <c r="A1744" s="593"/>
      <c r="B1744" s="593"/>
      <c r="R1744" s="378"/>
      <c r="S1744"/>
    </row>
    <row r="1745" spans="1:19" x14ac:dyDescent="0.3">
      <c r="A1745" s="593"/>
      <c r="B1745" s="593"/>
      <c r="R1745" s="378"/>
      <c r="S1745"/>
    </row>
    <row r="1746" spans="1:19" x14ac:dyDescent="0.3">
      <c r="A1746" s="593"/>
      <c r="B1746" s="593"/>
      <c r="R1746" s="378"/>
      <c r="S1746"/>
    </row>
    <row r="1747" spans="1:19" x14ac:dyDescent="0.3">
      <c r="A1747" s="593"/>
      <c r="B1747" s="593"/>
      <c r="R1747" s="378"/>
      <c r="S1747"/>
    </row>
    <row r="1748" spans="1:19" x14ac:dyDescent="0.3">
      <c r="A1748" s="593"/>
      <c r="B1748" s="593"/>
      <c r="R1748" s="378"/>
      <c r="S1748"/>
    </row>
    <row r="1749" spans="1:19" x14ac:dyDescent="0.3">
      <c r="A1749" s="593"/>
      <c r="B1749" s="593"/>
      <c r="R1749" s="378"/>
      <c r="S1749"/>
    </row>
    <row r="1750" spans="1:19" x14ac:dyDescent="0.3">
      <c r="A1750" s="593"/>
      <c r="B1750" s="593"/>
      <c r="R1750" s="378"/>
      <c r="S1750"/>
    </row>
    <row r="1751" spans="1:19" x14ac:dyDescent="0.3">
      <c r="A1751" s="593"/>
      <c r="B1751" s="593"/>
      <c r="R1751" s="378"/>
      <c r="S1751"/>
    </row>
    <row r="1752" spans="1:19" x14ac:dyDescent="0.3">
      <c r="A1752" s="593"/>
      <c r="B1752" s="593"/>
      <c r="R1752" s="378"/>
      <c r="S1752"/>
    </row>
    <row r="1753" spans="1:19" x14ac:dyDescent="0.3">
      <c r="A1753" s="593"/>
      <c r="B1753" s="593"/>
      <c r="R1753" s="378"/>
      <c r="S1753"/>
    </row>
    <row r="1754" spans="1:19" x14ac:dyDescent="0.3">
      <c r="A1754" s="593"/>
      <c r="B1754" s="593"/>
      <c r="R1754" s="378"/>
      <c r="S1754"/>
    </row>
    <row r="1755" spans="1:19" x14ac:dyDescent="0.3">
      <c r="A1755" s="593"/>
      <c r="B1755" s="593"/>
      <c r="R1755" s="378"/>
      <c r="S1755"/>
    </row>
    <row r="1756" spans="1:19" x14ac:dyDescent="0.3">
      <c r="A1756" s="593"/>
      <c r="B1756" s="593"/>
      <c r="R1756" s="378"/>
      <c r="S1756"/>
    </row>
    <row r="1757" spans="1:19" x14ac:dyDescent="0.3">
      <c r="A1757" s="593"/>
      <c r="B1757" s="593"/>
      <c r="R1757" s="378"/>
      <c r="S1757"/>
    </row>
    <row r="1758" spans="1:19" x14ac:dyDescent="0.3">
      <c r="A1758" s="593"/>
      <c r="B1758" s="593"/>
      <c r="R1758" s="378"/>
      <c r="S1758"/>
    </row>
    <row r="1759" spans="1:19" x14ac:dyDescent="0.3">
      <c r="A1759" s="593"/>
      <c r="B1759" s="593"/>
      <c r="R1759" s="378"/>
      <c r="S1759"/>
    </row>
    <row r="1760" spans="1:19" x14ac:dyDescent="0.3">
      <c r="A1760" s="593"/>
      <c r="B1760" s="593"/>
      <c r="R1760" s="378"/>
      <c r="S1760"/>
    </row>
    <row r="1761" spans="1:19" x14ac:dyDescent="0.3">
      <c r="A1761" s="593"/>
      <c r="B1761" s="593"/>
      <c r="R1761" s="378"/>
      <c r="S1761"/>
    </row>
    <row r="1762" spans="1:19" x14ac:dyDescent="0.3">
      <c r="A1762" s="593"/>
      <c r="B1762" s="593"/>
      <c r="R1762" s="378"/>
      <c r="S1762"/>
    </row>
    <row r="1763" spans="1:19" x14ac:dyDescent="0.3">
      <c r="A1763" s="593"/>
      <c r="B1763" s="593"/>
      <c r="R1763" s="378"/>
      <c r="S1763"/>
    </row>
    <row r="1764" spans="1:19" x14ac:dyDescent="0.3">
      <c r="A1764" s="593"/>
      <c r="B1764" s="593"/>
      <c r="R1764" s="378"/>
      <c r="S1764"/>
    </row>
    <row r="1765" spans="1:19" x14ac:dyDescent="0.3">
      <c r="A1765" s="593"/>
      <c r="B1765" s="593"/>
      <c r="R1765" s="378"/>
      <c r="S1765"/>
    </row>
    <row r="1766" spans="1:19" x14ac:dyDescent="0.3">
      <c r="A1766" s="593"/>
      <c r="B1766" s="593"/>
      <c r="R1766" s="378"/>
      <c r="S1766"/>
    </row>
    <row r="1767" spans="1:19" x14ac:dyDescent="0.3">
      <c r="A1767" s="593"/>
      <c r="B1767" s="593"/>
      <c r="R1767" s="378"/>
      <c r="S1767"/>
    </row>
    <row r="1768" spans="1:19" x14ac:dyDescent="0.3">
      <c r="A1768" s="593"/>
      <c r="B1768" s="593"/>
      <c r="R1768" s="378"/>
      <c r="S1768"/>
    </row>
    <row r="1769" spans="1:19" x14ac:dyDescent="0.3">
      <c r="A1769" s="593"/>
      <c r="B1769" s="593"/>
      <c r="R1769" s="378"/>
      <c r="S1769"/>
    </row>
    <row r="1770" spans="1:19" x14ac:dyDescent="0.3">
      <c r="A1770" s="593"/>
      <c r="B1770" s="593"/>
      <c r="R1770" s="378"/>
      <c r="S1770"/>
    </row>
    <row r="1771" spans="1:19" x14ac:dyDescent="0.3">
      <c r="A1771" s="593"/>
      <c r="B1771" s="593"/>
      <c r="R1771" s="378"/>
      <c r="S1771"/>
    </row>
    <row r="1772" spans="1:19" x14ac:dyDescent="0.3">
      <c r="A1772" s="593"/>
      <c r="B1772" s="593"/>
      <c r="R1772" s="378"/>
      <c r="S1772"/>
    </row>
    <row r="1773" spans="1:19" x14ac:dyDescent="0.3">
      <c r="A1773" s="593"/>
      <c r="B1773" s="593"/>
      <c r="R1773" s="378"/>
      <c r="S1773"/>
    </row>
    <row r="1774" spans="1:19" x14ac:dyDescent="0.3">
      <c r="A1774" s="593"/>
      <c r="B1774" s="593"/>
      <c r="R1774" s="378"/>
      <c r="S1774"/>
    </row>
    <row r="1775" spans="1:19" x14ac:dyDescent="0.3">
      <c r="A1775" s="593"/>
      <c r="B1775" s="593"/>
      <c r="R1775" s="378"/>
      <c r="S1775"/>
    </row>
    <row r="1776" spans="1:19" x14ac:dyDescent="0.3">
      <c r="A1776" s="593"/>
      <c r="B1776" s="593"/>
      <c r="R1776" s="378"/>
      <c r="S1776"/>
    </row>
    <row r="1777" spans="1:19" x14ac:dyDescent="0.3">
      <c r="A1777" s="593"/>
      <c r="B1777" s="593"/>
      <c r="R1777" s="378"/>
      <c r="S1777"/>
    </row>
    <row r="1778" spans="1:19" x14ac:dyDescent="0.3">
      <c r="A1778" s="593"/>
      <c r="B1778" s="593"/>
      <c r="R1778" s="378"/>
      <c r="S1778"/>
    </row>
    <row r="1779" spans="1:19" x14ac:dyDescent="0.3">
      <c r="A1779" s="593"/>
      <c r="B1779" s="593"/>
      <c r="R1779" s="378"/>
      <c r="S1779"/>
    </row>
    <row r="1780" spans="1:19" x14ac:dyDescent="0.3">
      <c r="A1780" s="593"/>
      <c r="B1780" s="593"/>
      <c r="R1780" s="378"/>
      <c r="S1780"/>
    </row>
    <row r="1781" spans="1:19" x14ac:dyDescent="0.3">
      <c r="A1781" s="593"/>
      <c r="B1781" s="593"/>
      <c r="R1781" s="378"/>
      <c r="S1781"/>
    </row>
    <row r="1782" spans="1:19" x14ac:dyDescent="0.3">
      <c r="A1782" s="593"/>
      <c r="B1782" s="593"/>
      <c r="R1782" s="378"/>
      <c r="S1782"/>
    </row>
    <row r="1783" spans="1:19" x14ac:dyDescent="0.3">
      <c r="A1783" s="593"/>
      <c r="B1783" s="593"/>
      <c r="R1783" s="378"/>
      <c r="S1783"/>
    </row>
    <row r="1784" spans="1:19" x14ac:dyDescent="0.3">
      <c r="A1784" s="593"/>
      <c r="B1784" s="593"/>
      <c r="R1784" s="378"/>
      <c r="S1784"/>
    </row>
    <row r="1785" spans="1:19" x14ac:dyDescent="0.3">
      <c r="A1785" s="593"/>
      <c r="B1785" s="593"/>
      <c r="R1785" s="378"/>
      <c r="S1785"/>
    </row>
    <row r="1786" spans="1:19" x14ac:dyDescent="0.3">
      <c r="A1786" s="593"/>
      <c r="B1786" s="593"/>
      <c r="R1786" s="378"/>
      <c r="S1786"/>
    </row>
    <row r="1787" spans="1:19" x14ac:dyDescent="0.3">
      <c r="A1787" s="593"/>
      <c r="B1787" s="593"/>
      <c r="R1787" s="378"/>
      <c r="S1787"/>
    </row>
    <row r="1788" spans="1:19" x14ac:dyDescent="0.3">
      <c r="A1788" s="593"/>
      <c r="B1788" s="593"/>
      <c r="R1788" s="378"/>
      <c r="S1788"/>
    </row>
    <row r="1789" spans="1:19" x14ac:dyDescent="0.3">
      <c r="A1789" s="593"/>
      <c r="B1789" s="593"/>
      <c r="R1789" s="378"/>
      <c r="S1789"/>
    </row>
    <row r="1790" spans="1:19" x14ac:dyDescent="0.3">
      <c r="A1790" s="593"/>
      <c r="B1790" s="593"/>
      <c r="R1790" s="378"/>
      <c r="S1790"/>
    </row>
    <row r="1791" spans="1:19" x14ac:dyDescent="0.3">
      <c r="A1791" s="593"/>
      <c r="B1791" s="593"/>
      <c r="R1791" s="378"/>
      <c r="S1791"/>
    </row>
    <row r="1792" spans="1:19" x14ac:dyDescent="0.3">
      <c r="A1792" s="593"/>
      <c r="B1792" s="593"/>
      <c r="R1792" s="378"/>
      <c r="S1792"/>
    </row>
    <row r="1793" spans="1:19" x14ac:dyDescent="0.3">
      <c r="A1793" s="593"/>
      <c r="B1793" s="593"/>
      <c r="R1793" s="378"/>
      <c r="S1793"/>
    </row>
    <row r="1794" spans="1:19" x14ac:dyDescent="0.3">
      <c r="A1794" s="593"/>
      <c r="B1794" s="593"/>
      <c r="R1794" s="378"/>
      <c r="S1794"/>
    </row>
    <row r="1795" spans="1:19" x14ac:dyDescent="0.3">
      <c r="A1795" s="593"/>
      <c r="B1795" s="593"/>
      <c r="R1795" s="378"/>
      <c r="S1795"/>
    </row>
    <row r="1796" spans="1:19" x14ac:dyDescent="0.3">
      <c r="A1796" s="593"/>
      <c r="B1796" s="593"/>
      <c r="R1796" s="378"/>
      <c r="S1796"/>
    </row>
    <row r="1797" spans="1:19" x14ac:dyDescent="0.3">
      <c r="A1797" s="593"/>
      <c r="B1797" s="593"/>
      <c r="R1797" s="378"/>
      <c r="S1797"/>
    </row>
    <row r="1798" spans="1:19" x14ac:dyDescent="0.3">
      <c r="A1798" s="593"/>
      <c r="B1798" s="593"/>
      <c r="R1798" s="378"/>
      <c r="S1798"/>
    </row>
    <row r="1799" spans="1:19" x14ac:dyDescent="0.3">
      <c r="A1799" s="593"/>
      <c r="B1799" s="593"/>
      <c r="R1799" s="378"/>
      <c r="S1799"/>
    </row>
    <row r="1800" spans="1:19" x14ac:dyDescent="0.3">
      <c r="A1800" s="593"/>
      <c r="B1800" s="593"/>
      <c r="R1800" s="378"/>
      <c r="S1800"/>
    </row>
    <row r="1801" spans="1:19" x14ac:dyDescent="0.3">
      <c r="A1801" s="593"/>
      <c r="B1801" s="593"/>
      <c r="R1801" s="378"/>
      <c r="S1801"/>
    </row>
    <row r="1802" spans="1:19" x14ac:dyDescent="0.3">
      <c r="A1802" s="593"/>
      <c r="B1802" s="593"/>
      <c r="R1802" s="378"/>
      <c r="S1802"/>
    </row>
    <row r="1803" spans="1:19" x14ac:dyDescent="0.3">
      <c r="A1803" s="593"/>
      <c r="B1803" s="593"/>
      <c r="R1803" s="378"/>
      <c r="S1803"/>
    </row>
    <row r="1804" spans="1:19" x14ac:dyDescent="0.3">
      <c r="A1804" s="593"/>
      <c r="B1804" s="593"/>
      <c r="R1804" s="378"/>
      <c r="S1804"/>
    </row>
    <row r="1805" spans="1:19" x14ac:dyDescent="0.3">
      <c r="A1805" s="593"/>
      <c r="B1805" s="593"/>
      <c r="R1805" s="378"/>
      <c r="S1805"/>
    </row>
    <row r="1806" spans="1:19" x14ac:dyDescent="0.3">
      <c r="A1806" s="593"/>
      <c r="B1806" s="593"/>
      <c r="R1806" s="378"/>
      <c r="S1806"/>
    </row>
    <row r="1807" spans="1:19" x14ac:dyDescent="0.3">
      <c r="A1807" s="593"/>
      <c r="B1807" s="593"/>
      <c r="R1807" s="378"/>
      <c r="S1807"/>
    </row>
    <row r="1808" spans="1:19" x14ac:dyDescent="0.3">
      <c r="A1808" s="593"/>
      <c r="B1808" s="593"/>
      <c r="R1808" s="378"/>
      <c r="S1808"/>
    </row>
    <row r="1809" spans="1:19" x14ac:dyDescent="0.3">
      <c r="A1809" s="593"/>
      <c r="B1809" s="593"/>
      <c r="R1809" s="378"/>
      <c r="S1809"/>
    </row>
    <row r="1810" spans="1:19" x14ac:dyDescent="0.3">
      <c r="A1810" s="593"/>
      <c r="B1810" s="593"/>
      <c r="R1810" s="378"/>
      <c r="S1810"/>
    </row>
    <row r="1811" spans="1:19" x14ac:dyDescent="0.3">
      <c r="A1811" s="593"/>
      <c r="B1811" s="593"/>
      <c r="R1811" s="378"/>
      <c r="S1811"/>
    </row>
    <row r="1812" spans="1:19" x14ac:dyDescent="0.3">
      <c r="A1812" s="593"/>
      <c r="B1812" s="593"/>
      <c r="R1812" s="378"/>
      <c r="S1812"/>
    </row>
    <row r="1813" spans="1:19" x14ac:dyDescent="0.3">
      <c r="A1813" s="593"/>
      <c r="B1813" s="593"/>
      <c r="R1813" s="378"/>
      <c r="S1813"/>
    </row>
    <row r="1814" spans="1:19" x14ac:dyDescent="0.3">
      <c r="A1814" s="593"/>
      <c r="B1814" s="593"/>
      <c r="R1814" s="378"/>
      <c r="S1814"/>
    </row>
    <row r="1815" spans="1:19" x14ac:dyDescent="0.3">
      <c r="A1815" s="593"/>
      <c r="B1815" s="593"/>
      <c r="R1815" s="378"/>
      <c r="S1815"/>
    </row>
    <row r="1816" spans="1:19" x14ac:dyDescent="0.3">
      <c r="A1816" s="593"/>
      <c r="B1816" s="593"/>
      <c r="R1816" s="378"/>
      <c r="S1816"/>
    </row>
    <row r="1817" spans="1:19" x14ac:dyDescent="0.3">
      <c r="A1817" s="593"/>
      <c r="B1817" s="593"/>
      <c r="R1817" s="378"/>
      <c r="S1817"/>
    </row>
    <row r="1818" spans="1:19" x14ac:dyDescent="0.3">
      <c r="A1818" s="593"/>
      <c r="B1818" s="593"/>
      <c r="R1818" s="378"/>
      <c r="S1818"/>
    </row>
    <row r="1819" spans="1:19" x14ac:dyDescent="0.3">
      <c r="A1819" s="593"/>
      <c r="B1819" s="593"/>
      <c r="R1819" s="378"/>
      <c r="S1819"/>
    </row>
    <row r="1820" spans="1:19" x14ac:dyDescent="0.3">
      <c r="A1820" s="593"/>
      <c r="B1820" s="593"/>
      <c r="R1820" s="378"/>
      <c r="S1820"/>
    </row>
    <row r="1821" spans="1:19" x14ac:dyDescent="0.3">
      <c r="A1821" s="593"/>
      <c r="B1821" s="593"/>
      <c r="R1821" s="378"/>
      <c r="S1821"/>
    </row>
    <row r="1822" spans="1:19" x14ac:dyDescent="0.3">
      <c r="A1822" s="593"/>
      <c r="B1822" s="593"/>
      <c r="R1822" s="378"/>
      <c r="S1822"/>
    </row>
    <row r="1823" spans="1:19" x14ac:dyDescent="0.3">
      <c r="A1823" s="593"/>
      <c r="B1823" s="593"/>
      <c r="R1823" s="378"/>
      <c r="S1823"/>
    </row>
    <row r="1824" spans="1:19" x14ac:dyDescent="0.3">
      <c r="A1824" s="593"/>
      <c r="B1824" s="593"/>
      <c r="R1824" s="378"/>
      <c r="S1824"/>
    </row>
    <row r="1825" spans="1:19" x14ac:dyDescent="0.3">
      <c r="A1825" s="593"/>
      <c r="B1825" s="593"/>
      <c r="R1825" s="378"/>
      <c r="S1825"/>
    </row>
    <row r="1826" spans="1:19" x14ac:dyDescent="0.3">
      <c r="A1826" s="593"/>
      <c r="B1826" s="593"/>
      <c r="R1826" s="378"/>
      <c r="S1826"/>
    </row>
    <row r="1827" spans="1:19" x14ac:dyDescent="0.3">
      <c r="A1827" s="593"/>
      <c r="B1827" s="593"/>
      <c r="R1827" s="378"/>
      <c r="S1827"/>
    </row>
    <row r="1828" spans="1:19" x14ac:dyDescent="0.3">
      <c r="A1828" s="593"/>
      <c r="B1828" s="593"/>
      <c r="R1828" s="378"/>
      <c r="S1828"/>
    </row>
    <row r="1829" spans="1:19" x14ac:dyDescent="0.3">
      <c r="A1829" s="593"/>
      <c r="B1829" s="593"/>
      <c r="R1829" s="378"/>
      <c r="S1829"/>
    </row>
    <row r="1830" spans="1:19" x14ac:dyDescent="0.3">
      <c r="A1830" s="593"/>
      <c r="B1830" s="593"/>
      <c r="R1830" s="378"/>
      <c r="S1830"/>
    </row>
    <row r="1831" spans="1:19" x14ac:dyDescent="0.3">
      <c r="A1831" s="593"/>
      <c r="B1831" s="593"/>
      <c r="R1831" s="378"/>
      <c r="S1831"/>
    </row>
    <row r="1832" spans="1:19" x14ac:dyDescent="0.3">
      <c r="A1832" s="593"/>
      <c r="B1832" s="593"/>
      <c r="R1832" s="378"/>
      <c r="S1832"/>
    </row>
    <row r="1833" spans="1:19" x14ac:dyDescent="0.3">
      <c r="A1833" s="593"/>
      <c r="B1833" s="593"/>
      <c r="R1833" s="378"/>
      <c r="S1833"/>
    </row>
    <row r="1834" spans="1:19" x14ac:dyDescent="0.3">
      <c r="A1834" s="593"/>
      <c r="B1834" s="593"/>
      <c r="R1834" s="378"/>
      <c r="S1834"/>
    </row>
    <row r="1835" spans="1:19" x14ac:dyDescent="0.3">
      <c r="A1835" s="593"/>
      <c r="B1835" s="593"/>
      <c r="R1835" s="378"/>
      <c r="S1835"/>
    </row>
    <row r="1836" spans="1:19" x14ac:dyDescent="0.3">
      <c r="A1836" s="593"/>
      <c r="B1836" s="593"/>
      <c r="R1836" s="378"/>
      <c r="S1836"/>
    </row>
    <row r="1837" spans="1:19" x14ac:dyDescent="0.3">
      <c r="A1837" s="593"/>
      <c r="B1837" s="593"/>
      <c r="R1837" s="378"/>
      <c r="S1837"/>
    </row>
    <row r="1838" spans="1:19" x14ac:dyDescent="0.3">
      <c r="A1838" s="593"/>
      <c r="B1838" s="593"/>
      <c r="R1838" s="378"/>
      <c r="S1838"/>
    </row>
    <row r="1839" spans="1:19" x14ac:dyDescent="0.3">
      <c r="A1839" s="593"/>
      <c r="B1839" s="593"/>
      <c r="R1839" s="378"/>
      <c r="S1839"/>
    </row>
    <row r="1840" spans="1:19" x14ac:dyDescent="0.3">
      <c r="A1840" s="593"/>
      <c r="B1840" s="593"/>
      <c r="R1840" s="378"/>
      <c r="S1840"/>
    </row>
    <row r="1841" spans="1:19" x14ac:dyDescent="0.3">
      <c r="A1841" s="593"/>
      <c r="B1841" s="593"/>
      <c r="R1841" s="378"/>
      <c r="S1841"/>
    </row>
    <row r="1842" spans="1:19" x14ac:dyDescent="0.3">
      <c r="A1842" s="593"/>
      <c r="B1842" s="593"/>
      <c r="R1842" s="378"/>
      <c r="S1842"/>
    </row>
    <row r="1843" spans="1:19" x14ac:dyDescent="0.3">
      <c r="A1843" s="593"/>
      <c r="B1843" s="593"/>
      <c r="R1843" s="378"/>
      <c r="S1843"/>
    </row>
    <row r="1844" spans="1:19" x14ac:dyDescent="0.3">
      <c r="A1844" s="593"/>
      <c r="B1844" s="593"/>
      <c r="R1844" s="378"/>
      <c r="S1844"/>
    </row>
    <row r="1845" spans="1:19" x14ac:dyDescent="0.3">
      <c r="A1845" s="593"/>
      <c r="B1845" s="593"/>
      <c r="R1845" s="378"/>
      <c r="S1845"/>
    </row>
    <row r="1846" spans="1:19" x14ac:dyDescent="0.3">
      <c r="A1846" s="593"/>
      <c r="B1846" s="593"/>
      <c r="R1846" s="378"/>
      <c r="S1846"/>
    </row>
    <row r="1847" spans="1:19" x14ac:dyDescent="0.3">
      <c r="A1847" s="593"/>
      <c r="B1847" s="593"/>
      <c r="R1847" s="378"/>
      <c r="S1847"/>
    </row>
    <row r="1848" spans="1:19" x14ac:dyDescent="0.3">
      <c r="A1848" s="593"/>
      <c r="B1848" s="593"/>
      <c r="R1848" s="378"/>
      <c r="S1848"/>
    </row>
    <row r="1849" spans="1:19" x14ac:dyDescent="0.3">
      <c r="A1849" s="593"/>
      <c r="B1849" s="593"/>
      <c r="R1849" s="378"/>
      <c r="S1849"/>
    </row>
    <row r="1850" spans="1:19" x14ac:dyDescent="0.3">
      <c r="A1850" s="593"/>
      <c r="B1850" s="593"/>
      <c r="R1850" s="378"/>
      <c r="S1850"/>
    </row>
    <row r="1851" spans="1:19" x14ac:dyDescent="0.3">
      <c r="A1851" s="593"/>
      <c r="B1851" s="593"/>
      <c r="R1851" s="378"/>
      <c r="S1851"/>
    </row>
    <row r="1852" spans="1:19" x14ac:dyDescent="0.3">
      <c r="A1852" s="593"/>
      <c r="B1852" s="593"/>
      <c r="R1852" s="378"/>
      <c r="S1852"/>
    </row>
    <row r="1853" spans="1:19" x14ac:dyDescent="0.3">
      <c r="A1853" s="593"/>
      <c r="B1853" s="593"/>
      <c r="R1853" s="378"/>
      <c r="S1853"/>
    </row>
    <row r="1854" spans="1:19" x14ac:dyDescent="0.3">
      <c r="A1854" s="593"/>
      <c r="B1854" s="593"/>
      <c r="R1854" s="378"/>
      <c r="S1854"/>
    </row>
    <row r="1855" spans="1:19" x14ac:dyDescent="0.3">
      <c r="A1855" s="593"/>
      <c r="B1855" s="593"/>
      <c r="R1855" s="378"/>
      <c r="S1855"/>
    </row>
    <row r="1856" spans="1:19" x14ac:dyDescent="0.3">
      <c r="A1856" s="593"/>
      <c r="B1856" s="593"/>
      <c r="R1856" s="378"/>
      <c r="S1856"/>
    </row>
    <row r="1857" spans="1:19" x14ac:dyDescent="0.3">
      <c r="A1857" s="593"/>
      <c r="B1857" s="593"/>
      <c r="R1857" s="378"/>
      <c r="S1857"/>
    </row>
    <row r="1858" spans="1:19" x14ac:dyDescent="0.3">
      <c r="A1858" s="593"/>
      <c r="B1858" s="593"/>
      <c r="R1858" s="378"/>
      <c r="S1858"/>
    </row>
    <row r="1859" spans="1:19" x14ac:dyDescent="0.3">
      <c r="A1859" s="593"/>
      <c r="B1859" s="593"/>
      <c r="R1859" s="378"/>
      <c r="S1859"/>
    </row>
    <row r="1860" spans="1:19" x14ac:dyDescent="0.3">
      <c r="A1860" s="593"/>
      <c r="B1860" s="593"/>
      <c r="R1860" s="378"/>
      <c r="S1860"/>
    </row>
    <row r="1861" spans="1:19" x14ac:dyDescent="0.3">
      <c r="A1861" s="593"/>
      <c r="B1861" s="593"/>
      <c r="R1861" s="378"/>
      <c r="S1861"/>
    </row>
    <row r="1862" spans="1:19" x14ac:dyDescent="0.3">
      <c r="A1862" s="593"/>
      <c r="B1862" s="593"/>
      <c r="R1862" s="378"/>
      <c r="S1862"/>
    </row>
    <row r="1863" spans="1:19" x14ac:dyDescent="0.3">
      <c r="A1863" s="593"/>
      <c r="B1863" s="593"/>
      <c r="R1863" s="378"/>
      <c r="S1863"/>
    </row>
    <row r="1864" spans="1:19" x14ac:dyDescent="0.3">
      <c r="A1864" s="593"/>
      <c r="B1864" s="593"/>
      <c r="R1864" s="378"/>
      <c r="S1864"/>
    </row>
    <row r="1865" spans="1:19" x14ac:dyDescent="0.3">
      <c r="A1865" s="593"/>
      <c r="B1865" s="593"/>
      <c r="R1865" s="378"/>
      <c r="S1865"/>
    </row>
    <row r="1866" spans="1:19" x14ac:dyDescent="0.3">
      <c r="A1866" s="593"/>
      <c r="B1866" s="593"/>
      <c r="R1866" s="378"/>
      <c r="S1866"/>
    </row>
    <row r="1867" spans="1:19" x14ac:dyDescent="0.3">
      <c r="A1867" s="593"/>
      <c r="B1867" s="593"/>
      <c r="R1867" s="378"/>
      <c r="S1867"/>
    </row>
    <row r="1868" spans="1:19" x14ac:dyDescent="0.3">
      <c r="A1868" s="593"/>
      <c r="B1868" s="593"/>
      <c r="R1868" s="378"/>
      <c r="S1868"/>
    </row>
    <row r="1869" spans="1:19" x14ac:dyDescent="0.3">
      <c r="A1869" s="593"/>
      <c r="B1869" s="593"/>
      <c r="R1869" s="378"/>
      <c r="S1869"/>
    </row>
    <row r="1870" spans="1:19" x14ac:dyDescent="0.3">
      <c r="A1870" s="593"/>
      <c r="B1870" s="593"/>
      <c r="R1870" s="378"/>
      <c r="S1870"/>
    </row>
    <row r="1871" spans="1:19" x14ac:dyDescent="0.3">
      <c r="A1871" s="593"/>
      <c r="B1871" s="593"/>
      <c r="R1871" s="378"/>
      <c r="S1871"/>
    </row>
    <row r="1872" spans="1:19" x14ac:dyDescent="0.3">
      <c r="A1872" s="593"/>
      <c r="B1872" s="593"/>
      <c r="R1872" s="378"/>
      <c r="S1872"/>
    </row>
    <row r="1873" spans="1:19" x14ac:dyDescent="0.3">
      <c r="A1873" s="593"/>
      <c r="B1873" s="593"/>
      <c r="R1873" s="378"/>
      <c r="S1873"/>
    </row>
    <row r="1874" spans="1:19" x14ac:dyDescent="0.3">
      <c r="A1874" s="593"/>
      <c r="B1874" s="593"/>
      <c r="R1874" s="378"/>
      <c r="S1874"/>
    </row>
    <row r="1875" spans="1:19" x14ac:dyDescent="0.3">
      <c r="A1875" s="593"/>
      <c r="B1875" s="593"/>
      <c r="R1875" s="378"/>
      <c r="S1875"/>
    </row>
    <row r="1876" spans="1:19" x14ac:dyDescent="0.3">
      <c r="A1876" s="593"/>
      <c r="B1876" s="593"/>
      <c r="R1876" s="378"/>
      <c r="S1876"/>
    </row>
    <row r="1877" spans="1:19" x14ac:dyDescent="0.3">
      <c r="A1877" s="593"/>
      <c r="B1877" s="593"/>
      <c r="R1877" s="378"/>
      <c r="S1877"/>
    </row>
    <row r="1878" spans="1:19" x14ac:dyDescent="0.3">
      <c r="A1878" s="593"/>
      <c r="B1878" s="593"/>
      <c r="R1878" s="378"/>
      <c r="S1878"/>
    </row>
    <row r="1879" spans="1:19" x14ac:dyDescent="0.3">
      <c r="A1879" s="593"/>
      <c r="B1879" s="593"/>
      <c r="R1879" s="378"/>
      <c r="S1879"/>
    </row>
    <row r="1880" spans="1:19" x14ac:dyDescent="0.3">
      <c r="A1880" s="593"/>
      <c r="B1880" s="593"/>
      <c r="R1880" s="378"/>
      <c r="S1880"/>
    </row>
    <row r="1881" spans="1:19" x14ac:dyDescent="0.3">
      <c r="A1881" s="593"/>
      <c r="B1881" s="593"/>
      <c r="R1881" s="378"/>
      <c r="S1881"/>
    </row>
    <row r="1882" spans="1:19" x14ac:dyDescent="0.3">
      <c r="A1882" s="593"/>
      <c r="B1882" s="593"/>
      <c r="R1882" s="378"/>
      <c r="S1882"/>
    </row>
    <row r="1883" spans="1:19" x14ac:dyDescent="0.3">
      <c r="A1883" s="593"/>
      <c r="B1883" s="593"/>
      <c r="R1883" s="378"/>
      <c r="S1883"/>
    </row>
    <row r="1884" spans="1:19" x14ac:dyDescent="0.3">
      <c r="A1884" s="593"/>
      <c r="B1884" s="593"/>
      <c r="R1884" s="378"/>
      <c r="S1884"/>
    </row>
    <row r="1885" spans="1:19" x14ac:dyDescent="0.3">
      <c r="A1885" s="593"/>
      <c r="B1885" s="593"/>
      <c r="R1885" s="378"/>
      <c r="S1885"/>
    </row>
    <row r="1886" spans="1:19" x14ac:dyDescent="0.3">
      <c r="A1886" s="593"/>
      <c r="B1886" s="593"/>
      <c r="R1886" s="378"/>
      <c r="S1886"/>
    </row>
    <row r="1887" spans="1:19" x14ac:dyDescent="0.3">
      <c r="A1887" s="593"/>
      <c r="B1887" s="593"/>
      <c r="R1887" s="378"/>
      <c r="S1887"/>
    </row>
    <row r="1888" spans="1:19" x14ac:dyDescent="0.3">
      <c r="A1888" s="593"/>
      <c r="B1888" s="593"/>
      <c r="R1888" s="378"/>
      <c r="S1888"/>
    </row>
    <row r="1889" spans="1:19" x14ac:dyDescent="0.3">
      <c r="A1889" s="593"/>
      <c r="B1889" s="593"/>
      <c r="R1889" s="378"/>
      <c r="S1889"/>
    </row>
    <row r="1890" spans="1:19" x14ac:dyDescent="0.3">
      <c r="A1890" s="593"/>
      <c r="B1890" s="593"/>
      <c r="R1890" s="378"/>
      <c r="S1890"/>
    </row>
    <row r="1891" spans="1:19" x14ac:dyDescent="0.3">
      <c r="A1891" s="593"/>
      <c r="B1891" s="593"/>
      <c r="R1891" s="378"/>
      <c r="S1891"/>
    </row>
    <row r="1892" spans="1:19" x14ac:dyDescent="0.3">
      <c r="A1892" s="593"/>
      <c r="B1892" s="593"/>
      <c r="R1892" s="378"/>
      <c r="S1892"/>
    </row>
    <row r="1893" spans="1:19" x14ac:dyDescent="0.3">
      <c r="A1893" s="593"/>
      <c r="B1893" s="593"/>
      <c r="R1893" s="378"/>
      <c r="S1893"/>
    </row>
    <row r="1894" spans="1:19" x14ac:dyDescent="0.3">
      <c r="A1894" s="593"/>
      <c r="B1894" s="593"/>
      <c r="R1894" s="378"/>
      <c r="S1894"/>
    </row>
    <row r="1895" spans="1:19" x14ac:dyDescent="0.3">
      <c r="A1895" s="593"/>
      <c r="B1895" s="593"/>
      <c r="R1895" s="378"/>
      <c r="S1895"/>
    </row>
    <row r="1896" spans="1:19" x14ac:dyDescent="0.3">
      <c r="A1896" s="593"/>
      <c r="B1896" s="593"/>
      <c r="R1896" s="378"/>
      <c r="S1896"/>
    </row>
    <row r="1897" spans="1:19" x14ac:dyDescent="0.3">
      <c r="A1897" s="593"/>
      <c r="B1897" s="593"/>
      <c r="R1897" s="378"/>
      <c r="S1897"/>
    </row>
    <row r="1898" spans="1:19" x14ac:dyDescent="0.3">
      <c r="A1898" s="593"/>
      <c r="B1898" s="593"/>
      <c r="R1898" s="378"/>
      <c r="S1898"/>
    </row>
    <row r="1899" spans="1:19" x14ac:dyDescent="0.3">
      <c r="A1899" s="593"/>
      <c r="B1899" s="593"/>
      <c r="R1899" s="378"/>
      <c r="S1899"/>
    </row>
    <row r="1900" spans="1:19" x14ac:dyDescent="0.3">
      <c r="A1900" s="593"/>
      <c r="B1900" s="593"/>
      <c r="R1900" s="378"/>
      <c r="S1900"/>
    </row>
    <row r="1901" spans="1:19" x14ac:dyDescent="0.3">
      <c r="A1901" s="593"/>
      <c r="B1901" s="593"/>
      <c r="R1901" s="378"/>
      <c r="S1901"/>
    </row>
    <row r="1902" spans="1:19" x14ac:dyDescent="0.3">
      <c r="A1902" s="593"/>
      <c r="B1902" s="593"/>
      <c r="R1902" s="378"/>
      <c r="S1902"/>
    </row>
    <row r="1903" spans="1:19" x14ac:dyDescent="0.3">
      <c r="A1903" s="593"/>
      <c r="B1903" s="593"/>
      <c r="R1903" s="378"/>
      <c r="S1903"/>
    </row>
    <row r="1904" spans="1:19" x14ac:dyDescent="0.3">
      <c r="A1904" s="593"/>
      <c r="B1904" s="593"/>
      <c r="R1904" s="378"/>
      <c r="S1904"/>
    </row>
    <row r="1905" spans="1:19" x14ac:dyDescent="0.3">
      <c r="A1905" s="593"/>
      <c r="B1905" s="593"/>
      <c r="R1905" s="378"/>
      <c r="S1905"/>
    </row>
    <row r="1906" spans="1:19" x14ac:dyDescent="0.3">
      <c r="A1906" s="593"/>
      <c r="B1906" s="593"/>
      <c r="R1906" s="378"/>
      <c r="S1906"/>
    </row>
    <row r="1907" spans="1:19" x14ac:dyDescent="0.3">
      <c r="A1907" s="593"/>
      <c r="B1907" s="593"/>
      <c r="R1907" s="378"/>
      <c r="S1907"/>
    </row>
    <row r="1908" spans="1:19" x14ac:dyDescent="0.3">
      <c r="A1908" s="593"/>
      <c r="B1908" s="593"/>
      <c r="R1908" s="378"/>
      <c r="S1908"/>
    </row>
    <row r="1909" spans="1:19" x14ac:dyDescent="0.3">
      <c r="A1909" s="593"/>
      <c r="B1909" s="593"/>
      <c r="R1909" s="378"/>
      <c r="S1909"/>
    </row>
    <row r="1910" spans="1:19" x14ac:dyDescent="0.3">
      <c r="A1910" s="593"/>
      <c r="B1910" s="593"/>
      <c r="R1910" s="378"/>
      <c r="S1910"/>
    </row>
    <row r="1911" spans="1:19" x14ac:dyDescent="0.3">
      <c r="A1911" s="593"/>
      <c r="B1911" s="593"/>
      <c r="R1911" s="378"/>
      <c r="S1911"/>
    </row>
    <row r="1912" spans="1:19" x14ac:dyDescent="0.3">
      <c r="A1912" s="593"/>
      <c r="B1912" s="593"/>
      <c r="R1912" s="378"/>
      <c r="S1912"/>
    </row>
    <row r="1913" spans="1:19" x14ac:dyDescent="0.3">
      <c r="A1913" s="593"/>
      <c r="B1913" s="593"/>
      <c r="R1913" s="378"/>
      <c r="S1913"/>
    </row>
    <row r="1914" spans="1:19" x14ac:dyDescent="0.3">
      <c r="A1914" s="593"/>
      <c r="B1914" s="593"/>
      <c r="R1914" s="378"/>
      <c r="S1914"/>
    </row>
    <row r="1915" spans="1:19" x14ac:dyDescent="0.3">
      <c r="A1915" s="593"/>
      <c r="B1915" s="593"/>
      <c r="R1915" s="378"/>
      <c r="S1915"/>
    </row>
    <row r="1916" spans="1:19" x14ac:dyDescent="0.3">
      <c r="A1916" s="593"/>
      <c r="B1916" s="593"/>
      <c r="R1916" s="378"/>
      <c r="S1916"/>
    </row>
    <row r="1917" spans="1:19" x14ac:dyDescent="0.3">
      <c r="A1917" s="593"/>
      <c r="B1917" s="593"/>
      <c r="R1917" s="378"/>
      <c r="S1917"/>
    </row>
    <row r="1918" spans="1:19" x14ac:dyDescent="0.3">
      <c r="A1918" s="593"/>
      <c r="B1918" s="593"/>
      <c r="R1918" s="378"/>
      <c r="S1918"/>
    </row>
    <row r="1919" spans="1:19" x14ac:dyDescent="0.3">
      <c r="A1919" s="593"/>
      <c r="B1919" s="593"/>
      <c r="R1919" s="378"/>
      <c r="S1919"/>
    </row>
    <row r="1920" spans="1:19" x14ac:dyDescent="0.3">
      <c r="A1920" s="593"/>
      <c r="B1920" s="593"/>
      <c r="R1920" s="378"/>
      <c r="S1920"/>
    </row>
    <row r="1921" spans="1:19" x14ac:dyDescent="0.3">
      <c r="A1921" s="593"/>
      <c r="B1921" s="593"/>
      <c r="R1921" s="378"/>
      <c r="S1921"/>
    </row>
    <row r="1922" spans="1:19" x14ac:dyDescent="0.3">
      <c r="A1922" s="593"/>
      <c r="B1922" s="593"/>
      <c r="R1922" s="378"/>
      <c r="S1922"/>
    </row>
    <row r="1923" spans="1:19" x14ac:dyDescent="0.3">
      <c r="A1923" s="593"/>
      <c r="B1923" s="593"/>
      <c r="R1923" s="378"/>
      <c r="S1923"/>
    </row>
    <row r="1924" spans="1:19" x14ac:dyDescent="0.3">
      <c r="A1924" s="593"/>
      <c r="B1924" s="593"/>
      <c r="R1924" s="378"/>
      <c r="S1924"/>
    </row>
    <row r="1925" spans="1:19" x14ac:dyDescent="0.3">
      <c r="A1925" s="593"/>
      <c r="B1925" s="593"/>
      <c r="R1925" s="378"/>
      <c r="S1925"/>
    </row>
    <row r="1926" spans="1:19" x14ac:dyDescent="0.3">
      <c r="A1926" s="593"/>
      <c r="B1926" s="593"/>
      <c r="R1926" s="378"/>
      <c r="S1926"/>
    </row>
    <row r="1927" spans="1:19" x14ac:dyDescent="0.3">
      <c r="A1927" s="593"/>
      <c r="B1927" s="593"/>
      <c r="R1927" s="378"/>
      <c r="S1927"/>
    </row>
    <row r="1928" spans="1:19" x14ac:dyDescent="0.3">
      <c r="A1928" s="593"/>
      <c r="B1928" s="593"/>
      <c r="R1928" s="378"/>
      <c r="S1928"/>
    </row>
    <row r="1929" spans="1:19" x14ac:dyDescent="0.3">
      <c r="A1929" s="593"/>
      <c r="B1929" s="593"/>
      <c r="R1929" s="378"/>
      <c r="S1929"/>
    </row>
    <row r="1930" spans="1:19" x14ac:dyDescent="0.3">
      <c r="A1930" s="593"/>
      <c r="B1930" s="593"/>
      <c r="R1930" s="378"/>
      <c r="S1930"/>
    </row>
    <row r="1931" spans="1:19" x14ac:dyDescent="0.3">
      <c r="A1931" s="593"/>
      <c r="B1931" s="593"/>
      <c r="R1931" s="378"/>
      <c r="S1931"/>
    </row>
    <row r="1932" spans="1:19" x14ac:dyDescent="0.3">
      <c r="A1932" s="593"/>
      <c r="B1932" s="593"/>
      <c r="R1932" s="378"/>
      <c r="S1932"/>
    </row>
    <row r="1933" spans="1:19" x14ac:dyDescent="0.3">
      <c r="A1933" s="593"/>
      <c r="B1933" s="593"/>
      <c r="R1933" s="378"/>
      <c r="S1933"/>
    </row>
    <row r="1934" spans="1:19" x14ac:dyDescent="0.3">
      <c r="A1934" s="593"/>
      <c r="B1934" s="593"/>
      <c r="R1934" s="378"/>
      <c r="S1934"/>
    </row>
    <row r="1935" spans="1:19" x14ac:dyDescent="0.3">
      <c r="A1935" s="593"/>
      <c r="B1935" s="593"/>
      <c r="R1935" s="378"/>
      <c r="S1935"/>
    </row>
    <row r="1936" spans="1:19" x14ac:dyDescent="0.3">
      <c r="A1936" s="593"/>
      <c r="B1936" s="593"/>
      <c r="R1936" s="378"/>
      <c r="S1936"/>
    </row>
    <row r="1937" spans="1:19" x14ac:dyDescent="0.3">
      <c r="A1937" s="593"/>
      <c r="B1937" s="593"/>
      <c r="R1937" s="378"/>
      <c r="S1937"/>
    </row>
    <row r="1938" spans="1:19" x14ac:dyDescent="0.3">
      <c r="A1938" s="593"/>
      <c r="B1938" s="593"/>
      <c r="R1938" s="378"/>
      <c r="S1938"/>
    </row>
    <row r="1939" spans="1:19" x14ac:dyDescent="0.3">
      <c r="A1939" s="593"/>
      <c r="B1939" s="593"/>
      <c r="R1939" s="378"/>
      <c r="S1939"/>
    </row>
    <row r="1940" spans="1:19" x14ac:dyDescent="0.3">
      <c r="A1940" s="593"/>
      <c r="B1940" s="593"/>
      <c r="R1940" s="378"/>
      <c r="S1940"/>
    </row>
    <row r="1941" spans="1:19" x14ac:dyDescent="0.3">
      <c r="A1941" s="593"/>
      <c r="B1941" s="593"/>
      <c r="R1941" s="378"/>
      <c r="S1941"/>
    </row>
    <row r="1942" spans="1:19" x14ac:dyDescent="0.3">
      <c r="A1942" s="593"/>
      <c r="B1942" s="593"/>
      <c r="R1942" s="378"/>
      <c r="S1942"/>
    </row>
    <row r="1943" spans="1:19" x14ac:dyDescent="0.3">
      <c r="A1943" s="593"/>
      <c r="B1943" s="593"/>
      <c r="R1943" s="378"/>
      <c r="S1943"/>
    </row>
    <row r="1944" spans="1:19" x14ac:dyDescent="0.3">
      <c r="A1944" s="593"/>
      <c r="B1944" s="593"/>
      <c r="R1944" s="378"/>
      <c r="S1944"/>
    </row>
    <row r="1945" spans="1:19" x14ac:dyDescent="0.3">
      <c r="A1945" s="593"/>
      <c r="B1945" s="593"/>
      <c r="R1945" s="378"/>
      <c r="S1945"/>
    </row>
    <row r="1946" spans="1:19" x14ac:dyDescent="0.3">
      <c r="A1946" s="593"/>
      <c r="B1946" s="593"/>
      <c r="R1946" s="378"/>
      <c r="S1946"/>
    </row>
    <row r="1947" spans="1:19" x14ac:dyDescent="0.3">
      <c r="A1947" s="593"/>
      <c r="B1947" s="593"/>
      <c r="R1947" s="378"/>
      <c r="S1947"/>
    </row>
    <row r="1948" spans="1:19" x14ac:dyDescent="0.3">
      <c r="A1948" s="593"/>
      <c r="B1948" s="593"/>
      <c r="R1948" s="378"/>
      <c r="S1948"/>
    </row>
    <row r="1949" spans="1:19" x14ac:dyDescent="0.3">
      <c r="A1949" s="593"/>
      <c r="B1949" s="593"/>
      <c r="R1949" s="378"/>
      <c r="S1949"/>
    </row>
    <row r="1950" spans="1:19" x14ac:dyDescent="0.3">
      <c r="A1950" s="593"/>
      <c r="B1950" s="593"/>
      <c r="R1950" s="378"/>
      <c r="S1950"/>
    </row>
    <row r="1951" spans="1:19" x14ac:dyDescent="0.3">
      <c r="A1951" s="593"/>
      <c r="B1951" s="593"/>
      <c r="R1951" s="378"/>
      <c r="S1951"/>
    </row>
    <row r="1952" spans="1:19" x14ac:dyDescent="0.3">
      <c r="A1952" s="593"/>
      <c r="B1952" s="593"/>
      <c r="R1952" s="378"/>
      <c r="S1952"/>
    </row>
    <row r="1953" spans="1:19" x14ac:dyDescent="0.3">
      <c r="A1953" s="593"/>
      <c r="B1953" s="593"/>
      <c r="R1953" s="378"/>
      <c r="S1953"/>
    </row>
    <row r="1954" spans="1:19" x14ac:dyDescent="0.3">
      <c r="A1954" s="593"/>
      <c r="B1954" s="593"/>
      <c r="R1954" s="378"/>
      <c r="S1954"/>
    </row>
    <row r="1955" spans="1:19" x14ac:dyDescent="0.3">
      <c r="A1955" s="593"/>
      <c r="B1955" s="593"/>
      <c r="R1955" s="378"/>
      <c r="S1955"/>
    </row>
    <row r="1956" spans="1:19" x14ac:dyDescent="0.3">
      <c r="A1956" s="593"/>
      <c r="B1956" s="593"/>
      <c r="R1956" s="378"/>
      <c r="S1956"/>
    </row>
    <row r="1957" spans="1:19" x14ac:dyDescent="0.3">
      <c r="A1957" s="593"/>
      <c r="B1957" s="593"/>
      <c r="R1957" s="378"/>
      <c r="S1957"/>
    </row>
    <row r="1958" spans="1:19" x14ac:dyDescent="0.3">
      <c r="A1958" s="593"/>
      <c r="B1958" s="593"/>
      <c r="R1958" s="378"/>
      <c r="S1958"/>
    </row>
    <row r="1959" spans="1:19" x14ac:dyDescent="0.3">
      <c r="A1959" s="593"/>
      <c r="B1959" s="593"/>
      <c r="R1959" s="378"/>
      <c r="S1959"/>
    </row>
    <row r="1960" spans="1:19" x14ac:dyDescent="0.3">
      <c r="A1960" s="593"/>
      <c r="B1960" s="593"/>
      <c r="R1960" s="378"/>
      <c r="S1960"/>
    </row>
    <row r="1961" spans="1:19" x14ac:dyDescent="0.3">
      <c r="A1961" s="593"/>
      <c r="B1961" s="593"/>
      <c r="R1961" s="378"/>
      <c r="S1961"/>
    </row>
    <row r="1962" spans="1:19" x14ac:dyDescent="0.3">
      <c r="A1962" s="593"/>
      <c r="B1962" s="593"/>
      <c r="R1962" s="378"/>
      <c r="S1962"/>
    </row>
    <row r="1963" spans="1:19" x14ac:dyDescent="0.3">
      <c r="A1963" s="593"/>
      <c r="B1963" s="593"/>
      <c r="R1963" s="378"/>
      <c r="S1963"/>
    </row>
    <row r="1964" spans="1:19" x14ac:dyDescent="0.3">
      <c r="A1964" s="593"/>
      <c r="B1964" s="593"/>
      <c r="R1964" s="378"/>
      <c r="S1964"/>
    </row>
    <row r="1965" spans="1:19" x14ac:dyDescent="0.3">
      <c r="A1965" s="593"/>
      <c r="B1965" s="593"/>
      <c r="R1965" s="378"/>
      <c r="S1965"/>
    </row>
    <row r="1966" spans="1:19" x14ac:dyDescent="0.3">
      <c r="A1966" s="593"/>
      <c r="B1966" s="593"/>
      <c r="R1966" s="378"/>
      <c r="S1966"/>
    </row>
    <row r="1967" spans="1:19" x14ac:dyDescent="0.3">
      <c r="A1967" s="593"/>
      <c r="B1967" s="593"/>
      <c r="R1967" s="378"/>
      <c r="S1967"/>
    </row>
    <row r="1968" spans="1:19" x14ac:dyDescent="0.3">
      <c r="A1968" s="593"/>
      <c r="B1968" s="593"/>
      <c r="R1968" s="378"/>
      <c r="S1968"/>
    </row>
    <row r="1969" spans="1:19" x14ac:dyDescent="0.3">
      <c r="A1969" s="593"/>
      <c r="B1969" s="593"/>
      <c r="R1969" s="378"/>
      <c r="S1969"/>
    </row>
    <row r="1970" spans="1:19" x14ac:dyDescent="0.3">
      <c r="A1970" s="593"/>
      <c r="B1970" s="593"/>
      <c r="R1970" s="378"/>
      <c r="S1970"/>
    </row>
    <row r="1971" spans="1:19" x14ac:dyDescent="0.3">
      <c r="A1971" s="593"/>
      <c r="B1971" s="593"/>
      <c r="R1971" s="378"/>
      <c r="S1971"/>
    </row>
    <row r="1972" spans="1:19" x14ac:dyDescent="0.3">
      <c r="A1972" s="593"/>
      <c r="B1972" s="593"/>
      <c r="R1972" s="378"/>
      <c r="S1972"/>
    </row>
    <row r="1973" spans="1:19" x14ac:dyDescent="0.3">
      <c r="A1973" s="593"/>
      <c r="B1973" s="593"/>
      <c r="R1973" s="378"/>
      <c r="S1973"/>
    </row>
    <row r="1974" spans="1:19" x14ac:dyDescent="0.3">
      <c r="A1974" s="593"/>
      <c r="B1974" s="593"/>
      <c r="R1974" s="378"/>
      <c r="S1974"/>
    </row>
    <row r="1975" spans="1:19" x14ac:dyDescent="0.3">
      <c r="A1975" s="593"/>
      <c r="B1975" s="593"/>
      <c r="R1975" s="378"/>
      <c r="S1975"/>
    </row>
    <row r="1976" spans="1:19" x14ac:dyDescent="0.3">
      <c r="A1976" s="593"/>
      <c r="B1976" s="593"/>
      <c r="R1976" s="378"/>
      <c r="S1976"/>
    </row>
    <row r="1977" spans="1:19" x14ac:dyDescent="0.3">
      <c r="A1977" s="593"/>
      <c r="B1977" s="593"/>
      <c r="R1977" s="378"/>
      <c r="S1977"/>
    </row>
    <row r="1978" spans="1:19" x14ac:dyDescent="0.3">
      <c r="A1978" s="593"/>
      <c r="B1978" s="593"/>
      <c r="R1978" s="378"/>
      <c r="S1978"/>
    </row>
    <row r="1979" spans="1:19" x14ac:dyDescent="0.3">
      <c r="A1979" s="593"/>
      <c r="B1979" s="593"/>
      <c r="R1979" s="378"/>
      <c r="S1979"/>
    </row>
    <row r="1980" spans="1:19" x14ac:dyDescent="0.3">
      <c r="A1980" s="593"/>
      <c r="B1980" s="593"/>
      <c r="R1980" s="378"/>
      <c r="S1980"/>
    </row>
    <row r="1981" spans="1:19" x14ac:dyDescent="0.3">
      <c r="A1981" s="593"/>
      <c r="B1981" s="593"/>
      <c r="R1981" s="378"/>
      <c r="S1981"/>
    </row>
    <row r="1982" spans="1:19" x14ac:dyDescent="0.3">
      <c r="A1982" s="593"/>
      <c r="B1982" s="593"/>
      <c r="R1982" s="378"/>
      <c r="S1982"/>
    </row>
    <row r="1983" spans="1:19" x14ac:dyDescent="0.3">
      <c r="A1983" s="593"/>
      <c r="B1983" s="593"/>
      <c r="R1983" s="378"/>
      <c r="S1983"/>
    </row>
    <row r="1984" spans="1:19" x14ac:dyDescent="0.3">
      <c r="A1984" s="593"/>
      <c r="B1984" s="593"/>
      <c r="R1984" s="378"/>
      <c r="S1984"/>
    </row>
    <row r="1985" spans="1:19" x14ac:dyDescent="0.3">
      <c r="A1985" s="593"/>
      <c r="B1985" s="593"/>
      <c r="R1985" s="378"/>
      <c r="S1985"/>
    </row>
    <row r="1986" spans="1:19" x14ac:dyDescent="0.3">
      <c r="A1986" s="593"/>
      <c r="B1986" s="593"/>
      <c r="R1986" s="378"/>
      <c r="S1986"/>
    </row>
    <row r="1987" spans="1:19" x14ac:dyDescent="0.3">
      <c r="A1987" s="593"/>
      <c r="B1987" s="593"/>
      <c r="R1987" s="378"/>
      <c r="S1987"/>
    </row>
    <row r="1988" spans="1:19" x14ac:dyDescent="0.3">
      <c r="A1988" s="593"/>
      <c r="B1988" s="593"/>
      <c r="R1988" s="378"/>
      <c r="S1988"/>
    </row>
    <row r="1989" spans="1:19" x14ac:dyDescent="0.3">
      <c r="A1989" s="593"/>
      <c r="B1989" s="593"/>
      <c r="R1989" s="378"/>
      <c r="S1989"/>
    </row>
    <row r="1990" spans="1:19" x14ac:dyDescent="0.3">
      <c r="A1990" s="593"/>
      <c r="B1990" s="593"/>
      <c r="R1990" s="378"/>
      <c r="S1990"/>
    </row>
    <row r="1991" spans="1:19" x14ac:dyDescent="0.3">
      <c r="A1991" s="593"/>
      <c r="B1991" s="593"/>
      <c r="R1991" s="378"/>
      <c r="S1991"/>
    </row>
    <row r="1992" spans="1:19" x14ac:dyDescent="0.3">
      <c r="A1992" s="593"/>
      <c r="B1992" s="593"/>
      <c r="R1992" s="378"/>
      <c r="S1992"/>
    </row>
    <row r="1993" spans="1:19" x14ac:dyDescent="0.3">
      <c r="A1993" s="593"/>
      <c r="B1993" s="593"/>
      <c r="R1993" s="378"/>
      <c r="S1993"/>
    </row>
    <row r="1994" spans="1:19" x14ac:dyDescent="0.3">
      <c r="A1994" s="593"/>
      <c r="B1994" s="593"/>
      <c r="R1994" s="378"/>
      <c r="S1994"/>
    </row>
    <row r="1995" spans="1:19" x14ac:dyDescent="0.3">
      <c r="A1995" s="593"/>
      <c r="B1995" s="593"/>
      <c r="R1995" s="378"/>
      <c r="S1995"/>
    </row>
    <row r="1996" spans="1:19" x14ac:dyDescent="0.3">
      <c r="A1996" s="593"/>
      <c r="B1996" s="593"/>
      <c r="R1996" s="378"/>
      <c r="S1996"/>
    </row>
    <row r="1997" spans="1:19" x14ac:dyDescent="0.3">
      <c r="A1997" s="593"/>
      <c r="B1997" s="593"/>
      <c r="R1997" s="378"/>
      <c r="S1997"/>
    </row>
    <row r="1998" spans="1:19" x14ac:dyDescent="0.3">
      <c r="A1998" s="593"/>
      <c r="B1998" s="593"/>
      <c r="R1998" s="378"/>
      <c r="S1998"/>
    </row>
    <row r="1999" spans="1:19" x14ac:dyDescent="0.3">
      <c r="A1999" s="593"/>
      <c r="B1999" s="593"/>
      <c r="R1999" s="378"/>
      <c r="S1999"/>
    </row>
    <row r="2000" spans="1:19" x14ac:dyDescent="0.3">
      <c r="A2000" s="593"/>
      <c r="B2000" s="593"/>
      <c r="R2000" s="378"/>
      <c r="S2000"/>
    </row>
    <row r="2001" spans="1:19" x14ac:dyDescent="0.3">
      <c r="A2001" s="593"/>
      <c r="B2001" s="593"/>
      <c r="R2001" s="378"/>
      <c r="S2001"/>
    </row>
    <row r="2002" spans="1:19" x14ac:dyDescent="0.3">
      <c r="A2002" s="593"/>
      <c r="B2002" s="593"/>
      <c r="R2002" s="378"/>
      <c r="S2002"/>
    </row>
    <row r="2003" spans="1:19" x14ac:dyDescent="0.3">
      <c r="A2003" s="593"/>
      <c r="B2003" s="593"/>
      <c r="R2003" s="378"/>
      <c r="S2003"/>
    </row>
    <row r="2004" spans="1:19" x14ac:dyDescent="0.3">
      <c r="A2004" s="593"/>
      <c r="B2004" s="593"/>
      <c r="R2004" s="378"/>
      <c r="S2004"/>
    </row>
    <row r="2005" spans="1:19" x14ac:dyDescent="0.3">
      <c r="A2005" s="593"/>
      <c r="B2005" s="593"/>
      <c r="R2005" s="378"/>
      <c r="S2005"/>
    </row>
    <row r="2006" spans="1:19" x14ac:dyDescent="0.3">
      <c r="A2006" s="593"/>
      <c r="B2006" s="593"/>
      <c r="R2006" s="378"/>
      <c r="S2006"/>
    </row>
    <row r="2007" spans="1:19" x14ac:dyDescent="0.3">
      <c r="A2007" s="593"/>
      <c r="B2007" s="593"/>
      <c r="R2007" s="378"/>
      <c r="S2007"/>
    </row>
    <row r="2008" spans="1:19" x14ac:dyDescent="0.3">
      <c r="A2008" s="593"/>
      <c r="B2008" s="593"/>
      <c r="R2008" s="378"/>
      <c r="S2008"/>
    </row>
    <row r="2009" spans="1:19" x14ac:dyDescent="0.3">
      <c r="A2009" s="593"/>
      <c r="B2009" s="593"/>
      <c r="R2009" s="378"/>
      <c r="S2009"/>
    </row>
    <row r="2010" spans="1:19" x14ac:dyDescent="0.3">
      <c r="A2010" s="593"/>
      <c r="B2010" s="593"/>
      <c r="R2010" s="378"/>
      <c r="S2010"/>
    </row>
    <row r="2011" spans="1:19" x14ac:dyDescent="0.3">
      <c r="A2011" s="593"/>
      <c r="B2011" s="593"/>
      <c r="R2011" s="378"/>
      <c r="S2011"/>
    </row>
    <row r="2012" spans="1:19" x14ac:dyDescent="0.3">
      <c r="A2012" s="593"/>
      <c r="B2012" s="593"/>
      <c r="R2012" s="378"/>
      <c r="S2012"/>
    </row>
    <row r="2013" spans="1:19" x14ac:dyDescent="0.3">
      <c r="A2013" s="593"/>
      <c r="B2013" s="593"/>
      <c r="R2013" s="378"/>
      <c r="S2013"/>
    </row>
    <row r="2014" spans="1:19" x14ac:dyDescent="0.3">
      <c r="A2014" s="593"/>
      <c r="B2014" s="593"/>
      <c r="R2014" s="378"/>
      <c r="S2014"/>
    </row>
    <row r="2015" spans="1:19" x14ac:dyDescent="0.3">
      <c r="A2015" s="593"/>
      <c r="B2015" s="593"/>
      <c r="R2015" s="378"/>
      <c r="S2015"/>
    </row>
    <row r="2016" spans="1:19" x14ac:dyDescent="0.3">
      <c r="A2016" s="593"/>
      <c r="B2016" s="593"/>
      <c r="R2016" s="378"/>
      <c r="S2016"/>
    </row>
    <row r="2017" spans="1:19" x14ac:dyDescent="0.3">
      <c r="A2017" s="593"/>
      <c r="B2017" s="593"/>
      <c r="R2017" s="378"/>
      <c r="S2017"/>
    </row>
    <row r="2018" spans="1:19" x14ac:dyDescent="0.3">
      <c r="A2018" s="593"/>
      <c r="B2018" s="593"/>
      <c r="R2018" s="378"/>
      <c r="S2018"/>
    </row>
    <row r="2019" spans="1:19" x14ac:dyDescent="0.3">
      <c r="A2019" s="593"/>
      <c r="B2019" s="593"/>
      <c r="R2019" s="378"/>
      <c r="S2019"/>
    </row>
    <row r="2020" spans="1:19" x14ac:dyDescent="0.3">
      <c r="A2020" s="593"/>
      <c r="B2020" s="593"/>
      <c r="R2020" s="378"/>
      <c r="S2020"/>
    </row>
    <row r="2021" spans="1:19" x14ac:dyDescent="0.3">
      <c r="A2021" s="593"/>
      <c r="B2021" s="593"/>
      <c r="R2021" s="378"/>
      <c r="S2021"/>
    </row>
    <row r="2022" spans="1:19" x14ac:dyDescent="0.3">
      <c r="A2022" s="593"/>
      <c r="B2022" s="593"/>
      <c r="R2022" s="378"/>
      <c r="S2022"/>
    </row>
    <row r="2023" spans="1:19" x14ac:dyDescent="0.3">
      <c r="A2023" s="593"/>
      <c r="B2023" s="593"/>
      <c r="R2023" s="378"/>
      <c r="S2023"/>
    </row>
    <row r="2024" spans="1:19" x14ac:dyDescent="0.3">
      <c r="A2024" s="593"/>
      <c r="B2024" s="593"/>
      <c r="R2024" s="378"/>
      <c r="S2024"/>
    </row>
    <row r="2025" spans="1:19" x14ac:dyDescent="0.3">
      <c r="A2025" s="593"/>
      <c r="B2025" s="593"/>
      <c r="R2025" s="378"/>
      <c r="S2025"/>
    </row>
    <row r="2026" spans="1:19" x14ac:dyDescent="0.3">
      <c r="A2026" s="593"/>
      <c r="B2026" s="593"/>
      <c r="R2026" s="378"/>
      <c r="S2026"/>
    </row>
    <row r="2027" spans="1:19" x14ac:dyDescent="0.3">
      <c r="A2027" s="593"/>
      <c r="B2027" s="593"/>
      <c r="R2027" s="378"/>
      <c r="S2027"/>
    </row>
    <row r="2028" spans="1:19" x14ac:dyDescent="0.3">
      <c r="A2028" s="593"/>
      <c r="B2028" s="593"/>
      <c r="R2028" s="378"/>
      <c r="S2028"/>
    </row>
    <row r="2029" spans="1:19" x14ac:dyDescent="0.3">
      <c r="A2029" s="593"/>
      <c r="B2029" s="593"/>
      <c r="R2029" s="378"/>
      <c r="S2029"/>
    </row>
    <row r="2030" spans="1:19" x14ac:dyDescent="0.3">
      <c r="A2030" s="593"/>
      <c r="B2030" s="593"/>
      <c r="R2030" s="378"/>
      <c r="S2030"/>
    </row>
    <row r="2031" spans="1:19" x14ac:dyDescent="0.3">
      <c r="A2031" s="593"/>
      <c r="B2031" s="593"/>
      <c r="R2031" s="378"/>
      <c r="S2031"/>
    </row>
    <row r="2032" spans="1:19" x14ac:dyDescent="0.3">
      <c r="A2032" s="593"/>
      <c r="B2032" s="593"/>
      <c r="R2032" s="378"/>
      <c r="S2032"/>
    </row>
    <row r="2033" spans="1:19" x14ac:dyDescent="0.3">
      <c r="A2033" s="593"/>
      <c r="B2033" s="593"/>
      <c r="R2033" s="378"/>
      <c r="S2033"/>
    </row>
    <row r="2034" spans="1:19" x14ac:dyDescent="0.3">
      <c r="A2034" s="593"/>
      <c r="B2034" s="593"/>
      <c r="R2034" s="378"/>
      <c r="S2034"/>
    </row>
    <row r="2035" spans="1:19" x14ac:dyDescent="0.3">
      <c r="A2035" s="593"/>
      <c r="B2035" s="593"/>
      <c r="R2035" s="378"/>
      <c r="S2035"/>
    </row>
    <row r="2036" spans="1:19" x14ac:dyDescent="0.3">
      <c r="A2036" s="593"/>
      <c r="B2036" s="593"/>
      <c r="R2036" s="378"/>
      <c r="S2036"/>
    </row>
    <row r="2037" spans="1:19" x14ac:dyDescent="0.3">
      <c r="A2037" s="593"/>
      <c r="B2037" s="593"/>
      <c r="R2037" s="378"/>
      <c r="S2037"/>
    </row>
    <row r="2038" spans="1:19" x14ac:dyDescent="0.3">
      <c r="A2038" s="593"/>
      <c r="B2038" s="593"/>
      <c r="R2038" s="378"/>
      <c r="S2038"/>
    </row>
    <row r="2039" spans="1:19" x14ac:dyDescent="0.3">
      <c r="A2039" s="593"/>
      <c r="B2039" s="593"/>
      <c r="R2039" s="378"/>
      <c r="S2039"/>
    </row>
    <row r="2040" spans="1:19" x14ac:dyDescent="0.3">
      <c r="A2040" s="593"/>
      <c r="B2040" s="593"/>
      <c r="R2040" s="378"/>
      <c r="S2040"/>
    </row>
    <row r="2041" spans="1:19" x14ac:dyDescent="0.3">
      <c r="A2041" s="593"/>
      <c r="B2041" s="593"/>
      <c r="R2041" s="378"/>
      <c r="S2041"/>
    </row>
    <row r="2042" spans="1:19" x14ac:dyDescent="0.3">
      <c r="A2042" s="593"/>
      <c r="B2042" s="593"/>
      <c r="R2042" s="378"/>
      <c r="S2042"/>
    </row>
    <row r="2043" spans="1:19" x14ac:dyDescent="0.3">
      <c r="A2043" s="593"/>
      <c r="B2043" s="593"/>
      <c r="R2043" s="378"/>
      <c r="S2043"/>
    </row>
    <row r="2044" spans="1:19" x14ac:dyDescent="0.3">
      <c r="A2044" s="593"/>
      <c r="B2044" s="593"/>
      <c r="R2044" s="378"/>
      <c r="S2044"/>
    </row>
    <row r="2045" spans="1:19" x14ac:dyDescent="0.3">
      <c r="A2045" s="593"/>
      <c r="B2045" s="593"/>
      <c r="R2045" s="378"/>
      <c r="S2045"/>
    </row>
    <row r="2046" spans="1:19" x14ac:dyDescent="0.3">
      <c r="A2046" s="593"/>
      <c r="B2046" s="593"/>
      <c r="R2046" s="378"/>
      <c r="S2046"/>
    </row>
    <row r="2047" spans="1:19" x14ac:dyDescent="0.3">
      <c r="A2047" s="593"/>
      <c r="B2047" s="593"/>
      <c r="R2047" s="378"/>
      <c r="S2047"/>
    </row>
    <row r="2048" spans="1:19" x14ac:dyDescent="0.3">
      <c r="A2048" s="593"/>
      <c r="B2048" s="593"/>
      <c r="R2048" s="378"/>
      <c r="S2048"/>
    </row>
    <row r="2049" spans="1:19" x14ac:dyDescent="0.3">
      <c r="A2049" s="593"/>
      <c r="B2049" s="593"/>
      <c r="R2049" s="378"/>
      <c r="S2049"/>
    </row>
    <row r="2050" spans="1:19" x14ac:dyDescent="0.3">
      <c r="A2050" s="593"/>
      <c r="B2050" s="593"/>
      <c r="R2050" s="378"/>
      <c r="S2050"/>
    </row>
    <row r="2051" spans="1:19" x14ac:dyDescent="0.3">
      <c r="A2051" s="593"/>
      <c r="B2051" s="593"/>
      <c r="R2051" s="378"/>
      <c r="S2051"/>
    </row>
    <row r="2052" spans="1:19" x14ac:dyDescent="0.3">
      <c r="A2052" s="593"/>
      <c r="B2052" s="593"/>
      <c r="R2052" s="378"/>
      <c r="S2052"/>
    </row>
    <row r="2053" spans="1:19" x14ac:dyDescent="0.3">
      <c r="A2053" s="593"/>
      <c r="B2053" s="593"/>
      <c r="R2053" s="378"/>
      <c r="S2053"/>
    </row>
    <row r="2054" spans="1:19" x14ac:dyDescent="0.3">
      <c r="A2054" s="593"/>
      <c r="B2054" s="593"/>
      <c r="R2054" s="378"/>
      <c r="S2054"/>
    </row>
    <row r="2055" spans="1:19" x14ac:dyDescent="0.3">
      <c r="A2055" s="593"/>
      <c r="B2055" s="593"/>
      <c r="R2055" s="378"/>
      <c r="S2055"/>
    </row>
    <row r="2056" spans="1:19" x14ac:dyDescent="0.3">
      <c r="A2056" s="593"/>
      <c r="B2056" s="593"/>
      <c r="R2056" s="378"/>
      <c r="S2056"/>
    </row>
    <row r="2057" spans="1:19" x14ac:dyDescent="0.3">
      <c r="A2057" s="593"/>
      <c r="B2057" s="593"/>
      <c r="R2057" s="378"/>
      <c r="S2057"/>
    </row>
    <row r="2058" spans="1:19" x14ac:dyDescent="0.3">
      <c r="A2058" s="593"/>
      <c r="B2058" s="593"/>
      <c r="R2058" s="378"/>
      <c r="S2058"/>
    </row>
    <row r="2059" spans="1:19" x14ac:dyDescent="0.3">
      <c r="A2059" s="593"/>
      <c r="B2059" s="593"/>
      <c r="R2059" s="378"/>
      <c r="S2059"/>
    </row>
    <row r="2060" spans="1:19" x14ac:dyDescent="0.3">
      <c r="A2060" s="593"/>
      <c r="B2060" s="593"/>
      <c r="R2060" s="378"/>
      <c r="S2060"/>
    </row>
    <row r="2061" spans="1:19" x14ac:dyDescent="0.3">
      <c r="A2061" s="593"/>
      <c r="B2061" s="593"/>
      <c r="R2061" s="378"/>
      <c r="S2061"/>
    </row>
    <row r="2062" spans="1:19" x14ac:dyDescent="0.3">
      <c r="A2062" s="593"/>
      <c r="B2062" s="593"/>
      <c r="R2062" s="378"/>
      <c r="S2062"/>
    </row>
    <row r="2063" spans="1:19" x14ac:dyDescent="0.3">
      <c r="A2063" s="593"/>
      <c r="B2063" s="593"/>
      <c r="R2063" s="378"/>
      <c r="S2063"/>
    </row>
    <row r="2064" spans="1:19" x14ac:dyDescent="0.3">
      <c r="A2064" s="593"/>
      <c r="B2064" s="593"/>
      <c r="R2064" s="378"/>
      <c r="S2064"/>
    </row>
    <row r="2065" spans="1:19" x14ac:dyDescent="0.3">
      <c r="A2065" s="593"/>
      <c r="B2065" s="593"/>
      <c r="R2065" s="378"/>
      <c r="S2065"/>
    </row>
    <row r="2066" spans="1:19" x14ac:dyDescent="0.3">
      <c r="A2066" s="593"/>
      <c r="B2066" s="593"/>
      <c r="R2066" s="378"/>
      <c r="S2066"/>
    </row>
    <row r="2067" spans="1:19" x14ac:dyDescent="0.3">
      <c r="A2067" s="593"/>
      <c r="B2067" s="593"/>
      <c r="R2067" s="378"/>
      <c r="S2067"/>
    </row>
    <row r="2068" spans="1:19" x14ac:dyDescent="0.3">
      <c r="A2068" s="593"/>
      <c r="B2068" s="593"/>
      <c r="R2068" s="378"/>
      <c r="S2068"/>
    </row>
    <row r="2069" spans="1:19" x14ac:dyDescent="0.3">
      <c r="A2069" s="593"/>
      <c r="B2069" s="593"/>
      <c r="R2069" s="378"/>
      <c r="S2069"/>
    </row>
    <row r="2070" spans="1:19" x14ac:dyDescent="0.3">
      <c r="A2070" s="593"/>
      <c r="B2070" s="593"/>
      <c r="R2070" s="378"/>
      <c r="S2070"/>
    </row>
    <row r="2071" spans="1:19" x14ac:dyDescent="0.3">
      <c r="A2071" s="593"/>
      <c r="B2071" s="593"/>
      <c r="R2071" s="378"/>
      <c r="S2071"/>
    </row>
    <row r="2072" spans="1:19" x14ac:dyDescent="0.3">
      <c r="A2072" s="593"/>
      <c r="B2072" s="593"/>
      <c r="R2072" s="378"/>
      <c r="S2072"/>
    </row>
    <row r="2073" spans="1:19" x14ac:dyDescent="0.3">
      <c r="A2073" s="593"/>
      <c r="B2073" s="593"/>
      <c r="R2073" s="378"/>
      <c r="S2073"/>
    </row>
    <row r="2074" spans="1:19" x14ac:dyDescent="0.3">
      <c r="A2074" s="593"/>
      <c r="B2074" s="593"/>
      <c r="R2074" s="378"/>
      <c r="S2074"/>
    </row>
    <row r="2075" spans="1:19" x14ac:dyDescent="0.3">
      <c r="A2075" s="593"/>
      <c r="B2075" s="593"/>
      <c r="R2075" s="378"/>
      <c r="S2075"/>
    </row>
    <row r="2076" spans="1:19" x14ac:dyDescent="0.3">
      <c r="A2076" s="593"/>
      <c r="B2076" s="593"/>
      <c r="R2076" s="378"/>
      <c r="S2076"/>
    </row>
    <row r="2077" spans="1:19" x14ac:dyDescent="0.3">
      <c r="A2077" s="593"/>
      <c r="B2077" s="593"/>
      <c r="R2077" s="378"/>
      <c r="S2077"/>
    </row>
    <row r="2078" spans="1:19" x14ac:dyDescent="0.3">
      <c r="A2078" s="593"/>
      <c r="B2078" s="593"/>
      <c r="R2078" s="378"/>
      <c r="S2078"/>
    </row>
    <row r="2079" spans="1:19" x14ac:dyDescent="0.3">
      <c r="A2079" s="593"/>
      <c r="B2079" s="593"/>
      <c r="R2079" s="378"/>
      <c r="S2079"/>
    </row>
    <row r="2080" spans="1:19" x14ac:dyDescent="0.3">
      <c r="A2080" s="593"/>
      <c r="B2080" s="593"/>
      <c r="R2080" s="378"/>
      <c r="S2080"/>
    </row>
    <row r="2081" spans="1:19" x14ac:dyDescent="0.3">
      <c r="A2081" s="593"/>
      <c r="B2081" s="593"/>
      <c r="R2081" s="378"/>
      <c r="S2081"/>
    </row>
    <row r="2082" spans="1:19" x14ac:dyDescent="0.3">
      <c r="A2082" s="593"/>
      <c r="B2082" s="593"/>
      <c r="R2082" s="378"/>
      <c r="S2082"/>
    </row>
    <row r="2083" spans="1:19" x14ac:dyDescent="0.3">
      <c r="A2083" s="593"/>
      <c r="B2083" s="593"/>
      <c r="R2083" s="378"/>
      <c r="S2083"/>
    </row>
    <row r="2084" spans="1:19" x14ac:dyDescent="0.3">
      <c r="A2084" s="593"/>
      <c r="B2084" s="593"/>
      <c r="R2084" s="378"/>
      <c r="S2084"/>
    </row>
    <row r="2085" spans="1:19" x14ac:dyDescent="0.3">
      <c r="A2085" s="593"/>
      <c r="B2085" s="593"/>
      <c r="R2085" s="378"/>
      <c r="S2085"/>
    </row>
    <row r="2086" spans="1:19" x14ac:dyDescent="0.3">
      <c r="A2086" s="593"/>
      <c r="B2086" s="593"/>
      <c r="R2086" s="378"/>
      <c r="S2086"/>
    </row>
    <row r="2087" spans="1:19" x14ac:dyDescent="0.3">
      <c r="A2087" s="593"/>
      <c r="B2087" s="593"/>
      <c r="R2087" s="378"/>
      <c r="S2087"/>
    </row>
    <row r="2088" spans="1:19" x14ac:dyDescent="0.3">
      <c r="A2088" s="593"/>
      <c r="B2088" s="593"/>
      <c r="R2088" s="378"/>
      <c r="S2088"/>
    </row>
    <row r="2089" spans="1:19" x14ac:dyDescent="0.3">
      <c r="A2089" s="593"/>
      <c r="B2089" s="593"/>
      <c r="R2089" s="378"/>
      <c r="S2089"/>
    </row>
    <row r="2090" spans="1:19" x14ac:dyDescent="0.3">
      <c r="A2090" s="593"/>
      <c r="B2090" s="593"/>
      <c r="R2090" s="378"/>
      <c r="S2090"/>
    </row>
    <row r="2091" spans="1:19" x14ac:dyDescent="0.3">
      <c r="A2091" s="593"/>
      <c r="B2091" s="593"/>
      <c r="R2091" s="378"/>
      <c r="S2091"/>
    </row>
    <row r="2092" spans="1:19" x14ac:dyDescent="0.3">
      <c r="A2092" s="593"/>
      <c r="B2092" s="593"/>
      <c r="R2092" s="378"/>
      <c r="S2092"/>
    </row>
    <row r="2093" spans="1:19" x14ac:dyDescent="0.3">
      <c r="A2093" s="593"/>
      <c r="B2093" s="593"/>
      <c r="R2093" s="378"/>
      <c r="S2093"/>
    </row>
    <row r="2094" spans="1:19" x14ac:dyDescent="0.3">
      <c r="A2094" s="593"/>
      <c r="B2094" s="593"/>
      <c r="R2094" s="378"/>
      <c r="S2094"/>
    </row>
    <row r="2095" spans="1:19" x14ac:dyDescent="0.3">
      <c r="A2095" s="593"/>
      <c r="B2095" s="593"/>
      <c r="R2095" s="378"/>
      <c r="S2095"/>
    </row>
    <row r="2096" spans="1:19" x14ac:dyDescent="0.3">
      <c r="A2096" s="593"/>
      <c r="B2096" s="593"/>
      <c r="R2096" s="378"/>
      <c r="S2096"/>
    </row>
    <row r="2097" spans="1:19" x14ac:dyDescent="0.3">
      <c r="A2097" s="593"/>
      <c r="B2097" s="593"/>
      <c r="R2097" s="378"/>
      <c r="S2097"/>
    </row>
    <row r="2098" spans="1:19" x14ac:dyDescent="0.3">
      <c r="A2098" s="593"/>
      <c r="B2098" s="593"/>
      <c r="R2098" s="378"/>
      <c r="S2098"/>
    </row>
    <row r="2099" spans="1:19" x14ac:dyDescent="0.3">
      <c r="A2099" s="593"/>
      <c r="B2099" s="593"/>
      <c r="R2099" s="378"/>
      <c r="S2099"/>
    </row>
    <row r="2100" spans="1:19" x14ac:dyDescent="0.3">
      <c r="A2100" s="593"/>
      <c r="B2100" s="593"/>
      <c r="R2100" s="378"/>
      <c r="S2100"/>
    </row>
    <row r="2101" spans="1:19" x14ac:dyDescent="0.3">
      <c r="A2101" s="593"/>
      <c r="B2101" s="593"/>
      <c r="R2101" s="378"/>
      <c r="S2101"/>
    </row>
    <row r="2102" spans="1:19" x14ac:dyDescent="0.3">
      <c r="A2102" s="593"/>
      <c r="B2102" s="593"/>
      <c r="R2102" s="378"/>
      <c r="S2102"/>
    </row>
    <row r="2103" spans="1:19" x14ac:dyDescent="0.3">
      <c r="A2103" s="593"/>
      <c r="B2103" s="593"/>
      <c r="R2103" s="378"/>
      <c r="S2103"/>
    </row>
    <row r="2104" spans="1:19" x14ac:dyDescent="0.3">
      <c r="A2104" s="593"/>
      <c r="B2104" s="593"/>
      <c r="R2104" s="378"/>
      <c r="S2104"/>
    </row>
    <row r="2105" spans="1:19" x14ac:dyDescent="0.3">
      <c r="A2105" s="593"/>
      <c r="B2105" s="593"/>
      <c r="R2105" s="378"/>
      <c r="S2105"/>
    </row>
    <row r="2106" spans="1:19" x14ac:dyDescent="0.3">
      <c r="A2106" s="593"/>
      <c r="B2106" s="593"/>
      <c r="R2106" s="378"/>
      <c r="S2106"/>
    </row>
    <row r="2107" spans="1:19" x14ac:dyDescent="0.3">
      <c r="A2107" s="593"/>
      <c r="B2107" s="593"/>
      <c r="R2107" s="378"/>
      <c r="S2107"/>
    </row>
    <row r="2108" spans="1:19" x14ac:dyDescent="0.3">
      <c r="A2108" s="593"/>
      <c r="B2108" s="593"/>
      <c r="R2108" s="378"/>
      <c r="S2108"/>
    </row>
    <row r="2109" spans="1:19" x14ac:dyDescent="0.3">
      <c r="A2109" s="593"/>
      <c r="B2109" s="593"/>
      <c r="R2109" s="378"/>
      <c r="S2109"/>
    </row>
    <row r="2110" spans="1:19" x14ac:dyDescent="0.3">
      <c r="A2110" s="593"/>
      <c r="B2110" s="593"/>
      <c r="R2110" s="378"/>
      <c r="S2110"/>
    </row>
    <row r="2111" spans="1:19" x14ac:dyDescent="0.3">
      <c r="A2111" s="593"/>
      <c r="B2111" s="593"/>
      <c r="R2111" s="378"/>
      <c r="S2111"/>
    </row>
    <row r="2112" spans="1:19" x14ac:dyDescent="0.3">
      <c r="A2112" s="593"/>
      <c r="B2112" s="593"/>
      <c r="R2112" s="378"/>
      <c r="S2112"/>
    </row>
    <row r="2113" spans="1:19" x14ac:dyDescent="0.3">
      <c r="A2113" s="593"/>
      <c r="B2113" s="593"/>
      <c r="R2113" s="378"/>
      <c r="S2113"/>
    </row>
    <row r="2114" spans="1:19" x14ac:dyDescent="0.3">
      <c r="A2114" s="593"/>
      <c r="B2114" s="593"/>
      <c r="R2114" s="378"/>
      <c r="S2114"/>
    </row>
    <row r="2115" spans="1:19" x14ac:dyDescent="0.3">
      <c r="A2115" s="593"/>
      <c r="B2115" s="593"/>
      <c r="R2115" s="378"/>
      <c r="S2115"/>
    </row>
    <row r="2116" spans="1:19" x14ac:dyDescent="0.3">
      <c r="A2116" s="593"/>
      <c r="B2116" s="593"/>
      <c r="R2116" s="378"/>
      <c r="S2116"/>
    </row>
    <row r="2117" spans="1:19" x14ac:dyDescent="0.3">
      <c r="A2117" s="593"/>
      <c r="B2117" s="593"/>
      <c r="R2117" s="378"/>
      <c r="S2117"/>
    </row>
    <row r="2118" spans="1:19" x14ac:dyDescent="0.3">
      <c r="A2118" s="593"/>
      <c r="B2118" s="593"/>
      <c r="R2118" s="378"/>
      <c r="S2118"/>
    </row>
    <row r="2119" spans="1:19" x14ac:dyDescent="0.3">
      <c r="A2119" s="593"/>
      <c r="B2119" s="593"/>
      <c r="R2119" s="378"/>
      <c r="S2119"/>
    </row>
    <row r="2120" spans="1:19" x14ac:dyDescent="0.3">
      <c r="A2120" s="593"/>
      <c r="B2120" s="593"/>
      <c r="R2120" s="378"/>
      <c r="S2120"/>
    </row>
    <row r="2121" spans="1:19" x14ac:dyDescent="0.3">
      <c r="A2121" s="593"/>
      <c r="B2121" s="593"/>
      <c r="R2121" s="378"/>
      <c r="S2121"/>
    </row>
    <row r="2122" spans="1:19" x14ac:dyDescent="0.3">
      <c r="A2122" s="593"/>
      <c r="B2122" s="593"/>
      <c r="R2122" s="378"/>
      <c r="S2122"/>
    </row>
    <row r="2123" spans="1:19" x14ac:dyDescent="0.3">
      <c r="A2123" s="593"/>
      <c r="B2123" s="593"/>
      <c r="R2123" s="378"/>
      <c r="S2123"/>
    </row>
    <row r="2124" spans="1:19" x14ac:dyDescent="0.3">
      <c r="A2124" s="593"/>
      <c r="B2124" s="593"/>
      <c r="R2124" s="378"/>
      <c r="S2124"/>
    </row>
    <row r="2125" spans="1:19" x14ac:dyDescent="0.3">
      <c r="A2125" s="593"/>
      <c r="B2125" s="593"/>
      <c r="R2125" s="378"/>
      <c r="S2125"/>
    </row>
    <row r="2126" spans="1:19" x14ac:dyDescent="0.3">
      <c r="A2126" s="593"/>
      <c r="B2126" s="593"/>
      <c r="R2126" s="378"/>
      <c r="S2126"/>
    </row>
    <row r="2127" spans="1:19" x14ac:dyDescent="0.3">
      <c r="A2127" s="593"/>
      <c r="B2127" s="593"/>
      <c r="R2127" s="378"/>
      <c r="S2127"/>
    </row>
    <row r="2128" spans="1:19" x14ac:dyDescent="0.3">
      <c r="A2128" s="593"/>
      <c r="B2128" s="593"/>
      <c r="R2128" s="378"/>
      <c r="S2128"/>
    </row>
    <row r="2129" spans="1:19" x14ac:dyDescent="0.3">
      <c r="A2129" s="593"/>
      <c r="B2129" s="593"/>
      <c r="R2129" s="378"/>
      <c r="S2129"/>
    </row>
    <row r="2130" spans="1:19" x14ac:dyDescent="0.3">
      <c r="A2130" s="593"/>
      <c r="B2130" s="593"/>
      <c r="R2130" s="378"/>
      <c r="S2130"/>
    </row>
    <row r="2131" spans="1:19" x14ac:dyDescent="0.3">
      <c r="A2131" s="593"/>
      <c r="B2131" s="593"/>
      <c r="R2131" s="378"/>
      <c r="S2131"/>
    </row>
    <row r="2132" spans="1:19" x14ac:dyDescent="0.3">
      <c r="A2132" s="593"/>
      <c r="B2132" s="593"/>
      <c r="R2132" s="378"/>
      <c r="S2132"/>
    </row>
    <row r="2133" spans="1:19" x14ac:dyDescent="0.3">
      <c r="A2133" s="593"/>
      <c r="B2133" s="593"/>
      <c r="R2133" s="378"/>
      <c r="S2133"/>
    </row>
    <row r="2134" spans="1:19" x14ac:dyDescent="0.3">
      <c r="A2134" s="593"/>
      <c r="B2134" s="593"/>
      <c r="R2134" s="378"/>
      <c r="S2134"/>
    </row>
    <row r="2135" spans="1:19" x14ac:dyDescent="0.3">
      <c r="A2135" s="593"/>
      <c r="B2135" s="593"/>
      <c r="R2135" s="378"/>
      <c r="S2135"/>
    </row>
    <row r="2136" spans="1:19" x14ac:dyDescent="0.3">
      <c r="A2136" s="593"/>
      <c r="B2136" s="593"/>
      <c r="R2136" s="378"/>
      <c r="S2136"/>
    </row>
    <row r="2137" spans="1:19" x14ac:dyDescent="0.3">
      <c r="A2137" s="593"/>
      <c r="B2137" s="593"/>
      <c r="R2137" s="378"/>
      <c r="S2137"/>
    </row>
    <row r="2138" spans="1:19" x14ac:dyDescent="0.3">
      <c r="A2138" s="593"/>
      <c r="B2138" s="593"/>
      <c r="R2138" s="378"/>
      <c r="S2138"/>
    </row>
    <row r="2139" spans="1:19" x14ac:dyDescent="0.3">
      <c r="A2139" s="593"/>
      <c r="B2139" s="593"/>
      <c r="R2139" s="378"/>
      <c r="S2139"/>
    </row>
    <row r="2140" spans="1:19" x14ac:dyDescent="0.3">
      <c r="A2140" s="593"/>
      <c r="B2140" s="593"/>
      <c r="R2140" s="378"/>
      <c r="S2140"/>
    </row>
    <row r="2141" spans="1:19" x14ac:dyDescent="0.3">
      <c r="A2141" s="593"/>
      <c r="B2141" s="593"/>
      <c r="R2141" s="378"/>
      <c r="S2141"/>
    </row>
    <row r="2142" spans="1:19" x14ac:dyDescent="0.3">
      <c r="A2142" s="593"/>
      <c r="B2142" s="593"/>
      <c r="R2142" s="378"/>
      <c r="S2142"/>
    </row>
    <row r="2143" spans="1:19" x14ac:dyDescent="0.3">
      <c r="A2143" s="593"/>
      <c r="B2143" s="593"/>
      <c r="R2143" s="378"/>
      <c r="S2143"/>
    </row>
    <row r="2144" spans="1:19" x14ac:dyDescent="0.3">
      <c r="A2144" s="593"/>
      <c r="B2144" s="593"/>
      <c r="R2144" s="378"/>
      <c r="S2144"/>
    </row>
    <row r="2145" spans="1:19" x14ac:dyDescent="0.3">
      <c r="A2145" s="593"/>
      <c r="B2145" s="593"/>
      <c r="R2145" s="378"/>
      <c r="S2145"/>
    </row>
    <row r="2146" spans="1:19" x14ac:dyDescent="0.3">
      <c r="A2146" s="593"/>
      <c r="B2146" s="593"/>
      <c r="R2146" s="378"/>
      <c r="S2146"/>
    </row>
    <row r="2147" spans="1:19" x14ac:dyDescent="0.3">
      <c r="A2147" s="593"/>
      <c r="B2147" s="593"/>
      <c r="R2147" s="378"/>
      <c r="S2147"/>
    </row>
    <row r="2148" spans="1:19" x14ac:dyDescent="0.3">
      <c r="A2148" s="593"/>
      <c r="B2148" s="593"/>
      <c r="R2148" s="378"/>
      <c r="S2148"/>
    </row>
    <row r="2149" spans="1:19" x14ac:dyDescent="0.3">
      <c r="A2149" s="593"/>
      <c r="B2149" s="593"/>
      <c r="R2149" s="378"/>
      <c r="S2149"/>
    </row>
    <row r="2150" spans="1:19" x14ac:dyDescent="0.3">
      <c r="A2150" s="593"/>
      <c r="B2150" s="593"/>
      <c r="R2150" s="378"/>
      <c r="S2150"/>
    </row>
    <row r="2151" spans="1:19" x14ac:dyDescent="0.3">
      <c r="A2151" s="593"/>
      <c r="B2151" s="593"/>
      <c r="R2151" s="378"/>
      <c r="S2151"/>
    </row>
    <row r="2152" spans="1:19" x14ac:dyDescent="0.3">
      <c r="A2152" s="593"/>
      <c r="B2152" s="593"/>
      <c r="R2152" s="378"/>
      <c r="S2152"/>
    </row>
    <row r="2153" spans="1:19" x14ac:dyDescent="0.3">
      <c r="A2153" s="593"/>
      <c r="B2153" s="593"/>
      <c r="R2153" s="378"/>
      <c r="S2153"/>
    </row>
    <row r="2154" spans="1:19" x14ac:dyDescent="0.3">
      <c r="A2154" s="593"/>
      <c r="B2154" s="593"/>
      <c r="R2154" s="378"/>
      <c r="S2154"/>
    </row>
    <row r="2155" spans="1:19" x14ac:dyDescent="0.3">
      <c r="A2155" s="593"/>
      <c r="B2155" s="593"/>
      <c r="R2155" s="378"/>
      <c r="S2155"/>
    </row>
    <row r="2156" spans="1:19" x14ac:dyDescent="0.3">
      <c r="A2156" s="593"/>
      <c r="B2156" s="593"/>
      <c r="R2156" s="378"/>
      <c r="S2156"/>
    </row>
    <row r="2157" spans="1:19" x14ac:dyDescent="0.3">
      <c r="A2157" s="593"/>
      <c r="B2157" s="593"/>
      <c r="R2157" s="378"/>
      <c r="S2157"/>
    </row>
    <row r="2158" spans="1:19" x14ac:dyDescent="0.3">
      <c r="A2158" s="593"/>
      <c r="B2158" s="593"/>
      <c r="R2158" s="378"/>
      <c r="S2158"/>
    </row>
    <row r="2159" spans="1:19" x14ac:dyDescent="0.3">
      <c r="A2159" s="593"/>
      <c r="B2159" s="593"/>
      <c r="R2159" s="378"/>
      <c r="S2159"/>
    </row>
    <row r="2160" spans="1:19" x14ac:dyDescent="0.3">
      <c r="A2160" s="593"/>
      <c r="B2160" s="593"/>
      <c r="R2160" s="378"/>
      <c r="S2160"/>
    </row>
    <row r="2161" spans="1:19" x14ac:dyDescent="0.3">
      <c r="A2161" s="593"/>
      <c r="B2161" s="593"/>
      <c r="R2161" s="378"/>
      <c r="S2161"/>
    </row>
    <row r="2162" spans="1:19" x14ac:dyDescent="0.3">
      <c r="A2162" s="593"/>
      <c r="B2162" s="593"/>
      <c r="R2162" s="378"/>
      <c r="S2162"/>
    </row>
    <row r="2163" spans="1:19" x14ac:dyDescent="0.3">
      <c r="A2163" s="593"/>
      <c r="B2163" s="593"/>
      <c r="R2163" s="378"/>
      <c r="S2163"/>
    </row>
    <row r="2164" spans="1:19" x14ac:dyDescent="0.3">
      <c r="A2164" s="593"/>
      <c r="B2164" s="593"/>
      <c r="R2164" s="378"/>
      <c r="S2164"/>
    </row>
    <row r="2165" spans="1:19" x14ac:dyDescent="0.3">
      <c r="A2165" s="593"/>
      <c r="B2165" s="593"/>
      <c r="R2165" s="378"/>
      <c r="S2165"/>
    </row>
    <row r="2166" spans="1:19" x14ac:dyDescent="0.3">
      <c r="A2166" s="593"/>
      <c r="B2166" s="593"/>
      <c r="R2166" s="378"/>
      <c r="S2166"/>
    </row>
    <row r="2167" spans="1:19" x14ac:dyDescent="0.3">
      <c r="A2167" s="593"/>
      <c r="B2167" s="593"/>
      <c r="R2167" s="378"/>
      <c r="S2167"/>
    </row>
    <row r="2168" spans="1:19" x14ac:dyDescent="0.3">
      <c r="A2168" s="593"/>
      <c r="B2168" s="593"/>
      <c r="R2168" s="378"/>
      <c r="S2168"/>
    </row>
    <row r="2169" spans="1:19" x14ac:dyDescent="0.3">
      <c r="A2169" s="593"/>
      <c r="B2169" s="593"/>
      <c r="R2169" s="378"/>
      <c r="S2169"/>
    </row>
    <row r="2170" spans="1:19" x14ac:dyDescent="0.3">
      <c r="A2170" s="593"/>
      <c r="B2170" s="593"/>
      <c r="R2170" s="378"/>
      <c r="S2170"/>
    </row>
    <row r="2171" spans="1:19" x14ac:dyDescent="0.3">
      <c r="A2171" s="593"/>
      <c r="B2171" s="593"/>
      <c r="R2171" s="378"/>
      <c r="S2171"/>
    </row>
    <row r="2172" spans="1:19" x14ac:dyDescent="0.3">
      <c r="A2172" s="593"/>
      <c r="B2172" s="593"/>
      <c r="R2172" s="378"/>
      <c r="S2172"/>
    </row>
    <row r="2173" spans="1:19" x14ac:dyDescent="0.3">
      <c r="A2173" s="593"/>
      <c r="B2173" s="593"/>
      <c r="R2173" s="378"/>
      <c r="S2173"/>
    </row>
    <row r="2174" spans="1:19" x14ac:dyDescent="0.3">
      <c r="A2174" s="593"/>
      <c r="B2174" s="593"/>
      <c r="R2174" s="378"/>
      <c r="S2174"/>
    </row>
    <row r="2175" spans="1:19" x14ac:dyDescent="0.3">
      <c r="A2175" s="593"/>
      <c r="B2175" s="593"/>
      <c r="R2175" s="378"/>
      <c r="S2175"/>
    </row>
    <row r="2176" spans="1:19" x14ac:dyDescent="0.3">
      <c r="A2176" s="593"/>
      <c r="B2176" s="593"/>
      <c r="R2176" s="378"/>
      <c r="S2176"/>
    </row>
    <row r="2177" spans="1:19" x14ac:dyDescent="0.3">
      <c r="A2177" s="593"/>
      <c r="B2177" s="593"/>
      <c r="R2177" s="378"/>
      <c r="S2177"/>
    </row>
    <row r="2178" spans="1:19" x14ac:dyDescent="0.3">
      <c r="A2178" s="593"/>
      <c r="B2178" s="593"/>
      <c r="R2178" s="378"/>
      <c r="S2178"/>
    </row>
    <row r="2179" spans="1:19" x14ac:dyDescent="0.3">
      <c r="A2179" s="593"/>
      <c r="B2179" s="593"/>
      <c r="R2179" s="378"/>
      <c r="S2179"/>
    </row>
    <row r="2180" spans="1:19" x14ac:dyDescent="0.3">
      <c r="A2180" s="593"/>
      <c r="B2180" s="593"/>
      <c r="R2180" s="378"/>
      <c r="S2180"/>
    </row>
    <row r="2181" spans="1:19" x14ac:dyDescent="0.3">
      <c r="A2181" s="593"/>
      <c r="B2181" s="593"/>
      <c r="R2181" s="378"/>
      <c r="S2181"/>
    </row>
    <row r="2182" spans="1:19" x14ac:dyDescent="0.3">
      <c r="A2182" s="593"/>
      <c r="B2182" s="593"/>
      <c r="R2182" s="378"/>
      <c r="S2182"/>
    </row>
    <row r="2183" spans="1:19" x14ac:dyDescent="0.3">
      <c r="A2183" s="593"/>
      <c r="B2183" s="593"/>
      <c r="R2183" s="378"/>
      <c r="S2183"/>
    </row>
    <row r="2184" spans="1:19" x14ac:dyDescent="0.3">
      <c r="A2184" s="593"/>
      <c r="B2184" s="593"/>
      <c r="R2184" s="378"/>
      <c r="S2184"/>
    </row>
    <row r="2185" spans="1:19" x14ac:dyDescent="0.3">
      <c r="A2185" s="593"/>
      <c r="B2185" s="593"/>
      <c r="R2185" s="378"/>
      <c r="S2185"/>
    </row>
    <row r="2186" spans="1:19" x14ac:dyDescent="0.3">
      <c r="A2186" s="593"/>
      <c r="B2186" s="593"/>
      <c r="R2186" s="378"/>
      <c r="S2186"/>
    </row>
    <row r="2187" spans="1:19" x14ac:dyDescent="0.3">
      <c r="A2187" s="593"/>
      <c r="B2187" s="593"/>
      <c r="R2187" s="378"/>
      <c r="S2187"/>
    </row>
    <row r="2188" spans="1:19" x14ac:dyDescent="0.3">
      <c r="A2188" s="593"/>
      <c r="B2188" s="593"/>
      <c r="R2188" s="378"/>
      <c r="S2188"/>
    </row>
    <row r="2189" spans="1:19" x14ac:dyDescent="0.3">
      <c r="A2189" s="593"/>
      <c r="B2189" s="593"/>
      <c r="R2189" s="378"/>
      <c r="S2189"/>
    </row>
    <row r="2190" spans="1:19" x14ac:dyDescent="0.3">
      <c r="A2190" s="593"/>
      <c r="B2190" s="593"/>
      <c r="R2190" s="378"/>
      <c r="S2190"/>
    </row>
    <row r="2191" spans="1:19" x14ac:dyDescent="0.3">
      <c r="A2191" s="593"/>
      <c r="B2191" s="593"/>
      <c r="R2191" s="378"/>
      <c r="S2191"/>
    </row>
    <row r="2192" spans="1:19" x14ac:dyDescent="0.3">
      <c r="A2192" s="593"/>
      <c r="B2192" s="593"/>
      <c r="R2192" s="378"/>
      <c r="S2192"/>
    </row>
    <row r="2193" spans="1:19" x14ac:dyDescent="0.3">
      <c r="A2193" s="593"/>
      <c r="B2193" s="593"/>
      <c r="R2193" s="378"/>
      <c r="S2193"/>
    </row>
    <row r="2194" spans="1:19" x14ac:dyDescent="0.3">
      <c r="A2194" s="593"/>
      <c r="B2194" s="593"/>
      <c r="R2194" s="378"/>
      <c r="S2194"/>
    </row>
    <row r="2195" spans="1:19" x14ac:dyDescent="0.3">
      <c r="A2195" s="593"/>
      <c r="B2195" s="593"/>
      <c r="R2195" s="378"/>
      <c r="S2195"/>
    </row>
    <row r="2196" spans="1:19" x14ac:dyDescent="0.3">
      <c r="A2196" s="593"/>
      <c r="B2196" s="593"/>
      <c r="R2196" s="378"/>
      <c r="S2196"/>
    </row>
    <row r="2197" spans="1:19" x14ac:dyDescent="0.3">
      <c r="A2197" s="593"/>
      <c r="B2197" s="593"/>
      <c r="R2197" s="378"/>
      <c r="S2197"/>
    </row>
    <row r="2198" spans="1:19" x14ac:dyDescent="0.3">
      <c r="A2198" s="593"/>
      <c r="B2198" s="593"/>
      <c r="R2198" s="378"/>
      <c r="S2198"/>
    </row>
    <row r="2199" spans="1:19" x14ac:dyDescent="0.3">
      <c r="A2199" s="593"/>
      <c r="B2199" s="593"/>
      <c r="R2199" s="378"/>
      <c r="S2199"/>
    </row>
    <row r="2200" spans="1:19" x14ac:dyDescent="0.3">
      <c r="A2200" s="593"/>
      <c r="B2200" s="593"/>
      <c r="R2200" s="378"/>
      <c r="S2200"/>
    </row>
    <row r="2201" spans="1:19" x14ac:dyDescent="0.3">
      <c r="A2201" s="593"/>
      <c r="B2201" s="593"/>
      <c r="R2201" s="378"/>
      <c r="S2201"/>
    </row>
    <row r="2202" spans="1:19" x14ac:dyDescent="0.3">
      <c r="A2202" s="593"/>
      <c r="B2202" s="593"/>
      <c r="R2202" s="378"/>
      <c r="S2202"/>
    </row>
    <row r="2203" spans="1:19" x14ac:dyDescent="0.3">
      <c r="A2203" s="593"/>
      <c r="B2203" s="593"/>
      <c r="R2203" s="378"/>
      <c r="S2203"/>
    </row>
    <row r="2204" spans="1:19" x14ac:dyDescent="0.3">
      <c r="A2204" s="593"/>
      <c r="B2204" s="593"/>
      <c r="R2204" s="378"/>
      <c r="S2204"/>
    </row>
    <row r="2205" spans="1:19" x14ac:dyDescent="0.3">
      <c r="A2205" s="593"/>
      <c r="B2205" s="593"/>
      <c r="R2205" s="378"/>
      <c r="S2205"/>
    </row>
    <row r="2206" spans="1:19" x14ac:dyDescent="0.3">
      <c r="A2206" s="593"/>
      <c r="B2206" s="593"/>
      <c r="R2206" s="378"/>
      <c r="S2206"/>
    </row>
    <row r="2207" spans="1:19" x14ac:dyDescent="0.3">
      <c r="A2207" s="593"/>
      <c r="B2207" s="593"/>
      <c r="R2207" s="378"/>
      <c r="S2207"/>
    </row>
    <row r="2208" spans="1:19" x14ac:dyDescent="0.3">
      <c r="A2208" s="593"/>
      <c r="B2208" s="593"/>
      <c r="R2208" s="378"/>
      <c r="S2208"/>
    </row>
    <row r="2209" spans="1:19" x14ac:dyDescent="0.3">
      <c r="A2209" s="593"/>
      <c r="B2209" s="593"/>
      <c r="R2209" s="378"/>
      <c r="S2209"/>
    </row>
    <row r="2210" spans="1:19" x14ac:dyDescent="0.3">
      <c r="A2210" s="593"/>
      <c r="B2210" s="593"/>
      <c r="R2210" s="378"/>
      <c r="S2210"/>
    </row>
    <row r="2211" spans="1:19" x14ac:dyDescent="0.3">
      <c r="A2211" s="593"/>
      <c r="B2211" s="593"/>
      <c r="R2211" s="378"/>
      <c r="S2211"/>
    </row>
    <row r="2212" spans="1:19" x14ac:dyDescent="0.3">
      <c r="A2212" s="593"/>
      <c r="B2212" s="593"/>
      <c r="R2212" s="378"/>
      <c r="S2212"/>
    </row>
    <row r="2213" spans="1:19" x14ac:dyDescent="0.3">
      <c r="A2213" s="593"/>
      <c r="B2213" s="593"/>
      <c r="R2213" s="378"/>
      <c r="S2213"/>
    </row>
    <row r="2214" spans="1:19" x14ac:dyDescent="0.3">
      <c r="A2214" s="593"/>
      <c r="B2214" s="593"/>
      <c r="R2214" s="378"/>
      <c r="S2214"/>
    </row>
    <row r="2215" spans="1:19" x14ac:dyDescent="0.3">
      <c r="A2215" s="593"/>
      <c r="B2215" s="593"/>
      <c r="R2215" s="378"/>
      <c r="S2215"/>
    </row>
    <row r="2216" spans="1:19" x14ac:dyDescent="0.3">
      <c r="A2216" s="593"/>
      <c r="B2216" s="593"/>
      <c r="R2216" s="378"/>
      <c r="S2216"/>
    </row>
    <row r="2217" spans="1:19" x14ac:dyDescent="0.3">
      <c r="A2217" s="593"/>
      <c r="B2217" s="593"/>
      <c r="R2217" s="378"/>
      <c r="S2217"/>
    </row>
    <row r="2218" spans="1:19" x14ac:dyDescent="0.3">
      <c r="A2218" s="593"/>
      <c r="B2218" s="593"/>
      <c r="R2218" s="378"/>
      <c r="S2218"/>
    </row>
    <row r="2219" spans="1:19" x14ac:dyDescent="0.3">
      <c r="A2219" s="593"/>
      <c r="B2219" s="593"/>
      <c r="R2219" s="378"/>
      <c r="S2219"/>
    </row>
    <row r="2220" spans="1:19" x14ac:dyDescent="0.3">
      <c r="A2220" s="593"/>
      <c r="B2220" s="593"/>
      <c r="R2220" s="378"/>
      <c r="S2220"/>
    </row>
    <row r="2221" spans="1:19" x14ac:dyDescent="0.3">
      <c r="A2221" s="593"/>
      <c r="B2221" s="593"/>
      <c r="R2221" s="378"/>
      <c r="S2221"/>
    </row>
    <row r="2222" spans="1:19" x14ac:dyDescent="0.3">
      <c r="A2222" s="593"/>
      <c r="B2222" s="593"/>
      <c r="R2222" s="378"/>
      <c r="S2222"/>
    </row>
    <row r="2223" spans="1:19" x14ac:dyDescent="0.3">
      <c r="A2223" s="593"/>
      <c r="B2223" s="593"/>
      <c r="R2223" s="378"/>
      <c r="S2223"/>
    </row>
    <row r="2224" spans="1:19" x14ac:dyDescent="0.3">
      <c r="A2224" s="593"/>
      <c r="B2224" s="593"/>
      <c r="R2224" s="378"/>
      <c r="S2224"/>
    </row>
    <row r="2225" spans="1:19" x14ac:dyDescent="0.3">
      <c r="A2225" s="593"/>
      <c r="B2225" s="593"/>
      <c r="R2225" s="378"/>
      <c r="S2225"/>
    </row>
    <row r="2226" spans="1:19" x14ac:dyDescent="0.3">
      <c r="A2226" s="593"/>
      <c r="B2226" s="593"/>
      <c r="R2226" s="378"/>
      <c r="S2226"/>
    </row>
    <row r="2227" spans="1:19" x14ac:dyDescent="0.3">
      <c r="A2227" s="593"/>
      <c r="B2227" s="593"/>
      <c r="R2227" s="378"/>
      <c r="S2227"/>
    </row>
    <row r="2228" spans="1:19" x14ac:dyDescent="0.3">
      <c r="A2228" s="593"/>
      <c r="B2228" s="593"/>
      <c r="R2228" s="378"/>
      <c r="S2228"/>
    </row>
    <row r="2229" spans="1:19" x14ac:dyDescent="0.3">
      <c r="A2229" s="593"/>
      <c r="B2229" s="593"/>
      <c r="R2229" s="378"/>
      <c r="S2229"/>
    </row>
    <row r="2230" spans="1:19" x14ac:dyDescent="0.3">
      <c r="A2230" s="593"/>
      <c r="B2230" s="593"/>
      <c r="R2230" s="378"/>
      <c r="S2230"/>
    </row>
    <row r="2231" spans="1:19" x14ac:dyDescent="0.3">
      <c r="A2231" s="593"/>
      <c r="B2231" s="593"/>
      <c r="R2231" s="378"/>
      <c r="S2231"/>
    </row>
    <row r="2232" spans="1:19" x14ac:dyDescent="0.3">
      <c r="A2232" s="593"/>
      <c r="B2232" s="593"/>
      <c r="R2232" s="378"/>
      <c r="S2232"/>
    </row>
    <row r="2233" spans="1:19" x14ac:dyDescent="0.3">
      <c r="A2233" s="593"/>
      <c r="B2233" s="593"/>
      <c r="R2233" s="378"/>
      <c r="S2233"/>
    </row>
    <row r="2234" spans="1:19" x14ac:dyDescent="0.3">
      <c r="A2234" s="593"/>
      <c r="B2234" s="593"/>
      <c r="R2234" s="378"/>
      <c r="S2234"/>
    </row>
    <row r="2235" spans="1:19" x14ac:dyDescent="0.3">
      <c r="A2235" s="593"/>
      <c r="B2235" s="593"/>
      <c r="R2235" s="378"/>
      <c r="S2235"/>
    </row>
    <row r="2236" spans="1:19" x14ac:dyDescent="0.3">
      <c r="A2236" s="593"/>
      <c r="B2236" s="593"/>
      <c r="R2236" s="378"/>
      <c r="S2236"/>
    </row>
    <row r="2237" spans="1:19" x14ac:dyDescent="0.3">
      <c r="A2237" s="593"/>
      <c r="B2237" s="593"/>
      <c r="R2237" s="378"/>
      <c r="S2237"/>
    </row>
    <row r="2238" spans="1:19" x14ac:dyDescent="0.3">
      <c r="A2238" s="593"/>
      <c r="B2238" s="593"/>
      <c r="R2238" s="378"/>
      <c r="S2238"/>
    </row>
    <row r="2239" spans="1:19" x14ac:dyDescent="0.3">
      <c r="A2239" s="593"/>
      <c r="B2239" s="593"/>
      <c r="R2239" s="378"/>
      <c r="S2239"/>
    </row>
    <row r="2240" spans="1:19" x14ac:dyDescent="0.3">
      <c r="A2240" s="593"/>
      <c r="B2240" s="593"/>
      <c r="R2240" s="378"/>
      <c r="S2240"/>
    </row>
    <row r="2241" spans="1:19" x14ac:dyDescent="0.3">
      <c r="A2241" s="593"/>
      <c r="B2241" s="593"/>
      <c r="R2241" s="378"/>
      <c r="S2241"/>
    </row>
    <row r="2242" spans="1:19" x14ac:dyDescent="0.3">
      <c r="A2242" s="593"/>
      <c r="B2242" s="593"/>
      <c r="R2242" s="378"/>
      <c r="S2242"/>
    </row>
    <row r="2243" spans="1:19" x14ac:dyDescent="0.3">
      <c r="A2243" s="593"/>
      <c r="B2243" s="593"/>
      <c r="R2243" s="378"/>
      <c r="S2243"/>
    </row>
    <row r="2244" spans="1:19" x14ac:dyDescent="0.3">
      <c r="A2244" s="593"/>
      <c r="B2244" s="593"/>
      <c r="R2244" s="378"/>
      <c r="S2244"/>
    </row>
    <row r="2245" spans="1:19" x14ac:dyDescent="0.3">
      <c r="A2245" s="593"/>
      <c r="B2245" s="593"/>
      <c r="R2245" s="378"/>
      <c r="S2245"/>
    </row>
    <row r="2246" spans="1:19" x14ac:dyDescent="0.3">
      <c r="A2246" s="593"/>
      <c r="B2246" s="593"/>
      <c r="R2246" s="378"/>
      <c r="S2246"/>
    </row>
    <row r="2247" spans="1:19" x14ac:dyDescent="0.3">
      <c r="A2247" s="593"/>
      <c r="B2247" s="593"/>
      <c r="R2247" s="378"/>
      <c r="S2247"/>
    </row>
    <row r="2248" spans="1:19" x14ac:dyDescent="0.3">
      <c r="A2248" s="593"/>
      <c r="B2248" s="593"/>
      <c r="R2248" s="378"/>
      <c r="S2248"/>
    </row>
    <row r="2249" spans="1:19" x14ac:dyDescent="0.3">
      <c r="A2249" s="593"/>
      <c r="B2249" s="593"/>
      <c r="R2249" s="378"/>
      <c r="S2249"/>
    </row>
    <row r="2250" spans="1:19" x14ac:dyDescent="0.3">
      <c r="A2250" s="593"/>
      <c r="B2250" s="593"/>
      <c r="R2250" s="378"/>
      <c r="S2250"/>
    </row>
    <row r="2251" spans="1:19" x14ac:dyDescent="0.3">
      <c r="A2251" s="593"/>
      <c r="B2251" s="593"/>
      <c r="R2251" s="378"/>
      <c r="S2251"/>
    </row>
    <row r="2252" spans="1:19" x14ac:dyDescent="0.3">
      <c r="A2252" s="593"/>
      <c r="B2252" s="593"/>
      <c r="R2252" s="378"/>
      <c r="S2252"/>
    </row>
    <row r="2253" spans="1:19" x14ac:dyDescent="0.3">
      <c r="A2253" s="593"/>
      <c r="B2253" s="593"/>
      <c r="R2253" s="378"/>
      <c r="S2253"/>
    </row>
    <row r="2254" spans="1:19" x14ac:dyDescent="0.3">
      <c r="A2254" s="593"/>
      <c r="B2254" s="593"/>
      <c r="R2254" s="378"/>
      <c r="S2254"/>
    </row>
    <row r="2255" spans="1:19" x14ac:dyDescent="0.3">
      <c r="A2255" s="593"/>
      <c r="B2255" s="593"/>
      <c r="R2255" s="378"/>
      <c r="S2255"/>
    </row>
    <row r="2256" spans="1:19" x14ac:dyDescent="0.3">
      <c r="A2256" s="593"/>
      <c r="B2256" s="593"/>
      <c r="R2256" s="378"/>
      <c r="S2256"/>
    </row>
    <row r="2257" spans="1:19" x14ac:dyDescent="0.3">
      <c r="A2257" s="593"/>
      <c r="B2257" s="593"/>
      <c r="R2257" s="378"/>
      <c r="S2257"/>
    </row>
    <row r="2258" spans="1:19" x14ac:dyDescent="0.3">
      <c r="A2258" s="593"/>
      <c r="B2258" s="593"/>
      <c r="R2258" s="378"/>
      <c r="S2258"/>
    </row>
    <row r="2259" spans="1:19" x14ac:dyDescent="0.3">
      <c r="A2259" s="593"/>
      <c r="B2259" s="593"/>
      <c r="R2259" s="378"/>
      <c r="S2259"/>
    </row>
    <row r="2260" spans="1:19" x14ac:dyDescent="0.3">
      <c r="A2260" s="593"/>
      <c r="B2260" s="593"/>
      <c r="R2260" s="378"/>
      <c r="S2260"/>
    </row>
    <row r="2261" spans="1:19" x14ac:dyDescent="0.3">
      <c r="A2261" s="593"/>
      <c r="B2261" s="593"/>
      <c r="R2261" s="378"/>
      <c r="S2261"/>
    </row>
    <row r="2262" spans="1:19" x14ac:dyDescent="0.3">
      <c r="A2262" s="593"/>
      <c r="B2262" s="593"/>
      <c r="R2262" s="378"/>
      <c r="S2262"/>
    </row>
    <row r="2263" spans="1:19" x14ac:dyDescent="0.3">
      <c r="A2263" s="593"/>
      <c r="B2263" s="593"/>
      <c r="R2263" s="378"/>
      <c r="S2263"/>
    </row>
    <row r="2264" spans="1:19" x14ac:dyDescent="0.3">
      <c r="A2264" s="593"/>
      <c r="B2264" s="593"/>
      <c r="R2264" s="378"/>
      <c r="S2264"/>
    </row>
    <row r="2265" spans="1:19" x14ac:dyDescent="0.3">
      <c r="A2265" s="593"/>
      <c r="B2265" s="593"/>
      <c r="R2265" s="378"/>
      <c r="S2265"/>
    </row>
    <row r="2266" spans="1:19" x14ac:dyDescent="0.3">
      <c r="A2266" s="593"/>
      <c r="B2266" s="593"/>
      <c r="R2266" s="378"/>
      <c r="S2266"/>
    </row>
    <row r="2267" spans="1:19" x14ac:dyDescent="0.3">
      <c r="A2267" s="593"/>
      <c r="B2267" s="593"/>
      <c r="R2267" s="378"/>
      <c r="S2267"/>
    </row>
    <row r="2268" spans="1:19" x14ac:dyDescent="0.3">
      <c r="A2268" s="593"/>
      <c r="B2268" s="593"/>
      <c r="R2268" s="378"/>
      <c r="S2268"/>
    </row>
    <row r="2269" spans="1:19" x14ac:dyDescent="0.3">
      <c r="A2269" s="593"/>
      <c r="B2269" s="593"/>
      <c r="R2269" s="378"/>
      <c r="S2269"/>
    </row>
    <row r="2270" spans="1:19" x14ac:dyDescent="0.3">
      <c r="A2270" s="593"/>
      <c r="B2270" s="593"/>
      <c r="R2270" s="378"/>
      <c r="S2270"/>
    </row>
    <row r="2271" spans="1:19" x14ac:dyDescent="0.3">
      <c r="A2271" s="593"/>
      <c r="B2271" s="593"/>
      <c r="R2271" s="378"/>
      <c r="S2271"/>
    </row>
    <row r="2272" spans="1:19" x14ac:dyDescent="0.3">
      <c r="A2272" s="593"/>
      <c r="B2272" s="593"/>
      <c r="R2272" s="378"/>
      <c r="S2272"/>
    </row>
    <row r="2273" spans="1:19" x14ac:dyDescent="0.3">
      <c r="A2273" s="593"/>
      <c r="B2273" s="593"/>
      <c r="R2273" s="378"/>
      <c r="S2273"/>
    </row>
    <row r="2274" spans="1:19" x14ac:dyDescent="0.3">
      <c r="A2274" s="593"/>
      <c r="B2274" s="593"/>
      <c r="R2274" s="378"/>
      <c r="S2274"/>
    </row>
    <row r="2275" spans="1:19" x14ac:dyDescent="0.3">
      <c r="A2275" s="593"/>
      <c r="B2275" s="593"/>
      <c r="R2275" s="378"/>
      <c r="S2275"/>
    </row>
    <row r="2276" spans="1:19" x14ac:dyDescent="0.3">
      <c r="A2276" s="593"/>
      <c r="B2276" s="593"/>
      <c r="R2276" s="378"/>
      <c r="S2276"/>
    </row>
    <row r="2277" spans="1:19" x14ac:dyDescent="0.3">
      <c r="A2277" s="593"/>
      <c r="B2277" s="593"/>
      <c r="R2277" s="378"/>
      <c r="S2277"/>
    </row>
    <row r="2278" spans="1:19" x14ac:dyDescent="0.3">
      <c r="A2278" s="593"/>
      <c r="B2278" s="593"/>
      <c r="R2278" s="378"/>
      <c r="S2278"/>
    </row>
    <row r="2279" spans="1:19" x14ac:dyDescent="0.3">
      <c r="A2279" s="593"/>
      <c r="B2279" s="593"/>
      <c r="R2279" s="378"/>
      <c r="S2279"/>
    </row>
    <row r="2280" spans="1:19" x14ac:dyDescent="0.3">
      <c r="A2280" s="593"/>
      <c r="B2280" s="593"/>
      <c r="R2280" s="378"/>
      <c r="S2280"/>
    </row>
    <row r="2281" spans="1:19" x14ac:dyDescent="0.3">
      <c r="A2281" s="593"/>
      <c r="B2281" s="593"/>
      <c r="R2281" s="378"/>
      <c r="S2281"/>
    </row>
    <row r="2282" spans="1:19" x14ac:dyDescent="0.3">
      <c r="A2282" s="593"/>
      <c r="B2282" s="593"/>
      <c r="R2282" s="378"/>
      <c r="S2282"/>
    </row>
    <row r="2283" spans="1:19" x14ac:dyDescent="0.3">
      <c r="A2283" s="593"/>
      <c r="B2283" s="593"/>
      <c r="R2283" s="378"/>
      <c r="S2283"/>
    </row>
    <row r="2284" spans="1:19" x14ac:dyDescent="0.3">
      <c r="A2284" s="593"/>
      <c r="B2284" s="593"/>
      <c r="R2284" s="378"/>
      <c r="S2284"/>
    </row>
    <row r="2285" spans="1:19" x14ac:dyDescent="0.3">
      <c r="A2285" s="593"/>
      <c r="B2285" s="593"/>
      <c r="R2285" s="378"/>
      <c r="S2285"/>
    </row>
    <row r="2286" spans="1:19" x14ac:dyDescent="0.3">
      <c r="A2286" s="593"/>
      <c r="B2286" s="593"/>
      <c r="R2286" s="378"/>
      <c r="S2286"/>
    </row>
    <row r="2287" spans="1:19" x14ac:dyDescent="0.3">
      <c r="A2287" s="593"/>
      <c r="B2287" s="593"/>
      <c r="R2287" s="378"/>
      <c r="S2287"/>
    </row>
    <row r="2288" spans="1:19" x14ac:dyDescent="0.3">
      <c r="A2288" s="593"/>
      <c r="B2288" s="593"/>
      <c r="R2288" s="378"/>
      <c r="S2288"/>
    </row>
    <row r="2289" spans="1:19" x14ac:dyDescent="0.3">
      <c r="A2289" s="593"/>
      <c r="B2289" s="593"/>
      <c r="R2289" s="378"/>
      <c r="S2289"/>
    </row>
    <row r="2290" spans="1:19" x14ac:dyDescent="0.3">
      <c r="A2290" s="593"/>
      <c r="B2290" s="593"/>
      <c r="R2290" s="378"/>
      <c r="S2290"/>
    </row>
    <row r="2291" spans="1:19" x14ac:dyDescent="0.3">
      <c r="A2291" s="593"/>
      <c r="B2291" s="593"/>
      <c r="R2291" s="378"/>
      <c r="S2291"/>
    </row>
    <row r="2292" spans="1:19" x14ac:dyDescent="0.3">
      <c r="A2292" s="593"/>
      <c r="B2292" s="593"/>
      <c r="R2292" s="378"/>
      <c r="S2292"/>
    </row>
    <row r="2293" spans="1:19" x14ac:dyDescent="0.3">
      <c r="A2293" s="593"/>
      <c r="B2293" s="593"/>
      <c r="R2293" s="378"/>
      <c r="S2293"/>
    </row>
    <row r="2294" spans="1:19" x14ac:dyDescent="0.3">
      <c r="A2294" s="593"/>
      <c r="B2294" s="593"/>
      <c r="R2294" s="378"/>
      <c r="S2294"/>
    </row>
    <row r="2295" spans="1:19" x14ac:dyDescent="0.3">
      <c r="A2295" s="593"/>
      <c r="B2295" s="593"/>
      <c r="R2295" s="378"/>
      <c r="S2295"/>
    </row>
    <row r="2296" spans="1:19" x14ac:dyDescent="0.3">
      <c r="A2296" s="593"/>
      <c r="B2296" s="593"/>
      <c r="R2296" s="378"/>
      <c r="S2296"/>
    </row>
    <row r="2297" spans="1:19" x14ac:dyDescent="0.3">
      <c r="A2297" s="593"/>
      <c r="B2297" s="593"/>
      <c r="R2297" s="378"/>
      <c r="S2297"/>
    </row>
    <row r="2298" spans="1:19" x14ac:dyDescent="0.3">
      <c r="A2298" s="593"/>
      <c r="B2298" s="593"/>
      <c r="R2298" s="378"/>
      <c r="S2298"/>
    </row>
    <row r="2299" spans="1:19" x14ac:dyDescent="0.3">
      <c r="A2299" s="593"/>
      <c r="B2299" s="593"/>
      <c r="R2299" s="378"/>
      <c r="S2299"/>
    </row>
    <row r="2300" spans="1:19" x14ac:dyDescent="0.3">
      <c r="A2300" s="593"/>
      <c r="B2300" s="593"/>
      <c r="R2300" s="378"/>
      <c r="S2300"/>
    </row>
    <row r="2301" spans="1:19" x14ac:dyDescent="0.3">
      <c r="A2301" s="593"/>
      <c r="B2301" s="593"/>
      <c r="R2301" s="378"/>
      <c r="S2301"/>
    </row>
    <row r="2302" spans="1:19" x14ac:dyDescent="0.3">
      <c r="A2302" s="593"/>
      <c r="B2302" s="593"/>
      <c r="R2302" s="378"/>
      <c r="S2302"/>
    </row>
    <row r="2303" spans="1:19" x14ac:dyDescent="0.3">
      <c r="A2303" s="593"/>
      <c r="B2303" s="593"/>
      <c r="R2303" s="378"/>
      <c r="S2303"/>
    </row>
    <row r="2304" spans="1:19" x14ac:dyDescent="0.3">
      <c r="A2304" s="593"/>
      <c r="B2304" s="593"/>
      <c r="R2304" s="378"/>
      <c r="S2304"/>
    </row>
    <row r="2305" spans="1:19" x14ac:dyDescent="0.3">
      <c r="A2305" s="593"/>
      <c r="B2305" s="593"/>
      <c r="R2305" s="378"/>
      <c r="S2305"/>
    </row>
    <row r="2306" spans="1:19" x14ac:dyDescent="0.3">
      <c r="A2306" s="593"/>
      <c r="B2306" s="593"/>
      <c r="R2306" s="378"/>
      <c r="S2306"/>
    </row>
    <row r="2307" spans="1:19" x14ac:dyDescent="0.3">
      <c r="A2307" s="593"/>
      <c r="B2307" s="593"/>
      <c r="R2307" s="378"/>
      <c r="S2307"/>
    </row>
    <row r="2308" spans="1:19" x14ac:dyDescent="0.3">
      <c r="A2308" s="593"/>
      <c r="B2308" s="593"/>
      <c r="R2308" s="378"/>
      <c r="S2308"/>
    </row>
    <row r="2309" spans="1:19" x14ac:dyDescent="0.3">
      <c r="A2309" s="593"/>
      <c r="B2309" s="593"/>
      <c r="R2309" s="378"/>
      <c r="S2309"/>
    </row>
    <row r="2310" spans="1:19" x14ac:dyDescent="0.3">
      <c r="A2310" s="593"/>
      <c r="B2310" s="593"/>
      <c r="R2310" s="378"/>
      <c r="S2310"/>
    </row>
    <row r="2311" spans="1:19" x14ac:dyDescent="0.3">
      <c r="A2311" s="593"/>
      <c r="B2311" s="593"/>
      <c r="R2311" s="378"/>
      <c r="S2311"/>
    </row>
    <row r="2312" spans="1:19" x14ac:dyDescent="0.3">
      <c r="A2312" s="593"/>
      <c r="B2312" s="593"/>
      <c r="R2312" s="378"/>
      <c r="S2312"/>
    </row>
    <row r="2313" spans="1:19" x14ac:dyDescent="0.3">
      <c r="A2313" s="593"/>
      <c r="B2313" s="593"/>
      <c r="R2313" s="378"/>
      <c r="S2313"/>
    </row>
    <row r="2314" spans="1:19" x14ac:dyDescent="0.3">
      <c r="A2314" s="593"/>
      <c r="B2314" s="593"/>
      <c r="R2314" s="378"/>
      <c r="S2314"/>
    </row>
    <row r="2315" spans="1:19" x14ac:dyDescent="0.3">
      <c r="A2315" s="593"/>
      <c r="B2315" s="593"/>
      <c r="R2315" s="378"/>
      <c r="S2315"/>
    </row>
    <row r="2316" spans="1:19" x14ac:dyDescent="0.3">
      <c r="A2316" s="593"/>
      <c r="B2316" s="593"/>
      <c r="R2316" s="378"/>
      <c r="S2316"/>
    </row>
    <row r="2317" spans="1:19" x14ac:dyDescent="0.3">
      <c r="A2317" s="593"/>
      <c r="B2317" s="593"/>
      <c r="R2317" s="378"/>
      <c r="S2317"/>
    </row>
    <row r="2318" spans="1:19" x14ac:dyDescent="0.3">
      <c r="A2318" s="593"/>
      <c r="B2318" s="593"/>
      <c r="R2318" s="378"/>
      <c r="S2318"/>
    </row>
    <row r="2319" spans="1:19" x14ac:dyDescent="0.3">
      <c r="A2319" s="593"/>
      <c r="B2319" s="593"/>
      <c r="R2319" s="378"/>
      <c r="S2319"/>
    </row>
    <row r="2320" spans="1:19" x14ac:dyDescent="0.3">
      <c r="A2320" s="593"/>
      <c r="B2320" s="593"/>
      <c r="R2320" s="378"/>
      <c r="S2320"/>
    </row>
    <row r="2321" spans="1:19" x14ac:dyDescent="0.3">
      <c r="A2321" s="593"/>
      <c r="B2321" s="593"/>
      <c r="R2321" s="378"/>
      <c r="S2321"/>
    </row>
    <row r="2322" spans="1:19" x14ac:dyDescent="0.3">
      <c r="A2322" s="593"/>
      <c r="B2322" s="593"/>
      <c r="R2322" s="378"/>
      <c r="S2322"/>
    </row>
    <row r="2323" spans="1:19" x14ac:dyDescent="0.3">
      <c r="A2323" s="593"/>
      <c r="B2323" s="593"/>
      <c r="R2323" s="378"/>
      <c r="S2323"/>
    </row>
    <row r="2324" spans="1:19" x14ac:dyDescent="0.3">
      <c r="A2324" s="593"/>
      <c r="B2324" s="593"/>
      <c r="R2324" s="378"/>
      <c r="S2324"/>
    </row>
    <row r="2325" spans="1:19" x14ac:dyDescent="0.3">
      <c r="A2325" s="593"/>
      <c r="B2325" s="593"/>
      <c r="R2325" s="378"/>
      <c r="S2325"/>
    </row>
    <row r="2326" spans="1:19" x14ac:dyDescent="0.3">
      <c r="A2326" s="593"/>
      <c r="B2326" s="593"/>
      <c r="R2326" s="378"/>
      <c r="S2326"/>
    </row>
    <row r="2327" spans="1:19" x14ac:dyDescent="0.3">
      <c r="A2327" s="593"/>
      <c r="B2327" s="593"/>
      <c r="R2327" s="378"/>
      <c r="S2327"/>
    </row>
    <row r="2328" spans="1:19" x14ac:dyDescent="0.3">
      <c r="A2328" s="593"/>
      <c r="B2328" s="593"/>
      <c r="R2328" s="378"/>
      <c r="S2328"/>
    </row>
    <row r="2329" spans="1:19" x14ac:dyDescent="0.3">
      <c r="A2329" s="593"/>
      <c r="B2329" s="593"/>
      <c r="R2329" s="378"/>
      <c r="S2329"/>
    </row>
    <row r="2330" spans="1:19" x14ac:dyDescent="0.3">
      <c r="A2330" s="593"/>
      <c r="B2330" s="593"/>
      <c r="R2330" s="378"/>
      <c r="S2330"/>
    </row>
    <row r="2331" spans="1:19" x14ac:dyDescent="0.3">
      <c r="A2331" s="593"/>
      <c r="B2331" s="593"/>
      <c r="R2331" s="378"/>
      <c r="S2331"/>
    </row>
    <row r="2332" spans="1:19" x14ac:dyDescent="0.3">
      <c r="A2332" s="593"/>
      <c r="B2332" s="593"/>
      <c r="R2332" s="378"/>
      <c r="S2332"/>
    </row>
    <row r="2333" spans="1:19" x14ac:dyDescent="0.3">
      <c r="A2333" s="593"/>
      <c r="B2333" s="593"/>
      <c r="R2333" s="378"/>
      <c r="S2333"/>
    </row>
    <row r="2334" spans="1:19" x14ac:dyDescent="0.3">
      <c r="A2334" s="593"/>
      <c r="B2334" s="593"/>
      <c r="R2334" s="378"/>
      <c r="S2334"/>
    </row>
    <row r="2335" spans="1:19" x14ac:dyDescent="0.3">
      <c r="A2335" s="593"/>
      <c r="B2335" s="593"/>
      <c r="R2335" s="378"/>
      <c r="S2335"/>
    </row>
    <row r="2336" spans="1:19" x14ac:dyDescent="0.3">
      <c r="A2336" s="593"/>
      <c r="B2336" s="593"/>
      <c r="R2336" s="378"/>
      <c r="S2336"/>
    </row>
    <row r="2337" spans="1:19" x14ac:dyDescent="0.3">
      <c r="A2337" s="593"/>
      <c r="B2337" s="593"/>
      <c r="R2337" s="378"/>
      <c r="S2337"/>
    </row>
    <row r="2338" spans="1:19" x14ac:dyDescent="0.3">
      <c r="A2338" s="593"/>
      <c r="B2338" s="593"/>
      <c r="R2338" s="378"/>
      <c r="S2338"/>
    </row>
    <row r="2339" spans="1:19" x14ac:dyDescent="0.3">
      <c r="A2339" s="593"/>
      <c r="B2339" s="593"/>
      <c r="R2339" s="378"/>
      <c r="S2339"/>
    </row>
    <row r="2340" spans="1:19" x14ac:dyDescent="0.3">
      <c r="A2340" s="593"/>
      <c r="B2340" s="593"/>
      <c r="R2340" s="378"/>
      <c r="S2340"/>
    </row>
    <row r="2341" spans="1:19" x14ac:dyDescent="0.3">
      <c r="A2341" s="593"/>
      <c r="B2341" s="593"/>
      <c r="R2341" s="378"/>
      <c r="S2341"/>
    </row>
    <row r="2342" spans="1:19" x14ac:dyDescent="0.3">
      <c r="A2342" s="593"/>
      <c r="B2342" s="593"/>
      <c r="R2342" s="378"/>
      <c r="S2342"/>
    </row>
    <row r="2343" spans="1:19" x14ac:dyDescent="0.3">
      <c r="A2343" s="593"/>
      <c r="B2343" s="593"/>
      <c r="R2343" s="378"/>
      <c r="S2343"/>
    </row>
    <row r="2344" spans="1:19" x14ac:dyDescent="0.3">
      <c r="A2344" s="593"/>
      <c r="B2344" s="593"/>
      <c r="R2344" s="378"/>
      <c r="S2344"/>
    </row>
    <row r="2345" spans="1:19" x14ac:dyDescent="0.3">
      <c r="A2345" s="593"/>
      <c r="B2345" s="593"/>
      <c r="R2345" s="378"/>
      <c r="S2345"/>
    </row>
    <row r="2346" spans="1:19" x14ac:dyDescent="0.3">
      <c r="A2346" s="593"/>
      <c r="B2346" s="593"/>
      <c r="R2346" s="378"/>
      <c r="S2346"/>
    </row>
    <row r="2347" spans="1:19" x14ac:dyDescent="0.3">
      <c r="A2347" s="593"/>
      <c r="B2347" s="593"/>
      <c r="R2347" s="378"/>
      <c r="S2347"/>
    </row>
    <row r="2348" spans="1:19" x14ac:dyDescent="0.3">
      <c r="A2348" s="593"/>
      <c r="B2348" s="593"/>
      <c r="R2348" s="378"/>
      <c r="S2348"/>
    </row>
    <row r="2349" spans="1:19" x14ac:dyDescent="0.3">
      <c r="A2349" s="593"/>
      <c r="B2349" s="593"/>
      <c r="R2349" s="378"/>
      <c r="S2349"/>
    </row>
    <row r="2350" spans="1:19" x14ac:dyDescent="0.3">
      <c r="A2350" s="593"/>
      <c r="B2350" s="593"/>
      <c r="R2350" s="378"/>
      <c r="S2350"/>
    </row>
    <row r="2351" spans="1:19" x14ac:dyDescent="0.3">
      <c r="A2351" s="593"/>
      <c r="B2351" s="593"/>
      <c r="R2351" s="378"/>
      <c r="S2351"/>
    </row>
    <row r="2352" spans="1:19" x14ac:dyDescent="0.3">
      <c r="A2352" s="593"/>
      <c r="B2352" s="593"/>
      <c r="R2352" s="378"/>
      <c r="S2352"/>
    </row>
    <row r="2353" spans="1:19" x14ac:dyDescent="0.3">
      <c r="A2353" s="593"/>
      <c r="B2353" s="593"/>
      <c r="R2353" s="378"/>
      <c r="S2353"/>
    </row>
    <row r="2354" spans="1:19" x14ac:dyDescent="0.3">
      <c r="A2354" s="593"/>
      <c r="B2354" s="593"/>
      <c r="R2354" s="378"/>
      <c r="S2354"/>
    </row>
    <row r="2355" spans="1:19" x14ac:dyDescent="0.3">
      <c r="A2355" s="593"/>
      <c r="B2355" s="593"/>
      <c r="R2355" s="378"/>
      <c r="S2355"/>
    </row>
    <row r="2356" spans="1:19" x14ac:dyDescent="0.3">
      <c r="A2356" s="593"/>
      <c r="B2356" s="593"/>
      <c r="R2356" s="378"/>
      <c r="S2356"/>
    </row>
    <row r="2357" spans="1:19" x14ac:dyDescent="0.3">
      <c r="A2357" s="593"/>
      <c r="B2357" s="593"/>
      <c r="R2357" s="378"/>
      <c r="S2357"/>
    </row>
    <row r="2358" spans="1:19" x14ac:dyDescent="0.3">
      <c r="A2358" s="593"/>
      <c r="B2358" s="593"/>
      <c r="R2358" s="378"/>
      <c r="S2358"/>
    </row>
    <row r="2359" spans="1:19" x14ac:dyDescent="0.3">
      <c r="A2359" s="593"/>
      <c r="B2359" s="593"/>
      <c r="R2359" s="378"/>
      <c r="S2359"/>
    </row>
    <row r="2360" spans="1:19" x14ac:dyDescent="0.3">
      <c r="A2360" s="593"/>
      <c r="B2360" s="593"/>
      <c r="R2360" s="378"/>
      <c r="S2360"/>
    </row>
    <row r="2361" spans="1:19" x14ac:dyDescent="0.3">
      <c r="A2361" s="593"/>
      <c r="B2361" s="593"/>
      <c r="R2361" s="378"/>
      <c r="S2361"/>
    </row>
    <row r="2362" spans="1:19" x14ac:dyDescent="0.3">
      <c r="A2362" s="593"/>
      <c r="B2362" s="593"/>
      <c r="R2362" s="378"/>
      <c r="S2362"/>
    </row>
    <row r="2363" spans="1:19" x14ac:dyDescent="0.3">
      <c r="A2363" s="593"/>
      <c r="B2363" s="593"/>
      <c r="R2363" s="378"/>
      <c r="S2363"/>
    </row>
    <row r="2364" spans="1:19" x14ac:dyDescent="0.3">
      <c r="A2364" s="593"/>
      <c r="B2364" s="593"/>
      <c r="R2364" s="378"/>
      <c r="S2364"/>
    </row>
    <row r="2365" spans="1:19" x14ac:dyDescent="0.3">
      <c r="A2365" s="593"/>
      <c r="B2365" s="593"/>
      <c r="R2365" s="378"/>
      <c r="S2365"/>
    </row>
    <row r="2366" spans="1:19" x14ac:dyDescent="0.3">
      <c r="A2366" s="593"/>
      <c r="B2366" s="593"/>
      <c r="R2366" s="378"/>
      <c r="S2366"/>
    </row>
    <row r="2367" spans="1:19" x14ac:dyDescent="0.3">
      <c r="A2367" s="593"/>
      <c r="B2367" s="593"/>
      <c r="R2367" s="378"/>
      <c r="S2367"/>
    </row>
    <row r="2368" spans="1:19" x14ac:dyDescent="0.3">
      <c r="A2368" s="593"/>
      <c r="B2368" s="593"/>
      <c r="R2368" s="378"/>
      <c r="S2368"/>
    </row>
    <row r="2369" spans="1:19" x14ac:dyDescent="0.3">
      <c r="A2369" s="593"/>
      <c r="B2369" s="593"/>
      <c r="R2369" s="378"/>
      <c r="S2369"/>
    </row>
    <row r="2370" spans="1:19" x14ac:dyDescent="0.3">
      <c r="A2370" s="593"/>
      <c r="B2370" s="593"/>
      <c r="R2370" s="378"/>
      <c r="S2370"/>
    </row>
    <row r="2371" spans="1:19" x14ac:dyDescent="0.3">
      <c r="A2371" s="593"/>
      <c r="B2371" s="593"/>
      <c r="R2371" s="378"/>
      <c r="S2371"/>
    </row>
    <row r="2372" spans="1:19" x14ac:dyDescent="0.3">
      <c r="A2372" s="593"/>
      <c r="B2372" s="593"/>
      <c r="R2372" s="378"/>
      <c r="S2372"/>
    </row>
    <row r="2373" spans="1:19" x14ac:dyDescent="0.3">
      <c r="A2373" s="593"/>
      <c r="B2373" s="593"/>
      <c r="R2373" s="378"/>
      <c r="S2373"/>
    </row>
    <row r="2374" spans="1:19" x14ac:dyDescent="0.3">
      <c r="A2374" s="593"/>
      <c r="B2374" s="593"/>
      <c r="R2374" s="378"/>
      <c r="S2374"/>
    </row>
    <row r="2375" spans="1:19" x14ac:dyDescent="0.3">
      <c r="A2375" s="593"/>
      <c r="B2375" s="593"/>
      <c r="R2375" s="378"/>
      <c r="S2375"/>
    </row>
    <row r="2376" spans="1:19" x14ac:dyDescent="0.3">
      <c r="A2376" s="593"/>
      <c r="B2376" s="593"/>
      <c r="R2376" s="378"/>
      <c r="S2376"/>
    </row>
    <row r="2377" spans="1:19" x14ac:dyDescent="0.3">
      <c r="A2377" s="593"/>
      <c r="B2377" s="593"/>
      <c r="R2377" s="378"/>
      <c r="S2377"/>
    </row>
    <row r="2378" spans="1:19" x14ac:dyDescent="0.3">
      <c r="A2378" s="593"/>
      <c r="B2378" s="593"/>
      <c r="R2378" s="378"/>
      <c r="S2378"/>
    </row>
    <row r="2379" spans="1:19" x14ac:dyDescent="0.3">
      <c r="A2379" s="593"/>
      <c r="B2379" s="593"/>
      <c r="R2379" s="378"/>
      <c r="S2379"/>
    </row>
    <row r="2380" spans="1:19" x14ac:dyDescent="0.3">
      <c r="A2380" s="593"/>
      <c r="B2380" s="593"/>
      <c r="R2380" s="378"/>
      <c r="S2380"/>
    </row>
    <row r="2381" spans="1:19" x14ac:dyDescent="0.3">
      <c r="A2381" s="593"/>
      <c r="B2381" s="593"/>
      <c r="R2381" s="378"/>
      <c r="S2381"/>
    </row>
    <row r="2382" spans="1:19" x14ac:dyDescent="0.3">
      <c r="A2382" s="593"/>
      <c r="B2382" s="593"/>
      <c r="R2382" s="378"/>
      <c r="S2382"/>
    </row>
    <row r="2383" spans="1:19" x14ac:dyDescent="0.3">
      <c r="A2383" s="593"/>
      <c r="B2383" s="593"/>
      <c r="R2383" s="378"/>
      <c r="S2383"/>
    </row>
    <row r="2384" spans="1:19" x14ac:dyDescent="0.3">
      <c r="A2384" s="593"/>
      <c r="B2384" s="593"/>
      <c r="R2384" s="378"/>
      <c r="S2384"/>
    </row>
    <row r="2385" spans="1:19" x14ac:dyDescent="0.3">
      <c r="A2385" s="593"/>
      <c r="B2385" s="593"/>
      <c r="R2385" s="378"/>
      <c r="S2385"/>
    </row>
    <row r="2386" spans="1:19" x14ac:dyDescent="0.3">
      <c r="A2386" s="593"/>
      <c r="B2386" s="593"/>
      <c r="R2386" s="378"/>
      <c r="S2386"/>
    </row>
    <row r="2387" spans="1:19" x14ac:dyDescent="0.3">
      <c r="A2387" s="593"/>
      <c r="B2387" s="593"/>
      <c r="R2387" s="378"/>
      <c r="S2387"/>
    </row>
    <row r="2388" spans="1:19" x14ac:dyDescent="0.3">
      <c r="A2388" s="593"/>
      <c r="B2388" s="593"/>
      <c r="R2388" s="378"/>
      <c r="S2388"/>
    </row>
    <row r="2389" spans="1:19" x14ac:dyDescent="0.3">
      <c r="A2389" s="593"/>
      <c r="B2389" s="593"/>
      <c r="R2389" s="378"/>
      <c r="S2389"/>
    </row>
    <row r="2390" spans="1:19" x14ac:dyDescent="0.3">
      <c r="A2390" s="593"/>
      <c r="B2390" s="593"/>
      <c r="R2390" s="378"/>
      <c r="S2390"/>
    </row>
    <row r="2391" spans="1:19" x14ac:dyDescent="0.3">
      <c r="A2391" s="593"/>
      <c r="B2391" s="593"/>
      <c r="R2391" s="378"/>
      <c r="S2391"/>
    </row>
    <row r="2392" spans="1:19" x14ac:dyDescent="0.3">
      <c r="A2392" s="593"/>
      <c r="B2392" s="593"/>
      <c r="R2392" s="378"/>
      <c r="S2392"/>
    </row>
    <row r="2393" spans="1:19" x14ac:dyDescent="0.3">
      <c r="A2393" s="593"/>
      <c r="B2393" s="593"/>
      <c r="R2393" s="378"/>
      <c r="S2393"/>
    </row>
    <row r="2403" spans="6:6" x14ac:dyDescent="0.3">
      <c r="F2403" s="247">
        <v>47</v>
      </c>
    </row>
  </sheetData>
  <autoFilter ref="A1:V2403"/>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0"/>
  <sheetViews>
    <sheetView zoomScale="110" zoomScaleNormal="110" workbookViewId="0">
      <selection activeCell="F29" sqref="F29"/>
    </sheetView>
  </sheetViews>
  <sheetFormatPr defaultRowHeight="14.4" x14ac:dyDescent="0.3"/>
  <cols>
    <col min="1" max="1" width="6.5546875" customWidth="1"/>
    <col min="2" max="2" width="51.33203125" bestFit="1" customWidth="1"/>
    <col min="3" max="3" width="8.88671875" style="217" customWidth="1"/>
    <col min="4" max="4" width="10.109375" style="217" customWidth="1"/>
    <col min="5" max="6" width="7.109375" customWidth="1"/>
    <col min="7" max="7" width="7.44140625" customWidth="1"/>
    <col min="8" max="8" width="6.6640625" customWidth="1"/>
    <col min="9" max="9" width="11.5546875" style="217" customWidth="1"/>
    <col min="10" max="10" width="6.33203125" customWidth="1"/>
    <col min="11" max="11" width="12" style="217" customWidth="1"/>
    <col min="12" max="12" width="6.6640625" customWidth="1"/>
    <col min="13" max="13" width="11" style="217" customWidth="1"/>
    <col min="14" max="14" width="7.33203125" customWidth="1"/>
    <col min="15" max="15" width="12.88671875" hidden="1" customWidth="1"/>
    <col min="16" max="16" width="10.33203125" customWidth="1"/>
    <col min="17" max="17" width="2.44140625" customWidth="1"/>
    <col min="18" max="23" width="11.88671875" customWidth="1"/>
  </cols>
  <sheetData>
    <row r="1" spans="1:23" ht="61.5" thickTop="1" thickBot="1" x14ac:dyDescent="0.3">
      <c r="A1" s="317" t="s">
        <v>706</v>
      </c>
      <c r="B1" s="318" t="s">
        <v>1207</v>
      </c>
      <c r="C1" s="316" t="s">
        <v>1206</v>
      </c>
      <c r="D1" s="316" t="s">
        <v>1224</v>
      </c>
      <c r="E1" s="316" t="s">
        <v>1218</v>
      </c>
      <c r="F1" s="316" t="s">
        <v>1219</v>
      </c>
      <c r="G1" s="316" t="s">
        <v>1220</v>
      </c>
      <c r="H1" s="397" t="s">
        <v>2147</v>
      </c>
      <c r="I1" s="392" t="s">
        <v>1215</v>
      </c>
      <c r="J1" s="393" t="s">
        <v>1311</v>
      </c>
      <c r="K1" s="388" t="s">
        <v>1216</v>
      </c>
      <c r="L1" s="389" t="s">
        <v>1312</v>
      </c>
      <c r="M1" s="386" t="s">
        <v>1217</v>
      </c>
      <c r="N1" s="384" t="s">
        <v>1313</v>
      </c>
      <c r="O1" s="313" t="s">
        <v>1208</v>
      </c>
      <c r="P1" s="737" t="s">
        <v>1444</v>
      </c>
      <c r="Q1" s="769"/>
      <c r="R1" s="772" t="s">
        <v>2207</v>
      </c>
      <c r="S1" s="772" t="s">
        <v>2211</v>
      </c>
      <c r="T1" s="773" t="s">
        <v>2208</v>
      </c>
      <c r="U1" s="773" t="s">
        <v>2210</v>
      </c>
      <c r="V1" s="774" t="s">
        <v>2209</v>
      </c>
      <c r="W1" s="774" t="s">
        <v>2212</v>
      </c>
    </row>
    <row r="2" spans="1:23" ht="16.5" thickTop="1" thickBot="1" x14ac:dyDescent="0.3">
      <c r="A2" s="319">
        <v>47</v>
      </c>
      <c r="B2" s="320" t="s">
        <v>1199</v>
      </c>
      <c r="C2" s="321">
        <f>COUNTIF('ALC Transition Plans'!$A$3:$A$1035,A2)</f>
        <v>3</v>
      </c>
      <c r="D2" s="321">
        <f>COUNTIF('ALC Detail'!$I$3:$I1052,A2&amp;"y")</f>
        <v>0</v>
      </c>
      <c r="E2" s="320">
        <f>COUNTIF('ALC Transition Plans'!$AX$3:$AX$1035,A2&amp;"yes")</f>
        <v>3</v>
      </c>
      <c r="F2" s="320">
        <f>COUNTIF('ALC Transition Plans'!$AY$3:$AY$1035,A2&amp;"yes")</f>
        <v>2</v>
      </c>
      <c r="G2" s="320">
        <f>COUNTIF('ALC Transition Plans'!$AZ$3:$AZ$1035,A2&amp;"yes")</f>
        <v>3</v>
      </c>
      <c r="H2" s="398">
        <f t="shared" ref="H2:H25" si="0">D2/C2</f>
        <v>0</v>
      </c>
      <c r="I2" s="394">
        <f>COUNTIF('ALC Transition Plans'!$BA$3:$BA$1035,A2&amp;"x")</f>
        <v>0</v>
      </c>
      <c r="J2" s="395">
        <f t="shared" ref="J2:J25" si="1">I2/E2</f>
        <v>0</v>
      </c>
      <c r="K2" s="390">
        <f>COUNTIF('ALC Transition Plans'!$BB$3:$BB$1035,A2&amp;"x")</f>
        <v>0</v>
      </c>
      <c r="L2" s="391">
        <f t="shared" ref="L2:L25" si="2">K2/F2</f>
        <v>0</v>
      </c>
      <c r="M2" s="387">
        <f>COUNTIF('ALC Transition Plans'!$BC$3:$BC$1035,A2&amp;"x")</f>
        <v>3</v>
      </c>
      <c r="N2" s="385">
        <f t="shared" ref="N2:N25" si="3">M2/G2</f>
        <v>1</v>
      </c>
      <c r="O2" s="736" t="s">
        <v>1127</v>
      </c>
      <c r="P2" s="738">
        <f t="shared" ref="P2:P25" si="4">(N2+L2+J2)/3</f>
        <v>0.33333333333333331</v>
      </c>
      <c r="Q2" s="770"/>
      <c r="R2" s="305">
        <f t="shared" ref="R2:R25" si="5">E2-I2</f>
        <v>3</v>
      </c>
      <c r="S2" s="771">
        <f t="shared" ref="S2:S25" si="6">R2/E2</f>
        <v>1</v>
      </c>
      <c r="T2" s="305">
        <f t="shared" ref="T2:T25" si="7">F2-K2</f>
        <v>2</v>
      </c>
      <c r="U2" s="771">
        <f t="shared" ref="U2:U25" si="8">T2/F2</f>
        <v>1</v>
      </c>
      <c r="V2" s="305">
        <f t="shared" ref="V2:V25" si="9">G2-M2</f>
        <v>0</v>
      </c>
      <c r="W2" s="771">
        <f t="shared" ref="W2:W25" si="10">V2/G2</f>
        <v>0</v>
      </c>
    </row>
    <row r="3" spans="1:23" ht="15.75" thickBot="1" x14ac:dyDescent="0.3">
      <c r="A3" s="319">
        <v>69</v>
      </c>
      <c r="B3" s="320" t="s">
        <v>1196</v>
      </c>
      <c r="C3" s="321">
        <f>COUNTIF('ALC Transition Plans'!$A$3:$A$1035,A3)</f>
        <v>15</v>
      </c>
      <c r="D3" s="321">
        <f>COUNTIF('ALC Detail'!$I$3:$I1049,A3&amp;"y")</f>
        <v>1</v>
      </c>
      <c r="E3" s="320">
        <f>COUNTIF('ALC Transition Plans'!$AX$3:$AX$1035,A3&amp;"yes")</f>
        <v>15</v>
      </c>
      <c r="F3" s="320">
        <f>COUNTIF('ALC Transition Plans'!$AY$3:$AY$1035,A3&amp;"yes")</f>
        <v>14</v>
      </c>
      <c r="G3" s="320">
        <f>COUNTIF('ALC Transition Plans'!$AZ$3:$AZ$1035,A3&amp;"yes")</f>
        <v>14</v>
      </c>
      <c r="H3" s="398">
        <f t="shared" si="0"/>
        <v>6.6666666666666666E-2</v>
      </c>
      <c r="I3" s="394">
        <f>COUNTIF('ALC Transition Plans'!$BA$3:$BA$1035,A3&amp;"x")</f>
        <v>1</v>
      </c>
      <c r="J3" s="395">
        <f t="shared" si="1"/>
        <v>6.6666666666666666E-2</v>
      </c>
      <c r="K3" s="390">
        <f>COUNTIF('ALC Transition Plans'!$BB$3:$BB$1035,A3&amp;"x")</f>
        <v>0</v>
      </c>
      <c r="L3" s="391">
        <f t="shared" si="2"/>
        <v>0</v>
      </c>
      <c r="M3" s="387">
        <f>COUNTIF('ALC Transition Plans'!$BC$3:$BC$1035,A3&amp;"x")</f>
        <v>0</v>
      </c>
      <c r="N3" s="385">
        <f t="shared" si="3"/>
        <v>0</v>
      </c>
      <c r="O3" s="736" t="s">
        <v>1127</v>
      </c>
      <c r="P3" s="738">
        <f t="shared" si="4"/>
        <v>2.2222222222222223E-2</v>
      </c>
      <c r="Q3" s="770"/>
      <c r="R3" s="305">
        <f t="shared" si="5"/>
        <v>14</v>
      </c>
      <c r="S3" s="771">
        <f t="shared" si="6"/>
        <v>0.93333333333333335</v>
      </c>
      <c r="T3" s="305">
        <f t="shared" si="7"/>
        <v>14</v>
      </c>
      <c r="U3" s="771">
        <f t="shared" si="8"/>
        <v>1</v>
      </c>
      <c r="V3" s="305">
        <f t="shared" si="9"/>
        <v>14</v>
      </c>
      <c r="W3" s="771">
        <f t="shared" si="10"/>
        <v>1</v>
      </c>
    </row>
    <row r="4" spans="1:23" ht="15.75" thickBot="1" x14ac:dyDescent="0.3">
      <c r="A4" s="319">
        <v>75</v>
      </c>
      <c r="B4" s="320" t="s">
        <v>1188</v>
      </c>
      <c r="C4" s="321">
        <f>COUNTIF('ALC Transition Plans'!$A$3:$A$1035,A4)</f>
        <v>22</v>
      </c>
      <c r="D4" s="321">
        <f>COUNTIF('ALC Detail'!$I$3:$I1041,A4&amp;"y")</f>
        <v>5</v>
      </c>
      <c r="E4" s="320">
        <f>COUNTIF('ALC Transition Plans'!$AX$3:$AX$1035,A4&amp;"yes")</f>
        <v>21</v>
      </c>
      <c r="F4" s="320">
        <f>COUNTIF('ALC Transition Plans'!$AY$3:$AY$1035,A4&amp;"yes")</f>
        <v>21</v>
      </c>
      <c r="G4" s="320">
        <f>COUNTIF('ALC Transition Plans'!$AZ$3:$AZ$1035,A4&amp;"yes")</f>
        <v>20</v>
      </c>
      <c r="H4" s="398">
        <f t="shared" si="0"/>
        <v>0.22727272727272727</v>
      </c>
      <c r="I4" s="394">
        <f>COUNTIF('ALC Transition Plans'!$BA$3:$BA$1035,A4&amp;"x")</f>
        <v>5</v>
      </c>
      <c r="J4" s="395">
        <f t="shared" si="1"/>
        <v>0.23809523809523808</v>
      </c>
      <c r="K4" s="390">
        <f>COUNTIF('ALC Transition Plans'!$BB$3:$BB$1035,A4&amp;"x")</f>
        <v>4</v>
      </c>
      <c r="L4" s="391">
        <f t="shared" si="2"/>
        <v>0.19047619047619047</v>
      </c>
      <c r="M4" s="387">
        <f>COUNTIF('ALC Transition Plans'!$BC$3:$BC$1035,A4&amp;"x")</f>
        <v>4</v>
      </c>
      <c r="N4" s="385">
        <f t="shared" si="3"/>
        <v>0.2</v>
      </c>
      <c r="O4" s="736" t="s">
        <v>1127</v>
      </c>
      <c r="P4" s="738">
        <f t="shared" si="4"/>
        <v>0.20952380952380953</v>
      </c>
      <c r="Q4" s="770"/>
      <c r="R4" s="305">
        <f t="shared" si="5"/>
        <v>16</v>
      </c>
      <c r="S4" s="771">
        <f t="shared" si="6"/>
        <v>0.76190476190476186</v>
      </c>
      <c r="T4" s="305">
        <f t="shared" si="7"/>
        <v>17</v>
      </c>
      <c r="U4" s="771">
        <f t="shared" si="8"/>
        <v>0.80952380952380953</v>
      </c>
      <c r="V4" s="305">
        <f t="shared" si="9"/>
        <v>16</v>
      </c>
      <c r="W4" s="771">
        <f t="shared" si="10"/>
        <v>0.8</v>
      </c>
    </row>
    <row r="5" spans="1:23" ht="15.75" thickBot="1" x14ac:dyDescent="0.3">
      <c r="A5" s="319">
        <v>19</v>
      </c>
      <c r="B5" s="320" t="s">
        <v>1193</v>
      </c>
      <c r="C5" s="321">
        <f>COUNTIF('ALC Transition Plans'!$A$3:$A$1035,A5)</f>
        <v>3</v>
      </c>
      <c r="D5" s="321">
        <f>COUNTIF('ALC Detail'!$I$3:$I1046,A5&amp;"y")</f>
        <v>1</v>
      </c>
      <c r="E5" s="320">
        <f>COUNTIF('ALC Transition Plans'!$AX$3:$AX$1035,A5&amp;"yes")</f>
        <v>3</v>
      </c>
      <c r="F5" s="320">
        <f>COUNTIF('ALC Transition Plans'!$AY$3:$AY$1035,A5&amp;"yes")</f>
        <v>3</v>
      </c>
      <c r="G5" s="320">
        <f>COUNTIF('ALC Transition Plans'!$AZ$3:$AZ$1035,A5&amp;"yes")</f>
        <v>3</v>
      </c>
      <c r="H5" s="398">
        <f t="shared" si="0"/>
        <v>0.33333333333333331</v>
      </c>
      <c r="I5" s="394">
        <f>COUNTIF('ALC Transition Plans'!$BA$3:$BA$1035,A5&amp;"x")</f>
        <v>2</v>
      </c>
      <c r="J5" s="395">
        <f t="shared" si="1"/>
        <v>0.66666666666666663</v>
      </c>
      <c r="K5" s="390">
        <f>COUNTIF('ALC Transition Plans'!$BB$3:$BB$1035,A5&amp;"x")</f>
        <v>2</v>
      </c>
      <c r="L5" s="391">
        <f t="shared" si="2"/>
        <v>0.66666666666666663</v>
      </c>
      <c r="M5" s="387">
        <f>COUNTIF('ALC Transition Plans'!$BC$3:$BC$1035,A5&amp;"x")</f>
        <v>2</v>
      </c>
      <c r="N5" s="385">
        <f t="shared" si="3"/>
        <v>0.66666666666666663</v>
      </c>
      <c r="O5" s="736" t="s">
        <v>1127</v>
      </c>
      <c r="P5" s="738">
        <f t="shared" si="4"/>
        <v>0.66666666666666663</v>
      </c>
      <c r="Q5" s="770"/>
      <c r="R5" s="305">
        <f t="shared" si="5"/>
        <v>1</v>
      </c>
      <c r="S5" s="771">
        <f t="shared" si="6"/>
        <v>0.33333333333333331</v>
      </c>
      <c r="T5" s="305">
        <f t="shared" si="7"/>
        <v>1</v>
      </c>
      <c r="U5" s="771">
        <f t="shared" si="8"/>
        <v>0.33333333333333331</v>
      </c>
      <c r="V5" s="305">
        <f t="shared" si="9"/>
        <v>1</v>
      </c>
      <c r="W5" s="771">
        <f t="shared" si="10"/>
        <v>0.33333333333333331</v>
      </c>
    </row>
    <row r="6" spans="1:23" ht="15.75" thickBot="1" x14ac:dyDescent="0.3">
      <c r="A6" s="319">
        <v>70</v>
      </c>
      <c r="B6" s="320" t="s">
        <v>1189</v>
      </c>
      <c r="C6" s="321">
        <f>COUNTIF('ALC Transition Plans'!$A$3:$A$1035,A6)</f>
        <v>92</v>
      </c>
      <c r="D6" s="321">
        <f>COUNTIF('ALC Detail'!$I$3:$I1042,A6&amp;"y")</f>
        <v>35</v>
      </c>
      <c r="E6" s="320">
        <f>COUNTIF('ALC Transition Plans'!$AX$3:$AX$1035,A6&amp;"yes")</f>
        <v>37</v>
      </c>
      <c r="F6" s="320">
        <f>COUNTIF('ALC Transition Plans'!$AY$3:$AY$1035,A6&amp;"yes")</f>
        <v>85</v>
      </c>
      <c r="G6" s="320">
        <f>COUNTIF('ALC Transition Plans'!$AZ$3:$AZ$1035,A6&amp;"yes")</f>
        <v>29</v>
      </c>
      <c r="H6" s="398">
        <f t="shared" si="0"/>
        <v>0.38043478260869568</v>
      </c>
      <c r="I6" s="394">
        <f>COUNTIF('ALC Transition Plans'!$BA$3:$BA$1035,A6&amp;"x")</f>
        <v>34</v>
      </c>
      <c r="J6" s="395">
        <f t="shared" si="1"/>
        <v>0.91891891891891897</v>
      </c>
      <c r="K6" s="390">
        <f>COUNTIF('ALC Transition Plans'!$BB$3:$BB$1035,A6&amp;"x")</f>
        <v>30</v>
      </c>
      <c r="L6" s="391">
        <f t="shared" si="2"/>
        <v>0.35294117647058826</v>
      </c>
      <c r="M6" s="387">
        <f>COUNTIF('ALC Transition Plans'!$BC$3:$BC$1035,A6&amp;"x")</f>
        <v>29</v>
      </c>
      <c r="N6" s="385">
        <f t="shared" si="3"/>
        <v>1</v>
      </c>
      <c r="O6" s="736" t="s">
        <v>1127</v>
      </c>
      <c r="P6" s="738">
        <f t="shared" si="4"/>
        <v>0.75728669846316909</v>
      </c>
      <c r="Q6" s="770"/>
      <c r="R6" s="305">
        <f t="shared" si="5"/>
        <v>3</v>
      </c>
      <c r="S6" s="771">
        <f t="shared" si="6"/>
        <v>8.1081081081081086E-2</v>
      </c>
      <c r="T6" s="305">
        <f t="shared" si="7"/>
        <v>55</v>
      </c>
      <c r="U6" s="771">
        <f t="shared" si="8"/>
        <v>0.6470588235294118</v>
      </c>
      <c r="V6" s="305">
        <f t="shared" si="9"/>
        <v>0</v>
      </c>
      <c r="W6" s="771">
        <f t="shared" si="10"/>
        <v>0</v>
      </c>
    </row>
    <row r="7" spans="1:23" ht="15.75" thickBot="1" x14ac:dyDescent="0.3">
      <c r="A7" s="319">
        <v>12</v>
      </c>
      <c r="B7" s="320" t="s">
        <v>1183</v>
      </c>
      <c r="C7" s="321">
        <f>COUNTIF('ALC Transition Plans'!$A$3:$A$1035,A7)</f>
        <v>80</v>
      </c>
      <c r="D7" s="321">
        <f>COUNTIF('ALC Detail'!$I$3:$I1036,A7&amp;"y")</f>
        <v>45</v>
      </c>
      <c r="E7" s="320">
        <f>COUNTIF('ALC Transition Plans'!$AX$3:$AX$1035,A7&amp;"yes")</f>
        <v>78</v>
      </c>
      <c r="F7" s="320">
        <f>COUNTIF('ALC Transition Plans'!$AY$3:$AY$1035,A7&amp;"yes")</f>
        <v>20</v>
      </c>
      <c r="G7" s="320">
        <f>COUNTIF('ALC Transition Plans'!$AZ$3:$AZ$1035,A7&amp;"yes")</f>
        <v>65</v>
      </c>
      <c r="H7" s="398">
        <f t="shared" si="0"/>
        <v>0.5625</v>
      </c>
      <c r="I7" s="394">
        <f>COUNTIF('ALC Transition Plans'!$BA$3:$BA$1035,A7&amp;"x")</f>
        <v>44</v>
      </c>
      <c r="J7" s="395">
        <f t="shared" si="1"/>
        <v>0.5641025641025641</v>
      </c>
      <c r="K7" s="390">
        <f>COUNTIF('ALC Transition Plans'!$BB$3:$BB$1035,A7&amp;"x")</f>
        <v>5</v>
      </c>
      <c r="L7" s="391">
        <f t="shared" si="2"/>
        <v>0.25</v>
      </c>
      <c r="M7" s="387">
        <f>COUNTIF('ALC Transition Plans'!$BC$3:$BC$1035,A7&amp;"x")</f>
        <v>45</v>
      </c>
      <c r="N7" s="385">
        <f t="shared" si="3"/>
        <v>0.69230769230769229</v>
      </c>
      <c r="O7" s="736" t="s">
        <v>1127</v>
      </c>
      <c r="P7" s="738">
        <f t="shared" si="4"/>
        <v>0.50213675213675213</v>
      </c>
      <c r="Q7" s="770"/>
      <c r="R7" s="305">
        <f t="shared" si="5"/>
        <v>34</v>
      </c>
      <c r="S7" s="771">
        <f t="shared" si="6"/>
        <v>0.4358974358974359</v>
      </c>
      <c r="T7" s="305">
        <f t="shared" si="7"/>
        <v>15</v>
      </c>
      <c r="U7" s="771">
        <f t="shared" si="8"/>
        <v>0.75</v>
      </c>
      <c r="V7" s="305">
        <f t="shared" si="9"/>
        <v>20</v>
      </c>
      <c r="W7" s="771">
        <f t="shared" si="10"/>
        <v>0.30769230769230771</v>
      </c>
    </row>
    <row r="8" spans="1:23" ht="15.75" thickBot="1" x14ac:dyDescent="0.3">
      <c r="A8" s="319">
        <v>97</v>
      </c>
      <c r="B8" s="320" t="s">
        <v>1185</v>
      </c>
      <c r="C8" s="321">
        <f>COUNTIF('ALC Transition Plans'!$A$3:$A$1035,A8)</f>
        <v>29</v>
      </c>
      <c r="D8" s="321">
        <f>COUNTIF('ALC Detail'!$I$3:$I1038,A8&amp;"y")</f>
        <v>20</v>
      </c>
      <c r="E8" s="320">
        <f>COUNTIF('ALC Transition Plans'!$AX$3:$AX$1035,A8&amp;"yes")</f>
        <v>27</v>
      </c>
      <c r="F8" s="320">
        <f>COUNTIF('ALC Transition Plans'!$AY$3:$AY$1035,A8&amp;"yes")</f>
        <v>18</v>
      </c>
      <c r="G8" s="320">
        <f>COUNTIF('ALC Transition Plans'!$AZ$3:$AZ$1035,A8&amp;"yes")</f>
        <v>18</v>
      </c>
      <c r="H8" s="398">
        <f t="shared" si="0"/>
        <v>0.68965517241379315</v>
      </c>
      <c r="I8" s="394">
        <f>COUNTIF('ALC Transition Plans'!$BA$3:$BA$1035,A8&amp;"x")</f>
        <v>19</v>
      </c>
      <c r="J8" s="395">
        <f t="shared" si="1"/>
        <v>0.70370370370370372</v>
      </c>
      <c r="K8" s="390">
        <f>COUNTIF('ALC Transition Plans'!$BB$3:$BB$1035,A8&amp;"x")</f>
        <v>16</v>
      </c>
      <c r="L8" s="391">
        <f t="shared" si="2"/>
        <v>0.88888888888888884</v>
      </c>
      <c r="M8" s="387">
        <f>COUNTIF('ALC Transition Plans'!$BC$3:$BC$1035,A8&amp;"x")</f>
        <v>16</v>
      </c>
      <c r="N8" s="385">
        <f t="shared" si="3"/>
        <v>0.88888888888888884</v>
      </c>
      <c r="O8" s="736" t="s">
        <v>1127</v>
      </c>
      <c r="P8" s="738">
        <f t="shared" si="4"/>
        <v>0.8271604938271605</v>
      </c>
      <c r="Q8" s="770"/>
      <c r="R8" s="305">
        <f t="shared" si="5"/>
        <v>8</v>
      </c>
      <c r="S8" s="771">
        <f t="shared" si="6"/>
        <v>0.29629629629629628</v>
      </c>
      <c r="T8" s="305">
        <f t="shared" si="7"/>
        <v>2</v>
      </c>
      <c r="U8" s="771">
        <f t="shared" si="8"/>
        <v>0.1111111111111111</v>
      </c>
      <c r="V8" s="305">
        <f t="shared" si="9"/>
        <v>2</v>
      </c>
      <c r="W8" s="771">
        <f t="shared" si="10"/>
        <v>0.1111111111111111</v>
      </c>
    </row>
    <row r="9" spans="1:23" ht="15.75" thickBot="1" x14ac:dyDescent="0.3">
      <c r="A9" s="319">
        <v>36</v>
      </c>
      <c r="B9" s="320" t="s">
        <v>1197</v>
      </c>
      <c r="C9" s="321">
        <f>COUNTIF('ALC Transition Plans'!$A$3:$A$1035,A9)</f>
        <v>7</v>
      </c>
      <c r="D9" s="321">
        <f>COUNTIF('ALC Detail'!$I$3:$I1050,A9&amp;"y")</f>
        <v>6</v>
      </c>
      <c r="E9" s="320">
        <f>COUNTIF('ALC Transition Plans'!$AX$3:$AX$1035,A9&amp;"yes")</f>
        <v>7</v>
      </c>
      <c r="F9" s="320">
        <f>COUNTIF('ALC Transition Plans'!$AY$3:$AY$1035,A9&amp;"yes")</f>
        <v>6</v>
      </c>
      <c r="G9" s="320">
        <f>COUNTIF('ALC Transition Plans'!$AZ$3:$AZ$1035,A9&amp;"yes")</f>
        <v>6</v>
      </c>
      <c r="H9" s="398">
        <f t="shared" si="0"/>
        <v>0.8571428571428571</v>
      </c>
      <c r="I9" s="394">
        <f>COUNTIF('ALC Transition Plans'!$BA$3:$BA$1035,A9&amp;"x")</f>
        <v>7</v>
      </c>
      <c r="J9" s="395">
        <f t="shared" si="1"/>
        <v>1</v>
      </c>
      <c r="K9" s="390">
        <f>COUNTIF('ALC Transition Plans'!$BB$3:$BB$1035,A9&amp;"x")</f>
        <v>5</v>
      </c>
      <c r="L9" s="391">
        <f t="shared" si="2"/>
        <v>0.83333333333333337</v>
      </c>
      <c r="M9" s="387">
        <f>COUNTIF('ALC Transition Plans'!$BC$3:$BC$1035,A9&amp;"x")</f>
        <v>6</v>
      </c>
      <c r="N9" s="385">
        <f t="shared" si="3"/>
        <v>1</v>
      </c>
      <c r="O9" s="736" t="s">
        <v>1127</v>
      </c>
      <c r="P9" s="738">
        <f t="shared" si="4"/>
        <v>0.94444444444444453</v>
      </c>
      <c r="Q9" s="770"/>
      <c r="R9" s="305">
        <f t="shared" si="5"/>
        <v>0</v>
      </c>
      <c r="S9" s="771">
        <f t="shared" si="6"/>
        <v>0</v>
      </c>
      <c r="T9" s="305">
        <f t="shared" si="7"/>
        <v>1</v>
      </c>
      <c r="U9" s="771">
        <f t="shared" si="8"/>
        <v>0.16666666666666666</v>
      </c>
      <c r="V9" s="305">
        <f t="shared" si="9"/>
        <v>0</v>
      </c>
      <c r="W9" s="771">
        <f t="shared" si="10"/>
        <v>0</v>
      </c>
    </row>
    <row r="10" spans="1:23" ht="15.75" thickBot="1" x14ac:dyDescent="0.3">
      <c r="A10" s="319">
        <v>20</v>
      </c>
      <c r="B10" s="320" t="s">
        <v>1195</v>
      </c>
      <c r="C10" s="321">
        <f>COUNTIF('ALC Transition Plans'!$A$3:$A$1035,A10)</f>
        <v>90</v>
      </c>
      <c r="D10" s="321">
        <f>COUNTIF('ALC Detail'!$I$3:$I1048,A10&amp;"y")</f>
        <v>80</v>
      </c>
      <c r="E10" s="320">
        <f>COUNTIF('ALC Transition Plans'!$AX$3:$AX$1035,A10&amp;"yes")</f>
        <v>85</v>
      </c>
      <c r="F10" s="320">
        <f>COUNTIF('ALC Transition Plans'!$AY$3:$AY$1035,A10&amp;"yes")</f>
        <v>76</v>
      </c>
      <c r="G10" s="320">
        <f>COUNTIF('ALC Transition Plans'!$AZ$3:$AZ$1035,A10&amp;"yes")</f>
        <v>75</v>
      </c>
      <c r="H10" s="398">
        <f t="shared" si="0"/>
        <v>0.88888888888888884</v>
      </c>
      <c r="I10" s="394">
        <f>COUNTIF('ALC Transition Plans'!$BA$3:$BA$1035,A10&amp;"x")</f>
        <v>82</v>
      </c>
      <c r="J10" s="395">
        <f t="shared" si="1"/>
        <v>0.96470588235294119</v>
      </c>
      <c r="K10" s="390">
        <f>COUNTIF('ALC Transition Plans'!$BB$3:$BB$1035,A10&amp;"x")</f>
        <v>69</v>
      </c>
      <c r="L10" s="391">
        <f t="shared" si="2"/>
        <v>0.90789473684210531</v>
      </c>
      <c r="M10" s="387">
        <f>COUNTIF('ALC Transition Plans'!$BC$3:$BC$1035,A10&amp;"x")</f>
        <v>75</v>
      </c>
      <c r="N10" s="385">
        <f t="shared" si="3"/>
        <v>1</v>
      </c>
      <c r="O10" s="736" t="s">
        <v>1127</v>
      </c>
      <c r="P10" s="738">
        <f t="shared" si="4"/>
        <v>0.9575335397316822</v>
      </c>
      <c r="Q10" s="770"/>
      <c r="R10" s="305">
        <f t="shared" si="5"/>
        <v>3</v>
      </c>
      <c r="S10" s="771">
        <f t="shared" si="6"/>
        <v>3.5294117647058823E-2</v>
      </c>
      <c r="T10" s="305">
        <f t="shared" si="7"/>
        <v>7</v>
      </c>
      <c r="U10" s="771">
        <f t="shared" si="8"/>
        <v>9.2105263157894732E-2</v>
      </c>
      <c r="V10" s="305">
        <f t="shared" si="9"/>
        <v>0</v>
      </c>
      <c r="W10" s="771">
        <f t="shared" si="10"/>
        <v>0</v>
      </c>
    </row>
    <row r="11" spans="1:23" ht="15.75" thickBot="1" x14ac:dyDescent="0.3">
      <c r="A11" s="319">
        <v>15</v>
      </c>
      <c r="B11" s="320" t="s">
        <v>1191</v>
      </c>
      <c r="C11" s="321">
        <f>COUNTIF('ALC Transition Plans'!$A$3:$A$1035,A11)</f>
        <v>124</v>
      </c>
      <c r="D11" s="321">
        <f>COUNTIF('ALC Detail'!$I$3:$I1044,A11&amp;"y")</f>
        <v>119</v>
      </c>
      <c r="E11" s="320">
        <f>COUNTIF('ALC Transition Plans'!$AX$3:$AX$1035,A11&amp;"yes")</f>
        <v>124</v>
      </c>
      <c r="F11" s="320">
        <f>COUNTIF('ALC Transition Plans'!$AY$3:$AY$1035,A11&amp;"yes")</f>
        <v>123</v>
      </c>
      <c r="G11" s="320">
        <f>COUNTIF('ALC Transition Plans'!$AZ$3:$AZ$1035,A11&amp;"yes")</f>
        <v>15</v>
      </c>
      <c r="H11" s="398">
        <f t="shared" si="0"/>
        <v>0.95967741935483875</v>
      </c>
      <c r="I11" s="394">
        <f>COUNTIF('ALC Transition Plans'!$BA$3:$BA$1035,A11&amp;"x")</f>
        <v>119</v>
      </c>
      <c r="J11" s="395">
        <f t="shared" si="1"/>
        <v>0.95967741935483875</v>
      </c>
      <c r="K11" s="390">
        <f>COUNTIF('ALC Transition Plans'!$BB$3:$BB$1035,A11&amp;"x")</f>
        <v>121</v>
      </c>
      <c r="L11" s="391">
        <f t="shared" si="2"/>
        <v>0.98373983739837401</v>
      </c>
      <c r="M11" s="387">
        <f>COUNTIF('ALC Transition Plans'!$BC$3:$BC$1035,A11&amp;"x")</f>
        <v>15</v>
      </c>
      <c r="N11" s="385">
        <f t="shared" si="3"/>
        <v>1</v>
      </c>
      <c r="O11" s="736" t="s">
        <v>1127</v>
      </c>
      <c r="P11" s="738">
        <f t="shared" si="4"/>
        <v>0.98113908558440421</v>
      </c>
      <c r="Q11" s="770"/>
      <c r="R11" s="305">
        <f t="shared" si="5"/>
        <v>5</v>
      </c>
      <c r="S11" s="771">
        <f t="shared" si="6"/>
        <v>4.0322580645161289E-2</v>
      </c>
      <c r="T11" s="305">
        <f t="shared" si="7"/>
        <v>2</v>
      </c>
      <c r="U11" s="771">
        <f t="shared" si="8"/>
        <v>1.6260162601626018E-2</v>
      </c>
      <c r="V11" s="305">
        <f t="shared" si="9"/>
        <v>0</v>
      </c>
      <c r="W11" s="771">
        <f t="shared" si="10"/>
        <v>0</v>
      </c>
    </row>
    <row r="12" spans="1:23" ht="15" thickBot="1" x14ac:dyDescent="0.35">
      <c r="A12" s="739">
        <v>13</v>
      </c>
      <c r="B12" s="740" t="s">
        <v>1184</v>
      </c>
      <c r="C12" s="741">
        <f>COUNTIF('ALC Transition Plans'!$A$3:$A$1035,A12)</f>
        <v>7</v>
      </c>
      <c r="D12" s="741">
        <f>COUNTIF('ALC Detail'!$I$3:$I1037,A12&amp;"y")</f>
        <v>7</v>
      </c>
      <c r="E12" s="740">
        <f>COUNTIF('ALC Transition Plans'!$AX$3:$AX$1035,A12&amp;"yes")</f>
        <v>7</v>
      </c>
      <c r="F12" s="740">
        <f>COUNTIF('ALC Transition Plans'!$AY$3:$AY$1035,A12&amp;"yes")</f>
        <v>6</v>
      </c>
      <c r="G12" s="740">
        <f>COUNTIF('ALC Transition Plans'!$AZ$3:$AZ$1035,A12&amp;"yes")</f>
        <v>6</v>
      </c>
      <c r="H12" s="742">
        <f t="shared" si="0"/>
        <v>1</v>
      </c>
      <c r="I12" s="741">
        <f>COUNTIF('ALC Transition Plans'!$BA$3:$BA$1035,A12&amp;"x")</f>
        <v>7</v>
      </c>
      <c r="J12" s="743">
        <f t="shared" si="1"/>
        <v>1</v>
      </c>
      <c r="K12" s="741">
        <f>COUNTIF('ALC Transition Plans'!$BB$3:$BB$1035,A12&amp;"x")</f>
        <v>6</v>
      </c>
      <c r="L12" s="743">
        <f t="shared" si="2"/>
        <v>1</v>
      </c>
      <c r="M12" s="741">
        <f>COUNTIF('ALC Transition Plans'!$BC$3:$BC$1035,A12&amp;"x")</f>
        <v>6</v>
      </c>
      <c r="N12" s="744">
        <f t="shared" si="3"/>
        <v>1</v>
      </c>
      <c r="O12" s="745" t="s">
        <v>1127</v>
      </c>
      <c r="P12" s="746">
        <f t="shared" si="4"/>
        <v>1</v>
      </c>
      <c r="Q12" s="770"/>
      <c r="R12" s="305">
        <f t="shared" si="5"/>
        <v>0</v>
      </c>
      <c r="S12" s="771">
        <f t="shared" si="6"/>
        <v>0</v>
      </c>
      <c r="T12" s="305">
        <f t="shared" si="7"/>
        <v>0</v>
      </c>
      <c r="U12" s="771">
        <f t="shared" si="8"/>
        <v>0</v>
      </c>
      <c r="V12" s="305">
        <f t="shared" si="9"/>
        <v>0</v>
      </c>
      <c r="W12" s="771">
        <f t="shared" si="10"/>
        <v>0</v>
      </c>
    </row>
    <row r="13" spans="1:23" ht="15" thickBot="1" x14ac:dyDescent="0.35">
      <c r="A13" s="739">
        <v>14</v>
      </c>
      <c r="B13" s="740" t="s">
        <v>1194</v>
      </c>
      <c r="C13" s="741">
        <f>COUNTIF('ALC Transition Plans'!$A$3:$A$1035,A13)</f>
        <v>15</v>
      </c>
      <c r="D13" s="741">
        <f>COUNTIF('ALC Detail'!$I$3:$I1047,A13&amp;"y")</f>
        <v>15</v>
      </c>
      <c r="E13" s="740">
        <f>COUNTIF('ALC Transition Plans'!$AX$3:$AX$1035,A13&amp;"yes")</f>
        <v>15</v>
      </c>
      <c r="F13" s="740">
        <f>COUNTIF('ALC Transition Plans'!$AY$3:$AY$1035,A13&amp;"yes")</f>
        <v>15</v>
      </c>
      <c r="G13" s="740">
        <f>COUNTIF('ALC Transition Plans'!$AZ$3:$AZ$1035,A13&amp;"yes")</f>
        <v>15</v>
      </c>
      <c r="H13" s="742">
        <f t="shared" si="0"/>
        <v>1</v>
      </c>
      <c r="I13" s="741">
        <f>COUNTIF('ALC Transition Plans'!$BA$3:$BA$1035,A13&amp;"x")</f>
        <v>15</v>
      </c>
      <c r="J13" s="743">
        <f t="shared" si="1"/>
        <v>1</v>
      </c>
      <c r="K13" s="741">
        <f>COUNTIF('ALC Transition Plans'!$BB$3:$BB$1035,A13&amp;"x")</f>
        <v>15</v>
      </c>
      <c r="L13" s="743">
        <f t="shared" si="2"/>
        <v>1</v>
      </c>
      <c r="M13" s="741">
        <f>COUNTIF('ALC Transition Plans'!$BC$3:$BC$1035,A13&amp;"x")</f>
        <v>15</v>
      </c>
      <c r="N13" s="744">
        <f t="shared" si="3"/>
        <v>1</v>
      </c>
      <c r="O13" s="745" t="s">
        <v>1127</v>
      </c>
      <c r="P13" s="746">
        <f t="shared" si="4"/>
        <v>1</v>
      </c>
      <c r="Q13" s="770"/>
      <c r="R13" s="305">
        <f t="shared" si="5"/>
        <v>0</v>
      </c>
      <c r="S13" s="771">
        <f t="shared" si="6"/>
        <v>0</v>
      </c>
      <c r="T13" s="305">
        <f t="shared" si="7"/>
        <v>0</v>
      </c>
      <c r="U13" s="771">
        <f t="shared" si="8"/>
        <v>0</v>
      </c>
      <c r="V13" s="305">
        <f t="shared" si="9"/>
        <v>0</v>
      </c>
      <c r="W13" s="771">
        <f t="shared" si="10"/>
        <v>0</v>
      </c>
    </row>
    <row r="14" spans="1:23" ht="15" thickBot="1" x14ac:dyDescent="0.35">
      <c r="A14" s="739">
        <v>16</v>
      </c>
      <c r="B14" s="740" t="s">
        <v>1192</v>
      </c>
      <c r="C14" s="741">
        <f>COUNTIF('ALC Transition Plans'!$A$3:$A$1035,A14)</f>
        <v>39</v>
      </c>
      <c r="D14" s="741">
        <f>COUNTIF('ALC Detail'!$I$3:$I1045,A14&amp;"y")</f>
        <v>39</v>
      </c>
      <c r="E14" s="740">
        <f>COUNTIF('ALC Transition Plans'!$AX$3:$AX$1035,A14&amp;"yes")</f>
        <v>39</v>
      </c>
      <c r="F14" s="740">
        <f>COUNTIF('ALC Transition Plans'!$AY$3:$AY$1035,A14&amp;"yes")</f>
        <v>27</v>
      </c>
      <c r="G14" s="740">
        <f>COUNTIF('ALC Transition Plans'!$AZ$3:$AZ$1035,A14&amp;"yes")</f>
        <v>21</v>
      </c>
      <c r="H14" s="742">
        <f t="shared" si="0"/>
        <v>1</v>
      </c>
      <c r="I14" s="741">
        <f>COUNTIF('ALC Transition Plans'!$BA$3:$BA$1035,A14&amp;"x")</f>
        <v>39</v>
      </c>
      <c r="J14" s="743">
        <f t="shared" si="1"/>
        <v>1</v>
      </c>
      <c r="K14" s="741">
        <f>COUNTIF('ALC Transition Plans'!$BB$3:$BB$1035,A14&amp;"x")</f>
        <v>27</v>
      </c>
      <c r="L14" s="743">
        <f t="shared" si="2"/>
        <v>1</v>
      </c>
      <c r="M14" s="741">
        <f>COUNTIF('ALC Transition Plans'!$BC$3:$BC$1035,A14&amp;"x")</f>
        <v>21</v>
      </c>
      <c r="N14" s="744">
        <f t="shared" si="3"/>
        <v>1</v>
      </c>
      <c r="O14" s="745" t="s">
        <v>1127</v>
      </c>
      <c r="P14" s="746">
        <f t="shared" si="4"/>
        <v>1</v>
      </c>
      <c r="Q14" s="770"/>
      <c r="R14" s="305">
        <f t="shared" si="5"/>
        <v>0</v>
      </c>
      <c r="S14" s="771">
        <f t="shared" si="6"/>
        <v>0</v>
      </c>
      <c r="T14" s="305">
        <f t="shared" si="7"/>
        <v>0</v>
      </c>
      <c r="U14" s="771">
        <f t="shared" si="8"/>
        <v>0</v>
      </c>
      <c r="V14" s="305">
        <f t="shared" si="9"/>
        <v>0</v>
      </c>
      <c r="W14" s="771">
        <f t="shared" si="10"/>
        <v>0</v>
      </c>
    </row>
    <row r="15" spans="1:23" ht="15" thickBot="1" x14ac:dyDescent="0.35">
      <c r="A15" s="739">
        <v>24</v>
      </c>
      <c r="B15" s="740" t="s">
        <v>1203</v>
      </c>
      <c r="C15" s="741">
        <f>COUNTIF('ALC Transition Plans'!$A$3:$A$1035,A15)</f>
        <v>2</v>
      </c>
      <c r="D15" s="741">
        <f>COUNTIF('ALC Detail'!$I$3:$I1056,A15&amp;"y")</f>
        <v>2</v>
      </c>
      <c r="E15" s="740">
        <f>COUNTIF('ALC Transition Plans'!$AX$3:$AX$1035,A15&amp;"yes")</f>
        <v>2</v>
      </c>
      <c r="F15" s="740">
        <f>COUNTIF('ALC Transition Plans'!$AY$3:$AY$1035,A15&amp;"yes")</f>
        <v>2</v>
      </c>
      <c r="G15" s="740">
        <f>COUNTIF('ALC Transition Plans'!$AZ$3:$AZ$1035,A15&amp;"yes")</f>
        <v>2</v>
      </c>
      <c r="H15" s="742">
        <f t="shared" si="0"/>
        <v>1</v>
      </c>
      <c r="I15" s="741">
        <f>COUNTIF('ALC Transition Plans'!$BA$3:$BA$1035,A15&amp;"x")</f>
        <v>2</v>
      </c>
      <c r="J15" s="743">
        <f t="shared" si="1"/>
        <v>1</v>
      </c>
      <c r="K15" s="741">
        <f>COUNTIF('ALC Transition Plans'!$BB$3:$BB$1035,A15&amp;"x")</f>
        <v>2</v>
      </c>
      <c r="L15" s="743">
        <f t="shared" si="2"/>
        <v>1</v>
      </c>
      <c r="M15" s="741">
        <f>COUNTIF('ALC Transition Plans'!$BC$3:$BC$1035,A15&amp;"x")</f>
        <v>2</v>
      </c>
      <c r="N15" s="744">
        <f t="shared" si="3"/>
        <v>1</v>
      </c>
      <c r="O15" s="745" t="s">
        <v>1127</v>
      </c>
      <c r="P15" s="746">
        <f t="shared" si="4"/>
        <v>1</v>
      </c>
      <c r="Q15" s="770"/>
      <c r="R15" s="305">
        <f t="shared" si="5"/>
        <v>0</v>
      </c>
      <c r="S15" s="771">
        <f t="shared" si="6"/>
        <v>0</v>
      </c>
      <c r="T15" s="305">
        <f t="shared" si="7"/>
        <v>0</v>
      </c>
      <c r="U15" s="771">
        <f t="shared" si="8"/>
        <v>0</v>
      </c>
      <c r="V15" s="305">
        <f t="shared" si="9"/>
        <v>0</v>
      </c>
      <c r="W15" s="771">
        <f t="shared" si="10"/>
        <v>0</v>
      </c>
    </row>
    <row r="16" spans="1:23" ht="15" thickBot="1" x14ac:dyDescent="0.35">
      <c r="A16" s="739">
        <v>28</v>
      </c>
      <c r="B16" s="747" t="s">
        <v>1205</v>
      </c>
      <c r="C16" s="741">
        <f>COUNTIF('ALC Transition Plans'!$A$3:$A$1035,A16)</f>
        <v>9</v>
      </c>
      <c r="D16" s="741">
        <f>COUNTIF('ALC Detail'!$I$3:$I1058,A16&amp;"y")</f>
        <v>9</v>
      </c>
      <c r="E16" s="740">
        <f>COUNTIF('ALC Transition Plans'!$AX$3:$AX$1035,A16&amp;"yes")</f>
        <v>9</v>
      </c>
      <c r="F16" s="740">
        <f>COUNTIF('ALC Transition Plans'!$AY$3:$AY$1035,A16&amp;"yes")</f>
        <v>6</v>
      </c>
      <c r="G16" s="740">
        <f>COUNTIF('ALC Transition Plans'!$AZ$3:$AZ$1035,A16&amp;"yes")</f>
        <v>9</v>
      </c>
      <c r="H16" s="742">
        <f t="shared" si="0"/>
        <v>1</v>
      </c>
      <c r="I16" s="741">
        <f>COUNTIF('ALC Transition Plans'!$BA$3:$BA$1035,A16&amp;"x")</f>
        <v>9</v>
      </c>
      <c r="J16" s="743">
        <f t="shared" si="1"/>
        <v>1</v>
      </c>
      <c r="K16" s="741">
        <f>COUNTIF('ALC Transition Plans'!$BB$3:$BB$1035,A16&amp;"x")</f>
        <v>6</v>
      </c>
      <c r="L16" s="743">
        <f t="shared" si="2"/>
        <v>1</v>
      </c>
      <c r="M16" s="741">
        <f>COUNTIF('ALC Transition Plans'!$BC$3:$BC$1035,A16&amp;"x")</f>
        <v>9</v>
      </c>
      <c r="N16" s="744">
        <f t="shared" si="3"/>
        <v>1</v>
      </c>
      <c r="O16" s="745" t="s">
        <v>1127</v>
      </c>
      <c r="P16" s="746">
        <f t="shared" si="4"/>
        <v>1</v>
      </c>
      <c r="Q16" s="770"/>
      <c r="R16" s="305">
        <f t="shared" si="5"/>
        <v>0</v>
      </c>
      <c r="S16" s="771">
        <f t="shared" si="6"/>
        <v>0</v>
      </c>
      <c r="T16" s="305">
        <f t="shared" si="7"/>
        <v>0</v>
      </c>
      <c r="U16" s="771">
        <f t="shared" si="8"/>
        <v>0</v>
      </c>
      <c r="V16" s="305">
        <f t="shared" si="9"/>
        <v>0</v>
      </c>
      <c r="W16" s="771">
        <f t="shared" si="10"/>
        <v>0</v>
      </c>
    </row>
    <row r="17" spans="1:23" ht="15" thickBot="1" x14ac:dyDescent="0.35">
      <c r="A17" s="739">
        <v>31</v>
      </c>
      <c r="B17" s="740" t="s">
        <v>1202</v>
      </c>
      <c r="C17" s="741">
        <f>COUNTIF('ALC Transition Plans'!$A$3:$A$1035,A17)</f>
        <v>1</v>
      </c>
      <c r="D17" s="741">
        <f>COUNTIF('ALC Detail'!$I$3:$I1055,A17&amp;"y")</f>
        <v>1</v>
      </c>
      <c r="E17" s="740">
        <f>COUNTIF('ALC Transition Plans'!$AX$3:$AX$1035,A17&amp;"yes")</f>
        <v>1</v>
      </c>
      <c r="F17" s="740">
        <f>COUNTIF('ALC Transition Plans'!$AY$3:$AY$1035,A17&amp;"yes")</f>
        <v>1</v>
      </c>
      <c r="G17" s="740">
        <f>COUNTIF('ALC Transition Plans'!$AZ$3:$AZ$1035,A17&amp;"yes")</f>
        <v>1</v>
      </c>
      <c r="H17" s="742">
        <f t="shared" si="0"/>
        <v>1</v>
      </c>
      <c r="I17" s="741">
        <f>COUNTIF('ALC Transition Plans'!$BA$3:$BA$1035,A17&amp;"x")</f>
        <v>1</v>
      </c>
      <c r="J17" s="743">
        <f t="shared" si="1"/>
        <v>1</v>
      </c>
      <c r="K17" s="741">
        <f>COUNTIF('ALC Transition Plans'!$BB$3:$BB$1035,A17&amp;"x")</f>
        <v>1</v>
      </c>
      <c r="L17" s="743">
        <f t="shared" si="2"/>
        <v>1</v>
      </c>
      <c r="M17" s="741">
        <f>COUNTIF('ALC Transition Plans'!$BC$3:$BC$1035,A17&amp;"x")</f>
        <v>1</v>
      </c>
      <c r="N17" s="744">
        <f t="shared" si="3"/>
        <v>1</v>
      </c>
      <c r="O17" s="745" t="s">
        <v>1127</v>
      </c>
      <c r="P17" s="746">
        <f t="shared" si="4"/>
        <v>1</v>
      </c>
      <c r="Q17" s="770"/>
      <c r="R17" s="305">
        <f t="shared" si="5"/>
        <v>0</v>
      </c>
      <c r="S17" s="771">
        <f t="shared" si="6"/>
        <v>0</v>
      </c>
      <c r="T17" s="305">
        <f t="shared" si="7"/>
        <v>0</v>
      </c>
      <c r="U17" s="771">
        <f t="shared" si="8"/>
        <v>0</v>
      </c>
      <c r="V17" s="305">
        <f t="shared" si="9"/>
        <v>0</v>
      </c>
      <c r="W17" s="771">
        <f t="shared" si="10"/>
        <v>0</v>
      </c>
    </row>
    <row r="18" spans="1:23" ht="15" thickBot="1" x14ac:dyDescent="0.35">
      <c r="A18" s="739">
        <v>49</v>
      </c>
      <c r="B18" s="740" t="s">
        <v>1201</v>
      </c>
      <c r="C18" s="741">
        <f>COUNTIF('ALC Transition Plans'!$A$3:$A$1035,A18)</f>
        <v>1</v>
      </c>
      <c r="D18" s="741">
        <f>COUNTIF('ALC Detail'!$I$3:$I1054,A18&amp;"y")</f>
        <v>1</v>
      </c>
      <c r="E18" s="740">
        <f>COUNTIF('ALC Transition Plans'!$AX$3:$AX$1035,A18&amp;"yes")</f>
        <v>1</v>
      </c>
      <c r="F18" s="740">
        <f>COUNTIF('ALC Transition Plans'!$AY$3:$AY$1035,A18&amp;"yes")</f>
        <v>1</v>
      </c>
      <c r="G18" s="740">
        <f>COUNTIF('ALC Transition Plans'!$AZ$3:$AZ$1035,A18&amp;"yes")</f>
        <v>1</v>
      </c>
      <c r="H18" s="742">
        <f t="shared" si="0"/>
        <v>1</v>
      </c>
      <c r="I18" s="741">
        <f>COUNTIF('ALC Transition Plans'!$BA$3:$BA$1035,A18&amp;"x")</f>
        <v>1</v>
      </c>
      <c r="J18" s="743">
        <f t="shared" si="1"/>
        <v>1</v>
      </c>
      <c r="K18" s="741">
        <f>COUNTIF('ALC Transition Plans'!$BB$3:$BB$1035,A18&amp;"x")</f>
        <v>1</v>
      </c>
      <c r="L18" s="743">
        <f t="shared" si="2"/>
        <v>1</v>
      </c>
      <c r="M18" s="741">
        <f>COUNTIF('ALC Transition Plans'!$BC$3:$BC$1035,A18&amp;"x")</f>
        <v>1</v>
      </c>
      <c r="N18" s="744">
        <f t="shared" si="3"/>
        <v>1</v>
      </c>
      <c r="O18" s="745" t="s">
        <v>1127</v>
      </c>
      <c r="P18" s="746">
        <f t="shared" si="4"/>
        <v>1</v>
      </c>
      <c r="Q18" s="770"/>
      <c r="R18" s="305">
        <f t="shared" si="5"/>
        <v>0</v>
      </c>
      <c r="S18" s="771">
        <f t="shared" si="6"/>
        <v>0</v>
      </c>
      <c r="T18" s="305">
        <f t="shared" si="7"/>
        <v>0</v>
      </c>
      <c r="U18" s="771">
        <f t="shared" si="8"/>
        <v>0</v>
      </c>
      <c r="V18" s="305">
        <f t="shared" si="9"/>
        <v>0</v>
      </c>
      <c r="W18" s="771">
        <f t="shared" si="10"/>
        <v>0</v>
      </c>
    </row>
    <row r="19" spans="1:23" ht="15" thickBot="1" x14ac:dyDescent="0.35">
      <c r="A19" s="739">
        <v>68</v>
      </c>
      <c r="B19" s="740" t="s">
        <v>1198</v>
      </c>
      <c r="C19" s="741">
        <f>COUNTIF('ALC Transition Plans'!$A$3:$A$1035,A19)</f>
        <v>8</v>
      </c>
      <c r="D19" s="741">
        <f>COUNTIF('ALC Detail'!$I$3:$I1051,A19&amp;"y")</f>
        <v>8</v>
      </c>
      <c r="E19" s="740">
        <f>COUNTIF('ALC Transition Plans'!$AX$3:$AX$1035,A19&amp;"yes")</f>
        <v>8</v>
      </c>
      <c r="F19" s="740">
        <f>COUNTIF('ALC Transition Plans'!$AY$3:$AY$1035,A19&amp;"yes")</f>
        <v>5</v>
      </c>
      <c r="G19" s="740">
        <f>COUNTIF('ALC Transition Plans'!$AZ$3:$AZ$1035,A19&amp;"yes")</f>
        <v>5</v>
      </c>
      <c r="H19" s="742">
        <f t="shared" si="0"/>
        <v>1</v>
      </c>
      <c r="I19" s="741">
        <f>COUNTIF('ALC Transition Plans'!$BA$3:$BA$1035,A19&amp;"x")</f>
        <v>8</v>
      </c>
      <c r="J19" s="743">
        <f t="shared" si="1"/>
        <v>1</v>
      </c>
      <c r="K19" s="741">
        <f>COUNTIF('ALC Transition Plans'!$BB$3:$BB$1035,A19&amp;"x")</f>
        <v>5</v>
      </c>
      <c r="L19" s="743">
        <f t="shared" si="2"/>
        <v>1</v>
      </c>
      <c r="M19" s="741">
        <f>COUNTIF('ALC Transition Plans'!$BC$3:$BC$1035,A19&amp;"x")</f>
        <v>5</v>
      </c>
      <c r="N19" s="744">
        <f t="shared" si="3"/>
        <v>1</v>
      </c>
      <c r="O19" s="745" t="s">
        <v>1127</v>
      </c>
      <c r="P19" s="746">
        <f t="shared" si="4"/>
        <v>1</v>
      </c>
      <c r="Q19" s="770"/>
      <c r="R19" s="305">
        <f t="shared" si="5"/>
        <v>0</v>
      </c>
      <c r="S19" s="771">
        <f t="shared" si="6"/>
        <v>0</v>
      </c>
      <c r="T19" s="305">
        <f t="shared" si="7"/>
        <v>0</v>
      </c>
      <c r="U19" s="771">
        <f t="shared" si="8"/>
        <v>0</v>
      </c>
      <c r="V19" s="305">
        <f t="shared" si="9"/>
        <v>0</v>
      </c>
      <c r="W19" s="771">
        <f t="shared" si="10"/>
        <v>0</v>
      </c>
    </row>
    <row r="20" spans="1:23" ht="15" thickBot="1" x14ac:dyDescent="0.35">
      <c r="A20" s="739">
        <v>72</v>
      </c>
      <c r="B20" s="740" t="s">
        <v>1182</v>
      </c>
      <c r="C20" s="741">
        <f>COUNTIF('ALC Transition Plans'!$A$3:$A$1035,A20)</f>
        <v>54</v>
      </c>
      <c r="D20" s="741">
        <f>COUNTIF('ALC Detail'!$I$3:$I1035,A20&amp;"y")</f>
        <v>54</v>
      </c>
      <c r="E20" s="740">
        <f>COUNTIF('ALC Transition Plans'!$AX$3:$AX$1035,A20&amp;"yes")</f>
        <v>53</v>
      </c>
      <c r="F20" s="740">
        <f>COUNTIF('ALC Transition Plans'!$AY$3:$AY$1035,A20&amp;"yes")</f>
        <v>8</v>
      </c>
      <c r="G20" s="740">
        <f>COUNTIF('ALC Transition Plans'!$AZ$3:$AZ$1035,A20&amp;"yes")</f>
        <v>54</v>
      </c>
      <c r="H20" s="742">
        <f t="shared" si="0"/>
        <v>1</v>
      </c>
      <c r="I20" s="741">
        <f>COUNTIF('ALC Transition Plans'!$BA$3:$BA$1035,A20&amp;"x")</f>
        <v>53</v>
      </c>
      <c r="J20" s="743">
        <f t="shared" si="1"/>
        <v>1</v>
      </c>
      <c r="K20" s="741">
        <f>COUNTIF('ALC Transition Plans'!$BB$3:$BB$1035,A20&amp;"x")</f>
        <v>8</v>
      </c>
      <c r="L20" s="743">
        <f t="shared" si="2"/>
        <v>1</v>
      </c>
      <c r="M20" s="741">
        <f>COUNTIF('ALC Transition Plans'!$BC$3:$BC$1035,A20&amp;"x")</f>
        <v>54</v>
      </c>
      <c r="N20" s="744">
        <f t="shared" si="3"/>
        <v>1</v>
      </c>
      <c r="O20" s="745" t="s">
        <v>1127</v>
      </c>
      <c r="P20" s="746">
        <f t="shared" si="4"/>
        <v>1</v>
      </c>
      <c r="Q20" s="770"/>
      <c r="R20" s="305">
        <f t="shared" si="5"/>
        <v>0</v>
      </c>
      <c r="S20" s="771">
        <f t="shared" si="6"/>
        <v>0</v>
      </c>
      <c r="T20" s="305">
        <f t="shared" si="7"/>
        <v>0</v>
      </c>
      <c r="U20" s="771">
        <f t="shared" si="8"/>
        <v>0</v>
      </c>
      <c r="V20" s="305">
        <f t="shared" si="9"/>
        <v>0</v>
      </c>
      <c r="W20" s="771">
        <f t="shared" si="10"/>
        <v>0</v>
      </c>
    </row>
    <row r="21" spans="1:23" ht="15" thickBot="1" x14ac:dyDescent="0.35">
      <c r="A21" s="739">
        <v>73</v>
      </c>
      <c r="B21" s="740" t="s">
        <v>1204</v>
      </c>
      <c r="C21" s="741">
        <f>COUNTIF('ALC Transition Plans'!$A$3:$A$1035,A21)</f>
        <v>1</v>
      </c>
      <c r="D21" s="741">
        <f>COUNTIF('ALC Detail'!$I$3:$I1057,A21&amp;"y")</f>
        <v>1</v>
      </c>
      <c r="E21" s="740">
        <f>COUNTIF('ALC Transition Plans'!$AX$3:$AX$1035,A21&amp;"yes")</f>
        <v>1</v>
      </c>
      <c r="F21" s="740">
        <f>COUNTIF('ALC Transition Plans'!$AY$3:$AY$1035,A21&amp;"yes")</f>
        <v>1</v>
      </c>
      <c r="G21" s="740">
        <f>COUNTIF('ALC Transition Plans'!$AZ$3:$AZ$1035,A21&amp;"yes")</f>
        <v>1</v>
      </c>
      <c r="H21" s="742">
        <f t="shared" si="0"/>
        <v>1</v>
      </c>
      <c r="I21" s="741">
        <f>COUNTIF('ALC Transition Plans'!$BA$3:$BA$1035,A21&amp;"x")</f>
        <v>1</v>
      </c>
      <c r="J21" s="743">
        <f t="shared" si="1"/>
        <v>1</v>
      </c>
      <c r="K21" s="741">
        <f>COUNTIF('ALC Transition Plans'!$BB$3:$BB$1035,A21&amp;"x")</f>
        <v>1</v>
      </c>
      <c r="L21" s="743">
        <f t="shared" si="2"/>
        <v>1</v>
      </c>
      <c r="M21" s="741">
        <f>COUNTIF('ALC Transition Plans'!$BC$3:$BC$1035,A21&amp;"x")</f>
        <v>1</v>
      </c>
      <c r="N21" s="744">
        <f t="shared" si="3"/>
        <v>1</v>
      </c>
      <c r="O21" s="745" t="s">
        <v>1127</v>
      </c>
      <c r="P21" s="746">
        <f t="shared" si="4"/>
        <v>1</v>
      </c>
      <c r="Q21" s="770"/>
      <c r="R21" s="305">
        <f t="shared" si="5"/>
        <v>0</v>
      </c>
      <c r="S21" s="771">
        <f t="shared" si="6"/>
        <v>0</v>
      </c>
      <c r="T21" s="305">
        <f t="shared" si="7"/>
        <v>0</v>
      </c>
      <c r="U21" s="771">
        <f t="shared" si="8"/>
        <v>0</v>
      </c>
      <c r="V21" s="305">
        <f t="shared" si="9"/>
        <v>0</v>
      </c>
      <c r="W21" s="771">
        <f t="shared" si="10"/>
        <v>0</v>
      </c>
    </row>
    <row r="22" spans="1:23" ht="15" thickBot="1" x14ac:dyDescent="0.35">
      <c r="A22" s="739">
        <v>80</v>
      </c>
      <c r="B22" s="740" t="s">
        <v>1200</v>
      </c>
      <c r="C22" s="741">
        <f>COUNTIF('ALC Transition Plans'!$A$3:$A$1035,A22)</f>
        <v>11</v>
      </c>
      <c r="D22" s="741">
        <f>COUNTIF('ALC Detail'!$I$3:$I1053,A22&amp;"y")</f>
        <v>11</v>
      </c>
      <c r="E22" s="740">
        <f>COUNTIF('ALC Transition Plans'!$AX$3:$AX$1035,A22&amp;"yes")</f>
        <v>11</v>
      </c>
      <c r="F22" s="740">
        <f>COUNTIF('ALC Transition Plans'!$AY$3:$AY$1035,A22&amp;"yes")</f>
        <v>11</v>
      </c>
      <c r="G22" s="740">
        <f>COUNTIF('ALC Transition Plans'!$AZ$3:$AZ$1035,A22&amp;"yes")</f>
        <v>11</v>
      </c>
      <c r="H22" s="742">
        <f t="shared" si="0"/>
        <v>1</v>
      </c>
      <c r="I22" s="741">
        <f>COUNTIF('ALC Transition Plans'!$BA$3:$BA$1035,A22&amp;"x")</f>
        <v>11</v>
      </c>
      <c r="J22" s="743">
        <f t="shared" si="1"/>
        <v>1</v>
      </c>
      <c r="K22" s="741">
        <f>COUNTIF('ALC Transition Plans'!$BB$3:$BB$1035,A22&amp;"x")</f>
        <v>11</v>
      </c>
      <c r="L22" s="743">
        <f t="shared" si="2"/>
        <v>1</v>
      </c>
      <c r="M22" s="741">
        <f>COUNTIF('ALC Transition Plans'!$BC$3:$BC$1035,A22&amp;"x")</f>
        <v>11</v>
      </c>
      <c r="N22" s="744">
        <f t="shared" si="3"/>
        <v>1</v>
      </c>
      <c r="O22" s="745" t="s">
        <v>1127</v>
      </c>
      <c r="P22" s="746">
        <f t="shared" si="4"/>
        <v>1</v>
      </c>
      <c r="Q22" s="770"/>
      <c r="R22" s="305">
        <f t="shared" si="5"/>
        <v>0</v>
      </c>
      <c r="S22" s="771">
        <f t="shared" si="6"/>
        <v>0</v>
      </c>
      <c r="T22" s="305">
        <f t="shared" si="7"/>
        <v>0</v>
      </c>
      <c r="U22" s="771">
        <f t="shared" si="8"/>
        <v>0</v>
      </c>
      <c r="V22" s="305">
        <f t="shared" si="9"/>
        <v>0</v>
      </c>
      <c r="W22" s="771">
        <f t="shared" si="10"/>
        <v>0</v>
      </c>
    </row>
    <row r="23" spans="1:23" ht="15" thickBot="1" x14ac:dyDescent="0.35">
      <c r="A23" s="739">
        <v>86</v>
      </c>
      <c r="B23" s="747" t="s">
        <v>1190</v>
      </c>
      <c r="C23" s="741">
        <f>COUNTIF('ALC Transition Plans'!$A$3:$A$1035,A23)</f>
        <v>5</v>
      </c>
      <c r="D23" s="741">
        <f>COUNTIF('ALC Detail'!$I$3:$I1043,A23&amp;"y")</f>
        <v>5</v>
      </c>
      <c r="E23" s="740">
        <f>COUNTIF('ALC Transition Plans'!$AX$3:$AX$1035,A23&amp;"yes")</f>
        <v>5</v>
      </c>
      <c r="F23" s="740">
        <f>COUNTIF('ALC Transition Plans'!$AY$3:$AY$1035,A23&amp;"yes")</f>
        <v>5</v>
      </c>
      <c r="G23" s="740">
        <f>COUNTIF('ALC Transition Plans'!$AZ$3:$AZ$1035,A23&amp;"yes")</f>
        <v>5</v>
      </c>
      <c r="H23" s="742">
        <f t="shared" si="0"/>
        <v>1</v>
      </c>
      <c r="I23" s="741">
        <f>COUNTIF('ALC Transition Plans'!$BA$3:$BA$1035,A23&amp;"x")</f>
        <v>5</v>
      </c>
      <c r="J23" s="743">
        <f t="shared" si="1"/>
        <v>1</v>
      </c>
      <c r="K23" s="741">
        <f>COUNTIF('ALC Transition Plans'!$BB$3:$BB$1035,A23&amp;"x")</f>
        <v>5</v>
      </c>
      <c r="L23" s="743">
        <f t="shared" si="2"/>
        <v>1</v>
      </c>
      <c r="M23" s="741">
        <f>COUNTIF('ALC Transition Plans'!$BC$3:$BC$1035,A23&amp;"x")</f>
        <v>5</v>
      </c>
      <c r="N23" s="744">
        <f t="shared" si="3"/>
        <v>1</v>
      </c>
      <c r="O23" s="745" t="s">
        <v>1127</v>
      </c>
      <c r="P23" s="746">
        <f t="shared" si="4"/>
        <v>1</v>
      </c>
      <c r="Q23" s="770"/>
      <c r="R23" s="305">
        <f t="shared" si="5"/>
        <v>0</v>
      </c>
      <c r="S23" s="771">
        <f t="shared" si="6"/>
        <v>0</v>
      </c>
      <c r="T23" s="305">
        <f t="shared" si="7"/>
        <v>0</v>
      </c>
      <c r="U23" s="771">
        <f t="shared" si="8"/>
        <v>0</v>
      </c>
      <c r="V23" s="305">
        <f t="shared" si="9"/>
        <v>0</v>
      </c>
      <c r="W23" s="771">
        <f t="shared" si="10"/>
        <v>0</v>
      </c>
    </row>
    <row r="24" spans="1:23" ht="15" thickBot="1" x14ac:dyDescent="0.35">
      <c r="A24" s="739">
        <v>89</v>
      </c>
      <c r="B24" s="740" t="s">
        <v>1187</v>
      </c>
      <c r="C24" s="741">
        <f>COUNTIF('ALC Transition Plans'!$A$3:$A$1035,A24)</f>
        <v>7</v>
      </c>
      <c r="D24" s="741">
        <f>COUNTIF('ALC Detail'!$I$3:$I1040,A24&amp;"y")</f>
        <v>7</v>
      </c>
      <c r="E24" s="740">
        <f>COUNTIF('ALC Transition Plans'!$AX$3:$AX$1035,A24&amp;"yes")</f>
        <v>7</v>
      </c>
      <c r="F24" s="740">
        <f>COUNTIF('ALC Transition Plans'!$AY$3:$AY$1035,A24&amp;"yes")</f>
        <v>6</v>
      </c>
      <c r="G24" s="740">
        <f>COUNTIF('ALC Transition Plans'!$AZ$3:$AZ$1035,A24&amp;"yes")</f>
        <v>6</v>
      </c>
      <c r="H24" s="742">
        <f t="shared" si="0"/>
        <v>1</v>
      </c>
      <c r="I24" s="741">
        <f>COUNTIF('ALC Transition Plans'!$BA$3:$BA$1035,A24&amp;"x")</f>
        <v>7</v>
      </c>
      <c r="J24" s="743">
        <f t="shared" si="1"/>
        <v>1</v>
      </c>
      <c r="K24" s="741">
        <f>COUNTIF('ALC Transition Plans'!$BB$3:$BB$1035,A24&amp;"x")</f>
        <v>6</v>
      </c>
      <c r="L24" s="743">
        <f t="shared" si="2"/>
        <v>1</v>
      </c>
      <c r="M24" s="741">
        <f>COUNTIF('ALC Transition Plans'!$BC$3:$BC$1035,A24&amp;"x")</f>
        <v>6</v>
      </c>
      <c r="N24" s="744">
        <f t="shared" si="3"/>
        <v>1</v>
      </c>
      <c r="O24" s="745" t="s">
        <v>1127</v>
      </c>
      <c r="P24" s="746">
        <f t="shared" si="4"/>
        <v>1</v>
      </c>
      <c r="Q24" s="770"/>
      <c r="R24" s="305">
        <f t="shared" si="5"/>
        <v>0</v>
      </c>
      <c r="S24" s="771">
        <f t="shared" si="6"/>
        <v>0</v>
      </c>
      <c r="T24" s="305">
        <f t="shared" si="7"/>
        <v>0</v>
      </c>
      <c r="U24" s="771">
        <f t="shared" si="8"/>
        <v>0</v>
      </c>
      <c r="V24" s="305">
        <f t="shared" si="9"/>
        <v>0</v>
      </c>
      <c r="W24" s="771">
        <f t="shared" si="10"/>
        <v>0</v>
      </c>
    </row>
    <row r="25" spans="1:23" ht="15" thickBot="1" x14ac:dyDescent="0.35">
      <c r="A25" s="739">
        <v>91</v>
      </c>
      <c r="B25" s="740" t="s">
        <v>1186</v>
      </c>
      <c r="C25" s="741">
        <f>COUNTIF('ALC Transition Plans'!$A$3:$A$1035,A25)</f>
        <v>22</v>
      </c>
      <c r="D25" s="741">
        <f>COUNTIF('ALC Detail'!$I$3:$I1039,A25&amp;"y")</f>
        <v>22</v>
      </c>
      <c r="E25" s="740">
        <f>COUNTIF('ALC Transition Plans'!$AX$3:$AX$1035,A25&amp;"yes")</f>
        <v>21</v>
      </c>
      <c r="F25" s="740">
        <f>COUNTIF('ALC Transition Plans'!$AY$3:$AY$1035,A25&amp;"yes")</f>
        <v>21</v>
      </c>
      <c r="G25" s="740">
        <f>COUNTIF('ALC Transition Plans'!$AZ$3:$AZ$1035,A25&amp;"yes")</f>
        <v>22</v>
      </c>
      <c r="H25" s="742">
        <f t="shared" si="0"/>
        <v>1</v>
      </c>
      <c r="I25" s="394">
        <f>COUNTIF('ALC Transition Plans'!$BA$3:$BA$1035,A25&amp;"x")</f>
        <v>21</v>
      </c>
      <c r="J25" s="395">
        <f t="shared" si="1"/>
        <v>1</v>
      </c>
      <c r="K25" s="390">
        <f>COUNTIF('ALC Transition Plans'!$BB$3:$BB$1035,A25&amp;"x")</f>
        <v>21</v>
      </c>
      <c r="L25" s="391">
        <f t="shared" si="2"/>
        <v>1</v>
      </c>
      <c r="M25" s="387">
        <f>COUNTIF('ALC Transition Plans'!$BC$3:$BC$1035,A25&amp;"x")</f>
        <v>22</v>
      </c>
      <c r="N25" s="385">
        <f t="shared" si="3"/>
        <v>1</v>
      </c>
      <c r="O25" s="736" t="s">
        <v>1127</v>
      </c>
      <c r="P25" s="738">
        <f t="shared" si="4"/>
        <v>1</v>
      </c>
      <c r="Q25" s="770"/>
      <c r="R25" s="305">
        <f t="shared" si="5"/>
        <v>0</v>
      </c>
      <c r="S25" s="771">
        <f t="shared" si="6"/>
        <v>0</v>
      </c>
      <c r="T25" s="305">
        <f t="shared" si="7"/>
        <v>0</v>
      </c>
      <c r="U25" s="771">
        <f t="shared" si="8"/>
        <v>0</v>
      </c>
      <c r="V25" s="305">
        <f t="shared" si="9"/>
        <v>0</v>
      </c>
      <c r="W25" s="771">
        <f t="shared" si="10"/>
        <v>0</v>
      </c>
    </row>
    <row r="26" spans="1:23" x14ac:dyDescent="0.3">
      <c r="A26" s="218" t="s">
        <v>2148</v>
      </c>
      <c r="B26" s="791" t="s">
        <v>2154</v>
      </c>
    </row>
    <row r="27" spans="1:23" x14ac:dyDescent="0.3">
      <c r="A27" s="218" t="s">
        <v>2164</v>
      </c>
    </row>
    <row r="28" spans="1:23" x14ac:dyDescent="0.3">
      <c r="A28" s="218" t="s">
        <v>2149</v>
      </c>
      <c r="B28" t="s">
        <v>2155</v>
      </c>
    </row>
    <row r="29" spans="1:23" x14ac:dyDescent="0.3">
      <c r="A29" s="218" t="s">
        <v>2150</v>
      </c>
      <c r="B29" t="s">
        <v>2156</v>
      </c>
    </row>
    <row r="30" spans="1:23" x14ac:dyDescent="0.3">
      <c r="A30" s="218" t="s">
        <v>2142</v>
      </c>
      <c r="B30" t="s">
        <v>2157</v>
      </c>
    </row>
    <row r="31" spans="1:23" x14ac:dyDescent="0.3">
      <c r="A31" s="218" t="s">
        <v>2151</v>
      </c>
      <c r="B31" t="s">
        <v>2158</v>
      </c>
    </row>
    <row r="32" spans="1:23" x14ac:dyDescent="0.3">
      <c r="A32" s="218" t="s">
        <v>2152</v>
      </c>
      <c r="B32" t="s">
        <v>2153</v>
      </c>
    </row>
    <row r="33" spans="1:22" x14ac:dyDescent="0.3">
      <c r="A33" s="218" t="s">
        <v>991</v>
      </c>
      <c r="B33" t="s">
        <v>2161</v>
      </c>
    </row>
    <row r="34" spans="1:22" x14ac:dyDescent="0.3">
      <c r="A34" s="218" t="s">
        <v>2159</v>
      </c>
      <c r="B34" t="s">
        <v>2162</v>
      </c>
    </row>
    <row r="35" spans="1:22" x14ac:dyDescent="0.3">
      <c r="A35" s="218" t="s">
        <v>2160</v>
      </c>
      <c r="B35" t="s">
        <v>2163</v>
      </c>
    </row>
    <row r="36" spans="1:22" x14ac:dyDescent="0.3">
      <c r="A36" s="218" t="s">
        <v>992</v>
      </c>
      <c r="B36" t="s">
        <v>2165</v>
      </c>
    </row>
    <row r="37" spans="1:22" x14ac:dyDescent="0.3">
      <c r="A37" s="218" t="s">
        <v>2213</v>
      </c>
      <c r="B37" t="s">
        <v>2216</v>
      </c>
    </row>
    <row r="38" spans="1:22" x14ac:dyDescent="0.3">
      <c r="A38" s="218" t="s">
        <v>2214</v>
      </c>
      <c r="B38" t="s">
        <v>2217</v>
      </c>
    </row>
    <row r="39" spans="1:22" x14ac:dyDescent="0.3">
      <c r="A39" s="218" t="s">
        <v>2215</v>
      </c>
      <c r="B39" t="s">
        <v>2218</v>
      </c>
    </row>
    <row r="40" spans="1:22" x14ac:dyDescent="0.3">
      <c r="B40" s="792" t="s">
        <v>1209</v>
      </c>
      <c r="C40" s="218">
        <f>SUM(C16:C39)</f>
        <v>119</v>
      </c>
      <c r="D40" s="218">
        <f>SUM(D16:D39)</f>
        <v>119</v>
      </c>
      <c r="E40" s="218">
        <f>SUM(E16:E39)</f>
        <v>117</v>
      </c>
      <c r="F40" s="218">
        <f>SUM(F16:F39)</f>
        <v>65</v>
      </c>
      <c r="G40" s="218">
        <f>SUM(G16:G39)</f>
        <v>115</v>
      </c>
      <c r="H40" s="342"/>
      <c r="I40" s="218">
        <f>SUM(I16:I39)</f>
        <v>117</v>
      </c>
      <c r="J40" s="220"/>
      <c r="K40" s="218">
        <f>SUM(K16:K39)</f>
        <v>65</v>
      </c>
      <c r="L40" s="220"/>
      <c r="M40" s="218">
        <f>SUM(M16:M39)</f>
        <v>115</v>
      </c>
      <c r="N40" s="220"/>
      <c r="R40" s="218">
        <f>SUM(R16:R39)</f>
        <v>0</v>
      </c>
      <c r="T40" s="218">
        <f>SUM(T16:T39)</f>
        <v>0</v>
      </c>
      <c r="V40" s="218">
        <f>SUM(V16:V39)</f>
        <v>0</v>
      </c>
    </row>
  </sheetData>
  <autoFilter ref="A1:P26"/>
  <sortState ref="A2:W41">
    <sortCondition ref="H2:H41"/>
    <sortCondition ref="A2:A41"/>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3378"/>
  <sheetViews>
    <sheetView tabSelected="1" workbookViewId="0">
      <pane ySplit="1" topLeftCell="A2" activePane="bottomLeft" state="frozen"/>
      <selection activeCell="M1" sqref="M1:M65536"/>
      <selection pane="bottomLeft" activeCell="B750" sqref="B750"/>
    </sheetView>
  </sheetViews>
  <sheetFormatPr defaultRowHeight="14.4" x14ac:dyDescent="0.3"/>
  <cols>
    <col min="1" max="1" width="4.5546875" style="58" customWidth="1"/>
    <col min="2" max="2" width="8.88671875" style="58" customWidth="1"/>
    <col min="3" max="3" width="9.109375" style="230" customWidth="1"/>
    <col min="4" max="4" width="9.109375" style="217"/>
    <col min="5" max="5" width="9.109375" style="217" customWidth="1"/>
    <col min="6" max="6" width="9.109375" style="217"/>
    <col min="7" max="7" width="9.33203125" style="217" customWidth="1"/>
    <col min="8" max="8" width="6" customWidth="1"/>
    <col min="9" max="9" width="6" style="217" customWidth="1"/>
  </cols>
  <sheetData>
    <row r="1" spans="1:9" ht="34.5" x14ac:dyDescent="0.25">
      <c r="A1" s="32" t="s">
        <v>706</v>
      </c>
      <c r="B1" s="283" t="s">
        <v>0</v>
      </c>
      <c r="C1" s="144" t="s">
        <v>1041</v>
      </c>
      <c r="D1" s="284" t="s">
        <v>982</v>
      </c>
      <c r="E1" s="144" t="s">
        <v>1140</v>
      </c>
      <c r="F1" s="144" t="s">
        <v>983</v>
      </c>
      <c r="G1" s="144" t="s">
        <v>984</v>
      </c>
      <c r="H1" s="144" t="s">
        <v>1042</v>
      </c>
      <c r="I1" s="452"/>
    </row>
    <row r="2" spans="1:9" ht="15" x14ac:dyDescent="0.25">
      <c r="A2" s="289" t="s">
        <v>19</v>
      </c>
      <c r="B2" s="290" t="s">
        <v>18</v>
      </c>
      <c r="C2" s="285" t="str">
        <f>IF('ALC Transition Plans'!$C3="yes", IF('ALC Transition Plans'!E3="X", IF('ALC Transition Plans'!F3,"X"," ")," "),"N/A")</f>
        <v xml:space="preserve"> </v>
      </c>
      <c r="D2" s="287" t="str">
        <f>IF('ALC Transition Plans'!$C3="yes",IF('ALC Transition Plans'!AP3=1,"X"," "),"N/A")</f>
        <v>X</v>
      </c>
      <c r="E2" s="285" t="str">
        <f>IF('ALC Transition Plans'!$O3="yes", IF('ALC Transition Plans'!Q3="X", IF('ALC Transition Plans'!R3,"X"," ")," "),"N/A")</f>
        <v xml:space="preserve"> </v>
      </c>
      <c r="F2" s="285" t="str">
        <f>IF('ALC Transition Plans'!$O3="yes",IF('ALC Transition Plans'!AQ3=1,"X"," "),"N/A")</f>
        <v>X</v>
      </c>
      <c r="G2" s="285" t="str">
        <f>IF('ALC Transition Plans'!$Z3="yes",IF('ALC Transition Plans'!AR3=1,"X"," "),"N/A")</f>
        <v>X</v>
      </c>
      <c r="H2" s="288">
        <f>COUNTIF(C2:G2,"X")</f>
        <v>3</v>
      </c>
      <c r="I2" s="453" t="str">
        <f>'ALC Transition Plans'!BL3</f>
        <v>F</v>
      </c>
    </row>
    <row r="3" spans="1:9" ht="15" x14ac:dyDescent="0.25">
      <c r="A3" s="289" t="s">
        <v>19</v>
      </c>
      <c r="B3" s="290" t="s">
        <v>21</v>
      </c>
      <c r="C3" s="285" t="str">
        <f>IF('ALC Transition Plans'!$C4="yes", IF('ALC Transition Plans'!E4="X", IF('ALC Transition Plans'!F4,"X"," ")," "),"N/A")</f>
        <v xml:space="preserve"> </v>
      </c>
      <c r="D3" s="287" t="str">
        <f>IF('ALC Transition Plans'!$C4="yes",IF('ALC Transition Plans'!AP4=1,"X"," "),"N/A")</f>
        <v>X</v>
      </c>
      <c r="E3" s="285" t="str">
        <f>IF('ALC Transition Plans'!$O4="yes", IF('ALC Transition Plans'!Q4="X", IF('ALC Transition Plans'!R4,"X"," ")," "),"N/A")</f>
        <v xml:space="preserve"> </v>
      </c>
      <c r="F3" s="285" t="str">
        <f>IF('ALC Transition Plans'!$O4="yes",IF('ALC Transition Plans'!AQ4=1,"X"," "),"N/A")</f>
        <v>X</v>
      </c>
      <c r="G3" s="285" t="str">
        <f>IF('ALC Transition Plans'!$Z4="yes",IF('ALC Transition Plans'!AR4=1,"X"," "),"N/A")</f>
        <v>N/A</v>
      </c>
      <c r="H3" s="288">
        <f t="shared" ref="H3:H79" si="0">COUNTIF(C3:G3,"X")</f>
        <v>2</v>
      </c>
      <c r="I3" s="453" t="str">
        <f>'ALC Transition Plans'!BL4</f>
        <v>F</v>
      </c>
    </row>
    <row r="4" spans="1:9" ht="15" x14ac:dyDescent="0.25">
      <c r="A4" s="289" t="s">
        <v>23</v>
      </c>
      <c r="B4" s="290" t="s">
        <v>22</v>
      </c>
      <c r="C4" s="285" t="str">
        <f>IF('ALC Transition Plans'!$C5="yes", IF('ALC Transition Plans'!E5="X", IF('ALC Transition Plans'!F5,"X"," ")," "),"N/A")</f>
        <v xml:space="preserve"> </v>
      </c>
      <c r="D4" s="287" t="str">
        <f>IF('ALC Transition Plans'!$C5="yes",IF('ALC Transition Plans'!AP5=1,"X"," "),"N/A")</f>
        <v>X</v>
      </c>
      <c r="E4" s="285" t="str">
        <f>IF('ALC Transition Plans'!$O5="yes", IF('ALC Transition Plans'!Q5="X", IF('ALC Transition Plans'!R5,"X"," ")," "),"N/A")</f>
        <v xml:space="preserve"> </v>
      </c>
      <c r="F4" s="285" t="str">
        <f>IF('ALC Transition Plans'!$O5="yes",IF('ALC Transition Plans'!AQ5=1,"X"," "),"N/A")</f>
        <v>X</v>
      </c>
      <c r="G4" s="285" t="str">
        <f>IF('ALC Transition Plans'!$Z5="yes",IF('ALC Transition Plans'!AR5=1,"X"," "),"N/A")</f>
        <v>X</v>
      </c>
      <c r="H4" s="288">
        <f t="shared" si="0"/>
        <v>3</v>
      </c>
      <c r="I4" s="453" t="str">
        <f>'ALC Transition Plans'!BL5</f>
        <v>F</v>
      </c>
    </row>
    <row r="5" spans="1:9" ht="15" x14ac:dyDescent="0.25">
      <c r="A5" s="289" t="s">
        <v>23</v>
      </c>
      <c r="B5" s="290" t="s">
        <v>24</v>
      </c>
      <c r="C5" s="285" t="str">
        <f>IF('ALC Transition Plans'!$C6="yes", IF('ALC Transition Plans'!E6="X", IF('ALC Transition Plans'!F6,"X"," ")," "),"N/A")</f>
        <v xml:space="preserve"> </v>
      </c>
      <c r="D5" s="287" t="str">
        <f>IF('ALC Transition Plans'!$C6="yes",IF('ALC Transition Plans'!AP6=1,"X"," "),"N/A")</f>
        <v>X</v>
      </c>
      <c r="E5" s="285" t="str">
        <f>IF('ALC Transition Plans'!$O6="yes", IF('ALC Transition Plans'!Q6="X", IF('ALC Transition Plans'!R6,"X"," ")," "),"N/A")</f>
        <v xml:space="preserve"> </v>
      </c>
      <c r="F5" s="285" t="str">
        <f>IF('ALC Transition Plans'!$O6="yes",IF('ALC Transition Plans'!AQ6=1,"X"," "),"N/A")</f>
        <v>X</v>
      </c>
      <c r="G5" s="285" t="str">
        <f>IF('ALC Transition Plans'!$Z6="yes",IF('ALC Transition Plans'!AR6=1,"X"," "),"N/A")</f>
        <v>X</v>
      </c>
      <c r="H5" s="288">
        <f t="shared" si="0"/>
        <v>3</v>
      </c>
      <c r="I5" s="453" t="str">
        <f>'ALC Transition Plans'!BL6</f>
        <v>F</v>
      </c>
    </row>
    <row r="6" spans="1:9" ht="15" x14ac:dyDescent="0.25">
      <c r="A6" s="289" t="s">
        <v>14</v>
      </c>
      <c r="B6" s="290" t="s">
        <v>25</v>
      </c>
      <c r="C6" s="285" t="str">
        <f>IF('ALC Transition Plans'!$C7="yes", IF('ALC Transition Plans'!E7="X", IF('ALC Transition Plans'!F7,"X"," ")," "),"N/A")</f>
        <v xml:space="preserve"> </v>
      </c>
      <c r="D6" s="287" t="str">
        <f>IF('ALC Transition Plans'!$C7="yes",IF('ALC Transition Plans'!AP7=1,"X"," "),"N/A")</f>
        <v>X</v>
      </c>
      <c r="E6" s="285" t="str">
        <f>IF('ALC Transition Plans'!$O7="yes", IF('ALC Transition Plans'!Q7="X", IF('ALC Transition Plans'!R7,"X"," ")," "),"N/A")</f>
        <v>N/A</v>
      </c>
      <c r="F6" s="285" t="str">
        <f>IF('ALC Transition Plans'!$O7="yes",IF('ALC Transition Plans'!AQ7=1,"X"," "),"N/A")</f>
        <v>N/A</v>
      </c>
      <c r="G6" s="285" t="str">
        <f>IF('ALC Transition Plans'!$Z7="yes",IF('ALC Transition Plans'!AR7=1,"X"," "),"N/A")</f>
        <v>X</v>
      </c>
      <c r="H6" s="288">
        <f t="shared" si="0"/>
        <v>2</v>
      </c>
      <c r="I6" s="453" t="str">
        <f>'ALC Transition Plans'!BL7</f>
        <v>F</v>
      </c>
    </row>
    <row r="7" spans="1:9" ht="15" x14ac:dyDescent="0.25">
      <c r="A7" s="289" t="s">
        <v>14</v>
      </c>
      <c r="B7" s="290" t="s">
        <v>26</v>
      </c>
      <c r="C7" s="285" t="str">
        <f>IF('ALC Transition Plans'!$C8="yes", IF('ALC Transition Plans'!E8="X", IF('ALC Transition Plans'!F8,"X"," ")," "),"N/A")</f>
        <v xml:space="preserve"> </v>
      </c>
      <c r="D7" s="287" t="str">
        <f>IF('ALC Transition Plans'!$C8="yes",IF('ALC Transition Plans'!AP8=1,"X"," "),"N/A")</f>
        <v>X</v>
      </c>
      <c r="E7" s="285" t="str">
        <f>IF('ALC Transition Plans'!$O8="yes", IF('ALC Transition Plans'!Q8="X", IF('ALC Transition Plans'!R8,"X"," ")," "),"N/A")</f>
        <v>N/A</v>
      </c>
      <c r="F7" s="285" t="str">
        <f>IF('ALC Transition Plans'!$O8="yes",IF('ALC Transition Plans'!AQ8=1,"X"," "),"N/A")</f>
        <v>N/A</v>
      </c>
      <c r="G7" s="285" t="str">
        <f>IF('ALC Transition Plans'!$Z8="yes",IF('ALC Transition Plans'!AR8=1,"X"," "),"N/A")</f>
        <v>X</v>
      </c>
      <c r="H7" s="288">
        <f t="shared" si="0"/>
        <v>2</v>
      </c>
      <c r="I7" s="453" t="str">
        <f>'ALC Transition Plans'!BL8</f>
        <v>F</v>
      </c>
    </row>
    <row r="8" spans="1:9" ht="15" x14ac:dyDescent="0.25">
      <c r="A8" s="289" t="s">
        <v>14</v>
      </c>
      <c r="B8" s="290" t="s">
        <v>1865</v>
      </c>
      <c r="C8" s="285" t="str">
        <f>IF('ALC Transition Plans'!$C9="yes", IF('ALC Transition Plans'!E9="X", IF('ALC Transition Plans'!F9,"X"," ")," "),"N/A")</f>
        <v>N/A</v>
      </c>
      <c r="D8" s="287" t="str">
        <f>IF('ALC Transition Plans'!$C9="yes",IF('ALC Transition Plans'!AP9=1,"X"," "),"N/A")</f>
        <v>N/A</v>
      </c>
      <c r="E8" s="285" t="str">
        <f>IF('ALC Transition Plans'!$O9="yes", IF('ALC Transition Plans'!Q9="X", IF('ALC Transition Plans'!R9,"X"," ")," "),"N/A")</f>
        <v>N/A</v>
      </c>
      <c r="F8" s="285" t="str">
        <f>IF('ALC Transition Plans'!$O9="yes",IF('ALC Transition Plans'!AQ9=1,"X"," "),"N/A")</f>
        <v>N/A</v>
      </c>
      <c r="G8" s="285" t="str">
        <f>IF('ALC Transition Plans'!$Z9="yes",IF('ALC Transition Plans'!AR9=1,"X"," "),"N/A")</f>
        <v xml:space="preserve"> </v>
      </c>
      <c r="H8" s="288">
        <f t="shared" ref="H8" si="1">COUNTIF(C8:G8,"X")</f>
        <v>0</v>
      </c>
      <c r="I8" s="453" t="str">
        <f>'ALC Transition Plans'!BL9</f>
        <v xml:space="preserve"> </v>
      </c>
    </row>
    <row r="9" spans="1:9" ht="15" x14ac:dyDescent="0.25">
      <c r="A9" s="289" t="s">
        <v>13</v>
      </c>
      <c r="B9" s="290" t="s">
        <v>27</v>
      </c>
      <c r="C9" s="285" t="str">
        <f>IF('ALC Transition Plans'!$C10="yes", IF('ALC Transition Plans'!E10="X", IF('ALC Transition Plans'!F10,"X"," ")," "),"N/A")</f>
        <v xml:space="preserve"> </v>
      </c>
      <c r="D9" s="287" t="str">
        <f>IF('ALC Transition Plans'!$C10="yes",IF('ALC Transition Plans'!AP10=1,"X"," "),"N/A")</f>
        <v>X</v>
      </c>
      <c r="E9" s="285" t="str">
        <f>IF('ALC Transition Plans'!$O10="yes", IF('ALC Transition Plans'!Q10="X", IF('ALC Transition Plans'!R10,"X"," ")," "),"N/A")</f>
        <v xml:space="preserve"> </v>
      </c>
      <c r="F9" s="285" t="str">
        <f>IF('ALC Transition Plans'!$O10="yes",IF('ALC Transition Plans'!AQ10=1,"X"," "),"N/A")</f>
        <v>X</v>
      </c>
      <c r="G9" s="285" t="str">
        <f>IF('ALC Transition Plans'!$Z10="yes",IF('ALC Transition Plans'!AR10=1,"X"," "),"N/A")</f>
        <v>X</v>
      </c>
      <c r="H9" s="288">
        <f t="shared" si="0"/>
        <v>3</v>
      </c>
      <c r="I9" s="453" t="str">
        <f>'ALC Transition Plans'!BL10</f>
        <v>F</v>
      </c>
    </row>
    <row r="10" spans="1:9" ht="15" x14ac:dyDescent="0.25">
      <c r="A10" s="289" t="s">
        <v>13</v>
      </c>
      <c r="B10" s="290" t="s">
        <v>28</v>
      </c>
      <c r="C10" s="285" t="str">
        <f>IF('ALC Transition Plans'!$C11="yes", IF('ALC Transition Plans'!E11="X", IF('ALC Transition Plans'!F11,"X"," ")," "),"N/A")</f>
        <v xml:space="preserve"> </v>
      </c>
      <c r="D10" s="287" t="str">
        <f>IF('ALC Transition Plans'!$C11="yes",IF('ALC Transition Plans'!AP11=1,"X"," "),"N/A")</f>
        <v>X</v>
      </c>
      <c r="E10" s="285" t="str">
        <f>IF('ALC Transition Plans'!$O11="yes", IF('ALC Transition Plans'!Q11="X", IF('ALC Transition Plans'!R11,"X"," ")," "),"N/A")</f>
        <v>N/A</v>
      </c>
      <c r="F10" s="285" t="str">
        <f>IF('ALC Transition Plans'!$O11="yes",IF('ALC Transition Plans'!AQ11=1,"X"," "),"N/A")</f>
        <v>N/A</v>
      </c>
      <c r="G10" s="285" t="str">
        <f>IF('ALC Transition Plans'!$Z11="yes",IF('ALC Transition Plans'!AR11=1,"X"," "),"N/A")</f>
        <v>N/A</v>
      </c>
      <c r="H10" s="288">
        <f t="shared" si="0"/>
        <v>1</v>
      </c>
      <c r="I10" s="453" t="str">
        <f>'ALC Transition Plans'!BL11</f>
        <v>F</v>
      </c>
    </row>
    <row r="11" spans="1:9" ht="15" x14ac:dyDescent="0.25">
      <c r="A11" s="289" t="s">
        <v>30</v>
      </c>
      <c r="B11" s="290" t="s">
        <v>29</v>
      </c>
      <c r="C11" s="285" t="str">
        <f>IF('ALC Transition Plans'!$C12="yes", IF('ALC Transition Plans'!E12="X", IF('ALC Transition Plans'!F12,"X"," ")," "),"N/A")</f>
        <v>X</v>
      </c>
      <c r="D11" s="287" t="str">
        <f>IF('ALC Transition Plans'!$C12="yes",IF('ALC Transition Plans'!AP12=1,"X"," "),"N/A")</f>
        <v xml:space="preserve"> </v>
      </c>
      <c r="E11" s="285" t="str">
        <f>IF('ALC Transition Plans'!$O12="yes", IF('ALC Transition Plans'!Q12="X", IF('ALC Transition Plans'!R12,"X"," ")," "),"N/A")</f>
        <v xml:space="preserve"> </v>
      </c>
      <c r="F11" s="285" t="str">
        <f>IF('ALC Transition Plans'!$O12="yes",IF('ALC Transition Plans'!AQ12=1,"X"," "),"N/A")</f>
        <v xml:space="preserve"> </v>
      </c>
      <c r="G11" s="285" t="str">
        <f>IF('ALC Transition Plans'!$Z12="yes",IF('ALC Transition Plans'!AR12=1,"X"," "),"N/A")</f>
        <v xml:space="preserve"> </v>
      </c>
      <c r="H11" s="288">
        <f t="shared" si="0"/>
        <v>1</v>
      </c>
      <c r="I11" s="453" t="str">
        <f>'ALC Transition Plans'!BL12</f>
        <v xml:space="preserve"> </v>
      </c>
    </row>
    <row r="12" spans="1:9" ht="15" x14ac:dyDescent="0.25">
      <c r="A12" s="289" t="s">
        <v>5</v>
      </c>
      <c r="B12" s="290" t="s">
        <v>31</v>
      </c>
      <c r="C12" s="285" t="str">
        <f>IF('ALC Transition Plans'!$C13="yes", IF('ALC Transition Plans'!E13="X", IF('ALC Transition Plans'!F13,"X"," ")," "),"N/A")</f>
        <v xml:space="preserve"> </v>
      </c>
      <c r="D12" s="287" t="str">
        <f>IF('ALC Transition Plans'!$C13="yes",IF('ALC Transition Plans'!AP13=1,"X"," "),"N/A")</f>
        <v>X</v>
      </c>
      <c r="E12" s="285" t="str">
        <f>IF('ALC Transition Plans'!$O13="yes", IF('ALC Transition Plans'!Q13="X", IF('ALC Transition Plans'!R13,"X"," ")," "),"N/A")</f>
        <v>N/A</v>
      </c>
      <c r="F12" s="285" t="str">
        <f>IF('ALC Transition Plans'!$O13="yes",IF('ALC Transition Plans'!AQ13=1,"X"," "),"N/A")</f>
        <v>N/A</v>
      </c>
      <c r="G12" s="285" t="str">
        <f>IF('ALC Transition Plans'!$Z13="yes",IF('ALC Transition Plans'!AR13=1,"X"," "),"N/A")</f>
        <v>X</v>
      </c>
      <c r="H12" s="288">
        <f t="shared" si="0"/>
        <v>2</v>
      </c>
      <c r="I12" s="453" t="str">
        <f>'ALC Transition Plans'!BL13</f>
        <v>F</v>
      </c>
    </row>
    <row r="13" spans="1:9" ht="15" x14ac:dyDescent="0.25">
      <c r="A13" s="289" t="s">
        <v>5</v>
      </c>
      <c r="B13" s="290" t="s">
        <v>32</v>
      </c>
      <c r="C13" s="285" t="str">
        <f>IF('ALC Transition Plans'!$C14="yes", IF('ALC Transition Plans'!E14="X", IF('ALC Transition Plans'!F14,"X"," ")," "),"N/A")</f>
        <v>X</v>
      </c>
      <c r="D13" s="287" t="str">
        <f>IF('ALC Transition Plans'!$C14="yes",IF('ALC Transition Plans'!AP14=1,"X"," "),"N/A")</f>
        <v xml:space="preserve"> </v>
      </c>
      <c r="E13" s="285" t="str">
        <f>IF('ALC Transition Plans'!$O14="yes", IF('ALC Transition Plans'!Q14="X", IF('ALC Transition Plans'!R14,"X"," ")," "),"N/A")</f>
        <v xml:space="preserve"> </v>
      </c>
      <c r="F13" s="285" t="str">
        <f>IF('ALC Transition Plans'!$O14="yes",IF('ALC Transition Plans'!AQ14=1,"X"," "),"N/A")</f>
        <v xml:space="preserve"> </v>
      </c>
      <c r="G13" s="285" t="str">
        <f>IF('ALC Transition Plans'!$Z14="yes",IF('ALC Transition Plans'!AR14=1,"X"," "),"N/A")</f>
        <v>X</v>
      </c>
      <c r="H13" s="288">
        <f t="shared" si="0"/>
        <v>2</v>
      </c>
      <c r="I13" s="453" t="str">
        <f>'ALC Transition Plans'!BL14</f>
        <v>P</v>
      </c>
    </row>
    <row r="14" spans="1:9" ht="15" x14ac:dyDescent="0.25">
      <c r="A14" s="289" t="s">
        <v>34</v>
      </c>
      <c r="B14" s="290" t="s">
        <v>33</v>
      </c>
      <c r="C14" s="285" t="str">
        <f>IF('ALC Transition Plans'!$C15="yes", IF('ALC Transition Plans'!E15="X", IF('ALC Transition Plans'!F15,"X"," ")," "),"N/A")</f>
        <v xml:space="preserve"> </v>
      </c>
      <c r="D14" s="287" t="str">
        <f>IF('ALC Transition Plans'!$C15="yes",IF('ALC Transition Plans'!AP15=1,"X"," "),"N/A")</f>
        <v>X</v>
      </c>
      <c r="E14" s="285" t="str">
        <f>IF('ALC Transition Plans'!$O15="yes", IF('ALC Transition Plans'!Q15="X", IF('ALC Transition Plans'!R15,"X"," ")," "),"N/A")</f>
        <v xml:space="preserve"> </v>
      </c>
      <c r="F14" s="285" t="str">
        <f>IF('ALC Transition Plans'!$O15="yes",IF('ALC Transition Plans'!AQ15=1,"X"," "),"N/A")</f>
        <v>X</v>
      </c>
      <c r="G14" s="285" t="str">
        <f>IF('ALC Transition Plans'!$Z15="yes",IF('ALC Transition Plans'!AR15=1,"X"," "),"N/A")</f>
        <v>X</v>
      </c>
      <c r="H14" s="288">
        <f t="shared" si="0"/>
        <v>3</v>
      </c>
      <c r="I14" s="453" t="str">
        <f>'ALC Transition Plans'!BL15</f>
        <v>F</v>
      </c>
    </row>
    <row r="15" spans="1:9" ht="15" x14ac:dyDescent="0.25">
      <c r="A15" s="289" t="s">
        <v>34</v>
      </c>
      <c r="B15" s="290" t="s">
        <v>35</v>
      </c>
      <c r="C15" s="285" t="str">
        <f>IF('ALC Transition Plans'!$C16="yes", IF('ALC Transition Plans'!E16="X", IF('ALC Transition Plans'!F16,"X"," ")," "),"N/A")</f>
        <v xml:space="preserve"> </v>
      </c>
      <c r="D15" s="287" t="str">
        <f>IF('ALC Transition Plans'!$C16="yes",IF('ALC Transition Plans'!AP16=1,"X"," "),"N/A")</f>
        <v>X</v>
      </c>
      <c r="E15" s="285" t="str">
        <f>IF('ALC Transition Plans'!$O16="yes", IF('ALC Transition Plans'!Q16="X", IF('ALC Transition Plans'!R16,"X"," ")," "),"N/A")</f>
        <v xml:space="preserve"> </v>
      </c>
      <c r="F15" s="285" t="str">
        <f>IF('ALC Transition Plans'!$O16="yes",IF('ALC Transition Plans'!AQ16=1,"X"," "),"N/A")</f>
        <v>X</v>
      </c>
      <c r="G15" s="285" t="str">
        <f>IF('ALC Transition Plans'!$Z16="yes",IF('ALC Transition Plans'!AR16=1,"X"," "),"N/A")</f>
        <v>X</v>
      </c>
      <c r="H15" s="288">
        <f t="shared" si="0"/>
        <v>3</v>
      </c>
      <c r="I15" s="453" t="str">
        <f>'ALC Transition Plans'!BL16</f>
        <v>F</v>
      </c>
    </row>
    <row r="16" spans="1:9" ht="15" x14ac:dyDescent="0.25">
      <c r="A16" s="289" t="s">
        <v>34</v>
      </c>
      <c r="B16" s="290" t="s">
        <v>36</v>
      </c>
      <c r="C16" s="285" t="str">
        <f>IF('ALC Transition Plans'!$C17="yes", IF('ALC Transition Plans'!E17="X", IF('ALC Transition Plans'!F17,"X"," ")," "),"N/A")</f>
        <v xml:space="preserve"> </v>
      </c>
      <c r="D16" s="287" t="str">
        <f>IF('ALC Transition Plans'!$C17="yes",IF('ALC Transition Plans'!AP17=1,"X"," "),"N/A")</f>
        <v>X</v>
      </c>
      <c r="E16" s="285" t="str">
        <f>IF('ALC Transition Plans'!$O17="yes", IF('ALC Transition Plans'!Q17="X", IF('ALC Transition Plans'!R17,"X"," ")," "),"N/A")</f>
        <v xml:space="preserve"> </v>
      </c>
      <c r="F16" s="285" t="str">
        <f>IF('ALC Transition Plans'!$O17="yes",IF('ALC Transition Plans'!AQ17=1,"X"," "),"N/A")</f>
        <v>X</v>
      </c>
      <c r="G16" s="285" t="str">
        <f>IF('ALC Transition Plans'!$Z17="yes",IF('ALC Transition Plans'!AR17=1,"X"," "),"N/A")</f>
        <v>X</v>
      </c>
      <c r="H16" s="288">
        <f t="shared" si="0"/>
        <v>3</v>
      </c>
      <c r="I16" s="453" t="str">
        <f>'ALC Transition Plans'!BL17</f>
        <v>F</v>
      </c>
    </row>
    <row r="17" spans="1:9" ht="15" x14ac:dyDescent="0.25">
      <c r="A17" s="289" t="s">
        <v>34</v>
      </c>
      <c r="B17" s="290" t="s">
        <v>37</v>
      </c>
      <c r="C17" s="285" t="str">
        <f>IF('ALC Transition Plans'!$C18="yes", IF('ALC Transition Plans'!E18="X", IF('ALC Transition Plans'!F18,"X"," ")," "),"N/A")</f>
        <v xml:space="preserve"> </v>
      </c>
      <c r="D17" s="287" t="str">
        <f>IF('ALC Transition Plans'!$C18="yes",IF('ALC Transition Plans'!AP18=1,"X"," "),"N/A")</f>
        <v>X</v>
      </c>
      <c r="E17" s="285" t="str">
        <f>IF('ALC Transition Plans'!$O18="yes", IF('ALC Transition Plans'!Q18="X", IF('ALC Transition Plans'!R18,"X"," ")," "),"N/A")</f>
        <v xml:space="preserve"> </v>
      </c>
      <c r="F17" s="285" t="str">
        <f>IF('ALC Transition Plans'!$O18="yes",IF('ALC Transition Plans'!AQ18=1,"X"," "),"N/A")</f>
        <v>X</v>
      </c>
      <c r="G17" s="285" t="str">
        <f>IF('ALC Transition Plans'!$Z18="yes",IF('ALC Transition Plans'!AR18=1,"X"," "),"N/A")</f>
        <v>X</v>
      </c>
      <c r="H17" s="288">
        <f t="shared" si="0"/>
        <v>3</v>
      </c>
      <c r="I17" s="453" t="str">
        <f>'ALC Transition Plans'!BL18</f>
        <v>F</v>
      </c>
    </row>
    <row r="18" spans="1:9" x14ac:dyDescent="0.3">
      <c r="A18" s="289" t="s">
        <v>9</v>
      </c>
      <c r="B18" s="290" t="s">
        <v>38</v>
      </c>
      <c r="C18" s="285" t="str">
        <f>IF('ALC Transition Plans'!$C19="yes", IF('ALC Transition Plans'!E19="X", IF('ALC Transition Plans'!F19,"X"," ")," "),"N/A")</f>
        <v xml:space="preserve"> </v>
      </c>
      <c r="D18" s="287" t="str">
        <f>IF('ALC Transition Plans'!$C19="yes",IF('ALC Transition Plans'!AP19=1,"X"," "),"N/A")</f>
        <v xml:space="preserve"> </v>
      </c>
      <c r="E18" s="285" t="str">
        <f>IF('ALC Transition Plans'!$O19="yes", IF('ALC Transition Plans'!Q19="X", IF('ALC Transition Plans'!R19,"X"," ")," "),"N/A")</f>
        <v xml:space="preserve"> </v>
      </c>
      <c r="F18" s="285" t="str">
        <f>IF('ALC Transition Plans'!$O19="yes",IF('ALC Transition Plans'!AQ19=1,"X"," "),"N/A")</f>
        <v xml:space="preserve"> </v>
      </c>
      <c r="G18" s="285" t="str">
        <f>IF('ALC Transition Plans'!$Z19="yes",IF('ALC Transition Plans'!AR19=1,"X"," "),"N/A")</f>
        <v xml:space="preserve"> </v>
      </c>
      <c r="H18" s="288">
        <f t="shared" si="0"/>
        <v>0</v>
      </c>
      <c r="I18" s="453" t="str">
        <f>'ALC Transition Plans'!BL19</f>
        <v xml:space="preserve"> </v>
      </c>
    </row>
    <row r="19" spans="1:9" x14ac:dyDescent="0.3">
      <c r="A19" s="289" t="s">
        <v>9</v>
      </c>
      <c r="B19" s="290" t="s">
        <v>39</v>
      </c>
      <c r="C19" s="285" t="str">
        <f>IF('ALC Transition Plans'!$C20="yes", IF('ALC Transition Plans'!E20="X", IF('ALC Transition Plans'!F20,"X"," ")," "),"N/A")</f>
        <v xml:space="preserve"> </v>
      </c>
      <c r="D19" s="287" t="str">
        <f>IF('ALC Transition Plans'!$C20="yes",IF('ALC Transition Plans'!AP20=1,"X"," "),"N/A")</f>
        <v xml:space="preserve"> </v>
      </c>
      <c r="E19" s="285" t="str">
        <f>IF('ALC Transition Plans'!$O20="yes", IF('ALC Transition Plans'!Q20="X", IF('ALC Transition Plans'!R20,"X"," ")," "),"N/A")</f>
        <v xml:space="preserve"> </v>
      </c>
      <c r="F19" s="285" t="str">
        <f>IF('ALC Transition Plans'!$O20="yes",IF('ALC Transition Plans'!AQ20=1,"X"," "),"N/A")</f>
        <v xml:space="preserve"> </v>
      </c>
      <c r="G19" s="285" t="str">
        <f>IF('ALC Transition Plans'!$Z20="yes",IF('ALC Transition Plans'!AR20=1,"X"," "),"N/A")</f>
        <v>N/A</v>
      </c>
      <c r="H19" s="288">
        <f t="shared" si="0"/>
        <v>0</v>
      </c>
      <c r="I19" s="453" t="str">
        <f>'ALC Transition Plans'!BL20</f>
        <v xml:space="preserve"> </v>
      </c>
    </row>
    <row r="20" spans="1:9" x14ac:dyDescent="0.3">
      <c r="A20" s="289" t="s">
        <v>9</v>
      </c>
      <c r="B20" s="290" t="s">
        <v>40</v>
      </c>
      <c r="C20" s="285" t="str">
        <f>IF('ALC Transition Plans'!$C21="yes", IF('ALC Transition Plans'!E21="X", IF('ALC Transition Plans'!F21,"X"," ")," "),"N/A")</f>
        <v xml:space="preserve"> </v>
      </c>
      <c r="D20" s="287" t="str">
        <f>IF('ALC Transition Plans'!$C21="yes",IF('ALC Transition Plans'!AP21=1,"X"," "),"N/A")</f>
        <v xml:space="preserve"> </v>
      </c>
      <c r="E20" s="285" t="str">
        <f>IF('ALC Transition Plans'!$O21="yes", IF('ALC Transition Plans'!Q21="X", IF('ALC Transition Plans'!R21,"X"," ")," "),"N/A")</f>
        <v xml:space="preserve"> </v>
      </c>
      <c r="F20" s="285" t="str">
        <f>IF('ALC Transition Plans'!$O21="yes",IF('ALC Transition Plans'!AQ21=1,"X"," "),"N/A")</f>
        <v xml:space="preserve"> </v>
      </c>
      <c r="G20" s="285" t="str">
        <f>IF('ALC Transition Plans'!$Z21="yes",IF('ALC Transition Plans'!AR21=1,"X"," "),"N/A")</f>
        <v>X</v>
      </c>
      <c r="H20" s="288">
        <f t="shared" si="0"/>
        <v>1</v>
      </c>
      <c r="I20" s="453" t="str">
        <f>'ALC Transition Plans'!BL21</f>
        <v>P</v>
      </c>
    </row>
    <row r="21" spans="1:9" x14ac:dyDescent="0.3">
      <c r="A21" s="289" t="s">
        <v>9</v>
      </c>
      <c r="B21" s="290" t="s">
        <v>41</v>
      </c>
      <c r="C21" s="285" t="str">
        <f>IF('ALC Transition Plans'!$C22="yes", IF('ALC Transition Plans'!E22="X", IF('ALC Transition Plans'!F22,"X"," ")," "),"N/A")</f>
        <v xml:space="preserve"> </v>
      </c>
      <c r="D21" s="287" t="str">
        <f>IF('ALC Transition Plans'!$C22="yes",IF('ALC Transition Plans'!AP22=1,"X"," "),"N/A")</f>
        <v xml:space="preserve"> </v>
      </c>
      <c r="E21" s="285" t="str">
        <f>IF('ALC Transition Plans'!$O22="yes", IF('ALC Transition Plans'!Q22="X", IF('ALC Transition Plans'!R22,"X"," ")," "),"N/A")</f>
        <v xml:space="preserve"> </v>
      </c>
      <c r="F21" s="285" t="str">
        <f>IF('ALC Transition Plans'!$O22="yes",IF('ALC Transition Plans'!AQ22=1,"X"," "),"N/A")</f>
        <v xml:space="preserve"> </v>
      </c>
      <c r="G21" s="285" t="str">
        <f>IF('ALC Transition Plans'!$Z22="yes",IF('ALC Transition Plans'!AR22=1,"X"," "),"N/A")</f>
        <v xml:space="preserve"> </v>
      </c>
      <c r="H21" s="288">
        <f t="shared" si="0"/>
        <v>0</v>
      </c>
      <c r="I21" s="453" t="str">
        <f>'ALC Transition Plans'!BL22</f>
        <v xml:space="preserve"> </v>
      </c>
    </row>
    <row r="22" spans="1:9" x14ac:dyDescent="0.3">
      <c r="A22" s="289" t="s">
        <v>9</v>
      </c>
      <c r="B22" s="290" t="s">
        <v>42</v>
      </c>
      <c r="C22" s="285" t="str">
        <f>IF('ALC Transition Plans'!$C23="yes", IF('ALC Transition Plans'!E23="X", IF('ALC Transition Plans'!F23,"X"," ")," "),"N/A")</f>
        <v xml:space="preserve"> </v>
      </c>
      <c r="D22" s="287" t="str">
        <f>IF('ALC Transition Plans'!$C23="yes",IF('ALC Transition Plans'!AP23=1,"X"," "),"N/A")</f>
        <v>X</v>
      </c>
      <c r="E22" s="285" t="str">
        <f>IF('ALC Transition Plans'!$O23="yes", IF('ALC Transition Plans'!Q23="X", IF('ALC Transition Plans'!R23,"X"," ")," "),"N/A")</f>
        <v xml:space="preserve"> </v>
      </c>
      <c r="F22" s="285" t="str">
        <f>IF('ALC Transition Plans'!$O23="yes",IF('ALC Transition Plans'!AQ23=1,"X"," "),"N/A")</f>
        <v>X</v>
      </c>
      <c r="G22" s="285" t="str">
        <f>IF('ALC Transition Plans'!$Z23="yes",IF('ALC Transition Plans'!AR23=1,"X"," "),"N/A")</f>
        <v>X</v>
      </c>
      <c r="H22" s="288">
        <f t="shared" si="0"/>
        <v>3</v>
      </c>
      <c r="I22" s="453" t="str">
        <f>'ALC Transition Plans'!BL23</f>
        <v>F</v>
      </c>
    </row>
    <row r="23" spans="1:9" x14ac:dyDescent="0.3">
      <c r="A23" s="289" t="s">
        <v>9</v>
      </c>
      <c r="B23" s="290" t="s">
        <v>43</v>
      </c>
      <c r="C23" s="285" t="str">
        <f>IF('ALC Transition Plans'!$C24="yes", IF('ALC Transition Plans'!E24="X", IF('ALC Transition Plans'!F24,"X"," ")," "),"N/A")</f>
        <v xml:space="preserve"> </v>
      </c>
      <c r="D23" s="287" t="str">
        <f>IF('ALC Transition Plans'!$C24="yes",IF('ALC Transition Plans'!AP24=1,"X"," "),"N/A")</f>
        <v>X</v>
      </c>
      <c r="E23" s="285" t="str">
        <f>IF('ALC Transition Plans'!$O24="yes", IF('ALC Transition Plans'!Q24="X", IF('ALC Transition Plans'!R24,"X"," ")," "),"N/A")</f>
        <v xml:space="preserve"> </v>
      </c>
      <c r="F23" s="285" t="str">
        <f>IF('ALC Transition Plans'!$O24="yes",IF('ALC Transition Plans'!AQ24=1,"X"," "),"N/A")</f>
        <v>X</v>
      </c>
      <c r="G23" s="285" t="str">
        <f>IF('ALC Transition Plans'!$Z24="yes",IF('ALC Transition Plans'!AR24=1,"X"," "),"N/A")</f>
        <v>X</v>
      </c>
      <c r="H23" s="288">
        <f t="shared" si="0"/>
        <v>3</v>
      </c>
      <c r="I23" s="453" t="str">
        <f>'ALC Transition Plans'!BL24</f>
        <v>F</v>
      </c>
    </row>
    <row r="24" spans="1:9" x14ac:dyDescent="0.3">
      <c r="A24" s="289" t="s">
        <v>9</v>
      </c>
      <c r="B24" s="290" t="s">
        <v>44</v>
      </c>
      <c r="C24" s="285" t="str">
        <f>IF('ALC Transition Plans'!$C25="yes", IF('ALC Transition Plans'!E25="X", IF('ALC Transition Plans'!F25,"X"," ")," "),"N/A")</f>
        <v xml:space="preserve"> </v>
      </c>
      <c r="D24" s="287" t="str">
        <f>IF('ALC Transition Plans'!$C25="yes",IF('ALC Transition Plans'!AP25=1,"X"," "),"N/A")</f>
        <v>X</v>
      </c>
      <c r="E24" s="285" t="str">
        <f>IF('ALC Transition Plans'!$O25="yes", IF('ALC Transition Plans'!Q25="X", IF('ALC Transition Plans'!R25,"X"," ")," "),"N/A")</f>
        <v>N/A</v>
      </c>
      <c r="F24" s="285" t="str">
        <f>IF('ALC Transition Plans'!$O25="yes",IF('ALC Transition Plans'!AQ25=1,"X"," "),"N/A")</f>
        <v>N/A</v>
      </c>
      <c r="G24" s="285" t="str">
        <f>IF('ALC Transition Plans'!$Z25="yes",IF('ALC Transition Plans'!AR25=1,"X"," "),"N/A")</f>
        <v>X</v>
      </c>
      <c r="H24" s="288">
        <f t="shared" si="0"/>
        <v>2</v>
      </c>
      <c r="I24" s="453" t="str">
        <f>'ALC Transition Plans'!BL25</f>
        <v>F</v>
      </c>
    </row>
    <row r="25" spans="1:9" x14ac:dyDescent="0.3">
      <c r="A25" s="289" t="s">
        <v>9</v>
      </c>
      <c r="B25" s="290" t="s">
        <v>45</v>
      </c>
      <c r="C25" s="285" t="str">
        <f>IF('ALC Transition Plans'!$C26="yes", IF('ALC Transition Plans'!E26="X", IF('ALC Transition Plans'!F26,"X"," ")," "),"N/A")</f>
        <v xml:space="preserve"> </v>
      </c>
      <c r="D25" s="287" t="str">
        <f>IF('ALC Transition Plans'!$C26="yes",IF('ALC Transition Plans'!AP26=1,"X"," "),"N/A")</f>
        <v>X</v>
      </c>
      <c r="E25" s="285" t="str">
        <f>IF('ALC Transition Plans'!$O26="yes", IF('ALC Transition Plans'!Q26="X", IF('ALC Transition Plans'!R26,"X"," ")," "),"N/A")</f>
        <v>N/A</v>
      </c>
      <c r="F25" s="285" t="str">
        <f>IF('ALC Transition Plans'!$O26="yes",IF('ALC Transition Plans'!AQ26=1,"X"," "),"N/A")</f>
        <v>N/A</v>
      </c>
      <c r="G25" s="285" t="str">
        <f>IF('ALC Transition Plans'!$Z26="yes",IF('ALC Transition Plans'!AR26=1,"X"," "),"N/A")</f>
        <v>X</v>
      </c>
      <c r="H25" s="288">
        <f t="shared" si="0"/>
        <v>2</v>
      </c>
      <c r="I25" s="453" t="str">
        <f>'ALC Transition Plans'!BL26</f>
        <v>F</v>
      </c>
    </row>
    <row r="26" spans="1:9" x14ac:dyDescent="0.3">
      <c r="A26" s="289" t="s">
        <v>9</v>
      </c>
      <c r="B26" s="290" t="s">
        <v>46</v>
      </c>
      <c r="C26" s="285" t="str">
        <f>IF('ALC Transition Plans'!$C27="yes", IF('ALC Transition Plans'!E27="X", IF('ALC Transition Plans'!F27,"X"," ")," "),"N/A")</f>
        <v xml:space="preserve"> </v>
      </c>
      <c r="D26" s="287" t="str">
        <f>IF('ALC Transition Plans'!$C27="yes",IF('ALC Transition Plans'!AP27=1,"X"," "),"N/A")</f>
        <v>X</v>
      </c>
      <c r="E26" s="285" t="str">
        <f>IF('ALC Transition Plans'!$O27="yes", IF('ALC Transition Plans'!Q27="X", IF('ALC Transition Plans'!R27,"X"," ")," "),"N/A")</f>
        <v>N/A</v>
      </c>
      <c r="F26" s="285" t="str">
        <f>IF('ALC Transition Plans'!$O27="yes",IF('ALC Transition Plans'!AQ27=1,"X"," "),"N/A")</f>
        <v>N/A</v>
      </c>
      <c r="G26" s="285" t="str">
        <f>IF('ALC Transition Plans'!$Z27="yes",IF('ALC Transition Plans'!AR27=1,"X"," "),"N/A")</f>
        <v>X</v>
      </c>
      <c r="H26" s="288">
        <f t="shared" si="0"/>
        <v>2</v>
      </c>
      <c r="I26" s="453" t="str">
        <f>'ALC Transition Plans'!BL27</f>
        <v>F</v>
      </c>
    </row>
    <row r="27" spans="1:9" x14ac:dyDescent="0.3">
      <c r="A27" s="289" t="s">
        <v>9</v>
      </c>
      <c r="B27" s="290" t="s">
        <v>47</v>
      </c>
      <c r="C27" s="285" t="str">
        <f>IF('ALC Transition Plans'!$C28="yes", IF('ALC Transition Plans'!E28="X", IF('ALC Transition Plans'!F28,"X"," ")," "),"N/A")</f>
        <v xml:space="preserve"> </v>
      </c>
      <c r="D27" s="287" t="str">
        <f>IF('ALC Transition Plans'!$C28="yes",IF('ALC Transition Plans'!AP28=1,"X"," "),"N/A")</f>
        <v>X</v>
      </c>
      <c r="E27" s="285" t="str">
        <f>IF('ALC Transition Plans'!$O28="yes", IF('ALC Transition Plans'!Q28="X", IF('ALC Transition Plans'!R28,"X"," ")," "),"N/A")</f>
        <v>N/A</v>
      </c>
      <c r="F27" s="285" t="str">
        <f>IF('ALC Transition Plans'!$O28="yes",IF('ALC Transition Plans'!AQ28=1,"X"," "),"N/A")</f>
        <v>N/A</v>
      </c>
      <c r="G27" s="285" t="str">
        <f>IF('ALC Transition Plans'!$Z28="yes",IF('ALC Transition Plans'!AR28=1,"X"," "),"N/A")</f>
        <v>X</v>
      </c>
      <c r="H27" s="288">
        <f t="shared" si="0"/>
        <v>2</v>
      </c>
      <c r="I27" s="453" t="str">
        <f>'ALC Transition Plans'!BL28</f>
        <v>F</v>
      </c>
    </row>
    <row r="28" spans="1:9" x14ac:dyDescent="0.3">
      <c r="A28" s="289" t="s">
        <v>9</v>
      </c>
      <c r="B28" s="290" t="s">
        <v>48</v>
      </c>
      <c r="C28" s="285" t="str">
        <f>IF('ALC Transition Plans'!$C29="yes", IF('ALC Transition Plans'!E29="X", IF('ALC Transition Plans'!F29,"X"," ")," "),"N/A")</f>
        <v xml:space="preserve"> </v>
      </c>
      <c r="D28" s="287" t="str">
        <f>IF('ALC Transition Plans'!$C29="yes",IF('ALC Transition Plans'!AP29=1,"X"," "),"N/A")</f>
        <v>X</v>
      </c>
      <c r="E28" s="285" t="str">
        <f>IF('ALC Transition Plans'!$O29="yes", IF('ALC Transition Plans'!Q29="X", IF('ALC Transition Plans'!R29,"X"," ")," "),"N/A")</f>
        <v xml:space="preserve"> </v>
      </c>
      <c r="F28" s="285" t="str">
        <f>IF('ALC Transition Plans'!$O29="yes",IF('ALC Transition Plans'!AQ29=1,"X"," "),"N/A")</f>
        <v>X</v>
      </c>
      <c r="G28" s="285" t="str">
        <f>IF('ALC Transition Plans'!$Z29="yes",IF('ALC Transition Plans'!AR29=1,"X"," "),"N/A")</f>
        <v>X</v>
      </c>
      <c r="H28" s="288">
        <f t="shared" si="0"/>
        <v>3</v>
      </c>
      <c r="I28" s="453" t="str">
        <f>'ALC Transition Plans'!BL29</f>
        <v>F</v>
      </c>
    </row>
    <row r="29" spans="1:9" x14ac:dyDescent="0.3">
      <c r="A29" s="289" t="s">
        <v>9</v>
      </c>
      <c r="B29" s="290" t="s">
        <v>49</v>
      </c>
      <c r="C29" s="285" t="str">
        <f>IF('ALC Transition Plans'!$C30="yes", IF('ALC Transition Plans'!E30="X", IF('ALC Transition Plans'!F30,"X"," ")," "),"N/A")</f>
        <v xml:space="preserve"> </v>
      </c>
      <c r="D29" s="287" t="str">
        <f>IF('ALC Transition Plans'!$C30="yes",IF('ALC Transition Plans'!AP30=1,"X"," "),"N/A")</f>
        <v>X</v>
      </c>
      <c r="E29" s="285" t="str">
        <f>IF('ALC Transition Plans'!$O30="yes", IF('ALC Transition Plans'!Q30="X", IF('ALC Transition Plans'!R30,"X"," ")," "),"N/A")</f>
        <v>N/A</v>
      </c>
      <c r="F29" s="285" t="str">
        <f>IF('ALC Transition Plans'!$O30="yes",IF('ALC Transition Plans'!AQ30=1,"X"," "),"N/A")</f>
        <v>N/A</v>
      </c>
      <c r="G29" s="285" t="str">
        <f>IF('ALC Transition Plans'!$Z30="yes",IF('ALC Transition Plans'!AR30=1,"X"," "),"N/A")</f>
        <v>X</v>
      </c>
      <c r="H29" s="288">
        <f t="shared" si="0"/>
        <v>2</v>
      </c>
      <c r="I29" s="453" t="str">
        <f>'ALC Transition Plans'!BL30</f>
        <v>F</v>
      </c>
    </row>
    <row r="30" spans="1:9" x14ac:dyDescent="0.3">
      <c r="A30" s="289" t="s">
        <v>9</v>
      </c>
      <c r="B30" s="290" t="s">
        <v>50</v>
      </c>
      <c r="C30" s="285" t="str">
        <f>IF('ALC Transition Plans'!$C31="yes", IF('ALC Transition Plans'!E31="X", IF('ALC Transition Plans'!F31,"X"," ")," "),"N/A")</f>
        <v xml:space="preserve"> </v>
      </c>
      <c r="D30" s="287" t="str">
        <f>IF('ALC Transition Plans'!$C31="yes",IF('ALC Transition Plans'!AP31=1,"X"," "),"N/A")</f>
        <v>X</v>
      </c>
      <c r="E30" s="285" t="str">
        <f>IF('ALC Transition Plans'!$O31="yes", IF('ALC Transition Plans'!Q31="X", IF('ALC Transition Plans'!R31,"X"," ")," "),"N/A")</f>
        <v>N/A</v>
      </c>
      <c r="F30" s="285" t="str">
        <f>IF('ALC Transition Plans'!$O31="yes",IF('ALC Transition Plans'!AQ31=1,"X"," "),"N/A")</f>
        <v>N/A</v>
      </c>
      <c r="G30" s="285" t="str">
        <f>IF('ALC Transition Plans'!$Z31="yes",IF('ALC Transition Plans'!AR31=1,"X"," "),"N/A")</f>
        <v>X</v>
      </c>
      <c r="H30" s="288">
        <f t="shared" si="0"/>
        <v>2</v>
      </c>
      <c r="I30" s="453" t="str">
        <f>'ALC Transition Plans'!BL31</f>
        <v>F</v>
      </c>
    </row>
    <row r="31" spans="1:9" x14ac:dyDescent="0.3">
      <c r="A31" s="289" t="s">
        <v>9</v>
      </c>
      <c r="B31" s="290" t="s">
        <v>51</v>
      </c>
      <c r="C31" s="285" t="str">
        <f>IF('ALC Transition Plans'!$C32="yes", IF('ALC Transition Plans'!E32="X", IF('ALC Transition Plans'!F32,"X"," ")," "),"N/A")</f>
        <v xml:space="preserve"> </v>
      </c>
      <c r="D31" s="287" t="str">
        <f>IF('ALC Transition Plans'!$C32="yes",IF('ALC Transition Plans'!AP32=1,"X"," "),"N/A")</f>
        <v>X</v>
      </c>
      <c r="E31" s="285" t="str">
        <f>IF('ALC Transition Plans'!$O32="yes", IF('ALC Transition Plans'!Q32="X", IF('ALC Transition Plans'!R32,"X"," ")," "),"N/A")</f>
        <v>N/A</v>
      </c>
      <c r="F31" s="285" t="str">
        <f>IF('ALC Transition Plans'!$O32="yes",IF('ALC Transition Plans'!AQ32=1,"X"," "),"N/A")</f>
        <v>N/A</v>
      </c>
      <c r="G31" s="285" t="str">
        <f>IF('ALC Transition Plans'!$Z32="yes",IF('ALC Transition Plans'!AR32=1,"X"," "),"N/A")</f>
        <v>X</v>
      </c>
      <c r="H31" s="288">
        <f t="shared" si="0"/>
        <v>2</v>
      </c>
      <c r="I31" s="453" t="str">
        <f>'ALC Transition Plans'!BL32</f>
        <v>F</v>
      </c>
    </row>
    <row r="32" spans="1:9" x14ac:dyDescent="0.3">
      <c r="A32" s="289" t="s">
        <v>9</v>
      </c>
      <c r="B32" s="290" t="s">
        <v>52</v>
      </c>
      <c r="C32" s="285" t="str">
        <f>IF('ALC Transition Plans'!$C33="yes", IF('ALC Transition Plans'!E33="X", IF('ALC Transition Plans'!F33,"X"," ")," "),"N/A")</f>
        <v xml:space="preserve"> </v>
      </c>
      <c r="D32" s="287" t="str">
        <f>IF('ALC Transition Plans'!$C33="yes",IF('ALC Transition Plans'!AP33=1,"X"," "),"N/A")</f>
        <v>X</v>
      </c>
      <c r="E32" s="285" t="str">
        <f>IF('ALC Transition Plans'!$O33="yes", IF('ALC Transition Plans'!Q33="X", IF('ALC Transition Plans'!R33,"X"," ")," "),"N/A")</f>
        <v>N/A</v>
      </c>
      <c r="F32" s="285" t="str">
        <f>IF('ALC Transition Plans'!$O33="yes",IF('ALC Transition Plans'!AQ33=1,"X"," "),"N/A")</f>
        <v>N/A</v>
      </c>
      <c r="G32" s="285" t="str">
        <f>IF('ALC Transition Plans'!$Z33="yes",IF('ALC Transition Plans'!AR33=1,"X"," "),"N/A")</f>
        <v>X</v>
      </c>
      <c r="H32" s="288">
        <f t="shared" si="0"/>
        <v>2</v>
      </c>
      <c r="I32" s="453" t="str">
        <f>'ALC Transition Plans'!BL33</f>
        <v>F</v>
      </c>
    </row>
    <row r="33" spans="1:9" x14ac:dyDescent="0.3">
      <c r="A33" s="289" t="s">
        <v>9</v>
      </c>
      <c r="B33" s="290" t="s">
        <v>53</v>
      </c>
      <c r="C33" s="285" t="str">
        <f>IF('ALC Transition Plans'!$C34="yes", IF('ALC Transition Plans'!E34="X", IF('ALC Transition Plans'!F34,"X"," ")," "),"N/A")</f>
        <v xml:space="preserve"> </v>
      </c>
      <c r="D33" s="287" t="str">
        <f>IF('ALC Transition Plans'!$C34="yes",IF('ALC Transition Plans'!AP34=1,"X"," "),"N/A")</f>
        <v>X</v>
      </c>
      <c r="E33" s="285" t="str">
        <f>IF('ALC Transition Plans'!$O34="yes", IF('ALC Transition Plans'!Q34="X", IF('ALC Transition Plans'!R34,"X"," ")," "),"N/A")</f>
        <v>N/A</v>
      </c>
      <c r="F33" s="285" t="str">
        <f>IF('ALC Transition Plans'!$O34="yes",IF('ALC Transition Plans'!AQ34=1,"X"," "),"N/A")</f>
        <v>N/A</v>
      </c>
      <c r="G33" s="285" t="str">
        <f>IF('ALC Transition Plans'!$Z34="yes",IF('ALC Transition Plans'!AR34=1,"X"," "),"N/A")</f>
        <v>X</v>
      </c>
      <c r="H33" s="288">
        <f t="shared" si="0"/>
        <v>2</v>
      </c>
      <c r="I33" s="453" t="str">
        <f>'ALC Transition Plans'!BL34</f>
        <v>F</v>
      </c>
    </row>
    <row r="34" spans="1:9" x14ac:dyDescent="0.3">
      <c r="A34" s="289" t="s">
        <v>9</v>
      </c>
      <c r="B34" s="290" t="s">
        <v>727</v>
      </c>
      <c r="C34" s="285" t="str">
        <f>IF('ALC Transition Plans'!$C35="yes", IF('ALC Transition Plans'!E35="X", IF('ALC Transition Plans'!F35,"X"," ")," "),"N/A")</f>
        <v xml:space="preserve"> </v>
      </c>
      <c r="D34" s="287" t="str">
        <f>IF('ALC Transition Plans'!$C35="yes",IF('ALC Transition Plans'!AP35=1,"X"," "),"N/A")</f>
        <v>X</v>
      </c>
      <c r="E34" s="285" t="str">
        <f>IF('ALC Transition Plans'!$O35="yes", IF('ALC Transition Plans'!Q35="X", IF('ALC Transition Plans'!R35,"X"," ")," "),"N/A")</f>
        <v>N/A</v>
      </c>
      <c r="F34" s="285" t="str">
        <f>IF('ALC Transition Plans'!$O35="yes",IF('ALC Transition Plans'!AQ35=1,"X"," "),"N/A")</f>
        <v>N/A</v>
      </c>
      <c r="G34" s="285" t="str">
        <f>IF('ALC Transition Plans'!$Z35="yes",IF('ALC Transition Plans'!AR35=1,"X"," "),"N/A")</f>
        <v>X</v>
      </c>
      <c r="H34" s="288">
        <f t="shared" si="0"/>
        <v>2</v>
      </c>
      <c r="I34" s="453" t="str">
        <f>'ALC Transition Plans'!BL35</f>
        <v>F</v>
      </c>
    </row>
    <row r="35" spans="1:9" x14ac:dyDescent="0.3">
      <c r="A35" s="289" t="s">
        <v>9</v>
      </c>
      <c r="B35" s="290" t="s">
        <v>54</v>
      </c>
      <c r="C35" s="285" t="str">
        <f>IF('ALC Transition Plans'!$C36="yes", IF('ALC Transition Plans'!E36="X", IF('ALC Transition Plans'!F36,"X"," ")," "),"N/A")</f>
        <v xml:space="preserve"> </v>
      </c>
      <c r="D35" s="287" t="str">
        <f>IF('ALC Transition Plans'!$C36="yes",IF('ALC Transition Plans'!AP36=1,"X"," "),"N/A")</f>
        <v>X</v>
      </c>
      <c r="E35" s="285" t="str">
        <f>IF('ALC Transition Plans'!$O36="yes", IF('ALC Transition Plans'!Q36="X", IF('ALC Transition Plans'!R36,"X"," ")," "),"N/A")</f>
        <v>N/A</v>
      </c>
      <c r="F35" s="285" t="str">
        <f>IF('ALC Transition Plans'!$O36="yes",IF('ALC Transition Plans'!AQ36=1,"X"," "),"N/A")</f>
        <v>N/A</v>
      </c>
      <c r="G35" s="285" t="str">
        <f>IF('ALC Transition Plans'!$Z36="yes",IF('ALC Transition Plans'!AR36=1,"X"," "),"N/A")</f>
        <v>X</v>
      </c>
      <c r="H35" s="288">
        <f t="shared" si="0"/>
        <v>2</v>
      </c>
      <c r="I35" s="453" t="str">
        <f>'ALC Transition Plans'!BL36</f>
        <v>F</v>
      </c>
    </row>
    <row r="36" spans="1:9" x14ac:dyDescent="0.3">
      <c r="A36" s="289" t="s">
        <v>9</v>
      </c>
      <c r="B36" s="290" t="s">
        <v>728</v>
      </c>
      <c r="C36" s="285" t="str">
        <f>IF('ALC Transition Plans'!$C37="yes", IF('ALC Transition Plans'!E37="X", IF('ALC Transition Plans'!F37,"X"," ")," "),"N/A")</f>
        <v xml:space="preserve"> </v>
      </c>
      <c r="D36" s="287" t="str">
        <f>IF('ALC Transition Plans'!$C37="yes",IF('ALC Transition Plans'!AP37=1,"X"," "),"N/A")</f>
        <v>X</v>
      </c>
      <c r="E36" s="285" t="str">
        <f>IF('ALC Transition Plans'!$O37="yes", IF('ALC Transition Plans'!Q37="X", IF('ALC Transition Plans'!R37,"X"," ")," "),"N/A")</f>
        <v>N/A</v>
      </c>
      <c r="F36" s="285" t="str">
        <f>IF('ALC Transition Plans'!$O37="yes",IF('ALC Transition Plans'!AQ37=1,"X"," "),"N/A")</f>
        <v>N/A</v>
      </c>
      <c r="G36" s="285" t="str">
        <f>IF('ALC Transition Plans'!$Z37="yes",IF('ALC Transition Plans'!AR37=1,"X"," "),"N/A")</f>
        <v>X</v>
      </c>
      <c r="H36" s="288">
        <f t="shared" si="0"/>
        <v>2</v>
      </c>
      <c r="I36" s="453" t="str">
        <f>'ALC Transition Plans'!BL37</f>
        <v>F</v>
      </c>
    </row>
    <row r="37" spans="1:9" x14ac:dyDescent="0.3">
      <c r="A37" s="289" t="s">
        <v>9</v>
      </c>
      <c r="B37" s="290" t="s">
        <v>55</v>
      </c>
      <c r="C37" s="285" t="str">
        <f>IF('ALC Transition Plans'!$C38="yes", IF('ALC Transition Plans'!E38="X", IF('ALC Transition Plans'!F38,"X"," ")," "),"N/A")</f>
        <v xml:space="preserve"> </v>
      </c>
      <c r="D37" s="287" t="str">
        <f>IF('ALC Transition Plans'!$C38="yes",IF('ALC Transition Plans'!AP38=1,"X"," "),"N/A")</f>
        <v>X</v>
      </c>
      <c r="E37" s="285" t="str">
        <f>IF('ALC Transition Plans'!$O38="yes", IF('ALC Transition Plans'!Q38="X", IF('ALC Transition Plans'!R38,"X"," ")," "),"N/A")</f>
        <v>N/A</v>
      </c>
      <c r="F37" s="285" t="str">
        <f>IF('ALC Transition Plans'!$O38="yes",IF('ALC Transition Plans'!AQ38=1,"X"," "),"N/A")</f>
        <v>N/A</v>
      </c>
      <c r="G37" s="285" t="str">
        <f>IF('ALC Transition Plans'!$Z38="yes",IF('ALC Transition Plans'!AR38=1,"X"," "),"N/A")</f>
        <v>X</v>
      </c>
      <c r="H37" s="288">
        <f t="shared" si="0"/>
        <v>2</v>
      </c>
      <c r="I37" s="453" t="str">
        <f>'ALC Transition Plans'!BL38</f>
        <v>F</v>
      </c>
    </row>
    <row r="38" spans="1:9" x14ac:dyDescent="0.3">
      <c r="A38" s="289" t="s">
        <v>9</v>
      </c>
      <c r="B38" s="290" t="s">
        <v>56</v>
      </c>
      <c r="C38" s="285" t="str">
        <f>IF('ALC Transition Plans'!$C39="yes", IF('ALC Transition Plans'!E39="X", IF('ALC Transition Plans'!F39,"X"," ")," "),"N/A")</f>
        <v xml:space="preserve"> </v>
      </c>
      <c r="D38" s="287" t="str">
        <f>IF('ALC Transition Plans'!$C39="yes",IF('ALC Transition Plans'!AP39=1,"X"," "),"N/A")</f>
        <v>X</v>
      </c>
      <c r="E38" s="285" t="str">
        <f>IF('ALC Transition Plans'!$O39="yes", IF('ALC Transition Plans'!Q39="X", IF('ALC Transition Plans'!R39,"X"," ")," "),"N/A")</f>
        <v>N/A</v>
      </c>
      <c r="F38" s="285" t="str">
        <f>IF('ALC Transition Plans'!$O39="yes",IF('ALC Transition Plans'!AQ39=1,"X"," "),"N/A")</f>
        <v>N/A</v>
      </c>
      <c r="G38" s="285" t="str">
        <f>IF('ALC Transition Plans'!$Z39="yes",IF('ALC Transition Plans'!AR39=1,"X"," "),"N/A")</f>
        <v>X</v>
      </c>
      <c r="H38" s="288">
        <f t="shared" si="0"/>
        <v>2</v>
      </c>
      <c r="I38" s="453" t="str">
        <f>'ALC Transition Plans'!BL39</f>
        <v>F</v>
      </c>
    </row>
    <row r="39" spans="1:9" x14ac:dyDescent="0.3">
      <c r="A39" s="289" t="s">
        <v>9</v>
      </c>
      <c r="B39" s="290" t="s">
        <v>57</v>
      </c>
      <c r="C39" s="285" t="str">
        <f>IF('ALC Transition Plans'!$C40="yes", IF('ALC Transition Plans'!E40="X", IF('ALC Transition Plans'!F40,"X"," ")," "),"N/A")</f>
        <v xml:space="preserve"> </v>
      </c>
      <c r="D39" s="287" t="str">
        <f>IF('ALC Transition Plans'!$C40="yes",IF('ALC Transition Plans'!AP40=1,"X"," "),"N/A")</f>
        <v>X</v>
      </c>
      <c r="E39" s="285" t="str">
        <f>IF('ALC Transition Plans'!$O40="yes", IF('ALC Transition Plans'!Q40="X", IF('ALC Transition Plans'!R40,"X"," ")," "),"N/A")</f>
        <v>N/A</v>
      </c>
      <c r="F39" s="285" t="str">
        <f>IF('ALC Transition Plans'!$O40="yes",IF('ALC Transition Plans'!AQ40=1,"X"," "),"N/A")</f>
        <v>N/A</v>
      </c>
      <c r="G39" s="285" t="str">
        <f>IF('ALC Transition Plans'!$Z40="yes",IF('ALC Transition Plans'!AR40=1,"X"," "),"N/A")</f>
        <v>X</v>
      </c>
      <c r="H39" s="288">
        <f t="shared" si="0"/>
        <v>2</v>
      </c>
      <c r="I39" s="453" t="str">
        <f>'ALC Transition Plans'!BL40</f>
        <v>F</v>
      </c>
    </row>
    <row r="40" spans="1:9" x14ac:dyDescent="0.3">
      <c r="A40" s="289" t="s">
        <v>9</v>
      </c>
      <c r="B40" s="290" t="s">
        <v>729</v>
      </c>
      <c r="C40" s="285" t="str">
        <f>IF('ALC Transition Plans'!$C41="yes", IF('ALC Transition Plans'!E41="X", IF('ALC Transition Plans'!F41,"X"," ")," "),"N/A")</f>
        <v xml:space="preserve"> </v>
      </c>
      <c r="D40" s="287" t="str">
        <f>IF('ALC Transition Plans'!$C41="yes",IF('ALC Transition Plans'!AP41=1,"X"," "),"N/A")</f>
        <v>X</v>
      </c>
      <c r="E40" s="285" t="str">
        <f>IF('ALC Transition Plans'!$O41="yes", IF('ALC Transition Plans'!Q41="X", IF('ALC Transition Plans'!R41,"X"," ")," "),"N/A")</f>
        <v>N/A</v>
      </c>
      <c r="F40" s="285" t="str">
        <f>IF('ALC Transition Plans'!$O41="yes",IF('ALC Transition Plans'!AQ41=1,"X"," "),"N/A")</f>
        <v>N/A</v>
      </c>
      <c r="G40" s="285" t="str">
        <f>IF('ALC Transition Plans'!$Z41="yes",IF('ALC Transition Plans'!AR41=1,"X"," "),"N/A")</f>
        <v>X</v>
      </c>
      <c r="H40" s="288">
        <f t="shared" si="0"/>
        <v>2</v>
      </c>
      <c r="I40" s="453" t="str">
        <f>'ALC Transition Plans'!BL41</f>
        <v>F</v>
      </c>
    </row>
    <row r="41" spans="1:9" x14ac:dyDescent="0.3">
      <c r="A41" s="289" t="s">
        <v>9</v>
      </c>
      <c r="B41" s="290" t="s">
        <v>730</v>
      </c>
      <c r="C41" s="285" t="str">
        <f>IF('ALC Transition Plans'!$C42="yes", IF('ALC Transition Plans'!E42="X", IF('ALC Transition Plans'!F42,"X"," ")," "),"N/A")</f>
        <v xml:space="preserve"> </v>
      </c>
      <c r="D41" s="287" t="str">
        <f>IF('ALC Transition Plans'!$C42="yes",IF('ALC Transition Plans'!AP42=1,"X"," "),"N/A")</f>
        <v>X</v>
      </c>
      <c r="E41" s="285" t="str">
        <f>IF('ALC Transition Plans'!$O42="yes", IF('ALC Transition Plans'!Q42="X", IF('ALC Transition Plans'!R42,"X"," ")," "),"N/A")</f>
        <v>N/A</v>
      </c>
      <c r="F41" s="285" t="str">
        <f>IF('ALC Transition Plans'!$O42="yes",IF('ALC Transition Plans'!AQ42=1,"X"," "),"N/A")</f>
        <v>N/A</v>
      </c>
      <c r="G41" s="285" t="str">
        <f>IF('ALC Transition Plans'!$Z42="yes",IF('ALC Transition Plans'!AR42=1,"X"," "),"N/A")</f>
        <v>X</v>
      </c>
      <c r="H41" s="288">
        <f t="shared" si="0"/>
        <v>2</v>
      </c>
      <c r="I41" s="453" t="str">
        <f>'ALC Transition Plans'!BL42</f>
        <v>F</v>
      </c>
    </row>
    <row r="42" spans="1:9" x14ac:dyDescent="0.3">
      <c r="A42" s="289" t="s">
        <v>9</v>
      </c>
      <c r="B42" s="290" t="s">
        <v>731</v>
      </c>
      <c r="C42" s="285" t="str">
        <f>IF('ALC Transition Plans'!$C43="yes", IF('ALC Transition Plans'!E43="X", IF('ALC Transition Plans'!F43,"X"," ")," "),"N/A")</f>
        <v xml:space="preserve"> </v>
      </c>
      <c r="D42" s="287" t="str">
        <f>IF('ALC Transition Plans'!$C43="yes",IF('ALC Transition Plans'!AP43=1,"X"," "),"N/A")</f>
        <v>X</v>
      </c>
      <c r="E42" s="285" t="str">
        <f>IF('ALC Transition Plans'!$O43="yes", IF('ALC Transition Plans'!Q43="X", IF('ALC Transition Plans'!R43,"X"," ")," "),"N/A")</f>
        <v>N/A</v>
      </c>
      <c r="F42" s="285" t="str">
        <f>IF('ALC Transition Plans'!$O43="yes",IF('ALC Transition Plans'!AQ43=1,"X"," "),"N/A")</f>
        <v>N/A</v>
      </c>
      <c r="G42" s="285" t="str">
        <f>IF('ALC Transition Plans'!$Z43="yes",IF('ALC Transition Plans'!AR43=1,"X"," "),"N/A")</f>
        <v>X</v>
      </c>
      <c r="H42" s="288">
        <f t="shared" si="0"/>
        <v>2</v>
      </c>
      <c r="I42" s="453" t="str">
        <f>'ALC Transition Plans'!BL43</f>
        <v>F</v>
      </c>
    </row>
    <row r="43" spans="1:9" x14ac:dyDescent="0.3">
      <c r="A43" s="289" t="s">
        <v>9</v>
      </c>
      <c r="B43" s="290" t="s">
        <v>732</v>
      </c>
      <c r="C43" s="285" t="str">
        <f>IF('ALC Transition Plans'!$C44="yes", IF('ALC Transition Plans'!E44="X", IF('ALC Transition Plans'!F44,"X"," ")," "),"N/A")</f>
        <v xml:space="preserve"> </v>
      </c>
      <c r="D43" s="287" t="str">
        <f>IF('ALC Transition Plans'!$C44="yes",IF('ALC Transition Plans'!AP44=1,"X"," "),"N/A")</f>
        <v>X</v>
      </c>
      <c r="E43" s="285" t="str">
        <f>IF('ALC Transition Plans'!$O44="yes", IF('ALC Transition Plans'!Q44="X", IF('ALC Transition Plans'!R44,"X"," ")," "),"N/A")</f>
        <v>N/A</v>
      </c>
      <c r="F43" s="285" t="str">
        <f>IF('ALC Transition Plans'!$O44="yes",IF('ALC Transition Plans'!AQ44=1,"X"," "),"N/A")</f>
        <v>N/A</v>
      </c>
      <c r="G43" s="285" t="str">
        <f>IF('ALC Transition Plans'!$Z44="yes",IF('ALC Transition Plans'!AR44=1,"X"," "),"N/A")</f>
        <v>X</v>
      </c>
      <c r="H43" s="288">
        <f t="shared" si="0"/>
        <v>2</v>
      </c>
      <c r="I43" s="453" t="str">
        <f>'ALC Transition Plans'!BL44</f>
        <v>F</v>
      </c>
    </row>
    <row r="44" spans="1:9" x14ac:dyDescent="0.3">
      <c r="A44" s="289" t="s">
        <v>9</v>
      </c>
      <c r="B44" s="290" t="s">
        <v>733</v>
      </c>
      <c r="C44" s="285" t="str">
        <f>IF('ALC Transition Plans'!$C45="yes", IF('ALC Transition Plans'!E45="X", IF('ALC Transition Plans'!F45,"X"," ")," "),"N/A")</f>
        <v xml:space="preserve"> </v>
      </c>
      <c r="D44" s="287" t="str">
        <f>IF('ALC Transition Plans'!$C45="yes",IF('ALC Transition Plans'!AP45=1,"X"," "),"N/A")</f>
        <v>X</v>
      </c>
      <c r="E44" s="285" t="str">
        <f>IF('ALC Transition Plans'!$O45="yes", IF('ALC Transition Plans'!Q45="X", IF('ALC Transition Plans'!R45,"X"," ")," "),"N/A")</f>
        <v>N/A</v>
      </c>
      <c r="F44" s="285" t="str">
        <f>IF('ALC Transition Plans'!$O45="yes",IF('ALC Transition Plans'!AQ45=1,"X"," "),"N/A")</f>
        <v>N/A</v>
      </c>
      <c r="G44" s="285" t="str">
        <f>IF('ALC Transition Plans'!$Z45="yes",IF('ALC Transition Plans'!AR45=1,"X"," "),"N/A")</f>
        <v>X</v>
      </c>
      <c r="H44" s="288">
        <f t="shared" si="0"/>
        <v>2</v>
      </c>
      <c r="I44" s="453" t="str">
        <f>'ALC Transition Plans'!BL45</f>
        <v>F</v>
      </c>
    </row>
    <row r="45" spans="1:9" x14ac:dyDescent="0.3">
      <c r="A45" s="289" t="s">
        <v>9</v>
      </c>
      <c r="B45" s="290" t="s">
        <v>734</v>
      </c>
      <c r="C45" s="285" t="str">
        <f>IF('ALC Transition Plans'!$C46="yes", IF('ALC Transition Plans'!E46="X", IF('ALC Transition Plans'!F46,"X"," ")," "),"N/A")</f>
        <v xml:space="preserve"> </v>
      </c>
      <c r="D45" s="287" t="str">
        <f>IF('ALC Transition Plans'!$C46="yes",IF('ALC Transition Plans'!AP46=1,"X"," "),"N/A")</f>
        <v>X</v>
      </c>
      <c r="E45" s="285" t="str">
        <f>IF('ALC Transition Plans'!$O46="yes", IF('ALC Transition Plans'!Q46="X", IF('ALC Transition Plans'!R46,"X"," ")," "),"N/A")</f>
        <v>N/A</v>
      </c>
      <c r="F45" s="285" t="str">
        <f>IF('ALC Transition Plans'!$O46="yes",IF('ALC Transition Plans'!AQ46=1,"X"," "),"N/A")</f>
        <v>N/A</v>
      </c>
      <c r="G45" s="285" t="str">
        <f>IF('ALC Transition Plans'!$Z46="yes",IF('ALC Transition Plans'!AR46=1,"X"," "),"N/A")</f>
        <v>X</v>
      </c>
      <c r="H45" s="288">
        <f t="shared" si="0"/>
        <v>2</v>
      </c>
      <c r="I45" s="453" t="str">
        <f>'ALC Transition Plans'!BL46</f>
        <v>F</v>
      </c>
    </row>
    <row r="46" spans="1:9" x14ac:dyDescent="0.3">
      <c r="A46" s="289" t="s">
        <v>9</v>
      </c>
      <c r="B46" s="290" t="s">
        <v>735</v>
      </c>
      <c r="C46" s="285" t="str">
        <f>IF('ALC Transition Plans'!$C47="yes", IF('ALC Transition Plans'!E47="X", IF('ALC Transition Plans'!F47,"X"," ")," "),"N/A")</f>
        <v xml:space="preserve"> </v>
      </c>
      <c r="D46" s="287" t="str">
        <f>IF('ALC Transition Plans'!$C47="yes",IF('ALC Transition Plans'!AP47=1,"X"," "),"N/A")</f>
        <v>X</v>
      </c>
      <c r="E46" s="285" t="str">
        <f>IF('ALC Transition Plans'!$O47="yes", IF('ALC Transition Plans'!Q47="X", IF('ALC Transition Plans'!R47,"X"," ")," "),"N/A")</f>
        <v>N/A</v>
      </c>
      <c r="F46" s="285" t="str">
        <f>IF('ALC Transition Plans'!$O47="yes",IF('ALC Transition Plans'!AQ47=1,"X"," "),"N/A")</f>
        <v>N/A</v>
      </c>
      <c r="G46" s="285" t="str">
        <f>IF('ALC Transition Plans'!$Z47="yes",IF('ALC Transition Plans'!AR47=1,"X"," "),"N/A")</f>
        <v>X</v>
      </c>
      <c r="H46" s="288">
        <f t="shared" si="0"/>
        <v>2</v>
      </c>
      <c r="I46" s="453" t="str">
        <f>'ALC Transition Plans'!BL47</f>
        <v>F</v>
      </c>
    </row>
    <row r="47" spans="1:9" x14ac:dyDescent="0.3">
      <c r="A47" s="289" t="s">
        <v>9</v>
      </c>
      <c r="B47" s="290" t="s">
        <v>736</v>
      </c>
      <c r="C47" s="285" t="str">
        <f>IF('ALC Transition Plans'!$C48="yes", IF('ALC Transition Plans'!E48="X", IF('ALC Transition Plans'!F48,"X"," ")," "),"N/A")</f>
        <v xml:space="preserve"> </v>
      </c>
      <c r="D47" s="287" t="str">
        <f>IF('ALC Transition Plans'!$C48="yes",IF('ALC Transition Plans'!AP48=1,"X"," "),"N/A")</f>
        <v>X</v>
      </c>
      <c r="E47" s="285" t="str">
        <f>IF('ALC Transition Plans'!$O48="yes", IF('ALC Transition Plans'!Q48="X", IF('ALC Transition Plans'!R48,"X"," ")," "),"N/A")</f>
        <v>N/A</v>
      </c>
      <c r="F47" s="285" t="str">
        <f>IF('ALC Transition Plans'!$O48="yes",IF('ALC Transition Plans'!AQ48=1,"X"," "),"N/A")</f>
        <v>N/A</v>
      </c>
      <c r="G47" s="285" t="str">
        <f>IF('ALC Transition Plans'!$Z48="yes",IF('ALC Transition Plans'!AR48=1,"X"," "),"N/A")</f>
        <v>X</v>
      </c>
      <c r="H47" s="288">
        <f t="shared" si="0"/>
        <v>2</v>
      </c>
      <c r="I47" s="453" t="str">
        <f>'ALC Transition Plans'!BL48</f>
        <v>F</v>
      </c>
    </row>
    <row r="48" spans="1:9" x14ac:dyDescent="0.3">
      <c r="A48" s="289" t="s">
        <v>9</v>
      </c>
      <c r="B48" s="290" t="s">
        <v>997</v>
      </c>
      <c r="C48" s="285" t="str">
        <f>IF('ALC Transition Plans'!$C49="yes", IF('ALC Transition Plans'!E49="X", IF('ALC Transition Plans'!F49,"X"," ")," "),"N/A")</f>
        <v xml:space="preserve"> </v>
      </c>
      <c r="D48" s="287" t="str">
        <f>IF('ALC Transition Plans'!$C49="yes",IF('ALC Transition Plans'!AP49=1,"X"," "),"N/A")</f>
        <v>X</v>
      </c>
      <c r="E48" s="285" t="str">
        <f>IF('ALC Transition Plans'!$O49="yes", IF('ALC Transition Plans'!Q49="X", IF('ALC Transition Plans'!R49,"X"," ")," "),"N/A")</f>
        <v>N/A</v>
      </c>
      <c r="F48" s="285" t="str">
        <f>IF('ALC Transition Plans'!$O49="yes",IF('ALC Transition Plans'!AQ49=1,"X"," "),"N/A")</f>
        <v>N/A</v>
      </c>
      <c r="G48" s="285" t="str">
        <f>IF('ALC Transition Plans'!$Z49="yes",IF('ALC Transition Plans'!AR49=1,"X"," "),"N/A")</f>
        <v>X</v>
      </c>
      <c r="H48" s="288">
        <f t="shared" si="0"/>
        <v>2</v>
      </c>
      <c r="I48" s="453" t="str">
        <f>'ALC Transition Plans'!BL49</f>
        <v>F</v>
      </c>
    </row>
    <row r="49" spans="1:9" x14ac:dyDescent="0.3">
      <c r="A49" s="289" t="s">
        <v>9</v>
      </c>
      <c r="B49" s="290" t="s">
        <v>998</v>
      </c>
      <c r="C49" s="285" t="str">
        <f>IF('ALC Transition Plans'!$C50="yes", IF('ALC Transition Plans'!E50="X", IF('ALC Transition Plans'!F50,"X"," ")," "),"N/A")</f>
        <v xml:space="preserve"> </v>
      </c>
      <c r="D49" s="287" t="str">
        <f>IF('ALC Transition Plans'!$C50="yes",IF('ALC Transition Plans'!AP50=1,"X"," "),"N/A")</f>
        <v>X</v>
      </c>
      <c r="E49" s="285" t="str">
        <f>IF('ALC Transition Plans'!$O50="yes", IF('ALC Transition Plans'!Q50="X", IF('ALC Transition Plans'!R50,"X"," ")," "),"N/A")</f>
        <v>N/A</v>
      </c>
      <c r="F49" s="285" t="str">
        <f>IF('ALC Transition Plans'!$O50="yes",IF('ALC Transition Plans'!AQ50=1,"X"," "),"N/A")</f>
        <v>N/A</v>
      </c>
      <c r="G49" s="285" t="str">
        <f>IF('ALC Transition Plans'!$Z50="yes",IF('ALC Transition Plans'!AR50=1,"X"," "),"N/A")</f>
        <v>X</v>
      </c>
      <c r="H49" s="288">
        <f t="shared" si="0"/>
        <v>2</v>
      </c>
      <c r="I49" s="453" t="str">
        <f>'ALC Transition Plans'!BL50</f>
        <v>F</v>
      </c>
    </row>
    <row r="50" spans="1:9" x14ac:dyDescent="0.3">
      <c r="A50" s="289" t="s">
        <v>9</v>
      </c>
      <c r="B50" s="290" t="s">
        <v>999</v>
      </c>
      <c r="C50" s="285" t="str">
        <f>IF('ALC Transition Plans'!$C51="yes", IF('ALC Transition Plans'!E51="X", IF('ALC Transition Plans'!F51,"X"," ")," "),"N/A")</f>
        <v xml:space="preserve"> </v>
      </c>
      <c r="D50" s="287" t="str">
        <f>IF('ALC Transition Plans'!$C51="yes",IF('ALC Transition Plans'!AP51=1,"X"," "),"N/A")</f>
        <v>X</v>
      </c>
      <c r="E50" s="285" t="str">
        <f>IF('ALC Transition Plans'!$O51="yes", IF('ALC Transition Plans'!Q51="X", IF('ALC Transition Plans'!R51,"X"," ")," "),"N/A")</f>
        <v>N/A</v>
      </c>
      <c r="F50" s="285" t="str">
        <f>IF('ALC Transition Plans'!$O51="yes",IF('ALC Transition Plans'!AQ51=1,"X"," "),"N/A")</f>
        <v>N/A</v>
      </c>
      <c r="G50" s="285" t="str">
        <f>IF('ALC Transition Plans'!$Z51="yes",IF('ALC Transition Plans'!AR51=1,"X"," "),"N/A")</f>
        <v>X</v>
      </c>
      <c r="H50" s="288">
        <f t="shared" si="0"/>
        <v>2</v>
      </c>
      <c r="I50" s="453" t="str">
        <f>'ALC Transition Plans'!BL51</f>
        <v>F</v>
      </c>
    </row>
    <row r="51" spans="1:9" x14ac:dyDescent="0.3">
      <c r="A51" s="289" t="s">
        <v>9</v>
      </c>
      <c r="B51" s="290" t="s">
        <v>1000</v>
      </c>
      <c r="C51" s="285" t="str">
        <f>IF('ALC Transition Plans'!$C52="yes", IF('ALC Transition Plans'!E52="X", IF('ALC Transition Plans'!F52,"X"," ")," "),"N/A")</f>
        <v xml:space="preserve"> </v>
      </c>
      <c r="D51" s="287" t="str">
        <f>IF('ALC Transition Plans'!$C52="yes",IF('ALC Transition Plans'!AP52=1,"X"," "),"N/A")</f>
        <v>X</v>
      </c>
      <c r="E51" s="285" t="str">
        <f>IF('ALC Transition Plans'!$O52="yes", IF('ALC Transition Plans'!Q52="X", IF('ALC Transition Plans'!R52,"X"," ")," "),"N/A")</f>
        <v>N/A</v>
      </c>
      <c r="F51" s="285" t="str">
        <f>IF('ALC Transition Plans'!$O52="yes",IF('ALC Transition Plans'!AQ52=1,"X"," "),"N/A")</f>
        <v>N/A</v>
      </c>
      <c r="G51" s="285" t="str">
        <f>IF('ALC Transition Plans'!$Z52="yes",IF('ALC Transition Plans'!AR52=1,"X"," "),"N/A")</f>
        <v>X</v>
      </c>
      <c r="H51" s="288">
        <f t="shared" si="0"/>
        <v>2</v>
      </c>
      <c r="I51" s="453" t="str">
        <f>'ALC Transition Plans'!BL52</f>
        <v>F</v>
      </c>
    </row>
    <row r="52" spans="1:9" x14ac:dyDescent="0.3">
      <c r="A52" s="289" t="s">
        <v>9</v>
      </c>
      <c r="B52" s="290" t="s">
        <v>1001</v>
      </c>
      <c r="C52" s="285" t="str">
        <f>IF('ALC Transition Plans'!$C53="yes", IF('ALC Transition Plans'!E53="X", IF('ALC Transition Plans'!F53,"X"," ")," "),"N/A")</f>
        <v xml:space="preserve"> </v>
      </c>
      <c r="D52" s="287" t="str">
        <f>IF('ALC Transition Plans'!$C53="yes",IF('ALC Transition Plans'!AP53=1,"X"," "),"N/A")</f>
        <v>X</v>
      </c>
      <c r="E52" s="285" t="str">
        <f>IF('ALC Transition Plans'!$O53="yes", IF('ALC Transition Plans'!Q53="X", IF('ALC Transition Plans'!R53,"X"," ")," "),"N/A")</f>
        <v>N/A</v>
      </c>
      <c r="F52" s="285" t="str">
        <f>IF('ALC Transition Plans'!$O53="yes",IF('ALC Transition Plans'!AQ53=1,"X"," "),"N/A")</f>
        <v>N/A</v>
      </c>
      <c r="G52" s="285" t="str">
        <f>IF('ALC Transition Plans'!$Z53="yes",IF('ALC Transition Plans'!AR53=1,"X"," "),"N/A")</f>
        <v>X</v>
      </c>
      <c r="H52" s="288">
        <f t="shared" si="0"/>
        <v>2</v>
      </c>
      <c r="I52" s="453" t="str">
        <f>'ALC Transition Plans'!BL53</f>
        <v>F</v>
      </c>
    </row>
    <row r="53" spans="1:9" x14ac:dyDescent="0.3">
      <c r="A53" s="289" t="s">
        <v>9</v>
      </c>
      <c r="B53" s="290" t="s">
        <v>1002</v>
      </c>
      <c r="C53" s="285" t="str">
        <f>IF('ALC Transition Plans'!$C54="yes", IF('ALC Transition Plans'!E54="X", IF('ALC Transition Plans'!F54,"X"," ")," "),"N/A")</f>
        <v xml:space="preserve"> </v>
      </c>
      <c r="D53" s="287" t="str">
        <f>IF('ALC Transition Plans'!$C54="yes",IF('ALC Transition Plans'!AP54=1,"X"," "),"N/A")</f>
        <v>X</v>
      </c>
      <c r="E53" s="285" t="str">
        <f>IF('ALC Transition Plans'!$O54="yes", IF('ALC Transition Plans'!Q54="X", IF('ALC Transition Plans'!R54,"X"," ")," "),"N/A")</f>
        <v>N/A</v>
      </c>
      <c r="F53" s="285" t="str">
        <f>IF('ALC Transition Plans'!$O54="yes",IF('ALC Transition Plans'!AQ54=1,"X"," "),"N/A")</f>
        <v>N/A</v>
      </c>
      <c r="G53" s="285" t="str">
        <f>IF('ALC Transition Plans'!$Z54="yes",IF('ALC Transition Plans'!AR54=1,"X"," "),"N/A")</f>
        <v>X</v>
      </c>
      <c r="H53" s="288">
        <f t="shared" si="0"/>
        <v>2</v>
      </c>
      <c r="I53" s="453" t="str">
        <f>'ALC Transition Plans'!BL54</f>
        <v>F</v>
      </c>
    </row>
    <row r="54" spans="1:9" x14ac:dyDescent="0.3">
      <c r="A54" s="289" t="s">
        <v>9</v>
      </c>
      <c r="B54" s="290" t="s">
        <v>1136</v>
      </c>
      <c r="C54" s="285" t="str">
        <f>IF('ALC Transition Plans'!$C55="yes", IF('ALC Transition Plans'!E55="X", IF('ALC Transition Plans'!F55,"X"," ")," "),"N/A")</f>
        <v>N/A</v>
      </c>
      <c r="D54" s="287" t="str">
        <f>IF('ALC Transition Plans'!$C55="yes",IF('ALC Transition Plans'!AP55=1,"X"," "),"N/A")</f>
        <v>N/A</v>
      </c>
      <c r="E54" s="285" t="str">
        <f>IF('ALC Transition Plans'!$O55="yes", IF('ALC Transition Plans'!Q55="X", IF('ALC Transition Plans'!R55,"X"," ")," "),"N/A")</f>
        <v xml:space="preserve"> </v>
      </c>
      <c r="F54" s="285" t="str">
        <f>IF('ALC Transition Plans'!$O55="yes",IF('ALC Transition Plans'!AQ55=1,"X"," "),"N/A")</f>
        <v>X</v>
      </c>
      <c r="G54" s="285" t="str">
        <f>IF('ALC Transition Plans'!$Z55="yes",IF('ALC Transition Plans'!AR55=1,"X"," "),"N/A")</f>
        <v>N/A</v>
      </c>
      <c r="H54" s="288">
        <f>COUNTIF(C54:G54,"X")</f>
        <v>1</v>
      </c>
      <c r="I54" s="453" t="str">
        <f>'ALC Transition Plans'!BL55</f>
        <v>F</v>
      </c>
    </row>
    <row r="55" spans="1:9" x14ac:dyDescent="0.3">
      <c r="A55" s="289" t="s">
        <v>9</v>
      </c>
      <c r="B55" s="290" t="s">
        <v>1648</v>
      </c>
      <c r="C55" s="285" t="str">
        <f>IF('ALC Transition Plans'!$C56="yes", IF('ALC Transition Plans'!E56="X", IF('ALC Transition Plans'!F56,"X"," ")," "),"N/A")</f>
        <v>N/A</v>
      </c>
      <c r="D55" s="287" t="str">
        <f>IF('ALC Transition Plans'!$C56="yes",IF('ALC Transition Plans'!AP56=1,"X"," "),"N/A")</f>
        <v>N/A</v>
      </c>
      <c r="E55" s="285" t="str">
        <f>IF('ALC Transition Plans'!$O56="yes", IF('ALC Transition Plans'!Q56="X", IF('ALC Transition Plans'!R56,"X"," ")," "),"N/A")</f>
        <v>N/A</v>
      </c>
      <c r="F55" s="285" t="str">
        <f>IF('ALC Transition Plans'!$O56="yes",IF('ALC Transition Plans'!AQ56=1,"X"," "),"N/A")</f>
        <v>N/A</v>
      </c>
      <c r="G55" s="285" t="str">
        <f>IF('ALC Transition Plans'!$Z56="yes",IF('ALC Transition Plans'!AR56=1,"X"," "),"N/A")</f>
        <v xml:space="preserve"> </v>
      </c>
      <c r="H55" s="288">
        <f t="shared" ref="H55:H61" si="2">COUNTIF(C55:G55,"X")</f>
        <v>0</v>
      </c>
      <c r="I55" s="453" t="str">
        <f>'ALC Transition Plans'!BL56</f>
        <v xml:space="preserve"> </v>
      </c>
    </row>
    <row r="56" spans="1:9" x14ac:dyDescent="0.3">
      <c r="A56" s="289" t="s">
        <v>9</v>
      </c>
      <c r="B56" s="290" t="s">
        <v>1649</v>
      </c>
      <c r="C56" s="285" t="str">
        <f>IF('ALC Transition Plans'!$C57="yes", IF('ALC Transition Plans'!E57="X", IF('ALC Transition Plans'!F57,"X"," ")," "),"N/A")</f>
        <v xml:space="preserve"> </v>
      </c>
      <c r="D56" s="287" t="str">
        <f>IF('ALC Transition Plans'!$C57="yes",IF('ALC Transition Plans'!AP57=1,"X"," "),"N/A")</f>
        <v>X</v>
      </c>
      <c r="E56" s="285" t="str">
        <f>IF('ALC Transition Plans'!$O57="yes", IF('ALC Transition Plans'!Q57="X", IF('ALC Transition Plans'!R57,"X"," ")," "),"N/A")</f>
        <v>N/A</v>
      </c>
      <c r="F56" s="285" t="str">
        <f>IF('ALC Transition Plans'!$O57="yes",IF('ALC Transition Plans'!AQ57=1,"X"," "),"N/A")</f>
        <v>N/A</v>
      </c>
      <c r="G56" s="285" t="str">
        <f>IF('ALC Transition Plans'!$Z57="yes",IF('ALC Transition Plans'!AR57=1,"X"," "),"N/A")</f>
        <v>X</v>
      </c>
      <c r="H56" s="288">
        <f t="shared" si="2"/>
        <v>2</v>
      </c>
      <c r="I56" s="453" t="str">
        <f>'ALC Transition Plans'!BL57</f>
        <v>F</v>
      </c>
    </row>
    <row r="57" spans="1:9" x14ac:dyDescent="0.3">
      <c r="A57" s="289" t="s">
        <v>9</v>
      </c>
      <c r="B57" s="290" t="s">
        <v>1650</v>
      </c>
      <c r="C57" s="285" t="str">
        <f>IF('ALC Transition Plans'!$C58="yes", IF('ALC Transition Plans'!E58="X", IF('ALC Transition Plans'!F58,"X"," ")," "),"N/A")</f>
        <v xml:space="preserve"> </v>
      </c>
      <c r="D57" s="287" t="str">
        <f>IF('ALC Transition Plans'!$C58="yes",IF('ALC Transition Plans'!AP58=1,"X"," "),"N/A")</f>
        <v>X</v>
      </c>
      <c r="E57" s="285" t="str">
        <f>IF('ALC Transition Plans'!$O58="yes", IF('ALC Transition Plans'!Q58="X", IF('ALC Transition Plans'!R58,"X"," ")," "),"N/A")</f>
        <v>N/A</v>
      </c>
      <c r="F57" s="285" t="str">
        <f>IF('ALC Transition Plans'!$O58="yes",IF('ALC Transition Plans'!AQ58=1,"X"," "),"N/A")</f>
        <v>N/A</v>
      </c>
      <c r="G57" s="285" t="str">
        <f>IF('ALC Transition Plans'!$Z58="yes",IF('ALC Transition Plans'!AR58=1,"X"," "),"N/A")</f>
        <v>X</v>
      </c>
      <c r="H57" s="288">
        <f t="shared" si="2"/>
        <v>2</v>
      </c>
      <c r="I57" s="453" t="str">
        <f>'ALC Transition Plans'!BL58</f>
        <v>F</v>
      </c>
    </row>
    <row r="58" spans="1:9" x14ac:dyDescent="0.3">
      <c r="A58" s="289" t="s">
        <v>9</v>
      </c>
      <c r="B58" s="290" t="s">
        <v>1651</v>
      </c>
      <c r="C58" s="285" t="str">
        <f>IF('ALC Transition Plans'!$C59="yes", IF('ALC Transition Plans'!E59="X", IF('ALC Transition Plans'!F59,"X"," ")," "),"N/A")</f>
        <v xml:space="preserve"> </v>
      </c>
      <c r="D58" s="287" t="str">
        <f>IF('ALC Transition Plans'!$C59="yes",IF('ALC Transition Plans'!AP59=1,"X"," "),"N/A")</f>
        <v>X</v>
      </c>
      <c r="E58" s="285" t="str">
        <f>IF('ALC Transition Plans'!$O59="yes", IF('ALC Transition Plans'!Q59="X", IF('ALC Transition Plans'!R59,"X"," ")," "),"N/A")</f>
        <v>N/A</v>
      </c>
      <c r="F58" s="285" t="str">
        <f>IF('ALC Transition Plans'!$O59="yes",IF('ALC Transition Plans'!AQ59=1,"X"," "),"N/A")</f>
        <v>N/A</v>
      </c>
      <c r="G58" s="285" t="str">
        <f>IF('ALC Transition Plans'!$Z59="yes",IF('ALC Transition Plans'!AR59=1,"X"," "),"N/A")</f>
        <v>X</v>
      </c>
      <c r="H58" s="288">
        <f t="shared" si="2"/>
        <v>2</v>
      </c>
      <c r="I58" s="453" t="str">
        <f>'ALC Transition Plans'!BL59</f>
        <v>F</v>
      </c>
    </row>
    <row r="59" spans="1:9" x14ac:dyDescent="0.3">
      <c r="A59" s="289" t="s">
        <v>9</v>
      </c>
      <c r="B59" s="290" t="s">
        <v>1652</v>
      </c>
      <c r="C59" s="285" t="str">
        <f>IF('ALC Transition Plans'!$C60="yes", IF('ALC Transition Plans'!E60="X", IF('ALC Transition Plans'!F60,"X"," ")," "),"N/A")</f>
        <v xml:space="preserve"> </v>
      </c>
      <c r="D59" s="287" t="str">
        <f>IF('ALC Transition Plans'!$C60="yes",IF('ALC Transition Plans'!AP60=1,"X"," "),"N/A")</f>
        <v>X</v>
      </c>
      <c r="E59" s="285" t="str">
        <f>IF('ALC Transition Plans'!$O60="yes", IF('ALC Transition Plans'!Q60="X", IF('ALC Transition Plans'!R60,"X"," ")," "),"N/A")</f>
        <v>N/A</v>
      </c>
      <c r="F59" s="285" t="str">
        <f>IF('ALC Transition Plans'!$O60="yes",IF('ALC Transition Plans'!AQ60=1,"X"," "),"N/A")</f>
        <v>N/A</v>
      </c>
      <c r="G59" s="285" t="str">
        <f>IF('ALC Transition Plans'!$Z60="yes",IF('ALC Transition Plans'!AR60=1,"X"," "),"N/A")</f>
        <v>X</v>
      </c>
      <c r="H59" s="288">
        <f t="shared" si="2"/>
        <v>2</v>
      </c>
      <c r="I59" s="453" t="str">
        <f>'ALC Transition Plans'!BL60</f>
        <v>F</v>
      </c>
    </row>
    <row r="60" spans="1:9" x14ac:dyDescent="0.3">
      <c r="A60" s="289" t="s">
        <v>9</v>
      </c>
      <c r="B60" s="290" t="s">
        <v>1653</v>
      </c>
      <c r="C60" s="285" t="str">
        <f>IF('ALC Transition Plans'!$C61="yes", IF('ALC Transition Plans'!E61="X", IF('ALC Transition Plans'!F61,"X"," ")," "),"N/A")</f>
        <v xml:space="preserve"> </v>
      </c>
      <c r="D60" s="287" t="str">
        <f>IF('ALC Transition Plans'!$C61="yes",IF('ALC Transition Plans'!AP61=1,"X"," "),"N/A")</f>
        <v>X</v>
      </c>
      <c r="E60" s="285" t="str">
        <f>IF('ALC Transition Plans'!$O61="yes", IF('ALC Transition Plans'!Q61="X", IF('ALC Transition Plans'!R61,"X"," ")," "),"N/A")</f>
        <v>N/A</v>
      </c>
      <c r="F60" s="285" t="str">
        <f>IF('ALC Transition Plans'!$O61="yes",IF('ALC Transition Plans'!AQ61=1,"X"," "),"N/A")</f>
        <v>N/A</v>
      </c>
      <c r="G60" s="285" t="str">
        <f>IF('ALC Transition Plans'!$Z61="yes",IF('ALC Transition Plans'!AR61=1,"X"," "),"N/A")</f>
        <v>X</v>
      </c>
      <c r="H60" s="288">
        <f t="shared" si="2"/>
        <v>2</v>
      </c>
      <c r="I60" s="453" t="str">
        <f>'ALC Transition Plans'!BL61</f>
        <v>F</v>
      </c>
    </row>
    <row r="61" spans="1:9" x14ac:dyDescent="0.3">
      <c r="A61" s="289" t="s">
        <v>9</v>
      </c>
      <c r="B61" s="290" t="s">
        <v>1654</v>
      </c>
      <c r="C61" s="285" t="str">
        <f>IF('ALC Transition Plans'!$C62="yes", IF('ALC Transition Plans'!E62="X", IF('ALC Transition Plans'!F62,"X"," ")," "),"N/A")</f>
        <v xml:space="preserve"> </v>
      </c>
      <c r="D61" s="287" t="str">
        <f>IF('ALC Transition Plans'!$C62="yes",IF('ALC Transition Plans'!AP62=1,"X"," "),"N/A")</f>
        <v>X</v>
      </c>
      <c r="E61" s="285" t="str">
        <f>IF('ALC Transition Plans'!$O62="yes", IF('ALC Transition Plans'!Q62="X", IF('ALC Transition Plans'!R62,"X"," ")," "),"N/A")</f>
        <v>N/A</v>
      </c>
      <c r="F61" s="285" t="str">
        <f>IF('ALC Transition Plans'!$O62="yes",IF('ALC Transition Plans'!AQ62=1,"X"," "),"N/A")</f>
        <v>N/A</v>
      </c>
      <c r="G61" s="285" t="str">
        <f>IF('ALC Transition Plans'!$Z62="yes",IF('ALC Transition Plans'!AR62=1,"X"," "),"N/A")</f>
        <v>X</v>
      </c>
      <c r="H61" s="288">
        <f t="shared" si="2"/>
        <v>2</v>
      </c>
      <c r="I61" s="453" t="str">
        <f>'ALC Transition Plans'!BL62</f>
        <v>F</v>
      </c>
    </row>
    <row r="62" spans="1:9" x14ac:dyDescent="0.3">
      <c r="A62" s="289" t="s">
        <v>9</v>
      </c>
      <c r="B62" s="290" t="s">
        <v>1728</v>
      </c>
      <c r="C62" s="285" t="str">
        <f>IF('ALC Transition Plans'!$C63="yes", IF('ALC Transition Plans'!E63="X", IF('ALC Transition Plans'!F63,"X"," ")," "),"N/A")</f>
        <v xml:space="preserve"> </v>
      </c>
      <c r="D62" s="287" t="str">
        <f>IF('ALC Transition Plans'!$C63="yes",IF('ALC Transition Plans'!AP63=1,"X"," "),"N/A")</f>
        <v>X</v>
      </c>
      <c r="E62" s="285" t="str">
        <f>IF('ALC Transition Plans'!$O63="yes", IF('ALC Transition Plans'!Q63="X", IF('ALC Transition Plans'!R63,"X"," ")," "),"N/A")</f>
        <v>N/A</v>
      </c>
      <c r="F62" s="285" t="str">
        <f>IF('ALC Transition Plans'!$O63="yes",IF('ALC Transition Plans'!AQ63=1,"X"," "),"N/A")</f>
        <v>N/A</v>
      </c>
      <c r="G62" s="285" t="str">
        <f>IF('ALC Transition Plans'!$Z63="yes",IF('ALC Transition Plans'!AR63=1,"X"," "),"N/A")</f>
        <v>X</v>
      </c>
      <c r="H62" s="288">
        <f t="shared" ref="H62" si="3">COUNTIF(C62:G62,"X")</f>
        <v>2</v>
      </c>
      <c r="I62" s="453" t="str">
        <f>'ALC Transition Plans'!BL63</f>
        <v>F</v>
      </c>
    </row>
    <row r="63" spans="1:9" x14ac:dyDescent="0.3">
      <c r="A63" s="289" t="s">
        <v>9</v>
      </c>
      <c r="B63" s="290" t="s">
        <v>1729</v>
      </c>
      <c r="C63" s="285" t="str">
        <f>IF('ALC Transition Plans'!$C64="yes", IF('ALC Transition Plans'!E64="X", IF('ALC Transition Plans'!F64,"X"," ")," "),"N/A")</f>
        <v xml:space="preserve"> </v>
      </c>
      <c r="D63" s="287" t="str">
        <f>IF('ALC Transition Plans'!$C64="yes",IF('ALC Transition Plans'!AP64=1,"X"," "),"N/A")</f>
        <v xml:space="preserve"> </v>
      </c>
      <c r="E63" s="285" t="str">
        <f>IF('ALC Transition Plans'!$O64="yes", IF('ALC Transition Plans'!Q64="X", IF('ALC Transition Plans'!R64,"X"," ")," "),"N/A")</f>
        <v>N/A</v>
      </c>
      <c r="F63" s="285" t="str">
        <f>IF('ALC Transition Plans'!$O64="yes",IF('ALC Transition Plans'!AQ64=1,"X"," "),"N/A")</f>
        <v>N/A</v>
      </c>
      <c r="G63" s="285" t="str">
        <f>IF('ALC Transition Plans'!$Z64="yes",IF('ALC Transition Plans'!AR64=1,"X"," "),"N/A")</f>
        <v xml:space="preserve"> </v>
      </c>
      <c r="H63" s="288">
        <f t="shared" ref="H63" si="4">COUNTIF(C63:G63,"X")</f>
        <v>0</v>
      </c>
      <c r="I63" s="453" t="str">
        <f>'ALC Transition Plans'!BL64</f>
        <v xml:space="preserve"> </v>
      </c>
    </row>
    <row r="64" spans="1:9" x14ac:dyDescent="0.3">
      <c r="A64" s="289" t="s">
        <v>9</v>
      </c>
      <c r="B64" s="290" t="s">
        <v>1970</v>
      </c>
      <c r="C64" s="285" t="str">
        <f>IF('ALC Transition Plans'!$C65="yes", IF('ALC Transition Plans'!E65="X", IF('ALC Transition Plans'!F65,"X"," ")," "),"N/A")</f>
        <v xml:space="preserve"> </v>
      </c>
      <c r="D64" s="287" t="str">
        <f>IF('ALC Transition Plans'!$C65="yes",IF('ALC Transition Plans'!AP65=1,"X"," "),"N/A")</f>
        <v>X</v>
      </c>
      <c r="E64" s="285" t="str">
        <f>IF('ALC Transition Plans'!$O65="yes", IF('ALC Transition Plans'!Q65="X", IF('ALC Transition Plans'!R65,"X"," ")," "),"N/A")</f>
        <v>N/A</v>
      </c>
      <c r="F64" s="285" t="str">
        <f>IF('ALC Transition Plans'!$O65="yes",IF('ALC Transition Plans'!AQ65=1,"X"," "),"N/A")</f>
        <v>N/A</v>
      </c>
      <c r="G64" s="285" t="str">
        <f>IF('ALC Transition Plans'!$Z65="yes",IF('ALC Transition Plans'!AR65=1,"X"," "),"N/A")</f>
        <v>X</v>
      </c>
      <c r="H64" s="288">
        <f t="shared" ref="H64:H67" si="5">COUNTIF(C64:G64,"X")</f>
        <v>2</v>
      </c>
      <c r="I64" s="453"/>
    </row>
    <row r="65" spans="1:9" x14ac:dyDescent="0.3">
      <c r="A65" s="289" t="s">
        <v>9</v>
      </c>
      <c r="B65" s="290" t="s">
        <v>1971</v>
      </c>
      <c r="C65" s="285" t="str">
        <f>IF('ALC Transition Plans'!$C66="yes", IF('ALC Transition Plans'!E66="X", IF('ALC Transition Plans'!F66,"X"," ")," "),"N/A")</f>
        <v xml:space="preserve"> </v>
      </c>
      <c r="D65" s="287" t="str">
        <f>IF('ALC Transition Plans'!$C66="yes",IF('ALC Transition Plans'!AP66=1,"X"," "),"N/A")</f>
        <v>X</v>
      </c>
      <c r="E65" s="285" t="str">
        <f>IF('ALC Transition Plans'!$O66="yes", IF('ALC Transition Plans'!Q66="X", IF('ALC Transition Plans'!R66,"X"," ")," "),"N/A")</f>
        <v>N/A</v>
      </c>
      <c r="F65" s="285" t="str">
        <f>IF('ALC Transition Plans'!$O66="yes",IF('ALC Transition Plans'!AQ66=1,"X"," "),"N/A")</f>
        <v>N/A</v>
      </c>
      <c r="G65" s="285" t="str">
        <f>IF('ALC Transition Plans'!$Z66="yes",IF('ALC Transition Plans'!AR66=1,"X"," "),"N/A")</f>
        <v>X</v>
      </c>
      <c r="H65" s="288">
        <f t="shared" si="5"/>
        <v>2</v>
      </c>
      <c r="I65" s="453"/>
    </row>
    <row r="66" spans="1:9" x14ac:dyDescent="0.3">
      <c r="A66" s="289" t="s">
        <v>9</v>
      </c>
      <c r="B66" s="290" t="s">
        <v>1972</v>
      </c>
      <c r="C66" s="285" t="str">
        <f>IF('ALC Transition Plans'!$C67="yes", IF('ALC Transition Plans'!E67="X", IF('ALC Transition Plans'!F67,"X"," ")," "),"N/A")</f>
        <v xml:space="preserve"> </v>
      </c>
      <c r="D66" s="287" t="str">
        <f>IF('ALC Transition Plans'!$C67="yes",IF('ALC Transition Plans'!AP67=1,"X"," "),"N/A")</f>
        <v>X</v>
      </c>
      <c r="E66" s="285" t="str">
        <f>IF('ALC Transition Plans'!$O67="yes", IF('ALC Transition Plans'!Q67="X", IF('ALC Transition Plans'!R67,"X"," ")," "),"N/A")</f>
        <v>N/A</v>
      </c>
      <c r="F66" s="285" t="str">
        <f>IF('ALC Transition Plans'!$O67="yes",IF('ALC Transition Plans'!AQ67=1,"X"," "),"N/A")</f>
        <v>N/A</v>
      </c>
      <c r="G66" s="285" t="str">
        <f>IF('ALC Transition Plans'!$Z67="yes",IF('ALC Transition Plans'!AR67=1,"X"," "),"N/A")</f>
        <v>X</v>
      </c>
      <c r="H66" s="288">
        <f t="shared" si="5"/>
        <v>2</v>
      </c>
      <c r="I66" s="453"/>
    </row>
    <row r="67" spans="1:9" x14ac:dyDescent="0.3">
      <c r="A67" s="289" t="s">
        <v>9</v>
      </c>
      <c r="B67" s="290" t="s">
        <v>1973</v>
      </c>
      <c r="C67" s="285" t="str">
        <f>IF('ALC Transition Plans'!$C68="yes", IF('ALC Transition Plans'!E68="X", IF('ALC Transition Plans'!F68,"X"," ")," "),"N/A")</f>
        <v xml:space="preserve"> </v>
      </c>
      <c r="D67" s="287" t="str">
        <f>IF('ALC Transition Plans'!$C68="yes",IF('ALC Transition Plans'!AP68=1,"X"," "),"N/A")</f>
        <v>X</v>
      </c>
      <c r="E67" s="285" t="str">
        <f>IF('ALC Transition Plans'!$O68="yes", IF('ALC Transition Plans'!Q68="X", IF('ALC Transition Plans'!R68,"X"," ")," "),"N/A")</f>
        <v>N/A</v>
      </c>
      <c r="F67" s="285" t="str">
        <f>IF('ALC Transition Plans'!$O68="yes",IF('ALC Transition Plans'!AQ68=1,"X"," "),"N/A")</f>
        <v>N/A</v>
      </c>
      <c r="G67" s="285" t="str">
        <f>IF('ALC Transition Plans'!$Z68="yes",IF('ALC Transition Plans'!AR68=1,"X"," "),"N/A")</f>
        <v>X</v>
      </c>
      <c r="H67" s="288">
        <f t="shared" si="5"/>
        <v>2</v>
      </c>
      <c r="I67" s="453"/>
    </row>
    <row r="68" spans="1:9" x14ac:dyDescent="0.3">
      <c r="A68" s="289" t="s">
        <v>9</v>
      </c>
      <c r="B68" s="290" t="s">
        <v>58</v>
      </c>
      <c r="C68" s="285" t="str">
        <f>IF('ALC Transition Plans'!$C69="yes", IF('ALC Transition Plans'!E69="X", IF('ALC Transition Plans'!F69,"X"," ")," "),"N/A")</f>
        <v xml:space="preserve"> </v>
      </c>
      <c r="D68" s="287" t="str">
        <f>IF('ALC Transition Plans'!$C69="yes",IF('ALC Transition Plans'!AP69=1,"X"," "),"N/A")</f>
        <v xml:space="preserve"> </v>
      </c>
      <c r="E68" s="285" t="str">
        <f>IF('ALC Transition Plans'!$O69="yes", IF('ALC Transition Plans'!Q69="X", IF('ALC Transition Plans'!R69,"X"," ")," "),"N/A")</f>
        <v xml:space="preserve"> </v>
      </c>
      <c r="F68" s="285" t="str">
        <f>IF('ALC Transition Plans'!$O69="yes",IF('ALC Transition Plans'!AQ69=1,"X"," "),"N/A")</f>
        <v xml:space="preserve"> </v>
      </c>
      <c r="G68" s="285" t="str">
        <f>IF('ALC Transition Plans'!$Z69="yes",IF('ALC Transition Plans'!AR69=1,"X"," "),"N/A")</f>
        <v xml:space="preserve"> </v>
      </c>
      <c r="H68" s="288">
        <f t="shared" si="0"/>
        <v>0</v>
      </c>
      <c r="I68" s="453" t="str">
        <f>'ALC Transition Plans'!BL69</f>
        <v xml:space="preserve"> </v>
      </c>
    </row>
    <row r="69" spans="1:9" x14ac:dyDescent="0.3">
      <c r="A69" s="289" t="s">
        <v>9</v>
      </c>
      <c r="B69" s="290" t="s">
        <v>59</v>
      </c>
      <c r="C69" s="285" t="str">
        <f>IF('ALC Transition Plans'!$C70="yes", IF('ALC Transition Plans'!E70="X", IF('ALC Transition Plans'!F70,"X"," ")," "),"N/A")</f>
        <v>X</v>
      </c>
      <c r="D69" s="287" t="str">
        <f>IF('ALC Transition Plans'!$C70="yes",IF('ALC Transition Plans'!AP70=1,"X"," "),"N/A")</f>
        <v xml:space="preserve"> </v>
      </c>
      <c r="E69" s="285" t="str">
        <f>IF('ALC Transition Plans'!$O70="yes", IF('ALC Transition Plans'!Q70="X", IF('ALC Transition Plans'!R70,"X"," ")," "),"N/A")</f>
        <v>X</v>
      </c>
      <c r="F69" s="285" t="str">
        <f>IF('ALC Transition Plans'!$O70="yes",IF('ALC Transition Plans'!AQ70=1,"X"," "),"N/A")</f>
        <v xml:space="preserve"> </v>
      </c>
      <c r="G69" s="285" t="str">
        <f>IF('ALC Transition Plans'!$Z70="yes",IF('ALC Transition Plans'!AR70=1,"X"," "),"N/A")</f>
        <v xml:space="preserve"> </v>
      </c>
      <c r="H69" s="288">
        <f t="shared" si="0"/>
        <v>2</v>
      </c>
      <c r="I69" s="453" t="str">
        <f>'ALC Transition Plans'!BL70</f>
        <v xml:space="preserve"> </v>
      </c>
    </row>
    <row r="70" spans="1:9" x14ac:dyDescent="0.3">
      <c r="A70" s="289" t="s">
        <v>9</v>
      </c>
      <c r="B70" s="290" t="s">
        <v>60</v>
      </c>
      <c r="C70" s="285" t="str">
        <f>IF('ALC Transition Plans'!$C71="yes", IF('ALC Transition Plans'!E71="X", IF('ALC Transition Plans'!F71,"X"," ")," "),"N/A")</f>
        <v xml:space="preserve"> </v>
      </c>
      <c r="D70" s="287" t="str">
        <f>IF('ALC Transition Plans'!$C71="yes",IF('ALC Transition Plans'!AP71=1,"X"," "),"N/A")</f>
        <v xml:space="preserve"> </v>
      </c>
      <c r="E70" s="285" t="str">
        <f>IF('ALC Transition Plans'!$O71="yes", IF('ALC Transition Plans'!Q71="X", IF('ALC Transition Plans'!R71,"X"," ")," "),"N/A")</f>
        <v xml:space="preserve"> </v>
      </c>
      <c r="F70" s="285" t="str">
        <f>IF('ALC Transition Plans'!$O71="yes",IF('ALC Transition Plans'!AQ71=1,"X"," "),"N/A")</f>
        <v xml:space="preserve"> </v>
      </c>
      <c r="G70" s="285" t="str">
        <f>IF('ALC Transition Plans'!$Z71="yes",IF('ALC Transition Plans'!AR71=1,"X"," "),"N/A")</f>
        <v xml:space="preserve"> </v>
      </c>
      <c r="H70" s="288">
        <f t="shared" si="0"/>
        <v>0</v>
      </c>
      <c r="I70" s="453" t="str">
        <f>'ALC Transition Plans'!BL71</f>
        <v xml:space="preserve"> </v>
      </c>
    </row>
    <row r="71" spans="1:9" x14ac:dyDescent="0.3">
      <c r="A71" s="289" t="s">
        <v>9</v>
      </c>
      <c r="B71" s="290" t="s">
        <v>61</v>
      </c>
      <c r="C71" s="285" t="str">
        <f>IF('ALC Transition Plans'!$C72="yes", IF('ALC Transition Plans'!E72="X", IF('ALC Transition Plans'!F72,"X"," ")," "),"N/A")</f>
        <v xml:space="preserve"> </v>
      </c>
      <c r="D71" s="287" t="str">
        <f>IF('ALC Transition Plans'!$C72="yes",IF('ALC Transition Plans'!AP72=1,"X"," "),"N/A")</f>
        <v xml:space="preserve"> </v>
      </c>
      <c r="E71" s="285" t="str">
        <f>IF('ALC Transition Plans'!$O72="yes", IF('ALC Transition Plans'!Q72="X", IF('ALC Transition Plans'!R72,"X"," ")," "),"N/A")</f>
        <v>N/A</v>
      </c>
      <c r="F71" s="285" t="str">
        <f>IF('ALC Transition Plans'!$O72="yes",IF('ALC Transition Plans'!AQ72=1,"X"," "),"N/A")</f>
        <v>N/A</v>
      </c>
      <c r="G71" s="285" t="str">
        <f>IF('ALC Transition Plans'!$Z72="yes",IF('ALC Transition Plans'!AR72=1,"X"," "),"N/A")</f>
        <v>N/A</v>
      </c>
      <c r="H71" s="288">
        <f t="shared" si="0"/>
        <v>0</v>
      </c>
      <c r="I71" s="453" t="str">
        <f>'ALC Transition Plans'!BL72</f>
        <v xml:space="preserve"> </v>
      </c>
    </row>
    <row r="72" spans="1:9" x14ac:dyDescent="0.3">
      <c r="A72" s="289" t="s">
        <v>9</v>
      </c>
      <c r="B72" s="290" t="s">
        <v>62</v>
      </c>
      <c r="C72" s="285" t="str">
        <f>IF('ALC Transition Plans'!$C73="yes", IF('ALC Transition Plans'!E73="X", IF('ALC Transition Plans'!F73,"X"," ")," "),"N/A")</f>
        <v xml:space="preserve"> </v>
      </c>
      <c r="D72" s="287" t="str">
        <f>IF('ALC Transition Plans'!$C73="yes",IF('ALC Transition Plans'!AP73=1,"X"," "),"N/A")</f>
        <v xml:space="preserve"> </v>
      </c>
      <c r="E72" s="285" t="str">
        <f>IF('ALC Transition Plans'!$O73="yes", IF('ALC Transition Plans'!Q73="X", IF('ALC Transition Plans'!R73,"X"," ")," "),"N/A")</f>
        <v>N/A</v>
      </c>
      <c r="F72" s="285" t="str">
        <f>IF('ALC Transition Plans'!$O73="yes",IF('ALC Transition Plans'!AQ73=1,"X"," "),"N/A")</f>
        <v>N/A</v>
      </c>
      <c r="G72" s="285" t="str">
        <f>IF('ALC Transition Plans'!$Z73="yes",IF('ALC Transition Plans'!AR73=1,"X"," "),"N/A")</f>
        <v>N/A</v>
      </c>
      <c r="H72" s="288">
        <f t="shared" si="0"/>
        <v>0</v>
      </c>
      <c r="I72" s="453" t="str">
        <f>'ALC Transition Plans'!BL73</f>
        <v xml:space="preserve"> </v>
      </c>
    </row>
    <row r="73" spans="1:9" x14ac:dyDescent="0.3">
      <c r="A73" s="289" t="s">
        <v>9</v>
      </c>
      <c r="B73" s="290" t="s">
        <v>63</v>
      </c>
      <c r="C73" s="285" t="str">
        <f>IF('ALC Transition Plans'!$C74="yes", IF('ALC Transition Plans'!E74="X", IF('ALC Transition Plans'!F74,"X"," ")," "),"N/A")</f>
        <v xml:space="preserve"> </v>
      </c>
      <c r="D73" s="287" t="str">
        <f>IF('ALC Transition Plans'!$C74="yes",IF('ALC Transition Plans'!AP74=1,"X"," "),"N/A")</f>
        <v xml:space="preserve"> </v>
      </c>
      <c r="E73" s="285" t="str">
        <f>IF('ALC Transition Plans'!$O74="yes", IF('ALC Transition Plans'!Q74="X", IF('ALC Transition Plans'!R74,"X"," ")," "),"N/A")</f>
        <v>N/A</v>
      </c>
      <c r="F73" s="285" t="str">
        <f>IF('ALC Transition Plans'!$O74="yes",IF('ALC Transition Plans'!AQ74=1,"X"," "),"N/A")</f>
        <v>N/A</v>
      </c>
      <c r="G73" s="285" t="str">
        <f>IF('ALC Transition Plans'!$Z74="yes",IF('ALC Transition Plans'!AR74=1,"X"," "),"N/A")</f>
        <v>N/A</v>
      </c>
      <c r="H73" s="288">
        <f t="shared" si="0"/>
        <v>0</v>
      </c>
      <c r="I73" s="453" t="str">
        <f>'ALC Transition Plans'!BL74</f>
        <v xml:space="preserve"> </v>
      </c>
    </row>
    <row r="74" spans="1:9" x14ac:dyDescent="0.3">
      <c r="A74" s="289" t="s">
        <v>9</v>
      </c>
      <c r="B74" s="290" t="s">
        <v>64</v>
      </c>
      <c r="C74" s="285" t="str">
        <f>IF('ALC Transition Plans'!$C75="yes", IF('ALC Transition Plans'!E75="X", IF('ALC Transition Plans'!F75,"X"," ")," "),"N/A")</f>
        <v xml:space="preserve"> </v>
      </c>
      <c r="D74" s="287" t="str">
        <f>IF('ALC Transition Plans'!$C75="yes",IF('ALC Transition Plans'!AP75=1,"X"," "),"N/A")</f>
        <v xml:space="preserve"> </v>
      </c>
      <c r="E74" s="285" t="str">
        <f>IF('ALC Transition Plans'!$O75="yes", IF('ALC Transition Plans'!Q75="X", IF('ALC Transition Plans'!R75,"X"," ")," "),"N/A")</f>
        <v>N/A</v>
      </c>
      <c r="F74" s="285" t="str">
        <f>IF('ALC Transition Plans'!$O75="yes",IF('ALC Transition Plans'!AQ75=1,"X"," "),"N/A")</f>
        <v>N/A</v>
      </c>
      <c r="G74" s="285" t="str">
        <f>IF('ALC Transition Plans'!$Z75="yes",IF('ALC Transition Plans'!AR75=1,"X"," "),"N/A")</f>
        <v>N/A</v>
      </c>
      <c r="H74" s="288">
        <f t="shared" si="0"/>
        <v>0</v>
      </c>
      <c r="I74" s="453" t="str">
        <f>'ALC Transition Plans'!BL75</f>
        <v xml:space="preserve"> </v>
      </c>
    </row>
    <row r="75" spans="1:9" x14ac:dyDescent="0.3">
      <c r="A75" s="289" t="s">
        <v>9</v>
      </c>
      <c r="B75" s="290" t="s">
        <v>65</v>
      </c>
      <c r="C75" s="285" t="str">
        <f>IF('ALC Transition Plans'!$C76="yes", IF('ALC Transition Plans'!E76="X", IF('ALC Transition Plans'!F76,"X"," ")," "),"N/A")</f>
        <v xml:space="preserve"> </v>
      </c>
      <c r="D75" s="287" t="str">
        <f>IF('ALC Transition Plans'!$C76="yes",IF('ALC Transition Plans'!AP76=1,"X"," "),"N/A")</f>
        <v xml:space="preserve"> </v>
      </c>
      <c r="E75" s="285" t="str">
        <f>IF('ALC Transition Plans'!$O76="yes", IF('ALC Transition Plans'!Q76="X", IF('ALC Transition Plans'!R76,"X"," ")," "),"N/A")</f>
        <v>N/A</v>
      </c>
      <c r="F75" s="285" t="str">
        <f>IF('ALC Transition Plans'!$O76="yes",IF('ALC Transition Plans'!AQ76=1,"X"," "),"N/A")</f>
        <v>N/A</v>
      </c>
      <c r="G75" s="285" t="str">
        <f>IF('ALC Transition Plans'!$Z76="yes",IF('ALC Transition Plans'!AR76=1,"X"," "),"N/A")</f>
        <v>N/A</v>
      </c>
      <c r="H75" s="288">
        <f t="shared" si="0"/>
        <v>0</v>
      </c>
      <c r="I75" s="453" t="str">
        <f>'ALC Transition Plans'!BL76</f>
        <v xml:space="preserve"> </v>
      </c>
    </row>
    <row r="76" spans="1:9" x14ac:dyDescent="0.3">
      <c r="A76" s="289" t="s">
        <v>9</v>
      </c>
      <c r="B76" s="290" t="s">
        <v>66</v>
      </c>
      <c r="C76" s="285" t="str">
        <f>IF('ALC Transition Plans'!$C77="yes", IF('ALC Transition Plans'!E77="X", IF('ALC Transition Plans'!F77,"X"," ")," "),"N/A")</f>
        <v xml:space="preserve"> </v>
      </c>
      <c r="D76" s="287" t="str">
        <f>IF('ALC Transition Plans'!$C77="yes",IF('ALC Transition Plans'!AP77=1,"X"," "),"N/A")</f>
        <v xml:space="preserve"> </v>
      </c>
      <c r="E76" s="285" t="str">
        <f>IF('ALC Transition Plans'!$O77="yes", IF('ALC Transition Plans'!Q77="X", IF('ALC Transition Plans'!R77,"X"," ")," "),"N/A")</f>
        <v>N/A</v>
      </c>
      <c r="F76" s="285" t="str">
        <f>IF('ALC Transition Plans'!$O77="yes",IF('ALC Transition Plans'!AQ77=1,"X"," "),"N/A")</f>
        <v>N/A</v>
      </c>
      <c r="G76" s="285" t="str">
        <f>IF('ALC Transition Plans'!$Z77="yes",IF('ALC Transition Plans'!AR77=1,"X"," "),"N/A")</f>
        <v>N/A</v>
      </c>
      <c r="H76" s="288">
        <f t="shared" si="0"/>
        <v>0</v>
      </c>
      <c r="I76" s="453" t="str">
        <f>'ALC Transition Plans'!BL77</f>
        <v xml:space="preserve"> </v>
      </c>
    </row>
    <row r="77" spans="1:9" x14ac:dyDescent="0.3">
      <c r="A77" s="289" t="s">
        <v>9</v>
      </c>
      <c r="B77" s="290" t="s">
        <v>67</v>
      </c>
      <c r="C77" s="285" t="str">
        <f>IF('ALC Transition Plans'!$C78="yes", IF('ALC Transition Plans'!E78="X", IF('ALC Transition Plans'!F78,"X"," ")," "),"N/A")</f>
        <v xml:space="preserve"> </v>
      </c>
      <c r="D77" s="287" t="str">
        <f>IF('ALC Transition Plans'!$C78="yes",IF('ALC Transition Plans'!AP78=1,"X"," "),"N/A")</f>
        <v xml:space="preserve"> </v>
      </c>
      <c r="E77" s="285" t="str">
        <f>IF('ALC Transition Plans'!$O78="yes", IF('ALC Transition Plans'!Q78="X", IF('ALC Transition Plans'!R78,"X"," ")," "),"N/A")</f>
        <v>N/A</v>
      </c>
      <c r="F77" s="285" t="str">
        <f>IF('ALC Transition Plans'!$O78="yes",IF('ALC Transition Plans'!AQ78=1,"X"," "),"N/A")</f>
        <v>N/A</v>
      </c>
      <c r="G77" s="285" t="str">
        <f>IF('ALC Transition Plans'!$Z78="yes",IF('ALC Transition Plans'!AR78=1,"X"," "),"N/A")</f>
        <v>N/A</v>
      </c>
      <c r="H77" s="288">
        <f t="shared" si="0"/>
        <v>0</v>
      </c>
      <c r="I77" s="453" t="str">
        <f>'ALC Transition Plans'!BL78</f>
        <v xml:space="preserve"> </v>
      </c>
    </row>
    <row r="78" spans="1:9" x14ac:dyDescent="0.3">
      <c r="A78" s="289" t="s">
        <v>9</v>
      </c>
      <c r="B78" s="290" t="s">
        <v>68</v>
      </c>
      <c r="C78" s="285" t="str">
        <f>IF('ALC Transition Plans'!$C79="yes", IF('ALC Transition Plans'!E79="X", IF('ALC Transition Plans'!F79,"X"," ")," "),"N/A")</f>
        <v xml:space="preserve"> </v>
      </c>
      <c r="D78" s="287" t="str">
        <f>IF('ALC Transition Plans'!$C79="yes",IF('ALC Transition Plans'!AP79=1,"X"," "),"N/A")</f>
        <v xml:space="preserve"> </v>
      </c>
      <c r="E78" s="285" t="str">
        <f>IF('ALC Transition Plans'!$O79="yes", IF('ALC Transition Plans'!Q79="X", IF('ALC Transition Plans'!R79,"X"," ")," "),"N/A")</f>
        <v>N/A</v>
      </c>
      <c r="F78" s="285" t="str">
        <f>IF('ALC Transition Plans'!$O79="yes",IF('ALC Transition Plans'!AQ79=1,"X"," "),"N/A")</f>
        <v>N/A</v>
      </c>
      <c r="G78" s="285" t="str">
        <f>IF('ALC Transition Plans'!$Z79="yes",IF('ALC Transition Plans'!AR79=1,"X"," "),"N/A")</f>
        <v>N/A</v>
      </c>
      <c r="H78" s="288">
        <f t="shared" si="0"/>
        <v>0</v>
      </c>
      <c r="I78" s="453" t="str">
        <f>'ALC Transition Plans'!BL79</f>
        <v xml:space="preserve"> </v>
      </c>
    </row>
    <row r="79" spans="1:9" x14ac:dyDescent="0.3">
      <c r="A79" s="289" t="s">
        <v>9</v>
      </c>
      <c r="B79" s="290" t="s">
        <v>69</v>
      </c>
      <c r="C79" s="285" t="str">
        <f>IF('ALC Transition Plans'!$C80="yes", IF('ALC Transition Plans'!E80="X", IF('ALC Transition Plans'!F80,"X"," ")," "),"N/A")</f>
        <v xml:space="preserve"> </v>
      </c>
      <c r="D79" s="287" t="str">
        <f>IF('ALC Transition Plans'!$C80="yes",IF('ALC Transition Plans'!AP80=1,"X"," "),"N/A")</f>
        <v xml:space="preserve"> </v>
      </c>
      <c r="E79" s="285" t="str">
        <f>IF('ALC Transition Plans'!$O80="yes", IF('ALC Transition Plans'!Q80="X", IF('ALC Transition Plans'!R80,"X"," ")," "),"N/A")</f>
        <v>N/A</v>
      </c>
      <c r="F79" s="285" t="str">
        <f>IF('ALC Transition Plans'!$O80="yes",IF('ALC Transition Plans'!AQ80=1,"X"," "),"N/A")</f>
        <v>N/A</v>
      </c>
      <c r="G79" s="285" t="str">
        <f>IF('ALC Transition Plans'!$Z80="yes",IF('ALC Transition Plans'!AR80=1,"X"," "),"N/A")</f>
        <v>N/A</v>
      </c>
      <c r="H79" s="288">
        <f t="shared" si="0"/>
        <v>0</v>
      </c>
      <c r="I79" s="453" t="str">
        <f>'ALC Transition Plans'!BL80</f>
        <v xml:space="preserve"> </v>
      </c>
    </row>
    <row r="80" spans="1:9" x14ac:dyDescent="0.3">
      <c r="A80" s="289" t="s">
        <v>9</v>
      </c>
      <c r="B80" s="290" t="s">
        <v>70</v>
      </c>
      <c r="C80" s="285" t="str">
        <f>IF('ALC Transition Plans'!$C81="yes", IF('ALC Transition Plans'!E81="X", IF('ALC Transition Plans'!F81,"X"," ")," "),"N/A")</f>
        <v xml:space="preserve"> </v>
      </c>
      <c r="D80" s="287" t="str">
        <f>IF('ALC Transition Plans'!$C81="yes",IF('ALC Transition Plans'!AP81=1,"X"," "),"N/A")</f>
        <v xml:space="preserve"> </v>
      </c>
      <c r="E80" s="285" t="str">
        <f>IF('ALC Transition Plans'!$O81="yes", IF('ALC Transition Plans'!Q81="X", IF('ALC Transition Plans'!R81,"X"," ")," "),"N/A")</f>
        <v>N/A</v>
      </c>
      <c r="F80" s="285" t="str">
        <f>IF('ALC Transition Plans'!$O81="yes",IF('ALC Transition Plans'!AQ81=1,"X"," "),"N/A")</f>
        <v>N/A</v>
      </c>
      <c r="G80" s="285" t="str">
        <f>IF('ALC Transition Plans'!$Z81="yes",IF('ALC Transition Plans'!AR81=1,"X"," "),"N/A")</f>
        <v>N/A</v>
      </c>
      <c r="H80" s="288">
        <f t="shared" ref="H80:H142" si="6">COUNTIF(C80:G80,"X")</f>
        <v>0</v>
      </c>
      <c r="I80" s="453" t="str">
        <f>'ALC Transition Plans'!BL81</f>
        <v xml:space="preserve"> </v>
      </c>
    </row>
    <row r="81" spans="1:9" x14ac:dyDescent="0.3">
      <c r="A81" s="289" t="s">
        <v>9</v>
      </c>
      <c r="B81" s="290" t="s">
        <v>71</v>
      </c>
      <c r="C81" s="285" t="str">
        <f>IF('ALC Transition Plans'!$C82="yes", IF('ALC Transition Plans'!E82="X", IF('ALC Transition Plans'!F82,"X"," ")," "),"N/A")</f>
        <v xml:space="preserve"> </v>
      </c>
      <c r="D81" s="287" t="str">
        <f>IF('ALC Transition Plans'!$C82="yes",IF('ALC Transition Plans'!AP82=1,"X"," "),"N/A")</f>
        <v xml:space="preserve"> </v>
      </c>
      <c r="E81" s="285" t="str">
        <f>IF('ALC Transition Plans'!$O82="yes", IF('ALC Transition Plans'!Q82="X", IF('ALC Transition Plans'!R82,"X"," ")," "),"N/A")</f>
        <v xml:space="preserve"> </v>
      </c>
      <c r="F81" s="285" t="str">
        <f>IF('ALC Transition Plans'!$O82="yes",IF('ALC Transition Plans'!AQ82=1,"X"," "),"N/A")</f>
        <v xml:space="preserve"> </v>
      </c>
      <c r="G81" s="285" t="str">
        <f>IF('ALC Transition Plans'!$Z82="yes",IF('ALC Transition Plans'!AR82=1,"X"," "),"N/A")</f>
        <v xml:space="preserve"> </v>
      </c>
      <c r="H81" s="288">
        <f t="shared" si="6"/>
        <v>0</v>
      </c>
      <c r="I81" s="453" t="str">
        <f>'ALC Transition Plans'!BL82</f>
        <v xml:space="preserve"> </v>
      </c>
    </row>
    <row r="82" spans="1:9" x14ac:dyDescent="0.3">
      <c r="A82" s="289" t="s">
        <v>9</v>
      </c>
      <c r="B82" s="290" t="s">
        <v>72</v>
      </c>
      <c r="C82" s="285" t="str">
        <f>IF('ALC Transition Plans'!$C83="yes", IF('ALC Transition Plans'!E83="X", IF('ALC Transition Plans'!F83,"X"," ")," "),"N/A")</f>
        <v xml:space="preserve"> </v>
      </c>
      <c r="D82" s="287" t="str">
        <f>IF('ALC Transition Plans'!$C83="yes",IF('ALC Transition Plans'!AP83=1,"X"," "),"N/A")</f>
        <v xml:space="preserve"> </v>
      </c>
      <c r="E82" s="285" t="str">
        <f>IF('ALC Transition Plans'!$O83="yes", IF('ALC Transition Plans'!Q83="X", IF('ALC Transition Plans'!R83,"X"," ")," "),"N/A")</f>
        <v>N/A</v>
      </c>
      <c r="F82" s="285" t="str">
        <f>IF('ALC Transition Plans'!$O83="yes",IF('ALC Transition Plans'!AQ83=1,"X"," "),"N/A")</f>
        <v>N/A</v>
      </c>
      <c r="G82" s="285" t="str">
        <f>IF('ALC Transition Plans'!$Z83="yes",IF('ALC Transition Plans'!AR83=1,"X"," "),"N/A")</f>
        <v>N/A</v>
      </c>
      <c r="H82" s="288">
        <f t="shared" si="6"/>
        <v>0</v>
      </c>
      <c r="I82" s="453" t="str">
        <f>'ALC Transition Plans'!BL83</f>
        <v xml:space="preserve"> </v>
      </c>
    </row>
    <row r="83" spans="1:9" x14ac:dyDescent="0.3">
      <c r="A83" s="289" t="s">
        <v>9</v>
      </c>
      <c r="B83" s="290" t="s">
        <v>73</v>
      </c>
      <c r="C83" s="285" t="str">
        <f>IF('ALC Transition Plans'!$C84="yes", IF('ALC Transition Plans'!E84="X", IF('ALC Transition Plans'!F84,"X"," ")," "),"N/A")</f>
        <v xml:space="preserve"> </v>
      </c>
      <c r="D83" s="287" t="str">
        <f>IF('ALC Transition Plans'!$C84="yes",IF('ALC Transition Plans'!AP84=1,"X"," "),"N/A")</f>
        <v xml:space="preserve"> </v>
      </c>
      <c r="E83" s="285" t="str">
        <f>IF('ALC Transition Plans'!$O84="yes", IF('ALC Transition Plans'!Q84="X", IF('ALC Transition Plans'!R84,"X"," ")," "),"N/A")</f>
        <v>N/A</v>
      </c>
      <c r="F83" s="285" t="str">
        <f>IF('ALC Transition Plans'!$O84="yes",IF('ALC Transition Plans'!AQ84=1,"X"," "),"N/A")</f>
        <v>N/A</v>
      </c>
      <c r="G83" s="285" t="str">
        <f>IF('ALC Transition Plans'!$Z84="yes",IF('ALC Transition Plans'!AR84=1,"X"," "),"N/A")</f>
        <v xml:space="preserve"> </v>
      </c>
      <c r="H83" s="288">
        <f t="shared" si="6"/>
        <v>0</v>
      </c>
      <c r="I83" s="453" t="str">
        <f>'ALC Transition Plans'!BL84</f>
        <v xml:space="preserve"> </v>
      </c>
    </row>
    <row r="84" spans="1:9" x14ac:dyDescent="0.3">
      <c r="A84" s="289" t="s">
        <v>9</v>
      </c>
      <c r="B84" s="290" t="s">
        <v>74</v>
      </c>
      <c r="C84" s="285" t="str">
        <f>IF('ALC Transition Plans'!$C85="yes", IF('ALC Transition Plans'!E85="X", IF('ALC Transition Plans'!F85,"X"," ")," "),"N/A")</f>
        <v xml:space="preserve"> </v>
      </c>
      <c r="D84" s="287" t="str">
        <f>IF('ALC Transition Plans'!$C85="yes",IF('ALC Transition Plans'!AP85=1,"X"," "),"N/A")</f>
        <v xml:space="preserve"> </v>
      </c>
      <c r="E84" s="285" t="str">
        <f>IF('ALC Transition Plans'!$O85="yes", IF('ALC Transition Plans'!Q85="X", IF('ALC Transition Plans'!R85,"X"," ")," "),"N/A")</f>
        <v xml:space="preserve"> </v>
      </c>
      <c r="F84" s="285" t="str">
        <f>IF('ALC Transition Plans'!$O85="yes",IF('ALC Transition Plans'!AQ85=1,"X"," "),"N/A")</f>
        <v xml:space="preserve"> </v>
      </c>
      <c r="G84" s="285" t="str">
        <f>IF('ALC Transition Plans'!$Z85="yes",IF('ALC Transition Plans'!AR85=1,"X"," "),"N/A")</f>
        <v xml:space="preserve"> </v>
      </c>
      <c r="H84" s="288">
        <f t="shared" si="6"/>
        <v>0</v>
      </c>
      <c r="I84" s="453" t="str">
        <f>'ALC Transition Plans'!BL85</f>
        <v xml:space="preserve"> </v>
      </c>
    </row>
    <row r="85" spans="1:9" x14ac:dyDescent="0.3">
      <c r="A85" s="289" t="s">
        <v>9</v>
      </c>
      <c r="B85" s="290" t="s">
        <v>75</v>
      </c>
      <c r="C85" s="285" t="str">
        <f>IF('ALC Transition Plans'!$C86="yes", IF('ALC Transition Plans'!E86="X", IF('ALC Transition Plans'!F86,"X"," ")," "),"N/A")</f>
        <v xml:space="preserve"> </v>
      </c>
      <c r="D85" s="287" t="str">
        <f>IF('ALC Transition Plans'!$C86="yes",IF('ALC Transition Plans'!AP86=1,"X"," "),"N/A")</f>
        <v xml:space="preserve"> </v>
      </c>
      <c r="E85" s="285" t="str">
        <f>IF('ALC Transition Plans'!$O86="yes", IF('ALC Transition Plans'!Q86="X", IF('ALC Transition Plans'!R86,"X"," ")," "),"N/A")</f>
        <v>N/A</v>
      </c>
      <c r="F85" s="285" t="str">
        <f>IF('ALC Transition Plans'!$O86="yes",IF('ALC Transition Plans'!AQ86=1,"X"," "),"N/A")</f>
        <v>N/A</v>
      </c>
      <c r="G85" s="285" t="str">
        <f>IF('ALC Transition Plans'!$Z86="yes",IF('ALC Transition Plans'!AR86=1,"X"," "),"N/A")</f>
        <v>N/A</v>
      </c>
      <c r="H85" s="288">
        <f t="shared" si="6"/>
        <v>0</v>
      </c>
      <c r="I85" s="453" t="str">
        <f>'ALC Transition Plans'!BL86</f>
        <v xml:space="preserve"> </v>
      </c>
    </row>
    <row r="86" spans="1:9" x14ac:dyDescent="0.3">
      <c r="A86" s="289" t="s">
        <v>9</v>
      </c>
      <c r="B86" s="290" t="s">
        <v>76</v>
      </c>
      <c r="C86" s="285" t="str">
        <f>IF('ALC Transition Plans'!$C87="yes", IF('ALC Transition Plans'!E87="X", IF('ALC Transition Plans'!F87,"X"," ")," "),"N/A")</f>
        <v xml:space="preserve"> </v>
      </c>
      <c r="D86" s="287" t="str">
        <f>IF('ALC Transition Plans'!$C87="yes",IF('ALC Transition Plans'!AP87=1,"X"," "),"N/A")</f>
        <v xml:space="preserve"> </v>
      </c>
      <c r="E86" s="285" t="str">
        <f>IF('ALC Transition Plans'!$O87="yes", IF('ALC Transition Plans'!Q87="X", IF('ALC Transition Plans'!R87,"X"," ")," "),"N/A")</f>
        <v xml:space="preserve"> </v>
      </c>
      <c r="F86" s="285" t="str">
        <f>IF('ALC Transition Plans'!$O87="yes",IF('ALC Transition Plans'!AQ87=1,"X"," "),"N/A")</f>
        <v xml:space="preserve"> </v>
      </c>
      <c r="G86" s="285" t="str">
        <f>IF('ALC Transition Plans'!$Z87="yes",IF('ALC Transition Plans'!AR87=1,"X"," "),"N/A")</f>
        <v xml:space="preserve"> </v>
      </c>
      <c r="H86" s="288">
        <f t="shared" si="6"/>
        <v>0</v>
      </c>
      <c r="I86" s="453" t="str">
        <f>'ALC Transition Plans'!BL87</f>
        <v xml:space="preserve"> </v>
      </c>
    </row>
    <row r="87" spans="1:9" x14ac:dyDescent="0.3">
      <c r="A87" s="289" t="s">
        <v>9</v>
      </c>
      <c r="B87" s="290" t="s">
        <v>77</v>
      </c>
      <c r="C87" s="285" t="str">
        <f>IF('ALC Transition Plans'!$C88="yes", IF('ALC Transition Plans'!E88="X", IF('ALC Transition Plans'!F88,"X"," ")," "),"N/A")</f>
        <v xml:space="preserve"> </v>
      </c>
      <c r="D87" s="287" t="str">
        <f>IF('ALC Transition Plans'!$C88="yes",IF('ALC Transition Plans'!AP88=1,"X"," "),"N/A")</f>
        <v xml:space="preserve"> </v>
      </c>
      <c r="E87" s="285" t="str">
        <f>IF('ALC Transition Plans'!$O88="yes", IF('ALC Transition Plans'!Q88="X", IF('ALC Transition Plans'!R88,"X"," ")," "),"N/A")</f>
        <v xml:space="preserve"> </v>
      </c>
      <c r="F87" s="285" t="str">
        <f>IF('ALC Transition Plans'!$O88="yes",IF('ALC Transition Plans'!AQ88=1,"X"," "),"N/A")</f>
        <v xml:space="preserve"> </v>
      </c>
      <c r="G87" s="285" t="str">
        <f>IF('ALC Transition Plans'!$Z88="yes",IF('ALC Transition Plans'!AR88=1,"X"," "),"N/A")</f>
        <v xml:space="preserve"> </v>
      </c>
      <c r="H87" s="288">
        <f t="shared" si="6"/>
        <v>0</v>
      </c>
      <c r="I87" s="453" t="str">
        <f>'ALC Transition Plans'!BL88</f>
        <v xml:space="preserve"> </v>
      </c>
    </row>
    <row r="88" spans="1:9" x14ac:dyDescent="0.3">
      <c r="A88" s="289" t="s">
        <v>9</v>
      </c>
      <c r="B88" s="290" t="s">
        <v>78</v>
      </c>
      <c r="C88" s="285" t="str">
        <f>IF('ALC Transition Plans'!$C89="yes", IF('ALC Transition Plans'!E89="X", IF('ALC Transition Plans'!F89,"X"," ")," "),"N/A")</f>
        <v xml:space="preserve"> </v>
      </c>
      <c r="D88" s="287" t="str">
        <f>IF('ALC Transition Plans'!$C89="yes",IF('ALC Transition Plans'!AP89=1,"X"," "),"N/A")</f>
        <v xml:space="preserve"> </v>
      </c>
      <c r="E88" s="285" t="str">
        <f>IF('ALC Transition Plans'!$O89="yes", IF('ALC Transition Plans'!Q89="X", IF('ALC Transition Plans'!R89,"X"," ")," "),"N/A")</f>
        <v>N/A</v>
      </c>
      <c r="F88" s="285" t="str">
        <f>IF('ALC Transition Plans'!$O89="yes",IF('ALC Transition Plans'!AQ89=1,"X"," "),"N/A")</f>
        <v>N/A</v>
      </c>
      <c r="G88" s="285" t="str">
        <f>IF('ALC Transition Plans'!$Z89="yes",IF('ALC Transition Plans'!AR89=1,"X"," "),"N/A")</f>
        <v xml:space="preserve"> </v>
      </c>
      <c r="H88" s="288">
        <f t="shared" si="6"/>
        <v>0</v>
      </c>
      <c r="I88" s="453" t="str">
        <f>'ALC Transition Plans'!BL89</f>
        <v xml:space="preserve"> </v>
      </c>
    </row>
    <row r="89" spans="1:9" x14ac:dyDescent="0.3">
      <c r="A89" s="289" t="s">
        <v>9</v>
      </c>
      <c r="B89" s="290" t="s">
        <v>79</v>
      </c>
      <c r="C89" s="285" t="str">
        <f>IF('ALC Transition Plans'!$C90="yes", IF('ALC Transition Plans'!E90="X", IF('ALC Transition Plans'!F90,"X"," ")," "),"N/A")</f>
        <v xml:space="preserve"> </v>
      </c>
      <c r="D89" s="287" t="str">
        <f>IF('ALC Transition Plans'!$C90="yes",IF('ALC Transition Plans'!AP90=1,"X"," "),"N/A")</f>
        <v xml:space="preserve"> </v>
      </c>
      <c r="E89" s="285" t="str">
        <f>IF('ALC Transition Plans'!$O90="yes", IF('ALC Transition Plans'!Q90="X", IF('ALC Transition Plans'!R90,"X"," ")," "),"N/A")</f>
        <v>N/A</v>
      </c>
      <c r="F89" s="285" t="str">
        <f>IF('ALC Transition Plans'!$O90="yes",IF('ALC Transition Plans'!AQ90=1,"X"," "),"N/A")</f>
        <v>N/A</v>
      </c>
      <c r="G89" s="285" t="str">
        <f>IF('ALC Transition Plans'!$Z90="yes",IF('ALC Transition Plans'!AR90=1,"X"," "),"N/A")</f>
        <v xml:space="preserve"> </v>
      </c>
      <c r="H89" s="288">
        <f t="shared" si="6"/>
        <v>0</v>
      </c>
      <c r="I89" s="453" t="str">
        <f>'ALC Transition Plans'!BL90</f>
        <v xml:space="preserve"> </v>
      </c>
    </row>
    <row r="90" spans="1:9" x14ac:dyDescent="0.3">
      <c r="A90" s="289" t="s">
        <v>9</v>
      </c>
      <c r="B90" s="290" t="s">
        <v>80</v>
      </c>
      <c r="C90" s="285" t="str">
        <f>IF('ALC Transition Plans'!$C91="yes", IF('ALC Transition Plans'!E91="X", IF('ALC Transition Plans'!F91,"X"," ")," "),"N/A")</f>
        <v xml:space="preserve"> </v>
      </c>
      <c r="D90" s="287" t="str">
        <f>IF('ALC Transition Plans'!$C91="yes",IF('ALC Transition Plans'!AP91=1,"X"," "),"N/A")</f>
        <v xml:space="preserve"> </v>
      </c>
      <c r="E90" s="285" t="str">
        <f>IF('ALC Transition Plans'!$O91="yes", IF('ALC Transition Plans'!Q91="X", IF('ALC Transition Plans'!R91,"X"," ")," "),"N/A")</f>
        <v>N/A</v>
      </c>
      <c r="F90" s="285" t="str">
        <f>IF('ALC Transition Plans'!$O91="yes",IF('ALC Transition Plans'!AQ91=1,"X"," "),"N/A")</f>
        <v>N/A</v>
      </c>
      <c r="G90" s="285" t="str">
        <f>IF('ALC Transition Plans'!$Z91="yes",IF('ALC Transition Plans'!AR91=1,"X"," "),"N/A")</f>
        <v xml:space="preserve"> </v>
      </c>
      <c r="H90" s="288">
        <f t="shared" si="6"/>
        <v>0</v>
      </c>
      <c r="I90" s="453" t="str">
        <f>'ALC Transition Plans'!BL91</f>
        <v xml:space="preserve"> </v>
      </c>
    </row>
    <row r="91" spans="1:9" x14ac:dyDescent="0.3">
      <c r="A91" s="289" t="s">
        <v>9</v>
      </c>
      <c r="B91" s="290" t="s">
        <v>81</v>
      </c>
      <c r="C91" s="285" t="str">
        <f>IF('ALC Transition Plans'!$C92="yes", IF('ALC Transition Plans'!E92="X", IF('ALC Transition Plans'!F92,"X"," ")," "),"N/A")</f>
        <v xml:space="preserve"> </v>
      </c>
      <c r="D91" s="287" t="str">
        <f>IF('ALC Transition Plans'!$C92="yes",IF('ALC Transition Plans'!AP92=1,"X"," "),"N/A")</f>
        <v xml:space="preserve"> </v>
      </c>
      <c r="E91" s="285" t="str">
        <f>IF('ALC Transition Plans'!$O92="yes", IF('ALC Transition Plans'!Q92="X", IF('ALC Transition Plans'!R92,"X"," ")," "),"N/A")</f>
        <v xml:space="preserve"> </v>
      </c>
      <c r="F91" s="285" t="str">
        <f>IF('ALC Transition Plans'!$O92="yes",IF('ALC Transition Plans'!AQ92=1,"X"," "),"N/A")</f>
        <v xml:space="preserve"> </v>
      </c>
      <c r="G91" s="285" t="str">
        <f>IF('ALC Transition Plans'!$Z92="yes",IF('ALC Transition Plans'!AR92=1,"X"," "),"N/A")</f>
        <v xml:space="preserve"> </v>
      </c>
      <c r="H91" s="288">
        <f t="shared" si="6"/>
        <v>0</v>
      </c>
      <c r="I91" s="453" t="str">
        <f>'ALC Transition Plans'!BL92</f>
        <v xml:space="preserve"> </v>
      </c>
    </row>
    <row r="92" spans="1:9" x14ac:dyDescent="0.3">
      <c r="A92" s="289" t="s">
        <v>9</v>
      </c>
      <c r="B92" s="290" t="s">
        <v>82</v>
      </c>
      <c r="C92" s="285" t="str">
        <f>IF('ALC Transition Plans'!$C93="yes", IF('ALC Transition Plans'!E93="X", IF('ALC Transition Plans'!F93,"X"," ")," "),"N/A")</f>
        <v xml:space="preserve"> </v>
      </c>
      <c r="D92" s="287" t="str">
        <f>IF('ALC Transition Plans'!$C93="yes",IF('ALC Transition Plans'!AP93=1,"X"," "),"N/A")</f>
        <v xml:space="preserve"> </v>
      </c>
      <c r="E92" s="285" t="str">
        <f>IF('ALC Transition Plans'!$O93="yes", IF('ALC Transition Plans'!Q93="X", IF('ALC Transition Plans'!R93,"X"," ")," "),"N/A")</f>
        <v>N/A</v>
      </c>
      <c r="F92" s="285" t="str">
        <f>IF('ALC Transition Plans'!$O93="yes",IF('ALC Transition Plans'!AQ93=1,"X"," "),"N/A")</f>
        <v>N/A</v>
      </c>
      <c r="G92" s="285" t="str">
        <f>IF('ALC Transition Plans'!$Z93="yes",IF('ALC Transition Plans'!AR93=1,"X"," "),"N/A")</f>
        <v xml:space="preserve"> </v>
      </c>
      <c r="H92" s="288">
        <f t="shared" si="6"/>
        <v>0</v>
      </c>
      <c r="I92" s="453" t="str">
        <f>'ALC Transition Plans'!BL93</f>
        <v xml:space="preserve"> </v>
      </c>
    </row>
    <row r="93" spans="1:9" x14ac:dyDescent="0.3">
      <c r="A93" s="289" t="s">
        <v>9</v>
      </c>
      <c r="B93" s="290" t="s">
        <v>83</v>
      </c>
      <c r="C93" s="285" t="str">
        <f>IF('ALC Transition Plans'!$C94="yes", IF('ALC Transition Plans'!E94="X", IF('ALC Transition Plans'!F94,"X"," ")," "),"N/A")</f>
        <v xml:space="preserve"> </v>
      </c>
      <c r="D93" s="287" t="str">
        <f>IF('ALC Transition Plans'!$C94="yes",IF('ALC Transition Plans'!AP94=1,"X"," "),"N/A")</f>
        <v xml:space="preserve"> </v>
      </c>
      <c r="E93" s="285" t="str">
        <f>IF('ALC Transition Plans'!$O94="yes", IF('ALC Transition Plans'!Q94="X", IF('ALC Transition Plans'!R94,"X"," ")," "),"N/A")</f>
        <v xml:space="preserve"> </v>
      </c>
      <c r="F93" s="285" t="str">
        <f>IF('ALC Transition Plans'!$O94="yes",IF('ALC Transition Plans'!AQ94=1,"X"," "),"N/A")</f>
        <v xml:space="preserve"> </v>
      </c>
      <c r="G93" s="285" t="str">
        <f>IF('ALC Transition Plans'!$Z94="yes",IF('ALC Transition Plans'!AR94=1,"X"," "),"N/A")</f>
        <v xml:space="preserve"> </v>
      </c>
      <c r="H93" s="288">
        <f t="shared" si="6"/>
        <v>0</v>
      </c>
      <c r="I93" s="453" t="str">
        <f>'ALC Transition Plans'!BL94</f>
        <v xml:space="preserve"> </v>
      </c>
    </row>
    <row r="94" spans="1:9" x14ac:dyDescent="0.3">
      <c r="A94" s="289" t="s">
        <v>9</v>
      </c>
      <c r="B94" s="290" t="s">
        <v>84</v>
      </c>
      <c r="C94" s="285" t="str">
        <f>IF('ALC Transition Plans'!$C95="yes", IF('ALC Transition Plans'!E95="X", IF('ALC Transition Plans'!F95,"X"," ")," "),"N/A")</f>
        <v xml:space="preserve"> </v>
      </c>
      <c r="D94" s="287" t="str">
        <f>IF('ALC Transition Plans'!$C95="yes",IF('ALC Transition Plans'!AP95=1,"X"," "),"N/A")</f>
        <v xml:space="preserve"> </v>
      </c>
      <c r="E94" s="285" t="str">
        <f>IF('ALC Transition Plans'!$O95="yes", IF('ALC Transition Plans'!Q95="X", IF('ALC Transition Plans'!R95,"X"," ")," "),"N/A")</f>
        <v xml:space="preserve"> </v>
      </c>
      <c r="F94" s="285" t="str">
        <f>IF('ALC Transition Plans'!$O95="yes",IF('ALC Transition Plans'!AQ95=1,"X"," "),"N/A")</f>
        <v xml:space="preserve"> </v>
      </c>
      <c r="G94" s="285" t="str">
        <f>IF('ALC Transition Plans'!$Z95="yes",IF('ALC Transition Plans'!AR95=1,"X"," "),"N/A")</f>
        <v xml:space="preserve"> </v>
      </c>
      <c r="H94" s="288">
        <f t="shared" si="6"/>
        <v>0</v>
      </c>
      <c r="I94" s="453" t="str">
        <f>'ALC Transition Plans'!BL95</f>
        <v xml:space="preserve"> </v>
      </c>
    </row>
    <row r="95" spans="1:9" x14ac:dyDescent="0.3">
      <c r="A95" s="289" t="s">
        <v>9</v>
      </c>
      <c r="B95" s="290" t="s">
        <v>85</v>
      </c>
      <c r="C95" s="285" t="str">
        <f>IF('ALC Transition Plans'!$C96="yes", IF('ALC Transition Plans'!E96="X", IF('ALC Transition Plans'!F96,"X"," ")," "),"N/A")</f>
        <v xml:space="preserve"> </v>
      </c>
      <c r="D95" s="287" t="str">
        <f>IF('ALC Transition Plans'!$C96="yes",IF('ALC Transition Plans'!AP96=1,"X"," "),"N/A")</f>
        <v xml:space="preserve"> </v>
      </c>
      <c r="E95" s="285" t="str">
        <f>IF('ALC Transition Plans'!$O96="yes", IF('ALC Transition Plans'!Q96="X", IF('ALC Transition Plans'!R96,"X"," ")," "),"N/A")</f>
        <v xml:space="preserve"> </v>
      </c>
      <c r="F95" s="285" t="str">
        <f>IF('ALC Transition Plans'!$O96="yes",IF('ALC Transition Plans'!AQ96=1,"X"," "),"N/A")</f>
        <v xml:space="preserve"> </v>
      </c>
      <c r="G95" s="285" t="str">
        <f>IF('ALC Transition Plans'!$Z96="yes",IF('ALC Transition Plans'!AR96=1,"X"," "),"N/A")</f>
        <v xml:space="preserve"> </v>
      </c>
      <c r="H95" s="288">
        <f t="shared" si="6"/>
        <v>0</v>
      </c>
      <c r="I95" s="453" t="str">
        <f>'ALC Transition Plans'!BL96</f>
        <v xml:space="preserve"> </v>
      </c>
    </row>
    <row r="96" spans="1:9" x14ac:dyDescent="0.3">
      <c r="A96" s="289" t="s">
        <v>9</v>
      </c>
      <c r="B96" s="290" t="s">
        <v>86</v>
      </c>
      <c r="C96" s="285" t="str">
        <f>IF('ALC Transition Plans'!$C97="yes", IF('ALC Transition Plans'!E97="X", IF('ALC Transition Plans'!F97,"X"," ")," "),"N/A")</f>
        <v xml:space="preserve"> </v>
      </c>
      <c r="D96" s="287" t="str">
        <f>IF('ALC Transition Plans'!$C97="yes",IF('ALC Transition Plans'!AP97=1,"X"," "),"N/A")</f>
        <v xml:space="preserve"> </v>
      </c>
      <c r="E96" s="285" t="str">
        <f>IF('ALC Transition Plans'!$O97="yes", IF('ALC Transition Plans'!Q97="X", IF('ALC Transition Plans'!R97,"X"," ")," "),"N/A")</f>
        <v>N/A</v>
      </c>
      <c r="F96" s="285" t="str">
        <f>IF('ALC Transition Plans'!$O97="yes",IF('ALC Transition Plans'!AQ97=1,"X"," "),"N/A")</f>
        <v>N/A</v>
      </c>
      <c r="G96" s="285" t="str">
        <f>IF('ALC Transition Plans'!$Z97="yes",IF('ALC Transition Plans'!AR97=1,"X"," "),"N/A")</f>
        <v>N/A</v>
      </c>
      <c r="H96" s="288">
        <f t="shared" si="6"/>
        <v>0</v>
      </c>
      <c r="I96" s="453" t="str">
        <f>'ALC Transition Plans'!BL97</f>
        <v xml:space="preserve"> </v>
      </c>
    </row>
    <row r="97" spans="1:9" x14ac:dyDescent="0.3">
      <c r="A97" s="289" t="s">
        <v>9</v>
      </c>
      <c r="B97" s="290" t="s">
        <v>87</v>
      </c>
      <c r="C97" s="285" t="str">
        <f>IF('ALC Transition Plans'!$C98="yes", IF('ALC Transition Plans'!E98="X", IF('ALC Transition Plans'!F98,"X"," ")," "),"N/A")</f>
        <v xml:space="preserve"> </v>
      </c>
      <c r="D97" s="287" t="str">
        <f>IF('ALC Transition Plans'!$C98="yes",IF('ALC Transition Plans'!AP98=1,"X"," "),"N/A")</f>
        <v>X</v>
      </c>
      <c r="E97" s="285" t="str">
        <f>IF('ALC Transition Plans'!$O98="yes", IF('ALC Transition Plans'!Q98="X", IF('ALC Transition Plans'!R98,"X"," ")," "),"N/A")</f>
        <v xml:space="preserve"> </v>
      </c>
      <c r="F97" s="285" t="str">
        <f>IF('ALC Transition Plans'!$O98="yes",IF('ALC Transition Plans'!AQ98=1,"X"," "),"N/A")</f>
        <v>X</v>
      </c>
      <c r="G97" s="285" t="str">
        <f>IF('ALC Transition Plans'!$Z98="yes",IF('ALC Transition Plans'!AR98=1,"X"," "),"N/A")</f>
        <v>X</v>
      </c>
      <c r="H97" s="288">
        <f t="shared" si="6"/>
        <v>3</v>
      </c>
      <c r="I97" s="453" t="str">
        <f>'ALC Transition Plans'!BL98</f>
        <v>F</v>
      </c>
    </row>
    <row r="98" spans="1:9" x14ac:dyDescent="0.3">
      <c r="A98" s="289" t="s">
        <v>89</v>
      </c>
      <c r="B98" s="290" t="s">
        <v>88</v>
      </c>
      <c r="C98" s="285" t="str">
        <f>IF('ALC Transition Plans'!$C99="yes", IF('ALC Transition Plans'!E99="X", IF('ALC Transition Plans'!F99,"X"," ")," "),"N/A")</f>
        <v xml:space="preserve"> </v>
      </c>
      <c r="D98" s="287" t="str">
        <f>IF('ALC Transition Plans'!$C99="yes",IF('ALC Transition Plans'!AP99=1,"X"," "),"N/A")</f>
        <v>X</v>
      </c>
      <c r="E98" s="285" t="str">
        <f>IF('ALC Transition Plans'!$O99="yes", IF('ALC Transition Plans'!Q99="X", IF('ALC Transition Plans'!R99,"X"," ")," "),"N/A")</f>
        <v xml:space="preserve"> </v>
      </c>
      <c r="F98" s="285" t="str">
        <f>IF('ALC Transition Plans'!$O99="yes",IF('ALC Transition Plans'!AQ99=1,"X"," "),"N/A")</f>
        <v>X</v>
      </c>
      <c r="G98" s="285" t="str">
        <f>IF('ALC Transition Plans'!$Z99="yes",IF('ALC Transition Plans'!AR99=1,"X"," "),"N/A")</f>
        <v>X</v>
      </c>
      <c r="H98" s="288">
        <f t="shared" si="6"/>
        <v>3</v>
      </c>
      <c r="I98" s="453" t="str">
        <f>'ALC Transition Plans'!BL99</f>
        <v>F</v>
      </c>
    </row>
    <row r="99" spans="1:9" x14ac:dyDescent="0.3">
      <c r="A99" s="289" t="s">
        <v>89</v>
      </c>
      <c r="B99" s="290" t="s">
        <v>90</v>
      </c>
      <c r="C99" s="285" t="str">
        <f>IF('ALC Transition Plans'!$C100="yes", IF('ALC Transition Plans'!E100="X", IF('ALC Transition Plans'!F100,"X"," ")," "),"N/A")</f>
        <v xml:space="preserve"> </v>
      </c>
      <c r="D99" s="287" t="str">
        <f>IF('ALC Transition Plans'!$C100="yes",IF('ALC Transition Plans'!AP100=1,"X"," "),"N/A")</f>
        <v>X</v>
      </c>
      <c r="E99" s="285" t="str">
        <f>IF('ALC Transition Plans'!$O100="yes", IF('ALC Transition Plans'!Q100="X", IF('ALC Transition Plans'!R100,"X"," ")," "),"N/A")</f>
        <v xml:space="preserve"> </v>
      </c>
      <c r="F99" s="285" t="str">
        <f>IF('ALC Transition Plans'!$O100="yes",IF('ALC Transition Plans'!AQ100=1,"X"," "),"N/A")</f>
        <v>X</v>
      </c>
      <c r="G99" s="285" t="str">
        <f>IF('ALC Transition Plans'!$Z100="yes",IF('ALC Transition Plans'!AR100=1,"X"," "),"N/A")</f>
        <v>X</v>
      </c>
      <c r="H99" s="288">
        <f t="shared" si="6"/>
        <v>3</v>
      </c>
      <c r="I99" s="453" t="str">
        <f>'ALC Transition Plans'!BL100</f>
        <v>F</v>
      </c>
    </row>
    <row r="100" spans="1:9" x14ac:dyDescent="0.3">
      <c r="A100" s="289" t="s">
        <v>89</v>
      </c>
      <c r="B100" s="290" t="s">
        <v>91</v>
      </c>
      <c r="C100" s="285" t="str">
        <f>IF('ALC Transition Plans'!$C101="yes", IF('ALC Transition Plans'!E101="X", IF('ALC Transition Plans'!F101,"X"," ")," "),"N/A")</f>
        <v xml:space="preserve"> </v>
      </c>
      <c r="D100" s="287" t="str">
        <f>IF('ALC Transition Plans'!$C101="yes",IF('ALC Transition Plans'!AP101=1,"X"," "),"N/A")</f>
        <v>X</v>
      </c>
      <c r="E100" s="285" t="str">
        <f>IF('ALC Transition Plans'!$O101="yes", IF('ALC Transition Plans'!Q101="X", IF('ALC Transition Plans'!R101,"X"," ")," "),"N/A")</f>
        <v xml:space="preserve"> </v>
      </c>
      <c r="F100" s="285" t="str">
        <f>IF('ALC Transition Plans'!$O101="yes",IF('ALC Transition Plans'!AQ101=1,"X"," "),"N/A")</f>
        <v>X</v>
      </c>
      <c r="G100" s="285" t="str">
        <f>IF('ALC Transition Plans'!$Z101="yes",IF('ALC Transition Plans'!AR101=1,"X"," "),"N/A")</f>
        <v>X</v>
      </c>
      <c r="H100" s="288">
        <f t="shared" si="6"/>
        <v>3</v>
      </c>
      <c r="I100" s="453" t="str">
        <f>'ALC Transition Plans'!BL101</f>
        <v>F</v>
      </c>
    </row>
    <row r="101" spans="1:9" x14ac:dyDescent="0.3">
      <c r="A101" s="289" t="s">
        <v>89</v>
      </c>
      <c r="B101" s="290" t="s">
        <v>92</v>
      </c>
      <c r="C101" s="285" t="str">
        <f>IF('ALC Transition Plans'!$C102="yes", IF('ALC Transition Plans'!E102="X", IF('ALC Transition Plans'!F102,"X"," ")," "),"N/A")</f>
        <v xml:space="preserve"> </v>
      </c>
      <c r="D101" s="287" t="str">
        <f>IF('ALC Transition Plans'!$C102="yes",IF('ALC Transition Plans'!AP102=1,"X"," "),"N/A")</f>
        <v>X</v>
      </c>
      <c r="E101" s="285" t="str">
        <f>IF('ALC Transition Plans'!$O102="yes", IF('ALC Transition Plans'!Q102="X", IF('ALC Transition Plans'!R102,"X"," ")," "),"N/A")</f>
        <v xml:space="preserve"> </v>
      </c>
      <c r="F101" s="285" t="str">
        <f>IF('ALC Transition Plans'!$O102="yes",IF('ALC Transition Plans'!AQ102=1,"X"," "),"N/A")</f>
        <v>X</v>
      </c>
      <c r="G101" s="285" t="str">
        <f>IF('ALC Transition Plans'!$Z102="yes",IF('ALC Transition Plans'!AR102=1,"X"," "),"N/A")</f>
        <v>X</v>
      </c>
      <c r="H101" s="288">
        <f t="shared" si="6"/>
        <v>3</v>
      </c>
      <c r="I101" s="453" t="str">
        <f>'ALC Transition Plans'!BL102</f>
        <v>F</v>
      </c>
    </row>
    <row r="102" spans="1:9" x14ac:dyDescent="0.3">
      <c r="A102" s="289" t="s">
        <v>89</v>
      </c>
      <c r="B102" s="290" t="s">
        <v>93</v>
      </c>
      <c r="C102" s="285" t="str">
        <f>IF('ALC Transition Plans'!$C103="yes", IF('ALC Transition Plans'!E103="X", IF('ALC Transition Plans'!F103,"X"," ")," "),"N/A")</f>
        <v xml:space="preserve"> </v>
      </c>
      <c r="D102" s="287" t="str">
        <f>IF('ALC Transition Plans'!$C103="yes",IF('ALC Transition Plans'!AP103=1,"X"," "),"N/A")</f>
        <v>X</v>
      </c>
      <c r="E102" s="285" t="str">
        <f>IF('ALC Transition Plans'!$O103="yes", IF('ALC Transition Plans'!Q103="X", IF('ALC Transition Plans'!R103,"X"," ")," "),"N/A")</f>
        <v xml:space="preserve"> </v>
      </c>
      <c r="F102" s="285" t="str">
        <f>IF('ALC Transition Plans'!$O103="yes",IF('ALC Transition Plans'!AQ103=1,"X"," "),"N/A")</f>
        <v>X</v>
      </c>
      <c r="G102" s="285" t="str">
        <f>IF('ALC Transition Plans'!$Z103="yes",IF('ALC Transition Plans'!AR103=1,"X"," "),"N/A")</f>
        <v>X</v>
      </c>
      <c r="H102" s="288">
        <f t="shared" si="6"/>
        <v>3</v>
      </c>
      <c r="I102" s="453" t="str">
        <f>'ALC Transition Plans'!BL103</f>
        <v>F</v>
      </c>
    </row>
    <row r="103" spans="1:9" x14ac:dyDescent="0.3">
      <c r="A103" s="289" t="s">
        <v>89</v>
      </c>
      <c r="B103" s="290" t="s">
        <v>737</v>
      </c>
      <c r="C103" s="285" t="str">
        <f>IF('ALC Transition Plans'!$C104="yes", IF('ALC Transition Plans'!E104="X", IF('ALC Transition Plans'!F104,"X"," ")," "),"N/A")</f>
        <v xml:space="preserve"> </v>
      </c>
      <c r="D103" s="287" t="str">
        <f>IF('ALC Transition Plans'!$C104="yes",IF('ALC Transition Plans'!AP104=1,"X"," "),"N/A")</f>
        <v>X</v>
      </c>
      <c r="E103" s="285" t="str">
        <f>IF('ALC Transition Plans'!$O104="yes", IF('ALC Transition Plans'!Q104="X", IF('ALC Transition Plans'!R104,"X"," ")," "),"N/A")</f>
        <v>N/A</v>
      </c>
      <c r="F103" s="285" t="str">
        <f>IF('ALC Transition Plans'!$O104="yes",IF('ALC Transition Plans'!AQ104=1,"X"," "),"N/A")</f>
        <v>N/A</v>
      </c>
      <c r="G103" s="285" t="str">
        <f>IF('ALC Transition Plans'!$Z104="yes",IF('ALC Transition Plans'!AR104=1,"X"," "),"N/A")</f>
        <v>N/A</v>
      </c>
      <c r="H103" s="288">
        <f t="shared" si="6"/>
        <v>1</v>
      </c>
      <c r="I103" s="453" t="str">
        <f>'ALC Transition Plans'!BL104</f>
        <v>F</v>
      </c>
    </row>
    <row r="104" spans="1:9" x14ac:dyDescent="0.3">
      <c r="A104" s="289" t="s">
        <v>89</v>
      </c>
      <c r="B104" s="290" t="s">
        <v>94</v>
      </c>
      <c r="C104" s="285" t="str">
        <f>IF('ALC Transition Plans'!$C105="yes", IF('ALC Transition Plans'!E105="X", IF('ALC Transition Plans'!F105,"X"," ")," "),"N/A")</f>
        <v xml:space="preserve"> </v>
      </c>
      <c r="D104" s="287" t="str">
        <f>IF('ALC Transition Plans'!$C105="yes",IF('ALC Transition Plans'!AP105=1,"X"," "),"N/A")</f>
        <v>X</v>
      </c>
      <c r="E104" s="285" t="str">
        <f>IF('ALC Transition Plans'!$O105="yes", IF('ALC Transition Plans'!Q105="X", IF('ALC Transition Plans'!R105,"X"," ")," "),"N/A")</f>
        <v xml:space="preserve"> </v>
      </c>
      <c r="F104" s="285" t="str">
        <f>IF('ALC Transition Plans'!$O105="yes",IF('ALC Transition Plans'!AQ105=1,"X"," "),"N/A")</f>
        <v>X</v>
      </c>
      <c r="G104" s="285" t="str">
        <f>IF('ALC Transition Plans'!$Z105="yes",IF('ALC Transition Plans'!AR105=1,"X"," "),"N/A")</f>
        <v>X</v>
      </c>
      <c r="H104" s="288">
        <f t="shared" si="6"/>
        <v>3</v>
      </c>
      <c r="I104" s="453" t="str">
        <f>'ALC Transition Plans'!BL105</f>
        <v>F</v>
      </c>
    </row>
    <row r="105" spans="1:9" x14ac:dyDescent="0.3">
      <c r="A105" s="289" t="s">
        <v>6</v>
      </c>
      <c r="B105" s="290" t="s">
        <v>95</v>
      </c>
      <c r="C105" s="285" t="str">
        <f>IF('ALC Transition Plans'!$C106="yes", IF('ALC Transition Plans'!E106="X", IF('ALC Transition Plans'!F106,"X"," ")," "),"N/A")</f>
        <v xml:space="preserve"> </v>
      </c>
      <c r="D105" s="287" t="str">
        <f>IF('ALC Transition Plans'!$C106="yes",IF('ALC Transition Plans'!AP106=1,"X"," "),"N/A")</f>
        <v>X</v>
      </c>
      <c r="E105" s="285" t="str">
        <f>IF('ALC Transition Plans'!$O106="yes", IF('ALC Transition Plans'!Q106="X", IF('ALC Transition Plans'!R106,"X"," ")," "),"N/A")</f>
        <v xml:space="preserve"> </v>
      </c>
      <c r="F105" s="285" t="str">
        <f>IF('ALC Transition Plans'!$O106="yes",IF('ALC Transition Plans'!AQ106=1,"X"," "),"N/A")</f>
        <v>X</v>
      </c>
      <c r="G105" s="285" t="str">
        <f>IF('ALC Transition Plans'!$Z106="yes",IF('ALC Transition Plans'!AR106=1,"X"," "),"N/A")</f>
        <v>X</v>
      </c>
      <c r="H105" s="288">
        <f t="shared" si="6"/>
        <v>3</v>
      </c>
      <c r="I105" s="453" t="str">
        <f>'ALC Transition Plans'!BL106</f>
        <v>F</v>
      </c>
    </row>
    <row r="106" spans="1:9" x14ac:dyDescent="0.3">
      <c r="A106" s="289" t="s">
        <v>6</v>
      </c>
      <c r="B106" s="290" t="s">
        <v>96</v>
      </c>
      <c r="C106" s="285" t="str">
        <f>IF('ALC Transition Plans'!$C107="yes", IF('ALC Transition Plans'!E107="X", IF('ALC Transition Plans'!F107,"X"," ")," "),"N/A")</f>
        <v xml:space="preserve"> </v>
      </c>
      <c r="D106" s="287" t="str">
        <f>IF('ALC Transition Plans'!$C107="yes",IF('ALC Transition Plans'!AP107=1,"X"," "),"N/A")</f>
        <v>X</v>
      </c>
      <c r="E106" s="285" t="str">
        <f>IF('ALC Transition Plans'!$O107="yes", IF('ALC Transition Plans'!Q107="X", IF('ALC Transition Plans'!R107,"X"," ")," "),"N/A")</f>
        <v xml:space="preserve"> </v>
      </c>
      <c r="F106" s="285" t="str">
        <f>IF('ALC Transition Plans'!$O107="yes",IF('ALC Transition Plans'!AQ107=1,"X"," "),"N/A")</f>
        <v>X</v>
      </c>
      <c r="G106" s="285" t="str">
        <f>IF('ALC Transition Plans'!$Z107="yes",IF('ALC Transition Plans'!AR107=1,"X"," "),"N/A")</f>
        <v>X</v>
      </c>
      <c r="H106" s="288">
        <f t="shared" si="6"/>
        <v>3</v>
      </c>
      <c r="I106" s="453" t="str">
        <f>'ALC Transition Plans'!BL107</f>
        <v>F</v>
      </c>
    </row>
    <row r="107" spans="1:9" x14ac:dyDescent="0.3">
      <c r="A107" s="289" t="s">
        <v>6</v>
      </c>
      <c r="B107" s="290" t="s">
        <v>97</v>
      </c>
      <c r="C107" s="285" t="str">
        <f>IF('ALC Transition Plans'!$C108="yes", IF('ALC Transition Plans'!E108="X", IF('ALC Transition Plans'!F108,"X"," ")," "),"N/A")</f>
        <v xml:space="preserve"> </v>
      </c>
      <c r="D107" s="287" t="str">
        <f>IF('ALC Transition Plans'!$C108="yes",IF('ALC Transition Plans'!AP108=1,"X"," "),"N/A")</f>
        <v>X</v>
      </c>
      <c r="E107" s="285" t="str">
        <f>IF('ALC Transition Plans'!$O108="yes", IF('ALC Transition Plans'!Q108="X", IF('ALC Transition Plans'!R108,"X"," ")," "),"N/A")</f>
        <v xml:space="preserve"> </v>
      </c>
      <c r="F107" s="285" t="str">
        <f>IF('ALC Transition Plans'!$O108="yes",IF('ALC Transition Plans'!AQ108=1,"X"," "),"N/A")</f>
        <v>X</v>
      </c>
      <c r="G107" s="285" t="str">
        <f>IF('ALC Transition Plans'!$Z108="yes",IF('ALC Transition Plans'!AR108=1,"X"," "),"N/A")</f>
        <v>X</v>
      </c>
      <c r="H107" s="288">
        <f t="shared" si="6"/>
        <v>3</v>
      </c>
      <c r="I107" s="453" t="str">
        <f>'ALC Transition Plans'!BL108</f>
        <v>F</v>
      </c>
    </row>
    <row r="108" spans="1:9" x14ac:dyDescent="0.3">
      <c r="A108" s="289" t="s">
        <v>6</v>
      </c>
      <c r="B108" s="290" t="s">
        <v>98</v>
      </c>
      <c r="C108" s="285" t="str">
        <f>IF('ALC Transition Plans'!$C109="yes", IF('ALC Transition Plans'!E109="X", IF('ALC Transition Plans'!F109,"X"," ")," "),"N/A")</f>
        <v xml:space="preserve"> </v>
      </c>
      <c r="D108" s="287" t="str">
        <f>IF('ALC Transition Plans'!$C109="yes",IF('ALC Transition Plans'!AP109=1,"X"," "),"N/A")</f>
        <v>X</v>
      </c>
      <c r="E108" s="285" t="str">
        <f>IF('ALC Transition Plans'!$O109="yes", IF('ALC Transition Plans'!Q109="X", IF('ALC Transition Plans'!R109,"X"," ")," "),"N/A")</f>
        <v xml:space="preserve"> </v>
      </c>
      <c r="F108" s="285" t="str">
        <f>IF('ALC Transition Plans'!$O109="yes",IF('ALC Transition Plans'!AQ109=1,"X"," "),"N/A")</f>
        <v>X</v>
      </c>
      <c r="G108" s="285" t="str">
        <f>IF('ALC Transition Plans'!$Z109="yes",IF('ALC Transition Plans'!AR109=1,"X"," "),"N/A")</f>
        <v>X</v>
      </c>
      <c r="H108" s="288">
        <f t="shared" si="6"/>
        <v>3</v>
      </c>
      <c r="I108" s="453" t="str">
        <f>'ALC Transition Plans'!BL109</f>
        <v>F</v>
      </c>
    </row>
    <row r="109" spans="1:9" x14ac:dyDescent="0.3">
      <c r="A109" s="289" t="s">
        <v>6</v>
      </c>
      <c r="B109" s="290" t="s">
        <v>99</v>
      </c>
      <c r="C109" s="285" t="str">
        <f>IF('ALC Transition Plans'!$C110="yes", IF('ALC Transition Plans'!E110="X", IF('ALC Transition Plans'!F110,"X"," ")," "),"N/A")</f>
        <v xml:space="preserve"> </v>
      </c>
      <c r="D109" s="287" t="str">
        <f>IF('ALC Transition Plans'!$C110="yes",IF('ALC Transition Plans'!AP110=1,"X"," "),"N/A")</f>
        <v>X</v>
      </c>
      <c r="E109" s="285" t="str">
        <f>IF('ALC Transition Plans'!$O110="yes", IF('ALC Transition Plans'!Q110="X", IF('ALC Transition Plans'!R110,"X"," ")," "),"N/A")</f>
        <v xml:space="preserve"> </v>
      </c>
      <c r="F109" s="285" t="str">
        <f>IF('ALC Transition Plans'!$O110="yes",IF('ALC Transition Plans'!AQ110=1,"X"," "),"N/A")</f>
        <v>X</v>
      </c>
      <c r="G109" s="285" t="str">
        <f>IF('ALC Transition Plans'!$Z110="yes",IF('ALC Transition Plans'!AR110=1,"X"," "),"N/A")</f>
        <v>X</v>
      </c>
      <c r="H109" s="288">
        <f t="shared" si="6"/>
        <v>3</v>
      </c>
      <c r="I109" s="453" t="str">
        <f>'ALC Transition Plans'!BL110</f>
        <v>F</v>
      </c>
    </row>
    <row r="110" spans="1:9" x14ac:dyDescent="0.3">
      <c r="A110" s="289" t="s">
        <v>6</v>
      </c>
      <c r="B110" s="290" t="s">
        <v>100</v>
      </c>
      <c r="C110" s="285" t="str">
        <f>IF('ALC Transition Plans'!$C111="yes", IF('ALC Transition Plans'!E111="X", IF('ALC Transition Plans'!F111,"X"," ")," "),"N/A")</f>
        <v xml:space="preserve"> </v>
      </c>
      <c r="D110" s="287" t="str">
        <f>IF('ALC Transition Plans'!$C111="yes",IF('ALC Transition Plans'!AP111=1,"X"," "),"N/A")</f>
        <v>X</v>
      </c>
      <c r="E110" s="285" t="str">
        <f>IF('ALC Transition Plans'!$O111="yes", IF('ALC Transition Plans'!Q111="X", IF('ALC Transition Plans'!R111,"X"," ")," "),"N/A")</f>
        <v xml:space="preserve"> </v>
      </c>
      <c r="F110" s="285" t="str">
        <f>IF('ALC Transition Plans'!$O111="yes",IF('ALC Transition Plans'!AQ111=1,"X"," "),"N/A")</f>
        <v>X</v>
      </c>
      <c r="G110" s="285" t="str">
        <f>IF('ALC Transition Plans'!$Z111="yes",IF('ALC Transition Plans'!AR111=1,"X"," "),"N/A")</f>
        <v>X</v>
      </c>
      <c r="H110" s="288">
        <f t="shared" si="6"/>
        <v>3</v>
      </c>
      <c r="I110" s="453" t="str">
        <f>'ALC Transition Plans'!BL111</f>
        <v>F</v>
      </c>
    </row>
    <row r="111" spans="1:9" x14ac:dyDescent="0.3">
      <c r="A111" s="289" t="s">
        <v>6</v>
      </c>
      <c r="B111" s="290" t="s">
        <v>101</v>
      </c>
      <c r="C111" s="285" t="str">
        <f>IF('ALC Transition Plans'!$C112="yes", IF('ALC Transition Plans'!E112="X", IF('ALC Transition Plans'!F112,"X"," ")," "),"N/A")</f>
        <v xml:space="preserve"> </v>
      </c>
      <c r="D111" s="287" t="str">
        <f>IF('ALC Transition Plans'!$C112="yes",IF('ALC Transition Plans'!AP112=1,"X"," "),"N/A")</f>
        <v>X</v>
      </c>
      <c r="E111" s="285" t="str">
        <f>IF('ALC Transition Plans'!$O112="yes", IF('ALC Transition Plans'!Q112="X", IF('ALC Transition Plans'!R112,"X"," ")," "),"N/A")</f>
        <v xml:space="preserve"> </v>
      </c>
      <c r="F111" s="285" t="str">
        <f>IF('ALC Transition Plans'!$O112="yes",IF('ALC Transition Plans'!AQ112=1,"X"," "),"N/A")</f>
        <v>X</v>
      </c>
      <c r="G111" s="285" t="str">
        <f>IF('ALC Transition Plans'!$Z112="yes",IF('ALC Transition Plans'!AR112=1,"X"," "),"N/A")</f>
        <v>X</v>
      </c>
      <c r="H111" s="288">
        <f t="shared" si="6"/>
        <v>3</v>
      </c>
      <c r="I111" s="453" t="str">
        <f>'ALC Transition Plans'!BL112</f>
        <v>F</v>
      </c>
    </row>
    <row r="112" spans="1:9" x14ac:dyDescent="0.3">
      <c r="A112" s="289" t="s">
        <v>6</v>
      </c>
      <c r="B112" s="290" t="s">
        <v>102</v>
      </c>
      <c r="C112" s="285" t="str">
        <f>IF('ALC Transition Plans'!$C113="yes", IF('ALC Transition Plans'!E113="X", IF('ALC Transition Plans'!F113,"X"," ")," "),"N/A")</f>
        <v xml:space="preserve"> </v>
      </c>
      <c r="D112" s="287" t="str">
        <f>IF('ALC Transition Plans'!$C113="yes",IF('ALC Transition Plans'!AP113=1,"X"," "),"N/A")</f>
        <v>X</v>
      </c>
      <c r="E112" s="285" t="str">
        <f>IF('ALC Transition Plans'!$O113="yes", IF('ALC Transition Plans'!Q113="X", IF('ALC Transition Plans'!R113,"X"," ")," "),"N/A")</f>
        <v xml:space="preserve"> </v>
      </c>
      <c r="F112" s="285" t="str">
        <f>IF('ALC Transition Plans'!$O113="yes",IF('ALC Transition Plans'!AQ113=1,"X"," "),"N/A")</f>
        <v>X</v>
      </c>
      <c r="G112" s="285" t="str">
        <f>IF('ALC Transition Plans'!$Z113="yes",IF('ALC Transition Plans'!AR113=1,"X"," "),"N/A")</f>
        <v>X</v>
      </c>
      <c r="H112" s="288">
        <f t="shared" si="6"/>
        <v>3</v>
      </c>
      <c r="I112" s="453" t="str">
        <f>'ALC Transition Plans'!BL113</f>
        <v>F</v>
      </c>
    </row>
    <row r="113" spans="1:9" x14ac:dyDescent="0.3">
      <c r="A113" s="289" t="s">
        <v>6</v>
      </c>
      <c r="B113" s="290" t="s">
        <v>103</v>
      </c>
      <c r="C113" s="285" t="str">
        <f>IF('ALC Transition Plans'!$C114="yes", IF('ALC Transition Plans'!E114="X", IF('ALC Transition Plans'!F114,"X"," ")," "),"N/A")</f>
        <v xml:space="preserve"> </v>
      </c>
      <c r="D113" s="287" t="str">
        <f>IF('ALC Transition Plans'!$C114="yes",IF('ALC Transition Plans'!AP114=1,"X"," "),"N/A")</f>
        <v>X</v>
      </c>
      <c r="E113" s="285" t="str">
        <f>IF('ALC Transition Plans'!$O114="yes", IF('ALC Transition Plans'!Q114="X", IF('ALC Transition Plans'!R114,"X"," ")," "),"N/A")</f>
        <v xml:space="preserve"> </v>
      </c>
      <c r="F113" s="285" t="str">
        <f>IF('ALC Transition Plans'!$O114="yes",IF('ALC Transition Plans'!AQ114=1,"X"," "),"N/A")</f>
        <v>X</v>
      </c>
      <c r="G113" s="285" t="str">
        <f>IF('ALC Transition Plans'!$Z114="yes",IF('ALC Transition Plans'!AR114=1,"X"," "),"N/A")</f>
        <v>X</v>
      </c>
      <c r="H113" s="288">
        <f t="shared" si="6"/>
        <v>3</v>
      </c>
      <c r="I113" s="453" t="str">
        <f>'ALC Transition Plans'!BL114</f>
        <v>F</v>
      </c>
    </row>
    <row r="114" spans="1:9" x14ac:dyDescent="0.3">
      <c r="A114" s="289" t="s">
        <v>6</v>
      </c>
      <c r="B114" s="290" t="s">
        <v>104</v>
      </c>
      <c r="C114" s="285" t="str">
        <f>IF('ALC Transition Plans'!$C115="yes", IF('ALC Transition Plans'!E115="X", IF('ALC Transition Plans'!F115,"X"," ")," "),"N/A")</f>
        <v xml:space="preserve"> </v>
      </c>
      <c r="D114" s="287" t="str">
        <f>IF('ALC Transition Plans'!$C115="yes",IF('ALC Transition Plans'!AP115=1,"X"," "),"N/A")</f>
        <v>X</v>
      </c>
      <c r="E114" s="285" t="str">
        <f>IF('ALC Transition Plans'!$O115="yes", IF('ALC Transition Plans'!Q115="X", IF('ALC Transition Plans'!R115,"X"," ")," "),"N/A")</f>
        <v xml:space="preserve"> </v>
      </c>
      <c r="F114" s="285" t="str">
        <f>IF('ALC Transition Plans'!$O115="yes",IF('ALC Transition Plans'!AQ115=1,"X"," "),"N/A")</f>
        <v>X</v>
      </c>
      <c r="G114" s="285" t="str">
        <f>IF('ALC Transition Plans'!$Z115="yes",IF('ALC Transition Plans'!AR115=1,"X"," "),"N/A")</f>
        <v>X</v>
      </c>
      <c r="H114" s="288">
        <f t="shared" si="6"/>
        <v>3</v>
      </c>
      <c r="I114" s="453" t="str">
        <f>'ALC Transition Plans'!BL115</f>
        <v>F</v>
      </c>
    </row>
    <row r="115" spans="1:9" x14ac:dyDescent="0.3">
      <c r="A115" s="289" t="s">
        <v>6</v>
      </c>
      <c r="B115" s="290" t="s">
        <v>105</v>
      </c>
      <c r="C115" s="285" t="str">
        <f>IF('ALC Transition Plans'!$C116="yes", IF('ALC Transition Plans'!E116="X", IF('ALC Transition Plans'!F116,"X"," ")," "),"N/A")</f>
        <v xml:space="preserve"> </v>
      </c>
      <c r="D115" s="287" t="str">
        <f>IF('ALC Transition Plans'!$C116="yes",IF('ALC Transition Plans'!AP116=1,"X"," "),"N/A")</f>
        <v>X</v>
      </c>
      <c r="E115" s="285" t="str">
        <f>IF('ALC Transition Plans'!$O116="yes", IF('ALC Transition Plans'!Q116="X", IF('ALC Transition Plans'!R116,"X"," ")," "),"N/A")</f>
        <v xml:space="preserve"> </v>
      </c>
      <c r="F115" s="285" t="str">
        <f>IF('ALC Transition Plans'!$O116="yes",IF('ALC Transition Plans'!AQ116=1,"X"," "),"N/A")</f>
        <v>X</v>
      </c>
      <c r="G115" s="285" t="str">
        <f>IF('ALC Transition Plans'!$Z116="yes",IF('ALC Transition Plans'!AR116=1,"X"," "),"N/A")</f>
        <v>X</v>
      </c>
      <c r="H115" s="288">
        <f t="shared" si="6"/>
        <v>3</v>
      </c>
      <c r="I115" s="453" t="str">
        <f>'ALC Transition Plans'!BL116</f>
        <v>F</v>
      </c>
    </row>
    <row r="116" spans="1:9" x14ac:dyDescent="0.3">
      <c r="A116" s="289" t="s">
        <v>6</v>
      </c>
      <c r="B116" s="290" t="s">
        <v>106</v>
      </c>
      <c r="C116" s="285" t="str">
        <f>IF('ALC Transition Plans'!$C117="yes", IF('ALC Transition Plans'!E117="X", IF('ALC Transition Plans'!F117,"X"," ")," "),"N/A")</f>
        <v xml:space="preserve"> </v>
      </c>
      <c r="D116" s="287" t="str">
        <f>IF('ALC Transition Plans'!$C117="yes",IF('ALC Transition Plans'!AP117=1,"X"," "),"N/A")</f>
        <v>X</v>
      </c>
      <c r="E116" s="285" t="str">
        <f>IF('ALC Transition Plans'!$O117="yes", IF('ALC Transition Plans'!Q117="X", IF('ALC Transition Plans'!R117,"X"," ")," "),"N/A")</f>
        <v xml:space="preserve"> </v>
      </c>
      <c r="F116" s="285" t="str">
        <f>IF('ALC Transition Plans'!$O117="yes",IF('ALC Transition Plans'!AQ117=1,"X"," "),"N/A")</f>
        <v>X</v>
      </c>
      <c r="G116" s="285" t="str">
        <f>IF('ALC Transition Plans'!$Z117="yes",IF('ALC Transition Plans'!AR117=1,"X"," "),"N/A")</f>
        <v>X</v>
      </c>
      <c r="H116" s="288">
        <f t="shared" si="6"/>
        <v>3</v>
      </c>
      <c r="I116" s="453" t="str">
        <f>'ALC Transition Plans'!BL117</f>
        <v>F</v>
      </c>
    </row>
    <row r="117" spans="1:9" x14ac:dyDescent="0.3">
      <c r="A117" s="289" t="s">
        <v>6</v>
      </c>
      <c r="B117" s="290" t="s">
        <v>107</v>
      </c>
      <c r="C117" s="285" t="str">
        <f>IF('ALC Transition Plans'!$C118="yes", IF('ALC Transition Plans'!E118="X", IF('ALC Transition Plans'!F118,"X"," ")," "),"N/A")</f>
        <v xml:space="preserve"> </v>
      </c>
      <c r="D117" s="287" t="str">
        <f>IF('ALC Transition Plans'!$C118="yes",IF('ALC Transition Plans'!AP118=1,"X"," "),"N/A")</f>
        <v>X</v>
      </c>
      <c r="E117" s="285" t="str">
        <f>IF('ALC Transition Plans'!$O118="yes", IF('ALC Transition Plans'!Q118="X", IF('ALC Transition Plans'!R118,"X"," ")," "),"N/A")</f>
        <v xml:space="preserve"> </v>
      </c>
      <c r="F117" s="285" t="str">
        <f>IF('ALC Transition Plans'!$O118="yes",IF('ALC Transition Plans'!AQ118=1,"X"," "),"N/A")</f>
        <v>X</v>
      </c>
      <c r="G117" s="285" t="str">
        <f>IF('ALC Transition Plans'!$Z118="yes",IF('ALC Transition Plans'!AR118=1,"X"," "),"N/A")</f>
        <v>X</v>
      </c>
      <c r="H117" s="288">
        <f t="shared" si="6"/>
        <v>3</v>
      </c>
      <c r="I117" s="453" t="str">
        <f>'ALC Transition Plans'!BL118</f>
        <v>F</v>
      </c>
    </row>
    <row r="118" spans="1:9" x14ac:dyDescent="0.3">
      <c r="A118" s="289" t="s">
        <v>6</v>
      </c>
      <c r="B118" s="290" t="s">
        <v>108</v>
      </c>
      <c r="C118" s="285" t="str">
        <f>IF('ALC Transition Plans'!$C119="yes", IF('ALC Transition Plans'!E119="X", IF('ALC Transition Plans'!F119,"X"," ")," "),"N/A")</f>
        <v xml:space="preserve"> </v>
      </c>
      <c r="D118" s="287" t="str">
        <f>IF('ALC Transition Plans'!$C119="yes",IF('ALC Transition Plans'!AP119=1,"X"," "),"N/A")</f>
        <v>X</v>
      </c>
      <c r="E118" s="285" t="str">
        <f>IF('ALC Transition Plans'!$O119="yes", IF('ALC Transition Plans'!Q119="X", IF('ALC Transition Plans'!R119,"X"," ")," "),"N/A")</f>
        <v xml:space="preserve"> </v>
      </c>
      <c r="F118" s="285" t="str">
        <f>IF('ALC Transition Plans'!$O119="yes",IF('ALC Transition Plans'!AQ119=1,"X"," "),"N/A")</f>
        <v>X</v>
      </c>
      <c r="G118" s="285" t="str">
        <f>IF('ALC Transition Plans'!$Z119="yes",IF('ALC Transition Plans'!AR119=1,"X"," "),"N/A")</f>
        <v>X</v>
      </c>
      <c r="H118" s="288">
        <f t="shared" si="6"/>
        <v>3</v>
      </c>
      <c r="I118" s="453" t="str">
        <f>'ALC Transition Plans'!BL119</f>
        <v>F</v>
      </c>
    </row>
    <row r="119" spans="1:9" x14ac:dyDescent="0.3">
      <c r="A119" s="289" t="s">
        <v>6</v>
      </c>
      <c r="B119" s="290" t="s">
        <v>109</v>
      </c>
      <c r="C119" s="285" t="str">
        <f>IF('ALC Transition Plans'!$C120="yes", IF('ALC Transition Plans'!E120="X", IF('ALC Transition Plans'!F120,"X"," ")," "),"N/A")</f>
        <v xml:space="preserve"> </v>
      </c>
      <c r="D119" s="287" t="str">
        <f>IF('ALC Transition Plans'!$C120="yes",IF('ALC Transition Plans'!AP120=1,"X"," "),"N/A")</f>
        <v>X</v>
      </c>
      <c r="E119" s="285" t="str">
        <f>IF('ALC Transition Plans'!$O120="yes", IF('ALC Transition Plans'!Q120="X", IF('ALC Transition Plans'!R120,"X"," ")," "),"N/A")</f>
        <v xml:space="preserve"> </v>
      </c>
      <c r="F119" s="285" t="str">
        <f>IF('ALC Transition Plans'!$O120="yes",IF('ALC Transition Plans'!AQ120=1,"X"," "),"N/A")</f>
        <v>X</v>
      </c>
      <c r="G119" s="285" t="str">
        <f>IF('ALC Transition Plans'!$Z120="yes",IF('ALC Transition Plans'!AR120=1,"X"," "),"N/A")</f>
        <v>X</v>
      </c>
      <c r="H119" s="288">
        <f t="shared" si="6"/>
        <v>3</v>
      </c>
      <c r="I119" s="453" t="str">
        <f>'ALC Transition Plans'!BL120</f>
        <v>F</v>
      </c>
    </row>
    <row r="120" spans="1:9" x14ac:dyDescent="0.3">
      <c r="A120" s="289" t="s">
        <v>15</v>
      </c>
      <c r="B120" s="290" t="s">
        <v>110</v>
      </c>
      <c r="C120" s="285" t="str">
        <f>IF('ALC Transition Plans'!$C121="yes", IF('ALC Transition Plans'!E121="X", IF('ALC Transition Plans'!F121,"X"," ")," "),"N/A")</f>
        <v>X</v>
      </c>
      <c r="D120" s="287" t="str">
        <f>IF('ALC Transition Plans'!$C121="yes",IF('ALC Transition Plans'!AP121=1,"X"," "),"N/A")</f>
        <v xml:space="preserve"> </v>
      </c>
      <c r="E120" s="285" t="str">
        <f>IF('ALC Transition Plans'!$O121="yes", IF('ALC Transition Plans'!Q121="X", IF('ALC Transition Plans'!R121,"X"," ")," "),"N/A")</f>
        <v xml:space="preserve"> </v>
      </c>
      <c r="F120" s="285" t="str">
        <f>IF('ALC Transition Plans'!$O121="yes",IF('ALC Transition Plans'!AQ121=1,"X"," "),"N/A")</f>
        <v>X</v>
      </c>
      <c r="G120" s="285" t="str">
        <f>IF('ALC Transition Plans'!$Z121="yes",IF('ALC Transition Plans'!AR121=1,"X"," "),"N/A")</f>
        <v>X</v>
      </c>
      <c r="H120" s="288">
        <f t="shared" si="6"/>
        <v>3</v>
      </c>
      <c r="I120" s="453" t="str">
        <f>'ALC Transition Plans'!BL121</f>
        <v>P</v>
      </c>
    </row>
    <row r="121" spans="1:9" x14ac:dyDescent="0.3">
      <c r="A121" s="289" t="s">
        <v>15</v>
      </c>
      <c r="B121" s="290" t="s">
        <v>111</v>
      </c>
      <c r="C121" s="285" t="str">
        <f>IF('ALC Transition Plans'!$C122="yes", IF('ALC Transition Plans'!E122="X", IF('ALC Transition Plans'!F122,"X"," ")," "),"N/A")</f>
        <v xml:space="preserve"> </v>
      </c>
      <c r="D121" s="287" t="str">
        <f>IF('ALC Transition Plans'!$C122="yes",IF('ALC Transition Plans'!AP122=1,"X"," "),"N/A")</f>
        <v>X</v>
      </c>
      <c r="E121" s="285" t="str">
        <f>IF('ALC Transition Plans'!$O122="yes", IF('ALC Transition Plans'!Q122="X", IF('ALC Transition Plans'!R122,"X"," ")," "),"N/A")</f>
        <v xml:space="preserve"> </v>
      </c>
      <c r="F121" s="285" t="str">
        <f>IF('ALC Transition Plans'!$O122="yes",IF('ALC Transition Plans'!AQ122=1,"X"," "),"N/A")</f>
        <v>X</v>
      </c>
      <c r="G121" s="285" t="str">
        <f>IF('ALC Transition Plans'!$Z122="yes",IF('ALC Transition Plans'!AR122=1,"X"," "),"N/A")</f>
        <v>X</v>
      </c>
      <c r="H121" s="288">
        <f t="shared" si="6"/>
        <v>3</v>
      </c>
      <c r="I121" s="453" t="str">
        <f>'ALC Transition Plans'!BL122</f>
        <v>F</v>
      </c>
    </row>
    <row r="122" spans="1:9" x14ac:dyDescent="0.3">
      <c r="A122" s="289" t="s">
        <v>15</v>
      </c>
      <c r="B122" s="290" t="s">
        <v>112</v>
      </c>
      <c r="C122" s="285" t="str">
        <f>IF('ALC Transition Plans'!$C123="yes", IF('ALC Transition Plans'!E123="X", IF('ALC Transition Plans'!F123,"X"," ")," "),"N/A")</f>
        <v>X</v>
      </c>
      <c r="D122" s="287" t="str">
        <f>IF('ALC Transition Plans'!$C123="yes",IF('ALC Transition Plans'!AP123=1,"X"," "),"N/A")</f>
        <v xml:space="preserve"> </v>
      </c>
      <c r="E122" s="285" t="str">
        <f>IF('ALC Transition Plans'!$O123="yes", IF('ALC Transition Plans'!Q123="X", IF('ALC Transition Plans'!R123,"X"," ")," "),"N/A")</f>
        <v>X</v>
      </c>
      <c r="F122" s="285" t="str">
        <f>IF('ALC Transition Plans'!$O123="yes",IF('ALC Transition Plans'!AQ123=1,"X"," "),"N/A")</f>
        <v xml:space="preserve"> </v>
      </c>
      <c r="G122" s="285" t="str">
        <f>IF('ALC Transition Plans'!$Z123="yes",IF('ALC Transition Plans'!AR123=1,"X"," "),"N/A")</f>
        <v>X</v>
      </c>
      <c r="H122" s="288">
        <f t="shared" si="6"/>
        <v>3</v>
      </c>
      <c r="I122" s="453" t="str">
        <f>'ALC Transition Plans'!BL123</f>
        <v>P</v>
      </c>
    </row>
    <row r="123" spans="1:9" x14ac:dyDescent="0.3">
      <c r="A123" s="289" t="s">
        <v>15</v>
      </c>
      <c r="B123" s="290" t="s">
        <v>113</v>
      </c>
      <c r="C123" s="285" t="str">
        <f>IF('ALC Transition Plans'!$C124="yes", IF('ALC Transition Plans'!E124="X", IF('ALC Transition Plans'!F124,"X"," ")," "),"N/A")</f>
        <v>X</v>
      </c>
      <c r="D123" s="287" t="str">
        <f>IF('ALC Transition Plans'!$C124="yes",IF('ALC Transition Plans'!AP124=1,"X"," "),"N/A")</f>
        <v xml:space="preserve"> </v>
      </c>
      <c r="E123" s="285" t="str">
        <f>IF('ALC Transition Plans'!$O124="yes", IF('ALC Transition Plans'!Q124="X", IF('ALC Transition Plans'!R124,"X"," ")," "),"N/A")</f>
        <v>X</v>
      </c>
      <c r="F123" s="285" t="str">
        <f>IF('ALC Transition Plans'!$O124="yes",IF('ALC Transition Plans'!AQ124=1,"X"," "),"N/A")</f>
        <v xml:space="preserve"> </v>
      </c>
      <c r="G123" s="285" t="str">
        <f>IF('ALC Transition Plans'!$Z124="yes",IF('ALC Transition Plans'!AR124=1,"X"," "),"N/A")</f>
        <v>X</v>
      </c>
      <c r="H123" s="288">
        <f t="shared" si="6"/>
        <v>3</v>
      </c>
      <c r="I123" s="453" t="str">
        <f>'ALC Transition Plans'!BL124</f>
        <v>P</v>
      </c>
    </row>
    <row r="124" spans="1:9" x14ac:dyDescent="0.3">
      <c r="A124" s="289" t="s">
        <v>15</v>
      </c>
      <c r="B124" s="290" t="s">
        <v>114</v>
      </c>
      <c r="C124" s="285" t="str">
        <f>IF('ALC Transition Plans'!$C125="yes", IF('ALC Transition Plans'!E125="X", IF('ALC Transition Plans'!F125,"X"," ")," "),"N/A")</f>
        <v xml:space="preserve"> </v>
      </c>
      <c r="D124" s="287" t="str">
        <f>IF('ALC Transition Plans'!$C125="yes",IF('ALC Transition Plans'!AP125=1,"X"," "),"N/A")</f>
        <v>X</v>
      </c>
      <c r="E124" s="285" t="str">
        <f>IF('ALC Transition Plans'!$O125="yes", IF('ALC Transition Plans'!Q125="X", IF('ALC Transition Plans'!R125,"X"," ")," "),"N/A")</f>
        <v xml:space="preserve"> </v>
      </c>
      <c r="F124" s="285" t="str">
        <f>IF('ALC Transition Plans'!$O125="yes",IF('ALC Transition Plans'!AQ125=1,"X"," "),"N/A")</f>
        <v>X</v>
      </c>
      <c r="G124" s="285" t="str">
        <f>IF('ALC Transition Plans'!$Z125="yes",IF('ALC Transition Plans'!AR125=1,"X"," "),"N/A")</f>
        <v>X</v>
      </c>
      <c r="H124" s="288">
        <f t="shared" si="6"/>
        <v>3</v>
      </c>
      <c r="I124" s="453" t="str">
        <f>'ALC Transition Plans'!BL125</f>
        <v>F</v>
      </c>
    </row>
    <row r="125" spans="1:9" x14ac:dyDescent="0.3">
      <c r="A125" s="289" t="s">
        <v>15</v>
      </c>
      <c r="B125" s="290" t="s">
        <v>115</v>
      </c>
      <c r="C125" s="285" t="str">
        <f>IF('ALC Transition Plans'!$C126="yes", IF('ALC Transition Plans'!E126="X", IF('ALC Transition Plans'!F126,"X"," ")," "),"N/A")</f>
        <v xml:space="preserve"> </v>
      </c>
      <c r="D125" s="287" t="str">
        <f>IF('ALC Transition Plans'!$C126="yes",IF('ALC Transition Plans'!AP126=1,"X"," "),"N/A")</f>
        <v>X</v>
      </c>
      <c r="E125" s="285" t="str">
        <f>IF('ALC Transition Plans'!$O126="yes", IF('ALC Transition Plans'!Q126="X", IF('ALC Transition Plans'!R126,"X"," ")," "),"N/A")</f>
        <v xml:space="preserve"> </v>
      </c>
      <c r="F125" s="285" t="str">
        <f>IF('ALC Transition Plans'!$O126="yes",IF('ALC Transition Plans'!AQ126=1,"X"," "),"N/A")</f>
        <v>X</v>
      </c>
      <c r="G125" s="285" t="str">
        <f>IF('ALC Transition Plans'!$Z126="yes",IF('ALC Transition Plans'!AR126=1,"X"," "),"N/A")</f>
        <v>X</v>
      </c>
      <c r="H125" s="288">
        <f t="shared" si="6"/>
        <v>3</v>
      </c>
      <c r="I125" s="453" t="str">
        <f>'ALC Transition Plans'!BL126</f>
        <v>F</v>
      </c>
    </row>
    <row r="126" spans="1:9" x14ac:dyDescent="0.3">
      <c r="A126" s="289" t="s">
        <v>15</v>
      </c>
      <c r="B126" s="290" t="s">
        <v>116</v>
      </c>
      <c r="C126" s="285" t="str">
        <f>IF('ALC Transition Plans'!$C127="yes", IF('ALC Transition Plans'!E127="X", IF('ALC Transition Plans'!F127,"X"," ")," "),"N/A")</f>
        <v xml:space="preserve"> </v>
      </c>
      <c r="D126" s="287" t="str">
        <f>IF('ALC Transition Plans'!$C127="yes",IF('ALC Transition Plans'!AP127=1,"X"," "),"N/A")</f>
        <v>X</v>
      </c>
      <c r="E126" s="285" t="str">
        <f>IF('ALC Transition Plans'!$O127="yes", IF('ALC Transition Plans'!Q127="X", IF('ALC Transition Plans'!R127,"X"," ")," "),"N/A")</f>
        <v xml:space="preserve"> </v>
      </c>
      <c r="F126" s="285" t="str">
        <f>IF('ALC Transition Plans'!$O127="yes",IF('ALC Transition Plans'!AQ127=1,"X"," "),"N/A")</f>
        <v>X</v>
      </c>
      <c r="G126" s="285" t="str">
        <f>IF('ALC Transition Plans'!$Z127="yes",IF('ALC Transition Plans'!AR127=1,"X"," "),"N/A")</f>
        <v>X</v>
      </c>
      <c r="H126" s="288">
        <f t="shared" si="6"/>
        <v>3</v>
      </c>
      <c r="I126" s="453" t="str">
        <f>'ALC Transition Plans'!BL127</f>
        <v>F</v>
      </c>
    </row>
    <row r="127" spans="1:9" x14ac:dyDescent="0.3">
      <c r="A127" s="289" t="s">
        <v>15</v>
      </c>
      <c r="B127" s="290" t="s">
        <v>117</v>
      </c>
      <c r="C127" s="285" t="str">
        <f>IF('ALC Transition Plans'!$C128="yes", IF('ALC Transition Plans'!E128="X", IF('ALC Transition Plans'!F128,"X"," ")," "),"N/A")</f>
        <v xml:space="preserve"> </v>
      </c>
      <c r="D127" s="287" t="str">
        <f>IF('ALC Transition Plans'!$C128="yes",IF('ALC Transition Plans'!AP128=1,"X"," "),"N/A")</f>
        <v>X</v>
      </c>
      <c r="E127" s="285" t="str">
        <f>IF('ALC Transition Plans'!$O128="yes", IF('ALC Transition Plans'!Q128="X", IF('ALC Transition Plans'!R128,"X"," ")," "),"N/A")</f>
        <v xml:space="preserve"> </v>
      </c>
      <c r="F127" s="285" t="str">
        <f>IF('ALC Transition Plans'!$O128="yes",IF('ALC Transition Plans'!AQ128=1,"X"," "),"N/A")</f>
        <v>X</v>
      </c>
      <c r="G127" s="285" t="str">
        <f>IF('ALC Transition Plans'!$Z128="yes",IF('ALC Transition Plans'!AR128=1,"X"," "),"N/A")</f>
        <v>X</v>
      </c>
      <c r="H127" s="288">
        <f t="shared" si="6"/>
        <v>3</v>
      </c>
      <c r="I127" s="453" t="str">
        <f>'ALC Transition Plans'!BL128</f>
        <v>F</v>
      </c>
    </row>
    <row r="128" spans="1:9" x14ac:dyDescent="0.3">
      <c r="A128" s="289" t="s">
        <v>15</v>
      </c>
      <c r="B128" s="290" t="s">
        <v>118</v>
      </c>
      <c r="C128" s="285" t="str">
        <f>IF('ALC Transition Plans'!$C129="yes", IF('ALC Transition Plans'!E129="X", IF('ALC Transition Plans'!F129,"X"," ")," "),"N/A")</f>
        <v xml:space="preserve"> </v>
      </c>
      <c r="D128" s="287" t="str">
        <f>IF('ALC Transition Plans'!$C129="yes",IF('ALC Transition Plans'!AP129=1,"X"," "),"N/A")</f>
        <v>X</v>
      </c>
      <c r="E128" s="285" t="str">
        <f>IF('ALC Transition Plans'!$O129="yes", IF('ALC Transition Plans'!Q129="X", IF('ALC Transition Plans'!R129,"X"," ")," "),"N/A")</f>
        <v xml:space="preserve"> </v>
      </c>
      <c r="F128" s="285" t="str">
        <f>IF('ALC Transition Plans'!$O129="yes",IF('ALC Transition Plans'!AQ129=1,"X"," "),"N/A")</f>
        <v>X</v>
      </c>
      <c r="G128" s="285" t="str">
        <f>IF('ALC Transition Plans'!$Z129="yes",IF('ALC Transition Plans'!AR129=1,"X"," "),"N/A")</f>
        <v>X</v>
      </c>
      <c r="H128" s="288">
        <f t="shared" si="6"/>
        <v>3</v>
      </c>
      <c r="I128" s="453" t="str">
        <f>'ALC Transition Plans'!BL129</f>
        <v>F</v>
      </c>
    </row>
    <row r="129" spans="1:9" x14ac:dyDescent="0.3">
      <c r="A129" s="289" t="s">
        <v>15</v>
      </c>
      <c r="B129" s="290" t="s">
        <v>119</v>
      </c>
      <c r="C129" s="285" t="str">
        <f>IF('ALC Transition Plans'!$C130="yes", IF('ALC Transition Plans'!E130="X", IF('ALC Transition Plans'!F130,"X"," ")," "),"N/A")</f>
        <v xml:space="preserve"> </v>
      </c>
      <c r="D129" s="287" t="str">
        <f>IF('ALC Transition Plans'!$C130="yes",IF('ALC Transition Plans'!AP130=1,"X"," "),"N/A")</f>
        <v>X</v>
      </c>
      <c r="E129" s="285" t="str">
        <f>IF('ALC Transition Plans'!$O130="yes", IF('ALC Transition Plans'!Q130="X", IF('ALC Transition Plans'!R130,"X"," ")," "),"N/A")</f>
        <v xml:space="preserve"> </v>
      </c>
      <c r="F129" s="285" t="str">
        <f>IF('ALC Transition Plans'!$O130="yes",IF('ALC Transition Plans'!AQ130=1,"X"," "),"N/A")</f>
        <v>X</v>
      </c>
      <c r="G129" s="285" t="str">
        <f>IF('ALC Transition Plans'!$Z130="yes",IF('ALC Transition Plans'!AR130=1,"X"," "),"N/A")</f>
        <v>N/A</v>
      </c>
      <c r="H129" s="288">
        <f t="shared" si="6"/>
        <v>2</v>
      </c>
      <c r="I129" s="453" t="str">
        <f>'ALC Transition Plans'!BL130</f>
        <v>F</v>
      </c>
    </row>
    <row r="130" spans="1:9" x14ac:dyDescent="0.3">
      <c r="A130" s="289" t="s">
        <v>15</v>
      </c>
      <c r="B130" s="290" t="s">
        <v>120</v>
      </c>
      <c r="C130" s="285" t="str">
        <f>IF('ALC Transition Plans'!$C131="yes", IF('ALC Transition Plans'!E131="X", IF('ALC Transition Plans'!F131,"X"," ")," "),"N/A")</f>
        <v xml:space="preserve"> </v>
      </c>
      <c r="D130" s="287" t="str">
        <f>IF('ALC Transition Plans'!$C131="yes",IF('ALC Transition Plans'!AP131=1,"X"," "),"N/A")</f>
        <v>X</v>
      </c>
      <c r="E130" s="285" t="str">
        <f>IF('ALC Transition Plans'!$O131="yes", IF('ALC Transition Plans'!Q131="X", IF('ALC Transition Plans'!R131,"X"," ")," "),"N/A")</f>
        <v xml:space="preserve"> </v>
      </c>
      <c r="F130" s="285" t="str">
        <f>IF('ALC Transition Plans'!$O131="yes",IF('ALC Transition Plans'!AQ131=1,"X"," "),"N/A")</f>
        <v>X</v>
      </c>
      <c r="G130" s="285" t="str">
        <f>IF('ALC Transition Plans'!$Z131="yes",IF('ALC Transition Plans'!AR131=1,"X"," "),"N/A")</f>
        <v>N/A</v>
      </c>
      <c r="H130" s="288">
        <f t="shared" si="6"/>
        <v>2</v>
      </c>
      <c r="I130" s="453" t="str">
        <f>'ALC Transition Plans'!BL131</f>
        <v>F</v>
      </c>
    </row>
    <row r="131" spans="1:9" x14ac:dyDescent="0.3">
      <c r="A131" s="289" t="s">
        <v>15</v>
      </c>
      <c r="B131" s="290" t="s">
        <v>121</v>
      </c>
      <c r="C131" s="285" t="str">
        <f>IF('ALC Transition Plans'!$C132="yes", IF('ALC Transition Plans'!E132="X", IF('ALC Transition Plans'!F132,"X"," ")," "),"N/A")</f>
        <v xml:space="preserve"> </v>
      </c>
      <c r="D131" s="287" t="str">
        <f>IF('ALC Transition Plans'!$C132="yes",IF('ALC Transition Plans'!AP132=1,"X"," "),"N/A")</f>
        <v>X</v>
      </c>
      <c r="E131" s="285" t="str">
        <f>IF('ALC Transition Plans'!$O132="yes", IF('ALC Transition Plans'!Q132="X", IF('ALC Transition Plans'!R132,"X"," ")," "),"N/A")</f>
        <v xml:space="preserve"> </v>
      </c>
      <c r="F131" s="285" t="str">
        <f>IF('ALC Transition Plans'!$O132="yes",IF('ALC Transition Plans'!AQ132=1,"X"," "),"N/A")</f>
        <v>X</v>
      </c>
      <c r="G131" s="285" t="str">
        <f>IF('ALC Transition Plans'!$Z132="yes",IF('ALC Transition Plans'!AR132=1,"X"," "),"N/A")</f>
        <v>N/A</v>
      </c>
      <c r="H131" s="288">
        <f t="shared" si="6"/>
        <v>2</v>
      </c>
      <c r="I131" s="453" t="str">
        <f>'ALC Transition Plans'!BL132</f>
        <v>F</v>
      </c>
    </row>
    <row r="132" spans="1:9" x14ac:dyDescent="0.3">
      <c r="A132" s="289" t="s">
        <v>15</v>
      </c>
      <c r="B132" s="290" t="s">
        <v>122</v>
      </c>
      <c r="C132" s="285" t="str">
        <f>IF('ALC Transition Plans'!$C133="yes", IF('ALC Transition Plans'!E133="X", IF('ALC Transition Plans'!F133,"X"," ")," "),"N/A")</f>
        <v xml:space="preserve"> </v>
      </c>
      <c r="D132" s="287" t="str">
        <f>IF('ALC Transition Plans'!$C133="yes",IF('ALC Transition Plans'!AP133=1,"X"," "),"N/A")</f>
        <v>X</v>
      </c>
      <c r="E132" s="285" t="str">
        <f>IF('ALC Transition Plans'!$O133="yes", IF('ALC Transition Plans'!Q133="X", IF('ALC Transition Plans'!R133,"X"," ")," "),"N/A")</f>
        <v xml:space="preserve"> </v>
      </c>
      <c r="F132" s="285" t="str">
        <f>IF('ALC Transition Plans'!$O133="yes",IF('ALC Transition Plans'!AQ133=1,"X"," "),"N/A")</f>
        <v>X</v>
      </c>
      <c r="G132" s="285" t="str">
        <f>IF('ALC Transition Plans'!$Z133="yes",IF('ALC Transition Plans'!AR133=1,"X"," "),"N/A")</f>
        <v>N/A</v>
      </c>
      <c r="H132" s="288">
        <f t="shared" si="6"/>
        <v>2</v>
      </c>
      <c r="I132" s="453" t="str">
        <f>'ALC Transition Plans'!BL133</f>
        <v>F</v>
      </c>
    </row>
    <row r="133" spans="1:9" x14ac:dyDescent="0.3">
      <c r="A133" s="289" t="s">
        <v>15</v>
      </c>
      <c r="B133" s="290" t="s">
        <v>123</v>
      </c>
      <c r="C133" s="285" t="str">
        <f>IF('ALC Transition Plans'!$C134="yes", IF('ALC Transition Plans'!E134="X", IF('ALC Transition Plans'!F134,"X"," ")," "),"N/A")</f>
        <v xml:space="preserve"> </v>
      </c>
      <c r="D133" s="287" t="str">
        <f>IF('ALC Transition Plans'!$C134="yes",IF('ALC Transition Plans'!AP134=1,"X"," "),"N/A")</f>
        <v>X</v>
      </c>
      <c r="E133" s="285" t="str">
        <f>IF('ALC Transition Plans'!$O134="yes", IF('ALC Transition Plans'!Q134="X", IF('ALC Transition Plans'!R134,"X"," ")," "),"N/A")</f>
        <v xml:space="preserve"> </v>
      </c>
      <c r="F133" s="285" t="str">
        <f>IF('ALC Transition Plans'!$O134="yes",IF('ALC Transition Plans'!AQ134=1,"X"," "),"N/A")</f>
        <v>X</v>
      </c>
      <c r="G133" s="285" t="str">
        <f>IF('ALC Transition Plans'!$Z134="yes",IF('ALC Transition Plans'!AR134=1,"X"," "),"N/A")</f>
        <v>N/A</v>
      </c>
      <c r="H133" s="288">
        <f t="shared" si="6"/>
        <v>2</v>
      </c>
      <c r="I133" s="453" t="str">
        <f>'ALC Transition Plans'!BL134</f>
        <v>F</v>
      </c>
    </row>
    <row r="134" spans="1:9" x14ac:dyDescent="0.3">
      <c r="A134" s="289" t="s">
        <v>15</v>
      </c>
      <c r="B134" s="290" t="s">
        <v>124</v>
      </c>
      <c r="C134" s="285" t="str">
        <f>IF('ALC Transition Plans'!$C135="yes", IF('ALC Transition Plans'!E135="X", IF('ALC Transition Plans'!F135,"X"," ")," "),"N/A")</f>
        <v xml:space="preserve"> </v>
      </c>
      <c r="D134" s="287" t="str">
        <f>IF('ALC Transition Plans'!$C135="yes",IF('ALC Transition Plans'!AP135=1,"X"," "),"N/A")</f>
        <v>X</v>
      </c>
      <c r="E134" s="285" t="str">
        <f>IF('ALC Transition Plans'!$O135="yes", IF('ALC Transition Plans'!Q135="X", IF('ALC Transition Plans'!R135,"X"," ")," "),"N/A")</f>
        <v xml:space="preserve"> </v>
      </c>
      <c r="F134" s="285" t="str">
        <f>IF('ALC Transition Plans'!$O135="yes",IF('ALC Transition Plans'!AQ135=1,"X"," "),"N/A")</f>
        <v>X</v>
      </c>
      <c r="G134" s="285" t="str">
        <f>IF('ALC Transition Plans'!$Z135="yes",IF('ALC Transition Plans'!AR135=1,"X"," "),"N/A")</f>
        <v>N/A</v>
      </c>
      <c r="H134" s="288">
        <f t="shared" si="6"/>
        <v>2</v>
      </c>
      <c r="I134" s="453" t="str">
        <f>'ALC Transition Plans'!BL135</f>
        <v>F</v>
      </c>
    </row>
    <row r="135" spans="1:9" x14ac:dyDescent="0.3">
      <c r="A135" s="289" t="s">
        <v>15</v>
      </c>
      <c r="B135" s="290" t="s">
        <v>125</v>
      </c>
      <c r="C135" s="285" t="str">
        <f>IF('ALC Transition Plans'!$C136="yes", IF('ALC Transition Plans'!E136="X", IF('ALC Transition Plans'!F136,"X"," ")," "),"N/A")</f>
        <v xml:space="preserve"> </v>
      </c>
      <c r="D135" s="287" t="str">
        <f>IF('ALC Transition Plans'!$C136="yes",IF('ALC Transition Plans'!AP136=1,"X"," "),"N/A")</f>
        <v>X</v>
      </c>
      <c r="E135" s="285" t="str">
        <f>IF('ALC Transition Plans'!$O136="yes", IF('ALC Transition Plans'!Q136="X", IF('ALC Transition Plans'!R136,"X"," ")," "),"N/A")</f>
        <v xml:space="preserve"> </v>
      </c>
      <c r="F135" s="285" t="str">
        <f>IF('ALC Transition Plans'!$O136="yes",IF('ALC Transition Plans'!AQ136=1,"X"," "),"N/A")</f>
        <v>X</v>
      </c>
      <c r="G135" s="285" t="str">
        <f>IF('ALC Transition Plans'!$Z136="yes",IF('ALC Transition Plans'!AR136=1,"X"," "),"N/A")</f>
        <v>N/A</v>
      </c>
      <c r="H135" s="288">
        <f t="shared" si="6"/>
        <v>2</v>
      </c>
      <c r="I135" s="453" t="str">
        <f>'ALC Transition Plans'!BL136</f>
        <v>F</v>
      </c>
    </row>
    <row r="136" spans="1:9" x14ac:dyDescent="0.3">
      <c r="A136" s="289" t="s">
        <v>15</v>
      </c>
      <c r="B136" s="290" t="s">
        <v>126</v>
      </c>
      <c r="C136" s="285" t="str">
        <f>IF('ALC Transition Plans'!$C137="yes", IF('ALC Transition Plans'!E137="X", IF('ALC Transition Plans'!F137,"X"," ")," "),"N/A")</f>
        <v xml:space="preserve"> </v>
      </c>
      <c r="D136" s="287" t="str">
        <f>IF('ALC Transition Plans'!$C137="yes",IF('ALC Transition Plans'!AP137=1,"X"," "),"N/A")</f>
        <v>X</v>
      </c>
      <c r="E136" s="285" t="str">
        <f>IF('ALC Transition Plans'!$O137="yes", IF('ALC Transition Plans'!Q137="X", IF('ALC Transition Plans'!R137,"X"," ")," "),"N/A")</f>
        <v xml:space="preserve"> </v>
      </c>
      <c r="F136" s="285" t="str">
        <f>IF('ALC Transition Plans'!$O137="yes",IF('ALC Transition Plans'!AQ137=1,"X"," "),"N/A")</f>
        <v>X</v>
      </c>
      <c r="G136" s="285" t="str">
        <f>IF('ALC Transition Plans'!$Z137="yes",IF('ALC Transition Plans'!AR137=1,"X"," "),"N/A")</f>
        <v>N/A</v>
      </c>
      <c r="H136" s="288">
        <f t="shared" si="6"/>
        <v>2</v>
      </c>
      <c r="I136" s="453" t="str">
        <f>'ALC Transition Plans'!BL137</f>
        <v>F</v>
      </c>
    </row>
    <row r="137" spans="1:9" x14ac:dyDescent="0.3">
      <c r="A137" s="289" t="s">
        <v>15</v>
      </c>
      <c r="B137" s="290" t="s">
        <v>127</v>
      </c>
      <c r="C137" s="285" t="str">
        <f>IF('ALC Transition Plans'!$C138="yes", IF('ALC Transition Plans'!E138="X", IF('ALC Transition Plans'!F138,"X"," ")," "),"N/A")</f>
        <v xml:space="preserve"> </v>
      </c>
      <c r="D137" s="287" t="str">
        <f>IF('ALC Transition Plans'!$C138="yes",IF('ALC Transition Plans'!AP138=1,"X"," "),"N/A")</f>
        <v>X</v>
      </c>
      <c r="E137" s="285" t="str">
        <f>IF('ALC Transition Plans'!$O138="yes", IF('ALC Transition Plans'!Q138="X", IF('ALC Transition Plans'!R138,"X"," ")," "),"N/A")</f>
        <v xml:space="preserve"> </v>
      </c>
      <c r="F137" s="285" t="str">
        <f>IF('ALC Transition Plans'!$O138="yes",IF('ALC Transition Plans'!AQ138=1,"X"," "),"N/A")</f>
        <v>X</v>
      </c>
      <c r="G137" s="285" t="str">
        <f>IF('ALC Transition Plans'!$Z138="yes",IF('ALC Transition Plans'!AR138=1,"X"," "),"N/A")</f>
        <v>N/A</v>
      </c>
      <c r="H137" s="288">
        <f t="shared" si="6"/>
        <v>2</v>
      </c>
      <c r="I137" s="453" t="str">
        <f>'ALC Transition Plans'!BL138</f>
        <v>F</v>
      </c>
    </row>
    <row r="138" spans="1:9" x14ac:dyDescent="0.3">
      <c r="A138" s="289" t="s">
        <v>15</v>
      </c>
      <c r="B138" s="290" t="s">
        <v>128</v>
      </c>
      <c r="C138" s="285" t="str">
        <f>IF('ALC Transition Plans'!$C139="yes", IF('ALC Transition Plans'!E139="X", IF('ALC Transition Plans'!F139,"X"," ")," "),"N/A")</f>
        <v xml:space="preserve"> </v>
      </c>
      <c r="D138" s="287" t="str">
        <f>IF('ALC Transition Plans'!$C139="yes",IF('ALC Transition Plans'!AP139=1,"X"," "),"N/A")</f>
        <v>X</v>
      </c>
      <c r="E138" s="285" t="str">
        <f>IF('ALC Transition Plans'!$O139="yes", IF('ALC Transition Plans'!Q139="X", IF('ALC Transition Plans'!R139,"X"," ")," "),"N/A")</f>
        <v xml:space="preserve"> </v>
      </c>
      <c r="F138" s="285" t="str">
        <f>IF('ALC Transition Plans'!$O139="yes",IF('ALC Transition Plans'!AQ139=1,"X"," "),"N/A")</f>
        <v>X</v>
      </c>
      <c r="G138" s="285" t="str">
        <f>IF('ALC Transition Plans'!$Z139="yes",IF('ALC Transition Plans'!AR139=1,"X"," "),"N/A")</f>
        <v>N/A</v>
      </c>
      <c r="H138" s="288">
        <f t="shared" si="6"/>
        <v>2</v>
      </c>
      <c r="I138" s="453" t="str">
        <f>'ALC Transition Plans'!BL139</f>
        <v>F</v>
      </c>
    </row>
    <row r="139" spans="1:9" x14ac:dyDescent="0.3">
      <c r="A139" s="289" t="s">
        <v>15</v>
      </c>
      <c r="B139" s="290" t="s">
        <v>129</v>
      </c>
      <c r="C139" s="285" t="str">
        <f>IF('ALC Transition Plans'!$C140="yes", IF('ALC Transition Plans'!E140="X", IF('ALC Transition Plans'!F140,"X"," ")," "),"N/A")</f>
        <v xml:space="preserve"> </v>
      </c>
      <c r="D139" s="287" t="str">
        <f>IF('ALC Transition Plans'!$C140="yes",IF('ALC Transition Plans'!AP140=1,"X"," "),"N/A")</f>
        <v>X</v>
      </c>
      <c r="E139" s="285" t="str">
        <f>IF('ALC Transition Plans'!$O140="yes", IF('ALC Transition Plans'!Q140="X", IF('ALC Transition Plans'!R140,"X"," ")," "),"N/A")</f>
        <v xml:space="preserve"> </v>
      </c>
      <c r="F139" s="285" t="str">
        <f>IF('ALC Transition Plans'!$O140="yes",IF('ALC Transition Plans'!AQ140=1,"X"," "),"N/A")</f>
        <v>X</v>
      </c>
      <c r="G139" s="285" t="str">
        <f>IF('ALC Transition Plans'!$Z140="yes",IF('ALC Transition Plans'!AR140=1,"X"," "),"N/A")</f>
        <v>N/A</v>
      </c>
      <c r="H139" s="288">
        <f t="shared" si="6"/>
        <v>2</v>
      </c>
      <c r="I139" s="453" t="str">
        <f>'ALC Transition Plans'!BL140</f>
        <v>F</v>
      </c>
    </row>
    <row r="140" spans="1:9" x14ac:dyDescent="0.3">
      <c r="A140" s="289" t="s">
        <v>15</v>
      </c>
      <c r="B140" s="290" t="s">
        <v>130</v>
      </c>
      <c r="C140" s="285" t="str">
        <f>IF('ALC Transition Plans'!$C141="yes", IF('ALC Transition Plans'!E141="X", IF('ALC Transition Plans'!F141,"X"," ")," "),"N/A")</f>
        <v xml:space="preserve"> </v>
      </c>
      <c r="D140" s="287" t="str">
        <f>IF('ALC Transition Plans'!$C141="yes",IF('ALC Transition Plans'!AP141=1,"X"," "),"N/A")</f>
        <v>X</v>
      </c>
      <c r="E140" s="285" t="str">
        <f>IF('ALC Transition Plans'!$O141="yes", IF('ALC Transition Plans'!Q141="X", IF('ALC Transition Plans'!R141,"X"," ")," "),"N/A")</f>
        <v xml:space="preserve"> </v>
      </c>
      <c r="F140" s="285" t="str">
        <f>IF('ALC Transition Plans'!$O141="yes",IF('ALC Transition Plans'!AQ141=1,"X"," "),"N/A")</f>
        <v>X</v>
      </c>
      <c r="G140" s="285" t="str">
        <f>IF('ALC Transition Plans'!$Z141="yes",IF('ALC Transition Plans'!AR141=1,"X"," "),"N/A")</f>
        <v>N/A</v>
      </c>
      <c r="H140" s="288">
        <f t="shared" si="6"/>
        <v>2</v>
      </c>
      <c r="I140" s="453" t="str">
        <f>'ALC Transition Plans'!BL141</f>
        <v>F</v>
      </c>
    </row>
    <row r="141" spans="1:9" x14ac:dyDescent="0.3">
      <c r="A141" s="289" t="s">
        <v>15</v>
      </c>
      <c r="B141" s="290" t="s">
        <v>131</v>
      </c>
      <c r="C141" s="285" t="str">
        <f>IF('ALC Transition Plans'!$C142="yes", IF('ALC Transition Plans'!E142="X", IF('ALC Transition Plans'!F142,"X"," ")," "),"N/A")</f>
        <v xml:space="preserve"> </v>
      </c>
      <c r="D141" s="287" t="str">
        <f>IF('ALC Transition Plans'!$C142="yes",IF('ALC Transition Plans'!AP142=1,"X"," "),"N/A")</f>
        <v>X</v>
      </c>
      <c r="E141" s="285" t="str">
        <f>IF('ALC Transition Plans'!$O142="yes", IF('ALC Transition Plans'!Q142="X", IF('ALC Transition Plans'!R142,"X"," ")," "),"N/A")</f>
        <v xml:space="preserve"> </v>
      </c>
      <c r="F141" s="285" t="str">
        <f>IF('ALC Transition Plans'!$O142="yes",IF('ALC Transition Plans'!AQ142=1,"X"," "),"N/A")</f>
        <v>X</v>
      </c>
      <c r="G141" s="285" t="str">
        <f>IF('ALC Transition Plans'!$Z142="yes",IF('ALC Transition Plans'!AR142=1,"X"," "),"N/A")</f>
        <v>N/A</v>
      </c>
      <c r="H141" s="288">
        <f t="shared" si="6"/>
        <v>2</v>
      </c>
      <c r="I141" s="453" t="str">
        <f>'ALC Transition Plans'!BL142</f>
        <v>F</v>
      </c>
    </row>
    <row r="142" spans="1:9" x14ac:dyDescent="0.3">
      <c r="A142" s="289" t="s">
        <v>15</v>
      </c>
      <c r="B142" s="290" t="s">
        <v>132</v>
      </c>
      <c r="C142" s="285" t="str">
        <f>IF('ALC Transition Plans'!$C143="yes", IF('ALC Transition Plans'!E143="X", IF('ALC Transition Plans'!F143,"X"," ")," "),"N/A")</f>
        <v xml:space="preserve"> </v>
      </c>
      <c r="D142" s="287" t="str">
        <f>IF('ALC Transition Plans'!$C143="yes",IF('ALC Transition Plans'!AP143=1,"X"," "),"N/A")</f>
        <v>X</v>
      </c>
      <c r="E142" s="285" t="str">
        <f>IF('ALC Transition Plans'!$O143="yes", IF('ALC Transition Plans'!Q143="X", IF('ALC Transition Plans'!R143,"X"," ")," "),"N/A")</f>
        <v xml:space="preserve"> </v>
      </c>
      <c r="F142" s="285" t="str">
        <f>IF('ALC Transition Plans'!$O143="yes",IF('ALC Transition Plans'!AQ143=1,"X"," "),"N/A")</f>
        <v>X</v>
      </c>
      <c r="G142" s="285" t="str">
        <f>IF('ALC Transition Plans'!$Z143="yes",IF('ALC Transition Plans'!AR143=1,"X"," "),"N/A")</f>
        <v>N/A</v>
      </c>
      <c r="H142" s="288">
        <f t="shared" si="6"/>
        <v>2</v>
      </c>
      <c r="I142" s="453" t="str">
        <f>'ALC Transition Plans'!BL143</f>
        <v>F</v>
      </c>
    </row>
    <row r="143" spans="1:9" x14ac:dyDescent="0.3">
      <c r="A143" s="289" t="s">
        <v>15</v>
      </c>
      <c r="B143" s="290" t="s">
        <v>133</v>
      </c>
      <c r="C143" s="285" t="str">
        <f>IF('ALC Transition Plans'!$C144="yes", IF('ALC Transition Plans'!E144="X", IF('ALC Transition Plans'!F144,"X"," ")," "),"N/A")</f>
        <v xml:space="preserve"> </v>
      </c>
      <c r="D143" s="287" t="str">
        <f>IF('ALC Transition Plans'!$C144="yes",IF('ALC Transition Plans'!AP144=1,"X"," "),"N/A")</f>
        <v>X</v>
      </c>
      <c r="E143" s="285" t="str">
        <f>IF('ALC Transition Plans'!$O144="yes", IF('ALC Transition Plans'!Q144="X", IF('ALC Transition Plans'!R144,"X"," ")," "),"N/A")</f>
        <v xml:space="preserve"> </v>
      </c>
      <c r="F143" s="285" t="str">
        <f>IF('ALC Transition Plans'!$O144="yes",IF('ALC Transition Plans'!AQ144=1,"X"," "),"N/A")</f>
        <v>X</v>
      </c>
      <c r="G143" s="285" t="str">
        <f>IF('ALC Transition Plans'!$Z144="yes",IF('ALC Transition Plans'!AR144=1,"X"," "),"N/A")</f>
        <v>N/A</v>
      </c>
      <c r="H143" s="288">
        <f t="shared" ref="H143:H206" si="7">COUNTIF(C143:G143,"X")</f>
        <v>2</v>
      </c>
      <c r="I143" s="453" t="str">
        <f>'ALC Transition Plans'!BL144</f>
        <v>F</v>
      </c>
    </row>
    <row r="144" spans="1:9" x14ac:dyDescent="0.3">
      <c r="A144" s="289" t="s">
        <v>15</v>
      </c>
      <c r="B144" s="290" t="s">
        <v>134</v>
      </c>
      <c r="C144" s="285" t="str">
        <f>IF('ALC Transition Plans'!$C145="yes", IF('ALC Transition Plans'!E145="X", IF('ALC Transition Plans'!F145,"X"," ")," "),"N/A")</f>
        <v xml:space="preserve"> </v>
      </c>
      <c r="D144" s="287" t="str">
        <f>IF('ALC Transition Plans'!$C145="yes",IF('ALC Transition Plans'!AP145=1,"X"," "),"N/A")</f>
        <v>X</v>
      </c>
      <c r="E144" s="285" t="str">
        <f>IF('ALC Transition Plans'!$O145="yes", IF('ALC Transition Plans'!Q145="X", IF('ALC Transition Plans'!R145,"X"," ")," "),"N/A")</f>
        <v xml:space="preserve"> </v>
      </c>
      <c r="F144" s="285" t="str">
        <f>IF('ALC Transition Plans'!$O145="yes",IF('ALC Transition Plans'!AQ145=1,"X"," "),"N/A")</f>
        <v>X</v>
      </c>
      <c r="G144" s="285" t="str">
        <f>IF('ALC Transition Plans'!$Z145="yes",IF('ALC Transition Plans'!AR145=1,"X"," "),"N/A")</f>
        <v>N/A</v>
      </c>
      <c r="H144" s="288">
        <f t="shared" si="7"/>
        <v>2</v>
      </c>
      <c r="I144" s="453" t="str">
        <f>'ALC Transition Plans'!BL145</f>
        <v>F</v>
      </c>
    </row>
    <row r="145" spans="1:9" x14ac:dyDescent="0.3">
      <c r="A145" s="289" t="s">
        <v>15</v>
      </c>
      <c r="B145" s="290" t="s">
        <v>135</v>
      </c>
      <c r="C145" s="285" t="str">
        <f>IF('ALC Transition Plans'!$C146="yes", IF('ALC Transition Plans'!E146="X", IF('ALC Transition Plans'!F146,"X"," ")," "),"N/A")</f>
        <v xml:space="preserve"> </v>
      </c>
      <c r="D145" s="287" t="str">
        <f>IF('ALC Transition Plans'!$C146="yes",IF('ALC Transition Plans'!AP146=1,"X"," "),"N/A")</f>
        <v>X</v>
      </c>
      <c r="E145" s="285" t="str">
        <f>IF('ALC Transition Plans'!$O146="yes", IF('ALC Transition Plans'!Q146="X", IF('ALC Transition Plans'!R146,"X"," ")," "),"N/A")</f>
        <v xml:space="preserve"> </v>
      </c>
      <c r="F145" s="285" t="str">
        <f>IF('ALC Transition Plans'!$O146="yes",IF('ALC Transition Plans'!AQ146=1,"X"," "),"N/A")</f>
        <v>X</v>
      </c>
      <c r="G145" s="285" t="str">
        <f>IF('ALC Transition Plans'!$Z146="yes",IF('ALC Transition Plans'!AR146=1,"X"," "),"N/A")</f>
        <v>N/A</v>
      </c>
      <c r="H145" s="288">
        <f t="shared" si="7"/>
        <v>2</v>
      </c>
      <c r="I145" s="453" t="str">
        <f>'ALC Transition Plans'!BL146</f>
        <v>F</v>
      </c>
    </row>
    <row r="146" spans="1:9" x14ac:dyDescent="0.3">
      <c r="A146" s="289" t="s">
        <v>15</v>
      </c>
      <c r="B146" s="290" t="s">
        <v>136</v>
      </c>
      <c r="C146" s="285" t="str">
        <f>IF('ALC Transition Plans'!$C147="yes", IF('ALC Transition Plans'!E147="X", IF('ALC Transition Plans'!F147,"X"," ")," "),"N/A")</f>
        <v xml:space="preserve"> </v>
      </c>
      <c r="D146" s="287" t="str">
        <f>IF('ALC Transition Plans'!$C147="yes",IF('ALC Transition Plans'!AP147=1,"X"," "),"N/A")</f>
        <v>X</v>
      </c>
      <c r="E146" s="285" t="str">
        <f>IF('ALC Transition Plans'!$O147="yes", IF('ALC Transition Plans'!Q147="X", IF('ALC Transition Plans'!R147,"X"," ")," "),"N/A")</f>
        <v xml:space="preserve"> </v>
      </c>
      <c r="F146" s="285" t="str">
        <f>IF('ALC Transition Plans'!$O147="yes",IF('ALC Transition Plans'!AQ147=1,"X"," "),"N/A")</f>
        <v>X</v>
      </c>
      <c r="G146" s="285" t="str">
        <f>IF('ALC Transition Plans'!$Z147="yes",IF('ALC Transition Plans'!AR147=1,"X"," "),"N/A")</f>
        <v>N/A</v>
      </c>
      <c r="H146" s="288">
        <f t="shared" si="7"/>
        <v>2</v>
      </c>
      <c r="I146" s="453" t="str">
        <f>'ALC Transition Plans'!BL147</f>
        <v>F</v>
      </c>
    </row>
    <row r="147" spans="1:9" x14ac:dyDescent="0.3">
      <c r="A147" s="289" t="s">
        <v>15</v>
      </c>
      <c r="B147" s="290" t="s">
        <v>137</v>
      </c>
      <c r="C147" s="285" t="str">
        <f>IF('ALC Transition Plans'!$C148="yes", IF('ALC Transition Plans'!E148="X", IF('ALC Transition Plans'!F148,"X"," ")," "),"N/A")</f>
        <v xml:space="preserve"> </v>
      </c>
      <c r="D147" s="287" t="str">
        <f>IF('ALC Transition Plans'!$C148="yes",IF('ALC Transition Plans'!AP148=1,"X"," "),"N/A")</f>
        <v>X</v>
      </c>
      <c r="E147" s="285" t="str">
        <f>IF('ALC Transition Plans'!$O148="yes", IF('ALC Transition Plans'!Q148="X", IF('ALC Transition Plans'!R148,"X"," ")," "),"N/A")</f>
        <v xml:space="preserve"> </v>
      </c>
      <c r="F147" s="285" t="str">
        <f>IF('ALC Transition Plans'!$O148="yes",IF('ALC Transition Plans'!AQ148=1,"X"," "),"N/A")</f>
        <v>X</v>
      </c>
      <c r="G147" s="285" t="str">
        <f>IF('ALC Transition Plans'!$Z148="yes",IF('ALC Transition Plans'!AR148=1,"X"," "),"N/A")</f>
        <v>N/A</v>
      </c>
      <c r="H147" s="288">
        <f t="shared" si="7"/>
        <v>2</v>
      </c>
      <c r="I147" s="453" t="str">
        <f>'ALC Transition Plans'!BL148</f>
        <v>F</v>
      </c>
    </row>
    <row r="148" spans="1:9" x14ac:dyDescent="0.3">
      <c r="A148" s="289" t="s">
        <v>15</v>
      </c>
      <c r="B148" s="290" t="s">
        <v>138</v>
      </c>
      <c r="C148" s="285" t="str">
        <f>IF('ALC Transition Plans'!$C149="yes", IF('ALC Transition Plans'!E149="X", IF('ALC Transition Plans'!F149,"X"," ")," "),"N/A")</f>
        <v xml:space="preserve"> </v>
      </c>
      <c r="D148" s="287" t="str">
        <f>IF('ALC Transition Plans'!$C149="yes",IF('ALC Transition Plans'!AP149=1,"X"," "),"N/A")</f>
        <v>X</v>
      </c>
      <c r="E148" s="285" t="str">
        <f>IF('ALC Transition Plans'!$O149="yes", IF('ALC Transition Plans'!Q149="X", IF('ALC Transition Plans'!R149,"X"," ")," "),"N/A")</f>
        <v xml:space="preserve"> </v>
      </c>
      <c r="F148" s="285" t="str">
        <f>IF('ALC Transition Plans'!$O149="yes",IF('ALC Transition Plans'!AQ149=1,"X"," "),"N/A")</f>
        <v>X</v>
      </c>
      <c r="G148" s="285" t="str">
        <f>IF('ALC Transition Plans'!$Z149="yes",IF('ALC Transition Plans'!AR149=1,"X"," "),"N/A")</f>
        <v>N/A</v>
      </c>
      <c r="H148" s="288">
        <f t="shared" si="7"/>
        <v>2</v>
      </c>
      <c r="I148" s="453" t="str">
        <f>'ALC Transition Plans'!BL149</f>
        <v>F</v>
      </c>
    </row>
    <row r="149" spans="1:9" x14ac:dyDescent="0.3">
      <c r="A149" s="289" t="s">
        <v>15</v>
      </c>
      <c r="B149" s="290" t="s">
        <v>139</v>
      </c>
      <c r="C149" s="285" t="str">
        <f>IF('ALC Transition Plans'!$C150="yes", IF('ALC Transition Plans'!E150="X", IF('ALC Transition Plans'!F150,"X"," ")," "),"N/A")</f>
        <v xml:space="preserve"> </v>
      </c>
      <c r="D149" s="287" t="str">
        <f>IF('ALC Transition Plans'!$C150="yes",IF('ALC Transition Plans'!AP150=1,"X"," "),"N/A")</f>
        <v>X</v>
      </c>
      <c r="E149" s="285" t="str">
        <f>IF('ALC Transition Plans'!$O150="yes", IF('ALC Transition Plans'!Q150="X", IF('ALC Transition Plans'!R150,"X"," ")," "),"N/A")</f>
        <v xml:space="preserve"> </v>
      </c>
      <c r="F149" s="285" t="str">
        <f>IF('ALC Transition Plans'!$O150="yes",IF('ALC Transition Plans'!AQ150=1,"X"," "),"N/A")</f>
        <v>X</v>
      </c>
      <c r="G149" s="285" t="str">
        <f>IF('ALC Transition Plans'!$Z150="yes",IF('ALC Transition Plans'!AR150=1,"X"," "),"N/A")</f>
        <v>N/A</v>
      </c>
      <c r="H149" s="288">
        <f t="shared" si="7"/>
        <v>2</v>
      </c>
      <c r="I149" s="453" t="str">
        <f>'ALC Transition Plans'!BL150</f>
        <v>F</v>
      </c>
    </row>
    <row r="150" spans="1:9" x14ac:dyDescent="0.3">
      <c r="A150" s="289" t="s">
        <v>15</v>
      </c>
      <c r="B150" s="290" t="s">
        <v>140</v>
      </c>
      <c r="C150" s="285" t="str">
        <f>IF('ALC Transition Plans'!$C151="yes", IF('ALC Transition Plans'!E151="X", IF('ALC Transition Plans'!F151,"X"," ")," "),"N/A")</f>
        <v xml:space="preserve"> </v>
      </c>
      <c r="D150" s="287" t="str">
        <f>IF('ALC Transition Plans'!$C151="yes",IF('ALC Transition Plans'!AP151=1,"X"," "),"N/A")</f>
        <v>X</v>
      </c>
      <c r="E150" s="285" t="str">
        <f>IF('ALC Transition Plans'!$O151="yes", IF('ALC Transition Plans'!Q151="X", IF('ALC Transition Plans'!R151,"X"," ")," "),"N/A")</f>
        <v xml:space="preserve"> </v>
      </c>
      <c r="F150" s="285" t="str">
        <f>IF('ALC Transition Plans'!$O151="yes",IF('ALC Transition Plans'!AQ151=1,"X"," "),"N/A")</f>
        <v>X</v>
      </c>
      <c r="G150" s="285" t="str">
        <f>IF('ALC Transition Plans'!$Z151="yes",IF('ALC Transition Plans'!AR151=1,"X"," "),"N/A")</f>
        <v>N/A</v>
      </c>
      <c r="H150" s="288">
        <f t="shared" si="7"/>
        <v>2</v>
      </c>
      <c r="I150" s="453" t="str">
        <f>'ALC Transition Plans'!BL151</f>
        <v>F</v>
      </c>
    </row>
    <row r="151" spans="1:9" x14ac:dyDescent="0.3">
      <c r="A151" s="289" t="s">
        <v>15</v>
      </c>
      <c r="B151" s="290" t="s">
        <v>141</v>
      </c>
      <c r="C151" s="285" t="str">
        <f>IF('ALC Transition Plans'!$C152="yes", IF('ALC Transition Plans'!E152="X", IF('ALC Transition Plans'!F152,"X"," ")," "),"N/A")</f>
        <v xml:space="preserve"> </v>
      </c>
      <c r="D151" s="287" t="str">
        <f>IF('ALC Transition Plans'!$C152="yes",IF('ALC Transition Plans'!AP152=1,"X"," "),"N/A")</f>
        <v>X</v>
      </c>
      <c r="E151" s="285" t="str">
        <f>IF('ALC Transition Plans'!$O152="yes", IF('ALC Transition Plans'!Q152="X", IF('ALC Transition Plans'!R152,"X"," ")," "),"N/A")</f>
        <v xml:space="preserve"> </v>
      </c>
      <c r="F151" s="285" t="str">
        <f>IF('ALC Transition Plans'!$O152="yes",IF('ALC Transition Plans'!AQ152=1,"X"," "),"N/A")</f>
        <v>X</v>
      </c>
      <c r="G151" s="285" t="str">
        <f>IF('ALC Transition Plans'!$Z152="yes",IF('ALC Transition Plans'!AR152=1,"X"," "),"N/A")</f>
        <v>N/A</v>
      </c>
      <c r="H151" s="288">
        <f t="shared" si="7"/>
        <v>2</v>
      </c>
      <c r="I151" s="453" t="str">
        <f>'ALC Transition Plans'!BL152</f>
        <v>F</v>
      </c>
    </row>
    <row r="152" spans="1:9" x14ac:dyDescent="0.3">
      <c r="A152" s="289" t="s">
        <v>15</v>
      </c>
      <c r="B152" s="290" t="s">
        <v>142</v>
      </c>
      <c r="C152" s="285" t="str">
        <f>IF('ALC Transition Plans'!$C153="yes", IF('ALC Transition Plans'!E153="X", IF('ALC Transition Plans'!F153,"X"," ")," "),"N/A")</f>
        <v xml:space="preserve"> </v>
      </c>
      <c r="D152" s="287" t="str">
        <f>IF('ALC Transition Plans'!$C153="yes",IF('ALC Transition Plans'!AP153=1,"X"," "),"N/A")</f>
        <v>X</v>
      </c>
      <c r="E152" s="285" t="str">
        <f>IF('ALC Transition Plans'!$O153="yes", IF('ALC Transition Plans'!Q153="X", IF('ALC Transition Plans'!R153,"X"," ")," "),"N/A")</f>
        <v xml:space="preserve"> </v>
      </c>
      <c r="F152" s="285" t="str">
        <f>IF('ALC Transition Plans'!$O153="yes",IF('ALC Transition Plans'!AQ153=1,"X"," "),"N/A")</f>
        <v>X</v>
      </c>
      <c r="G152" s="285" t="str">
        <f>IF('ALC Transition Plans'!$Z153="yes",IF('ALC Transition Plans'!AR153=1,"X"," "),"N/A")</f>
        <v>N/A</v>
      </c>
      <c r="H152" s="288">
        <f t="shared" si="7"/>
        <v>2</v>
      </c>
      <c r="I152" s="453" t="str">
        <f>'ALC Transition Plans'!BL153</f>
        <v>F</v>
      </c>
    </row>
    <row r="153" spans="1:9" x14ac:dyDescent="0.3">
      <c r="A153" s="289" t="s">
        <v>15</v>
      </c>
      <c r="B153" s="290" t="s">
        <v>143</v>
      </c>
      <c r="C153" s="285" t="str">
        <f>IF('ALC Transition Plans'!$C154="yes", IF('ALC Transition Plans'!E154="X", IF('ALC Transition Plans'!F154,"X"," ")," "),"N/A")</f>
        <v xml:space="preserve"> </v>
      </c>
      <c r="D153" s="287" t="str">
        <f>IF('ALC Transition Plans'!$C154="yes",IF('ALC Transition Plans'!AP154=1,"X"," "),"N/A")</f>
        <v>X</v>
      </c>
      <c r="E153" s="285" t="str">
        <f>IF('ALC Transition Plans'!$O154="yes", IF('ALC Transition Plans'!Q154="X", IF('ALC Transition Plans'!R154,"X"," ")," "),"N/A")</f>
        <v xml:space="preserve"> </v>
      </c>
      <c r="F153" s="285" t="str">
        <f>IF('ALC Transition Plans'!$O154="yes",IF('ALC Transition Plans'!AQ154=1,"X"," "),"N/A")</f>
        <v>X</v>
      </c>
      <c r="G153" s="285" t="str">
        <f>IF('ALC Transition Plans'!$Z154="yes",IF('ALC Transition Plans'!AR154=1,"X"," "),"N/A")</f>
        <v>N/A</v>
      </c>
      <c r="H153" s="288">
        <f t="shared" si="7"/>
        <v>2</v>
      </c>
      <c r="I153" s="453" t="str">
        <f>'ALC Transition Plans'!BL154</f>
        <v>F</v>
      </c>
    </row>
    <row r="154" spans="1:9" x14ac:dyDescent="0.3">
      <c r="A154" s="289" t="s">
        <v>15</v>
      </c>
      <c r="B154" s="290" t="s">
        <v>144</v>
      </c>
      <c r="C154" s="285" t="str">
        <f>IF('ALC Transition Plans'!$C155="yes", IF('ALC Transition Plans'!E155="X", IF('ALC Transition Plans'!F155,"X"," ")," "),"N/A")</f>
        <v xml:space="preserve"> </v>
      </c>
      <c r="D154" s="287" t="str">
        <f>IF('ALC Transition Plans'!$C155="yes",IF('ALC Transition Plans'!AP155=1,"X"," "),"N/A")</f>
        <v>X</v>
      </c>
      <c r="E154" s="285" t="str">
        <f>IF('ALC Transition Plans'!$O155="yes", IF('ALC Transition Plans'!Q155="X", IF('ALC Transition Plans'!R155,"X"," ")," "),"N/A")</f>
        <v xml:space="preserve"> </v>
      </c>
      <c r="F154" s="285" t="str">
        <f>IF('ALC Transition Plans'!$O155="yes",IF('ALC Transition Plans'!AQ155=1,"X"," "),"N/A")</f>
        <v>X</v>
      </c>
      <c r="G154" s="285" t="str">
        <f>IF('ALC Transition Plans'!$Z155="yes",IF('ALC Transition Plans'!AR155=1,"X"," "),"N/A")</f>
        <v>N/A</v>
      </c>
      <c r="H154" s="288">
        <f t="shared" si="7"/>
        <v>2</v>
      </c>
      <c r="I154" s="453" t="str">
        <f>'ALC Transition Plans'!BL155</f>
        <v>F</v>
      </c>
    </row>
    <row r="155" spans="1:9" x14ac:dyDescent="0.3">
      <c r="A155" s="289" t="s">
        <v>15</v>
      </c>
      <c r="B155" s="290" t="s">
        <v>145</v>
      </c>
      <c r="C155" s="285" t="str">
        <f>IF('ALC Transition Plans'!$C156="yes", IF('ALC Transition Plans'!E156="X", IF('ALC Transition Plans'!F156,"X"," ")," "),"N/A")</f>
        <v xml:space="preserve"> </v>
      </c>
      <c r="D155" s="287" t="str">
        <f>IF('ALC Transition Plans'!$C156="yes",IF('ALC Transition Plans'!AP156=1,"X"," "),"N/A")</f>
        <v>X</v>
      </c>
      <c r="E155" s="285" t="str">
        <f>IF('ALC Transition Plans'!$O156="yes", IF('ALC Transition Plans'!Q156="X", IF('ALC Transition Plans'!R156,"X"," ")," "),"N/A")</f>
        <v xml:space="preserve"> </v>
      </c>
      <c r="F155" s="285" t="str">
        <f>IF('ALC Transition Plans'!$O156="yes",IF('ALC Transition Plans'!AQ156=1,"X"," "),"N/A")</f>
        <v>X</v>
      </c>
      <c r="G155" s="285" t="str">
        <f>IF('ALC Transition Plans'!$Z156="yes",IF('ALC Transition Plans'!AR156=1,"X"," "),"N/A")</f>
        <v>N/A</v>
      </c>
      <c r="H155" s="288">
        <f t="shared" si="7"/>
        <v>2</v>
      </c>
      <c r="I155" s="453" t="str">
        <f>'ALC Transition Plans'!BL156</f>
        <v>F</v>
      </c>
    </row>
    <row r="156" spans="1:9" x14ac:dyDescent="0.3">
      <c r="A156" s="289" t="s">
        <v>15</v>
      </c>
      <c r="B156" s="290" t="s">
        <v>146</v>
      </c>
      <c r="C156" s="285" t="str">
        <f>IF('ALC Transition Plans'!$C157="yes", IF('ALC Transition Plans'!E157="X", IF('ALC Transition Plans'!F157,"X"," ")," "),"N/A")</f>
        <v xml:space="preserve"> </v>
      </c>
      <c r="D156" s="287" t="str">
        <f>IF('ALC Transition Plans'!$C157="yes",IF('ALC Transition Plans'!AP157=1,"X"," "),"N/A")</f>
        <v>X</v>
      </c>
      <c r="E156" s="285" t="str">
        <f>IF('ALC Transition Plans'!$O157="yes", IF('ALC Transition Plans'!Q157="X", IF('ALC Transition Plans'!R157,"X"," ")," "),"N/A")</f>
        <v xml:space="preserve"> </v>
      </c>
      <c r="F156" s="285" t="str">
        <f>IF('ALC Transition Plans'!$O157="yes",IF('ALC Transition Plans'!AQ157=1,"X"," "),"N/A")</f>
        <v>X</v>
      </c>
      <c r="G156" s="285" t="str">
        <f>IF('ALC Transition Plans'!$Z157="yes",IF('ALC Transition Plans'!AR157=1,"X"," "),"N/A")</f>
        <v>N/A</v>
      </c>
      <c r="H156" s="288">
        <f t="shared" si="7"/>
        <v>2</v>
      </c>
      <c r="I156" s="453" t="str">
        <f>'ALC Transition Plans'!BL157</f>
        <v>F</v>
      </c>
    </row>
    <row r="157" spans="1:9" x14ac:dyDescent="0.3">
      <c r="A157" s="289" t="s">
        <v>15</v>
      </c>
      <c r="B157" s="290" t="s">
        <v>147</v>
      </c>
      <c r="C157" s="285" t="str">
        <f>IF('ALC Transition Plans'!$C158="yes", IF('ALC Transition Plans'!E158="X", IF('ALC Transition Plans'!F158,"X"," ")," "),"N/A")</f>
        <v xml:space="preserve"> </v>
      </c>
      <c r="D157" s="287" t="str">
        <f>IF('ALC Transition Plans'!$C158="yes",IF('ALC Transition Plans'!AP158=1,"X"," "),"N/A")</f>
        <v>X</v>
      </c>
      <c r="E157" s="285" t="str">
        <f>IF('ALC Transition Plans'!$O158="yes", IF('ALC Transition Plans'!Q158="X", IF('ALC Transition Plans'!R158,"X"," ")," "),"N/A")</f>
        <v xml:space="preserve"> </v>
      </c>
      <c r="F157" s="285" t="str">
        <f>IF('ALC Transition Plans'!$O158="yes",IF('ALC Transition Plans'!AQ158=1,"X"," "),"N/A")</f>
        <v>X</v>
      </c>
      <c r="G157" s="285" t="str">
        <f>IF('ALC Transition Plans'!$Z158="yes",IF('ALC Transition Plans'!AR158=1,"X"," "),"N/A")</f>
        <v>N/A</v>
      </c>
      <c r="H157" s="288">
        <f t="shared" si="7"/>
        <v>2</v>
      </c>
      <c r="I157" s="453" t="str">
        <f>'ALC Transition Plans'!BL158</f>
        <v>F</v>
      </c>
    </row>
    <row r="158" spans="1:9" x14ac:dyDescent="0.3">
      <c r="A158" s="289" t="s">
        <v>15</v>
      </c>
      <c r="B158" s="290" t="s">
        <v>148</v>
      </c>
      <c r="C158" s="285" t="str">
        <f>IF('ALC Transition Plans'!$C159="yes", IF('ALC Transition Plans'!E159="X", IF('ALC Transition Plans'!F159,"X"," ")," "),"N/A")</f>
        <v xml:space="preserve"> </v>
      </c>
      <c r="D158" s="287" t="str">
        <f>IF('ALC Transition Plans'!$C159="yes",IF('ALC Transition Plans'!AP159=1,"X"," "),"N/A")</f>
        <v>X</v>
      </c>
      <c r="E158" s="285" t="str">
        <f>IF('ALC Transition Plans'!$O159="yes", IF('ALC Transition Plans'!Q159="X", IF('ALC Transition Plans'!R159,"X"," ")," "),"N/A")</f>
        <v xml:space="preserve"> </v>
      </c>
      <c r="F158" s="285" t="str">
        <f>IF('ALC Transition Plans'!$O159="yes",IF('ALC Transition Plans'!AQ159=1,"X"," "),"N/A")</f>
        <v>X</v>
      </c>
      <c r="G158" s="285" t="str">
        <f>IF('ALC Transition Plans'!$Z159="yes",IF('ALC Transition Plans'!AR159=1,"X"," "),"N/A")</f>
        <v>N/A</v>
      </c>
      <c r="H158" s="288">
        <f t="shared" si="7"/>
        <v>2</v>
      </c>
      <c r="I158" s="453" t="str">
        <f>'ALC Transition Plans'!BL159</f>
        <v>F</v>
      </c>
    </row>
    <row r="159" spans="1:9" x14ac:dyDescent="0.3">
      <c r="A159" s="289" t="s">
        <v>15</v>
      </c>
      <c r="B159" s="290" t="s">
        <v>149</v>
      </c>
      <c r="C159" s="285" t="str">
        <f>IF('ALC Transition Plans'!$C160="yes", IF('ALC Transition Plans'!E160="X", IF('ALC Transition Plans'!F160,"X"," ")," "),"N/A")</f>
        <v xml:space="preserve"> </v>
      </c>
      <c r="D159" s="287" t="str">
        <f>IF('ALC Transition Plans'!$C160="yes",IF('ALC Transition Plans'!AP160=1,"X"," "),"N/A")</f>
        <v>X</v>
      </c>
      <c r="E159" s="285" t="str">
        <f>IF('ALC Transition Plans'!$O160="yes", IF('ALC Transition Plans'!Q160="X", IF('ALC Transition Plans'!R160,"X"," ")," "),"N/A")</f>
        <v xml:space="preserve"> </v>
      </c>
      <c r="F159" s="285" t="str">
        <f>IF('ALC Transition Plans'!$O160="yes",IF('ALC Transition Plans'!AQ160=1,"X"," "),"N/A")</f>
        <v>X</v>
      </c>
      <c r="G159" s="285" t="str">
        <f>IF('ALC Transition Plans'!$Z160="yes",IF('ALC Transition Plans'!AR160=1,"X"," "),"N/A")</f>
        <v>N/A</v>
      </c>
      <c r="H159" s="288">
        <f t="shared" si="7"/>
        <v>2</v>
      </c>
      <c r="I159" s="453" t="str">
        <f>'ALC Transition Plans'!BL160</f>
        <v>F</v>
      </c>
    </row>
    <row r="160" spans="1:9" x14ac:dyDescent="0.3">
      <c r="A160" s="289" t="s">
        <v>15</v>
      </c>
      <c r="B160" s="290" t="s">
        <v>150</v>
      </c>
      <c r="C160" s="285" t="str">
        <f>IF('ALC Transition Plans'!$C161="yes", IF('ALC Transition Plans'!E161="X", IF('ALC Transition Plans'!F161,"X"," ")," "),"N/A")</f>
        <v xml:space="preserve"> </v>
      </c>
      <c r="D160" s="287" t="str">
        <f>IF('ALC Transition Plans'!$C161="yes",IF('ALC Transition Plans'!AP161=1,"X"," "),"N/A")</f>
        <v>X</v>
      </c>
      <c r="E160" s="285" t="str">
        <f>IF('ALC Transition Plans'!$O161="yes", IF('ALC Transition Plans'!Q161="X", IF('ALC Transition Plans'!R161,"X"," ")," "),"N/A")</f>
        <v xml:space="preserve"> </v>
      </c>
      <c r="F160" s="285" t="str">
        <f>IF('ALC Transition Plans'!$O161="yes",IF('ALC Transition Plans'!AQ161=1,"X"," "),"N/A")</f>
        <v>X</v>
      </c>
      <c r="G160" s="285" t="str">
        <f>IF('ALC Transition Plans'!$Z161="yes",IF('ALC Transition Plans'!AR161=1,"X"," "),"N/A")</f>
        <v>N/A</v>
      </c>
      <c r="H160" s="288">
        <f t="shared" si="7"/>
        <v>2</v>
      </c>
      <c r="I160" s="453" t="str">
        <f>'ALC Transition Plans'!BL161</f>
        <v>F</v>
      </c>
    </row>
    <row r="161" spans="1:9" x14ac:dyDescent="0.3">
      <c r="A161" s="289" t="s">
        <v>15</v>
      </c>
      <c r="B161" s="290" t="s">
        <v>151</v>
      </c>
      <c r="C161" s="285" t="str">
        <f>IF('ALC Transition Plans'!$C162="yes", IF('ALC Transition Plans'!E162="X", IF('ALC Transition Plans'!F162,"X"," ")," "),"N/A")</f>
        <v xml:space="preserve"> </v>
      </c>
      <c r="D161" s="287" t="str">
        <f>IF('ALC Transition Plans'!$C162="yes",IF('ALC Transition Plans'!AP162=1,"X"," "),"N/A")</f>
        <v>X</v>
      </c>
      <c r="E161" s="285" t="str">
        <f>IF('ALC Transition Plans'!$O162="yes", IF('ALC Transition Plans'!Q162="X", IF('ALC Transition Plans'!R162,"X"," ")," "),"N/A")</f>
        <v xml:space="preserve"> </v>
      </c>
      <c r="F161" s="285" t="str">
        <f>IF('ALC Transition Plans'!$O162="yes",IF('ALC Transition Plans'!AQ162=1,"X"," "),"N/A")</f>
        <v>X</v>
      </c>
      <c r="G161" s="285" t="str">
        <f>IF('ALC Transition Plans'!$Z162="yes",IF('ALC Transition Plans'!AR162=1,"X"," "),"N/A")</f>
        <v>N/A</v>
      </c>
      <c r="H161" s="288">
        <f t="shared" si="7"/>
        <v>2</v>
      </c>
      <c r="I161" s="453" t="str">
        <f>'ALC Transition Plans'!BL162</f>
        <v>F</v>
      </c>
    </row>
    <row r="162" spans="1:9" x14ac:dyDescent="0.3">
      <c r="A162" s="289" t="s">
        <v>15</v>
      </c>
      <c r="B162" s="290" t="s">
        <v>152</v>
      </c>
      <c r="C162" s="285" t="str">
        <f>IF('ALC Transition Plans'!$C163="yes", IF('ALC Transition Plans'!E163="X", IF('ALC Transition Plans'!F163,"X"," ")," "),"N/A")</f>
        <v xml:space="preserve"> </v>
      </c>
      <c r="D162" s="287" t="str">
        <f>IF('ALC Transition Plans'!$C163="yes",IF('ALC Transition Plans'!AP163=1,"X"," "),"N/A")</f>
        <v>X</v>
      </c>
      <c r="E162" s="285" t="str">
        <f>IF('ALC Transition Plans'!$O163="yes", IF('ALC Transition Plans'!Q163="X", IF('ALC Transition Plans'!R163,"X"," ")," "),"N/A")</f>
        <v xml:space="preserve"> </v>
      </c>
      <c r="F162" s="285" t="str">
        <f>IF('ALC Transition Plans'!$O163="yes",IF('ALC Transition Plans'!AQ163=1,"X"," "),"N/A")</f>
        <v>X</v>
      </c>
      <c r="G162" s="285" t="str">
        <f>IF('ALC Transition Plans'!$Z163="yes",IF('ALC Transition Plans'!AR163=1,"X"," "),"N/A")</f>
        <v>N/A</v>
      </c>
      <c r="H162" s="288">
        <f t="shared" si="7"/>
        <v>2</v>
      </c>
      <c r="I162" s="453" t="str">
        <f>'ALC Transition Plans'!BL163</f>
        <v>F</v>
      </c>
    </row>
    <row r="163" spans="1:9" x14ac:dyDescent="0.3">
      <c r="A163" s="289" t="s">
        <v>15</v>
      </c>
      <c r="B163" s="290" t="s">
        <v>153</v>
      </c>
      <c r="C163" s="285" t="str">
        <f>IF('ALC Transition Plans'!$C164="yes", IF('ALC Transition Plans'!E164="X", IF('ALC Transition Plans'!F164,"X"," ")," "),"N/A")</f>
        <v xml:space="preserve"> </v>
      </c>
      <c r="D163" s="287" t="str">
        <f>IF('ALC Transition Plans'!$C164="yes",IF('ALC Transition Plans'!AP164=1,"X"," "),"N/A")</f>
        <v>X</v>
      </c>
      <c r="E163" s="285" t="str">
        <f>IF('ALC Transition Plans'!$O164="yes", IF('ALC Transition Plans'!Q164="X", IF('ALC Transition Plans'!R164,"X"," ")," "),"N/A")</f>
        <v xml:space="preserve"> </v>
      </c>
      <c r="F163" s="285" t="str">
        <f>IF('ALC Transition Plans'!$O164="yes",IF('ALC Transition Plans'!AQ164=1,"X"," "),"N/A")</f>
        <v>X</v>
      </c>
      <c r="G163" s="285" t="str">
        <f>IF('ALC Transition Plans'!$Z164="yes",IF('ALC Transition Plans'!AR164=1,"X"," "),"N/A")</f>
        <v>N/A</v>
      </c>
      <c r="H163" s="288">
        <f t="shared" si="7"/>
        <v>2</v>
      </c>
      <c r="I163" s="453" t="str">
        <f>'ALC Transition Plans'!BL164</f>
        <v>F</v>
      </c>
    </row>
    <row r="164" spans="1:9" x14ac:dyDescent="0.3">
      <c r="A164" s="289" t="s">
        <v>15</v>
      </c>
      <c r="B164" s="290" t="s">
        <v>154</v>
      </c>
      <c r="C164" s="285" t="str">
        <f>IF('ALC Transition Plans'!$C165="yes", IF('ALC Transition Plans'!E165="X", IF('ALC Transition Plans'!F165,"X"," ")," "),"N/A")</f>
        <v xml:space="preserve"> </v>
      </c>
      <c r="D164" s="287" t="str">
        <f>IF('ALC Transition Plans'!$C165="yes",IF('ALC Transition Plans'!AP165=1,"X"," "),"N/A")</f>
        <v>X</v>
      </c>
      <c r="E164" s="285" t="str">
        <f>IF('ALC Transition Plans'!$O165="yes", IF('ALC Transition Plans'!Q165="X", IF('ALC Transition Plans'!R165,"X"," ")," "),"N/A")</f>
        <v xml:space="preserve"> </v>
      </c>
      <c r="F164" s="285" t="str">
        <f>IF('ALC Transition Plans'!$O165="yes",IF('ALC Transition Plans'!AQ165=1,"X"," "),"N/A")</f>
        <v>X</v>
      </c>
      <c r="G164" s="285" t="str">
        <f>IF('ALC Transition Plans'!$Z165="yes",IF('ALC Transition Plans'!AR165=1,"X"," "),"N/A")</f>
        <v>N/A</v>
      </c>
      <c r="H164" s="288">
        <f t="shared" si="7"/>
        <v>2</v>
      </c>
      <c r="I164" s="453" t="str">
        <f>'ALC Transition Plans'!BL165</f>
        <v>F</v>
      </c>
    </row>
    <row r="165" spans="1:9" x14ac:dyDescent="0.3">
      <c r="A165" s="289" t="s">
        <v>15</v>
      </c>
      <c r="B165" s="290" t="s">
        <v>155</v>
      </c>
      <c r="C165" s="285" t="str">
        <f>IF('ALC Transition Plans'!$C166="yes", IF('ALC Transition Plans'!E166="X", IF('ALC Transition Plans'!F166,"X"," ")," "),"N/A")</f>
        <v xml:space="preserve"> </v>
      </c>
      <c r="D165" s="287" t="str">
        <f>IF('ALC Transition Plans'!$C166="yes",IF('ALC Transition Plans'!AP166=1,"X"," "),"N/A")</f>
        <v>X</v>
      </c>
      <c r="E165" s="285" t="str">
        <f>IF('ALC Transition Plans'!$O166="yes", IF('ALC Transition Plans'!Q166="X", IF('ALC Transition Plans'!R166,"X"," ")," "),"N/A")</f>
        <v xml:space="preserve"> </v>
      </c>
      <c r="F165" s="285" t="str">
        <f>IF('ALC Transition Plans'!$O166="yes",IF('ALC Transition Plans'!AQ166=1,"X"," "),"N/A")</f>
        <v>X</v>
      </c>
      <c r="G165" s="285" t="str">
        <f>IF('ALC Transition Plans'!$Z166="yes",IF('ALC Transition Plans'!AR166=1,"X"," "),"N/A")</f>
        <v>N/A</v>
      </c>
      <c r="H165" s="288">
        <f t="shared" si="7"/>
        <v>2</v>
      </c>
      <c r="I165" s="453" t="str">
        <f>'ALC Transition Plans'!BL166</f>
        <v>F</v>
      </c>
    </row>
    <row r="166" spans="1:9" x14ac:dyDescent="0.3">
      <c r="A166" s="289" t="s">
        <v>15</v>
      </c>
      <c r="B166" s="290" t="s">
        <v>156</v>
      </c>
      <c r="C166" s="285" t="str">
        <f>IF('ALC Transition Plans'!$C167="yes", IF('ALC Transition Plans'!E167="X", IF('ALC Transition Plans'!F167,"X"," ")," "),"N/A")</f>
        <v xml:space="preserve"> </v>
      </c>
      <c r="D166" s="287" t="str">
        <f>IF('ALC Transition Plans'!$C167="yes",IF('ALC Transition Plans'!AP167=1,"X"," "),"N/A")</f>
        <v>X</v>
      </c>
      <c r="E166" s="285" t="str">
        <f>IF('ALC Transition Plans'!$O167="yes", IF('ALC Transition Plans'!Q167="X", IF('ALC Transition Plans'!R167,"X"," ")," "),"N/A")</f>
        <v xml:space="preserve"> </v>
      </c>
      <c r="F166" s="285" t="str">
        <f>IF('ALC Transition Plans'!$O167="yes",IF('ALC Transition Plans'!AQ167=1,"X"," "),"N/A")</f>
        <v>X</v>
      </c>
      <c r="G166" s="285" t="str">
        <f>IF('ALC Transition Plans'!$Z167="yes",IF('ALC Transition Plans'!AR167=1,"X"," "),"N/A")</f>
        <v>N/A</v>
      </c>
      <c r="H166" s="288">
        <f t="shared" si="7"/>
        <v>2</v>
      </c>
      <c r="I166" s="453" t="str">
        <f>'ALC Transition Plans'!BL167</f>
        <v>F</v>
      </c>
    </row>
    <row r="167" spans="1:9" x14ac:dyDescent="0.3">
      <c r="A167" s="289" t="s">
        <v>15</v>
      </c>
      <c r="B167" s="290" t="s">
        <v>157</v>
      </c>
      <c r="C167" s="285" t="str">
        <f>IF('ALC Transition Plans'!$C168="yes", IF('ALC Transition Plans'!E168="X", IF('ALC Transition Plans'!F168,"X"," ")," "),"N/A")</f>
        <v xml:space="preserve"> </v>
      </c>
      <c r="D167" s="287" t="str">
        <f>IF('ALC Transition Plans'!$C168="yes",IF('ALC Transition Plans'!AP168=1,"X"," "),"N/A")</f>
        <v>X</v>
      </c>
      <c r="E167" s="285" t="str">
        <f>IF('ALC Transition Plans'!$O168="yes", IF('ALC Transition Plans'!Q168="X", IF('ALC Transition Plans'!R168,"X"," ")," "),"N/A")</f>
        <v xml:space="preserve"> </v>
      </c>
      <c r="F167" s="285" t="str">
        <f>IF('ALC Transition Plans'!$O168="yes",IF('ALC Transition Plans'!AQ168=1,"X"," "),"N/A")</f>
        <v>X</v>
      </c>
      <c r="G167" s="285" t="str">
        <f>IF('ALC Transition Plans'!$Z168="yes",IF('ALC Transition Plans'!AR168=1,"X"," "),"N/A")</f>
        <v>N/A</v>
      </c>
      <c r="H167" s="288">
        <f t="shared" si="7"/>
        <v>2</v>
      </c>
      <c r="I167" s="453" t="str">
        <f>'ALC Transition Plans'!BL168</f>
        <v>F</v>
      </c>
    </row>
    <row r="168" spans="1:9" x14ac:dyDescent="0.3">
      <c r="A168" s="289" t="s">
        <v>15</v>
      </c>
      <c r="B168" s="290" t="s">
        <v>158</v>
      </c>
      <c r="C168" s="285" t="str">
        <f>IF('ALC Transition Plans'!$C169="yes", IF('ALC Transition Plans'!E169="X", IF('ALC Transition Plans'!F169,"X"," ")," "),"N/A")</f>
        <v xml:space="preserve"> </v>
      </c>
      <c r="D168" s="287" t="str">
        <f>IF('ALC Transition Plans'!$C169="yes",IF('ALC Transition Plans'!AP169=1,"X"," "),"N/A")</f>
        <v>X</v>
      </c>
      <c r="E168" s="285" t="str">
        <f>IF('ALC Transition Plans'!$O169="yes", IF('ALC Transition Plans'!Q169="X", IF('ALC Transition Plans'!R169,"X"," ")," "),"N/A")</f>
        <v xml:space="preserve"> </v>
      </c>
      <c r="F168" s="285" t="str">
        <f>IF('ALC Transition Plans'!$O169="yes",IF('ALC Transition Plans'!AQ169=1,"X"," "),"N/A")</f>
        <v>X</v>
      </c>
      <c r="G168" s="285" t="str">
        <f>IF('ALC Transition Plans'!$Z169="yes",IF('ALC Transition Plans'!AR169=1,"X"," "),"N/A")</f>
        <v>N/A</v>
      </c>
      <c r="H168" s="288">
        <f t="shared" si="7"/>
        <v>2</v>
      </c>
      <c r="I168" s="453" t="str">
        <f>'ALC Transition Plans'!BL169</f>
        <v>F</v>
      </c>
    </row>
    <row r="169" spans="1:9" x14ac:dyDescent="0.3">
      <c r="A169" s="289" t="s">
        <v>15</v>
      </c>
      <c r="B169" s="290" t="s">
        <v>159</v>
      </c>
      <c r="C169" s="285" t="str">
        <f>IF('ALC Transition Plans'!$C170="yes", IF('ALC Transition Plans'!E170="X", IF('ALC Transition Plans'!F170,"X"," ")," "),"N/A")</f>
        <v xml:space="preserve"> </v>
      </c>
      <c r="D169" s="287" t="str">
        <f>IF('ALC Transition Plans'!$C170="yes",IF('ALC Transition Plans'!AP170=1,"X"," "),"N/A")</f>
        <v>X</v>
      </c>
      <c r="E169" s="285" t="str">
        <f>IF('ALC Transition Plans'!$O170="yes", IF('ALC Transition Plans'!Q170="X", IF('ALC Transition Plans'!R170,"X"," ")," "),"N/A")</f>
        <v xml:space="preserve"> </v>
      </c>
      <c r="F169" s="285" t="str">
        <f>IF('ALC Transition Plans'!$O170="yes",IF('ALC Transition Plans'!AQ170=1,"X"," "),"N/A")</f>
        <v>X</v>
      </c>
      <c r="G169" s="285" t="str">
        <f>IF('ALC Transition Plans'!$Z170="yes",IF('ALC Transition Plans'!AR170=1,"X"," "),"N/A")</f>
        <v>N/A</v>
      </c>
      <c r="H169" s="288">
        <f t="shared" si="7"/>
        <v>2</v>
      </c>
      <c r="I169" s="453" t="str">
        <f>'ALC Transition Plans'!BL170</f>
        <v>F</v>
      </c>
    </row>
    <row r="170" spans="1:9" x14ac:dyDescent="0.3">
      <c r="A170" s="289" t="s">
        <v>15</v>
      </c>
      <c r="B170" s="290" t="s">
        <v>160</v>
      </c>
      <c r="C170" s="285" t="str">
        <f>IF('ALC Transition Plans'!$C171="yes", IF('ALC Transition Plans'!E171="X", IF('ALC Transition Plans'!F171,"X"," ")," "),"N/A")</f>
        <v xml:space="preserve"> </v>
      </c>
      <c r="D170" s="287" t="str">
        <f>IF('ALC Transition Plans'!$C171="yes",IF('ALC Transition Plans'!AP171=1,"X"," "),"N/A")</f>
        <v>X</v>
      </c>
      <c r="E170" s="285" t="str">
        <f>IF('ALC Transition Plans'!$O171="yes", IF('ALC Transition Plans'!Q171="X", IF('ALC Transition Plans'!R171,"X"," ")," "),"N/A")</f>
        <v xml:space="preserve"> </v>
      </c>
      <c r="F170" s="285" t="str">
        <f>IF('ALC Transition Plans'!$O171="yes",IF('ALC Transition Plans'!AQ171=1,"X"," "),"N/A")</f>
        <v>X</v>
      </c>
      <c r="G170" s="285" t="str">
        <f>IF('ALC Transition Plans'!$Z171="yes",IF('ALC Transition Plans'!AR171=1,"X"," "),"N/A")</f>
        <v>N/A</v>
      </c>
      <c r="H170" s="288">
        <f t="shared" si="7"/>
        <v>2</v>
      </c>
      <c r="I170" s="453" t="str">
        <f>'ALC Transition Plans'!BL171</f>
        <v>F</v>
      </c>
    </row>
    <row r="171" spans="1:9" x14ac:dyDescent="0.3">
      <c r="A171" s="289" t="s">
        <v>15</v>
      </c>
      <c r="B171" s="290" t="s">
        <v>161</v>
      </c>
      <c r="C171" s="285" t="str">
        <f>IF('ALC Transition Plans'!$C172="yes", IF('ALC Transition Plans'!E172="X", IF('ALC Transition Plans'!F172,"X"," ")," "),"N/A")</f>
        <v xml:space="preserve"> </v>
      </c>
      <c r="D171" s="287" t="str">
        <f>IF('ALC Transition Plans'!$C172="yes",IF('ALC Transition Plans'!AP172=1,"X"," "),"N/A")</f>
        <v>X</v>
      </c>
      <c r="E171" s="285" t="str">
        <f>IF('ALC Transition Plans'!$O172="yes", IF('ALC Transition Plans'!Q172="X", IF('ALC Transition Plans'!R172,"X"," ")," "),"N/A")</f>
        <v xml:space="preserve"> </v>
      </c>
      <c r="F171" s="285" t="str">
        <f>IF('ALC Transition Plans'!$O172="yes",IF('ALC Transition Plans'!AQ172=1,"X"," "),"N/A")</f>
        <v>X</v>
      </c>
      <c r="G171" s="285" t="str">
        <f>IF('ALC Transition Plans'!$Z172="yes",IF('ALC Transition Plans'!AR172=1,"X"," "),"N/A")</f>
        <v>N/A</v>
      </c>
      <c r="H171" s="288">
        <f t="shared" si="7"/>
        <v>2</v>
      </c>
      <c r="I171" s="453" t="str">
        <f>'ALC Transition Plans'!BL172</f>
        <v>F</v>
      </c>
    </row>
    <row r="172" spans="1:9" x14ac:dyDescent="0.3">
      <c r="A172" s="289" t="s">
        <v>15</v>
      </c>
      <c r="B172" s="290" t="s">
        <v>162</v>
      </c>
      <c r="C172" s="285" t="str">
        <f>IF('ALC Transition Plans'!$C173="yes", IF('ALC Transition Plans'!E173="X", IF('ALC Transition Plans'!F173,"X"," ")," "),"N/A")</f>
        <v xml:space="preserve"> </v>
      </c>
      <c r="D172" s="287" t="str">
        <f>IF('ALC Transition Plans'!$C173="yes",IF('ALC Transition Plans'!AP173=1,"X"," "),"N/A")</f>
        <v>X</v>
      </c>
      <c r="E172" s="285" t="str">
        <f>IF('ALC Transition Plans'!$O173="yes", IF('ALC Transition Plans'!Q173="X", IF('ALC Transition Plans'!R173,"X"," ")," "),"N/A")</f>
        <v xml:space="preserve"> </v>
      </c>
      <c r="F172" s="285" t="str">
        <f>IF('ALC Transition Plans'!$O173="yes",IF('ALC Transition Plans'!AQ173=1,"X"," "),"N/A")</f>
        <v>X</v>
      </c>
      <c r="G172" s="285" t="str">
        <f>IF('ALC Transition Plans'!$Z173="yes",IF('ALC Transition Plans'!AR173=1,"X"," "),"N/A")</f>
        <v>N/A</v>
      </c>
      <c r="H172" s="288">
        <f t="shared" si="7"/>
        <v>2</v>
      </c>
      <c r="I172" s="453" t="str">
        <f>'ALC Transition Plans'!BL173</f>
        <v>F</v>
      </c>
    </row>
    <row r="173" spans="1:9" x14ac:dyDescent="0.3">
      <c r="A173" s="289" t="s">
        <v>15</v>
      </c>
      <c r="B173" s="290" t="s">
        <v>163</v>
      </c>
      <c r="C173" s="285" t="str">
        <f>IF('ALC Transition Plans'!$C174="yes", IF('ALC Transition Plans'!E174="X", IF('ALC Transition Plans'!F174,"X"," ")," "),"N/A")</f>
        <v xml:space="preserve"> </v>
      </c>
      <c r="D173" s="287" t="str">
        <f>IF('ALC Transition Plans'!$C174="yes",IF('ALC Transition Plans'!AP174=1,"X"," "),"N/A")</f>
        <v>X</v>
      </c>
      <c r="E173" s="285" t="str">
        <f>IF('ALC Transition Plans'!$O174="yes", IF('ALC Transition Plans'!Q174="X", IF('ALC Transition Plans'!R174,"X"," ")," "),"N/A")</f>
        <v xml:space="preserve"> </v>
      </c>
      <c r="F173" s="285" t="str">
        <f>IF('ALC Transition Plans'!$O174="yes",IF('ALC Transition Plans'!AQ174=1,"X"," "),"N/A")</f>
        <v>X</v>
      </c>
      <c r="G173" s="285" t="str">
        <f>IF('ALC Transition Plans'!$Z174="yes",IF('ALC Transition Plans'!AR174=1,"X"," "),"N/A")</f>
        <v>N/A</v>
      </c>
      <c r="H173" s="288">
        <f t="shared" si="7"/>
        <v>2</v>
      </c>
      <c r="I173" s="453" t="str">
        <f>'ALC Transition Plans'!BL174</f>
        <v>F</v>
      </c>
    </row>
    <row r="174" spans="1:9" x14ac:dyDescent="0.3">
      <c r="A174" s="289" t="s">
        <v>15</v>
      </c>
      <c r="B174" s="290" t="s">
        <v>164</v>
      </c>
      <c r="C174" s="285" t="str">
        <f>IF('ALC Transition Plans'!$C175="yes", IF('ALC Transition Plans'!E175="X", IF('ALC Transition Plans'!F175,"X"," ")," "),"N/A")</f>
        <v xml:space="preserve"> </v>
      </c>
      <c r="D174" s="287" t="str">
        <f>IF('ALC Transition Plans'!$C175="yes",IF('ALC Transition Plans'!AP175=1,"X"," "),"N/A")</f>
        <v>X</v>
      </c>
      <c r="E174" s="285" t="str">
        <f>IF('ALC Transition Plans'!$O175="yes", IF('ALC Transition Plans'!Q175="X", IF('ALC Transition Plans'!R175,"X"," ")," "),"N/A")</f>
        <v xml:space="preserve"> </v>
      </c>
      <c r="F174" s="285" t="str">
        <f>IF('ALC Transition Plans'!$O175="yes",IF('ALC Transition Plans'!AQ175=1,"X"," "),"N/A")</f>
        <v>X</v>
      </c>
      <c r="G174" s="285" t="str">
        <f>IF('ALC Transition Plans'!$Z175="yes",IF('ALC Transition Plans'!AR175=1,"X"," "),"N/A")</f>
        <v>N/A</v>
      </c>
      <c r="H174" s="288">
        <f t="shared" si="7"/>
        <v>2</v>
      </c>
      <c r="I174" s="453" t="str">
        <f>'ALC Transition Plans'!BL175</f>
        <v>F</v>
      </c>
    </row>
    <row r="175" spans="1:9" x14ac:dyDescent="0.3">
      <c r="A175" s="289" t="s">
        <v>15</v>
      </c>
      <c r="B175" s="290" t="s">
        <v>165</v>
      </c>
      <c r="C175" s="285" t="str">
        <f>IF('ALC Transition Plans'!$C176="yes", IF('ALC Transition Plans'!E176="X", IF('ALC Transition Plans'!F176,"X"," ")," "),"N/A")</f>
        <v xml:space="preserve"> </v>
      </c>
      <c r="D175" s="287" t="str">
        <f>IF('ALC Transition Plans'!$C176="yes",IF('ALC Transition Plans'!AP176=1,"X"," "),"N/A")</f>
        <v>X</v>
      </c>
      <c r="E175" s="285" t="str">
        <f>IF('ALC Transition Plans'!$O176="yes", IF('ALC Transition Plans'!Q176="X", IF('ALC Transition Plans'!R176,"X"," ")," "),"N/A")</f>
        <v xml:space="preserve"> </v>
      </c>
      <c r="F175" s="285" t="str">
        <f>IF('ALC Transition Plans'!$O176="yes",IF('ALC Transition Plans'!AQ176=1,"X"," "),"N/A")</f>
        <v>X</v>
      </c>
      <c r="G175" s="285" t="str">
        <f>IF('ALC Transition Plans'!$Z176="yes",IF('ALC Transition Plans'!AR176=1,"X"," "),"N/A")</f>
        <v>N/A</v>
      </c>
      <c r="H175" s="288">
        <f t="shared" si="7"/>
        <v>2</v>
      </c>
      <c r="I175" s="453" t="str">
        <f>'ALC Transition Plans'!BL176</f>
        <v>F</v>
      </c>
    </row>
    <row r="176" spans="1:9" x14ac:dyDescent="0.3">
      <c r="A176" s="289" t="s">
        <v>15</v>
      </c>
      <c r="B176" s="290" t="s">
        <v>166</v>
      </c>
      <c r="C176" s="285" t="str">
        <f>IF('ALC Transition Plans'!$C177="yes", IF('ALC Transition Plans'!E177="X", IF('ALC Transition Plans'!F177,"X"," ")," "),"N/A")</f>
        <v xml:space="preserve"> </v>
      </c>
      <c r="D176" s="287" t="str">
        <f>IF('ALC Transition Plans'!$C177="yes",IF('ALC Transition Plans'!AP177=1,"X"," "),"N/A")</f>
        <v>X</v>
      </c>
      <c r="E176" s="285" t="str">
        <f>IF('ALC Transition Plans'!$O177="yes", IF('ALC Transition Plans'!Q177="X", IF('ALC Transition Plans'!R177,"X"," ")," "),"N/A")</f>
        <v xml:space="preserve"> </v>
      </c>
      <c r="F176" s="285" t="str">
        <f>IF('ALC Transition Plans'!$O177="yes",IF('ALC Transition Plans'!AQ177=1,"X"," "),"N/A")</f>
        <v>X</v>
      </c>
      <c r="G176" s="285" t="str">
        <f>IF('ALC Transition Plans'!$Z177="yes",IF('ALC Transition Plans'!AR177=1,"X"," "),"N/A")</f>
        <v>N/A</v>
      </c>
      <c r="H176" s="288">
        <f t="shared" si="7"/>
        <v>2</v>
      </c>
      <c r="I176" s="453" t="str">
        <f>'ALC Transition Plans'!BL177</f>
        <v>F</v>
      </c>
    </row>
    <row r="177" spans="1:9" x14ac:dyDescent="0.3">
      <c r="A177" s="289" t="s">
        <v>15</v>
      </c>
      <c r="B177" s="290" t="s">
        <v>738</v>
      </c>
      <c r="C177" s="285" t="str">
        <f>IF('ALC Transition Plans'!$C178="yes", IF('ALC Transition Plans'!E178="X", IF('ALC Transition Plans'!F178,"X"," ")," "),"N/A")</f>
        <v xml:space="preserve"> </v>
      </c>
      <c r="D177" s="287" t="str">
        <f>IF('ALC Transition Plans'!$C178="yes",IF('ALC Transition Plans'!AP178=1,"X"," "),"N/A")</f>
        <v>X</v>
      </c>
      <c r="E177" s="285" t="str">
        <f>IF('ALC Transition Plans'!$O178="yes", IF('ALC Transition Plans'!Q178="X", IF('ALC Transition Plans'!R178,"X"," ")," "),"N/A")</f>
        <v xml:space="preserve"> </v>
      </c>
      <c r="F177" s="285" t="str">
        <f>IF('ALC Transition Plans'!$O178="yes",IF('ALC Transition Plans'!AQ178=1,"X"," "),"N/A")</f>
        <v>X</v>
      </c>
      <c r="G177" s="285" t="str">
        <f>IF('ALC Transition Plans'!$Z178="yes",IF('ALC Transition Plans'!AR178=1,"X"," "),"N/A")</f>
        <v>N/A</v>
      </c>
      <c r="H177" s="288">
        <f t="shared" si="7"/>
        <v>2</v>
      </c>
      <c r="I177" s="453" t="str">
        <f>'ALC Transition Plans'!BL178</f>
        <v>F</v>
      </c>
    </row>
    <row r="178" spans="1:9" x14ac:dyDescent="0.3">
      <c r="A178" s="289" t="s">
        <v>15</v>
      </c>
      <c r="B178" s="290" t="s">
        <v>167</v>
      </c>
      <c r="C178" s="285" t="str">
        <f>IF('ALC Transition Plans'!$C179="yes", IF('ALC Transition Plans'!E179="X", IF('ALC Transition Plans'!F179,"X"," ")," "),"N/A")</f>
        <v xml:space="preserve"> </v>
      </c>
      <c r="D178" s="287" t="str">
        <f>IF('ALC Transition Plans'!$C179="yes",IF('ALC Transition Plans'!AP179=1,"X"," "),"N/A")</f>
        <v>X</v>
      </c>
      <c r="E178" s="285" t="str">
        <f>IF('ALC Transition Plans'!$O179="yes", IF('ALC Transition Plans'!Q179="X", IF('ALC Transition Plans'!R179,"X"," ")," "),"N/A")</f>
        <v xml:space="preserve"> </v>
      </c>
      <c r="F178" s="285" t="str">
        <f>IF('ALC Transition Plans'!$O179="yes",IF('ALC Transition Plans'!AQ179=1,"X"," "),"N/A")</f>
        <v>X</v>
      </c>
      <c r="G178" s="285" t="str">
        <f>IF('ALC Transition Plans'!$Z179="yes",IF('ALC Transition Plans'!AR179=1,"X"," "),"N/A")</f>
        <v>N/A</v>
      </c>
      <c r="H178" s="288">
        <f t="shared" si="7"/>
        <v>2</v>
      </c>
      <c r="I178" s="453" t="str">
        <f>'ALC Transition Plans'!BL179</f>
        <v>F</v>
      </c>
    </row>
    <row r="179" spans="1:9" x14ac:dyDescent="0.3">
      <c r="A179" s="289" t="s">
        <v>15</v>
      </c>
      <c r="B179" s="290" t="s">
        <v>168</v>
      </c>
      <c r="C179" s="285" t="str">
        <f>IF('ALC Transition Plans'!$C180="yes", IF('ALC Transition Plans'!E180="X", IF('ALC Transition Plans'!F180,"X"," ")," "),"N/A")</f>
        <v xml:space="preserve"> </v>
      </c>
      <c r="D179" s="287" t="str">
        <f>IF('ALC Transition Plans'!$C180="yes",IF('ALC Transition Plans'!AP180=1,"X"," "),"N/A")</f>
        <v>X</v>
      </c>
      <c r="E179" s="285" t="str">
        <f>IF('ALC Transition Plans'!$O180="yes", IF('ALC Transition Plans'!Q180="X", IF('ALC Transition Plans'!R180,"X"," ")," "),"N/A")</f>
        <v xml:space="preserve"> </v>
      </c>
      <c r="F179" s="285" t="str">
        <f>IF('ALC Transition Plans'!$O180="yes",IF('ALC Transition Plans'!AQ180=1,"X"," "),"N/A")</f>
        <v>X</v>
      </c>
      <c r="G179" s="285" t="str">
        <f>IF('ALC Transition Plans'!$Z180="yes",IF('ALC Transition Plans'!AR180=1,"X"," "),"N/A")</f>
        <v>N/A</v>
      </c>
      <c r="H179" s="288">
        <f t="shared" si="7"/>
        <v>2</v>
      </c>
      <c r="I179" s="453" t="str">
        <f>'ALC Transition Plans'!BL180</f>
        <v>F</v>
      </c>
    </row>
    <row r="180" spans="1:9" x14ac:dyDescent="0.3">
      <c r="A180" s="289" t="s">
        <v>15</v>
      </c>
      <c r="B180" s="290" t="s">
        <v>169</v>
      </c>
      <c r="C180" s="285" t="str">
        <f>IF('ALC Transition Plans'!$C181="yes", IF('ALC Transition Plans'!E181="X", IF('ALC Transition Plans'!F181,"X"," ")," "),"N/A")</f>
        <v xml:space="preserve"> </v>
      </c>
      <c r="D180" s="287" t="str">
        <f>IF('ALC Transition Plans'!$C181="yes",IF('ALC Transition Plans'!AP181=1,"X"," "),"N/A")</f>
        <v>X</v>
      </c>
      <c r="E180" s="285" t="str">
        <f>IF('ALC Transition Plans'!$O181="yes", IF('ALC Transition Plans'!Q181="X", IF('ALC Transition Plans'!R181,"X"," ")," "),"N/A")</f>
        <v xml:space="preserve"> </v>
      </c>
      <c r="F180" s="285" t="str">
        <f>IF('ALC Transition Plans'!$O181="yes",IF('ALC Transition Plans'!AQ181=1,"X"," "),"N/A")</f>
        <v>X</v>
      </c>
      <c r="G180" s="285" t="str">
        <f>IF('ALC Transition Plans'!$Z181="yes",IF('ALC Transition Plans'!AR181=1,"X"," "),"N/A")</f>
        <v>N/A</v>
      </c>
      <c r="H180" s="288">
        <f t="shared" si="7"/>
        <v>2</v>
      </c>
      <c r="I180" s="453" t="str">
        <f>'ALC Transition Plans'!BL181</f>
        <v>F</v>
      </c>
    </row>
    <row r="181" spans="1:9" x14ac:dyDescent="0.3">
      <c r="A181" s="289" t="s">
        <v>15</v>
      </c>
      <c r="B181" s="290" t="s">
        <v>170</v>
      </c>
      <c r="C181" s="285" t="str">
        <f>IF('ALC Transition Plans'!$C182="yes", IF('ALC Transition Plans'!E182="X", IF('ALC Transition Plans'!F182,"X"," ")," "),"N/A")</f>
        <v xml:space="preserve"> </v>
      </c>
      <c r="D181" s="287" t="str">
        <f>IF('ALC Transition Plans'!$C182="yes",IF('ALC Transition Plans'!AP182=1,"X"," "),"N/A")</f>
        <v>X</v>
      </c>
      <c r="E181" s="285" t="str">
        <f>IF('ALC Transition Plans'!$O182="yes", IF('ALC Transition Plans'!Q182="X", IF('ALC Transition Plans'!R182,"X"," ")," "),"N/A")</f>
        <v xml:space="preserve"> </v>
      </c>
      <c r="F181" s="285" t="str">
        <f>IF('ALC Transition Plans'!$O182="yes",IF('ALC Transition Plans'!AQ182=1,"X"," "),"N/A")</f>
        <v>X</v>
      </c>
      <c r="G181" s="285" t="str">
        <f>IF('ALC Transition Plans'!$Z182="yes",IF('ALC Transition Plans'!AR182=1,"X"," "),"N/A")</f>
        <v>N/A</v>
      </c>
      <c r="H181" s="288">
        <f t="shared" si="7"/>
        <v>2</v>
      </c>
      <c r="I181" s="453" t="str">
        <f>'ALC Transition Plans'!BL182</f>
        <v>F</v>
      </c>
    </row>
    <row r="182" spans="1:9" x14ac:dyDescent="0.3">
      <c r="A182" s="289" t="s">
        <v>15</v>
      </c>
      <c r="B182" s="290" t="s">
        <v>171</v>
      </c>
      <c r="C182" s="285" t="str">
        <f>IF('ALC Transition Plans'!$C183="yes", IF('ALC Transition Plans'!E183="X", IF('ALC Transition Plans'!F183,"X"," ")," "),"N/A")</f>
        <v xml:space="preserve"> </v>
      </c>
      <c r="D182" s="287" t="str">
        <f>IF('ALC Transition Plans'!$C183="yes",IF('ALC Transition Plans'!AP183=1,"X"," "),"N/A")</f>
        <v>X</v>
      </c>
      <c r="E182" s="285" t="str">
        <f>IF('ALC Transition Plans'!$O183="yes", IF('ALC Transition Plans'!Q183="X", IF('ALC Transition Plans'!R183,"X"," ")," "),"N/A")</f>
        <v xml:space="preserve"> </v>
      </c>
      <c r="F182" s="285" t="str">
        <f>IF('ALC Transition Plans'!$O183="yes",IF('ALC Transition Plans'!AQ183=1,"X"," "),"N/A")</f>
        <v>X</v>
      </c>
      <c r="G182" s="285" t="str">
        <f>IF('ALC Transition Plans'!$Z183="yes",IF('ALC Transition Plans'!AR183=1,"X"," "),"N/A")</f>
        <v>N/A</v>
      </c>
      <c r="H182" s="288">
        <f t="shared" si="7"/>
        <v>2</v>
      </c>
      <c r="I182" s="453" t="str">
        <f>'ALC Transition Plans'!BL183</f>
        <v>F</v>
      </c>
    </row>
    <row r="183" spans="1:9" x14ac:dyDescent="0.3">
      <c r="A183" s="289" t="s">
        <v>15</v>
      </c>
      <c r="B183" s="290" t="s">
        <v>172</v>
      </c>
      <c r="C183" s="285" t="str">
        <f>IF('ALC Transition Plans'!$C184="yes", IF('ALC Transition Plans'!E184="X", IF('ALC Transition Plans'!F184,"X"," ")," "),"N/A")</f>
        <v xml:space="preserve"> </v>
      </c>
      <c r="D183" s="287" t="str">
        <f>IF('ALC Transition Plans'!$C184="yes",IF('ALC Transition Plans'!AP184=1,"X"," "),"N/A")</f>
        <v>X</v>
      </c>
      <c r="E183" s="285" t="str">
        <f>IF('ALC Transition Plans'!$O184="yes", IF('ALC Transition Plans'!Q184="X", IF('ALC Transition Plans'!R184,"X"," ")," "),"N/A")</f>
        <v xml:space="preserve"> </v>
      </c>
      <c r="F183" s="285" t="str">
        <f>IF('ALC Transition Plans'!$O184="yes",IF('ALC Transition Plans'!AQ184=1,"X"," "),"N/A")</f>
        <v>X</v>
      </c>
      <c r="G183" s="285" t="str">
        <f>IF('ALC Transition Plans'!$Z184="yes",IF('ALC Transition Plans'!AR184=1,"X"," "),"N/A")</f>
        <v>N/A</v>
      </c>
      <c r="H183" s="288">
        <f t="shared" si="7"/>
        <v>2</v>
      </c>
      <c r="I183" s="453" t="str">
        <f>'ALC Transition Plans'!BL184</f>
        <v>F</v>
      </c>
    </row>
    <row r="184" spans="1:9" x14ac:dyDescent="0.3">
      <c r="A184" s="289" t="s">
        <v>15</v>
      </c>
      <c r="B184" s="290" t="s">
        <v>739</v>
      </c>
      <c r="C184" s="285" t="str">
        <f>IF('ALC Transition Plans'!$C185="yes", IF('ALC Transition Plans'!E185="X", IF('ALC Transition Plans'!F185,"X"," ")," "),"N/A")</f>
        <v xml:space="preserve"> </v>
      </c>
      <c r="D184" s="287" t="str">
        <f>IF('ALC Transition Plans'!$C185="yes",IF('ALC Transition Plans'!AP185=1,"X"," "),"N/A")</f>
        <v>X</v>
      </c>
      <c r="E184" s="285" t="str">
        <f>IF('ALC Transition Plans'!$O185="yes", IF('ALC Transition Plans'!Q185="X", IF('ALC Transition Plans'!R185,"X"," ")," "),"N/A")</f>
        <v xml:space="preserve"> </v>
      </c>
      <c r="F184" s="285" t="str">
        <f>IF('ALC Transition Plans'!$O185="yes",IF('ALC Transition Plans'!AQ185=1,"X"," "),"N/A")</f>
        <v>X</v>
      </c>
      <c r="G184" s="285" t="str">
        <f>IF('ALC Transition Plans'!$Z185="yes",IF('ALC Transition Plans'!AR185=1,"X"," "),"N/A")</f>
        <v>N/A</v>
      </c>
      <c r="H184" s="288">
        <f t="shared" si="7"/>
        <v>2</v>
      </c>
      <c r="I184" s="453" t="str">
        <f>'ALC Transition Plans'!BL185</f>
        <v>F</v>
      </c>
    </row>
    <row r="185" spans="1:9" x14ac:dyDescent="0.3">
      <c r="A185" s="289" t="s">
        <v>15</v>
      </c>
      <c r="B185" s="290" t="s">
        <v>173</v>
      </c>
      <c r="C185" s="285" t="str">
        <f>IF('ALC Transition Plans'!$C186="yes", IF('ALC Transition Plans'!E186="X", IF('ALC Transition Plans'!F186,"X"," ")," "),"N/A")</f>
        <v xml:space="preserve"> </v>
      </c>
      <c r="D185" s="287" t="str">
        <f>IF('ALC Transition Plans'!$C186="yes",IF('ALC Transition Plans'!AP186=1,"X"," "),"N/A")</f>
        <v>X</v>
      </c>
      <c r="E185" s="285" t="str">
        <f>IF('ALC Transition Plans'!$O186="yes", IF('ALC Transition Plans'!Q186="X", IF('ALC Transition Plans'!R186,"X"," ")," "),"N/A")</f>
        <v xml:space="preserve"> </v>
      </c>
      <c r="F185" s="285" t="str">
        <f>IF('ALC Transition Plans'!$O186="yes",IF('ALC Transition Plans'!AQ186=1,"X"," "),"N/A")</f>
        <v>X</v>
      </c>
      <c r="G185" s="285" t="str">
        <f>IF('ALC Transition Plans'!$Z186="yes",IF('ALC Transition Plans'!AR186=1,"X"," "),"N/A")</f>
        <v>N/A</v>
      </c>
      <c r="H185" s="288">
        <f t="shared" si="7"/>
        <v>2</v>
      </c>
      <c r="I185" s="453" t="str">
        <f>'ALC Transition Plans'!BL186</f>
        <v>F</v>
      </c>
    </row>
    <row r="186" spans="1:9" x14ac:dyDescent="0.3">
      <c r="A186" s="289" t="s">
        <v>15</v>
      </c>
      <c r="B186" s="290" t="s">
        <v>740</v>
      </c>
      <c r="C186" s="285" t="str">
        <f>IF('ALC Transition Plans'!$C187="yes", IF('ALC Transition Plans'!E187="X", IF('ALC Transition Plans'!F187,"X"," ")," "),"N/A")</f>
        <v xml:space="preserve"> </v>
      </c>
      <c r="D186" s="287" t="str">
        <f>IF('ALC Transition Plans'!$C187="yes",IF('ALC Transition Plans'!AP187=1,"X"," "),"N/A")</f>
        <v>X</v>
      </c>
      <c r="E186" s="285" t="str">
        <f>IF('ALC Transition Plans'!$O187="yes", IF('ALC Transition Plans'!Q187="X", IF('ALC Transition Plans'!R187,"X"," ")," "),"N/A")</f>
        <v xml:space="preserve"> </v>
      </c>
      <c r="F186" s="285" t="str">
        <f>IF('ALC Transition Plans'!$O187="yes",IF('ALC Transition Plans'!AQ187=1,"X"," "),"N/A")</f>
        <v>X</v>
      </c>
      <c r="G186" s="285" t="str">
        <f>IF('ALC Transition Plans'!$Z187="yes",IF('ALC Transition Plans'!AR187=1,"X"," "),"N/A")</f>
        <v>N/A</v>
      </c>
      <c r="H186" s="288">
        <f t="shared" si="7"/>
        <v>2</v>
      </c>
      <c r="I186" s="453" t="str">
        <f>'ALC Transition Plans'!BL187</f>
        <v>F</v>
      </c>
    </row>
    <row r="187" spans="1:9" x14ac:dyDescent="0.3">
      <c r="A187" s="289" t="s">
        <v>15</v>
      </c>
      <c r="B187" s="290" t="s">
        <v>174</v>
      </c>
      <c r="C187" s="285" t="str">
        <f>IF('ALC Transition Plans'!$C188="yes", IF('ALC Transition Plans'!E188="X", IF('ALC Transition Plans'!F188,"X"," ")," "),"N/A")</f>
        <v xml:space="preserve"> </v>
      </c>
      <c r="D187" s="287" t="str">
        <f>IF('ALC Transition Plans'!$C188="yes",IF('ALC Transition Plans'!AP188=1,"X"," "),"N/A")</f>
        <v>X</v>
      </c>
      <c r="E187" s="285" t="str">
        <f>IF('ALC Transition Plans'!$O188="yes", IF('ALC Transition Plans'!Q188="X", IF('ALC Transition Plans'!R188,"X"," ")," "),"N/A")</f>
        <v xml:space="preserve"> </v>
      </c>
      <c r="F187" s="285" t="str">
        <f>IF('ALC Transition Plans'!$O188="yes",IF('ALC Transition Plans'!AQ188=1,"X"," "),"N/A")</f>
        <v>X</v>
      </c>
      <c r="G187" s="285" t="str">
        <f>IF('ALC Transition Plans'!$Z188="yes",IF('ALC Transition Plans'!AR188=1,"X"," "),"N/A")</f>
        <v>N/A</v>
      </c>
      <c r="H187" s="288">
        <f t="shared" si="7"/>
        <v>2</v>
      </c>
      <c r="I187" s="453" t="str">
        <f>'ALC Transition Plans'!BL188</f>
        <v>F</v>
      </c>
    </row>
    <row r="188" spans="1:9" x14ac:dyDescent="0.3">
      <c r="A188" s="289" t="s">
        <v>15</v>
      </c>
      <c r="B188" s="290" t="s">
        <v>175</v>
      </c>
      <c r="C188" s="285" t="str">
        <f>IF('ALC Transition Plans'!$C189="yes", IF('ALC Transition Plans'!E189="X", IF('ALC Transition Plans'!F189,"X"," ")," "),"N/A")</f>
        <v xml:space="preserve"> </v>
      </c>
      <c r="D188" s="287" t="str">
        <f>IF('ALC Transition Plans'!$C189="yes",IF('ALC Transition Plans'!AP189=1,"X"," "),"N/A")</f>
        <v>X</v>
      </c>
      <c r="E188" s="285" t="str">
        <f>IF('ALC Transition Plans'!$O189="yes", IF('ALC Transition Plans'!Q189="X", IF('ALC Transition Plans'!R189,"X"," ")," "),"N/A")</f>
        <v xml:space="preserve"> </v>
      </c>
      <c r="F188" s="285" t="str">
        <f>IF('ALC Transition Plans'!$O189="yes",IF('ALC Transition Plans'!AQ189=1,"X"," "),"N/A")</f>
        <v>X</v>
      </c>
      <c r="G188" s="285" t="str">
        <f>IF('ALC Transition Plans'!$Z189="yes",IF('ALC Transition Plans'!AR189=1,"X"," "),"N/A")</f>
        <v>X</v>
      </c>
      <c r="H188" s="288">
        <f t="shared" si="7"/>
        <v>3</v>
      </c>
      <c r="I188" s="453" t="str">
        <f>'ALC Transition Plans'!BL189</f>
        <v>F</v>
      </c>
    </row>
    <row r="189" spans="1:9" x14ac:dyDescent="0.3">
      <c r="A189" s="289" t="s">
        <v>15</v>
      </c>
      <c r="B189" s="290" t="s">
        <v>176</v>
      </c>
      <c r="C189" s="285" t="str">
        <f>IF('ALC Transition Plans'!$C190="yes", IF('ALC Transition Plans'!E190="X", IF('ALC Transition Plans'!F190,"X"," ")," "),"N/A")</f>
        <v xml:space="preserve"> </v>
      </c>
      <c r="D189" s="287" t="str">
        <f>IF('ALC Transition Plans'!$C190="yes",IF('ALC Transition Plans'!AP190=1,"X"," "),"N/A")</f>
        <v>X</v>
      </c>
      <c r="E189" s="285" t="str">
        <f>IF('ALC Transition Plans'!$O190="yes", IF('ALC Transition Plans'!Q190="X", IF('ALC Transition Plans'!R190,"X"," ")," "),"N/A")</f>
        <v xml:space="preserve"> </v>
      </c>
      <c r="F189" s="285" t="str">
        <f>IF('ALC Transition Plans'!$O190="yes",IF('ALC Transition Plans'!AQ190=1,"X"," "),"N/A")</f>
        <v>X</v>
      </c>
      <c r="G189" s="285" t="str">
        <f>IF('ALC Transition Plans'!$Z190="yes",IF('ALC Transition Plans'!AR190=1,"X"," "),"N/A")</f>
        <v>N/A</v>
      </c>
      <c r="H189" s="288">
        <f t="shared" si="7"/>
        <v>2</v>
      </c>
      <c r="I189" s="453" t="str">
        <f>'ALC Transition Plans'!BL190</f>
        <v>F</v>
      </c>
    </row>
    <row r="190" spans="1:9" x14ac:dyDescent="0.3">
      <c r="A190" s="289" t="s">
        <v>15</v>
      </c>
      <c r="B190" s="290" t="s">
        <v>177</v>
      </c>
      <c r="C190" s="285" t="str">
        <f>IF('ALC Transition Plans'!$C191="yes", IF('ALC Transition Plans'!E191="X", IF('ALC Transition Plans'!F191,"X"," ")," "),"N/A")</f>
        <v xml:space="preserve"> </v>
      </c>
      <c r="D190" s="287" t="str">
        <f>IF('ALC Transition Plans'!$C191="yes",IF('ALC Transition Plans'!AP191=1,"X"," "),"N/A")</f>
        <v>X</v>
      </c>
      <c r="E190" s="285" t="str">
        <f>IF('ALC Transition Plans'!$O191="yes", IF('ALC Transition Plans'!Q191="X", IF('ALC Transition Plans'!R191,"X"," ")," "),"N/A")</f>
        <v xml:space="preserve"> </v>
      </c>
      <c r="F190" s="285" t="str">
        <f>IF('ALC Transition Plans'!$O191="yes",IF('ALC Transition Plans'!AQ191=1,"X"," "),"N/A")</f>
        <v>X</v>
      </c>
      <c r="G190" s="285" t="str">
        <f>IF('ALC Transition Plans'!$Z191="yes",IF('ALC Transition Plans'!AR191=1,"X"," "),"N/A")</f>
        <v>N/A</v>
      </c>
      <c r="H190" s="288">
        <f t="shared" si="7"/>
        <v>2</v>
      </c>
      <c r="I190" s="453" t="str">
        <f>'ALC Transition Plans'!BL191</f>
        <v>F</v>
      </c>
    </row>
    <row r="191" spans="1:9" x14ac:dyDescent="0.3">
      <c r="A191" s="289" t="s">
        <v>15</v>
      </c>
      <c r="B191" s="290" t="s">
        <v>178</v>
      </c>
      <c r="C191" s="285" t="str">
        <f>IF('ALC Transition Plans'!$C192="yes", IF('ALC Transition Plans'!E192="X", IF('ALC Transition Plans'!F192,"X"," ")," "),"N/A")</f>
        <v xml:space="preserve"> </v>
      </c>
      <c r="D191" s="287" t="str">
        <f>IF('ALC Transition Plans'!$C192="yes",IF('ALC Transition Plans'!AP192=1,"X"," "),"N/A")</f>
        <v>X</v>
      </c>
      <c r="E191" s="285" t="str">
        <f>IF('ALC Transition Plans'!$O192="yes", IF('ALC Transition Plans'!Q192="X", IF('ALC Transition Plans'!R192,"X"," ")," "),"N/A")</f>
        <v xml:space="preserve"> </v>
      </c>
      <c r="F191" s="285" t="str">
        <f>IF('ALC Transition Plans'!$O192="yes",IF('ALC Transition Plans'!AQ192=1,"X"," "),"N/A")</f>
        <v>X</v>
      </c>
      <c r="G191" s="285" t="str">
        <f>IF('ALC Transition Plans'!$Z192="yes",IF('ALC Transition Plans'!AR192=1,"X"," "),"N/A")</f>
        <v>N/A</v>
      </c>
      <c r="H191" s="288">
        <f t="shared" si="7"/>
        <v>2</v>
      </c>
      <c r="I191" s="453" t="str">
        <f>'ALC Transition Plans'!BL192</f>
        <v>F</v>
      </c>
    </row>
    <row r="192" spans="1:9" x14ac:dyDescent="0.3">
      <c r="A192" s="289" t="s">
        <v>15</v>
      </c>
      <c r="B192" s="290" t="s">
        <v>179</v>
      </c>
      <c r="C192" s="285" t="str">
        <f>IF('ALC Transition Plans'!$C193="yes", IF('ALC Transition Plans'!E193="X", IF('ALC Transition Plans'!F193,"X"," ")," "),"N/A")</f>
        <v xml:space="preserve"> </v>
      </c>
      <c r="D192" s="287" t="str">
        <f>IF('ALC Transition Plans'!$C193="yes",IF('ALC Transition Plans'!AP193=1,"X"," "),"N/A")</f>
        <v>X</v>
      </c>
      <c r="E192" s="285" t="str">
        <f>IF('ALC Transition Plans'!$O193="yes", IF('ALC Transition Plans'!Q193="X", IF('ALC Transition Plans'!R193,"X"," ")," "),"N/A")</f>
        <v xml:space="preserve"> </v>
      </c>
      <c r="F192" s="285" t="str">
        <f>IF('ALC Transition Plans'!$O193="yes",IF('ALC Transition Plans'!AQ193=1,"X"," "),"N/A")</f>
        <v>X</v>
      </c>
      <c r="G192" s="285" t="str">
        <f>IF('ALC Transition Plans'!$Z193="yes",IF('ALC Transition Plans'!AR193=1,"X"," "),"N/A")</f>
        <v>N/A</v>
      </c>
      <c r="H192" s="288">
        <f t="shared" si="7"/>
        <v>2</v>
      </c>
      <c r="I192" s="453" t="str">
        <f>'ALC Transition Plans'!BL193</f>
        <v>F</v>
      </c>
    </row>
    <row r="193" spans="1:9" x14ac:dyDescent="0.3">
      <c r="A193" s="289" t="s">
        <v>15</v>
      </c>
      <c r="B193" s="290" t="s">
        <v>180</v>
      </c>
      <c r="C193" s="285" t="str">
        <f>IF('ALC Transition Plans'!$C194="yes", IF('ALC Transition Plans'!E194="X", IF('ALC Transition Plans'!F194,"X"," ")," "),"N/A")</f>
        <v xml:space="preserve"> </v>
      </c>
      <c r="D193" s="287" t="str">
        <f>IF('ALC Transition Plans'!$C194="yes",IF('ALC Transition Plans'!AP194=1,"X"," "),"N/A")</f>
        <v>X</v>
      </c>
      <c r="E193" s="285" t="str">
        <f>IF('ALC Transition Plans'!$O194="yes", IF('ALC Transition Plans'!Q194="X", IF('ALC Transition Plans'!R194,"X"," ")," "),"N/A")</f>
        <v>N/A</v>
      </c>
      <c r="F193" s="285" t="str">
        <f>IF('ALC Transition Plans'!$O194="yes",IF('ALC Transition Plans'!AQ194=1,"X"," "),"N/A")</f>
        <v>N/A</v>
      </c>
      <c r="G193" s="285" t="str">
        <f>IF('ALC Transition Plans'!$Z194="yes",IF('ALC Transition Plans'!AR194=1,"X"," "),"N/A")</f>
        <v>X</v>
      </c>
      <c r="H193" s="288">
        <f t="shared" si="7"/>
        <v>2</v>
      </c>
      <c r="I193" s="453" t="str">
        <f>'ALC Transition Plans'!BL194</f>
        <v>F</v>
      </c>
    </row>
    <row r="194" spans="1:9" x14ac:dyDescent="0.3">
      <c r="A194" s="289" t="s">
        <v>15</v>
      </c>
      <c r="B194" s="290" t="s">
        <v>181</v>
      </c>
      <c r="C194" s="285" t="str">
        <f>IF('ALC Transition Plans'!$C195="yes", IF('ALC Transition Plans'!E195="X", IF('ALC Transition Plans'!F195,"X"," ")," "),"N/A")</f>
        <v xml:space="preserve"> </v>
      </c>
      <c r="D194" s="287" t="str">
        <f>IF('ALC Transition Plans'!$C195="yes",IF('ALC Transition Plans'!AP195=1,"X"," "),"N/A")</f>
        <v>X</v>
      </c>
      <c r="E194" s="285" t="str">
        <f>IF('ALC Transition Plans'!$O195="yes", IF('ALC Transition Plans'!Q195="X", IF('ALC Transition Plans'!R195,"X"," ")," "),"N/A")</f>
        <v xml:space="preserve"> </v>
      </c>
      <c r="F194" s="285" t="str">
        <f>IF('ALC Transition Plans'!$O195="yes",IF('ALC Transition Plans'!AQ195=1,"X"," "),"N/A")</f>
        <v>X</v>
      </c>
      <c r="G194" s="285" t="str">
        <f>IF('ALC Transition Plans'!$Z195="yes",IF('ALC Transition Plans'!AR195=1,"X"," "),"N/A")</f>
        <v>N/A</v>
      </c>
      <c r="H194" s="288">
        <f t="shared" si="7"/>
        <v>2</v>
      </c>
      <c r="I194" s="453" t="str">
        <f>'ALC Transition Plans'!BL195</f>
        <v>F</v>
      </c>
    </row>
    <row r="195" spans="1:9" x14ac:dyDescent="0.3">
      <c r="A195" s="289" t="s">
        <v>15</v>
      </c>
      <c r="B195" s="290" t="s">
        <v>182</v>
      </c>
      <c r="C195" s="285" t="str">
        <f>IF('ALC Transition Plans'!$C196="yes", IF('ALC Transition Plans'!E196="X", IF('ALC Transition Plans'!F196,"X"," ")," "),"N/A")</f>
        <v xml:space="preserve"> </v>
      </c>
      <c r="D195" s="287" t="str">
        <f>IF('ALC Transition Plans'!$C196="yes",IF('ALC Transition Plans'!AP196=1,"X"," "),"N/A")</f>
        <v>X</v>
      </c>
      <c r="E195" s="285" t="str">
        <f>IF('ALC Transition Plans'!$O196="yes", IF('ALC Transition Plans'!Q196="X", IF('ALC Transition Plans'!R196,"X"," ")," "),"N/A")</f>
        <v xml:space="preserve"> </v>
      </c>
      <c r="F195" s="285" t="str">
        <f>IF('ALC Transition Plans'!$O196="yes",IF('ALC Transition Plans'!AQ196=1,"X"," "),"N/A")</f>
        <v>X</v>
      </c>
      <c r="G195" s="285" t="str">
        <f>IF('ALC Transition Plans'!$Z196="yes",IF('ALC Transition Plans'!AR196=1,"X"," "),"N/A")</f>
        <v>N/A</v>
      </c>
      <c r="H195" s="288">
        <f t="shared" si="7"/>
        <v>2</v>
      </c>
      <c r="I195" s="453" t="str">
        <f>'ALC Transition Plans'!BL196</f>
        <v>F</v>
      </c>
    </row>
    <row r="196" spans="1:9" x14ac:dyDescent="0.3">
      <c r="A196" s="289" t="s">
        <v>15</v>
      </c>
      <c r="B196" s="290" t="s">
        <v>183</v>
      </c>
      <c r="C196" s="285" t="str">
        <f>IF('ALC Transition Plans'!$C197="yes", IF('ALC Transition Plans'!E197="X", IF('ALC Transition Plans'!F197,"X"," ")," "),"N/A")</f>
        <v xml:space="preserve"> </v>
      </c>
      <c r="D196" s="287" t="str">
        <f>IF('ALC Transition Plans'!$C197="yes",IF('ALC Transition Plans'!AP197=1,"X"," "),"N/A")</f>
        <v>X</v>
      </c>
      <c r="E196" s="285" t="str">
        <f>IF('ALC Transition Plans'!$O197="yes", IF('ALC Transition Plans'!Q197="X", IF('ALC Transition Plans'!R197,"X"," ")," "),"N/A")</f>
        <v xml:space="preserve"> </v>
      </c>
      <c r="F196" s="285" t="str">
        <f>IF('ALC Transition Plans'!$O197="yes",IF('ALC Transition Plans'!AQ197=1,"X"," "),"N/A")</f>
        <v>X</v>
      </c>
      <c r="G196" s="285" t="str">
        <f>IF('ALC Transition Plans'!$Z197="yes",IF('ALC Transition Plans'!AR197=1,"X"," "),"N/A")</f>
        <v>N/A</v>
      </c>
      <c r="H196" s="288">
        <f t="shared" si="7"/>
        <v>2</v>
      </c>
      <c r="I196" s="453" t="str">
        <f>'ALC Transition Plans'!BL197</f>
        <v>F</v>
      </c>
    </row>
    <row r="197" spans="1:9" x14ac:dyDescent="0.3">
      <c r="A197" s="289" t="s">
        <v>15</v>
      </c>
      <c r="B197" s="290" t="s">
        <v>184</v>
      </c>
      <c r="C197" s="285" t="str">
        <f>IF('ALC Transition Plans'!$C198="yes", IF('ALC Transition Plans'!E198="X", IF('ALC Transition Plans'!F198,"X"," ")," "),"N/A")</f>
        <v xml:space="preserve"> </v>
      </c>
      <c r="D197" s="287" t="str">
        <f>IF('ALC Transition Plans'!$C198="yes",IF('ALC Transition Plans'!AP198=1,"X"," "),"N/A")</f>
        <v>X</v>
      </c>
      <c r="E197" s="285" t="str">
        <f>IF('ALC Transition Plans'!$O198="yes", IF('ALC Transition Plans'!Q198="X", IF('ALC Transition Plans'!R198,"X"," ")," "),"N/A")</f>
        <v xml:space="preserve"> </v>
      </c>
      <c r="F197" s="285" t="str">
        <f>IF('ALC Transition Plans'!$O198="yes",IF('ALC Transition Plans'!AQ198=1,"X"," "),"N/A")</f>
        <v>X</v>
      </c>
      <c r="G197" s="285" t="str">
        <f>IF('ALC Transition Plans'!$Z198="yes",IF('ALC Transition Plans'!AR198=1,"X"," "),"N/A")</f>
        <v>N/A</v>
      </c>
      <c r="H197" s="288">
        <f t="shared" si="7"/>
        <v>2</v>
      </c>
      <c r="I197" s="453" t="str">
        <f>'ALC Transition Plans'!BL198</f>
        <v>F</v>
      </c>
    </row>
    <row r="198" spans="1:9" x14ac:dyDescent="0.3">
      <c r="A198" s="289" t="s">
        <v>15</v>
      </c>
      <c r="B198" s="290" t="s">
        <v>185</v>
      </c>
      <c r="C198" s="285" t="str">
        <f>IF('ALC Transition Plans'!$C199="yes", IF('ALC Transition Plans'!E199="X", IF('ALC Transition Plans'!F199,"X"," ")," "),"N/A")</f>
        <v xml:space="preserve"> </v>
      </c>
      <c r="D198" s="287" t="str">
        <f>IF('ALC Transition Plans'!$C199="yes",IF('ALC Transition Plans'!AP199=1,"X"," "),"N/A")</f>
        <v>X</v>
      </c>
      <c r="E198" s="285" t="str">
        <f>IF('ALC Transition Plans'!$O199="yes", IF('ALC Transition Plans'!Q199="X", IF('ALC Transition Plans'!R199,"X"," ")," "),"N/A")</f>
        <v xml:space="preserve"> </v>
      </c>
      <c r="F198" s="285" t="str">
        <f>IF('ALC Transition Plans'!$O199="yes",IF('ALC Transition Plans'!AQ199=1,"X"," "),"N/A")</f>
        <v>X</v>
      </c>
      <c r="G198" s="285" t="str">
        <f>IF('ALC Transition Plans'!$Z199="yes",IF('ALC Transition Plans'!AR199=1,"X"," "),"N/A")</f>
        <v>N/A</v>
      </c>
      <c r="H198" s="288">
        <f t="shared" si="7"/>
        <v>2</v>
      </c>
      <c r="I198" s="453" t="str">
        <f>'ALC Transition Plans'!BL199</f>
        <v>F</v>
      </c>
    </row>
    <row r="199" spans="1:9" x14ac:dyDescent="0.3">
      <c r="A199" s="289" t="s">
        <v>15</v>
      </c>
      <c r="B199" s="290" t="s">
        <v>186</v>
      </c>
      <c r="C199" s="285" t="str">
        <f>IF('ALC Transition Plans'!$C200="yes", IF('ALC Transition Plans'!E200="X", IF('ALC Transition Plans'!F200,"X"," ")," "),"N/A")</f>
        <v xml:space="preserve"> </v>
      </c>
      <c r="D199" s="287" t="str">
        <f>IF('ALC Transition Plans'!$C200="yes",IF('ALC Transition Plans'!AP200=1,"X"," "),"N/A")</f>
        <v>X</v>
      </c>
      <c r="E199" s="285" t="str">
        <f>IF('ALC Transition Plans'!$O200="yes", IF('ALC Transition Plans'!Q200="X", IF('ALC Transition Plans'!R200,"X"," ")," "),"N/A")</f>
        <v xml:space="preserve"> </v>
      </c>
      <c r="F199" s="285" t="str">
        <f>IF('ALC Transition Plans'!$O200="yes",IF('ALC Transition Plans'!AQ200=1,"X"," "),"N/A")</f>
        <v>X</v>
      </c>
      <c r="G199" s="285" t="str">
        <f>IF('ALC Transition Plans'!$Z200="yes",IF('ALC Transition Plans'!AR200=1,"X"," "),"N/A")</f>
        <v>N/A</v>
      </c>
      <c r="H199" s="288">
        <f t="shared" si="7"/>
        <v>2</v>
      </c>
      <c r="I199" s="453" t="str">
        <f>'ALC Transition Plans'!BL200</f>
        <v>F</v>
      </c>
    </row>
    <row r="200" spans="1:9" x14ac:dyDescent="0.3">
      <c r="A200" s="289" t="s">
        <v>15</v>
      </c>
      <c r="B200" s="290" t="s">
        <v>187</v>
      </c>
      <c r="C200" s="285" t="str">
        <f>IF('ALC Transition Plans'!$C201="yes", IF('ALC Transition Plans'!E201="X", IF('ALC Transition Plans'!F201,"X"," ")," "),"N/A")</f>
        <v xml:space="preserve"> </v>
      </c>
      <c r="D200" s="287" t="str">
        <f>IF('ALC Transition Plans'!$C201="yes",IF('ALC Transition Plans'!AP201=1,"X"," "),"N/A")</f>
        <v>X</v>
      </c>
      <c r="E200" s="285" t="str">
        <f>IF('ALC Transition Plans'!$O201="yes", IF('ALC Transition Plans'!Q201="X", IF('ALC Transition Plans'!R201,"X"," ")," "),"N/A")</f>
        <v xml:space="preserve"> </v>
      </c>
      <c r="F200" s="285" t="str">
        <f>IF('ALC Transition Plans'!$O201="yes",IF('ALC Transition Plans'!AQ201=1,"X"," "),"N/A")</f>
        <v>X</v>
      </c>
      <c r="G200" s="285" t="str">
        <f>IF('ALC Transition Plans'!$Z201="yes",IF('ALC Transition Plans'!AR201=1,"X"," "),"N/A")</f>
        <v>N/A</v>
      </c>
      <c r="H200" s="288">
        <f t="shared" si="7"/>
        <v>2</v>
      </c>
      <c r="I200" s="453" t="str">
        <f>'ALC Transition Plans'!BL201</f>
        <v>F</v>
      </c>
    </row>
    <row r="201" spans="1:9" x14ac:dyDescent="0.3">
      <c r="A201" s="289" t="s">
        <v>15</v>
      </c>
      <c r="B201" s="290" t="s">
        <v>188</v>
      </c>
      <c r="C201" s="285" t="str">
        <f>IF('ALC Transition Plans'!$C202="yes", IF('ALC Transition Plans'!E202="X", IF('ALC Transition Plans'!F202,"X"," ")," "),"N/A")</f>
        <v xml:space="preserve"> </v>
      </c>
      <c r="D201" s="287" t="str">
        <f>IF('ALC Transition Plans'!$C202="yes",IF('ALC Transition Plans'!AP202=1,"X"," "),"N/A")</f>
        <v>X</v>
      </c>
      <c r="E201" s="285" t="str">
        <f>IF('ALC Transition Plans'!$O202="yes", IF('ALC Transition Plans'!Q202="X", IF('ALC Transition Plans'!R202,"X"," ")," "),"N/A")</f>
        <v xml:space="preserve"> </v>
      </c>
      <c r="F201" s="285" t="str">
        <f>IF('ALC Transition Plans'!$O202="yes",IF('ALC Transition Plans'!AQ202=1,"X"," "),"N/A")</f>
        <v>X</v>
      </c>
      <c r="G201" s="285" t="str">
        <f>IF('ALC Transition Plans'!$Z202="yes",IF('ALC Transition Plans'!AR202=1,"X"," "),"N/A")</f>
        <v>N/A</v>
      </c>
      <c r="H201" s="288">
        <f t="shared" si="7"/>
        <v>2</v>
      </c>
      <c r="I201" s="453" t="str">
        <f>'ALC Transition Plans'!BL202</f>
        <v>F</v>
      </c>
    </row>
    <row r="202" spans="1:9" x14ac:dyDescent="0.3">
      <c r="A202" s="289" t="s">
        <v>15</v>
      </c>
      <c r="B202" s="290" t="s">
        <v>189</v>
      </c>
      <c r="C202" s="285" t="str">
        <f>IF('ALC Transition Plans'!$C203="yes", IF('ALC Transition Plans'!E203="X", IF('ALC Transition Plans'!F203,"X"," ")," "),"N/A")</f>
        <v xml:space="preserve"> </v>
      </c>
      <c r="D202" s="287" t="str">
        <f>IF('ALC Transition Plans'!$C203="yes",IF('ALC Transition Plans'!AP203=1,"X"," "),"N/A")</f>
        <v>X</v>
      </c>
      <c r="E202" s="285" t="str">
        <f>IF('ALC Transition Plans'!$O203="yes", IF('ALC Transition Plans'!Q203="X", IF('ALC Transition Plans'!R203,"X"," ")," "),"N/A")</f>
        <v xml:space="preserve"> </v>
      </c>
      <c r="F202" s="285" t="str">
        <f>IF('ALC Transition Plans'!$O203="yes",IF('ALC Transition Plans'!AQ203=1,"X"," "),"N/A")</f>
        <v>X</v>
      </c>
      <c r="G202" s="285" t="str">
        <f>IF('ALC Transition Plans'!$Z203="yes",IF('ALC Transition Plans'!AR203=1,"X"," "),"N/A")</f>
        <v>N/A</v>
      </c>
      <c r="H202" s="288">
        <f t="shared" si="7"/>
        <v>2</v>
      </c>
      <c r="I202" s="453" t="str">
        <f>'ALC Transition Plans'!BL203</f>
        <v>F</v>
      </c>
    </row>
    <row r="203" spans="1:9" x14ac:dyDescent="0.3">
      <c r="A203" s="289" t="s">
        <v>15</v>
      </c>
      <c r="B203" s="290" t="s">
        <v>190</v>
      </c>
      <c r="C203" s="285" t="str">
        <f>IF('ALC Transition Plans'!$C204="yes", IF('ALC Transition Plans'!E204="X", IF('ALC Transition Plans'!F204,"X"," ")," "),"N/A")</f>
        <v xml:space="preserve"> </v>
      </c>
      <c r="D203" s="287" t="str">
        <f>IF('ALC Transition Plans'!$C204="yes",IF('ALC Transition Plans'!AP204=1,"X"," "),"N/A")</f>
        <v>X</v>
      </c>
      <c r="E203" s="285" t="str">
        <f>IF('ALC Transition Plans'!$O204="yes", IF('ALC Transition Plans'!Q204="X", IF('ALC Transition Plans'!R204,"X"," ")," "),"N/A")</f>
        <v xml:space="preserve"> </v>
      </c>
      <c r="F203" s="285" t="str">
        <f>IF('ALC Transition Plans'!$O204="yes",IF('ALC Transition Plans'!AQ204=1,"X"," "),"N/A")</f>
        <v>X</v>
      </c>
      <c r="G203" s="285" t="str">
        <f>IF('ALC Transition Plans'!$Z204="yes",IF('ALC Transition Plans'!AR204=1,"X"," "),"N/A")</f>
        <v>N/A</v>
      </c>
      <c r="H203" s="288">
        <f t="shared" si="7"/>
        <v>2</v>
      </c>
      <c r="I203" s="453" t="str">
        <f>'ALC Transition Plans'!BL204</f>
        <v>F</v>
      </c>
    </row>
    <row r="204" spans="1:9" x14ac:dyDescent="0.3">
      <c r="A204" s="289" t="s">
        <v>15</v>
      </c>
      <c r="B204" s="290" t="s">
        <v>191</v>
      </c>
      <c r="C204" s="285" t="str">
        <f>IF('ALC Transition Plans'!$C205="yes", IF('ALC Transition Plans'!E205="X", IF('ALC Transition Plans'!F205,"X"," ")," "),"N/A")</f>
        <v xml:space="preserve"> </v>
      </c>
      <c r="D204" s="287" t="str">
        <f>IF('ALC Transition Plans'!$C205="yes",IF('ALC Transition Plans'!AP205=1,"X"," "),"N/A")</f>
        <v>X</v>
      </c>
      <c r="E204" s="285" t="str">
        <f>IF('ALC Transition Plans'!$O205="yes", IF('ALC Transition Plans'!Q205="X", IF('ALC Transition Plans'!R205,"X"," ")," "),"N/A")</f>
        <v xml:space="preserve"> </v>
      </c>
      <c r="F204" s="285" t="str">
        <f>IF('ALC Transition Plans'!$O205="yes",IF('ALC Transition Plans'!AQ205=1,"X"," "),"N/A")</f>
        <v>X</v>
      </c>
      <c r="G204" s="285" t="str">
        <f>IF('ALC Transition Plans'!$Z205="yes",IF('ALC Transition Plans'!AR205=1,"X"," "),"N/A")</f>
        <v>N/A</v>
      </c>
      <c r="H204" s="288">
        <f t="shared" si="7"/>
        <v>2</v>
      </c>
      <c r="I204" s="453" t="str">
        <f>'ALC Transition Plans'!BL205</f>
        <v>F</v>
      </c>
    </row>
    <row r="205" spans="1:9" x14ac:dyDescent="0.3">
      <c r="A205" s="289" t="s">
        <v>15</v>
      </c>
      <c r="B205" s="290" t="s">
        <v>192</v>
      </c>
      <c r="C205" s="285" t="str">
        <f>IF('ALC Transition Plans'!$C206="yes", IF('ALC Transition Plans'!E206="X", IF('ALC Transition Plans'!F206,"X"," ")," "),"N/A")</f>
        <v xml:space="preserve"> </v>
      </c>
      <c r="D205" s="287" t="str">
        <f>IF('ALC Transition Plans'!$C206="yes",IF('ALC Transition Plans'!AP206=1,"X"," "),"N/A")</f>
        <v>X</v>
      </c>
      <c r="E205" s="285" t="str">
        <f>IF('ALC Transition Plans'!$O206="yes", IF('ALC Transition Plans'!Q206="X", IF('ALC Transition Plans'!R206,"X"," ")," "),"N/A")</f>
        <v xml:space="preserve"> </v>
      </c>
      <c r="F205" s="285" t="str">
        <f>IF('ALC Transition Plans'!$O206="yes",IF('ALC Transition Plans'!AQ206=1,"X"," "),"N/A")</f>
        <v>X</v>
      </c>
      <c r="G205" s="285" t="str">
        <f>IF('ALC Transition Plans'!$Z206="yes",IF('ALC Transition Plans'!AR206=1,"X"," "),"N/A")</f>
        <v>N/A</v>
      </c>
      <c r="H205" s="288">
        <f t="shared" si="7"/>
        <v>2</v>
      </c>
      <c r="I205" s="453" t="str">
        <f>'ALC Transition Plans'!BL206</f>
        <v>F</v>
      </c>
    </row>
    <row r="206" spans="1:9" x14ac:dyDescent="0.3">
      <c r="A206" s="289" t="s">
        <v>15</v>
      </c>
      <c r="B206" s="290" t="s">
        <v>193</v>
      </c>
      <c r="C206" s="285" t="str">
        <f>IF('ALC Transition Plans'!$C207="yes", IF('ALC Transition Plans'!E207="X", IF('ALC Transition Plans'!F207,"X"," ")," "),"N/A")</f>
        <v xml:space="preserve"> </v>
      </c>
      <c r="D206" s="287" t="str">
        <f>IF('ALC Transition Plans'!$C207="yes",IF('ALC Transition Plans'!AP207=1,"X"," "),"N/A")</f>
        <v>X</v>
      </c>
      <c r="E206" s="285" t="str">
        <f>IF('ALC Transition Plans'!$O207="yes", IF('ALC Transition Plans'!Q207="X", IF('ALC Transition Plans'!R207,"X"," ")," "),"N/A")</f>
        <v xml:space="preserve"> </v>
      </c>
      <c r="F206" s="285" t="str">
        <f>IF('ALC Transition Plans'!$O207="yes",IF('ALC Transition Plans'!AQ207=1,"X"," "),"N/A")</f>
        <v>X</v>
      </c>
      <c r="G206" s="285" t="str">
        <f>IF('ALC Transition Plans'!$Z207="yes",IF('ALC Transition Plans'!AR207=1,"X"," "),"N/A")</f>
        <v>N/A</v>
      </c>
      <c r="H206" s="288">
        <f t="shared" si="7"/>
        <v>2</v>
      </c>
      <c r="I206" s="453" t="str">
        <f>'ALC Transition Plans'!BL207</f>
        <v>F</v>
      </c>
    </row>
    <row r="207" spans="1:9" x14ac:dyDescent="0.3">
      <c r="A207" s="289" t="s">
        <v>15</v>
      </c>
      <c r="B207" s="290" t="s">
        <v>194</v>
      </c>
      <c r="C207" s="285" t="str">
        <f>IF('ALC Transition Plans'!$C208="yes", IF('ALC Transition Plans'!E208="X", IF('ALC Transition Plans'!F208,"X"," ")," "),"N/A")</f>
        <v xml:space="preserve"> </v>
      </c>
      <c r="D207" s="287" t="str">
        <f>IF('ALC Transition Plans'!$C208="yes",IF('ALC Transition Plans'!AP208=1,"X"," "),"N/A")</f>
        <v>X</v>
      </c>
      <c r="E207" s="285" t="str">
        <f>IF('ALC Transition Plans'!$O208="yes", IF('ALC Transition Plans'!Q208="X", IF('ALC Transition Plans'!R208,"X"," ")," "),"N/A")</f>
        <v xml:space="preserve"> </v>
      </c>
      <c r="F207" s="285" t="str">
        <f>IF('ALC Transition Plans'!$O208="yes",IF('ALC Transition Plans'!AQ208=1,"X"," "),"N/A")</f>
        <v>X</v>
      </c>
      <c r="G207" s="285" t="str">
        <f>IF('ALC Transition Plans'!$Z208="yes",IF('ALC Transition Plans'!AR208=1,"X"," "),"N/A")</f>
        <v>N/A</v>
      </c>
      <c r="H207" s="288">
        <f t="shared" ref="H207:H266" si="8">COUNTIF(C207:G207,"X")</f>
        <v>2</v>
      </c>
      <c r="I207" s="453" t="str">
        <f>'ALC Transition Plans'!BL208</f>
        <v>F</v>
      </c>
    </row>
    <row r="208" spans="1:9" x14ac:dyDescent="0.3">
      <c r="A208" s="289" t="s">
        <v>15</v>
      </c>
      <c r="B208" s="290" t="s">
        <v>195</v>
      </c>
      <c r="C208" s="285" t="str">
        <f>IF('ALC Transition Plans'!$C209="yes", IF('ALC Transition Plans'!E209="X", IF('ALC Transition Plans'!F209,"X"," ")," "),"N/A")</f>
        <v xml:space="preserve"> </v>
      </c>
      <c r="D208" s="287" t="str">
        <f>IF('ALC Transition Plans'!$C209="yes",IF('ALC Transition Plans'!AP209=1,"X"," "),"N/A")</f>
        <v>X</v>
      </c>
      <c r="E208" s="285" t="str">
        <f>IF('ALC Transition Plans'!$O209="yes", IF('ALC Transition Plans'!Q209="X", IF('ALC Transition Plans'!R209,"X"," ")," "),"N/A")</f>
        <v xml:space="preserve"> </v>
      </c>
      <c r="F208" s="285" t="str">
        <f>IF('ALC Transition Plans'!$O209="yes",IF('ALC Transition Plans'!AQ209=1,"X"," "),"N/A")</f>
        <v>X</v>
      </c>
      <c r="G208" s="285" t="str">
        <f>IF('ALC Transition Plans'!$Z209="yes",IF('ALC Transition Plans'!AR209=1,"X"," "),"N/A")</f>
        <v>N/A</v>
      </c>
      <c r="H208" s="288">
        <f t="shared" si="8"/>
        <v>2</v>
      </c>
      <c r="I208" s="453" t="str">
        <f>'ALC Transition Plans'!BL209</f>
        <v>F</v>
      </c>
    </row>
    <row r="209" spans="1:9" x14ac:dyDescent="0.3">
      <c r="A209" s="289" t="s">
        <v>15</v>
      </c>
      <c r="B209" s="290" t="s">
        <v>196</v>
      </c>
      <c r="C209" s="285" t="str">
        <f>IF('ALC Transition Plans'!$C210="yes", IF('ALC Transition Plans'!E210="X", IF('ALC Transition Plans'!F210,"X"," ")," "),"N/A")</f>
        <v xml:space="preserve"> </v>
      </c>
      <c r="D209" s="287" t="str">
        <f>IF('ALC Transition Plans'!$C210="yes",IF('ALC Transition Plans'!AP210=1,"X"," "),"N/A")</f>
        <v>X</v>
      </c>
      <c r="E209" s="285" t="str">
        <f>IF('ALC Transition Plans'!$O210="yes", IF('ALC Transition Plans'!Q210="X", IF('ALC Transition Plans'!R210,"X"," ")," "),"N/A")</f>
        <v xml:space="preserve"> </v>
      </c>
      <c r="F209" s="285" t="str">
        <f>IF('ALC Transition Plans'!$O210="yes",IF('ALC Transition Plans'!AQ210=1,"X"," "),"N/A")</f>
        <v>X</v>
      </c>
      <c r="G209" s="285" t="str">
        <f>IF('ALC Transition Plans'!$Z210="yes",IF('ALC Transition Plans'!AR210=1,"X"," "),"N/A")</f>
        <v>N/A</v>
      </c>
      <c r="H209" s="288">
        <f t="shared" si="8"/>
        <v>2</v>
      </c>
      <c r="I209" s="453" t="str">
        <f>'ALC Transition Plans'!BL210</f>
        <v>F</v>
      </c>
    </row>
    <row r="210" spans="1:9" x14ac:dyDescent="0.3">
      <c r="A210" s="289" t="s">
        <v>15</v>
      </c>
      <c r="B210" s="290" t="s">
        <v>197</v>
      </c>
      <c r="C210" s="285" t="str">
        <f>IF('ALC Transition Plans'!$C211="yes", IF('ALC Transition Plans'!E211="X", IF('ALC Transition Plans'!F211,"X"," ")," "),"N/A")</f>
        <v xml:space="preserve"> </v>
      </c>
      <c r="D210" s="287" t="str">
        <f>IF('ALC Transition Plans'!$C211="yes",IF('ALC Transition Plans'!AP211=1,"X"," "),"N/A")</f>
        <v>X</v>
      </c>
      <c r="E210" s="285" t="str">
        <f>IF('ALC Transition Plans'!$O211="yes", IF('ALC Transition Plans'!Q211="X", IF('ALC Transition Plans'!R211,"X"," ")," "),"N/A")</f>
        <v xml:space="preserve"> </v>
      </c>
      <c r="F210" s="285" t="str">
        <f>IF('ALC Transition Plans'!$O211="yes",IF('ALC Transition Plans'!AQ211=1,"X"," "),"N/A")</f>
        <v>X</v>
      </c>
      <c r="G210" s="285" t="str">
        <f>IF('ALC Transition Plans'!$Z211="yes",IF('ALC Transition Plans'!AR211=1,"X"," "),"N/A")</f>
        <v>N/A</v>
      </c>
      <c r="H210" s="288">
        <f t="shared" si="8"/>
        <v>2</v>
      </c>
      <c r="I210" s="453" t="str">
        <f>'ALC Transition Plans'!BL211</f>
        <v>F</v>
      </c>
    </row>
    <row r="211" spans="1:9" x14ac:dyDescent="0.3">
      <c r="A211" s="289" t="s">
        <v>15</v>
      </c>
      <c r="B211" s="290" t="s">
        <v>198</v>
      </c>
      <c r="C211" s="285" t="str">
        <f>IF('ALC Transition Plans'!$C212="yes", IF('ALC Transition Plans'!E212="X", IF('ALC Transition Plans'!F212,"X"," ")," "),"N/A")</f>
        <v xml:space="preserve"> </v>
      </c>
      <c r="D211" s="287" t="str">
        <f>IF('ALC Transition Plans'!$C212="yes",IF('ALC Transition Plans'!AP212=1,"X"," "),"N/A")</f>
        <v>X</v>
      </c>
      <c r="E211" s="285" t="str">
        <f>IF('ALC Transition Plans'!$O212="yes", IF('ALC Transition Plans'!Q212="X", IF('ALC Transition Plans'!R212,"X"," ")," "),"N/A")</f>
        <v xml:space="preserve"> </v>
      </c>
      <c r="F211" s="285" t="str">
        <f>IF('ALC Transition Plans'!$O212="yes",IF('ALC Transition Plans'!AQ212=1,"X"," "),"N/A")</f>
        <v>X</v>
      </c>
      <c r="G211" s="285" t="str">
        <f>IF('ALC Transition Plans'!$Z212="yes",IF('ALC Transition Plans'!AR212=1,"X"," "),"N/A")</f>
        <v>N/A</v>
      </c>
      <c r="H211" s="288">
        <f t="shared" si="8"/>
        <v>2</v>
      </c>
      <c r="I211" s="453" t="str">
        <f>'ALC Transition Plans'!BL212</f>
        <v>F</v>
      </c>
    </row>
    <row r="212" spans="1:9" x14ac:dyDescent="0.3">
      <c r="A212" s="289" t="s">
        <v>15</v>
      </c>
      <c r="B212" s="290" t="s">
        <v>199</v>
      </c>
      <c r="C212" s="285" t="str">
        <f>IF('ALC Transition Plans'!$C213="yes", IF('ALC Transition Plans'!E213="X", IF('ALC Transition Plans'!F213,"X"," ")," "),"N/A")</f>
        <v xml:space="preserve"> </v>
      </c>
      <c r="D212" s="287" t="str">
        <f>IF('ALC Transition Plans'!$C213="yes",IF('ALC Transition Plans'!AP213=1,"X"," "),"N/A")</f>
        <v>X</v>
      </c>
      <c r="E212" s="285" t="str">
        <f>IF('ALC Transition Plans'!$O213="yes", IF('ALC Transition Plans'!Q213="X", IF('ALC Transition Plans'!R213,"X"," ")," "),"N/A")</f>
        <v xml:space="preserve"> </v>
      </c>
      <c r="F212" s="285" t="str">
        <f>IF('ALC Transition Plans'!$O213="yes",IF('ALC Transition Plans'!AQ213=1,"X"," "),"N/A")</f>
        <v>X</v>
      </c>
      <c r="G212" s="285" t="str">
        <f>IF('ALC Transition Plans'!$Z213="yes",IF('ALC Transition Plans'!AR213=1,"X"," "),"N/A")</f>
        <v>N/A</v>
      </c>
      <c r="H212" s="288">
        <f t="shared" si="8"/>
        <v>2</v>
      </c>
      <c r="I212" s="453" t="str">
        <f>'ALC Transition Plans'!BL213</f>
        <v>F</v>
      </c>
    </row>
    <row r="213" spans="1:9" x14ac:dyDescent="0.3">
      <c r="A213" s="289" t="s">
        <v>15</v>
      </c>
      <c r="B213" s="290" t="s">
        <v>200</v>
      </c>
      <c r="C213" s="285" t="str">
        <f>IF('ALC Transition Plans'!$C214="yes", IF('ALC Transition Plans'!E214="X", IF('ALC Transition Plans'!F214,"X"," ")," "),"N/A")</f>
        <v xml:space="preserve"> </v>
      </c>
      <c r="D213" s="287" t="str">
        <f>IF('ALC Transition Plans'!$C214="yes",IF('ALC Transition Plans'!AP214=1,"X"," "),"N/A")</f>
        <v>X</v>
      </c>
      <c r="E213" s="285" t="str">
        <f>IF('ALC Transition Plans'!$O214="yes", IF('ALC Transition Plans'!Q214="X", IF('ALC Transition Plans'!R214,"X"," ")," "),"N/A")</f>
        <v xml:space="preserve"> </v>
      </c>
      <c r="F213" s="285" t="str">
        <f>IF('ALC Transition Plans'!$O214="yes",IF('ALC Transition Plans'!AQ214=1,"X"," "),"N/A")</f>
        <v>X</v>
      </c>
      <c r="G213" s="285" t="str">
        <f>IF('ALC Transition Plans'!$Z214="yes",IF('ALC Transition Plans'!AR214=1,"X"," "),"N/A")</f>
        <v>N/A</v>
      </c>
      <c r="H213" s="288">
        <f t="shared" si="8"/>
        <v>2</v>
      </c>
      <c r="I213" s="453" t="str">
        <f>'ALC Transition Plans'!BL214</f>
        <v>F</v>
      </c>
    </row>
    <row r="214" spans="1:9" x14ac:dyDescent="0.3">
      <c r="A214" s="289" t="s">
        <v>15</v>
      </c>
      <c r="B214" s="290" t="s">
        <v>201</v>
      </c>
      <c r="C214" s="285" t="str">
        <f>IF('ALC Transition Plans'!$C215="yes", IF('ALC Transition Plans'!E215="X", IF('ALC Transition Plans'!F215,"X"," ")," "),"N/A")</f>
        <v xml:space="preserve"> </v>
      </c>
      <c r="D214" s="287" t="str">
        <f>IF('ALC Transition Plans'!$C215="yes",IF('ALC Transition Plans'!AP215=1,"X"," "),"N/A")</f>
        <v>X</v>
      </c>
      <c r="E214" s="285" t="str">
        <f>IF('ALC Transition Plans'!$O215="yes", IF('ALC Transition Plans'!Q215="X", IF('ALC Transition Plans'!R215,"X"," ")," "),"N/A")</f>
        <v xml:space="preserve"> </v>
      </c>
      <c r="F214" s="285" t="str">
        <f>IF('ALC Transition Plans'!$O215="yes",IF('ALC Transition Plans'!AQ215=1,"X"," "),"N/A")</f>
        <v>X</v>
      </c>
      <c r="G214" s="285" t="str">
        <f>IF('ALC Transition Plans'!$Z215="yes",IF('ALC Transition Plans'!AR215=1,"X"," "),"N/A")</f>
        <v>N/A</v>
      </c>
      <c r="H214" s="288">
        <f t="shared" si="8"/>
        <v>2</v>
      </c>
      <c r="I214" s="453" t="str">
        <f>'ALC Transition Plans'!BL215</f>
        <v>F</v>
      </c>
    </row>
    <row r="215" spans="1:9" x14ac:dyDescent="0.3">
      <c r="A215" s="289" t="s">
        <v>15</v>
      </c>
      <c r="B215" s="290" t="s">
        <v>202</v>
      </c>
      <c r="C215" s="285" t="str">
        <f>IF('ALC Transition Plans'!$C216="yes", IF('ALC Transition Plans'!E216="X", IF('ALC Transition Plans'!F216,"X"," ")," "),"N/A")</f>
        <v xml:space="preserve"> </v>
      </c>
      <c r="D215" s="287" t="str">
        <f>IF('ALC Transition Plans'!$C216="yes",IF('ALC Transition Plans'!AP216=1,"X"," "),"N/A")</f>
        <v>X</v>
      </c>
      <c r="E215" s="285" t="str">
        <f>IF('ALC Transition Plans'!$O216="yes", IF('ALC Transition Plans'!Q216="X", IF('ALC Transition Plans'!R216,"X"," ")," "),"N/A")</f>
        <v xml:space="preserve"> </v>
      </c>
      <c r="F215" s="285" t="str">
        <f>IF('ALC Transition Plans'!$O216="yes",IF('ALC Transition Plans'!AQ216=1,"X"," "),"N/A")</f>
        <v>X</v>
      </c>
      <c r="G215" s="285" t="str">
        <f>IF('ALC Transition Plans'!$Z216="yes",IF('ALC Transition Plans'!AR216=1,"X"," "),"N/A")</f>
        <v>N/A</v>
      </c>
      <c r="H215" s="288">
        <f t="shared" si="8"/>
        <v>2</v>
      </c>
      <c r="I215" s="453" t="str">
        <f>'ALC Transition Plans'!BL216</f>
        <v>F</v>
      </c>
    </row>
    <row r="216" spans="1:9" x14ac:dyDescent="0.3">
      <c r="A216" s="289" t="s">
        <v>15</v>
      </c>
      <c r="B216" s="290" t="s">
        <v>203</v>
      </c>
      <c r="C216" s="285" t="str">
        <f>IF('ALC Transition Plans'!$C217="yes", IF('ALC Transition Plans'!E217="X", IF('ALC Transition Plans'!F217,"X"," ")," "),"N/A")</f>
        <v xml:space="preserve"> </v>
      </c>
      <c r="D216" s="287" t="str">
        <f>IF('ALC Transition Plans'!$C217="yes",IF('ALC Transition Plans'!AP217=1,"X"," "),"N/A")</f>
        <v>X</v>
      </c>
      <c r="E216" s="285" t="str">
        <f>IF('ALC Transition Plans'!$O217="yes", IF('ALC Transition Plans'!Q217="X", IF('ALC Transition Plans'!R217,"X"," ")," "),"N/A")</f>
        <v xml:space="preserve"> </v>
      </c>
      <c r="F216" s="285" t="str">
        <f>IF('ALC Transition Plans'!$O217="yes",IF('ALC Transition Plans'!AQ217=1,"X"," "),"N/A")</f>
        <v>X</v>
      </c>
      <c r="G216" s="285" t="str">
        <f>IF('ALC Transition Plans'!$Z217="yes",IF('ALC Transition Plans'!AR217=1,"X"," "),"N/A")</f>
        <v>N/A</v>
      </c>
      <c r="H216" s="288">
        <f t="shared" si="8"/>
        <v>2</v>
      </c>
      <c r="I216" s="453" t="str">
        <f>'ALC Transition Plans'!BL217</f>
        <v>F</v>
      </c>
    </row>
    <row r="217" spans="1:9" x14ac:dyDescent="0.3">
      <c r="A217" s="289" t="s">
        <v>15</v>
      </c>
      <c r="B217" s="290" t="s">
        <v>204</v>
      </c>
      <c r="C217" s="285" t="str">
        <f>IF('ALC Transition Plans'!$C218="yes", IF('ALC Transition Plans'!E218="X", IF('ALC Transition Plans'!F218,"X"," ")," "),"N/A")</f>
        <v xml:space="preserve"> </v>
      </c>
      <c r="D217" s="287" t="str">
        <f>IF('ALC Transition Plans'!$C218="yes",IF('ALC Transition Plans'!AP218=1,"X"," "),"N/A")</f>
        <v>X</v>
      </c>
      <c r="E217" s="285" t="str">
        <f>IF('ALC Transition Plans'!$O218="yes", IF('ALC Transition Plans'!Q218="X", IF('ALC Transition Plans'!R218,"X"," ")," "),"N/A")</f>
        <v xml:space="preserve"> </v>
      </c>
      <c r="F217" s="285" t="str">
        <f>IF('ALC Transition Plans'!$O218="yes",IF('ALC Transition Plans'!AQ218=1,"X"," "),"N/A")</f>
        <v>X</v>
      </c>
      <c r="G217" s="285" t="str">
        <f>IF('ALC Transition Plans'!$Z218="yes",IF('ALC Transition Plans'!AR218=1,"X"," "),"N/A")</f>
        <v>N/A</v>
      </c>
      <c r="H217" s="288">
        <f t="shared" si="8"/>
        <v>2</v>
      </c>
      <c r="I217" s="453" t="str">
        <f>'ALC Transition Plans'!BL218</f>
        <v>F</v>
      </c>
    </row>
    <row r="218" spans="1:9" x14ac:dyDescent="0.3">
      <c r="A218" s="289" t="s">
        <v>15</v>
      </c>
      <c r="B218" s="290" t="s">
        <v>205</v>
      </c>
      <c r="C218" s="285" t="str">
        <f>IF('ALC Transition Plans'!$C219="yes", IF('ALC Transition Plans'!E219="X", IF('ALC Transition Plans'!F219,"X"," ")," "),"N/A")</f>
        <v xml:space="preserve"> </v>
      </c>
      <c r="D218" s="287" t="str">
        <f>IF('ALC Transition Plans'!$C219="yes",IF('ALC Transition Plans'!AP219=1,"X"," "),"N/A")</f>
        <v>X</v>
      </c>
      <c r="E218" s="285" t="str">
        <f>IF('ALC Transition Plans'!$O219="yes", IF('ALC Transition Plans'!Q219="X", IF('ALC Transition Plans'!R219,"X"," ")," "),"N/A")</f>
        <v xml:space="preserve"> </v>
      </c>
      <c r="F218" s="285" t="str">
        <f>IF('ALC Transition Plans'!$O219="yes",IF('ALC Transition Plans'!AQ219=1,"X"," "),"N/A")</f>
        <v>X</v>
      </c>
      <c r="G218" s="285" t="str">
        <f>IF('ALC Transition Plans'!$Z219="yes",IF('ALC Transition Plans'!AR219=1,"X"," "),"N/A")</f>
        <v>N/A</v>
      </c>
      <c r="H218" s="288">
        <f t="shared" si="8"/>
        <v>2</v>
      </c>
      <c r="I218" s="453" t="str">
        <f>'ALC Transition Plans'!BL219</f>
        <v>F</v>
      </c>
    </row>
    <row r="219" spans="1:9" x14ac:dyDescent="0.3">
      <c r="A219" s="289" t="s">
        <v>15</v>
      </c>
      <c r="B219" s="290" t="s">
        <v>206</v>
      </c>
      <c r="C219" s="285" t="str">
        <f>IF('ALC Transition Plans'!$C220="yes", IF('ALC Transition Plans'!E220="X", IF('ALC Transition Plans'!F220,"X"," ")," "),"N/A")</f>
        <v xml:space="preserve"> </v>
      </c>
      <c r="D219" s="287" t="str">
        <f>IF('ALC Transition Plans'!$C220="yes",IF('ALC Transition Plans'!AP220=1,"X"," "),"N/A")</f>
        <v>X</v>
      </c>
      <c r="E219" s="285" t="str">
        <f>IF('ALC Transition Plans'!$O220="yes", IF('ALC Transition Plans'!Q220="X", IF('ALC Transition Plans'!R220,"X"," ")," "),"N/A")</f>
        <v xml:space="preserve"> </v>
      </c>
      <c r="F219" s="285" t="str">
        <f>IF('ALC Transition Plans'!$O220="yes",IF('ALC Transition Plans'!AQ220=1,"X"," "),"N/A")</f>
        <v>X</v>
      </c>
      <c r="G219" s="285" t="str">
        <f>IF('ALC Transition Plans'!$Z220="yes",IF('ALC Transition Plans'!AR220=1,"X"," "),"N/A")</f>
        <v>N/A</v>
      </c>
      <c r="H219" s="288">
        <f t="shared" si="8"/>
        <v>2</v>
      </c>
      <c r="I219" s="453" t="str">
        <f>'ALC Transition Plans'!BL220</f>
        <v>F</v>
      </c>
    </row>
    <row r="220" spans="1:9" x14ac:dyDescent="0.3">
      <c r="A220" s="289" t="s">
        <v>15</v>
      </c>
      <c r="B220" s="290" t="s">
        <v>207</v>
      </c>
      <c r="C220" s="285" t="str">
        <f>IF('ALC Transition Plans'!$C221="yes", IF('ALC Transition Plans'!E221="X", IF('ALC Transition Plans'!F221,"X"," ")," "),"N/A")</f>
        <v xml:space="preserve"> </v>
      </c>
      <c r="D220" s="287" t="str">
        <f>IF('ALC Transition Plans'!$C221="yes",IF('ALC Transition Plans'!AP221=1,"X"," "),"N/A")</f>
        <v>X</v>
      </c>
      <c r="E220" s="285" t="str">
        <f>IF('ALC Transition Plans'!$O221="yes", IF('ALC Transition Plans'!Q221="X", IF('ALC Transition Plans'!R221,"X"," ")," "),"N/A")</f>
        <v xml:space="preserve"> </v>
      </c>
      <c r="F220" s="285" t="str">
        <f>IF('ALC Transition Plans'!$O221="yes",IF('ALC Transition Plans'!AQ221=1,"X"," "),"N/A")</f>
        <v>X</v>
      </c>
      <c r="G220" s="285" t="str">
        <f>IF('ALC Transition Plans'!$Z221="yes",IF('ALC Transition Plans'!AR221=1,"X"," "),"N/A")</f>
        <v>N/A</v>
      </c>
      <c r="H220" s="288">
        <f t="shared" si="8"/>
        <v>2</v>
      </c>
      <c r="I220" s="453" t="str">
        <f>'ALC Transition Plans'!BL221</f>
        <v>F</v>
      </c>
    </row>
    <row r="221" spans="1:9" x14ac:dyDescent="0.3">
      <c r="A221" s="289" t="s">
        <v>15</v>
      </c>
      <c r="B221" s="290" t="s">
        <v>208</v>
      </c>
      <c r="C221" s="285" t="str">
        <f>IF('ALC Transition Plans'!$C222="yes", IF('ALC Transition Plans'!E222="X", IF('ALC Transition Plans'!F222,"X"," ")," "),"N/A")</f>
        <v xml:space="preserve"> </v>
      </c>
      <c r="D221" s="287" t="str">
        <f>IF('ALC Transition Plans'!$C222="yes",IF('ALC Transition Plans'!AP222=1,"X"," "),"N/A")</f>
        <v>X</v>
      </c>
      <c r="E221" s="285" t="str">
        <f>IF('ALC Transition Plans'!$O222="yes", IF('ALC Transition Plans'!Q222="X", IF('ALC Transition Plans'!R222,"X"," ")," "),"N/A")</f>
        <v xml:space="preserve"> </v>
      </c>
      <c r="F221" s="285" t="str">
        <f>IF('ALC Transition Plans'!$O222="yes",IF('ALC Transition Plans'!AQ222=1,"X"," "),"N/A")</f>
        <v>X</v>
      </c>
      <c r="G221" s="285" t="str">
        <f>IF('ALC Transition Plans'!$Z222="yes",IF('ALC Transition Plans'!AR222=1,"X"," "),"N/A")</f>
        <v>N/A</v>
      </c>
      <c r="H221" s="288">
        <f t="shared" si="8"/>
        <v>2</v>
      </c>
      <c r="I221" s="453" t="str">
        <f>'ALC Transition Plans'!BL222</f>
        <v>F</v>
      </c>
    </row>
    <row r="222" spans="1:9" x14ac:dyDescent="0.3">
      <c r="A222" s="289" t="s">
        <v>15</v>
      </c>
      <c r="B222" s="290" t="s">
        <v>209</v>
      </c>
      <c r="C222" s="285" t="str">
        <f>IF('ALC Transition Plans'!$C223="yes", IF('ALC Transition Plans'!E223="X", IF('ALC Transition Plans'!F223,"X"," ")," "),"N/A")</f>
        <v xml:space="preserve"> </v>
      </c>
      <c r="D222" s="287" t="str">
        <f>IF('ALC Transition Plans'!$C223="yes",IF('ALC Transition Plans'!AP223=1,"X"," "),"N/A")</f>
        <v>X</v>
      </c>
      <c r="E222" s="285" t="str">
        <f>IF('ALC Transition Plans'!$O223="yes", IF('ALC Transition Plans'!Q223="X", IF('ALC Transition Plans'!R223,"X"," ")," "),"N/A")</f>
        <v xml:space="preserve"> </v>
      </c>
      <c r="F222" s="285" t="str">
        <f>IF('ALC Transition Plans'!$O223="yes",IF('ALC Transition Plans'!AQ223=1,"X"," "),"N/A")</f>
        <v>X</v>
      </c>
      <c r="G222" s="285" t="str">
        <f>IF('ALC Transition Plans'!$Z223="yes",IF('ALC Transition Plans'!AR223=1,"X"," "),"N/A")</f>
        <v>N/A</v>
      </c>
      <c r="H222" s="288">
        <f t="shared" si="8"/>
        <v>2</v>
      </c>
      <c r="I222" s="453" t="str">
        <f>'ALC Transition Plans'!BL223</f>
        <v>F</v>
      </c>
    </row>
    <row r="223" spans="1:9" x14ac:dyDescent="0.3">
      <c r="A223" s="289" t="s">
        <v>15</v>
      </c>
      <c r="B223" s="290" t="s">
        <v>210</v>
      </c>
      <c r="C223" s="285" t="str">
        <f>IF('ALC Transition Plans'!$C224="yes", IF('ALC Transition Plans'!E224="X", IF('ALC Transition Plans'!F224,"X"," ")," "),"N/A")</f>
        <v xml:space="preserve"> </v>
      </c>
      <c r="D223" s="287" t="str">
        <f>IF('ALC Transition Plans'!$C224="yes",IF('ALC Transition Plans'!AP224=1,"X"," "),"N/A")</f>
        <v>X</v>
      </c>
      <c r="E223" s="285" t="str">
        <f>IF('ALC Transition Plans'!$O224="yes", IF('ALC Transition Plans'!Q224="X", IF('ALC Transition Plans'!R224,"X"," ")," "),"N/A")</f>
        <v xml:space="preserve"> </v>
      </c>
      <c r="F223" s="285" t="str">
        <f>IF('ALC Transition Plans'!$O224="yes",IF('ALC Transition Plans'!AQ224=1,"X"," "),"N/A")</f>
        <v>X</v>
      </c>
      <c r="G223" s="285" t="str">
        <f>IF('ALC Transition Plans'!$Z224="yes",IF('ALC Transition Plans'!AR224=1,"X"," "),"N/A")</f>
        <v>N/A</v>
      </c>
      <c r="H223" s="288">
        <f t="shared" si="8"/>
        <v>2</v>
      </c>
      <c r="I223" s="453" t="str">
        <f>'ALC Transition Plans'!BL224</f>
        <v>F</v>
      </c>
    </row>
    <row r="224" spans="1:9" x14ac:dyDescent="0.3">
      <c r="A224" s="289" t="s">
        <v>15</v>
      </c>
      <c r="B224" s="290" t="s">
        <v>211</v>
      </c>
      <c r="C224" s="285" t="str">
        <f>IF('ALC Transition Plans'!$C225="yes", IF('ALC Transition Plans'!E225="X", IF('ALC Transition Plans'!F225,"X"," ")," "),"N/A")</f>
        <v xml:space="preserve"> </v>
      </c>
      <c r="D224" s="287" t="str">
        <f>IF('ALC Transition Plans'!$C225="yes",IF('ALC Transition Plans'!AP225=1,"X"," "),"N/A")</f>
        <v>X</v>
      </c>
      <c r="E224" s="285" t="str">
        <f>IF('ALC Transition Plans'!$O225="yes", IF('ALC Transition Plans'!Q225="X", IF('ALC Transition Plans'!R225,"X"," ")," "),"N/A")</f>
        <v xml:space="preserve"> </v>
      </c>
      <c r="F224" s="285" t="str">
        <f>IF('ALC Transition Plans'!$O225="yes",IF('ALC Transition Plans'!AQ225=1,"X"," "),"N/A")</f>
        <v>X</v>
      </c>
      <c r="G224" s="285" t="str">
        <f>IF('ALC Transition Plans'!$Z225="yes",IF('ALC Transition Plans'!AR225=1,"X"," "),"N/A")</f>
        <v>N/A</v>
      </c>
      <c r="H224" s="288">
        <f t="shared" si="8"/>
        <v>2</v>
      </c>
      <c r="I224" s="453" t="str">
        <f>'ALC Transition Plans'!BL225</f>
        <v>F</v>
      </c>
    </row>
    <row r="225" spans="1:9" x14ac:dyDescent="0.3">
      <c r="A225" s="289" t="s">
        <v>15</v>
      </c>
      <c r="B225" s="290" t="s">
        <v>212</v>
      </c>
      <c r="C225" s="285" t="str">
        <f>IF('ALC Transition Plans'!$C226="yes", IF('ALC Transition Plans'!E226="X", IF('ALC Transition Plans'!F226,"X"," ")," "),"N/A")</f>
        <v xml:space="preserve"> </v>
      </c>
      <c r="D225" s="287" t="str">
        <f>IF('ALC Transition Plans'!$C226="yes",IF('ALC Transition Plans'!AP226=1,"X"," "),"N/A")</f>
        <v>X</v>
      </c>
      <c r="E225" s="285" t="str">
        <f>IF('ALC Transition Plans'!$O226="yes", IF('ALC Transition Plans'!Q226="X", IF('ALC Transition Plans'!R226,"X"," ")," "),"N/A")</f>
        <v xml:space="preserve"> </v>
      </c>
      <c r="F225" s="285" t="str">
        <f>IF('ALC Transition Plans'!$O226="yes",IF('ALC Transition Plans'!AQ226=1,"X"," "),"N/A")</f>
        <v>X</v>
      </c>
      <c r="G225" s="285" t="str">
        <f>IF('ALC Transition Plans'!$Z226="yes",IF('ALC Transition Plans'!AR226=1,"X"," "),"N/A")</f>
        <v>N/A</v>
      </c>
      <c r="H225" s="288">
        <f t="shared" si="8"/>
        <v>2</v>
      </c>
      <c r="I225" s="453" t="str">
        <f>'ALC Transition Plans'!BL226</f>
        <v>F</v>
      </c>
    </row>
    <row r="226" spans="1:9" x14ac:dyDescent="0.3">
      <c r="A226" s="289" t="s">
        <v>15</v>
      </c>
      <c r="B226" s="290" t="s">
        <v>213</v>
      </c>
      <c r="C226" s="285" t="str">
        <f>IF('ALC Transition Plans'!$C227="yes", IF('ALC Transition Plans'!E227="X", IF('ALC Transition Plans'!F227,"X"," ")," "),"N/A")</f>
        <v xml:space="preserve"> </v>
      </c>
      <c r="D226" s="287" t="str">
        <f>IF('ALC Transition Plans'!$C227="yes",IF('ALC Transition Plans'!AP227=1,"X"," "),"N/A")</f>
        <v>X</v>
      </c>
      <c r="E226" s="285" t="str">
        <f>IF('ALC Transition Plans'!$O227="yes", IF('ALC Transition Plans'!Q227="X", IF('ALC Transition Plans'!R227,"X"," ")," "),"N/A")</f>
        <v xml:space="preserve"> </v>
      </c>
      <c r="F226" s="285" t="str">
        <f>IF('ALC Transition Plans'!$O227="yes",IF('ALC Transition Plans'!AQ227=1,"X"," "),"N/A")</f>
        <v>X</v>
      </c>
      <c r="G226" s="285" t="str">
        <f>IF('ALC Transition Plans'!$Z227="yes",IF('ALC Transition Plans'!AR227=1,"X"," "),"N/A")</f>
        <v>X</v>
      </c>
      <c r="H226" s="288">
        <f t="shared" si="8"/>
        <v>3</v>
      </c>
      <c r="I226" s="453" t="str">
        <f>'ALC Transition Plans'!BL227</f>
        <v>F</v>
      </c>
    </row>
    <row r="227" spans="1:9" x14ac:dyDescent="0.3">
      <c r="A227" s="289" t="s">
        <v>15</v>
      </c>
      <c r="B227" s="290" t="s">
        <v>214</v>
      </c>
      <c r="C227" s="285" t="str">
        <f>IF('ALC Transition Plans'!$C228="yes", IF('ALC Transition Plans'!E228="X", IF('ALC Transition Plans'!F228,"X"," ")," "),"N/A")</f>
        <v xml:space="preserve"> </v>
      </c>
      <c r="D227" s="287" t="str">
        <f>IF('ALC Transition Plans'!$C228="yes",IF('ALC Transition Plans'!AP228=1,"X"," "),"N/A")</f>
        <v>X</v>
      </c>
      <c r="E227" s="285" t="str">
        <f>IF('ALC Transition Plans'!$O228="yes", IF('ALC Transition Plans'!Q228="X", IF('ALC Transition Plans'!R228,"X"," ")," "),"N/A")</f>
        <v xml:space="preserve"> </v>
      </c>
      <c r="F227" s="285" t="str">
        <f>IF('ALC Transition Plans'!$O228="yes",IF('ALC Transition Plans'!AQ228=1,"X"," "),"N/A")</f>
        <v>X</v>
      </c>
      <c r="G227" s="285" t="str">
        <f>IF('ALC Transition Plans'!$Z228="yes",IF('ALC Transition Plans'!AR228=1,"X"," "),"N/A")</f>
        <v>X</v>
      </c>
      <c r="H227" s="288">
        <f t="shared" si="8"/>
        <v>3</v>
      </c>
      <c r="I227" s="453" t="str">
        <f>'ALC Transition Plans'!BL228</f>
        <v>F</v>
      </c>
    </row>
    <row r="228" spans="1:9" x14ac:dyDescent="0.3">
      <c r="A228" s="289" t="s">
        <v>15</v>
      </c>
      <c r="B228" s="290" t="s">
        <v>215</v>
      </c>
      <c r="C228" s="285" t="str">
        <f>IF('ALC Transition Plans'!$C229="yes", IF('ALC Transition Plans'!E229="X", IF('ALC Transition Plans'!F229,"X"," ")," "),"N/A")</f>
        <v xml:space="preserve"> </v>
      </c>
      <c r="D228" s="287" t="str">
        <f>IF('ALC Transition Plans'!$C229="yes",IF('ALC Transition Plans'!AP229=1,"X"," "),"N/A")</f>
        <v>X</v>
      </c>
      <c r="E228" s="285" t="str">
        <f>IF('ALC Transition Plans'!$O229="yes", IF('ALC Transition Plans'!Q229="X", IF('ALC Transition Plans'!R229,"X"," ")," "),"N/A")</f>
        <v xml:space="preserve"> </v>
      </c>
      <c r="F228" s="285" t="str">
        <f>IF('ALC Transition Plans'!$O229="yes",IF('ALC Transition Plans'!AQ229=1,"X"," "),"N/A")</f>
        <v>X</v>
      </c>
      <c r="G228" s="285" t="str">
        <f>IF('ALC Transition Plans'!$Z229="yes",IF('ALC Transition Plans'!AR229=1,"X"," "),"N/A")</f>
        <v>N/A</v>
      </c>
      <c r="H228" s="288">
        <f t="shared" si="8"/>
        <v>2</v>
      </c>
      <c r="I228" s="453" t="str">
        <f>'ALC Transition Plans'!BL229</f>
        <v>F</v>
      </c>
    </row>
    <row r="229" spans="1:9" x14ac:dyDescent="0.3">
      <c r="A229" s="289" t="s">
        <v>15</v>
      </c>
      <c r="B229" s="290" t="s">
        <v>216</v>
      </c>
      <c r="C229" s="285" t="str">
        <f>IF('ALC Transition Plans'!$C230="yes", IF('ALC Transition Plans'!E230="X", IF('ALC Transition Plans'!F230,"X"," ")," "),"N/A")</f>
        <v xml:space="preserve"> </v>
      </c>
      <c r="D229" s="287" t="str">
        <f>IF('ALC Transition Plans'!$C230="yes",IF('ALC Transition Plans'!AP230=1,"X"," "),"N/A")</f>
        <v>X</v>
      </c>
      <c r="E229" s="285" t="str">
        <f>IF('ALC Transition Plans'!$O230="yes", IF('ALC Transition Plans'!Q230="X", IF('ALC Transition Plans'!R230,"X"," ")," "),"N/A")</f>
        <v xml:space="preserve"> </v>
      </c>
      <c r="F229" s="285" t="str">
        <f>IF('ALC Transition Plans'!$O230="yes",IF('ALC Transition Plans'!AQ230=1,"X"," "),"N/A")</f>
        <v>X</v>
      </c>
      <c r="G229" s="285" t="str">
        <f>IF('ALC Transition Plans'!$Z230="yes",IF('ALC Transition Plans'!AR230=1,"X"," "),"N/A")</f>
        <v>N/A</v>
      </c>
      <c r="H229" s="288">
        <f t="shared" si="8"/>
        <v>2</v>
      </c>
      <c r="I229" s="453" t="str">
        <f>'ALC Transition Plans'!BL230</f>
        <v>F</v>
      </c>
    </row>
    <row r="230" spans="1:9" x14ac:dyDescent="0.3">
      <c r="A230" s="289" t="s">
        <v>15</v>
      </c>
      <c r="B230" s="290" t="s">
        <v>217</v>
      </c>
      <c r="C230" s="285" t="str">
        <f>IF('ALC Transition Plans'!$C231="yes", IF('ALC Transition Plans'!E231="X", IF('ALC Transition Plans'!F231,"X"," ")," "),"N/A")</f>
        <v xml:space="preserve"> </v>
      </c>
      <c r="D230" s="287" t="str">
        <f>IF('ALC Transition Plans'!$C231="yes",IF('ALC Transition Plans'!AP231=1,"X"," "),"N/A")</f>
        <v>X</v>
      </c>
      <c r="E230" s="285" t="str">
        <f>IF('ALC Transition Plans'!$O231="yes", IF('ALC Transition Plans'!Q231="X", IF('ALC Transition Plans'!R231,"X"," ")," "),"N/A")</f>
        <v xml:space="preserve"> </v>
      </c>
      <c r="F230" s="285" t="str">
        <f>IF('ALC Transition Plans'!$O231="yes",IF('ALC Transition Plans'!AQ231=1,"X"," "),"N/A")</f>
        <v>X</v>
      </c>
      <c r="G230" s="285" t="str">
        <f>IF('ALC Transition Plans'!$Z231="yes",IF('ALC Transition Plans'!AR231=1,"X"," "),"N/A")</f>
        <v>N/A</v>
      </c>
      <c r="H230" s="288">
        <f t="shared" si="8"/>
        <v>2</v>
      </c>
      <c r="I230" s="453" t="str">
        <f>'ALC Transition Plans'!BL231</f>
        <v>F</v>
      </c>
    </row>
    <row r="231" spans="1:9" x14ac:dyDescent="0.3">
      <c r="A231" s="289" t="s">
        <v>15</v>
      </c>
      <c r="B231" s="290" t="s">
        <v>218</v>
      </c>
      <c r="C231" s="285" t="str">
        <f>IF('ALC Transition Plans'!$C232="yes", IF('ALC Transition Plans'!E232="X", IF('ALC Transition Plans'!F232,"X"," ")," "),"N/A")</f>
        <v xml:space="preserve"> </v>
      </c>
      <c r="D231" s="287" t="str">
        <f>IF('ALC Transition Plans'!$C232="yes",IF('ALC Transition Plans'!AP232=1,"X"," "),"N/A")</f>
        <v>X</v>
      </c>
      <c r="E231" s="285" t="str">
        <f>IF('ALC Transition Plans'!$O232="yes", IF('ALC Transition Plans'!Q232="X", IF('ALC Transition Plans'!R232,"X"," ")," "),"N/A")</f>
        <v xml:space="preserve"> </v>
      </c>
      <c r="F231" s="285" t="str">
        <f>IF('ALC Transition Plans'!$O232="yes",IF('ALC Transition Plans'!AQ232=1,"X"," "),"N/A")</f>
        <v>X</v>
      </c>
      <c r="G231" s="285" t="str">
        <f>IF('ALC Transition Plans'!$Z232="yes",IF('ALC Transition Plans'!AR232=1,"X"," "),"N/A")</f>
        <v>N/A</v>
      </c>
      <c r="H231" s="288">
        <f t="shared" si="8"/>
        <v>2</v>
      </c>
      <c r="I231" s="453" t="str">
        <f>'ALC Transition Plans'!BL232</f>
        <v>F</v>
      </c>
    </row>
    <row r="232" spans="1:9" x14ac:dyDescent="0.3">
      <c r="A232" s="289" t="s">
        <v>15</v>
      </c>
      <c r="B232" s="290" t="s">
        <v>219</v>
      </c>
      <c r="C232" s="285" t="str">
        <f>IF('ALC Transition Plans'!$C233="yes", IF('ALC Transition Plans'!E233="X", IF('ALC Transition Plans'!F233,"X"," ")," "),"N/A")</f>
        <v xml:space="preserve"> </v>
      </c>
      <c r="D232" s="287" t="str">
        <f>IF('ALC Transition Plans'!$C233="yes",IF('ALC Transition Plans'!AP233=1,"X"," "),"N/A")</f>
        <v>X</v>
      </c>
      <c r="E232" s="285" t="str">
        <f>IF('ALC Transition Plans'!$O233="yes", IF('ALC Transition Plans'!Q233="X", IF('ALC Transition Plans'!R233,"X"," ")," "),"N/A")</f>
        <v xml:space="preserve"> </v>
      </c>
      <c r="F232" s="285" t="str">
        <f>IF('ALC Transition Plans'!$O233="yes",IF('ALC Transition Plans'!AQ233=1,"X"," "),"N/A")</f>
        <v>X</v>
      </c>
      <c r="G232" s="285" t="str">
        <f>IF('ALC Transition Plans'!$Z233="yes",IF('ALC Transition Plans'!AR233=1,"X"," "),"N/A")</f>
        <v>N/A</v>
      </c>
      <c r="H232" s="288">
        <f t="shared" si="8"/>
        <v>2</v>
      </c>
      <c r="I232" s="453" t="str">
        <f>'ALC Transition Plans'!BL233</f>
        <v>F</v>
      </c>
    </row>
    <row r="233" spans="1:9" x14ac:dyDescent="0.3">
      <c r="A233" s="289" t="s">
        <v>15</v>
      </c>
      <c r="B233" s="290" t="s">
        <v>220</v>
      </c>
      <c r="C233" s="285" t="str">
        <f>IF('ALC Transition Plans'!$C234="yes", IF('ALC Transition Plans'!E234="X", IF('ALC Transition Plans'!F234,"X"," ")," "),"N/A")</f>
        <v xml:space="preserve"> </v>
      </c>
      <c r="D233" s="287" t="str">
        <f>IF('ALC Transition Plans'!$C234="yes",IF('ALC Transition Plans'!AP234=1,"X"," "),"N/A")</f>
        <v>X</v>
      </c>
      <c r="E233" s="285" t="str">
        <f>IF('ALC Transition Plans'!$O234="yes", IF('ALC Transition Plans'!Q234="X", IF('ALC Transition Plans'!R234,"X"," ")," "),"N/A")</f>
        <v xml:space="preserve"> </v>
      </c>
      <c r="F233" s="285" t="str">
        <f>IF('ALC Transition Plans'!$O234="yes",IF('ALC Transition Plans'!AQ234=1,"X"," "),"N/A")</f>
        <v>X</v>
      </c>
      <c r="G233" s="285" t="str">
        <f>IF('ALC Transition Plans'!$Z234="yes",IF('ALC Transition Plans'!AR234=1,"X"," "),"N/A")</f>
        <v>N/A</v>
      </c>
      <c r="H233" s="288">
        <f t="shared" si="8"/>
        <v>2</v>
      </c>
      <c r="I233" s="453" t="str">
        <f>'ALC Transition Plans'!BL234</f>
        <v>F</v>
      </c>
    </row>
    <row r="234" spans="1:9" x14ac:dyDescent="0.3">
      <c r="A234" s="289" t="s">
        <v>15</v>
      </c>
      <c r="B234" s="290" t="s">
        <v>221</v>
      </c>
      <c r="C234" s="285" t="str">
        <f>IF('ALC Transition Plans'!$C235="yes", IF('ALC Transition Plans'!E235="X", IF('ALC Transition Plans'!F235,"X"," ")," "),"N/A")</f>
        <v xml:space="preserve"> </v>
      </c>
      <c r="D234" s="287" t="str">
        <f>IF('ALC Transition Plans'!$C235="yes",IF('ALC Transition Plans'!AP235=1,"X"," "),"N/A")</f>
        <v>X</v>
      </c>
      <c r="E234" s="285" t="str">
        <f>IF('ALC Transition Plans'!$O235="yes", IF('ALC Transition Plans'!Q235="X", IF('ALC Transition Plans'!R235,"X"," ")," "),"N/A")</f>
        <v xml:space="preserve"> </v>
      </c>
      <c r="F234" s="285" t="str">
        <f>IF('ALC Transition Plans'!$O235="yes",IF('ALC Transition Plans'!AQ235=1,"X"," "),"N/A")</f>
        <v>X</v>
      </c>
      <c r="G234" s="285" t="str">
        <f>IF('ALC Transition Plans'!$Z235="yes",IF('ALC Transition Plans'!AR235=1,"X"," "),"N/A")</f>
        <v>N/A</v>
      </c>
      <c r="H234" s="288">
        <f t="shared" si="8"/>
        <v>2</v>
      </c>
      <c r="I234" s="453" t="str">
        <f>'ALC Transition Plans'!BL235</f>
        <v>F</v>
      </c>
    </row>
    <row r="235" spans="1:9" x14ac:dyDescent="0.3">
      <c r="A235" s="289" t="s">
        <v>15</v>
      </c>
      <c r="B235" s="290" t="s">
        <v>222</v>
      </c>
      <c r="C235" s="285" t="str">
        <f>IF('ALC Transition Plans'!$C236="yes", IF('ALC Transition Plans'!E236="X", IF('ALC Transition Plans'!F236,"X"," ")," "),"N/A")</f>
        <v xml:space="preserve"> </v>
      </c>
      <c r="D235" s="287" t="str">
        <f>IF('ALC Transition Plans'!$C236="yes",IF('ALC Transition Plans'!AP236=1,"X"," "),"N/A")</f>
        <v>X</v>
      </c>
      <c r="E235" s="285" t="str">
        <f>IF('ALC Transition Plans'!$O236="yes", IF('ALC Transition Plans'!Q236="X", IF('ALC Transition Plans'!R236,"X"," ")," "),"N/A")</f>
        <v xml:space="preserve"> </v>
      </c>
      <c r="F235" s="285" t="str">
        <f>IF('ALC Transition Plans'!$O236="yes",IF('ALC Transition Plans'!AQ236=1,"X"," "),"N/A")</f>
        <v>X</v>
      </c>
      <c r="G235" s="285" t="str">
        <f>IF('ALC Transition Plans'!$Z236="yes",IF('ALC Transition Plans'!AR236=1,"X"," "),"N/A")</f>
        <v>N/A</v>
      </c>
      <c r="H235" s="288">
        <f t="shared" si="8"/>
        <v>2</v>
      </c>
      <c r="I235" s="453" t="str">
        <f>'ALC Transition Plans'!BL236</f>
        <v>F</v>
      </c>
    </row>
    <row r="236" spans="1:9" x14ac:dyDescent="0.3">
      <c r="A236" s="289" t="s">
        <v>15</v>
      </c>
      <c r="B236" s="290" t="s">
        <v>223</v>
      </c>
      <c r="C236" s="285" t="str">
        <f>IF('ALC Transition Plans'!$C237="yes", IF('ALC Transition Plans'!E237="X", IF('ALC Transition Plans'!F237,"X"," ")," "),"N/A")</f>
        <v xml:space="preserve"> </v>
      </c>
      <c r="D236" s="287" t="str">
        <f>IF('ALC Transition Plans'!$C237="yes",IF('ALC Transition Plans'!AP237=1,"X"," "),"N/A")</f>
        <v>X</v>
      </c>
      <c r="E236" s="285" t="str">
        <f>IF('ALC Transition Plans'!$O237="yes", IF('ALC Transition Plans'!Q237="X", IF('ALC Transition Plans'!R237,"X"," ")," "),"N/A")</f>
        <v xml:space="preserve"> </v>
      </c>
      <c r="F236" s="285" t="str">
        <f>IF('ALC Transition Plans'!$O237="yes",IF('ALC Transition Plans'!AQ237=1,"X"," "),"N/A")</f>
        <v>X</v>
      </c>
      <c r="G236" s="285" t="str">
        <f>IF('ALC Transition Plans'!$Z237="yes",IF('ALC Transition Plans'!AR237=1,"X"," "),"N/A")</f>
        <v>N/A</v>
      </c>
      <c r="H236" s="288">
        <f t="shared" si="8"/>
        <v>2</v>
      </c>
      <c r="I236" s="453" t="str">
        <f>'ALC Transition Plans'!BL237</f>
        <v>F</v>
      </c>
    </row>
    <row r="237" spans="1:9" x14ac:dyDescent="0.3">
      <c r="A237" s="289" t="s">
        <v>15</v>
      </c>
      <c r="B237" s="290" t="s">
        <v>224</v>
      </c>
      <c r="C237" s="285" t="str">
        <f>IF('ALC Transition Plans'!$C238="yes", IF('ALC Transition Plans'!E238="X", IF('ALC Transition Plans'!F238,"X"," ")," "),"N/A")</f>
        <v xml:space="preserve"> </v>
      </c>
      <c r="D237" s="287" t="str">
        <f>IF('ALC Transition Plans'!$C238="yes",IF('ALC Transition Plans'!AP238=1,"X"," "),"N/A")</f>
        <v>X</v>
      </c>
      <c r="E237" s="285" t="str">
        <f>IF('ALC Transition Plans'!$O238="yes", IF('ALC Transition Plans'!Q238="X", IF('ALC Transition Plans'!R238,"X"," ")," "),"N/A")</f>
        <v xml:space="preserve"> </v>
      </c>
      <c r="F237" s="285" t="str">
        <f>IF('ALC Transition Plans'!$O238="yes",IF('ALC Transition Plans'!AQ238=1,"X"," "),"N/A")</f>
        <v>X</v>
      </c>
      <c r="G237" s="285" t="str">
        <f>IF('ALC Transition Plans'!$Z238="yes",IF('ALC Transition Plans'!AR238=1,"X"," "),"N/A")</f>
        <v>N/A</v>
      </c>
      <c r="H237" s="288">
        <f t="shared" si="8"/>
        <v>2</v>
      </c>
      <c r="I237" s="453" t="str">
        <f>'ALC Transition Plans'!BL238</f>
        <v>F</v>
      </c>
    </row>
    <row r="238" spans="1:9" x14ac:dyDescent="0.3">
      <c r="A238" s="289" t="s">
        <v>15</v>
      </c>
      <c r="B238" s="290" t="s">
        <v>225</v>
      </c>
      <c r="C238" s="285" t="str">
        <f>IF('ALC Transition Plans'!$C239="yes", IF('ALC Transition Plans'!E239="X", IF('ALC Transition Plans'!F239,"X"," ")," "),"N/A")</f>
        <v xml:space="preserve"> </v>
      </c>
      <c r="D238" s="287" t="str">
        <f>IF('ALC Transition Plans'!$C239="yes",IF('ALC Transition Plans'!AP239=1,"X"," "),"N/A")</f>
        <v>X</v>
      </c>
      <c r="E238" s="285" t="str">
        <f>IF('ALC Transition Plans'!$O239="yes", IF('ALC Transition Plans'!Q239="X", IF('ALC Transition Plans'!R239,"X"," ")," "),"N/A")</f>
        <v xml:space="preserve"> </v>
      </c>
      <c r="F238" s="285" t="str">
        <f>IF('ALC Transition Plans'!$O239="yes",IF('ALC Transition Plans'!AQ239=1,"X"," "),"N/A")</f>
        <v>X</v>
      </c>
      <c r="G238" s="285" t="str">
        <f>IF('ALC Transition Plans'!$Z239="yes",IF('ALC Transition Plans'!AR239=1,"X"," "),"N/A")</f>
        <v>N/A</v>
      </c>
      <c r="H238" s="288">
        <f t="shared" si="8"/>
        <v>2</v>
      </c>
      <c r="I238" s="453" t="str">
        <f>'ALC Transition Plans'!BL239</f>
        <v>F</v>
      </c>
    </row>
    <row r="239" spans="1:9" x14ac:dyDescent="0.3">
      <c r="A239" s="289" t="s">
        <v>15</v>
      </c>
      <c r="B239" s="290" t="s">
        <v>226</v>
      </c>
      <c r="C239" s="285" t="str">
        <f>IF('ALC Transition Plans'!$C240="yes", IF('ALC Transition Plans'!E240="X", IF('ALC Transition Plans'!F240,"X"," ")," "),"N/A")</f>
        <v xml:space="preserve"> </v>
      </c>
      <c r="D239" s="287" t="str">
        <f>IF('ALC Transition Plans'!$C240="yes",IF('ALC Transition Plans'!AP240=1,"X"," "),"N/A")</f>
        <v>X</v>
      </c>
      <c r="E239" s="285" t="str">
        <f>IF('ALC Transition Plans'!$O240="yes", IF('ALC Transition Plans'!Q240="X", IF('ALC Transition Plans'!R240,"X"," ")," "),"N/A")</f>
        <v xml:space="preserve"> </v>
      </c>
      <c r="F239" s="285" t="str">
        <f>IF('ALC Transition Plans'!$O240="yes",IF('ALC Transition Plans'!AQ240=1,"X"," "),"N/A")</f>
        <v>X</v>
      </c>
      <c r="G239" s="285" t="str">
        <f>IF('ALC Transition Plans'!$Z240="yes",IF('ALC Transition Plans'!AR240=1,"X"," "),"N/A")</f>
        <v>N/A</v>
      </c>
      <c r="H239" s="288">
        <f t="shared" si="8"/>
        <v>2</v>
      </c>
      <c r="I239" s="453" t="str">
        <f>'ALC Transition Plans'!BL240</f>
        <v>F</v>
      </c>
    </row>
    <row r="240" spans="1:9" x14ac:dyDescent="0.3">
      <c r="A240" s="289" t="s">
        <v>15</v>
      </c>
      <c r="B240" s="290" t="s">
        <v>227</v>
      </c>
      <c r="C240" s="285" t="str">
        <f>IF('ALC Transition Plans'!$C241="yes", IF('ALC Transition Plans'!E241="X", IF('ALC Transition Plans'!F241,"X"," ")," "),"N/A")</f>
        <v xml:space="preserve"> </v>
      </c>
      <c r="D240" s="287" t="str">
        <f>IF('ALC Transition Plans'!$C241="yes",IF('ALC Transition Plans'!AP241=1,"X"," "),"N/A")</f>
        <v>X</v>
      </c>
      <c r="E240" s="285" t="str">
        <f>IF('ALC Transition Plans'!$O241="yes", IF('ALC Transition Plans'!Q241="X", IF('ALC Transition Plans'!R241,"X"," ")," "),"N/A")</f>
        <v xml:space="preserve"> </v>
      </c>
      <c r="F240" s="285" t="str">
        <f>IF('ALC Transition Plans'!$O241="yes",IF('ALC Transition Plans'!AQ241=1,"X"," "),"N/A")</f>
        <v>X</v>
      </c>
      <c r="G240" s="285" t="str">
        <f>IF('ALC Transition Plans'!$Z241="yes",IF('ALC Transition Plans'!AR241=1,"X"," "),"N/A")</f>
        <v>N/A</v>
      </c>
      <c r="H240" s="288">
        <f t="shared" si="8"/>
        <v>2</v>
      </c>
      <c r="I240" s="453" t="str">
        <f>'ALC Transition Plans'!BL241</f>
        <v>F</v>
      </c>
    </row>
    <row r="241" spans="1:9" x14ac:dyDescent="0.3">
      <c r="A241" s="289" t="s">
        <v>15</v>
      </c>
      <c r="B241" s="290" t="s">
        <v>228</v>
      </c>
      <c r="C241" s="285" t="str">
        <f>IF('ALC Transition Plans'!$C242="yes", IF('ALC Transition Plans'!E242="X", IF('ALC Transition Plans'!F242,"X"," ")," "),"N/A")</f>
        <v xml:space="preserve"> </v>
      </c>
      <c r="D241" s="287" t="str">
        <f>IF('ALC Transition Plans'!$C242="yes",IF('ALC Transition Plans'!AP242=1,"X"," "),"N/A")</f>
        <v>X</v>
      </c>
      <c r="E241" s="285" t="str">
        <f>IF('ALC Transition Plans'!$O242="yes", IF('ALC Transition Plans'!Q242="X", IF('ALC Transition Plans'!R242,"X"," ")," "),"N/A")</f>
        <v xml:space="preserve"> </v>
      </c>
      <c r="F241" s="285" t="str">
        <f>IF('ALC Transition Plans'!$O242="yes",IF('ALC Transition Plans'!AQ242=1,"X"," "),"N/A")</f>
        <v>X</v>
      </c>
      <c r="G241" s="285" t="str">
        <f>IF('ALC Transition Plans'!$Z242="yes",IF('ALC Transition Plans'!AR242=1,"X"," "),"N/A")</f>
        <v>N/A</v>
      </c>
      <c r="H241" s="288">
        <f t="shared" si="8"/>
        <v>2</v>
      </c>
      <c r="I241" s="453" t="str">
        <f>'ALC Transition Plans'!BL242</f>
        <v>F</v>
      </c>
    </row>
    <row r="242" spans="1:9" x14ac:dyDescent="0.3">
      <c r="A242" s="289" t="s">
        <v>15</v>
      </c>
      <c r="B242" s="290" t="s">
        <v>229</v>
      </c>
      <c r="C242" s="285" t="str">
        <f>IF('ALC Transition Plans'!$C243="yes", IF('ALC Transition Plans'!E243="X", IF('ALC Transition Plans'!F243,"X"," ")," "),"N/A")</f>
        <v>X</v>
      </c>
      <c r="D242" s="287" t="str">
        <f>IF('ALC Transition Plans'!$C243="yes",IF('ALC Transition Plans'!AP243=1,"X"," "),"N/A")</f>
        <v xml:space="preserve"> </v>
      </c>
      <c r="E242" s="285" t="str">
        <f>IF('ALC Transition Plans'!$O243="yes", IF('ALC Transition Plans'!Q243="X", IF('ALC Transition Plans'!R243,"X"," ")," "),"N/A")</f>
        <v xml:space="preserve"> </v>
      </c>
      <c r="F242" s="285" t="str">
        <f>IF('ALC Transition Plans'!$O243="yes",IF('ALC Transition Plans'!AQ243=1,"X"," "),"N/A")</f>
        <v>X</v>
      </c>
      <c r="G242" s="285" t="str">
        <f>IF('ALC Transition Plans'!$Z243="yes",IF('ALC Transition Plans'!AR243=1,"X"," "),"N/A")</f>
        <v>X</v>
      </c>
      <c r="H242" s="288">
        <f t="shared" si="8"/>
        <v>3</v>
      </c>
      <c r="I242" s="453" t="str">
        <f>'ALC Transition Plans'!BL243</f>
        <v>P</v>
      </c>
    </row>
    <row r="243" spans="1:9" x14ac:dyDescent="0.3">
      <c r="A243" s="289" t="s">
        <v>15</v>
      </c>
      <c r="B243" s="290" t="s">
        <v>230</v>
      </c>
      <c r="C243" s="285" t="str">
        <f>IF('ALC Transition Plans'!$C244="yes", IF('ALC Transition Plans'!E244="X", IF('ALC Transition Plans'!F244,"X"," ")," "),"N/A")</f>
        <v>X</v>
      </c>
      <c r="D243" s="287" t="str">
        <f>IF('ALC Transition Plans'!$C244="yes",IF('ALC Transition Plans'!AP244=1,"X"," "),"N/A")</f>
        <v xml:space="preserve"> </v>
      </c>
      <c r="E243" s="285" t="str">
        <f>IF('ALC Transition Plans'!$O244="yes", IF('ALC Transition Plans'!Q244="X", IF('ALC Transition Plans'!R244,"X"," ")," "),"N/A")</f>
        <v xml:space="preserve"> </v>
      </c>
      <c r="F243" s="285" t="str">
        <f>IF('ALC Transition Plans'!$O244="yes",IF('ALC Transition Plans'!AQ244=1,"X"," "),"N/A")</f>
        <v>X</v>
      </c>
      <c r="G243" s="285" t="str">
        <f>IF('ALC Transition Plans'!$Z244="yes",IF('ALC Transition Plans'!AR244=1,"X"," "),"N/A")</f>
        <v>X</v>
      </c>
      <c r="H243" s="288">
        <f t="shared" si="8"/>
        <v>3</v>
      </c>
      <c r="I243" s="453" t="str">
        <f>'ALC Transition Plans'!BL244</f>
        <v>P</v>
      </c>
    </row>
    <row r="244" spans="1:9" x14ac:dyDescent="0.3">
      <c r="A244" s="289" t="s">
        <v>231</v>
      </c>
      <c r="B244" s="290" t="s">
        <v>232</v>
      </c>
      <c r="C244" s="285" t="str">
        <f>IF('ALC Transition Plans'!$C245="yes", IF('ALC Transition Plans'!E245="X", IF('ALC Transition Plans'!F245,"X"," ")," "),"N/A")</f>
        <v xml:space="preserve"> </v>
      </c>
      <c r="D244" s="287" t="str">
        <f>IF('ALC Transition Plans'!$C245="yes",IF('ALC Transition Plans'!AP245=1,"X"," "),"N/A")</f>
        <v>X</v>
      </c>
      <c r="E244" s="285" t="str">
        <f>IF('ALC Transition Plans'!$O245="yes", IF('ALC Transition Plans'!Q245="X", IF('ALC Transition Plans'!R245,"X"," ")," "),"N/A")</f>
        <v xml:space="preserve"> </v>
      </c>
      <c r="F244" s="285" t="str">
        <f>IF('ALC Transition Plans'!$O245="yes",IF('ALC Transition Plans'!AQ245=1,"X"," "),"N/A")</f>
        <v>X</v>
      </c>
      <c r="G244" s="285" t="str">
        <f>IF('ALC Transition Plans'!$Z245="yes",IF('ALC Transition Plans'!AR245=1,"X"," "),"N/A")</f>
        <v>X</v>
      </c>
      <c r="H244" s="288">
        <f t="shared" si="8"/>
        <v>3</v>
      </c>
      <c r="I244" s="453" t="str">
        <f>'ALC Transition Plans'!BL245</f>
        <v>F</v>
      </c>
    </row>
    <row r="245" spans="1:9" x14ac:dyDescent="0.3">
      <c r="A245" s="289" t="s">
        <v>231</v>
      </c>
      <c r="B245" s="290" t="s">
        <v>233</v>
      </c>
      <c r="C245" s="285" t="str">
        <f>IF('ALC Transition Plans'!$C246="yes", IF('ALC Transition Plans'!E246="X", IF('ALC Transition Plans'!F246,"X"," ")," "),"N/A")</f>
        <v xml:space="preserve"> </v>
      </c>
      <c r="D245" s="287" t="str">
        <f>IF('ALC Transition Plans'!$C246="yes",IF('ALC Transition Plans'!AP246=1,"X"," "),"N/A")</f>
        <v>X</v>
      </c>
      <c r="E245" s="285" t="str">
        <f>IF('ALC Transition Plans'!$O246="yes", IF('ALC Transition Plans'!Q246="X", IF('ALC Transition Plans'!R246,"X"," ")," "),"N/A")</f>
        <v xml:space="preserve"> </v>
      </c>
      <c r="F245" s="285" t="str">
        <f>IF('ALC Transition Plans'!$O246="yes",IF('ALC Transition Plans'!AQ246=1,"X"," "),"N/A")</f>
        <v>X</v>
      </c>
      <c r="G245" s="285" t="str">
        <f>IF('ALC Transition Plans'!$Z246="yes",IF('ALC Transition Plans'!AR246=1,"X"," "),"N/A")</f>
        <v>N/A</v>
      </c>
      <c r="H245" s="288">
        <f t="shared" si="8"/>
        <v>2</v>
      </c>
      <c r="I245" s="453" t="str">
        <f>'ALC Transition Plans'!BL246</f>
        <v>F</v>
      </c>
    </row>
    <row r="246" spans="1:9" x14ac:dyDescent="0.3">
      <c r="A246" s="289" t="s">
        <v>231</v>
      </c>
      <c r="B246" s="290" t="s">
        <v>234</v>
      </c>
      <c r="C246" s="285" t="str">
        <f>IF('ALC Transition Plans'!$C247="yes", IF('ALC Transition Plans'!E247="X", IF('ALC Transition Plans'!F247,"X"," ")," "),"N/A")</f>
        <v xml:space="preserve"> </v>
      </c>
      <c r="D246" s="287" t="str">
        <f>IF('ALC Transition Plans'!$C247="yes",IF('ALC Transition Plans'!AP247=1,"X"," "),"N/A")</f>
        <v>X</v>
      </c>
      <c r="E246" s="285" t="str">
        <f>IF('ALC Transition Plans'!$O247="yes", IF('ALC Transition Plans'!Q247="X", IF('ALC Transition Plans'!R247,"X"," ")," "),"N/A")</f>
        <v xml:space="preserve"> </v>
      </c>
      <c r="F246" s="285" t="str">
        <f>IF('ALC Transition Plans'!$O247="yes",IF('ALC Transition Plans'!AQ247=1,"X"," "),"N/A")</f>
        <v>X</v>
      </c>
      <c r="G246" s="285" t="str">
        <f>IF('ALC Transition Plans'!$Z247="yes",IF('ALC Transition Plans'!AR247=1,"X"," "),"N/A")</f>
        <v>N/A</v>
      </c>
      <c r="H246" s="288">
        <f t="shared" si="8"/>
        <v>2</v>
      </c>
      <c r="I246" s="453" t="str">
        <f>'ALC Transition Plans'!BL247</f>
        <v>F</v>
      </c>
    </row>
    <row r="247" spans="1:9" x14ac:dyDescent="0.3">
      <c r="A247" s="289" t="s">
        <v>231</v>
      </c>
      <c r="B247" s="290" t="s">
        <v>235</v>
      </c>
      <c r="C247" s="285" t="str">
        <f>IF('ALC Transition Plans'!$C248="yes", IF('ALC Transition Plans'!E248="X", IF('ALC Transition Plans'!F248,"X"," ")," "),"N/A")</f>
        <v xml:space="preserve"> </v>
      </c>
      <c r="D247" s="287" t="str">
        <f>IF('ALC Transition Plans'!$C248="yes",IF('ALC Transition Plans'!AP248=1,"X"," "),"N/A")</f>
        <v>X</v>
      </c>
      <c r="E247" s="285" t="str">
        <f>IF('ALC Transition Plans'!$O248="yes", IF('ALC Transition Plans'!Q248="X", IF('ALC Transition Plans'!R248,"X"," ")," "),"N/A")</f>
        <v xml:space="preserve"> </v>
      </c>
      <c r="F247" s="285" t="str">
        <f>IF('ALC Transition Plans'!$O248="yes",IF('ALC Transition Plans'!AQ248=1,"X"," "),"N/A")</f>
        <v>X</v>
      </c>
      <c r="G247" s="285" t="str">
        <f>IF('ALC Transition Plans'!$Z248="yes",IF('ALC Transition Plans'!AR248=1,"X"," "),"N/A")</f>
        <v>X</v>
      </c>
      <c r="H247" s="288">
        <f t="shared" si="8"/>
        <v>3</v>
      </c>
      <c r="I247" s="453" t="str">
        <f>'ALC Transition Plans'!BL248</f>
        <v>F</v>
      </c>
    </row>
    <row r="248" spans="1:9" x14ac:dyDescent="0.3">
      <c r="A248" s="289" t="s">
        <v>231</v>
      </c>
      <c r="B248" s="290" t="s">
        <v>236</v>
      </c>
      <c r="C248" s="285" t="str">
        <f>IF('ALC Transition Plans'!$C249="yes", IF('ALC Transition Plans'!E249="X", IF('ALC Transition Plans'!F249,"X"," ")," "),"N/A")</f>
        <v xml:space="preserve"> </v>
      </c>
      <c r="D248" s="287" t="str">
        <f>IF('ALC Transition Plans'!$C249="yes",IF('ALC Transition Plans'!AP249=1,"X"," "),"N/A")</f>
        <v>X</v>
      </c>
      <c r="E248" s="285" t="str">
        <f>IF('ALC Transition Plans'!$O249="yes", IF('ALC Transition Plans'!Q249="X", IF('ALC Transition Plans'!R249,"X"," ")," "),"N/A")</f>
        <v xml:space="preserve"> </v>
      </c>
      <c r="F248" s="285" t="str">
        <f>IF('ALC Transition Plans'!$O249="yes",IF('ALC Transition Plans'!AQ249=1,"X"," "),"N/A")</f>
        <v>X</v>
      </c>
      <c r="G248" s="285" t="str">
        <f>IF('ALC Transition Plans'!$Z249="yes",IF('ALC Transition Plans'!AR249=1,"X"," "),"N/A")</f>
        <v>X</v>
      </c>
      <c r="H248" s="288">
        <f t="shared" si="8"/>
        <v>3</v>
      </c>
      <c r="I248" s="453" t="str">
        <f>'ALC Transition Plans'!BL249</f>
        <v>F</v>
      </c>
    </row>
    <row r="249" spans="1:9" x14ac:dyDescent="0.3">
      <c r="A249" s="289" t="s">
        <v>231</v>
      </c>
      <c r="B249" s="290" t="s">
        <v>237</v>
      </c>
      <c r="C249" s="285" t="str">
        <f>IF('ALC Transition Plans'!$C250="yes", IF('ALC Transition Plans'!E250="X", IF('ALC Transition Plans'!F250,"X"," ")," "),"N/A")</f>
        <v xml:space="preserve"> </v>
      </c>
      <c r="D249" s="287" t="str">
        <f>IF('ALC Transition Plans'!$C250="yes",IF('ALC Transition Plans'!AP250=1,"X"," "),"N/A")</f>
        <v>X</v>
      </c>
      <c r="E249" s="285" t="str">
        <f>IF('ALC Transition Plans'!$O250="yes", IF('ALC Transition Plans'!Q250="X", IF('ALC Transition Plans'!R250,"X"," ")," "),"N/A")</f>
        <v xml:space="preserve"> </v>
      </c>
      <c r="F249" s="285" t="str">
        <f>IF('ALC Transition Plans'!$O250="yes",IF('ALC Transition Plans'!AQ250=1,"X"," "),"N/A")</f>
        <v>X</v>
      </c>
      <c r="G249" s="285" t="str">
        <f>IF('ALC Transition Plans'!$Z250="yes",IF('ALC Transition Plans'!AR250=1,"X"," "),"N/A")</f>
        <v>X</v>
      </c>
      <c r="H249" s="288">
        <f t="shared" si="8"/>
        <v>3</v>
      </c>
      <c r="I249" s="453" t="str">
        <f>'ALC Transition Plans'!BL250</f>
        <v>F</v>
      </c>
    </row>
    <row r="250" spans="1:9" x14ac:dyDescent="0.3">
      <c r="A250" s="289" t="s">
        <v>231</v>
      </c>
      <c r="B250" s="290" t="s">
        <v>238</v>
      </c>
      <c r="C250" s="285" t="str">
        <f>IF('ALC Transition Plans'!$C251="yes", IF('ALC Transition Plans'!E251="X", IF('ALC Transition Plans'!F251,"X"," ")," "),"N/A")</f>
        <v xml:space="preserve"> </v>
      </c>
      <c r="D250" s="287" t="str">
        <f>IF('ALC Transition Plans'!$C251="yes",IF('ALC Transition Plans'!AP251=1,"X"," "),"N/A")</f>
        <v>X</v>
      </c>
      <c r="E250" s="285" t="str">
        <f>IF('ALC Transition Plans'!$O251="yes", IF('ALC Transition Plans'!Q251="X", IF('ALC Transition Plans'!R251,"X"," ")," "),"N/A")</f>
        <v>N/A</v>
      </c>
      <c r="F250" s="285" t="str">
        <f>IF('ALC Transition Plans'!$O251="yes",IF('ALC Transition Plans'!AQ251=1,"X"," "),"N/A")</f>
        <v>N/A</v>
      </c>
      <c r="G250" s="285" t="str">
        <f>IF('ALC Transition Plans'!$Z251="yes",IF('ALC Transition Plans'!AR251=1,"X"," "),"N/A")</f>
        <v>N/A</v>
      </c>
      <c r="H250" s="288">
        <f t="shared" si="8"/>
        <v>1</v>
      </c>
      <c r="I250" s="453" t="str">
        <f>'ALC Transition Plans'!BL251</f>
        <v>F</v>
      </c>
    </row>
    <row r="251" spans="1:9" x14ac:dyDescent="0.3">
      <c r="A251" s="289" t="s">
        <v>231</v>
      </c>
      <c r="B251" s="290" t="s">
        <v>239</v>
      </c>
      <c r="C251" s="285" t="str">
        <f>IF('ALC Transition Plans'!$C252="yes", IF('ALC Transition Plans'!E252="X", IF('ALC Transition Plans'!F252,"X"," ")," "),"N/A")</f>
        <v xml:space="preserve"> </v>
      </c>
      <c r="D251" s="287" t="str">
        <f>IF('ALC Transition Plans'!$C252="yes",IF('ALC Transition Plans'!AP252=1,"X"," "),"N/A")</f>
        <v>X</v>
      </c>
      <c r="E251" s="285" t="str">
        <f>IF('ALC Transition Plans'!$O252="yes", IF('ALC Transition Plans'!Q252="X", IF('ALC Transition Plans'!R252,"X"," ")," "),"N/A")</f>
        <v>N/A</v>
      </c>
      <c r="F251" s="285" t="str">
        <f>IF('ALC Transition Plans'!$O252="yes",IF('ALC Transition Plans'!AQ252=1,"X"," "),"N/A")</f>
        <v>N/A</v>
      </c>
      <c r="G251" s="285" t="str">
        <f>IF('ALC Transition Plans'!$Z252="yes",IF('ALC Transition Plans'!AR252=1,"X"," "),"N/A")</f>
        <v>N/A</v>
      </c>
      <c r="H251" s="288">
        <f t="shared" si="8"/>
        <v>1</v>
      </c>
      <c r="I251" s="453" t="str">
        <f>'ALC Transition Plans'!BL252</f>
        <v>F</v>
      </c>
    </row>
    <row r="252" spans="1:9" x14ac:dyDescent="0.3">
      <c r="A252" s="289" t="s">
        <v>231</v>
      </c>
      <c r="B252" s="290" t="s">
        <v>240</v>
      </c>
      <c r="C252" s="285" t="str">
        <f>IF('ALC Transition Plans'!$C253="yes", IF('ALC Transition Plans'!E253="X", IF('ALC Transition Plans'!F253,"X"," ")," "),"N/A")</f>
        <v xml:space="preserve"> </v>
      </c>
      <c r="D252" s="287" t="str">
        <f>IF('ALC Transition Plans'!$C253="yes",IF('ALC Transition Plans'!AP253=1,"X"," "),"N/A")</f>
        <v>X</v>
      </c>
      <c r="E252" s="285" t="str">
        <f>IF('ALC Transition Plans'!$O253="yes", IF('ALC Transition Plans'!Q253="X", IF('ALC Transition Plans'!R253,"X"," ")," "),"N/A")</f>
        <v>N/A</v>
      </c>
      <c r="F252" s="285" t="str">
        <f>IF('ALC Transition Plans'!$O253="yes",IF('ALC Transition Plans'!AQ253=1,"X"," "),"N/A")</f>
        <v>N/A</v>
      </c>
      <c r="G252" s="285" t="str">
        <f>IF('ALC Transition Plans'!$Z253="yes",IF('ALC Transition Plans'!AR253=1,"X"," "),"N/A")</f>
        <v>N/A</v>
      </c>
      <c r="H252" s="288">
        <f t="shared" si="8"/>
        <v>1</v>
      </c>
      <c r="I252" s="453" t="str">
        <f>'ALC Transition Plans'!BL253</f>
        <v>F</v>
      </c>
    </row>
    <row r="253" spans="1:9" x14ac:dyDescent="0.3">
      <c r="A253" s="289" t="s">
        <v>231</v>
      </c>
      <c r="B253" s="290" t="s">
        <v>241</v>
      </c>
      <c r="C253" s="285" t="str">
        <f>IF('ALC Transition Plans'!$C254="yes", IF('ALC Transition Plans'!E254="X", IF('ALC Transition Plans'!F254,"X"," ")," "),"N/A")</f>
        <v xml:space="preserve"> </v>
      </c>
      <c r="D253" s="287" t="str">
        <f>IF('ALC Transition Plans'!$C254="yes",IF('ALC Transition Plans'!AP254=1,"X"," "),"N/A")</f>
        <v>X</v>
      </c>
      <c r="E253" s="285" t="str">
        <f>IF('ALC Transition Plans'!$O254="yes", IF('ALC Transition Plans'!Q254="X", IF('ALC Transition Plans'!R254,"X"," ")," "),"N/A")</f>
        <v>N/A</v>
      </c>
      <c r="F253" s="285" t="str">
        <f>IF('ALC Transition Plans'!$O254="yes",IF('ALC Transition Plans'!AQ254=1,"X"," "),"N/A")</f>
        <v>N/A</v>
      </c>
      <c r="G253" s="285" t="str">
        <f>IF('ALC Transition Plans'!$Z254="yes",IF('ALC Transition Plans'!AR254=1,"X"," "),"N/A")</f>
        <v>N/A</v>
      </c>
      <c r="H253" s="288">
        <f t="shared" si="8"/>
        <v>1</v>
      </c>
      <c r="I253" s="453" t="str">
        <f>'ALC Transition Plans'!BL254</f>
        <v>F</v>
      </c>
    </row>
    <row r="254" spans="1:9" x14ac:dyDescent="0.3">
      <c r="A254" s="289" t="s">
        <v>231</v>
      </c>
      <c r="B254" s="290" t="s">
        <v>242</v>
      </c>
      <c r="C254" s="285" t="str">
        <f>IF('ALC Transition Plans'!$C255="yes", IF('ALC Transition Plans'!E255="X", IF('ALC Transition Plans'!F255,"X"," ")," "),"N/A")</f>
        <v xml:space="preserve"> </v>
      </c>
      <c r="D254" s="287" t="str">
        <f>IF('ALC Transition Plans'!$C255="yes",IF('ALC Transition Plans'!AP255=1,"X"," "),"N/A")</f>
        <v>X</v>
      </c>
      <c r="E254" s="285" t="str">
        <f>IF('ALC Transition Plans'!$O255="yes", IF('ALC Transition Plans'!Q255="X", IF('ALC Transition Plans'!R255,"X"," ")," "),"N/A")</f>
        <v>N/A</v>
      </c>
      <c r="F254" s="285" t="str">
        <f>IF('ALC Transition Plans'!$O255="yes",IF('ALC Transition Plans'!AQ255=1,"X"," "),"N/A")</f>
        <v>N/A</v>
      </c>
      <c r="G254" s="285" t="str">
        <f>IF('ALC Transition Plans'!$Z255="yes",IF('ALC Transition Plans'!AR255=1,"X"," "),"N/A")</f>
        <v>X</v>
      </c>
      <c r="H254" s="288">
        <f t="shared" si="8"/>
        <v>2</v>
      </c>
      <c r="I254" s="453" t="str">
        <f>'ALC Transition Plans'!BL255</f>
        <v>F</v>
      </c>
    </row>
    <row r="255" spans="1:9" x14ac:dyDescent="0.3">
      <c r="A255" s="289" t="s">
        <v>231</v>
      </c>
      <c r="B255" s="290" t="s">
        <v>243</v>
      </c>
      <c r="C255" s="285" t="str">
        <f>IF('ALC Transition Plans'!$C256="yes", IF('ALC Transition Plans'!E256="X", IF('ALC Transition Plans'!F256,"X"," ")," "),"N/A")</f>
        <v xml:space="preserve"> </v>
      </c>
      <c r="D255" s="287" t="str">
        <f>IF('ALC Transition Plans'!$C256="yes",IF('ALC Transition Plans'!AP256=1,"X"," "),"N/A")</f>
        <v>X</v>
      </c>
      <c r="E255" s="285" t="str">
        <f>IF('ALC Transition Plans'!$O256="yes", IF('ALC Transition Plans'!Q256="X", IF('ALC Transition Plans'!R256,"X"," ")," "),"N/A")</f>
        <v xml:space="preserve"> </v>
      </c>
      <c r="F255" s="285" t="str">
        <f>IF('ALC Transition Plans'!$O256="yes",IF('ALC Transition Plans'!AQ256=1,"X"," "),"N/A")</f>
        <v>X</v>
      </c>
      <c r="G255" s="285" t="str">
        <f>IF('ALC Transition Plans'!$Z256="yes",IF('ALC Transition Plans'!AR256=1,"X"," "),"N/A")</f>
        <v>N/A</v>
      </c>
      <c r="H255" s="288">
        <f t="shared" si="8"/>
        <v>2</v>
      </c>
      <c r="I255" s="453" t="str">
        <f>'ALC Transition Plans'!BL256</f>
        <v>F</v>
      </c>
    </row>
    <row r="256" spans="1:9" x14ac:dyDescent="0.3">
      <c r="A256" s="289" t="s">
        <v>231</v>
      </c>
      <c r="B256" s="290" t="s">
        <v>244</v>
      </c>
      <c r="C256" s="285" t="str">
        <f>IF('ALC Transition Plans'!$C257="yes", IF('ALC Transition Plans'!E257="X", IF('ALC Transition Plans'!F257,"X"," ")," "),"N/A")</f>
        <v xml:space="preserve"> </v>
      </c>
      <c r="D256" s="287" t="str">
        <f>IF('ALC Transition Plans'!$C257="yes",IF('ALC Transition Plans'!AP257=1,"X"," "),"N/A")</f>
        <v>X</v>
      </c>
      <c r="E256" s="285" t="str">
        <f>IF('ALC Transition Plans'!$O257="yes", IF('ALC Transition Plans'!Q257="X", IF('ALC Transition Plans'!R257,"X"," ")," "),"N/A")</f>
        <v>N/A</v>
      </c>
      <c r="F256" s="285" t="str">
        <f>IF('ALC Transition Plans'!$O257="yes",IF('ALC Transition Plans'!AQ257=1,"X"," "),"N/A")</f>
        <v>N/A</v>
      </c>
      <c r="G256" s="285" t="str">
        <f>IF('ALC Transition Plans'!$Z257="yes",IF('ALC Transition Plans'!AR257=1,"X"," "),"N/A")</f>
        <v>N/A</v>
      </c>
      <c r="H256" s="288">
        <f t="shared" si="8"/>
        <v>1</v>
      </c>
      <c r="I256" s="453" t="str">
        <f>'ALC Transition Plans'!BL257</f>
        <v>F</v>
      </c>
    </row>
    <row r="257" spans="1:9" x14ac:dyDescent="0.3">
      <c r="A257" s="289" t="s">
        <v>231</v>
      </c>
      <c r="B257" s="290" t="s">
        <v>245</v>
      </c>
      <c r="C257" s="285" t="str">
        <f>IF('ALC Transition Plans'!$C258="yes", IF('ALC Transition Plans'!E258="X", IF('ALC Transition Plans'!F258,"X"," ")," "),"N/A")</f>
        <v xml:space="preserve"> </v>
      </c>
      <c r="D257" s="287" t="str">
        <f>IF('ALC Transition Plans'!$C258="yes",IF('ALC Transition Plans'!AP258=1,"X"," "),"N/A")</f>
        <v>X</v>
      </c>
      <c r="E257" s="285" t="str">
        <f>IF('ALC Transition Plans'!$O258="yes", IF('ALC Transition Plans'!Q258="X", IF('ALC Transition Plans'!R258,"X"," ")," "),"N/A")</f>
        <v xml:space="preserve"> </v>
      </c>
      <c r="F257" s="285" t="str">
        <f>IF('ALC Transition Plans'!$O258="yes",IF('ALC Transition Plans'!AQ258=1,"X"," "),"N/A")</f>
        <v>X</v>
      </c>
      <c r="G257" s="285" t="str">
        <f>IF('ALC Transition Plans'!$Z258="yes",IF('ALC Transition Plans'!AR258=1,"X"," "),"N/A")</f>
        <v>N/A</v>
      </c>
      <c r="H257" s="288">
        <f t="shared" si="8"/>
        <v>2</v>
      </c>
      <c r="I257" s="453" t="str">
        <f>'ALC Transition Plans'!BL258</f>
        <v>F</v>
      </c>
    </row>
    <row r="258" spans="1:9" x14ac:dyDescent="0.3">
      <c r="A258" s="289" t="s">
        <v>231</v>
      </c>
      <c r="B258" s="290" t="s">
        <v>246</v>
      </c>
      <c r="C258" s="285" t="str">
        <f>IF('ALC Transition Plans'!$C259="yes", IF('ALC Transition Plans'!E259="X", IF('ALC Transition Plans'!F259,"X"," ")," "),"N/A")</f>
        <v xml:space="preserve"> </v>
      </c>
      <c r="D258" s="287" t="str">
        <f>IF('ALC Transition Plans'!$C259="yes",IF('ALC Transition Plans'!AP259=1,"X"," "),"N/A")</f>
        <v>X</v>
      </c>
      <c r="E258" s="285" t="str">
        <f>IF('ALC Transition Plans'!$O259="yes", IF('ALC Transition Plans'!Q259="X", IF('ALC Transition Plans'!R259,"X"," ")," "),"N/A")</f>
        <v>N/A</v>
      </c>
      <c r="F258" s="285" t="str">
        <f>IF('ALC Transition Plans'!$O259="yes",IF('ALC Transition Plans'!AQ259=1,"X"," "),"N/A")</f>
        <v>N/A</v>
      </c>
      <c r="G258" s="285" t="str">
        <f>IF('ALC Transition Plans'!$Z259="yes",IF('ALC Transition Plans'!AR259=1,"X"," "),"N/A")</f>
        <v>N/A</v>
      </c>
      <c r="H258" s="288">
        <f t="shared" si="8"/>
        <v>1</v>
      </c>
      <c r="I258" s="453" t="str">
        <f>'ALC Transition Plans'!BL259</f>
        <v>F</v>
      </c>
    </row>
    <row r="259" spans="1:9" x14ac:dyDescent="0.3">
      <c r="A259" s="289" t="s">
        <v>231</v>
      </c>
      <c r="B259" s="290" t="s">
        <v>247</v>
      </c>
      <c r="C259" s="285" t="str">
        <f>IF('ALC Transition Plans'!$C260="yes", IF('ALC Transition Plans'!E260="X", IF('ALC Transition Plans'!F260,"X"," ")," "),"N/A")</f>
        <v xml:space="preserve"> </v>
      </c>
      <c r="D259" s="287" t="str">
        <f>IF('ALC Transition Plans'!$C260="yes",IF('ALC Transition Plans'!AP260=1,"X"," "),"N/A")</f>
        <v>X</v>
      </c>
      <c r="E259" s="285" t="str">
        <f>IF('ALC Transition Plans'!$O260="yes", IF('ALC Transition Plans'!Q260="X", IF('ALC Transition Plans'!R260,"X"," ")," "),"N/A")</f>
        <v>N/A</v>
      </c>
      <c r="F259" s="285" t="str">
        <f>IF('ALC Transition Plans'!$O260="yes",IF('ALC Transition Plans'!AQ260=1,"X"," "),"N/A")</f>
        <v>N/A</v>
      </c>
      <c r="G259" s="285" t="str">
        <f>IF('ALC Transition Plans'!$Z260="yes",IF('ALC Transition Plans'!AR260=1,"X"," "),"N/A")</f>
        <v>N/A</v>
      </c>
      <c r="H259" s="288">
        <f t="shared" si="8"/>
        <v>1</v>
      </c>
      <c r="I259" s="453" t="str">
        <f>'ALC Transition Plans'!BL260</f>
        <v>F</v>
      </c>
    </row>
    <row r="260" spans="1:9" x14ac:dyDescent="0.3">
      <c r="A260" s="289" t="s">
        <v>231</v>
      </c>
      <c r="B260" s="290" t="s">
        <v>248</v>
      </c>
      <c r="C260" s="285" t="str">
        <f>IF('ALC Transition Plans'!$C261="yes", IF('ALC Transition Plans'!E261="X", IF('ALC Transition Plans'!F261,"X"," ")," "),"N/A")</f>
        <v xml:space="preserve"> </v>
      </c>
      <c r="D260" s="287" t="str">
        <f>IF('ALC Transition Plans'!$C261="yes",IF('ALC Transition Plans'!AP261=1,"X"," "),"N/A")</f>
        <v>X</v>
      </c>
      <c r="E260" s="285" t="str">
        <f>IF('ALC Transition Plans'!$O261="yes", IF('ALC Transition Plans'!Q261="X", IF('ALC Transition Plans'!R261,"X"," ")," "),"N/A")</f>
        <v xml:space="preserve"> </v>
      </c>
      <c r="F260" s="285" t="str">
        <f>IF('ALC Transition Plans'!$O261="yes",IF('ALC Transition Plans'!AQ261=1,"X"," "),"N/A")</f>
        <v>X</v>
      </c>
      <c r="G260" s="285" t="str">
        <f>IF('ALC Transition Plans'!$Z261="yes",IF('ALC Transition Plans'!AR261=1,"X"," "),"N/A")</f>
        <v>N/A</v>
      </c>
      <c r="H260" s="288">
        <f t="shared" si="8"/>
        <v>2</v>
      </c>
      <c r="I260" s="453" t="str">
        <f>'ALC Transition Plans'!BL261</f>
        <v>F</v>
      </c>
    </row>
    <row r="261" spans="1:9" x14ac:dyDescent="0.3">
      <c r="A261" s="289" t="s">
        <v>231</v>
      </c>
      <c r="B261" s="290" t="s">
        <v>249</v>
      </c>
      <c r="C261" s="285" t="str">
        <f>IF('ALC Transition Plans'!$C262="yes", IF('ALC Transition Plans'!E262="X", IF('ALC Transition Plans'!F262,"X"," ")," "),"N/A")</f>
        <v xml:space="preserve"> </v>
      </c>
      <c r="D261" s="287" t="str">
        <f>IF('ALC Transition Plans'!$C262="yes",IF('ALC Transition Plans'!AP262=1,"X"," "),"N/A")</f>
        <v>X</v>
      </c>
      <c r="E261" s="285" t="str">
        <f>IF('ALC Transition Plans'!$O262="yes", IF('ALC Transition Plans'!Q262="X", IF('ALC Transition Plans'!R262,"X"," ")," "),"N/A")</f>
        <v xml:space="preserve"> </v>
      </c>
      <c r="F261" s="285" t="str">
        <f>IF('ALC Transition Plans'!$O262="yes",IF('ALC Transition Plans'!AQ262=1,"X"," "),"N/A")</f>
        <v>X</v>
      </c>
      <c r="G261" s="285" t="str">
        <f>IF('ALC Transition Plans'!$Z262="yes",IF('ALC Transition Plans'!AR262=1,"X"," "),"N/A")</f>
        <v>N/A</v>
      </c>
      <c r="H261" s="288">
        <f t="shared" si="8"/>
        <v>2</v>
      </c>
      <c r="I261" s="453" t="str">
        <f>'ALC Transition Plans'!BL262</f>
        <v>F</v>
      </c>
    </row>
    <row r="262" spans="1:9" x14ac:dyDescent="0.3">
      <c r="A262" s="289" t="s">
        <v>231</v>
      </c>
      <c r="B262" s="290" t="s">
        <v>250</v>
      </c>
      <c r="C262" s="285" t="str">
        <f>IF('ALC Transition Plans'!$C263="yes", IF('ALC Transition Plans'!E263="X", IF('ALC Transition Plans'!F263,"X"," ")," "),"N/A")</f>
        <v xml:space="preserve"> </v>
      </c>
      <c r="D262" s="287" t="str">
        <f>IF('ALC Transition Plans'!$C263="yes",IF('ALC Transition Plans'!AP263=1,"X"," "),"N/A")</f>
        <v>X</v>
      </c>
      <c r="E262" s="285" t="str">
        <f>IF('ALC Transition Plans'!$O263="yes", IF('ALC Transition Plans'!Q263="X", IF('ALC Transition Plans'!R263,"X"," ")," "),"N/A")</f>
        <v>N/A</v>
      </c>
      <c r="F262" s="285" t="str">
        <f>IF('ALC Transition Plans'!$O263="yes",IF('ALC Transition Plans'!AQ263=1,"X"," "),"N/A")</f>
        <v>N/A</v>
      </c>
      <c r="G262" s="285" t="str">
        <f>IF('ALC Transition Plans'!$Z263="yes",IF('ALC Transition Plans'!AR263=1,"X"," "),"N/A")</f>
        <v>N/A</v>
      </c>
      <c r="H262" s="288">
        <f t="shared" si="8"/>
        <v>1</v>
      </c>
      <c r="I262" s="453" t="str">
        <f>'ALC Transition Plans'!BL263</f>
        <v>F</v>
      </c>
    </row>
    <row r="263" spans="1:9" x14ac:dyDescent="0.3">
      <c r="A263" s="289" t="s">
        <v>231</v>
      </c>
      <c r="B263" s="290" t="s">
        <v>251</v>
      </c>
      <c r="C263" s="285" t="str">
        <f>IF('ALC Transition Plans'!$C264="yes", IF('ALC Transition Plans'!E264="X", IF('ALC Transition Plans'!F264,"X"," ")," "),"N/A")</f>
        <v xml:space="preserve"> </v>
      </c>
      <c r="D263" s="287" t="str">
        <f>IF('ALC Transition Plans'!$C264="yes",IF('ALC Transition Plans'!AP264=1,"X"," "),"N/A")</f>
        <v>X</v>
      </c>
      <c r="E263" s="285" t="str">
        <f>IF('ALC Transition Plans'!$O264="yes", IF('ALC Transition Plans'!Q264="X", IF('ALC Transition Plans'!R264,"X"," ")," "),"N/A")</f>
        <v>N/A</v>
      </c>
      <c r="F263" s="285" t="str">
        <f>IF('ALC Transition Plans'!$O264="yes",IF('ALC Transition Plans'!AQ264=1,"X"," "),"N/A")</f>
        <v>N/A</v>
      </c>
      <c r="G263" s="285" t="str">
        <f>IF('ALC Transition Plans'!$Z264="yes",IF('ALC Transition Plans'!AR264=1,"X"," "),"N/A")</f>
        <v>N/A</v>
      </c>
      <c r="H263" s="288">
        <f t="shared" si="8"/>
        <v>1</v>
      </c>
      <c r="I263" s="453" t="str">
        <f>'ALC Transition Plans'!BL264</f>
        <v>F</v>
      </c>
    </row>
    <row r="264" spans="1:9" x14ac:dyDescent="0.3">
      <c r="A264" s="289" t="s">
        <v>231</v>
      </c>
      <c r="B264" s="290" t="s">
        <v>252</v>
      </c>
      <c r="C264" s="285" t="str">
        <f>IF('ALC Transition Plans'!$C265="yes", IF('ALC Transition Plans'!E265="X", IF('ALC Transition Plans'!F265,"X"," ")," "),"N/A")</f>
        <v xml:space="preserve"> </v>
      </c>
      <c r="D264" s="287" t="str">
        <f>IF('ALC Transition Plans'!$C265="yes",IF('ALC Transition Plans'!AP265=1,"X"," "),"N/A")</f>
        <v>X</v>
      </c>
      <c r="E264" s="285" t="str">
        <f>IF('ALC Transition Plans'!$O265="yes", IF('ALC Transition Plans'!Q265="X", IF('ALC Transition Plans'!R265,"X"," ")," "),"N/A")</f>
        <v xml:space="preserve"> </v>
      </c>
      <c r="F264" s="285" t="str">
        <f>IF('ALC Transition Plans'!$O265="yes",IF('ALC Transition Plans'!AQ265=1,"X"," "),"N/A")</f>
        <v>X</v>
      </c>
      <c r="G264" s="285" t="str">
        <f>IF('ALC Transition Plans'!$Z265="yes",IF('ALC Transition Plans'!AR265=1,"X"," "),"N/A")</f>
        <v>N/A</v>
      </c>
      <c r="H264" s="288">
        <f t="shared" si="8"/>
        <v>2</v>
      </c>
      <c r="I264" s="453" t="str">
        <f>'ALC Transition Plans'!BL265</f>
        <v>F</v>
      </c>
    </row>
    <row r="265" spans="1:9" x14ac:dyDescent="0.3">
      <c r="A265" s="289" t="s">
        <v>231</v>
      </c>
      <c r="B265" s="290" t="s">
        <v>253</v>
      </c>
      <c r="C265" s="285" t="str">
        <f>IF('ALC Transition Plans'!$C266="yes", IF('ALC Transition Plans'!E266="X", IF('ALC Transition Plans'!F266,"X"," ")," "),"N/A")</f>
        <v xml:space="preserve"> </v>
      </c>
      <c r="D265" s="287" t="str">
        <f>IF('ALC Transition Plans'!$C266="yes",IF('ALC Transition Plans'!AP266=1,"X"," "),"N/A")</f>
        <v>X</v>
      </c>
      <c r="E265" s="285" t="str">
        <f>IF('ALC Transition Plans'!$O266="yes", IF('ALC Transition Plans'!Q266="X", IF('ALC Transition Plans'!R266,"X"," ")," "),"N/A")</f>
        <v>N/A</v>
      </c>
      <c r="F265" s="285" t="str">
        <f>IF('ALC Transition Plans'!$O266="yes",IF('ALC Transition Plans'!AQ266=1,"X"," "),"N/A")</f>
        <v>N/A</v>
      </c>
      <c r="G265" s="285" t="str">
        <f>IF('ALC Transition Plans'!$Z266="yes",IF('ALC Transition Plans'!AR266=1,"X"," "),"N/A")</f>
        <v>N/A</v>
      </c>
      <c r="H265" s="288">
        <f t="shared" si="8"/>
        <v>1</v>
      </c>
      <c r="I265" s="453" t="str">
        <f>'ALC Transition Plans'!BL266</f>
        <v>F</v>
      </c>
    </row>
    <row r="266" spans="1:9" x14ac:dyDescent="0.3">
      <c r="A266" s="289" t="s">
        <v>231</v>
      </c>
      <c r="B266" s="290" t="s">
        <v>254</v>
      </c>
      <c r="C266" s="285" t="str">
        <f>IF('ALC Transition Plans'!$C267="yes", IF('ALC Transition Plans'!E267="X", IF('ALC Transition Plans'!F267,"X"," ")," "),"N/A")</f>
        <v xml:space="preserve"> </v>
      </c>
      <c r="D266" s="287" t="str">
        <f>IF('ALC Transition Plans'!$C267="yes",IF('ALC Transition Plans'!AP267=1,"X"," "),"N/A")</f>
        <v>X</v>
      </c>
      <c r="E266" s="285" t="str">
        <f>IF('ALC Transition Plans'!$O267="yes", IF('ALC Transition Plans'!Q267="X", IF('ALC Transition Plans'!R267,"X"," ")," "),"N/A")</f>
        <v>N/A</v>
      </c>
      <c r="F266" s="285" t="str">
        <f>IF('ALC Transition Plans'!$O267="yes",IF('ALC Transition Plans'!AQ267=1,"X"," "),"N/A")</f>
        <v>N/A</v>
      </c>
      <c r="G266" s="285" t="str">
        <f>IF('ALC Transition Plans'!$Z267="yes",IF('ALC Transition Plans'!AR267=1,"X"," "),"N/A")</f>
        <v>X</v>
      </c>
      <c r="H266" s="288">
        <f t="shared" si="8"/>
        <v>2</v>
      </c>
      <c r="I266" s="453" t="str">
        <f>'ALC Transition Plans'!BL267</f>
        <v>F</v>
      </c>
    </row>
    <row r="267" spans="1:9" x14ac:dyDescent="0.3">
      <c r="A267" s="289" t="s">
        <v>231</v>
      </c>
      <c r="B267" s="290" t="s">
        <v>255</v>
      </c>
      <c r="C267" s="285" t="str">
        <f>IF('ALC Transition Plans'!$C268="yes", IF('ALC Transition Plans'!E268="X", IF('ALC Transition Plans'!F268,"X"," ")," "),"N/A")</f>
        <v xml:space="preserve"> </v>
      </c>
      <c r="D267" s="287" t="str">
        <f>IF('ALC Transition Plans'!$C268="yes",IF('ALC Transition Plans'!AP268=1,"X"," "),"N/A")</f>
        <v>X</v>
      </c>
      <c r="E267" s="285" t="str">
        <f>IF('ALC Transition Plans'!$O268="yes", IF('ALC Transition Plans'!Q268="X", IF('ALC Transition Plans'!R268,"X"," ")," "),"N/A")</f>
        <v xml:space="preserve"> </v>
      </c>
      <c r="F267" s="285" t="str">
        <f>IF('ALC Transition Plans'!$O268="yes",IF('ALC Transition Plans'!AQ268=1,"X"," "),"N/A")</f>
        <v>X</v>
      </c>
      <c r="G267" s="285" t="str">
        <f>IF('ALC Transition Plans'!$Z268="yes",IF('ALC Transition Plans'!AR268=1,"X"," "),"N/A")</f>
        <v>N/A</v>
      </c>
      <c r="H267" s="288">
        <f t="shared" ref="H267:H333" si="9">COUNTIF(C267:G267,"X")</f>
        <v>2</v>
      </c>
      <c r="I267" s="453" t="str">
        <f>'ALC Transition Plans'!BL268</f>
        <v>F</v>
      </c>
    </row>
    <row r="268" spans="1:9" x14ac:dyDescent="0.3">
      <c r="A268" s="289" t="s">
        <v>231</v>
      </c>
      <c r="B268" s="290" t="s">
        <v>256</v>
      </c>
      <c r="C268" s="285" t="str">
        <f>IF('ALC Transition Plans'!$C269="yes", IF('ALC Transition Plans'!E269="X", IF('ALC Transition Plans'!F269,"X"," ")," "),"N/A")</f>
        <v xml:space="preserve"> </v>
      </c>
      <c r="D268" s="287" t="str">
        <f>IF('ALC Transition Plans'!$C269="yes",IF('ALC Transition Plans'!AP269=1,"X"," "),"N/A")</f>
        <v>X</v>
      </c>
      <c r="E268" s="285" t="str">
        <f>IF('ALC Transition Plans'!$O269="yes", IF('ALC Transition Plans'!Q269="X", IF('ALC Transition Plans'!R269,"X"," ")," "),"N/A")</f>
        <v xml:space="preserve"> </v>
      </c>
      <c r="F268" s="285" t="str">
        <f>IF('ALC Transition Plans'!$O269="yes",IF('ALC Transition Plans'!AQ269=1,"X"," "),"N/A")</f>
        <v>X</v>
      </c>
      <c r="G268" s="285" t="str">
        <f>IF('ALC Transition Plans'!$Z269="yes",IF('ALC Transition Plans'!AR269=1,"X"," "),"N/A")</f>
        <v>X</v>
      </c>
      <c r="H268" s="288">
        <f t="shared" si="9"/>
        <v>3</v>
      </c>
      <c r="I268" s="453" t="str">
        <f>'ALC Transition Plans'!BL269</f>
        <v>F</v>
      </c>
    </row>
    <row r="269" spans="1:9" x14ac:dyDescent="0.3">
      <c r="A269" s="289" t="s">
        <v>231</v>
      </c>
      <c r="B269" s="290" t="s">
        <v>257</v>
      </c>
      <c r="C269" s="285" t="str">
        <f>IF('ALC Transition Plans'!$C270="yes", IF('ALC Transition Plans'!E270="X", IF('ALC Transition Plans'!F270,"X"," ")," "),"N/A")</f>
        <v xml:space="preserve"> </v>
      </c>
      <c r="D269" s="287" t="str">
        <f>IF('ALC Transition Plans'!$C270="yes",IF('ALC Transition Plans'!AP270=1,"X"," "),"N/A")</f>
        <v>X</v>
      </c>
      <c r="E269" s="285" t="str">
        <f>IF('ALC Transition Plans'!$O270="yes", IF('ALC Transition Plans'!Q270="X", IF('ALC Transition Plans'!R270,"X"," ")," "),"N/A")</f>
        <v xml:space="preserve"> </v>
      </c>
      <c r="F269" s="285" t="str">
        <f>IF('ALC Transition Plans'!$O270="yes",IF('ALC Transition Plans'!AQ270=1,"X"," "),"N/A")</f>
        <v>X</v>
      </c>
      <c r="G269" s="285" t="str">
        <f>IF('ALC Transition Plans'!$Z270="yes",IF('ALC Transition Plans'!AR270=1,"X"," "),"N/A")</f>
        <v>X</v>
      </c>
      <c r="H269" s="288">
        <f t="shared" si="9"/>
        <v>3</v>
      </c>
      <c r="I269" s="453" t="str">
        <f>'ALC Transition Plans'!BL270</f>
        <v>F</v>
      </c>
    </row>
    <row r="270" spans="1:9" x14ac:dyDescent="0.3">
      <c r="A270" s="289" t="s">
        <v>231</v>
      </c>
      <c r="B270" s="290" t="s">
        <v>258</v>
      </c>
      <c r="C270" s="285" t="str">
        <f>IF('ALC Transition Plans'!$C271="yes", IF('ALC Transition Plans'!E271="X", IF('ALC Transition Plans'!F271,"X"," ")," "),"N/A")</f>
        <v xml:space="preserve"> </v>
      </c>
      <c r="D270" s="287" t="str">
        <f>IF('ALC Transition Plans'!$C271="yes",IF('ALC Transition Plans'!AP271=1,"X"," "),"N/A")</f>
        <v>X</v>
      </c>
      <c r="E270" s="285" t="str">
        <f>IF('ALC Transition Plans'!$O271="yes", IF('ALC Transition Plans'!Q271="X", IF('ALC Transition Plans'!R271,"X"," ")," "),"N/A")</f>
        <v xml:space="preserve"> </v>
      </c>
      <c r="F270" s="285" t="str">
        <f>IF('ALC Transition Plans'!$O271="yes",IF('ALC Transition Plans'!AQ271=1,"X"," "),"N/A")</f>
        <v>X</v>
      </c>
      <c r="G270" s="285" t="str">
        <f>IF('ALC Transition Plans'!$Z271="yes",IF('ALC Transition Plans'!AR271=1,"X"," "),"N/A")</f>
        <v>X</v>
      </c>
      <c r="H270" s="288">
        <f t="shared" si="9"/>
        <v>3</v>
      </c>
      <c r="I270" s="453" t="str">
        <f>'ALC Transition Plans'!BL271</f>
        <v>F</v>
      </c>
    </row>
    <row r="271" spans="1:9" x14ac:dyDescent="0.3">
      <c r="A271" s="289" t="s">
        <v>231</v>
      </c>
      <c r="B271" s="290" t="s">
        <v>259</v>
      </c>
      <c r="C271" s="285" t="str">
        <f>IF('ALC Transition Plans'!$C272="yes", IF('ALC Transition Plans'!E272="X", IF('ALC Transition Plans'!F272,"X"," ")," "),"N/A")</f>
        <v xml:space="preserve"> </v>
      </c>
      <c r="D271" s="287" t="str">
        <f>IF('ALC Transition Plans'!$C272="yes",IF('ALC Transition Plans'!AP272=1,"X"," "),"N/A")</f>
        <v>X</v>
      </c>
      <c r="E271" s="285" t="str">
        <f>IF('ALC Transition Plans'!$O272="yes", IF('ALC Transition Plans'!Q272="X", IF('ALC Transition Plans'!R272,"X"," ")," "),"N/A")</f>
        <v xml:space="preserve"> </v>
      </c>
      <c r="F271" s="285" t="str">
        <f>IF('ALC Transition Plans'!$O272="yes",IF('ALC Transition Plans'!AQ272=1,"X"," "),"N/A")</f>
        <v>X</v>
      </c>
      <c r="G271" s="285" t="str">
        <f>IF('ALC Transition Plans'!$Z272="yes",IF('ALC Transition Plans'!AR272=1,"X"," "),"N/A")</f>
        <v>X</v>
      </c>
      <c r="H271" s="288">
        <f t="shared" si="9"/>
        <v>3</v>
      </c>
      <c r="I271" s="453" t="str">
        <f>'ALC Transition Plans'!BL272</f>
        <v>F</v>
      </c>
    </row>
    <row r="272" spans="1:9" x14ac:dyDescent="0.3">
      <c r="A272" s="289" t="s">
        <v>231</v>
      </c>
      <c r="B272" s="290" t="s">
        <v>260</v>
      </c>
      <c r="C272" s="285" t="str">
        <f>IF('ALC Transition Plans'!$C273="yes", IF('ALC Transition Plans'!E273="X", IF('ALC Transition Plans'!F273,"X"," ")," "),"N/A")</f>
        <v xml:space="preserve"> </v>
      </c>
      <c r="D272" s="287" t="str">
        <f>IF('ALC Transition Plans'!$C273="yes",IF('ALC Transition Plans'!AP273=1,"X"," "),"N/A")</f>
        <v>X</v>
      </c>
      <c r="E272" s="285" t="str">
        <f>IF('ALC Transition Plans'!$O273="yes", IF('ALC Transition Plans'!Q273="X", IF('ALC Transition Plans'!R273,"X"," ")," "),"N/A")</f>
        <v xml:space="preserve"> </v>
      </c>
      <c r="F272" s="285" t="str">
        <f>IF('ALC Transition Plans'!$O273="yes",IF('ALC Transition Plans'!AQ273=1,"X"," "),"N/A")</f>
        <v>X</v>
      </c>
      <c r="G272" s="285" t="str">
        <f>IF('ALC Transition Plans'!$Z273="yes",IF('ALC Transition Plans'!AR273=1,"X"," "),"N/A")</f>
        <v>X</v>
      </c>
      <c r="H272" s="288">
        <f t="shared" si="9"/>
        <v>3</v>
      </c>
      <c r="I272" s="453" t="str">
        <f>'ALC Transition Plans'!BL273</f>
        <v>F</v>
      </c>
    </row>
    <row r="273" spans="1:9" x14ac:dyDescent="0.3">
      <c r="A273" s="289" t="s">
        <v>231</v>
      </c>
      <c r="B273" s="290" t="s">
        <v>261</v>
      </c>
      <c r="C273" s="285" t="str">
        <f>IF('ALC Transition Plans'!$C274="yes", IF('ALC Transition Plans'!E274="X", IF('ALC Transition Plans'!F274,"X"," ")," "),"N/A")</f>
        <v xml:space="preserve"> </v>
      </c>
      <c r="D273" s="287" t="str">
        <f>IF('ALC Transition Plans'!$C274="yes",IF('ALC Transition Plans'!AP274=1,"X"," "),"N/A")</f>
        <v>X</v>
      </c>
      <c r="E273" s="285" t="str">
        <f>IF('ALC Transition Plans'!$O274="yes", IF('ALC Transition Plans'!Q274="X", IF('ALC Transition Plans'!R274,"X"," ")," "),"N/A")</f>
        <v xml:space="preserve"> </v>
      </c>
      <c r="F273" s="285" t="str">
        <f>IF('ALC Transition Plans'!$O274="yes",IF('ALC Transition Plans'!AQ274=1,"X"," "),"N/A")</f>
        <v>X</v>
      </c>
      <c r="G273" s="285" t="str">
        <f>IF('ALC Transition Plans'!$Z274="yes",IF('ALC Transition Plans'!AR274=1,"X"," "),"N/A")</f>
        <v>X</v>
      </c>
      <c r="H273" s="288">
        <f t="shared" si="9"/>
        <v>3</v>
      </c>
      <c r="I273" s="453" t="str">
        <f>'ALC Transition Plans'!BL274</f>
        <v>F</v>
      </c>
    </row>
    <row r="274" spans="1:9" x14ac:dyDescent="0.3">
      <c r="A274" s="289" t="s">
        <v>231</v>
      </c>
      <c r="B274" s="290" t="s">
        <v>262</v>
      </c>
      <c r="C274" s="285" t="str">
        <f>IF('ALC Transition Plans'!$C275="yes", IF('ALC Transition Plans'!E275="X", IF('ALC Transition Plans'!F275,"X"," ")," "),"N/A")</f>
        <v xml:space="preserve"> </v>
      </c>
      <c r="D274" s="287" t="str">
        <f>IF('ALC Transition Plans'!$C275="yes",IF('ALC Transition Plans'!AP275=1,"X"," "),"N/A")</f>
        <v>X</v>
      </c>
      <c r="E274" s="285" t="str">
        <f>IF('ALC Transition Plans'!$O275="yes", IF('ALC Transition Plans'!Q275="X", IF('ALC Transition Plans'!R275,"X"," ")," "),"N/A")</f>
        <v xml:space="preserve"> </v>
      </c>
      <c r="F274" s="285" t="str">
        <f>IF('ALC Transition Plans'!$O275="yes",IF('ALC Transition Plans'!AQ275=1,"X"," "),"N/A")</f>
        <v>X</v>
      </c>
      <c r="G274" s="285" t="str">
        <f>IF('ALC Transition Plans'!$Z275="yes",IF('ALC Transition Plans'!AR275=1,"X"," "),"N/A")</f>
        <v>X</v>
      </c>
      <c r="H274" s="288">
        <f t="shared" si="9"/>
        <v>3</v>
      </c>
      <c r="I274" s="453" t="str">
        <f>'ALC Transition Plans'!BL275</f>
        <v>F</v>
      </c>
    </row>
    <row r="275" spans="1:9" x14ac:dyDescent="0.3">
      <c r="A275" s="289" t="s">
        <v>231</v>
      </c>
      <c r="B275" s="290" t="s">
        <v>263</v>
      </c>
      <c r="C275" s="285" t="str">
        <f>IF('ALC Transition Plans'!$C276="yes", IF('ALC Transition Plans'!E276="X", IF('ALC Transition Plans'!F276,"X"," ")," "),"N/A")</f>
        <v xml:space="preserve"> </v>
      </c>
      <c r="D275" s="287" t="str">
        <f>IF('ALC Transition Plans'!$C276="yes",IF('ALC Transition Plans'!AP276=1,"X"," "),"N/A")</f>
        <v>X</v>
      </c>
      <c r="E275" s="285" t="str">
        <f>IF('ALC Transition Plans'!$O276="yes", IF('ALC Transition Plans'!Q276="X", IF('ALC Transition Plans'!R276,"X"," ")," "),"N/A")</f>
        <v xml:space="preserve"> </v>
      </c>
      <c r="F275" s="285" t="str">
        <f>IF('ALC Transition Plans'!$O276="yes",IF('ALC Transition Plans'!AQ276=1,"X"," "),"N/A")</f>
        <v>X</v>
      </c>
      <c r="G275" s="285" t="str">
        <f>IF('ALC Transition Plans'!$Z276="yes",IF('ALC Transition Plans'!AR276=1,"X"," "),"N/A")</f>
        <v>X</v>
      </c>
      <c r="H275" s="288">
        <f t="shared" si="9"/>
        <v>3</v>
      </c>
      <c r="I275" s="453" t="str">
        <f>'ALC Transition Plans'!BL276</f>
        <v>F</v>
      </c>
    </row>
    <row r="276" spans="1:9" x14ac:dyDescent="0.3">
      <c r="A276" s="289" t="s">
        <v>231</v>
      </c>
      <c r="B276" s="290" t="s">
        <v>264</v>
      </c>
      <c r="C276" s="285" t="str">
        <f>IF('ALC Transition Plans'!$C277="yes", IF('ALC Transition Plans'!E277="X", IF('ALC Transition Plans'!F277,"X"," ")," "),"N/A")</f>
        <v xml:space="preserve"> </v>
      </c>
      <c r="D276" s="287" t="str">
        <f>IF('ALC Transition Plans'!$C277="yes",IF('ALC Transition Plans'!AP277=1,"X"," "),"N/A")</f>
        <v>X</v>
      </c>
      <c r="E276" s="285" t="str">
        <f>IF('ALC Transition Plans'!$O277="yes", IF('ALC Transition Plans'!Q277="X", IF('ALC Transition Plans'!R277,"X"," ")," "),"N/A")</f>
        <v xml:space="preserve"> </v>
      </c>
      <c r="F276" s="285" t="str">
        <f>IF('ALC Transition Plans'!$O277="yes",IF('ALC Transition Plans'!AQ277=1,"X"," "),"N/A")</f>
        <v>X</v>
      </c>
      <c r="G276" s="285" t="str">
        <f>IF('ALC Transition Plans'!$Z277="yes",IF('ALC Transition Plans'!AR277=1,"X"," "),"N/A")</f>
        <v>X</v>
      </c>
      <c r="H276" s="288">
        <f t="shared" si="9"/>
        <v>3</v>
      </c>
      <c r="I276" s="453" t="str">
        <f>'ALC Transition Plans'!BL277</f>
        <v>F</v>
      </c>
    </row>
    <row r="277" spans="1:9" x14ac:dyDescent="0.3">
      <c r="A277" s="289" t="s">
        <v>231</v>
      </c>
      <c r="B277" s="290" t="s">
        <v>265</v>
      </c>
      <c r="C277" s="285" t="str">
        <f>IF('ALC Transition Plans'!$C278="yes", IF('ALC Transition Plans'!E278="X", IF('ALC Transition Plans'!F278,"X"," ")," "),"N/A")</f>
        <v xml:space="preserve"> </v>
      </c>
      <c r="D277" s="287" t="str">
        <f>IF('ALC Transition Plans'!$C278="yes",IF('ALC Transition Plans'!AP278=1,"X"," "),"N/A")</f>
        <v>X</v>
      </c>
      <c r="E277" s="285" t="str">
        <f>IF('ALC Transition Plans'!$O278="yes", IF('ALC Transition Plans'!Q278="X", IF('ALC Transition Plans'!R278,"X"," ")," "),"N/A")</f>
        <v xml:space="preserve"> </v>
      </c>
      <c r="F277" s="285" t="str">
        <f>IF('ALC Transition Plans'!$O278="yes",IF('ALC Transition Plans'!AQ278=1,"X"," "),"N/A")</f>
        <v>X</v>
      </c>
      <c r="G277" s="285" t="str">
        <f>IF('ALC Transition Plans'!$Z278="yes",IF('ALC Transition Plans'!AR278=1,"X"," "),"N/A")</f>
        <v>X</v>
      </c>
      <c r="H277" s="288">
        <f t="shared" si="9"/>
        <v>3</v>
      </c>
      <c r="I277" s="453" t="str">
        <f>'ALC Transition Plans'!BL278</f>
        <v>F</v>
      </c>
    </row>
    <row r="278" spans="1:9" x14ac:dyDescent="0.3">
      <c r="A278" s="289" t="s">
        <v>231</v>
      </c>
      <c r="B278" s="290" t="s">
        <v>266</v>
      </c>
      <c r="C278" s="285" t="str">
        <f>IF('ALC Transition Plans'!$C279="yes", IF('ALC Transition Plans'!E279="X", IF('ALC Transition Plans'!F279,"X"," ")," "),"N/A")</f>
        <v xml:space="preserve"> </v>
      </c>
      <c r="D278" s="287" t="str">
        <f>IF('ALC Transition Plans'!$C279="yes",IF('ALC Transition Plans'!AP279=1,"X"," "),"N/A")</f>
        <v>X</v>
      </c>
      <c r="E278" s="285" t="str">
        <f>IF('ALC Transition Plans'!$O279="yes", IF('ALC Transition Plans'!Q279="X", IF('ALC Transition Plans'!R279,"X"," ")," "),"N/A")</f>
        <v xml:space="preserve"> </v>
      </c>
      <c r="F278" s="285" t="str">
        <f>IF('ALC Transition Plans'!$O279="yes",IF('ALC Transition Plans'!AQ279=1,"X"," "),"N/A")</f>
        <v>X</v>
      </c>
      <c r="G278" s="285" t="str">
        <f>IF('ALC Transition Plans'!$Z279="yes",IF('ALC Transition Plans'!AR279=1,"X"," "),"N/A")</f>
        <v>X</v>
      </c>
      <c r="H278" s="288">
        <f t="shared" si="9"/>
        <v>3</v>
      </c>
      <c r="I278" s="453" t="str">
        <f>'ALC Transition Plans'!BL279</f>
        <v>F</v>
      </c>
    </row>
    <row r="279" spans="1:9" x14ac:dyDescent="0.3">
      <c r="A279" s="289" t="s">
        <v>231</v>
      </c>
      <c r="B279" s="290" t="s">
        <v>267</v>
      </c>
      <c r="C279" s="285" t="str">
        <f>IF('ALC Transition Plans'!$C280="yes", IF('ALC Transition Plans'!E280="X", IF('ALC Transition Plans'!F280,"X"," ")," "),"N/A")</f>
        <v xml:space="preserve"> </v>
      </c>
      <c r="D279" s="287" t="str">
        <f>IF('ALC Transition Plans'!$C280="yes",IF('ALC Transition Plans'!AP280=1,"X"," "),"N/A")</f>
        <v>X</v>
      </c>
      <c r="E279" s="285" t="str">
        <f>IF('ALC Transition Plans'!$O280="yes", IF('ALC Transition Plans'!Q280="X", IF('ALC Transition Plans'!R280,"X"," ")," "),"N/A")</f>
        <v xml:space="preserve"> </v>
      </c>
      <c r="F279" s="285" t="str">
        <f>IF('ALC Transition Plans'!$O280="yes",IF('ALC Transition Plans'!AQ280=1,"X"," "),"N/A")</f>
        <v>X</v>
      </c>
      <c r="G279" s="285" t="str">
        <f>IF('ALC Transition Plans'!$Z280="yes",IF('ALC Transition Plans'!AR280=1,"X"," "),"N/A")</f>
        <v>X</v>
      </c>
      <c r="H279" s="288">
        <f t="shared" si="9"/>
        <v>3</v>
      </c>
      <c r="I279" s="453" t="str">
        <f>'ALC Transition Plans'!BL280</f>
        <v>F</v>
      </c>
    </row>
    <row r="280" spans="1:9" x14ac:dyDescent="0.3">
      <c r="A280" s="289" t="s">
        <v>231</v>
      </c>
      <c r="B280" s="290" t="s">
        <v>268</v>
      </c>
      <c r="C280" s="285" t="str">
        <f>IF('ALC Transition Plans'!$C281="yes", IF('ALC Transition Plans'!E281="X", IF('ALC Transition Plans'!F281,"X"," ")," "),"N/A")</f>
        <v xml:space="preserve"> </v>
      </c>
      <c r="D280" s="287" t="str">
        <f>IF('ALC Transition Plans'!$C281="yes",IF('ALC Transition Plans'!AP281=1,"X"," "),"N/A")</f>
        <v>X</v>
      </c>
      <c r="E280" s="285" t="str">
        <f>IF('ALC Transition Plans'!$O281="yes", IF('ALC Transition Plans'!Q281="X", IF('ALC Transition Plans'!R281,"X"," ")," "),"N/A")</f>
        <v xml:space="preserve"> </v>
      </c>
      <c r="F280" s="285" t="str">
        <f>IF('ALC Transition Plans'!$O281="yes",IF('ALC Transition Plans'!AQ281=1,"X"," "),"N/A")</f>
        <v>X</v>
      </c>
      <c r="G280" s="285" t="str">
        <f>IF('ALC Transition Plans'!$Z281="yes",IF('ALC Transition Plans'!AR281=1,"X"," "),"N/A")</f>
        <v>X</v>
      </c>
      <c r="H280" s="288">
        <f t="shared" si="9"/>
        <v>3</v>
      </c>
      <c r="I280" s="453" t="str">
        <f>'ALC Transition Plans'!BL281</f>
        <v>F</v>
      </c>
    </row>
    <row r="281" spans="1:9" x14ac:dyDescent="0.3">
      <c r="A281" s="289" t="s">
        <v>231</v>
      </c>
      <c r="B281" s="290" t="s">
        <v>269</v>
      </c>
      <c r="C281" s="285" t="str">
        <f>IF('ALC Transition Plans'!$C282="yes", IF('ALC Transition Plans'!E282="X", IF('ALC Transition Plans'!F282,"X"," ")," "),"N/A")</f>
        <v xml:space="preserve"> </v>
      </c>
      <c r="D281" s="287" t="str">
        <f>IF('ALC Transition Plans'!$C282="yes",IF('ALC Transition Plans'!AP282=1,"X"," "),"N/A")</f>
        <v>X</v>
      </c>
      <c r="E281" s="285" t="str">
        <f>IF('ALC Transition Plans'!$O282="yes", IF('ALC Transition Plans'!Q282="X", IF('ALC Transition Plans'!R282,"X"," ")," "),"N/A")</f>
        <v xml:space="preserve"> </v>
      </c>
      <c r="F281" s="285" t="str">
        <f>IF('ALC Transition Plans'!$O282="yes",IF('ALC Transition Plans'!AQ282=1,"X"," "),"N/A")</f>
        <v>X</v>
      </c>
      <c r="G281" s="285" t="str">
        <f>IF('ALC Transition Plans'!$Z282="yes",IF('ALC Transition Plans'!AR282=1,"X"," "),"N/A")</f>
        <v>X</v>
      </c>
      <c r="H281" s="288">
        <f t="shared" si="9"/>
        <v>3</v>
      </c>
      <c r="I281" s="453" t="str">
        <f>'ALC Transition Plans'!BL282</f>
        <v>F</v>
      </c>
    </row>
    <row r="282" spans="1:9" x14ac:dyDescent="0.3">
      <c r="A282" s="289" t="s">
        <v>231</v>
      </c>
      <c r="B282" s="290" t="s">
        <v>270</v>
      </c>
      <c r="C282" s="285" t="str">
        <f>IF('ALC Transition Plans'!$C283="yes", IF('ALC Transition Plans'!E283="X", IF('ALC Transition Plans'!F283,"X"," ")," "),"N/A")</f>
        <v xml:space="preserve"> </v>
      </c>
      <c r="D282" s="287" t="str">
        <f>IF('ALC Transition Plans'!$C283="yes",IF('ALC Transition Plans'!AP283=1,"X"," "),"N/A")</f>
        <v>X</v>
      </c>
      <c r="E282" s="285" t="str">
        <f>IF('ALC Transition Plans'!$O283="yes", IF('ALC Transition Plans'!Q283="X", IF('ALC Transition Plans'!R283,"X"," ")," "),"N/A")</f>
        <v xml:space="preserve"> </v>
      </c>
      <c r="F282" s="285" t="str">
        <f>IF('ALC Transition Plans'!$O283="yes",IF('ALC Transition Plans'!AQ283=1,"X"," "),"N/A")</f>
        <v>X</v>
      </c>
      <c r="G282" s="285" t="str">
        <f>IF('ALC Transition Plans'!$Z283="yes",IF('ALC Transition Plans'!AR283=1,"X"," "),"N/A")</f>
        <v>X</v>
      </c>
      <c r="H282" s="288">
        <f t="shared" si="9"/>
        <v>3</v>
      </c>
      <c r="I282" s="453" t="str">
        <f>'ALC Transition Plans'!BL283</f>
        <v>F</v>
      </c>
    </row>
    <row r="283" spans="1:9" x14ac:dyDescent="0.3">
      <c r="A283" s="289" t="s">
        <v>10</v>
      </c>
      <c r="B283" s="290" t="s">
        <v>748</v>
      </c>
      <c r="C283" s="285" t="str">
        <f>IF('ALC Transition Plans'!$C284="yes", IF('ALC Transition Plans'!E284="X", IF('ALC Transition Plans'!F284,"X"," ")," "),"N/A")</f>
        <v>N/A</v>
      </c>
      <c r="D283" s="287" t="str">
        <f>IF('ALC Transition Plans'!$C284="yes",IF('ALC Transition Plans'!AP284=1,"X"," "),"N/A")</f>
        <v>N/A</v>
      </c>
      <c r="E283" s="285" t="str">
        <f>IF('ALC Transition Plans'!$O284="yes", IF('ALC Transition Plans'!Q284="X", IF('ALC Transition Plans'!R284,"X"," ")," "),"N/A")</f>
        <v>N/A</v>
      </c>
      <c r="F283" s="285" t="str">
        <f>IF('ALC Transition Plans'!$O284="yes",IF('ALC Transition Plans'!AQ284=1,"X"," "),"N/A")</f>
        <v>N/A</v>
      </c>
      <c r="G283" s="285" t="str">
        <f>IF('ALC Transition Plans'!$Z284="yes",IF('ALC Transition Plans'!AR284=1,"X"," "),"N/A")</f>
        <v xml:space="preserve"> </v>
      </c>
      <c r="H283" s="288">
        <f t="shared" si="9"/>
        <v>0</v>
      </c>
      <c r="I283" s="453" t="str">
        <f>'ALC Transition Plans'!BL284</f>
        <v xml:space="preserve"> </v>
      </c>
    </row>
    <row r="284" spans="1:9" x14ac:dyDescent="0.3">
      <c r="A284" s="289" t="s">
        <v>10</v>
      </c>
      <c r="B284" s="290" t="s">
        <v>1913</v>
      </c>
      <c r="C284" s="285" t="str">
        <f>IF('ALC Transition Plans'!$C285="yes", IF('ALC Transition Plans'!E285="X", IF('ALC Transition Plans'!F285,"X"," ")," "),"N/A")</f>
        <v xml:space="preserve"> </v>
      </c>
      <c r="D284" s="287" t="str">
        <f>IF('ALC Transition Plans'!$C285="yes",IF('ALC Transition Plans'!AP285=1,"X"," "),"N/A")</f>
        <v>X</v>
      </c>
      <c r="E284" s="285" t="str">
        <f>IF('ALC Transition Plans'!$O285="yes", IF('ALC Transition Plans'!Q285="X", IF('ALC Transition Plans'!R285,"X"," ")," "),"N/A")</f>
        <v>N/A</v>
      </c>
      <c r="F284" s="285" t="str">
        <f>IF('ALC Transition Plans'!$O285="yes",IF('ALC Transition Plans'!AQ285=1,"X"," "),"N/A")</f>
        <v>N/A</v>
      </c>
      <c r="G284" s="285" t="str">
        <f>IF('ALC Transition Plans'!$Z285="yes",IF('ALC Transition Plans'!AR285=1,"X"," "),"N/A")</f>
        <v>N/A</v>
      </c>
      <c r="H284" s="288">
        <f t="shared" ref="H284" si="10">COUNTIF(C284:G284,"X")</f>
        <v>1</v>
      </c>
      <c r="I284" s="453" t="str">
        <f>'ALC Transition Plans'!BL285</f>
        <v>F</v>
      </c>
    </row>
    <row r="285" spans="1:9" x14ac:dyDescent="0.3">
      <c r="A285" s="289" t="s">
        <v>10</v>
      </c>
      <c r="B285" s="290" t="s">
        <v>741</v>
      </c>
      <c r="C285" s="285" t="str">
        <f>IF('ALC Transition Plans'!$C286="yes", IF('ALC Transition Plans'!E286="X", IF('ALC Transition Plans'!F286,"X"," ")," "),"N/A")</f>
        <v xml:space="preserve"> </v>
      </c>
      <c r="D285" s="287" t="str">
        <f>IF('ALC Transition Plans'!$C286="yes",IF('ALC Transition Plans'!AP286=1,"X"," "),"N/A")</f>
        <v>X</v>
      </c>
      <c r="E285" s="285" t="str">
        <f>IF('ALC Transition Plans'!$O286="yes", IF('ALC Transition Plans'!Q286="X", IF('ALC Transition Plans'!R286,"X"," ")," "),"N/A")</f>
        <v>N/A</v>
      </c>
      <c r="F285" s="285" t="str">
        <f>IF('ALC Transition Plans'!$O286="yes",IF('ALC Transition Plans'!AQ286=1,"X"," "),"N/A")</f>
        <v>N/A</v>
      </c>
      <c r="G285" s="285" t="str">
        <f>IF('ALC Transition Plans'!$Z286="yes",IF('ALC Transition Plans'!AR286=1,"X"," "),"N/A")</f>
        <v>N/A</v>
      </c>
      <c r="H285" s="288">
        <f t="shared" si="9"/>
        <v>1</v>
      </c>
      <c r="I285" s="453" t="str">
        <f>'ALC Transition Plans'!BL286</f>
        <v>F</v>
      </c>
    </row>
    <row r="286" spans="1:9" x14ac:dyDescent="0.3">
      <c r="A286" s="289" t="s">
        <v>10</v>
      </c>
      <c r="B286" s="290" t="s">
        <v>742</v>
      </c>
      <c r="C286" s="285" t="str">
        <f>IF('ALC Transition Plans'!$C287="yes", IF('ALC Transition Plans'!E287="X", IF('ALC Transition Plans'!F287,"X"," ")," "),"N/A")</f>
        <v xml:space="preserve"> </v>
      </c>
      <c r="D286" s="287" t="str">
        <f>IF('ALC Transition Plans'!$C287="yes",IF('ALC Transition Plans'!AP287=1,"X"," "),"N/A")</f>
        <v>X</v>
      </c>
      <c r="E286" s="285" t="str">
        <f>IF('ALC Transition Plans'!$O287="yes", IF('ALC Transition Plans'!Q287="X", IF('ALC Transition Plans'!R287,"X"," ")," "),"N/A")</f>
        <v>N/A</v>
      </c>
      <c r="F286" s="285" t="str">
        <f>IF('ALC Transition Plans'!$O287="yes",IF('ALC Transition Plans'!AQ287=1,"X"," "),"N/A")</f>
        <v>N/A</v>
      </c>
      <c r="G286" s="285" t="str">
        <f>IF('ALC Transition Plans'!$Z287="yes",IF('ALC Transition Plans'!AR287=1,"X"," "),"N/A")</f>
        <v>N/A</v>
      </c>
      <c r="H286" s="288">
        <f t="shared" si="9"/>
        <v>1</v>
      </c>
      <c r="I286" s="453" t="str">
        <f>'ALC Transition Plans'!BL287</f>
        <v>F</v>
      </c>
    </row>
    <row r="287" spans="1:9" x14ac:dyDescent="0.3">
      <c r="A287" s="289" t="s">
        <v>10</v>
      </c>
      <c r="B287" s="290" t="s">
        <v>1382</v>
      </c>
      <c r="C287" s="285" t="str">
        <f>IF('ALC Transition Plans'!$C288="yes", IF('ALC Transition Plans'!E288="X", IF('ALC Transition Plans'!F288,"X"," ")," "),"N/A")</f>
        <v xml:space="preserve"> </v>
      </c>
      <c r="D287" s="287" t="str">
        <f>IF('ALC Transition Plans'!$C288="yes",IF('ALC Transition Plans'!AP288=1,"X"," "),"N/A")</f>
        <v>X</v>
      </c>
      <c r="E287" s="285" t="str">
        <f>IF('ALC Transition Plans'!$O288="yes", IF('ALC Transition Plans'!Q288="X", IF('ALC Transition Plans'!R288,"X"," ")," "),"N/A")</f>
        <v>N/A</v>
      </c>
      <c r="F287" s="285" t="str">
        <f>IF('ALC Transition Plans'!$O288="yes",IF('ALC Transition Plans'!AQ288=1,"X"," "),"N/A")</f>
        <v>N/A</v>
      </c>
      <c r="G287" s="285" t="str">
        <f>IF('ALC Transition Plans'!$Z288="yes",IF('ALC Transition Plans'!AR288=1,"X"," "),"N/A")</f>
        <v>N/A</v>
      </c>
      <c r="H287" s="288">
        <f t="shared" ref="H287" si="11">COUNTIF(C287:G287,"X")</f>
        <v>1</v>
      </c>
      <c r="I287" s="453" t="str">
        <f>'ALC Transition Plans'!BL288</f>
        <v>F</v>
      </c>
    </row>
    <row r="288" spans="1:9" x14ac:dyDescent="0.3">
      <c r="A288" s="289" t="s">
        <v>10</v>
      </c>
      <c r="B288" s="290" t="s">
        <v>1880</v>
      </c>
      <c r="C288" s="285" t="str">
        <f>IF('ALC Transition Plans'!$C289="yes", IF('ALC Transition Plans'!E289="X", IF('ALC Transition Plans'!F289,"X"," ")," "),"N/A")</f>
        <v xml:space="preserve"> </v>
      </c>
      <c r="D288" s="287" t="str">
        <f>IF('ALC Transition Plans'!$C289="yes",IF('ALC Transition Plans'!AP289=1,"X"," "),"N/A")</f>
        <v>X</v>
      </c>
      <c r="E288" s="285" t="str">
        <f>IF('ALC Transition Plans'!$O289="yes", IF('ALC Transition Plans'!Q289="X", IF('ALC Transition Plans'!R289,"X"," ")," "),"N/A")</f>
        <v>N/A</v>
      </c>
      <c r="F288" s="285" t="str">
        <f>IF('ALC Transition Plans'!$O289="yes",IF('ALC Transition Plans'!AQ289=1,"X"," "),"N/A")</f>
        <v>N/A</v>
      </c>
      <c r="G288" s="285" t="str">
        <f>IF('ALC Transition Plans'!$Z289="yes",IF('ALC Transition Plans'!AR289=1,"X"," "),"N/A")</f>
        <v>N/A</v>
      </c>
      <c r="H288" s="288">
        <f t="shared" ref="H288" si="12">COUNTIF(C288:G288,"X")</f>
        <v>1</v>
      </c>
      <c r="I288" s="453" t="str">
        <f>'ALC Transition Plans'!BL289</f>
        <v>F</v>
      </c>
    </row>
    <row r="289" spans="1:9" x14ac:dyDescent="0.3">
      <c r="A289" s="289" t="s">
        <v>10</v>
      </c>
      <c r="B289" s="290" t="s">
        <v>743</v>
      </c>
      <c r="C289" s="285" t="str">
        <f>IF('ALC Transition Plans'!$C290="yes", IF('ALC Transition Plans'!E290="X", IF('ALC Transition Plans'!F290,"X"," ")," "),"N/A")</f>
        <v xml:space="preserve"> </v>
      </c>
      <c r="D289" s="287" t="str">
        <f>IF('ALC Transition Plans'!$C290="yes",IF('ALC Transition Plans'!AP290=1,"X"," "),"N/A")</f>
        <v>X</v>
      </c>
      <c r="E289" s="285" t="str">
        <f>IF('ALC Transition Plans'!$O290="yes", IF('ALC Transition Plans'!Q290="X", IF('ALC Transition Plans'!R290,"X"," ")," "),"N/A")</f>
        <v>N/A</v>
      </c>
      <c r="F289" s="285" t="str">
        <f>IF('ALC Transition Plans'!$O290="yes",IF('ALC Transition Plans'!AQ290=1,"X"," "),"N/A")</f>
        <v>N/A</v>
      </c>
      <c r="G289" s="285" t="str">
        <f>IF('ALC Transition Plans'!$Z290="yes",IF('ALC Transition Plans'!AR290=1,"X"," "),"N/A")</f>
        <v>N/A</v>
      </c>
      <c r="H289" s="288">
        <f t="shared" si="9"/>
        <v>1</v>
      </c>
      <c r="I289" s="453" t="str">
        <f>'ALC Transition Plans'!BL290</f>
        <v>F</v>
      </c>
    </row>
    <row r="290" spans="1:9" x14ac:dyDescent="0.3">
      <c r="A290" s="289" t="s">
        <v>11</v>
      </c>
      <c r="B290" s="290" t="s">
        <v>271</v>
      </c>
      <c r="C290" s="285" t="str">
        <f>IF('ALC Transition Plans'!$C291="yes", IF('ALC Transition Plans'!E291="X", IF('ALC Transition Plans'!F291,"X"," ")," "),"N/A")</f>
        <v xml:space="preserve"> </v>
      </c>
      <c r="D290" s="287" t="str">
        <f>IF('ALC Transition Plans'!$C291="yes",IF('ALC Transition Plans'!AP291=1,"X"," "),"N/A")</f>
        <v>X</v>
      </c>
      <c r="E290" s="285" t="str">
        <f>IF('ALC Transition Plans'!$O291="yes", IF('ALC Transition Plans'!Q291="X", IF('ALC Transition Plans'!R291,"X"," ")," "),"N/A")</f>
        <v>N/A</v>
      </c>
      <c r="F290" s="285" t="str">
        <f>IF('ALC Transition Plans'!$O291="yes",IF('ALC Transition Plans'!AQ291=1,"X"," "),"N/A")</f>
        <v>N/A</v>
      </c>
      <c r="G290" s="285" t="str">
        <f>IF('ALC Transition Plans'!$Z291="yes",IF('ALC Transition Plans'!AR291=1,"X"," "),"N/A")</f>
        <v>N/A</v>
      </c>
      <c r="H290" s="288">
        <f t="shared" si="9"/>
        <v>1</v>
      </c>
      <c r="I290" s="453" t="str">
        <f>'ALC Transition Plans'!BL291</f>
        <v>F</v>
      </c>
    </row>
    <row r="291" spans="1:9" x14ac:dyDescent="0.3">
      <c r="A291" s="289" t="s">
        <v>11</v>
      </c>
      <c r="B291" s="290" t="s">
        <v>272</v>
      </c>
      <c r="C291" s="285" t="str">
        <f>IF('ALC Transition Plans'!$C292="yes", IF('ALC Transition Plans'!E292="X", IF('ALC Transition Plans'!F292,"X"," ")," "),"N/A")</f>
        <v xml:space="preserve"> </v>
      </c>
      <c r="D291" s="287" t="str">
        <f>IF('ALC Transition Plans'!$C292="yes",IF('ALC Transition Plans'!AP292=1,"X"," "),"N/A")</f>
        <v>X</v>
      </c>
      <c r="E291" s="285" t="str">
        <f>IF('ALC Transition Plans'!$O292="yes", IF('ALC Transition Plans'!Q292="X", IF('ALC Transition Plans'!R292,"X"," ")," "),"N/A")</f>
        <v xml:space="preserve"> </v>
      </c>
      <c r="F291" s="285" t="str">
        <f>IF('ALC Transition Plans'!$O292="yes",IF('ALC Transition Plans'!AQ292=1,"X"," "),"N/A")</f>
        <v>X</v>
      </c>
      <c r="G291" s="285" t="str">
        <f>IF('ALC Transition Plans'!$Z292="yes",IF('ALC Transition Plans'!AR292=1,"X"," "),"N/A")</f>
        <v>X</v>
      </c>
      <c r="H291" s="288">
        <f t="shared" si="9"/>
        <v>3</v>
      </c>
      <c r="I291" s="453" t="str">
        <f>'ALC Transition Plans'!BL292</f>
        <v>F</v>
      </c>
    </row>
    <row r="292" spans="1:9" x14ac:dyDescent="0.3">
      <c r="A292" s="289" t="s">
        <v>11</v>
      </c>
      <c r="B292" s="290" t="s">
        <v>273</v>
      </c>
      <c r="C292" s="285" t="str">
        <f>IF('ALC Transition Plans'!$C293="yes", IF('ALC Transition Plans'!E293="X", IF('ALC Transition Plans'!F293,"X"," ")," "),"N/A")</f>
        <v xml:space="preserve"> </v>
      </c>
      <c r="D292" s="287" t="str">
        <f>IF('ALC Transition Plans'!$C293="yes",IF('ALC Transition Plans'!AP293=1,"X"," "),"N/A")</f>
        <v>X</v>
      </c>
      <c r="E292" s="285" t="str">
        <f>IF('ALC Transition Plans'!$O293="yes", IF('ALC Transition Plans'!Q293="X", IF('ALC Transition Plans'!R293,"X"," ")," "),"N/A")</f>
        <v>N/A</v>
      </c>
      <c r="F292" s="285" t="str">
        <f>IF('ALC Transition Plans'!$O293="yes",IF('ALC Transition Plans'!AQ293=1,"X"," "),"N/A")</f>
        <v>N/A</v>
      </c>
      <c r="G292" s="285" t="str">
        <f>IF('ALC Transition Plans'!$Z293="yes",IF('ALC Transition Plans'!AR293=1,"X"," "),"N/A")</f>
        <v>N/A</v>
      </c>
      <c r="H292" s="288">
        <f t="shared" si="9"/>
        <v>1</v>
      </c>
      <c r="I292" s="453" t="str">
        <f>'ALC Transition Plans'!BL293</f>
        <v>F</v>
      </c>
    </row>
    <row r="293" spans="1:9" x14ac:dyDescent="0.3">
      <c r="A293" s="289" t="s">
        <v>11</v>
      </c>
      <c r="B293" s="290" t="s">
        <v>274</v>
      </c>
      <c r="C293" s="285" t="str">
        <f>IF('ALC Transition Plans'!$C294="yes", IF('ALC Transition Plans'!E294="X", IF('ALC Transition Plans'!F294,"X"," ")," "),"N/A")</f>
        <v xml:space="preserve"> </v>
      </c>
      <c r="D293" s="287" t="str">
        <f>IF('ALC Transition Plans'!$C294="yes",IF('ALC Transition Plans'!AP294=1,"X"," "),"N/A")</f>
        <v>X</v>
      </c>
      <c r="E293" s="285" t="str">
        <f>IF('ALC Transition Plans'!$O294="yes", IF('ALC Transition Plans'!Q294="X", IF('ALC Transition Plans'!R294,"X"," ")," "),"N/A")</f>
        <v xml:space="preserve"> </v>
      </c>
      <c r="F293" s="285" t="str">
        <f>IF('ALC Transition Plans'!$O294="yes",IF('ALC Transition Plans'!AQ294=1,"X"," "),"N/A")</f>
        <v xml:space="preserve"> </v>
      </c>
      <c r="G293" s="285" t="str">
        <f>IF('ALC Transition Plans'!$Z294="yes",IF('ALC Transition Plans'!AR294=1,"X"," "),"N/A")</f>
        <v>N/A</v>
      </c>
      <c r="H293" s="288">
        <f t="shared" si="9"/>
        <v>1</v>
      </c>
      <c r="I293" s="453" t="str">
        <f>'ALC Transition Plans'!BL294</f>
        <v>P</v>
      </c>
    </row>
    <row r="294" spans="1:9" x14ac:dyDescent="0.3">
      <c r="A294" s="289" t="s">
        <v>11</v>
      </c>
      <c r="B294" s="290" t="s">
        <v>275</v>
      </c>
      <c r="C294" s="285" t="str">
        <f>IF('ALC Transition Plans'!$C295="yes", IF('ALC Transition Plans'!E295="X", IF('ALC Transition Plans'!F295,"X"," ")," "),"N/A")</f>
        <v xml:space="preserve"> </v>
      </c>
      <c r="D294" s="287" t="str">
        <f>IF('ALC Transition Plans'!$C295="yes",IF('ALC Transition Plans'!AP295=1,"X"," "),"N/A")</f>
        <v>X</v>
      </c>
      <c r="E294" s="285" t="str">
        <f>IF('ALC Transition Plans'!$O295="yes", IF('ALC Transition Plans'!Q295="X", IF('ALC Transition Plans'!R295,"X"," ")," "),"N/A")</f>
        <v>N/A</v>
      </c>
      <c r="F294" s="285" t="str">
        <f>IF('ALC Transition Plans'!$O295="yes",IF('ALC Transition Plans'!AQ295=1,"X"," "),"N/A")</f>
        <v>N/A</v>
      </c>
      <c r="G294" s="285" t="str">
        <f>IF('ALC Transition Plans'!$Z295="yes",IF('ALC Transition Plans'!AR295=1,"X"," "),"N/A")</f>
        <v>N/A</v>
      </c>
      <c r="H294" s="288">
        <f t="shared" si="9"/>
        <v>1</v>
      </c>
      <c r="I294" s="453" t="str">
        <f>'ALC Transition Plans'!BL295</f>
        <v>F</v>
      </c>
    </row>
    <row r="295" spans="1:9" x14ac:dyDescent="0.3">
      <c r="A295" s="289" t="s">
        <v>11</v>
      </c>
      <c r="B295" s="290" t="s">
        <v>276</v>
      </c>
      <c r="C295" s="285" t="str">
        <f>IF('ALC Transition Plans'!$C296="yes", IF('ALC Transition Plans'!E296="X", IF('ALC Transition Plans'!F296,"X"," ")," "),"N/A")</f>
        <v xml:space="preserve"> </v>
      </c>
      <c r="D295" s="287" t="str">
        <f>IF('ALC Transition Plans'!$C296="yes",IF('ALC Transition Plans'!AP296=1,"X"," "),"N/A")</f>
        <v>X</v>
      </c>
      <c r="E295" s="285" t="str">
        <f>IF('ALC Transition Plans'!$O296="yes", IF('ALC Transition Plans'!Q296="X", IF('ALC Transition Plans'!R296,"X"," ")," "),"N/A")</f>
        <v>N/A</v>
      </c>
      <c r="F295" s="285" t="str">
        <f>IF('ALC Transition Plans'!$O296="yes",IF('ALC Transition Plans'!AQ296=1,"X"," "),"N/A")</f>
        <v>N/A</v>
      </c>
      <c r="G295" s="285" t="str">
        <f>IF('ALC Transition Plans'!$Z296="yes",IF('ALC Transition Plans'!AR296=1,"X"," "),"N/A")</f>
        <v>N/A</v>
      </c>
      <c r="H295" s="288">
        <f t="shared" si="9"/>
        <v>1</v>
      </c>
      <c r="I295" s="453" t="str">
        <f>'ALC Transition Plans'!BL296</f>
        <v>F</v>
      </c>
    </row>
    <row r="296" spans="1:9" x14ac:dyDescent="0.3">
      <c r="A296" s="289" t="s">
        <v>17</v>
      </c>
      <c r="B296" s="290" t="s">
        <v>277</v>
      </c>
      <c r="C296" s="285" t="str">
        <f>IF('ALC Transition Plans'!$C297="yes", IF('ALC Transition Plans'!E297="X", IF('ALC Transition Plans'!F297,"X"," ")," "),"N/A")</f>
        <v>X</v>
      </c>
      <c r="D296" s="287" t="str">
        <f>IF('ALC Transition Plans'!$C297="yes",IF('ALC Transition Plans'!AP297=1,"X"," "),"N/A")</f>
        <v xml:space="preserve"> </v>
      </c>
      <c r="E296" s="285" t="str">
        <f>IF('ALC Transition Plans'!$O297="yes", IF('ALC Transition Plans'!Q297="X", IF('ALC Transition Plans'!R297,"X"," ")," "),"N/A")</f>
        <v xml:space="preserve"> </v>
      </c>
      <c r="F296" s="285" t="str">
        <f>IF('ALC Transition Plans'!$O297="yes",IF('ALC Transition Plans'!AQ297=1,"X"," "),"N/A")</f>
        <v>X</v>
      </c>
      <c r="G296" s="285" t="str">
        <f>IF('ALC Transition Plans'!$Z297="yes",IF('ALC Transition Plans'!AR297=1,"X"," "),"N/A")</f>
        <v>X</v>
      </c>
      <c r="H296" s="288">
        <f t="shared" si="9"/>
        <v>3</v>
      </c>
      <c r="I296" s="453" t="str">
        <f>'ALC Transition Plans'!BL297</f>
        <v>P</v>
      </c>
    </row>
    <row r="297" spans="1:9" x14ac:dyDescent="0.3">
      <c r="A297" s="289" t="s">
        <v>17</v>
      </c>
      <c r="B297" s="290" t="s">
        <v>278</v>
      </c>
      <c r="C297" s="285" t="str">
        <f>IF('ALC Transition Plans'!$C298="yes", IF('ALC Transition Plans'!E298="X", IF('ALC Transition Plans'!F298,"X"," ")," "),"N/A")</f>
        <v xml:space="preserve"> </v>
      </c>
      <c r="D297" s="287" t="str">
        <f>IF('ALC Transition Plans'!$C298="yes",IF('ALC Transition Plans'!AP298=1,"X"," "),"N/A")</f>
        <v>X</v>
      </c>
      <c r="E297" s="285" t="str">
        <f>IF('ALC Transition Plans'!$O298="yes", IF('ALC Transition Plans'!Q298="X", IF('ALC Transition Plans'!R298,"X"," ")," "),"N/A")</f>
        <v xml:space="preserve"> </v>
      </c>
      <c r="F297" s="285" t="str">
        <f>IF('ALC Transition Plans'!$O298="yes",IF('ALC Transition Plans'!AQ298=1,"X"," "),"N/A")</f>
        <v xml:space="preserve"> </v>
      </c>
      <c r="G297" s="285" t="str">
        <f>IF('ALC Transition Plans'!$Z298="yes",IF('ALC Transition Plans'!AR298=1,"X"," "),"N/A")</f>
        <v xml:space="preserve"> </v>
      </c>
      <c r="H297" s="288">
        <f t="shared" si="9"/>
        <v>1</v>
      </c>
      <c r="I297" s="453" t="str">
        <f>'ALC Transition Plans'!BL298</f>
        <v>P</v>
      </c>
    </row>
    <row r="298" spans="1:9" x14ac:dyDescent="0.3">
      <c r="A298" s="289" t="s">
        <v>17</v>
      </c>
      <c r="B298" s="290" t="s">
        <v>279</v>
      </c>
      <c r="C298" s="285" t="str">
        <f>IF('ALC Transition Plans'!$C299="yes", IF('ALC Transition Plans'!E299="X", IF('ALC Transition Plans'!F299,"X"," ")," "),"N/A")</f>
        <v xml:space="preserve"> </v>
      </c>
      <c r="D298" s="287" t="str">
        <f>IF('ALC Transition Plans'!$C299="yes",IF('ALC Transition Plans'!AP299=1,"X"," "),"N/A")</f>
        <v>X</v>
      </c>
      <c r="E298" s="285" t="str">
        <f>IF('ALC Transition Plans'!$O299="yes", IF('ALC Transition Plans'!Q299="X", IF('ALC Transition Plans'!R299,"X"," ")," "),"N/A")</f>
        <v xml:space="preserve"> </v>
      </c>
      <c r="F298" s="285" t="str">
        <f>IF('ALC Transition Plans'!$O299="yes",IF('ALC Transition Plans'!AQ299=1,"X"," "),"N/A")</f>
        <v>X</v>
      </c>
      <c r="G298" s="285" t="str">
        <f>IF('ALC Transition Plans'!$Z299="yes",IF('ALC Transition Plans'!AR299=1,"X"," "),"N/A")</f>
        <v>X</v>
      </c>
      <c r="H298" s="288">
        <f t="shared" si="9"/>
        <v>3</v>
      </c>
      <c r="I298" s="453" t="str">
        <f>'ALC Transition Plans'!BL299</f>
        <v>F</v>
      </c>
    </row>
    <row r="299" spans="1:9" x14ac:dyDescent="0.3">
      <c r="A299" s="289" t="s">
        <v>2</v>
      </c>
      <c r="B299" s="290" t="s">
        <v>280</v>
      </c>
      <c r="C299" s="285" t="str">
        <f>IF('ALC Transition Plans'!$C300="yes", IF('ALC Transition Plans'!E300="X", IF('ALC Transition Plans'!F300,"X"," ")," "),"N/A")</f>
        <v xml:space="preserve"> </v>
      </c>
      <c r="D299" s="287" t="str">
        <f>IF('ALC Transition Plans'!$C300="yes",IF('ALC Transition Plans'!AP300=1,"X"," "),"N/A")</f>
        <v>X</v>
      </c>
      <c r="E299" s="285" t="str">
        <f>IF('ALC Transition Plans'!$O300="yes", IF('ALC Transition Plans'!Q300="X", IF('ALC Transition Plans'!R300,"X"," ")," "),"N/A")</f>
        <v xml:space="preserve"> </v>
      </c>
      <c r="F299" s="285" t="str">
        <f>IF('ALC Transition Plans'!$O300="yes",IF('ALC Transition Plans'!AQ300=1,"X"," "),"N/A")</f>
        <v>X</v>
      </c>
      <c r="G299" s="285" t="str">
        <f>IF('ALC Transition Plans'!$Z300="yes",IF('ALC Transition Plans'!AR300=1,"X"," "),"N/A")</f>
        <v>X</v>
      </c>
      <c r="H299" s="288">
        <f t="shared" si="9"/>
        <v>3</v>
      </c>
      <c r="I299" s="453" t="str">
        <f>'ALC Transition Plans'!BL300</f>
        <v>F</v>
      </c>
    </row>
    <row r="300" spans="1:9" x14ac:dyDescent="0.3">
      <c r="A300" s="289" t="s">
        <v>2</v>
      </c>
      <c r="B300" s="290" t="s">
        <v>281</v>
      </c>
      <c r="C300" s="285" t="str">
        <f>IF('ALC Transition Plans'!$C301="yes", IF('ALC Transition Plans'!E301="X", IF('ALC Transition Plans'!F301,"X"," ")," "),"N/A")</f>
        <v xml:space="preserve"> </v>
      </c>
      <c r="D300" s="287" t="str">
        <f>IF('ALC Transition Plans'!$C301="yes",IF('ALC Transition Plans'!AP301=1,"X"," "),"N/A")</f>
        <v>X</v>
      </c>
      <c r="E300" s="285" t="str">
        <f>IF('ALC Transition Plans'!$O301="yes", IF('ALC Transition Plans'!Q301="X", IF('ALC Transition Plans'!R301,"X"," ")," "),"N/A")</f>
        <v xml:space="preserve"> </v>
      </c>
      <c r="F300" s="285" t="str">
        <f>IF('ALC Transition Plans'!$O301="yes",IF('ALC Transition Plans'!AQ301=1,"X"," "),"N/A")</f>
        <v>X</v>
      </c>
      <c r="G300" s="285" t="str">
        <f>IF('ALC Transition Plans'!$Z301="yes",IF('ALC Transition Plans'!AR301=1,"X"," "),"N/A")</f>
        <v>X</v>
      </c>
      <c r="H300" s="288">
        <f t="shared" si="9"/>
        <v>3</v>
      </c>
      <c r="I300" s="453" t="str">
        <f>'ALC Transition Plans'!BL301</f>
        <v>F</v>
      </c>
    </row>
    <row r="301" spans="1:9" x14ac:dyDescent="0.3">
      <c r="A301" s="289" t="s">
        <v>2</v>
      </c>
      <c r="B301" s="290" t="s">
        <v>282</v>
      </c>
      <c r="C301" s="285" t="str">
        <f>IF('ALC Transition Plans'!$C302="yes", IF('ALC Transition Plans'!E302="X", IF('ALC Transition Plans'!F302,"X"," ")," "),"N/A")</f>
        <v>N/A</v>
      </c>
      <c r="D301" s="287" t="str">
        <f>IF('ALC Transition Plans'!$C302="yes",IF('ALC Transition Plans'!AP302=1,"X"," "),"N/A")</f>
        <v>N/A</v>
      </c>
      <c r="E301" s="285" t="str">
        <f>IF('ALC Transition Plans'!$O302="yes", IF('ALC Transition Plans'!Q302="X", IF('ALC Transition Plans'!R302,"X"," ")," "),"N/A")</f>
        <v xml:space="preserve"> </v>
      </c>
      <c r="F301" s="285" t="str">
        <f>IF('ALC Transition Plans'!$O302="yes",IF('ALC Transition Plans'!AQ302=1,"X"," "),"N/A")</f>
        <v xml:space="preserve"> </v>
      </c>
      <c r="G301" s="285" t="str">
        <f>IF('ALC Transition Plans'!$Z302="yes",IF('ALC Transition Plans'!AR302=1,"X"," "),"N/A")</f>
        <v>N/A</v>
      </c>
      <c r="H301" s="288">
        <f t="shared" si="9"/>
        <v>0</v>
      </c>
      <c r="I301" s="453" t="str">
        <f>'ALC Transition Plans'!BL302</f>
        <v xml:space="preserve"> </v>
      </c>
    </row>
    <row r="302" spans="1:9" x14ac:dyDescent="0.3">
      <c r="A302" s="289" t="s">
        <v>2</v>
      </c>
      <c r="B302" s="290" t="s">
        <v>283</v>
      </c>
      <c r="C302" s="285" t="str">
        <f>IF('ALC Transition Plans'!$C303="yes", IF('ALC Transition Plans'!E303="X", IF('ALC Transition Plans'!F303,"X"," ")," "),"N/A")</f>
        <v xml:space="preserve"> </v>
      </c>
      <c r="D302" s="287" t="str">
        <f>IF('ALC Transition Plans'!$C303="yes",IF('ALC Transition Plans'!AP303=1,"X"," "),"N/A")</f>
        <v>X</v>
      </c>
      <c r="E302" s="285" t="str">
        <f>IF('ALC Transition Plans'!$O303="yes", IF('ALC Transition Plans'!Q303="X", IF('ALC Transition Plans'!R303,"X"," ")," "),"N/A")</f>
        <v xml:space="preserve"> </v>
      </c>
      <c r="F302" s="285" t="str">
        <f>IF('ALC Transition Plans'!$O303="yes",IF('ALC Transition Plans'!AQ303=1,"X"," "),"N/A")</f>
        <v>X</v>
      </c>
      <c r="G302" s="285" t="str">
        <f>IF('ALC Transition Plans'!$Z303="yes",IF('ALC Transition Plans'!AR303=1,"X"," "),"N/A")</f>
        <v>X</v>
      </c>
      <c r="H302" s="288">
        <f t="shared" si="9"/>
        <v>3</v>
      </c>
      <c r="I302" s="453" t="str">
        <f>'ALC Transition Plans'!BL303</f>
        <v>F</v>
      </c>
    </row>
    <row r="303" spans="1:9" x14ac:dyDescent="0.3">
      <c r="A303" s="289" t="s">
        <v>2</v>
      </c>
      <c r="B303" s="290" t="s">
        <v>284</v>
      </c>
      <c r="C303" s="285" t="str">
        <f>IF('ALC Transition Plans'!$C304="yes", IF('ALC Transition Plans'!E304="X", IF('ALC Transition Plans'!F304,"X"," ")," "),"N/A")</f>
        <v xml:space="preserve"> </v>
      </c>
      <c r="D303" s="287" t="str">
        <f>IF('ALC Transition Plans'!$C304="yes",IF('ALC Transition Plans'!AP304=1,"X"," "),"N/A")</f>
        <v>X</v>
      </c>
      <c r="E303" s="285" t="str">
        <f>IF('ALC Transition Plans'!$O304="yes", IF('ALC Transition Plans'!Q304="X", IF('ALC Transition Plans'!R304,"X"," ")," "),"N/A")</f>
        <v xml:space="preserve"> </v>
      </c>
      <c r="F303" s="285" t="str">
        <f>IF('ALC Transition Plans'!$O304="yes",IF('ALC Transition Plans'!AQ304=1,"X"," "),"N/A")</f>
        <v>X</v>
      </c>
      <c r="G303" s="285" t="str">
        <f>IF('ALC Transition Plans'!$Z304="yes",IF('ALC Transition Plans'!AR304=1,"X"," "),"N/A")</f>
        <v>X</v>
      </c>
      <c r="H303" s="288">
        <f t="shared" si="9"/>
        <v>3</v>
      </c>
      <c r="I303" s="453" t="str">
        <f>'ALC Transition Plans'!BL304</f>
        <v>F</v>
      </c>
    </row>
    <row r="304" spans="1:9" x14ac:dyDescent="0.3">
      <c r="A304" s="289" t="s">
        <v>2</v>
      </c>
      <c r="B304" s="290" t="s">
        <v>285</v>
      </c>
      <c r="C304" s="285" t="str">
        <f>IF('ALC Transition Plans'!$C305="yes", IF('ALC Transition Plans'!E305="X", IF('ALC Transition Plans'!F305,"X"," ")," "),"N/A")</f>
        <v xml:space="preserve"> </v>
      </c>
      <c r="D304" s="287" t="str">
        <f>IF('ALC Transition Plans'!$C305="yes",IF('ALC Transition Plans'!AP305=1,"X"," "),"N/A")</f>
        <v>X</v>
      </c>
      <c r="E304" s="285" t="str">
        <f>IF('ALC Transition Plans'!$O305="yes", IF('ALC Transition Plans'!Q305="X", IF('ALC Transition Plans'!R305,"X"," ")," "),"N/A")</f>
        <v xml:space="preserve"> </v>
      </c>
      <c r="F304" s="285" t="str">
        <f>IF('ALC Transition Plans'!$O305="yes",IF('ALC Transition Plans'!AQ305=1,"X"," "),"N/A")</f>
        <v>X</v>
      </c>
      <c r="G304" s="285" t="str">
        <f>IF('ALC Transition Plans'!$Z305="yes",IF('ALC Transition Plans'!AR305=1,"X"," "),"N/A")</f>
        <v>X</v>
      </c>
      <c r="H304" s="288">
        <f t="shared" si="9"/>
        <v>3</v>
      </c>
      <c r="I304" s="453" t="str">
        <f>'ALC Transition Plans'!BL305</f>
        <v>F</v>
      </c>
    </row>
    <row r="305" spans="1:9" x14ac:dyDescent="0.3">
      <c r="A305" s="289" t="s">
        <v>2</v>
      </c>
      <c r="B305" s="290" t="s">
        <v>286</v>
      </c>
      <c r="C305" s="285" t="str">
        <f>IF('ALC Transition Plans'!$C306="yes", IF('ALC Transition Plans'!E306="X", IF('ALC Transition Plans'!F306,"X"," ")," "),"N/A")</f>
        <v xml:space="preserve"> </v>
      </c>
      <c r="D305" s="287" t="str">
        <f>IF('ALC Transition Plans'!$C306="yes",IF('ALC Transition Plans'!AP306=1,"X"," "),"N/A")</f>
        <v>X</v>
      </c>
      <c r="E305" s="285" t="str">
        <f>IF('ALC Transition Plans'!$O306="yes", IF('ALC Transition Plans'!Q306="X", IF('ALC Transition Plans'!R306,"X"," ")," "),"N/A")</f>
        <v>X</v>
      </c>
      <c r="F305" s="285" t="str">
        <f>IF('ALC Transition Plans'!$O306="yes",IF('ALC Transition Plans'!AQ306=1,"X"," "),"N/A")</f>
        <v xml:space="preserve"> </v>
      </c>
      <c r="G305" s="285" t="str">
        <f>IF('ALC Transition Plans'!$Z306="yes",IF('ALC Transition Plans'!AR306=1,"X"," "),"N/A")</f>
        <v>X</v>
      </c>
      <c r="H305" s="288">
        <f t="shared" si="9"/>
        <v>3</v>
      </c>
      <c r="I305" s="453" t="str">
        <f>'ALC Transition Plans'!BL306</f>
        <v>P</v>
      </c>
    </row>
    <row r="306" spans="1:9" x14ac:dyDescent="0.3">
      <c r="A306" s="289" t="s">
        <v>2</v>
      </c>
      <c r="B306" s="290" t="s">
        <v>1008</v>
      </c>
      <c r="C306" s="285" t="str">
        <f>IF('ALC Transition Plans'!$C307="yes", IF('ALC Transition Plans'!E307="X", IF('ALC Transition Plans'!F307,"X"," ")," "),"N/A")</f>
        <v xml:space="preserve"> </v>
      </c>
      <c r="D306" s="287" t="str">
        <f>IF('ALC Transition Plans'!$C307="yes",IF('ALC Transition Plans'!AP307=1,"X"," "),"N/A")</f>
        <v>X</v>
      </c>
      <c r="E306" s="285" t="str">
        <f>IF('ALC Transition Plans'!$O307="yes", IF('ALC Transition Plans'!Q307="X", IF('ALC Transition Plans'!R307,"X"," ")," "),"N/A")</f>
        <v xml:space="preserve"> </v>
      </c>
      <c r="F306" s="285" t="str">
        <f>IF('ALC Transition Plans'!$O307="yes",IF('ALC Transition Plans'!AQ307=1,"X"," "),"N/A")</f>
        <v>X</v>
      </c>
      <c r="G306" s="285" t="str">
        <f>IF('ALC Transition Plans'!$Z307="yes",IF('ALC Transition Plans'!AR307=1,"X"," "),"N/A")</f>
        <v>N/A</v>
      </c>
      <c r="H306" s="288">
        <f t="shared" si="9"/>
        <v>2</v>
      </c>
      <c r="I306" s="453" t="str">
        <f>'ALC Transition Plans'!BL307</f>
        <v>F</v>
      </c>
    </row>
    <row r="307" spans="1:9" x14ac:dyDescent="0.3">
      <c r="A307" s="289" t="s">
        <v>2</v>
      </c>
      <c r="B307" s="290" t="s">
        <v>1009</v>
      </c>
      <c r="C307" s="285" t="str">
        <f>IF('ALC Transition Plans'!$C308="yes", IF('ALC Transition Plans'!E308="X", IF('ALC Transition Plans'!F308,"X"," ")," "),"N/A")</f>
        <v xml:space="preserve"> </v>
      </c>
      <c r="D307" s="287" t="str">
        <f>IF('ALC Transition Plans'!$C308="yes",IF('ALC Transition Plans'!AP308=1,"X"," "),"N/A")</f>
        <v xml:space="preserve"> </v>
      </c>
      <c r="E307" s="285" t="str">
        <f>IF('ALC Transition Plans'!$O308="yes", IF('ALC Transition Plans'!Q308="X", IF('ALC Transition Plans'!R308,"X"," ")," "),"N/A")</f>
        <v>X</v>
      </c>
      <c r="F307" s="285" t="str">
        <f>IF('ALC Transition Plans'!$O308="yes",IF('ALC Transition Plans'!AQ308=1,"X"," "),"N/A")</f>
        <v xml:space="preserve"> </v>
      </c>
      <c r="G307" s="285" t="str">
        <f>IF('ALC Transition Plans'!$Z308="yes",IF('ALC Transition Plans'!AR308=1,"X"," "),"N/A")</f>
        <v>N/A</v>
      </c>
      <c r="H307" s="288">
        <f t="shared" si="9"/>
        <v>1</v>
      </c>
      <c r="I307" s="453" t="str">
        <f>'ALC Transition Plans'!BL308</f>
        <v xml:space="preserve"> </v>
      </c>
    </row>
    <row r="308" spans="1:9" x14ac:dyDescent="0.3">
      <c r="A308" s="289" t="s">
        <v>2</v>
      </c>
      <c r="B308" s="290" t="s">
        <v>287</v>
      </c>
      <c r="C308" s="285" t="str">
        <f>IF('ALC Transition Plans'!$C309="yes", IF('ALC Transition Plans'!E309="X", IF('ALC Transition Plans'!F309,"X"," ")," "),"N/A")</f>
        <v xml:space="preserve"> </v>
      </c>
      <c r="D308" s="287" t="str">
        <f>IF('ALC Transition Plans'!$C309="yes",IF('ALC Transition Plans'!AP309=1,"X"," "),"N/A")</f>
        <v>X</v>
      </c>
      <c r="E308" s="285" t="str">
        <f>IF('ALC Transition Plans'!$O309="yes", IF('ALC Transition Plans'!Q309="X", IF('ALC Transition Plans'!R309,"X"," ")," "),"N/A")</f>
        <v xml:space="preserve"> </v>
      </c>
      <c r="F308" s="285" t="str">
        <f>IF('ALC Transition Plans'!$O309="yes",IF('ALC Transition Plans'!AQ309=1,"X"," "),"N/A")</f>
        <v>X</v>
      </c>
      <c r="G308" s="285" t="str">
        <f>IF('ALC Transition Plans'!$Z309="yes",IF('ALC Transition Plans'!AR309=1,"X"," "),"N/A")</f>
        <v>X</v>
      </c>
      <c r="H308" s="288">
        <f t="shared" si="9"/>
        <v>3</v>
      </c>
      <c r="I308" s="453" t="str">
        <f>'ALC Transition Plans'!BL309</f>
        <v>F</v>
      </c>
    </row>
    <row r="309" spans="1:9" x14ac:dyDescent="0.3">
      <c r="A309" s="289" t="s">
        <v>2</v>
      </c>
      <c r="B309" s="290" t="s">
        <v>288</v>
      </c>
      <c r="C309" s="285" t="str">
        <f>IF('ALC Transition Plans'!$C310="yes", IF('ALC Transition Plans'!E310="X", IF('ALC Transition Plans'!F310,"X"," ")," "),"N/A")</f>
        <v xml:space="preserve"> </v>
      </c>
      <c r="D309" s="287" t="str">
        <f>IF('ALC Transition Plans'!$C310="yes",IF('ALC Transition Plans'!AP310=1,"X"," "),"N/A")</f>
        <v>X</v>
      </c>
      <c r="E309" s="285" t="str">
        <f>IF('ALC Transition Plans'!$O310="yes", IF('ALC Transition Plans'!Q310="X", IF('ALC Transition Plans'!R310,"X"," ")," "),"N/A")</f>
        <v xml:space="preserve"> </v>
      </c>
      <c r="F309" s="285" t="str">
        <f>IF('ALC Transition Plans'!$O310="yes",IF('ALC Transition Plans'!AQ310=1,"X"," "),"N/A")</f>
        <v>X</v>
      </c>
      <c r="G309" s="285" t="str">
        <f>IF('ALC Transition Plans'!$Z310="yes",IF('ALC Transition Plans'!AR310=1,"X"," "),"N/A")</f>
        <v>X</v>
      </c>
      <c r="H309" s="288">
        <f t="shared" si="9"/>
        <v>3</v>
      </c>
      <c r="I309" s="453" t="str">
        <f>'ALC Transition Plans'!BL310</f>
        <v>F</v>
      </c>
    </row>
    <row r="310" spans="1:9" x14ac:dyDescent="0.3">
      <c r="A310" s="289" t="s">
        <v>2</v>
      </c>
      <c r="B310" s="290" t="s">
        <v>289</v>
      </c>
      <c r="C310" s="285" t="str">
        <f>IF('ALC Transition Plans'!$C311="yes", IF('ALC Transition Plans'!E311="X", IF('ALC Transition Plans'!F311,"X"," ")," "),"N/A")</f>
        <v xml:space="preserve"> </v>
      </c>
      <c r="D310" s="287" t="str">
        <f>IF('ALC Transition Plans'!$C311="yes",IF('ALC Transition Plans'!AP311=1,"X"," "),"N/A")</f>
        <v>X</v>
      </c>
      <c r="E310" s="285" t="str">
        <f>IF('ALC Transition Plans'!$O311="yes", IF('ALC Transition Plans'!Q311="X", IF('ALC Transition Plans'!R311,"X"," ")," "),"N/A")</f>
        <v xml:space="preserve"> </v>
      </c>
      <c r="F310" s="285" t="str">
        <f>IF('ALC Transition Plans'!$O311="yes",IF('ALC Transition Plans'!AQ311=1,"X"," "),"N/A")</f>
        <v>X</v>
      </c>
      <c r="G310" s="285" t="str">
        <f>IF('ALC Transition Plans'!$Z311="yes",IF('ALC Transition Plans'!AR311=1,"X"," "),"N/A")</f>
        <v>X</v>
      </c>
      <c r="H310" s="288">
        <f t="shared" si="9"/>
        <v>3</v>
      </c>
      <c r="I310" s="453" t="str">
        <f>'ALC Transition Plans'!BL311</f>
        <v>F</v>
      </c>
    </row>
    <row r="311" spans="1:9" x14ac:dyDescent="0.3">
      <c r="A311" s="289" t="s">
        <v>2</v>
      </c>
      <c r="B311" s="290" t="s">
        <v>290</v>
      </c>
      <c r="C311" s="285" t="str">
        <f>IF('ALC Transition Plans'!$C312="yes", IF('ALC Transition Plans'!E312="X", IF('ALC Transition Plans'!F312,"X"," ")," "),"N/A")</f>
        <v xml:space="preserve"> </v>
      </c>
      <c r="D311" s="287" t="str">
        <f>IF('ALC Transition Plans'!$C312="yes",IF('ALC Transition Plans'!AP312=1,"X"," "),"N/A")</f>
        <v>X</v>
      </c>
      <c r="E311" s="285" t="str">
        <f>IF('ALC Transition Plans'!$O312="yes", IF('ALC Transition Plans'!Q312="X", IF('ALC Transition Plans'!R312,"X"," ")," "),"N/A")</f>
        <v xml:space="preserve"> </v>
      </c>
      <c r="F311" s="285" t="str">
        <f>IF('ALC Transition Plans'!$O312="yes",IF('ALC Transition Plans'!AQ312=1,"X"," "),"N/A")</f>
        <v>X</v>
      </c>
      <c r="G311" s="285" t="str">
        <f>IF('ALC Transition Plans'!$Z312="yes",IF('ALC Transition Plans'!AR312=1,"X"," "),"N/A")</f>
        <v>X</v>
      </c>
      <c r="H311" s="288">
        <f t="shared" si="9"/>
        <v>3</v>
      </c>
      <c r="I311" s="453" t="str">
        <f>'ALC Transition Plans'!BL312</f>
        <v>F</v>
      </c>
    </row>
    <row r="312" spans="1:9" x14ac:dyDescent="0.3">
      <c r="A312" s="289" t="s">
        <v>2</v>
      </c>
      <c r="B312" s="290" t="s">
        <v>291</v>
      </c>
      <c r="C312" s="285" t="str">
        <f>IF('ALC Transition Plans'!$C313="yes", IF('ALC Transition Plans'!E313="X", IF('ALC Transition Plans'!F313,"X"," ")," "),"N/A")</f>
        <v xml:space="preserve"> </v>
      </c>
      <c r="D312" s="287" t="str">
        <f>IF('ALC Transition Plans'!$C313="yes",IF('ALC Transition Plans'!AP313=1,"X"," "),"N/A")</f>
        <v>X</v>
      </c>
      <c r="E312" s="285" t="str">
        <f>IF('ALC Transition Plans'!$O313="yes", IF('ALC Transition Plans'!Q313="X", IF('ALC Transition Plans'!R313,"X"," ")," "),"N/A")</f>
        <v xml:space="preserve"> </v>
      </c>
      <c r="F312" s="285" t="str">
        <f>IF('ALC Transition Plans'!$O313="yes",IF('ALC Transition Plans'!AQ313=1,"X"," "),"N/A")</f>
        <v>X</v>
      </c>
      <c r="G312" s="285" t="str">
        <f>IF('ALC Transition Plans'!$Z313="yes",IF('ALC Transition Plans'!AR313=1,"X"," "),"N/A")</f>
        <v>X</v>
      </c>
      <c r="H312" s="288">
        <f t="shared" si="9"/>
        <v>3</v>
      </c>
      <c r="I312" s="453" t="str">
        <f>'ALC Transition Plans'!BL313</f>
        <v>F</v>
      </c>
    </row>
    <row r="313" spans="1:9" x14ac:dyDescent="0.3">
      <c r="A313" s="289" t="s">
        <v>2</v>
      </c>
      <c r="B313" s="290" t="s">
        <v>292</v>
      </c>
      <c r="C313" s="285" t="str">
        <f>IF('ALC Transition Plans'!$C314="yes", IF('ALC Transition Plans'!E314="X", IF('ALC Transition Plans'!F314,"X"," ")," "),"N/A")</f>
        <v xml:space="preserve"> </v>
      </c>
      <c r="D313" s="287" t="str">
        <f>IF('ALC Transition Plans'!$C314="yes",IF('ALC Transition Plans'!AP314=1,"X"," "),"N/A")</f>
        <v>X</v>
      </c>
      <c r="E313" s="285" t="str">
        <f>IF('ALC Transition Plans'!$O314="yes", IF('ALC Transition Plans'!Q314="X", IF('ALC Transition Plans'!R314,"X"," ")," "),"N/A")</f>
        <v xml:space="preserve"> </v>
      </c>
      <c r="F313" s="285" t="str">
        <f>IF('ALC Transition Plans'!$O314="yes",IF('ALC Transition Plans'!AQ314=1,"X"," "),"N/A")</f>
        <v>X</v>
      </c>
      <c r="G313" s="285" t="str">
        <f>IF('ALC Transition Plans'!$Z314="yes",IF('ALC Transition Plans'!AR314=1,"X"," "),"N/A")</f>
        <v>N/A</v>
      </c>
      <c r="H313" s="288">
        <f t="shared" si="9"/>
        <v>2</v>
      </c>
      <c r="I313" s="453" t="str">
        <f>'ALC Transition Plans'!BL314</f>
        <v>F</v>
      </c>
    </row>
    <row r="314" spans="1:9" x14ac:dyDescent="0.3">
      <c r="A314" s="289" t="s">
        <v>2</v>
      </c>
      <c r="B314" s="290" t="s">
        <v>293</v>
      </c>
      <c r="C314" s="285" t="str">
        <f>IF('ALC Transition Plans'!$C315="yes", IF('ALC Transition Plans'!E315="X", IF('ALC Transition Plans'!F315,"X"," ")," "),"N/A")</f>
        <v xml:space="preserve"> </v>
      </c>
      <c r="D314" s="287" t="str">
        <f>IF('ALC Transition Plans'!$C315="yes",IF('ALC Transition Plans'!AP315=1,"X"," "),"N/A")</f>
        <v>X</v>
      </c>
      <c r="E314" s="285" t="str">
        <f>IF('ALC Transition Plans'!$O315="yes", IF('ALC Transition Plans'!Q315="X", IF('ALC Transition Plans'!R315,"X"," ")," "),"N/A")</f>
        <v xml:space="preserve"> </v>
      </c>
      <c r="F314" s="285" t="str">
        <f>IF('ALC Transition Plans'!$O315="yes",IF('ALC Transition Plans'!AQ315=1,"X"," "),"N/A")</f>
        <v>X</v>
      </c>
      <c r="G314" s="285" t="str">
        <f>IF('ALC Transition Plans'!$Z315="yes",IF('ALC Transition Plans'!AR315=1,"X"," "),"N/A")</f>
        <v>X</v>
      </c>
      <c r="H314" s="288">
        <f t="shared" si="9"/>
        <v>3</v>
      </c>
      <c r="I314" s="453" t="str">
        <f>'ALC Transition Plans'!BL315</f>
        <v>F</v>
      </c>
    </row>
    <row r="315" spans="1:9" x14ac:dyDescent="0.3">
      <c r="A315" s="289" t="s">
        <v>2</v>
      </c>
      <c r="B315" s="290" t="s">
        <v>294</v>
      </c>
      <c r="C315" s="285" t="str">
        <f>IF('ALC Transition Plans'!$C316="yes", IF('ALC Transition Plans'!E316="X", IF('ALC Transition Plans'!F316,"X"," ")," "),"N/A")</f>
        <v xml:space="preserve"> </v>
      </c>
      <c r="D315" s="287" t="str">
        <f>IF('ALC Transition Plans'!$C316="yes",IF('ALC Transition Plans'!AP316=1,"X"," "),"N/A")</f>
        <v>X</v>
      </c>
      <c r="E315" s="285" t="str">
        <f>IF('ALC Transition Plans'!$O316="yes", IF('ALC Transition Plans'!Q316="X", IF('ALC Transition Plans'!R316,"X"," ")," "),"N/A")</f>
        <v xml:space="preserve"> </v>
      </c>
      <c r="F315" s="285" t="str">
        <f>IF('ALC Transition Plans'!$O316="yes",IF('ALC Transition Plans'!AQ316=1,"X"," "),"N/A")</f>
        <v>X</v>
      </c>
      <c r="G315" s="285" t="str">
        <f>IF('ALC Transition Plans'!$Z316="yes",IF('ALC Transition Plans'!AR316=1,"X"," "),"N/A")</f>
        <v>X</v>
      </c>
      <c r="H315" s="288">
        <f t="shared" si="9"/>
        <v>3</v>
      </c>
      <c r="I315" s="453" t="str">
        <f>'ALC Transition Plans'!BL316</f>
        <v>F</v>
      </c>
    </row>
    <row r="316" spans="1:9" x14ac:dyDescent="0.3">
      <c r="A316" s="289" t="s">
        <v>2</v>
      </c>
      <c r="B316" s="290" t="s">
        <v>295</v>
      </c>
      <c r="C316" s="285" t="str">
        <f>IF('ALC Transition Plans'!$C317="yes", IF('ALC Transition Plans'!E317="X", IF('ALC Transition Plans'!F317,"X"," ")," "),"N/A")</f>
        <v xml:space="preserve"> </v>
      </c>
      <c r="D316" s="287" t="str">
        <f>IF('ALC Transition Plans'!$C317="yes",IF('ALC Transition Plans'!AP317=1,"X"," "),"N/A")</f>
        <v>X</v>
      </c>
      <c r="E316" s="285" t="str">
        <f>IF('ALC Transition Plans'!$O317="yes", IF('ALC Transition Plans'!Q317="X", IF('ALC Transition Plans'!R317,"X"," ")," "),"N/A")</f>
        <v>N/A</v>
      </c>
      <c r="F316" s="285" t="str">
        <f>IF('ALC Transition Plans'!$O317="yes",IF('ALC Transition Plans'!AQ317=1,"X"," "),"N/A")</f>
        <v>N/A</v>
      </c>
      <c r="G316" s="285" t="str">
        <f>IF('ALC Transition Plans'!$Z317="yes",IF('ALC Transition Plans'!AR317=1,"X"," "),"N/A")</f>
        <v>X</v>
      </c>
      <c r="H316" s="288">
        <f t="shared" si="9"/>
        <v>2</v>
      </c>
      <c r="I316" s="453" t="str">
        <f>'ALC Transition Plans'!BL317</f>
        <v>F</v>
      </c>
    </row>
    <row r="317" spans="1:9" x14ac:dyDescent="0.3">
      <c r="A317" s="289" t="s">
        <v>2</v>
      </c>
      <c r="B317" s="290" t="s">
        <v>296</v>
      </c>
      <c r="C317" s="285" t="str">
        <f>IF('ALC Transition Plans'!$C318="yes", IF('ALC Transition Plans'!E318="X", IF('ALC Transition Plans'!F318,"X"," ")," "),"N/A")</f>
        <v xml:space="preserve"> </v>
      </c>
      <c r="D317" s="287" t="str">
        <f>IF('ALC Transition Plans'!$C318="yes",IF('ALC Transition Plans'!AP318=1,"X"," "),"N/A")</f>
        <v>X</v>
      </c>
      <c r="E317" s="285" t="str">
        <f>IF('ALC Transition Plans'!$O318="yes", IF('ALC Transition Plans'!Q318="X", IF('ALC Transition Plans'!R318,"X"," ")," "),"N/A")</f>
        <v xml:space="preserve"> </v>
      </c>
      <c r="F317" s="285" t="str">
        <f>IF('ALC Transition Plans'!$O318="yes",IF('ALC Transition Plans'!AQ318=1,"X"," "),"N/A")</f>
        <v>X</v>
      </c>
      <c r="G317" s="285" t="str">
        <f>IF('ALC Transition Plans'!$Z318="yes",IF('ALC Transition Plans'!AR318=1,"X"," "),"N/A")</f>
        <v>X</v>
      </c>
      <c r="H317" s="288">
        <f t="shared" si="9"/>
        <v>3</v>
      </c>
      <c r="I317" s="453" t="str">
        <f>'ALC Transition Plans'!BL318</f>
        <v>F</v>
      </c>
    </row>
    <row r="318" spans="1:9" x14ac:dyDescent="0.3">
      <c r="A318" s="289" t="s">
        <v>2</v>
      </c>
      <c r="B318" s="290" t="s">
        <v>297</v>
      </c>
      <c r="C318" s="285" t="str">
        <f>IF('ALC Transition Plans'!$C319="yes", IF('ALC Transition Plans'!E319="X", IF('ALC Transition Plans'!F319,"X"," ")," "),"N/A")</f>
        <v xml:space="preserve"> </v>
      </c>
      <c r="D318" s="287" t="str">
        <f>IF('ALC Transition Plans'!$C319="yes",IF('ALC Transition Plans'!AP319=1,"X"," "),"N/A")</f>
        <v>X</v>
      </c>
      <c r="E318" s="285" t="str">
        <f>IF('ALC Transition Plans'!$O319="yes", IF('ALC Transition Plans'!Q319="X", IF('ALC Transition Plans'!R319,"X"," ")," "),"N/A")</f>
        <v xml:space="preserve"> </v>
      </c>
      <c r="F318" s="285" t="str">
        <f>IF('ALC Transition Plans'!$O319="yes",IF('ALC Transition Plans'!AQ319=1,"X"," "),"N/A")</f>
        <v>X</v>
      </c>
      <c r="G318" s="285" t="str">
        <f>IF('ALC Transition Plans'!$Z319="yes",IF('ALC Transition Plans'!AR319=1,"X"," "),"N/A")</f>
        <v>X</v>
      </c>
      <c r="H318" s="288">
        <f t="shared" si="9"/>
        <v>3</v>
      </c>
      <c r="I318" s="453" t="str">
        <f>'ALC Transition Plans'!BL319</f>
        <v>F</v>
      </c>
    </row>
    <row r="319" spans="1:9" x14ac:dyDescent="0.3">
      <c r="A319" s="289" t="s">
        <v>2</v>
      </c>
      <c r="B319" s="290" t="s">
        <v>298</v>
      </c>
      <c r="C319" s="285" t="str">
        <f>IF('ALC Transition Plans'!$C320="yes", IF('ALC Transition Plans'!E320="X", IF('ALC Transition Plans'!F320,"X"," ")," "),"N/A")</f>
        <v xml:space="preserve"> </v>
      </c>
      <c r="D319" s="287" t="str">
        <f>IF('ALC Transition Plans'!$C320="yes",IF('ALC Transition Plans'!AP320=1,"X"," "),"N/A")</f>
        <v>X</v>
      </c>
      <c r="E319" s="285" t="str">
        <f>IF('ALC Transition Plans'!$O320="yes", IF('ALC Transition Plans'!Q320="X", IF('ALC Transition Plans'!R320,"X"," ")," "),"N/A")</f>
        <v xml:space="preserve"> </v>
      </c>
      <c r="F319" s="285" t="str">
        <f>IF('ALC Transition Plans'!$O320="yes",IF('ALC Transition Plans'!AQ320=1,"X"," "),"N/A")</f>
        <v>X</v>
      </c>
      <c r="G319" s="285" t="str">
        <f>IF('ALC Transition Plans'!$Z320="yes",IF('ALC Transition Plans'!AR320=1,"X"," "),"N/A")</f>
        <v>X</v>
      </c>
      <c r="H319" s="288">
        <f t="shared" si="9"/>
        <v>3</v>
      </c>
      <c r="I319" s="453" t="str">
        <f>'ALC Transition Plans'!BL320</f>
        <v>F</v>
      </c>
    </row>
    <row r="320" spans="1:9" x14ac:dyDescent="0.3">
      <c r="A320" s="289" t="s">
        <v>2</v>
      </c>
      <c r="B320" s="290" t="s">
        <v>299</v>
      </c>
      <c r="C320" s="285" t="str">
        <f>IF('ALC Transition Plans'!$C321="yes", IF('ALC Transition Plans'!E321="X", IF('ALC Transition Plans'!F321,"X"," ")," "),"N/A")</f>
        <v xml:space="preserve"> </v>
      </c>
      <c r="D320" s="287" t="str">
        <f>IF('ALC Transition Plans'!$C321="yes",IF('ALC Transition Plans'!AP321=1,"X"," "),"N/A")</f>
        <v>X</v>
      </c>
      <c r="E320" s="285" t="str">
        <f>IF('ALC Transition Plans'!$O321="yes", IF('ALC Transition Plans'!Q321="X", IF('ALC Transition Plans'!R321,"X"," ")," "),"N/A")</f>
        <v xml:space="preserve"> </v>
      </c>
      <c r="F320" s="285" t="str">
        <f>IF('ALC Transition Plans'!$O321="yes",IF('ALC Transition Plans'!AQ321=1,"X"," "),"N/A")</f>
        <v>X</v>
      </c>
      <c r="G320" s="285" t="str">
        <f>IF('ALC Transition Plans'!$Z321="yes",IF('ALC Transition Plans'!AR321=1,"X"," "),"N/A")</f>
        <v>X</v>
      </c>
      <c r="H320" s="288">
        <f t="shared" si="9"/>
        <v>3</v>
      </c>
      <c r="I320" s="453" t="str">
        <f>'ALC Transition Plans'!BL321</f>
        <v>F</v>
      </c>
    </row>
    <row r="321" spans="1:9" x14ac:dyDescent="0.3">
      <c r="A321" s="289" t="s">
        <v>2</v>
      </c>
      <c r="B321" s="290" t="s">
        <v>300</v>
      </c>
      <c r="C321" s="285" t="str">
        <f>IF('ALC Transition Plans'!$C322="yes", IF('ALC Transition Plans'!E322="X", IF('ALC Transition Plans'!F322,"X"," ")," "),"N/A")</f>
        <v xml:space="preserve"> </v>
      </c>
      <c r="D321" s="287" t="str">
        <f>IF('ALC Transition Plans'!$C322="yes",IF('ALC Transition Plans'!AP322=1,"X"," "),"N/A")</f>
        <v>X</v>
      </c>
      <c r="E321" s="285" t="str">
        <f>IF('ALC Transition Plans'!$O322="yes", IF('ALC Transition Plans'!Q322="X", IF('ALC Transition Plans'!R322,"X"," ")," "),"N/A")</f>
        <v>N/A</v>
      </c>
      <c r="F321" s="285" t="str">
        <f>IF('ALC Transition Plans'!$O322="yes",IF('ALC Transition Plans'!AQ322=1,"X"," "),"N/A")</f>
        <v>N/A</v>
      </c>
      <c r="G321" s="285" t="str">
        <f>IF('ALC Transition Plans'!$Z322="yes",IF('ALC Transition Plans'!AR322=1,"X"," "),"N/A")</f>
        <v>X</v>
      </c>
      <c r="H321" s="288">
        <f t="shared" si="9"/>
        <v>2</v>
      </c>
      <c r="I321" s="453" t="str">
        <f>'ALC Transition Plans'!BL322</f>
        <v>F</v>
      </c>
    </row>
    <row r="322" spans="1:9" x14ac:dyDescent="0.3">
      <c r="A322" s="289" t="s">
        <v>2</v>
      </c>
      <c r="B322" s="290" t="s">
        <v>301</v>
      </c>
      <c r="C322" s="285" t="str">
        <f>IF('ALC Transition Plans'!$C323="yes", IF('ALC Transition Plans'!E323="X", IF('ALC Transition Plans'!F323,"X"," ")," "),"N/A")</f>
        <v xml:space="preserve"> </v>
      </c>
      <c r="D322" s="287" t="str">
        <f>IF('ALC Transition Plans'!$C323="yes",IF('ALC Transition Plans'!AP323=1,"X"," "),"N/A")</f>
        <v>X</v>
      </c>
      <c r="E322" s="285" t="str">
        <f>IF('ALC Transition Plans'!$O323="yes", IF('ALC Transition Plans'!Q323="X", IF('ALC Transition Plans'!R323,"X"," ")," "),"N/A")</f>
        <v xml:space="preserve"> </v>
      </c>
      <c r="F322" s="285" t="str">
        <f>IF('ALC Transition Plans'!$O323="yes",IF('ALC Transition Plans'!AQ323=1,"X"," "),"N/A")</f>
        <v>X</v>
      </c>
      <c r="G322" s="285" t="str">
        <f>IF('ALC Transition Plans'!$Z323="yes",IF('ALC Transition Plans'!AR323=1,"X"," "),"N/A")</f>
        <v>X</v>
      </c>
      <c r="H322" s="288">
        <f t="shared" si="9"/>
        <v>3</v>
      </c>
      <c r="I322" s="453" t="str">
        <f>'ALC Transition Plans'!BL323</f>
        <v>F</v>
      </c>
    </row>
    <row r="323" spans="1:9" x14ac:dyDescent="0.3">
      <c r="A323" s="289" t="s">
        <v>2</v>
      </c>
      <c r="B323" s="290" t="s">
        <v>302</v>
      </c>
      <c r="C323" s="285" t="str">
        <f>IF('ALC Transition Plans'!$C324="yes", IF('ALC Transition Plans'!E324="X", IF('ALC Transition Plans'!F324,"X"," ")," "),"N/A")</f>
        <v xml:space="preserve"> </v>
      </c>
      <c r="D323" s="287" t="str">
        <f>IF('ALC Transition Plans'!$C324="yes",IF('ALC Transition Plans'!AP324=1,"X"," "),"N/A")</f>
        <v>X</v>
      </c>
      <c r="E323" s="285" t="str">
        <f>IF('ALC Transition Plans'!$O324="yes", IF('ALC Transition Plans'!Q324="X", IF('ALC Transition Plans'!R324,"X"," ")," "),"N/A")</f>
        <v xml:space="preserve"> </v>
      </c>
      <c r="F323" s="285" t="str">
        <f>IF('ALC Transition Plans'!$O324="yes",IF('ALC Transition Plans'!AQ324=1,"X"," "),"N/A")</f>
        <v>X</v>
      </c>
      <c r="G323" s="285" t="str">
        <f>IF('ALC Transition Plans'!$Z324="yes",IF('ALC Transition Plans'!AR324=1,"X"," "),"N/A")</f>
        <v>X</v>
      </c>
      <c r="H323" s="288">
        <f t="shared" si="9"/>
        <v>3</v>
      </c>
      <c r="I323" s="453" t="str">
        <f>'ALC Transition Plans'!BL324</f>
        <v>F</v>
      </c>
    </row>
    <row r="324" spans="1:9" x14ac:dyDescent="0.3">
      <c r="A324" s="289" t="s">
        <v>2</v>
      </c>
      <c r="B324" s="290" t="s">
        <v>303</v>
      </c>
      <c r="C324" s="285" t="str">
        <f>IF('ALC Transition Plans'!$C325="yes", IF('ALC Transition Plans'!E325="X", IF('ALC Transition Plans'!F325,"X"," ")," "),"N/A")</f>
        <v xml:space="preserve"> </v>
      </c>
      <c r="D324" s="287" t="str">
        <f>IF('ALC Transition Plans'!$C325="yes",IF('ALC Transition Plans'!AP325=1,"X"," "),"N/A")</f>
        <v>X</v>
      </c>
      <c r="E324" s="285" t="str">
        <f>IF('ALC Transition Plans'!$O325="yes", IF('ALC Transition Plans'!Q325="X", IF('ALC Transition Plans'!R325,"X"," ")," "),"N/A")</f>
        <v>N/A</v>
      </c>
      <c r="F324" s="285" t="str">
        <f>IF('ALC Transition Plans'!$O325="yes",IF('ALC Transition Plans'!AQ325=1,"X"," "),"N/A")</f>
        <v>N/A</v>
      </c>
      <c r="G324" s="285" t="str">
        <f>IF('ALC Transition Plans'!$Z325="yes",IF('ALC Transition Plans'!AR325=1,"X"," "),"N/A")</f>
        <v>N/A</v>
      </c>
      <c r="H324" s="288">
        <f t="shared" si="9"/>
        <v>1</v>
      </c>
      <c r="I324" s="453" t="str">
        <f>'ALC Transition Plans'!BL325</f>
        <v>F</v>
      </c>
    </row>
    <row r="325" spans="1:9" x14ac:dyDescent="0.3">
      <c r="A325" s="289" t="s">
        <v>2</v>
      </c>
      <c r="B325" s="290" t="s">
        <v>304</v>
      </c>
      <c r="C325" s="285" t="str">
        <f>IF('ALC Transition Plans'!$C326="yes", IF('ALC Transition Plans'!E326="X", IF('ALC Transition Plans'!F326,"X"," ")," "),"N/A")</f>
        <v xml:space="preserve"> </v>
      </c>
      <c r="D325" s="287" t="str">
        <f>IF('ALC Transition Plans'!$C326="yes",IF('ALC Transition Plans'!AP326=1,"X"," "),"N/A")</f>
        <v>X</v>
      </c>
      <c r="E325" s="285" t="str">
        <f>IF('ALC Transition Plans'!$O326="yes", IF('ALC Transition Plans'!Q326="X", IF('ALC Transition Plans'!R326,"X"," ")," "),"N/A")</f>
        <v xml:space="preserve"> </v>
      </c>
      <c r="F325" s="285" t="str">
        <f>IF('ALC Transition Plans'!$O326="yes",IF('ALC Transition Plans'!AQ326=1,"X"," "),"N/A")</f>
        <v>X</v>
      </c>
      <c r="G325" s="285" t="str">
        <f>IF('ALC Transition Plans'!$Z326="yes",IF('ALC Transition Plans'!AR326=1,"X"," "),"N/A")</f>
        <v>X</v>
      </c>
      <c r="H325" s="288">
        <f t="shared" si="9"/>
        <v>3</v>
      </c>
      <c r="I325" s="453" t="str">
        <f>'ALC Transition Plans'!BL326</f>
        <v>F</v>
      </c>
    </row>
    <row r="326" spans="1:9" x14ac:dyDescent="0.3">
      <c r="A326" s="289" t="s">
        <v>2</v>
      </c>
      <c r="B326" s="290" t="s">
        <v>305</v>
      </c>
      <c r="C326" s="285" t="str">
        <f>IF('ALC Transition Plans'!$C327="yes", IF('ALC Transition Plans'!E327="X", IF('ALC Transition Plans'!F327,"X"," ")," "),"N/A")</f>
        <v xml:space="preserve"> </v>
      </c>
      <c r="D326" s="287" t="str">
        <f>IF('ALC Transition Plans'!$C327="yes",IF('ALC Transition Plans'!AP327=1,"X"," "),"N/A")</f>
        <v>X</v>
      </c>
      <c r="E326" s="285" t="str">
        <f>IF('ALC Transition Plans'!$O327="yes", IF('ALC Transition Plans'!Q327="X", IF('ALC Transition Plans'!R327,"X"," ")," "),"N/A")</f>
        <v xml:space="preserve"> </v>
      </c>
      <c r="F326" s="285" t="str">
        <f>IF('ALC Transition Plans'!$O327="yes",IF('ALC Transition Plans'!AQ327=1,"X"," "),"N/A")</f>
        <v>X</v>
      </c>
      <c r="G326" s="285" t="str">
        <f>IF('ALC Transition Plans'!$Z327="yes",IF('ALC Transition Plans'!AR327=1,"X"," "),"N/A")</f>
        <v>X</v>
      </c>
      <c r="H326" s="288">
        <f t="shared" si="9"/>
        <v>3</v>
      </c>
      <c r="I326" s="453" t="str">
        <f>'ALC Transition Plans'!BL327</f>
        <v>F</v>
      </c>
    </row>
    <row r="327" spans="1:9" x14ac:dyDescent="0.3">
      <c r="A327" s="289" t="s">
        <v>2</v>
      </c>
      <c r="B327" s="290" t="s">
        <v>306</v>
      </c>
      <c r="C327" s="285" t="str">
        <f>IF('ALC Transition Plans'!$C328="yes", IF('ALC Transition Plans'!E328="X", IF('ALC Transition Plans'!F328,"X"," ")," "),"N/A")</f>
        <v xml:space="preserve"> </v>
      </c>
      <c r="D327" s="287" t="str">
        <f>IF('ALC Transition Plans'!$C328="yes",IF('ALC Transition Plans'!AP328=1,"X"," "),"N/A")</f>
        <v>X</v>
      </c>
      <c r="E327" s="285" t="str">
        <f>IF('ALC Transition Plans'!$O328="yes", IF('ALC Transition Plans'!Q328="X", IF('ALC Transition Plans'!R328,"X"," ")," "),"N/A")</f>
        <v xml:space="preserve"> </v>
      </c>
      <c r="F327" s="285" t="str">
        <f>IF('ALC Transition Plans'!$O328="yes",IF('ALC Transition Plans'!AQ328=1,"X"," "),"N/A")</f>
        <v>X</v>
      </c>
      <c r="G327" s="285" t="str">
        <f>IF('ALC Transition Plans'!$Z328="yes",IF('ALC Transition Plans'!AR328=1,"X"," "),"N/A")</f>
        <v>X</v>
      </c>
      <c r="H327" s="288">
        <f t="shared" si="9"/>
        <v>3</v>
      </c>
      <c r="I327" s="453" t="str">
        <f>'ALC Transition Plans'!BL328</f>
        <v>F</v>
      </c>
    </row>
    <row r="328" spans="1:9" x14ac:dyDescent="0.3">
      <c r="A328" s="289" t="s">
        <v>2</v>
      </c>
      <c r="B328" s="290" t="s">
        <v>1012</v>
      </c>
      <c r="C328" s="285" t="str">
        <f>IF('ALC Transition Plans'!$C329="yes", IF('ALC Transition Plans'!E329="X", IF('ALC Transition Plans'!F329,"X"," ")," "),"N/A")</f>
        <v xml:space="preserve"> </v>
      </c>
      <c r="D328" s="287" t="str">
        <f>IF('ALC Transition Plans'!$C329="yes",IF('ALC Transition Plans'!AP329=1,"X"," "),"N/A")</f>
        <v>X</v>
      </c>
      <c r="E328" s="285" t="str">
        <f>IF('ALC Transition Plans'!$O329="yes", IF('ALC Transition Plans'!Q329="X", IF('ALC Transition Plans'!R329,"X"," ")," "),"N/A")</f>
        <v xml:space="preserve"> </v>
      </c>
      <c r="F328" s="285" t="str">
        <f>IF('ALC Transition Plans'!$O329="yes",IF('ALC Transition Plans'!AQ329=1,"X"," "),"N/A")</f>
        <v>X</v>
      </c>
      <c r="G328" s="285" t="str">
        <f>IF('ALC Transition Plans'!$Z329="yes",IF('ALC Transition Plans'!AR329=1,"X"," "),"N/A")</f>
        <v>X</v>
      </c>
      <c r="H328" s="288">
        <f t="shared" si="9"/>
        <v>3</v>
      </c>
      <c r="I328" s="453" t="str">
        <f>'ALC Transition Plans'!BL329</f>
        <v>F</v>
      </c>
    </row>
    <row r="329" spans="1:9" x14ac:dyDescent="0.3">
      <c r="A329" s="289" t="s">
        <v>2</v>
      </c>
      <c r="B329" s="290" t="s">
        <v>1684</v>
      </c>
      <c r="C329" s="285" t="str">
        <f>IF('ALC Transition Plans'!$C330="yes", IF('ALC Transition Plans'!E330="X", IF('ALC Transition Plans'!F330,"X"," ")," "),"N/A")</f>
        <v xml:space="preserve"> </v>
      </c>
      <c r="D329" s="287" t="str">
        <f>IF('ALC Transition Plans'!$C330="yes",IF('ALC Transition Plans'!AP330=1,"X"," "),"N/A")</f>
        <v>X</v>
      </c>
      <c r="E329" s="285" t="str">
        <f>IF('ALC Transition Plans'!$O330="yes", IF('ALC Transition Plans'!Q330="X", IF('ALC Transition Plans'!R330,"X"," ")," "),"N/A")</f>
        <v>N/A</v>
      </c>
      <c r="F329" s="285" t="str">
        <f>IF('ALC Transition Plans'!$O330="yes",IF('ALC Transition Plans'!AQ330=1,"X"," "),"N/A")</f>
        <v>N/A</v>
      </c>
      <c r="G329" s="285" t="str">
        <f>IF('ALC Transition Plans'!$Z330="yes",IF('ALC Transition Plans'!AR330=1,"X"," "),"N/A")</f>
        <v>N/A</v>
      </c>
      <c r="H329" s="288">
        <f t="shared" ref="H329" si="13">COUNTIF(C329:G329,"X")</f>
        <v>1</v>
      </c>
      <c r="I329" s="453" t="str">
        <f>'ALC Transition Plans'!BL330</f>
        <v>F</v>
      </c>
    </row>
    <row r="330" spans="1:9" x14ac:dyDescent="0.3">
      <c r="A330" s="289" t="s">
        <v>2</v>
      </c>
      <c r="B330" s="290" t="s">
        <v>307</v>
      </c>
      <c r="C330" s="285" t="str">
        <f>IF('ALC Transition Plans'!$C331="yes", IF('ALC Transition Plans'!E331="X", IF('ALC Transition Plans'!F331,"X"," ")," "),"N/A")</f>
        <v xml:space="preserve"> </v>
      </c>
      <c r="D330" s="287" t="str">
        <f>IF('ALC Transition Plans'!$C331="yes",IF('ALC Transition Plans'!AP331=1,"X"," "),"N/A")</f>
        <v>X</v>
      </c>
      <c r="E330" s="285" t="str">
        <f>IF('ALC Transition Plans'!$O331="yes", IF('ALC Transition Plans'!Q331="X", IF('ALC Transition Plans'!R331,"X"," ")," "),"N/A")</f>
        <v>X</v>
      </c>
      <c r="F330" s="285" t="str">
        <f>IF('ALC Transition Plans'!$O331="yes",IF('ALC Transition Plans'!AQ331=1,"X"," "),"N/A")</f>
        <v xml:space="preserve"> </v>
      </c>
      <c r="G330" s="285" t="str">
        <f>IF('ALC Transition Plans'!$Z331="yes",IF('ALC Transition Plans'!AR331=1,"X"," "),"N/A")</f>
        <v>X</v>
      </c>
      <c r="H330" s="288">
        <f t="shared" si="9"/>
        <v>3</v>
      </c>
      <c r="I330" s="453" t="str">
        <f>'ALC Transition Plans'!BL331</f>
        <v>P</v>
      </c>
    </row>
    <row r="331" spans="1:9" x14ac:dyDescent="0.3">
      <c r="A331" s="289" t="s">
        <v>2</v>
      </c>
      <c r="B331" s="290" t="s">
        <v>308</v>
      </c>
      <c r="C331" s="285" t="str">
        <f>IF('ALC Transition Plans'!$C332="yes", IF('ALC Transition Plans'!E332="X", IF('ALC Transition Plans'!F332,"X"," ")," "),"N/A")</f>
        <v xml:space="preserve"> </v>
      </c>
      <c r="D331" s="287" t="str">
        <f>IF('ALC Transition Plans'!$C332="yes",IF('ALC Transition Plans'!AP332=1,"X"," "),"N/A")</f>
        <v>X</v>
      </c>
      <c r="E331" s="285" t="str">
        <f>IF('ALC Transition Plans'!$O332="yes", IF('ALC Transition Plans'!Q332="X", IF('ALC Transition Plans'!R332,"X"," ")," "),"N/A")</f>
        <v>X</v>
      </c>
      <c r="F331" s="285" t="str">
        <f>IF('ALC Transition Plans'!$O332="yes",IF('ALC Transition Plans'!AQ332=1,"X"," "),"N/A")</f>
        <v xml:space="preserve"> </v>
      </c>
      <c r="G331" s="285" t="str">
        <f>IF('ALC Transition Plans'!$Z332="yes",IF('ALC Transition Plans'!AR332=1,"X"," "),"N/A")</f>
        <v>X</v>
      </c>
      <c r="H331" s="288">
        <f t="shared" si="9"/>
        <v>3</v>
      </c>
      <c r="I331" s="453" t="str">
        <f>'ALC Transition Plans'!BL332</f>
        <v>P</v>
      </c>
    </row>
    <row r="332" spans="1:9" x14ac:dyDescent="0.3">
      <c r="A332" s="289" t="s">
        <v>2</v>
      </c>
      <c r="B332" s="290" t="s">
        <v>309</v>
      </c>
      <c r="C332" s="285" t="str">
        <f>IF('ALC Transition Plans'!$C333="yes", IF('ALC Transition Plans'!E333="X", IF('ALC Transition Plans'!F333,"X"," ")," "),"N/A")</f>
        <v xml:space="preserve"> </v>
      </c>
      <c r="D332" s="287" t="str">
        <f>IF('ALC Transition Plans'!$C333="yes",IF('ALC Transition Plans'!AP333=1,"X"," "),"N/A")</f>
        <v>X</v>
      </c>
      <c r="E332" s="285" t="str">
        <f>IF('ALC Transition Plans'!$O333="yes", IF('ALC Transition Plans'!Q333="X", IF('ALC Transition Plans'!R333,"X"," ")," "),"N/A")</f>
        <v xml:space="preserve"> </v>
      </c>
      <c r="F332" s="285" t="str">
        <f>IF('ALC Transition Plans'!$O333="yes",IF('ALC Transition Plans'!AQ333=1,"X"," "),"N/A")</f>
        <v>X</v>
      </c>
      <c r="G332" s="285" t="str">
        <f>IF('ALC Transition Plans'!$Z333="yes",IF('ALC Transition Plans'!AR333=1,"X"," "),"N/A")</f>
        <v>X</v>
      </c>
      <c r="H332" s="288">
        <f t="shared" si="9"/>
        <v>3</v>
      </c>
      <c r="I332" s="453" t="str">
        <f>'ALC Transition Plans'!BL333</f>
        <v>F</v>
      </c>
    </row>
    <row r="333" spans="1:9" x14ac:dyDescent="0.3">
      <c r="A333" s="289" t="s">
        <v>2</v>
      </c>
      <c r="B333" s="290" t="s">
        <v>310</v>
      </c>
      <c r="C333" s="285" t="str">
        <f>IF('ALC Transition Plans'!$C334="yes", IF('ALC Transition Plans'!E334="X", IF('ALC Transition Plans'!F334,"X"," ")," "),"N/A")</f>
        <v xml:space="preserve"> </v>
      </c>
      <c r="D333" s="287" t="str">
        <f>IF('ALC Transition Plans'!$C334="yes",IF('ALC Transition Plans'!AP334=1,"X"," "),"N/A")</f>
        <v>X</v>
      </c>
      <c r="E333" s="285" t="str">
        <f>IF('ALC Transition Plans'!$O334="yes", IF('ALC Transition Plans'!Q334="X", IF('ALC Transition Plans'!R334,"X"," ")," "),"N/A")</f>
        <v xml:space="preserve"> </v>
      </c>
      <c r="F333" s="285" t="str">
        <f>IF('ALC Transition Plans'!$O334="yes",IF('ALC Transition Plans'!AQ334=1,"X"," "),"N/A")</f>
        <v>X</v>
      </c>
      <c r="G333" s="285" t="str">
        <f>IF('ALC Transition Plans'!$Z334="yes",IF('ALC Transition Plans'!AR334=1,"X"," "),"N/A")</f>
        <v>X</v>
      </c>
      <c r="H333" s="288">
        <f t="shared" si="9"/>
        <v>3</v>
      </c>
      <c r="I333" s="453" t="str">
        <f>'ALC Transition Plans'!BL334</f>
        <v>F</v>
      </c>
    </row>
    <row r="334" spans="1:9" x14ac:dyDescent="0.3">
      <c r="A334" s="289" t="s">
        <v>2</v>
      </c>
      <c r="B334" s="290" t="s">
        <v>311</v>
      </c>
      <c r="C334" s="285" t="str">
        <f>IF('ALC Transition Plans'!$C335="yes", IF('ALC Transition Plans'!E335="X", IF('ALC Transition Plans'!F335,"X"," ")," "),"N/A")</f>
        <v xml:space="preserve"> </v>
      </c>
      <c r="D334" s="287" t="str">
        <f>IF('ALC Transition Plans'!$C335="yes",IF('ALC Transition Plans'!AP335=1,"X"," "),"N/A")</f>
        <v>X</v>
      </c>
      <c r="E334" s="285" t="str">
        <f>IF('ALC Transition Plans'!$O335="yes", IF('ALC Transition Plans'!Q335="X", IF('ALC Transition Plans'!R335,"X"," ")," "),"N/A")</f>
        <v xml:space="preserve"> </v>
      </c>
      <c r="F334" s="285" t="str">
        <f>IF('ALC Transition Plans'!$O335="yes",IF('ALC Transition Plans'!AQ335=1,"X"," "),"N/A")</f>
        <v>X</v>
      </c>
      <c r="G334" s="285" t="str">
        <f>IF('ALC Transition Plans'!$Z335="yes",IF('ALC Transition Plans'!AR335=1,"X"," "),"N/A")</f>
        <v>X</v>
      </c>
      <c r="H334" s="288">
        <f t="shared" ref="H334:H414" si="14">COUNTIF(C334:G334,"X")</f>
        <v>3</v>
      </c>
      <c r="I334" s="453" t="str">
        <f>'ALC Transition Plans'!BL335</f>
        <v>F</v>
      </c>
    </row>
    <row r="335" spans="1:9" x14ac:dyDescent="0.3">
      <c r="A335" s="289" t="s">
        <v>2</v>
      </c>
      <c r="B335" s="290" t="s">
        <v>312</v>
      </c>
      <c r="C335" s="285" t="str">
        <f>IF('ALC Transition Plans'!$C336="yes", IF('ALC Transition Plans'!E336="X", IF('ALC Transition Plans'!F336,"X"," ")," "),"N/A")</f>
        <v xml:space="preserve"> </v>
      </c>
      <c r="D335" s="287" t="str">
        <f>IF('ALC Transition Plans'!$C336="yes",IF('ALC Transition Plans'!AP336=1,"X"," "),"N/A")</f>
        <v>X</v>
      </c>
      <c r="E335" s="285" t="str">
        <f>IF('ALC Transition Plans'!$O336="yes", IF('ALC Transition Plans'!Q336="X", IF('ALC Transition Plans'!R336,"X"," ")," "),"N/A")</f>
        <v xml:space="preserve"> </v>
      </c>
      <c r="F335" s="285" t="str">
        <f>IF('ALC Transition Plans'!$O336="yes",IF('ALC Transition Plans'!AQ336=1,"X"," "),"N/A")</f>
        <v>X</v>
      </c>
      <c r="G335" s="285" t="str">
        <f>IF('ALC Transition Plans'!$Z336="yes",IF('ALC Transition Plans'!AR336=1,"X"," "),"N/A")</f>
        <v>X</v>
      </c>
      <c r="H335" s="288">
        <f t="shared" si="14"/>
        <v>3</v>
      </c>
      <c r="I335" s="453" t="str">
        <f>'ALC Transition Plans'!BL336</f>
        <v>F</v>
      </c>
    </row>
    <row r="336" spans="1:9" x14ac:dyDescent="0.3">
      <c r="A336" s="289" t="s">
        <v>2</v>
      </c>
      <c r="B336" s="290" t="s">
        <v>1599</v>
      </c>
      <c r="C336" s="285" t="str">
        <f>IF('ALC Transition Plans'!$C337="yes", IF('ALC Transition Plans'!E337="X", IF('ALC Transition Plans'!F337,"X"," ")," "),"N/A")</f>
        <v>N/A</v>
      </c>
      <c r="D336" s="287" t="str">
        <f>IF('ALC Transition Plans'!$C337="yes",IF('ALC Transition Plans'!AP337=1,"X"," "),"N/A")</f>
        <v>N/A</v>
      </c>
      <c r="E336" s="285" t="str">
        <f>IF('ALC Transition Plans'!$O337="yes", IF('ALC Transition Plans'!Q337="X", IF('ALC Transition Plans'!R337,"X"," ")," "),"N/A")</f>
        <v xml:space="preserve"> </v>
      </c>
      <c r="F336" s="285" t="str">
        <f>IF('ALC Transition Plans'!$O337="yes",IF('ALC Transition Plans'!AQ337=1,"X"," "),"N/A")</f>
        <v>X</v>
      </c>
      <c r="G336" s="285" t="str">
        <f>IF('ALC Transition Plans'!$Z337="yes",IF('ALC Transition Plans'!AR337=1,"X"," "),"N/A")</f>
        <v>N/A</v>
      </c>
      <c r="H336" s="288">
        <f t="shared" ref="H336" si="15">COUNTIF(C336:G336,"X")</f>
        <v>1</v>
      </c>
      <c r="I336" s="453" t="str">
        <f>'ALC Transition Plans'!BL337</f>
        <v>F</v>
      </c>
    </row>
    <row r="337" spans="1:9" x14ac:dyDescent="0.3">
      <c r="A337" s="289" t="s">
        <v>2</v>
      </c>
      <c r="B337" s="290" t="s">
        <v>313</v>
      </c>
      <c r="C337" s="285" t="str">
        <f>IF('ALC Transition Plans'!$C338="yes", IF('ALC Transition Plans'!E338="X", IF('ALC Transition Plans'!F338,"X"," ")," "),"N/A")</f>
        <v xml:space="preserve"> </v>
      </c>
      <c r="D337" s="287" t="str">
        <f>IF('ALC Transition Plans'!$C338="yes",IF('ALC Transition Plans'!AP338=1,"X"," "),"N/A")</f>
        <v>X</v>
      </c>
      <c r="E337" s="285" t="str">
        <f>IF('ALC Transition Plans'!$O338="yes", IF('ALC Transition Plans'!Q338="X", IF('ALC Transition Plans'!R338,"X"," ")," "),"N/A")</f>
        <v xml:space="preserve"> </v>
      </c>
      <c r="F337" s="285" t="str">
        <f>IF('ALC Transition Plans'!$O338="yes",IF('ALC Transition Plans'!AQ338=1,"X"," "),"N/A")</f>
        <v>X</v>
      </c>
      <c r="G337" s="285" t="str">
        <f>IF('ALC Transition Plans'!$Z338="yes",IF('ALC Transition Plans'!AR338=1,"X"," "),"N/A")</f>
        <v>X</v>
      </c>
      <c r="H337" s="288">
        <f t="shared" si="14"/>
        <v>3</v>
      </c>
      <c r="I337" s="453" t="str">
        <f>'ALC Transition Plans'!BL338</f>
        <v>F</v>
      </c>
    </row>
    <row r="338" spans="1:9" x14ac:dyDescent="0.3">
      <c r="A338" s="289" t="s">
        <v>2</v>
      </c>
      <c r="B338" s="290" t="s">
        <v>1876</v>
      </c>
      <c r="C338" s="285" t="str">
        <f>IF('ALC Transition Plans'!$C339="yes", IF('ALC Transition Plans'!E339="X", IF('ALC Transition Plans'!F339,"X"," ")," "),"N/A")</f>
        <v xml:space="preserve"> </v>
      </c>
      <c r="D338" s="287" t="str">
        <f>IF('ALC Transition Plans'!$C339="yes",IF('ALC Transition Plans'!AP339=1,"X"," "),"N/A")</f>
        <v>X</v>
      </c>
      <c r="E338" s="285" t="str">
        <f>IF('ALC Transition Plans'!$O339="yes", IF('ALC Transition Plans'!Q339="X", IF('ALC Transition Plans'!R339,"X"," ")," "),"N/A")</f>
        <v xml:space="preserve"> </v>
      </c>
      <c r="F338" s="285" t="str">
        <f>IF('ALC Transition Plans'!$O339="yes",IF('ALC Transition Plans'!AQ339=1,"X"," "),"N/A")</f>
        <v>X</v>
      </c>
      <c r="G338" s="285" t="str">
        <f>IF('ALC Transition Plans'!$Z339="yes",IF('ALC Transition Plans'!AR339=1,"X"," "),"N/A")</f>
        <v>X</v>
      </c>
      <c r="H338" s="288">
        <f t="shared" ref="H338" si="16">COUNTIF(C338:G338,"X")</f>
        <v>3</v>
      </c>
      <c r="I338" s="453" t="str">
        <f>'ALC Transition Plans'!BL339</f>
        <v>F</v>
      </c>
    </row>
    <row r="339" spans="1:9" x14ac:dyDescent="0.3">
      <c r="A339" s="289" t="s">
        <v>2</v>
      </c>
      <c r="B339" s="290" t="s">
        <v>2221</v>
      </c>
      <c r="C339" s="285" t="str">
        <f>IF('ALC Transition Plans'!$C340="yes", IF('ALC Transition Plans'!E340="X", IF('ALC Transition Plans'!F340,"X"," ")," "),"N/A")</f>
        <v xml:space="preserve"> </v>
      </c>
      <c r="D339" s="287" t="str">
        <f>IF('ALC Transition Plans'!$C340="yes",IF('ALC Transition Plans'!AP340=1,"X"," "),"N/A")</f>
        <v xml:space="preserve"> </v>
      </c>
      <c r="E339" s="285" t="str">
        <f>IF('ALC Transition Plans'!$O340="yes", IF('ALC Transition Plans'!Q340="X", IF('ALC Transition Plans'!R340,"X"," ")," "),"N/A")</f>
        <v>N/A</v>
      </c>
      <c r="F339" s="285" t="str">
        <f>IF('ALC Transition Plans'!$O340="yes",IF('ALC Transition Plans'!AQ340=1,"X"," "),"N/A")</f>
        <v>N/A</v>
      </c>
      <c r="G339" s="285" t="str">
        <f>IF('ALC Transition Plans'!$Z340="yes",IF('ALC Transition Plans'!AR340=1,"X"," "),"N/A")</f>
        <v>N/A</v>
      </c>
      <c r="H339" s="288">
        <f t="shared" ref="H339" si="17">COUNTIF(C339:G339,"X")</f>
        <v>0</v>
      </c>
      <c r="I339" s="453" t="str">
        <f>'ALC Transition Plans'!BL340</f>
        <v xml:space="preserve"> </v>
      </c>
    </row>
    <row r="340" spans="1:9" x14ac:dyDescent="0.3">
      <c r="A340" s="289" t="s">
        <v>2</v>
      </c>
      <c r="B340" s="290" t="s">
        <v>314</v>
      </c>
      <c r="C340" s="285" t="str">
        <f>IF('ALC Transition Plans'!$C341="yes", IF('ALC Transition Plans'!E341="X", IF('ALC Transition Plans'!F341,"X"," ")," "),"N/A")</f>
        <v xml:space="preserve"> </v>
      </c>
      <c r="D340" s="287" t="str">
        <f>IF('ALC Transition Plans'!$C341="yes",IF('ALC Transition Plans'!AP341=1,"X"," "),"N/A")</f>
        <v>X</v>
      </c>
      <c r="E340" s="285" t="str">
        <f>IF('ALC Transition Plans'!$O341="yes", IF('ALC Transition Plans'!Q341="X", IF('ALC Transition Plans'!R341,"X"," ")," "),"N/A")</f>
        <v xml:space="preserve"> </v>
      </c>
      <c r="F340" s="285" t="str">
        <f>IF('ALC Transition Plans'!$O341="yes",IF('ALC Transition Plans'!AQ341=1,"X"," "),"N/A")</f>
        <v>X</v>
      </c>
      <c r="G340" s="285" t="str">
        <f>IF('ALC Transition Plans'!$Z341="yes",IF('ALC Transition Plans'!AR341=1,"X"," "),"N/A")</f>
        <v>X</v>
      </c>
      <c r="H340" s="288">
        <f t="shared" si="14"/>
        <v>3</v>
      </c>
      <c r="I340" s="453" t="str">
        <f>'ALC Transition Plans'!BL341</f>
        <v>F</v>
      </c>
    </row>
    <row r="341" spans="1:9" x14ac:dyDescent="0.3">
      <c r="A341" s="289" t="s">
        <v>2</v>
      </c>
      <c r="B341" s="290" t="s">
        <v>1144</v>
      </c>
      <c r="C341" s="285" t="str">
        <f>IF('ALC Transition Plans'!$C342="yes", IF('ALC Transition Plans'!E342="X", IF('ALC Transition Plans'!F342,"X"," ")," "),"N/A")</f>
        <v xml:space="preserve"> </v>
      </c>
      <c r="D341" s="287" t="str">
        <f>IF('ALC Transition Plans'!$C342="yes",IF('ALC Transition Plans'!AP342=1,"X"," "),"N/A")</f>
        <v>X</v>
      </c>
      <c r="E341" s="285" t="str">
        <f>IF('ALC Transition Plans'!$O342="yes", IF('ALC Transition Plans'!Q342="X", IF('ALC Transition Plans'!R342,"X"," ")," "),"N/A")</f>
        <v xml:space="preserve"> </v>
      </c>
      <c r="F341" s="285" t="str">
        <f>IF('ALC Transition Plans'!$O342="yes",IF('ALC Transition Plans'!AQ342=1,"X"," "),"N/A")</f>
        <v>X</v>
      </c>
      <c r="G341" s="285" t="str">
        <f>IF('ALC Transition Plans'!$Z342="yes",IF('ALC Transition Plans'!AR342=1,"X"," "),"N/A")</f>
        <v>X</v>
      </c>
      <c r="H341" s="288">
        <f>COUNTIF(C341:G341,"X")</f>
        <v>3</v>
      </c>
      <c r="I341" s="453" t="str">
        <f>'ALC Transition Plans'!BL342</f>
        <v>F</v>
      </c>
    </row>
    <row r="342" spans="1:9" x14ac:dyDescent="0.3">
      <c r="A342" s="289" t="s">
        <v>2</v>
      </c>
      <c r="B342" s="290" t="s">
        <v>315</v>
      </c>
      <c r="C342" s="285" t="str">
        <f>IF('ALC Transition Plans'!$C343="yes", IF('ALC Transition Plans'!E343="X", IF('ALC Transition Plans'!F343,"X"," ")," "),"N/A")</f>
        <v xml:space="preserve"> </v>
      </c>
      <c r="D342" s="287" t="str">
        <f>IF('ALC Transition Plans'!$C343="yes",IF('ALC Transition Plans'!AP343=1,"X"," "),"N/A")</f>
        <v>X</v>
      </c>
      <c r="E342" s="285" t="str">
        <f>IF('ALC Transition Plans'!$O343="yes", IF('ALC Transition Plans'!Q343="X", IF('ALC Transition Plans'!R343,"X"," ")," "),"N/A")</f>
        <v xml:space="preserve"> </v>
      </c>
      <c r="F342" s="285" t="str">
        <f>IF('ALC Transition Plans'!$O343="yes",IF('ALC Transition Plans'!AQ343=1,"X"," "),"N/A")</f>
        <v>X</v>
      </c>
      <c r="G342" s="285" t="str">
        <f>IF('ALC Transition Plans'!$Z343="yes",IF('ALC Transition Plans'!AR343=1,"X"," "),"N/A")</f>
        <v>X</v>
      </c>
      <c r="H342" s="288">
        <f t="shared" si="14"/>
        <v>3</v>
      </c>
      <c r="I342" s="453" t="str">
        <f>'ALC Transition Plans'!BL343</f>
        <v>F</v>
      </c>
    </row>
    <row r="343" spans="1:9" x14ac:dyDescent="0.3">
      <c r="A343" s="289" t="s">
        <v>2</v>
      </c>
      <c r="B343" s="290" t="s">
        <v>316</v>
      </c>
      <c r="C343" s="285" t="str">
        <f>IF('ALC Transition Plans'!$C344="yes", IF('ALC Transition Plans'!E344="X", IF('ALC Transition Plans'!F344,"X"," ")," "),"N/A")</f>
        <v xml:space="preserve"> </v>
      </c>
      <c r="D343" s="287" t="str">
        <f>IF('ALC Transition Plans'!$C344="yes",IF('ALC Transition Plans'!AP344=1,"X"," "),"N/A")</f>
        <v>X</v>
      </c>
      <c r="E343" s="285" t="str">
        <f>IF('ALC Transition Plans'!$O344="yes", IF('ALC Transition Plans'!Q344="X", IF('ALC Transition Plans'!R344,"X"," ")," "),"N/A")</f>
        <v>N/A</v>
      </c>
      <c r="F343" s="285" t="str">
        <f>IF('ALC Transition Plans'!$O344="yes",IF('ALC Transition Plans'!AQ344=1,"X"," "),"N/A")</f>
        <v>N/A</v>
      </c>
      <c r="G343" s="285" t="str">
        <f>IF('ALC Transition Plans'!$Z344="yes",IF('ALC Transition Plans'!AR344=1,"X"," "),"N/A")</f>
        <v>X</v>
      </c>
      <c r="H343" s="288">
        <f t="shared" si="14"/>
        <v>2</v>
      </c>
      <c r="I343" s="453" t="str">
        <f>'ALC Transition Plans'!BL344</f>
        <v>F</v>
      </c>
    </row>
    <row r="344" spans="1:9" x14ac:dyDescent="0.3">
      <c r="A344" s="289" t="s">
        <v>2</v>
      </c>
      <c r="B344" s="290" t="s">
        <v>317</v>
      </c>
      <c r="C344" s="285" t="str">
        <f>IF('ALC Transition Plans'!$C345="yes", IF('ALC Transition Plans'!E345="X", IF('ALC Transition Plans'!F345,"X"," ")," "),"N/A")</f>
        <v xml:space="preserve"> </v>
      </c>
      <c r="D344" s="287" t="str">
        <f>IF('ALC Transition Plans'!$C345="yes",IF('ALC Transition Plans'!AP345=1,"X"," "),"N/A")</f>
        <v>X</v>
      </c>
      <c r="E344" s="285" t="str">
        <f>IF('ALC Transition Plans'!$O345="yes", IF('ALC Transition Plans'!Q345="X", IF('ALC Transition Plans'!R345,"X"," ")," "),"N/A")</f>
        <v xml:space="preserve"> </v>
      </c>
      <c r="F344" s="285" t="str">
        <f>IF('ALC Transition Plans'!$O345="yes",IF('ALC Transition Plans'!AQ345=1,"X"," "),"N/A")</f>
        <v>X</v>
      </c>
      <c r="G344" s="285" t="str">
        <f>IF('ALC Transition Plans'!$Z345="yes",IF('ALC Transition Plans'!AR345=1,"X"," "),"N/A")</f>
        <v>X</v>
      </c>
      <c r="H344" s="288">
        <f t="shared" si="14"/>
        <v>3</v>
      </c>
      <c r="I344" s="453" t="str">
        <f>'ALC Transition Plans'!BL345</f>
        <v>F</v>
      </c>
    </row>
    <row r="345" spans="1:9" x14ac:dyDescent="0.3">
      <c r="A345" s="289" t="s">
        <v>2</v>
      </c>
      <c r="B345" s="290" t="s">
        <v>318</v>
      </c>
      <c r="C345" s="285" t="str">
        <f>IF('ALC Transition Plans'!$C346="yes", IF('ALC Transition Plans'!E346="X", IF('ALC Transition Plans'!F346,"X"," ")," "),"N/A")</f>
        <v xml:space="preserve"> </v>
      </c>
      <c r="D345" s="287" t="str">
        <f>IF('ALC Transition Plans'!$C346="yes",IF('ALC Transition Plans'!AP346=1,"X"," "),"N/A")</f>
        <v>X</v>
      </c>
      <c r="E345" s="285" t="str">
        <f>IF('ALC Transition Plans'!$O346="yes", IF('ALC Transition Plans'!Q346="X", IF('ALC Transition Plans'!R346,"X"," ")," "),"N/A")</f>
        <v xml:space="preserve"> </v>
      </c>
      <c r="F345" s="285" t="str">
        <f>IF('ALC Transition Plans'!$O346="yes",IF('ALC Transition Plans'!AQ346=1,"X"," "),"N/A")</f>
        <v>X</v>
      </c>
      <c r="G345" s="285" t="str">
        <f>IF('ALC Transition Plans'!$Z346="yes",IF('ALC Transition Plans'!AR346=1,"X"," "),"N/A")</f>
        <v>X</v>
      </c>
      <c r="H345" s="288">
        <f t="shared" si="14"/>
        <v>3</v>
      </c>
      <c r="I345" s="453" t="str">
        <f>'ALC Transition Plans'!BL346</f>
        <v>F</v>
      </c>
    </row>
    <row r="346" spans="1:9" x14ac:dyDescent="0.3">
      <c r="A346" s="289" t="s">
        <v>2</v>
      </c>
      <c r="B346" s="290" t="s">
        <v>319</v>
      </c>
      <c r="C346" s="285" t="str">
        <f>IF('ALC Transition Plans'!$C347="yes", IF('ALC Transition Plans'!E347="X", IF('ALC Transition Plans'!F347,"X"," ")," "),"N/A")</f>
        <v xml:space="preserve"> </v>
      </c>
      <c r="D346" s="287" t="str">
        <f>IF('ALC Transition Plans'!$C347="yes",IF('ALC Transition Plans'!AP347=1,"X"," "),"N/A")</f>
        <v>X</v>
      </c>
      <c r="E346" s="285" t="str">
        <f>IF('ALC Transition Plans'!$O347="yes", IF('ALC Transition Plans'!Q347="X", IF('ALC Transition Plans'!R347,"X"," ")," "),"N/A")</f>
        <v xml:space="preserve"> </v>
      </c>
      <c r="F346" s="285" t="str">
        <f>IF('ALC Transition Plans'!$O347="yes",IF('ALC Transition Plans'!AQ347=1,"X"," "),"N/A")</f>
        <v>X</v>
      </c>
      <c r="G346" s="285" t="str">
        <f>IF('ALC Transition Plans'!$Z347="yes",IF('ALC Transition Plans'!AR347=1,"X"," "),"N/A")</f>
        <v>X</v>
      </c>
      <c r="H346" s="288">
        <f t="shared" si="14"/>
        <v>3</v>
      </c>
      <c r="I346" s="453" t="str">
        <f>'ALC Transition Plans'!BL347</f>
        <v>F</v>
      </c>
    </row>
    <row r="347" spans="1:9" x14ac:dyDescent="0.3">
      <c r="A347" s="289" t="s">
        <v>2</v>
      </c>
      <c r="B347" s="290" t="s">
        <v>320</v>
      </c>
      <c r="C347" s="285" t="str">
        <f>IF('ALC Transition Plans'!$C348="yes", IF('ALC Transition Plans'!E348="X", IF('ALC Transition Plans'!F348,"X"," ")," "),"N/A")</f>
        <v>N/A</v>
      </c>
      <c r="D347" s="287" t="str">
        <f>IF('ALC Transition Plans'!$C348="yes",IF('ALC Transition Plans'!AP348=1,"X"," "),"N/A")</f>
        <v>N/A</v>
      </c>
      <c r="E347" s="285" t="str">
        <f>IF('ALC Transition Plans'!$O348="yes", IF('ALC Transition Plans'!Q348="X", IF('ALC Transition Plans'!R348,"X"," ")," "),"N/A")</f>
        <v xml:space="preserve"> </v>
      </c>
      <c r="F347" s="285" t="str">
        <f>IF('ALC Transition Plans'!$O348="yes",IF('ALC Transition Plans'!AQ348=1,"X"," "),"N/A")</f>
        <v>X</v>
      </c>
      <c r="G347" s="285" t="str">
        <f>IF('ALC Transition Plans'!$Z348="yes",IF('ALC Transition Plans'!AR348=1,"X"," "),"N/A")</f>
        <v>N/A</v>
      </c>
      <c r="H347" s="288">
        <f t="shared" si="14"/>
        <v>1</v>
      </c>
      <c r="I347" s="453" t="str">
        <f>'ALC Transition Plans'!BL348</f>
        <v>F</v>
      </c>
    </row>
    <row r="348" spans="1:9" x14ac:dyDescent="0.3">
      <c r="A348" s="289" t="s">
        <v>2</v>
      </c>
      <c r="B348" s="290" t="s">
        <v>321</v>
      </c>
      <c r="C348" s="285" t="str">
        <f>IF('ALC Transition Plans'!$C349="yes", IF('ALC Transition Plans'!E349="X", IF('ALC Transition Plans'!F349,"X"," ")," "),"N/A")</f>
        <v>N/A</v>
      </c>
      <c r="D348" s="287" t="str">
        <f>IF('ALC Transition Plans'!$C349="yes",IF('ALC Transition Plans'!AP349=1,"X"," "),"N/A")</f>
        <v>N/A</v>
      </c>
      <c r="E348" s="285" t="str">
        <f>IF('ALC Transition Plans'!$O349="yes", IF('ALC Transition Plans'!Q349="X", IF('ALC Transition Plans'!R349,"X"," ")," "),"N/A")</f>
        <v xml:space="preserve"> </v>
      </c>
      <c r="F348" s="285" t="str">
        <f>IF('ALC Transition Plans'!$O349="yes",IF('ALC Transition Plans'!AQ349=1,"X"," "),"N/A")</f>
        <v>X</v>
      </c>
      <c r="G348" s="285" t="str">
        <f>IF('ALC Transition Plans'!$Z349="yes",IF('ALC Transition Plans'!AR349=1,"X"," "),"N/A")</f>
        <v>N/A</v>
      </c>
      <c r="H348" s="288">
        <f t="shared" si="14"/>
        <v>1</v>
      </c>
      <c r="I348" s="453" t="str">
        <f>'ALC Transition Plans'!BL349</f>
        <v>F</v>
      </c>
    </row>
    <row r="349" spans="1:9" x14ac:dyDescent="0.3">
      <c r="A349" s="289" t="s">
        <v>2</v>
      </c>
      <c r="B349" s="290" t="s">
        <v>2222</v>
      </c>
      <c r="C349" s="285" t="str">
        <f>IF('ALC Transition Plans'!$C350="yes", IF('ALC Transition Plans'!E350="X", IF('ALC Transition Plans'!F350,"X"," ")," "),"N/A")</f>
        <v xml:space="preserve"> </v>
      </c>
      <c r="D349" s="287" t="str">
        <f>IF('ALC Transition Plans'!$C350="yes",IF('ALC Transition Plans'!AP350=1,"X"," "),"N/A")</f>
        <v xml:space="preserve"> </v>
      </c>
      <c r="E349" s="285" t="str">
        <f>IF('ALC Transition Plans'!$O350="yes", IF('ALC Transition Plans'!Q350="X", IF('ALC Transition Plans'!R350,"X"," ")," "),"N/A")</f>
        <v>N/A</v>
      </c>
      <c r="F349" s="285" t="str">
        <f>IF('ALC Transition Plans'!$O350="yes",IF('ALC Transition Plans'!AQ350=1,"X"," "),"N/A")</f>
        <v>N/A</v>
      </c>
      <c r="G349" s="285" t="str">
        <f>IF('ALC Transition Plans'!$Z350="yes",IF('ALC Transition Plans'!AR350=1,"X"," "),"N/A")</f>
        <v>N/A</v>
      </c>
      <c r="H349" s="288">
        <f t="shared" ref="H349" si="18">COUNTIF(C349:G349,"X")</f>
        <v>0</v>
      </c>
      <c r="I349" s="453" t="str">
        <f>'ALC Transition Plans'!BL350</f>
        <v xml:space="preserve"> </v>
      </c>
    </row>
    <row r="350" spans="1:9" x14ac:dyDescent="0.3">
      <c r="A350" s="289" t="s">
        <v>2</v>
      </c>
      <c r="B350" s="290" t="s">
        <v>1586</v>
      </c>
      <c r="C350" s="285" t="str">
        <f>IF('ALC Transition Plans'!$C351="yes", IF('ALC Transition Plans'!E351="X", IF('ALC Transition Plans'!F351,"X"," ")," "),"N/A")</f>
        <v xml:space="preserve"> </v>
      </c>
      <c r="D350" s="287" t="str">
        <f>IF('ALC Transition Plans'!$C351="yes",IF('ALC Transition Plans'!AP351=1,"X"," "),"N/A")</f>
        <v>X</v>
      </c>
      <c r="E350" s="285" t="str">
        <f>IF('ALC Transition Plans'!$O351="yes", IF('ALC Transition Plans'!Q351="X", IF('ALC Transition Plans'!R351,"X"," ")," "),"N/A")</f>
        <v xml:space="preserve"> </v>
      </c>
      <c r="F350" s="285" t="str">
        <f>IF('ALC Transition Plans'!$O351="yes",IF('ALC Transition Plans'!AQ351=1,"X"," "),"N/A")</f>
        <v>X</v>
      </c>
      <c r="G350" s="285" t="str">
        <f>IF('ALC Transition Plans'!$Z351="yes",IF('ALC Transition Plans'!AR351=1,"X"," "),"N/A")</f>
        <v>X</v>
      </c>
      <c r="H350" s="288">
        <f t="shared" ref="H350" si="19">COUNTIF(C350:G350,"X")</f>
        <v>3</v>
      </c>
      <c r="I350" s="453" t="str">
        <f>'ALC Transition Plans'!BL351</f>
        <v>F</v>
      </c>
    </row>
    <row r="351" spans="1:9" x14ac:dyDescent="0.3">
      <c r="A351" s="289" t="s">
        <v>2</v>
      </c>
      <c r="B351" s="290" t="s">
        <v>1587</v>
      </c>
      <c r="C351" s="285" t="str">
        <f>IF('ALC Transition Plans'!$C352="yes", IF('ALC Transition Plans'!E352="X", IF('ALC Transition Plans'!F352,"X"," ")," "),"N/A")</f>
        <v xml:space="preserve"> </v>
      </c>
      <c r="D351" s="287" t="str">
        <f>IF('ALC Transition Plans'!$C352="yes",IF('ALC Transition Plans'!AP352=1,"X"," "),"N/A")</f>
        <v>X</v>
      </c>
      <c r="E351" s="285" t="str">
        <f>IF('ALC Transition Plans'!$O352="yes", IF('ALC Transition Plans'!Q352="X", IF('ALC Transition Plans'!R352,"X"," ")," "),"N/A")</f>
        <v xml:space="preserve"> </v>
      </c>
      <c r="F351" s="285" t="str">
        <f>IF('ALC Transition Plans'!$O352="yes",IF('ALC Transition Plans'!AQ352=1,"X"," "),"N/A")</f>
        <v>X</v>
      </c>
      <c r="G351" s="285" t="str">
        <f>IF('ALC Transition Plans'!$Z352="yes",IF('ALC Transition Plans'!AR352=1,"X"," "),"N/A")</f>
        <v>X</v>
      </c>
      <c r="H351" s="288">
        <f t="shared" ref="H351" si="20">COUNTIF(C351:G351,"X")</f>
        <v>3</v>
      </c>
      <c r="I351" s="453" t="str">
        <f>'ALC Transition Plans'!BL352</f>
        <v>F</v>
      </c>
    </row>
    <row r="352" spans="1:9" x14ac:dyDescent="0.3">
      <c r="A352" s="289" t="s">
        <v>2</v>
      </c>
      <c r="B352" s="290" t="s">
        <v>1923</v>
      </c>
      <c r="C352" s="285" t="str">
        <f>IF('ALC Transition Plans'!$C353="yes", IF('ALC Transition Plans'!E353="X", IF('ALC Transition Plans'!F353,"X"," ")," "),"N/A")</f>
        <v xml:space="preserve"> </v>
      </c>
      <c r="D352" s="287" t="str">
        <f>IF('ALC Transition Plans'!$C353="yes",IF('ALC Transition Plans'!AP353=1,"X"," "),"N/A")</f>
        <v>X</v>
      </c>
      <c r="E352" s="285" t="str">
        <f>IF('ALC Transition Plans'!$O353="yes", IF('ALC Transition Plans'!Q353="X", IF('ALC Transition Plans'!R353,"X"," ")," "),"N/A")</f>
        <v xml:space="preserve"> </v>
      </c>
      <c r="F352" s="285" t="str">
        <f>IF('ALC Transition Plans'!$O353="yes",IF('ALC Transition Plans'!AQ353=1,"X"," "),"N/A")</f>
        <v>X</v>
      </c>
      <c r="G352" s="285" t="str">
        <f>IF('ALC Transition Plans'!$Z353="yes",IF('ALC Transition Plans'!AR353=1,"X"," "),"N/A")</f>
        <v>X</v>
      </c>
      <c r="H352" s="288">
        <f t="shared" ref="H352" si="21">COUNTIF(C352:G352,"X")</f>
        <v>3</v>
      </c>
      <c r="I352" s="453" t="str">
        <f>'ALC Transition Plans'!BL353</f>
        <v>F</v>
      </c>
    </row>
    <row r="353" spans="1:9" x14ac:dyDescent="0.3">
      <c r="A353" s="289" t="s">
        <v>2</v>
      </c>
      <c r="B353" s="290" t="s">
        <v>322</v>
      </c>
      <c r="C353" s="285" t="str">
        <f>IF('ALC Transition Plans'!$C354="yes", IF('ALC Transition Plans'!E354="X", IF('ALC Transition Plans'!F354,"X"," ")," "),"N/A")</f>
        <v xml:space="preserve"> </v>
      </c>
      <c r="D353" s="287" t="str">
        <f>IF('ALC Transition Plans'!$C354="yes",IF('ALC Transition Plans'!AP354=1,"X"," "),"N/A")</f>
        <v>X</v>
      </c>
      <c r="E353" s="285" t="str">
        <f>IF('ALC Transition Plans'!$O354="yes", IF('ALC Transition Plans'!Q354="X", IF('ALC Transition Plans'!R354,"X"," ")," "),"N/A")</f>
        <v xml:space="preserve"> </v>
      </c>
      <c r="F353" s="285" t="str">
        <f>IF('ALC Transition Plans'!$O354="yes",IF('ALC Transition Plans'!AQ354=1,"X"," "),"N/A")</f>
        <v>X</v>
      </c>
      <c r="G353" s="285" t="str">
        <f>IF('ALC Transition Plans'!$Z354="yes",IF('ALC Transition Plans'!AR354=1,"X"," "),"N/A")</f>
        <v>X</v>
      </c>
      <c r="H353" s="288">
        <f t="shared" si="14"/>
        <v>3</v>
      </c>
      <c r="I353" s="453" t="str">
        <f>'ALC Transition Plans'!BL354</f>
        <v>F</v>
      </c>
    </row>
    <row r="354" spans="1:9" x14ac:dyDescent="0.3">
      <c r="A354" s="289" t="s">
        <v>2</v>
      </c>
      <c r="B354" s="290" t="s">
        <v>323</v>
      </c>
      <c r="C354" s="285" t="str">
        <f>IF('ALC Transition Plans'!$C355="yes", IF('ALC Transition Plans'!E355="X", IF('ALC Transition Plans'!F355,"X"," ")," "),"N/A")</f>
        <v xml:space="preserve"> </v>
      </c>
      <c r="D354" s="287" t="str">
        <f>IF('ALC Transition Plans'!$C355="yes",IF('ALC Transition Plans'!AP355=1,"X"," "),"N/A")</f>
        <v>X</v>
      </c>
      <c r="E354" s="285" t="str">
        <f>IF('ALC Transition Plans'!$O355="yes", IF('ALC Transition Plans'!Q355="X", IF('ALC Transition Plans'!R355,"X"," ")," "),"N/A")</f>
        <v xml:space="preserve"> </v>
      </c>
      <c r="F354" s="285" t="str">
        <f>IF('ALC Transition Plans'!$O355="yes",IF('ALC Transition Plans'!AQ355=1,"X"," "),"N/A")</f>
        <v>X</v>
      </c>
      <c r="G354" s="285" t="str">
        <f>IF('ALC Transition Plans'!$Z355="yes",IF('ALC Transition Plans'!AR355=1,"X"," "),"N/A")</f>
        <v>X</v>
      </c>
      <c r="H354" s="288">
        <f t="shared" si="14"/>
        <v>3</v>
      </c>
      <c r="I354" s="453" t="str">
        <f>'ALC Transition Plans'!BL355</f>
        <v>F</v>
      </c>
    </row>
    <row r="355" spans="1:9" x14ac:dyDescent="0.3">
      <c r="A355" s="289" t="s">
        <v>2</v>
      </c>
      <c r="B355" s="290" t="s">
        <v>324</v>
      </c>
      <c r="C355" s="285" t="str">
        <f>IF('ALC Transition Plans'!$C356="yes", IF('ALC Transition Plans'!E356="X", IF('ALC Transition Plans'!F356,"X"," ")," "),"N/A")</f>
        <v xml:space="preserve"> </v>
      </c>
      <c r="D355" s="287" t="str">
        <f>IF('ALC Transition Plans'!$C356="yes",IF('ALC Transition Plans'!AP356=1,"X"," "),"N/A")</f>
        <v>X</v>
      </c>
      <c r="E355" s="285" t="str">
        <f>IF('ALC Transition Plans'!$O356="yes", IF('ALC Transition Plans'!Q356="X", IF('ALC Transition Plans'!R356,"X"," ")," "),"N/A")</f>
        <v xml:space="preserve"> </v>
      </c>
      <c r="F355" s="285" t="str">
        <f>IF('ALC Transition Plans'!$O356="yes",IF('ALC Transition Plans'!AQ356=1,"X"," "),"N/A")</f>
        <v>X</v>
      </c>
      <c r="G355" s="285" t="str">
        <f>IF('ALC Transition Plans'!$Z356="yes",IF('ALC Transition Plans'!AR356=1,"X"," "),"N/A")</f>
        <v>X</v>
      </c>
      <c r="H355" s="288">
        <f t="shared" si="14"/>
        <v>3</v>
      </c>
      <c r="I355" s="453" t="str">
        <f>'ALC Transition Plans'!BL356</f>
        <v>F</v>
      </c>
    </row>
    <row r="356" spans="1:9" x14ac:dyDescent="0.3">
      <c r="A356" s="289" t="s">
        <v>2</v>
      </c>
      <c r="B356" s="290" t="s">
        <v>2126</v>
      </c>
      <c r="C356" s="285" t="str">
        <f>IF('ALC Transition Plans'!$C357="yes", IF('ALC Transition Plans'!E357="X", IF('ALC Transition Plans'!F357,"X"," ")," "),"N/A")</f>
        <v xml:space="preserve"> </v>
      </c>
      <c r="D356" s="287" t="str">
        <f>IF('ALC Transition Plans'!$C357="yes",IF('ALC Transition Plans'!AP357=1,"X"," "),"N/A")</f>
        <v>X</v>
      </c>
      <c r="E356" s="285" t="str">
        <f>IF('ALC Transition Plans'!$O357="yes", IF('ALC Transition Plans'!Q357="X", IF('ALC Transition Plans'!R357,"X"," ")," "),"N/A")</f>
        <v xml:space="preserve"> </v>
      </c>
      <c r="F356" s="285" t="str">
        <f>IF('ALC Transition Plans'!$O357="yes",IF('ALC Transition Plans'!AQ357=1,"X"," "),"N/A")</f>
        <v>X</v>
      </c>
      <c r="G356" s="285" t="str">
        <f>IF('ALC Transition Plans'!$Z357="yes",IF('ALC Transition Plans'!AR357=1,"X"," "),"N/A")</f>
        <v>X</v>
      </c>
      <c r="H356" s="288">
        <f t="shared" ref="H356" si="22">COUNTIF(C356:G356,"X")</f>
        <v>3</v>
      </c>
      <c r="I356" s="453" t="str">
        <f>'ALC Transition Plans'!BL357</f>
        <v>F</v>
      </c>
    </row>
    <row r="357" spans="1:9" x14ac:dyDescent="0.3">
      <c r="A357" s="289" t="s">
        <v>2</v>
      </c>
      <c r="B357" s="290" t="s">
        <v>1592</v>
      </c>
      <c r="C357" s="285" t="str">
        <f>IF('ALC Transition Plans'!$C358="yes", IF('ALC Transition Plans'!E358="X", IF('ALC Transition Plans'!F358,"X"," ")," "),"N/A")</f>
        <v xml:space="preserve"> </v>
      </c>
      <c r="D357" s="287" t="str">
        <f>IF('ALC Transition Plans'!$C358="yes",IF('ALC Transition Plans'!AP358=1,"X"," "),"N/A")</f>
        <v>X</v>
      </c>
      <c r="E357" s="285" t="str">
        <f>IF('ALC Transition Plans'!$O358="yes", IF('ALC Transition Plans'!Q358="X", IF('ALC Transition Plans'!R358,"X"," ")," "),"N/A")</f>
        <v xml:space="preserve"> </v>
      </c>
      <c r="F357" s="285" t="str">
        <f>IF('ALC Transition Plans'!$O358="yes",IF('ALC Transition Plans'!AQ358=1,"X"," "),"N/A")</f>
        <v>X</v>
      </c>
      <c r="G357" s="285" t="str">
        <f>IF('ALC Transition Plans'!$Z358="yes",IF('ALC Transition Plans'!AR358=1,"X"," "),"N/A")</f>
        <v>X</v>
      </c>
      <c r="H357" s="288">
        <f t="shared" ref="H357" si="23">COUNTIF(C357:G357,"X")</f>
        <v>3</v>
      </c>
      <c r="I357" s="453" t="str">
        <f>'ALC Transition Plans'!BL358</f>
        <v>F</v>
      </c>
    </row>
    <row r="358" spans="1:9" x14ac:dyDescent="0.3">
      <c r="A358" s="289" t="s">
        <v>2</v>
      </c>
      <c r="B358" s="290" t="s">
        <v>1593</v>
      </c>
      <c r="C358" s="285" t="str">
        <f>IF('ALC Transition Plans'!$C359="yes", IF('ALC Transition Plans'!E359="X", IF('ALC Transition Plans'!F359,"X"," ")," "),"N/A")</f>
        <v xml:space="preserve"> </v>
      </c>
      <c r="D358" s="287" t="str">
        <f>IF('ALC Transition Plans'!$C359="yes",IF('ALC Transition Plans'!AP359=1,"X"," "),"N/A")</f>
        <v>X</v>
      </c>
      <c r="E358" s="285" t="str">
        <f>IF('ALC Transition Plans'!$O359="yes", IF('ALC Transition Plans'!Q359="X", IF('ALC Transition Plans'!R359,"X"," ")," "),"N/A")</f>
        <v xml:space="preserve"> </v>
      </c>
      <c r="F358" s="285" t="str">
        <f>IF('ALC Transition Plans'!$O359="yes",IF('ALC Transition Plans'!AQ359=1,"X"," "),"N/A")</f>
        <v>X</v>
      </c>
      <c r="G358" s="285" t="str">
        <f>IF('ALC Transition Plans'!$Z359="yes",IF('ALC Transition Plans'!AR359=1,"X"," "),"N/A")</f>
        <v>X</v>
      </c>
      <c r="H358" s="288">
        <f t="shared" ref="H358" si="24">COUNTIF(C358:G358,"X")</f>
        <v>3</v>
      </c>
      <c r="I358" s="453" t="str">
        <f>'ALC Transition Plans'!BL359</f>
        <v>F</v>
      </c>
    </row>
    <row r="359" spans="1:9" x14ac:dyDescent="0.3">
      <c r="A359" s="289" t="s">
        <v>2</v>
      </c>
      <c r="B359" s="290" t="s">
        <v>325</v>
      </c>
      <c r="C359" s="285" t="str">
        <f>IF('ALC Transition Plans'!$C360="yes", IF('ALC Transition Plans'!E360="X", IF('ALC Transition Plans'!F360,"X"," ")," "),"N/A")</f>
        <v xml:space="preserve"> </v>
      </c>
      <c r="D359" s="287" t="str">
        <f>IF('ALC Transition Plans'!$C360="yes",IF('ALC Transition Plans'!AP360=1,"X"," "),"N/A")</f>
        <v>X</v>
      </c>
      <c r="E359" s="285" t="str">
        <f>IF('ALC Transition Plans'!$O360="yes", IF('ALC Transition Plans'!Q360="X", IF('ALC Transition Plans'!R360,"X"," ")," "),"N/A")</f>
        <v xml:space="preserve"> </v>
      </c>
      <c r="F359" s="285" t="str">
        <f>IF('ALC Transition Plans'!$O360="yes",IF('ALC Transition Plans'!AQ360=1,"X"," "),"N/A")</f>
        <v>X</v>
      </c>
      <c r="G359" s="285" t="str">
        <f>IF('ALC Transition Plans'!$Z360="yes",IF('ALC Transition Plans'!AR360=1,"X"," "),"N/A")</f>
        <v>X</v>
      </c>
      <c r="H359" s="288">
        <f t="shared" si="14"/>
        <v>3</v>
      </c>
      <c r="I359" s="453" t="str">
        <f>'ALC Transition Plans'!BL360</f>
        <v>F</v>
      </c>
    </row>
    <row r="360" spans="1:9" x14ac:dyDescent="0.3">
      <c r="A360" s="289" t="s">
        <v>2</v>
      </c>
      <c r="B360" s="290" t="s">
        <v>326</v>
      </c>
      <c r="C360" s="285" t="str">
        <f>IF('ALC Transition Plans'!$C361="yes", IF('ALC Transition Plans'!E361="X", IF('ALC Transition Plans'!F361,"X"," ")," "),"N/A")</f>
        <v xml:space="preserve"> </v>
      </c>
      <c r="D360" s="287" t="str">
        <f>IF('ALC Transition Plans'!$C361="yes",IF('ALC Transition Plans'!AP361=1,"X"," "),"N/A")</f>
        <v>X</v>
      </c>
      <c r="E360" s="285" t="str">
        <f>IF('ALC Transition Plans'!$O361="yes", IF('ALC Transition Plans'!Q361="X", IF('ALC Transition Plans'!R361,"X"," ")," "),"N/A")</f>
        <v xml:space="preserve"> </v>
      </c>
      <c r="F360" s="285" t="str">
        <f>IF('ALC Transition Plans'!$O361="yes",IF('ALC Transition Plans'!AQ361=1,"X"," "),"N/A")</f>
        <v>X</v>
      </c>
      <c r="G360" s="285" t="str">
        <f>IF('ALC Transition Plans'!$Z361="yes",IF('ALC Transition Plans'!AR361=1,"X"," "),"N/A")</f>
        <v>X</v>
      </c>
      <c r="H360" s="288">
        <f t="shared" si="14"/>
        <v>3</v>
      </c>
      <c r="I360" s="453" t="str">
        <f>'ALC Transition Plans'!BL361</f>
        <v>F</v>
      </c>
    </row>
    <row r="361" spans="1:9" x14ac:dyDescent="0.3">
      <c r="A361" s="289" t="s">
        <v>2</v>
      </c>
      <c r="B361" s="290" t="s">
        <v>327</v>
      </c>
      <c r="C361" s="285" t="str">
        <f>IF('ALC Transition Plans'!$C362="yes", IF('ALC Transition Plans'!E362="X", IF('ALC Transition Plans'!F362,"X"," ")," "),"N/A")</f>
        <v xml:space="preserve"> </v>
      </c>
      <c r="D361" s="287" t="str">
        <f>IF('ALC Transition Plans'!$C362="yes",IF('ALC Transition Plans'!AP362=1,"X"," "),"N/A")</f>
        <v>X</v>
      </c>
      <c r="E361" s="285" t="str">
        <f>IF('ALC Transition Plans'!$O362="yes", IF('ALC Transition Plans'!Q362="X", IF('ALC Transition Plans'!R362,"X"," ")," "),"N/A")</f>
        <v xml:space="preserve"> </v>
      </c>
      <c r="F361" s="285" t="str">
        <f>IF('ALC Transition Plans'!$O362="yes",IF('ALC Transition Plans'!AQ362=1,"X"," "),"N/A")</f>
        <v>X</v>
      </c>
      <c r="G361" s="285" t="str">
        <f>IF('ALC Transition Plans'!$Z362="yes",IF('ALC Transition Plans'!AR362=1,"X"," "),"N/A")</f>
        <v>X</v>
      </c>
      <c r="H361" s="288">
        <f t="shared" si="14"/>
        <v>3</v>
      </c>
      <c r="I361" s="453" t="str">
        <f>'ALC Transition Plans'!BL362</f>
        <v>F</v>
      </c>
    </row>
    <row r="362" spans="1:9" x14ac:dyDescent="0.3">
      <c r="A362" s="289" t="s">
        <v>2</v>
      </c>
      <c r="B362" s="290" t="s">
        <v>328</v>
      </c>
      <c r="C362" s="285" t="str">
        <f>IF('ALC Transition Plans'!$C363="yes", IF('ALC Transition Plans'!E363="X", IF('ALC Transition Plans'!F363,"X"," ")," "),"N/A")</f>
        <v xml:space="preserve"> </v>
      </c>
      <c r="D362" s="287" t="str">
        <f>IF('ALC Transition Plans'!$C363="yes",IF('ALC Transition Plans'!AP363=1,"X"," "),"N/A")</f>
        <v>X</v>
      </c>
      <c r="E362" s="285" t="str">
        <f>IF('ALC Transition Plans'!$O363="yes", IF('ALC Transition Plans'!Q363="X", IF('ALC Transition Plans'!R363,"X"," ")," "),"N/A")</f>
        <v xml:space="preserve"> </v>
      </c>
      <c r="F362" s="285" t="str">
        <f>IF('ALC Transition Plans'!$O363="yes",IF('ALC Transition Plans'!AQ363=1,"X"," "),"N/A")</f>
        <v>X</v>
      </c>
      <c r="G362" s="285" t="str">
        <f>IF('ALC Transition Plans'!$Z363="yes",IF('ALC Transition Plans'!AR363=1,"X"," "),"N/A")</f>
        <v>X</v>
      </c>
      <c r="H362" s="288">
        <f t="shared" si="14"/>
        <v>3</v>
      </c>
      <c r="I362" s="453" t="str">
        <f>'ALC Transition Plans'!BL363</f>
        <v>F</v>
      </c>
    </row>
    <row r="363" spans="1:9" x14ac:dyDescent="0.3">
      <c r="A363" s="289" t="s">
        <v>2</v>
      </c>
      <c r="B363" s="290" t="s">
        <v>329</v>
      </c>
      <c r="C363" s="285" t="str">
        <f>IF('ALC Transition Plans'!$C364="yes", IF('ALC Transition Plans'!E364="X", IF('ALC Transition Plans'!F364,"X"," ")," "),"N/A")</f>
        <v xml:space="preserve"> </v>
      </c>
      <c r="D363" s="287" t="str">
        <f>IF('ALC Transition Plans'!$C364="yes",IF('ALC Transition Plans'!AP364=1,"X"," "),"N/A")</f>
        <v>X</v>
      </c>
      <c r="E363" s="285" t="str">
        <f>IF('ALC Transition Plans'!$O364="yes", IF('ALC Transition Plans'!Q364="X", IF('ALC Transition Plans'!R364,"X"," ")," "),"N/A")</f>
        <v xml:space="preserve"> </v>
      </c>
      <c r="F363" s="285" t="str">
        <f>IF('ALC Transition Plans'!$O364="yes",IF('ALC Transition Plans'!AQ364=1,"X"," "),"N/A")</f>
        <v>X</v>
      </c>
      <c r="G363" s="285" t="str">
        <f>IF('ALC Transition Plans'!$Z364="yes",IF('ALC Transition Plans'!AR364=1,"X"," "),"N/A")</f>
        <v>X</v>
      </c>
      <c r="H363" s="288">
        <f t="shared" si="14"/>
        <v>3</v>
      </c>
      <c r="I363" s="453" t="str">
        <f>'ALC Transition Plans'!BL364</f>
        <v>F</v>
      </c>
    </row>
    <row r="364" spans="1:9" x14ac:dyDescent="0.3">
      <c r="A364" s="289" t="s">
        <v>2</v>
      </c>
      <c r="B364" s="290" t="s">
        <v>330</v>
      </c>
      <c r="C364" s="285" t="str">
        <f>IF('ALC Transition Plans'!$C365="yes", IF('ALC Transition Plans'!E365="X", IF('ALC Transition Plans'!F365,"X"," ")," "),"N/A")</f>
        <v xml:space="preserve"> </v>
      </c>
      <c r="D364" s="287" t="str">
        <f>IF('ALC Transition Plans'!$C365="yes",IF('ALC Transition Plans'!AP365=1,"X"," "),"N/A")</f>
        <v>X</v>
      </c>
      <c r="E364" s="285" t="str">
        <f>IF('ALC Transition Plans'!$O365="yes", IF('ALC Transition Plans'!Q365="X", IF('ALC Transition Plans'!R365,"X"," ")," "),"N/A")</f>
        <v xml:space="preserve"> </v>
      </c>
      <c r="F364" s="285" t="str">
        <f>IF('ALC Transition Plans'!$O365="yes",IF('ALC Transition Plans'!AQ365=1,"X"," "),"N/A")</f>
        <v>X</v>
      </c>
      <c r="G364" s="285" t="str">
        <f>IF('ALC Transition Plans'!$Z365="yes",IF('ALC Transition Plans'!AR365=1,"X"," "),"N/A")</f>
        <v>X</v>
      </c>
      <c r="H364" s="288">
        <f t="shared" si="14"/>
        <v>3</v>
      </c>
      <c r="I364" s="453" t="str">
        <f>'ALC Transition Plans'!BL365</f>
        <v>F</v>
      </c>
    </row>
    <row r="365" spans="1:9" x14ac:dyDescent="0.3">
      <c r="A365" s="289" t="s">
        <v>2</v>
      </c>
      <c r="B365" s="290" t="s">
        <v>331</v>
      </c>
      <c r="C365" s="285" t="str">
        <f>IF('ALC Transition Plans'!$C366="yes", IF('ALC Transition Plans'!E366="X", IF('ALC Transition Plans'!F366,"X"," ")," "),"N/A")</f>
        <v xml:space="preserve"> </v>
      </c>
      <c r="D365" s="287" t="str">
        <f>IF('ALC Transition Plans'!$C366="yes",IF('ALC Transition Plans'!AP366=1,"X"," "),"N/A")</f>
        <v>X</v>
      </c>
      <c r="E365" s="285" t="str">
        <f>IF('ALC Transition Plans'!$O366="yes", IF('ALC Transition Plans'!Q366="X", IF('ALC Transition Plans'!R366,"X"," ")," "),"N/A")</f>
        <v xml:space="preserve"> </v>
      </c>
      <c r="F365" s="285" t="str">
        <f>IF('ALC Transition Plans'!$O366="yes",IF('ALC Transition Plans'!AQ366=1,"X"," "),"N/A")</f>
        <v>X</v>
      </c>
      <c r="G365" s="285" t="str">
        <f>IF('ALC Transition Plans'!$Z366="yes",IF('ALC Transition Plans'!AR366=1,"X"," "),"N/A")</f>
        <v>N/A</v>
      </c>
      <c r="H365" s="288">
        <f t="shared" si="14"/>
        <v>2</v>
      </c>
      <c r="I365" s="453" t="str">
        <f>'ALC Transition Plans'!BL366</f>
        <v>F</v>
      </c>
    </row>
    <row r="366" spans="1:9" x14ac:dyDescent="0.3">
      <c r="A366" s="289" t="s">
        <v>2</v>
      </c>
      <c r="B366" s="290" t="s">
        <v>332</v>
      </c>
      <c r="C366" s="285" t="str">
        <f>IF('ALC Transition Plans'!$C367="yes", IF('ALC Transition Plans'!E367="X", IF('ALC Transition Plans'!F367,"X"," ")," "),"N/A")</f>
        <v xml:space="preserve"> </v>
      </c>
      <c r="D366" s="287" t="str">
        <f>IF('ALC Transition Plans'!$C367="yes",IF('ALC Transition Plans'!AP367=1,"X"," "),"N/A")</f>
        <v>X</v>
      </c>
      <c r="E366" s="285" t="str">
        <f>IF('ALC Transition Plans'!$O367="yes", IF('ALC Transition Plans'!Q367="X", IF('ALC Transition Plans'!R367,"X"," ")," "),"N/A")</f>
        <v>N/A</v>
      </c>
      <c r="F366" s="285" t="str">
        <f>IF('ALC Transition Plans'!$O367="yes",IF('ALC Transition Plans'!AQ367=1,"X"," "),"N/A")</f>
        <v>N/A</v>
      </c>
      <c r="G366" s="285" t="str">
        <f>IF('ALC Transition Plans'!$Z367="yes",IF('ALC Transition Plans'!AR367=1,"X"," "),"N/A")</f>
        <v>X</v>
      </c>
      <c r="H366" s="288">
        <f t="shared" si="14"/>
        <v>2</v>
      </c>
      <c r="I366" s="453" t="str">
        <f>'ALC Transition Plans'!BL367</f>
        <v>F</v>
      </c>
    </row>
    <row r="367" spans="1:9" x14ac:dyDescent="0.3">
      <c r="A367" s="289" t="s">
        <v>2</v>
      </c>
      <c r="B367" s="290" t="s">
        <v>1595</v>
      </c>
      <c r="C367" s="285" t="str">
        <f>IF('ALC Transition Plans'!$C368="yes", IF('ALC Transition Plans'!E368="X", IF('ALC Transition Plans'!F368,"X"," ")," "),"N/A")</f>
        <v xml:space="preserve"> </v>
      </c>
      <c r="D367" s="287" t="str">
        <f>IF('ALC Transition Plans'!$C368="yes",IF('ALC Transition Plans'!AP368=1,"X"," "),"N/A")</f>
        <v>X</v>
      </c>
      <c r="E367" s="285" t="str">
        <f>IF('ALC Transition Plans'!$O368="yes", IF('ALC Transition Plans'!Q368="X", IF('ALC Transition Plans'!R368,"X"," ")," "),"N/A")</f>
        <v xml:space="preserve"> </v>
      </c>
      <c r="F367" s="285" t="str">
        <f>IF('ALC Transition Plans'!$O368="yes",IF('ALC Transition Plans'!AQ368=1,"X"," "),"N/A")</f>
        <v>X</v>
      </c>
      <c r="G367" s="285" t="str">
        <f>IF('ALC Transition Plans'!$Z368="yes",IF('ALC Transition Plans'!AR368=1,"X"," "),"N/A")</f>
        <v>X</v>
      </c>
      <c r="H367" s="288">
        <f t="shared" ref="H367" si="25">COUNTIF(C367:G367,"X")</f>
        <v>3</v>
      </c>
      <c r="I367" s="453" t="str">
        <f>'ALC Transition Plans'!BL368</f>
        <v>F</v>
      </c>
    </row>
    <row r="368" spans="1:9" x14ac:dyDescent="0.3">
      <c r="A368" s="289" t="s">
        <v>2</v>
      </c>
      <c r="B368" s="290" t="s">
        <v>1596</v>
      </c>
      <c r="C368" s="285" t="str">
        <f>IF('ALC Transition Plans'!$C369="yes", IF('ALC Transition Plans'!E369="X", IF('ALC Transition Plans'!F369,"X"," ")," "),"N/A")</f>
        <v xml:space="preserve"> </v>
      </c>
      <c r="D368" s="287" t="str">
        <f>IF('ALC Transition Plans'!$C369="yes",IF('ALC Transition Plans'!AP369=1,"X"," "),"N/A")</f>
        <v>X</v>
      </c>
      <c r="E368" s="285" t="str">
        <f>IF('ALC Transition Plans'!$O369="yes", IF('ALC Transition Plans'!Q369="X", IF('ALC Transition Plans'!R369,"X"," ")," "),"N/A")</f>
        <v xml:space="preserve"> </v>
      </c>
      <c r="F368" s="285" t="str">
        <f>IF('ALC Transition Plans'!$O369="yes",IF('ALC Transition Plans'!AQ369=1,"X"," "),"N/A")</f>
        <v>X</v>
      </c>
      <c r="G368" s="285" t="str">
        <f>IF('ALC Transition Plans'!$Z369="yes",IF('ALC Transition Plans'!AR369=1,"X"," "),"N/A")</f>
        <v>X</v>
      </c>
      <c r="H368" s="288">
        <f t="shared" ref="H368" si="26">COUNTIF(C368:G368,"X")</f>
        <v>3</v>
      </c>
      <c r="I368" s="453" t="str">
        <f>'ALC Transition Plans'!BL369</f>
        <v>F</v>
      </c>
    </row>
    <row r="369" spans="1:9" x14ac:dyDescent="0.3">
      <c r="A369" s="289" t="s">
        <v>2</v>
      </c>
      <c r="B369" s="290" t="s">
        <v>333</v>
      </c>
      <c r="C369" s="285" t="str">
        <f>IF('ALC Transition Plans'!$C370="yes", IF('ALC Transition Plans'!E370="X", IF('ALC Transition Plans'!F370,"X"," ")," "),"N/A")</f>
        <v xml:space="preserve"> </v>
      </c>
      <c r="D369" s="287" t="str">
        <f>IF('ALC Transition Plans'!$C370="yes",IF('ALC Transition Plans'!AP370=1,"X"," "),"N/A")</f>
        <v>X</v>
      </c>
      <c r="E369" s="285" t="str">
        <f>IF('ALC Transition Plans'!$O370="yes", IF('ALC Transition Plans'!Q370="X", IF('ALC Transition Plans'!R370,"X"," ")," "),"N/A")</f>
        <v xml:space="preserve"> </v>
      </c>
      <c r="F369" s="285" t="str">
        <f>IF('ALC Transition Plans'!$O370="yes",IF('ALC Transition Plans'!AQ370=1,"X"," "),"N/A")</f>
        <v>X</v>
      </c>
      <c r="G369" s="285" t="str">
        <f>IF('ALC Transition Plans'!$Z370="yes",IF('ALC Transition Plans'!AR370=1,"X"," "),"N/A")</f>
        <v>X</v>
      </c>
      <c r="H369" s="288">
        <f t="shared" si="14"/>
        <v>3</v>
      </c>
      <c r="I369" s="453" t="str">
        <f>'ALC Transition Plans'!BL370</f>
        <v>F</v>
      </c>
    </row>
    <row r="370" spans="1:9" x14ac:dyDescent="0.3">
      <c r="A370" s="289" t="s">
        <v>2</v>
      </c>
      <c r="B370" s="290" t="s">
        <v>2131</v>
      </c>
      <c r="C370" s="285" t="str">
        <f>IF('ALC Transition Plans'!$C371="yes", IF('ALC Transition Plans'!E371="X", IF('ALC Transition Plans'!F371,"X"," ")," "),"N/A")</f>
        <v xml:space="preserve"> </v>
      </c>
      <c r="D370" s="287" t="str">
        <f>IF('ALC Transition Plans'!$C371="yes",IF('ALC Transition Plans'!AP371=1,"X"," "),"N/A")</f>
        <v>X</v>
      </c>
      <c r="E370" s="285" t="str">
        <f>IF('ALC Transition Plans'!$O371="yes", IF('ALC Transition Plans'!Q371="X", IF('ALC Transition Plans'!R371,"X"," ")," "),"N/A")</f>
        <v xml:space="preserve"> </v>
      </c>
      <c r="F370" s="285" t="str">
        <f>IF('ALC Transition Plans'!$O371="yes",IF('ALC Transition Plans'!AQ371=1,"X"," "),"N/A")</f>
        <v>X</v>
      </c>
      <c r="G370" s="285" t="str">
        <f>IF('ALC Transition Plans'!$Z371="yes",IF('ALC Transition Plans'!AR371=1,"X"," "),"N/A")</f>
        <v>X</v>
      </c>
      <c r="H370" s="288">
        <f t="shared" ref="H370" si="27">COUNTIF(C370:G370,"X")</f>
        <v>3</v>
      </c>
      <c r="I370" s="453" t="str">
        <f>'ALC Transition Plans'!BL371</f>
        <v>F</v>
      </c>
    </row>
    <row r="371" spans="1:9" x14ac:dyDescent="0.3">
      <c r="A371" s="289" t="s">
        <v>2</v>
      </c>
      <c r="B371" s="290" t="s">
        <v>334</v>
      </c>
      <c r="C371" s="285" t="str">
        <f>IF('ALC Transition Plans'!$C372="yes", IF('ALC Transition Plans'!E372="X", IF('ALC Transition Plans'!F372,"X"," ")," "),"N/A")</f>
        <v xml:space="preserve"> </v>
      </c>
      <c r="D371" s="287" t="str">
        <f>IF('ALC Transition Plans'!$C372="yes",IF('ALC Transition Plans'!AP372=1,"X"," "),"N/A")</f>
        <v>X</v>
      </c>
      <c r="E371" s="285" t="str">
        <f>IF('ALC Transition Plans'!$O372="yes", IF('ALC Transition Plans'!Q372="X", IF('ALC Transition Plans'!R372,"X"," ")," "),"N/A")</f>
        <v>N/A</v>
      </c>
      <c r="F371" s="285" t="str">
        <f>IF('ALC Transition Plans'!$O372="yes",IF('ALC Transition Plans'!AQ372=1,"X"," "),"N/A")</f>
        <v>N/A</v>
      </c>
      <c r="G371" s="285" t="str">
        <f>IF('ALC Transition Plans'!$Z372="yes",IF('ALC Transition Plans'!AR372=1,"X"," "),"N/A")</f>
        <v>X</v>
      </c>
      <c r="H371" s="288">
        <f t="shared" si="14"/>
        <v>2</v>
      </c>
      <c r="I371" s="453" t="str">
        <f>'ALC Transition Plans'!BL372</f>
        <v>F</v>
      </c>
    </row>
    <row r="372" spans="1:9" x14ac:dyDescent="0.3">
      <c r="A372" s="289" t="s">
        <v>2</v>
      </c>
      <c r="B372" s="290" t="s">
        <v>2100</v>
      </c>
      <c r="C372" s="285" t="str">
        <f>IF('ALC Transition Plans'!$C374="yes", IF('ALC Transition Plans'!E374="X", IF('ALC Transition Plans'!F374,"X"," ")," "),"N/A")</f>
        <v>N/A</v>
      </c>
      <c r="D372" s="287" t="str">
        <f>IF('ALC Transition Plans'!$C374="yes",IF('ALC Transition Plans'!AP374=1,"X"," "),"N/A")</f>
        <v>N/A</v>
      </c>
      <c r="E372" s="285" t="str">
        <f>IF('ALC Transition Plans'!$O374="yes", IF('ALC Transition Plans'!Q374="X", IF('ALC Transition Plans'!R374,"X"," ")," "),"N/A")</f>
        <v xml:space="preserve"> </v>
      </c>
      <c r="F372" s="285" t="str">
        <f>IF('ALC Transition Plans'!$O374="yes",IF('ALC Transition Plans'!AQ374=1,"X"," "),"N/A")</f>
        <v xml:space="preserve"> </v>
      </c>
      <c r="G372" s="285" t="str">
        <f>IF('ALC Transition Plans'!$Z374="yes",IF('ALC Transition Plans'!AR374=1,"X"," "),"N/A")</f>
        <v>N/A</v>
      </c>
      <c r="H372" s="288">
        <f t="shared" ref="H372" si="28">COUNTIF(C372:G372,"X")</f>
        <v>0</v>
      </c>
      <c r="I372" s="453" t="str">
        <f>'ALC Transition Plans'!BL374</f>
        <v xml:space="preserve"> </v>
      </c>
    </row>
    <row r="373" spans="1:9" x14ac:dyDescent="0.3">
      <c r="A373" s="289" t="s">
        <v>2</v>
      </c>
      <c r="B373" s="290" t="s">
        <v>335</v>
      </c>
      <c r="C373" s="285" t="str">
        <f>IF('ALC Transition Plans'!$C375="yes", IF('ALC Transition Plans'!E375="X", IF('ALC Transition Plans'!F375,"X"," ")," "),"N/A")</f>
        <v xml:space="preserve"> </v>
      </c>
      <c r="D373" s="287" t="str">
        <f>IF('ALC Transition Plans'!$C375="yes",IF('ALC Transition Plans'!AP375=1,"X"," "),"N/A")</f>
        <v>X</v>
      </c>
      <c r="E373" s="285" t="str">
        <f>IF('ALC Transition Plans'!$O375="yes", IF('ALC Transition Plans'!Q375="X", IF('ALC Transition Plans'!R375,"X"," ")," "),"N/A")</f>
        <v xml:space="preserve"> </v>
      </c>
      <c r="F373" s="285" t="str">
        <f>IF('ALC Transition Plans'!$O375="yes",IF('ALC Transition Plans'!AQ375=1,"X"," "),"N/A")</f>
        <v>X</v>
      </c>
      <c r="G373" s="285" t="str">
        <f>IF('ALC Transition Plans'!$Z375="yes",IF('ALC Transition Plans'!AR375=1,"X"," "),"N/A")</f>
        <v>X</v>
      </c>
      <c r="H373" s="288">
        <f t="shared" si="14"/>
        <v>3</v>
      </c>
      <c r="I373" s="453" t="str">
        <f>'ALC Transition Plans'!BL375</f>
        <v>F</v>
      </c>
    </row>
    <row r="374" spans="1:9" x14ac:dyDescent="0.3">
      <c r="A374" s="289" t="s">
        <v>2</v>
      </c>
      <c r="B374" s="290" t="s">
        <v>2135</v>
      </c>
      <c r="C374" s="285" t="str">
        <f>IF('ALC Transition Plans'!$C376="yes", IF('ALC Transition Plans'!E376="X", IF('ALC Transition Plans'!F376,"X"," ")," "),"N/A")</f>
        <v xml:space="preserve"> </v>
      </c>
      <c r="D374" s="287" t="str">
        <f>IF('ALC Transition Plans'!$C376="yes",IF('ALC Transition Plans'!AP376=1,"X"," "),"N/A")</f>
        <v>X</v>
      </c>
      <c r="E374" s="285" t="str">
        <f>IF('ALC Transition Plans'!$O376="yes", IF('ALC Transition Plans'!Q376="X", IF('ALC Transition Plans'!R376,"X"," ")," "),"N/A")</f>
        <v xml:space="preserve"> </v>
      </c>
      <c r="F374" s="285" t="str">
        <f>IF('ALC Transition Plans'!$O376="yes",IF('ALC Transition Plans'!AQ376=1,"X"," "),"N/A")</f>
        <v>X</v>
      </c>
      <c r="G374" s="285" t="str">
        <f>IF('ALC Transition Plans'!$Z376="yes",IF('ALC Transition Plans'!AR376=1,"X"," "),"N/A")</f>
        <v>X</v>
      </c>
      <c r="H374" s="288">
        <f t="shared" ref="H374" si="29">COUNTIF(C374:G374,"X")</f>
        <v>3</v>
      </c>
      <c r="I374" s="453" t="str">
        <f>'ALC Transition Plans'!BL376</f>
        <v>F</v>
      </c>
    </row>
    <row r="375" spans="1:9" x14ac:dyDescent="0.3">
      <c r="A375" s="289" t="s">
        <v>2</v>
      </c>
      <c r="B375" s="290" t="s">
        <v>336</v>
      </c>
      <c r="C375" s="285" t="str">
        <f>IF('ALC Transition Plans'!$C377="yes", IF('ALC Transition Plans'!E377="X", IF('ALC Transition Plans'!F377,"X"," ")," "),"N/A")</f>
        <v xml:space="preserve"> </v>
      </c>
      <c r="D375" s="287" t="str">
        <f>IF('ALC Transition Plans'!$C377="yes",IF('ALC Transition Plans'!AP377=1,"X"," "),"N/A")</f>
        <v>X</v>
      </c>
      <c r="E375" s="285" t="str">
        <f>IF('ALC Transition Plans'!$O377="yes", IF('ALC Transition Plans'!Q377="X", IF('ALC Transition Plans'!R377,"X"," ")," "),"N/A")</f>
        <v>N/A</v>
      </c>
      <c r="F375" s="285" t="str">
        <f>IF('ALC Transition Plans'!$O377="yes",IF('ALC Transition Plans'!AQ377=1,"X"," "),"N/A")</f>
        <v>N/A</v>
      </c>
      <c r="G375" s="285" t="str">
        <f>IF('ALC Transition Plans'!$Z377="yes",IF('ALC Transition Plans'!AR377=1,"X"," "),"N/A")</f>
        <v>X</v>
      </c>
      <c r="H375" s="288">
        <f t="shared" si="14"/>
        <v>2</v>
      </c>
      <c r="I375" s="453" t="str">
        <f>'ALC Transition Plans'!BL377</f>
        <v>F</v>
      </c>
    </row>
    <row r="376" spans="1:9" x14ac:dyDescent="0.3">
      <c r="A376" s="289" t="s">
        <v>2</v>
      </c>
      <c r="B376" s="290" t="s">
        <v>337</v>
      </c>
      <c r="C376" s="285" t="str">
        <f>IF('ALC Transition Plans'!$C378="yes", IF('ALC Transition Plans'!E378="X", IF('ALC Transition Plans'!F378,"X"," ")," "),"N/A")</f>
        <v xml:space="preserve"> </v>
      </c>
      <c r="D376" s="287" t="str">
        <f>IF('ALC Transition Plans'!$C378="yes",IF('ALC Transition Plans'!AP378=1,"X"," "),"N/A")</f>
        <v>X</v>
      </c>
      <c r="E376" s="285" t="str">
        <f>IF('ALC Transition Plans'!$O378="yes", IF('ALC Transition Plans'!Q378="X", IF('ALC Transition Plans'!R378,"X"," ")," "),"N/A")</f>
        <v>N/A</v>
      </c>
      <c r="F376" s="285" t="str">
        <f>IF('ALC Transition Plans'!$O378="yes",IF('ALC Transition Plans'!AQ378=1,"X"," "),"N/A")</f>
        <v>N/A</v>
      </c>
      <c r="G376" s="285" t="str">
        <f>IF('ALC Transition Plans'!$Z378="yes",IF('ALC Transition Plans'!AR378=1,"X"," "),"N/A")</f>
        <v>X</v>
      </c>
      <c r="H376" s="288">
        <f t="shared" si="14"/>
        <v>2</v>
      </c>
      <c r="I376" s="453" t="str">
        <f>'ALC Transition Plans'!BL378</f>
        <v>F</v>
      </c>
    </row>
    <row r="377" spans="1:9" x14ac:dyDescent="0.3">
      <c r="A377" s="289" t="s">
        <v>2</v>
      </c>
      <c r="B377" s="290" t="s">
        <v>1904</v>
      </c>
      <c r="C377" s="285" t="str">
        <f>IF('ALC Transition Plans'!$C379="yes", IF('ALC Transition Plans'!E379="X", IF('ALC Transition Plans'!F379,"X"," ")," "),"N/A")</f>
        <v xml:space="preserve"> </v>
      </c>
      <c r="D377" s="287" t="str">
        <f>IF('ALC Transition Plans'!$C379="yes",IF('ALC Transition Plans'!AP379=1,"X"," "),"N/A")</f>
        <v>X</v>
      </c>
      <c r="E377" s="285" t="str">
        <f>IF('ALC Transition Plans'!$O379="yes", IF('ALC Transition Plans'!Q379="X", IF('ALC Transition Plans'!R379,"X"," ")," "),"N/A")</f>
        <v xml:space="preserve"> </v>
      </c>
      <c r="F377" s="285" t="str">
        <f>IF('ALC Transition Plans'!$O379="yes",IF('ALC Transition Plans'!AQ379=1,"X"," "),"N/A")</f>
        <v>X</v>
      </c>
      <c r="G377" s="285" t="str">
        <f>IF('ALC Transition Plans'!$Z379="yes",IF('ALC Transition Plans'!AR379=1,"X"," "),"N/A")</f>
        <v>X</v>
      </c>
      <c r="H377" s="288">
        <f t="shared" ref="H377" si="30">COUNTIF(C377:G377,"X")</f>
        <v>3</v>
      </c>
      <c r="I377" s="453" t="str">
        <f>'ALC Transition Plans'!BL379</f>
        <v>F</v>
      </c>
    </row>
    <row r="378" spans="1:9" x14ac:dyDescent="0.3">
      <c r="A378" s="289" t="s">
        <v>2</v>
      </c>
      <c r="B378" s="290" t="s">
        <v>1905</v>
      </c>
      <c r="C378" s="285" t="str">
        <f>IF('ALC Transition Plans'!$C380="yes", IF('ALC Transition Plans'!E380="X", IF('ALC Transition Plans'!F380,"X"," ")," "),"N/A")</f>
        <v xml:space="preserve"> </v>
      </c>
      <c r="D378" s="287" t="str">
        <f>IF('ALC Transition Plans'!$C380="yes",IF('ALC Transition Plans'!AP380=1,"X"," "),"N/A")</f>
        <v>X</v>
      </c>
      <c r="E378" s="285" t="str">
        <f>IF('ALC Transition Plans'!$O380="yes", IF('ALC Transition Plans'!Q380="X", IF('ALC Transition Plans'!R380,"X"," ")," "),"N/A")</f>
        <v xml:space="preserve"> </v>
      </c>
      <c r="F378" s="285" t="str">
        <f>IF('ALC Transition Plans'!$O380="yes",IF('ALC Transition Plans'!AQ380=1,"X"," "),"N/A")</f>
        <v>X</v>
      </c>
      <c r="G378" s="285" t="str">
        <f>IF('ALC Transition Plans'!$Z380="yes",IF('ALC Transition Plans'!AR380=1,"X"," "),"N/A")</f>
        <v>X</v>
      </c>
      <c r="H378" s="288">
        <f t="shared" ref="H378" si="31">COUNTIF(C378:G378,"X")</f>
        <v>3</v>
      </c>
      <c r="I378" s="453" t="str">
        <f>'ALC Transition Plans'!BL380</f>
        <v>F</v>
      </c>
    </row>
    <row r="379" spans="1:9" x14ac:dyDescent="0.3">
      <c r="A379" s="289" t="s">
        <v>2</v>
      </c>
      <c r="B379" s="290" t="s">
        <v>338</v>
      </c>
      <c r="C379" s="285" t="str">
        <f>IF('ALC Transition Plans'!$C381="yes", IF('ALC Transition Plans'!E381="X", IF('ALC Transition Plans'!F381,"X"," ")," "),"N/A")</f>
        <v xml:space="preserve"> </v>
      </c>
      <c r="D379" s="287" t="str">
        <f>IF('ALC Transition Plans'!$C381="yes",IF('ALC Transition Plans'!AP381=1,"X"," "),"N/A")</f>
        <v>X</v>
      </c>
      <c r="E379" s="285" t="str">
        <f>IF('ALC Transition Plans'!$O381="yes", IF('ALC Transition Plans'!Q381="X", IF('ALC Transition Plans'!R381,"X"," ")," "),"N/A")</f>
        <v xml:space="preserve"> </v>
      </c>
      <c r="F379" s="285" t="str">
        <f>IF('ALC Transition Plans'!$O381="yes",IF('ALC Transition Plans'!AQ381=1,"X"," "),"N/A")</f>
        <v>X</v>
      </c>
      <c r="G379" s="285" t="str">
        <f>IF('ALC Transition Plans'!$Z381="yes",IF('ALC Transition Plans'!AR381=1,"X"," "),"N/A")</f>
        <v>X</v>
      </c>
      <c r="H379" s="288">
        <f t="shared" si="14"/>
        <v>3</v>
      </c>
      <c r="I379" s="453" t="str">
        <f>'ALC Transition Plans'!BL381</f>
        <v>F</v>
      </c>
    </row>
    <row r="380" spans="1:9" x14ac:dyDescent="0.3">
      <c r="A380" s="289" t="s">
        <v>2</v>
      </c>
      <c r="B380" s="290" t="s">
        <v>339</v>
      </c>
      <c r="C380" s="285" t="str">
        <f>IF('ALC Transition Plans'!$C382="yes", IF('ALC Transition Plans'!E382="X", IF('ALC Transition Plans'!F382,"X"," ")," "),"N/A")</f>
        <v xml:space="preserve"> </v>
      </c>
      <c r="D380" s="287" t="str">
        <f>IF('ALC Transition Plans'!$C382="yes",IF('ALC Transition Plans'!AP382=1,"X"," "),"N/A")</f>
        <v>X</v>
      </c>
      <c r="E380" s="285" t="str">
        <f>IF('ALC Transition Plans'!$O382="yes", IF('ALC Transition Plans'!Q382="X", IF('ALC Transition Plans'!R382,"X"," ")," "),"N/A")</f>
        <v xml:space="preserve"> </v>
      </c>
      <c r="F380" s="285" t="str">
        <f>IF('ALC Transition Plans'!$O382="yes",IF('ALC Transition Plans'!AQ382=1,"X"," "),"N/A")</f>
        <v>X</v>
      </c>
      <c r="G380" s="285" t="str">
        <f>IF('ALC Transition Plans'!$Z382="yes",IF('ALC Transition Plans'!AR382=1,"X"," "),"N/A")</f>
        <v>X</v>
      </c>
      <c r="H380" s="288">
        <f t="shared" si="14"/>
        <v>3</v>
      </c>
      <c r="I380" s="453" t="str">
        <f>'ALC Transition Plans'!BL382</f>
        <v>F</v>
      </c>
    </row>
    <row r="381" spans="1:9" x14ac:dyDescent="0.3">
      <c r="A381" s="289" t="s">
        <v>2</v>
      </c>
      <c r="B381" s="290" t="s">
        <v>340</v>
      </c>
      <c r="C381" s="285" t="str">
        <f>IF('ALC Transition Plans'!$C383="yes", IF('ALC Transition Plans'!E383="X", IF('ALC Transition Plans'!F383,"X"," ")," "),"N/A")</f>
        <v xml:space="preserve"> </v>
      </c>
      <c r="D381" s="287" t="str">
        <f>IF('ALC Transition Plans'!$C383="yes",IF('ALC Transition Plans'!AP383=1,"X"," "),"N/A")</f>
        <v>X</v>
      </c>
      <c r="E381" s="285" t="str">
        <f>IF('ALC Transition Plans'!$O383="yes", IF('ALC Transition Plans'!Q383="X", IF('ALC Transition Plans'!R383,"X"," ")," "),"N/A")</f>
        <v>N/A</v>
      </c>
      <c r="F381" s="285" t="str">
        <f>IF('ALC Transition Plans'!$O383="yes",IF('ALC Transition Plans'!AQ383=1,"X"," "),"N/A")</f>
        <v>N/A</v>
      </c>
      <c r="G381" s="285" t="str">
        <f>IF('ALC Transition Plans'!$Z383="yes",IF('ALC Transition Plans'!AR383=1,"X"," "),"N/A")</f>
        <v>X</v>
      </c>
      <c r="H381" s="288">
        <f t="shared" si="14"/>
        <v>2</v>
      </c>
      <c r="I381" s="453" t="str">
        <f>'ALC Transition Plans'!BL383</f>
        <v>F</v>
      </c>
    </row>
    <row r="382" spans="1:9" x14ac:dyDescent="0.3">
      <c r="A382" s="289" t="s">
        <v>2</v>
      </c>
      <c r="B382" s="290" t="s">
        <v>341</v>
      </c>
      <c r="C382" s="285" t="str">
        <f>IF('ALC Transition Plans'!$C384="yes", IF('ALC Transition Plans'!E384="X", IF('ALC Transition Plans'!F384,"X"," ")," "),"N/A")</f>
        <v xml:space="preserve"> </v>
      </c>
      <c r="D382" s="287" t="str">
        <f>IF('ALC Transition Plans'!$C384="yes",IF('ALC Transition Plans'!AP384=1,"X"," "),"N/A")</f>
        <v>X</v>
      </c>
      <c r="E382" s="285" t="str">
        <f>IF('ALC Transition Plans'!$O384="yes", IF('ALC Transition Plans'!Q384="X", IF('ALC Transition Plans'!R384,"X"," ")," "),"N/A")</f>
        <v xml:space="preserve"> </v>
      </c>
      <c r="F382" s="285" t="str">
        <f>IF('ALC Transition Plans'!$O384="yes",IF('ALC Transition Plans'!AQ384=1,"X"," "),"N/A")</f>
        <v xml:space="preserve"> </v>
      </c>
      <c r="G382" s="285" t="str">
        <f>IF('ALC Transition Plans'!$Z384="yes",IF('ALC Transition Plans'!AR384=1,"X"," "),"N/A")</f>
        <v>X</v>
      </c>
      <c r="H382" s="288">
        <f t="shared" si="14"/>
        <v>2</v>
      </c>
      <c r="I382" s="453" t="str">
        <f>'ALC Transition Plans'!BL384</f>
        <v>P</v>
      </c>
    </row>
    <row r="383" spans="1:9" x14ac:dyDescent="0.3">
      <c r="A383" s="289" t="s">
        <v>2</v>
      </c>
      <c r="B383" s="290" t="s">
        <v>342</v>
      </c>
      <c r="C383" s="285" t="str">
        <f>IF('ALC Transition Plans'!$C385="yes", IF('ALC Transition Plans'!E385="X", IF('ALC Transition Plans'!F385,"X"," ")," "),"N/A")</f>
        <v xml:space="preserve"> </v>
      </c>
      <c r="D383" s="287" t="str">
        <f>IF('ALC Transition Plans'!$C385="yes",IF('ALC Transition Plans'!AP385=1,"X"," "),"N/A")</f>
        <v>X</v>
      </c>
      <c r="E383" s="285" t="str">
        <f>IF('ALC Transition Plans'!$O385="yes", IF('ALC Transition Plans'!Q385="X", IF('ALC Transition Plans'!R385,"X"," ")," "),"N/A")</f>
        <v xml:space="preserve"> </v>
      </c>
      <c r="F383" s="285" t="str">
        <f>IF('ALC Transition Plans'!$O385="yes",IF('ALC Transition Plans'!AQ385=1,"X"," "),"N/A")</f>
        <v>X</v>
      </c>
      <c r="G383" s="285" t="str">
        <f>IF('ALC Transition Plans'!$Z385="yes",IF('ALC Transition Plans'!AR385=1,"X"," "),"N/A")</f>
        <v>X</v>
      </c>
      <c r="H383" s="288">
        <f t="shared" si="14"/>
        <v>3</v>
      </c>
      <c r="I383" s="453" t="str">
        <f>'ALC Transition Plans'!BL385</f>
        <v>F</v>
      </c>
    </row>
    <row r="384" spans="1:9" x14ac:dyDescent="0.3">
      <c r="A384" s="289" t="s">
        <v>2</v>
      </c>
      <c r="B384" s="290" t="s">
        <v>343</v>
      </c>
      <c r="C384" s="285" t="str">
        <f>IF('ALC Transition Plans'!$C386="yes", IF('ALC Transition Plans'!E386="X", IF('ALC Transition Plans'!F386,"X"," ")," "),"N/A")</f>
        <v xml:space="preserve"> </v>
      </c>
      <c r="D384" s="287" t="str">
        <f>IF('ALC Transition Plans'!$C386="yes",IF('ALC Transition Plans'!AP386=1,"X"," "),"N/A")</f>
        <v>X</v>
      </c>
      <c r="E384" s="285" t="str">
        <f>IF('ALC Transition Plans'!$O386="yes", IF('ALC Transition Plans'!Q386="X", IF('ALC Transition Plans'!R386,"X"," ")," "),"N/A")</f>
        <v>N/A</v>
      </c>
      <c r="F384" s="285" t="str">
        <f>IF('ALC Transition Plans'!$O386="yes",IF('ALC Transition Plans'!AQ386=1,"X"," "),"N/A")</f>
        <v>N/A</v>
      </c>
      <c r="G384" s="285" t="str">
        <f>IF('ALC Transition Plans'!$Z386="yes",IF('ALC Transition Plans'!AR386=1,"X"," "),"N/A")</f>
        <v>N/A</v>
      </c>
      <c r="H384" s="288">
        <f t="shared" si="14"/>
        <v>1</v>
      </c>
      <c r="I384" s="453" t="str">
        <f>'ALC Transition Plans'!BL386</f>
        <v>F</v>
      </c>
    </row>
    <row r="385" spans="1:9" x14ac:dyDescent="0.3">
      <c r="A385" s="289" t="s">
        <v>2</v>
      </c>
      <c r="B385" s="290" t="s">
        <v>344</v>
      </c>
      <c r="C385" s="285" t="str">
        <f>IF('ALC Transition Plans'!$C387="yes", IF('ALC Transition Plans'!E387="X", IF('ALC Transition Plans'!F387,"X"," ")," "),"N/A")</f>
        <v xml:space="preserve"> </v>
      </c>
      <c r="D385" s="287" t="str">
        <f>IF('ALC Transition Plans'!$C387="yes",IF('ALC Transition Plans'!AP387=1,"X"," "),"N/A")</f>
        <v>X</v>
      </c>
      <c r="E385" s="285" t="str">
        <f>IF('ALC Transition Plans'!$O387="yes", IF('ALC Transition Plans'!Q387="X", IF('ALC Transition Plans'!R387,"X"," ")," "),"N/A")</f>
        <v>N/A</v>
      </c>
      <c r="F385" s="285" t="str">
        <f>IF('ALC Transition Plans'!$O387="yes",IF('ALC Transition Plans'!AQ387=1,"X"," "),"N/A")</f>
        <v>N/A</v>
      </c>
      <c r="G385" s="285" t="str">
        <f>IF('ALC Transition Plans'!$Z387="yes",IF('ALC Transition Plans'!AR387=1,"X"," "),"N/A")</f>
        <v>N/A</v>
      </c>
      <c r="H385" s="288">
        <f t="shared" si="14"/>
        <v>1</v>
      </c>
      <c r="I385" s="453" t="str">
        <f>'ALC Transition Plans'!BL387</f>
        <v>F</v>
      </c>
    </row>
    <row r="386" spans="1:9" x14ac:dyDescent="0.3">
      <c r="A386" s="289" t="s">
        <v>2</v>
      </c>
      <c r="B386" s="290" t="s">
        <v>345</v>
      </c>
      <c r="C386" s="285" t="str">
        <f>IF('ALC Transition Plans'!$C388="yes", IF('ALC Transition Plans'!E388="X", IF('ALC Transition Plans'!F388,"X"," ")," "),"N/A")</f>
        <v xml:space="preserve"> </v>
      </c>
      <c r="D386" s="287" t="str">
        <f>IF('ALC Transition Plans'!$C388="yes",IF('ALC Transition Plans'!AP388=1,"X"," "),"N/A")</f>
        <v>X</v>
      </c>
      <c r="E386" s="285" t="str">
        <f>IF('ALC Transition Plans'!$O388="yes", IF('ALC Transition Plans'!Q388="X", IF('ALC Transition Plans'!R388,"X"," ")," "),"N/A")</f>
        <v xml:space="preserve"> </v>
      </c>
      <c r="F386" s="285" t="str">
        <f>IF('ALC Transition Plans'!$O388="yes",IF('ALC Transition Plans'!AQ388=1,"X"," "),"N/A")</f>
        <v>X</v>
      </c>
      <c r="G386" s="285" t="str">
        <f>IF('ALC Transition Plans'!$Z388="yes",IF('ALC Transition Plans'!AR388=1,"X"," "),"N/A")</f>
        <v>X</v>
      </c>
      <c r="H386" s="288">
        <f t="shared" si="14"/>
        <v>3</v>
      </c>
      <c r="I386" s="453" t="str">
        <f>'ALC Transition Plans'!BL388</f>
        <v>F</v>
      </c>
    </row>
    <row r="387" spans="1:9" x14ac:dyDescent="0.3">
      <c r="A387" s="289" t="s">
        <v>2</v>
      </c>
      <c r="B387" s="290" t="s">
        <v>346</v>
      </c>
      <c r="C387" s="285" t="str">
        <f>IF('ALC Transition Plans'!$C389="yes", IF('ALC Transition Plans'!E389="X", IF('ALC Transition Plans'!F389,"X"," ")," "),"N/A")</f>
        <v xml:space="preserve"> </v>
      </c>
      <c r="D387" s="287" t="str">
        <f>IF('ALC Transition Plans'!$C389="yes",IF('ALC Transition Plans'!AP389=1,"X"," "),"N/A")</f>
        <v>X</v>
      </c>
      <c r="E387" s="285" t="str">
        <f>IF('ALC Transition Plans'!$O389="yes", IF('ALC Transition Plans'!Q389="X", IF('ALC Transition Plans'!R389,"X"," ")," "),"N/A")</f>
        <v xml:space="preserve"> </v>
      </c>
      <c r="F387" s="285" t="str">
        <f>IF('ALC Transition Plans'!$O389="yes",IF('ALC Transition Plans'!AQ389=1,"X"," "),"N/A")</f>
        <v>X</v>
      </c>
      <c r="G387" s="285" t="str">
        <f>IF('ALC Transition Plans'!$Z389="yes",IF('ALC Transition Plans'!AR389=1,"X"," "),"N/A")</f>
        <v>X</v>
      </c>
      <c r="H387" s="288">
        <f t="shared" si="14"/>
        <v>3</v>
      </c>
      <c r="I387" s="453" t="str">
        <f>'ALC Transition Plans'!BL389</f>
        <v>F</v>
      </c>
    </row>
    <row r="388" spans="1:9" x14ac:dyDescent="0.3">
      <c r="A388" s="289" t="s">
        <v>12</v>
      </c>
      <c r="B388" s="290" t="s">
        <v>347</v>
      </c>
      <c r="C388" s="285" t="str">
        <f>IF('ALC Transition Plans'!$C390="yes", IF('ALC Transition Plans'!E390="X", IF('ALC Transition Plans'!F390,"X"," ")," "),"N/A")</f>
        <v xml:space="preserve"> </v>
      </c>
      <c r="D388" s="287" t="str">
        <f>IF('ALC Transition Plans'!$C390="yes",IF('ALC Transition Plans'!AP390=1,"X"," "),"N/A")</f>
        <v xml:space="preserve"> </v>
      </c>
      <c r="E388" s="285" t="str">
        <f>IF('ALC Transition Plans'!$O390="yes", IF('ALC Transition Plans'!Q390="X", IF('ALC Transition Plans'!R390,"X"," ")," "),"N/A")</f>
        <v>N/A</v>
      </c>
      <c r="F388" s="285" t="str">
        <f>IF('ALC Transition Plans'!$O390="yes",IF('ALC Transition Plans'!AQ390=1,"X"," "),"N/A")</f>
        <v>N/A</v>
      </c>
      <c r="G388" s="285" t="str">
        <f>IF('ALC Transition Plans'!$Z390="yes",IF('ALC Transition Plans'!AR390=1,"X"," "),"N/A")</f>
        <v>N/A</v>
      </c>
      <c r="H388" s="288">
        <f t="shared" si="14"/>
        <v>0</v>
      </c>
      <c r="I388" s="453" t="str">
        <f>'ALC Transition Plans'!BL390</f>
        <v xml:space="preserve"> </v>
      </c>
    </row>
    <row r="389" spans="1:9" x14ac:dyDescent="0.3">
      <c r="A389" s="289" t="s">
        <v>12</v>
      </c>
      <c r="B389" s="290" t="s">
        <v>1918</v>
      </c>
      <c r="C389" s="285" t="str">
        <f>IF('ALC Transition Plans'!$C391="yes", IF('ALC Transition Plans'!E391="X", IF('ALC Transition Plans'!F391,"X"," ")," "),"N/A")</f>
        <v xml:space="preserve"> </v>
      </c>
      <c r="D389" s="287" t="str">
        <f>IF('ALC Transition Plans'!$C391="yes",IF('ALC Transition Plans'!AP391=1,"X"," "),"N/A")</f>
        <v>X</v>
      </c>
      <c r="E389" s="285" t="str">
        <f>IF('ALC Transition Plans'!$O391="yes", IF('ALC Transition Plans'!Q391="X", IF('ALC Transition Plans'!R391,"X"," ")," "),"N/A")</f>
        <v>N/A</v>
      </c>
      <c r="F389" s="285" t="str">
        <f>IF('ALC Transition Plans'!$O391="yes",IF('ALC Transition Plans'!AQ391=1,"X"," "),"N/A")</f>
        <v>N/A</v>
      </c>
      <c r="G389" s="285" t="str">
        <f>IF('ALC Transition Plans'!$Z391="yes",IF('ALC Transition Plans'!AR391=1,"X"," "),"N/A")</f>
        <v>N/A</v>
      </c>
      <c r="H389" s="288">
        <f t="shared" ref="H389" si="32">COUNTIF(C389:G389,"X")</f>
        <v>1</v>
      </c>
      <c r="I389" s="453" t="str">
        <f>'ALC Transition Plans'!BL391</f>
        <v>F</v>
      </c>
    </row>
    <row r="390" spans="1:9" x14ac:dyDescent="0.3">
      <c r="A390" s="289" t="s">
        <v>12</v>
      </c>
      <c r="B390" s="290" t="s">
        <v>348</v>
      </c>
      <c r="C390" s="285" t="str">
        <f>IF('ALC Transition Plans'!$C392="yes", IF('ALC Transition Plans'!E392="X", IF('ALC Transition Plans'!F392,"X"," ")," "),"N/A")</f>
        <v>N/A</v>
      </c>
      <c r="D390" s="287" t="str">
        <f>IF('ALC Transition Plans'!$C392="yes",IF('ALC Transition Plans'!AP392=1,"X"," "),"N/A")</f>
        <v>N/A</v>
      </c>
      <c r="E390" s="285" t="str">
        <f>IF('ALC Transition Plans'!$O392="yes", IF('ALC Transition Plans'!Q392="X", IF('ALC Transition Plans'!R392,"X"," ")," "),"N/A")</f>
        <v>N/A</v>
      </c>
      <c r="F390" s="285" t="str">
        <f>IF('ALC Transition Plans'!$O392="yes",IF('ALC Transition Plans'!AQ392=1,"X"," "),"N/A")</f>
        <v>N/A</v>
      </c>
      <c r="G390" s="285" t="str">
        <f>IF('ALC Transition Plans'!$Z392="yes",IF('ALC Transition Plans'!AR392=1,"X"," "),"N/A")</f>
        <v>X</v>
      </c>
      <c r="H390" s="288">
        <f t="shared" si="14"/>
        <v>1</v>
      </c>
      <c r="I390" s="453" t="str">
        <f>'ALC Transition Plans'!BL392</f>
        <v>F</v>
      </c>
    </row>
    <row r="391" spans="1:9" x14ac:dyDescent="0.3">
      <c r="A391" s="289" t="s">
        <v>350</v>
      </c>
      <c r="B391" s="290" t="s">
        <v>349</v>
      </c>
      <c r="C391" s="285" t="str">
        <f>IF('ALC Transition Plans'!$C393="yes", IF('ALC Transition Plans'!E393="X", IF('ALC Transition Plans'!F393,"X"," ")," "),"N/A")</f>
        <v xml:space="preserve"> </v>
      </c>
      <c r="D391" s="287" t="str">
        <f>IF('ALC Transition Plans'!$C393="yes",IF('ALC Transition Plans'!AP393=1,"X"," "),"N/A")</f>
        <v>X</v>
      </c>
      <c r="E391" s="285" t="str">
        <f>IF('ALC Transition Plans'!$O393="yes", IF('ALC Transition Plans'!Q393="X", IF('ALC Transition Plans'!R393,"X"," ")," "),"N/A")</f>
        <v xml:space="preserve"> </v>
      </c>
      <c r="F391" s="285" t="str">
        <f>IF('ALC Transition Plans'!$O393="yes",IF('ALC Transition Plans'!AQ393=1,"X"," "),"N/A")</f>
        <v>X</v>
      </c>
      <c r="G391" s="285" t="str">
        <f>IF('ALC Transition Plans'!$Z393="yes",IF('ALC Transition Plans'!AR393=1,"X"," "),"N/A")</f>
        <v>X</v>
      </c>
      <c r="H391" s="288">
        <f t="shared" si="14"/>
        <v>3</v>
      </c>
      <c r="I391" s="453" t="str">
        <f>'ALC Transition Plans'!BL393</f>
        <v>F</v>
      </c>
    </row>
    <row r="392" spans="1:9" x14ac:dyDescent="0.3">
      <c r="A392" s="289" t="s">
        <v>352</v>
      </c>
      <c r="B392" s="290" t="s">
        <v>351</v>
      </c>
      <c r="C392" s="285" t="str">
        <f>IF('ALC Transition Plans'!$C394="yes", IF('ALC Transition Plans'!E394="X", IF('ALC Transition Plans'!F394,"X"," ")," "),"N/A")</f>
        <v xml:space="preserve"> </v>
      </c>
      <c r="D392" s="287" t="str">
        <f>IF('ALC Transition Plans'!$C394="yes",IF('ALC Transition Plans'!AP394=1,"X"," "),"N/A")</f>
        <v>X</v>
      </c>
      <c r="E392" s="285" t="str">
        <f>IF('ALC Transition Plans'!$O394="yes", IF('ALC Transition Plans'!Q394="X", IF('ALC Transition Plans'!R394,"X"," ")," "),"N/A")</f>
        <v xml:space="preserve"> </v>
      </c>
      <c r="F392" s="285" t="str">
        <f>IF('ALC Transition Plans'!$O394="yes",IF('ALC Transition Plans'!AQ394=1,"X"," "),"N/A")</f>
        <v>X</v>
      </c>
      <c r="G392" s="285" t="str">
        <f>IF('ALC Transition Plans'!$Z394="yes",IF('ALC Transition Plans'!AR394=1,"X"," "),"N/A")</f>
        <v>X</v>
      </c>
      <c r="H392" s="288">
        <f t="shared" si="14"/>
        <v>3</v>
      </c>
      <c r="I392" s="453" t="str">
        <f>'ALC Transition Plans'!BL394</f>
        <v>F</v>
      </c>
    </row>
    <row r="393" spans="1:9" x14ac:dyDescent="0.3">
      <c r="A393" s="289" t="s">
        <v>352</v>
      </c>
      <c r="B393" s="290" t="s">
        <v>353</v>
      </c>
      <c r="C393" s="285" t="str">
        <f>IF('ALC Transition Plans'!$C395="yes", IF('ALC Transition Plans'!E395="X", IF('ALC Transition Plans'!F395,"X"," ")," "),"N/A")</f>
        <v xml:space="preserve"> </v>
      </c>
      <c r="D393" s="287" t="str">
        <f>IF('ALC Transition Plans'!$C395="yes",IF('ALC Transition Plans'!AP395=1,"X"," "),"N/A")</f>
        <v>X</v>
      </c>
      <c r="E393" s="285" t="str">
        <f>IF('ALC Transition Plans'!$O395="yes", IF('ALC Transition Plans'!Q395="X", IF('ALC Transition Plans'!R395,"X"," ")," "),"N/A")</f>
        <v xml:space="preserve"> </v>
      </c>
      <c r="F393" s="285" t="str">
        <f>IF('ALC Transition Plans'!$O395="yes",IF('ALC Transition Plans'!AQ395=1,"X"," "),"N/A")</f>
        <v>X</v>
      </c>
      <c r="G393" s="285" t="str">
        <f>IF('ALC Transition Plans'!$Z395="yes",IF('ALC Transition Plans'!AR395=1,"X"," "),"N/A")</f>
        <v>X</v>
      </c>
      <c r="H393" s="288">
        <f t="shared" si="14"/>
        <v>3</v>
      </c>
      <c r="I393" s="453" t="str">
        <f>'ALC Transition Plans'!BL395</f>
        <v>F</v>
      </c>
    </row>
    <row r="394" spans="1:9" x14ac:dyDescent="0.3">
      <c r="A394" s="289" t="s">
        <v>355</v>
      </c>
      <c r="B394" s="290" t="s">
        <v>354</v>
      </c>
      <c r="C394" s="285" t="str">
        <f>IF('ALC Transition Plans'!$C396="yes", IF('ALC Transition Plans'!E396="X", IF('ALC Transition Plans'!F396,"X"," ")," "),"N/A")</f>
        <v>X</v>
      </c>
      <c r="D394" s="287" t="str">
        <f>IF('ALC Transition Plans'!$C396="yes",IF('ALC Transition Plans'!AP396=1,"X"," "),"N/A")</f>
        <v xml:space="preserve"> </v>
      </c>
      <c r="E394" s="285" t="str">
        <f>IF('ALC Transition Plans'!$O396="yes", IF('ALC Transition Plans'!Q396="X", IF('ALC Transition Plans'!R396,"X"," ")," "),"N/A")</f>
        <v>X</v>
      </c>
      <c r="F394" s="285" t="str">
        <f>IF('ALC Transition Plans'!$O396="yes",IF('ALC Transition Plans'!AQ396=1,"X"," "),"N/A")</f>
        <v xml:space="preserve"> </v>
      </c>
      <c r="G394" s="285" t="str">
        <f>IF('ALC Transition Plans'!$Z396="yes",IF('ALC Transition Plans'!AR396=1,"X"," "),"N/A")</f>
        <v xml:space="preserve"> </v>
      </c>
      <c r="H394" s="288">
        <f t="shared" si="14"/>
        <v>2</v>
      </c>
      <c r="I394" s="453" t="str">
        <f>'ALC Transition Plans'!BL396</f>
        <v xml:space="preserve"> </v>
      </c>
    </row>
    <row r="395" spans="1:9" x14ac:dyDescent="0.3">
      <c r="A395" s="289" t="s">
        <v>357</v>
      </c>
      <c r="B395" s="290" t="s">
        <v>356</v>
      </c>
      <c r="C395" s="285" t="str">
        <f>IF('ALC Transition Plans'!$C397="yes", IF('ALC Transition Plans'!E397="X", IF('ALC Transition Plans'!F397,"X"," ")," "),"N/A")</f>
        <v xml:space="preserve"> </v>
      </c>
      <c r="D395" s="287" t="str">
        <f>IF('ALC Transition Plans'!$C397="yes",IF('ALC Transition Plans'!AP397=1,"X"," "),"N/A")</f>
        <v>X</v>
      </c>
      <c r="E395" s="285" t="str">
        <f>IF('ALC Transition Plans'!$O397="yes", IF('ALC Transition Plans'!Q397="X", IF('ALC Transition Plans'!R397,"X"," ")," "),"N/A")</f>
        <v xml:space="preserve"> </v>
      </c>
      <c r="F395" s="285" t="str">
        <f>IF('ALC Transition Plans'!$O397="yes",IF('ALC Transition Plans'!AQ397=1,"X"," "),"N/A")</f>
        <v>X</v>
      </c>
      <c r="G395" s="285" t="str">
        <f>IF('ALC Transition Plans'!$Z397="yes",IF('ALC Transition Plans'!AR397=1,"X"," "),"N/A")</f>
        <v>X</v>
      </c>
      <c r="H395" s="288">
        <f t="shared" si="14"/>
        <v>3</v>
      </c>
      <c r="I395" s="453" t="str">
        <f>'ALC Transition Plans'!BL397</f>
        <v>F</v>
      </c>
    </row>
    <row r="396" spans="1:9" x14ac:dyDescent="0.3">
      <c r="A396" s="289" t="s">
        <v>357</v>
      </c>
      <c r="B396" s="290" t="s">
        <v>358</v>
      </c>
      <c r="C396" s="285" t="str">
        <f>IF('ALC Transition Plans'!$C398="yes", IF('ALC Transition Plans'!E398="X", IF('ALC Transition Plans'!F398,"X"," ")," "),"N/A")</f>
        <v xml:space="preserve"> </v>
      </c>
      <c r="D396" s="287" t="str">
        <f>IF('ALC Transition Plans'!$C398="yes",IF('ALC Transition Plans'!AP398=1,"X"," "),"N/A")</f>
        <v>X</v>
      </c>
      <c r="E396" s="285" t="str">
        <f>IF('ALC Transition Plans'!$O398="yes", IF('ALC Transition Plans'!Q398="X", IF('ALC Transition Plans'!R398,"X"," ")," "),"N/A")</f>
        <v xml:space="preserve"> </v>
      </c>
      <c r="F396" s="285" t="str">
        <f>IF('ALC Transition Plans'!$O398="yes",IF('ALC Transition Plans'!AQ398=1,"X"," "),"N/A")</f>
        <v xml:space="preserve"> </v>
      </c>
      <c r="G396" s="285" t="str">
        <f>IF('ALC Transition Plans'!$Z398="yes",IF('ALC Transition Plans'!AR398=1,"X"," "),"N/A")</f>
        <v>X</v>
      </c>
      <c r="H396" s="288">
        <f t="shared" si="14"/>
        <v>2</v>
      </c>
      <c r="I396" s="453" t="str">
        <f>'ALC Transition Plans'!BL398</f>
        <v>P</v>
      </c>
    </row>
    <row r="397" spans="1:9" x14ac:dyDescent="0.3">
      <c r="A397" s="289" t="s">
        <v>360</v>
      </c>
      <c r="B397" s="290" t="s">
        <v>359</v>
      </c>
      <c r="C397" s="285" t="str">
        <f>IF('ALC Transition Plans'!$C399="yes", IF('ALC Transition Plans'!E399="X", IF('ALC Transition Plans'!F399,"X"," ")," "),"N/A")</f>
        <v xml:space="preserve"> </v>
      </c>
      <c r="D397" s="287" t="str">
        <f>IF('ALC Transition Plans'!$C399="yes",IF('ALC Transition Plans'!AP399=1,"X"," "),"N/A")</f>
        <v>X</v>
      </c>
      <c r="E397" s="285" t="str">
        <f>IF('ALC Transition Plans'!$O399="yes", IF('ALC Transition Plans'!Q399="X", IF('ALC Transition Plans'!R399,"X"," ")," "),"N/A")</f>
        <v xml:space="preserve"> </v>
      </c>
      <c r="F397" s="285" t="str">
        <f>IF('ALC Transition Plans'!$O399="yes",IF('ALC Transition Plans'!AQ399=1,"X"," "),"N/A")</f>
        <v>X</v>
      </c>
      <c r="G397" s="285" t="str">
        <f>IF('ALC Transition Plans'!$Z399="yes",IF('ALC Transition Plans'!AR399=1,"X"," "),"N/A")</f>
        <v>X</v>
      </c>
      <c r="H397" s="288">
        <f t="shared" si="14"/>
        <v>3</v>
      </c>
      <c r="I397" s="453" t="str">
        <f>'ALC Transition Plans'!BL399</f>
        <v>F</v>
      </c>
    </row>
    <row r="398" spans="1:9" x14ac:dyDescent="0.3">
      <c r="A398" s="289" t="s">
        <v>360</v>
      </c>
      <c r="B398" s="290" t="s">
        <v>361</v>
      </c>
      <c r="C398" s="285" t="str">
        <f>IF('ALC Transition Plans'!$C400="yes", IF('ALC Transition Plans'!E400="X", IF('ALC Transition Plans'!F400,"X"," ")," "),"N/A")</f>
        <v xml:space="preserve"> </v>
      </c>
      <c r="D398" s="287" t="str">
        <f>IF('ALC Transition Plans'!$C400="yes",IF('ALC Transition Plans'!AP400=1,"X"," "),"N/A")</f>
        <v>X</v>
      </c>
      <c r="E398" s="285" t="str">
        <f>IF('ALC Transition Plans'!$O400="yes", IF('ALC Transition Plans'!Q400="X", IF('ALC Transition Plans'!R400,"X"," ")," "),"N/A")</f>
        <v>N/A</v>
      </c>
      <c r="F398" s="285" t="str">
        <f>IF('ALC Transition Plans'!$O400="yes",IF('ALC Transition Plans'!AQ400=1,"X"," "),"N/A")</f>
        <v>N/A</v>
      </c>
      <c r="G398" s="285" t="str">
        <f>IF('ALC Transition Plans'!$Z400="yes",IF('ALC Transition Plans'!AR400=1,"X"," "),"N/A")</f>
        <v>X</v>
      </c>
      <c r="H398" s="288">
        <f t="shared" si="14"/>
        <v>2</v>
      </c>
      <c r="I398" s="453" t="str">
        <f>'ALC Transition Plans'!BL400</f>
        <v>F</v>
      </c>
    </row>
    <row r="399" spans="1:9" x14ac:dyDescent="0.3">
      <c r="A399" s="289" t="s">
        <v>363</v>
      </c>
      <c r="B399" s="290" t="s">
        <v>362</v>
      </c>
      <c r="C399" s="285" t="str">
        <f>IF('ALC Transition Plans'!$C401="yes", IF('ALC Transition Plans'!E401="X", IF('ALC Transition Plans'!F401,"X"," ")," "),"N/A")</f>
        <v xml:space="preserve"> </v>
      </c>
      <c r="D399" s="287" t="str">
        <f>IF('ALC Transition Plans'!$C401="yes",IF('ALC Transition Plans'!AP401=1,"X"," "),"N/A")</f>
        <v>X</v>
      </c>
      <c r="E399" s="285" t="str">
        <f>IF('ALC Transition Plans'!$O401="yes", IF('ALC Transition Plans'!Q401="X", IF('ALC Transition Plans'!R401,"X"," ")," "),"N/A")</f>
        <v xml:space="preserve"> </v>
      </c>
      <c r="F399" s="285" t="str">
        <f>IF('ALC Transition Plans'!$O401="yes",IF('ALC Transition Plans'!AQ401=1,"X"," "),"N/A")</f>
        <v>X</v>
      </c>
      <c r="G399" s="285" t="str">
        <f>IF('ALC Transition Plans'!$Z401="yes",IF('ALC Transition Plans'!AR401=1,"X"," "),"N/A")</f>
        <v>X</v>
      </c>
      <c r="H399" s="288">
        <f t="shared" si="14"/>
        <v>3</v>
      </c>
      <c r="I399" s="453" t="str">
        <f>'ALC Transition Plans'!BL401</f>
        <v>F</v>
      </c>
    </row>
    <row r="400" spans="1:9" x14ac:dyDescent="0.3">
      <c r="A400" s="289" t="s">
        <v>363</v>
      </c>
      <c r="B400" s="290" t="s">
        <v>364</v>
      </c>
      <c r="C400" s="285" t="str">
        <f>IF('ALC Transition Plans'!$C402="yes", IF('ALC Transition Plans'!E402="X", IF('ALC Transition Plans'!F402,"X"," ")," "),"N/A")</f>
        <v xml:space="preserve"> </v>
      </c>
      <c r="D400" s="287" t="str">
        <f>IF('ALC Transition Plans'!$C402="yes",IF('ALC Transition Plans'!AP402=1,"X"," "),"N/A")</f>
        <v>X</v>
      </c>
      <c r="E400" s="285" t="str">
        <f>IF('ALC Transition Plans'!$O402="yes", IF('ALC Transition Plans'!Q402="X", IF('ALC Transition Plans'!R402,"X"," ")," "),"N/A")</f>
        <v xml:space="preserve"> </v>
      </c>
      <c r="F400" s="285" t="str">
        <f>IF('ALC Transition Plans'!$O402="yes",IF('ALC Transition Plans'!AQ402=1,"X"," "),"N/A")</f>
        <v>X</v>
      </c>
      <c r="G400" s="285" t="str">
        <f>IF('ALC Transition Plans'!$Z402="yes",IF('ALC Transition Plans'!AR402=1,"X"," "),"N/A")</f>
        <v>X</v>
      </c>
      <c r="H400" s="288">
        <f t="shared" si="14"/>
        <v>3</v>
      </c>
      <c r="I400" s="453" t="str">
        <f>'ALC Transition Plans'!BL402</f>
        <v>F</v>
      </c>
    </row>
    <row r="401" spans="1:9" x14ac:dyDescent="0.3">
      <c r="A401" s="289" t="s">
        <v>363</v>
      </c>
      <c r="B401" s="290" t="s">
        <v>365</v>
      </c>
      <c r="C401" s="285" t="str">
        <f>IF('ALC Transition Plans'!$C403="yes", IF('ALC Transition Plans'!E403="X", IF('ALC Transition Plans'!F403,"X"," ")," "),"N/A")</f>
        <v xml:space="preserve"> </v>
      </c>
      <c r="D401" s="287" t="str">
        <f>IF('ALC Transition Plans'!$C403="yes",IF('ALC Transition Plans'!AP403=1,"X"," "),"N/A")</f>
        <v>X</v>
      </c>
      <c r="E401" s="285" t="str">
        <f>IF('ALC Transition Plans'!$O403="yes", IF('ALC Transition Plans'!Q403="X", IF('ALC Transition Plans'!R403,"X"," ")," "),"N/A")</f>
        <v xml:space="preserve"> </v>
      </c>
      <c r="F401" s="285" t="str">
        <f>IF('ALC Transition Plans'!$O403="yes",IF('ALC Transition Plans'!AQ403=1,"X"," "),"N/A")</f>
        <v>X</v>
      </c>
      <c r="G401" s="285" t="str">
        <f>IF('ALC Transition Plans'!$Z403="yes",IF('ALC Transition Plans'!AR403=1,"X"," "),"N/A")</f>
        <v>X</v>
      </c>
      <c r="H401" s="288">
        <f t="shared" si="14"/>
        <v>3</v>
      </c>
      <c r="I401" s="453" t="str">
        <f>'ALC Transition Plans'!BL403</f>
        <v>F</v>
      </c>
    </row>
    <row r="402" spans="1:9" x14ac:dyDescent="0.3">
      <c r="A402" s="289" t="s">
        <v>363</v>
      </c>
      <c r="B402" s="290" t="s">
        <v>366</v>
      </c>
      <c r="C402" s="285" t="str">
        <f>IF('ALC Transition Plans'!$C404="yes", IF('ALC Transition Plans'!E404="X", IF('ALC Transition Plans'!F404,"X"," ")," "),"N/A")</f>
        <v xml:space="preserve"> </v>
      </c>
      <c r="D402" s="287" t="str">
        <f>IF('ALC Transition Plans'!$C404="yes",IF('ALC Transition Plans'!AP404=1,"X"," "),"N/A")</f>
        <v>X</v>
      </c>
      <c r="E402" s="285" t="str">
        <f>IF('ALC Transition Plans'!$O404="yes", IF('ALC Transition Plans'!Q404="X", IF('ALC Transition Plans'!R404,"X"," ")," "),"N/A")</f>
        <v xml:space="preserve"> </v>
      </c>
      <c r="F402" s="285" t="str">
        <f>IF('ALC Transition Plans'!$O404="yes",IF('ALC Transition Plans'!AQ404=1,"X"," "),"N/A")</f>
        <v>X</v>
      </c>
      <c r="G402" s="285" t="str">
        <f>IF('ALC Transition Plans'!$Z404="yes",IF('ALC Transition Plans'!AR404=1,"X"," "),"N/A")</f>
        <v>X</v>
      </c>
      <c r="H402" s="288">
        <f t="shared" si="14"/>
        <v>3</v>
      </c>
      <c r="I402" s="453" t="str">
        <f>'ALC Transition Plans'!BL404</f>
        <v>F</v>
      </c>
    </row>
    <row r="403" spans="1:9" x14ac:dyDescent="0.3">
      <c r="A403" s="289" t="s">
        <v>363</v>
      </c>
      <c r="B403" s="290" t="s">
        <v>367</v>
      </c>
      <c r="C403" s="285" t="str">
        <f>IF('ALC Transition Plans'!$C405="yes", IF('ALC Transition Plans'!E405="X", IF('ALC Transition Plans'!F405,"X"," ")," "),"N/A")</f>
        <v xml:space="preserve"> </v>
      </c>
      <c r="D403" s="287" t="str">
        <f>IF('ALC Transition Plans'!$C405="yes",IF('ALC Transition Plans'!AP405=1,"X"," "),"N/A")</f>
        <v>X</v>
      </c>
      <c r="E403" s="285" t="str">
        <f>IF('ALC Transition Plans'!$O405="yes", IF('ALC Transition Plans'!Q405="X", IF('ALC Transition Plans'!R405,"X"," ")," "),"N/A")</f>
        <v xml:space="preserve"> </v>
      </c>
      <c r="F403" s="285" t="str">
        <f>IF('ALC Transition Plans'!$O405="yes",IF('ALC Transition Plans'!AQ405=1,"X"," "),"N/A")</f>
        <v>X</v>
      </c>
      <c r="G403" s="285" t="str">
        <f>IF('ALC Transition Plans'!$Z405="yes",IF('ALC Transition Plans'!AR405=1,"X"," "),"N/A")</f>
        <v>X</v>
      </c>
      <c r="H403" s="288">
        <f t="shared" si="14"/>
        <v>3</v>
      </c>
      <c r="I403" s="453" t="str">
        <f>'ALC Transition Plans'!BL405</f>
        <v>F</v>
      </c>
    </row>
    <row r="404" spans="1:9" x14ac:dyDescent="0.3">
      <c r="A404" s="289" t="s">
        <v>363</v>
      </c>
      <c r="B404" s="290" t="s">
        <v>368</v>
      </c>
      <c r="C404" s="285" t="str">
        <f>IF('ALC Transition Plans'!$C406="yes", IF('ALC Transition Plans'!E406="X", IF('ALC Transition Plans'!F406,"X"," ")," "),"N/A")</f>
        <v xml:space="preserve"> </v>
      </c>
      <c r="D404" s="287" t="str">
        <f>IF('ALC Transition Plans'!$C406="yes",IF('ALC Transition Plans'!AP406=1,"X"," "),"N/A")</f>
        <v>X</v>
      </c>
      <c r="E404" s="285" t="str">
        <f>IF('ALC Transition Plans'!$O406="yes", IF('ALC Transition Plans'!Q406="X", IF('ALC Transition Plans'!R406,"X"," ")," "),"N/A")</f>
        <v>N/A</v>
      </c>
      <c r="F404" s="285" t="str">
        <f>IF('ALC Transition Plans'!$O406="yes",IF('ALC Transition Plans'!AQ406=1,"X"," "),"N/A")</f>
        <v>N/A</v>
      </c>
      <c r="G404" s="285" t="str">
        <f>IF('ALC Transition Plans'!$Z406="yes",IF('ALC Transition Plans'!AR406=1,"X"," "),"N/A")</f>
        <v>X</v>
      </c>
      <c r="H404" s="288">
        <f t="shared" si="14"/>
        <v>2</v>
      </c>
      <c r="I404" s="453" t="str">
        <f>'ALC Transition Plans'!BL406</f>
        <v>F</v>
      </c>
    </row>
    <row r="405" spans="1:9" x14ac:dyDescent="0.3">
      <c r="A405" s="289" t="s">
        <v>363</v>
      </c>
      <c r="B405" s="290" t="s">
        <v>369</v>
      </c>
      <c r="C405" s="285" t="str">
        <f>IF('ALC Transition Plans'!$C407="yes", IF('ALC Transition Plans'!E407="X", IF('ALC Transition Plans'!F407,"X"," ")," "),"N/A")</f>
        <v xml:space="preserve"> </v>
      </c>
      <c r="D405" s="287" t="str">
        <f>IF('ALC Transition Plans'!$C407="yes",IF('ALC Transition Plans'!AP407=1,"X"," "),"N/A")</f>
        <v>X</v>
      </c>
      <c r="E405" s="285" t="str">
        <f>IF('ALC Transition Plans'!$O407="yes", IF('ALC Transition Plans'!Q407="X", IF('ALC Transition Plans'!R407,"X"," ")," "),"N/A")</f>
        <v xml:space="preserve"> </v>
      </c>
      <c r="F405" s="285" t="str">
        <f>IF('ALC Transition Plans'!$O407="yes",IF('ALC Transition Plans'!AQ407=1,"X"," "),"N/A")</f>
        <v>X</v>
      </c>
      <c r="G405" s="285" t="str">
        <f>IF('ALC Transition Plans'!$Z407="yes",IF('ALC Transition Plans'!AR407=1,"X"," "),"N/A")</f>
        <v>X</v>
      </c>
      <c r="H405" s="288">
        <f t="shared" si="14"/>
        <v>3</v>
      </c>
      <c r="I405" s="453" t="str">
        <f>'ALC Transition Plans'!BL407</f>
        <v>F</v>
      </c>
    </row>
    <row r="406" spans="1:9" x14ac:dyDescent="0.3">
      <c r="A406" s="289" t="s">
        <v>363</v>
      </c>
      <c r="B406" s="290" t="s">
        <v>370</v>
      </c>
      <c r="C406" s="285" t="str">
        <f>IF('ALC Transition Plans'!$C408="yes", IF('ALC Transition Plans'!E408="X", IF('ALC Transition Plans'!F408,"X"," ")," "),"N/A")</f>
        <v xml:space="preserve"> </v>
      </c>
      <c r="D406" s="287" t="str">
        <f>IF('ALC Transition Plans'!$C408="yes",IF('ALC Transition Plans'!AP408=1,"X"," "),"N/A")</f>
        <v>X</v>
      </c>
      <c r="E406" s="285" t="str">
        <f>IF('ALC Transition Plans'!$O408="yes", IF('ALC Transition Plans'!Q408="X", IF('ALC Transition Plans'!R408,"X"," ")," "),"N/A")</f>
        <v>N/A</v>
      </c>
      <c r="F406" s="285" t="str">
        <f>IF('ALC Transition Plans'!$O408="yes",IF('ALC Transition Plans'!AQ408=1,"X"," "),"N/A")</f>
        <v>N/A</v>
      </c>
      <c r="G406" s="285" t="str">
        <f>IF('ALC Transition Plans'!$Z408="yes",IF('ALC Transition Plans'!AR408=1,"X"," "),"N/A")</f>
        <v>X</v>
      </c>
      <c r="H406" s="288">
        <f t="shared" si="14"/>
        <v>2</v>
      </c>
      <c r="I406" s="453" t="str">
        <f>'ALC Transition Plans'!BL408</f>
        <v>F</v>
      </c>
    </row>
    <row r="407" spans="1:9" x14ac:dyDescent="0.3">
      <c r="A407" s="289" t="s">
        <v>363</v>
      </c>
      <c r="B407" s="290" t="s">
        <v>371</v>
      </c>
      <c r="C407" s="285" t="str">
        <f>IF('ALC Transition Plans'!$C409="yes", IF('ALC Transition Plans'!E409="X", IF('ALC Transition Plans'!F409,"X"," ")," "),"N/A")</f>
        <v xml:space="preserve"> </v>
      </c>
      <c r="D407" s="287" t="str">
        <f>IF('ALC Transition Plans'!$C409="yes",IF('ALC Transition Plans'!AP409=1,"X"," "),"N/A")</f>
        <v>X</v>
      </c>
      <c r="E407" s="285" t="str">
        <f>IF('ALC Transition Plans'!$O409="yes", IF('ALC Transition Plans'!Q409="X", IF('ALC Transition Plans'!R409,"X"," ")," "),"N/A")</f>
        <v>N/A</v>
      </c>
      <c r="F407" s="285" t="str">
        <f>IF('ALC Transition Plans'!$O409="yes",IF('ALC Transition Plans'!AQ409=1,"X"," "),"N/A")</f>
        <v>N/A</v>
      </c>
      <c r="G407" s="285" t="str">
        <f>IF('ALC Transition Plans'!$Z409="yes",IF('ALC Transition Plans'!AR409=1,"X"," "),"N/A")</f>
        <v>X</v>
      </c>
      <c r="H407" s="288">
        <f t="shared" si="14"/>
        <v>2</v>
      </c>
      <c r="I407" s="453" t="str">
        <f>'ALC Transition Plans'!BL409</f>
        <v>F</v>
      </c>
    </row>
    <row r="408" spans="1:9" x14ac:dyDescent="0.3">
      <c r="A408" s="289" t="s">
        <v>373</v>
      </c>
      <c r="B408" s="290" t="s">
        <v>372</v>
      </c>
      <c r="C408" s="285" t="str">
        <f>IF('ALC Transition Plans'!$C410="yes", IF('ALC Transition Plans'!E410="X", IF('ALC Transition Plans'!F410,"X"," ")," "),"N/A")</f>
        <v xml:space="preserve"> </v>
      </c>
      <c r="D408" s="287" t="str">
        <f>IF('ALC Transition Plans'!$C410="yes",IF('ALC Transition Plans'!AP410=1,"X"," "),"N/A")</f>
        <v>X</v>
      </c>
      <c r="E408" s="285" t="str">
        <f>IF('ALC Transition Plans'!$O410="yes", IF('ALC Transition Plans'!Q410="X", IF('ALC Transition Plans'!R410,"X"," ")," "),"N/A")</f>
        <v xml:space="preserve"> </v>
      </c>
      <c r="F408" s="285" t="str">
        <f>IF('ALC Transition Plans'!$O410="yes",IF('ALC Transition Plans'!AQ410=1,"X"," "),"N/A")</f>
        <v>X</v>
      </c>
      <c r="G408" s="285" t="str">
        <f>IF('ALC Transition Plans'!$Z410="yes",IF('ALC Transition Plans'!AR410=1,"X"," "),"N/A")</f>
        <v>X</v>
      </c>
      <c r="H408" s="288">
        <f t="shared" si="14"/>
        <v>3</v>
      </c>
      <c r="I408" s="453" t="str">
        <f>'ALC Transition Plans'!BL410</f>
        <v>F</v>
      </c>
    </row>
    <row r="409" spans="1:9" x14ac:dyDescent="0.3">
      <c r="A409" s="289" t="s">
        <v>375</v>
      </c>
      <c r="B409" s="290" t="s">
        <v>374</v>
      </c>
      <c r="C409" s="285" t="str">
        <f>IF('ALC Transition Plans'!$C411="yes", IF('ALC Transition Plans'!E411="X", IF('ALC Transition Plans'!F411,"X"," ")," "),"N/A")</f>
        <v xml:space="preserve"> </v>
      </c>
      <c r="D409" s="287" t="str">
        <f>IF('ALC Transition Plans'!$C411="yes",IF('ALC Transition Plans'!AP411=1,"X"," "),"N/A")</f>
        <v>X</v>
      </c>
      <c r="E409" s="285" t="str">
        <f>IF('ALC Transition Plans'!$O411="yes", IF('ALC Transition Plans'!Q411="X", IF('ALC Transition Plans'!R411,"X"," ")," "),"N/A")</f>
        <v xml:space="preserve"> </v>
      </c>
      <c r="F409" s="285" t="str">
        <f>IF('ALC Transition Plans'!$O411="yes",IF('ALC Transition Plans'!AQ411=1,"X"," "),"N/A")</f>
        <v>X</v>
      </c>
      <c r="G409" s="285" t="str">
        <f>IF('ALC Transition Plans'!$Z411="yes",IF('ALC Transition Plans'!AR411=1,"X"," "),"N/A")</f>
        <v>X</v>
      </c>
      <c r="H409" s="288">
        <f t="shared" si="14"/>
        <v>3</v>
      </c>
      <c r="I409" s="453" t="str">
        <f>'ALC Transition Plans'!BL411</f>
        <v>F</v>
      </c>
    </row>
    <row r="410" spans="1:9" x14ac:dyDescent="0.3">
      <c r="A410" s="289" t="s">
        <v>377</v>
      </c>
      <c r="B410" s="290" t="s">
        <v>376</v>
      </c>
      <c r="C410" s="285" t="str">
        <f>IF('ALC Transition Plans'!$C412="yes", IF('ALC Transition Plans'!E412="X", IF('ALC Transition Plans'!F412,"X"," ")," "),"N/A")</f>
        <v xml:space="preserve"> </v>
      </c>
      <c r="D410" s="287" t="str">
        <f>IF('ALC Transition Plans'!$C412="yes",IF('ALC Transition Plans'!AP412=1,"X"," "),"N/A")</f>
        <v>X</v>
      </c>
      <c r="E410" s="285" t="str">
        <f>IF('ALC Transition Plans'!$O412="yes", IF('ALC Transition Plans'!Q412="X", IF('ALC Transition Plans'!R412,"X"," ")," "),"N/A")</f>
        <v xml:space="preserve"> </v>
      </c>
      <c r="F410" s="285" t="str">
        <f>IF('ALC Transition Plans'!$O412="yes",IF('ALC Transition Plans'!AQ412=1,"X"," "),"N/A")</f>
        <v>X</v>
      </c>
      <c r="G410" s="285" t="str">
        <f>IF('ALC Transition Plans'!$Z412="yes",IF('ALC Transition Plans'!AR412=1,"X"," "),"N/A")</f>
        <v>X</v>
      </c>
      <c r="H410" s="288">
        <f t="shared" si="14"/>
        <v>3</v>
      </c>
      <c r="I410" s="453" t="str">
        <f>'ALC Transition Plans'!BL412</f>
        <v>F</v>
      </c>
    </row>
    <row r="411" spans="1:9" x14ac:dyDescent="0.3">
      <c r="A411" s="289" t="s">
        <v>377</v>
      </c>
      <c r="B411" s="290" t="s">
        <v>378</v>
      </c>
      <c r="C411" s="285" t="str">
        <f>IF('ALC Transition Plans'!$C413="yes", IF('ALC Transition Plans'!E413="X", IF('ALC Transition Plans'!F413,"X"," ")," "),"N/A")</f>
        <v xml:space="preserve"> </v>
      </c>
      <c r="D411" s="287" t="str">
        <f>IF('ALC Transition Plans'!$C413="yes",IF('ALC Transition Plans'!AP413=1,"X"," "),"N/A")</f>
        <v>X</v>
      </c>
      <c r="E411" s="285" t="str">
        <f>IF('ALC Transition Plans'!$O413="yes", IF('ALC Transition Plans'!Q413="X", IF('ALC Transition Plans'!R413,"X"," ")," "),"N/A")</f>
        <v xml:space="preserve"> </v>
      </c>
      <c r="F411" s="285" t="str">
        <f>IF('ALC Transition Plans'!$O413="yes",IF('ALC Transition Plans'!AQ413=1,"X"," "),"N/A")</f>
        <v>X</v>
      </c>
      <c r="G411" s="285" t="str">
        <f>IF('ALC Transition Plans'!$Z413="yes",IF('ALC Transition Plans'!AR413=1,"X"," "),"N/A")</f>
        <v>X</v>
      </c>
      <c r="H411" s="288">
        <f t="shared" si="14"/>
        <v>3</v>
      </c>
      <c r="I411" s="453" t="str">
        <f>'ALC Transition Plans'!BL413</f>
        <v>F</v>
      </c>
    </row>
    <row r="412" spans="1:9" x14ac:dyDescent="0.3">
      <c r="A412" s="289" t="s">
        <v>380</v>
      </c>
      <c r="B412" s="290" t="s">
        <v>379</v>
      </c>
      <c r="C412" s="285" t="str">
        <f>IF('ALC Transition Plans'!$C414="yes", IF('ALC Transition Plans'!E414="X", IF('ALC Transition Plans'!F414,"X"," ")," "),"N/A")</f>
        <v xml:space="preserve"> </v>
      </c>
      <c r="D412" s="287" t="str">
        <f>IF('ALC Transition Plans'!$C414="yes",IF('ALC Transition Plans'!AP414=1,"X"," "),"N/A")</f>
        <v>X</v>
      </c>
      <c r="E412" s="285" t="str">
        <f>IF('ALC Transition Plans'!$O414="yes", IF('ALC Transition Plans'!Q414="X", IF('ALC Transition Plans'!R414,"X"," ")," "),"N/A")</f>
        <v xml:space="preserve"> </v>
      </c>
      <c r="F412" s="285" t="str">
        <f>IF('ALC Transition Plans'!$O414="yes",IF('ALC Transition Plans'!AQ414=1,"X"," "),"N/A")</f>
        <v>X</v>
      </c>
      <c r="G412" s="285" t="str">
        <f>IF('ALC Transition Plans'!$Z414="yes",IF('ALC Transition Plans'!AR414=1,"X"," "),"N/A")</f>
        <v>X</v>
      </c>
      <c r="H412" s="288">
        <f t="shared" si="14"/>
        <v>3</v>
      </c>
      <c r="I412" s="453" t="str">
        <f>'ALC Transition Plans'!BL414</f>
        <v>F</v>
      </c>
    </row>
    <row r="413" spans="1:9" x14ac:dyDescent="0.3">
      <c r="A413" s="289" t="s">
        <v>382</v>
      </c>
      <c r="B413" s="290" t="s">
        <v>381</v>
      </c>
      <c r="C413" s="285" t="str">
        <f>IF('ALC Transition Plans'!$C415="yes", IF('ALC Transition Plans'!E415="X", IF('ALC Transition Plans'!F415,"X"," ")," "),"N/A")</f>
        <v xml:space="preserve"> </v>
      </c>
      <c r="D413" s="287" t="str">
        <f>IF('ALC Transition Plans'!$C415="yes",IF('ALC Transition Plans'!AP415=1,"X"," "),"N/A")</f>
        <v>X</v>
      </c>
      <c r="E413" s="285" t="str">
        <f>IF('ALC Transition Plans'!$O415="yes", IF('ALC Transition Plans'!Q415="X", IF('ALC Transition Plans'!R415,"X"," ")," "),"N/A")</f>
        <v xml:space="preserve"> </v>
      </c>
      <c r="F413" s="285" t="str">
        <f>IF('ALC Transition Plans'!$O415="yes",IF('ALC Transition Plans'!AQ415=1,"X"," "),"N/A")</f>
        <v>X</v>
      </c>
      <c r="G413" s="285" t="str">
        <f>IF('ALC Transition Plans'!$Z415="yes",IF('ALC Transition Plans'!AR415=1,"X"," "),"N/A")</f>
        <v>X</v>
      </c>
      <c r="H413" s="288">
        <f t="shared" si="14"/>
        <v>3</v>
      </c>
      <c r="I413" s="453" t="str">
        <f>'ALC Transition Plans'!BL415</f>
        <v>F</v>
      </c>
    </row>
    <row r="414" spans="1:9" x14ac:dyDescent="0.3">
      <c r="A414" s="289" t="s">
        <v>382</v>
      </c>
      <c r="B414" s="290" t="s">
        <v>383</v>
      </c>
      <c r="C414" s="285" t="str">
        <f>IF('ALC Transition Plans'!$C416="yes", IF('ALC Transition Plans'!E416="X", IF('ALC Transition Plans'!F416,"X"," ")," "),"N/A")</f>
        <v xml:space="preserve"> </v>
      </c>
      <c r="D414" s="287" t="str">
        <f>IF('ALC Transition Plans'!$C416="yes",IF('ALC Transition Plans'!AP416=1,"X"," "),"N/A")</f>
        <v>X</v>
      </c>
      <c r="E414" s="285" t="str">
        <f>IF('ALC Transition Plans'!$O416="yes", IF('ALC Transition Plans'!Q416="X", IF('ALC Transition Plans'!R416,"X"," ")," "),"N/A")</f>
        <v>N/A</v>
      </c>
      <c r="F414" s="285" t="str">
        <f>IF('ALC Transition Plans'!$O416="yes",IF('ALC Transition Plans'!AQ416=1,"X"," "),"N/A")</f>
        <v>N/A</v>
      </c>
      <c r="G414" s="285" t="str">
        <f>IF('ALC Transition Plans'!$Z416="yes",IF('ALC Transition Plans'!AR416=1,"X"," "),"N/A")</f>
        <v>N/A</v>
      </c>
      <c r="H414" s="288">
        <f t="shared" si="14"/>
        <v>1</v>
      </c>
      <c r="I414" s="453" t="str">
        <f>'ALC Transition Plans'!BL416</f>
        <v>F</v>
      </c>
    </row>
    <row r="415" spans="1:9" x14ac:dyDescent="0.3">
      <c r="A415" s="289" t="s">
        <v>382</v>
      </c>
      <c r="B415" s="290" t="s">
        <v>384</v>
      </c>
      <c r="C415" s="285" t="str">
        <f>IF('ALC Transition Plans'!$C417="yes", IF('ALC Transition Plans'!E417="X", IF('ALC Transition Plans'!F417,"X"," ")," "),"N/A")</f>
        <v xml:space="preserve"> </v>
      </c>
      <c r="D415" s="287" t="str">
        <f>IF('ALC Transition Plans'!$C417="yes",IF('ALC Transition Plans'!AP417=1,"X"," "),"N/A")</f>
        <v>X</v>
      </c>
      <c r="E415" s="285" t="str">
        <f>IF('ALC Transition Plans'!$O417="yes", IF('ALC Transition Plans'!Q417="X", IF('ALC Transition Plans'!R417,"X"," ")," "),"N/A")</f>
        <v xml:space="preserve"> </v>
      </c>
      <c r="F415" s="285" t="str">
        <f>IF('ALC Transition Plans'!$O417="yes",IF('ALC Transition Plans'!AQ417=1,"X"," "),"N/A")</f>
        <v>X</v>
      </c>
      <c r="G415" s="285" t="str">
        <f>IF('ALC Transition Plans'!$Z417="yes",IF('ALC Transition Plans'!AR417=1,"X"," "),"N/A")</f>
        <v>X</v>
      </c>
      <c r="H415" s="288">
        <f t="shared" ref="H415:H479" si="33">COUNTIF(C415:G415,"X")</f>
        <v>3</v>
      </c>
      <c r="I415" s="453" t="str">
        <f>'ALC Transition Plans'!BL417</f>
        <v>F</v>
      </c>
    </row>
    <row r="416" spans="1:9" x14ac:dyDescent="0.3">
      <c r="A416" s="289" t="s">
        <v>382</v>
      </c>
      <c r="B416" s="290" t="s">
        <v>385</v>
      </c>
      <c r="C416" s="285" t="str">
        <f>IF('ALC Transition Plans'!$C418="yes", IF('ALC Transition Plans'!E418="X", IF('ALC Transition Plans'!F418,"X"," ")," "),"N/A")</f>
        <v xml:space="preserve"> </v>
      </c>
      <c r="D416" s="287" t="str">
        <f>IF('ALC Transition Plans'!$C418="yes",IF('ALC Transition Plans'!AP418=1,"X"," "),"N/A")</f>
        <v>X</v>
      </c>
      <c r="E416" s="285" t="str">
        <f>IF('ALC Transition Plans'!$O418="yes", IF('ALC Transition Plans'!Q418="X", IF('ALC Transition Plans'!R418,"X"," ")," "),"N/A")</f>
        <v xml:space="preserve"> </v>
      </c>
      <c r="F416" s="285" t="str">
        <f>IF('ALC Transition Plans'!$O418="yes",IF('ALC Transition Plans'!AQ418=1,"X"," "),"N/A")</f>
        <v>X</v>
      </c>
      <c r="G416" s="285" t="str">
        <f>IF('ALC Transition Plans'!$Z418="yes",IF('ALC Transition Plans'!AR418=1,"X"," "),"N/A")</f>
        <v>X</v>
      </c>
      <c r="H416" s="288">
        <f t="shared" si="33"/>
        <v>3</v>
      </c>
      <c r="I416" s="453" t="str">
        <f>'ALC Transition Plans'!BL418</f>
        <v>F</v>
      </c>
    </row>
    <row r="417" spans="1:9" x14ac:dyDescent="0.3">
      <c r="A417" s="289" t="s">
        <v>382</v>
      </c>
      <c r="B417" s="290" t="s">
        <v>386</v>
      </c>
      <c r="C417" s="285" t="str">
        <f>IF('ALC Transition Plans'!$C419="yes", IF('ALC Transition Plans'!E419="X", IF('ALC Transition Plans'!F419,"X"," ")," "),"N/A")</f>
        <v xml:space="preserve"> </v>
      </c>
      <c r="D417" s="287" t="str">
        <f>IF('ALC Transition Plans'!$C419="yes",IF('ALC Transition Plans'!AP419=1,"X"," "),"N/A")</f>
        <v>X</v>
      </c>
      <c r="E417" s="285" t="str">
        <f>IF('ALC Transition Plans'!$O419="yes", IF('ALC Transition Plans'!Q419="X", IF('ALC Transition Plans'!R419,"X"," ")," "),"N/A")</f>
        <v>X</v>
      </c>
      <c r="F417" s="285" t="str">
        <f>IF('ALC Transition Plans'!$O419="yes",IF('ALC Transition Plans'!AQ419=1,"X"," "),"N/A")</f>
        <v xml:space="preserve"> </v>
      </c>
      <c r="G417" s="285" t="str">
        <f>IF('ALC Transition Plans'!$Z419="yes",IF('ALC Transition Plans'!AR419=1,"X"," "),"N/A")</f>
        <v>X</v>
      </c>
      <c r="H417" s="288">
        <f t="shared" si="33"/>
        <v>3</v>
      </c>
      <c r="I417" s="453" t="str">
        <f>'ALC Transition Plans'!BL419</f>
        <v>P</v>
      </c>
    </row>
    <row r="418" spans="1:9" x14ac:dyDescent="0.3">
      <c r="A418" s="289" t="s">
        <v>382</v>
      </c>
      <c r="B418" s="290" t="s">
        <v>387</v>
      </c>
      <c r="C418" s="285" t="str">
        <f>IF('ALC Transition Plans'!$C420="yes", IF('ALC Transition Plans'!E420="X", IF('ALC Transition Plans'!F420,"X"," ")," "),"N/A")</f>
        <v xml:space="preserve"> </v>
      </c>
      <c r="D418" s="287" t="str">
        <f>IF('ALC Transition Plans'!$C420="yes",IF('ALC Transition Plans'!AP420=1,"X"," "),"N/A")</f>
        <v>X</v>
      </c>
      <c r="E418" s="285" t="str">
        <f>IF('ALC Transition Plans'!$O420="yes", IF('ALC Transition Plans'!Q420="X", IF('ALC Transition Plans'!R420,"X"," ")," "),"N/A")</f>
        <v xml:space="preserve"> </v>
      </c>
      <c r="F418" s="285" t="str">
        <f>IF('ALC Transition Plans'!$O420="yes",IF('ALC Transition Plans'!AQ420=1,"X"," "),"N/A")</f>
        <v>X</v>
      </c>
      <c r="G418" s="285" t="str">
        <f>IF('ALC Transition Plans'!$Z420="yes",IF('ALC Transition Plans'!AR420=1,"X"," "),"N/A")</f>
        <v>X</v>
      </c>
      <c r="H418" s="288">
        <f t="shared" si="33"/>
        <v>3</v>
      </c>
      <c r="I418" s="453" t="str">
        <f>'ALC Transition Plans'!BL420</f>
        <v>F</v>
      </c>
    </row>
    <row r="419" spans="1:9" x14ac:dyDescent="0.3">
      <c r="A419" s="289" t="s">
        <v>382</v>
      </c>
      <c r="B419" s="290" t="s">
        <v>388</v>
      </c>
      <c r="C419" s="285" t="str">
        <f>IF('ALC Transition Plans'!$C421="yes", IF('ALC Transition Plans'!E421="X", IF('ALC Transition Plans'!F421,"X"," ")," "),"N/A")</f>
        <v xml:space="preserve"> </v>
      </c>
      <c r="D419" s="287" t="str">
        <f>IF('ALC Transition Plans'!$C421="yes",IF('ALC Transition Plans'!AP421=1,"X"," "),"N/A")</f>
        <v>X</v>
      </c>
      <c r="E419" s="285" t="str">
        <f>IF('ALC Transition Plans'!$O421="yes", IF('ALC Transition Plans'!Q421="X", IF('ALC Transition Plans'!R421,"X"," ")," "),"N/A")</f>
        <v xml:space="preserve"> </v>
      </c>
      <c r="F419" s="285" t="str">
        <f>IF('ALC Transition Plans'!$O421="yes",IF('ALC Transition Plans'!AQ421=1,"X"," "),"N/A")</f>
        <v>X</v>
      </c>
      <c r="G419" s="285" t="str">
        <f>IF('ALC Transition Plans'!$Z421="yes",IF('ALC Transition Plans'!AR421=1,"X"," "),"N/A")</f>
        <v>X</v>
      </c>
      <c r="H419" s="288">
        <f t="shared" si="33"/>
        <v>3</v>
      </c>
      <c r="I419" s="453" t="str">
        <f>'ALC Transition Plans'!BL421</f>
        <v>F</v>
      </c>
    </row>
    <row r="420" spans="1:9" x14ac:dyDescent="0.3">
      <c r="A420" s="289" t="s">
        <v>390</v>
      </c>
      <c r="B420" s="290" t="s">
        <v>389</v>
      </c>
      <c r="C420" s="285" t="str">
        <f>IF('ALC Transition Plans'!$C422="yes", IF('ALC Transition Plans'!E422="X", IF('ALC Transition Plans'!F422,"X"," ")," "),"N/A")</f>
        <v xml:space="preserve"> </v>
      </c>
      <c r="D420" s="287" t="str">
        <f>IF('ALC Transition Plans'!$C422="yes",IF('ALC Transition Plans'!AP422=1,"X"," "),"N/A")</f>
        <v>X</v>
      </c>
      <c r="E420" s="285" t="str">
        <f>IF('ALC Transition Plans'!$O422="yes", IF('ALC Transition Plans'!Q422="X", IF('ALC Transition Plans'!R422,"X"," ")," "),"N/A")</f>
        <v xml:space="preserve"> </v>
      </c>
      <c r="F420" s="285" t="str">
        <f>IF('ALC Transition Plans'!$O422="yes",IF('ALC Transition Plans'!AQ422=1,"X"," "),"N/A")</f>
        <v>X</v>
      </c>
      <c r="G420" s="285" t="str">
        <f>IF('ALC Transition Plans'!$Z422="yes",IF('ALC Transition Plans'!AR422=1,"X"," "),"N/A")</f>
        <v>X</v>
      </c>
      <c r="H420" s="288">
        <f t="shared" si="33"/>
        <v>3</v>
      </c>
      <c r="I420" s="453" t="str">
        <f>'ALC Transition Plans'!BL422</f>
        <v>F</v>
      </c>
    </row>
    <row r="421" spans="1:9" x14ac:dyDescent="0.3">
      <c r="A421" s="289" t="s">
        <v>392</v>
      </c>
      <c r="B421" s="290" t="s">
        <v>391</v>
      </c>
      <c r="C421" s="285" t="str">
        <f>IF('ALC Transition Plans'!$C423="yes", IF('ALC Transition Plans'!E423="X", IF('ALC Transition Plans'!F423,"X"," ")," "),"N/A")</f>
        <v xml:space="preserve"> </v>
      </c>
      <c r="D421" s="287" t="str">
        <f>IF('ALC Transition Plans'!$C423="yes",IF('ALC Transition Plans'!AP423=1,"X"," "),"N/A")</f>
        <v>X</v>
      </c>
      <c r="E421" s="285" t="str">
        <f>IF('ALC Transition Plans'!$O423="yes", IF('ALC Transition Plans'!Q423="X", IF('ALC Transition Plans'!R423,"X"," ")," "),"N/A")</f>
        <v xml:space="preserve"> </v>
      </c>
      <c r="F421" s="285" t="str">
        <f>IF('ALC Transition Plans'!$O423="yes",IF('ALC Transition Plans'!AQ423=1,"X"," "),"N/A")</f>
        <v>X</v>
      </c>
      <c r="G421" s="285" t="str">
        <f>IF('ALC Transition Plans'!$Z423="yes",IF('ALC Transition Plans'!AR423=1,"X"," "),"N/A")</f>
        <v>X</v>
      </c>
      <c r="H421" s="288">
        <f t="shared" si="33"/>
        <v>3</v>
      </c>
      <c r="I421" s="453" t="str">
        <f>'ALC Transition Plans'!BL423</f>
        <v>F</v>
      </c>
    </row>
    <row r="422" spans="1:9" x14ac:dyDescent="0.3">
      <c r="A422" s="289" t="s">
        <v>394</v>
      </c>
      <c r="B422" s="290" t="s">
        <v>393</v>
      </c>
      <c r="C422" s="285" t="str">
        <f>IF('ALC Transition Plans'!$C424="yes", IF('ALC Transition Plans'!E424="X", IF('ALC Transition Plans'!F424,"X"," ")," "),"N/A")</f>
        <v>X</v>
      </c>
      <c r="D422" s="287" t="str">
        <f>IF('ALC Transition Plans'!$C424="yes",IF('ALC Transition Plans'!AP424=1,"X"," "),"N/A")</f>
        <v xml:space="preserve"> </v>
      </c>
      <c r="E422" s="285" t="str">
        <f>IF('ALC Transition Plans'!$O424="yes", IF('ALC Transition Plans'!Q424="X", IF('ALC Transition Plans'!R424,"X"," ")," "),"N/A")</f>
        <v>X</v>
      </c>
      <c r="F422" s="285" t="str">
        <f>IF('ALC Transition Plans'!$O424="yes",IF('ALC Transition Plans'!AQ424=1,"X"," "),"N/A")</f>
        <v xml:space="preserve"> </v>
      </c>
      <c r="G422" s="285" t="str">
        <f>IF('ALC Transition Plans'!$Z424="yes",IF('ALC Transition Plans'!AR424=1,"X"," "),"N/A")</f>
        <v>X</v>
      </c>
      <c r="H422" s="288">
        <f t="shared" si="33"/>
        <v>3</v>
      </c>
      <c r="I422" s="453" t="str">
        <f>'ALC Transition Plans'!BL424</f>
        <v>P</v>
      </c>
    </row>
    <row r="423" spans="1:9" x14ac:dyDescent="0.3">
      <c r="A423" s="289" t="s">
        <v>394</v>
      </c>
      <c r="B423" s="290" t="s">
        <v>395</v>
      </c>
      <c r="C423" s="285" t="str">
        <f>IF('ALC Transition Plans'!$C425="yes", IF('ALC Transition Plans'!E425="X", IF('ALC Transition Plans'!F425,"X"," ")," "),"N/A")</f>
        <v>X</v>
      </c>
      <c r="D423" s="287" t="str">
        <f>IF('ALC Transition Plans'!$C425="yes",IF('ALC Transition Plans'!AP425=1,"X"," "),"N/A")</f>
        <v xml:space="preserve"> </v>
      </c>
      <c r="E423" s="285" t="str">
        <f>IF('ALC Transition Plans'!$O425="yes", IF('ALC Transition Plans'!Q425="X", IF('ALC Transition Plans'!R425,"X"," ")," "),"N/A")</f>
        <v>X</v>
      </c>
      <c r="F423" s="285" t="str">
        <f>IF('ALC Transition Plans'!$O425="yes",IF('ALC Transition Plans'!AQ425=1,"X"," "),"N/A")</f>
        <v xml:space="preserve"> </v>
      </c>
      <c r="G423" s="285" t="str">
        <f>IF('ALC Transition Plans'!$Z425="yes",IF('ALC Transition Plans'!AR425=1,"X"," "),"N/A")</f>
        <v>X</v>
      </c>
      <c r="H423" s="288">
        <f t="shared" si="33"/>
        <v>3</v>
      </c>
      <c r="I423" s="453" t="str">
        <f>'ALC Transition Plans'!BL425</f>
        <v>P</v>
      </c>
    </row>
    <row r="424" spans="1:9" x14ac:dyDescent="0.3">
      <c r="A424" s="289" t="s">
        <v>394</v>
      </c>
      <c r="B424" s="290" t="s">
        <v>750</v>
      </c>
      <c r="C424" s="285" t="str">
        <f>IF('ALC Transition Plans'!$C426="yes", IF('ALC Transition Plans'!E426="X", IF('ALC Transition Plans'!F426,"X"," ")," "),"N/A")</f>
        <v>X</v>
      </c>
      <c r="D424" s="287" t="str">
        <f>IF('ALC Transition Plans'!$C426="yes",IF('ALC Transition Plans'!AP426=1,"X"," "),"N/A")</f>
        <v xml:space="preserve"> </v>
      </c>
      <c r="E424" s="285" t="str">
        <f>IF('ALC Transition Plans'!$O426="yes", IF('ALC Transition Plans'!Q426="X", IF('ALC Transition Plans'!R426,"X"," ")," "),"N/A")</f>
        <v>N/A</v>
      </c>
      <c r="F424" s="285" t="str">
        <f>IF('ALC Transition Plans'!$O426="yes",IF('ALC Transition Plans'!AQ426=1,"X"," "),"N/A")</f>
        <v>N/A</v>
      </c>
      <c r="G424" s="285" t="str">
        <f>IF('ALC Transition Plans'!$Z426="yes",IF('ALC Transition Plans'!AR426=1,"X"," "),"N/A")</f>
        <v>X</v>
      </c>
      <c r="H424" s="288">
        <f t="shared" si="33"/>
        <v>2</v>
      </c>
      <c r="I424" s="453" t="str">
        <f>'ALC Transition Plans'!BL426</f>
        <v>P</v>
      </c>
    </row>
    <row r="425" spans="1:9" x14ac:dyDescent="0.3">
      <c r="A425" s="289" t="s">
        <v>397</v>
      </c>
      <c r="B425" s="290" t="s">
        <v>396</v>
      </c>
      <c r="C425" s="285" t="str">
        <f>IF('ALC Transition Plans'!$C427="yes", IF('ALC Transition Plans'!E427="X", IF('ALC Transition Plans'!F427,"X"," ")," "),"N/A")</f>
        <v xml:space="preserve"> </v>
      </c>
      <c r="D425" s="287" t="str">
        <f>IF('ALC Transition Plans'!$C427="yes",IF('ALC Transition Plans'!AP427=1,"X"," "),"N/A")</f>
        <v>X</v>
      </c>
      <c r="E425" s="285" t="str">
        <f>IF('ALC Transition Plans'!$O427="yes", IF('ALC Transition Plans'!Q427="X", IF('ALC Transition Plans'!R427,"X"," ")," "),"N/A")</f>
        <v xml:space="preserve"> </v>
      </c>
      <c r="F425" s="285" t="str">
        <f>IF('ALC Transition Plans'!$O427="yes",IF('ALC Transition Plans'!AQ427=1,"X"," "),"N/A")</f>
        <v>X</v>
      </c>
      <c r="G425" s="285" t="str">
        <f>IF('ALC Transition Plans'!$Z427="yes",IF('ALC Transition Plans'!AR427=1,"X"," "),"N/A")</f>
        <v>X</v>
      </c>
      <c r="H425" s="288">
        <f t="shared" si="33"/>
        <v>3</v>
      </c>
      <c r="I425" s="453" t="str">
        <f>'ALC Transition Plans'!BL427</f>
        <v>F</v>
      </c>
    </row>
    <row r="426" spans="1:9" x14ac:dyDescent="0.3">
      <c r="A426" s="289" t="s">
        <v>397</v>
      </c>
      <c r="B426" s="290" t="s">
        <v>398</v>
      </c>
      <c r="C426" s="285" t="str">
        <f>IF('ALC Transition Plans'!$C428="yes", IF('ALC Transition Plans'!E428="X", IF('ALC Transition Plans'!F428,"X"," ")," "),"N/A")</f>
        <v xml:space="preserve"> </v>
      </c>
      <c r="D426" s="287" t="str">
        <f>IF('ALC Transition Plans'!$C428="yes",IF('ALC Transition Plans'!AP428=1,"X"," "),"N/A")</f>
        <v>X</v>
      </c>
      <c r="E426" s="285" t="str">
        <f>IF('ALC Transition Plans'!$O428="yes", IF('ALC Transition Plans'!Q428="X", IF('ALC Transition Plans'!R428,"X"," ")," "),"N/A")</f>
        <v>N/A</v>
      </c>
      <c r="F426" s="285" t="str">
        <f>IF('ALC Transition Plans'!$O428="yes",IF('ALC Transition Plans'!AQ428=1,"X"," "),"N/A")</f>
        <v>N/A</v>
      </c>
      <c r="G426" s="285" t="str">
        <f>IF('ALC Transition Plans'!$Z428="yes",IF('ALC Transition Plans'!AR428=1,"X"," "),"N/A")</f>
        <v>X</v>
      </c>
      <c r="H426" s="288">
        <f t="shared" si="33"/>
        <v>2</v>
      </c>
      <c r="I426" s="453" t="str">
        <f>'ALC Transition Plans'!BL428</f>
        <v>F</v>
      </c>
    </row>
    <row r="427" spans="1:9" x14ac:dyDescent="0.3">
      <c r="A427" s="289" t="s">
        <v>400</v>
      </c>
      <c r="B427" s="290" t="s">
        <v>399</v>
      </c>
      <c r="C427" s="285" t="str">
        <f>IF('ALC Transition Plans'!$C429="yes", IF('ALC Transition Plans'!E429="X", IF('ALC Transition Plans'!F429,"X"," ")," "),"N/A")</f>
        <v xml:space="preserve"> </v>
      </c>
      <c r="D427" s="287" t="str">
        <f>IF('ALC Transition Plans'!$C429="yes",IF('ALC Transition Plans'!AP429=1,"X"," "),"N/A")</f>
        <v>X</v>
      </c>
      <c r="E427" s="285" t="str">
        <f>IF('ALC Transition Plans'!$O429="yes", IF('ALC Transition Plans'!Q429="X", IF('ALC Transition Plans'!R429,"X"," ")," "),"N/A")</f>
        <v xml:space="preserve"> </v>
      </c>
      <c r="F427" s="285" t="str">
        <f>IF('ALC Transition Plans'!$O429="yes",IF('ALC Transition Plans'!AQ429=1,"X"," "),"N/A")</f>
        <v>X</v>
      </c>
      <c r="G427" s="285" t="str">
        <f>IF('ALC Transition Plans'!$Z429="yes",IF('ALC Transition Plans'!AR429=1,"X"," "),"N/A")</f>
        <v>X</v>
      </c>
      <c r="H427" s="288">
        <f t="shared" si="33"/>
        <v>3</v>
      </c>
      <c r="I427" s="453" t="str">
        <f>'ALC Transition Plans'!BL429</f>
        <v>F</v>
      </c>
    </row>
    <row r="428" spans="1:9" x14ac:dyDescent="0.3">
      <c r="A428" s="289" t="s">
        <v>402</v>
      </c>
      <c r="B428" s="290" t="s">
        <v>401</v>
      </c>
      <c r="C428" s="285" t="str">
        <f>IF('ALC Transition Plans'!$C430="yes", IF('ALC Transition Plans'!E430="X", IF('ALC Transition Plans'!F430,"X"," ")," "),"N/A")</f>
        <v xml:space="preserve"> </v>
      </c>
      <c r="D428" s="287" t="str">
        <f>IF('ALC Transition Plans'!$C430="yes",IF('ALC Transition Plans'!AP430=1,"X"," "),"N/A")</f>
        <v xml:space="preserve"> </v>
      </c>
      <c r="E428" s="285" t="str">
        <f>IF('ALC Transition Plans'!$O430="yes", IF('ALC Transition Plans'!Q430="X", IF('ALC Transition Plans'!R430,"X"," ")," "),"N/A")</f>
        <v xml:space="preserve"> </v>
      </c>
      <c r="F428" s="285" t="str">
        <f>IF('ALC Transition Plans'!$O430="yes",IF('ALC Transition Plans'!AQ430=1,"X"," "),"N/A")</f>
        <v xml:space="preserve"> </v>
      </c>
      <c r="G428" s="285" t="str">
        <f>IF('ALC Transition Plans'!$Z430="yes",IF('ALC Transition Plans'!AR430=1,"X"," "),"N/A")</f>
        <v xml:space="preserve"> </v>
      </c>
      <c r="H428" s="288">
        <f t="shared" si="33"/>
        <v>0</v>
      </c>
      <c r="I428" s="453" t="str">
        <f>'ALC Transition Plans'!BL430</f>
        <v xml:space="preserve"> </v>
      </c>
    </row>
    <row r="429" spans="1:9" x14ac:dyDescent="0.3">
      <c r="A429" s="289" t="s">
        <v>404</v>
      </c>
      <c r="B429" s="290" t="s">
        <v>403</v>
      </c>
      <c r="C429" s="285" t="str">
        <f>IF('ALC Transition Plans'!$C431="yes", IF('ALC Transition Plans'!E431="X", IF('ALC Transition Plans'!F431,"X"," ")," "),"N/A")</f>
        <v xml:space="preserve"> </v>
      </c>
      <c r="D429" s="287" t="str">
        <f>IF('ALC Transition Plans'!$C431="yes",IF('ALC Transition Plans'!AP431=1,"X"," "),"N/A")</f>
        <v>X</v>
      </c>
      <c r="E429" s="285" t="str">
        <f>IF('ALC Transition Plans'!$O431="yes", IF('ALC Transition Plans'!Q431="X", IF('ALC Transition Plans'!R431,"X"," ")," "),"N/A")</f>
        <v>X</v>
      </c>
      <c r="F429" s="285" t="str">
        <f>IF('ALC Transition Plans'!$O431="yes",IF('ALC Transition Plans'!AQ431=1,"X"," "),"N/A")</f>
        <v xml:space="preserve"> </v>
      </c>
      <c r="G429" s="285" t="str">
        <f>IF('ALC Transition Plans'!$Z431="yes",IF('ALC Transition Plans'!AR431=1,"X"," "),"N/A")</f>
        <v>X</v>
      </c>
      <c r="H429" s="288">
        <f t="shared" si="33"/>
        <v>3</v>
      </c>
      <c r="I429" s="453" t="str">
        <f>'ALC Transition Plans'!BL431</f>
        <v>P</v>
      </c>
    </row>
    <row r="430" spans="1:9" x14ac:dyDescent="0.3">
      <c r="A430" s="289" t="s">
        <v>406</v>
      </c>
      <c r="B430" s="290" t="s">
        <v>405</v>
      </c>
      <c r="C430" s="285" t="str">
        <f>IF('ALC Transition Plans'!$C432="yes", IF('ALC Transition Plans'!E432="X", IF('ALC Transition Plans'!F432,"X"," ")," "),"N/A")</f>
        <v xml:space="preserve"> </v>
      </c>
      <c r="D430" s="287" t="str">
        <f>IF('ALC Transition Plans'!$C432="yes",IF('ALC Transition Plans'!AP432=1,"X"," "),"N/A")</f>
        <v>X</v>
      </c>
      <c r="E430" s="285" t="str">
        <f>IF('ALC Transition Plans'!$O432="yes", IF('ALC Transition Plans'!Q432="X", IF('ALC Transition Plans'!R432,"X"," ")," "),"N/A")</f>
        <v xml:space="preserve"> </v>
      </c>
      <c r="F430" s="285" t="str">
        <f>IF('ALC Transition Plans'!$O432="yes",IF('ALC Transition Plans'!AQ432=1,"X"," "),"N/A")</f>
        <v>X</v>
      </c>
      <c r="G430" s="285" t="str">
        <f>IF('ALC Transition Plans'!$Z432="yes",IF('ALC Transition Plans'!AR432=1,"X"," "),"N/A")</f>
        <v>X</v>
      </c>
      <c r="H430" s="288">
        <f t="shared" si="33"/>
        <v>3</v>
      </c>
      <c r="I430" s="453" t="str">
        <f>'ALC Transition Plans'!BL432</f>
        <v>F</v>
      </c>
    </row>
    <row r="431" spans="1:9" x14ac:dyDescent="0.3">
      <c r="A431" s="289" t="s">
        <v>408</v>
      </c>
      <c r="B431" s="290" t="s">
        <v>407</v>
      </c>
      <c r="C431" s="285" t="str">
        <f>IF('ALC Transition Plans'!$C433="yes", IF('ALC Transition Plans'!E433="X", IF('ALC Transition Plans'!F433,"X"," ")," "),"N/A")</f>
        <v xml:space="preserve"> </v>
      </c>
      <c r="D431" s="287" t="str">
        <f>IF('ALC Transition Plans'!$C433="yes",IF('ALC Transition Plans'!AP433=1,"X"," "),"N/A")</f>
        <v>X</v>
      </c>
      <c r="E431" s="285" t="str">
        <f>IF('ALC Transition Plans'!$O433="yes", IF('ALC Transition Plans'!Q433="X", IF('ALC Transition Plans'!R433,"X"," ")," "),"N/A")</f>
        <v>N/A</v>
      </c>
      <c r="F431" s="285" t="str">
        <f>IF('ALC Transition Plans'!$O433="yes",IF('ALC Transition Plans'!AQ433=1,"X"," "),"N/A")</f>
        <v>N/A</v>
      </c>
      <c r="G431" s="285" t="str">
        <f>IF('ALC Transition Plans'!$Z433="yes",IF('ALC Transition Plans'!AR433=1,"X"," "),"N/A")</f>
        <v>N/A</v>
      </c>
      <c r="H431" s="288">
        <f t="shared" si="33"/>
        <v>1</v>
      </c>
      <c r="I431" s="453" t="str">
        <f>'ALC Transition Plans'!BL433</f>
        <v>F</v>
      </c>
    </row>
    <row r="432" spans="1:9" x14ac:dyDescent="0.3">
      <c r="A432" s="289" t="s">
        <v>1301</v>
      </c>
      <c r="B432" s="290" t="s">
        <v>1300</v>
      </c>
      <c r="C432" s="285" t="str">
        <f>IF('ALC Transition Plans'!$C434="yes", IF('ALC Transition Plans'!E434="X", IF('ALC Transition Plans'!F434,"X"," ")," "),"N/A")</f>
        <v>N/A</v>
      </c>
      <c r="D432" s="287" t="str">
        <f>IF('ALC Transition Plans'!$C434="yes",IF('ALC Transition Plans'!AP434=1,"X"," "),"N/A")</f>
        <v>N/A</v>
      </c>
      <c r="E432" s="285" t="str">
        <f>IF('ALC Transition Plans'!$O434="yes", IF('ALC Transition Plans'!Q434="X", IF('ALC Transition Plans'!R434,"X"," ")," "),"N/A")</f>
        <v>N/A</v>
      </c>
      <c r="F432" s="285" t="str">
        <f>IF('ALC Transition Plans'!$O434="yes",IF('ALC Transition Plans'!AQ434=1,"X"," "),"N/A")</f>
        <v>N/A</v>
      </c>
      <c r="G432" s="285" t="str">
        <f>IF('ALC Transition Plans'!$Z434="yes",IF('ALC Transition Plans'!AR434=1,"X"," "),"N/A")</f>
        <v xml:space="preserve"> </v>
      </c>
      <c r="H432" s="288">
        <f t="shared" ref="H432" si="34">COUNTIF(C432:G432,"X")</f>
        <v>0</v>
      </c>
      <c r="I432" s="453" t="str">
        <f>'ALC Transition Plans'!BL434</f>
        <v xml:space="preserve"> </v>
      </c>
    </row>
    <row r="433" spans="1:9" x14ac:dyDescent="0.3">
      <c r="A433" s="289" t="s">
        <v>1301</v>
      </c>
      <c r="B433" s="290" t="s">
        <v>1914</v>
      </c>
      <c r="C433" s="285" t="str">
        <f>IF('ALC Transition Plans'!$C435="yes", IF('ALC Transition Plans'!E435="X", IF('ALC Transition Plans'!F435,"X"," ")," "),"N/A")</f>
        <v xml:space="preserve"> </v>
      </c>
      <c r="D433" s="287" t="str">
        <f>IF('ALC Transition Plans'!$C435="yes",IF('ALC Transition Plans'!AP435=1,"X"," "),"N/A")</f>
        <v>X</v>
      </c>
      <c r="E433" s="285" t="str">
        <f>IF('ALC Transition Plans'!$O435="yes", IF('ALC Transition Plans'!Q435="X", IF('ALC Transition Plans'!R435,"X"," ")," "),"N/A")</f>
        <v>N/A</v>
      </c>
      <c r="F433" s="285" t="str">
        <f>IF('ALC Transition Plans'!$O435="yes",IF('ALC Transition Plans'!AQ435=1,"X"," "),"N/A")</f>
        <v>N/A</v>
      </c>
      <c r="G433" s="285" t="str">
        <f>IF('ALC Transition Plans'!$Z435="yes",IF('ALC Transition Plans'!AR435=1,"X"," "),"N/A")</f>
        <v>N/A</v>
      </c>
      <c r="H433" s="288">
        <f t="shared" ref="H433" si="35">COUNTIF(C433:G433,"X")</f>
        <v>1</v>
      </c>
      <c r="I433" s="453" t="str">
        <f>'ALC Transition Plans'!BL435</f>
        <v>F</v>
      </c>
    </row>
    <row r="434" spans="1:9" x14ac:dyDescent="0.3">
      <c r="A434" s="289" t="s">
        <v>410</v>
      </c>
      <c r="B434" s="290" t="s">
        <v>409</v>
      </c>
      <c r="C434" s="285" t="str">
        <f>IF('ALC Transition Plans'!$C436="yes", IF('ALC Transition Plans'!E436="X", IF('ALC Transition Plans'!F436,"X"," ")," "),"N/A")</f>
        <v>X</v>
      </c>
      <c r="D434" s="287" t="str">
        <f>IF('ALC Transition Plans'!$C436="yes",IF('ALC Transition Plans'!AP436=1,"X"," "),"N/A")</f>
        <v xml:space="preserve"> </v>
      </c>
      <c r="E434" s="285" t="str">
        <f>IF('ALC Transition Plans'!$O436="yes", IF('ALC Transition Plans'!Q436="X", IF('ALC Transition Plans'!R436,"X"," ")," "),"N/A")</f>
        <v>X</v>
      </c>
      <c r="F434" s="285" t="str">
        <f>IF('ALC Transition Plans'!$O436="yes",IF('ALC Transition Plans'!AQ436=1,"X"," "),"N/A")</f>
        <v xml:space="preserve"> </v>
      </c>
      <c r="G434" s="285" t="str">
        <f>IF('ALC Transition Plans'!$Z436="yes",IF('ALC Transition Plans'!AR436=1,"X"," "),"N/A")</f>
        <v xml:space="preserve"> </v>
      </c>
      <c r="H434" s="288">
        <f t="shared" si="33"/>
        <v>2</v>
      </c>
      <c r="I434" s="453" t="str">
        <f>'ALC Transition Plans'!BL436</f>
        <v xml:space="preserve"> </v>
      </c>
    </row>
    <row r="435" spans="1:9" x14ac:dyDescent="0.3">
      <c r="A435" s="289" t="s">
        <v>410</v>
      </c>
      <c r="B435" s="290" t="s">
        <v>411</v>
      </c>
      <c r="C435" s="285" t="str">
        <f>IF('ALC Transition Plans'!$C437="yes", IF('ALC Transition Plans'!E437="X", IF('ALC Transition Plans'!F437,"X"," ")," "),"N/A")</f>
        <v xml:space="preserve"> </v>
      </c>
      <c r="D435" s="287" t="str">
        <f>IF('ALC Transition Plans'!$C437="yes",IF('ALC Transition Plans'!AP437=1,"X"," "),"N/A")</f>
        <v>X</v>
      </c>
      <c r="E435" s="285" t="str">
        <f>IF('ALC Transition Plans'!$O437="yes", IF('ALC Transition Plans'!Q437="X", IF('ALC Transition Plans'!R437,"X"," ")," "),"N/A")</f>
        <v xml:space="preserve"> </v>
      </c>
      <c r="F435" s="285" t="str">
        <f>IF('ALC Transition Plans'!$O437="yes",IF('ALC Transition Plans'!AQ437=1,"X"," "),"N/A")</f>
        <v>X</v>
      </c>
      <c r="G435" s="285" t="str">
        <f>IF('ALC Transition Plans'!$Z437="yes",IF('ALC Transition Plans'!AR437=1,"X"," "),"N/A")</f>
        <v>X</v>
      </c>
      <c r="H435" s="288">
        <f t="shared" si="33"/>
        <v>3</v>
      </c>
      <c r="I435" s="453" t="str">
        <f>'ALC Transition Plans'!BL437</f>
        <v>F</v>
      </c>
    </row>
    <row r="436" spans="1:9" x14ac:dyDescent="0.3">
      <c r="A436" s="289" t="s">
        <v>410</v>
      </c>
      <c r="B436" s="290" t="s">
        <v>412</v>
      </c>
      <c r="C436" s="285" t="str">
        <f>IF('ALC Transition Plans'!$C438="yes", IF('ALC Transition Plans'!E438="X", IF('ALC Transition Plans'!F438,"X"," ")," "),"N/A")</f>
        <v>X</v>
      </c>
      <c r="D436" s="287" t="str">
        <f>IF('ALC Transition Plans'!$C438="yes",IF('ALC Transition Plans'!AP438=1,"X"," "),"N/A")</f>
        <v xml:space="preserve"> </v>
      </c>
      <c r="E436" s="285" t="str">
        <f>IF('ALC Transition Plans'!$O438="yes", IF('ALC Transition Plans'!Q438="X", IF('ALC Transition Plans'!R438,"X"," ")," "),"N/A")</f>
        <v xml:space="preserve"> </v>
      </c>
      <c r="F436" s="285" t="str">
        <f>IF('ALC Transition Plans'!$O438="yes",IF('ALC Transition Plans'!AQ438=1,"X"," "),"N/A")</f>
        <v xml:space="preserve"> </v>
      </c>
      <c r="G436" s="285" t="str">
        <f>IF('ALC Transition Plans'!$Z438="yes",IF('ALC Transition Plans'!AR438=1,"X"," "),"N/A")</f>
        <v xml:space="preserve"> </v>
      </c>
      <c r="H436" s="288">
        <f t="shared" si="33"/>
        <v>1</v>
      </c>
      <c r="I436" s="453" t="str">
        <f>'ALC Transition Plans'!BL438</f>
        <v xml:space="preserve"> </v>
      </c>
    </row>
    <row r="437" spans="1:9" x14ac:dyDescent="0.3">
      <c r="A437" s="289" t="s">
        <v>414</v>
      </c>
      <c r="B437" s="290" t="s">
        <v>413</v>
      </c>
      <c r="C437" s="285" t="str">
        <f>IF('ALC Transition Plans'!$C439="yes", IF('ALC Transition Plans'!E439="X", IF('ALC Transition Plans'!F439,"X"," ")," "),"N/A")</f>
        <v xml:space="preserve"> </v>
      </c>
      <c r="D437" s="287" t="str">
        <f>IF('ALC Transition Plans'!$C439="yes",IF('ALC Transition Plans'!AP439=1,"X"," "),"N/A")</f>
        <v>X</v>
      </c>
      <c r="E437" s="285" t="str">
        <f>IF('ALC Transition Plans'!$O439="yes", IF('ALC Transition Plans'!Q439="X", IF('ALC Transition Plans'!R439,"X"," ")," "),"N/A")</f>
        <v xml:space="preserve"> </v>
      </c>
      <c r="F437" s="285" t="str">
        <f>IF('ALC Transition Plans'!$O439="yes",IF('ALC Transition Plans'!AQ439=1,"X"," "),"N/A")</f>
        <v>X</v>
      </c>
      <c r="G437" s="285" t="str">
        <f>IF('ALC Transition Plans'!$Z439="yes",IF('ALC Transition Plans'!AR439=1,"X"," "),"N/A")</f>
        <v>X</v>
      </c>
      <c r="H437" s="288">
        <f t="shared" si="33"/>
        <v>3</v>
      </c>
      <c r="I437" s="453" t="str">
        <f>'ALC Transition Plans'!BL439</f>
        <v>F</v>
      </c>
    </row>
    <row r="438" spans="1:9" x14ac:dyDescent="0.3">
      <c r="A438" s="289" t="s">
        <v>414</v>
      </c>
      <c r="B438" s="290" t="s">
        <v>415</v>
      </c>
      <c r="C438" s="285" t="str">
        <f>IF('ALC Transition Plans'!$C440="yes", IF('ALC Transition Plans'!E440="X", IF('ALC Transition Plans'!F440,"X"," ")," "),"N/A")</f>
        <v xml:space="preserve"> </v>
      </c>
      <c r="D438" s="287" t="str">
        <f>IF('ALC Transition Plans'!$C440="yes",IF('ALC Transition Plans'!AP440=1,"X"," "),"N/A")</f>
        <v>X</v>
      </c>
      <c r="E438" s="285" t="str">
        <f>IF('ALC Transition Plans'!$O440="yes", IF('ALC Transition Plans'!Q440="X", IF('ALC Transition Plans'!R440,"X"," ")," "),"N/A")</f>
        <v>N/A</v>
      </c>
      <c r="F438" s="285" t="str">
        <f>IF('ALC Transition Plans'!$O440="yes",IF('ALC Transition Plans'!AQ440=1,"X"," "),"N/A")</f>
        <v>N/A</v>
      </c>
      <c r="G438" s="285" t="str">
        <f>IF('ALC Transition Plans'!$Z440="yes",IF('ALC Transition Plans'!AR440=1,"X"," "),"N/A")</f>
        <v>N/A</v>
      </c>
      <c r="H438" s="288">
        <f t="shared" si="33"/>
        <v>1</v>
      </c>
      <c r="I438" s="453" t="str">
        <f>'ALC Transition Plans'!BL440</f>
        <v>F</v>
      </c>
    </row>
    <row r="439" spans="1:9" x14ac:dyDescent="0.3">
      <c r="A439" s="289" t="s">
        <v>417</v>
      </c>
      <c r="B439" s="290" t="s">
        <v>416</v>
      </c>
      <c r="C439" s="285" t="str">
        <f>IF('ALC Transition Plans'!$C441="yes", IF('ALC Transition Plans'!E441="X", IF('ALC Transition Plans'!F441,"X"," ")," "),"N/A")</f>
        <v xml:space="preserve"> </v>
      </c>
      <c r="D439" s="287" t="str">
        <f>IF('ALC Transition Plans'!$C441="yes",IF('ALC Transition Plans'!AP441=1,"X"," "),"N/A")</f>
        <v xml:space="preserve"> </v>
      </c>
      <c r="E439" s="285" t="str">
        <f>IF('ALC Transition Plans'!$O441="yes", IF('ALC Transition Plans'!Q441="X", IF('ALC Transition Plans'!R441,"X"," ")," "),"N/A")</f>
        <v xml:space="preserve"> </v>
      </c>
      <c r="F439" s="285" t="str">
        <f>IF('ALC Transition Plans'!$O441="yes",IF('ALC Transition Plans'!AQ441=1,"X"," "),"N/A")</f>
        <v xml:space="preserve"> </v>
      </c>
      <c r="G439" s="285" t="str">
        <f>IF('ALC Transition Plans'!$Z441="yes",IF('ALC Transition Plans'!AR441=1,"X"," "),"N/A")</f>
        <v xml:space="preserve"> </v>
      </c>
      <c r="H439" s="288">
        <f t="shared" si="33"/>
        <v>0</v>
      </c>
      <c r="I439" s="453" t="str">
        <f>'ALC Transition Plans'!BL441</f>
        <v xml:space="preserve"> </v>
      </c>
    </row>
    <row r="440" spans="1:9" x14ac:dyDescent="0.3">
      <c r="A440" s="289" t="s">
        <v>419</v>
      </c>
      <c r="B440" s="290" t="s">
        <v>418</v>
      </c>
      <c r="C440" s="285" t="str">
        <f>IF('ALC Transition Plans'!$C442="yes", IF('ALC Transition Plans'!E442="X", IF('ALC Transition Plans'!F442,"X"," ")," "),"N/A")</f>
        <v xml:space="preserve"> </v>
      </c>
      <c r="D440" s="287" t="str">
        <f>IF('ALC Transition Plans'!$C442="yes",IF('ALC Transition Plans'!AP442=1,"X"," "),"N/A")</f>
        <v>X</v>
      </c>
      <c r="E440" s="285" t="str">
        <f>IF('ALC Transition Plans'!$O442="yes", IF('ALC Transition Plans'!Q442="X", IF('ALC Transition Plans'!R442,"X"," ")," "),"N/A")</f>
        <v xml:space="preserve"> </v>
      </c>
      <c r="F440" s="285" t="str">
        <f>IF('ALC Transition Plans'!$O442="yes",IF('ALC Transition Plans'!AQ442=1,"X"," "),"N/A")</f>
        <v>X</v>
      </c>
      <c r="G440" s="285" t="str">
        <f>IF('ALC Transition Plans'!$Z442="yes",IF('ALC Transition Plans'!AR442=1,"X"," "),"N/A")</f>
        <v>X</v>
      </c>
      <c r="H440" s="288">
        <f t="shared" si="33"/>
        <v>3</v>
      </c>
      <c r="I440" s="453" t="str">
        <f>'ALC Transition Plans'!BL442</f>
        <v>F</v>
      </c>
    </row>
    <row r="441" spans="1:9" x14ac:dyDescent="0.3">
      <c r="A441" s="289" t="s">
        <v>421</v>
      </c>
      <c r="B441" s="290" t="s">
        <v>420</v>
      </c>
      <c r="C441" s="285" t="str">
        <f>IF('ALC Transition Plans'!$C443="yes", IF('ALC Transition Plans'!E443="X", IF('ALC Transition Plans'!F443,"X"," ")," "),"N/A")</f>
        <v xml:space="preserve"> </v>
      </c>
      <c r="D441" s="287" t="str">
        <f>IF('ALC Transition Plans'!$C443="yes",IF('ALC Transition Plans'!AP443=1,"X"," "),"N/A")</f>
        <v>X</v>
      </c>
      <c r="E441" s="285" t="str">
        <f>IF('ALC Transition Plans'!$O443="yes", IF('ALC Transition Plans'!Q443="X", IF('ALC Transition Plans'!R443,"X"," ")," "),"N/A")</f>
        <v xml:space="preserve"> </v>
      </c>
      <c r="F441" s="285" t="str">
        <f>IF('ALC Transition Plans'!$O443="yes",IF('ALC Transition Plans'!AQ443=1,"X"," "),"N/A")</f>
        <v>X</v>
      </c>
      <c r="G441" s="285" t="str">
        <f>IF('ALC Transition Plans'!$Z443="yes",IF('ALC Transition Plans'!AR443=1,"X"," "),"N/A")</f>
        <v>X</v>
      </c>
      <c r="H441" s="288">
        <f t="shared" si="33"/>
        <v>3</v>
      </c>
      <c r="I441" s="453" t="str">
        <f>'ALC Transition Plans'!BL443</f>
        <v>F</v>
      </c>
    </row>
    <row r="442" spans="1:9" x14ac:dyDescent="0.3">
      <c r="A442" s="289" t="s">
        <v>423</v>
      </c>
      <c r="B442" s="290" t="s">
        <v>422</v>
      </c>
      <c r="C442" s="285" t="str">
        <f>IF('ALC Transition Plans'!$C444="yes", IF('ALC Transition Plans'!E444="X", IF('ALC Transition Plans'!F444,"X"," ")," "),"N/A")</f>
        <v xml:space="preserve"> </v>
      </c>
      <c r="D442" s="287" t="str">
        <f>IF('ALC Transition Plans'!$C444="yes",IF('ALC Transition Plans'!AP444=1,"X"," "),"N/A")</f>
        <v>X</v>
      </c>
      <c r="E442" s="285" t="str">
        <f>IF('ALC Transition Plans'!$O444="yes", IF('ALC Transition Plans'!Q444="X", IF('ALC Transition Plans'!R444,"X"," ")," "),"N/A")</f>
        <v xml:space="preserve"> </v>
      </c>
      <c r="F442" s="285" t="str">
        <f>IF('ALC Transition Plans'!$O444="yes",IF('ALC Transition Plans'!AQ444=1,"X"," "),"N/A")</f>
        <v>X</v>
      </c>
      <c r="G442" s="285" t="str">
        <f>IF('ALC Transition Plans'!$Z444="yes",IF('ALC Transition Plans'!AR444=1,"X"," "),"N/A")</f>
        <v>X</v>
      </c>
      <c r="H442" s="288">
        <f t="shared" si="33"/>
        <v>3</v>
      </c>
      <c r="I442" s="453" t="str">
        <f>'ALC Transition Plans'!BL444</f>
        <v>F</v>
      </c>
    </row>
    <row r="443" spans="1:9" x14ac:dyDescent="0.3">
      <c r="A443" s="289" t="s">
        <v>425</v>
      </c>
      <c r="B443" s="290" t="s">
        <v>424</v>
      </c>
      <c r="C443" s="285" t="str">
        <f>IF('ALC Transition Plans'!$C445="yes", IF('ALC Transition Plans'!E445="X", IF('ALC Transition Plans'!F445,"X"," ")," "),"N/A")</f>
        <v xml:space="preserve"> </v>
      </c>
      <c r="D443" s="287" t="str">
        <f>IF('ALC Transition Plans'!$C445="yes",IF('ALC Transition Plans'!AP445=1,"X"," "),"N/A")</f>
        <v>X</v>
      </c>
      <c r="E443" s="285" t="str">
        <f>IF('ALC Transition Plans'!$O445="yes", IF('ALC Transition Plans'!Q445="X", IF('ALC Transition Plans'!R445,"X"," ")," "),"N/A")</f>
        <v xml:space="preserve"> </v>
      </c>
      <c r="F443" s="285" t="str">
        <f>IF('ALC Transition Plans'!$O445="yes",IF('ALC Transition Plans'!AQ445=1,"X"," "),"N/A")</f>
        <v>X</v>
      </c>
      <c r="G443" s="285" t="str">
        <f>IF('ALC Transition Plans'!$Z445="yes",IF('ALC Transition Plans'!AR445=1,"X"," "),"N/A")</f>
        <v>X</v>
      </c>
      <c r="H443" s="288">
        <f t="shared" si="33"/>
        <v>3</v>
      </c>
      <c r="I443" s="453" t="str">
        <f>'ALC Transition Plans'!BL445</f>
        <v>F</v>
      </c>
    </row>
    <row r="444" spans="1:9" x14ac:dyDescent="0.3">
      <c r="A444" s="289" t="s">
        <v>425</v>
      </c>
      <c r="B444" s="290" t="s">
        <v>426</v>
      </c>
      <c r="C444" s="285" t="str">
        <f>IF('ALC Transition Plans'!$C446="yes", IF('ALC Transition Plans'!E446="X", IF('ALC Transition Plans'!F446,"X"," ")," "),"N/A")</f>
        <v xml:space="preserve"> </v>
      </c>
      <c r="D444" s="287" t="str">
        <f>IF('ALC Transition Plans'!$C446="yes",IF('ALC Transition Plans'!AP446=1,"X"," "),"N/A")</f>
        <v>X</v>
      </c>
      <c r="E444" s="285" t="str">
        <f>IF('ALC Transition Plans'!$O446="yes", IF('ALC Transition Plans'!Q446="X", IF('ALC Transition Plans'!R446,"X"," ")," "),"N/A")</f>
        <v>N/A</v>
      </c>
      <c r="F444" s="285" t="str">
        <f>IF('ALC Transition Plans'!$O446="yes",IF('ALC Transition Plans'!AQ446=1,"X"," "),"N/A")</f>
        <v>N/A</v>
      </c>
      <c r="G444" s="285" t="str">
        <f>IF('ALC Transition Plans'!$Z446="yes",IF('ALC Transition Plans'!AR446=1,"X"," "),"N/A")</f>
        <v>N/A</v>
      </c>
      <c r="H444" s="288">
        <f t="shared" si="33"/>
        <v>1</v>
      </c>
      <c r="I444" s="453" t="str">
        <f>'ALC Transition Plans'!BL446</f>
        <v>F</v>
      </c>
    </row>
    <row r="445" spans="1:9" x14ac:dyDescent="0.3">
      <c r="A445" s="289" t="s">
        <v>425</v>
      </c>
      <c r="B445" s="290" t="s">
        <v>427</v>
      </c>
      <c r="C445" s="285" t="str">
        <f>IF('ALC Transition Plans'!$C447="yes", IF('ALC Transition Plans'!E447="X", IF('ALC Transition Plans'!F447,"X"," ")," "),"N/A")</f>
        <v xml:space="preserve"> </v>
      </c>
      <c r="D445" s="287" t="str">
        <f>IF('ALC Transition Plans'!$C447="yes",IF('ALC Transition Plans'!AP447=1,"X"," "),"N/A")</f>
        <v>X</v>
      </c>
      <c r="E445" s="285" t="str">
        <f>IF('ALC Transition Plans'!$O447="yes", IF('ALC Transition Plans'!Q447="X", IF('ALC Transition Plans'!R447,"X"," ")," "),"N/A")</f>
        <v xml:space="preserve"> </v>
      </c>
      <c r="F445" s="285" t="str">
        <f>IF('ALC Transition Plans'!$O447="yes",IF('ALC Transition Plans'!AQ447=1,"X"," "),"N/A")</f>
        <v>X</v>
      </c>
      <c r="G445" s="285" t="str">
        <f>IF('ALC Transition Plans'!$Z447="yes",IF('ALC Transition Plans'!AR447=1,"X"," "),"N/A")</f>
        <v>N/A</v>
      </c>
      <c r="H445" s="288">
        <f t="shared" si="33"/>
        <v>2</v>
      </c>
      <c r="I445" s="453" t="str">
        <f>'ALC Transition Plans'!BL447</f>
        <v>F</v>
      </c>
    </row>
    <row r="446" spans="1:9" x14ac:dyDescent="0.3">
      <c r="A446" s="289" t="s">
        <v>425</v>
      </c>
      <c r="B446" s="290" t="s">
        <v>428</v>
      </c>
      <c r="C446" s="285" t="str">
        <f>IF('ALC Transition Plans'!$C448="yes", IF('ALC Transition Plans'!E448="X", IF('ALC Transition Plans'!F448,"X"," ")," "),"N/A")</f>
        <v xml:space="preserve"> </v>
      </c>
      <c r="D446" s="287" t="str">
        <f>IF('ALC Transition Plans'!$C448="yes",IF('ALC Transition Plans'!AP448=1,"X"," "),"N/A")</f>
        <v>X</v>
      </c>
      <c r="E446" s="285" t="str">
        <f>IF('ALC Transition Plans'!$O448="yes", IF('ALC Transition Plans'!Q448="X", IF('ALC Transition Plans'!R448,"X"," ")," "),"N/A")</f>
        <v xml:space="preserve"> </v>
      </c>
      <c r="F446" s="285" t="str">
        <f>IF('ALC Transition Plans'!$O448="yes",IF('ALC Transition Plans'!AQ448=1,"X"," "),"N/A")</f>
        <v>X</v>
      </c>
      <c r="G446" s="285" t="str">
        <f>IF('ALC Transition Plans'!$Z448="yes",IF('ALC Transition Plans'!AR448=1,"X"," "),"N/A")</f>
        <v>N/A</v>
      </c>
      <c r="H446" s="288">
        <f t="shared" si="33"/>
        <v>2</v>
      </c>
      <c r="I446" s="453" t="str">
        <f>'ALC Transition Plans'!BL448</f>
        <v>F</v>
      </c>
    </row>
    <row r="447" spans="1:9" x14ac:dyDescent="0.3">
      <c r="A447" s="289" t="s">
        <v>425</v>
      </c>
      <c r="B447" s="290" t="s">
        <v>429</v>
      </c>
      <c r="C447" s="285" t="str">
        <f>IF('ALC Transition Plans'!$C449="yes", IF('ALC Transition Plans'!E449="X", IF('ALC Transition Plans'!F449,"X"," ")," "),"N/A")</f>
        <v xml:space="preserve"> </v>
      </c>
      <c r="D447" s="287" t="str">
        <f>IF('ALC Transition Plans'!$C449="yes",IF('ALC Transition Plans'!AP449=1,"X"," "),"N/A")</f>
        <v>X</v>
      </c>
      <c r="E447" s="285" t="str">
        <f>IF('ALC Transition Plans'!$O449="yes", IF('ALC Transition Plans'!Q449="X", IF('ALC Transition Plans'!R449,"X"," ")," "),"N/A")</f>
        <v>N/A</v>
      </c>
      <c r="F447" s="285" t="str">
        <f>IF('ALC Transition Plans'!$O449="yes",IF('ALC Transition Plans'!AQ449=1,"X"," "),"N/A")</f>
        <v>N/A</v>
      </c>
      <c r="G447" s="285" t="str">
        <f>IF('ALC Transition Plans'!$Z449="yes",IF('ALC Transition Plans'!AR449=1,"X"," "),"N/A")</f>
        <v>X</v>
      </c>
      <c r="H447" s="288">
        <f t="shared" si="33"/>
        <v>2</v>
      </c>
      <c r="I447" s="453" t="str">
        <f>'ALC Transition Plans'!BL449</f>
        <v>F</v>
      </c>
    </row>
    <row r="448" spans="1:9" x14ac:dyDescent="0.3">
      <c r="A448" s="289" t="s">
        <v>425</v>
      </c>
      <c r="B448" s="290" t="s">
        <v>430</v>
      </c>
      <c r="C448" s="285" t="str">
        <f>IF('ALC Transition Plans'!$C450="yes", IF('ALC Transition Plans'!E450="X", IF('ALC Transition Plans'!F450,"X"," ")," "),"N/A")</f>
        <v xml:space="preserve"> </v>
      </c>
      <c r="D448" s="287" t="str">
        <f>IF('ALC Transition Plans'!$C450="yes",IF('ALC Transition Plans'!AP450=1,"X"," "),"N/A")</f>
        <v>X</v>
      </c>
      <c r="E448" s="285" t="str">
        <f>IF('ALC Transition Plans'!$O450="yes", IF('ALC Transition Plans'!Q450="X", IF('ALC Transition Plans'!R450,"X"," ")," "),"N/A")</f>
        <v xml:space="preserve"> </v>
      </c>
      <c r="F448" s="285" t="str">
        <f>IF('ALC Transition Plans'!$O450="yes",IF('ALC Transition Plans'!AQ450=1,"X"," "),"N/A")</f>
        <v>X</v>
      </c>
      <c r="G448" s="285" t="str">
        <f>IF('ALC Transition Plans'!$Z450="yes",IF('ALC Transition Plans'!AR450=1,"X"," "),"N/A")</f>
        <v>X</v>
      </c>
      <c r="H448" s="288">
        <f t="shared" si="33"/>
        <v>3</v>
      </c>
      <c r="I448" s="453" t="str">
        <f>'ALC Transition Plans'!BL450</f>
        <v>F</v>
      </c>
    </row>
    <row r="449" spans="1:9" x14ac:dyDescent="0.3">
      <c r="A449" s="289" t="s">
        <v>425</v>
      </c>
      <c r="B449" s="290" t="s">
        <v>431</v>
      </c>
      <c r="C449" s="285" t="str">
        <f>IF('ALC Transition Plans'!$C451="yes", IF('ALC Transition Plans'!E451="X", IF('ALC Transition Plans'!F451,"X"," ")," "),"N/A")</f>
        <v xml:space="preserve"> </v>
      </c>
      <c r="D449" s="287" t="str">
        <f>IF('ALC Transition Plans'!$C451="yes",IF('ALC Transition Plans'!AP451=1,"X"," "),"N/A")</f>
        <v>X</v>
      </c>
      <c r="E449" s="285" t="str">
        <f>IF('ALC Transition Plans'!$O451="yes", IF('ALC Transition Plans'!Q451="X", IF('ALC Transition Plans'!R451,"X"," ")," "),"N/A")</f>
        <v xml:space="preserve"> </v>
      </c>
      <c r="F449" s="285" t="str">
        <f>IF('ALC Transition Plans'!$O451="yes",IF('ALC Transition Plans'!AQ451=1,"X"," "),"N/A")</f>
        <v>X</v>
      </c>
      <c r="G449" s="285" t="str">
        <f>IF('ALC Transition Plans'!$Z451="yes",IF('ALC Transition Plans'!AR451=1,"X"," "),"N/A")</f>
        <v>X</v>
      </c>
      <c r="H449" s="288">
        <f t="shared" si="33"/>
        <v>3</v>
      </c>
      <c r="I449" s="453" t="str">
        <f>'ALC Transition Plans'!BL451</f>
        <v>F</v>
      </c>
    </row>
    <row r="450" spans="1:9" x14ac:dyDescent="0.3">
      <c r="A450" s="289" t="s">
        <v>425</v>
      </c>
      <c r="B450" s="290" t="s">
        <v>432</v>
      </c>
      <c r="C450" s="285" t="str">
        <f>IF('ALC Transition Plans'!$C452="yes", IF('ALC Transition Plans'!E452="X", IF('ALC Transition Plans'!F452,"X"," ")," "),"N/A")</f>
        <v xml:space="preserve"> </v>
      </c>
      <c r="D450" s="287" t="str">
        <f>IF('ALC Transition Plans'!$C452="yes",IF('ALC Transition Plans'!AP452=1,"X"," "),"N/A")</f>
        <v>X</v>
      </c>
      <c r="E450" s="285" t="str">
        <f>IF('ALC Transition Plans'!$O452="yes", IF('ALC Transition Plans'!Q452="X", IF('ALC Transition Plans'!R452,"X"," ")," "),"N/A")</f>
        <v>N/A</v>
      </c>
      <c r="F450" s="285" t="str">
        <f>IF('ALC Transition Plans'!$O452="yes",IF('ALC Transition Plans'!AQ452=1,"X"," "),"N/A")</f>
        <v>N/A</v>
      </c>
      <c r="G450" s="285" t="str">
        <f>IF('ALC Transition Plans'!$Z452="yes",IF('ALC Transition Plans'!AR452=1,"X"," "),"N/A")</f>
        <v>X</v>
      </c>
      <c r="H450" s="288">
        <f t="shared" si="33"/>
        <v>2</v>
      </c>
      <c r="I450" s="453" t="str">
        <f>'ALC Transition Plans'!BL452</f>
        <v>F</v>
      </c>
    </row>
    <row r="451" spans="1:9" x14ac:dyDescent="0.3">
      <c r="A451" s="289" t="s">
        <v>7</v>
      </c>
      <c r="B451" s="290" t="s">
        <v>433</v>
      </c>
      <c r="C451" s="285" t="str">
        <f>IF('ALC Transition Plans'!$C453="yes", IF('ALC Transition Plans'!E453="X", IF('ALC Transition Plans'!F453,"X"," ")," "),"N/A")</f>
        <v>X</v>
      </c>
      <c r="D451" s="287" t="str">
        <f>IF('ALC Transition Plans'!$C453="yes",IF('ALC Transition Plans'!AP453=1,"X"," "),"N/A")</f>
        <v xml:space="preserve"> </v>
      </c>
      <c r="E451" s="285" t="str">
        <f>IF('ALC Transition Plans'!$O453="yes", IF('ALC Transition Plans'!Q453="X", IF('ALC Transition Plans'!R453,"X"," ")," "),"N/A")</f>
        <v>X</v>
      </c>
      <c r="F451" s="285" t="str">
        <f>IF('ALC Transition Plans'!$O453="yes",IF('ALC Transition Plans'!AQ453=1,"X"," "),"N/A")</f>
        <v xml:space="preserve"> </v>
      </c>
      <c r="G451" s="285" t="str">
        <f>IF('ALC Transition Plans'!$Z453="yes",IF('ALC Transition Plans'!AR453=1,"X"," "),"N/A")</f>
        <v xml:space="preserve"> </v>
      </c>
      <c r="H451" s="288">
        <f t="shared" si="33"/>
        <v>2</v>
      </c>
      <c r="I451" s="453" t="str">
        <f>'ALC Transition Plans'!BL453</f>
        <v xml:space="preserve"> </v>
      </c>
    </row>
    <row r="452" spans="1:9" x14ac:dyDescent="0.3">
      <c r="A452" s="289" t="s">
        <v>7</v>
      </c>
      <c r="B452" s="290" t="s">
        <v>751</v>
      </c>
      <c r="C452" s="285" t="str">
        <f>IF('ALC Transition Plans'!$C454="yes", IF('ALC Transition Plans'!E454="X", IF('ALC Transition Plans'!F454,"X"," ")," "),"N/A")</f>
        <v xml:space="preserve"> </v>
      </c>
      <c r="D452" s="287" t="str">
        <f>IF('ALC Transition Plans'!$C454="yes",IF('ALC Transition Plans'!AP454=1,"X"," "),"N/A")</f>
        <v>X</v>
      </c>
      <c r="E452" s="285" t="str">
        <f>IF('ALC Transition Plans'!$O454="yes", IF('ALC Transition Plans'!Q454="X", IF('ALC Transition Plans'!R454,"X"," ")," "),"N/A")</f>
        <v>N/A</v>
      </c>
      <c r="F452" s="285" t="str">
        <f>IF('ALC Transition Plans'!$O454="yes",IF('ALC Transition Plans'!AQ454=1,"X"," "),"N/A")</f>
        <v>N/A</v>
      </c>
      <c r="G452" s="285" t="str">
        <f>IF('ALC Transition Plans'!$Z454="yes",IF('ALC Transition Plans'!AR454=1,"X"," "),"N/A")</f>
        <v>N/A</v>
      </c>
      <c r="H452" s="288">
        <f t="shared" si="33"/>
        <v>1</v>
      </c>
      <c r="I452" s="453" t="str">
        <f>'ALC Transition Plans'!BL454</f>
        <v>F</v>
      </c>
    </row>
    <row r="453" spans="1:9" x14ac:dyDescent="0.3">
      <c r="A453" s="289" t="s">
        <v>7</v>
      </c>
      <c r="B453" s="290" t="s">
        <v>434</v>
      </c>
      <c r="C453" s="285" t="str">
        <f>IF('ALC Transition Plans'!$C455="yes", IF('ALC Transition Plans'!E455="X", IF('ALC Transition Plans'!F455,"X"," ")," "),"N/A")</f>
        <v>X</v>
      </c>
      <c r="D453" s="287" t="str">
        <f>IF('ALC Transition Plans'!$C455="yes",IF('ALC Transition Plans'!AP455=1,"X"," "),"N/A")</f>
        <v xml:space="preserve"> </v>
      </c>
      <c r="E453" s="285" t="str">
        <f>IF('ALC Transition Plans'!$O455="yes", IF('ALC Transition Plans'!Q455="X", IF('ALC Transition Plans'!R455,"X"," ")," "),"N/A")</f>
        <v>X</v>
      </c>
      <c r="F453" s="285" t="str">
        <f>IF('ALC Transition Plans'!$O455="yes",IF('ALC Transition Plans'!AQ455=1,"X"," "),"N/A")</f>
        <v xml:space="preserve"> </v>
      </c>
      <c r="G453" s="285" t="str">
        <f>IF('ALC Transition Plans'!$Z455="yes",IF('ALC Transition Plans'!AR455=1,"X"," "),"N/A")</f>
        <v xml:space="preserve"> </v>
      </c>
      <c r="H453" s="288">
        <f t="shared" si="33"/>
        <v>2</v>
      </c>
      <c r="I453" s="453" t="str">
        <f>'ALC Transition Plans'!BL455</f>
        <v xml:space="preserve"> </v>
      </c>
    </row>
    <row r="454" spans="1:9" x14ac:dyDescent="0.3">
      <c r="A454" s="289" t="s">
        <v>7</v>
      </c>
      <c r="B454" s="290" t="s">
        <v>435</v>
      </c>
      <c r="C454" s="285" t="str">
        <f>IF('ALC Transition Plans'!$C456="yes", IF('ALC Transition Plans'!E456="X", IF('ALC Transition Plans'!F456,"X"," ")," "),"N/A")</f>
        <v>X</v>
      </c>
      <c r="D454" s="287" t="str">
        <f>IF('ALC Transition Plans'!$C456="yes",IF('ALC Transition Plans'!AP456=1,"X"," "),"N/A")</f>
        <v xml:space="preserve"> </v>
      </c>
      <c r="E454" s="285" t="str">
        <f>IF('ALC Transition Plans'!$O456="yes", IF('ALC Transition Plans'!Q456="X", IF('ALC Transition Plans'!R456,"X"," ")," "),"N/A")</f>
        <v>X</v>
      </c>
      <c r="F454" s="285" t="str">
        <f>IF('ALC Transition Plans'!$O456="yes",IF('ALC Transition Plans'!AQ456=1,"X"," "),"N/A")</f>
        <v xml:space="preserve"> </v>
      </c>
      <c r="G454" s="285" t="str">
        <f>IF('ALC Transition Plans'!$Z456="yes",IF('ALC Transition Plans'!AR456=1,"X"," "),"N/A")</f>
        <v xml:space="preserve"> </v>
      </c>
      <c r="H454" s="288">
        <f t="shared" si="33"/>
        <v>2</v>
      </c>
      <c r="I454" s="453" t="str">
        <f>'ALC Transition Plans'!BL456</f>
        <v xml:space="preserve"> </v>
      </c>
    </row>
    <row r="455" spans="1:9" x14ac:dyDescent="0.3">
      <c r="A455" s="289" t="s">
        <v>7</v>
      </c>
      <c r="B455" s="290" t="s">
        <v>436</v>
      </c>
      <c r="C455" s="285" t="str">
        <f>IF('ALC Transition Plans'!$C457="yes", IF('ALC Transition Plans'!E457="X", IF('ALC Transition Plans'!F457,"X"," ")," "),"N/A")</f>
        <v>X</v>
      </c>
      <c r="D455" s="287" t="str">
        <f>IF('ALC Transition Plans'!$C457="yes",IF('ALC Transition Plans'!AP457=1,"X"," "),"N/A")</f>
        <v xml:space="preserve"> </v>
      </c>
      <c r="E455" s="285" t="str">
        <f>IF('ALC Transition Plans'!$O457="yes", IF('ALC Transition Plans'!Q457="X", IF('ALC Transition Plans'!R457,"X"," ")," "),"N/A")</f>
        <v>X</v>
      </c>
      <c r="F455" s="285" t="str">
        <f>IF('ALC Transition Plans'!$O457="yes",IF('ALC Transition Plans'!AQ457=1,"X"," "),"N/A")</f>
        <v xml:space="preserve"> </v>
      </c>
      <c r="G455" s="285" t="str">
        <f>IF('ALC Transition Plans'!$Z457="yes",IF('ALC Transition Plans'!AR457=1,"X"," "),"N/A")</f>
        <v xml:space="preserve"> </v>
      </c>
      <c r="H455" s="288">
        <f t="shared" si="33"/>
        <v>2</v>
      </c>
      <c r="I455" s="453" t="str">
        <f>'ALC Transition Plans'!BL457</f>
        <v xml:space="preserve"> </v>
      </c>
    </row>
    <row r="456" spans="1:9" x14ac:dyDescent="0.3">
      <c r="A456" s="289" t="s">
        <v>7</v>
      </c>
      <c r="B456" s="290" t="s">
        <v>437</v>
      </c>
      <c r="C456" s="285" t="str">
        <f>IF('ALC Transition Plans'!$C458="yes", IF('ALC Transition Plans'!E458="X", IF('ALC Transition Plans'!F458,"X"," ")," "),"N/A")</f>
        <v>X</v>
      </c>
      <c r="D456" s="287" t="str">
        <f>IF('ALC Transition Plans'!$C458="yes",IF('ALC Transition Plans'!AP458=1,"X"," "),"N/A")</f>
        <v xml:space="preserve"> </v>
      </c>
      <c r="E456" s="285" t="str">
        <f>IF('ALC Transition Plans'!$O458="yes", IF('ALC Transition Plans'!Q458="X", IF('ALC Transition Plans'!R458,"X"," ")," "),"N/A")</f>
        <v>X</v>
      </c>
      <c r="F456" s="285" t="str">
        <f>IF('ALC Transition Plans'!$O458="yes",IF('ALC Transition Plans'!AQ458=1,"X"," "),"N/A")</f>
        <v xml:space="preserve"> </v>
      </c>
      <c r="G456" s="285" t="str">
        <f>IF('ALC Transition Plans'!$Z458="yes",IF('ALC Transition Plans'!AR458=1,"X"," "),"N/A")</f>
        <v xml:space="preserve"> </v>
      </c>
      <c r="H456" s="288">
        <f t="shared" si="33"/>
        <v>2</v>
      </c>
      <c r="I456" s="453" t="str">
        <f>'ALC Transition Plans'!BL458</f>
        <v xml:space="preserve"> </v>
      </c>
    </row>
    <row r="457" spans="1:9" x14ac:dyDescent="0.3">
      <c r="A457" s="289" t="s">
        <v>7</v>
      </c>
      <c r="B457" s="290" t="s">
        <v>438</v>
      </c>
      <c r="C457" s="285" t="str">
        <f>IF('ALC Transition Plans'!$C459="yes", IF('ALC Transition Plans'!E459="X", IF('ALC Transition Plans'!F459,"X"," ")," "),"N/A")</f>
        <v>X</v>
      </c>
      <c r="D457" s="287" t="str">
        <f>IF('ALC Transition Plans'!$C459="yes",IF('ALC Transition Plans'!AP459=1,"X"," "),"N/A")</f>
        <v xml:space="preserve"> </v>
      </c>
      <c r="E457" s="285" t="str">
        <f>IF('ALC Transition Plans'!$O459="yes", IF('ALC Transition Plans'!Q459="X", IF('ALC Transition Plans'!R459,"X"," ")," "),"N/A")</f>
        <v>X</v>
      </c>
      <c r="F457" s="285" t="str">
        <f>IF('ALC Transition Plans'!$O459="yes",IF('ALC Transition Plans'!AQ459=1,"X"," "),"N/A")</f>
        <v xml:space="preserve"> </v>
      </c>
      <c r="G457" s="285" t="str">
        <f>IF('ALC Transition Plans'!$Z459="yes",IF('ALC Transition Plans'!AR459=1,"X"," "),"N/A")</f>
        <v xml:space="preserve"> </v>
      </c>
      <c r="H457" s="288">
        <f t="shared" si="33"/>
        <v>2</v>
      </c>
      <c r="I457" s="453" t="str">
        <f>'ALC Transition Plans'!BL459</f>
        <v xml:space="preserve"> </v>
      </c>
    </row>
    <row r="458" spans="1:9" x14ac:dyDescent="0.3">
      <c r="A458" s="289" t="s">
        <v>7</v>
      </c>
      <c r="B458" s="290" t="s">
        <v>439</v>
      </c>
      <c r="C458" s="285" t="str">
        <f>IF('ALC Transition Plans'!$C460="yes", IF('ALC Transition Plans'!E460="X", IF('ALC Transition Plans'!F460,"X"," ")," "),"N/A")</f>
        <v>X</v>
      </c>
      <c r="D458" s="287" t="str">
        <f>IF('ALC Transition Plans'!$C460="yes",IF('ALC Transition Plans'!AP460=1,"X"," "),"N/A")</f>
        <v xml:space="preserve"> </v>
      </c>
      <c r="E458" s="285" t="str">
        <f>IF('ALC Transition Plans'!$O460="yes", IF('ALC Transition Plans'!Q460="X", IF('ALC Transition Plans'!R460,"X"," ")," "),"N/A")</f>
        <v>X</v>
      </c>
      <c r="F458" s="285" t="str">
        <f>IF('ALC Transition Plans'!$O460="yes",IF('ALC Transition Plans'!AQ460=1,"X"," "),"N/A")</f>
        <v xml:space="preserve"> </v>
      </c>
      <c r="G458" s="285" t="str">
        <f>IF('ALC Transition Plans'!$Z460="yes",IF('ALC Transition Plans'!AR460=1,"X"," "),"N/A")</f>
        <v xml:space="preserve"> </v>
      </c>
      <c r="H458" s="288">
        <f t="shared" si="33"/>
        <v>2</v>
      </c>
      <c r="I458" s="453" t="str">
        <f>'ALC Transition Plans'!BL460</f>
        <v xml:space="preserve"> </v>
      </c>
    </row>
    <row r="459" spans="1:9" x14ac:dyDescent="0.3">
      <c r="A459" s="289" t="s">
        <v>7</v>
      </c>
      <c r="B459" s="290" t="s">
        <v>440</v>
      </c>
      <c r="C459" s="285" t="str">
        <f>IF('ALC Transition Plans'!$C461="yes", IF('ALC Transition Plans'!E461="X", IF('ALC Transition Plans'!F461,"X"," ")," "),"N/A")</f>
        <v>X</v>
      </c>
      <c r="D459" s="287" t="str">
        <f>IF('ALC Transition Plans'!$C461="yes",IF('ALC Transition Plans'!AP461=1,"X"," "),"N/A")</f>
        <v xml:space="preserve"> </v>
      </c>
      <c r="E459" s="285" t="str">
        <f>IF('ALC Transition Plans'!$O461="yes", IF('ALC Transition Plans'!Q461="X", IF('ALC Transition Plans'!R461,"X"," ")," "),"N/A")</f>
        <v>X</v>
      </c>
      <c r="F459" s="285" t="str">
        <f>IF('ALC Transition Plans'!$O461="yes",IF('ALC Transition Plans'!AQ461=1,"X"," "),"N/A")</f>
        <v xml:space="preserve"> </v>
      </c>
      <c r="G459" s="285" t="str">
        <f>IF('ALC Transition Plans'!$Z461="yes",IF('ALC Transition Plans'!AR461=1,"X"," "),"N/A")</f>
        <v xml:space="preserve"> </v>
      </c>
      <c r="H459" s="288">
        <f t="shared" si="33"/>
        <v>2</v>
      </c>
      <c r="I459" s="453" t="str">
        <f>'ALC Transition Plans'!BL461</f>
        <v xml:space="preserve"> </v>
      </c>
    </row>
    <row r="460" spans="1:9" x14ac:dyDescent="0.3">
      <c r="A460" s="289" t="s">
        <v>7</v>
      </c>
      <c r="B460" s="290" t="s">
        <v>441</v>
      </c>
      <c r="C460" s="285" t="str">
        <f>IF('ALC Transition Plans'!$C462="yes", IF('ALC Transition Plans'!E462="X", IF('ALC Transition Plans'!F462,"X"," ")," "),"N/A")</f>
        <v>X</v>
      </c>
      <c r="D460" s="287" t="str">
        <f>IF('ALC Transition Plans'!$C462="yes",IF('ALC Transition Plans'!AP462=1,"X"," "),"N/A")</f>
        <v xml:space="preserve"> </v>
      </c>
      <c r="E460" s="285" t="str">
        <f>IF('ALC Transition Plans'!$O462="yes", IF('ALC Transition Plans'!Q462="X", IF('ALC Transition Plans'!R462,"X"," ")," "),"N/A")</f>
        <v>X</v>
      </c>
      <c r="F460" s="285" t="str">
        <f>IF('ALC Transition Plans'!$O462="yes",IF('ALC Transition Plans'!AQ462=1,"X"," "),"N/A")</f>
        <v xml:space="preserve"> </v>
      </c>
      <c r="G460" s="285" t="str">
        <f>IF('ALC Transition Plans'!$Z462="yes",IF('ALC Transition Plans'!AR462=1,"X"," "),"N/A")</f>
        <v xml:space="preserve"> </v>
      </c>
      <c r="H460" s="288">
        <f t="shared" si="33"/>
        <v>2</v>
      </c>
      <c r="I460" s="453" t="str">
        <f>'ALC Transition Plans'!BL462</f>
        <v xml:space="preserve"> </v>
      </c>
    </row>
    <row r="461" spans="1:9" x14ac:dyDescent="0.3">
      <c r="A461" s="289" t="s">
        <v>7</v>
      </c>
      <c r="B461" s="290" t="s">
        <v>442</v>
      </c>
      <c r="C461" s="285" t="str">
        <f>IF('ALC Transition Plans'!$C463="yes", IF('ALC Transition Plans'!E463="X", IF('ALC Transition Plans'!F463,"X"," ")," "),"N/A")</f>
        <v>X</v>
      </c>
      <c r="D461" s="287" t="str">
        <f>IF('ALC Transition Plans'!$C463="yes",IF('ALC Transition Plans'!AP463=1,"X"," "),"N/A")</f>
        <v xml:space="preserve"> </v>
      </c>
      <c r="E461" s="285" t="str">
        <f>IF('ALC Transition Plans'!$O463="yes", IF('ALC Transition Plans'!Q463="X", IF('ALC Transition Plans'!R463,"X"," ")," "),"N/A")</f>
        <v>X</v>
      </c>
      <c r="F461" s="285" t="str">
        <f>IF('ALC Transition Plans'!$O463="yes",IF('ALC Transition Plans'!AQ463=1,"X"," "),"N/A")</f>
        <v xml:space="preserve"> </v>
      </c>
      <c r="G461" s="285" t="str">
        <f>IF('ALC Transition Plans'!$Z463="yes",IF('ALC Transition Plans'!AR463=1,"X"," "),"N/A")</f>
        <v xml:space="preserve"> </v>
      </c>
      <c r="H461" s="288">
        <f t="shared" si="33"/>
        <v>2</v>
      </c>
      <c r="I461" s="453" t="str">
        <f>'ALC Transition Plans'!BL463</f>
        <v xml:space="preserve"> </v>
      </c>
    </row>
    <row r="462" spans="1:9" x14ac:dyDescent="0.3">
      <c r="A462" s="289" t="s">
        <v>7</v>
      </c>
      <c r="B462" s="290" t="s">
        <v>443</v>
      </c>
      <c r="C462" s="285" t="str">
        <f>IF('ALC Transition Plans'!$C464="yes", IF('ALC Transition Plans'!E464="X", IF('ALC Transition Plans'!F464,"X"," ")," "),"N/A")</f>
        <v>X</v>
      </c>
      <c r="D462" s="287" t="str">
        <f>IF('ALC Transition Plans'!$C464="yes",IF('ALC Transition Plans'!AP464=1,"X"," "),"N/A")</f>
        <v xml:space="preserve"> </v>
      </c>
      <c r="E462" s="285" t="str">
        <f>IF('ALC Transition Plans'!$O464="yes", IF('ALC Transition Plans'!Q464="X", IF('ALC Transition Plans'!R464,"X"," ")," "),"N/A")</f>
        <v>X</v>
      </c>
      <c r="F462" s="285" t="str">
        <f>IF('ALC Transition Plans'!$O464="yes",IF('ALC Transition Plans'!AQ464=1,"X"," "),"N/A")</f>
        <v xml:space="preserve"> </v>
      </c>
      <c r="G462" s="285" t="str">
        <f>IF('ALC Transition Plans'!$Z464="yes",IF('ALC Transition Plans'!AR464=1,"X"," "),"N/A")</f>
        <v xml:space="preserve"> </v>
      </c>
      <c r="H462" s="288">
        <f t="shared" si="33"/>
        <v>2</v>
      </c>
      <c r="I462" s="453" t="str">
        <f>'ALC Transition Plans'!BL464</f>
        <v xml:space="preserve"> </v>
      </c>
    </row>
    <row r="463" spans="1:9" x14ac:dyDescent="0.3">
      <c r="A463" s="289" t="s">
        <v>7</v>
      </c>
      <c r="B463" s="290" t="s">
        <v>444</v>
      </c>
      <c r="C463" s="285" t="str">
        <f>IF('ALC Transition Plans'!$C465="yes", IF('ALC Transition Plans'!E465="X", IF('ALC Transition Plans'!F465,"X"," ")," "),"N/A")</f>
        <v>X</v>
      </c>
      <c r="D463" s="287" t="str">
        <f>IF('ALC Transition Plans'!$C465="yes",IF('ALC Transition Plans'!AP465=1,"X"," "),"N/A")</f>
        <v xml:space="preserve"> </v>
      </c>
      <c r="E463" s="285" t="str">
        <f>IF('ALC Transition Plans'!$O465="yes", IF('ALC Transition Plans'!Q465="X", IF('ALC Transition Plans'!R465,"X"," ")," "),"N/A")</f>
        <v>X</v>
      </c>
      <c r="F463" s="285" t="str">
        <f>IF('ALC Transition Plans'!$O465="yes",IF('ALC Transition Plans'!AQ465=1,"X"," "),"N/A")</f>
        <v xml:space="preserve"> </v>
      </c>
      <c r="G463" s="285" t="str">
        <f>IF('ALC Transition Plans'!$Z465="yes",IF('ALC Transition Plans'!AR465=1,"X"," "),"N/A")</f>
        <v xml:space="preserve"> </v>
      </c>
      <c r="H463" s="288">
        <f t="shared" si="33"/>
        <v>2</v>
      </c>
      <c r="I463" s="453" t="str">
        <f>'ALC Transition Plans'!BL465</f>
        <v xml:space="preserve"> </v>
      </c>
    </row>
    <row r="464" spans="1:9" x14ac:dyDescent="0.3">
      <c r="A464" s="289" t="s">
        <v>7</v>
      </c>
      <c r="B464" s="290" t="s">
        <v>445</v>
      </c>
      <c r="C464" s="285" t="str">
        <f>IF('ALC Transition Plans'!$C466="yes", IF('ALC Transition Plans'!E466="X", IF('ALC Transition Plans'!F466,"X"," ")," "),"N/A")</f>
        <v>X</v>
      </c>
      <c r="D464" s="287" t="str">
        <f>IF('ALC Transition Plans'!$C466="yes",IF('ALC Transition Plans'!AP466=1,"X"," "),"N/A")</f>
        <v xml:space="preserve"> </v>
      </c>
      <c r="E464" s="285" t="str">
        <f>IF('ALC Transition Plans'!$O466="yes", IF('ALC Transition Plans'!Q466="X", IF('ALC Transition Plans'!R466,"X"," ")," "),"N/A")</f>
        <v>X</v>
      </c>
      <c r="F464" s="285" t="str">
        <f>IF('ALC Transition Plans'!$O466="yes",IF('ALC Transition Plans'!AQ466=1,"X"," "),"N/A")</f>
        <v xml:space="preserve"> </v>
      </c>
      <c r="G464" s="285" t="str">
        <f>IF('ALC Transition Plans'!$Z466="yes",IF('ALC Transition Plans'!AR466=1,"X"," "),"N/A")</f>
        <v xml:space="preserve"> </v>
      </c>
      <c r="H464" s="288">
        <f t="shared" si="33"/>
        <v>2</v>
      </c>
      <c r="I464" s="453" t="str">
        <f>'ALC Transition Plans'!BL466</f>
        <v xml:space="preserve"> </v>
      </c>
    </row>
    <row r="465" spans="1:9" x14ac:dyDescent="0.3">
      <c r="A465" s="289" t="s">
        <v>7</v>
      </c>
      <c r="B465" s="290" t="s">
        <v>446</v>
      </c>
      <c r="C465" s="285" t="str">
        <f>IF('ALC Transition Plans'!$C467="yes", IF('ALC Transition Plans'!E467="X", IF('ALC Transition Plans'!F467,"X"," ")," "),"N/A")</f>
        <v>X</v>
      </c>
      <c r="D465" s="287" t="str">
        <f>IF('ALC Transition Plans'!$C467="yes",IF('ALC Transition Plans'!AP467=1,"X"," "),"N/A")</f>
        <v xml:space="preserve"> </v>
      </c>
      <c r="E465" s="285" t="str">
        <f>IF('ALC Transition Plans'!$O467="yes", IF('ALC Transition Plans'!Q467="X", IF('ALC Transition Plans'!R467,"X"," ")," "),"N/A")</f>
        <v>X</v>
      </c>
      <c r="F465" s="285" t="str">
        <f>IF('ALC Transition Plans'!$O467="yes",IF('ALC Transition Plans'!AQ467=1,"X"," "),"N/A")</f>
        <v xml:space="preserve"> </v>
      </c>
      <c r="G465" s="285" t="str">
        <f>IF('ALC Transition Plans'!$Z467="yes",IF('ALC Transition Plans'!AR467=1,"X"," "),"N/A")</f>
        <v xml:space="preserve"> </v>
      </c>
      <c r="H465" s="288">
        <f t="shared" si="33"/>
        <v>2</v>
      </c>
      <c r="I465" s="453" t="str">
        <f>'ALC Transition Plans'!BL467</f>
        <v xml:space="preserve"> </v>
      </c>
    </row>
    <row r="466" spans="1:9" x14ac:dyDescent="0.3">
      <c r="A466" s="289" t="s">
        <v>448</v>
      </c>
      <c r="B466" s="290" t="s">
        <v>447</v>
      </c>
      <c r="C466" s="285" t="str">
        <f>IF('ALC Transition Plans'!$C468="yes", IF('ALC Transition Plans'!E468="X", IF('ALC Transition Plans'!F468,"X"," ")," "),"N/A")</f>
        <v xml:space="preserve"> </v>
      </c>
      <c r="D466" s="287" t="str">
        <f>IF('ALC Transition Plans'!$C468="yes",IF('ALC Transition Plans'!AP468=1,"X"," "),"N/A")</f>
        <v>X</v>
      </c>
      <c r="E466" s="285" t="str">
        <f>IF('ALC Transition Plans'!$O468="yes", IF('ALC Transition Plans'!Q468="X", IF('ALC Transition Plans'!R468,"X"," ")," "),"N/A")</f>
        <v xml:space="preserve"> </v>
      </c>
      <c r="F466" s="285" t="str">
        <f>IF('ALC Transition Plans'!$O468="yes",IF('ALC Transition Plans'!AQ468=1,"X"," "),"N/A")</f>
        <v>X</v>
      </c>
      <c r="G466" s="285" t="str">
        <f>IF('ALC Transition Plans'!$Z468="yes",IF('ALC Transition Plans'!AR468=1,"X"," "),"N/A")</f>
        <v>X</v>
      </c>
      <c r="H466" s="288">
        <f t="shared" si="33"/>
        <v>3</v>
      </c>
      <c r="I466" s="453" t="str">
        <f>'ALC Transition Plans'!BL468</f>
        <v>F</v>
      </c>
    </row>
    <row r="467" spans="1:9" x14ac:dyDescent="0.3">
      <c r="A467" s="289" t="s">
        <v>448</v>
      </c>
      <c r="B467" s="290" t="s">
        <v>449</v>
      </c>
      <c r="C467" s="285" t="str">
        <f>IF('ALC Transition Plans'!$C469="yes", IF('ALC Transition Plans'!E469="X", IF('ALC Transition Plans'!F469,"X"," ")," "),"N/A")</f>
        <v xml:space="preserve"> </v>
      </c>
      <c r="D467" s="287" t="str">
        <f>IF('ALC Transition Plans'!$C469="yes",IF('ALC Transition Plans'!AP469=1,"X"," "),"N/A")</f>
        <v>X</v>
      </c>
      <c r="E467" s="285" t="str">
        <f>IF('ALC Transition Plans'!$O469="yes", IF('ALC Transition Plans'!Q469="X", IF('ALC Transition Plans'!R469,"X"," ")," "),"N/A")</f>
        <v xml:space="preserve"> </v>
      </c>
      <c r="F467" s="285" t="str">
        <f>IF('ALC Transition Plans'!$O469="yes",IF('ALC Transition Plans'!AQ469=1,"X"," "),"N/A")</f>
        <v>X</v>
      </c>
      <c r="G467" s="285" t="str">
        <f>IF('ALC Transition Plans'!$Z469="yes",IF('ALC Transition Plans'!AR469=1,"X"," "),"N/A")</f>
        <v>X</v>
      </c>
      <c r="H467" s="288">
        <f t="shared" si="33"/>
        <v>3</v>
      </c>
      <c r="I467" s="453" t="str">
        <f>'ALC Transition Plans'!BL469</f>
        <v>F</v>
      </c>
    </row>
    <row r="468" spans="1:9" x14ac:dyDescent="0.3">
      <c r="A468" s="289" t="s">
        <v>448</v>
      </c>
      <c r="B468" s="290" t="s">
        <v>450</v>
      </c>
      <c r="C468" s="285" t="str">
        <f>IF('ALC Transition Plans'!$C470="yes", IF('ALC Transition Plans'!E470="X", IF('ALC Transition Plans'!F470,"X"," ")," "),"N/A")</f>
        <v xml:space="preserve"> </v>
      </c>
      <c r="D468" s="287" t="str">
        <f>IF('ALC Transition Plans'!$C470="yes",IF('ALC Transition Plans'!AP470=1,"X"," "),"N/A")</f>
        <v>X</v>
      </c>
      <c r="E468" s="285" t="str">
        <f>IF('ALC Transition Plans'!$O470="yes", IF('ALC Transition Plans'!Q470="X", IF('ALC Transition Plans'!R470,"X"," ")," "),"N/A")</f>
        <v>N/A</v>
      </c>
      <c r="F468" s="285" t="str">
        <f>IF('ALC Transition Plans'!$O470="yes",IF('ALC Transition Plans'!AQ470=1,"X"," "),"N/A")</f>
        <v>N/A</v>
      </c>
      <c r="G468" s="285" t="str">
        <f>IF('ALC Transition Plans'!$Z470="yes",IF('ALC Transition Plans'!AR470=1,"X"," "),"N/A")</f>
        <v>N/A</v>
      </c>
      <c r="H468" s="288">
        <f t="shared" si="33"/>
        <v>1</v>
      </c>
      <c r="I468" s="453" t="str">
        <f>'ALC Transition Plans'!BL470</f>
        <v>F</v>
      </c>
    </row>
    <row r="469" spans="1:9" x14ac:dyDescent="0.3">
      <c r="A469" s="289" t="s">
        <v>448</v>
      </c>
      <c r="B469" s="290" t="s">
        <v>451</v>
      </c>
      <c r="C469" s="285" t="str">
        <f>IF('ALC Transition Plans'!$C471="yes", IF('ALC Transition Plans'!E471="X", IF('ALC Transition Plans'!F471,"X"," ")," "),"N/A")</f>
        <v xml:space="preserve"> </v>
      </c>
      <c r="D469" s="287" t="str">
        <f>IF('ALC Transition Plans'!$C471="yes",IF('ALC Transition Plans'!AP471=1,"X"," "),"N/A")</f>
        <v>X</v>
      </c>
      <c r="E469" s="285" t="str">
        <f>IF('ALC Transition Plans'!$O471="yes", IF('ALC Transition Plans'!Q471="X", IF('ALC Transition Plans'!R471,"X"," ")," "),"N/A")</f>
        <v xml:space="preserve"> </v>
      </c>
      <c r="F469" s="285" t="str">
        <f>IF('ALC Transition Plans'!$O471="yes",IF('ALC Transition Plans'!AQ471=1,"X"," "),"N/A")</f>
        <v>X</v>
      </c>
      <c r="G469" s="285" t="str">
        <f>IF('ALC Transition Plans'!$Z471="yes",IF('ALC Transition Plans'!AR471=1,"X"," "),"N/A")</f>
        <v>X</v>
      </c>
      <c r="H469" s="288">
        <f t="shared" si="33"/>
        <v>3</v>
      </c>
      <c r="I469" s="453" t="str">
        <f>'ALC Transition Plans'!BL471</f>
        <v>F</v>
      </c>
    </row>
    <row r="470" spans="1:9" x14ac:dyDescent="0.3">
      <c r="A470" s="289" t="s">
        <v>448</v>
      </c>
      <c r="B470" s="290" t="s">
        <v>452</v>
      </c>
      <c r="C470" s="285" t="str">
        <f>IF('ALC Transition Plans'!$C472="yes", IF('ALC Transition Plans'!E472="X", IF('ALC Transition Plans'!F472,"X"," ")," "),"N/A")</f>
        <v xml:space="preserve"> </v>
      </c>
      <c r="D470" s="287" t="str">
        <f>IF('ALC Transition Plans'!$C472="yes",IF('ALC Transition Plans'!AP472=1,"X"," "),"N/A")</f>
        <v>X</v>
      </c>
      <c r="E470" s="285" t="str">
        <f>IF('ALC Transition Plans'!$O472="yes", IF('ALC Transition Plans'!Q472="X", IF('ALC Transition Plans'!R472,"X"," ")," "),"N/A")</f>
        <v xml:space="preserve"> </v>
      </c>
      <c r="F470" s="285" t="str">
        <f>IF('ALC Transition Plans'!$O472="yes",IF('ALC Transition Plans'!AQ472=1,"X"," "),"N/A")</f>
        <v>X</v>
      </c>
      <c r="G470" s="285" t="str">
        <f>IF('ALC Transition Plans'!$Z472="yes",IF('ALC Transition Plans'!AR472=1,"X"," "),"N/A")</f>
        <v>X</v>
      </c>
      <c r="H470" s="288">
        <f t="shared" si="33"/>
        <v>3</v>
      </c>
      <c r="I470" s="453" t="str">
        <f>'ALC Transition Plans'!BL472</f>
        <v>F</v>
      </c>
    </row>
    <row r="471" spans="1:9" x14ac:dyDescent="0.3">
      <c r="A471" s="289" t="s">
        <v>448</v>
      </c>
      <c r="B471" s="290" t="s">
        <v>453</v>
      </c>
      <c r="C471" s="285" t="str">
        <f>IF('ALC Transition Plans'!$C473="yes", IF('ALC Transition Plans'!E473="X", IF('ALC Transition Plans'!F473,"X"," ")," "),"N/A")</f>
        <v xml:space="preserve"> </v>
      </c>
      <c r="D471" s="287" t="str">
        <f>IF('ALC Transition Plans'!$C473="yes",IF('ALC Transition Plans'!AP473=1,"X"," "),"N/A")</f>
        <v>X</v>
      </c>
      <c r="E471" s="285" t="str">
        <f>IF('ALC Transition Plans'!$O473="yes", IF('ALC Transition Plans'!Q473="X", IF('ALC Transition Plans'!R473,"X"," ")," "),"N/A")</f>
        <v xml:space="preserve"> </v>
      </c>
      <c r="F471" s="285" t="str">
        <f>IF('ALC Transition Plans'!$O473="yes",IF('ALC Transition Plans'!AQ473=1,"X"," "),"N/A")</f>
        <v>X</v>
      </c>
      <c r="G471" s="285" t="str">
        <f>IF('ALC Transition Plans'!$Z473="yes",IF('ALC Transition Plans'!AR473=1,"X"," "),"N/A")</f>
        <v>X</v>
      </c>
      <c r="H471" s="288">
        <f t="shared" si="33"/>
        <v>3</v>
      </c>
      <c r="I471" s="453" t="str">
        <f>'ALC Transition Plans'!BL473</f>
        <v>F</v>
      </c>
    </row>
    <row r="472" spans="1:9" x14ac:dyDescent="0.3">
      <c r="A472" s="289" t="s">
        <v>448</v>
      </c>
      <c r="B472" s="290" t="s">
        <v>454</v>
      </c>
      <c r="C472" s="285" t="str">
        <f>IF('ALC Transition Plans'!$C474="yes", IF('ALC Transition Plans'!E474="X", IF('ALC Transition Plans'!F474,"X"," ")," "),"N/A")</f>
        <v xml:space="preserve"> </v>
      </c>
      <c r="D472" s="287" t="str">
        <f>IF('ALC Transition Plans'!$C474="yes",IF('ALC Transition Plans'!AP474=1,"X"," "),"N/A")</f>
        <v>X</v>
      </c>
      <c r="E472" s="285" t="str">
        <f>IF('ALC Transition Plans'!$O474="yes", IF('ALC Transition Plans'!Q474="X", IF('ALC Transition Plans'!R474,"X"," ")," "),"N/A")</f>
        <v>N/A</v>
      </c>
      <c r="F472" s="285" t="str">
        <f>IF('ALC Transition Plans'!$O474="yes",IF('ALC Transition Plans'!AQ474=1,"X"," "),"N/A")</f>
        <v>N/A</v>
      </c>
      <c r="G472" s="285" t="str">
        <f>IF('ALC Transition Plans'!$Z474="yes",IF('ALC Transition Plans'!AR474=1,"X"," "),"N/A")</f>
        <v>N/A</v>
      </c>
      <c r="H472" s="288">
        <f t="shared" si="33"/>
        <v>1</v>
      </c>
      <c r="I472" s="453" t="str">
        <f>'ALC Transition Plans'!BL474</f>
        <v>F</v>
      </c>
    </row>
    <row r="473" spans="1:9" x14ac:dyDescent="0.3">
      <c r="A473" s="289" t="s">
        <v>448</v>
      </c>
      <c r="B473" s="290" t="s">
        <v>455</v>
      </c>
      <c r="C473" s="285" t="str">
        <f>IF('ALC Transition Plans'!$C475="yes", IF('ALC Transition Plans'!E475="X", IF('ALC Transition Plans'!F475,"X"," ")," "),"N/A")</f>
        <v xml:space="preserve"> </v>
      </c>
      <c r="D473" s="287" t="str">
        <f>IF('ALC Transition Plans'!$C475="yes",IF('ALC Transition Plans'!AP475=1,"X"," "),"N/A")</f>
        <v>X</v>
      </c>
      <c r="E473" s="285" t="str">
        <f>IF('ALC Transition Plans'!$O475="yes", IF('ALC Transition Plans'!Q475="X", IF('ALC Transition Plans'!R475,"X"," ")," "),"N/A")</f>
        <v xml:space="preserve"> </v>
      </c>
      <c r="F473" s="285" t="str">
        <f>IF('ALC Transition Plans'!$O475="yes",IF('ALC Transition Plans'!AQ475=1,"X"," "),"N/A")</f>
        <v>X</v>
      </c>
      <c r="G473" s="285" t="str">
        <f>IF('ALC Transition Plans'!$Z475="yes",IF('ALC Transition Plans'!AR475=1,"X"," "),"N/A")</f>
        <v>X</v>
      </c>
      <c r="H473" s="288">
        <f t="shared" si="33"/>
        <v>3</v>
      </c>
      <c r="I473" s="453" t="str">
        <f>'ALC Transition Plans'!BL475</f>
        <v>F</v>
      </c>
    </row>
    <row r="474" spans="1:9" x14ac:dyDescent="0.3">
      <c r="A474" s="289" t="s">
        <v>448</v>
      </c>
      <c r="B474" s="290" t="s">
        <v>1233</v>
      </c>
      <c r="C474" s="285" t="str">
        <f>IF('ALC Transition Plans'!$C476="yes", IF('ALC Transition Plans'!E476="X", IF('ALC Transition Plans'!F476,"X"," ")," "),"N/A")</f>
        <v>N/A</v>
      </c>
      <c r="D474" s="287" t="str">
        <f>IF('ALC Transition Plans'!$C476="yes",IF('ALC Transition Plans'!AP476=1,"X"," "),"N/A")</f>
        <v>N/A</v>
      </c>
      <c r="E474" s="285" t="str">
        <f>IF('ALC Transition Plans'!$O476="yes", IF('ALC Transition Plans'!Q476="X", IF('ALC Transition Plans'!R476,"X"," ")," "),"N/A")</f>
        <v xml:space="preserve"> </v>
      </c>
      <c r="F474" s="285" t="str">
        <f>IF('ALC Transition Plans'!$O476="yes",IF('ALC Transition Plans'!AQ476=1,"X"," "),"N/A")</f>
        <v xml:space="preserve"> </v>
      </c>
      <c r="G474" s="285" t="str">
        <f>IF('ALC Transition Plans'!$Z476="yes",IF('ALC Transition Plans'!AR476=1,"X"," "),"N/A")</f>
        <v>N/A</v>
      </c>
      <c r="H474" s="288">
        <f>COUNTIF(C474:G474,"X")</f>
        <v>0</v>
      </c>
      <c r="I474" s="453" t="str">
        <f>'ALC Transition Plans'!BL476</f>
        <v xml:space="preserve"> </v>
      </c>
    </row>
    <row r="475" spans="1:9" x14ac:dyDescent="0.3">
      <c r="A475" s="289" t="s">
        <v>448</v>
      </c>
      <c r="B475" s="290" t="s">
        <v>456</v>
      </c>
      <c r="C475" s="285" t="str">
        <f>IF('ALC Transition Plans'!$C477="yes", IF('ALC Transition Plans'!E477="X", IF('ALC Transition Plans'!F477,"X"," ")," "),"N/A")</f>
        <v>N/A</v>
      </c>
      <c r="D475" s="287" t="str">
        <f>IF('ALC Transition Plans'!$C477="yes",IF('ALC Transition Plans'!AP477=1,"X"," "),"N/A")</f>
        <v>N/A</v>
      </c>
      <c r="E475" s="285" t="str">
        <f>IF('ALC Transition Plans'!$O477="yes", IF('ALC Transition Plans'!Q477="X", IF('ALC Transition Plans'!R477,"X"," ")," "),"N/A")</f>
        <v>X</v>
      </c>
      <c r="F475" s="285" t="str">
        <f>IF('ALC Transition Plans'!$O477="yes",IF('ALC Transition Plans'!AQ477=1,"X"," "),"N/A")</f>
        <v xml:space="preserve"> </v>
      </c>
      <c r="G475" s="285" t="str">
        <f>IF('ALC Transition Plans'!$Z477="yes",IF('ALC Transition Plans'!AR477=1,"X"," "),"N/A")</f>
        <v>N/A</v>
      </c>
      <c r="H475" s="288">
        <f t="shared" si="33"/>
        <v>1</v>
      </c>
      <c r="I475" s="453" t="str">
        <f>'ALC Transition Plans'!BL477</f>
        <v xml:space="preserve"> </v>
      </c>
    </row>
    <row r="476" spans="1:9" x14ac:dyDescent="0.3">
      <c r="A476" s="289" t="s">
        <v>448</v>
      </c>
      <c r="B476" s="290" t="s">
        <v>457</v>
      </c>
      <c r="C476" s="285" t="str">
        <f>IF('ALC Transition Plans'!$C478="yes", IF('ALC Transition Plans'!E478="X", IF('ALC Transition Plans'!F478,"X"," ")," "),"N/A")</f>
        <v>X</v>
      </c>
      <c r="D476" s="287" t="str">
        <f>IF('ALC Transition Plans'!$C478="yes",IF('ALC Transition Plans'!AP478=1,"X"," "),"N/A")</f>
        <v xml:space="preserve"> </v>
      </c>
      <c r="E476" s="285" t="str">
        <f>IF('ALC Transition Plans'!$O478="yes", IF('ALC Transition Plans'!Q478="X", IF('ALC Transition Plans'!R478,"X"," ")," "),"N/A")</f>
        <v>N/A</v>
      </c>
      <c r="F476" s="285" t="str">
        <f>IF('ALC Transition Plans'!$O478="yes",IF('ALC Transition Plans'!AQ478=1,"X"," "),"N/A")</f>
        <v>N/A</v>
      </c>
      <c r="G476" s="285" t="str">
        <f>IF('ALC Transition Plans'!$Z478="yes",IF('ALC Transition Plans'!AR478=1,"X"," "),"N/A")</f>
        <v>N/A</v>
      </c>
      <c r="H476" s="288">
        <f t="shared" si="33"/>
        <v>1</v>
      </c>
      <c r="I476" s="453" t="str">
        <f>'ALC Transition Plans'!BL478</f>
        <v xml:space="preserve"> </v>
      </c>
    </row>
    <row r="477" spans="1:9" x14ac:dyDescent="0.3">
      <c r="A477" s="289" t="s">
        <v>448</v>
      </c>
      <c r="B477" s="290" t="s">
        <v>458</v>
      </c>
      <c r="C477" s="285" t="str">
        <f>IF('ALC Transition Plans'!$C479="yes", IF('ALC Transition Plans'!E479="X", IF('ALC Transition Plans'!F479,"X"," ")," "),"N/A")</f>
        <v>X</v>
      </c>
      <c r="D477" s="287" t="str">
        <f>IF('ALC Transition Plans'!$C479="yes",IF('ALC Transition Plans'!AP479=1,"X"," "),"N/A")</f>
        <v xml:space="preserve"> </v>
      </c>
      <c r="E477" s="285" t="str">
        <f>IF('ALC Transition Plans'!$O479="yes", IF('ALC Transition Plans'!Q479="X", IF('ALC Transition Plans'!R479,"X"," ")," "),"N/A")</f>
        <v>X</v>
      </c>
      <c r="F477" s="285" t="str">
        <f>IF('ALC Transition Plans'!$O479="yes",IF('ALC Transition Plans'!AQ479=1,"X"," "),"N/A")</f>
        <v xml:space="preserve"> </v>
      </c>
      <c r="G477" s="285" t="str">
        <f>IF('ALC Transition Plans'!$Z479="yes",IF('ALC Transition Plans'!AR479=1,"X"," "),"N/A")</f>
        <v>N/A</v>
      </c>
      <c r="H477" s="288">
        <f t="shared" si="33"/>
        <v>2</v>
      </c>
      <c r="I477" s="453" t="str">
        <f>'ALC Transition Plans'!BL479</f>
        <v xml:space="preserve"> </v>
      </c>
    </row>
    <row r="478" spans="1:9" x14ac:dyDescent="0.3">
      <c r="A478" s="289" t="s">
        <v>448</v>
      </c>
      <c r="B478" s="290" t="s">
        <v>459</v>
      </c>
      <c r="C478" s="285" t="str">
        <f>IF('ALC Transition Plans'!$C480="yes", IF('ALC Transition Plans'!E480="X", IF('ALC Transition Plans'!F480,"X"," ")," "),"N/A")</f>
        <v>N/A</v>
      </c>
      <c r="D478" s="287" t="str">
        <f>IF('ALC Transition Plans'!$C480="yes",IF('ALC Transition Plans'!AP480=1,"X"," "),"N/A")</f>
        <v>N/A</v>
      </c>
      <c r="E478" s="285" t="str">
        <f>IF('ALC Transition Plans'!$O480="yes", IF('ALC Transition Plans'!Q480="X", IF('ALC Transition Plans'!R480,"X"," ")," "),"N/A")</f>
        <v>X</v>
      </c>
      <c r="F478" s="285" t="str">
        <f>IF('ALC Transition Plans'!$O480="yes",IF('ALC Transition Plans'!AQ480=1,"X"," "),"N/A")</f>
        <v xml:space="preserve"> </v>
      </c>
      <c r="G478" s="285" t="str">
        <f>IF('ALC Transition Plans'!$Z480="yes",IF('ALC Transition Plans'!AR480=1,"X"," "),"N/A")</f>
        <v>N/A</v>
      </c>
      <c r="H478" s="288">
        <f t="shared" si="33"/>
        <v>1</v>
      </c>
      <c r="I478" s="453" t="str">
        <f>'ALC Transition Plans'!BL480</f>
        <v xml:space="preserve"> </v>
      </c>
    </row>
    <row r="479" spans="1:9" x14ac:dyDescent="0.3">
      <c r="A479" s="289" t="s">
        <v>448</v>
      </c>
      <c r="B479" s="290" t="s">
        <v>460</v>
      </c>
      <c r="C479" s="285" t="str">
        <f>IF('ALC Transition Plans'!$C481="yes", IF('ALC Transition Plans'!E481="X", IF('ALC Transition Plans'!F481,"X"," ")," "),"N/A")</f>
        <v>N/A</v>
      </c>
      <c r="D479" s="287" t="str">
        <f>IF('ALC Transition Plans'!$C481="yes",IF('ALC Transition Plans'!AP481=1,"X"," "),"N/A")</f>
        <v>N/A</v>
      </c>
      <c r="E479" s="285" t="str">
        <f>IF('ALC Transition Plans'!$O481="yes", IF('ALC Transition Plans'!Q481="X", IF('ALC Transition Plans'!R481,"X"," ")," "),"N/A")</f>
        <v>X</v>
      </c>
      <c r="F479" s="285" t="str">
        <f>IF('ALC Transition Plans'!$O481="yes",IF('ALC Transition Plans'!AQ481=1,"X"," "),"N/A")</f>
        <v xml:space="preserve"> </v>
      </c>
      <c r="G479" s="285" t="str">
        <f>IF('ALC Transition Plans'!$Z481="yes",IF('ALC Transition Plans'!AR481=1,"X"," "),"N/A")</f>
        <v>N/A</v>
      </c>
      <c r="H479" s="288">
        <f t="shared" si="33"/>
        <v>1</v>
      </c>
      <c r="I479" s="453" t="str">
        <f>'ALC Transition Plans'!BL481</f>
        <v xml:space="preserve"> </v>
      </c>
    </row>
    <row r="480" spans="1:9" x14ac:dyDescent="0.3">
      <c r="A480" s="289" t="s">
        <v>448</v>
      </c>
      <c r="B480" s="290" t="s">
        <v>461</v>
      </c>
      <c r="C480" s="285" t="str">
        <f>IF('ALC Transition Plans'!$C482="yes", IF('ALC Transition Plans'!E482="X", IF('ALC Transition Plans'!F482,"X"," ")," "),"N/A")</f>
        <v>N/A</v>
      </c>
      <c r="D480" s="287" t="str">
        <f>IF('ALC Transition Plans'!$C482="yes",IF('ALC Transition Plans'!AP482=1,"X"," "),"N/A")</f>
        <v>N/A</v>
      </c>
      <c r="E480" s="285" t="str">
        <f>IF('ALC Transition Plans'!$O482="yes", IF('ALC Transition Plans'!Q482="X", IF('ALC Transition Plans'!R482,"X"," ")," "),"N/A")</f>
        <v>X</v>
      </c>
      <c r="F480" s="285" t="str">
        <f>IF('ALC Transition Plans'!$O482="yes",IF('ALC Transition Plans'!AQ482=1,"X"," "),"N/A")</f>
        <v xml:space="preserve"> </v>
      </c>
      <c r="G480" s="285" t="str">
        <f>IF('ALC Transition Plans'!$Z482="yes",IF('ALC Transition Plans'!AR482=1,"X"," "),"N/A")</f>
        <v>N/A</v>
      </c>
      <c r="H480" s="288">
        <f t="shared" ref="H480:H542" si="36">COUNTIF(C480:G480,"X")</f>
        <v>1</v>
      </c>
      <c r="I480" s="453" t="str">
        <f>'ALC Transition Plans'!BL482</f>
        <v xml:space="preserve"> </v>
      </c>
    </row>
    <row r="481" spans="1:9" x14ac:dyDescent="0.3">
      <c r="A481" s="289" t="s">
        <v>448</v>
      </c>
      <c r="B481" s="290" t="s">
        <v>462</v>
      </c>
      <c r="C481" s="285" t="str">
        <f>IF('ALC Transition Plans'!$C483="yes", IF('ALC Transition Plans'!E483="X", IF('ALC Transition Plans'!F483,"X"," ")," "),"N/A")</f>
        <v>N/A</v>
      </c>
      <c r="D481" s="287" t="str">
        <f>IF('ALC Transition Plans'!$C483="yes",IF('ALC Transition Plans'!AP483=1,"X"," "),"N/A")</f>
        <v>N/A</v>
      </c>
      <c r="E481" s="285" t="str">
        <f>IF('ALC Transition Plans'!$O483="yes", IF('ALC Transition Plans'!Q483="X", IF('ALC Transition Plans'!R483,"X"," ")," "),"N/A")</f>
        <v>X</v>
      </c>
      <c r="F481" s="285" t="str">
        <f>IF('ALC Transition Plans'!$O483="yes",IF('ALC Transition Plans'!AQ483=1,"X"," "),"N/A")</f>
        <v xml:space="preserve"> </v>
      </c>
      <c r="G481" s="285" t="str">
        <f>IF('ALC Transition Plans'!$Z483="yes",IF('ALC Transition Plans'!AR483=1,"X"," "),"N/A")</f>
        <v>N/A</v>
      </c>
      <c r="H481" s="288">
        <f t="shared" si="36"/>
        <v>1</v>
      </c>
      <c r="I481" s="453" t="str">
        <f>'ALC Transition Plans'!BL483</f>
        <v xml:space="preserve"> </v>
      </c>
    </row>
    <row r="482" spans="1:9" x14ac:dyDescent="0.3">
      <c r="A482" s="289" t="s">
        <v>448</v>
      </c>
      <c r="B482" s="290" t="s">
        <v>463</v>
      </c>
      <c r="C482" s="285" t="str">
        <f>IF('ALC Transition Plans'!$C484="yes", IF('ALC Transition Plans'!E484="X", IF('ALC Transition Plans'!F484,"X"," ")," "),"N/A")</f>
        <v>N/A</v>
      </c>
      <c r="D482" s="287" t="str">
        <f>IF('ALC Transition Plans'!$C484="yes",IF('ALC Transition Plans'!AP484=1,"X"," "),"N/A")</f>
        <v>N/A</v>
      </c>
      <c r="E482" s="285" t="str">
        <f>IF('ALC Transition Plans'!$O484="yes", IF('ALC Transition Plans'!Q484="X", IF('ALC Transition Plans'!R484,"X"," ")," "),"N/A")</f>
        <v>X</v>
      </c>
      <c r="F482" s="285" t="str">
        <f>IF('ALC Transition Plans'!$O484="yes",IF('ALC Transition Plans'!AQ484=1,"X"," "),"N/A")</f>
        <v xml:space="preserve"> </v>
      </c>
      <c r="G482" s="285" t="str">
        <f>IF('ALC Transition Plans'!$Z484="yes",IF('ALC Transition Plans'!AR484=1,"X"," "),"N/A")</f>
        <v>N/A</v>
      </c>
      <c r="H482" s="288">
        <f t="shared" si="36"/>
        <v>1</v>
      </c>
      <c r="I482" s="453" t="str">
        <f>'ALC Transition Plans'!BL484</f>
        <v xml:space="preserve"> </v>
      </c>
    </row>
    <row r="483" spans="1:9" x14ac:dyDescent="0.3">
      <c r="A483" s="289" t="s">
        <v>448</v>
      </c>
      <c r="B483" s="290" t="s">
        <v>464</v>
      </c>
      <c r="C483" s="285" t="str">
        <f>IF('ALC Transition Plans'!$C485="yes", IF('ALC Transition Plans'!E485="X", IF('ALC Transition Plans'!F485,"X"," ")," "),"N/A")</f>
        <v>N/A</v>
      </c>
      <c r="D483" s="287" t="str">
        <f>IF('ALC Transition Plans'!$C485="yes",IF('ALC Transition Plans'!AP485=1,"X"," "),"N/A")</f>
        <v>N/A</v>
      </c>
      <c r="E483" s="285" t="str">
        <f>IF('ALC Transition Plans'!$O485="yes", IF('ALC Transition Plans'!Q485="X", IF('ALC Transition Plans'!R485,"X"," ")," "),"N/A")</f>
        <v>X</v>
      </c>
      <c r="F483" s="285" t="str">
        <f>IF('ALC Transition Plans'!$O485="yes",IF('ALC Transition Plans'!AQ485=1,"X"," "),"N/A")</f>
        <v xml:space="preserve"> </v>
      </c>
      <c r="G483" s="285" t="str">
        <f>IF('ALC Transition Plans'!$Z485="yes",IF('ALC Transition Plans'!AR485=1,"X"," "),"N/A")</f>
        <v>N/A</v>
      </c>
      <c r="H483" s="288">
        <f t="shared" si="36"/>
        <v>1</v>
      </c>
      <c r="I483" s="453" t="str">
        <f>'ALC Transition Plans'!BL485</f>
        <v xml:space="preserve"> </v>
      </c>
    </row>
    <row r="484" spans="1:9" x14ac:dyDescent="0.3">
      <c r="A484" s="289" t="s">
        <v>448</v>
      </c>
      <c r="B484" s="290" t="s">
        <v>465</v>
      </c>
      <c r="C484" s="285" t="str">
        <f>IF('ALC Transition Plans'!$C486="yes", IF('ALC Transition Plans'!E486="X", IF('ALC Transition Plans'!F486,"X"," ")," "),"N/A")</f>
        <v>N/A</v>
      </c>
      <c r="D484" s="287" t="str">
        <f>IF('ALC Transition Plans'!$C486="yes",IF('ALC Transition Plans'!AP486=1,"X"," "),"N/A")</f>
        <v>N/A</v>
      </c>
      <c r="E484" s="285" t="str">
        <f>IF('ALC Transition Plans'!$O486="yes", IF('ALC Transition Plans'!Q486="X", IF('ALC Transition Plans'!R486,"X"," ")," "),"N/A")</f>
        <v>X</v>
      </c>
      <c r="F484" s="285" t="str">
        <f>IF('ALC Transition Plans'!$O486="yes",IF('ALC Transition Plans'!AQ486=1,"X"," "),"N/A")</f>
        <v xml:space="preserve"> </v>
      </c>
      <c r="G484" s="285" t="str">
        <f>IF('ALC Transition Plans'!$Z486="yes",IF('ALC Transition Plans'!AR486=1,"X"," "),"N/A")</f>
        <v>N/A</v>
      </c>
      <c r="H484" s="288">
        <f t="shared" si="36"/>
        <v>1</v>
      </c>
      <c r="I484" s="453" t="str">
        <f>'ALC Transition Plans'!BL486</f>
        <v xml:space="preserve"> </v>
      </c>
    </row>
    <row r="485" spans="1:9" x14ac:dyDescent="0.3">
      <c r="A485" s="289" t="s">
        <v>448</v>
      </c>
      <c r="B485" s="290" t="s">
        <v>466</v>
      </c>
      <c r="C485" s="285" t="str">
        <f>IF('ALC Transition Plans'!$C487="yes", IF('ALC Transition Plans'!E487="X", IF('ALC Transition Plans'!F487,"X"," ")," "),"N/A")</f>
        <v>N/A</v>
      </c>
      <c r="D485" s="287" t="str">
        <f>IF('ALC Transition Plans'!$C487="yes",IF('ALC Transition Plans'!AP487=1,"X"," "),"N/A")</f>
        <v>N/A</v>
      </c>
      <c r="E485" s="285" t="str">
        <f>IF('ALC Transition Plans'!$O487="yes", IF('ALC Transition Plans'!Q487="X", IF('ALC Transition Plans'!R487,"X"," ")," "),"N/A")</f>
        <v>X</v>
      </c>
      <c r="F485" s="285" t="str">
        <f>IF('ALC Transition Plans'!$O487="yes",IF('ALC Transition Plans'!AQ487=1,"X"," "),"N/A")</f>
        <v xml:space="preserve"> </v>
      </c>
      <c r="G485" s="285" t="str">
        <f>IF('ALC Transition Plans'!$Z487="yes",IF('ALC Transition Plans'!AR487=1,"X"," "),"N/A")</f>
        <v>N/A</v>
      </c>
      <c r="H485" s="288">
        <f t="shared" si="36"/>
        <v>1</v>
      </c>
      <c r="I485" s="453" t="str">
        <f>'ALC Transition Plans'!BL487</f>
        <v xml:space="preserve"> </v>
      </c>
    </row>
    <row r="486" spans="1:9" x14ac:dyDescent="0.3">
      <c r="A486" s="289" t="s">
        <v>448</v>
      </c>
      <c r="B486" s="290" t="s">
        <v>467</v>
      </c>
      <c r="C486" s="285" t="str">
        <f>IF('ALC Transition Plans'!$C488="yes", IF('ALC Transition Plans'!E488="X", IF('ALC Transition Plans'!F488,"X"," ")," "),"N/A")</f>
        <v>N/A</v>
      </c>
      <c r="D486" s="287" t="str">
        <f>IF('ALC Transition Plans'!$C488="yes",IF('ALC Transition Plans'!AP488=1,"X"," "),"N/A")</f>
        <v>N/A</v>
      </c>
      <c r="E486" s="285" t="str">
        <f>IF('ALC Transition Plans'!$O488="yes", IF('ALC Transition Plans'!Q488="X", IF('ALC Transition Plans'!R488,"X"," ")," "),"N/A")</f>
        <v>X</v>
      </c>
      <c r="F486" s="285" t="str">
        <f>IF('ALC Transition Plans'!$O488="yes",IF('ALC Transition Plans'!AQ488=1,"X"," "),"N/A")</f>
        <v xml:space="preserve"> </v>
      </c>
      <c r="G486" s="285" t="str">
        <f>IF('ALC Transition Plans'!$Z488="yes",IF('ALC Transition Plans'!AR488=1,"X"," "),"N/A")</f>
        <v>N/A</v>
      </c>
      <c r="H486" s="288">
        <f t="shared" si="36"/>
        <v>1</v>
      </c>
      <c r="I486" s="453" t="str">
        <f>'ALC Transition Plans'!BL488</f>
        <v xml:space="preserve"> </v>
      </c>
    </row>
    <row r="487" spans="1:9" x14ac:dyDescent="0.3">
      <c r="A487" s="289" t="s">
        <v>448</v>
      </c>
      <c r="B487" s="290" t="s">
        <v>468</v>
      </c>
      <c r="C487" s="285" t="str">
        <f>IF('ALC Transition Plans'!$C489="yes", IF('ALC Transition Plans'!E489="X", IF('ALC Transition Plans'!F489,"X"," ")," "),"N/A")</f>
        <v>N/A</v>
      </c>
      <c r="D487" s="287" t="str">
        <f>IF('ALC Transition Plans'!$C489="yes",IF('ALC Transition Plans'!AP489=1,"X"," "),"N/A")</f>
        <v>N/A</v>
      </c>
      <c r="E487" s="285" t="str">
        <f>IF('ALC Transition Plans'!$O489="yes", IF('ALC Transition Plans'!Q489="X", IF('ALC Transition Plans'!R489,"X"," ")," "),"N/A")</f>
        <v>X</v>
      </c>
      <c r="F487" s="285" t="str">
        <f>IF('ALC Transition Plans'!$O489="yes",IF('ALC Transition Plans'!AQ489=1,"X"," "),"N/A")</f>
        <v xml:space="preserve"> </v>
      </c>
      <c r="G487" s="285" t="str">
        <f>IF('ALC Transition Plans'!$Z489="yes",IF('ALC Transition Plans'!AR489=1,"X"," "),"N/A")</f>
        <v>N/A</v>
      </c>
      <c r="H487" s="288">
        <f t="shared" si="36"/>
        <v>1</v>
      </c>
      <c r="I487" s="453" t="str">
        <f>'ALC Transition Plans'!BL489</f>
        <v xml:space="preserve"> </v>
      </c>
    </row>
    <row r="488" spans="1:9" x14ac:dyDescent="0.3">
      <c r="A488" s="289" t="s">
        <v>448</v>
      </c>
      <c r="B488" s="290" t="s">
        <v>469</v>
      </c>
      <c r="C488" s="285" t="str">
        <f>IF('ALC Transition Plans'!$C490="yes", IF('ALC Transition Plans'!E490="X", IF('ALC Transition Plans'!F490,"X"," ")," "),"N/A")</f>
        <v>N/A</v>
      </c>
      <c r="D488" s="287" t="str">
        <f>IF('ALC Transition Plans'!$C490="yes",IF('ALC Transition Plans'!AP490=1,"X"," "),"N/A")</f>
        <v>N/A</v>
      </c>
      <c r="E488" s="285" t="str">
        <f>IF('ALC Transition Plans'!$O490="yes", IF('ALC Transition Plans'!Q490="X", IF('ALC Transition Plans'!R490,"X"," ")," "),"N/A")</f>
        <v>X</v>
      </c>
      <c r="F488" s="285" t="str">
        <f>IF('ALC Transition Plans'!$O490="yes",IF('ALC Transition Plans'!AQ490=1,"X"," "),"N/A")</f>
        <v xml:space="preserve"> </v>
      </c>
      <c r="G488" s="285" t="str">
        <f>IF('ALC Transition Plans'!$Z490="yes",IF('ALC Transition Plans'!AR490=1,"X"," "),"N/A")</f>
        <v>N/A</v>
      </c>
      <c r="H488" s="288">
        <f t="shared" si="36"/>
        <v>1</v>
      </c>
      <c r="I488" s="453" t="str">
        <f>'ALC Transition Plans'!BL490</f>
        <v xml:space="preserve"> </v>
      </c>
    </row>
    <row r="489" spans="1:9" x14ac:dyDescent="0.3">
      <c r="A489" s="289" t="s">
        <v>448</v>
      </c>
      <c r="B489" s="290" t="s">
        <v>470</v>
      </c>
      <c r="C489" s="285" t="str">
        <f>IF('ALC Transition Plans'!$C491="yes", IF('ALC Transition Plans'!E491="X", IF('ALC Transition Plans'!F491,"X"," ")," "),"N/A")</f>
        <v>N/A</v>
      </c>
      <c r="D489" s="287" t="str">
        <f>IF('ALC Transition Plans'!$C491="yes",IF('ALC Transition Plans'!AP491=1,"X"," "),"N/A")</f>
        <v>N/A</v>
      </c>
      <c r="E489" s="285" t="str">
        <f>IF('ALC Transition Plans'!$O491="yes", IF('ALC Transition Plans'!Q491="X", IF('ALC Transition Plans'!R491,"X"," ")," "),"N/A")</f>
        <v>X</v>
      </c>
      <c r="F489" s="285" t="str">
        <f>IF('ALC Transition Plans'!$O491="yes",IF('ALC Transition Plans'!AQ491=1,"X"," "),"N/A")</f>
        <v xml:space="preserve"> </v>
      </c>
      <c r="G489" s="285" t="str">
        <f>IF('ALC Transition Plans'!$Z491="yes",IF('ALC Transition Plans'!AR491=1,"X"," "),"N/A")</f>
        <v>N/A</v>
      </c>
      <c r="H489" s="288">
        <f t="shared" si="36"/>
        <v>1</v>
      </c>
      <c r="I489" s="453" t="str">
        <f>'ALC Transition Plans'!BL491</f>
        <v xml:space="preserve"> </v>
      </c>
    </row>
    <row r="490" spans="1:9" x14ac:dyDescent="0.3">
      <c r="A490" s="289" t="s">
        <v>448</v>
      </c>
      <c r="B490" s="290" t="s">
        <v>471</v>
      </c>
      <c r="C490" s="285" t="str">
        <f>IF('ALC Transition Plans'!$C492="yes", IF('ALC Transition Plans'!E492="X", IF('ALC Transition Plans'!F492,"X"," ")," "),"N/A")</f>
        <v>N/A</v>
      </c>
      <c r="D490" s="287" t="str">
        <f>IF('ALC Transition Plans'!$C492="yes",IF('ALC Transition Plans'!AP492=1,"X"," "),"N/A")</f>
        <v>N/A</v>
      </c>
      <c r="E490" s="285" t="str">
        <f>IF('ALC Transition Plans'!$O492="yes", IF('ALC Transition Plans'!Q492="X", IF('ALC Transition Plans'!R492,"X"," ")," "),"N/A")</f>
        <v>X</v>
      </c>
      <c r="F490" s="285" t="str">
        <f>IF('ALC Transition Plans'!$O492="yes",IF('ALC Transition Plans'!AQ492=1,"X"," "),"N/A")</f>
        <v xml:space="preserve"> </v>
      </c>
      <c r="G490" s="285" t="str">
        <f>IF('ALC Transition Plans'!$Z492="yes",IF('ALC Transition Plans'!AR492=1,"X"," "),"N/A")</f>
        <v>N/A</v>
      </c>
      <c r="H490" s="288">
        <f t="shared" si="36"/>
        <v>1</v>
      </c>
      <c r="I490" s="453" t="str">
        <f>'ALC Transition Plans'!BL492</f>
        <v xml:space="preserve"> </v>
      </c>
    </row>
    <row r="491" spans="1:9" x14ac:dyDescent="0.3">
      <c r="A491" s="289" t="s">
        <v>448</v>
      </c>
      <c r="B491" s="290" t="s">
        <v>472</v>
      </c>
      <c r="C491" s="285" t="str">
        <f>IF('ALC Transition Plans'!$C493="yes", IF('ALC Transition Plans'!E493="X", IF('ALC Transition Plans'!F493,"X"," ")," "),"N/A")</f>
        <v>N/A</v>
      </c>
      <c r="D491" s="287" t="str">
        <f>IF('ALC Transition Plans'!$C493="yes",IF('ALC Transition Plans'!AP493=1,"X"," "),"N/A")</f>
        <v>N/A</v>
      </c>
      <c r="E491" s="285" t="str">
        <f>IF('ALC Transition Plans'!$O493="yes", IF('ALC Transition Plans'!Q493="X", IF('ALC Transition Plans'!R493,"X"," ")," "),"N/A")</f>
        <v>X</v>
      </c>
      <c r="F491" s="285" t="str">
        <f>IF('ALC Transition Plans'!$O493="yes",IF('ALC Transition Plans'!AQ493=1,"X"," "),"N/A")</f>
        <v xml:space="preserve"> </v>
      </c>
      <c r="G491" s="285" t="str">
        <f>IF('ALC Transition Plans'!$Z493="yes",IF('ALC Transition Plans'!AR493=1,"X"," "),"N/A")</f>
        <v>N/A</v>
      </c>
      <c r="H491" s="288">
        <f t="shared" si="36"/>
        <v>1</v>
      </c>
      <c r="I491" s="453" t="str">
        <f>'ALC Transition Plans'!BL493</f>
        <v xml:space="preserve"> </v>
      </c>
    </row>
    <row r="492" spans="1:9" x14ac:dyDescent="0.3">
      <c r="A492" s="289" t="s">
        <v>448</v>
      </c>
      <c r="B492" s="290" t="s">
        <v>473</v>
      </c>
      <c r="C492" s="285" t="str">
        <f>IF('ALC Transition Plans'!$C494="yes", IF('ALC Transition Plans'!E494="X", IF('ALC Transition Plans'!F494,"X"," ")," "),"N/A")</f>
        <v>N/A</v>
      </c>
      <c r="D492" s="287" t="str">
        <f>IF('ALC Transition Plans'!$C494="yes",IF('ALC Transition Plans'!AP494=1,"X"," "),"N/A")</f>
        <v>N/A</v>
      </c>
      <c r="E492" s="285" t="str">
        <f>IF('ALC Transition Plans'!$O494="yes", IF('ALC Transition Plans'!Q494="X", IF('ALC Transition Plans'!R494,"X"," ")," "),"N/A")</f>
        <v>X</v>
      </c>
      <c r="F492" s="285" t="str">
        <f>IF('ALC Transition Plans'!$O494="yes",IF('ALC Transition Plans'!AQ494=1,"X"," "),"N/A")</f>
        <v xml:space="preserve"> </v>
      </c>
      <c r="G492" s="285" t="str">
        <f>IF('ALC Transition Plans'!$Z494="yes",IF('ALC Transition Plans'!AR494=1,"X"," "),"N/A")</f>
        <v>N/A</v>
      </c>
      <c r="H492" s="288">
        <f t="shared" si="36"/>
        <v>1</v>
      </c>
      <c r="I492" s="453" t="str">
        <f>'ALC Transition Plans'!BL494</f>
        <v xml:space="preserve"> </v>
      </c>
    </row>
    <row r="493" spans="1:9" x14ac:dyDescent="0.3">
      <c r="A493" s="289" t="s">
        <v>448</v>
      </c>
      <c r="B493" s="290" t="s">
        <v>474</v>
      </c>
      <c r="C493" s="285" t="str">
        <f>IF('ALC Transition Plans'!$C495="yes", IF('ALC Transition Plans'!E495="X", IF('ALC Transition Plans'!F495,"X"," ")," "),"N/A")</f>
        <v>N/A</v>
      </c>
      <c r="D493" s="287" t="str">
        <f>IF('ALC Transition Plans'!$C495="yes",IF('ALC Transition Plans'!AP495=1,"X"," "),"N/A")</f>
        <v>N/A</v>
      </c>
      <c r="E493" s="285" t="str">
        <f>IF('ALC Transition Plans'!$O495="yes", IF('ALC Transition Plans'!Q495="X", IF('ALC Transition Plans'!R495,"X"," ")," "),"N/A")</f>
        <v>X</v>
      </c>
      <c r="F493" s="285" t="str">
        <f>IF('ALC Transition Plans'!$O495="yes",IF('ALC Transition Plans'!AQ495=1,"X"," "),"N/A")</f>
        <v xml:space="preserve"> </v>
      </c>
      <c r="G493" s="285" t="str">
        <f>IF('ALC Transition Plans'!$Z495="yes",IF('ALC Transition Plans'!AR495=1,"X"," "),"N/A")</f>
        <v>N/A</v>
      </c>
      <c r="H493" s="288">
        <f t="shared" si="36"/>
        <v>1</v>
      </c>
      <c r="I493" s="453" t="str">
        <f>'ALC Transition Plans'!BL495</f>
        <v xml:space="preserve"> </v>
      </c>
    </row>
    <row r="494" spans="1:9" x14ac:dyDescent="0.3">
      <c r="A494" s="289" t="s">
        <v>448</v>
      </c>
      <c r="B494" s="290" t="s">
        <v>475</v>
      </c>
      <c r="C494" s="285" t="str">
        <f>IF('ALC Transition Plans'!$C496="yes", IF('ALC Transition Plans'!E496="X", IF('ALC Transition Plans'!F496,"X"," ")," "),"N/A")</f>
        <v>N/A</v>
      </c>
      <c r="D494" s="287" t="str">
        <f>IF('ALC Transition Plans'!$C496="yes",IF('ALC Transition Plans'!AP496=1,"X"," "),"N/A")</f>
        <v>N/A</v>
      </c>
      <c r="E494" s="285" t="str">
        <f>IF('ALC Transition Plans'!$O496="yes", IF('ALC Transition Plans'!Q496="X", IF('ALC Transition Plans'!R496,"X"," ")," "),"N/A")</f>
        <v>X</v>
      </c>
      <c r="F494" s="285" t="str">
        <f>IF('ALC Transition Plans'!$O496="yes",IF('ALC Transition Plans'!AQ496=1,"X"," "),"N/A")</f>
        <v xml:space="preserve"> </v>
      </c>
      <c r="G494" s="285" t="str">
        <f>IF('ALC Transition Plans'!$Z496="yes",IF('ALC Transition Plans'!AR496=1,"X"," "),"N/A")</f>
        <v>N/A</v>
      </c>
      <c r="H494" s="288">
        <f t="shared" si="36"/>
        <v>1</v>
      </c>
      <c r="I494" s="453" t="str">
        <f>'ALC Transition Plans'!BL496</f>
        <v xml:space="preserve"> </v>
      </c>
    </row>
    <row r="495" spans="1:9" x14ac:dyDescent="0.3">
      <c r="A495" s="289" t="s">
        <v>448</v>
      </c>
      <c r="B495" s="290" t="s">
        <v>476</v>
      </c>
      <c r="C495" s="285" t="str">
        <f>IF('ALC Transition Plans'!$C497="yes", IF('ALC Transition Plans'!E497="X", IF('ALC Transition Plans'!F497,"X"," ")," "),"N/A")</f>
        <v>N/A</v>
      </c>
      <c r="D495" s="287" t="str">
        <f>IF('ALC Transition Plans'!$C497="yes",IF('ALC Transition Plans'!AP497=1,"X"," "),"N/A")</f>
        <v>N/A</v>
      </c>
      <c r="E495" s="285" t="str">
        <f>IF('ALC Transition Plans'!$O497="yes", IF('ALC Transition Plans'!Q497="X", IF('ALC Transition Plans'!R497,"X"," ")," "),"N/A")</f>
        <v>X</v>
      </c>
      <c r="F495" s="285" t="str">
        <f>IF('ALC Transition Plans'!$O497="yes",IF('ALC Transition Plans'!AQ497=1,"X"," "),"N/A")</f>
        <v xml:space="preserve"> </v>
      </c>
      <c r="G495" s="285" t="str">
        <f>IF('ALC Transition Plans'!$Z497="yes",IF('ALC Transition Plans'!AR497=1,"X"," "),"N/A")</f>
        <v>N/A</v>
      </c>
      <c r="H495" s="288">
        <f t="shared" si="36"/>
        <v>1</v>
      </c>
      <c r="I495" s="453" t="str">
        <f>'ALC Transition Plans'!BL497</f>
        <v xml:space="preserve"> </v>
      </c>
    </row>
    <row r="496" spans="1:9" x14ac:dyDescent="0.3">
      <c r="A496" s="289" t="s">
        <v>448</v>
      </c>
      <c r="B496" s="290" t="s">
        <v>477</v>
      </c>
      <c r="C496" s="285" t="str">
        <f>IF('ALC Transition Plans'!$C498="yes", IF('ALC Transition Plans'!E498="X", IF('ALC Transition Plans'!F498,"X"," ")," "),"N/A")</f>
        <v>N/A</v>
      </c>
      <c r="D496" s="287" t="str">
        <f>IF('ALC Transition Plans'!$C498="yes",IF('ALC Transition Plans'!AP498=1,"X"," "),"N/A")</f>
        <v>N/A</v>
      </c>
      <c r="E496" s="285" t="str">
        <f>IF('ALC Transition Plans'!$O498="yes", IF('ALC Transition Plans'!Q498="X", IF('ALC Transition Plans'!R498,"X"," ")," "),"N/A")</f>
        <v>X</v>
      </c>
      <c r="F496" s="285" t="str">
        <f>IF('ALC Transition Plans'!$O498="yes",IF('ALC Transition Plans'!AQ498=1,"X"," "),"N/A")</f>
        <v xml:space="preserve"> </v>
      </c>
      <c r="G496" s="285" t="str">
        <f>IF('ALC Transition Plans'!$Z498="yes",IF('ALC Transition Plans'!AR498=1,"X"," "),"N/A")</f>
        <v>N/A</v>
      </c>
      <c r="H496" s="288">
        <f t="shared" si="36"/>
        <v>1</v>
      </c>
      <c r="I496" s="453" t="str">
        <f>'ALC Transition Plans'!BL498</f>
        <v xml:space="preserve"> </v>
      </c>
    </row>
    <row r="497" spans="1:9" x14ac:dyDescent="0.3">
      <c r="A497" s="289" t="s">
        <v>448</v>
      </c>
      <c r="B497" s="290" t="s">
        <v>478</v>
      </c>
      <c r="C497" s="285" t="str">
        <f>IF('ALC Transition Plans'!$C499="yes", IF('ALC Transition Plans'!E499="X", IF('ALC Transition Plans'!F499,"X"," ")," "),"N/A")</f>
        <v>N/A</v>
      </c>
      <c r="D497" s="287" t="str">
        <f>IF('ALC Transition Plans'!$C499="yes",IF('ALC Transition Plans'!AP499=1,"X"," "),"N/A")</f>
        <v>N/A</v>
      </c>
      <c r="E497" s="285" t="str">
        <f>IF('ALC Transition Plans'!$O499="yes", IF('ALC Transition Plans'!Q499="X", IF('ALC Transition Plans'!R499,"X"," ")," "),"N/A")</f>
        <v>X</v>
      </c>
      <c r="F497" s="285" t="str">
        <f>IF('ALC Transition Plans'!$O499="yes",IF('ALC Transition Plans'!AQ499=1,"X"," "),"N/A")</f>
        <v xml:space="preserve"> </v>
      </c>
      <c r="G497" s="285" t="str">
        <f>IF('ALC Transition Plans'!$Z499="yes",IF('ALC Transition Plans'!AR499=1,"X"," "),"N/A")</f>
        <v>N/A</v>
      </c>
      <c r="H497" s="288">
        <f t="shared" si="36"/>
        <v>1</v>
      </c>
      <c r="I497" s="453" t="str">
        <f>'ALC Transition Plans'!BL499</f>
        <v xml:space="preserve"> </v>
      </c>
    </row>
    <row r="498" spans="1:9" x14ac:dyDescent="0.3">
      <c r="A498" s="289" t="s">
        <v>448</v>
      </c>
      <c r="B498" s="290" t="s">
        <v>479</v>
      </c>
      <c r="C498" s="285" t="str">
        <f>IF('ALC Transition Plans'!$C500="yes", IF('ALC Transition Plans'!E500="X", IF('ALC Transition Plans'!F500,"X"," ")," "),"N/A")</f>
        <v>N/A</v>
      </c>
      <c r="D498" s="287" t="str">
        <f>IF('ALC Transition Plans'!$C500="yes",IF('ALC Transition Plans'!AP500=1,"X"," "),"N/A")</f>
        <v>N/A</v>
      </c>
      <c r="E498" s="285" t="str">
        <f>IF('ALC Transition Plans'!$O500="yes", IF('ALC Transition Plans'!Q500="X", IF('ALC Transition Plans'!R500,"X"," ")," "),"N/A")</f>
        <v>X</v>
      </c>
      <c r="F498" s="285" t="str">
        <f>IF('ALC Transition Plans'!$O500="yes",IF('ALC Transition Plans'!AQ500=1,"X"," "),"N/A")</f>
        <v xml:space="preserve"> </v>
      </c>
      <c r="G498" s="285" t="str">
        <f>IF('ALC Transition Plans'!$Z500="yes",IF('ALC Transition Plans'!AR500=1,"X"," "),"N/A")</f>
        <v>N/A</v>
      </c>
      <c r="H498" s="288">
        <f t="shared" si="36"/>
        <v>1</v>
      </c>
      <c r="I498" s="453" t="str">
        <f>'ALC Transition Plans'!BL500</f>
        <v xml:space="preserve"> </v>
      </c>
    </row>
    <row r="499" spans="1:9" x14ac:dyDescent="0.3">
      <c r="A499" s="289" t="s">
        <v>448</v>
      </c>
      <c r="B499" s="290" t="s">
        <v>480</v>
      </c>
      <c r="C499" s="285" t="str">
        <f>IF('ALC Transition Plans'!$C501="yes", IF('ALC Transition Plans'!E501="X", IF('ALC Transition Plans'!F501,"X"," ")," "),"N/A")</f>
        <v>N/A</v>
      </c>
      <c r="D499" s="287" t="str">
        <f>IF('ALC Transition Plans'!$C501="yes",IF('ALC Transition Plans'!AP501=1,"X"," "),"N/A")</f>
        <v>N/A</v>
      </c>
      <c r="E499" s="285" t="str">
        <f>IF('ALC Transition Plans'!$O501="yes", IF('ALC Transition Plans'!Q501="X", IF('ALC Transition Plans'!R501,"X"," ")," "),"N/A")</f>
        <v>X</v>
      </c>
      <c r="F499" s="285" t="str">
        <f>IF('ALC Transition Plans'!$O501="yes",IF('ALC Transition Plans'!AQ501=1,"X"," "),"N/A")</f>
        <v xml:space="preserve"> </v>
      </c>
      <c r="G499" s="285" t="str">
        <f>IF('ALC Transition Plans'!$Z501="yes",IF('ALC Transition Plans'!AR501=1,"X"," "),"N/A")</f>
        <v>N/A</v>
      </c>
      <c r="H499" s="288">
        <f t="shared" si="36"/>
        <v>1</v>
      </c>
      <c r="I499" s="453" t="str">
        <f>'ALC Transition Plans'!BL501</f>
        <v xml:space="preserve"> </v>
      </c>
    </row>
    <row r="500" spans="1:9" x14ac:dyDescent="0.3">
      <c r="A500" s="289" t="s">
        <v>448</v>
      </c>
      <c r="B500" s="290" t="s">
        <v>481</v>
      </c>
      <c r="C500" s="285" t="str">
        <f>IF('ALC Transition Plans'!$C502="yes", IF('ALC Transition Plans'!E502="X", IF('ALC Transition Plans'!F502,"X"," ")," "),"N/A")</f>
        <v>N/A</v>
      </c>
      <c r="D500" s="287" t="str">
        <f>IF('ALC Transition Plans'!$C502="yes",IF('ALC Transition Plans'!AP502=1,"X"," "),"N/A")</f>
        <v>N/A</v>
      </c>
      <c r="E500" s="285" t="str">
        <f>IF('ALC Transition Plans'!$O502="yes", IF('ALC Transition Plans'!Q502="X", IF('ALC Transition Plans'!R502,"X"," ")," "),"N/A")</f>
        <v>X</v>
      </c>
      <c r="F500" s="285" t="str">
        <f>IF('ALC Transition Plans'!$O502="yes",IF('ALC Transition Plans'!AQ502=1,"X"," "),"N/A")</f>
        <v xml:space="preserve"> </v>
      </c>
      <c r="G500" s="285" t="str">
        <f>IF('ALC Transition Plans'!$Z502="yes",IF('ALC Transition Plans'!AR502=1,"X"," "),"N/A")</f>
        <v>N/A</v>
      </c>
      <c r="H500" s="288">
        <f t="shared" si="36"/>
        <v>1</v>
      </c>
      <c r="I500" s="453" t="str">
        <f>'ALC Transition Plans'!BL502</f>
        <v xml:space="preserve"> </v>
      </c>
    </row>
    <row r="501" spans="1:9" x14ac:dyDescent="0.3">
      <c r="A501" s="289" t="s">
        <v>448</v>
      </c>
      <c r="B501" s="290" t="s">
        <v>482</v>
      </c>
      <c r="C501" s="285" t="str">
        <f>IF('ALC Transition Plans'!$C503="yes", IF('ALC Transition Plans'!E503="X", IF('ALC Transition Plans'!F503,"X"," ")," "),"N/A")</f>
        <v>N/A</v>
      </c>
      <c r="D501" s="287" t="str">
        <f>IF('ALC Transition Plans'!$C503="yes",IF('ALC Transition Plans'!AP503=1,"X"," "),"N/A")</f>
        <v>N/A</v>
      </c>
      <c r="E501" s="285" t="str">
        <f>IF('ALC Transition Plans'!$O503="yes", IF('ALC Transition Plans'!Q503="X", IF('ALC Transition Plans'!R503,"X"," ")," "),"N/A")</f>
        <v>X</v>
      </c>
      <c r="F501" s="285" t="str">
        <f>IF('ALC Transition Plans'!$O503="yes",IF('ALC Transition Plans'!AQ503=1,"X"," "),"N/A")</f>
        <v xml:space="preserve"> </v>
      </c>
      <c r="G501" s="285" t="str">
        <f>IF('ALC Transition Plans'!$Z503="yes",IF('ALC Transition Plans'!AR503=1,"X"," "),"N/A")</f>
        <v>N/A</v>
      </c>
      <c r="H501" s="288">
        <f t="shared" si="36"/>
        <v>1</v>
      </c>
      <c r="I501" s="453" t="str">
        <f>'ALC Transition Plans'!BL503</f>
        <v xml:space="preserve"> </v>
      </c>
    </row>
    <row r="502" spans="1:9" x14ac:dyDescent="0.3">
      <c r="A502" s="289" t="s">
        <v>448</v>
      </c>
      <c r="B502" s="290" t="s">
        <v>483</v>
      </c>
      <c r="C502" s="285" t="str">
        <f>IF('ALC Transition Plans'!$C504="yes", IF('ALC Transition Plans'!E504="X", IF('ALC Transition Plans'!F504,"X"," ")," "),"N/A")</f>
        <v>N/A</v>
      </c>
      <c r="D502" s="287" t="str">
        <f>IF('ALC Transition Plans'!$C504="yes",IF('ALC Transition Plans'!AP504=1,"X"," "),"N/A")</f>
        <v>N/A</v>
      </c>
      <c r="E502" s="285" t="str">
        <f>IF('ALC Transition Plans'!$O504="yes", IF('ALC Transition Plans'!Q504="X", IF('ALC Transition Plans'!R504,"X"," ")," "),"N/A")</f>
        <v>X</v>
      </c>
      <c r="F502" s="285" t="str">
        <f>IF('ALC Transition Plans'!$O504="yes",IF('ALC Transition Plans'!AQ504=1,"X"," "),"N/A")</f>
        <v xml:space="preserve"> </v>
      </c>
      <c r="G502" s="285" t="str">
        <f>IF('ALC Transition Plans'!$Z504="yes",IF('ALC Transition Plans'!AR504=1,"X"," "),"N/A")</f>
        <v>N/A</v>
      </c>
      <c r="H502" s="288">
        <f t="shared" si="36"/>
        <v>1</v>
      </c>
      <c r="I502" s="453" t="str">
        <f>'ALC Transition Plans'!BL504</f>
        <v xml:space="preserve"> </v>
      </c>
    </row>
    <row r="503" spans="1:9" x14ac:dyDescent="0.3">
      <c r="A503" s="289" t="s">
        <v>448</v>
      </c>
      <c r="B503" s="290" t="s">
        <v>484</v>
      </c>
      <c r="C503" s="285" t="str">
        <f>IF('ALC Transition Plans'!$C505="yes", IF('ALC Transition Plans'!E505="X", IF('ALC Transition Plans'!F505,"X"," ")," "),"N/A")</f>
        <v>N/A</v>
      </c>
      <c r="D503" s="287" t="str">
        <f>IF('ALC Transition Plans'!$C505="yes",IF('ALC Transition Plans'!AP505=1,"X"," "),"N/A")</f>
        <v>N/A</v>
      </c>
      <c r="E503" s="285" t="str">
        <f>IF('ALC Transition Plans'!$O505="yes", IF('ALC Transition Plans'!Q505="X", IF('ALC Transition Plans'!R505,"X"," ")," "),"N/A")</f>
        <v>X</v>
      </c>
      <c r="F503" s="285" t="str">
        <f>IF('ALC Transition Plans'!$O505="yes",IF('ALC Transition Plans'!AQ505=1,"X"," "),"N/A")</f>
        <v xml:space="preserve"> </v>
      </c>
      <c r="G503" s="285" t="str">
        <f>IF('ALC Transition Plans'!$Z505="yes",IF('ALC Transition Plans'!AR505=1,"X"," "),"N/A")</f>
        <v>N/A</v>
      </c>
      <c r="H503" s="288">
        <f t="shared" si="36"/>
        <v>1</v>
      </c>
      <c r="I503" s="453" t="str">
        <f>'ALC Transition Plans'!BL505</f>
        <v xml:space="preserve"> </v>
      </c>
    </row>
    <row r="504" spans="1:9" x14ac:dyDescent="0.3">
      <c r="A504" s="289" t="s">
        <v>448</v>
      </c>
      <c r="B504" s="290" t="s">
        <v>485</v>
      </c>
      <c r="C504" s="285" t="str">
        <f>IF('ALC Transition Plans'!$C506="yes", IF('ALC Transition Plans'!E506="X", IF('ALC Transition Plans'!F506,"X"," ")," "),"N/A")</f>
        <v>N/A</v>
      </c>
      <c r="D504" s="287" t="str">
        <f>IF('ALC Transition Plans'!$C506="yes",IF('ALC Transition Plans'!AP506=1,"X"," "),"N/A")</f>
        <v>N/A</v>
      </c>
      <c r="E504" s="285" t="str">
        <f>IF('ALC Transition Plans'!$O506="yes", IF('ALC Transition Plans'!Q506="X", IF('ALC Transition Plans'!R506,"X"," ")," "),"N/A")</f>
        <v>X</v>
      </c>
      <c r="F504" s="285" t="str">
        <f>IF('ALC Transition Plans'!$O506="yes",IF('ALC Transition Plans'!AQ506=1,"X"," "),"N/A")</f>
        <v xml:space="preserve"> </v>
      </c>
      <c r="G504" s="285" t="str">
        <f>IF('ALC Transition Plans'!$Z506="yes",IF('ALC Transition Plans'!AR506=1,"X"," "),"N/A")</f>
        <v>N/A</v>
      </c>
      <c r="H504" s="288">
        <f t="shared" si="36"/>
        <v>1</v>
      </c>
      <c r="I504" s="453" t="str">
        <f>'ALC Transition Plans'!BL506</f>
        <v xml:space="preserve"> </v>
      </c>
    </row>
    <row r="505" spans="1:9" x14ac:dyDescent="0.3">
      <c r="A505" s="289" t="s">
        <v>448</v>
      </c>
      <c r="B505" s="290" t="s">
        <v>486</v>
      </c>
      <c r="C505" s="285" t="str">
        <f>IF('ALC Transition Plans'!$C507="yes", IF('ALC Transition Plans'!E507="X", IF('ALC Transition Plans'!F507,"X"," ")," "),"N/A")</f>
        <v>N/A</v>
      </c>
      <c r="D505" s="287" t="str">
        <f>IF('ALC Transition Plans'!$C507="yes",IF('ALC Transition Plans'!AP507=1,"X"," "),"N/A")</f>
        <v>N/A</v>
      </c>
      <c r="E505" s="285" t="str">
        <f>IF('ALC Transition Plans'!$O507="yes", IF('ALC Transition Plans'!Q507="X", IF('ALC Transition Plans'!R507,"X"," ")," "),"N/A")</f>
        <v>X</v>
      </c>
      <c r="F505" s="285" t="str">
        <f>IF('ALC Transition Plans'!$O507="yes",IF('ALC Transition Plans'!AQ507=1,"X"," "),"N/A")</f>
        <v xml:space="preserve"> </v>
      </c>
      <c r="G505" s="285" t="str">
        <f>IF('ALC Transition Plans'!$Z507="yes",IF('ALC Transition Plans'!AR507=1,"X"," "),"N/A")</f>
        <v>N/A</v>
      </c>
      <c r="H505" s="288">
        <f t="shared" si="36"/>
        <v>1</v>
      </c>
      <c r="I505" s="453" t="str">
        <f>'ALC Transition Plans'!BL507</f>
        <v xml:space="preserve"> </v>
      </c>
    </row>
    <row r="506" spans="1:9" x14ac:dyDescent="0.3">
      <c r="A506" s="289" t="s">
        <v>448</v>
      </c>
      <c r="B506" s="290" t="s">
        <v>487</v>
      </c>
      <c r="C506" s="285" t="str">
        <f>IF('ALC Transition Plans'!$C508="yes", IF('ALC Transition Plans'!E508="X", IF('ALC Transition Plans'!F508,"X"," ")," "),"N/A")</f>
        <v>N/A</v>
      </c>
      <c r="D506" s="287" t="str">
        <f>IF('ALC Transition Plans'!$C508="yes",IF('ALC Transition Plans'!AP508=1,"X"," "),"N/A")</f>
        <v>N/A</v>
      </c>
      <c r="E506" s="285" t="str">
        <f>IF('ALC Transition Plans'!$O508="yes", IF('ALC Transition Plans'!Q508="X", IF('ALC Transition Plans'!R508,"X"," ")," "),"N/A")</f>
        <v>X</v>
      </c>
      <c r="F506" s="285" t="str">
        <f>IF('ALC Transition Plans'!$O508="yes",IF('ALC Transition Plans'!AQ508=1,"X"," "),"N/A")</f>
        <v xml:space="preserve"> </v>
      </c>
      <c r="G506" s="285" t="str">
        <f>IF('ALC Transition Plans'!$Z508="yes",IF('ALC Transition Plans'!AR508=1,"X"," "),"N/A")</f>
        <v>N/A</v>
      </c>
      <c r="H506" s="288">
        <f t="shared" si="36"/>
        <v>1</v>
      </c>
      <c r="I506" s="453" t="str">
        <f>'ALC Transition Plans'!BL508</f>
        <v xml:space="preserve"> </v>
      </c>
    </row>
    <row r="507" spans="1:9" x14ac:dyDescent="0.3">
      <c r="A507" s="289" t="s">
        <v>448</v>
      </c>
      <c r="B507" s="290" t="s">
        <v>488</v>
      </c>
      <c r="C507" s="285" t="str">
        <f>IF('ALC Transition Plans'!$C509="yes", IF('ALC Transition Plans'!E509="X", IF('ALC Transition Plans'!F509,"X"," ")," "),"N/A")</f>
        <v>N/A</v>
      </c>
      <c r="D507" s="287" t="str">
        <f>IF('ALC Transition Plans'!$C509="yes",IF('ALC Transition Plans'!AP509=1,"X"," "),"N/A")</f>
        <v>N/A</v>
      </c>
      <c r="E507" s="285" t="str">
        <f>IF('ALC Transition Plans'!$O509="yes", IF('ALC Transition Plans'!Q509="X", IF('ALC Transition Plans'!R509,"X"," ")," "),"N/A")</f>
        <v>X</v>
      </c>
      <c r="F507" s="285" t="str">
        <f>IF('ALC Transition Plans'!$O509="yes",IF('ALC Transition Plans'!AQ509=1,"X"," "),"N/A")</f>
        <v xml:space="preserve"> </v>
      </c>
      <c r="G507" s="285" t="str">
        <f>IF('ALC Transition Plans'!$Z509="yes",IF('ALC Transition Plans'!AR509=1,"X"," "),"N/A")</f>
        <v>N/A</v>
      </c>
      <c r="H507" s="288">
        <f t="shared" si="36"/>
        <v>1</v>
      </c>
      <c r="I507" s="453" t="str">
        <f>'ALC Transition Plans'!BL509</f>
        <v xml:space="preserve"> </v>
      </c>
    </row>
    <row r="508" spans="1:9" x14ac:dyDescent="0.3">
      <c r="A508" s="289" t="s">
        <v>448</v>
      </c>
      <c r="B508" s="290" t="s">
        <v>489</v>
      </c>
      <c r="C508" s="285" t="str">
        <f>IF('ALC Transition Plans'!$C510="yes", IF('ALC Transition Plans'!E510="X", IF('ALC Transition Plans'!F510,"X"," ")," "),"N/A")</f>
        <v>N/A</v>
      </c>
      <c r="D508" s="287" t="str">
        <f>IF('ALC Transition Plans'!$C510="yes",IF('ALC Transition Plans'!AP510=1,"X"," "),"N/A")</f>
        <v>N/A</v>
      </c>
      <c r="E508" s="285" t="str">
        <f>IF('ALC Transition Plans'!$O510="yes", IF('ALC Transition Plans'!Q510="X", IF('ALC Transition Plans'!R510,"X"," ")," "),"N/A")</f>
        <v>X</v>
      </c>
      <c r="F508" s="285" t="str">
        <f>IF('ALC Transition Plans'!$O510="yes",IF('ALC Transition Plans'!AQ510=1,"X"," "),"N/A")</f>
        <v xml:space="preserve"> </v>
      </c>
      <c r="G508" s="285" t="str">
        <f>IF('ALC Transition Plans'!$Z510="yes",IF('ALC Transition Plans'!AR510=1,"X"," "),"N/A")</f>
        <v>N/A</v>
      </c>
      <c r="H508" s="288">
        <f t="shared" si="36"/>
        <v>1</v>
      </c>
      <c r="I508" s="453" t="str">
        <f>'ALC Transition Plans'!BL510</f>
        <v xml:space="preserve"> </v>
      </c>
    </row>
    <row r="509" spans="1:9" x14ac:dyDescent="0.3">
      <c r="A509" s="289" t="s">
        <v>448</v>
      </c>
      <c r="B509" s="290" t="s">
        <v>490</v>
      </c>
      <c r="C509" s="285" t="str">
        <f>IF('ALC Transition Plans'!$C511="yes", IF('ALC Transition Plans'!E511="X", IF('ALC Transition Plans'!F511,"X"," ")," "),"N/A")</f>
        <v>N/A</v>
      </c>
      <c r="D509" s="287" t="str">
        <f>IF('ALC Transition Plans'!$C511="yes",IF('ALC Transition Plans'!AP511=1,"X"," "),"N/A")</f>
        <v>N/A</v>
      </c>
      <c r="E509" s="285" t="str">
        <f>IF('ALC Transition Plans'!$O511="yes", IF('ALC Transition Plans'!Q511="X", IF('ALC Transition Plans'!R511,"X"," ")," "),"N/A")</f>
        <v>X</v>
      </c>
      <c r="F509" s="285" t="str">
        <f>IF('ALC Transition Plans'!$O511="yes",IF('ALC Transition Plans'!AQ511=1,"X"," "),"N/A")</f>
        <v xml:space="preserve"> </v>
      </c>
      <c r="G509" s="285" t="str">
        <f>IF('ALC Transition Plans'!$Z511="yes",IF('ALC Transition Plans'!AR511=1,"X"," "),"N/A")</f>
        <v>N/A</v>
      </c>
      <c r="H509" s="288">
        <f t="shared" si="36"/>
        <v>1</v>
      </c>
      <c r="I509" s="453" t="str">
        <f>'ALC Transition Plans'!BL511</f>
        <v xml:space="preserve"> </v>
      </c>
    </row>
    <row r="510" spans="1:9" x14ac:dyDescent="0.3">
      <c r="A510" s="289" t="s">
        <v>448</v>
      </c>
      <c r="B510" s="290" t="s">
        <v>491</v>
      </c>
      <c r="C510" s="285" t="str">
        <f>IF('ALC Transition Plans'!$C512="yes", IF('ALC Transition Plans'!E512="X", IF('ALC Transition Plans'!F512,"X"," ")," "),"N/A")</f>
        <v>N/A</v>
      </c>
      <c r="D510" s="287" t="str">
        <f>IF('ALC Transition Plans'!$C512="yes",IF('ALC Transition Plans'!AP512=1,"X"," "),"N/A")</f>
        <v>N/A</v>
      </c>
      <c r="E510" s="285" t="str">
        <f>IF('ALC Transition Plans'!$O512="yes", IF('ALC Transition Plans'!Q512="X", IF('ALC Transition Plans'!R512,"X"," ")," "),"N/A")</f>
        <v>X</v>
      </c>
      <c r="F510" s="285" t="str">
        <f>IF('ALC Transition Plans'!$O512="yes",IF('ALC Transition Plans'!AQ512=1,"X"," "),"N/A")</f>
        <v xml:space="preserve"> </v>
      </c>
      <c r="G510" s="285" t="str">
        <f>IF('ALC Transition Plans'!$Z512="yes",IF('ALC Transition Plans'!AR512=1,"X"," "),"N/A")</f>
        <v>N/A</v>
      </c>
      <c r="H510" s="288">
        <f t="shared" si="36"/>
        <v>1</v>
      </c>
      <c r="I510" s="453" t="str">
        <f>'ALC Transition Plans'!BL512</f>
        <v xml:space="preserve"> </v>
      </c>
    </row>
    <row r="511" spans="1:9" x14ac:dyDescent="0.3">
      <c r="A511" s="289" t="s">
        <v>448</v>
      </c>
      <c r="B511" s="290" t="s">
        <v>492</v>
      </c>
      <c r="C511" s="285" t="str">
        <f>IF('ALC Transition Plans'!$C513="yes", IF('ALC Transition Plans'!E513="X", IF('ALC Transition Plans'!F513,"X"," ")," "),"N/A")</f>
        <v>N/A</v>
      </c>
      <c r="D511" s="287" t="str">
        <f>IF('ALC Transition Plans'!$C513="yes",IF('ALC Transition Plans'!AP513=1,"X"," "),"N/A")</f>
        <v>N/A</v>
      </c>
      <c r="E511" s="285" t="str">
        <f>IF('ALC Transition Plans'!$O513="yes", IF('ALC Transition Plans'!Q513="X", IF('ALC Transition Plans'!R513,"X"," ")," "),"N/A")</f>
        <v>X</v>
      </c>
      <c r="F511" s="285" t="str">
        <f>IF('ALC Transition Plans'!$O513="yes",IF('ALC Transition Plans'!AQ513=1,"X"," "),"N/A")</f>
        <v xml:space="preserve"> </v>
      </c>
      <c r="G511" s="285" t="str">
        <f>IF('ALC Transition Plans'!$Z513="yes",IF('ALC Transition Plans'!AR513=1,"X"," "),"N/A")</f>
        <v>N/A</v>
      </c>
      <c r="H511" s="288">
        <f t="shared" si="36"/>
        <v>1</v>
      </c>
      <c r="I511" s="453" t="str">
        <f>'ALC Transition Plans'!BL513</f>
        <v xml:space="preserve"> </v>
      </c>
    </row>
    <row r="512" spans="1:9" x14ac:dyDescent="0.3">
      <c r="A512" s="289" t="s">
        <v>448</v>
      </c>
      <c r="B512" s="290" t="s">
        <v>493</v>
      </c>
      <c r="C512" s="285" t="str">
        <f>IF('ALC Transition Plans'!$C514="yes", IF('ALC Transition Plans'!E514="X", IF('ALC Transition Plans'!F514,"X"," ")," "),"N/A")</f>
        <v>N/A</v>
      </c>
      <c r="D512" s="287" t="str">
        <f>IF('ALC Transition Plans'!$C514="yes",IF('ALC Transition Plans'!AP514=1,"X"," "),"N/A")</f>
        <v>N/A</v>
      </c>
      <c r="E512" s="285" t="str">
        <f>IF('ALC Transition Plans'!$O514="yes", IF('ALC Transition Plans'!Q514="X", IF('ALC Transition Plans'!R514,"X"," ")," "),"N/A")</f>
        <v>X</v>
      </c>
      <c r="F512" s="285" t="str">
        <f>IF('ALC Transition Plans'!$O514="yes",IF('ALC Transition Plans'!AQ514=1,"X"," "),"N/A")</f>
        <v xml:space="preserve"> </v>
      </c>
      <c r="G512" s="285" t="str">
        <f>IF('ALC Transition Plans'!$Z514="yes",IF('ALC Transition Plans'!AR514=1,"X"," "),"N/A")</f>
        <v>N/A</v>
      </c>
      <c r="H512" s="288">
        <f t="shared" si="36"/>
        <v>1</v>
      </c>
      <c r="I512" s="453" t="str">
        <f>'ALC Transition Plans'!BL514</f>
        <v xml:space="preserve"> </v>
      </c>
    </row>
    <row r="513" spans="1:9" x14ac:dyDescent="0.3">
      <c r="A513" s="289" t="s">
        <v>448</v>
      </c>
      <c r="B513" s="290" t="s">
        <v>494</v>
      </c>
      <c r="C513" s="285" t="str">
        <f>IF('ALC Transition Plans'!$C515="yes", IF('ALC Transition Plans'!E515="X", IF('ALC Transition Plans'!F515,"X"," ")," "),"N/A")</f>
        <v>N/A</v>
      </c>
      <c r="D513" s="287" t="str">
        <f>IF('ALC Transition Plans'!$C515="yes",IF('ALC Transition Plans'!AP515=1,"X"," "),"N/A")</f>
        <v>N/A</v>
      </c>
      <c r="E513" s="285" t="str">
        <f>IF('ALC Transition Plans'!$O515="yes", IF('ALC Transition Plans'!Q515="X", IF('ALC Transition Plans'!R515,"X"," ")," "),"N/A")</f>
        <v>X</v>
      </c>
      <c r="F513" s="285" t="str">
        <f>IF('ALC Transition Plans'!$O515="yes",IF('ALC Transition Plans'!AQ515=1,"X"," "),"N/A")</f>
        <v xml:space="preserve"> </v>
      </c>
      <c r="G513" s="285" t="str">
        <f>IF('ALC Transition Plans'!$Z515="yes",IF('ALC Transition Plans'!AR515=1,"X"," "),"N/A")</f>
        <v>N/A</v>
      </c>
      <c r="H513" s="288">
        <f t="shared" si="36"/>
        <v>1</v>
      </c>
      <c r="I513" s="453" t="str">
        <f>'ALC Transition Plans'!BL515</f>
        <v xml:space="preserve"> </v>
      </c>
    </row>
    <row r="514" spans="1:9" x14ac:dyDescent="0.3">
      <c r="A514" s="289" t="s">
        <v>448</v>
      </c>
      <c r="B514" s="290" t="s">
        <v>495</v>
      </c>
      <c r="C514" s="285" t="str">
        <f>IF('ALC Transition Plans'!$C516="yes", IF('ALC Transition Plans'!E516="X", IF('ALC Transition Plans'!F516,"X"," ")," "),"N/A")</f>
        <v>N/A</v>
      </c>
      <c r="D514" s="287" t="str">
        <f>IF('ALC Transition Plans'!$C516="yes",IF('ALC Transition Plans'!AP516=1,"X"," "),"N/A")</f>
        <v>N/A</v>
      </c>
      <c r="E514" s="285" t="str">
        <f>IF('ALC Transition Plans'!$O516="yes", IF('ALC Transition Plans'!Q516="X", IF('ALC Transition Plans'!R516,"X"," ")," "),"N/A")</f>
        <v>X</v>
      </c>
      <c r="F514" s="285" t="str">
        <f>IF('ALC Transition Plans'!$O516="yes",IF('ALC Transition Plans'!AQ516=1,"X"," "),"N/A")</f>
        <v xml:space="preserve"> </v>
      </c>
      <c r="G514" s="285" t="str">
        <f>IF('ALC Transition Plans'!$Z516="yes",IF('ALC Transition Plans'!AR516=1,"X"," "),"N/A")</f>
        <v>N/A</v>
      </c>
      <c r="H514" s="288">
        <f t="shared" si="36"/>
        <v>1</v>
      </c>
      <c r="I514" s="453" t="str">
        <f>'ALC Transition Plans'!BL516</f>
        <v xml:space="preserve"> </v>
      </c>
    </row>
    <row r="515" spans="1:9" x14ac:dyDescent="0.3">
      <c r="A515" s="289" t="s">
        <v>448</v>
      </c>
      <c r="B515" s="290" t="s">
        <v>496</v>
      </c>
      <c r="C515" s="285" t="str">
        <f>IF('ALC Transition Plans'!$C517="yes", IF('ALC Transition Plans'!E517="X", IF('ALC Transition Plans'!F517,"X"," ")," "),"N/A")</f>
        <v>N/A</v>
      </c>
      <c r="D515" s="287" t="str">
        <f>IF('ALC Transition Plans'!$C517="yes",IF('ALC Transition Plans'!AP517=1,"X"," "),"N/A")</f>
        <v>N/A</v>
      </c>
      <c r="E515" s="285" t="str">
        <f>IF('ALC Transition Plans'!$O517="yes", IF('ALC Transition Plans'!Q517="X", IF('ALC Transition Plans'!R517,"X"," ")," "),"N/A")</f>
        <v>X</v>
      </c>
      <c r="F515" s="285" t="str">
        <f>IF('ALC Transition Plans'!$O517="yes",IF('ALC Transition Plans'!AQ517=1,"X"," "),"N/A")</f>
        <v xml:space="preserve"> </v>
      </c>
      <c r="G515" s="285" t="str">
        <f>IF('ALC Transition Plans'!$Z517="yes",IF('ALC Transition Plans'!AR517=1,"X"," "),"N/A")</f>
        <v>N/A</v>
      </c>
      <c r="H515" s="288">
        <f t="shared" si="36"/>
        <v>1</v>
      </c>
      <c r="I515" s="453" t="str">
        <f>'ALC Transition Plans'!BL517</f>
        <v xml:space="preserve"> </v>
      </c>
    </row>
    <row r="516" spans="1:9" x14ac:dyDescent="0.3">
      <c r="A516" s="289" t="s">
        <v>448</v>
      </c>
      <c r="B516" s="290" t="s">
        <v>497</v>
      </c>
      <c r="C516" s="285" t="str">
        <f>IF('ALC Transition Plans'!$C518="yes", IF('ALC Transition Plans'!E518="X", IF('ALC Transition Plans'!F518,"X"," ")," "),"N/A")</f>
        <v>N/A</v>
      </c>
      <c r="D516" s="287" t="str">
        <f>IF('ALC Transition Plans'!$C518="yes",IF('ALC Transition Plans'!AP518=1,"X"," "),"N/A")</f>
        <v>N/A</v>
      </c>
      <c r="E516" s="285" t="str">
        <f>IF('ALC Transition Plans'!$O518="yes", IF('ALC Transition Plans'!Q518="X", IF('ALC Transition Plans'!R518,"X"," ")," "),"N/A")</f>
        <v>X</v>
      </c>
      <c r="F516" s="285" t="str">
        <f>IF('ALC Transition Plans'!$O518="yes",IF('ALC Transition Plans'!AQ518=1,"X"," "),"N/A")</f>
        <v xml:space="preserve"> </v>
      </c>
      <c r="G516" s="285" t="str">
        <f>IF('ALC Transition Plans'!$Z518="yes",IF('ALC Transition Plans'!AR518=1,"X"," "),"N/A")</f>
        <v>N/A</v>
      </c>
      <c r="H516" s="288">
        <f t="shared" si="36"/>
        <v>1</v>
      </c>
      <c r="I516" s="453" t="str">
        <f>'ALC Transition Plans'!BL518</f>
        <v xml:space="preserve"> </v>
      </c>
    </row>
    <row r="517" spans="1:9" x14ac:dyDescent="0.3">
      <c r="A517" s="289" t="s">
        <v>448</v>
      </c>
      <c r="B517" s="290" t="s">
        <v>498</v>
      </c>
      <c r="C517" s="285" t="str">
        <f>IF('ALC Transition Plans'!$C519="yes", IF('ALC Transition Plans'!E519="X", IF('ALC Transition Plans'!F519,"X"," ")," "),"N/A")</f>
        <v>N/A</v>
      </c>
      <c r="D517" s="287" t="str">
        <f>IF('ALC Transition Plans'!$C519="yes",IF('ALC Transition Plans'!AP519=1,"X"," "),"N/A")</f>
        <v>N/A</v>
      </c>
      <c r="E517" s="285" t="str">
        <f>IF('ALC Transition Plans'!$O519="yes", IF('ALC Transition Plans'!Q519="X", IF('ALC Transition Plans'!R519,"X"," ")," "),"N/A")</f>
        <v>X</v>
      </c>
      <c r="F517" s="285" t="str">
        <f>IF('ALC Transition Plans'!$O519="yes",IF('ALC Transition Plans'!AQ519=1,"X"," "),"N/A")</f>
        <v xml:space="preserve"> </v>
      </c>
      <c r="G517" s="285" t="str">
        <f>IF('ALC Transition Plans'!$Z519="yes",IF('ALC Transition Plans'!AR519=1,"X"," "),"N/A")</f>
        <v>N/A</v>
      </c>
      <c r="H517" s="288">
        <f t="shared" si="36"/>
        <v>1</v>
      </c>
      <c r="I517" s="453" t="str">
        <f>'ALC Transition Plans'!BL519</f>
        <v xml:space="preserve"> </v>
      </c>
    </row>
    <row r="518" spans="1:9" x14ac:dyDescent="0.3">
      <c r="A518" s="289" t="s">
        <v>448</v>
      </c>
      <c r="B518" s="290" t="s">
        <v>499</v>
      </c>
      <c r="C518" s="285" t="str">
        <f>IF('ALC Transition Plans'!$C520="yes", IF('ALC Transition Plans'!E520="X", IF('ALC Transition Plans'!F520,"X"," ")," "),"N/A")</f>
        <v>N/A</v>
      </c>
      <c r="D518" s="287" t="str">
        <f>IF('ALC Transition Plans'!$C520="yes",IF('ALC Transition Plans'!AP520=1,"X"," "),"N/A")</f>
        <v>N/A</v>
      </c>
      <c r="E518" s="285" t="str">
        <f>IF('ALC Transition Plans'!$O520="yes", IF('ALC Transition Plans'!Q520="X", IF('ALC Transition Plans'!R520,"X"," ")," "),"N/A")</f>
        <v>X</v>
      </c>
      <c r="F518" s="285" t="str">
        <f>IF('ALC Transition Plans'!$O520="yes",IF('ALC Transition Plans'!AQ520=1,"X"," "),"N/A")</f>
        <v xml:space="preserve"> </v>
      </c>
      <c r="G518" s="285" t="str">
        <f>IF('ALC Transition Plans'!$Z520="yes",IF('ALC Transition Plans'!AR520=1,"X"," "),"N/A")</f>
        <v>N/A</v>
      </c>
      <c r="H518" s="288">
        <f t="shared" si="36"/>
        <v>1</v>
      </c>
      <c r="I518" s="453" t="str">
        <f>'ALC Transition Plans'!BL520</f>
        <v xml:space="preserve"> </v>
      </c>
    </row>
    <row r="519" spans="1:9" x14ac:dyDescent="0.3">
      <c r="A519" s="289" t="s">
        <v>448</v>
      </c>
      <c r="B519" s="290" t="s">
        <v>500</v>
      </c>
      <c r="C519" s="285" t="str">
        <f>IF('ALC Transition Plans'!$C521="yes", IF('ALC Transition Plans'!E521="X", IF('ALC Transition Plans'!F521,"X"," ")," "),"N/A")</f>
        <v>N/A</v>
      </c>
      <c r="D519" s="287" t="str">
        <f>IF('ALC Transition Plans'!$C521="yes",IF('ALC Transition Plans'!AP521=1,"X"," "),"N/A")</f>
        <v>N/A</v>
      </c>
      <c r="E519" s="285" t="str">
        <f>IF('ALC Transition Plans'!$O521="yes", IF('ALC Transition Plans'!Q521="X", IF('ALC Transition Plans'!R521,"X"," ")," "),"N/A")</f>
        <v>X</v>
      </c>
      <c r="F519" s="285" t="str">
        <f>IF('ALC Transition Plans'!$O521="yes",IF('ALC Transition Plans'!AQ521=1,"X"," "),"N/A")</f>
        <v xml:space="preserve"> </v>
      </c>
      <c r="G519" s="285" t="str">
        <f>IF('ALC Transition Plans'!$Z521="yes",IF('ALC Transition Plans'!AR521=1,"X"," "),"N/A")</f>
        <v>N/A</v>
      </c>
      <c r="H519" s="288">
        <f t="shared" si="36"/>
        <v>1</v>
      </c>
      <c r="I519" s="453" t="str">
        <f>'ALC Transition Plans'!BL521</f>
        <v xml:space="preserve"> </v>
      </c>
    </row>
    <row r="520" spans="1:9" x14ac:dyDescent="0.3">
      <c r="A520" s="289" t="s">
        <v>448</v>
      </c>
      <c r="B520" s="290" t="s">
        <v>501</v>
      </c>
      <c r="C520" s="285" t="str">
        <f>IF('ALC Transition Plans'!$C522="yes", IF('ALC Transition Plans'!E522="X", IF('ALC Transition Plans'!F522,"X"," ")," "),"N/A")</f>
        <v>N/A</v>
      </c>
      <c r="D520" s="287" t="str">
        <f>IF('ALC Transition Plans'!$C522="yes",IF('ALC Transition Plans'!AP522=1,"X"," "),"N/A")</f>
        <v>N/A</v>
      </c>
      <c r="E520" s="285" t="str">
        <f>IF('ALC Transition Plans'!$O522="yes", IF('ALC Transition Plans'!Q522="X", IF('ALC Transition Plans'!R522,"X"," ")," "),"N/A")</f>
        <v>X</v>
      </c>
      <c r="F520" s="285" t="str">
        <f>IF('ALC Transition Plans'!$O522="yes",IF('ALC Transition Plans'!AQ522=1,"X"," "),"N/A")</f>
        <v xml:space="preserve"> </v>
      </c>
      <c r="G520" s="285" t="str">
        <f>IF('ALC Transition Plans'!$Z522="yes",IF('ALC Transition Plans'!AR522=1,"X"," "),"N/A")</f>
        <v>N/A</v>
      </c>
      <c r="H520" s="288">
        <f t="shared" si="36"/>
        <v>1</v>
      </c>
      <c r="I520" s="453" t="str">
        <f>'ALC Transition Plans'!BL522</f>
        <v xml:space="preserve"> </v>
      </c>
    </row>
    <row r="521" spans="1:9" x14ac:dyDescent="0.3">
      <c r="A521" s="289" t="s">
        <v>448</v>
      </c>
      <c r="B521" s="290" t="s">
        <v>502</v>
      </c>
      <c r="C521" s="285" t="str">
        <f>IF('ALC Transition Plans'!$C523="yes", IF('ALC Transition Plans'!E523="X", IF('ALC Transition Plans'!F523,"X"," ")," "),"N/A")</f>
        <v>N/A</v>
      </c>
      <c r="D521" s="287" t="str">
        <f>IF('ALC Transition Plans'!$C523="yes",IF('ALC Transition Plans'!AP523=1,"X"," "),"N/A")</f>
        <v>N/A</v>
      </c>
      <c r="E521" s="285" t="str">
        <f>IF('ALC Transition Plans'!$O523="yes", IF('ALC Transition Plans'!Q523="X", IF('ALC Transition Plans'!R523,"X"," ")," "),"N/A")</f>
        <v>X</v>
      </c>
      <c r="F521" s="285" t="str">
        <f>IF('ALC Transition Plans'!$O523="yes",IF('ALC Transition Plans'!AQ523=1,"X"," "),"N/A")</f>
        <v xml:space="preserve"> </v>
      </c>
      <c r="G521" s="285" t="str">
        <f>IF('ALC Transition Plans'!$Z523="yes",IF('ALC Transition Plans'!AR523=1,"X"," "),"N/A")</f>
        <v>N/A</v>
      </c>
      <c r="H521" s="288">
        <f t="shared" si="36"/>
        <v>1</v>
      </c>
      <c r="I521" s="453" t="str">
        <f>'ALC Transition Plans'!BL523</f>
        <v xml:space="preserve"> </v>
      </c>
    </row>
    <row r="522" spans="1:9" x14ac:dyDescent="0.3">
      <c r="A522" s="289" t="s">
        <v>448</v>
      </c>
      <c r="B522" s="290" t="s">
        <v>503</v>
      </c>
      <c r="C522" s="285" t="str">
        <f>IF('ALC Transition Plans'!$C524="yes", IF('ALC Transition Plans'!E524="X", IF('ALC Transition Plans'!F524,"X"," ")," "),"N/A")</f>
        <v>N/A</v>
      </c>
      <c r="D522" s="287" t="str">
        <f>IF('ALC Transition Plans'!$C524="yes",IF('ALC Transition Plans'!AP524=1,"X"," "),"N/A")</f>
        <v>N/A</v>
      </c>
      <c r="E522" s="285" t="str">
        <f>IF('ALC Transition Plans'!$O524="yes", IF('ALC Transition Plans'!Q524="X", IF('ALC Transition Plans'!R524,"X"," ")," "),"N/A")</f>
        <v>X</v>
      </c>
      <c r="F522" s="285" t="str">
        <f>IF('ALC Transition Plans'!$O524="yes",IF('ALC Transition Plans'!AQ524=1,"X"," "),"N/A")</f>
        <v xml:space="preserve"> </v>
      </c>
      <c r="G522" s="285" t="str">
        <f>IF('ALC Transition Plans'!$Z524="yes",IF('ALC Transition Plans'!AR524=1,"X"," "),"N/A")</f>
        <v>N/A</v>
      </c>
      <c r="H522" s="288">
        <f t="shared" si="36"/>
        <v>1</v>
      </c>
      <c r="I522" s="453" t="str">
        <f>'ALC Transition Plans'!BL524</f>
        <v xml:space="preserve"> </v>
      </c>
    </row>
    <row r="523" spans="1:9" x14ac:dyDescent="0.3">
      <c r="A523" s="289" t="s">
        <v>448</v>
      </c>
      <c r="B523" s="290" t="s">
        <v>504</v>
      </c>
      <c r="C523" s="285" t="str">
        <f>IF('ALC Transition Plans'!$C525="yes", IF('ALC Transition Plans'!E525="X", IF('ALC Transition Plans'!F525,"X"," ")," "),"N/A")</f>
        <v>N/A</v>
      </c>
      <c r="D523" s="287" t="str">
        <f>IF('ALC Transition Plans'!$C525="yes",IF('ALC Transition Plans'!AP525=1,"X"," "),"N/A")</f>
        <v>N/A</v>
      </c>
      <c r="E523" s="285" t="str">
        <f>IF('ALC Transition Plans'!$O525="yes", IF('ALC Transition Plans'!Q525="X", IF('ALC Transition Plans'!R525,"X"," ")," "),"N/A")</f>
        <v>X</v>
      </c>
      <c r="F523" s="285" t="str">
        <f>IF('ALC Transition Plans'!$O525="yes",IF('ALC Transition Plans'!AQ525=1,"X"," "),"N/A")</f>
        <v xml:space="preserve"> </v>
      </c>
      <c r="G523" s="285" t="str">
        <f>IF('ALC Transition Plans'!$Z525="yes",IF('ALC Transition Plans'!AR525=1,"X"," "),"N/A")</f>
        <v>N/A</v>
      </c>
      <c r="H523" s="288">
        <f t="shared" si="36"/>
        <v>1</v>
      </c>
      <c r="I523" s="453" t="str">
        <f>'ALC Transition Plans'!BL525</f>
        <v xml:space="preserve"> </v>
      </c>
    </row>
    <row r="524" spans="1:9" x14ac:dyDescent="0.3">
      <c r="A524" s="289" t="s">
        <v>448</v>
      </c>
      <c r="B524" s="290" t="s">
        <v>505</v>
      </c>
      <c r="C524" s="285" t="str">
        <f>IF('ALC Transition Plans'!$C526="yes", IF('ALC Transition Plans'!E526="X", IF('ALC Transition Plans'!F526,"X"," ")," "),"N/A")</f>
        <v>N/A</v>
      </c>
      <c r="D524" s="287" t="str">
        <f>IF('ALC Transition Plans'!$C526="yes",IF('ALC Transition Plans'!AP526=1,"X"," "),"N/A")</f>
        <v>N/A</v>
      </c>
      <c r="E524" s="285" t="str">
        <f>IF('ALC Transition Plans'!$O526="yes", IF('ALC Transition Plans'!Q526="X", IF('ALC Transition Plans'!R526,"X"," ")," "),"N/A")</f>
        <v>X</v>
      </c>
      <c r="F524" s="285" t="str">
        <f>IF('ALC Transition Plans'!$O526="yes",IF('ALC Transition Plans'!AQ526=1,"X"," "),"N/A")</f>
        <v xml:space="preserve"> </v>
      </c>
      <c r="G524" s="285" t="str">
        <f>IF('ALC Transition Plans'!$Z526="yes",IF('ALC Transition Plans'!AR526=1,"X"," "),"N/A")</f>
        <v>N/A</v>
      </c>
      <c r="H524" s="288">
        <f t="shared" si="36"/>
        <v>1</v>
      </c>
      <c r="I524" s="453" t="str">
        <f>'ALC Transition Plans'!BL526</f>
        <v xml:space="preserve"> </v>
      </c>
    </row>
    <row r="525" spans="1:9" x14ac:dyDescent="0.3">
      <c r="A525" s="289" t="s">
        <v>448</v>
      </c>
      <c r="B525" s="290" t="s">
        <v>506</v>
      </c>
      <c r="C525" s="285" t="str">
        <f>IF('ALC Transition Plans'!$C527="yes", IF('ALC Transition Plans'!E527="X", IF('ALC Transition Plans'!F527,"X"," ")," "),"N/A")</f>
        <v>N/A</v>
      </c>
      <c r="D525" s="287" t="str">
        <f>IF('ALC Transition Plans'!$C527="yes",IF('ALC Transition Plans'!AP527=1,"X"," "),"N/A")</f>
        <v>N/A</v>
      </c>
      <c r="E525" s="285" t="str">
        <f>IF('ALC Transition Plans'!$O527="yes", IF('ALC Transition Plans'!Q527="X", IF('ALC Transition Plans'!R527,"X"," ")," "),"N/A")</f>
        <v>X</v>
      </c>
      <c r="F525" s="285" t="str">
        <f>IF('ALC Transition Plans'!$O527="yes",IF('ALC Transition Plans'!AQ527=1,"X"," "),"N/A")</f>
        <v xml:space="preserve"> </v>
      </c>
      <c r="G525" s="285" t="str">
        <f>IF('ALC Transition Plans'!$Z527="yes",IF('ALC Transition Plans'!AR527=1,"X"," "),"N/A")</f>
        <v>N/A</v>
      </c>
      <c r="H525" s="288">
        <f t="shared" si="36"/>
        <v>1</v>
      </c>
      <c r="I525" s="453" t="str">
        <f>'ALC Transition Plans'!BL527</f>
        <v xml:space="preserve"> </v>
      </c>
    </row>
    <row r="526" spans="1:9" x14ac:dyDescent="0.3">
      <c r="A526" s="289" t="s">
        <v>448</v>
      </c>
      <c r="B526" s="290" t="s">
        <v>507</v>
      </c>
      <c r="C526" s="285" t="str">
        <f>IF('ALC Transition Plans'!$C528="yes", IF('ALC Transition Plans'!E528="X", IF('ALC Transition Plans'!F528,"X"," ")," "),"N/A")</f>
        <v>N/A</v>
      </c>
      <c r="D526" s="287" t="str">
        <f>IF('ALC Transition Plans'!$C528="yes",IF('ALC Transition Plans'!AP528=1,"X"," "),"N/A")</f>
        <v>N/A</v>
      </c>
      <c r="E526" s="285" t="str">
        <f>IF('ALC Transition Plans'!$O528="yes", IF('ALC Transition Plans'!Q528="X", IF('ALC Transition Plans'!R528,"X"," ")," "),"N/A")</f>
        <v>X</v>
      </c>
      <c r="F526" s="285" t="str">
        <f>IF('ALC Transition Plans'!$O528="yes",IF('ALC Transition Plans'!AQ528=1,"X"," "),"N/A")</f>
        <v xml:space="preserve"> </v>
      </c>
      <c r="G526" s="285" t="str">
        <f>IF('ALC Transition Plans'!$Z528="yes",IF('ALC Transition Plans'!AR528=1,"X"," "),"N/A")</f>
        <v>N/A</v>
      </c>
      <c r="H526" s="288">
        <f t="shared" si="36"/>
        <v>1</v>
      </c>
      <c r="I526" s="453" t="str">
        <f>'ALC Transition Plans'!BL528</f>
        <v xml:space="preserve"> </v>
      </c>
    </row>
    <row r="527" spans="1:9" x14ac:dyDescent="0.3">
      <c r="A527" s="289" t="s">
        <v>448</v>
      </c>
      <c r="B527" s="290" t="s">
        <v>508</v>
      </c>
      <c r="C527" s="285" t="str">
        <f>IF('ALC Transition Plans'!$C529="yes", IF('ALC Transition Plans'!E529="X", IF('ALC Transition Plans'!F529,"X"," ")," "),"N/A")</f>
        <v>N/A</v>
      </c>
      <c r="D527" s="287" t="str">
        <f>IF('ALC Transition Plans'!$C529="yes",IF('ALC Transition Plans'!AP529=1,"X"," "),"N/A")</f>
        <v>N/A</v>
      </c>
      <c r="E527" s="285" t="str">
        <f>IF('ALC Transition Plans'!$O529="yes", IF('ALC Transition Plans'!Q529="X", IF('ALC Transition Plans'!R529,"X"," ")," "),"N/A")</f>
        <v>X</v>
      </c>
      <c r="F527" s="285" t="str">
        <f>IF('ALC Transition Plans'!$O529="yes",IF('ALC Transition Plans'!AQ529=1,"X"," "),"N/A")</f>
        <v xml:space="preserve"> </v>
      </c>
      <c r="G527" s="285" t="str">
        <f>IF('ALC Transition Plans'!$Z529="yes",IF('ALC Transition Plans'!AR529=1,"X"," "),"N/A")</f>
        <v>N/A</v>
      </c>
      <c r="H527" s="288">
        <f t="shared" si="36"/>
        <v>1</v>
      </c>
      <c r="I527" s="453" t="str">
        <f>'ALC Transition Plans'!BL529</f>
        <v xml:space="preserve"> </v>
      </c>
    </row>
    <row r="528" spans="1:9" x14ac:dyDescent="0.3">
      <c r="A528" s="289" t="s">
        <v>448</v>
      </c>
      <c r="B528" s="290" t="s">
        <v>509</v>
      </c>
      <c r="C528" s="285" t="str">
        <f>IF('ALC Transition Plans'!$C530="yes", IF('ALC Transition Plans'!E530="X", IF('ALC Transition Plans'!F530,"X"," ")," "),"N/A")</f>
        <v>N/A</v>
      </c>
      <c r="D528" s="287" t="str">
        <f>IF('ALC Transition Plans'!$C530="yes",IF('ALC Transition Plans'!AP530=1,"X"," "),"N/A")</f>
        <v>N/A</v>
      </c>
      <c r="E528" s="285" t="str">
        <f>IF('ALC Transition Plans'!$O530="yes", IF('ALC Transition Plans'!Q530="X", IF('ALC Transition Plans'!R530,"X"," ")," "),"N/A")</f>
        <v>X</v>
      </c>
      <c r="F528" s="285" t="str">
        <f>IF('ALC Transition Plans'!$O530="yes",IF('ALC Transition Plans'!AQ530=1,"X"," "),"N/A")</f>
        <v xml:space="preserve"> </v>
      </c>
      <c r="G528" s="285" t="str">
        <f>IF('ALC Transition Plans'!$Z530="yes",IF('ALC Transition Plans'!AR530=1,"X"," "),"N/A")</f>
        <v>N/A</v>
      </c>
      <c r="H528" s="288">
        <f t="shared" si="36"/>
        <v>1</v>
      </c>
      <c r="I528" s="453" t="str">
        <f>'ALC Transition Plans'!BL530</f>
        <v xml:space="preserve"> </v>
      </c>
    </row>
    <row r="529" spans="1:9" x14ac:dyDescent="0.3">
      <c r="A529" s="289" t="s">
        <v>448</v>
      </c>
      <c r="B529" s="290" t="s">
        <v>510</v>
      </c>
      <c r="C529" s="285" t="str">
        <f>IF('ALC Transition Plans'!$C531="yes", IF('ALC Transition Plans'!E531="X", IF('ALC Transition Plans'!F531,"X"," ")," "),"N/A")</f>
        <v>N/A</v>
      </c>
      <c r="D529" s="287" t="str">
        <f>IF('ALC Transition Plans'!$C531="yes",IF('ALC Transition Plans'!AP531=1,"X"," "),"N/A")</f>
        <v>N/A</v>
      </c>
      <c r="E529" s="285" t="str">
        <f>IF('ALC Transition Plans'!$O531="yes", IF('ALC Transition Plans'!Q531="X", IF('ALC Transition Plans'!R531,"X"," ")," "),"N/A")</f>
        <v>X</v>
      </c>
      <c r="F529" s="285" t="str">
        <f>IF('ALC Transition Plans'!$O531="yes",IF('ALC Transition Plans'!AQ531=1,"X"," "),"N/A")</f>
        <v xml:space="preserve"> </v>
      </c>
      <c r="G529" s="285" t="str">
        <f>IF('ALC Transition Plans'!$Z531="yes",IF('ALC Transition Plans'!AR531=1,"X"," "),"N/A")</f>
        <v>N/A</v>
      </c>
      <c r="H529" s="288">
        <f t="shared" si="36"/>
        <v>1</v>
      </c>
      <c r="I529" s="453" t="str">
        <f>'ALC Transition Plans'!BL531</f>
        <v xml:space="preserve"> </v>
      </c>
    </row>
    <row r="530" spans="1:9" x14ac:dyDescent="0.3">
      <c r="A530" s="289" t="s">
        <v>448</v>
      </c>
      <c r="B530" s="290" t="s">
        <v>511</v>
      </c>
      <c r="C530" s="285" t="str">
        <f>IF('ALC Transition Plans'!$C532="yes", IF('ALC Transition Plans'!E532="X", IF('ALC Transition Plans'!F532,"X"," ")," "),"N/A")</f>
        <v xml:space="preserve"> </v>
      </c>
      <c r="D530" s="287" t="str">
        <f>IF('ALC Transition Plans'!$C532="yes",IF('ALC Transition Plans'!AP532=1,"X"," "),"N/A")</f>
        <v>X</v>
      </c>
      <c r="E530" s="285" t="str">
        <f>IF('ALC Transition Plans'!$O532="yes", IF('ALC Transition Plans'!Q532="X", IF('ALC Transition Plans'!R532,"X"," ")," "),"N/A")</f>
        <v xml:space="preserve"> </v>
      </c>
      <c r="F530" s="285" t="str">
        <f>IF('ALC Transition Plans'!$O532="yes",IF('ALC Transition Plans'!AQ532=1,"X"," "),"N/A")</f>
        <v>X</v>
      </c>
      <c r="G530" s="285" t="str">
        <f>IF('ALC Transition Plans'!$Z532="yes",IF('ALC Transition Plans'!AR532=1,"X"," "),"N/A")</f>
        <v>X</v>
      </c>
      <c r="H530" s="288">
        <f t="shared" si="36"/>
        <v>3</v>
      </c>
      <c r="I530" s="453" t="str">
        <f>'ALC Transition Plans'!BL532</f>
        <v>F</v>
      </c>
    </row>
    <row r="531" spans="1:9" x14ac:dyDescent="0.3">
      <c r="A531" s="289" t="s">
        <v>448</v>
      </c>
      <c r="B531" s="290" t="s">
        <v>512</v>
      </c>
      <c r="C531" s="285" t="str">
        <f>IF('ALC Transition Plans'!$C533="yes", IF('ALC Transition Plans'!E533="X", IF('ALC Transition Plans'!F533,"X"," ")," "),"N/A")</f>
        <v xml:space="preserve"> </v>
      </c>
      <c r="D531" s="287" t="str">
        <f>IF('ALC Transition Plans'!$C533="yes",IF('ALC Transition Plans'!AP533=1,"X"," "),"N/A")</f>
        <v>X</v>
      </c>
      <c r="E531" s="285" t="str">
        <f>IF('ALC Transition Plans'!$O533="yes", IF('ALC Transition Plans'!Q533="X", IF('ALC Transition Plans'!R533,"X"," ")," "),"N/A")</f>
        <v xml:space="preserve"> </v>
      </c>
      <c r="F531" s="285" t="str">
        <f>IF('ALC Transition Plans'!$O533="yes",IF('ALC Transition Plans'!AQ533=1,"X"," "),"N/A")</f>
        <v>X</v>
      </c>
      <c r="G531" s="285" t="str">
        <f>IF('ALC Transition Plans'!$Z533="yes",IF('ALC Transition Plans'!AR533=1,"X"," "),"N/A")</f>
        <v>X</v>
      </c>
      <c r="H531" s="288">
        <f t="shared" si="36"/>
        <v>3</v>
      </c>
      <c r="I531" s="453" t="str">
        <f>'ALC Transition Plans'!BL533</f>
        <v>F</v>
      </c>
    </row>
    <row r="532" spans="1:9" x14ac:dyDescent="0.3">
      <c r="A532" s="289" t="s">
        <v>448</v>
      </c>
      <c r="B532" s="290" t="s">
        <v>513</v>
      </c>
      <c r="C532" s="285" t="str">
        <f>IF('ALC Transition Plans'!$C534="yes", IF('ALC Transition Plans'!E534="X", IF('ALC Transition Plans'!F534,"X"," ")," "),"N/A")</f>
        <v xml:space="preserve"> </v>
      </c>
      <c r="D532" s="287" t="str">
        <f>IF('ALC Transition Plans'!$C534="yes",IF('ALC Transition Plans'!AP534=1,"X"," "),"N/A")</f>
        <v>X</v>
      </c>
      <c r="E532" s="285" t="str">
        <f>IF('ALC Transition Plans'!$O534="yes", IF('ALC Transition Plans'!Q534="X", IF('ALC Transition Plans'!R534,"X"," ")," "),"N/A")</f>
        <v xml:space="preserve"> </v>
      </c>
      <c r="F532" s="285" t="str">
        <f>IF('ALC Transition Plans'!$O534="yes",IF('ALC Transition Plans'!AQ534=1,"X"," "),"N/A")</f>
        <v>X</v>
      </c>
      <c r="G532" s="285" t="str">
        <f>IF('ALC Transition Plans'!$Z534="yes",IF('ALC Transition Plans'!AR534=1,"X"," "),"N/A")</f>
        <v>X</v>
      </c>
      <c r="H532" s="288">
        <f t="shared" si="36"/>
        <v>3</v>
      </c>
      <c r="I532" s="453" t="str">
        <f>'ALC Transition Plans'!BL534</f>
        <v>F</v>
      </c>
    </row>
    <row r="533" spans="1:9" x14ac:dyDescent="0.3">
      <c r="A533" s="289" t="s">
        <v>448</v>
      </c>
      <c r="B533" s="290" t="s">
        <v>514</v>
      </c>
      <c r="C533" s="285" t="str">
        <f>IF('ALC Transition Plans'!$C535="yes", IF('ALC Transition Plans'!E535="X", IF('ALC Transition Plans'!F535,"X"," ")," "),"N/A")</f>
        <v xml:space="preserve"> </v>
      </c>
      <c r="D533" s="287" t="str">
        <f>IF('ALC Transition Plans'!$C535="yes",IF('ALC Transition Plans'!AP535=1,"X"," "),"N/A")</f>
        <v>X</v>
      </c>
      <c r="E533" s="285" t="str">
        <f>IF('ALC Transition Plans'!$O535="yes", IF('ALC Transition Plans'!Q535="X", IF('ALC Transition Plans'!R535,"X"," ")," "),"N/A")</f>
        <v xml:space="preserve"> </v>
      </c>
      <c r="F533" s="285" t="str">
        <f>IF('ALC Transition Plans'!$O535="yes",IF('ALC Transition Plans'!AQ535=1,"X"," "),"N/A")</f>
        <v>X</v>
      </c>
      <c r="G533" s="285" t="str">
        <f>IF('ALC Transition Plans'!$Z535="yes",IF('ALC Transition Plans'!AR535=1,"X"," "),"N/A")</f>
        <v>X</v>
      </c>
      <c r="H533" s="288">
        <f t="shared" si="36"/>
        <v>3</v>
      </c>
      <c r="I533" s="453" t="str">
        <f>'ALC Transition Plans'!BL535</f>
        <v>F</v>
      </c>
    </row>
    <row r="534" spans="1:9" x14ac:dyDescent="0.3">
      <c r="A534" s="289" t="s">
        <v>448</v>
      </c>
      <c r="B534" s="290" t="s">
        <v>515</v>
      </c>
      <c r="C534" s="285" t="str">
        <f>IF('ALC Transition Plans'!$C536="yes", IF('ALC Transition Plans'!E536="X", IF('ALC Transition Plans'!F536,"X"," ")," "),"N/A")</f>
        <v xml:space="preserve"> </v>
      </c>
      <c r="D534" s="287" t="str">
        <f>IF('ALC Transition Plans'!$C536="yes",IF('ALC Transition Plans'!AP536=1,"X"," "),"N/A")</f>
        <v>X</v>
      </c>
      <c r="E534" s="285" t="str">
        <f>IF('ALC Transition Plans'!$O536="yes", IF('ALC Transition Plans'!Q536="X", IF('ALC Transition Plans'!R536,"X"," ")," "),"N/A")</f>
        <v xml:space="preserve"> </v>
      </c>
      <c r="F534" s="285" t="str">
        <f>IF('ALC Transition Plans'!$O536="yes",IF('ALC Transition Plans'!AQ536=1,"X"," "),"N/A")</f>
        <v>X</v>
      </c>
      <c r="G534" s="285" t="str">
        <f>IF('ALC Transition Plans'!$Z536="yes",IF('ALC Transition Plans'!AR536=1,"X"," "),"N/A")</f>
        <v>X</v>
      </c>
      <c r="H534" s="288">
        <f t="shared" si="36"/>
        <v>3</v>
      </c>
      <c r="I534" s="453" t="str">
        <f>'ALC Transition Plans'!BL536</f>
        <v>F</v>
      </c>
    </row>
    <row r="535" spans="1:9" x14ac:dyDescent="0.3">
      <c r="A535" s="289" t="s">
        <v>448</v>
      </c>
      <c r="B535" s="290" t="s">
        <v>516</v>
      </c>
      <c r="C535" s="285" t="str">
        <f>IF('ALC Transition Plans'!$C537="yes", IF('ALC Transition Plans'!E537="X", IF('ALC Transition Plans'!F537,"X"," ")," "),"N/A")</f>
        <v xml:space="preserve"> </v>
      </c>
      <c r="D535" s="287" t="str">
        <f>IF('ALC Transition Plans'!$C537="yes",IF('ALC Transition Plans'!AP537=1,"X"," "),"N/A")</f>
        <v>X</v>
      </c>
      <c r="E535" s="285" t="str">
        <f>IF('ALC Transition Plans'!$O537="yes", IF('ALC Transition Plans'!Q537="X", IF('ALC Transition Plans'!R537,"X"," ")," "),"N/A")</f>
        <v xml:space="preserve"> </v>
      </c>
      <c r="F535" s="285" t="str">
        <f>IF('ALC Transition Plans'!$O537="yes",IF('ALC Transition Plans'!AQ537=1,"X"," "),"N/A")</f>
        <v>X</v>
      </c>
      <c r="G535" s="285" t="str">
        <f>IF('ALC Transition Plans'!$Z537="yes",IF('ALC Transition Plans'!AR537=1,"X"," "),"N/A")</f>
        <v>X</v>
      </c>
      <c r="H535" s="288">
        <f t="shared" si="36"/>
        <v>3</v>
      </c>
      <c r="I535" s="453" t="str">
        <f>'ALC Transition Plans'!BL537</f>
        <v>F</v>
      </c>
    </row>
    <row r="536" spans="1:9" x14ac:dyDescent="0.3">
      <c r="A536" s="289" t="s">
        <v>448</v>
      </c>
      <c r="B536" s="290" t="s">
        <v>517</v>
      </c>
      <c r="C536" s="285" t="str">
        <f>IF('ALC Transition Plans'!$C538="yes", IF('ALC Transition Plans'!E538="X", IF('ALC Transition Plans'!F538,"X"," ")," "),"N/A")</f>
        <v xml:space="preserve"> </v>
      </c>
      <c r="D536" s="287" t="str">
        <f>IF('ALC Transition Plans'!$C538="yes",IF('ALC Transition Plans'!AP538=1,"X"," "),"N/A")</f>
        <v>X</v>
      </c>
      <c r="E536" s="285" t="str">
        <f>IF('ALC Transition Plans'!$O538="yes", IF('ALC Transition Plans'!Q538="X", IF('ALC Transition Plans'!R538,"X"," ")," "),"N/A")</f>
        <v xml:space="preserve"> </v>
      </c>
      <c r="F536" s="285" t="str">
        <f>IF('ALC Transition Plans'!$O538="yes",IF('ALC Transition Plans'!AQ538=1,"X"," "),"N/A")</f>
        <v>X</v>
      </c>
      <c r="G536" s="285" t="str">
        <f>IF('ALC Transition Plans'!$Z538="yes",IF('ALC Transition Plans'!AR538=1,"X"," "),"N/A")</f>
        <v>X</v>
      </c>
      <c r="H536" s="288">
        <f t="shared" si="36"/>
        <v>3</v>
      </c>
      <c r="I536" s="453" t="str">
        <f>'ALC Transition Plans'!BL538</f>
        <v>F</v>
      </c>
    </row>
    <row r="537" spans="1:9" x14ac:dyDescent="0.3">
      <c r="A537" s="289" t="s">
        <v>448</v>
      </c>
      <c r="B537" s="290" t="s">
        <v>518</v>
      </c>
      <c r="C537" s="285" t="str">
        <f>IF('ALC Transition Plans'!$C539="yes", IF('ALC Transition Plans'!E539="X", IF('ALC Transition Plans'!F539,"X"," ")," "),"N/A")</f>
        <v xml:space="preserve"> </v>
      </c>
      <c r="D537" s="287" t="str">
        <f>IF('ALC Transition Plans'!$C539="yes",IF('ALC Transition Plans'!AP539=1,"X"," "),"N/A")</f>
        <v>X</v>
      </c>
      <c r="E537" s="285" t="str">
        <f>IF('ALC Transition Plans'!$O539="yes", IF('ALC Transition Plans'!Q539="X", IF('ALC Transition Plans'!R539,"X"," ")," "),"N/A")</f>
        <v xml:space="preserve"> </v>
      </c>
      <c r="F537" s="285" t="str">
        <f>IF('ALC Transition Plans'!$O539="yes",IF('ALC Transition Plans'!AQ539=1,"X"," "),"N/A")</f>
        <v>X</v>
      </c>
      <c r="G537" s="285" t="str">
        <f>IF('ALC Transition Plans'!$Z539="yes",IF('ALC Transition Plans'!AR539=1,"X"," "),"N/A")</f>
        <v>X</v>
      </c>
      <c r="H537" s="288">
        <f t="shared" si="36"/>
        <v>3</v>
      </c>
      <c r="I537" s="453" t="str">
        <f>'ALC Transition Plans'!BL539</f>
        <v>F</v>
      </c>
    </row>
    <row r="538" spans="1:9" x14ac:dyDescent="0.3">
      <c r="A538" s="289" t="s">
        <v>448</v>
      </c>
      <c r="B538" s="290" t="s">
        <v>519</v>
      </c>
      <c r="C538" s="285" t="str">
        <f>IF('ALC Transition Plans'!$C540="yes", IF('ALC Transition Plans'!E540="X", IF('ALC Transition Plans'!F540,"X"," ")," "),"N/A")</f>
        <v xml:space="preserve"> </v>
      </c>
      <c r="D538" s="287" t="str">
        <f>IF('ALC Transition Plans'!$C540="yes",IF('ALC Transition Plans'!AP540=1,"X"," "),"N/A")</f>
        <v>X</v>
      </c>
      <c r="E538" s="285" t="str">
        <f>IF('ALC Transition Plans'!$O540="yes", IF('ALC Transition Plans'!Q540="X", IF('ALC Transition Plans'!R540,"X"," ")," "),"N/A")</f>
        <v xml:space="preserve"> </v>
      </c>
      <c r="F538" s="285" t="str">
        <f>IF('ALC Transition Plans'!$O540="yes",IF('ALC Transition Plans'!AQ540=1,"X"," "),"N/A")</f>
        <v>X</v>
      </c>
      <c r="G538" s="285" t="str">
        <f>IF('ALC Transition Plans'!$Z540="yes",IF('ALC Transition Plans'!AR540=1,"X"," "),"N/A")</f>
        <v>X</v>
      </c>
      <c r="H538" s="288">
        <f t="shared" si="36"/>
        <v>3</v>
      </c>
      <c r="I538" s="453" t="str">
        <f>'ALC Transition Plans'!BL540</f>
        <v>F</v>
      </c>
    </row>
    <row r="539" spans="1:9" x14ac:dyDescent="0.3">
      <c r="A539" s="289" t="s">
        <v>448</v>
      </c>
      <c r="B539" s="290" t="s">
        <v>520</v>
      </c>
      <c r="C539" s="285" t="str">
        <f>IF('ALC Transition Plans'!$C541="yes", IF('ALC Transition Plans'!E541="X", IF('ALC Transition Plans'!F541,"X"," ")," "),"N/A")</f>
        <v xml:space="preserve"> </v>
      </c>
      <c r="D539" s="287" t="str">
        <f>IF('ALC Transition Plans'!$C541="yes",IF('ALC Transition Plans'!AP541=1,"X"," "),"N/A")</f>
        <v>X</v>
      </c>
      <c r="E539" s="285" t="str">
        <f>IF('ALC Transition Plans'!$O541="yes", IF('ALC Transition Plans'!Q541="X", IF('ALC Transition Plans'!R541,"X"," ")," "),"N/A")</f>
        <v xml:space="preserve"> </v>
      </c>
      <c r="F539" s="285" t="str">
        <f>IF('ALC Transition Plans'!$O541="yes",IF('ALC Transition Plans'!AQ541=1,"X"," "),"N/A")</f>
        <v>X</v>
      </c>
      <c r="G539" s="285" t="str">
        <f>IF('ALC Transition Plans'!$Z541="yes",IF('ALC Transition Plans'!AR541=1,"X"," "),"N/A")</f>
        <v>X</v>
      </c>
      <c r="H539" s="288">
        <f t="shared" si="36"/>
        <v>3</v>
      </c>
      <c r="I539" s="453" t="str">
        <f>'ALC Transition Plans'!BL541</f>
        <v>F</v>
      </c>
    </row>
    <row r="540" spans="1:9" x14ac:dyDescent="0.3">
      <c r="A540" s="289" t="s">
        <v>448</v>
      </c>
      <c r="B540" s="290" t="s">
        <v>521</v>
      </c>
      <c r="C540" s="285" t="str">
        <f>IF('ALC Transition Plans'!$C542="yes", IF('ALC Transition Plans'!E542="X", IF('ALC Transition Plans'!F542,"X"," ")," "),"N/A")</f>
        <v xml:space="preserve"> </v>
      </c>
      <c r="D540" s="287" t="str">
        <f>IF('ALC Transition Plans'!$C542="yes",IF('ALC Transition Plans'!AP542=1,"X"," "),"N/A")</f>
        <v>X</v>
      </c>
      <c r="E540" s="285" t="str">
        <f>IF('ALC Transition Plans'!$O542="yes", IF('ALC Transition Plans'!Q542="X", IF('ALC Transition Plans'!R542,"X"," ")," "),"N/A")</f>
        <v xml:space="preserve"> </v>
      </c>
      <c r="F540" s="285" t="str">
        <f>IF('ALC Transition Plans'!$O542="yes",IF('ALC Transition Plans'!AQ542=1,"X"," "),"N/A")</f>
        <v>X</v>
      </c>
      <c r="G540" s="285" t="str">
        <f>IF('ALC Transition Plans'!$Z542="yes",IF('ALC Transition Plans'!AR542=1,"X"," "),"N/A")</f>
        <v>X</v>
      </c>
      <c r="H540" s="288">
        <f t="shared" si="36"/>
        <v>3</v>
      </c>
      <c r="I540" s="453" t="str">
        <f>'ALC Transition Plans'!BL542</f>
        <v>F</v>
      </c>
    </row>
    <row r="541" spans="1:9" x14ac:dyDescent="0.3">
      <c r="A541" s="289" t="s">
        <v>448</v>
      </c>
      <c r="B541" s="290" t="s">
        <v>522</v>
      </c>
      <c r="C541" s="285" t="str">
        <f>IF('ALC Transition Plans'!$C543="yes", IF('ALC Transition Plans'!E543="X", IF('ALC Transition Plans'!F543,"X"," ")," "),"N/A")</f>
        <v>N/A</v>
      </c>
      <c r="D541" s="287" t="str">
        <f>IF('ALC Transition Plans'!$C543="yes",IF('ALC Transition Plans'!AP543=1,"X"," "),"N/A")</f>
        <v>N/A</v>
      </c>
      <c r="E541" s="285" t="str">
        <f>IF('ALC Transition Plans'!$O543="yes", IF('ALC Transition Plans'!Q543="X", IF('ALC Transition Plans'!R543,"X"," ")," "),"N/A")</f>
        <v xml:space="preserve"> </v>
      </c>
      <c r="F541" s="285" t="str">
        <f>IF('ALC Transition Plans'!$O543="yes",IF('ALC Transition Plans'!AQ543=1,"X"," "),"N/A")</f>
        <v>X</v>
      </c>
      <c r="G541" s="285" t="str">
        <f>IF('ALC Transition Plans'!$Z543="yes",IF('ALC Transition Plans'!AR543=1,"X"," "),"N/A")</f>
        <v>N/A</v>
      </c>
      <c r="H541" s="288">
        <f t="shared" si="36"/>
        <v>1</v>
      </c>
      <c r="I541" s="453" t="str">
        <f>'ALC Transition Plans'!BL543</f>
        <v>F</v>
      </c>
    </row>
    <row r="542" spans="1:9" x14ac:dyDescent="0.3">
      <c r="A542" s="289" t="s">
        <v>448</v>
      </c>
      <c r="B542" s="290" t="s">
        <v>1016</v>
      </c>
      <c r="C542" s="285" t="str">
        <f>IF('ALC Transition Plans'!$C544="yes", IF('ALC Transition Plans'!E544="X", IF('ALC Transition Plans'!F544,"X"," ")," "),"N/A")</f>
        <v xml:space="preserve"> </v>
      </c>
      <c r="D542" s="287" t="str">
        <f>IF('ALC Transition Plans'!$C544="yes",IF('ALC Transition Plans'!AP544=1,"X"," "),"N/A")</f>
        <v>X</v>
      </c>
      <c r="E542" s="285" t="str">
        <f>IF('ALC Transition Plans'!$O544="yes", IF('ALC Transition Plans'!Q544="X", IF('ALC Transition Plans'!R544,"X"," ")," "),"N/A")</f>
        <v xml:space="preserve"> </v>
      </c>
      <c r="F542" s="285" t="str">
        <f>IF('ALC Transition Plans'!$O544="yes",IF('ALC Transition Plans'!AQ544=1,"X"," "),"N/A")</f>
        <v>X</v>
      </c>
      <c r="G542" s="285" t="str">
        <f>IF('ALC Transition Plans'!$Z544="yes",IF('ALC Transition Plans'!AR544=1,"X"," "),"N/A")</f>
        <v>X</v>
      </c>
      <c r="H542" s="288">
        <f t="shared" si="36"/>
        <v>3</v>
      </c>
      <c r="I542" s="453" t="str">
        <f>'ALC Transition Plans'!BL544</f>
        <v>F</v>
      </c>
    </row>
    <row r="543" spans="1:9" x14ac:dyDescent="0.3">
      <c r="A543" s="289" t="s">
        <v>448</v>
      </c>
      <c r="B543" s="290" t="s">
        <v>523</v>
      </c>
      <c r="C543" s="285" t="str">
        <f>IF('ALC Transition Plans'!$C545="yes", IF('ALC Transition Plans'!E545="X", IF('ALC Transition Plans'!F545,"X"," ")," "),"N/A")</f>
        <v xml:space="preserve"> </v>
      </c>
      <c r="D543" s="287" t="str">
        <f>IF('ALC Transition Plans'!$C545="yes",IF('ALC Transition Plans'!AP545=1,"X"," "),"N/A")</f>
        <v>X</v>
      </c>
      <c r="E543" s="285" t="str">
        <f>IF('ALC Transition Plans'!$O545="yes", IF('ALC Transition Plans'!Q545="X", IF('ALC Transition Plans'!R545,"X"," ")," "),"N/A")</f>
        <v xml:space="preserve"> </v>
      </c>
      <c r="F543" s="285" t="str">
        <f>IF('ALC Transition Plans'!$O545="yes",IF('ALC Transition Plans'!AQ545=1,"X"," "),"N/A")</f>
        <v>X</v>
      </c>
      <c r="G543" s="285" t="str">
        <f>IF('ALC Transition Plans'!$Z545="yes",IF('ALC Transition Plans'!AR545=1,"X"," "),"N/A")</f>
        <v>X</v>
      </c>
      <c r="H543" s="288">
        <f t="shared" ref="H543:H610" si="37">COUNTIF(C543:G543,"X")</f>
        <v>3</v>
      </c>
      <c r="I543" s="453" t="str">
        <f>'ALC Transition Plans'!BL545</f>
        <v>F</v>
      </c>
    </row>
    <row r="544" spans="1:9" x14ac:dyDescent="0.3">
      <c r="A544" s="289" t="s">
        <v>448</v>
      </c>
      <c r="B544" s="290" t="s">
        <v>747</v>
      </c>
      <c r="C544" s="285" t="str">
        <f>IF('ALC Transition Plans'!$C546="yes", IF('ALC Transition Plans'!E546="X", IF('ALC Transition Plans'!F546,"X"," ")," "),"N/A")</f>
        <v xml:space="preserve"> </v>
      </c>
      <c r="D544" s="287" t="str">
        <f>IF('ALC Transition Plans'!$C546="yes",IF('ALC Transition Plans'!AP546=1,"X"," "),"N/A")</f>
        <v>X</v>
      </c>
      <c r="E544" s="285" t="str">
        <f>IF('ALC Transition Plans'!$O546="yes", IF('ALC Transition Plans'!Q546="X", IF('ALC Transition Plans'!R546,"X"," ")," "),"N/A")</f>
        <v>N/A</v>
      </c>
      <c r="F544" s="285" t="str">
        <f>IF('ALC Transition Plans'!$O546="yes",IF('ALC Transition Plans'!AQ546=1,"X"," "),"N/A")</f>
        <v>N/A</v>
      </c>
      <c r="G544" s="285" t="str">
        <f>IF('ALC Transition Plans'!$Z546="yes",IF('ALC Transition Plans'!AR546=1,"X"," "),"N/A")</f>
        <v>N/A</v>
      </c>
      <c r="H544" s="288">
        <f t="shared" si="37"/>
        <v>1</v>
      </c>
      <c r="I544" s="453" t="str">
        <f>'ALC Transition Plans'!BL546</f>
        <v>F</v>
      </c>
    </row>
    <row r="545" spans="1:9" x14ac:dyDescent="0.3">
      <c r="A545" s="289" t="s">
        <v>448</v>
      </c>
      <c r="B545" s="290" t="s">
        <v>524</v>
      </c>
      <c r="C545" s="285" t="str">
        <f>IF('ALC Transition Plans'!$C547="yes", IF('ALC Transition Plans'!E547="X", IF('ALC Transition Plans'!F547,"X"," ")," "),"N/A")</f>
        <v xml:space="preserve"> </v>
      </c>
      <c r="D545" s="287" t="str">
        <f>IF('ALC Transition Plans'!$C547="yes",IF('ALC Transition Plans'!AP547=1,"X"," "),"N/A")</f>
        <v>X</v>
      </c>
      <c r="E545" s="285" t="str">
        <f>IF('ALC Transition Plans'!$O547="yes", IF('ALC Transition Plans'!Q547="X", IF('ALC Transition Plans'!R547,"X"," ")," "),"N/A")</f>
        <v xml:space="preserve"> </v>
      </c>
      <c r="F545" s="285" t="str">
        <f>IF('ALC Transition Plans'!$O547="yes",IF('ALC Transition Plans'!AQ547=1,"X"," "),"N/A")</f>
        <v>X</v>
      </c>
      <c r="G545" s="285" t="str">
        <f>IF('ALC Transition Plans'!$Z547="yes",IF('ALC Transition Plans'!AR547=1,"X"," "),"N/A")</f>
        <v>X</v>
      </c>
      <c r="H545" s="288">
        <f t="shared" si="37"/>
        <v>3</v>
      </c>
      <c r="I545" s="453" t="str">
        <f>'ALC Transition Plans'!BL547</f>
        <v>F</v>
      </c>
    </row>
    <row r="546" spans="1:9" x14ac:dyDescent="0.3">
      <c r="A546" s="289" t="s">
        <v>448</v>
      </c>
      <c r="B546" s="290" t="s">
        <v>525</v>
      </c>
      <c r="C546" s="285" t="str">
        <f>IF('ALC Transition Plans'!$C548="yes", IF('ALC Transition Plans'!E548="X", IF('ALC Transition Plans'!F548,"X"," ")," "),"N/A")</f>
        <v xml:space="preserve"> </v>
      </c>
      <c r="D546" s="287" t="str">
        <f>IF('ALC Transition Plans'!$C548="yes",IF('ALC Transition Plans'!AP548=1,"X"," "),"N/A")</f>
        <v>X</v>
      </c>
      <c r="E546" s="285" t="str">
        <f>IF('ALC Transition Plans'!$O548="yes", IF('ALC Transition Plans'!Q548="X", IF('ALC Transition Plans'!R548,"X"," ")," "),"N/A")</f>
        <v xml:space="preserve"> </v>
      </c>
      <c r="F546" s="285" t="str">
        <f>IF('ALC Transition Plans'!$O548="yes",IF('ALC Transition Plans'!AQ548=1,"X"," "),"N/A")</f>
        <v>X</v>
      </c>
      <c r="G546" s="285" t="str">
        <f>IF('ALC Transition Plans'!$Z548="yes",IF('ALC Transition Plans'!AR548=1,"X"," "),"N/A")</f>
        <v>X</v>
      </c>
      <c r="H546" s="288">
        <f t="shared" si="37"/>
        <v>3</v>
      </c>
      <c r="I546" s="453" t="str">
        <f>'ALC Transition Plans'!BL548</f>
        <v>F</v>
      </c>
    </row>
    <row r="547" spans="1:9" x14ac:dyDescent="0.3">
      <c r="A547" s="289" t="s">
        <v>448</v>
      </c>
      <c r="B547" s="290" t="s">
        <v>526</v>
      </c>
      <c r="C547" s="285" t="str">
        <f>IF('ALC Transition Plans'!$C549="yes", IF('ALC Transition Plans'!E549="X", IF('ALC Transition Plans'!F549,"X"," ")," "),"N/A")</f>
        <v xml:space="preserve"> </v>
      </c>
      <c r="D547" s="287" t="str">
        <f>IF('ALC Transition Plans'!$C549="yes",IF('ALC Transition Plans'!AP549=1,"X"," "),"N/A")</f>
        <v>X</v>
      </c>
      <c r="E547" s="285" t="str">
        <f>IF('ALC Transition Plans'!$O549="yes", IF('ALC Transition Plans'!Q549="X", IF('ALC Transition Plans'!R549,"X"," ")," "),"N/A")</f>
        <v>N/A</v>
      </c>
      <c r="F547" s="285" t="str">
        <f>IF('ALC Transition Plans'!$O549="yes",IF('ALC Transition Plans'!AQ549=1,"X"," "),"N/A")</f>
        <v>N/A</v>
      </c>
      <c r="G547" s="285" t="str">
        <f>IF('ALC Transition Plans'!$Z549="yes",IF('ALC Transition Plans'!AR549=1,"X"," "),"N/A")</f>
        <v>N/A</v>
      </c>
      <c r="H547" s="288">
        <f t="shared" si="37"/>
        <v>1</v>
      </c>
      <c r="I547" s="453" t="str">
        <f>'ALC Transition Plans'!BL549</f>
        <v>F</v>
      </c>
    </row>
    <row r="548" spans="1:9" x14ac:dyDescent="0.3">
      <c r="A548" s="289" t="s">
        <v>448</v>
      </c>
      <c r="B548" s="290" t="s">
        <v>1622</v>
      </c>
      <c r="C548" s="285" t="str">
        <f>IF('ALC Transition Plans'!$C550="yes", IF('ALC Transition Plans'!E550="X", IF('ALC Transition Plans'!F550,"X"," ")," "),"N/A")</f>
        <v xml:space="preserve"> </v>
      </c>
      <c r="D548" s="287" t="str">
        <f>IF('ALC Transition Plans'!$C550="yes",IF('ALC Transition Plans'!AP550=1,"X"," "),"N/A")</f>
        <v>X</v>
      </c>
      <c r="E548" s="285" t="str">
        <f>IF('ALC Transition Plans'!$O550="yes", IF('ALC Transition Plans'!Q550="X", IF('ALC Transition Plans'!R550,"X"," ")," "),"N/A")</f>
        <v xml:space="preserve"> </v>
      </c>
      <c r="F548" s="285" t="str">
        <f>IF('ALC Transition Plans'!$O550="yes",IF('ALC Transition Plans'!AQ550=1,"X"," "),"N/A")</f>
        <v>X</v>
      </c>
      <c r="G548" s="285" t="str">
        <f>IF('ALC Transition Plans'!$Z550="yes",IF('ALC Transition Plans'!AR550=1,"X"," "),"N/A")</f>
        <v>X</v>
      </c>
      <c r="H548" s="288">
        <f t="shared" ref="H548" si="38">COUNTIF(C548:G548,"X")</f>
        <v>3</v>
      </c>
      <c r="I548" s="453" t="str">
        <f>'ALC Transition Plans'!BL550</f>
        <v>F</v>
      </c>
    </row>
    <row r="549" spans="1:9" x14ac:dyDescent="0.3">
      <c r="A549" s="289" t="s">
        <v>448</v>
      </c>
      <c r="B549" s="290" t="s">
        <v>1687</v>
      </c>
      <c r="C549" s="285" t="str">
        <f>IF('ALC Transition Plans'!$C551="yes", IF('ALC Transition Plans'!E551="X", IF('ALC Transition Plans'!F551,"X"," ")," "),"N/A")</f>
        <v xml:space="preserve"> </v>
      </c>
      <c r="D549" s="287" t="str">
        <f>IF('ALC Transition Plans'!$C551="yes",IF('ALC Transition Plans'!AP551=1,"X"," "),"N/A")</f>
        <v>X</v>
      </c>
      <c r="E549" s="285" t="str">
        <f>IF('ALC Transition Plans'!$O551="yes", IF('ALC Transition Plans'!Q551="X", IF('ALC Transition Plans'!R551,"X"," ")," "),"N/A")</f>
        <v xml:space="preserve"> </v>
      </c>
      <c r="F549" s="285" t="str">
        <f>IF('ALC Transition Plans'!$O551="yes",IF('ALC Transition Plans'!AQ551=1,"X"," "),"N/A")</f>
        <v>X</v>
      </c>
      <c r="G549" s="285" t="str">
        <f>IF('ALC Transition Plans'!$Z551="yes",IF('ALC Transition Plans'!AR551=1,"X"," "),"N/A")</f>
        <v>X</v>
      </c>
      <c r="H549" s="288">
        <f t="shared" ref="H549" si="39">COUNTIF(C549:G549,"X")</f>
        <v>3</v>
      </c>
      <c r="I549" s="453" t="str">
        <f>'ALC Transition Plans'!BL551</f>
        <v>F</v>
      </c>
    </row>
    <row r="550" spans="1:9" x14ac:dyDescent="0.3">
      <c r="A550" s="289" t="s">
        <v>448</v>
      </c>
      <c r="B550" s="290" t="s">
        <v>527</v>
      </c>
      <c r="C550" s="285" t="str">
        <f>IF('ALC Transition Plans'!$C552="yes", IF('ALC Transition Plans'!E552="X", IF('ALC Transition Plans'!F552,"X"," ")," "),"N/A")</f>
        <v xml:space="preserve"> </v>
      </c>
      <c r="D550" s="287" t="str">
        <f>IF('ALC Transition Plans'!$C552="yes",IF('ALC Transition Plans'!AP552=1,"X"," "),"N/A")</f>
        <v>X</v>
      </c>
      <c r="E550" s="285" t="str">
        <f>IF('ALC Transition Plans'!$O552="yes", IF('ALC Transition Plans'!Q552="X", IF('ALC Transition Plans'!R552,"X"," ")," "),"N/A")</f>
        <v xml:space="preserve"> </v>
      </c>
      <c r="F550" s="285" t="str">
        <f>IF('ALC Transition Plans'!$O552="yes",IF('ALC Transition Plans'!AQ552=1,"X"," "),"N/A")</f>
        <v>X</v>
      </c>
      <c r="G550" s="285" t="str">
        <f>IF('ALC Transition Plans'!$Z552="yes",IF('ALC Transition Plans'!AR552=1,"X"," "),"N/A")</f>
        <v>X</v>
      </c>
      <c r="H550" s="288">
        <f t="shared" si="37"/>
        <v>3</v>
      </c>
      <c r="I550" s="453" t="str">
        <f>'ALC Transition Plans'!BL552</f>
        <v>F</v>
      </c>
    </row>
    <row r="551" spans="1:9" x14ac:dyDescent="0.3">
      <c r="A551" s="289" t="s">
        <v>448</v>
      </c>
      <c r="B551" s="290" t="s">
        <v>528</v>
      </c>
      <c r="C551" s="285" t="str">
        <f>IF('ALC Transition Plans'!$C553="yes", IF('ALC Transition Plans'!E553="X", IF('ALC Transition Plans'!F553,"X"," ")," "),"N/A")</f>
        <v xml:space="preserve"> </v>
      </c>
      <c r="D551" s="287" t="str">
        <f>IF('ALC Transition Plans'!$C553="yes",IF('ALC Transition Plans'!AP553=1,"X"," "),"N/A")</f>
        <v>X</v>
      </c>
      <c r="E551" s="285" t="str">
        <f>IF('ALC Transition Plans'!$O553="yes", IF('ALC Transition Plans'!Q553="X", IF('ALC Transition Plans'!R553,"X"," ")," "),"N/A")</f>
        <v xml:space="preserve"> </v>
      </c>
      <c r="F551" s="285" t="str">
        <f>IF('ALC Transition Plans'!$O553="yes",IF('ALC Transition Plans'!AQ553=1,"X"," "),"N/A")</f>
        <v>X</v>
      </c>
      <c r="G551" s="285" t="str">
        <f>IF('ALC Transition Plans'!$Z553="yes",IF('ALC Transition Plans'!AR553=1,"X"," "),"N/A")</f>
        <v>X</v>
      </c>
      <c r="H551" s="288">
        <f t="shared" si="37"/>
        <v>3</v>
      </c>
      <c r="I551" s="453" t="str">
        <f>'ALC Transition Plans'!BL553</f>
        <v>F</v>
      </c>
    </row>
    <row r="552" spans="1:9" x14ac:dyDescent="0.3">
      <c r="A552" s="289" t="s">
        <v>448</v>
      </c>
      <c r="B552" s="290" t="s">
        <v>529</v>
      </c>
      <c r="C552" s="285" t="str">
        <f>IF('ALC Transition Plans'!$C554="yes", IF('ALC Transition Plans'!E554="X", IF('ALC Transition Plans'!F554,"X"," ")," "),"N/A")</f>
        <v xml:space="preserve"> </v>
      </c>
      <c r="D552" s="287" t="str">
        <f>IF('ALC Transition Plans'!$C554="yes",IF('ALC Transition Plans'!AP554=1,"X"," "),"N/A")</f>
        <v>X</v>
      </c>
      <c r="E552" s="285" t="str">
        <f>IF('ALC Transition Plans'!$O554="yes", IF('ALC Transition Plans'!Q554="X", IF('ALC Transition Plans'!R554,"X"," ")," "),"N/A")</f>
        <v xml:space="preserve"> </v>
      </c>
      <c r="F552" s="285" t="str">
        <f>IF('ALC Transition Plans'!$O554="yes",IF('ALC Transition Plans'!AQ554=1,"X"," "),"N/A")</f>
        <v>X</v>
      </c>
      <c r="G552" s="285" t="str">
        <f>IF('ALC Transition Plans'!$Z554="yes",IF('ALC Transition Plans'!AR554=1,"X"," "),"N/A")</f>
        <v>X</v>
      </c>
      <c r="H552" s="288">
        <f t="shared" si="37"/>
        <v>3</v>
      </c>
      <c r="I552" s="453" t="str">
        <f>'ALC Transition Plans'!BL554</f>
        <v>F</v>
      </c>
    </row>
    <row r="553" spans="1:9" x14ac:dyDescent="0.3">
      <c r="A553" s="289" t="s">
        <v>448</v>
      </c>
      <c r="B553" s="290" t="s">
        <v>530</v>
      </c>
      <c r="C553" s="285" t="str">
        <f>IF('ALC Transition Plans'!$C555="yes", IF('ALC Transition Plans'!E555="X", IF('ALC Transition Plans'!F555,"X"," ")," "),"N/A")</f>
        <v xml:space="preserve"> </v>
      </c>
      <c r="D553" s="287" t="str">
        <f>IF('ALC Transition Plans'!$C555="yes",IF('ALC Transition Plans'!AP555=1,"X"," "),"N/A")</f>
        <v>X</v>
      </c>
      <c r="E553" s="285" t="str">
        <f>IF('ALC Transition Plans'!$O555="yes", IF('ALC Transition Plans'!Q555="X", IF('ALC Transition Plans'!R555,"X"," ")," "),"N/A")</f>
        <v xml:space="preserve"> </v>
      </c>
      <c r="F553" s="285" t="str">
        <f>IF('ALC Transition Plans'!$O555="yes",IF('ALC Transition Plans'!AQ555=1,"X"," "),"N/A")</f>
        <v>X</v>
      </c>
      <c r="G553" s="285" t="str">
        <f>IF('ALC Transition Plans'!$Z555="yes",IF('ALC Transition Plans'!AR555=1,"X"," "),"N/A")</f>
        <v>X</v>
      </c>
      <c r="H553" s="288">
        <f t="shared" si="37"/>
        <v>3</v>
      </c>
      <c r="I553" s="453" t="str">
        <f>'ALC Transition Plans'!BL555</f>
        <v>F</v>
      </c>
    </row>
    <row r="554" spans="1:9" x14ac:dyDescent="0.3">
      <c r="A554" s="289" t="s">
        <v>448</v>
      </c>
      <c r="B554" s="290" t="s">
        <v>531</v>
      </c>
      <c r="C554" s="285" t="str">
        <f>IF('ALC Transition Plans'!$C556="yes", IF('ALC Transition Plans'!E556="X", IF('ALC Transition Plans'!F556,"X"," ")," "),"N/A")</f>
        <v xml:space="preserve"> </v>
      </c>
      <c r="D554" s="287" t="str">
        <f>IF('ALC Transition Plans'!$C556="yes",IF('ALC Transition Plans'!AP556=1,"X"," "),"N/A")</f>
        <v>X</v>
      </c>
      <c r="E554" s="285" t="str">
        <f>IF('ALC Transition Plans'!$O556="yes", IF('ALC Transition Plans'!Q556="X", IF('ALC Transition Plans'!R556,"X"," ")," "),"N/A")</f>
        <v>N/A</v>
      </c>
      <c r="F554" s="285" t="str">
        <f>IF('ALC Transition Plans'!$O556="yes",IF('ALC Transition Plans'!AQ556=1,"X"," "),"N/A")</f>
        <v>N/A</v>
      </c>
      <c r="G554" s="285" t="str">
        <f>IF('ALC Transition Plans'!$Z556="yes",IF('ALC Transition Plans'!AR556=1,"X"," "),"N/A")</f>
        <v>N/A</v>
      </c>
      <c r="H554" s="288">
        <f t="shared" si="37"/>
        <v>1</v>
      </c>
      <c r="I554" s="453" t="str">
        <f>'ALC Transition Plans'!BL556</f>
        <v>F</v>
      </c>
    </row>
    <row r="555" spans="1:9" x14ac:dyDescent="0.3">
      <c r="A555" s="289" t="s">
        <v>448</v>
      </c>
      <c r="B555" s="290" t="s">
        <v>532</v>
      </c>
      <c r="C555" s="285" t="str">
        <f>IF('ALC Transition Plans'!$C557="yes", IF('ALC Transition Plans'!E557="X", IF('ALC Transition Plans'!F557,"X"," ")," "),"N/A")</f>
        <v xml:space="preserve"> </v>
      </c>
      <c r="D555" s="287" t="str">
        <f>IF('ALC Transition Plans'!$C557="yes",IF('ALC Transition Plans'!AP557=1,"X"," "),"N/A")</f>
        <v xml:space="preserve"> </v>
      </c>
      <c r="E555" s="285" t="str">
        <f>IF('ALC Transition Plans'!$O557="yes", IF('ALC Transition Plans'!Q557="X", IF('ALC Transition Plans'!R557,"X"," ")," "),"N/A")</f>
        <v>N/A</v>
      </c>
      <c r="F555" s="285" t="str">
        <f>IF('ALC Transition Plans'!$O557="yes",IF('ALC Transition Plans'!AQ557=1,"X"," "),"N/A")</f>
        <v>N/A</v>
      </c>
      <c r="G555" s="285" t="str">
        <f>IF('ALC Transition Plans'!$Z557="yes",IF('ALC Transition Plans'!AR557=1,"X"," "),"N/A")</f>
        <v>N/A</v>
      </c>
      <c r="H555" s="288">
        <f t="shared" si="37"/>
        <v>0</v>
      </c>
      <c r="I555" s="453" t="str">
        <f>'ALC Transition Plans'!BL557</f>
        <v xml:space="preserve"> </v>
      </c>
    </row>
    <row r="556" spans="1:9" x14ac:dyDescent="0.3">
      <c r="A556" s="289" t="s">
        <v>448</v>
      </c>
      <c r="B556" s="290" t="s">
        <v>533</v>
      </c>
      <c r="C556" s="285" t="str">
        <f>IF('ALC Transition Plans'!$C558="yes", IF('ALC Transition Plans'!E558="X", IF('ALC Transition Plans'!F558,"X"," ")," "),"N/A")</f>
        <v xml:space="preserve"> </v>
      </c>
      <c r="D556" s="287" t="str">
        <f>IF('ALC Transition Plans'!$C558="yes",IF('ALC Transition Plans'!AP558=1,"X"," "),"N/A")</f>
        <v>X</v>
      </c>
      <c r="E556" s="285" t="str">
        <f>IF('ALC Transition Plans'!$O558="yes", IF('ALC Transition Plans'!Q558="X", IF('ALC Transition Plans'!R558,"X"," ")," "),"N/A")</f>
        <v xml:space="preserve"> </v>
      </c>
      <c r="F556" s="285" t="str">
        <f>IF('ALC Transition Plans'!$O558="yes",IF('ALC Transition Plans'!AQ558=1,"X"," "),"N/A")</f>
        <v>X</v>
      </c>
      <c r="G556" s="285" t="str">
        <f>IF('ALC Transition Plans'!$Z558="yes",IF('ALC Transition Plans'!AR558=1,"X"," "),"N/A")</f>
        <v>X</v>
      </c>
      <c r="H556" s="288">
        <f t="shared" si="37"/>
        <v>3</v>
      </c>
      <c r="I556" s="453" t="str">
        <f>'ALC Transition Plans'!BL558</f>
        <v>F</v>
      </c>
    </row>
    <row r="557" spans="1:9" x14ac:dyDescent="0.3">
      <c r="A557" s="289" t="s">
        <v>448</v>
      </c>
      <c r="B557" s="290" t="s">
        <v>534</v>
      </c>
      <c r="C557" s="285" t="str">
        <f>IF('ALC Transition Plans'!$C559="yes", IF('ALC Transition Plans'!E559="X", IF('ALC Transition Plans'!F559,"X"," ")," "),"N/A")</f>
        <v xml:space="preserve"> </v>
      </c>
      <c r="D557" s="287" t="str">
        <f>IF('ALC Transition Plans'!$C559="yes",IF('ALC Transition Plans'!AP559=1,"X"," "),"N/A")</f>
        <v>X</v>
      </c>
      <c r="E557" s="285" t="str">
        <f>IF('ALC Transition Plans'!$O559="yes", IF('ALC Transition Plans'!Q559="X", IF('ALC Transition Plans'!R559,"X"," ")," "),"N/A")</f>
        <v xml:space="preserve"> </v>
      </c>
      <c r="F557" s="285" t="str">
        <f>IF('ALC Transition Plans'!$O559="yes",IF('ALC Transition Plans'!AQ559=1,"X"," "),"N/A")</f>
        <v>X</v>
      </c>
      <c r="G557" s="285" t="str">
        <f>IF('ALC Transition Plans'!$Z559="yes",IF('ALC Transition Plans'!AR559=1,"X"," "),"N/A")</f>
        <v>X</v>
      </c>
      <c r="H557" s="288">
        <f t="shared" si="37"/>
        <v>3</v>
      </c>
      <c r="I557" s="453" t="str">
        <f>'ALC Transition Plans'!BL559</f>
        <v>F</v>
      </c>
    </row>
    <row r="558" spans="1:9" x14ac:dyDescent="0.3">
      <c r="A558" s="289" t="s">
        <v>536</v>
      </c>
      <c r="B558" s="290" t="s">
        <v>535</v>
      </c>
      <c r="C558" s="285" t="str">
        <f>IF('ALC Transition Plans'!$C560="yes", IF('ALC Transition Plans'!E560="X", IF('ALC Transition Plans'!F560,"X"," ")," "),"N/A")</f>
        <v xml:space="preserve"> </v>
      </c>
      <c r="D558" s="287" t="str">
        <f>IF('ALC Transition Plans'!$C560="yes",IF('ALC Transition Plans'!AP560=1,"X"," "),"N/A")</f>
        <v>X</v>
      </c>
      <c r="E558" s="285" t="str">
        <f>IF('ALC Transition Plans'!$O560="yes", IF('ALC Transition Plans'!Q560="X", IF('ALC Transition Plans'!R560,"X"," ")," "),"N/A")</f>
        <v xml:space="preserve"> </v>
      </c>
      <c r="F558" s="285" t="str">
        <f>IF('ALC Transition Plans'!$O560="yes",IF('ALC Transition Plans'!AQ560=1,"X"," "),"N/A")</f>
        <v>X</v>
      </c>
      <c r="G558" s="285" t="str">
        <f>IF('ALC Transition Plans'!$Z560="yes",IF('ALC Transition Plans'!AR560=1,"X"," "),"N/A")</f>
        <v>X</v>
      </c>
      <c r="H558" s="288">
        <f t="shared" si="37"/>
        <v>3</v>
      </c>
      <c r="I558" s="453" t="str">
        <f>'ALC Transition Plans'!BL560</f>
        <v>F</v>
      </c>
    </row>
    <row r="559" spans="1:9" x14ac:dyDescent="0.3">
      <c r="A559" s="289" t="s">
        <v>538</v>
      </c>
      <c r="B559" s="290" t="s">
        <v>537</v>
      </c>
      <c r="C559" s="285" t="str">
        <f>IF('ALC Transition Plans'!$C561="yes", IF('ALC Transition Plans'!E561="X", IF('ALC Transition Plans'!F561,"X"," ")," "),"N/A")</f>
        <v xml:space="preserve"> </v>
      </c>
      <c r="D559" s="287" t="str">
        <f>IF('ALC Transition Plans'!$C561="yes",IF('ALC Transition Plans'!AP561=1,"X"," "),"N/A")</f>
        <v>X</v>
      </c>
      <c r="E559" s="285" t="str">
        <f>IF('ALC Transition Plans'!$O561="yes", IF('ALC Transition Plans'!Q561="X", IF('ALC Transition Plans'!R561,"X"," ")," "),"N/A")</f>
        <v xml:space="preserve"> </v>
      </c>
      <c r="F559" s="285" t="str">
        <f>IF('ALC Transition Plans'!$O561="yes",IF('ALC Transition Plans'!AQ561=1,"X"," "),"N/A")</f>
        <v>X</v>
      </c>
      <c r="G559" s="285" t="str">
        <f>IF('ALC Transition Plans'!$Z561="yes",IF('ALC Transition Plans'!AR561=1,"X"," "),"N/A")</f>
        <v>X</v>
      </c>
      <c r="H559" s="288">
        <f t="shared" si="37"/>
        <v>3</v>
      </c>
      <c r="I559" s="453" t="str">
        <f>'ALC Transition Plans'!BL561</f>
        <v>F</v>
      </c>
    </row>
    <row r="560" spans="1:9" x14ac:dyDescent="0.3">
      <c r="A560" s="289" t="s">
        <v>538</v>
      </c>
      <c r="B560" s="290" t="s">
        <v>1347</v>
      </c>
      <c r="C560" s="285" t="str">
        <f>IF('ALC Transition Plans'!$C562="yes", IF('ALC Transition Plans'!E562="X", IF('ALC Transition Plans'!F562,"X"," ")," "),"N/A")</f>
        <v>N/A</v>
      </c>
      <c r="D560" s="287" t="str">
        <f>IF('ALC Transition Plans'!$C562="yes",IF('ALC Transition Plans'!AP562=1,"X"," "),"N/A")</f>
        <v>N/A</v>
      </c>
      <c r="E560" s="285" t="str">
        <f>IF('ALC Transition Plans'!$O562="yes", IF('ALC Transition Plans'!Q562="X", IF('ALC Transition Plans'!R562,"X"," ")," "),"N/A")</f>
        <v>N/A</v>
      </c>
      <c r="F560" s="285" t="str">
        <f>IF('ALC Transition Plans'!$O562="yes",IF('ALC Transition Plans'!AQ562=1,"X"," "),"N/A")</f>
        <v>N/A</v>
      </c>
      <c r="G560" s="285" t="str">
        <f>IF('ALC Transition Plans'!$Z562="yes",IF('ALC Transition Plans'!AR562=1,"X"," "),"N/A")</f>
        <v>X</v>
      </c>
      <c r="H560" s="288">
        <f t="shared" ref="H560" si="40">COUNTIF(C560:G560,"X")</f>
        <v>1</v>
      </c>
      <c r="I560" s="453" t="str">
        <f>'ALC Transition Plans'!BL562</f>
        <v>F</v>
      </c>
    </row>
    <row r="561" spans="1:9" x14ac:dyDescent="0.3">
      <c r="A561" s="289" t="s">
        <v>538</v>
      </c>
      <c r="B561" s="290" t="s">
        <v>539</v>
      </c>
      <c r="C561" s="285" t="str">
        <f>IF('ALC Transition Plans'!$C563="yes", IF('ALC Transition Plans'!E563="X", IF('ALC Transition Plans'!F563,"X"," ")," "),"N/A")</f>
        <v xml:space="preserve"> </v>
      </c>
      <c r="D561" s="287" t="str">
        <f>IF('ALC Transition Plans'!$C563="yes",IF('ALC Transition Plans'!AP563=1,"X"," "),"N/A")</f>
        <v>X</v>
      </c>
      <c r="E561" s="285" t="str">
        <f>IF('ALC Transition Plans'!$O563="yes", IF('ALC Transition Plans'!Q563="X", IF('ALC Transition Plans'!R563,"X"," ")," "),"N/A")</f>
        <v>N/A</v>
      </c>
      <c r="F561" s="285" t="str">
        <f>IF('ALC Transition Plans'!$O563="yes",IF('ALC Transition Plans'!AQ563=1,"X"," "),"N/A")</f>
        <v>N/A</v>
      </c>
      <c r="G561" s="285" t="str">
        <f>IF('ALC Transition Plans'!$Z563="yes",IF('ALC Transition Plans'!AR563=1,"X"," "),"N/A")</f>
        <v>X</v>
      </c>
      <c r="H561" s="288">
        <f t="shared" si="37"/>
        <v>2</v>
      </c>
      <c r="I561" s="453" t="str">
        <f>'ALC Transition Plans'!BL563</f>
        <v>F</v>
      </c>
    </row>
    <row r="562" spans="1:9" x14ac:dyDescent="0.3">
      <c r="A562" s="289" t="s">
        <v>538</v>
      </c>
      <c r="B562" s="290" t="s">
        <v>540</v>
      </c>
      <c r="C562" s="285" t="str">
        <f>IF('ALC Transition Plans'!$C564="yes", IF('ALC Transition Plans'!E564="X", IF('ALC Transition Plans'!F564,"X"," ")," "),"N/A")</f>
        <v xml:space="preserve"> </v>
      </c>
      <c r="D562" s="287" t="str">
        <f>IF('ALC Transition Plans'!$C564="yes",IF('ALC Transition Plans'!AP564=1,"X"," "),"N/A")</f>
        <v>X</v>
      </c>
      <c r="E562" s="285" t="str">
        <f>IF('ALC Transition Plans'!$O564="yes", IF('ALC Transition Plans'!Q564="X", IF('ALC Transition Plans'!R564,"X"," ")," "),"N/A")</f>
        <v>N/A</v>
      </c>
      <c r="F562" s="285" t="str">
        <f>IF('ALC Transition Plans'!$O564="yes",IF('ALC Transition Plans'!AQ564=1,"X"," "),"N/A")</f>
        <v>N/A</v>
      </c>
      <c r="G562" s="285" t="str">
        <f>IF('ALC Transition Plans'!$Z564="yes",IF('ALC Transition Plans'!AR564=1,"X"," "),"N/A")</f>
        <v>X</v>
      </c>
      <c r="H562" s="288">
        <f t="shared" si="37"/>
        <v>2</v>
      </c>
      <c r="I562" s="453" t="str">
        <f>'ALC Transition Plans'!BL564</f>
        <v>F</v>
      </c>
    </row>
    <row r="563" spans="1:9" x14ac:dyDescent="0.3">
      <c r="A563" s="289" t="s">
        <v>538</v>
      </c>
      <c r="B563" s="290" t="s">
        <v>541</v>
      </c>
      <c r="C563" s="285" t="str">
        <f>IF('ALC Transition Plans'!$C565="yes", IF('ALC Transition Plans'!E565="X", IF('ALC Transition Plans'!F565,"X"," ")," "),"N/A")</f>
        <v xml:space="preserve"> </v>
      </c>
      <c r="D563" s="287" t="str">
        <f>IF('ALC Transition Plans'!$C565="yes",IF('ALC Transition Plans'!AP565=1,"X"," "),"N/A")</f>
        <v>X</v>
      </c>
      <c r="E563" s="285" t="str">
        <f>IF('ALC Transition Plans'!$O565="yes", IF('ALC Transition Plans'!Q565="X", IF('ALC Transition Plans'!R565,"X"," ")," "),"N/A")</f>
        <v>N/A</v>
      </c>
      <c r="F563" s="285" t="str">
        <f>IF('ALC Transition Plans'!$O565="yes",IF('ALC Transition Plans'!AQ565=1,"X"," "),"N/A")</f>
        <v>N/A</v>
      </c>
      <c r="G563" s="285" t="str">
        <f>IF('ALC Transition Plans'!$Z565="yes",IF('ALC Transition Plans'!AR565=1,"X"," "),"N/A")</f>
        <v>X</v>
      </c>
      <c r="H563" s="288">
        <f t="shared" si="37"/>
        <v>2</v>
      </c>
      <c r="I563" s="453" t="str">
        <f>'ALC Transition Plans'!BL565</f>
        <v>F</v>
      </c>
    </row>
    <row r="564" spans="1:9" x14ac:dyDescent="0.3">
      <c r="A564" s="289" t="s">
        <v>538</v>
      </c>
      <c r="B564" s="290" t="s">
        <v>542</v>
      </c>
      <c r="C564" s="285" t="str">
        <f>IF('ALC Transition Plans'!$C566="yes", IF('ALC Transition Plans'!E566="X", IF('ALC Transition Plans'!F566,"X"," ")," "),"N/A")</f>
        <v xml:space="preserve"> </v>
      </c>
      <c r="D564" s="287" t="str">
        <f>IF('ALC Transition Plans'!$C566="yes",IF('ALC Transition Plans'!AP566=1,"X"," "),"N/A")</f>
        <v>X</v>
      </c>
      <c r="E564" s="285" t="str">
        <f>IF('ALC Transition Plans'!$O566="yes", IF('ALC Transition Plans'!Q566="X", IF('ALC Transition Plans'!R566,"X"," ")," "),"N/A")</f>
        <v>N/A</v>
      </c>
      <c r="F564" s="285" t="str">
        <f>IF('ALC Transition Plans'!$O566="yes",IF('ALC Transition Plans'!AQ566=1,"X"," "),"N/A")</f>
        <v>N/A</v>
      </c>
      <c r="G564" s="285" t="str">
        <f>IF('ALC Transition Plans'!$Z566="yes",IF('ALC Transition Plans'!AR566=1,"X"," "),"N/A")</f>
        <v>X</v>
      </c>
      <c r="H564" s="288">
        <f t="shared" si="37"/>
        <v>2</v>
      </c>
      <c r="I564" s="453" t="str">
        <f>'ALC Transition Plans'!BL566</f>
        <v>F</v>
      </c>
    </row>
    <row r="565" spans="1:9" x14ac:dyDescent="0.3">
      <c r="A565" s="289" t="s">
        <v>538</v>
      </c>
      <c r="B565" s="290" t="s">
        <v>543</v>
      </c>
      <c r="C565" s="285" t="str">
        <f>IF('ALC Transition Plans'!$C567="yes", IF('ALC Transition Plans'!E567="X", IF('ALC Transition Plans'!F567,"X"," ")," "),"N/A")</f>
        <v xml:space="preserve"> </v>
      </c>
      <c r="D565" s="287" t="str">
        <f>IF('ALC Transition Plans'!$C567="yes",IF('ALC Transition Plans'!AP567=1,"X"," "),"N/A")</f>
        <v>X</v>
      </c>
      <c r="E565" s="285" t="str">
        <f>IF('ALC Transition Plans'!$O567="yes", IF('ALC Transition Plans'!Q567="X", IF('ALC Transition Plans'!R567,"X"," ")," "),"N/A")</f>
        <v xml:space="preserve"> </v>
      </c>
      <c r="F565" s="285" t="str">
        <f>IF('ALC Transition Plans'!$O567="yes",IF('ALC Transition Plans'!AQ567=1,"X"," "),"N/A")</f>
        <v>X</v>
      </c>
      <c r="G565" s="285" t="str">
        <f>IF('ALC Transition Plans'!$Z567="yes",IF('ALC Transition Plans'!AR567=1,"X"," "),"N/A")</f>
        <v>X</v>
      </c>
      <c r="H565" s="288">
        <f t="shared" si="37"/>
        <v>3</v>
      </c>
      <c r="I565" s="453" t="str">
        <f>'ALC Transition Plans'!BL567</f>
        <v>F</v>
      </c>
    </row>
    <row r="566" spans="1:9" x14ac:dyDescent="0.3">
      <c r="A566" s="289" t="s">
        <v>538</v>
      </c>
      <c r="B566" s="290" t="s">
        <v>544</v>
      </c>
      <c r="C566" s="285" t="str">
        <f>IF('ALC Transition Plans'!$C568="yes", IF('ALC Transition Plans'!E568="X", IF('ALC Transition Plans'!F568,"X"," ")," "),"N/A")</f>
        <v xml:space="preserve"> </v>
      </c>
      <c r="D566" s="287" t="str">
        <f>IF('ALC Transition Plans'!$C568="yes",IF('ALC Transition Plans'!AP568=1,"X"," "),"N/A")</f>
        <v>X</v>
      </c>
      <c r="E566" s="285" t="str">
        <f>IF('ALC Transition Plans'!$O568="yes", IF('ALC Transition Plans'!Q568="X", IF('ALC Transition Plans'!R568,"X"," ")," "),"N/A")</f>
        <v>N/A</v>
      </c>
      <c r="F566" s="285" t="str">
        <f>IF('ALC Transition Plans'!$O568="yes",IF('ALC Transition Plans'!AQ568=1,"X"," "),"N/A")</f>
        <v>N/A</v>
      </c>
      <c r="G566" s="285" t="str">
        <f>IF('ALC Transition Plans'!$Z568="yes",IF('ALC Transition Plans'!AR568=1,"X"," "),"N/A")</f>
        <v>X</v>
      </c>
      <c r="H566" s="288">
        <f t="shared" si="37"/>
        <v>2</v>
      </c>
      <c r="I566" s="453" t="str">
        <f>'ALC Transition Plans'!BL568</f>
        <v>F</v>
      </c>
    </row>
    <row r="567" spans="1:9" x14ac:dyDescent="0.3">
      <c r="A567" s="289" t="s">
        <v>538</v>
      </c>
      <c r="B567" s="290" t="s">
        <v>545</v>
      </c>
      <c r="C567" s="285" t="str">
        <f>IF('ALC Transition Plans'!$C569="yes", IF('ALC Transition Plans'!E569="X", IF('ALC Transition Plans'!F569,"X"," ")," "),"N/A")</f>
        <v xml:space="preserve"> </v>
      </c>
      <c r="D567" s="287" t="str">
        <f>IF('ALC Transition Plans'!$C569="yes",IF('ALC Transition Plans'!AP569=1,"X"," "),"N/A")</f>
        <v>X</v>
      </c>
      <c r="E567" s="285" t="str">
        <f>IF('ALC Transition Plans'!$O569="yes", IF('ALC Transition Plans'!Q569="X", IF('ALC Transition Plans'!R569,"X"," ")," "),"N/A")</f>
        <v xml:space="preserve"> </v>
      </c>
      <c r="F567" s="285" t="str">
        <f>IF('ALC Transition Plans'!$O569="yes",IF('ALC Transition Plans'!AQ569=1,"X"," "),"N/A")</f>
        <v>X</v>
      </c>
      <c r="G567" s="285" t="str">
        <f>IF('ALC Transition Plans'!$Z569="yes",IF('ALC Transition Plans'!AR569=1,"X"," "),"N/A")</f>
        <v>X</v>
      </c>
      <c r="H567" s="288">
        <f t="shared" si="37"/>
        <v>3</v>
      </c>
      <c r="I567" s="453" t="str">
        <f>'ALC Transition Plans'!BL569</f>
        <v>F</v>
      </c>
    </row>
    <row r="568" spans="1:9" x14ac:dyDescent="0.3">
      <c r="A568" s="289" t="s">
        <v>538</v>
      </c>
      <c r="B568" s="290" t="s">
        <v>546</v>
      </c>
      <c r="C568" s="285" t="str">
        <f>IF('ALC Transition Plans'!$C570="yes", IF('ALC Transition Plans'!E570="X", IF('ALC Transition Plans'!F570,"X"," ")," "),"N/A")</f>
        <v xml:space="preserve"> </v>
      </c>
      <c r="D568" s="287" t="str">
        <f>IF('ALC Transition Plans'!$C570="yes",IF('ALC Transition Plans'!AP570=1,"X"," "),"N/A")</f>
        <v>X</v>
      </c>
      <c r="E568" s="285" t="str">
        <f>IF('ALC Transition Plans'!$O570="yes", IF('ALC Transition Plans'!Q570="X", IF('ALC Transition Plans'!R570,"X"," ")," "),"N/A")</f>
        <v>N/A</v>
      </c>
      <c r="F568" s="285" t="str">
        <f>IF('ALC Transition Plans'!$O570="yes",IF('ALC Transition Plans'!AQ570=1,"X"," "),"N/A")</f>
        <v>N/A</v>
      </c>
      <c r="G568" s="285" t="str">
        <f>IF('ALC Transition Plans'!$Z570="yes",IF('ALC Transition Plans'!AR570=1,"X"," "),"N/A")</f>
        <v>X</v>
      </c>
      <c r="H568" s="288">
        <f t="shared" si="37"/>
        <v>2</v>
      </c>
      <c r="I568" s="453" t="str">
        <f>'ALC Transition Plans'!BL570</f>
        <v>F</v>
      </c>
    </row>
    <row r="569" spans="1:9" x14ac:dyDescent="0.3">
      <c r="A569" s="289" t="s">
        <v>538</v>
      </c>
      <c r="B569" s="290" t="s">
        <v>547</v>
      </c>
      <c r="C569" s="285" t="str">
        <f>IF('ALC Transition Plans'!$C571="yes", IF('ALC Transition Plans'!E571="X", IF('ALC Transition Plans'!F571,"X"," ")," "),"N/A")</f>
        <v xml:space="preserve"> </v>
      </c>
      <c r="D569" s="287" t="str">
        <f>IF('ALC Transition Plans'!$C571="yes",IF('ALC Transition Plans'!AP571=1,"X"," "),"N/A")</f>
        <v>X</v>
      </c>
      <c r="E569" s="285" t="str">
        <f>IF('ALC Transition Plans'!$O571="yes", IF('ALC Transition Plans'!Q571="X", IF('ALC Transition Plans'!R571,"X"," ")," "),"N/A")</f>
        <v xml:space="preserve"> </v>
      </c>
      <c r="F569" s="285" t="str">
        <f>IF('ALC Transition Plans'!$O571="yes",IF('ALC Transition Plans'!AQ571=1,"X"," "),"N/A")</f>
        <v>X</v>
      </c>
      <c r="G569" s="285" t="str">
        <f>IF('ALC Transition Plans'!$Z571="yes",IF('ALC Transition Plans'!AR571=1,"X"," "),"N/A")</f>
        <v>X</v>
      </c>
      <c r="H569" s="288">
        <f t="shared" si="37"/>
        <v>3</v>
      </c>
      <c r="I569" s="453" t="str">
        <f>'ALC Transition Plans'!BL571</f>
        <v>F</v>
      </c>
    </row>
    <row r="570" spans="1:9" x14ac:dyDescent="0.3">
      <c r="A570" s="289" t="s">
        <v>538</v>
      </c>
      <c r="B570" s="290" t="s">
        <v>548</v>
      </c>
      <c r="C570" s="285" t="str">
        <f>IF('ALC Transition Plans'!$C572="yes", IF('ALC Transition Plans'!E572="X", IF('ALC Transition Plans'!F572,"X"," ")," "),"N/A")</f>
        <v xml:space="preserve"> </v>
      </c>
      <c r="D570" s="287" t="str">
        <f>IF('ALC Transition Plans'!$C572="yes",IF('ALC Transition Plans'!AP572=1,"X"," "),"N/A")</f>
        <v>X</v>
      </c>
      <c r="E570" s="285" t="str">
        <f>IF('ALC Transition Plans'!$O572="yes", IF('ALC Transition Plans'!Q572="X", IF('ALC Transition Plans'!R572,"X"," ")," "),"N/A")</f>
        <v xml:space="preserve"> </v>
      </c>
      <c r="F570" s="285" t="str">
        <f>IF('ALC Transition Plans'!$O572="yes",IF('ALC Transition Plans'!AQ572=1,"X"," "),"N/A")</f>
        <v>X</v>
      </c>
      <c r="G570" s="285" t="str">
        <f>IF('ALC Transition Plans'!$Z572="yes",IF('ALC Transition Plans'!AR572=1,"X"," "),"N/A")</f>
        <v>X</v>
      </c>
      <c r="H570" s="288">
        <f t="shared" si="37"/>
        <v>3</v>
      </c>
      <c r="I570" s="453" t="str">
        <f>'ALC Transition Plans'!BL572</f>
        <v>F</v>
      </c>
    </row>
    <row r="571" spans="1:9" x14ac:dyDescent="0.3">
      <c r="A571" s="289" t="s">
        <v>538</v>
      </c>
      <c r="B571" s="290" t="s">
        <v>549</v>
      </c>
      <c r="C571" s="285" t="str">
        <f>IF('ALC Transition Plans'!$C573="yes", IF('ALC Transition Plans'!E573="X", IF('ALC Transition Plans'!F573,"X"," ")," "),"N/A")</f>
        <v xml:space="preserve"> </v>
      </c>
      <c r="D571" s="287" t="str">
        <f>IF('ALC Transition Plans'!$C573="yes",IF('ALC Transition Plans'!AP573=1,"X"," "),"N/A")</f>
        <v>X</v>
      </c>
      <c r="E571" s="285" t="str">
        <f>IF('ALC Transition Plans'!$O573="yes", IF('ALC Transition Plans'!Q573="X", IF('ALC Transition Plans'!R573,"X"," ")," "),"N/A")</f>
        <v xml:space="preserve"> </v>
      </c>
      <c r="F571" s="285" t="str">
        <f>IF('ALC Transition Plans'!$O573="yes",IF('ALC Transition Plans'!AQ573=1,"X"," "),"N/A")</f>
        <v>X</v>
      </c>
      <c r="G571" s="285" t="str">
        <f>IF('ALC Transition Plans'!$Z573="yes",IF('ALC Transition Plans'!AR573=1,"X"," "),"N/A")</f>
        <v>X</v>
      </c>
      <c r="H571" s="288">
        <f t="shared" si="37"/>
        <v>3</v>
      </c>
      <c r="I571" s="453" t="str">
        <f>'ALC Transition Plans'!BL573</f>
        <v>F</v>
      </c>
    </row>
    <row r="572" spans="1:9" x14ac:dyDescent="0.3">
      <c r="A572" s="289" t="s">
        <v>538</v>
      </c>
      <c r="B572" s="290" t="s">
        <v>550</v>
      </c>
      <c r="C572" s="285" t="str">
        <f>IF('ALC Transition Plans'!$C574="yes", IF('ALC Transition Plans'!E574="X", IF('ALC Transition Plans'!F574,"X"," ")," "),"N/A")</f>
        <v xml:space="preserve"> </v>
      </c>
      <c r="D572" s="287" t="str">
        <f>IF('ALC Transition Plans'!$C574="yes",IF('ALC Transition Plans'!AP574=1,"X"," "),"N/A")</f>
        <v>X</v>
      </c>
      <c r="E572" s="285" t="str">
        <f>IF('ALC Transition Plans'!$O574="yes", IF('ALC Transition Plans'!Q574="X", IF('ALC Transition Plans'!R574,"X"," ")," "),"N/A")</f>
        <v>N/A</v>
      </c>
      <c r="F572" s="285" t="str">
        <f>IF('ALC Transition Plans'!$O574="yes",IF('ALC Transition Plans'!AQ574=1,"X"," "),"N/A")</f>
        <v>N/A</v>
      </c>
      <c r="G572" s="285" t="str">
        <f>IF('ALC Transition Plans'!$Z574="yes",IF('ALC Transition Plans'!AR574=1,"X"," "),"N/A")</f>
        <v>X</v>
      </c>
      <c r="H572" s="288">
        <f t="shared" si="37"/>
        <v>2</v>
      </c>
      <c r="I572" s="453" t="str">
        <f>'ALC Transition Plans'!BL574</f>
        <v>F</v>
      </c>
    </row>
    <row r="573" spans="1:9" x14ac:dyDescent="0.3">
      <c r="A573" s="289" t="s">
        <v>538</v>
      </c>
      <c r="B573" s="290" t="s">
        <v>551</v>
      </c>
      <c r="C573" s="285" t="str">
        <f>IF('ALC Transition Plans'!$C575="yes", IF('ALC Transition Plans'!E575="X", IF('ALC Transition Plans'!F575,"X"," ")," "),"N/A")</f>
        <v xml:space="preserve"> </v>
      </c>
      <c r="D573" s="287" t="str">
        <f>IF('ALC Transition Plans'!$C575="yes",IF('ALC Transition Plans'!AP575=1,"X"," "),"N/A")</f>
        <v>X</v>
      </c>
      <c r="E573" s="285" t="str">
        <f>IF('ALC Transition Plans'!$O575="yes", IF('ALC Transition Plans'!Q575="X", IF('ALC Transition Plans'!R575,"X"," ")," "),"N/A")</f>
        <v>N/A</v>
      </c>
      <c r="F573" s="285" t="str">
        <f>IF('ALC Transition Plans'!$O575="yes",IF('ALC Transition Plans'!AQ575=1,"X"," "),"N/A")</f>
        <v>N/A</v>
      </c>
      <c r="G573" s="285" t="str">
        <f>IF('ALC Transition Plans'!$Z575="yes",IF('ALC Transition Plans'!AR575=1,"X"," "),"N/A")</f>
        <v>X</v>
      </c>
      <c r="H573" s="288">
        <f t="shared" si="37"/>
        <v>2</v>
      </c>
      <c r="I573" s="453" t="str">
        <f>'ALC Transition Plans'!BL575</f>
        <v>F</v>
      </c>
    </row>
    <row r="574" spans="1:9" x14ac:dyDescent="0.3">
      <c r="A574" s="289" t="s">
        <v>538</v>
      </c>
      <c r="B574" s="290" t="s">
        <v>552</v>
      </c>
      <c r="C574" s="285" t="str">
        <f>IF('ALC Transition Plans'!$C576="yes", IF('ALC Transition Plans'!E576="X", IF('ALC Transition Plans'!F576,"X"," ")," "),"N/A")</f>
        <v xml:space="preserve"> </v>
      </c>
      <c r="D574" s="287" t="str">
        <f>IF('ALC Transition Plans'!$C576="yes",IF('ALC Transition Plans'!AP576=1,"X"," "),"N/A")</f>
        <v>X</v>
      </c>
      <c r="E574" s="285" t="str">
        <f>IF('ALC Transition Plans'!$O576="yes", IF('ALC Transition Plans'!Q576="X", IF('ALC Transition Plans'!R576,"X"," ")," "),"N/A")</f>
        <v>N/A</v>
      </c>
      <c r="F574" s="285" t="str">
        <f>IF('ALC Transition Plans'!$O576="yes",IF('ALC Transition Plans'!AQ576=1,"X"," "),"N/A")</f>
        <v>N/A</v>
      </c>
      <c r="G574" s="285" t="str">
        <f>IF('ALC Transition Plans'!$Z576="yes",IF('ALC Transition Plans'!AR576=1,"X"," "),"N/A")</f>
        <v>X</v>
      </c>
      <c r="H574" s="288">
        <f t="shared" si="37"/>
        <v>2</v>
      </c>
      <c r="I574" s="453" t="str">
        <f>'ALC Transition Plans'!BL576</f>
        <v>F</v>
      </c>
    </row>
    <row r="575" spans="1:9" x14ac:dyDescent="0.3">
      <c r="A575" s="289" t="s">
        <v>538</v>
      </c>
      <c r="B575" s="290" t="s">
        <v>553</v>
      </c>
      <c r="C575" s="285" t="str">
        <f>IF('ALC Transition Plans'!$C577="yes", IF('ALC Transition Plans'!E577="X", IF('ALC Transition Plans'!F577,"X"," ")," "),"N/A")</f>
        <v xml:space="preserve"> </v>
      </c>
      <c r="D575" s="287" t="str">
        <f>IF('ALC Transition Plans'!$C577="yes",IF('ALC Transition Plans'!AP577=1,"X"," "),"N/A")</f>
        <v>X</v>
      </c>
      <c r="E575" s="285" t="str">
        <f>IF('ALC Transition Plans'!$O577="yes", IF('ALC Transition Plans'!Q577="X", IF('ALC Transition Plans'!R577,"X"," ")," "),"N/A")</f>
        <v>N/A</v>
      </c>
      <c r="F575" s="285" t="str">
        <f>IF('ALC Transition Plans'!$O577="yes",IF('ALC Transition Plans'!AQ577=1,"X"," "),"N/A")</f>
        <v>N/A</v>
      </c>
      <c r="G575" s="285" t="str">
        <f>IF('ALC Transition Plans'!$Z577="yes",IF('ALC Transition Plans'!AR577=1,"X"," "),"N/A")</f>
        <v>X</v>
      </c>
      <c r="H575" s="288">
        <f t="shared" si="37"/>
        <v>2</v>
      </c>
      <c r="I575" s="453" t="str">
        <f>'ALC Transition Plans'!BL577</f>
        <v>F</v>
      </c>
    </row>
    <row r="576" spans="1:9" x14ac:dyDescent="0.3">
      <c r="A576" s="289" t="s">
        <v>538</v>
      </c>
      <c r="B576" s="290" t="s">
        <v>554</v>
      </c>
      <c r="C576" s="285" t="str">
        <f>IF('ALC Transition Plans'!$C578="yes", IF('ALC Transition Plans'!E578="X", IF('ALC Transition Plans'!F578,"X"," ")," "),"N/A")</f>
        <v xml:space="preserve"> </v>
      </c>
      <c r="D576" s="287" t="str">
        <f>IF('ALC Transition Plans'!$C578="yes",IF('ALC Transition Plans'!AP578=1,"X"," "),"N/A")</f>
        <v>X</v>
      </c>
      <c r="E576" s="285" t="str">
        <f>IF('ALC Transition Plans'!$O578="yes", IF('ALC Transition Plans'!Q578="X", IF('ALC Transition Plans'!R578,"X"," ")," "),"N/A")</f>
        <v>N/A</v>
      </c>
      <c r="F576" s="285" t="str">
        <f>IF('ALC Transition Plans'!$O578="yes",IF('ALC Transition Plans'!AQ578=1,"X"," "),"N/A")</f>
        <v>N/A</v>
      </c>
      <c r="G576" s="285" t="str">
        <f>IF('ALC Transition Plans'!$Z578="yes",IF('ALC Transition Plans'!AR578=1,"X"," "),"N/A")</f>
        <v>X</v>
      </c>
      <c r="H576" s="288">
        <f t="shared" si="37"/>
        <v>2</v>
      </c>
      <c r="I576" s="453" t="str">
        <f>'ALC Transition Plans'!BL578</f>
        <v>F</v>
      </c>
    </row>
    <row r="577" spans="1:9" x14ac:dyDescent="0.3">
      <c r="A577" s="289" t="s">
        <v>538</v>
      </c>
      <c r="B577" s="290" t="s">
        <v>555</v>
      </c>
      <c r="C577" s="285" t="str">
        <f>IF('ALC Transition Plans'!$C579="yes", IF('ALC Transition Plans'!E579="X", IF('ALC Transition Plans'!F579,"X"," ")," "),"N/A")</f>
        <v xml:space="preserve"> </v>
      </c>
      <c r="D577" s="287" t="str">
        <f>IF('ALC Transition Plans'!$C579="yes",IF('ALC Transition Plans'!AP579=1,"X"," "),"N/A")</f>
        <v>X</v>
      </c>
      <c r="E577" s="285" t="str">
        <f>IF('ALC Transition Plans'!$O579="yes", IF('ALC Transition Plans'!Q579="X", IF('ALC Transition Plans'!R579,"X"," ")," "),"N/A")</f>
        <v>N/A</v>
      </c>
      <c r="F577" s="285" t="str">
        <f>IF('ALC Transition Plans'!$O579="yes",IF('ALC Transition Plans'!AQ579=1,"X"," "),"N/A")</f>
        <v>N/A</v>
      </c>
      <c r="G577" s="285" t="str">
        <f>IF('ALC Transition Plans'!$Z579="yes",IF('ALC Transition Plans'!AR579=1,"X"," "),"N/A")</f>
        <v>X</v>
      </c>
      <c r="H577" s="288">
        <f t="shared" si="37"/>
        <v>2</v>
      </c>
      <c r="I577" s="453" t="str">
        <f>'ALC Transition Plans'!BL579</f>
        <v>F</v>
      </c>
    </row>
    <row r="578" spans="1:9" x14ac:dyDescent="0.3">
      <c r="A578" s="289" t="s">
        <v>538</v>
      </c>
      <c r="B578" s="290" t="s">
        <v>556</v>
      </c>
      <c r="C578" s="285" t="str">
        <f>IF('ALC Transition Plans'!$C580="yes", IF('ALC Transition Plans'!E580="X", IF('ALC Transition Plans'!F580,"X"," ")," "),"N/A")</f>
        <v xml:space="preserve"> </v>
      </c>
      <c r="D578" s="287" t="str">
        <f>IF('ALC Transition Plans'!$C580="yes",IF('ALC Transition Plans'!AP580=1,"X"," "),"N/A")</f>
        <v>X</v>
      </c>
      <c r="E578" s="285" t="str">
        <f>IF('ALC Transition Plans'!$O580="yes", IF('ALC Transition Plans'!Q580="X", IF('ALC Transition Plans'!R580,"X"," ")," "),"N/A")</f>
        <v>N/A</v>
      </c>
      <c r="F578" s="285" t="str">
        <f>IF('ALC Transition Plans'!$O580="yes",IF('ALC Transition Plans'!AQ580=1,"X"," "),"N/A")</f>
        <v>N/A</v>
      </c>
      <c r="G578" s="285" t="str">
        <f>IF('ALC Transition Plans'!$Z580="yes",IF('ALC Transition Plans'!AR580=1,"X"," "),"N/A")</f>
        <v>X</v>
      </c>
      <c r="H578" s="288">
        <f t="shared" si="37"/>
        <v>2</v>
      </c>
      <c r="I578" s="453" t="str">
        <f>'ALC Transition Plans'!BL580</f>
        <v>F</v>
      </c>
    </row>
    <row r="579" spans="1:9" x14ac:dyDescent="0.3">
      <c r="A579" s="289" t="s">
        <v>538</v>
      </c>
      <c r="B579" s="290" t="s">
        <v>557</v>
      </c>
      <c r="C579" s="285" t="str">
        <f>IF('ALC Transition Plans'!$C581="yes", IF('ALC Transition Plans'!E581="X", IF('ALC Transition Plans'!F581,"X"," ")," "),"N/A")</f>
        <v xml:space="preserve"> </v>
      </c>
      <c r="D579" s="287" t="str">
        <f>IF('ALC Transition Plans'!$C581="yes",IF('ALC Transition Plans'!AP581=1,"X"," "),"N/A")</f>
        <v>X</v>
      </c>
      <c r="E579" s="285" t="str">
        <f>IF('ALC Transition Plans'!$O581="yes", IF('ALC Transition Plans'!Q581="X", IF('ALC Transition Plans'!R581,"X"," ")," "),"N/A")</f>
        <v>N/A</v>
      </c>
      <c r="F579" s="285" t="str">
        <f>IF('ALC Transition Plans'!$O581="yes",IF('ALC Transition Plans'!AQ581=1,"X"," "),"N/A")</f>
        <v>N/A</v>
      </c>
      <c r="G579" s="285" t="str">
        <f>IF('ALC Transition Plans'!$Z581="yes",IF('ALC Transition Plans'!AR581=1,"X"," "),"N/A")</f>
        <v>X</v>
      </c>
      <c r="H579" s="288">
        <f t="shared" si="37"/>
        <v>2</v>
      </c>
      <c r="I579" s="453" t="str">
        <f>'ALC Transition Plans'!BL581</f>
        <v>F</v>
      </c>
    </row>
    <row r="580" spans="1:9" x14ac:dyDescent="0.3">
      <c r="A580" s="289" t="s">
        <v>538</v>
      </c>
      <c r="B580" s="290" t="s">
        <v>558</v>
      </c>
      <c r="C580" s="285" t="str">
        <f>IF('ALC Transition Plans'!$C582="yes", IF('ALC Transition Plans'!E582="X", IF('ALC Transition Plans'!F582,"X"," ")," "),"N/A")</f>
        <v xml:space="preserve"> </v>
      </c>
      <c r="D580" s="287" t="str">
        <f>IF('ALC Transition Plans'!$C582="yes",IF('ALC Transition Plans'!AP582=1,"X"," "),"N/A")</f>
        <v>X</v>
      </c>
      <c r="E580" s="285" t="str">
        <f>IF('ALC Transition Plans'!$O582="yes", IF('ALC Transition Plans'!Q582="X", IF('ALC Transition Plans'!R582,"X"," ")," "),"N/A")</f>
        <v>N/A</v>
      </c>
      <c r="F580" s="285" t="str">
        <f>IF('ALC Transition Plans'!$O582="yes",IF('ALC Transition Plans'!AQ582=1,"X"," "),"N/A")</f>
        <v>N/A</v>
      </c>
      <c r="G580" s="285" t="str">
        <f>IF('ALC Transition Plans'!$Z582="yes",IF('ALC Transition Plans'!AR582=1,"X"," "),"N/A")</f>
        <v>X</v>
      </c>
      <c r="H580" s="288">
        <f t="shared" si="37"/>
        <v>2</v>
      </c>
      <c r="I580" s="453" t="str">
        <f>'ALC Transition Plans'!BL582</f>
        <v>F</v>
      </c>
    </row>
    <row r="581" spans="1:9" x14ac:dyDescent="0.3">
      <c r="A581" s="289" t="s">
        <v>538</v>
      </c>
      <c r="B581" s="290" t="s">
        <v>559</v>
      </c>
      <c r="C581" s="285" t="str">
        <f>IF('ALC Transition Plans'!$C583="yes", IF('ALC Transition Plans'!E583="X", IF('ALC Transition Plans'!F583,"X"," ")," "),"N/A")</f>
        <v xml:space="preserve"> </v>
      </c>
      <c r="D581" s="287" t="str">
        <f>IF('ALC Transition Plans'!$C583="yes",IF('ALC Transition Plans'!AP583=1,"X"," "),"N/A")</f>
        <v>X</v>
      </c>
      <c r="E581" s="285" t="str">
        <f>IF('ALC Transition Plans'!$O583="yes", IF('ALC Transition Plans'!Q583="X", IF('ALC Transition Plans'!R583,"X"," ")," "),"N/A")</f>
        <v>N/A</v>
      </c>
      <c r="F581" s="285" t="str">
        <f>IF('ALC Transition Plans'!$O583="yes",IF('ALC Transition Plans'!AQ583=1,"X"," "),"N/A")</f>
        <v>N/A</v>
      </c>
      <c r="G581" s="285" t="str">
        <f>IF('ALC Transition Plans'!$Z583="yes",IF('ALC Transition Plans'!AR583=1,"X"," "),"N/A")</f>
        <v>X</v>
      </c>
      <c r="H581" s="288">
        <f t="shared" si="37"/>
        <v>2</v>
      </c>
      <c r="I581" s="453" t="str">
        <f>'ALC Transition Plans'!BL583</f>
        <v>F</v>
      </c>
    </row>
    <row r="582" spans="1:9" x14ac:dyDescent="0.3">
      <c r="A582" s="289" t="s">
        <v>538</v>
      </c>
      <c r="B582" s="290" t="s">
        <v>560</v>
      </c>
      <c r="C582" s="285" t="str">
        <f>IF('ALC Transition Plans'!$C584="yes", IF('ALC Transition Plans'!E584="X", IF('ALC Transition Plans'!F584,"X"," ")," "),"N/A")</f>
        <v xml:space="preserve"> </v>
      </c>
      <c r="D582" s="287" t="str">
        <f>IF('ALC Transition Plans'!$C584="yes",IF('ALC Transition Plans'!AP584=1,"X"," "),"N/A")</f>
        <v>X</v>
      </c>
      <c r="E582" s="285" t="str">
        <f>IF('ALC Transition Plans'!$O584="yes", IF('ALC Transition Plans'!Q584="X", IF('ALC Transition Plans'!R584,"X"," ")," "),"N/A")</f>
        <v>N/A</v>
      </c>
      <c r="F582" s="285" t="str">
        <f>IF('ALC Transition Plans'!$O584="yes",IF('ALC Transition Plans'!AQ584=1,"X"," "),"N/A")</f>
        <v>N/A</v>
      </c>
      <c r="G582" s="285" t="str">
        <f>IF('ALC Transition Plans'!$Z584="yes",IF('ALC Transition Plans'!AR584=1,"X"," "),"N/A")</f>
        <v>X</v>
      </c>
      <c r="H582" s="288">
        <f t="shared" si="37"/>
        <v>2</v>
      </c>
      <c r="I582" s="453" t="str">
        <f>'ALC Transition Plans'!BL584</f>
        <v>F</v>
      </c>
    </row>
    <row r="583" spans="1:9" x14ac:dyDescent="0.3">
      <c r="A583" s="289" t="s">
        <v>538</v>
      </c>
      <c r="B583" s="290" t="s">
        <v>561</v>
      </c>
      <c r="C583" s="285" t="str">
        <f>IF('ALC Transition Plans'!$C585="yes", IF('ALC Transition Plans'!E585="X", IF('ALC Transition Plans'!F585,"X"," ")," "),"N/A")</f>
        <v xml:space="preserve"> </v>
      </c>
      <c r="D583" s="287" t="str">
        <f>IF('ALC Transition Plans'!$C585="yes",IF('ALC Transition Plans'!AP585=1,"X"," "),"N/A")</f>
        <v>X</v>
      </c>
      <c r="E583" s="285" t="str">
        <f>IF('ALC Transition Plans'!$O585="yes", IF('ALC Transition Plans'!Q585="X", IF('ALC Transition Plans'!R585,"X"," ")," "),"N/A")</f>
        <v>N/A</v>
      </c>
      <c r="F583" s="285" t="str">
        <f>IF('ALC Transition Plans'!$O585="yes",IF('ALC Transition Plans'!AQ585=1,"X"," "),"N/A")</f>
        <v>N/A</v>
      </c>
      <c r="G583" s="285" t="str">
        <f>IF('ALC Transition Plans'!$Z585="yes",IF('ALC Transition Plans'!AR585=1,"X"," "),"N/A")</f>
        <v>X</v>
      </c>
      <c r="H583" s="288">
        <f t="shared" si="37"/>
        <v>2</v>
      </c>
      <c r="I583" s="453" t="str">
        <f>'ALC Transition Plans'!BL585</f>
        <v>F</v>
      </c>
    </row>
    <row r="584" spans="1:9" x14ac:dyDescent="0.3">
      <c r="A584" s="289" t="s">
        <v>538</v>
      </c>
      <c r="B584" s="290" t="s">
        <v>562</v>
      </c>
      <c r="C584" s="285" t="str">
        <f>IF('ALC Transition Plans'!$C586="yes", IF('ALC Transition Plans'!E586="X", IF('ALC Transition Plans'!F586,"X"," ")," "),"N/A")</f>
        <v xml:space="preserve"> </v>
      </c>
      <c r="D584" s="287" t="str">
        <f>IF('ALC Transition Plans'!$C586="yes",IF('ALC Transition Plans'!AP586=1,"X"," "),"N/A")</f>
        <v>X</v>
      </c>
      <c r="E584" s="285" t="str">
        <f>IF('ALC Transition Plans'!$O586="yes", IF('ALC Transition Plans'!Q586="X", IF('ALC Transition Plans'!R586,"X"," ")," "),"N/A")</f>
        <v>N/A</v>
      </c>
      <c r="F584" s="285" t="str">
        <f>IF('ALC Transition Plans'!$O586="yes",IF('ALC Transition Plans'!AQ586=1,"X"," "),"N/A")</f>
        <v>N/A</v>
      </c>
      <c r="G584" s="285" t="str">
        <f>IF('ALC Transition Plans'!$Z586="yes",IF('ALC Transition Plans'!AR586=1,"X"," "),"N/A")</f>
        <v>X</v>
      </c>
      <c r="H584" s="288">
        <f t="shared" si="37"/>
        <v>2</v>
      </c>
      <c r="I584" s="453" t="str">
        <f>'ALC Transition Plans'!BL586</f>
        <v>F</v>
      </c>
    </row>
    <row r="585" spans="1:9" x14ac:dyDescent="0.3">
      <c r="A585" s="289" t="s">
        <v>538</v>
      </c>
      <c r="B585" s="290" t="s">
        <v>563</v>
      </c>
      <c r="C585" s="285" t="str">
        <f>IF('ALC Transition Plans'!$C587="yes", IF('ALC Transition Plans'!E587="X", IF('ALC Transition Plans'!F587,"X"," ")," "),"N/A")</f>
        <v xml:space="preserve"> </v>
      </c>
      <c r="D585" s="287" t="str">
        <f>IF('ALC Transition Plans'!$C587="yes",IF('ALC Transition Plans'!AP587=1,"X"," "),"N/A")</f>
        <v>X</v>
      </c>
      <c r="E585" s="285" t="str">
        <f>IF('ALC Transition Plans'!$O587="yes", IF('ALC Transition Plans'!Q587="X", IF('ALC Transition Plans'!R587,"X"," ")," "),"N/A")</f>
        <v>N/A</v>
      </c>
      <c r="F585" s="285" t="str">
        <f>IF('ALC Transition Plans'!$O587="yes",IF('ALC Transition Plans'!AQ587=1,"X"," "),"N/A")</f>
        <v>N/A</v>
      </c>
      <c r="G585" s="285" t="str">
        <f>IF('ALC Transition Plans'!$Z587="yes",IF('ALC Transition Plans'!AR587=1,"X"," "),"N/A")</f>
        <v>X</v>
      </c>
      <c r="H585" s="288">
        <f t="shared" si="37"/>
        <v>2</v>
      </c>
      <c r="I585" s="453" t="str">
        <f>'ALC Transition Plans'!BL587</f>
        <v>F</v>
      </c>
    </row>
    <row r="586" spans="1:9" x14ac:dyDescent="0.3">
      <c r="A586" s="289" t="s">
        <v>538</v>
      </c>
      <c r="B586" s="290" t="s">
        <v>564</v>
      </c>
      <c r="C586" s="285" t="str">
        <f>IF('ALC Transition Plans'!$C588="yes", IF('ALC Transition Plans'!E588="X", IF('ALC Transition Plans'!F588,"X"," ")," "),"N/A")</f>
        <v xml:space="preserve"> </v>
      </c>
      <c r="D586" s="287" t="str">
        <f>IF('ALC Transition Plans'!$C588="yes",IF('ALC Transition Plans'!AP588=1,"X"," "),"N/A")</f>
        <v>X</v>
      </c>
      <c r="E586" s="285" t="str">
        <f>IF('ALC Transition Plans'!$O588="yes", IF('ALC Transition Plans'!Q588="X", IF('ALC Transition Plans'!R588,"X"," ")," "),"N/A")</f>
        <v xml:space="preserve"> </v>
      </c>
      <c r="F586" s="285" t="str">
        <f>IF('ALC Transition Plans'!$O588="yes",IF('ALC Transition Plans'!AQ588=1,"X"," "),"N/A")</f>
        <v>X</v>
      </c>
      <c r="G586" s="285" t="str">
        <f>IF('ALC Transition Plans'!$Z588="yes",IF('ALC Transition Plans'!AR588=1,"X"," "),"N/A")</f>
        <v>X</v>
      </c>
      <c r="H586" s="288">
        <f t="shared" si="37"/>
        <v>3</v>
      </c>
      <c r="I586" s="453" t="str">
        <f>'ALC Transition Plans'!BL588</f>
        <v>F</v>
      </c>
    </row>
    <row r="587" spans="1:9" x14ac:dyDescent="0.3">
      <c r="A587" s="289" t="s">
        <v>538</v>
      </c>
      <c r="B587" s="290" t="s">
        <v>565</v>
      </c>
      <c r="C587" s="285" t="str">
        <f>IF('ALC Transition Plans'!$C589="yes", IF('ALC Transition Plans'!E589="X", IF('ALC Transition Plans'!F589,"X"," ")," "),"N/A")</f>
        <v xml:space="preserve"> </v>
      </c>
      <c r="D587" s="287" t="str">
        <f>IF('ALC Transition Plans'!$C589="yes",IF('ALC Transition Plans'!AP589=1,"X"," "),"N/A")</f>
        <v>X</v>
      </c>
      <c r="E587" s="285" t="str">
        <f>IF('ALC Transition Plans'!$O589="yes", IF('ALC Transition Plans'!Q589="X", IF('ALC Transition Plans'!R589,"X"," ")," "),"N/A")</f>
        <v>N/A</v>
      </c>
      <c r="F587" s="285" t="str">
        <f>IF('ALC Transition Plans'!$O589="yes",IF('ALC Transition Plans'!AQ589=1,"X"," "),"N/A")</f>
        <v>N/A</v>
      </c>
      <c r="G587" s="285" t="str">
        <f>IF('ALC Transition Plans'!$Z589="yes",IF('ALC Transition Plans'!AR589=1,"X"," "),"N/A")</f>
        <v>X</v>
      </c>
      <c r="H587" s="288">
        <f t="shared" si="37"/>
        <v>2</v>
      </c>
      <c r="I587" s="453" t="str">
        <f>'ALC Transition Plans'!BL589</f>
        <v>F</v>
      </c>
    </row>
    <row r="588" spans="1:9" x14ac:dyDescent="0.3">
      <c r="A588" s="289" t="s">
        <v>538</v>
      </c>
      <c r="B588" s="290" t="s">
        <v>566</v>
      </c>
      <c r="C588" s="285" t="str">
        <f>IF('ALC Transition Plans'!$C590="yes", IF('ALC Transition Plans'!E590="X", IF('ALC Transition Plans'!F590,"X"," ")," "),"N/A")</f>
        <v xml:space="preserve"> </v>
      </c>
      <c r="D588" s="287" t="str">
        <f>IF('ALC Transition Plans'!$C590="yes",IF('ALC Transition Plans'!AP590=1,"X"," "),"N/A")</f>
        <v>X</v>
      </c>
      <c r="E588" s="285" t="str">
        <f>IF('ALC Transition Plans'!$O590="yes", IF('ALC Transition Plans'!Q590="X", IF('ALC Transition Plans'!R590,"X"," ")," "),"N/A")</f>
        <v>N/A</v>
      </c>
      <c r="F588" s="285" t="str">
        <f>IF('ALC Transition Plans'!$O590="yes",IF('ALC Transition Plans'!AQ590=1,"X"," "),"N/A")</f>
        <v>N/A</v>
      </c>
      <c r="G588" s="285" t="str">
        <f>IF('ALC Transition Plans'!$Z590="yes",IF('ALC Transition Plans'!AR590=1,"X"," "),"N/A")</f>
        <v>X</v>
      </c>
      <c r="H588" s="288">
        <f t="shared" si="37"/>
        <v>2</v>
      </c>
      <c r="I588" s="453" t="str">
        <f>'ALC Transition Plans'!BL590</f>
        <v>F</v>
      </c>
    </row>
    <row r="589" spans="1:9" x14ac:dyDescent="0.3">
      <c r="A589" s="289" t="s">
        <v>538</v>
      </c>
      <c r="B589" s="290" t="s">
        <v>567</v>
      </c>
      <c r="C589" s="285" t="str">
        <f>IF('ALC Transition Plans'!$C591="yes", IF('ALC Transition Plans'!E591="X", IF('ALC Transition Plans'!F591,"X"," ")," "),"N/A")</f>
        <v xml:space="preserve"> </v>
      </c>
      <c r="D589" s="287" t="str">
        <f>IF('ALC Transition Plans'!$C591="yes",IF('ALC Transition Plans'!AP591=1,"X"," "),"N/A")</f>
        <v>X</v>
      </c>
      <c r="E589" s="285" t="str">
        <f>IF('ALC Transition Plans'!$O591="yes", IF('ALC Transition Plans'!Q591="X", IF('ALC Transition Plans'!R591,"X"," ")," "),"N/A")</f>
        <v>N/A</v>
      </c>
      <c r="F589" s="285" t="str">
        <f>IF('ALC Transition Plans'!$O591="yes",IF('ALC Transition Plans'!AQ591=1,"X"," "),"N/A")</f>
        <v>N/A</v>
      </c>
      <c r="G589" s="285" t="str">
        <f>IF('ALC Transition Plans'!$Z591="yes",IF('ALC Transition Plans'!AR591=1,"X"," "),"N/A")</f>
        <v>X</v>
      </c>
      <c r="H589" s="288">
        <f t="shared" si="37"/>
        <v>2</v>
      </c>
      <c r="I589" s="453" t="str">
        <f>'ALC Transition Plans'!BL591</f>
        <v>F</v>
      </c>
    </row>
    <row r="590" spans="1:9" x14ac:dyDescent="0.3">
      <c r="A590" s="289" t="s">
        <v>538</v>
      </c>
      <c r="B590" s="290" t="s">
        <v>568</v>
      </c>
      <c r="C590" s="285" t="str">
        <f>IF('ALC Transition Plans'!$C592="yes", IF('ALC Transition Plans'!E592="X", IF('ALC Transition Plans'!F592,"X"," ")," "),"N/A")</f>
        <v xml:space="preserve"> </v>
      </c>
      <c r="D590" s="287" t="str">
        <f>IF('ALC Transition Plans'!$C592="yes",IF('ALC Transition Plans'!AP592=1,"X"," "),"N/A")</f>
        <v>X</v>
      </c>
      <c r="E590" s="285" t="str">
        <f>IF('ALC Transition Plans'!$O592="yes", IF('ALC Transition Plans'!Q592="X", IF('ALC Transition Plans'!R592,"X"," ")," "),"N/A")</f>
        <v>N/A</v>
      </c>
      <c r="F590" s="285" t="str">
        <f>IF('ALC Transition Plans'!$O592="yes",IF('ALC Transition Plans'!AQ592=1,"X"," "),"N/A")</f>
        <v>N/A</v>
      </c>
      <c r="G590" s="285" t="str">
        <f>IF('ALC Transition Plans'!$Z592="yes",IF('ALC Transition Plans'!AR592=1,"X"," "),"N/A")</f>
        <v>X</v>
      </c>
      <c r="H590" s="288">
        <f t="shared" si="37"/>
        <v>2</v>
      </c>
      <c r="I590" s="453" t="str">
        <f>'ALC Transition Plans'!BL592</f>
        <v>F</v>
      </c>
    </row>
    <row r="591" spans="1:9" x14ac:dyDescent="0.3">
      <c r="A591" s="289" t="s">
        <v>538</v>
      </c>
      <c r="B591" s="290" t="s">
        <v>1937</v>
      </c>
      <c r="C591" s="285" t="str">
        <f>IF('ALC Transition Plans'!$C593="yes", IF('ALC Transition Plans'!E593="X", IF('ALC Transition Plans'!F593,"X"," ")," "),"N/A")</f>
        <v xml:space="preserve"> </v>
      </c>
      <c r="D591" s="287" t="str">
        <f>IF('ALC Transition Plans'!$C593="yes",IF('ALC Transition Plans'!AP593=1,"X"," "),"N/A")</f>
        <v>X</v>
      </c>
      <c r="E591" s="285" t="str">
        <f>IF('ALC Transition Plans'!$O593="yes", IF('ALC Transition Plans'!Q593="X", IF('ALC Transition Plans'!R593,"X"," ")," "),"N/A")</f>
        <v>N/A</v>
      </c>
      <c r="F591" s="285" t="str">
        <f>IF('ALC Transition Plans'!$O593="yes",IF('ALC Transition Plans'!AQ593=1,"X"," "),"N/A")</f>
        <v>N/A</v>
      </c>
      <c r="G591" s="285" t="str">
        <f>IF('ALC Transition Plans'!$Z593="yes",IF('ALC Transition Plans'!AR593=1,"X"," "),"N/A")</f>
        <v>X</v>
      </c>
      <c r="H591" s="288">
        <f t="shared" ref="H591" si="41">COUNTIF(C591:G591,"X")</f>
        <v>2</v>
      </c>
      <c r="I591" s="453" t="str">
        <f>'ALC Transition Plans'!BL593</f>
        <v>F</v>
      </c>
    </row>
    <row r="592" spans="1:9" x14ac:dyDescent="0.3">
      <c r="A592" s="289" t="s">
        <v>538</v>
      </c>
      <c r="B592" s="290" t="s">
        <v>569</v>
      </c>
      <c r="C592" s="285" t="str">
        <f>IF('ALC Transition Plans'!$C594="yes", IF('ALC Transition Plans'!E594="X", IF('ALC Transition Plans'!F594,"X"," ")," "),"N/A")</f>
        <v xml:space="preserve"> </v>
      </c>
      <c r="D592" s="287" t="str">
        <f>IF('ALC Transition Plans'!$C594="yes",IF('ALC Transition Plans'!AP594=1,"X"," "),"N/A")</f>
        <v>X</v>
      </c>
      <c r="E592" s="285" t="str">
        <f>IF('ALC Transition Plans'!$O594="yes", IF('ALC Transition Plans'!Q594="X", IF('ALC Transition Plans'!R594,"X"," ")," "),"N/A")</f>
        <v>N/A</v>
      </c>
      <c r="F592" s="285" t="str">
        <f>IF('ALC Transition Plans'!$O594="yes",IF('ALC Transition Plans'!AQ594=1,"X"," "),"N/A")</f>
        <v>N/A</v>
      </c>
      <c r="G592" s="285" t="str">
        <f>IF('ALC Transition Plans'!$Z594="yes",IF('ALC Transition Plans'!AR594=1,"X"," "),"N/A")</f>
        <v>X</v>
      </c>
      <c r="H592" s="288">
        <f t="shared" si="37"/>
        <v>2</v>
      </c>
      <c r="I592" s="453" t="str">
        <f>'ALC Transition Plans'!BL594</f>
        <v>F</v>
      </c>
    </row>
    <row r="593" spans="1:9" x14ac:dyDescent="0.3">
      <c r="A593" s="289" t="s">
        <v>538</v>
      </c>
      <c r="B593" s="290" t="s">
        <v>570</v>
      </c>
      <c r="C593" s="285" t="str">
        <f>IF('ALC Transition Plans'!$C595="yes", IF('ALC Transition Plans'!E595="X", IF('ALC Transition Plans'!F595,"X"," ")," "),"N/A")</f>
        <v xml:space="preserve"> </v>
      </c>
      <c r="D593" s="287" t="str">
        <f>IF('ALC Transition Plans'!$C595="yes",IF('ALC Transition Plans'!AP595=1,"X"," "),"N/A")</f>
        <v>X</v>
      </c>
      <c r="E593" s="285" t="str">
        <f>IF('ALC Transition Plans'!$O595="yes", IF('ALC Transition Plans'!Q595="X", IF('ALC Transition Plans'!R595,"X"," ")," "),"N/A")</f>
        <v>N/A</v>
      </c>
      <c r="F593" s="285" t="str">
        <f>IF('ALC Transition Plans'!$O595="yes",IF('ALC Transition Plans'!AQ595=1,"X"," "),"N/A")</f>
        <v>N/A</v>
      </c>
      <c r="G593" s="285" t="str">
        <f>IF('ALC Transition Plans'!$Z595="yes",IF('ALC Transition Plans'!AR595=1,"X"," "),"N/A")</f>
        <v>X</v>
      </c>
      <c r="H593" s="288">
        <f t="shared" si="37"/>
        <v>2</v>
      </c>
      <c r="I593" s="453" t="str">
        <f>'ALC Transition Plans'!BL595</f>
        <v>F</v>
      </c>
    </row>
    <row r="594" spans="1:9" x14ac:dyDescent="0.3">
      <c r="A594" s="289" t="s">
        <v>538</v>
      </c>
      <c r="B594" s="290" t="s">
        <v>571</v>
      </c>
      <c r="C594" s="285" t="str">
        <f>IF('ALC Transition Plans'!$C596="yes", IF('ALC Transition Plans'!E596="X", IF('ALC Transition Plans'!F596,"X"," ")," "),"N/A")</f>
        <v xml:space="preserve"> </v>
      </c>
      <c r="D594" s="287" t="str">
        <f>IF('ALC Transition Plans'!$C596="yes",IF('ALC Transition Plans'!AP596=1,"X"," "),"N/A")</f>
        <v>X</v>
      </c>
      <c r="E594" s="285" t="str">
        <f>IF('ALC Transition Plans'!$O596="yes", IF('ALC Transition Plans'!Q596="X", IF('ALC Transition Plans'!R596,"X"," ")," "),"N/A")</f>
        <v>N/A</v>
      </c>
      <c r="F594" s="285" t="str">
        <f>IF('ALC Transition Plans'!$O596="yes",IF('ALC Transition Plans'!AQ596=1,"X"," "),"N/A")</f>
        <v>N/A</v>
      </c>
      <c r="G594" s="285" t="str">
        <f>IF('ALC Transition Plans'!$Z596="yes",IF('ALC Transition Plans'!AR596=1,"X"," "),"N/A")</f>
        <v>X</v>
      </c>
      <c r="H594" s="288">
        <f t="shared" si="37"/>
        <v>2</v>
      </c>
      <c r="I594" s="453" t="str">
        <f>'ALC Transition Plans'!BL596</f>
        <v>F</v>
      </c>
    </row>
    <row r="595" spans="1:9" x14ac:dyDescent="0.3">
      <c r="A595" s="289" t="s">
        <v>538</v>
      </c>
      <c r="B595" s="290" t="s">
        <v>572</v>
      </c>
      <c r="C595" s="285" t="str">
        <f>IF('ALC Transition Plans'!$C597="yes", IF('ALC Transition Plans'!E597="X", IF('ALC Transition Plans'!F597,"X"," ")," "),"N/A")</f>
        <v xml:space="preserve"> </v>
      </c>
      <c r="D595" s="287" t="str">
        <f>IF('ALC Transition Plans'!$C597="yes",IF('ALC Transition Plans'!AP597=1,"X"," "),"N/A")</f>
        <v>X</v>
      </c>
      <c r="E595" s="285" t="str">
        <f>IF('ALC Transition Plans'!$O597="yes", IF('ALC Transition Plans'!Q597="X", IF('ALC Transition Plans'!R597,"X"," ")," "),"N/A")</f>
        <v>N/A</v>
      </c>
      <c r="F595" s="285" t="str">
        <f>IF('ALC Transition Plans'!$O597="yes",IF('ALC Transition Plans'!AQ597=1,"X"," "),"N/A")</f>
        <v>N/A</v>
      </c>
      <c r="G595" s="285" t="str">
        <f>IF('ALC Transition Plans'!$Z597="yes",IF('ALC Transition Plans'!AR597=1,"X"," "),"N/A")</f>
        <v>X</v>
      </c>
      <c r="H595" s="288">
        <f t="shared" si="37"/>
        <v>2</v>
      </c>
      <c r="I595" s="453" t="str">
        <f>'ALC Transition Plans'!BL597</f>
        <v>F</v>
      </c>
    </row>
    <row r="596" spans="1:9" x14ac:dyDescent="0.3">
      <c r="A596" s="289" t="s">
        <v>538</v>
      </c>
      <c r="B596" s="290" t="s">
        <v>573</v>
      </c>
      <c r="C596" s="285" t="str">
        <f>IF('ALC Transition Plans'!$C598="yes", IF('ALC Transition Plans'!E598="X", IF('ALC Transition Plans'!F598,"X"," ")," "),"N/A")</f>
        <v xml:space="preserve"> </v>
      </c>
      <c r="D596" s="287" t="str">
        <f>IF('ALC Transition Plans'!$C598="yes",IF('ALC Transition Plans'!AP598=1,"X"," "),"N/A")</f>
        <v>X</v>
      </c>
      <c r="E596" s="285" t="str">
        <f>IF('ALC Transition Plans'!$O598="yes", IF('ALC Transition Plans'!Q598="X", IF('ALC Transition Plans'!R598,"X"," ")," "),"N/A")</f>
        <v>N/A</v>
      </c>
      <c r="F596" s="285" t="str">
        <f>IF('ALC Transition Plans'!$O598="yes",IF('ALC Transition Plans'!AQ598=1,"X"," "),"N/A")</f>
        <v>N/A</v>
      </c>
      <c r="G596" s="285" t="str">
        <f>IF('ALC Transition Plans'!$Z598="yes",IF('ALC Transition Plans'!AR598=1,"X"," "),"N/A")</f>
        <v>X</v>
      </c>
      <c r="H596" s="288">
        <f t="shared" si="37"/>
        <v>2</v>
      </c>
      <c r="I596" s="453" t="str">
        <f>'ALC Transition Plans'!BL598</f>
        <v>F</v>
      </c>
    </row>
    <row r="597" spans="1:9" x14ac:dyDescent="0.3">
      <c r="A597" s="289" t="s">
        <v>538</v>
      </c>
      <c r="B597" s="290" t="s">
        <v>574</v>
      </c>
      <c r="C597" s="285" t="str">
        <f>IF('ALC Transition Plans'!$C599="yes", IF('ALC Transition Plans'!E599="X", IF('ALC Transition Plans'!F599,"X"," ")," "),"N/A")</f>
        <v xml:space="preserve"> </v>
      </c>
      <c r="D597" s="287" t="str">
        <f>IF('ALC Transition Plans'!$C599="yes",IF('ALC Transition Plans'!AP599=1,"X"," "),"N/A")</f>
        <v>X</v>
      </c>
      <c r="E597" s="285" t="str">
        <f>IF('ALC Transition Plans'!$O599="yes", IF('ALC Transition Plans'!Q599="X", IF('ALC Transition Plans'!R599,"X"," ")," "),"N/A")</f>
        <v>N/A</v>
      </c>
      <c r="F597" s="285" t="str">
        <f>IF('ALC Transition Plans'!$O599="yes",IF('ALC Transition Plans'!AQ599=1,"X"," "),"N/A")</f>
        <v>N/A</v>
      </c>
      <c r="G597" s="285" t="str">
        <f>IF('ALC Transition Plans'!$Z599="yes",IF('ALC Transition Plans'!AR599=1,"X"," "),"N/A")</f>
        <v>X</v>
      </c>
      <c r="H597" s="288">
        <f t="shared" si="37"/>
        <v>2</v>
      </c>
      <c r="I597" s="453" t="str">
        <f>'ALC Transition Plans'!BL599</f>
        <v>F</v>
      </c>
    </row>
    <row r="598" spans="1:9" x14ac:dyDescent="0.3">
      <c r="A598" s="289" t="s">
        <v>538</v>
      </c>
      <c r="B598" s="290" t="s">
        <v>575</v>
      </c>
      <c r="C598" s="285" t="str">
        <f>IF('ALC Transition Plans'!$C600="yes", IF('ALC Transition Plans'!E600="X", IF('ALC Transition Plans'!F600,"X"," ")," "),"N/A")</f>
        <v xml:space="preserve"> </v>
      </c>
      <c r="D598" s="287" t="str">
        <f>IF('ALC Transition Plans'!$C600="yes",IF('ALC Transition Plans'!AP600=1,"X"," "),"N/A")</f>
        <v>X</v>
      </c>
      <c r="E598" s="285" t="str">
        <f>IF('ALC Transition Plans'!$O600="yes", IF('ALC Transition Plans'!Q600="X", IF('ALC Transition Plans'!R600,"X"," ")," "),"N/A")</f>
        <v>N/A</v>
      </c>
      <c r="F598" s="285" t="str">
        <f>IF('ALC Transition Plans'!$O600="yes",IF('ALC Transition Plans'!AQ600=1,"X"," "),"N/A")</f>
        <v>N/A</v>
      </c>
      <c r="G598" s="285" t="str">
        <f>IF('ALC Transition Plans'!$Z600="yes",IF('ALC Transition Plans'!AR600=1,"X"," "),"N/A")</f>
        <v>X</v>
      </c>
      <c r="H598" s="288">
        <f t="shared" si="37"/>
        <v>2</v>
      </c>
      <c r="I598" s="453" t="str">
        <f>'ALC Transition Plans'!BL600</f>
        <v>F</v>
      </c>
    </row>
    <row r="599" spans="1:9" x14ac:dyDescent="0.3">
      <c r="A599" s="289" t="s">
        <v>538</v>
      </c>
      <c r="B599" s="290" t="s">
        <v>576</v>
      </c>
      <c r="C599" s="285" t="str">
        <f>IF('ALC Transition Plans'!$C601="yes", IF('ALC Transition Plans'!E601="X", IF('ALC Transition Plans'!F601,"X"," ")," "),"N/A")</f>
        <v xml:space="preserve"> </v>
      </c>
      <c r="D599" s="287" t="str">
        <f>IF('ALC Transition Plans'!$C601="yes",IF('ALC Transition Plans'!AP601=1,"X"," "),"N/A")</f>
        <v>X</v>
      </c>
      <c r="E599" s="285" t="str">
        <f>IF('ALC Transition Plans'!$O601="yes", IF('ALC Transition Plans'!Q601="X", IF('ALC Transition Plans'!R601,"X"," ")," "),"N/A")</f>
        <v>N/A</v>
      </c>
      <c r="F599" s="285" t="str">
        <f>IF('ALC Transition Plans'!$O601="yes",IF('ALC Transition Plans'!AQ601=1,"X"," "),"N/A")</f>
        <v>N/A</v>
      </c>
      <c r="G599" s="285" t="str">
        <f>IF('ALC Transition Plans'!$Z601="yes",IF('ALC Transition Plans'!AR601=1,"X"," "),"N/A")</f>
        <v>X</v>
      </c>
      <c r="H599" s="288">
        <f t="shared" si="37"/>
        <v>2</v>
      </c>
      <c r="I599" s="453" t="str">
        <f>'ALC Transition Plans'!BL601</f>
        <v>F</v>
      </c>
    </row>
    <row r="600" spans="1:9" x14ac:dyDescent="0.3">
      <c r="A600" s="289" t="s">
        <v>538</v>
      </c>
      <c r="B600" s="290" t="s">
        <v>577</v>
      </c>
      <c r="C600" s="285" t="str">
        <f>IF('ALC Transition Plans'!$C602="yes", IF('ALC Transition Plans'!E602="X", IF('ALC Transition Plans'!F602,"X"," ")," "),"N/A")</f>
        <v xml:space="preserve"> </v>
      </c>
      <c r="D600" s="287" t="str">
        <f>IF('ALC Transition Plans'!$C602="yes",IF('ALC Transition Plans'!AP602=1,"X"," "),"N/A")</f>
        <v>X</v>
      </c>
      <c r="E600" s="285" t="str">
        <f>IF('ALC Transition Plans'!$O602="yes", IF('ALC Transition Plans'!Q602="X", IF('ALC Transition Plans'!R602,"X"," ")," "),"N/A")</f>
        <v>N/A</v>
      </c>
      <c r="F600" s="285" t="str">
        <f>IF('ALC Transition Plans'!$O602="yes",IF('ALC Transition Plans'!AQ602=1,"X"," "),"N/A")</f>
        <v>N/A</v>
      </c>
      <c r="G600" s="285" t="str">
        <f>IF('ALC Transition Plans'!$Z602="yes",IF('ALC Transition Plans'!AR602=1,"X"," "),"N/A")</f>
        <v>X</v>
      </c>
      <c r="H600" s="288">
        <f t="shared" si="37"/>
        <v>2</v>
      </c>
      <c r="I600" s="453" t="str">
        <f>'ALC Transition Plans'!BL602</f>
        <v>F</v>
      </c>
    </row>
    <row r="601" spans="1:9" x14ac:dyDescent="0.3">
      <c r="A601" s="289" t="s">
        <v>538</v>
      </c>
      <c r="B601" s="290" t="s">
        <v>578</v>
      </c>
      <c r="C601" s="285" t="str">
        <f>IF('ALC Transition Plans'!$C603="yes", IF('ALC Transition Plans'!E603="X", IF('ALC Transition Plans'!F603,"X"," ")," "),"N/A")</f>
        <v xml:space="preserve"> </v>
      </c>
      <c r="D601" s="287" t="str">
        <f>IF('ALC Transition Plans'!$C603="yes",IF('ALC Transition Plans'!AP603=1,"X"," "),"N/A")</f>
        <v>X</v>
      </c>
      <c r="E601" s="285" t="str">
        <f>IF('ALC Transition Plans'!$O603="yes", IF('ALC Transition Plans'!Q603="X", IF('ALC Transition Plans'!R603,"X"," ")," "),"N/A")</f>
        <v>N/A</v>
      </c>
      <c r="F601" s="285" t="str">
        <f>IF('ALC Transition Plans'!$O603="yes",IF('ALC Transition Plans'!AQ603=1,"X"," "),"N/A")</f>
        <v>N/A</v>
      </c>
      <c r="G601" s="285" t="str">
        <f>IF('ALC Transition Plans'!$Z603="yes",IF('ALC Transition Plans'!AR603=1,"X"," "),"N/A")</f>
        <v>X</v>
      </c>
      <c r="H601" s="288">
        <f t="shared" si="37"/>
        <v>2</v>
      </c>
      <c r="I601" s="453" t="str">
        <f>'ALC Transition Plans'!BL603</f>
        <v>F</v>
      </c>
    </row>
    <row r="602" spans="1:9" x14ac:dyDescent="0.3">
      <c r="A602" s="289" t="s">
        <v>538</v>
      </c>
      <c r="B602" s="290" t="s">
        <v>579</v>
      </c>
      <c r="C602" s="285" t="str">
        <f>IF('ALC Transition Plans'!$C604="yes", IF('ALC Transition Plans'!E604="X", IF('ALC Transition Plans'!F604,"X"," ")," "),"N/A")</f>
        <v xml:space="preserve"> </v>
      </c>
      <c r="D602" s="287" t="str">
        <f>IF('ALC Transition Plans'!$C604="yes",IF('ALC Transition Plans'!AP604=1,"X"," "),"N/A")</f>
        <v>X</v>
      </c>
      <c r="E602" s="285" t="str">
        <f>IF('ALC Transition Plans'!$O604="yes", IF('ALC Transition Plans'!Q604="X", IF('ALC Transition Plans'!R604,"X"," ")," "),"N/A")</f>
        <v xml:space="preserve"> </v>
      </c>
      <c r="F602" s="285" t="str">
        <f>IF('ALC Transition Plans'!$O604="yes",IF('ALC Transition Plans'!AQ604=1,"X"," "),"N/A")</f>
        <v>X</v>
      </c>
      <c r="G602" s="285" t="str">
        <f>IF('ALC Transition Plans'!$Z604="yes",IF('ALC Transition Plans'!AR604=1,"X"," "),"N/A")</f>
        <v>X</v>
      </c>
      <c r="H602" s="288">
        <f t="shared" si="37"/>
        <v>3</v>
      </c>
      <c r="I602" s="453" t="str">
        <f>'ALC Transition Plans'!BL604</f>
        <v>F</v>
      </c>
    </row>
    <row r="603" spans="1:9" x14ac:dyDescent="0.3">
      <c r="A603" s="289" t="s">
        <v>538</v>
      </c>
      <c r="B603" s="290" t="s">
        <v>580</v>
      </c>
      <c r="C603" s="285" t="str">
        <f>IF('ALC Transition Plans'!$C605="yes", IF('ALC Transition Plans'!E605="X", IF('ALC Transition Plans'!F605,"X"," ")," "),"N/A")</f>
        <v xml:space="preserve"> </v>
      </c>
      <c r="D603" s="287" t="str">
        <f>IF('ALC Transition Plans'!$C605="yes",IF('ALC Transition Plans'!AP605=1,"X"," "),"N/A")</f>
        <v>X</v>
      </c>
      <c r="E603" s="285" t="str">
        <f>IF('ALC Transition Plans'!$O605="yes", IF('ALC Transition Plans'!Q605="X", IF('ALC Transition Plans'!R605,"X"," ")," "),"N/A")</f>
        <v>N/A</v>
      </c>
      <c r="F603" s="285" t="str">
        <f>IF('ALC Transition Plans'!$O605="yes",IF('ALC Transition Plans'!AQ605=1,"X"," "),"N/A")</f>
        <v>N/A</v>
      </c>
      <c r="G603" s="285" t="str">
        <f>IF('ALC Transition Plans'!$Z605="yes",IF('ALC Transition Plans'!AR605=1,"X"," "),"N/A")</f>
        <v>X</v>
      </c>
      <c r="H603" s="288">
        <f t="shared" si="37"/>
        <v>2</v>
      </c>
      <c r="I603" s="453" t="str">
        <f>'ALC Transition Plans'!BL605</f>
        <v>F</v>
      </c>
    </row>
    <row r="604" spans="1:9" x14ac:dyDescent="0.3">
      <c r="A604" s="289" t="s">
        <v>538</v>
      </c>
      <c r="B604" s="290" t="s">
        <v>581</v>
      </c>
      <c r="C604" s="285" t="str">
        <f>IF('ALC Transition Plans'!$C606="yes", IF('ALC Transition Plans'!E606="X", IF('ALC Transition Plans'!F606,"X"," ")," "),"N/A")</f>
        <v xml:space="preserve"> </v>
      </c>
      <c r="D604" s="287" t="str">
        <f>IF('ALC Transition Plans'!$C606="yes",IF('ALC Transition Plans'!AP606=1,"X"," "),"N/A")</f>
        <v>X</v>
      </c>
      <c r="E604" s="285" t="str">
        <f>IF('ALC Transition Plans'!$O606="yes", IF('ALC Transition Plans'!Q606="X", IF('ALC Transition Plans'!R606,"X"," ")," "),"N/A")</f>
        <v>N/A</v>
      </c>
      <c r="F604" s="285" t="str">
        <f>IF('ALC Transition Plans'!$O606="yes",IF('ALC Transition Plans'!AQ606=1,"X"," "),"N/A")</f>
        <v>N/A</v>
      </c>
      <c r="G604" s="285" t="str">
        <f>IF('ALC Transition Plans'!$Z606="yes",IF('ALC Transition Plans'!AR606=1,"X"," "),"N/A")</f>
        <v>X</v>
      </c>
      <c r="H604" s="288">
        <f t="shared" si="37"/>
        <v>2</v>
      </c>
      <c r="I604" s="453" t="str">
        <f>'ALC Transition Plans'!BL606</f>
        <v>F</v>
      </c>
    </row>
    <row r="605" spans="1:9" x14ac:dyDescent="0.3">
      <c r="A605" s="289" t="s">
        <v>538</v>
      </c>
      <c r="B605" s="290" t="s">
        <v>582</v>
      </c>
      <c r="C605" s="285" t="str">
        <f>IF('ALC Transition Plans'!$C607="yes", IF('ALC Transition Plans'!E607="X", IF('ALC Transition Plans'!F607,"X"," ")," "),"N/A")</f>
        <v xml:space="preserve"> </v>
      </c>
      <c r="D605" s="287" t="str">
        <f>IF('ALC Transition Plans'!$C607="yes",IF('ALC Transition Plans'!AP607=1,"X"," "),"N/A")</f>
        <v>X</v>
      </c>
      <c r="E605" s="285" t="str">
        <f>IF('ALC Transition Plans'!$O607="yes", IF('ALC Transition Plans'!Q607="X", IF('ALC Transition Plans'!R607,"X"," ")," "),"N/A")</f>
        <v>N/A</v>
      </c>
      <c r="F605" s="285" t="str">
        <f>IF('ALC Transition Plans'!$O607="yes",IF('ALC Transition Plans'!AQ607=1,"X"," "),"N/A")</f>
        <v>N/A</v>
      </c>
      <c r="G605" s="285" t="str">
        <f>IF('ALC Transition Plans'!$Z607="yes",IF('ALC Transition Plans'!AR607=1,"X"," "),"N/A")</f>
        <v>X</v>
      </c>
      <c r="H605" s="288">
        <f t="shared" si="37"/>
        <v>2</v>
      </c>
      <c r="I605" s="453" t="str">
        <f>'ALC Transition Plans'!BL607</f>
        <v>F</v>
      </c>
    </row>
    <row r="606" spans="1:9" x14ac:dyDescent="0.3">
      <c r="A606" s="289" t="s">
        <v>538</v>
      </c>
      <c r="B606" s="290" t="s">
        <v>752</v>
      </c>
      <c r="C606" s="285" t="str">
        <f>IF('ALC Transition Plans'!$C608="yes", IF('ALC Transition Plans'!E608="X", IF('ALC Transition Plans'!F608,"X"," ")," "),"N/A")</f>
        <v xml:space="preserve"> </v>
      </c>
      <c r="D606" s="287" t="str">
        <f>IF('ALC Transition Plans'!$C608="yes",IF('ALC Transition Plans'!AP608=1,"X"," "),"N/A")</f>
        <v>X</v>
      </c>
      <c r="E606" s="285" t="str">
        <f>IF('ALC Transition Plans'!$O608="yes", IF('ALC Transition Plans'!Q608="X", IF('ALC Transition Plans'!R608,"X"," ")," "),"N/A")</f>
        <v>N/A</v>
      </c>
      <c r="F606" s="285" t="str">
        <f>IF('ALC Transition Plans'!$O608="yes",IF('ALC Transition Plans'!AQ608=1,"X"," "),"N/A")</f>
        <v>N/A</v>
      </c>
      <c r="G606" s="285" t="str">
        <f>IF('ALC Transition Plans'!$Z608="yes",IF('ALC Transition Plans'!AR608=1,"X"," "),"N/A")</f>
        <v>X</v>
      </c>
      <c r="H606" s="288">
        <f t="shared" si="37"/>
        <v>2</v>
      </c>
      <c r="I606" s="453" t="str">
        <f>'ALC Transition Plans'!BL608</f>
        <v>F</v>
      </c>
    </row>
    <row r="607" spans="1:9" x14ac:dyDescent="0.3">
      <c r="A607" s="289" t="s">
        <v>538</v>
      </c>
      <c r="B607" s="290" t="s">
        <v>583</v>
      </c>
      <c r="C607" s="285" t="str">
        <f>IF('ALC Transition Plans'!$C609="yes", IF('ALC Transition Plans'!E609="X", IF('ALC Transition Plans'!F609,"X"," ")," "),"N/A")</f>
        <v xml:space="preserve"> </v>
      </c>
      <c r="D607" s="287" t="str">
        <f>IF('ALC Transition Plans'!$C609="yes",IF('ALC Transition Plans'!AP609=1,"X"," "),"N/A")</f>
        <v>X</v>
      </c>
      <c r="E607" s="285" t="str">
        <f>IF('ALC Transition Plans'!$O609="yes", IF('ALC Transition Plans'!Q609="X", IF('ALC Transition Plans'!R609,"X"," ")," "),"N/A")</f>
        <v>N/A</v>
      </c>
      <c r="F607" s="285" t="str">
        <f>IF('ALC Transition Plans'!$O609="yes",IF('ALC Transition Plans'!AQ609=1,"X"," "),"N/A")</f>
        <v>N/A</v>
      </c>
      <c r="G607" s="285" t="str">
        <f>IF('ALC Transition Plans'!$Z609="yes",IF('ALC Transition Plans'!AR609=1,"X"," "),"N/A")</f>
        <v>X</v>
      </c>
      <c r="H607" s="288">
        <f t="shared" si="37"/>
        <v>2</v>
      </c>
      <c r="I607" s="453" t="str">
        <f>'ALC Transition Plans'!BL609</f>
        <v>F</v>
      </c>
    </row>
    <row r="608" spans="1:9" x14ac:dyDescent="0.3">
      <c r="A608" s="289" t="s">
        <v>538</v>
      </c>
      <c r="B608" s="290" t="s">
        <v>584</v>
      </c>
      <c r="C608" s="285" t="str">
        <f>IF('ALC Transition Plans'!$C610="yes", IF('ALC Transition Plans'!E610="X", IF('ALC Transition Plans'!F610,"X"," ")," "),"N/A")</f>
        <v xml:space="preserve"> </v>
      </c>
      <c r="D608" s="287" t="str">
        <f>IF('ALC Transition Plans'!$C610="yes",IF('ALC Transition Plans'!AP610=1,"X"," "),"N/A")</f>
        <v>X</v>
      </c>
      <c r="E608" s="285" t="str">
        <f>IF('ALC Transition Plans'!$O610="yes", IF('ALC Transition Plans'!Q610="X", IF('ALC Transition Plans'!R610,"X"," ")," "),"N/A")</f>
        <v>N/A</v>
      </c>
      <c r="F608" s="285" t="str">
        <f>IF('ALC Transition Plans'!$O610="yes",IF('ALC Transition Plans'!AQ610=1,"X"," "),"N/A")</f>
        <v>N/A</v>
      </c>
      <c r="G608" s="285" t="str">
        <f>IF('ALC Transition Plans'!$Z610="yes",IF('ALC Transition Plans'!AR610=1,"X"," "),"N/A")</f>
        <v>X</v>
      </c>
      <c r="H608" s="288">
        <f t="shared" si="37"/>
        <v>2</v>
      </c>
      <c r="I608" s="453" t="str">
        <f>'ALC Transition Plans'!BL610</f>
        <v>F</v>
      </c>
    </row>
    <row r="609" spans="1:10" x14ac:dyDescent="0.3">
      <c r="A609" s="289" t="s">
        <v>538</v>
      </c>
      <c r="B609" s="290" t="s">
        <v>585</v>
      </c>
      <c r="C609" s="285" t="str">
        <f>IF('ALC Transition Plans'!$C611="yes", IF('ALC Transition Plans'!E611="X", IF('ALC Transition Plans'!F611,"X"," ")," "),"N/A")</f>
        <v xml:space="preserve"> </v>
      </c>
      <c r="D609" s="287" t="str">
        <f>IF('ALC Transition Plans'!$C611="yes",IF('ALC Transition Plans'!AP611=1,"X"," "),"N/A")</f>
        <v>X</v>
      </c>
      <c r="E609" s="285" t="str">
        <f>IF('ALC Transition Plans'!$O611="yes", IF('ALC Transition Plans'!Q611="X", IF('ALC Transition Plans'!R611,"X"," ")," "),"N/A")</f>
        <v>N/A</v>
      </c>
      <c r="F609" s="285" t="str">
        <f>IF('ALC Transition Plans'!$O611="yes",IF('ALC Transition Plans'!AQ611=1,"X"," "),"N/A")</f>
        <v>N/A</v>
      </c>
      <c r="G609" s="285" t="str">
        <f>IF('ALC Transition Plans'!$Z611="yes",IF('ALC Transition Plans'!AR611=1,"X"," "),"N/A")</f>
        <v>X</v>
      </c>
      <c r="H609" s="288">
        <f t="shared" si="37"/>
        <v>2</v>
      </c>
      <c r="I609" s="453" t="str">
        <f>'ALC Transition Plans'!BL611</f>
        <v>F</v>
      </c>
    </row>
    <row r="610" spans="1:10" x14ac:dyDescent="0.3">
      <c r="A610" s="289" t="s">
        <v>538</v>
      </c>
      <c r="B610" s="290" t="s">
        <v>1043</v>
      </c>
      <c r="C610" s="285" t="str">
        <f>IF('ALC Transition Plans'!$C612="yes", IF('ALC Transition Plans'!E612="X", IF('ALC Transition Plans'!F612,"X"," ")," "),"N/A")</f>
        <v xml:space="preserve"> </v>
      </c>
      <c r="D610" s="287" t="str">
        <f>IF('ALC Transition Plans'!$C612="yes",IF('ALC Transition Plans'!AP612=1,"X"," "),"N/A")</f>
        <v>X</v>
      </c>
      <c r="E610" s="285" t="str">
        <f>IF('ALC Transition Plans'!$O612="yes", IF('ALC Transition Plans'!Q612="X", IF('ALC Transition Plans'!R612,"X"," ")," "),"N/A")</f>
        <v>N/A</v>
      </c>
      <c r="F610" s="285" t="str">
        <f>IF('ALC Transition Plans'!$O612="yes",IF('ALC Transition Plans'!AQ612=1,"X"," "),"N/A")</f>
        <v>N/A</v>
      </c>
      <c r="G610" s="285" t="str">
        <f>IF('ALC Transition Plans'!$Z612="yes",IF('ALC Transition Plans'!AR612=1,"X"," "),"N/A")</f>
        <v>X</v>
      </c>
      <c r="H610" s="288">
        <f t="shared" si="37"/>
        <v>2</v>
      </c>
      <c r="I610" s="453" t="str">
        <f>'ALC Transition Plans'!BL612</f>
        <v>F</v>
      </c>
    </row>
    <row r="611" spans="1:10" x14ac:dyDescent="0.3">
      <c r="A611" s="289" t="s">
        <v>538</v>
      </c>
      <c r="B611" s="290" t="s">
        <v>586</v>
      </c>
      <c r="C611" s="285" t="str">
        <f>IF('ALC Transition Plans'!$C613="yes", IF('ALC Transition Plans'!E613="X", IF('ALC Transition Plans'!F613,"X"," ")," "),"N/A")</f>
        <v xml:space="preserve"> </v>
      </c>
      <c r="D611" s="287" t="str">
        <f>IF('ALC Transition Plans'!$C613="yes",IF('ALC Transition Plans'!AP613=1,"X"," "),"N/A")</f>
        <v>X</v>
      </c>
      <c r="E611" s="285" t="str">
        <f>IF('ALC Transition Plans'!$O613="yes", IF('ALC Transition Plans'!Q613="X", IF('ALC Transition Plans'!R613,"X"," ")," "),"N/A")</f>
        <v>N/A</v>
      </c>
      <c r="F611" s="285" t="str">
        <f>IF('ALC Transition Plans'!$O613="yes",IF('ALC Transition Plans'!AQ613=1,"X"," "),"N/A")</f>
        <v>N/A</v>
      </c>
      <c r="G611" s="285" t="str">
        <f>IF('ALC Transition Plans'!$Z613="yes",IF('ALC Transition Plans'!AR613=1,"X"," "),"N/A")</f>
        <v>X</v>
      </c>
      <c r="H611" s="288">
        <f t="shared" ref="H611:H676" si="42">COUNTIF(C611:G611,"X")</f>
        <v>2</v>
      </c>
      <c r="I611" s="453" t="str">
        <f>'ALC Transition Plans'!BL613</f>
        <v>F</v>
      </c>
    </row>
    <row r="612" spans="1:10" x14ac:dyDescent="0.3">
      <c r="A612" s="289" t="s">
        <v>538</v>
      </c>
      <c r="B612" s="290" t="s">
        <v>587</v>
      </c>
      <c r="C612" s="285" t="str">
        <f>IF('ALC Transition Plans'!$C614="yes", IF('ALC Transition Plans'!E614="X", IF('ALC Transition Plans'!F614,"X"," ")," "),"N/A")</f>
        <v xml:space="preserve"> </v>
      </c>
      <c r="D612" s="287" t="str">
        <f>IF('ALC Transition Plans'!$C614="yes",IF('ALC Transition Plans'!AP614=1,"X"," "),"N/A")</f>
        <v>X</v>
      </c>
      <c r="E612" s="285" t="str">
        <f>IF('ALC Transition Plans'!$O614="yes", IF('ALC Transition Plans'!Q614="X", IF('ALC Transition Plans'!R614,"X"," ")," "),"N/A")</f>
        <v>N/A</v>
      </c>
      <c r="F612" s="285" t="str">
        <f>IF('ALC Transition Plans'!$O614="yes",IF('ALC Transition Plans'!AQ614=1,"X"," "),"N/A")</f>
        <v>N/A</v>
      </c>
      <c r="G612" s="285" t="str">
        <f>IF('ALC Transition Plans'!$Z614="yes",IF('ALC Transition Plans'!AR614=1,"X"," "),"N/A")</f>
        <v>X</v>
      </c>
      <c r="H612" s="288">
        <f t="shared" si="42"/>
        <v>2</v>
      </c>
      <c r="I612" s="453" t="str">
        <f>'ALC Transition Plans'!BL614</f>
        <v>F</v>
      </c>
    </row>
    <row r="613" spans="1:10" x14ac:dyDescent="0.3">
      <c r="A613" s="289" t="s">
        <v>589</v>
      </c>
      <c r="B613" s="290" t="s">
        <v>588</v>
      </c>
      <c r="C613" s="285" t="str">
        <f>IF('ALC Transition Plans'!$C615="yes", IF('ALC Transition Plans'!E615="X", IF('ALC Transition Plans'!F615,"X"," ")," "),"N/A")</f>
        <v xml:space="preserve"> </v>
      </c>
      <c r="D613" s="287" t="str">
        <f>IF('ALC Transition Plans'!$C615="yes",IF('ALC Transition Plans'!AP615=1,"X"," "),"N/A")</f>
        <v>X</v>
      </c>
      <c r="E613" s="285" t="str">
        <f>IF('ALC Transition Plans'!$O615="yes", IF('ALC Transition Plans'!Q615="X", IF('ALC Transition Plans'!R615,"X"," ")," "),"N/A")</f>
        <v xml:space="preserve"> </v>
      </c>
      <c r="F613" s="285" t="str">
        <f>IF('ALC Transition Plans'!$O615="yes",IF('ALC Transition Plans'!AQ615=1,"X"," "),"N/A")</f>
        <v>X</v>
      </c>
      <c r="G613" s="285" t="str">
        <f>IF('ALC Transition Plans'!$Z615="yes",IF('ALC Transition Plans'!AR615=1,"X"," "),"N/A")</f>
        <v>X</v>
      </c>
      <c r="H613" s="288">
        <f t="shared" si="42"/>
        <v>3</v>
      </c>
      <c r="I613" s="453" t="str">
        <f>'ALC Transition Plans'!BL615</f>
        <v>F</v>
      </c>
      <c r="J613">
        <f>COUNTIF(G613:G752,$G8)</f>
        <v>19</v>
      </c>
    </row>
    <row r="614" spans="1:10" x14ac:dyDescent="0.3">
      <c r="A614" s="289" t="s">
        <v>591</v>
      </c>
      <c r="B614" s="290" t="s">
        <v>590</v>
      </c>
      <c r="C614" s="285" t="str">
        <f>IF('ALC Transition Plans'!$C616="yes", IF('ALC Transition Plans'!E616="X", IF('ALC Transition Plans'!F616,"X"," ")," "),"N/A")</f>
        <v xml:space="preserve"> </v>
      </c>
      <c r="D614" s="287" t="str">
        <f>IF('ALC Transition Plans'!$C616="yes",IF('ALC Transition Plans'!AP616=1,"X"," "),"N/A")</f>
        <v>X</v>
      </c>
      <c r="E614" s="285" t="str">
        <f>IF('ALC Transition Plans'!$O616="yes", IF('ALC Transition Plans'!Q616="X", IF('ALC Transition Plans'!R616,"X"," ")," "),"N/A")</f>
        <v xml:space="preserve"> </v>
      </c>
      <c r="F614" s="285" t="str">
        <f>IF('ALC Transition Plans'!$O616="yes",IF('ALC Transition Plans'!AQ616=1,"X"," "),"N/A")</f>
        <v>X</v>
      </c>
      <c r="G614" s="285" t="str">
        <f>IF('ALC Transition Plans'!$Z616="yes",IF('ALC Transition Plans'!AR616=1,"X"," "),"N/A")</f>
        <v>X</v>
      </c>
      <c r="H614" s="288">
        <f t="shared" si="42"/>
        <v>3</v>
      </c>
      <c r="I614" s="453" t="str">
        <f>'ALC Transition Plans'!BL616</f>
        <v>F</v>
      </c>
      <c r="J614">
        <f>COUNTIF(G614:G753,$G9)</f>
        <v>105</v>
      </c>
    </row>
    <row r="615" spans="1:10" x14ac:dyDescent="0.3">
      <c r="A615" s="289" t="s">
        <v>593</v>
      </c>
      <c r="B615" s="290" t="s">
        <v>592</v>
      </c>
      <c r="C615" s="285" t="str">
        <f>IF('ALC Transition Plans'!$C617="yes", IF('ALC Transition Plans'!E617="X", IF('ALC Transition Plans'!F617,"X"," ")," "),"N/A")</f>
        <v xml:space="preserve"> </v>
      </c>
      <c r="D615" s="287" t="str">
        <f>IF('ALC Transition Plans'!$C617="yes",IF('ALC Transition Plans'!AP617=1,"X"," "),"N/A")</f>
        <v>X</v>
      </c>
      <c r="E615" s="285" t="str">
        <f>IF('ALC Transition Plans'!$O617="yes", IF('ALC Transition Plans'!Q617="X", IF('ALC Transition Plans'!R617,"X"," ")," "),"N/A")</f>
        <v xml:space="preserve"> </v>
      </c>
      <c r="F615" s="285" t="str">
        <f>IF('ALC Transition Plans'!$O617="yes",IF('ALC Transition Plans'!AQ617=1,"X"," "),"N/A")</f>
        <v>X</v>
      </c>
      <c r="G615" s="285" t="str">
        <f>IF('ALC Transition Plans'!$Z617="yes",IF('ALC Transition Plans'!AR617=1,"X"," "),"N/A")</f>
        <v>X</v>
      </c>
      <c r="H615" s="288">
        <f t="shared" si="42"/>
        <v>3</v>
      </c>
      <c r="I615" s="453" t="str">
        <f>'ALC Transition Plans'!BL617</f>
        <v>F</v>
      </c>
    </row>
    <row r="616" spans="1:10" x14ac:dyDescent="0.3">
      <c r="A616" s="289" t="s">
        <v>593</v>
      </c>
      <c r="B616" s="290" t="s">
        <v>594</v>
      </c>
      <c r="C616" s="285" t="str">
        <f>IF('ALC Transition Plans'!$C618="yes", IF('ALC Transition Plans'!E618="X", IF('ALC Transition Plans'!F618,"X"," ")," "),"N/A")</f>
        <v>N/A</v>
      </c>
      <c r="D616" s="287" t="str">
        <f>IF('ALC Transition Plans'!$C618="yes",IF('ALC Transition Plans'!AP618=1,"X"," "),"N/A")</f>
        <v>N/A</v>
      </c>
      <c r="E616" s="285" t="str">
        <f>IF('ALC Transition Plans'!$O618="yes", IF('ALC Transition Plans'!Q618="X", IF('ALC Transition Plans'!R618,"X"," ")," "),"N/A")</f>
        <v xml:space="preserve"> </v>
      </c>
      <c r="F616" s="285" t="str">
        <f>IF('ALC Transition Plans'!$O618="yes",IF('ALC Transition Plans'!AQ618=1,"X"," "),"N/A")</f>
        <v xml:space="preserve"> </v>
      </c>
      <c r="G616" s="285" t="str">
        <f>IF('ALC Transition Plans'!$Z618="yes",IF('ALC Transition Plans'!AR618=1,"X"," "),"N/A")</f>
        <v>N/A</v>
      </c>
      <c r="H616" s="288">
        <f t="shared" si="42"/>
        <v>0</v>
      </c>
      <c r="I616" s="453" t="str">
        <f>'ALC Transition Plans'!BL618</f>
        <v xml:space="preserve"> </v>
      </c>
    </row>
    <row r="617" spans="1:10" x14ac:dyDescent="0.3">
      <c r="A617" s="289" t="s">
        <v>593</v>
      </c>
      <c r="B617" s="290" t="s">
        <v>595</v>
      </c>
      <c r="C617" s="285" t="str">
        <f>IF('ALC Transition Plans'!$C619="yes", IF('ALC Transition Plans'!E619="X", IF('ALC Transition Plans'!F619,"X"," ")," "),"N/A")</f>
        <v xml:space="preserve"> </v>
      </c>
      <c r="D617" s="287" t="str">
        <f>IF('ALC Transition Plans'!$C619="yes",IF('ALC Transition Plans'!AP619=1,"X"," "),"N/A")</f>
        <v>X</v>
      </c>
      <c r="E617" s="285" t="str">
        <f>IF('ALC Transition Plans'!$O619="yes", IF('ALC Transition Plans'!Q619="X", IF('ALC Transition Plans'!R619,"X"," ")," "),"N/A")</f>
        <v xml:space="preserve"> </v>
      </c>
      <c r="F617" s="285" t="str">
        <f>IF('ALC Transition Plans'!$O619="yes",IF('ALC Transition Plans'!AQ619=1,"X"," "),"N/A")</f>
        <v>X</v>
      </c>
      <c r="G617" s="285" t="str">
        <f>IF('ALC Transition Plans'!$Z619="yes",IF('ALC Transition Plans'!AR619=1,"X"," "),"N/A")</f>
        <v>X</v>
      </c>
      <c r="H617" s="288">
        <f t="shared" si="42"/>
        <v>3</v>
      </c>
      <c r="I617" s="453" t="str">
        <f>'ALC Transition Plans'!BL619</f>
        <v>F</v>
      </c>
    </row>
    <row r="618" spans="1:10" x14ac:dyDescent="0.3">
      <c r="A618" s="293" t="s">
        <v>593</v>
      </c>
      <c r="B618" s="221" t="s">
        <v>1111</v>
      </c>
      <c r="C618" s="294" t="str">
        <f>IF('ALC Transition Plans'!$C620="yes",IF('ALC Transition Plans'!AU620=1,"X"," "),"N/A")</f>
        <v xml:space="preserve"> </v>
      </c>
      <c r="D618" s="295" t="str">
        <f>IF('ALC Transition Plans'!$C620="yes",IF('ALC Transition Plans'!AP620=1,"X"," "),"N/A")</f>
        <v>X</v>
      </c>
      <c r="E618" s="295" t="str">
        <f>IF('ALC Transition Plans'!$O620="yes",IF('ALC Transition Plans'!AV620=1,"X"," "),"N/A")</f>
        <v>N/A</v>
      </c>
      <c r="F618" s="295" t="str">
        <f>IF('ALC Transition Plans'!$O620="yes",IF('ALC Transition Plans'!AQ620=1,"X"," "),"N/A")</f>
        <v>N/A</v>
      </c>
      <c r="G618" s="295" t="str">
        <f>IF('ALC Transition Plans'!$Z620="yes",IF('ALC Transition Plans'!AR620=1,"X"," "),"N/A")</f>
        <v>N/A</v>
      </c>
      <c r="H618" s="288">
        <f t="shared" si="42"/>
        <v>1</v>
      </c>
      <c r="I618" s="453" t="str">
        <f>'ALC Transition Plans'!BL620</f>
        <v>F</v>
      </c>
    </row>
    <row r="619" spans="1:10" x14ac:dyDescent="0.3">
      <c r="A619" s="289" t="s">
        <v>593</v>
      </c>
      <c r="B619" s="290" t="s">
        <v>596</v>
      </c>
      <c r="C619" s="285" t="str">
        <f>IF('ALC Transition Plans'!$C621="yes", IF('ALC Transition Plans'!E621="X", IF('ALC Transition Plans'!F621,"X"," ")," "),"N/A")</f>
        <v>X</v>
      </c>
      <c r="D619" s="287" t="str">
        <f>IF('ALC Transition Plans'!$C621="yes",IF('ALC Transition Plans'!AP621=1,"X"," "),"N/A")</f>
        <v xml:space="preserve"> </v>
      </c>
      <c r="E619" s="285" t="str">
        <f>IF('ALC Transition Plans'!$O621="yes", IF('ALC Transition Plans'!Q621="X", IF('ALC Transition Plans'!R621,"X"," ")," "),"N/A")</f>
        <v>X</v>
      </c>
      <c r="F619" s="285" t="str">
        <f>IF('ALC Transition Plans'!$O621="yes",IF('ALC Transition Plans'!AQ621=1,"X"," "),"N/A")</f>
        <v xml:space="preserve"> </v>
      </c>
      <c r="G619" s="285" t="str">
        <f>IF('ALC Transition Plans'!$Z621="yes",IF('ALC Transition Plans'!AR621=1,"X"," "),"N/A")</f>
        <v xml:space="preserve"> </v>
      </c>
      <c r="H619" s="288">
        <f t="shared" si="42"/>
        <v>2</v>
      </c>
      <c r="I619" s="453" t="str">
        <f>'ALC Transition Plans'!BL621</f>
        <v xml:space="preserve"> </v>
      </c>
    </row>
    <row r="620" spans="1:10" x14ac:dyDescent="0.3">
      <c r="A620" s="289" t="s">
        <v>593</v>
      </c>
      <c r="B620" s="290" t="s">
        <v>597</v>
      </c>
      <c r="C620" s="285" t="str">
        <f>IF('ALC Transition Plans'!$C622="yes", IF('ALC Transition Plans'!E622="X", IF('ALC Transition Plans'!F622,"X"," ")," "),"N/A")</f>
        <v>X</v>
      </c>
      <c r="D620" s="287" t="str">
        <f>IF('ALC Transition Plans'!$C622="yes",IF('ALC Transition Plans'!AP622=1,"X"," "),"N/A")</f>
        <v xml:space="preserve"> </v>
      </c>
      <c r="E620" s="285" t="str">
        <f>IF('ALC Transition Plans'!$O622="yes", IF('ALC Transition Plans'!Q622="X", IF('ALC Transition Plans'!R622,"X"," ")," "),"N/A")</f>
        <v>X</v>
      </c>
      <c r="F620" s="285" t="str">
        <f>IF('ALC Transition Plans'!$O622="yes",IF('ALC Transition Plans'!AQ622=1,"X"," "),"N/A")</f>
        <v xml:space="preserve"> </v>
      </c>
      <c r="G620" s="285" t="str">
        <f>IF('ALC Transition Plans'!$Z622="yes",IF('ALC Transition Plans'!AR622=1,"X"," "),"N/A")</f>
        <v xml:space="preserve"> </v>
      </c>
      <c r="H620" s="288">
        <f t="shared" si="42"/>
        <v>2</v>
      </c>
      <c r="I620" s="453" t="str">
        <f>'ALC Transition Plans'!BL622</f>
        <v xml:space="preserve"> </v>
      </c>
    </row>
    <row r="621" spans="1:10" x14ac:dyDescent="0.3">
      <c r="A621" s="289" t="s">
        <v>593</v>
      </c>
      <c r="B621" s="290" t="s">
        <v>598</v>
      </c>
      <c r="C621" s="285" t="str">
        <f>IF('ALC Transition Plans'!$C623="yes", IF('ALC Transition Plans'!E623="X", IF('ALC Transition Plans'!F623,"X"," ")," "),"N/A")</f>
        <v>X</v>
      </c>
      <c r="D621" s="287" t="str">
        <f>IF('ALC Transition Plans'!$C623="yes",IF('ALC Transition Plans'!AP623=1,"X"," "),"N/A")</f>
        <v xml:space="preserve"> </v>
      </c>
      <c r="E621" s="285" t="str">
        <f>IF('ALC Transition Plans'!$O623="yes", IF('ALC Transition Plans'!Q623="X", IF('ALC Transition Plans'!R623,"X"," ")," "),"N/A")</f>
        <v>X</v>
      </c>
      <c r="F621" s="285" t="str">
        <f>IF('ALC Transition Plans'!$O623="yes",IF('ALC Transition Plans'!AQ623=1,"X"," "),"N/A")</f>
        <v xml:space="preserve"> </v>
      </c>
      <c r="G621" s="285" t="str">
        <f>IF('ALC Transition Plans'!$Z623="yes",IF('ALC Transition Plans'!AR623=1,"X"," "),"N/A")</f>
        <v xml:space="preserve"> </v>
      </c>
      <c r="H621" s="288">
        <f t="shared" si="42"/>
        <v>2</v>
      </c>
      <c r="I621" s="453" t="str">
        <f>'ALC Transition Plans'!BL623</f>
        <v xml:space="preserve"> </v>
      </c>
    </row>
    <row r="622" spans="1:10" x14ac:dyDescent="0.3">
      <c r="A622" s="289" t="s">
        <v>593</v>
      </c>
      <c r="B622" s="290" t="s">
        <v>599</v>
      </c>
      <c r="C622" s="285" t="str">
        <f>IF('ALC Transition Plans'!$C624="yes", IF('ALC Transition Plans'!E624="X", IF('ALC Transition Plans'!F624,"X"," ")," "),"N/A")</f>
        <v>X</v>
      </c>
      <c r="D622" s="287" t="str">
        <f>IF('ALC Transition Plans'!$C624="yes",IF('ALC Transition Plans'!AP624=1,"X"," "),"N/A")</f>
        <v xml:space="preserve"> </v>
      </c>
      <c r="E622" s="285" t="str">
        <f>IF('ALC Transition Plans'!$O624="yes", IF('ALC Transition Plans'!Q624="X", IF('ALC Transition Plans'!R624,"X"," ")," "),"N/A")</f>
        <v>X</v>
      </c>
      <c r="F622" s="285" t="str">
        <f>IF('ALC Transition Plans'!$O624="yes",IF('ALC Transition Plans'!AQ624=1,"X"," "),"N/A")</f>
        <v xml:space="preserve"> </v>
      </c>
      <c r="G622" s="285" t="str">
        <f>IF('ALC Transition Plans'!$Z624="yes",IF('ALC Transition Plans'!AR624=1,"X"," "),"N/A")</f>
        <v xml:space="preserve"> </v>
      </c>
      <c r="H622" s="288">
        <f t="shared" si="42"/>
        <v>2</v>
      </c>
      <c r="I622" s="453" t="str">
        <f>'ALC Transition Plans'!BL624</f>
        <v xml:space="preserve"> </v>
      </c>
    </row>
    <row r="623" spans="1:10" x14ac:dyDescent="0.3">
      <c r="A623" s="289" t="s">
        <v>593</v>
      </c>
      <c r="B623" s="290" t="s">
        <v>600</v>
      </c>
      <c r="C623" s="285" t="str">
        <f>IF('ALC Transition Plans'!$C625="yes", IF('ALC Transition Plans'!E625="X", IF('ALC Transition Plans'!F625,"X"," ")," "),"N/A")</f>
        <v>X</v>
      </c>
      <c r="D623" s="287" t="str">
        <f>IF('ALC Transition Plans'!$C625="yes",IF('ALC Transition Plans'!AP625=1,"X"," "),"N/A")</f>
        <v xml:space="preserve"> </v>
      </c>
      <c r="E623" s="285" t="str">
        <f>IF('ALC Transition Plans'!$O625="yes", IF('ALC Transition Plans'!Q625="X", IF('ALC Transition Plans'!R625,"X"," ")," "),"N/A")</f>
        <v>X</v>
      </c>
      <c r="F623" s="285" t="str">
        <f>IF('ALC Transition Plans'!$O625="yes",IF('ALC Transition Plans'!AQ625=1,"X"," "),"N/A")</f>
        <v xml:space="preserve"> </v>
      </c>
      <c r="G623" s="285" t="str">
        <f>IF('ALC Transition Plans'!$Z625="yes",IF('ALC Transition Plans'!AR625=1,"X"," "),"N/A")</f>
        <v xml:space="preserve"> </v>
      </c>
      <c r="H623" s="288">
        <f t="shared" si="42"/>
        <v>2</v>
      </c>
      <c r="I623" s="453" t="str">
        <f>'ALC Transition Plans'!BL625</f>
        <v xml:space="preserve"> </v>
      </c>
    </row>
    <row r="624" spans="1:10" x14ac:dyDescent="0.3">
      <c r="A624" s="289" t="s">
        <v>593</v>
      </c>
      <c r="B624" s="290" t="s">
        <v>601</v>
      </c>
      <c r="C624" s="285" t="str">
        <f>IF('ALC Transition Plans'!$C626="yes", IF('ALC Transition Plans'!E626="X", IF('ALC Transition Plans'!F626,"X"," ")," "),"N/A")</f>
        <v>X</v>
      </c>
      <c r="D624" s="287" t="str">
        <f>IF('ALC Transition Plans'!$C626="yes",IF('ALC Transition Plans'!AP626=1,"X"," "),"N/A")</f>
        <v xml:space="preserve"> </v>
      </c>
      <c r="E624" s="285" t="str">
        <f>IF('ALC Transition Plans'!$O626="yes", IF('ALC Transition Plans'!Q626="X", IF('ALC Transition Plans'!R626,"X"," ")," "),"N/A")</f>
        <v>X</v>
      </c>
      <c r="F624" s="285" t="str">
        <f>IF('ALC Transition Plans'!$O626="yes",IF('ALC Transition Plans'!AQ626=1,"X"," "),"N/A")</f>
        <v xml:space="preserve"> </v>
      </c>
      <c r="G624" s="285" t="str">
        <f>IF('ALC Transition Plans'!$Z626="yes",IF('ALC Transition Plans'!AR626=1,"X"," "),"N/A")</f>
        <v xml:space="preserve"> </v>
      </c>
      <c r="H624" s="288">
        <f t="shared" si="42"/>
        <v>2</v>
      </c>
      <c r="I624" s="453" t="str">
        <f>'ALC Transition Plans'!BL626</f>
        <v xml:space="preserve"> </v>
      </c>
    </row>
    <row r="625" spans="1:9" x14ac:dyDescent="0.3">
      <c r="A625" s="289" t="s">
        <v>593</v>
      </c>
      <c r="B625" s="290" t="s">
        <v>602</v>
      </c>
      <c r="C625" s="285" t="str">
        <f>IF('ALC Transition Plans'!$C627="yes", IF('ALC Transition Plans'!E627="X", IF('ALC Transition Plans'!F627,"X"," ")," "),"N/A")</f>
        <v>X</v>
      </c>
      <c r="D625" s="287" t="str">
        <f>IF('ALC Transition Plans'!$C627="yes",IF('ALC Transition Plans'!AP627=1,"X"," "),"N/A")</f>
        <v xml:space="preserve"> </v>
      </c>
      <c r="E625" s="285" t="str">
        <f>IF('ALC Transition Plans'!$O627="yes", IF('ALC Transition Plans'!Q627="X", IF('ALC Transition Plans'!R627,"X"," ")," "),"N/A")</f>
        <v>X</v>
      </c>
      <c r="F625" s="285" t="str">
        <f>IF('ALC Transition Plans'!$O627="yes",IF('ALC Transition Plans'!AQ627=1,"X"," "),"N/A")</f>
        <v xml:space="preserve"> </v>
      </c>
      <c r="G625" s="285" t="str">
        <f>IF('ALC Transition Plans'!$Z627="yes",IF('ALC Transition Plans'!AR627=1,"X"," "),"N/A")</f>
        <v xml:space="preserve"> </v>
      </c>
      <c r="H625" s="288">
        <f t="shared" si="42"/>
        <v>2</v>
      </c>
      <c r="I625" s="453" t="str">
        <f>'ALC Transition Plans'!BL627</f>
        <v xml:space="preserve"> </v>
      </c>
    </row>
    <row r="626" spans="1:9" x14ac:dyDescent="0.3">
      <c r="A626" s="289" t="s">
        <v>593</v>
      </c>
      <c r="B626" s="290" t="s">
        <v>603</v>
      </c>
      <c r="C626" s="285" t="str">
        <f>IF('ALC Transition Plans'!$C628="yes", IF('ALC Transition Plans'!E628="X", IF('ALC Transition Plans'!F628,"X"," ")," "),"N/A")</f>
        <v>X</v>
      </c>
      <c r="D626" s="287" t="str">
        <f>IF('ALC Transition Plans'!$C628="yes",IF('ALC Transition Plans'!AP628=1,"X"," "),"N/A")</f>
        <v xml:space="preserve"> </v>
      </c>
      <c r="E626" s="285" t="str">
        <f>IF('ALC Transition Plans'!$O628="yes", IF('ALC Transition Plans'!Q628="X", IF('ALC Transition Plans'!R628,"X"," ")," "),"N/A")</f>
        <v>X</v>
      </c>
      <c r="F626" s="285" t="str">
        <f>IF('ALC Transition Plans'!$O628="yes",IF('ALC Transition Plans'!AQ628=1,"X"," "),"N/A")</f>
        <v xml:space="preserve"> </v>
      </c>
      <c r="G626" s="285" t="str">
        <f>IF('ALC Transition Plans'!$Z628="yes",IF('ALC Transition Plans'!AR628=1,"X"," "),"N/A")</f>
        <v xml:space="preserve"> </v>
      </c>
      <c r="H626" s="288">
        <f t="shared" si="42"/>
        <v>2</v>
      </c>
      <c r="I626" s="453" t="str">
        <f>'ALC Transition Plans'!BL628</f>
        <v xml:space="preserve"> </v>
      </c>
    </row>
    <row r="627" spans="1:9" x14ac:dyDescent="0.3">
      <c r="A627" s="289" t="s">
        <v>593</v>
      </c>
      <c r="B627" s="290" t="s">
        <v>604</v>
      </c>
      <c r="C627" s="285" t="str">
        <f>IF('ALC Transition Plans'!$C629="yes", IF('ALC Transition Plans'!E629="X", IF('ALC Transition Plans'!F629,"X"," ")," "),"N/A")</f>
        <v>X</v>
      </c>
      <c r="D627" s="287" t="str">
        <f>IF('ALC Transition Plans'!$C629="yes",IF('ALC Transition Plans'!AP629=1,"X"," "),"N/A")</f>
        <v xml:space="preserve"> </v>
      </c>
      <c r="E627" s="285" t="str">
        <f>IF('ALC Transition Plans'!$O629="yes", IF('ALC Transition Plans'!Q629="X", IF('ALC Transition Plans'!R629,"X"," ")," "),"N/A")</f>
        <v>X</v>
      </c>
      <c r="F627" s="285" t="str">
        <f>IF('ALC Transition Plans'!$O629="yes",IF('ALC Transition Plans'!AQ629=1,"X"," "),"N/A")</f>
        <v xml:space="preserve"> </v>
      </c>
      <c r="G627" s="285" t="str">
        <f>IF('ALC Transition Plans'!$Z629="yes",IF('ALC Transition Plans'!AR629=1,"X"," "),"N/A")</f>
        <v xml:space="preserve"> </v>
      </c>
      <c r="H627" s="288">
        <f t="shared" si="42"/>
        <v>2</v>
      </c>
      <c r="I627" s="453" t="str">
        <f>'ALC Transition Plans'!BL629</f>
        <v xml:space="preserve"> </v>
      </c>
    </row>
    <row r="628" spans="1:9" x14ac:dyDescent="0.3">
      <c r="A628" s="289" t="s">
        <v>593</v>
      </c>
      <c r="B628" s="290" t="s">
        <v>605</v>
      </c>
      <c r="C628" s="285" t="str">
        <f>IF('ALC Transition Plans'!$C630="yes", IF('ALC Transition Plans'!E630="X", IF('ALC Transition Plans'!F630,"X"," ")," "),"N/A")</f>
        <v>X</v>
      </c>
      <c r="D628" s="287" t="str">
        <f>IF('ALC Transition Plans'!$C630="yes",IF('ALC Transition Plans'!AP630=1,"X"," "),"N/A")</f>
        <v xml:space="preserve"> </v>
      </c>
      <c r="E628" s="285" t="str">
        <f>IF('ALC Transition Plans'!$O630="yes", IF('ALC Transition Plans'!Q630="X", IF('ALC Transition Plans'!R630,"X"," ")," "),"N/A")</f>
        <v>X</v>
      </c>
      <c r="F628" s="285" t="str">
        <f>IF('ALC Transition Plans'!$O630="yes",IF('ALC Transition Plans'!AQ630=1,"X"," "),"N/A")</f>
        <v xml:space="preserve"> </v>
      </c>
      <c r="G628" s="285" t="str">
        <f>IF('ALC Transition Plans'!$Z630="yes",IF('ALC Transition Plans'!AR630=1,"X"," "),"N/A")</f>
        <v xml:space="preserve"> </v>
      </c>
      <c r="H628" s="288">
        <f t="shared" si="42"/>
        <v>2</v>
      </c>
      <c r="I628" s="453" t="str">
        <f>'ALC Transition Plans'!BL630</f>
        <v xml:space="preserve"> </v>
      </c>
    </row>
    <row r="629" spans="1:9" x14ac:dyDescent="0.3">
      <c r="A629" s="289" t="s">
        <v>593</v>
      </c>
      <c r="B629" s="290" t="s">
        <v>606</v>
      </c>
      <c r="C629" s="285" t="str">
        <f>IF('ALC Transition Plans'!$C631="yes", IF('ALC Transition Plans'!E631="X", IF('ALC Transition Plans'!F631,"X"," ")," "),"N/A")</f>
        <v>X</v>
      </c>
      <c r="D629" s="287" t="str">
        <f>IF('ALC Transition Plans'!$C631="yes",IF('ALC Transition Plans'!AP631=1,"X"," "),"N/A")</f>
        <v xml:space="preserve"> </v>
      </c>
      <c r="E629" s="285" t="str">
        <f>IF('ALC Transition Plans'!$O631="yes", IF('ALC Transition Plans'!Q631="X", IF('ALC Transition Plans'!R631,"X"," ")," "),"N/A")</f>
        <v>X</v>
      </c>
      <c r="F629" s="285" t="str">
        <f>IF('ALC Transition Plans'!$O631="yes",IF('ALC Transition Plans'!AQ631=1,"X"," "),"N/A")</f>
        <v xml:space="preserve"> </v>
      </c>
      <c r="G629" s="285" t="str">
        <f>IF('ALC Transition Plans'!$Z631="yes",IF('ALC Transition Plans'!AR631=1,"X"," "),"N/A")</f>
        <v xml:space="preserve"> </v>
      </c>
      <c r="H629" s="288">
        <f t="shared" si="42"/>
        <v>2</v>
      </c>
      <c r="I629" s="453" t="str">
        <f>'ALC Transition Plans'!BL631</f>
        <v xml:space="preserve"> </v>
      </c>
    </row>
    <row r="630" spans="1:9" x14ac:dyDescent="0.3">
      <c r="A630" s="289" t="s">
        <v>593</v>
      </c>
      <c r="B630" s="290" t="s">
        <v>607</v>
      </c>
      <c r="C630" s="285" t="str">
        <f>IF('ALC Transition Plans'!$C632="yes", IF('ALC Transition Plans'!E632="X", IF('ALC Transition Plans'!F632,"X"," ")," "),"N/A")</f>
        <v>X</v>
      </c>
      <c r="D630" s="287" t="str">
        <f>IF('ALC Transition Plans'!$C632="yes",IF('ALC Transition Plans'!AP632=1,"X"," "),"N/A")</f>
        <v xml:space="preserve"> </v>
      </c>
      <c r="E630" s="285" t="str">
        <f>IF('ALC Transition Plans'!$O632="yes", IF('ALC Transition Plans'!Q632="X", IF('ALC Transition Plans'!R632,"X"," ")," "),"N/A")</f>
        <v>X</v>
      </c>
      <c r="F630" s="285" t="str">
        <f>IF('ALC Transition Plans'!$O632="yes",IF('ALC Transition Plans'!AQ632=1,"X"," "),"N/A")</f>
        <v xml:space="preserve"> </v>
      </c>
      <c r="G630" s="285" t="str">
        <f>IF('ALC Transition Plans'!$Z632="yes",IF('ALC Transition Plans'!AR632=1,"X"," "),"N/A")</f>
        <v xml:space="preserve"> </v>
      </c>
      <c r="H630" s="288">
        <f t="shared" si="42"/>
        <v>2</v>
      </c>
      <c r="I630" s="453" t="str">
        <f>'ALC Transition Plans'!BL632</f>
        <v xml:space="preserve"> </v>
      </c>
    </row>
    <row r="631" spans="1:9" x14ac:dyDescent="0.3">
      <c r="A631" s="289" t="s">
        <v>593</v>
      </c>
      <c r="B631" s="290" t="s">
        <v>608</v>
      </c>
      <c r="C631" s="285" t="str">
        <f>IF('ALC Transition Plans'!$C633="yes", IF('ALC Transition Plans'!E633="X", IF('ALC Transition Plans'!F633,"X"," ")," "),"N/A")</f>
        <v>X</v>
      </c>
      <c r="D631" s="287" t="str">
        <f>IF('ALC Transition Plans'!$C633="yes",IF('ALC Transition Plans'!AP633=1,"X"," "),"N/A")</f>
        <v xml:space="preserve"> </v>
      </c>
      <c r="E631" s="285" t="str">
        <f>IF('ALC Transition Plans'!$O633="yes", IF('ALC Transition Plans'!Q633="X", IF('ALC Transition Plans'!R633,"X"," ")," "),"N/A")</f>
        <v>X</v>
      </c>
      <c r="F631" s="285" t="str">
        <f>IF('ALC Transition Plans'!$O633="yes",IF('ALC Transition Plans'!AQ633=1,"X"," "),"N/A")</f>
        <v xml:space="preserve"> </v>
      </c>
      <c r="G631" s="285" t="str">
        <f>IF('ALC Transition Plans'!$Z633="yes",IF('ALC Transition Plans'!AR633=1,"X"," "),"N/A")</f>
        <v xml:space="preserve"> </v>
      </c>
      <c r="H631" s="288">
        <f t="shared" si="42"/>
        <v>2</v>
      </c>
      <c r="I631" s="453" t="str">
        <f>'ALC Transition Plans'!BL633</f>
        <v xml:space="preserve"> </v>
      </c>
    </row>
    <row r="632" spans="1:9" x14ac:dyDescent="0.3">
      <c r="A632" s="289" t="s">
        <v>593</v>
      </c>
      <c r="B632" s="290" t="s">
        <v>609</v>
      </c>
      <c r="C632" s="285" t="str">
        <f>IF('ALC Transition Plans'!$C634="yes", IF('ALC Transition Plans'!E634="X", IF('ALC Transition Plans'!F634,"X"," ")," "),"N/A")</f>
        <v xml:space="preserve"> </v>
      </c>
      <c r="D632" s="287" t="str">
        <f>IF('ALC Transition Plans'!$C634="yes",IF('ALC Transition Plans'!AP634=1,"X"," "),"N/A")</f>
        <v>X</v>
      </c>
      <c r="E632" s="285" t="str">
        <f>IF('ALC Transition Plans'!$O634="yes", IF('ALC Transition Plans'!Q634="X", IF('ALC Transition Plans'!R634,"X"," ")," "),"N/A")</f>
        <v xml:space="preserve"> </v>
      </c>
      <c r="F632" s="285" t="str">
        <f>IF('ALC Transition Plans'!$O634="yes",IF('ALC Transition Plans'!AQ634=1,"X"," "),"N/A")</f>
        <v>X</v>
      </c>
      <c r="G632" s="285" t="str">
        <f>IF('ALC Transition Plans'!$Z634="yes",IF('ALC Transition Plans'!AR634=1,"X"," "),"N/A")</f>
        <v>X</v>
      </c>
      <c r="H632" s="288">
        <f t="shared" si="42"/>
        <v>3</v>
      </c>
      <c r="I632" s="453" t="str">
        <f>'ALC Transition Plans'!BL634</f>
        <v>F</v>
      </c>
    </row>
    <row r="633" spans="1:9" x14ac:dyDescent="0.3">
      <c r="A633" s="289" t="s">
        <v>593</v>
      </c>
      <c r="B633" s="290" t="s">
        <v>610</v>
      </c>
      <c r="C633" s="285" t="str">
        <f>IF('ALC Transition Plans'!$C635="yes", IF('ALC Transition Plans'!E635="X", IF('ALC Transition Plans'!F635,"X"," ")," "),"N/A")</f>
        <v>X</v>
      </c>
      <c r="D633" s="287" t="str">
        <f>IF('ALC Transition Plans'!$C635="yes",IF('ALC Transition Plans'!AP635=1,"X"," "),"N/A")</f>
        <v xml:space="preserve"> </v>
      </c>
      <c r="E633" s="285" t="str">
        <f>IF('ALC Transition Plans'!$O635="yes", IF('ALC Transition Plans'!Q635="X", IF('ALC Transition Plans'!R635,"X"," ")," "),"N/A")</f>
        <v>X</v>
      </c>
      <c r="F633" s="285" t="str">
        <f>IF('ALC Transition Plans'!$O635="yes",IF('ALC Transition Plans'!AQ635=1,"X"," "),"N/A")</f>
        <v xml:space="preserve"> </v>
      </c>
      <c r="G633" s="285" t="str">
        <f>IF('ALC Transition Plans'!$Z635="yes",IF('ALC Transition Plans'!AR635=1,"X"," "),"N/A")</f>
        <v xml:space="preserve"> </v>
      </c>
      <c r="H633" s="288">
        <f t="shared" si="42"/>
        <v>2</v>
      </c>
      <c r="I633" s="453" t="str">
        <f>'ALC Transition Plans'!BL635</f>
        <v xml:space="preserve"> </v>
      </c>
    </row>
    <row r="634" spans="1:9" x14ac:dyDescent="0.3">
      <c r="A634" s="289" t="s">
        <v>593</v>
      </c>
      <c r="B634" s="290" t="s">
        <v>611</v>
      </c>
      <c r="C634" s="285" t="str">
        <f>IF('ALC Transition Plans'!$C636="yes", IF('ALC Transition Plans'!E636="X", IF('ALC Transition Plans'!F636,"X"," ")," "),"N/A")</f>
        <v xml:space="preserve"> </v>
      </c>
      <c r="D634" s="287" t="str">
        <f>IF('ALC Transition Plans'!$C636="yes",IF('ALC Transition Plans'!AP636=1,"X"," "),"N/A")</f>
        <v>X</v>
      </c>
      <c r="E634" s="285" t="str">
        <f>IF('ALC Transition Plans'!$O636="yes", IF('ALC Transition Plans'!Q636="X", IF('ALC Transition Plans'!R636,"X"," ")," "),"N/A")</f>
        <v xml:space="preserve"> </v>
      </c>
      <c r="F634" s="285" t="str">
        <f>IF('ALC Transition Plans'!$O636="yes",IF('ALC Transition Plans'!AQ636=1,"X"," "),"N/A")</f>
        <v>X</v>
      </c>
      <c r="G634" s="285" t="str">
        <f>IF('ALC Transition Plans'!$Z636="yes",IF('ALC Transition Plans'!AR636=1,"X"," "),"N/A")</f>
        <v>X</v>
      </c>
      <c r="H634" s="288">
        <f t="shared" si="42"/>
        <v>3</v>
      </c>
      <c r="I634" s="453" t="str">
        <f>'ALC Transition Plans'!BL636</f>
        <v>F</v>
      </c>
    </row>
    <row r="635" spans="1:9" x14ac:dyDescent="0.3">
      <c r="A635" s="289" t="s">
        <v>593</v>
      </c>
      <c r="B635" s="290" t="s">
        <v>612</v>
      </c>
      <c r="C635" s="285" t="str">
        <f>IF('ALC Transition Plans'!$C637="yes", IF('ALC Transition Plans'!E637="X", IF('ALC Transition Plans'!F637,"X"," ")," "),"N/A")</f>
        <v>X</v>
      </c>
      <c r="D635" s="287" t="str">
        <f>IF('ALC Transition Plans'!$C637="yes",IF('ALC Transition Plans'!AP637=1,"X"," "),"N/A")</f>
        <v xml:space="preserve"> </v>
      </c>
      <c r="E635" s="285" t="str">
        <f>IF('ALC Transition Plans'!$O637="yes", IF('ALC Transition Plans'!Q637="X", IF('ALC Transition Plans'!R637,"X"," ")," "),"N/A")</f>
        <v>X</v>
      </c>
      <c r="F635" s="285" t="str">
        <f>IF('ALC Transition Plans'!$O637="yes",IF('ALC Transition Plans'!AQ637=1,"X"," "),"N/A")</f>
        <v xml:space="preserve"> </v>
      </c>
      <c r="G635" s="285" t="str">
        <f>IF('ALC Transition Plans'!$Z637="yes",IF('ALC Transition Plans'!AR637=1,"X"," "),"N/A")</f>
        <v xml:space="preserve"> </v>
      </c>
      <c r="H635" s="288">
        <f t="shared" si="42"/>
        <v>2</v>
      </c>
      <c r="I635" s="453" t="str">
        <f>'ALC Transition Plans'!BL637</f>
        <v xml:space="preserve"> </v>
      </c>
    </row>
    <row r="636" spans="1:9" x14ac:dyDescent="0.3">
      <c r="A636" s="289" t="s">
        <v>593</v>
      </c>
      <c r="B636" s="290" t="s">
        <v>1305</v>
      </c>
      <c r="C636" s="285" t="str">
        <f>IF('ALC Transition Plans'!$C638="yes", IF('ALC Transition Plans'!E638="X", IF('ALC Transition Plans'!F638,"X"," ")," "),"N/A")</f>
        <v>X</v>
      </c>
      <c r="D636" s="287" t="str">
        <f>IF('ALC Transition Plans'!$C638="yes",IF('ALC Transition Plans'!AP638=1,"X"," "),"N/A")</f>
        <v xml:space="preserve"> </v>
      </c>
      <c r="E636" s="285" t="str">
        <f>IF('ALC Transition Plans'!$O638="yes", IF('ALC Transition Plans'!Q638="X", IF('ALC Transition Plans'!R638,"X"," ")," "),"N/A")</f>
        <v>X</v>
      </c>
      <c r="F636" s="285" t="str">
        <f>IF('ALC Transition Plans'!$O638="yes",IF('ALC Transition Plans'!AQ638=1,"X"," "),"N/A")</f>
        <v xml:space="preserve"> </v>
      </c>
      <c r="G636" s="285" t="str">
        <f>IF('ALC Transition Plans'!$Z638="yes",IF('ALC Transition Plans'!AR638=1,"X"," "),"N/A")</f>
        <v xml:space="preserve"> </v>
      </c>
      <c r="H636" s="288">
        <f t="shared" ref="H636" si="43">COUNTIF(C636:G636,"X")</f>
        <v>2</v>
      </c>
      <c r="I636" s="453" t="str">
        <f>'ALC Transition Plans'!BL638</f>
        <v xml:space="preserve"> </v>
      </c>
    </row>
    <row r="637" spans="1:9" x14ac:dyDescent="0.3">
      <c r="A637" s="289" t="s">
        <v>614</v>
      </c>
      <c r="B637" s="290" t="s">
        <v>613</v>
      </c>
      <c r="C637" s="285" t="str">
        <f>IF('ALC Transition Plans'!$C639="yes", IF('ALC Transition Plans'!E639="X", IF('ALC Transition Plans'!F639,"X"," ")," "),"N/A")</f>
        <v xml:space="preserve"> </v>
      </c>
      <c r="D637" s="287" t="str">
        <f>IF('ALC Transition Plans'!$C639="yes",IF('ALC Transition Plans'!AP639=1,"X"," "),"N/A")</f>
        <v>X</v>
      </c>
      <c r="E637" s="285" t="str">
        <f>IF('ALC Transition Plans'!$O639="yes", IF('ALC Transition Plans'!Q639="X", IF('ALC Transition Plans'!R639,"X"," ")," "),"N/A")</f>
        <v xml:space="preserve"> </v>
      </c>
      <c r="F637" s="285" t="str">
        <f>IF('ALC Transition Plans'!$O639="yes",IF('ALC Transition Plans'!AQ639=1,"X"," "),"N/A")</f>
        <v>X</v>
      </c>
      <c r="G637" s="285" t="str">
        <f>IF('ALC Transition Plans'!$Z639="yes",IF('ALC Transition Plans'!AR639=1,"X"," "),"N/A")</f>
        <v>X</v>
      </c>
      <c r="H637" s="288">
        <f t="shared" si="42"/>
        <v>3</v>
      </c>
      <c r="I637" s="453" t="str">
        <f>'ALC Transition Plans'!BL639</f>
        <v>F</v>
      </c>
    </row>
    <row r="638" spans="1:9" x14ac:dyDescent="0.3">
      <c r="A638" s="289" t="s">
        <v>614</v>
      </c>
      <c r="B638" s="290" t="s">
        <v>615</v>
      </c>
      <c r="C638" s="285" t="str">
        <f>IF('ALC Transition Plans'!$C640="yes", IF('ALC Transition Plans'!E640="X", IF('ALC Transition Plans'!F640,"X"," ")," "),"N/A")</f>
        <v xml:space="preserve"> </v>
      </c>
      <c r="D638" s="287" t="str">
        <f>IF('ALC Transition Plans'!$C640="yes",IF('ALC Transition Plans'!AP640=1,"X"," "),"N/A")</f>
        <v>X</v>
      </c>
      <c r="E638" s="285" t="str">
        <f>IF('ALC Transition Plans'!$O640="yes", IF('ALC Transition Plans'!Q640="X", IF('ALC Transition Plans'!R640,"X"," ")," "),"N/A")</f>
        <v xml:space="preserve"> </v>
      </c>
      <c r="F638" s="285" t="str">
        <f>IF('ALC Transition Plans'!$O640="yes",IF('ALC Transition Plans'!AQ640=1,"X"," "),"N/A")</f>
        <v>X</v>
      </c>
      <c r="G638" s="285" t="str">
        <f>IF('ALC Transition Plans'!$Z640="yes",IF('ALC Transition Plans'!AR640=1,"X"," "),"N/A")</f>
        <v>X</v>
      </c>
      <c r="H638" s="288">
        <f t="shared" si="42"/>
        <v>3</v>
      </c>
      <c r="I638" s="453" t="str">
        <f>'ALC Transition Plans'!BL640</f>
        <v>F</v>
      </c>
    </row>
    <row r="639" spans="1:9" x14ac:dyDescent="0.3">
      <c r="A639" s="289" t="s">
        <v>617</v>
      </c>
      <c r="B639" s="290" t="s">
        <v>616</v>
      </c>
      <c r="C639" s="285" t="str">
        <f>IF('ALC Transition Plans'!$C641="yes", IF('ALC Transition Plans'!E641="X", IF('ALC Transition Plans'!F641,"X"," ")," "),"N/A")</f>
        <v xml:space="preserve"> </v>
      </c>
      <c r="D639" s="287" t="str">
        <f>IF('ALC Transition Plans'!$C641="yes",IF('ALC Transition Plans'!AP641=1,"X"," "),"N/A")</f>
        <v>X</v>
      </c>
      <c r="E639" s="285" t="str">
        <f>IF('ALC Transition Plans'!$O641="yes", IF('ALC Transition Plans'!Q641="X", IF('ALC Transition Plans'!R641,"X"," ")," "),"N/A")</f>
        <v xml:space="preserve"> </v>
      </c>
      <c r="F639" s="285" t="str">
        <f>IF('ALC Transition Plans'!$O641="yes",IF('ALC Transition Plans'!AQ641=1,"X"," "),"N/A")</f>
        <v>X</v>
      </c>
      <c r="G639" s="285" t="str">
        <f>IF('ALC Transition Plans'!$Z641="yes",IF('ALC Transition Plans'!AR641=1,"X"," "),"N/A")</f>
        <v>X</v>
      </c>
      <c r="H639" s="288">
        <f t="shared" si="42"/>
        <v>3</v>
      </c>
      <c r="I639" s="453" t="str">
        <f>'ALC Transition Plans'!BL641</f>
        <v>F</v>
      </c>
    </row>
    <row r="640" spans="1:9" x14ac:dyDescent="0.3">
      <c r="A640" s="289" t="s">
        <v>617</v>
      </c>
      <c r="B640" s="290" t="s">
        <v>618</v>
      </c>
      <c r="C640" s="285" t="str">
        <f>IF('ALC Transition Plans'!$C642="yes", IF('ALC Transition Plans'!E642="X", IF('ALC Transition Plans'!F642,"X"," ")," "),"N/A")</f>
        <v xml:space="preserve"> </v>
      </c>
      <c r="D640" s="287" t="str">
        <f>IF('ALC Transition Plans'!$C642="yes",IF('ALC Transition Plans'!AP642=1,"X"," "),"N/A")</f>
        <v>X</v>
      </c>
      <c r="E640" s="285" t="str">
        <f>IF('ALC Transition Plans'!$O642="yes", IF('ALC Transition Plans'!Q642="X", IF('ALC Transition Plans'!R642,"X"," ")," "),"N/A")</f>
        <v xml:space="preserve"> </v>
      </c>
      <c r="F640" s="285" t="str">
        <f>IF('ALC Transition Plans'!$O642="yes",IF('ALC Transition Plans'!AQ642=1,"X"," "),"N/A")</f>
        <v>X</v>
      </c>
      <c r="G640" s="285" t="str">
        <f>IF('ALC Transition Plans'!$Z642="yes",IF('ALC Transition Plans'!AR642=1,"X"," "),"N/A")</f>
        <v>X</v>
      </c>
      <c r="H640" s="288">
        <f t="shared" si="42"/>
        <v>3</v>
      </c>
      <c r="I640" s="453" t="str">
        <f>'ALC Transition Plans'!BL642</f>
        <v>F</v>
      </c>
    </row>
    <row r="641" spans="1:9" x14ac:dyDescent="0.3">
      <c r="A641" s="289" t="s">
        <v>617</v>
      </c>
      <c r="B641" s="290" t="s">
        <v>619</v>
      </c>
      <c r="C641" s="285" t="str">
        <f>IF('ALC Transition Plans'!$C643="yes", IF('ALC Transition Plans'!E643="X", IF('ALC Transition Plans'!F643,"X"," ")," "),"N/A")</f>
        <v xml:space="preserve"> </v>
      </c>
      <c r="D641" s="287" t="str">
        <f>IF('ALC Transition Plans'!$C643="yes",IF('ALC Transition Plans'!AP643=1,"X"," "),"N/A")</f>
        <v>X</v>
      </c>
      <c r="E641" s="285" t="str">
        <f>IF('ALC Transition Plans'!$O643="yes", IF('ALC Transition Plans'!Q643="X", IF('ALC Transition Plans'!R643,"X"," ")," "),"N/A")</f>
        <v xml:space="preserve"> </v>
      </c>
      <c r="F641" s="285" t="str">
        <f>IF('ALC Transition Plans'!$O643="yes",IF('ALC Transition Plans'!AQ643=1,"X"," "),"N/A")</f>
        <v>X</v>
      </c>
      <c r="G641" s="285" t="str">
        <f>IF('ALC Transition Plans'!$Z643="yes",IF('ALC Transition Plans'!AR643=1,"X"," "),"N/A")</f>
        <v>X</v>
      </c>
      <c r="H641" s="288">
        <f t="shared" si="42"/>
        <v>3</v>
      </c>
      <c r="I641" s="453" t="str">
        <f>'ALC Transition Plans'!BL643</f>
        <v>F</v>
      </c>
    </row>
    <row r="642" spans="1:9" x14ac:dyDescent="0.3">
      <c r="A642" s="289" t="s">
        <v>617</v>
      </c>
      <c r="B642" s="290" t="s">
        <v>620</v>
      </c>
      <c r="C642" s="285" t="str">
        <f>IF('ALC Transition Plans'!$C644="yes", IF('ALC Transition Plans'!E644="X", IF('ALC Transition Plans'!F644,"X"," ")," "),"N/A")</f>
        <v xml:space="preserve"> </v>
      </c>
      <c r="D642" s="287" t="str">
        <f>IF('ALC Transition Plans'!$C644="yes",IF('ALC Transition Plans'!AP644=1,"X"," "),"N/A")</f>
        <v>X</v>
      </c>
      <c r="E642" s="285" t="str">
        <f>IF('ALC Transition Plans'!$O644="yes", IF('ALC Transition Plans'!Q644="X", IF('ALC Transition Plans'!R644,"X"," ")," "),"N/A")</f>
        <v xml:space="preserve"> </v>
      </c>
      <c r="F642" s="285" t="str">
        <f>IF('ALC Transition Plans'!$O644="yes",IF('ALC Transition Plans'!AQ644=1,"X"," "),"N/A")</f>
        <v>X</v>
      </c>
      <c r="G642" s="285" t="str">
        <f>IF('ALC Transition Plans'!$Z644="yes",IF('ALC Transition Plans'!AR644=1,"X"," "),"N/A")</f>
        <v>X</v>
      </c>
      <c r="H642" s="288">
        <f t="shared" si="42"/>
        <v>3</v>
      </c>
      <c r="I642" s="453" t="str">
        <f>'ALC Transition Plans'!BL644</f>
        <v>F</v>
      </c>
    </row>
    <row r="643" spans="1:9" x14ac:dyDescent="0.3">
      <c r="A643" s="289" t="s">
        <v>617</v>
      </c>
      <c r="B643" s="290" t="s">
        <v>621</v>
      </c>
      <c r="C643" s="285" t="str">
        <f>IF('ALC Transition Plans'!$C645="yes", IF('ALC Transition Plans'!E645="X", IF('ALC Transition Plans'!F645,"X"," ")," "),"N/A")</f>
        <v xml:space="preserve"> </v>
      </c>
      <c r="D643" s="287" t="str">
        <f>IF('ALC Transition Plans'!$C645="yes",IF('ALC Transition Plans'!AP645=1,"X"," "),"N/A")</f>
        <v>X</v>
      </c>
      <c r="E643" s="285" t="str">
        <f>IF('ALC Transition Plans'!$O645="yes", IF('ALC Transition Plans'!Q645="X", IF('ALC Transition Plans'!R645,"X"," ")," "),"N/A")</f>
        <v xml:space="preserve"> </v>
      </c>
      <c r="F643" s="285" t="str">
        <f>IF('ALC Transition Plans'!$O645="yes",IF('ALC Transition Plans'!AQ645=1,"X"," "),"N/A")</f>
        <v>X</v>
      </c>
      <c r="G643" s="285" t="str">
        <f>IF('ALC Transition Plans'!$Z645="yes",IF('ALC Transition Plans'!AR645=1,"X"," "),"N/A")</f>
        <v>X</v>
      </c>
      <c r="H643" s="288">
        <f t="shared" si="42"/>
        <v>3</v>
      </c>
      <c r="I643" s="453" t="str">
        <f>'ALC Transition Plans'!BL645</f>
        <v>F</v>
      </c>
    </row>
    <row r="644" spans="1:9" x14ac:dyDescent="0.3">
      <c r="A644" s="289" t="s">
        <v>617</v>
      </c>
      <c r="B644" s="290" t="s">
        <v>622</v>
      </c>
      <c r="C644" s="285" t="str">
        <f>IF('ALC Transition Plans'!$C646="yes", IF('ALC Transition Plans'!E646="X", IF('ALC Transition Plans'!F646,"X"," ")," "),"N/A")</f>
        <v xml:space="preserve"> </v>
      </c>
      <c r="D644" s="287" t="str">
        <f>IF('ALC Transition Plans'!$C646="yes",IF('ALC Transition Plans'!AP646=1,"X"," "),"N/A")</f>
        <v>X</v>
      </c>
      <c r="E644" s="285" t="str">
        <f>IF('ALC Transition Plans'!$O646="yes", IF('ALC Transition Plans'!Q646="X", IF('ALC Transition Plans'!R646,"X"," ")," "),"N/A")</f>
        <v xml:space="preserve"> </v>
      </c>
      <c r="F644" s="285" t="str">
        <f>IF('ALC Transition Plans'!$O646="yes",IF('ALC Transition Plans'!AQ646=1,"X"," "),"N/A")</f>
        <v>X</v>
      </c>
      <c r="G644" s="285" t="str">
        <f>IF('ALC Transition Plans'!$Z646="yes",IF('ALC Transition Plans'!AR646=1,"X"," "),"N/A")</f>
        <v>X</v>
      </c>
      <c r="H644" s="288">
        <f t="shared" si="42"/>
        <v>3</v>
      </c>
      <c r="I644" s="453" t="str">
        <f>'ALC Transition Plans'!BL646</f>
        <v>F</v>
      </c>
    </row>
    <row r="645" spans="1:9" x14ac:dyDescent="0.3">
      <c r="A645" s="289" t="s">
        <v>617</v>
      </c>
      <c r="B645" s="290" t="s">
        <v>623</v>
      </c>
      <c r="C645" s="285" t="str">
        <f>IF('ALC Transition Plans'!$C647="yes", IF('ALC Transition Plans'!E647="X", IF('ALC Transition Plans'!F647,"X"," ")," "),"N/A")</f>
        <v xml:space="preserve"> </v>
      </c>
      <c r="D645" s="287" t="str">
        <f>IF('ALC Transition Plans'!$C647="yes",IF('ALC Transition Plans'!AP647=1,"X"," "),"N/A")</f>
        <v>X</v>
      </c>
      <c r="E645" s="285" t="str">
        <f>IF('ALC Transition Plans'!$O647="yes", IF('ALC Transition Plans'!Q647="X", IF('ALC Transition Plans'!R647,"X"," ")," "),"N/A")</f>
        <v xml:space="preserve"> </v>
      </c>
      <c r="F645" s="285" t="str">
        <f>IF('ALC Transition Plans'!$O647="yes",IF('ALC Transition Plans'!AQ647=1,"X"," "),"N/A")</f>
        <v>X</v>
      </c>
      <c r="G645" s="285" t="str">
        <f>IF('ALC Transition Plans'!$Z647="yes",IF('ALC Transition Plans'!AR647=1,"X"," "),"N/A")</f>
        <v>X</v>
      </c>
      <c r="H645" s="288">
        <f t="shared" si="42"/>
        <v>3</v>
      </c>
      <c r="I645" s="453" t="str">
        <f>'ALC Transition Plans'!BL647</f>
        <v>F</v>
      </c>
    </row>
    <row r="646" spans="1:9" x14ac:dyDescent="0.3">
      <c r="A646" s="289" t="s">
        <v>617</v>
      </c>
      <c r="B646" s="290" t="s">
        <v>624</v>
      </c>
      <c r="C646" s="285" t="str">
        <f>IF('ALC Transition Plans'!$C648="yes", IF('ALC Transition Plans'!E648="X", IF('ALC Transition Plans'!F648,"X"," ")," "),"N/A")</f>
        <v xml:space="preserve"> </v>
      </c>
      <c r="D646" s="287" t="str">
        <f>IF('ALC Transition Plans'!$C648="yes",IF('ALC Transition Plans'!AP648=1,"X"," "),"N/A")</f>
        <v>X</v>
      </c>
      <c r="E646" s="285" t="str">
        <f>IF('ALC Transition Plans'!$O648="yes", IF('ALC Transition Plans'!Q648="X", IF('ALC Transition Plans'!R648,"X"," ")," "),"N/A")</f>
        <v xml:space="preserve"> </v>
      </c>
      <c r="F646" s="285" t="str">
        <f>IF('ALC Transition Plans'!$O648="yes",IF('ALC Transition Plans'!AQ648=1,"X"," "),"N/A")</f>
        <v>X</v>
      </c>
      <c r="G646" s="285" t="str">
        <f>IF('ALC Transition Plans'!$Z648="yes",IF('ALC Transition Plans'!AR648=1,"X"," "),"N/A")</f>
        <v>X</v>
      </c>
      <c r="H646" s="288">
        <f t="shared" si="42"/>
        <v>3</v>
      </c>
      <c r="I646" s="453" t="str">
        <f>'ALC Transition Plans'!BL648</f>
        <v>F</v>
      </c>
    </row>
    <row r="647" spans="1:9" x14ac:dyDescent="0.3">
      <c r="A647" s="289" t="s">
        <v>617</v>
      </c>
      <c r="B647" s="290" t="s">
        <v>625</v>
      </c>
      <c r="C647" s="285" t="str">
        <f>IF('ALC Transition Plans'!$C649="yes", IF('ALC Transition Plans'!E649="X", IF('ALC Transition Plans'!F649,"X"," ")," "),"N/A")</f>
        <v xml:space="preserve"> </v>
      </c>
      <c r="D647" s="287" t="str">
        <f>IF('ALC Transition Plans'!$C649="yes",IF('ALC Transition Plans'!AP649=1,"X"," "),"N/A")</f>
        <v>X</v>
      </c>
      <c r="E647" s="285" t="str">
        <f>IF('ALC Transition Plans'!$O649="yes", IF('ALC Transition Plans'!Q649="X", IF('ALC Transition Plans'!R649,"X"," ")," "),"N/A")</f>
        <v xml:space="preserve"> </v>
      </c>
      <c r="F647" s="285" t="str">
        <f>IF('ALC Transition Plans'!$O649="yes",IF('ALC Transition Plans'!AQ649=1,"X"," "),"N/A")</f>
        <v>X</v>
      </c>
      <c r="G647" s="285" t="str">
        <f>IF('ALC Transition Plans'!$Z649="yes",IF('ALC Transition Plans'!AR649=1,"X"," "),"N/A")</f>
        <v>X</v>
      </c>
      <c r="H647" s="288">
        <f t="shared" si="42"/>
        <v>3</v>
      </c>
      <c r="I647" s="453" t="str">
        <f>'ALC Transition Plans'!BL649</f>
        <v>F</v>
      </c>
    </row>
    <row r="648" spans="1:9" x14ac:dyDescent="0.3">
      <c r="A648" s="289" t="s">
        <v>617</v>
      </c>
      <c r="B648" s="290" t="s">
        <v>626</v>
      </c>
      <c r="C648" s="285" t="str">
        <f>IF('ALC Transition Plans'!$C650="yes", IF('ALC Transition Plans'!E650="X", IF('ALC Transition Plans'!F650,"X"," ")," "),"N/A")</f>
        <v xml:space="preserve"> </v>
      </c>
      <c r="D648" s="287" t="str">
        <f>IF('ALC Transition Plans'!$C650="yes",IF('ALC Transition Plans'!AP650=1,"X"," "),"N/A")</f>
        <v>X</v>
      </c>
      <c r="E648" s="285" t="str">
        <f>IF('ALC Transition Plans'!$O650="yes", IF('ALC Transition Plans'!Q650="X", IF('ALC Transition Plans'!R650,"X"," ")," "),"N/A")</f>
        <v xml:space="preserve"> </v>
      </c>
      <c r="F648" s="285" t="str">
        <f>IF('ALC Transition Plans'!$O650="yes",IF('ALC Transition Plans'!AQ650=1,"X"," "),"N/A")</f>
        <v>X</v>
      </c>
      <c r="G648" s="285" t="str">
        <f>IF('ALC Transition Plans'!$Z650="yes",IF('ALC Transition Plans'!AR650=1,"X"," "),"N/A")</f>
        <v>X</v>
      </c>
      <c r="H648" s="288">
        <f t="shared" si="42"/>
        <v>3</v>
      </c>
      <c r="I648" s="453" t="str">
        <f>'ALC Transition Plans'!BL650</f>
        <v>F</v>
      </c>
    </row>
    <row r="649" spans="1:9" x14ac:dyDescent="0.3">
      <c r="A649" s="289" t="s">
        <v>617</v>
      </c>
      <c r="B649" s="290" t="s">
        <v>627</v>
      </c>
      <c r="C649" s="285" t="str">
        <f>IF('ALC Transition Plans'!$C651="yes", IF('ALC Transition Plans'!E651="X", IF('ALC Transition Plans'!F651,"X"," ")," "),"N/A")</f>
        <v xml:space="preserve"> </v>
      </c>
      <c r="D649" s="287" t="str">
        <f>IF('ALC Transition Plans'!$C651="yes",IF('ALC Transition Plans'!AP651=1,"X"," "),"N/A")</f>
        <v>X</v>
      </c>
      <c r="E649" s="285" t="str">
        <f>IF('ALC Transition Plans'!$O651="yes", IF('ALC Transition Plans'!Q651="X", IF('ALC Transition Plans'!R651,"X"," ")," "),"N/A")</f>
        <v xml:space="preserve"> </v>
      </c>
      <c r="F649" s="285" t="str">
        <f>IF('ALC Transition Plans'!$O651="yes",IF('ALC Transition Plans'!AQ651=1,"X"," "),"N/A")</f>
        <v>X</v>
      </c>
      <c r="G649" s="285" t="str">
        <f>IF('ALC Transition Plans'!$Z651="yes",IF('ALC Transition Plans'!AR651=1,"X"," "),"N/A")</f>
        <v>X</v>
      </c>
      <c r="H649" s="288">
        <f t="shared" si="42"/>
        <v>3</v>
      </c>
      <c r="I649" s="453" t="str">
        <f>'ALC Transition Plans'!BL651</f>
        <v>F</v>
      </c>
    </row>
    <row r="650" spans="1:9" x14ac:dyDescent="0.3">
      <c r="A650" s="289" t="s">
        <v>8</v>
      </c>
      <c r="B650" s="290" t="s">
        <v>628</v>
      </c>
      <c r="C650" s="285" t="str">
        <f>IF('ALC Transition Plans'!$C652="yes", IF('ALC Transition Plans'!E652="X", IF('ALC Transition Plans'!F652,"X"," ")," "),"N/A")</f>
        <v xml:space="preserve"> </v>
      </c>
      <c r="D650" s="287" t="str">
        <f>IF('ALC Transition Plans'!$C652="yes",IF('ALC Transition Plans'!AP652=1,"X"," "),"N/A")</f>
        <v>X</v>
      </c>
      <c r="E650" s="285" t="str">
        <f>IF('ALC Transition Plans'!$O652="yes", IF('ALC Transition Plans'!Q652="X", IF('ALC Transition Plans'!R652,"X"," ")," "),"N/A")</f>
        <v xml:space="preserve"> </v>
      </c>
      <c r="F650" s="285" t="str">
        <f>IF('ALC Transition Plans'!$O652="yes",IF('ALC Transition Plans'!AQ652=1,"X"," "),"N/A")</f>
        <v>X</v>
      </c>
      <c r="G650" s="285" t="str">
        <f>IF('ALC Transition Plans'!$Z652="yes",IF('ALC Transition Plans'!AR652=1,"X"," "),"N/A")</f>
        <v>X</v>
      </c>
      <c r="H650" s="288">
        <f t="shared" si="42"/>
        <v>3</v>
      </c>
      <c r="I650" s="453" t="str">
        <f>'ALC Transition Plans'!BL652</f>
        <v>F</v>
      </c>
    </row>
    <row r="651" spans="1:9" x14ac:dyDescent="0.3">
      <c r="A651" s="289" t="s">
        <v>8</v>
      </c>
      <c r="B651" s="290" t="s">
        <v>629</v>
      </c>
      <c r="C651" s="285" t="str">
        <f>IF('ALC Transition Plans'!$C653="yes", IF('ALC Transition Plans'!E653="X", IF('ALC Transition Plans'!F653,"X"," ")," "),"N/A")</f>
        <v xml:space="preserve"> </v>
      </c>
      <c r="D651" s="287" t="str">
        <f>IF('ALC Transition Plans'!$C653="yes",IF('ALC Transition Plans'!AP653=1,"X"," "),"N/A")</f>
        <v>X</v>
      </c>
      <c r="E651" s="285" t="str">
        <f>IF('ALC Transition Plans'!$O653="yes", IF('ALC Transition Plans'!Q653="X", IF('ALC Transition Plans'!R653,"X"," ")," "),"N/A")</f>
        <v xml:space="preserve"> </v>
      </c>
      <c r="F651" s="285" t="str">
        <f>IF('ALC Transition Plans'!$O653="yes",IF('ALC Transition Plans'!AQ653=1,"X"," "),"N/A")</f>
        <v>X</v>
      </c>
      <c r="G651" s="285" t="str">
        <f>IF('ALC Transition Plans'!$Z653="yes",IF('ALC Transition Plans'!AR653=1,"X"," "),"N/A")</f>
        <v>N/A</v>
      </c>
      <c r="H651" s="288">
        <f t="shared" si="42"/>
        <v>2</v>
      </c>
      <c r="I651" s="453" t="str">
        <f>'ALC Transition Plans'!BL653</f>
        <v>F</v>
      </c>
    </row>
    <row r="652" spans="1:9" x14ac:dyDescent="0.3">
      <c r="A652" s="289" t="s">
        <v>631</v>
      </c>
      <c r="B652" s="290" t="s">
        <v>630</v>
      </c>
      <c r="C652" s="285" t="str">
        <f>IF('ALC Transition Plans'!$C654="yes", IF('ALC Transition Plans'!E654="X", IF('ALC Transition Plans'!F654,"X"," ")," "),"N/A")</f>
        <v xml:space="preserve"> </v>
      </c>
      <c r="D652" s="287" t="str">
        <f>IF('ALC Transition Plans'!$C654="yes",IF('ALC Transition Plans'!AP654=1,"X"," "),"N/A")</f>
        <v>X</v>
      </c>
      <c r="E652" s="285" t="str">
        <f>IF('ALC Transition Plans'!$O654="yes", IF('ALC Transition Plans'!Q654="X", IF('ALC Transition Plans'!R654,"X"," ")," "),"N/A")</f>
        <v xml:space="preserve"> </v>
      </c>
      <c r="F652" s="285" t="str">
        <f>IF('ALC Transition Plans'!$O654="yes",IF('ALC Transition Plans'!AQ654=1,"X"," "),"N/A")</f>
        <v>X</v>
      </c>
      <c r="G652" s="285" t="str">
        <f>IF('ALC Transition Plans'!$Z654="yes",IF('ALC Transition Plans'!AR654=1,"X"," "),"N/A")</f>
        <v>X</v>
      </c>
      <c r="H652" s="288">
        <f t="shared" si="42"/>
        <v>3</v>
      </c>
      <c r="I652" s="453" t="str">
        <f>'ALC Transition Plans'!BL654</f>
        <v>F</v>
      </c>
    </row>
    <row r="653" spans="1:9" x14ac:dyDescent="0.3">
      <c r="A653" s="289" t="s">
        <v>16</v>
      </c>
      <c r="B653" s="290" t="s">
        <v>632</v>
      </c>
      <c r="C653" s="285" t="str">
        <f>IF('ALC Transition Plans'!$C655="yes", IF('ALC Transition Plans'!E655="X", IF('ALC Transition Plans'!F655,"X"," ")," "),"N/A")</f>
        <v xml:space="preserve"> </v>
      </c>
      <c r="D653" s="287" t="str">
        <f>IF('ALC Transition Plans'!$C655="yes",IF('ALC Transition Plans'!AP655=1,"X"," "),"N/A")</f>
        <v>X</v>
      </c>
      <c r="E653" s="285" t="str">
        <f>IF('ALC Transition Plans'!$O655="yes", IF('ALC Transition Plans'!Q655="X", IF('ALC Transition Plans'!R655,"X"," ")," "),"N/A")</f>
        <v xml:space="preserve"> </v>
      </c>
      <c r="F653" s="285" t="str">
        <f>IF('ALC Transition Plans'!$O655="yes",IF('ALC Transition Plans'!AQ655=1,"X"," "),"N/A")</f>
        <v>X</v>
      </c>
      <c r="G653" s="285" t="str">
        <f>IF('ALC Transition Plans'!$Z655="yes",IF('ALC Transition Plans'!AR655=1,"X"," "),"N/A")</f>
        <v>X</v>
      </c>
      <c r="H653" s="288">
        <f t="shared" si="42"/>
        <v>3</v>
      </c>
      <c r="I653" s="453" t="str">
        <f>'ALC Transition Plans'!BL655</f>
        <v>F</v>
      </c>
    </row>
    <row r="654" spans="1:9" x14ac:dyDescent="0.3">
      <c r="A654" s="289" t="s">
        <v>16</v>
      </c>
      <c r="B654" s="290" t="s">
        <v>1872</v>
      </c>
      <c r="C654" s="285" t="str">
        <f>IF('ALC Transition Plans'!$C656="yes", IF('ALC Transition Plans'!E656="X", IF('ALC Transition Plans'!F656,"X"," ")," "),"N/A")</f>
        <v xml:space="preserve"> </v>
      </c>
      <c r="D654" s="287" t="str">
        <f>IF('ALC Transition Plans'!$C656="yes",IF('ALC Transition Plans'!AP656=1,"X"," "),"N/A")</f>
        <v>X</v>
      </c>
      <c r="E654" s="285" t="str">
        <f>IF('ALC Transition Plans'!$O656="yes", IF('ALC Transition Plans'!Q656="X", IF('ALC Transition Plans'!R656,"X"," ")," "),"N/A")</f>
        <v xml:space="preserve"> </v>
      </c>
      <c r="F654" s="285" t="str">
        <f>IF('ALC Transition Plans'!$O656="yes",IF('ALC Transition Plans'!AQ656=1,"X"," "),"N/A")</f>
        <v>X</v>
      </c>
      <c r="G654" s="285" t="str">
        <f>IF('ALC Transition Plans'!$Z656="yes",IF('ALC Transition Plans'!AR656=1,"X"," "),"N/A")</f>
        <v>X</v>
      </c>
      <c r="H654" s="288">
        <f t="shared" ref="H654" si="44">COUNTIF(C654:G654,"X")</f>
        <v>3</v>
      </c>
      <c r="I654" s="453" t="str">
        <f>'ALC Transition Plans'!BL656</f>
        <v>F</v>
      </c>
    </row>
    <row r="655" spans="1:9" x14ac:dyDescent="0.3">
      <c r="A655" s="289" t="s">
        <v>16</v>
      </c>
      <c r="B655" s="290" t="s">
        <v>633</v>
      </c>
      <c r="C655" s="285" t="str">
        <f>IF('ALC Transition Plans'!$C657="yes", IF('ALC Transition Plans'!E657="X", IF('ALC Transition Plans'!F657,"X"," ")," "),"N/A")</f>
        <v xml:space="preserve"> </v>
      </c>
      <c r="D655" s="287" t="str">
        <f>IF('ALC Transition Plans'!$C657="yes",IF('ALC Transition Plans'!AP657=1,"X"," "),"N/A")</f>
        <v>X</v>
      </c>
      <c r="E655" s="285" t="str">
        <f>IF('ALC Transition Plans'!$O657="yes", IF('ALC Transition Plans'!Q657="X", IF('ALC Transition Plans'!R657,"X"," ")," "),"N/A")</f>
        <v xml:space="preserve"> </v>
      </c>
      <c r="F655" s="285" t="str">
        <f>IF('ALC Transition Plans'!$O657="yes",IF('ALC Transition Plans'!AQ657=1,"X"," "),"N/A")</f>
        <v>X</v>
      </c>
      <c r="G655" s="285" t="str">
        <f>IF('ALC Transition Plans'!$Z657="yes",IF('ALC Transition Plans'!AR657=1,"X"," "),"N/A")</f>
        <v>X</v>
      </c>
      <c r="H655" s="288">
        <f t="shared" si="42"/>
        <v>3</v>
      </c>
      <c r="I655" s="453" t="str">
        <f>'ALC Transition Plans'!BL657</f>
        <v>F</v>
      </c>
    </row>
    <row r="656" spans="1:9" x14ac:dyDescent="0.3">
      <c r="A656" s="289" t="s">
        <v>16</v>
      </c>
      <c r="B656" s="290" t="s">
        <v>634</v>
      </c>
      <c r="C656" s="285" t="str">
        <f>IF('ALC Transition Plans'!$C658="yes", IF('ALC Transition Plans'!E658="X", IF('ALC Transition Plans'!F658,"X"," ")," "),"N/A")</f>
        <v xml:space="preserve"> </v>
      </c>
      <c r="D656" s="287" t="str">
        <f>IF('ALC Transition Plans'!$C658="yes",IF('ALC Transition Plans'!AP658=1,"X"," "),"N/A")</f>
        <v>X</v>
      </c>
      <c r="E656" s="285" t="str">
        <f>IF('ALC Transition Plans'!$O658="yes", IF('ALC Transition Plans'!Q658="X", IF('ALC Transition Plans'!R658,"X"," ")," "),"N/A")</f>
        <v xml:space="preserve"> </v>
      </c>
      <c r="F656" s="285" t="str">
        <f>IF('ALC Transition Plans'!$O658="yes",IF('ALC Transition Plans'!AQ658=1,"X"," "),"N/A")</f>
        <v>X</v>
      </c>
      <c r="G656" s="285" t="str">
        <f>IF('ALC Transition Plans'!$Z658="yes",IF('ALC Transition Plans'!AR658=1,"X"," "),"N/A")</f>
        <v>X</v>
      </c>
      <c r="H656" s="288">
        <f t="shared" si="42"/>
        <v>3</v>
      </c>
      <c r="I656" s="453" t="str">
        <f>'ALC Transition Plans'!BL658</f>
        <v>F</v>
      </c>
    </row>
    <row r="657" spans="1:9" x14ac:dyDescent="0.3">
      <c r="A657" s="289" t="s">
        <v>16</v>
      </c>
      <c r="B657" s="290" t="s">
        <v>635</v>
      </c>
      <c r="C657" s="285" t="str">
        <f>IF('ALC Transition Plans'!$C659="yes", IF('ALC Transition Plans'!E659="X", IF('ALC Transition Plans'!F659,"X"," ")," "),"N/A")</f>
        <v xml:space="preserve"> </v>
      </c>
      <c r="D657" s="287" t="str">
        <f>IF('ALC Transition Plans'!$C659="yes",IF('ALC Transition Plans'!AP659=1,"X"," "),"N/A")</f>
        <v>X</v>
      </c>
      <c r="E657" s="285" t="str">
        <f>IF('ALC Transition Plans'!$O659="yes", IF('ALC Transition Plans'!Q659="X", IF('ALC Transition Plans'!R659,"X"," ")," "),"N/A")</f>
        <v xml:space="preserve"> </v>
      </c>
      <c r="F657" s="285" t="str">
        <f>IF('ALC Transition Plans'!$O659="yes",IF('ALC Transition Plans'!AQ659=1,"X"," "),"N/A")</f>
        <v>X</v>
      </c>
      <c r="G657" s="285" t="str">
        <f>IF('ALC Transition Plans'!$Z659="yes",IF('ALC Transition Plans'!AR659=1,"X"," "),"N/A")</f>
        <v>X</v>
      </c>
      <c r="H657" s="288">
        <f t="shared" si="42"/>
        <v>3</v>
      </c>
      <c r="I657" s="453" t="str">
        <f>'ALC Transition Plans'!BL659</f>
        <v>F</v>
      </c>
    </row>
    <row r="658" spans="1:9" x14ac:dyDescent="0.3">
      <c r="A658" s="289" t="s">
        <v>637</v>
      </c>
      <c r="B658" s="290" t="s">
        <v>636</v>
      </c>
      <c r="C658" s="285" t="str">
        <f>IF('ALC Transition Plans'!$C660="yes", IF('ALC Transition Plans'!E660="X", IF('ALC Transition Plans'!F660,"X"," ")," "),"N/A")</f>
        <v xml:space="preserve"> </v>
      </c>
      <c r="D658" s="287" t="str">
        <f>IF('ALC Transition Plans'!$C660="yes",IF('ALC Transition Plans'!AP660=1,"X"," "),"N/A")</f>
        <v>X</v>
      </c>
      <c r="E658" s="285" t="str">
        <f>IF('ALC Transition Plans'!$O660="yes", IF('ALC Transition Plans'!Q660="X", IF('ALC Transition Plans'!R660,"X"," ")," "),"N/A")</f>
        <v xml:space="preserve"> </v>
      </c>
      <c r="F658" s="285" t="str">
        <f>IF('ALC Transition Plans'!$O660="yes",IF('ALC Transition Plans'!AQ660=1,"X"," "),"N/A")</f>
        <v>X</v>
      </c>
      <c r="G658" s="285" t="str">
        <f>IF('ALC Transition Plans'!$Z660="yes",IF('ALC Transition Plans'!AR660=1,"X"," "),"N/A")</f>
        <v>X</v>
      </c>
      <c r="H658" s="288">
        <f t="shared" si="42"/>
        <v>3</v>
      </c>
      <c r="I658" s="453" t="str">
        <f>'ALC Transition Plans'!BL660</f>
        <v>F</v>
      </c>
    </row>
    <row r="659" spans="1:9" x14ac:dyDescent="0.3">
      <c r="A659" s="289" t="s">
        <v>639</v>
      </c>
      <c r="B659" s="290" t="s">
        <v>638</v>
      </c>
      <c r="C659" s="285" t="str">
        <f>IF('ALC Transition Plans'!$C661="yes", IF('ALC Transition Plans'!E661="X", IF('ALC Transition Plans'!F661,"X"," ")," "),"N/A")</f>
        <v xml:space="preserve"> </v>
      </c>
      <c r="D659" s="287" t="str">
        <f>IF('ALC Transition Plans'!$C661="yes",IF('ALC Transition Plans'!AP661=1,"X"," "),"N/A")</f>
        <v>X</v>
      </c>
      <c r="E659" s="285" t="str">
        <f>IF('ALC Transition Plans'!$O661="yes", IF('ALC Transition Plans'!Q661="X", IF('ALC Transition Plans'!R661,"X"," ")," "),"N/A")</f>
        <v xml:space="preserve"> </v>
      </c>
      <c r="F659" s="285" t="str">
        <f>IF('ALC Transition Plans'!$O661="yes",IF('ALC Transition Plans'!AQ661=1,"X"," "),"N/A")</f>
        <v>X</v>
      </c>
      <c r="G659" s="285" t="str">
        <f>IF('ALC Transition Plans'!$Z661="yes",IF('ALC Transition Plans'!AR661=1,"X"," "),"N/A")</f>
        <v>X</v>
      </c>
      <c r="H659" s="288">
        <f t="shared" si="42"/>
        <v>3</v>
      </c>
      <c r="I659" s="453" t="str">
        <f>'ALC Transition Plans'!BL661</f>
        <v>F</v>
      </c>
    </row>
    <row r="660" spans="1:9" x14ac:dyDescent="0.3">
      <c r="A660" s="289" t="s">
        <v>639</v>
      </c>
      <c r="B660" s="290" t="s">
        <v>640</v>
      </c>
      <c r="C660" s="285" t="str">
        <f>IF('ALC Transition Plans'!$C662="yes", IF('ALC Transition Plans'!E662="X", IF('ALC Transition Plans'!F662,"X"," ")," "),"N/A")</f>
        <v xml:space="preserve"> </v>
      </c>
      <c r="D660" s="287" t="str">
        <f>IF('ALC Transition Plans'!$C662="yes",IF('ALC Transition Plans'!AP662=1,"X"," "),"N/A")</f>
        <v>X</v>
      </c>
      <c r="E660" s="285" t="str">
        <f>IF('ALC Transition Plans'!$O662="yes", IF('ALC Transition Plans'!Q662="X", IF('ALC Transition Plans'!R662,"X"," ")," "),"N/A")</f>
        <v xml:space="preserve"> </v>
      </c>
      <c r="F660" s="285" t="str">
        <f>IF('ALC Transition Plans'!$O662="yes",IF('ALC Transition Plans'!AQ662=1,"X"," "),"N/A")</f>
        <v>X</v>
      </c>
      <c r="G660" s="285" t="str">
        <f>IF('ALC Transition Plans'!$Z662="yes",IF('ALC Transition Plans'!AR662=1,"X"," "),"N/A")</f>
        <v>X</v>
      </c>
      <c r="H660" s="288">
        <f t="shared" si="42"/>
        <v>3</v>
      </c>
      <c r="I660" s="453" t="str">
        <f>'ALC Transition Plans'!BL662</f>
        <v>F</v>
      </c>
    </row>
    <row r="661" spans="1:9" x14ac:dyDescent="0.3">
      <c r="A661" s="289" t="s">
        <v>639</v>
      </c>
      <c r="B661" s="290" t="s">
        <v>641</v>
      </c>
      <c r="C661" s="285" t="str">
        <f>IF('ALC Transition Plans'!$C663="yes", IF('ALC Transition Plans'!E663="X", IF('ALC Transition Plans'!F663,"X"," ")," "),"N/A")</f>
        <v xml:space="preserve"> </v>
      </c>
      <c r="D661" s="287" t="str">
        <f>IF('ALC Transition Plans'!$C663="yes",IF('ALC Transition Plans'!AP663=1,"X"," "),"N/A")</f>
        <v>X</v>
      </c>
      <c r="E661" s="285" t="str">
        <f>IF('ALC Transition Plans'!$O663="yes", IF('ALC Transition Plans'!Q663="X", IF('ALC Transition Plans'!R663,"X"," ")," "),"N/A")</f>
        <v xml:space="preserve"> </v>
      </c>
      <c r="F661" s="285" t="str">
        <f>IF('ALC Transition Plans'!$O663="yes",IF('ALC Transition Plans'!AQ663=1,"X"," "),"N/A")</f>
        <v>X</v>
      </c>
      <c r="G661" s="285" t="str">
        <f>IF('ALC Transition Plans'!$Z663="yes",IF('ALC Transition Plans'!AR663=1,"X"," "),"N/A")</f>
        <v>X</v>
      </c>
      <c r="H661" s="288">
        <f t="shared" si="42"/>
        <v>3</v>
      </c>
      <c r="I661" s="453" t="str">
        <f>'ALC Transition Plans'!BL663</f>
        <v>F</v>
      </c>
    </row>
    <row r="662" spans="1:9" x14ac:dyDescent="0.3">
      <c r="A662" s="289" t="s">
        <v>639</v>
      </c>
      <c r="B662" s="290" t="s">
        <v>642</v>
      </c>
      <c r="C662" s="285" t="str">
        <f>IF('ALC Transition Plans'!$C664="yes", IF('ALC Transition Plans'!E664="X", IF('ALC Transition Plans'!F664,"X"," ")," "),"N/A")</f>
        <v xml:space="preserve"> </v>
      </c>
      <c r="D662" s="287" t="str">
        <f>IF('ALC Transition Plans'!$C664="yes",IF('ALC Transition Plans'!AP664=1,"X"," "),"N/A")</f>
        <v>X</v>
      </c>
      <c r="E662" s="285" t="str">
        <f>IF('ALC Transition Plans'!$O664="yes", IF('ALC Transition Plans'!Q664="X", IF('ALC Transition Plans'!R664,"X"," ")," "),"N/A")</f>
        <v xml:space="preserve"> </v>
      </c>
      <c r="F662" s="285" t="str">
        <f>IF('ALC Transition Plans'!$O664="yes",IF('ALC Transition Plans'!AQ664=1,"X"," "),"N/A")</f>
        <v>X</v>
      </c>
      <c r="G662" s="285" t="str">
        <f>IF('ALC Transition Plans'!$Z664="yes",IF('ALC Transition Plans'!AR664=1,"X"," "),"N/A")</f>
        <v>X</v>
      </c>
      <c r="H662" s="288">
        <f t="shared" si="42"/>
        <v>3</v>
      </c>
      <c r="I662" s="453" t="str">
        <f>'ALC Transition Plans'!BL664</f>
        <v>F</v>
      </c>
    </row>
    <row r="663" spans="1:9" x14ac:dyDescent="0.3">
      <c r="A663" s="289" t="s">
        <v>639</v>
      </c>
      <c r="B663" s="290" t="s">
        <v>643</v>
      </c>
      <c r="C663" s="285" t="str">
        <f>IF('ALC Transition Plans'!$C665="yes", IF('ALC Transition Plans'!E665="X", IF('ALC Transition Plans'!F665,"X"," ")," "),"N/A")</f>
        <v xml:space="preserve"> </v>
      </c>
      <c r="D663" s="287" t="str">
        <f>IF('ALC Transition Plans'!$C665="yes",IF('ALC Transition Plans'!AP665=1,"X"," "),"N/A")</f>
        <v>X</v>
      </c>
      <c r="E663" s="285" t="str">
        <f>IF('ALC Transition Plans'!$O665="yes", IF('ALC Transition Plans'!Q665="X", IF('ALC Transition Plans'!R665,"X"," ")," "),"N/A")</f>
        <v xml:space="preserve"> </v>
      </c>
      <c r="F663" s="285" t="str">
        <f>IF('ALC Transition Plans'!$O665="yes",IF('ALC Transition Plans'!AQ665=1,"X"," "),"N/A")</f>
        <v>X</v>
      </c>
      <c r="G663" s="285" t="str">
        <f>IF('ALC Transition Plans'!$Z665="yes",IF('ALC Transition Plans'!AR665=1,"X"," "),"N/A")</f>
        <v>X</v>
      </c>
      <c r="H663" s="288">
        <f t="shared" si="42"/>
        <v>3</v>
      </c>
      <c r="I663" s="453" t="str">
        <f>'ALC Transition Plans'!BL665</f>
        <v>F</v>
      </c>
    </row>
    <row r="664" spans="1:9" x14ac:dyDescent="0.3">
      <c r="A664" s="289" t="s">
        <v>639</v>
      </c>
      <c r="B664" s="290" t="s">
        <v>644</v>
      </c>
      <c r="C664" s="285" t="str">
        <f>IF('ALC Transition Plans'!$C666="yes", IF('ALC Transition Plans'!E666="X", IF('ALC Transition Plans'!F666,"X"," ")," "),"N/A")</f>
        <v xml:space="preserve"> </v>
      </c>
      <c r="D664" s="287" t="str">
        <f>IF('ALC Transition Plans'!$C666="yes",IF('ALC Transition Plans'!AP666=1,"X"," "),"N/A")</f>
        <v>X</v>
      </c>
      <c r="E664" s="285" t="str">
        <f>IF('ALC Transition Plans'!$O666="yes", IF('ALC Transition Plans'!Q666="X", IF('ALC Transition Plans'!R666,"X"," ")," "),"N/A")</f>
        <v xml:space="preserve"> </v>
      </c>
      <c r="F664" s="285" t="str">
        <f>IF('ALC Transition Plans'!$O666="yes",IF('ALC Transition Plans'!AQ666=1,"X"," "),"N/A")</f>
        <v>X</v>
      </c>
      <c r="G664" s="285" t="str">
        <f>IF('ALC Transition Plans'!$Z666="yes",IF('ALC Transition Plans'!AR666=1,"X"," "),"N/A")</f>
        <v>X</v>
      </c>
      <c r="H664" s="288">
        <f t="shared" si="42"/>
        <v>3</v>
      </c>
      <c r="I664" s="453" t="str">
        <f>'ALC Transition Plans'!BL666</f>
        <v>F</v>
      </c>
    </row>
    <row r="665" spans="1:9" x14ac:dyDescent="0.3">
      <c r="A665" s="289" t="s">
        <v>639</v>
      </c>
      <c r="B665" s="290" t="s">
        <v>645</v>
      </c>
      <c r="C665" s="285" t="str">
        <f>IF('ALC Transition Plans'!$C667="yes", IF('ALC Transition Plans'!E667="X", IF('ALC Transition Plans'!F667,"X"," ")," "),"N/A")</f>
        <v xml:space="preserve"> </v>
      </c>
      <c r="D665" s="287" t="str">
        <f>IF('ALC Transition Plans'!$C667="yes",IF('ALC Transition Plans'!AP667=1,"X"," "),"N/A")</f>
        <v>X</v>
      </c>
      <c r="E665" s="285" t="str">
        <f>IF('ALC Transition Plans'!$O667="yes", IF('ALC Transition Plans'!Q667="X", IF('ALC Transition Plans'!R667,"X"," ")," "),"N/A")</f>
        <v>N/A</v>
      </c>
      <c r="F665" s="285" t="str">
        <f>IF('ALC Transition Plans'!$O667="yes",IF('ALC Transition Plans'!AQ667=1,"X"," "),"N/A")</f>
        <v>N/A</v>
      </c>
      <c r="G665" s="285" t="str">
        <f>IF('ALC Transition Plans'!$Z667="yes",IF('ALC Transition Plans'!AR667=1,"X"," "),"N/A")</f>
        <v>N/A</v>
      </c>
      <c r="H665" s="288">
        <f t="shared" si="42"/>
        <v>1</v>
      </c>
      <c r="I665" s="453" t="str">
        <f>'ALC Transition Plans'!BL667</f>
        <v>F</v>
      </c>
    </row>
    <row r="666" spans="1:9" x14ac:dyDescent="0.3">
      <c r="A666" s="289" t="s">
        <v>647</v>
      </c>
      <c r="B666" s="290" t="s">
        <v>646</v>
      </c>
      <c r="C666" s="285" t="str">
        <f>IF('ALC Transition Plans'!$C668="yes", IF('ALC Transition Plans'!E668="X", IF('ALC Transition Plans'!F668,"X"," ")," "),"N/A")</f>
        <v xml:space="preserve"> </v>
      </c>
      <c r="D666" s="287" t="str">
        <f>IF('ALC Transition Plans'!$C668="yes",IF('ALC Transition Plans'!AP668=1,"X"," "),"N/A")</f>
        <v>X</v>
      </c>
      <c r="E666" s="285" t="str">
        <f>IF('ALC Transition Plans'!$O668="yes", IF('ALC Transition Plans'!Q668="X", IF('ALC Transition Plans'!R668,"X"," ")," "),"N/A")</f>
        <v xml:space="preserve"> </v>
      </c>
      <c r="F666" s="285" t="str">
        <f>IF('ALC Transition Plans'!$O668="yes",IF('ALC Transition Plans'!AQ668=1,"X"," "),"N/A")</f>
        <v>X</v>
      </c>
      <c r="G666" s="285" t="str">
        <f>IF('ALC Transition Plans'!$Z668="yes",IF('ALC Transition Plans'!AR668=1,"X"," "),"N/A")</f>
        <v>X</v>
      </c>
      <c r="H666" s="288">
        <f t="shared" si="42"/>
        <v>3</v>
      </c>
      <c r="I666" s="453" t="str">
        <f>'ALC Transition Plans'!BL668</f>
        <v>F</v>
      </c>
    </row>
    <row r="667" spans="1:9" x14ac:dyDescent="0.3">
      <c r="A667" s="289" t="s">
        <v>649</v>
      </c>
      <c r="B667" s="290" t="s">
        <v>648</v>
      </c>
      <c r="C667" s="285" t="str">
        <f>IF('ALC Transition Plans'!$C669="yes", IF('ALC Transition Plans'!E669="X", IF('ALC Transition Plans'!F669,"X"," ")," "),"N/A")</f>
        <v xml:space="preserve"> </v>
      </c>
      <c r="D667" s="287" t="str">
        <f>IF('ALC Transition Plans'!$C669="yes",IF('ALC Transition Plans'!AP669=1,"X"," "),"N/A")</f>
        <v>X</v>
      </c>
      <c r="E667" s="285" t="str">
        <f>IF('ALC Transition Plans'!$O669="yes", IF('ALC Transition Plans'!Q669="X", IF('ALC Transition Plans'!R669,"X"," ")," "),"N/A")</f>
        <v xml:space="preserve"> </v>
      </c>
      <c r="F667" s="285" t="str">
        <f>IF('ALC Transition Plans'!$O669="yes",IF('ALC Transition Plans'!AQ669=1,"X"," "),"N/A")</f>
        <v>X</v>
      </c>
      <c r="G667" s="285" t="str">
        <f>IF('ALC Transition Plans'!$Z669="yes",IF('ALC Transition Plans'!AR669=1,"X"," "),"N/A")</f>
        <v>X</v>
      </c>
      <c r="H667" s="288">
        <f t="shared" si="42"/>
        <v>3</v>
      </c>
      <c r="I667" s="453" t="str">
        <f>'ALC Transition Plans'!BL669</f>
        <v>F</v>
      </c>
    </row>
    <row r="668" spans="1:9" x14ac:dyDescent="0.3">
      <c r="A668" s="289" t="s">
        <v>649</v>
      </c>
      <c r="B668" s="290" t="s">
        <v>650</v>
      </c>
      <c r="C668" s="285" t="str">
        <f>IF('ALC Transition Plans'!$C670="yes", IF('ALC Transition Plans'!E670="X", IF('ALC Transition Plans'!F670,"X"," ")," "),"N/A")</f>
        <v xml:space="preserve"> </v>
      </c>
      <c r="D668" s="287" t="str">
        <f>IF('ALC Transition Plans'!$C670="yes",IF('ALC Transition Plans'!AP670=1,"X"," "),"N/A")</f>
        <v>X</v>
      </c>
      <c r="E668" s="285" t="str">
        <f>IF('ALC Transition Plans'!$O670="yes", IF('ALC Transition Plans'!Q670="X", IF('ALC Transition Plans'!R670,"X"," ")," "),"N/A")</f>
        <v xml:space="preserve"> </v>
      </c>
      <c r="F668" s="285" t="str">
        <f>IF('ALC Transition Plans'!$O670="yes",IF('ALC Transition Plans'!AQ670=1,"X"," "),"N/A")</f>
        <v>X</v>
      </c>
      <c r="G668" s="285" t="str">
        <f>IF('ALC Transition Plans'!$Z670="yes",IF('ALC Transition Plans'!AR670=1,"X"," "),"N/A")</f>
        <v>X</v>
      </c>
      <c r="H668" s="288">
        <f t="shared" si="42"/>
        <v>3</v>
      </c>
      <c r="I668" s="453" t="str">
        <f>'ALC Transition Plans'!BL670</f>
        <v>F</v>
      </c>
    </row>
    <row r="669" spans="1:9" x14ac:dyDescent="0.3">
      <c r="A669" s="289" t="s">
        <v>649</v>
      </c>
      <c r="B669" s="290" t="s">
        <v>651</v>
      </c>
      <c r="C669" s="285" t="str">
        <f>IF('ALC Transition Plans'!$C671="yes", IF('ALC Transition Plans'!E671="X", IF('ALC Transition Plans'!F671,"X"," ")," "),"N/A")</f>
        <v xml:space="preserve"> </v>
      </c>
      <c r="D669" s="287" t="str">
        <f>IF('ALC Transition Plans'!$C671="yes",IF('ALC Transition Plans'!AP671=1,"X"," "),"N/A")</f>
        <v>X</v>
      </c>
      <c r="E669" s="285" t="str">
        <f>IF('ALC Transition Plans'!$O671="yes", IF('ALC Transition Plans'!Q671="X", IF('ALC Transition Plans'!R671,"X"," ")," "),"N/A")</f>
        <v xml:space="preserve"> </v>
      </c>
      <c r="F669" s="285" t="str">
        <f>IF('ALC Transition Plans'!$O671="yes",IF('ALC Transition Plans'!AQ671=1,"X"," "),"N/A")</f>
        <v>X</v>
      </c>
      <c r="G669" s="285" t="str">
        <f>IF('ALC Transition Plans'!$Z671="yes",IF('ALC Transition Plans'!AR671=1,"X"," "),"N/A")</f>
        <v>X</v>
      </c>
      <c r="H669" s="288">
        <f t="shared" si="42"/>
        <v>3</v>
      </c>
      <c r="I669" s="453" t="str">
        <f>'ALC Transition Plans'!BL671</f>
        <v>F</v>
      </c>
    </row>
    <row r="670" spans="1:9" x14ac:dyDescent="0.3">
      <c r="A670" s="289" t="s">
        <v>649</v>
      </c>
      <c r="B670" s="290" t="s">
        <v>652</v>
      </c>
      <c r="C670" s="285" t="str">
        <f>IF('ALC Transition Plans'!$C672="yes", IF('ALC Transition Plans'!E672="X", IF('ALC Transition Plans'!F672,"X"," ")," "),"N/A")</f>
        <v xml:space="preserve"> </v>
      </c>
      <c r="D670" s="287" t="str">
        <f>IF('ALC Transition Plans'!$C672="yes",IF('ALC Transition Plans'!AP672=1,"X"," "),"N/A")</f>
        <v>X</v>
      </c>
      <c r="E670" s="285" t="str">
        <f>IF('ALC Transition Plans'!$O672="yes", IF('ALC Transition Plans'!Q672="X", IF('ALC Transition Plans'!R672,"X"," ")," "),"N/A")</f>
        <v xml:space="preserve"> </v>
      </c>
      <c r="F670" s="285" t="str">
        <f>IF('ALC Transition Plans'!$O672="yes",IF('ALC Transition Plans'!AQ672=1,"X"," "),"N/A")</f>
        <v>X</v>
      </c>
      <c r="G670" s="285" t="str">
        <f>IF('ALC Transition Plans'!$Z672="yes",IF('ALC Transition Plans'!AR672=1,"X"," "),"N/A")</f>
        <v>X</v>
      </c>
      <c r="H670" s="288">
        <f t="shared" si="42"/>
        <v>3</v>
      </c>
      <c r="I670" s="453" t="str">
        <f>'ALC Transition Plans'!BL672</f>
        <v>F</v>
      </c>
    </row>
    <row r="671" spans="1:9" x14ac:dyDescent="0.3">
      <c r="A671" s="289" t="s">
        <v>649</v>
      </c>
      <c r="B671" s="290" t="s">
        <v>653</v>
      </c>
      <c r="C671" s="285" t="str">
        <f>IF('ALC Transition Plans'!$C673="yes", IF('ALC Transition Plans'!E673="X", IF('ALC Transition Plans'!F673,"X"," ")," "),"N/A")</f>
        <v xml:space="preserve"> </v>
      </c>
      <c r="D671" s="287" t="str">
        <f>IF('ALC Transition Plans'!$C673="yes",IF('ALC Transition Plans'!AP673=1,"X"," "),"N/A")</f>
        <v>X</v>
      </c>
      <c r="E671" s="285" t="str">
        <f>IF('ALC Transition Plans'!$O673="yes", IF('ALC Transition Plans'!Q673="X", IF('ALC Transition Plans'!R673,"X"," ")," "),"N/A")</f>
        <v xml:space="preserve"> </v>
      </c>
      <c r="F671" s="285" t="str">
        <f>IF('ALC Transition Plans'!$O673="yes",IF('ALC Transition Plans'!AQ673=1,"X"," "),"N/A")</f>
        <v>X</v>
      </c>
      <c r="G671" s="285" t="str">
        <f>IF('ALC Transition Plans'!$Z673="yes",IF('ALC Transition Plans'!AR673=1,"X"," "),"N/A")</f>
        <v>X</v>
      </c>
      <c r="H671" s="288">
        <f t="shared" si="42"/>
        <v>3</v>
      </c>
      <c r="I671" s="453" t="str">
        <f>'ALC Transition Plans'!BL673</f>
        <v>F</v>
      </c>
    </row>
    <row r="672" spans="1:9" x14ac:dyDescent="0.3">
      <c r="A672" s="289" t="s">
        <v>649</v>
      </c>
      <c r="B672" s="290" t="s">
        <v>654</v>
      </c>
      <c r="C672" s="285" t="str">
        <f>IF('ALC Transition Plans'!$C674="yes", IF('ALC Transition Plans'!E674="X", IF('ALC Transition Plans'!F674,"X"," ")," "),"N/A")</f>
        <v xml:space="preserve"> </v>
      </c>
      <c r="D672" s="287" t="str">
        <f>IF('ALC Transition Plans'!$C674="yes",IF('ALC Transition Plans'!AP674=1,"X"," "),"N/A")</f>
        <v>X</v>
      </c>
      <c r="E672" s="285" t="str">
        <f>IF('ALC Transition Plans'!$O674="yes", IF('ALC Transition Plans'!Q674="X", IF('ALC Transition Plans'!R674,"X"," ")," "),"N/A")</f>
        <v xml:space="preserve"> </v>
      </c>
      <c r="F672" s="285" t="str">
        <f>IF('ALC Transition Plans'!$O674="yes",IF('ALC Transition Plans'!AQ674=1,"X"," "),"N/A")</f>
        <v>X</v>
      </c>
      <c r="G672" s="285" t="str">
        <f>IF('ALC Transition Plans'!$Z674="yes",IF('ALC Transition Plans'!AR674=1,"X"," "),"N/A")</f>
        <v>X</v>
      </c>
      <c r="H672" s="288">
        <f t="shared" si="42"/>
        <v>3</v>
      </c>
      <c r="I672" s="453" t="str">
        <f>'ALC Transition Plans'!BL674</f>
        <v>F</v>
      </c>
    </row>
    <row r="673" spans="1:9" x14ac:dyDescent="0.3">
      <c r="A673" s="289" t="s">
        <v>649</v>
      </c>
      <c r="B673" s="290" t="s">
        <v>655</v>
      </c>
      <c r="C673" s="285" t="str">
        <f>IF('ALC Transition Plans'!$C675="yes", IF('ALC Transition Plans'!E675="X", IF('ALC Transition Plans'!F675,"X"," ")," "),"N/A")</f>
        <v xml:space="preserve"> </v>
      </c>
      <c r="D673" s="287" t="str">
        <f>IF('ALC Transition Plans'!$C675="yes",IF('ALC Transition Plans'!AP675=1,"X"," "),"N/A")</f>
        <v>X</v>
      </c>
      <c r="E673" s="285" t="str">
        <f>IF('ALC Transition Plans'!$O675="yes", IF('ALC Transition Plans'!Q675="X", IF('ALC Transition Plans'!R675,"X"," ")," "),"N/A")</f>
        <v xml:space="preserve"> </v>
      </c>
      <c r="F673" s="285" t="str">
        <f>IF('ALC Transition Plans'!$O675="yes",IF('ALC Transition Plans'!AQ675=1,"X"," "),"N/A")</f>
        <v>X</v>
      </c>
      <c r="G673" s="285" t="str">
        <f>IF('ALC Transition Plans'!$Z675="yes",IF('ALC Transition Plans'!AR675=1,"X"," "),"N/A")</f>
        <v>X</v>
      </c>
      <c r="H673" s="288">
        <f t="shared" si="42"/>
        <v>3</v>
      </c>
      <c r="I673" s="453" t="str">
        <f>'ALC Transition Plans'!BL675</f>
        <v>F</v>
      </c>
    </row>
    <row r="674" spans="1:9" x14ac:dyDescent="0.3">
      <c r="A674" s="289" t="s">
        <v>649</v>
      </c>
      <c r="B674" s="290" t="s">
        <v>656</v>
      </c>
      <c r="C674" s="285" t="str">
        <f>IF('ALC Transition Plans'!$C676="yes", IF('ALC Transition Plans'!E676="X", IF('ALC Transition Plans'!F676,"X"," ")," "),"N/A")</f>
        <v xml:space="preserve"> </v>
      </c>
      <c r="D674" s="287" t="str">
        <f>IF('ALC Transition Plans'!$C676="yes",IF('ALC Transition Plans'!AP676=1,"X"," "),"N/A")</f>
        <v>X</v>
      </c>
      <c r="E674" s="285" t="str">
        <f>IF('ALC Transition Plans'!$O676="yes", IF('ALC Transition Plans'!Q676="X", IF('ALC Transition Plans'!R676,"X"," ")," "),"N/A")</f>
        <v xml:space="preserve"> </v>
      </c>
      <c r="F674" s="285" t="str">
        <f>IF('ALC Transition Plans'!$O676="yes",IF('ALC Transition Plans'!AQ676=1,"X"," "),"N/A")</f>
        <v>X</v>
      </c>
      <c r="G674" s="285" t="str">
        <f>IF('ALC Transition Plans'!$Z676="yes",IF('ALC Transition Plans'!AR676=1,"X"," "),"N/A")</f>
        <v>X</v>
      </c>
      <c r="H674" s="288">
        <f t="shared" si="42"/>
        <v>3</v>
      </c>
      <c r="I674" s="453" t="str">
        <f>'ALC Transition Plans'!BL676</f>
        <v>F</v>
      </c>
    </row>
    <row r="675" spans="1:9" x14ac:dyDescent="0.3">
      <c r="A675" s="289" t="s">
        <v>649</v>
      </c>
      <c r="B675" s="290" t="s">
        <v>657</v>
      </c>
      <c r="C675" s="285" t="str">
        <f>IF('ALC Transition Plans'!$C677="yes", IF('ALC Transition Plans'!E677="X", IF('ALC Transition Plans'!F677,"X"," ")," "),"N/A")</f>
        <v xml:space="preserve"> </v>
      </c>
      <c r="D675" s="287" t="str">
        <f>IF('ALC Transition Plans'!$C677="yes",IF('ALC Transition Plans'!AP677=1,"X"," "),"N/A")</f>
        <v>X</v>
      </c>
      <c r="E675" s="285" t="str">
        <f>IF('ALC Transition Plans'!$O677="yes", IF('ALC Transition Plans'!Q677="X", IF('ALC Transition Plans'!R677,"X"," ")," "),"N/A")</f>
        <v xml:space="preserve"> </v>
      </c>
      <c r="F675" s="285" t="str">
        <f>IF('ALC Transition Plans'!$O677="yes",IF('ALC Transition Plans'!AQ677=1,"X"," "),"N/A")</f>
        <v>X</v>
      </c>
      <c r="G675" s="285" t="str">
        <f>IF('ALC Transition Plans'!$Z677="yes",IF('ALC Transition Plans'!AR677=1,"X"," "),"N/A")</f>
        <v>X</v>
      </c>
      <c r="H675" s="288">
        <f t="shared" si="42"/>
        <v>3</v>
      </c>
      <c r="I675" s="453" t="str">
        <f>'ALC Transition Plans'!BL677</f>
        <v>F</v>
      </c>
    </row>
    <row r="676" spans="1:9" x14ac:dyDescent="0.3">
      <c r="A676" s="289" t="s">
        <v>649</v>
      </c>
      <c r="B676" s="290" t="s">
        <v>658</v>
      </c>
      <c r="C676" s="285" t="str">
        <f>IF('ALC Transition Plans'!$C678="yes", IF('ALC Transition Plans'!E678="X", IF('ALC Transition Plans'!F678,"X"," ")," "),"N/A")</f>
        <v xml:space="preserve"> </v>
      </c>
      <c r="D676" s="287" t="str">
        <f>IF('ALC Transition Plans'!$C678="yes",IF('ALC Transition Plans'!AP678=1,"X"," "),"N/A")</f>
        <v>X</v>
      </c>
      <c r="E676" s="285" t="str">
        <f>IF('ALC Transition Plans'!$O678="yes", IF('ALC Transition Plans'!Q678="X", IF('ALC Transition Plans'!R678,"X"," ")," "),"N/A")</f>
        <v xml:space="preserve"> </v>
      </c>
      <c r="F676" s="285" t="str">
        <f>IF('ALC Transition Plans'!$O678="yes",IF('ALC Transition Plans'!AQ678=1,"X"," "),"N/A")</f>
        <v>X</v>
      </c>
      <c r="G676" s="285" t="str">
        <f>IF('ALC Transition Plans'!$Z678="yes",IF('ALC Transition Plans'!AR678=1,"X"," "),"N/A")</f>
        <v>X</v>
      </c>
      <c r="H676" s="288">
        <f t="shared" si="42"/>
        <v>3</v>
      </c>
      <c r="I676" s="453" t="str">
        <f>'ALC Transition Plans'!BL678</f>
        <v>F</v>
      </c>
    </row>
    <row r="677" spans="1:9" x14ac:dyDescent="0.3">
      <c r="A677" s="289" t="s">
        <v>649</v>
      </c>
      <c r="B677" s="290" t="s">
        <v>659</v>
      </c>
      <c r="C677" s="285" t="str">
        <f>IF('ALC Transition Plans'!$C679="yes", IF('ALC Transition Plans'!E679="X", IF('ALC Transition Plans'!F679,"X"," ")," "),"N/A")</f>
        <v xml:space="preserve"> </v>
      </c>
      <c r="D677" s="287" t="str">
        <f>IF('ALC Transition Plans'!$C679="yes",IF('ALC Transition Plans'!AP679=1,"X"," "),"N/A")</f>
        <v>X</v>
      </c>
      <c r="E677" s="285" t="str">
        <f>IF('ALC Transition Plans'!$O679="yes", IF('ALC Transition Plans'!Q679="X", IF('ALC Transition Plans'!R679,"X"," ")," "),"N/A")</f>
        <v xml:space="preserve"> </v>
      </c>
      <c r="F677" s="285" t="str">
        <f>IF('ALC Transition Plans'!$O679="yes",IF('ALC Transition Plans'!AQ679=1,"X"," "),"N/A")</f>
        <v>X</v>
      </c>
      <c r="G677" s="285" t="str">
        <f>IF('ALC Transition Plans'!$Z679="yes",IF('ALC Transition Plans'!AR679=1,"X"," "),"N/A")</f>
        <v>X</v>
      </c>
      <c r="H677" s="288">
        <f t="shared" ref="H677:H749" si="45">COUNTIF(C677:G677,"X")</f>
        <v>3</v>
      </c>
      <c r="I677" s="453" t="str">
        <f>'ALC Transition Plans'!BL679</f>
        <v>F</v>
      </c>
    </row>
    <row r="678" spans="1:9" x14ac:dyDescent="0.3">
      <c r="A678" s="289" t="s">
        <v>649</v>
      </c>
      <c r="B678" s="290" t="s">
        <v>660</v>
      </c>
      <c r="C678" s="285" t="str">
        <f>IF('ALC Transition Plans'!$C680="yes", IF('ALC Transition Plans'!E680="X", IF('ALC Transition Plans'!F680,"X"," ")," "),"N/A")</f>
        <v xml:space="preserve"> </v>
      </c>
      <c r="D678" s="287" t="str">
        <f>IF('ALC Transition Plans'!$C680="yes",IF('ALC Transition Plans'!AP680=1,"X"," "),"N/A")</f>
        <v>X</v>
      </c>
      <c r="E678" s="285" t="str">
        <f>IF('ALC Transition Plans'!$O680="yes", IF('ALC Transition Plans'!Q680="X", IF('ALC Transition Plans'!R680,"X"," ")," "),"N/A")</f>
        <v xml:space="preserve"> </v>
      </c>
      <c r="F678" s="285" t="str">
        <f>IF('ALC Transition Plans'!$O680="yes",IF('ALC Transition Plans'!AQ680=1,"X"," "),"N/A")</f>
        <v>X</v>
      </c>
      <c r="G678" s="285" t="str">
        <f>IF('ALC Transition Plans'!$Z680="yes",IF('ALC Transition Plans'!AR680=1,"X"," "),"N/A")</f>
        <v>X</v>
      </c>
      <c r="H678" s="288">
        <f t="shared" si="45"/>
        <v>3</v>
      </c>
      <c r="I678" s="453" t="str">
        <f>'ALC Transition Plans'!BL680</f>
        <v>F</v>
      </c>
    </row>
    <row r="679" spans="1:9" x14ac:dyDescent="0.3">
      <c r="A679" s="289" t="s">
        <v>649</v>
      </c>
      <c r="B679" s="290" t="s">
        <v>661</v>
      </c>
      <c r="C679" s="285" t="str">
        <f>IF('ALC Transition Plans'!$C681="yes", IF('ALC Transition Plans'!E681="X", IF('ALC Transition Plans'!F681,"X"," ")," "),"N/A")</f>
        <v xml:space="preserve"> </v>
      </c>
      <c r="D679" s="287" t="str">
        <f>IF('ALC Transition Plans'!$C681="yes",IF('ALC Transition Plans'!AP681=1,"X"," "),"N/A")</f>
        <v>X</v>
      </c>
      <c r="E679" s="285" t="str">
        <f>IF('ALC Transition Plans'!$O681="yes", IF('ALC Transition Plans'!Q681="X", IF('ALC Transition Plans'!R681,"X"," ")," "),"N/A")</f>
        <v xml:space="preserve"> </v>
      </c>
      <c r="F679" s="285" t="str">
        <f>IF('ALC Transition Plans'!$O681="yes",IF('ALC Transition Plans'!AQ681=1,"X"," "),"N/A")</f>
        <v>X</v>
      </c>
      <c r="G679" s="285" t="str">
        <f>IF('ALC Transition Plans'!$Z681="yes",IF('ALC Transition Plans'!AR681=1,"X"," "),"N/A")</f>
        <v>X</v>
      </c>
      <c r="H679" s="288">
        <f t="shared" si="45"/>
        <v>3</v>
      </c>
      <c r="I679" s="453" t="str">
        <f>'ALC Transition Plans'!BL681</f>
        <v>F</v>
      </c>
    </row>
    <row r="680" spans="1:9" x14ac:dyDescent="0.3">
      <c r="A680" s="289" t="s">
        <v>649</v>
      </c>
      <c r="B680" s="290" t="s">
        <v>662</v>
      </c>
      <c r="C680" s="285" t="str">
        <f>IF('ALC Transition Plans'!$C682="yes", IF('ALC Transition Plans'!E682="X", IF('ALC Transition Plans'!F682,"X"," ")," "),"N/A")</f>
        <v xml:space="preserve"> </v>
      </c>
      <c r="D680" s="287" t="str">
        <f>IF('ALC Transition Plans'!$C682="yes",IF('ALC Transition Plans'!AP682=1,"X"," "),"N/A")</f>
        <v>X</v>
      </c>
      <c r="E680" s="285" t="str">
        <f>IF('ALC Transition Plans'!$O682="yes", IF('ALC Transition Plans'!Q682="X", IF('ALC Transition Plans'!R682,"X"," ")," "),"N/A")</f>
        <v xml:space="preserve"> </v>
      </c>
      <c r="F680" s="285" t="str">
        <f>IF('ALC Transition Plans'!$O682="yes",IF('ALC Transition Plans'!AQ682=1,"X"," "),"N/A")</f>
        <v>X</v>
      </c>
      <c r="G680" s="285" t="str">
        <f>IF('ALC Transition Plans'!$Z682="yes",IF('ALC Transition Plans'!AR682=1,"X"," "),"N/A")</f>
        <v>X</v>
      </c>
      <c r="H680" s="288">
        <f t="shared" si="45"/>
        <v>3</v>
      </c>
      <c r="I680" s="453" t="str">
        <f>'ALC Transition Plans'!BL682</f>
        <v>F</v>
      </c>
    </row>
    <row r="681" spans="1:9" x14ac:dyDescent="0.3">
      <c r="A681" s="289" t="s">
        <v>649</v>
      </c>
      <c r="B681" s="290" t="s">
        <v>663</v>
      </c>
      <c r="C681" s="285" t="str">
        <f>IF('ALC Transition Plans'!$C683="yes", IF('ALC Transition Plans'!E683="X", IF('ALC Transition Plans'!F683,"X"," ")," "),"N/A")</f>
        <v xml:space="preserve"> </v>
      </c>
      <c r="D681" s="287" t="str">
        <f>IF('ALC Transition Plans'!$C683="yes",IF('ALC Transition Plans'!AP683=1,"X"," "),"N/A")</f>
        <v>X</v>
      </c>
      <c r="E681" s="285" t="str">
        <f>IF('ALC Transition Plans'!$O683="yes", IF('ALC Transition Plans'!Q683="X", IF('ALC Transition Plans'!R683,"X"," ")," "),"N/A")</f>
        <v xml:space="preserve"> </v>
      </c>
      <c r="F681" s="285" t="str">
        <f>IF('ALC Transition Plans'!$O683="yes",IF('ALC Transition Plans'!AQ683=1,"X"," "),"N/A")</f>
        <v>X</v>
      </c>
      <c r="G681" s="285" t="str">
        <f>IF('ALC Transition Plans'!$Z683="yes",IF('ALC Transition Plans'!AR683=1,"X"," "),"N/A")</f>
        <v>X</v>
      </c>
      <c r="H681" s="288">
        <f t="shared" si="45"/>
        <v>3</v>
      </c>
      <c r="I681" s="453" t="str">
        <f>'ALC Transition Plans'!BL683</f>
        <v>F</v>
      </c>
    </row>
    <row r="682" spans="1:9" x14ac:dyDescent="0.3">
      <c r="A682" s="289" t="s">
        <v>649</v>
      </c>
      <c r="B682" s="290" t="s">
        <v>664</v>
      </c>
      <c r="C682" s="285" t="str">
        <f>IF('ALC Transition Plans'!$C684="yes", IF('ALC Transition Plans'!E684="X", IF('ALC Transition Plans'!F684,"X"," ")," "),"N/A")</f>
        <v xml:space="preserve"> </v>
      </c>
      <c r="D682" s="287" t="str">
        <f>IF('ALC Transition Plans'!$C684="yes",IF('ALC Transition Plans'!AP684=1,"X"," "),"N/A")</f>
        <v>X</v>
      </c>
      <c r="E682" s="285" t="str">
        <f>IF('ALC Transition Plans'!$O684="yes", IF('ALC Transition Plans'!Q684="X", IF('ALC Transition Plans'!R684,"X"," ")," "),"N/A")</f>
        <v xml:space="preserve"> </v>
      </c>
      <c r="F682" s="285" t="str">
        <f>IF('ALC Transition Plans'!$O684="yes",IF('ALC Transition Plans'!AQ684=1,"X"," "),"N/A")</f>
        <v>X</v>
      </c>
      <c r="G682" s="285" t="str">
        <f>IF('ALC Transition Plans'!$Z684="yes",IF('ALC Transition Plans'!AR684=1,"X"," "),"N/A")</f>
        <v>X</v>
      </c>
      <c r="H682" s="288">
        <f t="shared" si="45"/>
        <v>3</v>
      </c>
      <c r="I682" s="453" t="str">
        <f>'ALC Transition Plans'!BL684</f>
        <v>F</v>
      </c>
    </row>
    <row r="683" spans="1:9" x14ac:dyDescent="0.3">
      <c r="A683" s="289" t="s">
        <v>649</v>
      </c>
      <c r="B683" s="290" t="s">
        <v>1662</v>
      </c>
      <c r="C683" s="285" t="str">
        <f>IF('ALC Transition Plans'!$C685="yes", IF('ALC Transition Plans'!E685="X", IF('ALC Transition Plans'!F685,"X"," ")," "),"N/A")</f>
        <v>N/A</v>
      </c>
      <c r="D683" s="287" t="str">
        <f>IF('ALC Transition Plans'!$C685="yes",IF('ALC Transition Plans'!AP685=1,"X"," "),"N/A")</f>
        <v>N/A</v>
      </c>
      <c r="E683" s="285" t="str">
        <f>IF('ALC Transition Plans'!$O685="yes", IF('ALC Transition Plans'!Q685="X", IF('ALC Transition Plans'!R685,"X"," ")," "),"N/A")</f>
        <v>N/A</v>
      </c>
      <c r="F683" s="285" t="str">
        <f>IF('ALC Transition Plans'!$O685="yes",IF('ALC Transition Plans'!AQ685=1,"X"," "),"N/A")</f>
        <v>N/A</v>
      </c>
      <c r="G683" s="285" t="str">
        <f>IF('ALC Transition Plans'!$Z685="yes",IF('ALC Transition Plans'!AR685=1,"X"," "),"N/A")</f>
        <v>X</v>
      </c>
      <c r="H683" s="288">
        <f t="shared" ref="H683" si="46">COUNTIF(C683:G683,"X")</f>
        <v>1</v>
      </c>
      <c r="I683" s="453" t="str">
        <f>'ALC Transition Plans'!BL685</f>
        <v>F</v>
      </c>
    </row>
    <row r="684" spans="1:9" x14ac:dyDescent="0.3">
      <c r="A684" s="289" t="s">
        <v>649</v>
      </c>
      <c r="B684" s="290" t="s">
        <v>665</v>
      </c>
      <c r="C684" s="285" t="str">
        <f>IF('ALC Transition Plans'!$C686="yes", IF('ALC Transition Plans'!E686="X", IF('ALC Transition Plans'!F686,"X"," ")," "),"N/A")</f>
        <v xml:space="preserve"> </v>
      </c>
      <c r="D684" s="287" t="str">
        <f>IF('ALC Transition Plans'!$C686="yes",IF('ALC Transition Plans'!AP686=1,"X"," "),"N/A")</f>
        <v>X</v>
      </c>
      <c r="E684" s="285" t="str">
        <f>IF('ALC Transition Plans'!$O686="yes", IF('ALC Transition Plans'!Q686="X", IF('ALC Transition Plans'!R686,"X"," ")," "),"N/A")</f>
        <v xml:space="preserve"> </v>
      </c>
      <c r="F684" s="285" t="str">
        <f>IF('ALC Transition Plans'!$O686="yes",IF('ALC Transition Plans'!AQ686=1,"X"," "),"N/A")</f>
        <v>X</v>
      </c>
      <c r="G684" s="285" t="str">
        <f>IF('ALC Transition Plans'!$Z686="yes",IF('ALC Transition Plans'!AR686=1,"X"," "),"N/A")</f>
        <v>X</v>
      </c>
      <c r="H684" s="288">
        <f t="shared" si="45"/>
        <v>3</v>
      </c>
      <c r="I684" s="453" t="str">
        <f>'ALC Transition Plans'!BL686</f>
        <v>F</v>
      </c>
    </row>
    <row r="685" spans="1:9" x14ac:dyDescent="0.3">
      <c r="A685" s="289" t="s">
        <v>649</v>
      </c>
      <c r="B685" s="290" t="s">
        <v>1659</v>
      </c>
      <c r="C685" s="285" t="str">
        <f>IF('ALC Transition Plans'!$C687="yes", IF('ALC Transition Plans'!E687="X", IF('ALC Transition Plans'!F687,"X"," ")," "),"N/A")</f>
        <v xml:space="preserve"> </v>
      </c>
      <c r="D685" s="287" t="str">
        <f>IF('ALC Transition Plans'!$C687="yes",IF('ALC Transition Plans'!AP687=1,"X"," "),"N/A")</f>
        <v>X</v>
      </c>
      <c r="E685" s="285" t="str">
        <f>IF('ALC Transition Plans'!$O687="yes", IF('ALC Transition Plans'!Q687="X", IF('ALC Transition Plans'!R687,"X"," ")," "),"N/A")</f>
        <v xml:space="preserve"> </v>
      </c>
      <c r="F685" s="285" t="str">
        <f>IF('ALC Transition Plans'!$O687="yes",IF('ALC Transition Plans'!AQ687=1,"X"," "),"N/A")</f>
        <v>X</v>
      </c>
      <c r="G685" s="285" t="str">
        <f>IF('ALC Transition Plans'!$Z687="yes",IF('ALC Transition Plans'!AR687=1,"X"," "),"N/A")</f>
        <v>X</v>
      </c>
      <c r="H685" s="288">
        <f t="shared" ref="H685:H687" si="47">COUNTIF(C685:G685,"X")</f>
        <v>3</v>
      </c>
      <c r="I685" s="453" t="str">
        <f>'ALC Transition Plans'!BL687</f>
        <v>F</v>
      </c>
    </row>
    <row r="686" spans="1:9" x14ac:dyDescent="0.3">
      <c r="A686" s="289" t="s">
        <v>649</v>
      </c>
      <c r="B686" s="290" t="s">
        <v>1660</v>
      </c>
      <c r="C686" s="285" t="str">
        <f>IF('ALC Transition Plans'!$C688="yes", IF('ALC Transition Plans'!E688="X", IF('ALC Transition Plans'!F688,"X"," ")," "),"N/A")</f>
        <v xml:space="preserve"> </v>
      </c>
      <c r="D686" s="287" t="str">
        <f>IF('ALC Transition Plans'!$C688="yes",IF('ALC Transition Plans'!AP688=1,"X"," "),"N/A")</f>
        <v>X</v>
      </c>
      <c r="E686" s="285" t="str">
        <f>IF('ALC Transition Plans'!$O688="yes", IF('ALC Transition Plans'!Q688="X", IF('ALC Transition Plans'!R688,"X"," ")," "),"N/A")</f>
        <v xml:space="preserve"> </v>
      </c>
      <c r="F686" s="285" t="str">
        <f>IF('ALC Transition Plans'!$O688="yes",IF('ALC Transition Plans'!AQ688=1,"X"," "),"N/A")</f>
        <v>X</v>
      </c>
      <c r="G686" s="285" t="str">
        <f>IF('ALC Transition Plans'!$Z688="yes",IF('ALC Transition Plans'!AR688=1,"X"," "),"N/A")</f>
        <v>X</v>
      </c>
      <c r="H686" s="288">
        <f t="shared" si="47"/>
        <v>3</v>
      </c>
      <c r="I686" s="453" t="str">
        <f>'ALC Transition Plans'!BL688</f>
        <v>F</v>
      </c>
    </row>
    <row r="687" spans="1:9" x14ac:dyDescent="0.3">
      <c r="A687" s="289" t="s">
        <v>649</v>
      </c>
      <c r="B687" s="290" t="s">
        <v>1661</v>
      </c>
      <c r="C687" s="285" t="str">
        <f>IF('ALC Transition Plans'!$C689="yes", IF('ALC Transition Plans'!E689="X", IF('ALC Transition Plans'!F689,"X"," ")," "),"N/A")</f>
        <v xml:space="preserve"> </v>
      </c>
      <c r="D687" s="287" t="str">
        <f>IF('ALC Transition Plans'!$C689="yes",IF('ALC Transition Plans'!AP689=1,"X"," "),"N/A")</f>
        <v>X</v>
      </c>
      <c r="E687" s="285" t="str">
        <f>IF('ALC Transition Plans'!$O689="yes", IF('ALC Transition Plans'!Q689="X", IF('ALC Transition Plans'!R689,"X"," ")," "),"N/A")</f>
        <v xml:space="preserve"> </v>
      </c>
      <c r="F687" s="285" t="str">
        <f>IF('ALC Transition Plans'!$O689="yes",IF('ALC Transition Plans'!AQ689=1,"X"," "),"N/A")</f>
        <v>X</v>
      </c>
      <c r="G687" s="285" t="str">
        <f>IF('ALC Transition Plans'!$Z689="yes",IF('ALC Transition Plans'!AR689=1,"X"," "),"N/A")</f>
        <v>X</v>
      </c>
      <c r="H687" s="288">
        <f t="shared" si="47"/>
        <v>3</v>
      </c>
      <c r="I687" s="453" t="str">
        <f>'ALC Transition Plans'!BL689</f>
        <v>F</v>
      </c>
    </row>
    <row r="688" spans="1:9" x14ac:dyDescent="0.3">
      <c r="A688" s="289" t="s">
        <v>649</v>
      </c>
      <c r="B688" s="290" t="s">
        <v>1563</v>
      </c>
      <c r="C688" s="285" t="str">
        <f>IF('ALC Transition Plans'!$C690="yes", IF('ALC Transition Plans'!E690="X", IF('ALC Transition Plans'!F690,"X"," ")," "),"N/A")</f>
        <v xml:space="preserve"> </v>
      </c>
      <c r="D688" s="287" t="str">
        <f>IF('ALC Transition Plans'!$C690="yes",IF('ALC Transition Plans'!AP690=1,"X"," "),"N/A")</f>
        <v>X</v>
      </c>
      <c r="E688" s="285" t="str">
        <f>IF('ALC Transition Plans'!$O690="yes", IF('ALC Transition Plans'!Q690="X", IF('ALC Transition Plans'!R690,"X"," ")," "),"N/A")</f>
        <v xml:space="preserve"> </v>
      </c>
      <c r="F688" s="285" t="str">
        <f>IF('ALC Transition Plans'!$O690="yes",IF('ALC Transition Plans'!AQ690=1,"X"," "),"N/A")</f>
        <v>X</v>
      </c>
      <c r="G688" s="285" t="str">
        <f>IF('ALC Transition Plans'!$Z690="yes",IF('ALC Transition Plans'!AR690=1,"X"," "),"N/A")</f>
        <v>X</v>
      </c>
      <c r="H688" s="288">
        <f t="shared" ref="H688" si="48">COUNTIF(C688:G688,"X")</f>
        <v>3</v>
      </c>
      <c r="I688" s="453" t="str">
        <f>'ALC Transition Plans'!BL690</f>
        <v>F</v>
      </c>
    </row>
    <row r="689" spans="1:9" x14ac:dyDescent="0.3">
      <c r="A689" s="289" t="s">
        <v>667</v>
      </c>
      <c r="B689" s="290" t="s">
        <v>666</v>
      </c>
      <c r="C689" s="285" t="str">
        <f>IF('ALC Transition Plans'!$C691="yes", IF('ALC Transition Plans'!E691="X", IF('ALC Transition Plans'!F691,"X"," ")," "),"N/A")</f>
        <v xml:space="preserve"> </v>
      </c>
      <c r="D689" s="287" t="str">
        <f>IF('ALC Transition Plans'!$C691="yes",IF('ALC Transition Plans'!AP691=1,"X"," "),"N/A")</f>
        <v>X</v>
      </c>
      <c r="E689" s="285" t="str">
        <f>IF('ALC Transition Plans'!$O691="yes", IF('ALC Transition Plans'!Q691="X", IF('ALC Transition Plans'!R691,"X"," ")," "),"N/A")</f>
        <v xml:space="preserve"> </v>
      </c>
      <c r="F689" s="285" t="str">
        <f>IF('ALC Transition Plans'!$O691="yes",IF('ALC Transition Plans'!AQ691=1,"X"," "),"N/A")</f>
        <v>X</v>
      </c>
      <c r="G689" s="285" t="str">
        <f>IF('ALC Transition Plans'!$Z691="yes",IF('ALC Transition Plans'!AR691=1,"X"," "),"N/A")</f>
        <v>X</v>
      </c>
      <c r="H689" s="288">
        <f t="shared" si="45"/>
        <v>3</v>
      </c>
      <c r="I689" s="453" t="str">
        <f>'ALC Transition Plans'!BL691</f>
        <v>F</v>
      </c>
    </row>
    <row r="690" spans="1:9" x14ac:dyDescent="0.3">
      <c r="A690" s="289" t="s">
        <v>669</v>
      </c>
      <c r="B690" s="290" t="s">
        <v>668</v>
      </c>
      <c r="C690" s="285" t="str">
        <f>IF('ALC Transition Plans'!$C692="yes", IF('ALC Transition Plans'!E692="X", IF('ALC Transition Plans'!F692,"X"," ")," "),"N/A")</f>
        <v xml:space="preserve"> </v>
      </c>
      <c r="D690" s="287" t="str">
        <f>IF('ALC Transition Plans'!$C692="yes",IF('ALC Transition Plans'!AP692=1,"X"," "),"N/A")</f>
        <v>X</v>
      </c>
      <c r="E690" s="285" t="str">
        <f>IF('ALC Transition Plans'!$O692="yes", IF('ALC Transition Plans'!Q692="X", IF('ALC Transition Plans'!R692,"X"," ")," "),"N/A")</f>
        <v xml:space="preserve"> </v>
      </c>
      <c r="F690" s="285" t="str">
        <f>IF('ALC Transition Plans'!$O692="yes",IF('ALC Transition Plans'!AQ692=1,"X"," "),"N/A")</f>
        <v>X</v>
      </c>
      <c r="G690" s="285" t="str">
        <f>IF('ALC Transition Plans'!$Z692="yes",IF('ALC Transition Plans'!AR692=1,"X"," "),"N/A")</f>
        <v>X</v>
      </c>
      <c r="H690" s="288">
        <f t="shared" si="45"/>
        <v>3</v>
      </c>
      <c r="I690" s="453" t="str">
        <f>'ALC Transition Plans'!BL692</f>
        <v>F</v>
      </c>
    </row>
    <row r="691" spans="1:9" x14ac:dyDescent="0.3">
      <c r="A691" s="289" t="s">
        <v>669</v>
      </c>
      <c r="B691" s="290" t="s">
        <v>670</v>
      </c>
      <c r="C691" s="285" t="str">
        <f>IF('ALC Transition Plans'!$C693="yes", IF('ALC Transition Plans'!E693="X", IF('ALC Transition Plans'!F693,"X"," ")," "),"N/A")</f>
        <v xml:space="preserve"> </v>
      </c>
      <c r="D691" s="287" t="str">
        <f>IF('ALC Transition Plans'!$C693="yes",IF('ALC Transition Plans'!AP693=1,"X"," "),"N/A")</f>
        <v>X</v>
      </c>
      <c r="E691" s="285" t="str">
        <f>IF('ALC Transition Plans'!$O693="yes", IF('ALC Transition Plans'!Q693="X", IF('ALC Transition Plans'!R693,"X"," ")," "),"N/A")</f>
        <v xml:space="preserve"> </v>
      </c>
      <c r="F691" s="285" t="str">
        <f>IF('ALC Transition Plans'!$O693="yes",IF('ALC Transition Plans'!AQ693=1,"X"," "),"N/A")</f>
        <v>X</v>
      </c>
      <c r="G691" s="285" t="str">
        <f>IF('ALC Transition Plans'!$Z693="yes",IF('ALC Transition Plans'!AR693=1,"X"," "),"N/A")</f>
        <v>X</v>
      </c>
      <c r="H691" s="288">
        <f t="shared" si="45"/>
        <v>3</v>
      </c>
      <c r="I691" s="453" t="str">
        <f>'ALC Transition Plans'!BL693</f>
        <v>F</v>
      </c>
    </row>
    <row r="692" spans="1:9" x14ac:dyDescent="0.3">
      <c r="A692" s="289" t="s">
        <v>669</v>
      </c>
      <c r="B692" s="290" t="s">
        <v>671</v>
      </c>
      <c r="C692" s="285" t="str">
        <f>IF('ALC Transition Plans'!$C694="yes", IF('ALC Transition Plans'!E694="X", IF('ALC Transition Plans'!F694,"X"," ")," "),"N/A")</f>
        <v xml:space="preserve"> </v>
      </c>
      <c r="D692" s="287" t="str">
        <f>IF('ALC Transition Plans'!$C694="yes",IF('ALC Transition Plans'!AP694=1,"X"," "),"N/A")</f>
        <v>X</v>
      </c>
      <c r="E692" s="285" t="str">
        <f>IF('ALC Transition Plans'!$O694="yes", IF('ALC Transition Plans'!Q694="X", IF('ALC Transition Plans'!R694,"X"," ")," "),"N/A")</f>
        <v xml:space="preserve"> </v>
      </c>
      <c r="F692" s="285" t="str">
        <f>IF('ALC Transition Plans'!$O694="yes",IF('ALC Transition Plans'!AQ694=1,"X"," "),"N/A")</f>
        <v>X</v>
      </c>
      <c r="G692" s="285" t="str">
        <f>IF('ALC Transition Plans'!$Z694="yes",IF('ALC Transition Plans'!AR694=1,"X"," "),"N/A")</f>
        <v>X</v>
      </c>
      <c r="H692" s="288">
        <f t="shared" si="45"/>
        <v>3</v>
      </c>
      <c r="I692" s="453" t="str">
        <f>'ALC Transition Plans'!BL694</f>
        <v>F</v>
      </c>
    </row>
    <row r="693" spans="1:9" x14ac:dyDescent="0.3">
      <c r="A693" s="289" t="s">
        <v>669</v>
      </c>
      <c r="B693" s="290" t="s">
        <v>672</v>
      </c>
      <c r="C693" s="285" t="str">
        <f>IF('ALC Transition Plans'!$C695="yes", IF('ALC Transition Plans'!E695="X", IF('ALC Transition Plans'!F695,"X"," ")," "),"N/A")</f>
        <v xml:space="preserve"> </v>
      </c>
      <c r="D693" s="287" t="str">
        <f>IF('ALC Transition Plans'!$C695="yes",IF('ALC Transition Plans'!AP695=1,"X"," "),"N/A")</f>
        <v>X</v>
      </c>
      <c r="E693" s="285" t="str">
        <f>IF('ALC Transition Plans'!$O695="yes", IF('ALC Transition Plans'!Q695="X", IF('ALC Transition Plans'!R695,"X"," ")," "),"N/A")</f>
        <v xml:space="preserve"> </v>
      </c>
      <c r="F693" s="285" t="str">
        <f>IF('ALC Transition Plans'!$O695="yes",IF('ALC Transition Plans'!AQ695=1,"X"," "),"N/A")</f>
        <v>X</v>
      </c>
      <c r="G693" s="285" t="str">
        <f>IF('ALC Transition Plans'!$Z695="yes",IF('ALC Transition Plans'!AR695=1,"X"," "),"N/A")</f>
        <v>X</v>
      </c>
      <c r="H693" s="288">
        <f t="shared" si="45"/>
        <v>3</v>
      </c>
      <c r="I693" s="453" t="str">
        <f>'ALC Transition Plans'!BL695</f>
        <v>F</v>
      </c>
    </row>
    <row r="694" spans="1:9" x14ac:dyDescent="0.3">
      <c r="A694" s="289" t="s">
        <v>669</v>
      </c>
      <c r="B694" s="290" t="s">
        <v>745</v>
      </c>
      <c r="C694" s="285" t="str">
        <f>IF('ALC Transition Plans'!$C696="yes", IF('ALC Transition Plans'!E696="X", IF('ALC Transition Plans'!F696,"X"," ")," "),"N/A")</f>
        <v xml:space="preserve"> </v>
      </c>
      <c r="D694" s="287" t="str">
        <f>IF('ALC Transition Plans'!$C696="yes",IF('ALC Transition Plans'!AP696=1,"X"," "),"N/A")</f>
        <v>X</v>
      </c>
      <c r="E694" s="285" t="str">
        <f>IF('ALC Transition Plans'!$O696="yes", IF('ALC Transition Plans'!Q696="X", IF('ALC Transition Plans'!R696,"X"," ")," "),"N/A")</f>
        <v xml:space="preserve"> </v>
      </c>
      <c r="F694" s="285" t="str">
        <f>IF('ALC Transition Plans'!$O696="yes",IF('ALC Transition Plans'!AQ696=1,"X"," "),"N/A")</f>
        <v>X</v>
      </c>
      <c r="G694" s="285" t="str">
        <f>IF('ALC Transition Plans'!$Z696="yes",IF('ALC Transition Plans'!AR696=1,"X"," "),"N/A")</f>
        <v>X</v>
      </c>
      <c r="H694" s="288">
        <f t="shared" si="45"/>
        <v>3</v>
      </c>
      <c r="I694" s="453" t="str">
        <f>'ALC Transition Plans'!BL696</f>
        <v>F</v>
      </c>
    </row>
    <row r="695" spans="1:9" x14ac:dyDescent="0.3">
      <c r="A695" s="289" t="s">
        <v>669</v>
      </c>
      <c r="B695" s="290" t="s">
        <v>746</v>
      </c>
      <c r="C695" s="285" t="str">
        <f>IF('ALC Transition Plans'!$C697="yes", IF('ALC Transition Plans'!E697="X", IF('ALC Transition Plans'!F697,"X"," ")," "),"N/A")</f>
        <v xml:space="preserve"> </v>
      </c>
      <c r="D695" s="287" t="str">
        <f>IF('ALC Transition Plans'!$C697="yes",IF('ALC Transition Plans'!AP697=1,"X"," "),"N/A")</f>
        <v>X</v>
      </c>
      <c r="E695" s="285" t="str">
        <f>IF('ALC Transition Plans'!$O697="yes", IF('ALC Transition Plans'!Q697="X", IF('ALC Transition Plans'!R697,"X"," ")," "),"N/A")</f>
        <v xml:space="preserve"> </v>
      </c>
      <c r="F695" s="285" t="str">
        <f>IF('ALC Transition Plans'!$O697="yes",IF('ALC Transition Plans'!AQ697=1,"X"," "),"N/A")</f>
        <v>X</v>
      </c>
      <c r="G695" s="285" t="str">
        <f>IF('ALC Transition Plans'!$Z697="yes",IF('ALC Transition Plans'!AR697=1,"X"," "),"N/A")</f>
        <v>X</v>
      </c>
      <c r="H695" s="288">
        <f t="shared" si="45"/>
        <v>3</v>
      </c>
      <c r="I695" s="453" t="str">
        <f>'ALC Transition Plans'!BL697</f>
        <v>F</v>
      </c>
    </row>
    <row r="696" spans="1:9" x14ac:dyDescent="0.3">
      <c r="A696" s="289" t="s">
        <v>669</v>
      </c>
      <c r="B696" s="290" t="s">
        <v>673</v>
      </c>
      <c r="C696" s="285" t="str">
        <f>IF('ALC Transition Plans'!$C698="yes", IF('ALC Transition Plans'!E698="X", IF('ALC Transition Plans'!F698,"X"," ")," "),"N/A")</f>
        <v xml:space="preserve"> </v>
      </c>
      <c r="D696" s="287" t="str">
        <f>IF('ALC Transition Plans'!$C698="yes",IF('ALC Transition Plans'!AP698=1,"X"," "),"N/A")</f>
        <v>X</v>
      </c>
      <c r="E696" s="285" t="str">
        <f>IF('ALC Transition Plans'!$O698="yes", IF('ALC Transition Plans'!Q698="X", IF('ALC Transition Plans'!R698,"X"," ")," "),"N/A")</f>
        <v xml:space="preserve"> </v>
      </c>
      <c r="F696" s="285" t="str">
        <f>IF('ALC Transition Plans'!$O698="yes",IF('ALC Transition Plans'!AQ698=1,"X"," "),"N/A")</f>
        <v>X</v>
      </c>
      <c r="G696" s="285" t="str">
        <f>IF('ALC Transition Plans'!$Z698="yes",IF('ALC Transition Plans'!AR698=1,"X"," "),"N/A")</f>
        <v>X</v>
      </c>
      <c r="H696" s="288">
        <f t="shared" si="45"/>
        <v>3</v>
      </c>
      <c r="I696" s="453" t="str">
        <f>'ALC Transition Plans'!BL698</f>
        <v>F</v>
      </c>
    </row>
    <row r="697" spans="1:9" x14ac:dyDescent="0.3">
      <c r="A697" s="289" t="s">
        <v>669</v>
      </c>
      <c r="B697" s="290" t="s">
        <v>1679</v>
      </c>
      <c r="C697" s="285" t="str">
        <f>IF('ALC Transition Plans'!$C699="yes", IF('ALC Transition Plans'!E699="X", IF('ALC Transition Plans'!F699,"X"," ")," "),"N/A")</f>
        <v xml:space="preserve"> </v>
      </c>
      <c r="D697" s="287" t="str">
        <f>IF('ALC Transition Plans'!$C699="yes",IF('ALC Transition Plans'!AP699=1,"X"," "),"N/A")</f>
        <v>X</v>
      </c>
      <c r="E697" s="285" t="str">
        <f>IF('ALC Transition Plans'!$O699="yes", IF('ALC Transition Plans'!Q699="X", IF('ALC Transition Plans'!R699,"X"," ")," "),"N/A")</f>
        <v xml:space="preserve"> </v>
      </c>
      <c r="F697" s="285" t="str">
        <f>IF('ALC Transition Plans'!$O699="yes",IF('ALC Transition Plans'!AQ699=1,"X"," "),"N/A")</f>
        <v>X</v>
      </c>
      <c r="G697" s="285" t="str">
        <f>IF('ALC Transition Plans'!$Z699="yes",IF('ALC Transition Plans'!AR699=1,"X"," "),"N/A")</f>
        <v>X</v>
      </c>
      <c r="H697" s="288">
        <f t="shared" ref="H697" si="49">COUNTIF(C697:G697,"X")</f>
        <v>3</v>
      </c>
      <c r="I697" s="453" t="str">
        <f>'ALC Transition Plans'!BL699</f>
        <v>F</v>
      </c>
    </row>
    <row r="698" spans="1:9" x14ac:dyDescent="0.3">
      <c r="A698" s="289" t="s">
        <v>669</v>
      </c>
      <c r="B698" s="290" t="s">
        <v>1680</v>
      </c>
      <c r="C698" s="285" t="str">
        <f>IF('ALC Transition Plans'!$C700="yes", IF('ALC Transition Plans'!E700="X", IF('ALC Transition Plans'!F700,"X"," ")," "),"N/A")</f>
        <v xml:space="preserve"> </v>
      </c>
      <c r="D698" s="287" t="str">
        <f>IF('ALC Transition Plans'!$C700="yes",IF('ALC Transition Plans'!AP700=1,"X"," "),"N/A")</f>
        <v>X</v>
      </c>
      <c r="E698" s="285" t="str">
        <f>IF('ALC Transition Plans'!$O700="yes", IF('ALC Transition Plans'!Q700="X", IF('ALC Transition Plans'!R700,"X"," ")," "),"N/A")</f>
        <v xml:space="preserve"> </v>
      </c>
      <c r="F698" s="285" t="str">
        <f>IF('ALC Transition Plans'!$O700="yes",IF('ALC Transition Plans'!AQ700=1,"X"," "),"N/A")</f>
        <v>X</v>
      </c>
      <c r="G698" s="285" t="str">
        <f>IF('ALC Transition Plans'!$Z700="yes",IF('ALC Transition Plans'!AR700=1,"X"," "),"N/A")</f>
        <v>X</v>
      </c>
      <c r="H698" s="288">
        <f t="shared" ref="H698" si="50">COUNTIF(C698:G698,"X")</f>
        <v>3</v>
      </c>
      <c r="I698" s="453" t="str">
        <f>'ALC Transition Plans'!BL700</f>
        <v>F</v>
      </c>
    </row>
    <row r="699" spans="1:9" x14ac:dyDescent="0.3">
      <c r="A699" s="289" t="s">
        <v>669</v>
      </c>
      <c r="B699" s="290" t="s">
        <v>2021</v>
      </c>
      <c r="C699" s="285" t="str">
        <f>IF('ALC Transition Plans'!$C701="yes", IF('ALC Transition Plans'!E701="X", IF('ALC Transition Plans'!F701,"X"," ")," "),"N/A")</f>
        <v xml:space="preserve"> </v>
      </c>
      <c r="D699" s="287" t="str">
        <f>IF('ALC Transition Plans'!$C701="yes",IF('ALC Transition Plans'!AP701=1,"X"," "),"N/A")</f>
        <v xml:space="preserve"> </v>
      </c>
      <c r="E699" s="285" t="str">
        <f>IF('ALC Transition Plans'!$O701="yes", IF('ALC Transition Plans'!Q701="X", IF('ALC Transition Plans'!R701,"X"," ")," "),"N/A")</f>
        <v xml:space="preserve"> </v>
      </c>
      <c r="F699" s="285" t="str">
        <f>IF('ALC Transition Plans'!$O701="yes",IF('ALC Transition Plans'!AQ701=1,"X"," "),"N/A")</f>
        <v xml:space="preserve"> </v>
      </c>
      <c r="G699" s="285" t="str">
        <f>IF('ALC Transition Plans'!$Z701="yes",IF('ALC Transition Plans'!AR701=1,"X"," "),"N/A")</f>
        <v xml:space="preserve"> </v>
      </c>
      <c r="H699" s="288">
        <f t="shared" ref="H699" si="51">COUNTIF(C699:G699,"X")</f>
        <v>0</v>
      </c>
      <c r="I699" s="453" t="str">
        <f>'ALC Transition Plans'!BL701</f>
        <v xml:space="preserve"> </v>
      </c>
    </row>
    <row r="700" spans="1:9" x14ac:dyDescent="0.3">
      <c r="A700" s="289" t="s">
        <v>669</v>
      </c>
      <c r="B700" s="290" t="s">
        <v>674</v>
      </c>
      <c r="C700" s="285" t="str">
        <f>IF('ALC Transition Plans'!$C702="yes", IF('ALC Transition Plans'!E702="X", IF('ALC Transition Plans'!F702,"X"," ")," "),"N/A")</f>
        <v xml:space="preserve"> </v>
      </c>
      <c r="D700" s="287" t="str">
        <f>IF('ALC Transition Plans'!$C702="yes",IF('ALC Transition Plans'!AP702=1,"X"," "),"N/A")</f>
        <v xml:space="preserve"> </v>
      </c>
      <c r="E700" s="285" t="str">
        <f>IF('ALC Transition Plans'!$O702="yes", IF('ALC Transition Plans'!Q702="X", IF('ALC Transition Plans'!R702,"X"," ")," "),"N/A")</f>
        <v xml:space="preserve"> </v>
      </c>
      <c r="F700" s="285" t="str">
        <f>IF('ALC Transition Plans'!$O702="yes",IF('ALC Transition Plans'!AQ702=1,"X"," "),"N/A")</f>
        <v xml:space="preserve"> </v>
      </c>
      <c r="G700" s="285" t="str">
        <f>IF('ALC Transition Plans'!$Z702="yes",IF('ALC Transition Plans'!AR702=1,"X"," "),"N/A")</f>
        <v xml:space="preserve"> </v>
      </c>
      <c r="H700" s="288">
        <f t="shared" si="45"/>
        <v>0</v>
      </c>
      <c r="I700" s="453" t="str">
        <f>'ALC Transition Plans'!BL702</f>
        <v xml:space="preserve"> </v>
      </c>
    </row>
    <row r="701" spans="1:9" x14ac:dyDescent="0.3">
      <c r="A701" s="289" t="s">
        <v>669</v>
      </c>
      <c r="B701" s="290" t="s">
        <v>675</v>
      </c>
      <c r="C701" s="285" t="str">
        <f>IF('ALC Transition Plans'!$C703="yes", IF('ALC Transition Plans'!E703="X", IF('ALC Transition Plans'!F703,"X"," ")," "),"N/A")</f>
        <v xml:space="preserve"> </v>
      </c>
      <c r="D701" s="287" t="str">
        <f>IF('ALC Transition Plans'!$C703="yes",IF('ALC Transition Plans'!AP703=1,"X"," "),"N/A")</f>
        <v>X</v>
      </c>
      <c r="E701" s="285" t="str">
        <f>IF('ALC Transition Plans'!$O703="yes", IF('ALC Transition Plans'!Q703="X", IF('ALC Transition Plans'!R703,"X"," ")," "),"N/A")</f>
        <v>N/A</v>
      </c>
      <c r="F701" s="285" t="str">
        <f>IF('ALC Transition Plans'!$O703="yes",IF('ALC Transition Plans'!AQ703=1,"X"," "),"N/A")</f>
        <v>N/A</v>
      </c>
      <c r="G701" s="285" t="str">
        <f>IF('ALC Transition Plans'!$Z703="yes",IF('ALC Transition Plans'!AR703=1,"X"," "),"N/A")</f>
        <v>N/A</v>
      </c>
      <c r="H701" s="288">
        <f t="shared" si="45"/>
        <v>1</v>
      </c>
      <c r="I701" s="453" t="str">
        <f>'ALC Transition Plans'!BL703</f>
        <v>F</v>
      </c>
    </row>
    <row r="702" spans="1:9" x14ac:dyDescent="0.3">
      <c r="A702" s="289" t="s">
        <v>669</v>
      </c>
      <c r="B702" s="290" t="s">
        <v>676</v>
      </c>
      <c r="C702" s="285" t="str">
        <f>IF('ALC Transition Plans'!$C704="yes", IF('ALC Transition Plans'!E704="X", IF('ALC Transition Plans'!F704,"X"," ")," "),"N/A")</f>
        <v xml:space="preserve"> </v>
      </c>
      <c r="D702" s="287" t="str">
        <f>IF('ALC Transition Plans'!$C704="yes",IF('ALC Transition Plans'!AP704=1,"X"," "),"N/A")</f>
        <v>X</v>
      </c>
      <c r="E702" s="285" t="str">
        <f>IF('ALC Transition Plans'!$O704="yes", IF('ALC Transition Plans'!Q704="X", IF('ALC Transition Plans'!R704,"X"," ")," "),"N/A")</f>
        <v xml:space="preserve"> </v>
      </c>
      <c r="F702" s="285" t="str">
        <f>IF('ALC Transition Plans'!$O704="yes",IF('ALC Transition Plans'!AQ704=1,"X"," "),"N/A")</f>
        <v>X</v>
      </c>
      <c r="G702" s="285" t="str">
        <f>IF('ALC Transition Plans'!$Z704="yes",IF('ALC Transition Plans'!AR704=1,"X"," "),"N/A")</f>
        <v>X</v>
      </c>
      <c r="H702" s="288">
        <f t="shared" si="45"/>
        <v>3</v>
      </c>
      <c r="I702" s="453" t="str">
        <f>'ALC Transition Plans'!BL704</f>
        <v>F</v>
      </c>
    </row>
    <row r="703" spans="1:9" x14ac:dyDescent="0.3">
      <c r="A703" s="289" t="s">
        <v>669</v>
      </c>
      <c r="B703" s="290" t="s">
        <v>677</v>
      </c>
      <c r="C703" s="285" t="str">
        <f>IF('ALC Transition Plans'!$C705="yes", IF('ALC Transition Plans'!E705="X", IF('ALC Transition Plans'!F705,"X"," ")," "),"N/A")</f>
        <v xml:space="preserve"> </v>
      </c>
      <c r="D703" s="287" t="str">
        <f>IF('ALC Transition Plans'!$C705="yes",IF('ALC Transition Plans'!AP705=1,"X"," "),"N/A")</f>
        <v>X</v>
      </c>
      <c r="E703" s="285" t="str">
        <f>IF('ALC Transition Plans'!$O705="yes", IF('ALC Transition Plans'!Q705="X", IF('ALC Transition Plans'!R705,"X"," ")," "),"N/A")</f>
        <v xml:space="preserve"> </v>
      </c>
      <c r="F703" s="285" t="str">
        <f>IF('ALC Transition Plans'!$O705="yes",IF('ALC Transition Plans'!AQ705=1,"X"," "),"N/A")</f>
        <v>X</v>
      </c>
      <c r="G703" s="285" t="str">
        <f>IF('ALC Transition Plans'!$Z705="yes",IF('ALC Transition Plans'!AR705=1,"X"," "),"N/A")</f>
        <v>X</v>
      </c>
      <c r="H703" s="288">
        <f t="shared" si="45"/>
        <v>3</v>
      </c>
      <c r="I703" s="453" t="str">
        <f>'ALC Transition Plans'!BL705</f>
        <v>F</v>
      </c>
    </row>
    <row r="704" spans="1:9" x14ac:dyDescent="0.3">
      <c r="A704" s="289" t="s">
        <v>669</v>
      </c>
      <c r="B704" s="290" t="s">
        <v>678</v>
      </c>
      <c r="C704" s="285" t="str">
        <f>IF('ALC Transition Plans'!$C706="yes", IF('ALC Transition Plans'!E706="X", IF('ALC Transition Plans'!F706,"X"," ")," "),"N/A")</f>
        <v xml:space="preserve"> </v>
      </c>
      <c r="D704" s="287" t="str">
        <f>IF('ALC Transition Plans'!$C706="yes",IF('ALC Transition Plans'!AP706=1,"X"," "),"N/A")</f>
        <v>X</v>
      </c>
      <c r="E704" s="285" t="str">
        <f>IF('ALC Transition Plans'!$O706="yes", IF('ALC Transition Plans'!Q706="X", IF('ALC Transition Plans'!R706,"X"," ")," "),"N/A")</f>
        <v xml:space="preserve"> </v>
      </c>
      <c r="F704" s="285" t="str">
        <f>IF('ALC Transition Plans'!$O706="yes",IF('ALC Transition Plans'!AQ706=1,"X"," "),"N/A")</f>
        <v>X</v>
      </c>
      <c r="G704" s="285" t="str">
        <f>IF('ALC Transition Plans'!$Z706="yes",IF('ALC Transition Plans'!AR706=1,"X"," "),"N/A")</f>
        <v>X</v>
      </c>
      <c r="H704" s="288">
        <f t="shared" si="45"/>
        <v>3</v>
      </c>
      <c r="I704" s="453" t="str">
        <f>'ALC Transition Plans'!BL706</f>
        <v>F</v>
      </c>
    </row>
    <row r="705" spans="1:9" x14ac:dyDescent="0.3">
      <c r="A705" s="289" t="s">
        <v>669</v>
      </c>
      <c r="B705" s="290" t="s">
        <v>679</v>
      </c>
      <c r="C705" s="285" t="str">
        <f>IF('ALC Transition Plans'!$C707="yes", IF('ALC Transition Plans'!E707="X", IF('ALC Transition Plans'!F707,"X"," ")," "),"N/A")</f>
        <v xml:space="preserve"> </v>
      </c>
      <c r="D705" s="287" t="str">
        <f>IF('ALC Transition Plans'!$C707="yes",IF('ALC Transition Plans'!AP707=1,"X"," "),"N/A")</f>
        <v>X</v>
      </c>
      <c r="E705" s="285" t="str">
        <f>IF('ALC Transition Plans'!$O707="yes", IF('ALC Transition Plans'!Q707="X", IF('ALC Transition Plans'!R707,"X"," ")," "),"N/A")</f>
        <v xml:space="preserve"> </v>
      </c>
      <c r="F705" s="285" t="str">
        <f>IF('ALC Transition Plans'!$O707="yes",IF('ALC Transition Plans'!AQ707=1,"X"," "),"N/A")</f>
        <v>X</v>
      </c>
      <c r="G705" s="285" t="str">
        <f>IF('ALC Transition Plans'!$Z707="yes",IF('ALC Transition Plans'!AR707=1,"X"," "),"N/A")</f>
        <v>X</v>
      </c>
      <c r="H705" s="288">
        <f t="shared" si="45"/>
        <v>3</v>
      </c>
      <c r="I705" s="453" t="str">
        <f>'ALC Transition Plans'!BL707</f>
        <v>F</v>
      </c>
    </row>
    <row r="706" spans="1:9" x14ac:dyDescent="0.3">
      <c r="A706" s="289" t="s">
        <v>669</v>
      </c>
      <c r="B706" s="290" t="s">
        <v>680</v>
      </c>
      <c r="C706" s="285" t="str">
        <f>IF('ALC Transition Plans'!$C708="yes", IF('ALC Transition Plans'!E708="X", IF('ALC Transition Plans'!F708,"X"," ")," "),"N/A")</f>
        <v xml:space="preserve"> </v>
      </c>
      <c r="D706" s="287" t="str">
        <f>IF('ALC Transition Plans'!$C708="yes",IF('ALC Transition Plans'!AP708=1,"X"," "),"N/A")</f>
        <v>X</v>
      </c>
      <c r="E706" s="285" t="str">
        <f>IF('ALC Transition Plans'!$O708="yes", IF('ALC Transition Plans'!Q708="X", IF('ALC Transition Plans'!R708,"X"," ")," "),"N/A")</f>
        <v xml:space="preserve"> </v>
      </c>
      <c r="F706" s="285" t="str">
        <f>IF('ALC Transition Plans'!$O708="yes",IF('ALC Transition Plans'!AQ708=1,"X"," "),"N/A")</f>
        <v>X</v>
      </c>
      <c r="G706" s="285" t="str">
        <f>IF('ALC Transition Plans'!$Z708="yes",IF('ALC Transition Plans'!AR708=1,"X"," "),"N/A")</f>
        <v>X</v>
      </c>
      <c r="H706" s="288">
        <f t="shared" si="45"/>
        <v>3</v>
      </c>
      <c r="I706" s="453" t="str">
        <f>'ALC Transition Plans'!BL708</f>
        <v>F</v>
      </c>
    </row>
    <row r="707" spans="1:9" x14ac:dyDescent="0.3">
      <c r="A707" s="289" t="s">
        <v>669</v>
      </c>
      <c r="B707" s="290" t="s">
        <v>681</v>
      </c>
      <c r="C707" s="285" t="str">
        <f>IF('ALC Transition Plans'!$C709="yes", IF('ALC Transition Plans'!E709="X", IF('ALC Transition Plans'!F709,"X"," ")," "),"N/A")</f>
        <v xml:space="preserve"> </v>
      </c>
      <c r="D707" s="287" t="str">
        <f>IF('ALC Transition Plans'!$C709="yes",IF('ALC Transition Plans'!AP709=1,"X"," "),"N/A")</f>
        <v>X</v>
      </c>
      <c r="E707" s="285" t="str">
        <f>IF('ALC Transition Plans'!$O709="yes", IF('ALC Transition Plans'!Q709="X", IF('ALC Transition Plans'!R709,"X"," ")," "),"N/A")</f>
        <v xml:space="preserve"> </v>
      </c>
      <c r="F707" s="285" t="str">
        <f>IF('ALC Transition Plans'!$O709="yes",IF('ALC Transition Plans'!AQ709=1,"X"," "),"N/A")</f>
        <v>X</v>
      </c>
      <c r="G707" s="285" t="str">
        <f>IF('ALC Transition Plans'!$Z709="yes",IF('ALC Transition Plans'!AR709=1,"X"," "),"N/A")</f>
        <v>X</v>
      </c>
      <c r="H707" s="288">
        <f t="shared" si="45"/>
        <v>3</v>
      </c>
      <c r="I707" s="453" t="str">
        <f>'ALC Transition Plans'!BL709</f>
        <v>F</v>
      </c>
    </row>
    <row r="708" spans="1:9" x14ac:dyDescent="0.3">
      <c r="A708" s="289" t="s">
        <v>669</v>
      </c>
      <c r="B708" s="290" t="s">
        <v>682</v>
      </c>
      <c r="C708" s="285" t="str">
        <f>IF('ALC Transition Plans'!$C710="yes", IF('ALC Transition Plans'!E710="X", IF('ALC Transition Plans'!F710,"X"," ")," "),"N/A")</f>
        <v xml:space="preserve"> </v>
      </c>
      <c r="D708" s="287" t="str">
        <f>IF('ALC Transition Plans'!$C710="yes",IF('ALC Transition Plans'!AP710=1,"X"," "),"N/A")</f>
        <v>X</v>
      </c>
      <c r="E708" s="285" t="str">
        <f>IF('ALC Transition Plans'!$O710="yes", IF('ALC Transition Plans'!Q710="X", IF('ALC Transition Plans'!R710,"X"," ")," "),"N/A")</f>
        <v xml:space="preserve"> </v>
      </c>
      <c r="F708" s="285" t="str">
        <f>IF('ALC Transition Plans'!$O710="yes",IF('ALC Transition Plans'!AQ710=1,"X"," "),"N/A")</f>
        <v>X</v>
      </c>
      <c r="G708" s="285" t="str">
        <f>IF('ALC Transition Plans'!$Z710="yes",IF('ALC Transition Plans'!AR710=1,"X"," "),"N/A")</f>
        <v>X</v>
      </c>
      <c r="H708" s="288">
        <f t="shared" si="45"/>
        <v>3</v>
      </c>
      <c r="I708" s="453" t="str">
        <f>'ALC Transition Plans'!BL710</f>
        <v>F</v>
      </c>
    </row>
    <row r="709" spans="1:9" x14ac:dyDescent="0.3">
      <c r="A709" s="289" t="s">
        <v>669</v>
      </c>
      <c r="B709" s="290" t="s">
        <v>683</v>
      </c>
      <c r="C709" s="285" t="str">
        <f>IF('ALC Transition Plans'!$C711="yes", IF('ALC Transition Plans'!E711="X", IF('ALC Transition Plans'!F711,"X"," ")," "),"N/A")</f>
        <v xml:space="preserve"> </v>
      </c>
      <c r="D709" s="287" t="str">
        <f>IF('ALC Transition Plans'!$C711="yes",IF('ALC Transition Plans'!AP711=1,"X"," "),"N/A")</f>
        <v>X</v>
      </c>
      <c r="E709" s="285" t="str">
        <f>IF('ALC Transition Plans'!$O711="yes", IF('ALC Transition Plans'!Q711="X", IF('ALC Transition Plans'!R711,"X"," ")," "),"N/A")</f>
        <v xml:space="preserve"> </v>
      </c>
      <c r="F709" s="285" t="str">
        <f>IF('ALC Transition Plans'!$O711="yes",IF('ALC Transition Plans'!AQ711=1,"X"," "),"N/A")</f>
        <v>X</v>
      </c>
      <c r="G709" s="285" t="str">
        <f>IF('ALC Transition Plans'!$Z711="yes",IF('ALC Transition Plans'!AR711=1,"X"," "),"N/A")</f>
        <v>X</v>
      </c>
      <c r="H709" s="288">
        <f t="shared" si="45"/>
        <v>3</v>
      </c>
      <c r="I709" s="453" t="str">
        <f>'ALC Transition Plans'!BL711</f>
        <v>F</v>
      </c>
    </row>
    <row r="710" spans="1:9" x14ac:dyDescent="0.3">
      <c r="A710" s="289" t="s">
        <v>669</v>
      </c>
      <c r="B710" s="290" t="s">
        <v>684</v>
      </c>
      <c r="C710" s="285" t="str">
        <f>IF('ALC Transition Plans'!$C712="yes", IF('ALC Transition Plans'!E712="X", IF('ALC Transition Plans'!F712,"X"," ")," "),"N/A")</f>
        <v xml:space="preserve"> </v>
      </c>
      <c r="D710" s="287" t="str">
        <f>IF('ALC Transition Plans'!$C712="yes",IF('ALC Transition Plans'!AP712=1,"X"," "),"N/A")</f>
        <v>X</v>
      </c>
      <c r="E710" s="285" t="str">
        <f>IF('ALC Transition Plans'!$O712="yes", IF('ALC Transition Plans'!Q712="X", IF('ALC Transition Plans'!R712,"X"," ")," "),"N/A")</f>
        <v xml:space="preserve"> </v>
      </c>
      <c r="F710" s="285" t="str">
        <f>IF('ALC Transition Plans'!$O712="yes",IF('ALC Transition Plans'!AQ712=1,"X"," "),"N/A")</f>
        <v>X</v>
      </c>
      <c r="G710" s="285" t="str">
        <f>IF('ALC Transition Plans'!$Z712="yes",IF('ALC Transition Plans'!AR712=1,"X"," "),"N/A")</f>
        <v>X</v>
      </c>
      <c r="H710" s="288">
        <f t="shared" si="45"/>
        <v>3</v>
      </c>
      <c r="I710" s="453" t="str">
        <f>'ALC Transition Plans'!BL712</f>
        <v>F</v>
      </c>
    </row>
    <row r="711" spans="1:9" x14ac:dyDescent="0.3">
      <c r="A711" s="289" t="s">
        <v>669</v>
      </c>
      <c r="B711" s="290" t="s">
        <v>685</v>
      </c>
      <c r="C711" s="285" t="str">
        <f>IF('ALC Transition Plans'!$C713="yes", IF('ALC Transition Plans'!E713="X", IF('ALC Transition Plans'!F713,"X"," ")," "),"N/A")</f>
        <v xml:space="preserve"> </v>
      </c>
      <c r="D711" s="287" t="str">
        <f>IF('ALC Transition Plans'!$C713="yes",IF('ALC Transition Plans'!AP713=1,"X"," "),"N/A")</f>
        <v>X</v>
      </c>
      <c r="E711" s="285" t="str">
        <f>IF('ALC Transition Plans'!$O713="yes", IF('ALC Transition Plans'!Q713="X", IF('ALC Transition Plans'!R713,"X"," ")," "),"N/A")</f>
        <v xml:space="preserve"> </v>
      </c>
      <c r="F711" s="285" t="str">
        <f>IF('ALC Transition Plans'!$O713="yes",IF('ALC Transition Plans'!AQ713=1,"X"," "),"N/A")</f>
        <v>X</v>
      </c>
      <c r="G711" s="285" t="str">
        <f>IF('ALC Transition Plans'!$Z713="yes",IF('ALC Transition Plans'!AR713=1,"X"," "),"N/A")</f>
        <v>X</v>
      </c>
      <c r="H711" s="288">
        <f t="shared" si="45"/>
        <v>3</v>
      </c>
      <c r="I711" s="453" t="str">
        <f>'ALC Transition Plans'!BL713</f>
        <v>F</v>
      </c>
    </row>
    <row r="712" spans="1:9" x14ac:dyDescent="0.3">
      <c r="A712" s="289" t="s">
        <v>669</v>
      </c>
      <c r="B712" s="290" t="s">
        <v>686</v>
      </c>
      <c r="C712" s="285" t="str">
        <f>IF('ALC Transition Plans'!$C714="yes", IF('ALC Transition Plans'!E714="X", IF('ALC Transition Plans'!F714,"X"," ")," "),"N/A")</f>
        <v xml:space="preserve"> </v>
      </c>
      <c r="D712" s="287" t="str">
        <f>IF('ALC Transition Plans'!$C714="yes",IF('ALC Transition Plans'!AP714=1,"X"," "),"N/A")</f>
        <v>X</v>
      </c>
      <c r="E712" s="285" t="str">
        <f>IF('ALC Transition Plans'!$O714="yes", IF('ALC Transition Plans'!Q714="X", IF('ALC Transition Plans'!R714,"X"," ")," "),"N/A")</f>
        <v xml:space="preserve"> </v>
      </c>
      <c r="F712" s="285" t="str">
        <f>IF('ALC Transition Plans'!$O714="yes",IF('ALC Transition Plans'!AQ714=1,"X"," "),"N/A")</f>
        <v>X</v>
      </c>
      <c r="G712" s="285" t="str">
        <f>IF('ALC Transition Plans'!$Z714="yes",IF('ALC Transition Plans'!AR714=1,"X"," "),"N/A")</f>
        <v>X</v>
      </c>
      <c r="H712" s="288">
        <f t="shared" si="45"/>
        <v>3</v>
      </c>
      <c r="I712" s="453" t="str">
        <f>'ALC Transition Plans'!BL714</f>
        <v>F</v>
      </c>
    </row>
    <row r="713" spans="1:9" x14ac:dyDescent="0.3">
      <c r="A713" s="289" t="s">
        <v>669</v>
      </c>
      <c r="B713" s="290" t="s">
        <v>687</v>
      </c>
      <c r="C713" s="285" t="str">
        <f>IF('ALC Transition Plans'!$C715="yes", IF('ALC Transition Plans'!E715="X", IF('ALC Transition Plans'!F715,"X"," ")," "),"N/A")</f>
        <v xml:space="preserve"> </v>
      </c>
      <c r="D713" s="287" t="str">
        <f>IF('ALC Transition Plans'!$C715="yes",IF('ALC Transition Plans'!AP715=1,"X"," "),"N/A")</f>
        <v>X</v>
      </c>
      <c r="E713" s="285" t="str">
        <f>IF('ALC Transition Plans'!$O715="yes", IF('ALC Transition Plans'!Q715="X", IF('ALC Transition Plans'!R715,"X"," ")," "),"N/A")</f>
        <v xml:space="preserve"> </v>
      </c>
      <c r="F713" s="285" t="str">
        <f>IF('ALC Transition Plans'!$O715="yes",IF('ALC Transition Plans'!AQ715=1,"X"," "),"N/A")</f>
        <v>X</v>
      </c>
      <c r="G713" s="285" t="str">
        <f>IF('ALC Transition Plans'!$Z715="yes",IF('ALC Transition Plans'!AR715=1,"X"," "),"N/A")</f>
        <v>X</v>
      </c>
      <c r="H713" s="288">
        <f t="shared" si="45"/>
        <v>3</v>
      </c>
      <c r="I713" s="453" t="str">
        <f>'ALC Transition Plans'!BL715</f>
        <v>F</v>
      </c>
    </row>
    <row r="714" spans="1:9" x14ac:dyDescent="0.3">
      <c r="A714" s="289" t="s">
        <v>669</v>
      </c>
      <c r="B714" s="290" t="s">
        <v>688</v>
      </c>
      <c r="C714" s="285" t="str">
        <f>IF('ALC Transition Plans'!$C716="yes", IF('ALC Transition Plans'!E716="X", IF('ALC Transition Plans'!F716,"X"," ")," "),"N/A")</f>
        <v xml:space="preserve"> </v>
      </c>
      <c r="D714" s="287" t="str">
        <f>IF('ALC Transition Plans'!$C716="yes",IF('ALC Transition Plans'!AP716=1,"X"," "),"N/A")</f>
        <v>X</v>
      </c>
      <c r="E714" s="285" t="str">
        <f>IF('ALC Transition Plans'!$O716="yes", IF('ALC Transition Plans'!Q716="X", IF('ALC Transition Plans'!R716,"X"," ")," "),"N/A")</f>
        <v xml:space="preserve"> </v>
      </c>
      <c r="F714" s="285" t="str">
        <f>IF('ALC Transition Plans'!$O716="yes",IF('ALC Transition Plans'!AQ716=1,"X"," "),"N/A")</f>
        <v>X</v>
      </c>
      <c r="G714" s="285" t="str">
        <f>IF('ALC Transition Plans'!$Z716="yes",IF('ALC Transition Plans'!AR716=1,"X"," "),"N/A")</f>
        <v>X</v>
      </c>
      <c r="H714" s="288">
        <f t="shared" si="45"/>
        <v>3</v>
      </c>
      <c r="I714" s="453" t="str">
        <f>'ALC Transition Plans'!BL716</f>
        <v>F</v>
      </c>
    </row>
    <row r="715" spans="1:9" x14ac:dyDescent="0.3">
      <c r="A715" s="289" t="s">
        <v>669</v>
      </c>
      <c r="B715" s="290" t="s">
        <v>689</v>
      </c>
      <c r="C715" s="285" t="str">
        <f>IF('ALC Transition Plans'!$C717="yes", IF('ALC Transition Plans'!E717="X", IF('ALC Transition Plans'!F717,"X"," ")," "),"N/A")</f>
        <v xml:space="preserve"> </v>
      </c>
      <c r="D715" s="287" t="str">
        <f>IF('ALC Transition Plans'!$C717="yes",IF('ALC Transition Plans'!AP717=1,"X"," "),"N/A")</f>
        <v>X</v>
      </c>
      <c r="E715" s="285" t="str">
        <f>IF('ALC Transition Plans'!$O717="yes", IF('ALC Transition Plans'!Q717="X", IF('ALC Transition Plans'!R717,"X"," ")," "),"N/A")</f>
        <v xml:space="preserve"> </v>
      </c>
      <c r="F715" s="285" t="str">
        <f>IF('ALC Transition Plans'!$O717="yes",IF('ALC Transition Plans'!AQ717=1,"X"," "),"N/A")</f>
        <v>X</v>
      </c>
      <c r="G715" s="285" t="str">
        <f>IF('ALC Transition Plans'!$Z717="yes",IF('ALC Transition Plans'!AR717=1,"X"," "),"N/A")</f>
        <v>X</v>
      </c>
      <c r="H715" s="288">
        <f t="shared" si="45"/>
        <v>3</v>
      </c>
      <c r="I715" s="453" t="str">
        <f>'ALC Transition Plans'!BL717</f>
        <v>F</v>
      </c>
    </row>
    <row r="716" spans="1:9" x14ac:dyDescent="0.3">
      <c r="A716" s="289" t="s">
        <v>669</v>
      </c>
      <c r="B716" s="290" t="s">
        <v>1681</v>
      </c>
      <c r="C716" s="285" t="str">
        <f>IF('ALC Transition Plans'!$C718="yes", IF('ALC Transition Plans'!E718="X", IF('ALC Transition Plans'!F718,"X"," ")," "),"N/A")</f>
        <v xml:space="preserve"> </v>
      </c>
      <c r="D716" s="287" t="str">
        <f>IF('ALC Transition Plans'!$C718="yes",IF('ALC Transition Plans'!AP718=1,"X"," "),"N/A")</f>
        <v>X</v>
      </c>
      <c r="E716" s="285" t="str">
        <f>IF('ALC Transition Plans'!$O718="yes", IF('ALC Transition Plans'!Q718="X", IF('ALC Transition Plans'!R718,"X"," ")," "),"N/A")</f>
        <v xml:space="preserve"> </v>
      </c>
      <c r="F716" s="285" t="str">
        <f>IF('ALC Transition Plans'!$O718="yes",IF('ALC Transition Plans'!AQ718=1,"X"," "),"N/A")</f>
        <v>X</v>
      </c>
      <c r="G716" s="285" t="str">
        <f>IF('ALC Transition Plans'!$Z718="yes",IF('ALC Transition Plans'!AR718=1,"X"," "),"N/A")</f>
        <v>X</v>
      </c>
      <c r="H716" s="288">
        <f t="shared" si="45"/>
        <v>3</v>
      </c>
      <c r="I716" s="453" t="str">
        <f>'ALC Transition Plans'!BL718</f>
        <v>F</v>
      </c>
    </row>
    <row r="717" spans="1:9" x14ac:dyDescent="0.3">
      <c r="A717" s="289" t="s">
        <v>669</v>
      </c>
      <c r="B717" s="290" t="s">
        <v>1430</v>
      </c>
      <c r="C717" s="285" t="str">
        <f>IF('ALC Transition Plans'!$C719="yes", IF('ALC Transition Plans'!E719="X", IF('ALC Transition Plans'!F719,"X"," ")," "),"N/A")</f>
        <v xml:space="preserve"> </v>
      </c>
      <c r="D717" s="287" t="str">
        <f>IF('ALC Transition Plans'!$C719="yes",IF('ALC Transition Plans'!AP719=1,"X"," "),"N/A")</f>
        <v>X</v>
      </c>
      <c r="E717" s="285" t="str">
        <f>IF('ALC Transition Plans'!$O719="yes", IF('ALC Transition Plans'!Q719="X", IF('ALC Transition Plans'!R719,"X"," ")," "),"N/A")</f>
        <v xml:space="preserve"> </v>
      </c>
      <c r="F717" s="285" t="str">
        <f>IF('ALC Transition Plans'!$O719="yes",IF('ALC Transition Plans'!AQ719=1,"X"," "),"N/A")</f>
        <v>X</v>
      </c>
      <c r="G717" s="285" t="str">
        <f>IF('ALC Transition Plans'!$Z719="yes",IF('ALC Transition Plans'!AR719=1,"X"," "),"N/A")</f>
        <v>X</v>
      </c>
      <c r="H717" s="288">
        <f t="shared" ref="H717" si="52">COUNTIF(C717:G717,"X")</f>
        <v>3</v>
      </c>
      <c r="I717" s="453" t="str">
        <f>'ALC Transition Plans'!BL719</f>
        <v>F</v>
      </c>
    </row>
    <row r="718" spans="1:9" x14ac:dyDescent="0.3">
      <c r="A718" s="289" t="s">
        <v>669</v>
      </c>
      <c r="B718" s="290" t="s">
        <v>690</v>
      </c>
      <c r="C718" s="285" t="str">
        <f>IF('ALC Transition Plans'!$C720="yes", IF('ALC Transition Plans'!E720="X", IF('ALC Transition Plans'!F720,"X"," ")," "),"N/A")</f>
        <v xml:space="preserve"> </v>
      </c>
      <c r="D718" s="287" t="str">
        <f>IF('ALC Transition Plans'!$C720="yes",IF('ALC Transition Plans'!AP720=1,"X"," "),"N/A")</f>
        <v>X</v>
      </c>
      <c r="E718" s="285" t="str">
        <f>IF('ALC Transition Plans'!$O720="yes", IF('ALC Transition Plans'!Q720="X", IF('ALC Transition Plans'!R720,"X"," ")," "),"N/A")</f>
        <v xml:space="preserve"> </v>
      </c>
      <c r="F718" s="285" t="str">
        <f>IF('ALC Transition Plans'!$O720="yes",IF('ALC Transition Plans'!AQ720=1,"X"," "),"N/A")</f>
        <v>X</v>
      </c>
      <c r="G718" s="285" t="str">
        <f>IF('ALC Transition Plans'!$Z720="yes",IF('ALC Transition Plans'!AR720=1,"X"," "),"N/A")</f>
        <v>X</v>
      </c>
      <c r="H718" s="288">
        <f t="shared" si="45"/>
        <v>3</v>
      </c>
      <c r="I718" s="453" t="str">
        <f>'ALC Transition Plans'!BL720</f>
        <v>F</v>
      </c>
    </row>
    <row r="719" spans="1:9" x14ac:dyDescent="0.3">
      <c r="A719" s="289" t="s">
        <v>669</v>
      </c>
      <c r="B719" s="290" t="s">
        <v>691</v>
      </c>
      <c r="C719" s="285" t="str">
        <f>IF('ALC Transition Plans'!$C721="yes", IF('ALC Transition Plans'!E721="X", IF('ALC Transition Plans'!F721,"X"," ")," "),"N/A")</f>
        <v xml:space="preserve"> </v>
      </c>
      <c r="D719" s="287" t="str">
        <f>IF('ALC Transition Plans'!$C721="yes",IF('ALC Transition Plans'!AP721=1,"X"," "),"N/A")</f>
        <v>X</v>
      </c>
      <c r="E719" s="285" t="str">
        <f>IF('ALC Transition Plans'!$O721="yes", IF('ALC Transition Plans'!Q721="X", IF('ALC Transition Plans'!R721,"X"," ")," "),"N/A")</f>
        <v xml:space="preserve"> </v>
      </c>
      <c r="F719" s="285" t="str">
        <f>IF('ALC Transition Plans'!$O721="yes",IF('ALC Transition Plans'!AQ721=1,"X"," "),"N/A")</f>
        <v>X</v>
      </c>
      <c r="G719" s="285" t="str">
        <f>IF('ALC Transition Plans'!$Z721="yes",IF('ALC Transition Plans'!AR721=1,"X"," "),"N/A")</f>
        <v>X</v>
      </c>
      <c r="H719" s="288">
        <f t="shared" si="45"/>
        <v>3</v>
      </c>
      <c r="I719" s="453" t="str">
        <f>'ALC Transition Plans'!BL721</f>
        <v>F</v>
      </c>
    </row>
    <row r="720" spans="1:9" x14ac:dyDescent="0.3">
      <c r="A720" s="289" t="s">
        <v>669</v>
      </c>
      <c r="B720" s="290" t="s">
        <v>692</v>
      </c>
      <c r="C720" s="285" t="str">
        <f>IF('ALC Transition Plans'!$C722="yes", IF('ALC Transition Plans'!E722="X", IF('ALC Transition Plans'!F722,"X"," ")," "),"N/A")</f>
        <v xml:space="preserve"> </v>
      </c>
      <c r="D720" s="287" t="str">
        <f>IF('ALC Transition Plans'!$C722="yes",IF('ALC Transition Plans'!AP722=1,"X"," "),"N/A")</f>
        <v>X</v>
      </c>
      <c r="E720" s="285" t="str">
        <f>IF('ALC Transition Plans'!$O722="yes", IF('ALC Transition Plans'!Q722="X", IF('ALC Transition Plans'!R722,"X"," ")," "),"N/A")</f>
        <v>N/A</v>
      </c>
      <c r="F720" s="285" t="str">
        <f>IF('ALC Transition Plans'!$O722="yes",IF('ALC Transition Plans'!AQ722=1,"X"," "),"N/A")</f>
        <v>N/A</v>
      </c>
      <c r="G720" s="285" t="str">
        <f>IF('ALC Transition Plans'!$Z722="yes",IF('ALC Transition Plans'!AR722=1,"X"," "),"N/A")</f>
        <v>N/A</v>
      </c>
      <c r="H720" s="288">
        <f t="shared" si="45"/>
        <v>1</v>
      </c>
      <c r="I720" s="453" t="str">
        <f>'ALC Transition Plans'!BL722</f>
        <v>F</v>
      </c>
    </row>
    <row r="721" spans="1:9" x14ac:dyDescent="0.3">
      <c r="A721" s="289" t="s">
        <v>669</v>
      </c>
      <c r="B721" s="221" t="s">
        <v>1965</v>
      </c>
      <c r="C721" s="285"/>
      <c r="D721" s="287"/>
      <c r="E721" s="285"/>
      <c r="F721" s="285"/>
      <c r="G721" s="285"/>
      <c r="H721" s="288"/>
      <c r="I721" s="453"/>
    </row>
    <row r="722" spans="1:9" x14ac:dyDescent="0.3">
      <c r="A722" s="289" t="s">
        <v>669</v>
      </c>
      <c r="B722" s="290" t="s">
        <v>693</v>
      </c>
      <c r="C722" s="285" t="str">
        <f>IF('ALC Transition Plans'!$C724="yes", IF('ALC Transition Plans'!E724="X", IF('ALC Transition Plans'!F724,"X"," ")," "),"N/A")</f>
        <v xml:space="preserve"> </v>
      </c>
      <c r="D722" s="287" t="str">
        <f>IF('ALC Transition Plans'!$C724="yes",IF('ALC Transition Plans'!AP724=1,"X"," "),"N/A")</f>
        <v>X</v>
      </c>
      <c r="E722" s="285" t="str">
        <f>IF('ALC Transition Plans'!$O724="yes", IF('ALC Transition Plans'!Q724="X", IF('ALC Transition Plans'!R724,"X"," ")," "),"N/A")</f>
        <v xml:space="preserve"> </v>
      </c>
      <c r="F722" s="285" t="str">
        <f>IF('ALC Transition Plans'!$O724="yes",IF('ALC Transition Plans'!AQ724=1,"X"," "),"N/A")</f>
        <v>X</v>
      </c>
      <c r="G722" s="285" t="str">
        <f>IF('ALC Transition Plans'!$Z724="yes",IF('ALC Transition Plans'!AR724=1,"X"," "),"N/A")</f>
        <v>X</v>
      </c>
      <c r="H722" s="288">
        <f t="shared" si="45"/>
        <v>3</v>
      </c>
      <c r="I722" s="453" t="str">
        <f>'ALC Transition Plans'!BL724</f>
        <v>F</v>
      </c>
    </row>
    <row r="723" spans="1:9" x14ac:dyDescent="0.3">
      <c r="A723" s="289" t="s">
        <v>669</v>
      </c>
      <c r="B723" s="290" t="s">
        <v>694</v>
      </c>
      <c r="C723" s="285" t="str">
        <f>IF('ALC Transition Plans'!$C725="yes", IF('ALC Transition Plans'!E725="X", IF('ALC Transition Plans'!F725,"X"," ")," "),"N/A")</f>
        <v xml:space="preserve"> </v>
      </c>
      <c r="D723" s="287" t="str">
        <f>IF('ALC Transition Plans'!$C725="yes",IF('ALC Transition Plans'!AP725=1,"X"," "),"N/A")</f>
        <v>X</v>
      </c>
      <c r="E723" s="285" t="str">
        <f>IF('ALC Transition Plans'!$O725="yes", IF('ALC Transition Plans'!Q725="X", IF('ALC Transition Plans'!R725,"X"," ")," "),"N/A")</f>
        <v xml:space="preserve"> </v>
      </c>
      <c r="F723" s="285" t="str">
        <f>IF('ALC Transition Plans'!$O725="yes",IF('ALC Transition Plans'!AQ725=1,"X"," "),"N/A")</f>
        <v>X</v>
      </c>
      <c r="G723" s="285" t="str">
        <f>IF('ALC Transition Plans'!$Z725="yes",IF('ALC Transition Plans'!AR725=1,"X"," "),"N/A")</f>
        <v>X</v>
      </c>
      <c r="H723" s="288">
        <f t="shared" si="45"/>
        <v>3</v>
      </c>
      <c r="I723" s="453" t="str">
        <f>'ALC Transition Plans'!BL725</f>
        <v>F</v>
      </c>
    </row>
    <row r="724" spans="1:9" x14ac:dyDescent="0.3">
      <c r="A724" s="289" t="s">
        <v>669</v>
      </c>
      <c r="B724" s="290" t="s">
        <v>695</v>
      </c>
      <c r="C724" s="285" t="str">
        <f>IF('ALC Transition Plans'!$C726="yes", IF('ALC Transition Plans'!E726="X", IF('ALC Transition Plans'!F726,"X"," ")," "),"N/A")</f>
        <v xml:space="preserve"> </v>
      </c>
      <c r="D724" s="287" t="str">
        <f>IF('ALC Transition Plans'!$C726="yes",IF('ALC Transition Plans'!AP726=1,"X"," "),"N/A")</f>
        <v>X</v>
      </c>
      <c r="E724" s="285" t="str">
        <f>IF('ALC Transition Plans'!$O726="yes", IF('ALC Transition Plans'!Q726="X", IF('ALC Transition Plans'!R726,"X"," ")," "),"N/A")</f>
        <v xml:space="preserve"> </v>
      </c>
      <c r="F724" s="285" t="str">
        <f>IF('ALC Transition Plans'!$O726="yes",IF('ALC Transition Plans'!AQ726=1,"X"," "),"N/A")</f>
        <v>X</v>
      </c>
      <c r="G724" s="285" t="str">
        <f>IF('ALC Transition Plans'!$Z726="yes",IF('ALC Transition Plans'!AR726=1,"X"," "),"N/A")</f>
        <v>X</v>
      </c>
      <c r="H724" s="288">
        <f t="shared" si="45"/>
        <v>3</v>
      </c>
      <c r="I724" s="453" t="str">
        <f>'ALC Transition Plans'!BL726</f>
        <v>F</v>
      </c>
    </row>
    <row r="725" spans="1:9" x14ac:dyDescent="0.3">
      <c r="A725" s="289" t="s">
        <v>669</v>
      </c>
      <c r="B725" s="290" t="s">
        <v>753</v>
      </c>
      <c r="C725" s="285" t="str">
        <f>IF('ALC Transition Plans'!$C727="yes", IF('ALC Transition Plans'!E727="X", IF('ALC Transition Plans'!F727,"X"," ")," "),"N/A")</f>
        <v xml:space="preserve"> </v>
      </c>
      <c r="D725" s="287" t="str">
        <f>IF('ALC Transition Plans'!$C727="yes",IF('ALC Transition Plans'!AP727=1,"X"," "),"N/A")</f>
        <v>X</v>
      </c>
      <c r="E725" s="285" t="str">
        <f>IF('ALC Transition Plans'!$O727="yes", IF('ALC Transition Plans'!Q727="X", IF('ALC Transition Plans'!R727,"X"," ")," "),"N/A")</f>
        <v xml:space="preserve"> </v>
      </c>
      <c r="F725" s="285" t="str">
        <f>IF('ALC Transition Plans'!$O727="yes",IF('ALC Transition Plans'!AQ727=1,"X"," "),"N/A")</f>
        <v>X</v>
      </c>
      <c r="G725" s="285" t="str">
        <f>IF('ALC Transition Plans'!$Z727="yes",IF('ALC Transition Plans'!AR727=1,"X"," "),"N/A")</f>
        <v>X</v>
      </c>
      <c r="H725" s="288">
        <f t="shared" si="45"/>
        <v>3</v>
      </c>
      <c r="I725" s="453" t="str">
        <f>'ALC Transition Plans'!BL727</f>
        <v>F</v>
      </c>
    </row>
    <row r="726" spans="1:9" x14ac:dyDescent="0.3">
      <c r="A726" s="289" t="s">
        <v>697</v>
      </c>
      <c r="B726" s="290" t="s">
        <v>696</v>
      </c>
      <c r="C726" s="285" t="str">
        <f>IF('ALC Transition Plans'!$C728="yes", IF('ALC Transition Plans'!E728="X", IF('ALC Transition Plans'!F728,"X"," ")," "),"N/A")</f>
        <v xml:space="preserve"> </v>
      </c>
      <c r="D726" s="287" t="str">
        <f>IF('ALC Transition Plans'!$C728="yes",IF('ALC Transition Plans'!AP728=1,"X"," "),"N/A")</f>
        <v xml:space="preserve"> </v>
      </c>
      <c r="E726" s="285" t="str">
        <f>IF('ALC Transition Plans'!$O728="yes", IF('ALC Transition Plans'!Q728="X", IF('ALC Transition Plans'!R728,"X"," ")," "),"N/A")</f>
        <v xml:space="preserve"> </v>
      </c>
      <c r="F726" s="285" t="str">
        <f>IF('ALC Transition Plans'!$O728="yes",IF('ALC Transition Plans'!AQ728=1,"X"," "),"N/A")</f>
        <v xml:space="preserve"> </v>
      </c>
      <c r="G726" s="285" t="str">
        <f>IF('ALC Transition Plans'!$Z728="yes",IF('ALC Transition Plans'!AR728=1,"X"," "),"N/A")</f>
        <v>N/A</v>
      </c>
      <c r="H726" s="288">
        <f t="shared" si="45"/>
        <v>0</v>
      </c>
      <c r="I726" s="453" t="str">
        <f>'ALC Transition Plans'!BL728</f>
        <v xml:space="preserve"> </v>
      </c>
    </row>
    <row r="727" spans="1:9" x14ac:dyDescent="0.3">
      <c r="A727" s="289" t="s">
        <v>697</v>
      </c>
      <c r="B727" s="290" t="s">
        <v>698</v>
      </c>
      <c r="C727" s="285" t="str">
        <f>IF('ALC Transition Plans'!$C729="yes", IF('ALC Transition Plans'!E729="X", IF('ALC Transition Plans'!F729,"X"," ")," "),"N/A")</f>
        <v xml:space="preserve"> </v>
      </c>
      <c r="D727" s="287" t="str">
        <f>IF('ALC Transition Plans'!$C729="yes",IF('ALC Transition Plans'!AP729=1,"X"," "),"N/A")</f>
        <v>X</v>
      </c>
      <c r="E727" s="285" t="str">
        <f>IF('ALC Transition Plans'!$O729="yes", IF('ALC Transition Plans'!Q729="X", IF('ALC Transition Plans'!R729,"X"," ")," "),"N/A")</f>
        <v>N/A</v>
      </c>
      <c r="F727" s="285" t="str">
        <f>IF('ALC Transition Plans'!$O729="yes",IF('ALC Transition Plans'!AQ729=1,"X"," "),"N/A")</f>
        <v>N/A</v>
      </c>
      <c r="G727" s="285" t="str">
        <f>IF('ALC Transition Plans'!$Z729="yes",IF('ALC Transition Plans'!AR729=1,"X"," "),"N/A")</f>
        <v>N/A</v>
      </c>
      <c r="H727" s="288">
        <f t="shared" si="45"/>
        <v>1</v>
      </c>
      <c r="I727" s="453" t="str">
        <f>'ALC Transition Plans'!BL729</f>
        <v>F</v>
      </c>
    </row>
    <row r="728" spans="1:9" x14ac:dyDescent="0.3">
      <c r="A728" s="289" t="s">
        <v>697</v>
      </c>
      <c r="B728" s="290" t="s">
        <v>699</v>
      </c>
      <c r="C728" s="285" t="str">
        <f>IF('ALC Transition Plans'!$C730="yes", IF('ALC Transition Plans'!E730="X", IF('ALC Transition Plans'!F730,"X"," ")," "),"N/A")</f>
        <v xml:space="preserve"> </v>
      </c>
      <c r="D728" s="287" t="str">
        <f>IF('ALC Transition Plans'!$C730="yes",IF('ALC Transition Plans'!AP730=1,"X"," "),"N/A")</f>
        <v>X</v>
      </c>
      <c r="E728" s="285" t="str">
        <f>IF('ALC Transition Plans'!$O730="yes", IF('ALC Transition Plans'!Q730="X", IF('ALC Transition Plans'!R730,"X"," ")," "),"N/A")</f>
        <v>N/A</v>
      </c>
      <c r="F728" s="285" t="str">
        <f>IF('ALC Transition Plans'!$O730="yes",IF('ALC Transition Plans'!AQ730=1,"X"," "),"N/A")</f>
        <v>N/A</v>
      </c>
      <c r="G728" s="285" t="str">
        <f>IF('ALC Transition Plans'!$Z730="yes",IF('ALC Transition Plans'!AR730=1,"X"," "),"N/A")</f>
        <v>N/A</v>
      </c>
      <c r="H728" s="288">
        <f t="shared" si="45"/>
        <v>1</v>
      </c>
      <c r="I728" s="453" t="str">
        <f>'ALC Transition Plans'!BL730</f>
        <v>F</v>
      </c>
    </row>
    <row r="729" spans="1:9" x14ac:dyDescent="0.3">
      <c r="A729" s="289" t="s">
        <v>697</v>
      </c>
      <c r="B729" s="290" t="s">
        <v>700</v>
      </c>
      <c r="C729" s="285" t="str">
        <f>IF('ALC Transition Plans'!$C731="yes", IF('ALC Transition Plans'!E731="X", IF('ALC Transition Plans'!F731,"X"," ")," "),"N/A")</f>
        <v xml:space="preserve"> </v>
      </c>
      <c r="D729" s="287" t="str">
        <f>IF('ALC Transition Plans'!$C731="yes",IF('ALC Transition Plans'!AP731=1,"X"," "),"N/A")</f>
        <v xml:space="preserve"> </v>
      </c>
      <c r="E729" s="285" t="str">
        <f>IF('ALC Transition Plans'!$O731="yes", IF('ALC Transition Plans'!Q731="X", IF('ALC Transition Plans'!R731,"X"," ")," "),"N/A")</f>
        <v>N/A</v>
      </c>
      <c r="F729" s="285" t="str">
        <f>IF('ALC Transition Plans'!$O731="yes",IF('ALC Transition Plans'!AQ731=1,"X"," "),"N/A")</f>
        <v>N/A</v>
      </c>
      <c r="G729" s="285" t="str">
        <f>IF('ALC Transition Plans'!$Z731="yes",IF('ALC Transition Plans'!AR731=1,"X"," "),"N/A")</f>
        <v>N/A</v>
      </c>
      <c r="H729" s="288">
        <f t="shared" si="45"/>
        <v>0</v>
      </c>
      <c r="I729" s="453" t="str">
        <f>'ALC Transition Plans'!BL731</f>
        <v xml:space="preserve"> </v>
      </c>
    </row>
    <row r="730" spans="1:9" x14ac:dyDescent="0.3">
      <c r="A730" s="289" t="s">
        <v>697</v>
      </c>
      <c r="B730" s="290" t="s">
        <v>701</v>
      </c>
      <c r="C730" s="285" t="str">
        <f>IF('ALC Transition Plans'!$C732="yes", IF('ALC Transition Plans'!E732="X", IF('ALC Transition Plans'!F732,"X"," ")," "),"N/A")</f>
        <v xml:space="preserve"> </v>
      </c>
      <c r="D730" s="287" t="str">
        <f>IF('ALC Transition Plans'!$C732="yes",IF('ALC Transition Plans'!AP732=1,"X"," "),"N/A")</f>
        <v>X</v>
      </c>
      <c r="E730" s="285" t="str">
        <f>IF('ALC Transition Plans'!$O732="yes", IF('ALC Transition Plans'!Q732="X", IF('ALC Transition Plans'!R732,"X"," ")," "),"N/A")</f>
        <v xml:space="preserve"> </v>
      </c>
      <c r="F730" s="285" t="str">
        <f>IF('ALC Transition Plans'!$O732="yes",IF('ALC Transition Plans'!AQ732=1,"X"," "),"N/A")</f>
        <v>X</v>
      </c>
      <c r="G730" s="285" t="str">
        <f>IF('ALC Transition Plans'!$Z732="yes",IF('ALC Transition Plans'!AR732=1,"X"," "),"N/A")</f>
        <v>X</v>
      </c>
      <c r="H730" s="288">
        <f t="shared" si="45"/>
        <v>3</v>
      </c>
      <c r="I730" s="453" t="str">
        <f>'ALC Transition Plans'!BL732</f>
        <v>F</v>
      </c>
    </row>
    <row r="731" spans="1:9" x14ac:dyDescent="0.3">
      <c r="A731" s="289" t="s">
        <v>697</v>
      </c>
      <c r="B731" s="290" t="s">
        <v>702</v>
      </c>
      <c r="C731" s="285" t="str">
        <f>IF('ALC Transition Plans'!$C733="yes", IF('ALC Transition Plans'!E733="X", IF('ALC Transition Plans'!F733,"X"," ")," "),"N/A")</f>
        <v xml:space="preserve"> </v>
      </c>
      <c r="D731" s="287" t="str">
        <f>IF('ALC Transition Plans'!$C733="yes",IF('ALC Transition Plans'!AP733=1,"X"," "),"N/A")</f>
        <v>X</v>
      </c>
      <c r="E731" s="285" t="str">
        <f>IF('ALC Transition Plans'!$O733="yes", IF('ALC Transition Plans'!Q733="X", IF('ALC Transition Plans'!R733,"X"," ")," "),"N/A")</f>
        <v xml:space="preserve"> </v>
      </c>
      <c r="F731" s="285" t="str">
        <f>IF('ALC Transition Plans'!$O733="yes",IF('ALC Transition Plans'!AQ733=1,"X"," "),"N/A")</f>
        <v>X</v>
      </c>
      <c r="G731" s="285" t="str">
        <f>IF('ALC Transition Plans'!$Z733="yes",IF('ALC Transition Plans'!AR733=1,"X"," "),"N/A")</f>
        <v>X</v>
      </c>
      <c r="H731" s="288">
        <f t="shared" si="45"/>
        <v>3</v>
      </c>
      <c r="I731" s="453" t="str">
        <f>'ALC Transition Plans'!BL733</f>
        <v>F</v>
      </c>
    </row>
    <row r="732" spans="1:9" x14ac:dyDescent="0.3">
      <c r="A732" s="289" t="s">
        <v>697</v>
      </c>
      <c r="B732" s="290" t="s">
        <v>1869</v>
      </c>
      <c r="C732" s="285" t="str">
        <f>IF('ALC Transition Plans'!$C734="yes", IF('ALC Transition Plans'!E734="X", IF('ALC Transition Plans'!F734,"X"," ")," "),"N/A")</f>
        <v xml:space="preserve"> </v>
      </c>
      <c r="D732" s="287" t="str">
        <f>IF('ALC Transition Plans'!$C734="yes",IF('ALC Transition Plans'!AP734=1,"X"," "),"N/A")</f>
        <v>X</v>
      </c>
      <c r="E732" s="285" t="str">
        <f>IF('ALC Transition Plans'!$O734="yes", IF('ALC Transition Plans'!Q734="X", IF('ALC Transition Plans'!R734,"X"," ")," "),"N/A")</f>
        <v xml:space="preserve"> </v>
      </c>
      <c r="F732" s="285" t="str">
        <f>IF('ALC Transition Plans'!$O734="yes",IF('ALC Transition Plans'!AQ734=1,"X"," "),"N/A")</f>
        <v>X</v>
      </c>
      <c r="G732" s="285" t="str">
        <f>IF('ALC Transition Plans'!$Z734="yes",IF('ALC Transition Plans'!AR734=1,"X"," "),"N/A")</f>
        <v>X</v>
      </c>
      <c r="H732" s="288">
        <f t="shared" ref="H732" si="53">COUNTIF(C732:G732,"X")</f>
        <v>3</v>
      </c>
      <c r="I732" s="453" t="str">
        <f>'ALC Transition Plans'!BL734</f>
        <v>F</v>
      </c>
    </row>
    <row r="733" spans="1:9" x14ac:dyDescent="0.3">
      <c r="A733" s="289" t="s">
        <v>697</v>
      </c>
      <c r="B733" s="290" t="s">
        <v>1690</v>
      </c>
      <c r="C733" s="285" t="str">
        <f>IF('ALC Transition Plans'!$C735="yes", IF('ALC Transition Plans'!E735="X", IF('ALC Transition Plans'!F735,"X"," ")," "),"N/A")</f>
        <v>N/A</v>
      </c>
      <c r="D733" s="287" t="str">
        <f>IF('ALC Transition Plans'!$C735="yes",IF('ALC Transition Plans'!AP735=1,"X"," "),"N/A")</f>
        <v>N/A</v>
      </c>
      <c r="E733" s="285" t="str">
        <f>IF('ALC Transition Plans'!$O735="yes", IF('ALC Transition Plans'!Q735="X", IF('ALC Transition Plans'!R735,"X"," ")," "),"N/A")</f>
        <v>N/A</v>
      </c>
      <c r="F733" s="285" t="str">
        <f>IF('ALC Transition Plans'!$O735="yes",IF('ALC Transition Plans'!AQ735=1,"X"," "),"N/A")</f>
        <v>N/A</v>
      </c>
      <c r="G733" s="285" t="str">
        <f>IF('ALC Transition Plans'!$Z735="yes",IF('ALC Transition Plans'!AR735=1,"X"," "),"N/A")</f>
        <v>X</v>
      </c>
      <c r="H733" s="288">
        <f t="shared" si="45"/>
        <v>1</v>
      </c>
      <c r="I733" s="453" t="str">
        <f>'ALC Transition Plans'!BL735</f>
        <v>F</v>
      </c>
    </row>
    <row r="734" spans="1:9" x14ac:dyDescent="0.3">
      <c r="A734" s="289" t="s">
        <v>697</v>
      </c>
      <c r="B734" s="290" t="s">
        <v>1637</v>
      </c>
      <c r="C734" s="285" t="str">
        <f>IF('ALC Transition Plans'!$C736="yes", IF('ALC Transition Plans'!E736="X", IF('ALC Transition Plans'!F736,"X"," ")," "),"N/A")</f>
        <v>N/A</v>
      </c>
      <c r="D734" s="287" t="str">
        <f>IF('ALC Transition Plans'!$C736="yes",IF('ALC Transition Plans'!AP736=1,"X"," "),"N/A")</f>
        <v>N/A</v>
      </c>
      <c r="E734" s="285" t="str">
        <f>IF('ALC Transition Plans'!$O736="yes", IF('ALC Transition Plans'!Q736="X", IF('ALC Transition Plans'!R736,"X"," ")," "),"N/A")</f>
        <v>N/A</v>
      </c>
      <c r="F734" s="285" t="str">
        <f>IF('ALC Transition Plans'!$O736="yes",IF('ALC Transition Plans'!AQ736=1,"X"," "),"N/A")</f>
        <v>N/A</v>
      </c>
      <c r="G734" s="285" t="str">
        <f>IF('ALC Transition Plans'!$Z736="yes",IF('ALC Transition Plans'!AR736=1,"X"," "),"N/A")</f>
        <v xml:space="preserve"> </v>
      </c>
      <c r="H734" s="288">
        <f t="shared" ref="H734" si="54">COUNTIF(C734:G734,"X")</f>
        <v>0</v>
      </c>
      <c r="I734" s="453" t="str">
        <f>'ALC Transition Plans'!BL736</f>
        <v xml:space="preserve"> </v>
      </c>
    </row>
    <row r="735" spans="1:9" x14ac:dyDescent="0.3">
      <c r="A735" s="289" t="s">
        <v>697</v>
      </c>
      <c r="B735" s="290" t="s">
        <v>1861</v>
      </c>
      <c r="C735" s="285" t="str">
        <f>IF('ALC Transition Plans'!$C737="yes", IF('ALC Transition Plans'!E737="X", IF('ALC Transition Plans'!F737,"X"," ")," "),"N/A")</f>
        <v xml:space="preserve"> </v>
      </c>
      <c r="D735" s="287" t="str">
        <f>IF('ALC Transition Plans'!$C737="yes",IF('ALC Transition Plans'!AP737=1,"X"," "),"N/A")</f>
        <v>X</v>
      </c>
      <c r="E735" s="285" t="str">
        <f>IF('ALC Transition Plans'!$O737="yes", IF('ALC Transition Plans'!Q737="X", IF('ALC Transition Plans'!R737,"X"," ")," "),"N/A")</f>
        <v xml:space="preserve"> </v>
      </c>
      <c r="F735" s="285" t="str">
        <f>IF('ALC Transition Plans'!$O737="yes",IF('ALC Transition Plans'!AQ737=1,"X"," "),"N/A")</f>
        <v>X</v>
      </c>
      <c r="G735" s="285" t="str">
        <f>IF('ALC Transition Plans'!$Z737="yes",IF('ALC Transition Plans'!AR737=1,"X"," "),"N/A")</f>
        <v>X</v>
      </c>
      <c r="H735" s="288">
        <f t="shared" ref="H735:H737" si="55">COUNTIF(C735:G735,"X")</f>
        <v>3</v>
      </c>
      <c r="I735" s="453" t="str">
        <f>'ALC Transition Plans'!BL737</f>
        <v>F</v>
      </c>
    </row>
    <row r="736" spans="1:9" x14ac:dyDescent="0.3">
      <c r="A736" s="289" t="s">
        <v>697</v>
      </c>
      <c r="B736" s="290" t="s">
        <v>2231</v>
      </c>
      <c r="C736" s="285" t="str">
        <f>IF('ALC Transition Plans'!$C738="yes", IF('ALC Transition Plans'!E738="X", IF('ALC Transition Plans'!F738,"X"," ")," "),"N/A")</f>
        <v xml:space="preserve"> </v>
      </c>
      <c r="D736" s="287" t="str">
        <f>IF('ALC Transition Plans'!$C738="yes",IF('ALC Transition Plans'!AP738=1,"X"," "),"N/A")</f>
        <v xml:space="preserve"> </v>
      </c>
      <c r="E736" s="285" t="str">
        <f>IF('ALC Transition Plans'!$O738="yes", IF('ALC Transition Plans'!Q738="X", IF('ALC Transition Plans'!R738,"X"," ")," "),"N/A")</f>
        <v>N/A</v>
      </c>
      <c r="F736" s="285" t="str">
        <f>IF('ALC Transition Plans'!$O738="yes",IF('ALC Transition Plans'!AQ738=1,"X"," "),"N/A")</f>
        <v>N/A</v>
      </c>
      <c r="G736" s="285" t="str">
        <f>IF('ALC Transition Plans'!$Z738="yes",IF('ALC Transition Plans'!AR738=1,"X"," "),"N/A")</f>
        <v>N/A</v>
      </c>
      <c r="H736" s="288">
        <f t="shared" ref="H736" si="56">COUNTIF(C736:G736,"X")</f>
        <v>0</v>
      </c>
      <c r="I736" s="453" t="str">
        <f>'ALC Transition Plans'!BL738</f>
        <v xml:space="preserve"> </v>
      </c>
    </row>
    <row r="737" spans="1:9" x14ac:dyDescent="0.3">
      <c r="A737" s="609" t="s">
        <v>697</v>
      </c>
      <c r="B737" s="609" t="s">
        <v>2069</v>
      </c>
      <c r="C737" s="285" t="str">
        <f>IF('ALC Transition Plans'!$C739="yes", IF('ALC Transition Plans'!E739="X", IF('ALC Transition Plans'!F739,"X"," ")," "),"N/A")</f>
        <v xml:space="preserve"> </v>
      </c>
      <c r="D737" s="287" t="str">
        <f>IF('ALC Transition Plans'!$C739="yes",IF('ALC Transition Plans'!AP739=1,"X"," "),"N/A")</f>
        <v>X</v>
      </c>
      <c r="E737" s="285" t="str">
        <f>IF('ALC Transition Plans'!$O739="yes", IF('ALC Transition Plans'!Q739="X", IF('ALC Transition Plans'!R739,"X"," ")," "),"N/A")</f>
        <v xml:space="preserve"> </v>
      </c>
      <c r="F737" s="285" t="str">
        <f>IF('ALC Transition Plans'!$O739="yes",IF('ALC Transition Plans'!AQ739=1,"X"," "),"N/A")</f>
        <v>X</v>
      </c>
      <c r="G737" s="285" t="str">
        <f>IF('ALC Transition Plans'!$Z739="yes",IF('ALC Transition Plans'!AR739=1,"X"," "),"N/A")</f>
        <v>X</v>
      </c>
      <c r="H737" s="288">
        <f t="shared" si="55"/>
        <v>3</v>
      </c>
      <c r="I737" s="453" t="str">
        <f>'ALC Transition Plans'!BL739</f>
        <v>F</v>
      </c>
    </row>
    <row r="738" spans="1:9" x14ac:dyDescent="0.3">
      <c r="A738" s="609" t="s">
        <v>697</v>
      </c>
      <c r="B738" s="609" t="s">
        <v>2070</v>
      </c>
      <c r="C738" s="285" t="str">
        <f>IF('ALC Transition Plans'!$C740="yes", IF('ALC Transition Plans'!E740="X", IF('ALC Transition Plans'!F740,"X"," ")," "),"N/A")</f>
        <v xml:space="preserve"> </v>
      </c>
      <c r="D738" s="287" t="str">
        <f>IF('ALC Transition Plans'!$C740="yes",IF('ALC Transition Plans'!AP740=1,"X"," "),"N/A")</f>
        <v>X</v>
      </c>
      <c r="E738" s="285" t="str">
        <f>IF('ALC Transition Plans'!$O740="yes", IF('ALC Transition Plans'!Q740="X", IF('ALC Transition Plans'!R740,"X"," ")," "),"N/A")</f>
        <v xml:space="preserve"> </v>
      </c>
      <c r="F738" s="285" t="str">
        <f>IF('ALC Transition Plans'!$O740="yes",IF('ALC Transition Plans'!AQ740=1,"X"," "),"N/A")</f>
        <v>X</v>
      </c>
      <c r="G738" s="285" t="str">
        <f>IF('ALC Transition Plans'!$Z740="yes",IF('ALC Transition Plans'!AR740=1,"X"," "),"N/A")</f>
        <v>X</v>
      </c>
      <c r="H738" s="288">
        <f t="shared" ref="H738" si="57">COUNTIF(C738:G738,"X")</f>
        <v>3</v>
      </c>
      <c r="I738" s="453" t="str">
        <f>'ALC Transition Plans'!BL740</f>
        <v>F</v>
      </c>
    </row>
    <row r="739" spans="1:9" x14ac:dyDescent="0.3">
      <c r="A739" s="609" t="s">
        <v>697</v>
      </c>
      <c r="B739" s="609" t="s">
        <v>2121</v>
      </c>
      <c r="C739" s="285" t="str">
        <f>IF('ALC Transition Plans'!$C741="yes", IF('ALC Transition Plans'!E741="X", IF('ALC Transition Plans'!F741,"X"," ")," "),"N/A")</f>
        <v xml:space="preserve"> </v>
      </c>
      <c r="D739" s="287" t="str">
        <f>IF('ALC Transition Plans'!$C741="yes",IF('ALC Transition Plans'!AP741=1,"X"," "),"N/A")</f>
        <v>X</v>
      </c>
      <c r="E739" s="285" t="str">
        <f>IF('ALC Transition Plans'!$O741="yes", IF('ALC Transition Plans'!Q741="X", IF('ALC Transition Plans'!R741,"X"," ")," "),"N/A")</f>
        <v xml:space="preserve"> </v>
      </c>
      <c r="F739" s="285" t="str">
        <f>IF('ALC Transition Plans'!$O741="yes",IF('ALC Transition Plans'!AQ741=1,"X"," "),"N/A")</f>
        <v>X</v>
      </c>
      <c r="G739" s="285" t="str">
        <f>IF('ALC Transition Plans'!$Z741="yes",IF('ALC Transition Plans'!AR741=1,"X"," "),"N/A")</f>
        <v>X</v>
      </c>
      <c r="H739" s="288">
        <f t="shared" ref="H739" si="58">COUNTIF(C739:G739,"X")</f>
        <v>3</v>
      </c>
      <c r="I739" s="453" t="str">
        <f>'ALC Transition Plans'!BL741</f>
        <v>F</v>
      </c>
    </row>
    <row r="740" spans="1:9" x14ac:dyDescent="0.3">
      <c r="A740" s="609" t="s">
        <v>697</v>
      </c>
      <c r="B740" s="609" t="s">
        <v>2122</v>
      </c>
      <c r="C740" s="285" t="str">
        <f>IF('ALC Transition Plans'!$C742="yes", IF('ALC Transition Plans'!E742="X", IF('ALC Transition Plans'!F742,"X"," ")," "),"N/A")</f>
        <v xml:space="preserve"> </v>
      </c>
      <c r="D740" s="287" t="str">
        <f>IF('ALC Transition Plans'!$C742="yes",IF('ALC Transition Plans'!AP742=1,"X"," "),"N/A")</f>
        <v>X</v>
      </c>
      <c r="E740" s="285" t="str">
        <f>IF('ALC Transition Plans'!$O742="yes", IF('ALC Transition Plans'!Q742="X", IF('ALC Transition Plans'!R742,"X"," ")," "),"N/A")</f>
        <v xml:space="preserve"> </v>
      </c>
      <c r="F740" s="285" t="str">
        <f>IF('ALC Transition Plans'!$O742="yes",IF('ALC Transition Plans'!AQ742=1,"X"," "),"N/A")</f>
        <v>X</v>
      </c>
      <c r="G740" s="285" t="str">
        <f>IF('ALC Transition Plans'!$Z742="yes",IF('ALC Transition Plans'!AR742=1,"X"," "),"N/A")</f>
        <v>X</v>
      </c>
      <c r="H740" s="288">
        <f t="shared" ref="H740" si="59">COUNTIF(C740:G740,"X")</f>
        <v>3</v>
      </c>
      <c r="I740" s="453" t="str">
        <f>'ALC Transition Plans'!BL742</f>
        <v>F</v>
      </c>
    </row>
    <row r="741" spans="1:9" x14ac:dyDescent="0.3">
      <c r="A741" s="609" t="s">
        <v>697</v>
      </c>
      <c r="B741" s="609" t="s">
        <v>2123</v>
      </c>
      <c r="C741" s="285" t="str">
        <f>IF('ALC Transition Plans'!$C743="yes", IF('ALC Transition Plans'!E743="X", IF('ALC Transition Plans'!F743,"X"," ")," "),"N/A")</f>
        <v xml:space="preserve"> </v>
      </c>
      <c r="D741" s="287" t="str">
        <f>IF('ALC Transition Plans'!$C743="yes",IF('ALC Transition Plans'!AP743=1,"X"," "),"N/A")</f>
        <v>X</v>
      </c>
      <c r="E741" s="285" t="str">
        <f>IF('ALC Transition Plans'!$O743="yes", IF('ALC Transition Plans'!Q743="X", IF('ALC Transition Plans'!R743,"X"," ")," "),"N/A")</f>
        <v xml:space="preserve"> </v>
      </c>
      <c r="F741" s="285" t="str">
        <f>IF('ALC Transition Plans'!$O743="yes",IF('ALC Transition Plans'!AQ743=1,"X"," "),"N/A")</f>
        <v>X</v>
      </c>
      <c r="G741" s="285" t="str">
        <f>IF('ALC Transition Plans'!$Z743="yes",IF('ALC Transition Plans'!AR743=1,"X"," "),"N/A")</f>
        <v>X</v>
      </c>
      <c r="H741" s="288">
        <f t="shared" ref="H741" si="60">COUNTIF(C741:G741,"X")</f>
        <v>3</v>
      </c>
      <c r="I741" s="453" t="str">
        <f>'ALC Transition Plans'!BL743</f>
        <v>F</v>
      </c>
    </row>
    <row r="742" spans="1:9" x14ac:dyDescent="0.3">
      <c r="A742" s="609" t="s">
        <v>697</v>
      </c>
      <c r="B742" s="609" t="s">
        <v>2037</v>
      </c>
      <c r="C742" s="285" t="str">
        <f>IF('ALC Transition Plans'!$C744="yes", IF('ALC Transition Plans'!E744="X", IF('ALC Transition Plans'!F744,"X"," ")," "),"N/A")</f>
        <v xml:space="preserve"> </v>
      </c>
      <c r="D742" s="287" t="str">
        <f>IF('ALC Transition Plans'!$C744="yes",IF('ALC Transition Plans'!AP744=1,"X"," "),"N/A")</f>
        <v>X</v>
      </c>
      <c r="E742" s="285" t="str">
        <f>IF('ALC Transition Plans'!$O744="yes", IF('ALC Transition Plans'!Q744="X", IF('ALC Transition Plans'!R744,"X"," ")," "),"N/A")</f>
        <v xml:space="preserve"> </v>
      </c>
      <c r="F742" s="285" t="str">
        <f>IF('ALC Transition Plans'!$O744="yes",IF('ALC Transition Plans'!AQ744=1,"X"," "),"N/A")</f>
        <v>X</v>
      </c>
      <c r="G742" s="285" t="str">
        <f>IF('ALC Transition Plans'!$Z741="yes",IF('ALC Transition Plans'!AR741=1,"X"," "),"N/A")</f>
        <v>X</v>
      </c>
      <c r="H742" s="288">
        <f t="shared" ref="H742:H747" si="61">COUNTIF(C742:G742,"X")</f>
        <v>3</v>
      </c>
      <c r="I742" s="453" t="str">
        <f>'ALC Transition Plans'!BL741</f>
        <v>F</v>
      </c>
    </row>
    <row r="743" spans="1:9" x14ac:dyDescent="0.3">
      <c r="A743" s="609" t="s">
        <v>697</v>
      </c>
      <c r="B743" s="609" t="s">
        <v>2038</v>
      </c>
      <c r="C743" s="285" t="str">
        <f>IF('ALC Transition Plans'!$C745="yes", IF('ALC Transition Plans'!E745="X", IF('ALC Transition Plans'!F745,"X"," ")," "),"N/A")</f>
        <v xml:space="preserve"> </v>
      </c>
      <c r="D743" s="287" t="str">
        <f>IF('ALC Transition Plans'!$C745="yes",IF('ALC Transition Plans'!AP745=1,"X"," "),"N/A")</f>
        <v>X</v>
      </c>
      <c r="E743" s="285" t="str">
        <f>IF('ALC Transition Plans'!$O745="yes", IF('ALC Transition Plans'!Q745="X", IF('ALC Transition Plans'!R745,"X"," ")," "),"N/A")</f>
        <v xml:space="preserve"> </v>
      </c>
      <c r="F743" s="285" t="str">
        <f>IF('ALC Transition Plans'!$O745="yes",IF('ALC Transition Plans'!AQ745=1,"X"," "),"N/A")</f>
        <v>X</v>
      </c>
      <c r="G743" s="285" t="str">
        <f>IF('ALC Transition Plans'!$Z744="yes",IF('ALC Transition Plans'!AR744=1,"X"," "),"N/A")</f>
        <v>X</v>
      </c>
      <c r="H743" s="288">
        <f t="shared" si="61"/>
        <v>3</v>
      </c>
      <c r="I743" s="453" t="str">
        <f>'ALC Transition Plans'!BL744</f>
        <v>F</v>
      </c>
    </row>
    <row r="744" spans="1:9" x14ac:dyDescent="0.3">
      <c r="A744" s="609" t="s">
        <v>697</v>
      </c>
      <c r="B744" s="609" t="s">
        <v>2039</v>
      </c>
      <c r="C744" s="285" t="str">
        <f>IF('ALC Transition Plans'!$C748="yes", IF('ALC Transition Plans'!E748="X", IF('ALC Transition Plans'!F748,"X"," ")," "),"N/A")</f>
        <v xml:space="preserve"> </v>
      </c>
      <c r="D744" s="287" t="str">
        <f>IF('ALC Transition Plans'!$C748="yes",IF('ALC Transition Plans'!AP748=1,"X"," "),"N/A")</f>
        <v>X</v>
      </c>
      <c r="E744" s="285" t="str">
        <f>IF('ALC Transition Plans'!$O748="yes", IF('ALC Transition Plans'!Q748="X", IF('ALC Transition Plans'!R748,"X"," ")," "),"N/A")</f>
        <v xml:space="preserve"> </v>
      </c>
      <c r="F744" s="285" t="str">
        <f>IF('ALC Transition Plans'!$O748="yes",IF('ALC Transition Plans'!AQ748=1,"X"," "),"N/A")</f>
        <v>X</v>
      </c>
      <c r="G744" s="285" t="str">
        <f>IF('ALC Transition Plans'!$Z745="yes",IF('ALC Transition Plans'!AR745=1,"X"," "),"N/A")</f>
        <v>X</v>
      </c>
      <c r="H744" s="288">
        <f t="shared" si="61"/>
        <v>3</v>
      </c>
      <c r="I744" s="453" t="str">
        <f>'ALC Transition Plans'!BL745</f>
        <v>F</v>
      </c>
    </row>
    <row r="745" spans="1:9" x14ac:dyDescent="0.3">
      <c r="A745" s="609" t="s">
        <v>697</v>
      </c>
      <c r="B745" s="609" t="s">
        <v>2040</v>
      </c>
      <c r="C745" s="285" t="str">
        <f>IF('ALC Transition Plans'!$C749="yes", IF('ALC Transition Plans'!E749="X", IF('ALC Transition Plans'!F749,"X"," ")," "),"N/A")</f>
        <v xml:space="preserve"> </v>
      </c>
      <c r="D745" s="287" t="str">
        <f>IF('ALC Transition Plans'!$C749="yes",IF('ALC Transition Plans'!AP749=1,"X"," "),"N/A")</f>
        <v>X</v>
      </c>
      <c r="E745" s="285" t="str">
        <f>IF('ALC Transition Plans'!$O749="yes", IF('ALC Transition Plans'!Q749="X", IF('ALC Transition Plans'!R749,"X"," ")," "),"N/A")</f>
        <v xml:space="preserve"> </v>
      </c>
      <c r="F745" s="285" t="str">
        <f>IF('ALC Transition Plans'!$O749="yes",IF('ALC Transition Plans'!AQ749=1,"X"," "),"N/A")</f>
        <v>X</v>
      </c>
      <c r="G745" s="285" t="str">
        <f>IF('ALC Transition Plans'!$Z748="yes",IF('ALC Transition Plans'!AR748=1,"X"," "),"N/A")</f>
        <v>X</v>
      </c>
      <c r="H745" s="288">
        <f t="shared" si="61"/>
        <v>3</v>
      </c>
      <c r="I745" s="453" t="str">
        <f>'ALC Transition Plans'!BL748</f>
        <v>F</v>
      </c>
    </row>
    <row r="746" spans="1:9" x14ac:dyDescent="0.3">
      <c r="A746" s="609" t="s">
        <v>697</v>
      </c>
      <c r="B746" s="609" t="s">
        <v>2041</v>
      </c>
      <c r="C746" s="285" t="str">
        <f>IF('ALC Transition Plans'!$C750="yes", IF('ALC Transition Plans'!E750="X", IF('ALC Transition Plans'!F750,"X"," ")," "),"N/A")</f>
        <v xml:space="preserve"> </v>
      </c>
      <c r="D746" s="287" t="str">
        <f>IF('ALC Transition Plans'!$C750="yes",IF('ALC Transition Plans'!AP750=1,"X"," "),"N/A")</f>
        <v>X</v>
      </c>
      <c r="E746" s="285" t="str">
        <f>IF('ALC Transition Plans'!$O750="yes", IF('ALC Transition Plans'!Q750="X", IF('ALC Transition Plans'!R750,"X"," ")," "),"N/A")</f>
        <v xml:space="preserve"> </v>
      </c>
      <c r="F746" s="285" t="str">
        <f>IF('ALC Transition Plans'!$O750="yes",IF('ALC Transition Plans'!AQ750=1,"X"," "),"N/A")</f>
        <v>X</v>
      </c>
      <c r="G746" s="285" t="str">
        <f>IF('ALC Transition Plans'!$Z749="yes",IF('ALC Transition Plans'!AR749=1,"X"," "),"N/A")</f>
        <v>X</v>
      </c>
      <c r="H746" s="288">
        <f t="shared" si="61"/>
        <v>3</v>
      </c>
      <c r="I746" s="453" t="str">
        <f>'ALC Transition Plans'!BL749</f>
        <v>F</v>
      </c>
    </row>
    <row r="747" spans="1:9" x14ac:dyDescent="0.3">
      <c r="A747" s="609" t="s">
        <v>697</v>
      </c>
      <c r="B747" s="609" t="s">
        <v>2042</v>
      </c>
      <c r="C747" s="285" t="str">
        <f>IF('ALC Transition Plans'!$C751="yes", IF('ALC Transition Plans'!E751="X", IF('ALC Transition Plans'!F751,"X"," ")," "),"N/A")</f>
        <v xml:space="preserve"> </v>
      </c>
      <c r="D747" s="287" t="str">
        <f>IF('ALC Transition Plans'!$C751="yes",IF('ALC Transition Plans'!AP751=1,"X"," "),"N/A")</f>
        <v>X</v>
      </c>
      <c r="E747" s="285" t="str">
        <f>IF('ALC Transition Plans'!$O751="yes", IF('ALC Transition Plans'!Q751="X", IF('ALC Transition Plans'!R751,"X"," ")," "),"N/A")</f>
        <v xml:space="preserve"> </v>
      </c>
      <c r="F747" s="285" t="str">
        <f>IF('ALC Transition Plans'!$O751="yes",IF('ALC Transition Plans'!AQ751=1,"X"," "),"N/A")</f>
        <v>X</v>
      </c>
      <c r="G747" s="285" t="str">
        <f>IF('ALC Transition Plans'!$Z750="yes",IF('ALC Transition Plans'!AR750=1,"X"," "),"N/A")</f>
        <v>X</v>
      </c>
      <c r="H747" s="288">
        <f t="shared" si="61"/>
        <v>3</v>
      </c>
      <c r="I747" s="453" t="str">
        <f>'ALC Transition Plans'!BL750</f>
        <v>F</v>
      </c>
    </row>
    <row r="748" spans="1:9" x14ac:dyDescent="0.3">
      <c r="A748" s="609" t="s">
        <v>697</v>
      </c>
      <c r="B748" s="609" t="s">
        <v>2232</v>
      </c>
      <c r="C748" s="285" t="str">
        <f>IF('ALC Transition Plans'!$C752="yes", IF('ALC Transition Plans'!E752="X", IF('ALC Transition Plans'!F752,"X"," ")," "),"N/A")</f>
        <v xml:space="preserve"> </v>
      </c>
      <c r="D748" s="287" t="str">
        <f>IF('ALC Transition Plans'!$C752="yes",IF('ALC Transition Plans'!AP752=1,"X"," "),"N/A")</f>
        <v xml:space="preserve"> </v>
      </c>
      <c r="E748" s="285" t="str">
        <f>IF('ALC Transition Plans'!$O752="yes", IF('ALC Transition Plans'!Q752="X", IF('ALC Transition Plans'!R752,"X"," ")," "),"N/A")</f>
        <v>N/A</v>
      </c>
      <c r="F748" s="285" t="str">
        <f>IF('ALC Transition Plans'!$O752="yes",IF('ALC Transition Plans'!AQ752=1,"X"," "),"N/A")</f>
        <v>N/A</v>
      </c>
      <c r="G748" s="285" t="str">
        <f>IF('ALC Transition Plans'!$Z751="yes",IF('ALC Transition Plans'!AR751=1,"X"," "),"N/A")</f>
        <v>X</v>
      </c>
      <c r="H748" s="288">
        <f t="shared" ref="H748" si="62">COUNTIF(C748:G748,"X")</f>
        <v>1</v>
      </c>
      <c r="I748" s="453" t="str">
        <f>'ALC Transition Plans'!BL751</f>
        <v>F</v>
      </c>
    </row>
    <row r="749" spans="1:9" x14ac:dyDescent="0.3">
      <c r="A749" s="289" t="s">
        <v>697</v>
      </c>
      <c r="B749" s="290" t="s">
        <v>703</v>
      </c>
      <c r="C749" s="285" t="str">
        <f>IF('ALC Transition Plans'!$C753="yes", IF('ALC Transition Plans'!E753="X", IF('ALC Transition Plans'!F753,"X"," ")," "),"N/A")</f>
        <v xml:space="preserve"> </v>
      </c>
      <c r="D749" s="287" t="str">
        <f>IF('ALC Transition Plans'!$C753="yes",IF('ALC Transition Plans'!AP753=1,"X"," "),"N/A")</f>
        <v>X</v>
      </c>
      <c r="E749" s="285" t="str">
        <f>IF('ALC Transition Plans'!$O753="yes", IF('ALC Transition Plans'!Q753="X", IF('ALC Transition Plans'!R753,"X"," ")," "),"N/A")</f>
        <v>N/A</v>
      </c>
      <c r="F749" s="285" t="str">
        <f>IF('ALC Transition Plans'!$O753="yes",IF('ALC Transition Plans'!AQ753=1,"X"," "),"N/A")</f>
        <v>N/A</v>
      </c>
      <c r="G749" s="285" t="str">
        <f>IF('ALC Transition Plans'!$Z751="yes",IF('ALC Transition Plans'!AR751=1,"X"," "),"N/A")</f>
        <v>X</v>
      </c>
      <c r="H749" s="288">
        <f t="shared" si="45"/>
        <v>2</v>
      </c>
      <c r="I749" s="453" t="str">
        <f>'ALC Transition Plans'!BL751</f>
        <v>F</v>
      </c>
    </row>
    <row r="750" spans="1:9" x14ac:dyDescent="0.3">
      <c r="A750" s="289" t="s">
        <v>697</v>
      </c>
      <c r="B750" s="290" t="s">
        <v>2233</v>
      </c>
      <c r="C750" s="285" t="str">
        <f>IF('ALC Transition Plans'!$C754="yes", IF('ALC Transition Plans'!E754="X", IF('ALC Transition Plans'!F754,"X"," ")," "),"N/A")</f>
        <v xml:space="preserve"> </v>
      </c>
      <c r="D750" s="287" t="str">
        <f>IF('ALC Transition Plans'!$C754="yes",IF('ALC Transition Plans'!AP754=1,"X"," "),"N/A")</f>
        <v xml:space="preserve"> </v>
      </c>
      <c r="E750" s="285" t="str">
        <f>IF('ALC Transition Plans'!$O754="yes", IF('ALC Transition Plans'!Q754="X", IF('ALC Transition Plans'!R754,"X"," ")," "),"N/A")</f>
        <v>N/A</v>
      </c>
      <c r="F750" s="285" t="str">
        <f>IF('ALC Transition Plans'!$O754="yes",IF('ALC Transition Plans'!AQ754=1,"X"," "),"N/A")</f>
        <v>N/A</v>
      </c>
      <c r="G750" s="285" t="str">
        <f>IF('ALC Transition Plans'!$Z752="yes",IF('ALC Transition Plans'!AR752=1,"X"," "),"N/A")</f>
        <v>N/A</v>
      </c>
      <c r="H750" s="288">
        <f t="shared" ref="H750" si="63">COUNTIF(C750:G750,"X")</f>
        <v>0</v>
      </c>
      <c r="I750" s="453" t="str">
        <f>'ALC Transition Plans'!BL752</f>
        <v xml:space="preserve"> </v>
      </c>
    </row>
    <row r="751" spans="1:9" x14ac:dyDescent="0.3">
      <c r="A751" s="289" t="s">
        <v>697</v>
      </c>
      <c r="B751" s="290" t="s">
        <v>1569</v>
      </c>
      <c r="C751" s="285" t="str">
        <f>IF('ALC Transition Plans'!$C755="yes", IF('ALC Transition Plans'!E755="X", IF('ALC Transition Plans'!F755,"X"," ")," "),"N/A")</f>
        <v xml:space="preserve"> </v>
      </c>
      <c r="D751" s="287" t="str">
        <f>IF('ALC Transition Plans'!$C755="yes",IF('ALC Transition Plans'!AP755=1,"X"," "),"N/A")</f>
        <v>X</v>
      </c>
      <c r="E751" s="285" t="str">
        <f>IF('ALC Transition Plans'!$O755="yes", IF('ALC Transition Plans'!Q755="X", IF('ALC Transition Plans'!R755,"X"," ")," "),"N/A")</f>
        <v xml:space="preserve"> </v>
      </c>
      <c r="F751" s="285" t="str">
        <f>IF('ALC Transition Plans'!$O755="yes",IF('ALC Transition Plans'!AQ755=1,"X"," "),"N/A")</f>
        <v>X</v>
      </c>
      <c r="G751" s="285" t="str">
        <f>IF('ALC Transition Plans'!$Z753="yes",IF('ALC Transition Plans'!AR753=1,"X"," "),"N/A")</f>
        <v>N/A</v>
      </c>
      <c r="H751" s="288">
        <f t="shared" ref="H751" si="64">COUNTIF(C751:G751,"X")</f>
        <v>2</v>
      </c>
      <c r="I751" s="453" t="str">
        <f>'ALC Transition Plans'!BL753</f>
        <v>F</v>
      </c>
    </row>
    <row r="752" spans="1:9" x14ac:dyDescent="0.3">
      <c r="A752" s="435" t="s">
        <v>697</v>
      </c>
      <c r="B752" s="435" t="s">
        <v>1570</v>
      </c>
      <c r="C752" s="285" t="str">
        <f>IF('ALC Transition Plans'!$C756="yes", IF('ALC Transition Plans'!E756="X", IF('ALC Transition Plans'!F756,"X"," ")," "),"N/A")</f>
        <v xml:space="preserve"> </v>
      </c>
      <c r="D752" s="287" t="str">
        <f>IF('ALC Transition Plans'!$C756="yes",IF('ALC Transition Plans'!AP756=1,"X"," "),"N/A")</f>
        <v xml:space="preserve"> </v>
      </c>
      <c r="E752" s="285" t="str">
        <f>IF('ALC Transition Plans'!$O756="yes", IF('ALC Transition Plans'!Q756="X", IF('ALC Transition Plans'!R756,"X"," ")," "),"N/A")</f>
        <v xml:space="preserve"> </v>
      </c>
      <c r="F752" s="285" t="str">
        <f>IF('ALC Transition Plans'!$O756="yes",IF('ALC Transition Plans'!AQ756=1,"X"," "),"N/A")</f>
        <v xml:space="preserve"> </v>
      </c>
      <c r="G752" s="285" t="str">
        <f>IF('ALC Transition Plans'!$Z755="yes",IF('ALC Transition Plans'!AR755=1,"X"," "),"N/A")</f>
        <v>N/A</v>
      </c>
      <c r="H752" s="288">
        <f t="shared" ref="H752" si="65">COUNTIF(C752:G752,"X")</f>
        <v>0</v>
      </c>
      <c r="I752" s="453" t="str">
        <f>'ALC Transition Plans'!BL755</f>
        <v>F</v>
      </c>
    </row>
    <row r="753" spans="1:7" x14ac:dyDescent="0.3">
      <c r="A753" s="215"/>
      <c r="B753" s="215"/>
      <c r="C753" s="218">
        <f>COUNTIF(C2:C752,"X")</f>
        <v>47</v>
      </c>
      <c r="D753" s="218">
        <f>COUNTIF(D2:D752,"X")</f>
        <v>584</v>
      </c>
      <c r="E753" s="218">
        <f>COUNTIF(E2:E752,"X")</f>
        <v>97</v>
      </c>
      <c r="F753" s="218">
        <f>COUNTIF(F2:F752,"X")</f>
        <v>433</v>
      </c>
      <c r="G753" s="218">
        <f>COUNTIF(G2:G752,"X")</f>
        <v>429</v>
      </c>
    </row>
    <row r="754" spans="1:7" x14ac:dyDescent="0.3">
      <c r="A754" s="49"/>
      <c r="B754" s="49"/>
      <c r="C754" s="217"/>
    </row>
    <row r="755" spans="1:7" x14ac:dyDescent="0.3">
      <c r="A755" s="49"/>
      <c r="B755" s="49"/>
      <c r="C755" s="217"/>
    </row>
    <row r="756" spans="1:7" x14ac:dyDescent="0.3">
      <c r="A756" s="49"/>
      <c r="B756" s="49"/>
      <c r="C756" s="217"/>
    </row>
    <row r="757" spans="1:7" x14ac:dyDescent="0.3">
      <c r="A757" s="49"/>
      <c r="B757" s="49"/>
      <c r="C757" s="217"/>
    </row>
    <row r="758" spans="1:7" x14ac:dyDescent="0.3">
      <c r="A758" s="49"/>
      <c r="B758" s="49"/>
      <c r="C758" s="217"/>
    </row>
    <row r="759" spans="1:7" x14ac:dyDescent="0.3">
      <c r="A759" s="49"/>
      <c r="B759" s="49"/>
      <c r="C759" s="217"/>
    </row>
    <row r="760" spans="1:7" x14ac:dyDescent="0.3">
      <c r="A760" s="49"/>
      <c r="B760" s="49"/>
      <c r="C760" s="217"/>
    </row>
    <row r="761" spans="1:7" x14ac:dyDescent="0.3">
      <c r="A761" s="49"/>
      <c r="B761" s="49"/>
      <c r="C761" s="217"/>
    </row>
    <row r="762" spans="1:7" x14ac:dyDescent="0.3">
      <c r="A762" s="49"/>
      <c r="B762" s="49"/>
      <c r="C762" s="217"/>
    </row>
    <row r="763" spans="1:7" x14ac:dyDescent="0.3">
      <c r="A763" s="49"/>
      <c r="B763" s="49"/>
      <c r="C763" s="217"/>
    </row>
    <row r="764" spans="1:7" x14ac:dyDescent="0.3">
      <c r="A764" s="49"/>
      <c r="B764" s="49"/>
      <c r="C764" s="217"/>
    </row>
    <row r="765" spans="1:7" x14ac:dyDescent="0.3">
      <c r="A765" s="49"/>
      <c r="B765" s="49"/>
      <c r="C765" s="217"/>
    </row>
    <row r="766" spans="1:7" x14ac:dyDescent="0.3">
      <c r="A766" s="49"/>
      <c r="B766" s="49"/>
      <c r="C766" s="217"/>
    </row>
    <row r="767" spans="1:7" x14ac:dyDescent="0.3">
      <c r="A767" s="49"/>
      <c r="B767" s="49"/>
      <c r="C767" s="217"/>
    </row>
    <row r="768" spans="1:7" x14ac:dyDescent="0.3">
      <c r="A768" s="49"/>
      <c r="B768" s="49"/>
      <c r="C768" s="217"/>
    </row>
    <row r="769" spans="1:3" x14ac:dyDescent="0.3">
      <c r="A769" s="49"/>
      <c r="B769" s="49"/>
      <c r="C769" s="217"/>
    </row>
    <row r="770" spans="1:3" x14ac:dyDescent="0.3">
      <c r="A770" s="49"/>
      <c r="B770" s="49"/>
      <c r="C770" s="217"/>
    </row>
    <row r="771" spans="1:3" x14ac:dyDescent="0.3">
      <c r="A771" s="49"/>
      <c r="B771" s="49"/>
      <c r="C771" s="217"/>
    </row>
    <row r="772" spans="1:3" x14ac:dyDescent="0.3">
      <c r="A772" s="49"/>
      <c r="B772" s="49"/>
      <c r="C772" s="217"/>
    </row>
    <row r="773" spans="1:3" x14ac:dyDescent="0.3">
      <c r="A773" s="49"/>
      <c r="B773" s="49"/>
      <c r="C773" s="217"/>
    </row>
    <row r="774" spans="1:3" x14ac:dyDescent="0.3">
      <c r="A774" s="49"/>
      <c r="B774" s="49"/>
      <c r="C774" s="217"/>
    </row>
    <row r="775" spans="1:3" x14ac:dyDescent="0.3">
      <c r="A775" s="49"/>
      <c r="B775" s="49"/>
      <c r="C775" s="217"/>
    </row>
    <row r="776" spans="1:3" x14ac:dyDescent="0.3">
      <c r="A776" s="49"/>
      <c r="B776" s="49"/>
      <c r="C776" s="217"/>
    </row>
    <row r="777" spans="1:3" x14ac:dyDescent="0.3">
      <c r="A777" s="49"/>
      <c r="B777" s="49"/>
      <c r="C777" s="217"/>
    </row>
    <row r="778" spans="1:3" x14ac:dyDescent="0.3">
      <c r="A778" s="49"/>
      <c r="B778" s="49"/>
      <c r="C778" s="217"/>
    </row>
    <row r="779" spans="1:3" x14ac:dyDescent="0.3">
      <c r="A779" s="49"/>
      <c r="B779" s="49"/>
      <c r="C779" s="217"/>
    </row>
    <row r="780" spans="1:3" x14ac:dyDescent="0.3">
      <c r="A780" s="49"/>
      <c r="B780" s="49"/>
      <c r="C780" s="217"/>
    </row>
    <row r="781" spans="1:3" x14ac:dyDescent="0.3">
      <c r="A781" s="49"/>
      <c r="B781" s="49"/>
      <c r="C781" s="217"/>
    </row>
    <row r="782" spans="1:3" x14ac:dyDescent="0.3">
      <c r="A782" s="49"/>
      <c r="B782" s="49"/>
      <c r="C782" s="217"/>
    </row>
    <row r="783" spans="1:3" x14ac:dyDescent="0.3">
      <c r="A783" s="49"/>
      <c r="B783" s="49"/>
      <c r="C783" s="217"/>
    </row>
    <row r="784" spans="1:3" x14ac:dyDescent="0.3">
      <c r="A784" s="49"/>
      <c r="B784" s="49"/>
      <c r="C784" s="217"/>
    </row>
    <row r="785" spans="1:3" x14ac:dyDescent="0.3">
      <c r="A785" s="49"/>
      <c r="B785" s="49"/>
      <c r="C785" s="217"/>
    </row>
    <row r="786" spans="1:3" x14ac:dyDescent="0.3">
      <c r="A786" s="49"/>
      <c r="B786" s="49"/>
      <c r="C786" s="217"/>
    </row>
    <row r="787" spans="1:3" x14ac:dyDescent="0.3">
      <c r="A787" s="49"/>
      <c r="B787" s="49"/>
      <c r="C787" s="217"/>
    </row>
    <row r="788" spans="1:3" x14ac:dyDescent="0.3">
      <c r="A788" s="49"/>
      <c r="B788" s="49"/>
      <c r="C788" s="217"/>
    </row>
    <row r="789" spans="1:3" x14ac:dyDescent="0.3">
      <c r="A789" s="49"/>
      <c r="B789" s="49"/>
      <c r="C789" s="217"/>
    </row>
    <row r="790" spans="1:3" x14ac:dyDescent="0.3">
      <c r="A790" s="49"/>
      <c r="B790" s="49"/>
      <c r="C790" s="217"/>
    </row>
    <row r="791" spans="1:3" x14ac:dyDescent="0.3">
      <c r="A791" s="49"/>
      <c r="B791" s="49"/>
      <c r="C791" s="217"/>
    </row>
    <row r="792" spans="1:3" x14ac:dyDescent="0.3">
      <c r="A792" s="49"/>
      <c r="B792" s="49"/>
      <c r="C792" s="217"/>
    </row>
    <row r="793" spans="1:3" x14ac:dyDescent="0.3">
      <c r="A793" s="49"/>
      <c r="B793" s="49"/>
      <c r="C793" s="217"/>
    </row>
    <row r="794" spans="1:3" x14ac:dyDescent="0.3">
      <c r="A794" s="49"/>
      <c r="B794" s="49"/>
      <c r="C794" s="217"/>
    </row>
    <row r="795" spans="1:3" x14ac:dyDescent="0.3">
      <c r="A795" s="49"/>
      <c r="B795" s="49"/>
      <c r="C795" s="217"/>
    </row>
    <row r="796" spans="1:3" x14ac:dyDescent="0.3">
      <c r="A796" s="49"/>
      <c r="B796" s="49"/>
      <c r="C796" s="217"/>
    </row>
    <row r="797" spans="1:3" x14ac:dyDescent="0.3">
      <c r="A797" s="49"/>
      <c r="B797" s="49"/>
      <c r="C797" s="217"/>
    </row>
    <row r="798" spans="1:3" x14ac:dyDescent="0.3">
      <c r="A798" s="49"/>
      <c r="B798" s="49"/>
      <c r="C798" s="217"/>
    </row>
    <row r="799" spans="1:3" x14ac:dyDescent="0.3">
      <c r="A799" s="49"/>
      <c r="B799" s="49"/>
      <c r="C799" s="217"/>
    </row>
    <row r="800" spans="1:3" x14ac:dyDescent="0.3">
      <c r="A800" s="49"/>
      <c r="B800" s="49"/>
      <c r="C800" s="217"/>
    </row>
    <row r="801" spans="1:3" x14ac:dyDescent="0.3">
      <c r="A801" s="49"/>
      <c r="B801" s="49"/>
      <c r="C801" s="217"/>
    </row>
    <row r="802" spans="1:3" x14ac:dyDescent="0.3">
      <c r="A802" s="49"/>
      <c r="B802" s="49"/>
      <c r="C802" s="217"/>
    </row>
    <row r="803" spans="1:3" x14ac:dyDescent="0.3">
      <c r="A803" s="49"/>
      <c r="B803" s="49"/>
      <c r="C803" s="217"/>
    </row>
    <row r="804" spans="1:3" x14ac:dyDescent="0.3">
      <c r="A804" s="49"/>
      <c r="B804" s="49"/>
      <c r="C804" s="217"/>
    </row>
    <row r="805" spans="1:3" x14ac:dyDescent="0.3">
      <c r="A805" s="49"/>
      <c r="B805" s="49"/>
      <c r="C805" s="217"/>
    </row>
    <row r="806" spans="1:3" x14ac:dyDescent="0.3">
      <c r="A806" s="49"/>
      <c r="B806" s="49"/>
      <c r="C806" s="217"/>
    </row>
    <row r="807" spans="1:3" x14ac:dyDescent="0.3">
      <c r="A807" s="49"/>
      <c r="B807" s="49"/>
      <c r="C807" s="217"/>
    </row>
    <row r="808" spans="1:3" x14ac:dyDescent="0.3">
      <c r="A808" s="49"/>
      <c r="B808" s="49"/>
      <c r="C808" s="217"/>
    </row>
    <row r="809" spans="1:3" x14ac:dyDescent="0.3">
      <c r="A809" s="49"/>
      <c r="B809" s="49"/>
      <c r="C809" s="217"/>
    </row>
    <row r="810" spans="1:3" x14ac:dyDescent="0.3">
      <c r="A810" s="49"/>
      <c r="B810" s="49"/>
      <c r="C810" s="217"/>
    </row>
    <row r="811" spans="1:3" x14ac:dyDescent="0.3">
      <c r="A811" s="49"/>
      <c r="B811" s="49"/>
      <c r="C811" s="217"/>
    </row>
    <row r="812" spans="1:3" x14ac:dyDescent="0.3">
      <c r="A812" s="49"/>
      <c r="B812" s="49"/>
      <c r="C812" s="217"/>
    </row>
    <row r="813" spans="1:3" x14ac:dyDescent="0.3">
      <c r="A813" s="49"/>
      <c r="B813" s="49"/>
      <c r="C813" s="217"/>
    </row>
    <row r="814" spans="1:3" x14ac:dyDescent="0.3">
      <c r="A814" s="49"/>
      <c r="B814" s="49"/>
      <c r="C814" s="217"/>
    </row>
    <row r="815" spans="1:3" x14ac:dyDescent="0.3">
      <c r="A815" s="49"/>
      <c r="B815" s="49"/>
      <c r="C815" s="217"/>
    </row>
    <row r="816" spans="1:3" x14ac:dyDescent="0.3">
      <c r="A816" s="49"/>
      <c r="B816" s="49"/>
      <c r="C816" s="217"/>
    </row>
    <row r="817" spans="1:3" x14ac:dyDescent="0.3">
      <c r="A817" s="49"/>
      <c r="B817" s="49"/>
      <c r="C817" s="217"/>
    </row>
    <row r="818" spans="1:3" x14ac:dyDescent="0.3">
      <c r="A818" s="49"/>
      <c r="B818" s="49"/>
      <c r="C818" s="217"/>
    </row>
    <row r="819" spans="1:3" x14ac:dyDescent="0.3">
      <c r="A819" s="49"/>
      <c r="B819" s="49"/>
      <c r="C819" s="217"/>
    </row>
    <row r="820" spans="1:3" x14ac:dyDescent="0.3">
      <c r="A820" s="49"/>
      <c r="B820" s="49"/>
      <c r="C820" s="217"/>
    </row>
    <row r="821" spans="1:3" x14ac:dyDescent="0.3">
      <c r="A821" s="49"/>
      <c r="B821" s="49"/>
      <c r="C821" s="217"/>
    </row>
    <row r="822" spans="1:3" x14ac:dyDescent="0.3">
      <c r="A822" s="49"/>
      <c r="B822" s="49"/>
      <c r="C822" s="217"/>
    </row>
    <row r="823" spans="1:3" x14ac:dyDescent="0.3">
      <c r="A823" s="49"/>
      <c r="B823" s="49"/>
      <c r="C823" s="217"/>
    </row>
    <row r="824" spans="1:3" x14ac:dyDescent="0.3">
      <c r="A824" s="49"/>
      <c r="B824" s="49"/>
      <c r="C824" s="217"/>
    </row>
    <row r="825" spans="1:3" x14ac:dyDescent="0.3">
      <c r="A825" s="49"/>
      <c r="B825" s="49"/>
      <c r="C825" s="217"/>
    </row>
    <row r="826" spans="1:3" x14ac:dyDescent="0.3">
      <c r="A826" s="49"/>
      <c r="B826" s="49"/>
      <c r="C826" s="217"/>
    </row>
    <row r="827" spans="1:3" x14ac:dyDescent="0.3">
      <c r="A827" s="49"/>
      <c r="B827" s="49"/>
      <c r="C827" s="217"/>
    </row>
    <row r="828" spans="1:3" x14ac:dyDescent="0.3">
      <c r="A828" s="49"/>
      <c r="B828" s="49"/>
      <c r="C828" s="217"/>
    </row>
    <row r="829" spans="1:3" x14ac:dyDescent="0.3">
      <c r="A829" s="49"/>
      <c r="B829" s="49"/>
      <c r="C829" s="217"/>
    </row>
    <row r="830" spans="1:3" x14ac:dyDescent="0.3">
      <c r="A830" s="49"/>
      <c r="B830" s="49"/>
      <c r="C830" s="217"/>
    </row>
    <row r="831" spans="1:3" x14ac:dyDescent="0.3">
      <c r="A831" s="49"/>
      <c r="B831" s="49"/>
      <c r="C831" s="217"/>
    </row>
    <row r="832" spans="1:3" x14ac:dyDescent="0.3">
      <c r="A832" s="49"/>
      <c r="B832" s="49"/>
      <c r="C832" s="217"/>
    </row>
    <row r="833" spans="1:3" x14ac:dyDescent="0.3">
      <c r="A833" s="49"/>
      <c r="B833" s="49"/>
      <c r="C833" s="217"/>
    </row>
    <row r="834" spans="1:3" x14ac:dyDescent="0.3">
      <c r="A834" s="49"/>
      <c r="B834" s="49"/>
      <c r="C834" s="217"/>
    </row>
    <row r="835" spans="1:3" x14ac:dyDescent="0.3">
      <c r="A835" s="49"/>
      <c r="B835" s="49"/>
      <c r="C835" s="217"/>
    </row>
    <row r="836" spans="1:3" x14ac:dyDescent="0.3">
      <c r="A836" s="49"/>
      <c r="B836" s="49"/>
      <c r="C836" s="217"/>
    </row>
    <row r="837" spans="1:3" x14ac:dyDescent="0.3">
      <c r="A837" s="49"/>
      <c r="B837" s="49"/>
      <c r="C837" s="217"/>
    </row>
    <row r="838" spans="1:3" x14ac:dyDescent="0.3">
      <c r="A838" s="49"/>
      <c r="B838" s="49"/>
      <c r="C838" s="217"/>
    </row>
    <row r="839" spans="1:3" x14ac:dyDescent="0.3">
      <c r="A839" s="49"/>
      <c r="B839" s="49"/>
      <c r="C839" s="217"/>
    </row>
    <row r="840" spans="1:3" x14ac:dyDescent="0.3">
      <c r="A840" s="49"/>
      <c r="B840" s="49"/>
      <c r="C840" s="217"/>
    </row>
    <row r="841" spans="1:3" x14ac:dyDescent="0.3">
      <c r="A841" s="49"/>
      <c r="B841" s="49"/>
      <c r="C841" s="217"/>
    </row>
    <row r="842" spans="1:3" x14ac:dyDescent="0.3">
      <c r="A842" s="49"/>
      <c r="B842" s="49"/>
      <c r="C842" s="217"/>
    </row>
    <row r="843" spans="1:3" x14ac:dyDescent="0.3">
      <c r="A843" s="49"/>
      <c r="B843" s="49"/>
      <c r="C843" s="217"/>
    </row>
    <row r="844" spans="1:3" x14ac:dyDescent="0.3">
      <c r="A844" s="49"/>
      <c r="B844" s="49"/>
      <c r="C844" s="217"/>
    </row>
    <row r="845" spans="1:3" x14ac:dyDescent="0.3">
      <c r="A845" s="49"/>
      <c r="B845" s="49"/>
      <c r="C845" s="217"/>
    </row>
    <row r="846" spans="1:3" x14ac:dyDescent="0.3">
      <c r="A846" s="49"/>
      <c r="B846" s="49"/>
      <c r="C846" s="217"/>
    </row>
    <row r="847" spans="1:3" x14ac:dyDescent="0.3">
      <c r="A847" s="49"/>
      <c r="B847" s="49"/>
      <c r="C847" s="217"/>
    </row>
    <row r="848" spans="1:3" x14ac:dyDescent="0.3">
      <c r="A848" s="49"/>
      <c r="B848" s="49"/>
      <c r="C848" s="217"/>
    </row>
    <row r="849" spans="1:3" x14ac:dyDescent="0.3">
      <c r="A849" s="49"/>
      <c r="B849" s="49"/>
      <c r="C849" s="217"/>
    </row>
    <row r="850" spans="1:3" x14ac:dyDescent="0.3">
      <c r="A850" s="49"/>
      <c r="B850" s="49"/>
      <c r="C850" s="217"/>
    </row>
    <row r="851" spans="1:3" x14ac:dyDescent="0.3">
      <c r="A851" s="49"/>
      <c r="B851" s="49"/>
      <c r="C851" s="217"/>
    </row>
    <row r="852" spans="1:3" x14ac:dyDescent="0.3">
      <c r="A852" s="49"/>
      <c r="B852" s="49"/>
      <c r="C852" s="217"/>
    </row>
    <row r="853" spans="1:3" x14ac:dyDescent="0.3">
      <c r="A853" s="49"/>
      <c r="B853" s="49"/>
      <c r="C853" s="217"/>
    </row>
    <row r="854" spans="1:3" x14ac:dyDescent="0.3">
      <c r="A854" s="49"/>
      <c r="B854" s="49"/>
      <c r="C854" s="217"/>
    </row>
    <row r="855" spans="1:3" x14ac:dyDescent="0.3">
      <c r="A855" s="49"/>
      <c r="B855" s="49"/>
      <c r="C855" s="217"/>
    </row>
    <row r="856" spans="1:3" x14ac:dyDescent="0.3">
      <c r="A856" s="49"/>
      <c r="B856" s="49"/>
      <c r="C856" s="217"/>
    </row>
    <row r="857" spans="1:3" x14ac:dyDescent="0.3">
      <c r="A857" s="49"/>
      <c r="B857" s="49"/>
      <c r="C857" s="217"/>
    </row>
    <row r="858" spans="1:3" x14ac:dyDescent="0.3">
      <c r="A858" s="49"/>
      <c r="B858" s="49"/>
      <c r="C858" s="217"/>
    </row>
    <row r="859" spans="1:3" x14ac:dyDescent="0.3">
      <c r="A859" s="49"/>
      <c r="B859" s="49"/>
      <c r="C859" s="217"/>
    </row>
    <row r="860" spans="1:3" x14ac:dyDescent="0.3">
      <c r="A860" s="49"/>
      <c r="B860" s="49"/>
      <c r="C860" s="217"/>
    </row>
    <row r="861" spans="1:3" x14ac:dyDescent="0.3">
      <c r="A861" s="49"/>
      <c r="B861" s="49"/>
      <c r="C861" s="217"/>
    </row>
    <row r="862" spans="1:3" x14ac:dyDescent="0.3">
      <c r="A862" s="49"/>
      <c r="B862" s="49"/>
      <c r="C862" s="217"/>
    </row>
    <row r="863" spans="1:3" x14ac:dyDescent="0.3">
      <c r="A863" s="49"/>
      <c r="B863" s="49"/>
      <c r="C863" s="217"/>
    </row>
    <row r="864" spans="1:3" x14ac:dyDescent="0.3">
      <c r="A864" s="49"/>
      <c r="B864" s="49"/>
      <c r="C864" s="217"/>
    </row>
    <row r="865" spans="1:3" x14ac:dyDescent="0.3">
      <c r="A865" s="49"/>
      <c r="B865" s="49"/>
      <c r="C865" s="217"/>
    </row>
    <row r="866" spans="1:3" x14ac:dyDescent="0.3">
      <c r="A866" s="49"/>
      <c r="B866" s="49"/>
      <c r="C866" s="217"/>
    </row>
    <row r="867" spans="1:3" x14ac:dyDescent="0.3">
      <c r="A867" s="49"/>
      <c r="B867" s="49"/>
      <c r="C867" s="217"/>
    </row>
    <row r="868" spans="1:3" x14ac:dyDescent="0.3">
      <c r="A868" s="49"/>
      <c r="B868" s="49"/>
      <c r="C868" s="217"/>
    </row>
    <row r="869" spans="1:3" x14ac:dyDescent="0.3">
      <c r="A869" s="49"/>
      <c r="B869" s="49"/>
      <c r="C869" s="217"/>
    </row>
    <row r="870" spans="1:3" x14ac:dyDescent="0.3">
      <c r="A870" s="49"/>
      <c r="B870" s="49"/>
      <c r="C870" s="217"/>
    </row>
    <row r="871" spans="1:3" x14ac:dyDescent="0.3">
      <c r="A871" s="49"/>
      <c r="B871" s="49"/>
      <c r="C871" s="217"/>
    </row>
    <row r="872" spans="1:3" x14ac:dyDescent="0.3">
      <c r="A872" s="49"/>
      <c r="B872" s="49"/>
      <c r="C872" s="217"/>
    </row>
    <row r="873" spans="1:3" x14ac:dyDescent="0.3">
      <c r="A873" s="49"/>
      <c r="B873" s="49"/>
      <c r="C873" s="217"/>
    </row>
    <row r="874" spans="1:3" x14ac:dyDescent="0.3">
      <c r="A874" s="49"/>
      <c r="B874" s="49"/>
      <c r="C874" s="217"/>
    </row>
    <row r="875" spans="1:3" x14ac:dyDescent="0.3">
      <c r="A875" s="49"/>
      <c r="B875" s="49"/>
      <c r="C875" s="217"/>
    </row>
    <row r="876" spans="1:3" x14ac:dyDescent="0.3">
      <c r="A876" s="49"/>
      <c r="B876" s="49"/>
      <c r="C876" s="217"/>
    </row>
    <row r="877" spans="1:3" x14ac:dyDescent="0.3">
      <c r="A877" s="49"/>
      <c r="B877" s="49"/>
      <c r="C877" s="217"/>
    </row>
    <row r="878" spans="1:3" x14ac:dyDescent="0.3">
      <c r="A878" s="49"/>
      <c r="B878" s="49"/>
      <c r="C878" s="217"/>
    </row>
    <row r="879" spans="1:3" x14ac:dyDescent="0.3">
      <c r="A879" s="49"/>
      <c r="B879" s="49"/>
      <c r="C879" s="217"/>
    </row>
    <row r="880" spans="1:3" x14ac:dyDescent="0.3">
      <c r="A880" s="49"/>
      <c r="B880" s="49"/>
      <c r="C880" s="217"/>
    </row>
    <row r="881" spans="1:3" x14ac:dyDescent="0.3">
      <c r="A881" s="49"/>
      <c r="B881" s="49"/>
      <c r="C881" s="217"/>
    </row>
    <row r="882" spans="1:3" x14ac:dyDescent="0.3">
      <c r="A882" s="49"/>
      <c r="B882" s="49"/>
      <c r="C882" s="217"/>
    </row>
    <row r="883" spans="1:3" x14ac:dyDescent="0.3">
      <c r="A883" s="49"/>
      <c r="B883" s="49"/>
      <c r="C883" s="217"/>
    </row>
    <row r="884" spans="1:3" x14ac:dyDescent="0.3">
      <c r="A884" s="49"/>
      <c r="B884" s="49"/>
      <c r="C884" s="217"/>
    </row>
    <row r="885" spans="1:3" x14ac:dyDescent="0.3">
      <c r="A885" s="49"/>
      <c r="B885" s="49"/>
      <c r="C885" s="217"/>
    </row>
    <row r="886" spans="1:3" x14ac:dyDescent="0.3">
      <c r="A886" s="49"/>
      <c r="B886" s="49"/>
      <c r="C886" s="217"/>
    </row>
    <row r="887" spans="1:3" x14ac:dyDescent="0.3">
      <c r="A887" s="49"/>
      <c r="B887" s="49"/>
      <c r="C887" s="217"/>
    </row>
    <row r="888" spans="1:3" x14ac:dyDescent="0.3">
      <c r="A888" s="49"/>
      <c r="B888" s="49"/>
      <c r="C888" s="217"/>
    </row>
    <row r="889" spans="1:3" x14ac:dyDescent="0.3">
      <c r="A889" s="49"/>
      <c r="B889" s="49"/>
      <c r="C889" s="217"/>
    </row>
    <row r="890" spans="1:3" x14ac:dyDescent="0.3">
      <c r="A890" s="49"/>
      <c r="B890" s="49"/>
      <c r="C890" s="217"/>
    </row>
    <row r="891" spans="1:3" x14ac:dyDescent="0.3">
      <c r="A891" s="49"/>
      <c r="B891" s="49"/>
      <c r="C891" s="217"/>
    </row>
    <row r="892" spans="1:3" x14ac:dyDescent="0.3">
      <c r="A892" s="49"/>
      <c r="B892" s="49"/>
      <c r="C892" s="217"/>
    </row>
    <row r="893" spans="1:3" x14ac:dyDescent="0.3">
      <c r="A893" s="49"/>
      <c r="B893" s="49"/>
      <c r="C893" s="217"/>
    </row>
    <row r="894" spans="1:3" x14ac:dyDescent="0.3">
      <c r="A894" s="49"/>
      <c r="B894" s="49"/>
      <c r="C894" s="217"/>
    </row>
    <row r="895" spans="1:3" x14ac:dyDescent="0.3">
      <c r="A895" s="49"/>
      <c r="B895" s="49"/>
      <c r="C895" s="217"/>
    </row>
    <row r="896" spans="1:3" x14ac:dyDescent="0.3">
      <c r="A896" s="49"/>
      <c r="B896" s="49"/>
      <c r="C896" s="217"/>
    </row>
    <row r="897" spans="1:3" x14ac:dyDescent="0.3">
      <c r="A897" s="49"/>
      <c r="B897" s="49"/>
      <c r="C897" s="217"/>
    </row>
    <row r="898" spans="1:3" x14ac:dyDescent="0.3">
      <c r="A898" s="49"/>
      <c r="B898" s="49"/>
      <c r="C898" s="217"/>
    </row>
    <row r="899" spans="1:3" x14ac:dyDescent="0.3">
      <c r="A899" s="49"/>
      <c r="B899" s="49"/>
      <c r="C899" s="217"/>
    </row>
    <row r="900" spans="1:3" x14ac:dyDescent="0.3">
      <c r="A900" s="49"/>
      <c r="B900" s="49"/>
      <c r="C900" s="217"/>
    </row>
    <row r="901" spans="1:3" x14ac:dyDescent="0.3">
      <c r="A901" s="49"/>
      <c r="B901" s="49"/>
      <c r="C901" s="217"/>
    </row>
    <row r="902" spans="1:3" x14ac:dyDescent="0.3">
      <c r="A902" s="49"/>
      <c r="B902" s="49"/>
      <c r="C902" s="217"/>
    </row>
    <row r="903" spans="1:3" x14ac:dyDescent="0.3">
      <c r="A903" s="49"/>
      <c r="B903" s="49"/>
      <c r="C903" s="217"/>
    </row>
    <row r="904" spans="1:3" x14ac:dyDescent="0.3">
      <c r="A904" s="49"/>
      <c r="B904" s="49"/>
      <c r="C904" s="217"/>
    </row>
    <row r="905" spans="1:3" x14ac:dyDescent="0.3">
      <c r="A905" s="49"/>
      <c r="B905" s="49"/>
      <c r="C905" s="217"/>
    </row>
    <row r="906" spans="1:3" x14ac:dyDescent="0.3">
      <c r="A906" s="49"/>
      <c r="B906" s="49"/>
      <c r="C906" s="217"/>
    </row>
    <row r="907" spans="1:3" x14ac:dyDescent="0.3">
      <c r="A907" s="49"/>
      <c r="B907" s="49"/>
      <c r="C907" s="217"/>
    </row>
    <row r="908" spans="1:3" x14ac:dyDescent="0.3">
      <c r="A908" s="49"/>
      <c r="B908" s="49"/>
      <c r="C908" s="217"/>
    </row>
    <row r="909" spans="1:3" x14ac:dyDescent="0.3">
      <c r="A909" s="49"/>
      <c r="B909" s="49"/>
      <c r="C909" s="217"/>
    </row>
    <row r="910" spans="1:3" x14ac:dyDescent="0.3">
      <c r="A910" s="49"/>
      <c r="B910" s="49"/>
      <c r="C910" s="217"/>
    </row>
    <row r="911" spans="1:3" x14ac:dyDescent="0.3">
      <c r="A911" s="49"/>
      <c r="B911" s="49"/>
      <c r="C911" s="217"/>
    </row>
    <row r="912" spans="1:3" x14ac:dyDescent="0.3">
      <c r="A912" s="49"/>
      <c r="B912" s="49"/>
      <c r="C912" s="217"/>
    </row>
    <row r="913" spans="1:3" x14ac:dyDescent="0.3">
      <c r="A913" s="49"/>
      <c r="B913" s="49"/>
      <c r="C913" s="217"/>
    </row>
    <row r="914" spans="1:3" x14ac:dyDescent="0.3">
      <c r="A914" s="49"/>
      <c r="B914" s="49"/>
      <c r="C914" s="217"/>
    </row>
    <row r="915" spans="1:3" x14ac:dyDescent="0.3">
      <c r="A915" s="49"/>
      <c r="B915" s="49"/>
      <c r="C915" s="217"/>
    </row>
    <row r="916" spans="1:3" x14ac:dyDescent="0.3">
      <c r="A916" s="49"/>
      <c r="B916" s="49"/>
      <c r="C916" s="217"/>
    </row>
    <row r="917" spans="1:3" x14ac:dyDescent="0.3">
      <c r="A917" s="49"/>
      <c r="B917" s="49"/>
      <c r="C917" s="217"/>
    </row>
    <row r="918" spans="1:3" x14ac:dyDescent="0.3">
      <c r="A918" s="49"/>
      <c r="B918" s="49"/>
      <c r="C918" s="217"/>
    </row>
    <row r="919" spans="1:3" x14ac:dyDescent="0.3">
      <c r="A919" s="49"/>
      <c r="B919" s="49"/>
      <c r="C919" s="217"/>
    </row>
    <row r="920" spans="1:3" x14ac:dyDescent="0.3">
      <c r="A920" s="49"/>
      <c r="B920" s="49"/>
      <c r="C920" s="217"/>
    </row>
    <row r="921" spans="1:3" x14ac:dyDescent="0.3">
      <c r="A921" s="49"/>
      <c r="B921" s="49"/>
      <c r="C921" s="217"/>
    </row>
    <row r="922" spans="1:3" x14ac:dyDescent="0.3">
      <c r="A922" s="49"/>
      <c r="B922" s="49"/>
      <c r="C922" s="217"/>
    </row>
    <row r="923" spans="1:3" x14ac:dyDescent="0.3">
      <c r="A923" s="49"/>
      <c r="B923" s="49"/>
      <c r="C923" s="217"/>
    </row>
    <row r="924" spans="1:3" x14ac:dyDescent="0.3">
      <c r="A924" s="49"/>
      <c r="B924" s="49"/>
      <c r="C924" s="217"/>
    </row>
    <row r="925" spans="1:3" x14ac:dyDescent="0.3">
      <c r="A925" s="49"/>
      <c r="B925" s="49"/>
      <c r="C925" s="217"/>
    </row>
    <row r="926" spans="1:3" x14ac:dyDescent="0.3">
      <c r="A926" s="49"/>
      <c r="B926" s="49"/>
      <c r="C926" s="217"/>
    </row>
    <row r="927" spans="1:3" x14ac:dyDescent="0.3">
      <c r="A927" s="49"/>
      <c r="B927" s="49"/>
      <c r="C927" s="217"/>
    </row>
    <row r="928" spans="1:3" x14ac:dyDescent="0.3">
      <c r="A928" s="49"/>
      <c r="B928" s="49"/>
      <c r="C928" s="217"/>
    </row>
    <row r="929" spans="1:3" x14ac:dyDescent="0.3">
      <c r="A929" s="49"/>
      <c r="B929" s="49"/>
      <c r="C929" s="217"/>
    </row>
    <row r="930" spans="1:3" x14ac:dyDescent="0.3">
      <c r="A930" s="49"/>
      <c r="B930" s="49"/>
      <c r="C930" s="217"/>
    </row>
    <row r="931" spans="1:3" x14ac:dyDescent="0.3">
      <c r="A931" s="49"/>
      <c r="B931" s="49"/>
      <c r="C931" s="217"/>
    </row>
    <row r="932" spans="1:3" x14ac:dyDescent="0.3">
      <c r="A932" s="49"/>
      <c r="B932" s="49"/>
      <c r="C932" s="217"/>
    </row>
    <row r="933" spans="1:3" x14ac:dyDescent="0.3">
      <c r="A933" s="49"/>
      <c r="B933" s="49"/>
      <c r="C933" s="217"/>
    </row>
    <row r="934" spans="1:3" x14ac:dyDescent="0.3">
      <c r="A934" s="49"/>
      <c r="B934" s="49"/>
      <c r="C934" s="217"/>
    </row>
    <row r="935" spans="1:3" x14ac:dyDescent="0.3">
      <c r="A935" s="49"/>
      <c r="B935" s="49"/>
      <c r="C935" s="217"/>
    </row>
    <row r="936" spans="1:3" x14ac:dyDescent="0.3">
      <c r="A936" s="49"/>
      <c r="B936" s="49"/>
      <c r="C936" s="217"/>
    </row>
    <row r="937" spans="1:3" x14ac:dyDescent="0.3">
      <c r="A937" s="49"/>
      <c r="B937" s="49"/>
      <c r="C937" s="217"/>
    </row>
    <row r="938" spans="1:3" x14ac:dyDescent="0.3">
      <c r="A938" s="49"/>
      <c r="B938" s="49"/>
      <c r="C938" s="217"/>
    </row>
    <row r="939" spans="1:3" x14ac:dyDescent="0.3">
      <c r="A939" s="49"/>
      <c r="B939" s="49"/>
      <c r="C939" s="217"/>
    </row>
    <row r="940" spans="1:3" x14ac:dyDescent="0.3">
      <c r="A940" s="49"/>
      <c r="B940" s="49"/>
      <c r="C940" s="217"/>
    </row>
    <row r="941" spans="1:3" x14ac:dyDescent="0.3">
      <c r="A941" s="49"/>
      <c r="B941" s="49"/>
      <c r="C941" s="217"/>
    </row>
    <row r="942" spans="1:3" x14ac:dyDescent="0.3">
      <c r="A942" s="49"/>
      <c r="B942" s="49"/>
      <c r="C942" s="217"/>
    </row>
    <row r="943" spans="1:3" x14ac:dyDescent="0.3">
      <c r="A943" s="49"/>
      <c r="B943" s="49"/>
      <c r="C943" s="217"/>
    </row>
    <row r="944" spans="1:3" x14ac:dyDescent="0.3">
      <c r="A944" s="49"/>
      <c r="B944" s="49"/>
      <c r="C944" s="217"/>
    </row>
    <row r="945" spans="1:3" x14ac:dyDescent="0.3">
      <c r="A945" s="49"/>
      <c r="B945" s="49"/>
      <c r="C945" s="217"/>
    </row>
    <row r="946" spans="1:3" x14ac:dyDescent="0.3">
      <c r="A946" s="49"/>
      <c r="B946" s="49"/>
      <c r="C946" s="217"/>
    </row>
    <row r="947" spans="1:3" x14ac:dyDescent="0.3">
      <c r="A947" s="49"/>
      <c r="B947" s="49"/>
      <c r="C947" s="217"/>
    </row>
    <row r="948" spans="1:3" x14ac:dyDescent="0.3">
      <c r="A948" s="49"/>
      <c r="B948" s="49"/>
      <c r="C948" s="217"/>
    </row>
    <row r="949" spans="1:3" x14ac:dyDescent="0.3">
      <c r="A949" s="49"/>
      <c r="B949" s="49"/>
      <c r="C949" s="217"/>
    </row>
    <row r="950" spans="1:3" x14ac:dyDescent="0.3">
      <c r="A950" s="49"/>
      <c r="B950" s="49"/>
      <c r="C950" s="217"/>
    </row>
    <row r="951" spans="1:3" x14ac:dyDescent="0.3">
      <c r="A951" s="49"/>
      <c r="B951" s="49"/>
      <c r="C951" s="217"/>
    </row>
    <row r="952" spans="1:3" x14ac:dyDescent="0.3">
      <c r="A952" s="49"/>
      <c r="B952" s="49"/>
      <c r="C952" s="217"/>
    </row>
    <row r="953" spans="1:3" x14ac:dyDescent="0.3">
      <c r="A953" s="49"/>
      <c r="B953" s="49"/>
      <c r="C953" s="217"/>
    </row>
    <row r="954" spans="1:3" x14ac:dyDescent="0.3">
      <c r="A954" s="49"/>
      <c r="B954" s="49"/>
      <c r="C954" s="217"/>
    </row>
    <row r="955" spans="1:3" x14ac:dyDescent="0.3">
      <c r="A955" s="49"/>
      <c r="B955" s="49"/>
      <c r="C955" s="217"/>
    </row>
    <row r="956" spans="1:3" x14ac:dyDescent="0.3">
      <c r="A956" s="49"/>
      <c r="B956" s="49"/>
      <c r="C956" s="217"/>
    </row>
    <row r="957" spans="1:3" x14ac:dyDescent="0.3">
      <c r="A957" s="49"/>
      <c r="B957" s="49"/>
      <c r="C957" s="217"/>
    </row>
    <row r="958" spans="1:3" x14ac:dyDescent="0.3">
      <c r="A958" s="49"/>
      <c r="B958" s="49"/>
      <c r="C958" s="217"/>
    </row>
    <row r="959" spans="1:3" x14ac:dyDescent="0.3">
      <c r="A959" s="49"/>
      <c r="B959" s="49"/>
      <c r="C959" s="217"/>
    </row>
    <row r="960" spans="1:3" x14ac:dyDescent="0.3">
      <c r="A960" s="49"/>
      <c r="B960" s="49"/>
      <c r="C960" s="217"/>
    </row>
    <row r="961" spans="1:3" x14ac:dyDescent="0.3">
      <c r="A961" s="49"/>
      <c r="B961" s="49"/>
      <c r="C961" s="217"/>
    </row>
    <row r="962" spans="1:3" x14ac:dyDescent="0.3">
      <c r="A962" s="49"/>
      <c r="B962" s="49"/>
      <c r="C962" s="217"/>
    </row>
    <row r="963" spans="1:3" x14ac:dyDescent="0.3">
      <c r="A963" s="49"/>
      <c r="B963" s="49"/>
      <c r="C963" s="217"/>
    </row>
    <row r="964" spans="1:3" x14ac:dyDescent="0.3">
      <c r="A964" s="49"/>
      <c r="B964" s="49"/>
      <c r="C964" s="217"/>
    </row>
    <row r="965" spans="1:3" x14ac:dyDescent="0.3">
      <c r="A965" s="49"/>
      <c r="B965" s="49"/>
      <c r="C965" s="217"/>
    </row>
    <row r="966" spans="1:3" x14ac:dyDescent="0.3">
      <c r="A966" s="49"/>
      <c r="B966" s="49"/>
      <c r="C966" s="217"/>
    </row>
    <row r="967" spans="1:3" x14ac:dyDescent="0.3">
      <c r="A967" s="49"/>
      <c r="B967" s="49"/>
      <c r="C967" s="217"/>
    </row>
    <row r="968" spans="1:3" x14ac:dyDescent="0.3">
      <c r="A968" s="49"/>
      <c r="B968" s="49"/>
      <c r="C968" s="217"/>
    </row>
    <row r="969" spans="1:3" x14ac:dyDescent="0.3">
      <c r="A969" s="49"/>
      <c r="B969" s="49"/>
      <c r="C969" s="217"/>
    </row>
    <row r="970" spans="1:3" x14ac:dyDescent="0.3">
      <c r="A970" s="49"/>
      <c r="B970" s="49"/>
      <c r="C970" s="217"/>
    </row>
    <row r="971" spans="1:3" x14ac:dyDescent="0.3">
      <c r="A971" s="49"/>
      <c r="B971" s="49"/>
      <c r="C971" s="217"/>
    </row>
    <row r="972" spans="1:3" x14ac:dyDescent="0.3">
      <c r="A972" s="49"/>
      <c r="B972" s="49"/>
      <c r="C972" s="217"/>
    </row>
    <row r="973" spans="1:3" x14ac:dyDescent="0.3">
      <c r="A973" s="49"/>
      <c r="B973" s="49"/>
      <c r="C973" s="217"/>
    </row>
    <row r="974" spans="1:3" x14ac:dyDescent="0.3">
      <c r="A974" s="49"/>
      <c r="B974" s="49"/>
      <c r="C974" s="217"/>
    </row>
    <row r="975" spans="1:3" x14ac:dyDescent="0.3">
      <c r="A975" s="49"/>
      <c r="B975" s="49"/>
      <c r="C975" s="217"/>
    </row>
    <row r="976" spans="1:3" x14ac:dyDescent="0.3">
      <c r="A976" s="49"/>
      <c r="B976" s="49"/>
      <c r="C976" s="217"/>
    </row>
    <row r="977" spans="1:3" x14ac:dyDescent="0.3">
      <c r="A977" s="49"/>
      <c r="B977" s="49"/>
      <c r="C977" s="217"/>
    </row>
    <row r="978" spans="1:3" x14ac:dyDescent="0.3">
      <c r="A978" s="49"/>
      <c r="B978" s="49"/>
      <c r="C978" s="217"/>
    </row>
    <row r="979" spans="1:3" x14ac:dyDescent="0.3">
      <c r="A979" s="49"/>
      <c r="B979" s="49"/>
      <c r="C979" s="217"/>
    </row>
    <row r="980" spans="1:3" x14ac:dyDescent="0.3">
      <c r="A980" s="49"/>
      <c r="B980" s="49"/>
      <c r="C980" s="217"/>
    </row>
    <row r="981" spans="1:3" x14ac:dyDescent="0.3">
      <c r="A981" s="49"/>
      <c r="B981" s="49"/>
      <c r="C981" s="217"/>
    </row>
    <row r="982" spans="1:3" x14ac:dyDescent="0.3">
      <c r="A982" s="49"/>
      <c r="B982" s="49"/>
      <c r="C982" s="217"/>
    </row>
    <row r="983" spans="1:3" x14ac:dyDescent="0.3">
      <c r="A983" s="49"/>
      <c r="B983" s="49"/>
      <c r="C983" s="217"/>
    </row>
    <row r="984" spans="1:3" x14ac:dyDescent="0.3">
      <c r="A984" s="49"/>
      <c r="B984" s="49"/>
      <c r="C984" s="217"/>
    </row>
    <row r="985" spans="1:3" x14ac:dyDescent="0.3">
      <c r="A985" s="49"/>
      <c r="B985" s="49"/>
      <c r="C985" s="217"/>
    </row>
    <row r="986" spans="1:3" x14ac:dyDescent="0.3">
      <c r="A986" s="49"/>
      <c r="B986" s="49"/>
      <c r="C986" s="217"/>
    </row>
    <row r="987" spans="1:3" x14ac:dyDescent="0.3">
      <c r="A987" s="49"/>
      <c r="B987" s="49"/>
      <c r="C987" s="217"/>
    </row>
    <row r="988" spans="1:3" x14ac:dyDescent="0.3">
      <c r="A988" s="49"/>
      <c r="B988" s="49"/>
      <c r="C988" s="217"/>
    </row>
    <row r="989" spans="1:3" x14ac:dyDescent="0.3">
      <c r="A989" s="49"/>
      <c r="B989" s="49"/>
      <c r="C989" s="217"/>
    </row>
    <row r="990" spans="1:3" x14ac:dyDescent="0.3">
      <c r="A990" s="49"/>
      <c r="B990" s="49"/>
      <c r="C990" s="217"/>
    </row>
    <row r="991" spans="1:3" x14ac:dyDescent="0.3">
      <c r="A991" s="49"/>
      <c r="B991" s="49"/>
      <c r="C991" s="217"/>
    </row>
    <row r="992" spans="1:3" x14ac:dyDescent="0.3">
      <c r="A992" s="49"/>
      <c r="B992" s="49"/>
      <c r="C992" s="217"/>
    </row>
    <row r="993" spans="1:3" x14ac:dyDescent="0.3">
      <c r="A993" s="49"/>
      <c r="B993" s="49"/>
      <c r="C993" s="217"/>
    </row>
    <row r="994" spans="1:3" x14ac:dyDescent="0.3">
      <c r="A994" s="49"/>
      <c r="B994" s="49"/>
      <c r="C994" s="217"/>
    </row>
    <row r="995" spans="1:3" x14ac:dyDescent="0.3">
      <c r="A995" s="49"/>
      <c r="B995" s="49"/>
      <c r="C995" s="217"/>
    </row>
    <row r="996" spans="1:3" x14ac:dyDescent="0.3">
      <c r="A996" s="49"/>
      <c r="B996" s="49"/>
      <c r="C996" s="217"/>
    </row>
    <row r="997" spans="1:3" x14ac:dyDescent="0.3">
      <c r="A997" s="49"/>
      <c r="B997" s="49"/>
      <c r="C997" s="217"/>
    </row>
    <row r="998" spans="1:3" x14ac:dyDescent="0.3">
      <c r="A998" s="49"/>
      <c r="B998" s="49"/>
      <c r="C998" s="217"/>
    </row>
    <row r="999" spans="1:3" x14ac:dyDescent="0.3">
      <c r="A999" s="49"/>
      <c r="B999" s="49"/>
      <c r="C999" s="217"/>
    </row>
    <row r="1000" spans="1:3" x14ac:dyDescent="0.3">
      <c r="A1000" s="49"/>
      <c r="B1000" s="49"/>
      <c r="C1000" s="217"/>
    </row>
    <row r="1001" spans="1:3" x14ac:dyDescent="0.3">
      <c r="A1001" s="49"/>
      <c r="B1001" s="49"/>
      <c r="C1001" s="217"/>
    </row>
    <row r="1002" spans="1:3" x14ac:dyDescent="0.3">
      <c r="A1002" s="49"/>
      <c r="B1002" s="49"/>
      <c r="C1002" s="217"/>
    </row>
    <row r="1003" spans="1:3" x14ac:dyDescent="0.3">
      <c r="A1003" s="49"/>
      <c r="B1003" s="49"/>
      <c r="C1003" s="217"/>
    </row>
    <row r="1004" spans="1:3" x14ac:dyDescent="0.3">
      <c r="A1004" s="49"/>
      <c r="B1004" s="49"/>
      <c r="C1004" s="217"/>
    </row>
    <row r="1005" spans="1:3" x14ac:dyDescent="0.3">
      <c r="A1005" s="49"/>
      <c r="B1005" s="49"/>
      <c r="C1005" s="217"/>
    </row>
    <row r="1006" spans="1:3" x14ac:dyDescent="0.3">
      <c r="A1006" s="49"/>
      <c r="B1006" s="49"/>
      <c r="C1006" s="217"/>
    </row>
    <row r="1007" spans="1:3" x14ac:dyDescent="0.3">
      <c r="A1007" s="49"/>
      <c r="B1007" s="49"/>
      <c r="C1007" s="217"/>
    </row>
    <row r="1008" spans="1:3" x14ac:dyDescent="0.3">
      <c r="A1008" s="49"/>
      <c r="B1008" s="49"/>
      <c r="C1008" s="217"/>
    </row>
    <row r="1009" spans="1:3" x14ac:dyDescent="0.3">
      <c r="A1009" s="49"/>
      <c r="B1009" s="49"/>
      <c r="C1009" s="217"/>
    </row>
    <row r="1010" spans="1:3" x14ac:dyDescent="0.3">
      <c r="A1010" s="49"/>
      <c r="B1010" s="49"/>
      <c r="C1010" s="217"/>
    </row>
    <row r="1011" spans="1:3" x14ac:dyDescent="0.3">
      <c r="A1011" s="49"/>
      <c r="B1011" s="49"/>
      <c r="C1011" s="217"/>
    </row>
    <row r="1012" spans="1:3" x14ac:dyDescent="0.3">
      <c r="A1012" s="49"/>
      <c r="B1012" s="49"/>
      <c r="C1012" s="217"/>
    </row>
    <row r="1013" spans="1:3" x14ac:dyDescent="0.3">
      <c r="A1013" s="49"/>
      <c r="B1013" s="49"/>
      <c r="C1013" s="217"/>
    </row>
    <row r="1014" spans="1:3" x14ac:dyDescent="0.3">
      <c r="A1014" s="49"/>
      <c r="B1014" s="49"/>
      <c r="C1014" s="217"/>
    </row>
    <row r="1015" spans="1:3" x14ac:dyDescent="0.3">
      <c r="A1015" s="49"/>
      <c r="B1015" s="49"/>
      <c r="C1015" s="217"/>
    </row>
    <row r="1016" spans="1:3" x14ac:dyDescent="0.3">
      <c r="A1016" s="49"/>
      <c r="B1016" s="49"/>
      <c r="C1016" s="217"/>
    </row>
    <row r="1017" spans="1:3" x14ac:dyDescent="0.3">
      <c r="A1017" s="49"/>
      <c r="B1017" s="49"/>
      <c r="C1017" s="217"/>
    </row>
    <row r="1018" spans="1:3" x14ac:dyDescent="0.3">
      <c r="A1018" s="49"/>
      <c r="B1018" s="49"/>
      <c r="C1018" s="217"/>
    </row>
    <row r="1019" spans="1:3" x14ac:dyDescent="0.3">
      <c r="A1019" s="49"/>
      <c r="B1019" s="49"/>
      <c r="C1019" s="217"/>
    </row>
    <row r="1020" spans="1:3" x14ac:dyDescent="0.3">
      <c r="A1020" s="49"/>
      <c r="B1020" s="49"/>
      <c r="C1020" s="217"/>
    </row>
    <row r="1021" spans="1:3" x14ac:dyDescent="0.3">
      <c r="A1021" s="49"/>
      <c r="B1021" s="49"/>
      <c r="C1021" s="217"/>
    </row>
    <row r="1022" spans="1:3" x14ac:dyDescent="0.3">
      <c r="A1022" s="49"/>
      <c r="B1022" s="49"/>
      <c r="C1022" s="217"/>
    </row>
    <row r="1023" spans="1:3" x14ac:dyDescent="0.3">
      <c r="A1023" s="49"/>
      <c r="B1023" s="49"/>
      <c r="C1023" s="217"/>
    </row>
    <row r="1024" spans="1:3" x14ac:dyDescent="0.3">
      <c r="A1024" s="49"/>
      <c r="B1024" s="49"/>
      <c r="C1024" s="217"/>
    </row>
    <row r="1025" spans="1:3" x14ac:dyDescent="0.3">
      <c r="A1025" s="49"/>
      <c r="B1025" s="49"/>
      <c r="C1025" s="217"/>
    </row>
    <row r="1026" spans="1:3" x14ac:dyDescent="0.3">
      <c r="A1026" s="49"/>
      <c r="B1026" s="49"/>
      <c r="C1026" s="217"/>
    </row>
    <row r="1027" spans="1:3" x14ac:dyDescent="0.3">
      <c r="A1027" s="49"/>
      <c r="B1027" s="49"/>
      <c r="C1027" s="217"/>
    </row>
    <row r="1028" spans="1:3" x14ac:dyDescent="0.3">
      <c r="A1028" s="49"/>
      <c r="B1028" s="49"/>
      <c r="C1028" s="217"/>
    </row>
    <row r="1029" spans="1:3" x14ac:dyDescent="0.3">
      <c r="A1029" s="49"/>
      <c r="B1029" s="49"/>
      <c r="C1029" s="217"/>
    </row>
    <row r="1030" spans="1:3" x14ac:dyDescent="0.3">
      <c r="A1030" s="49"/>
      <c r="B1030" s="49"/>
      <c r="C1030" s="217"/>
    </row>
    <row r="1031" spans="1:3" x14ac:dyDescent="0.3">
      <c r="A1031" s="49"/>
      <c r="B1031" s="49"/>
      <c r="C1031" s="217"/>
    </row>
    <row r="1032" spans="1:3" x14ac:dyDescent="0.3">
      <c r="A1032" s="49"/>
      <c r="B1032" s="49"/>
      <c r="C1032" s="217"/>
    </row>
    <row r="1033" spans="1:3" x14ac:dyDescent="0.3">
      <c r="A1033" s="49"/>
      <c r="B1033" s="49"/>
      <c r="C1033" s="217"/>
    </row>
    <row r="1034" spans="1:3" x14ac:dyDescent="0.3">
      <c r="A1034" s="49"/>
      <c r="B1034" s="49"/>
      <c r="C1034" s="217"/>
    </row>
    <row r="1035" spans="1:3" x14ac:dyDescent="0.3">
      <c r="A1035" s="49"/>
      <c r="B1035" s="49"/>
      <c r="C1035" s="217"/>
    </row>
    <row r="1036" spans="1:3" x14ac:dyDescent="0.3">
      <c r="A1036" s="49"/>
      <c r="B1036" s="49"/>
      <c r="C1036" s="217"/>
    </row>
    <row r="1037" spans="1:3" x14ac:dyDescent="0.3">
      <c r="A1037" s="49"/>
      <c r="B1037" s="49"/>
      <c r="C1037" s="217"/>
    </row>
    <row r="1038" spans="1:3" x14ac:dyDescent="0.3">
      <c r="A1038" s="49"/>
      <c r="B1038" s="49"/>
      <c r="C1038" s="217"/>
    </row>
    <row r="1039" spans="1:3" x14ac:dyDescent="0.3">
      <c r="A1039" s="49"/>
      <c r="B1039" s="49"/>
      <c r="C1039" s="217"/>
    </row>
    <row r="1040" spans="1:3" x14ac:dyDescent="0.3">
      <c r="A1040" s="49"/>
      <c r="B1040" s="49"/>
      <c r="C1040" s="217"/>
    </row>
    <row r="1041" spans="1:3" x14ac:dyDescent="0.3">
      <c r="A1041" s="49"/>
      <c r="B1041" s="49"/>
      <c r="C1041" s="217"/>
    </row>
    <row r="1042" spans="1:3" x14ac:dyDescent="0.3">
      <c r="A1042" s="49"/>
      <c r="B1042" s="49"/>
      <c r="C1042" s="217"/>
    </row>
    <row r="1043" spans="1:3" x14ac:dyDescent="0.3">
      <c r="A1043" s="49"/>
      <c r="B1043" s="49"/>
      <c r="C1043" s="217"/>
    </row>
    <row r="1044" spans="1:3" x14ac:dyDescent="0.3">
      <c r="A1044" s="49"/>
      <c r="B1044" s="49"/>
      <c r="C1044" s="217"/>
    </row>
    <row r="1045" spans="1:3" x14ac:dyDescent="0.3">
      <c r="A1045" s="49"/>
      <c r="B1045" s="49"/>
      <c r="C1045" s="217"/>
    </row>
    <row r="1046" spans="1:3" x14ac:dyDescent="0.3">
      <c r="A1046" s="49"/>
      <c r="B1046" s="49"/>
      <c r="C1046" s="217"/>
    </row>
    <row r="1047" spans="1:3" x14ac:dyDescent="0.3">
      <c r="A1047" s="49"/>
      <c r="B1047" s="49"/>
      <c r="C1047" s="217"/>
    </row>
    <row r="1048" spans="1:3" x14ac:dyDescent="0.3">
      <c r="A1048" s="49"/>
      <c r="B1048" s="49"/>
      <c r="C1048" s="217"/>
    </row>
    <row r="1049" spans="1:3" x14ac:dyDescent="0.3">
      <c r="A1049" s="49"/>
      <c r="B1049" s="49"/>
      <c r="C1049" s="217"/>
    </row>
    <row r="1050" spans="1:3" x14ac:dyDescent="0.3">
      <c r="A1050" s="49"/>
      <c r="B1050" s="49"/>
      <c r="C1050" s="217"/>
    </row>
    <row r="1051" spans="1:3" x14ac:dyDescent="0.3">
      <c r="A1051" s="49"/>
      <c r="B1051" s="49"/>
      <c r="C1051" s="217"/>
    </row>
    <row r="1052" spans="1:3" x14ac:dyDescent="0.3">
      <c r="A1052" s="49"/>
      <c r="B1052" s="49"/>
      <c r="C1052" s="217"/>
    </row>
    <row r="1053" spans="1:3" x14ac:dyDescent="0.3">
      <c r="A1053" s="49"/>
      <c r="B1053" s="49"/>
      <c r="C1053" s="217"/>
    </row>
    <row r="1054" spans="1:3" x14ac:dyDescent="0.3">
      <c r="A1054" s="49"/>
      <c r="B1054" s="49"/>
      <c r="C1054" s="217"/>
    </row>
    <row r="1055" spans="1:3" x14ac:dyDescent="0.3">
      <c r="A1055" s="49"/>
      <c r="B1055" s="49"/>
      <c r="C1055" s="217"/>
    </row>
    <row r="1056" spans="1:3" x14ac:dyDescent="0.3">
      <c r="A1056" s="49"/>
      <c r="B1056" s="49"/>
      <c r="C1056" s="217"/>
    </row>
    <row r="1057" spans="1:3" x14ac:dyDescent="0.3">
      <c r="A1057" s="49"/>
      <c r="B1057" s="49"/>
      <c r="C1057" s="217"/>
    </row>
    <row r="1058" spans="1:3" x14ac:dyDescent="0.3">
      <c r="A1058" s="49"/>
      <c r="B1058" s="49"/>
      <c r="C1058" s="217"/>
    </row>
    <row r="1059" spans="1:3" x14ac:dyDescent="0.3">
      <c r="A1059" s="49"/>
      <c r="B1059" s="49"/>
      <c r="C1059" s="217"/>
    </row>
    <row r="1060" spans="1:3" x14ac:dyDescent="0.3">
      <c r="A1060" s="49"/>
      <c r="B1060" s="49"/>
      <c r="C1060" s="217"/>
    </row>
    <row r="1061" spans="1:3" x14ac:dyDescent="0.3">
      <c r="A1061" s="49"/>
      <c r="B1061" s="49"/>
      <c r="C1061" s="217"/>
    </row>
    <row r="1062" spans="1:3" x14ac:dyDescent="0.3">
      <c r="A1062" s="49"/>
      <c r="B1062" s="49"/>
      <c r="C1062" s="217"/>
    </row>
    <row r="1063" spans="1:3" x14ac:dyDescent="0.3">
      <c r="A1063" s="49"/>
      <c r="B1063" s="49"/>
      <c r="C1063" s="217"/>
    </row>
    <row r="1064" spans="1:3" x14ac:dyDescent="0.3">
      <c r="A1064" s="49"/>
      <c r="B1064" s="49"/>
      <c r="C1064" s="217"/>
    </row>
    <row r="1065" spans="1:3" x14ac:dyDescent="0.3">
      <c r="A1065" s="49"/>
      <c r="B1065" s="49"/>
      <c r="C1065" s="217"/>
    </row>
    <row r="1066" spans="1:3" x14ac:dyDescent="0.3">
      <c r="A1066" s="49"/>
      <c r="B1066" s="49"/>
      <c r="C1066" s="217"/>
    </row>
    <row r="1067" spans="1:3" x14ac:dyDescent="0.3">
      <c r="A1067" s="49"/>
      <c r="B1067" s="49"/>
      <c r="C1067" s="217"/>
    </row>
    <row r="1068" spans="1:3" x14ac:dyDescent="0.3">
      <c r="A1068" s="49"/>
      <c r="B1068" s="49"/>
      <c r="C1068" s="217"/>
    </row>
    <row r="1069" spans="1:3" x14ac:dyDescent="0.3">
      <c r="A1069" s="49"/>
      <c r="B1069" s="49"/>
      <c r="C1069" s="217"/>
    </row>
    <row r="1070" spans="1:3" x14ac:dyDescent="0.3">
      <c r="A1070" s="49"/>
      <c r="B1070" s="49"/>
      <c r="C1070" s="217"/>
    </row>
    <row r="1071" spans="1:3" x14ac:dyDescent="0.3">
      <c r="A1071" s="49"/>
      <c r="B1071" s="49"/>
      <c r="C1071" s="217"/>
    </row>
    <row r="1072" spans="1:3" x14ac:dyDescent="0.3">
      <c r="A1072" s="49"/>
      <c r="B1072" s="49"/>
      <c r="C1072" s="217"/>
    </row>
    <row r="1073" spans="1:3" x14ac:dyDescent="0.3">
      <c r="A1073" s="49"/>
      <c r="B1073" s="49"/>
      <c r="C1073" s="217"/>
    </row>
    <row r="1074" spans="1:3" x14ac:dyDescent="0.3">
      <c r="A1074" s="49"/>
      <c r="B1074" s="49"/>
      <c r="C1074" s="217"/>
    </row>
    <row r="1075" spans="1:3" x14ac:dyDescent="0.3">
      <c r="A1075" s="49"/>
      <c r="B1075" s="49"/>
      <c r="C1075" s="217"/>
    </row>
    <row r="1076" spans="1:3" x14ac:dyDescent="0.3">
      <c r="A1076" s="49"/>
      <c r="B1076" s="49"/>
      <c r="C1076" s="217"/>
    </row>
    <row r="1077" spans="1:3" x14ac:dyDescent="0.3">
      <c r="A1077" s="49"/>
      <c r="B1077" s="49"/>
      <c r="C1077" s="217"/>
    </row>
    <row r="1078" spans="1:3" x14ac:dyDescent="0.3">
      <c r="A1078" s="49"/>
      <c r="B1078" s="49"/>
      <c r="C1078" s="217"/>
    </row>
    <row r="1079" spans="1:3" x14ac:dyDescent="0.3">
      <c r="A1079" s="49"/>
      <c r="B1079" s="49"/>
      <c r="C1079" s="217"/>
    </row>
    <row r="1080" spans="1:3" x14ac:dyDescent="0.3">
      <c r="A1080" s="49"/>
      <c r="B1080" s="49"/>
      <c r="C1080" s="217"/>
    </row>
    <row r="1081" spans="1:3" x14ac:dyDescent="0.3">
      <c r="A1081" s="49"/>
      <c r="B1081" s="49"/>
      <c r="C1081" s="217"/>
    </row>
    <row r="1082" spans="1:3" x14ac:dyDescent="0.3">
      <c r="A1082" s="49"/>
      <c r="B1082" s="49"/>
      <c r="C1082" s="217"/>
    </row>
    <row r="1083" spans="1:3" x14ac:dyDescent="0.3">
      <c r="A1083" s="49"/>
      <c r="B1083" s="49"/>
      <c r="C1083" s="217"/>
    </row>
    <row r="1084" spans="1:3" x14ac:dyDescent="0.3">
      <c r="A1084" s="49"/>
      <c r="B1084" s="49"/>
      <c r="C1084" s="217"/>
    </row>
    <row r="1085" spans="1:3" x14ac:dyDescent="0.3">
      <c r="A1085" s="49"/>
      <c r="B1085" s="49"/>
      <c r="C1085" s="217"/>
    </row>
    <row r="1086" spans="1:3" x14ac:dyDescent="0.3">
      <c r="A1086" s="49"/>
      <c r="B1086" s="49"/>
      <c r="C1086" s="217"/>
    </row>
    <row r="1087" spans="1:3" x14ac:dyDescent="0.3">
      <c r="A1087" s="49"/>
      <c r="B1087" s="49"/>
      <c r="C1087" s="217"/>
    </row>
    <row r="1088" spans="1:3" x14ac:dyDescent="0.3">
      <c r="A1088" s="49"/>
      <c r="B1088" s="49"/>
      <c r="C1088" s="217"/>
    </row>
    <row r="1089" spans="1:3" x14ac:dyDescent="0.3">
      <c r="A1089" s="49"/>
      <c r="B1089" s="49"/>
      <c r="C1089" s="217"/>
    </row>
    <row r="1090" spans="1:3" x14ac:dyDescent="0.3">
      <c r="A1090" s="49"/>
      <c r="B1090" s="49"/>
      <c r="C1090" s="217"/>
    </row>
    <row r="1091" spans="1:3" x14ac:dyDescent="0.3">
      <c r="A1091" s="49"/>
      <c r="B1091" s="49"/>
      <c r="C1091" s="217"/>
    </row>
    <row r="1092" spans="1:3" x14ac:dyDescent="0.3">
      <c r="A1092" s="49"/>
      <c r="B1092" s="49"/>
      <c r="C1092" s="217"/>
    </row>
    <row r="1093" spans="1:3" x14ac:dyDescent="0.3">
      <c r="A1093" s="49"/>
      <c r="B1093" s="49"/>
      <c r="C1093" s="217"/>
    </row>
    <row r="1094" spans="1:3" x14ac:dyDescent="0.3">
      <c r="A1094" s="49"/>
      <c r="B1094" s="49"/>
      <c r="C1094" s="217"/>
    </row>
    <row r="1095" spans="1:3" x14ac:dyDescent="0.3">
      <c r="A1095" s="49"/>
      <c r="B1095" s="49"/>
      <c r="C1095" s="217"/>
    </row>
    <row r="1096" spans="1:3" x14ac:dyDescent="0.3">
      <c r="A1096" s="49"/>
      <c r="B1096" s="49"/>
      <c r="C1096" s="217"/>
    </row>
    <row r="1097" spans="1:3" x14ac:dyDescent="0.3">
      <c r="A1097" s="49"/>
      <c r="B1097" s="49"/>
      <c r="C1097" s="217"/>
    </row>
    <row r="1098" spans="1:3" x14ac:dyDescent="0.3">
      <c r="A1098" s="49"/>
      <c r="B1098" s="49"/>
      <c r="C1098" s="217"/>
    </row>
    <row r="1099" spans="1:3" x14ac:dyDescent="0.3">
      <c r="A1099" s="49"/>
      <c r="B1099" s="49"/>
      <c r="C1099" s="217"/>
    </row>
    <row r="1100" spans="1:3" x14ac:dyDescent="0.3">
      <c r="A1100" s="49"/>
      <c r="B1100" s="49"/>
      <c r="C1100" s="217"/>
    </row>
    <row r="1101" spans="1:3" x14ac:dyDescent="0.3">
      <c r="A1101" s="49"/>
      <c r="B1101" s="49"/>
      <c r="C1101" s="217"/>
    </row>
    <row r="1102" spans="1:3" x14ac:dyDescent="0.3">
      <c r="A1102" s="49"/>
      <c r="B1102" s="49"/>
      <c r="C1102" s="217"/>
    </row>
    <row r="1103" spans="1:3" x14ac:dyDescent="0.3">
      <c r="A1103" s="49"/>
      <c r="B1103" s="49"/>
      <c r="C1103" s="217"/>
    </row>
    <row r="1104" spans="1:3" x14ac:dyDescent="0.3">
      <c r="A1104" s="49"/>
      <c r="B1104" s="49"/>
      <c r="C1104" s="217"/>
    </row>
    <row r="1105" spans="1:3" x14ac:dyDescent="0.3">
      <c r="A1105" s="49"/>
      <c r="B1105" s="49"/>
      <c r="C1105" s="217"/>
    </row>
    <row r="1106" spans="1:3" x14ac:dyDescent="0.3">
      <c r="A1106" s="49"/>
      <c r="B1106" s="49"/>
      <c r="C1106" s="217"/>
    </row>
    <row r="1107" spans="1:3" x14ac:dyDescent="0.3">
      <c r="A1107" s="49"/>
      <c r="B1107" s="49"/>
      <c r="C1107" s="217"/>
    </row>
    <row r="1108" spans="1:3" x14ac:dyDescent="0.3">
      <c r="A1108" s="49"/>
      <c r="B1108" s="49"/>
      <c r="C1108" s="217"/>
    </row>
    <row r="1109" spans="1:3" x14ac:dyDescent="0.3">
      <c r="A1109" s="49"/>
      <c r="B1109" s="49"/>
      <c r="C1109" s="217"/>
    </row>
    <row r="1110" spans="1:3" x14ac:dyDescent="0.3">
      <c r="A1110" s="49"/>
      <c r="B1110" s="49"/>
      <c r="C1110" s="217"/>
    </row>
    <row r="1111" spans="1:3" x14ac:dyDescent="0.3">
      <c r="A1111" s="49"/>
      <c r="B1111" s="49"/>
      <c r="C1111" s="217"/>
    </row>
    <row r="1112" spans="1:3" x14ac:dyDescent="0.3">
      <c r="A1112" s="49"/>
      <c r="B1112" s="49"/>
      <c r="C1112" s="217"/>
    </row>
    <row r="1113" spans="1:3" x14ac:dyDescent="0.3">
      <c r="A1113" s="49"/>
      <c r="B1113" s="49"/>
      <c r="C1113" s="217"/>
    </row>
    <row r="1114" spans="1:3" x14ac:dyDescent="0.3">
      <c r="A1114" s="49"/>
      <c r="B1114" s="49"/>
      <c r="C1114" s="217"/>
    </row>
    <row r="1115" spans="1:3" x14ac:dyDescent="0.3">
      <c r="A1115" s="49"/>
      <c r="B1115" s="49"/>
      <c r="C1115" s="217"/>
    </row>
    <row r="1116" spans="1:3" x14ac:dyDescent="0.3">
      <c r="A1116" s="49"/>
      <c r="B1116" s="49"/>
      <c r="C1116" s="217"/>
    </row>
    <row r="1117" spans="1:3" x14ac:dyDescent="0.3">
      <c r="A1117" s="49"/>
      <c r="B1117" s="49"/>
      <c r="C1117" s="217"/>
    </row>
    <row r="1118" spans="1:3" x14ac:dyDescent="0.3">
      <c r="A1118" s="49"/>
      <c r="B1118" s="49"/>
      <c r="C1118" s="217"/>
    </row>
    <row r="1119" spans="1:3" x14ac:dyDescent="0.3">
      <c r="A1119" s="49"/>
      <c r="B1119" s="49"/>
      <c r="C1119" s="217"/>
    </row>
    <row r="1120" spans="1:3" x14ac:dyDescent="0.3">
      <c r="A1120" s="49"/>
      <c r="B1120" s="49"/>
      <c r="C1120" s="217"/>
    </row>
    <row r="1121" spans="1:3" x14ac:dyDescent="0.3">
      <c r="A1121" s="49"/>
      <c r="B1121" s="49"/>
      <c r="C1121" s="217"/>
    </row>
    <row r="1122" spans="1:3" x14ac:dyDescent="0.3">
      <c r="A1122" s="49"/>
      <c r="B1122" s="49"/>
      <c r="C1122" s="217"/>
    </row>
    <row r="1123" spans="1:3" x14ac:dyDescent="0.3">
      <c r="A1123" s="49"/>
      <c r="B1123" s="49"/>
      <c r="C1123" s="217"/>
    </row>
    <row r="1124" spans="1:3" x14ac:dyDescent="0.3">
      <c r="A1124" s="49"/>
      <c r="B1124" s="49"/>
      <c r="C1124" s="217"/>
    </row>
    <row r="1125" spans="1:3" x14ac:dyDescent="0.3">
      <c r="A1125" s="49"/>
      <c r="B1125" s="49"/>
      <c r="C1125" s="217"/>
    </row>
    <row r="1126" spans="1:3" x14ac:dyDescent="0.3">
      <c r="A1126" s="49"/>
      <c r="B1126" s="49"/>
      <c r="C1126" s="217"/>
    </row>
    <row r="1127" spans="1:3" x14ac:dyDescent="0.3">
      <c r="A1127" s="49"/>
      <c r="B1127" s="49"/>
      <c r="C1127" s="217"/>
    </row>
    <row r="1128" spans="1:3" x14ac:dyDescent="0.3">
      <c r="A1128" s="49"/>
      <c r="B1128" s="49"/>
      <c r="C1128" s="217"/>
    </row>
    <row r="1129" spans="1:3" x14ac:dyDescent="0.3">
      <c r="A1129" s="49"/>
      <c r="B1129" s="49"/>
      <c r="C1129" s="217"/>
    </row>
    <row r="1130" spans="1:3" x14ac:dyDescent="0.3">
      <c r="A1130" s="49"/>
      <c r="B1130" s="49"/>
      <c r="C1130" s="217"/>
    </row>
    <row r="1131" spans="1:3" x14ac:dyDescent="0.3">
      <c r="A1131" s="49"/>
      <c r="B1131" s="49"/>
      <c r="C1131" s="217"/>
    </row>
    <row r="1132" spans="1:3" x14ac:dyDescent="0.3">
      <c r="A1132" s="49"/>
      <c r="B1132" s="49"/>
      <c r="C1132" s="217"/>
    </row>
    <row r="1133" spans="1:3" x14ac:dyDescent="0.3">
      <c r="A1133" s="49"/>
      <c r="B1133" s="49"/>
      <c r="C1133" s="217"/>
    </row>
    <row r="1134" spans="1:3" x14ac:dyDescent="0.3">
      <c r="A1134" s="49"/>
      <c r="B1134" s="49"/>
      <c r="C1134" s="217"/>
    </row>
    <row r="1135" spans="1:3" x14ac:dyDescent="0.3">
      <c r="A1135" s="49"/>
      <c r="B1135" s="49"/>
      <c r="C1135" s="217"/>
    </row>
    <row r="1136" spans="1:3" x14ac:dyDescent="0.3">
      <c r="A1136" s="49"/>
      <c r="B1136" s="49"/>
      <c r="C1136" s="217"/>
    </row>
    <row r="1137" spans="1:3" x14ac:dyDescent="0.3">
      <c r="A1137" s="49"/>
      <c r="B1137" s="49"/>
      <c r="C1137" s="217"/>
    </row>
    <row r="1138" spans="1:3" x14ac:dyDescent="0.3">
      <c r="A1138" s="49"/>
      <c r="B1138" s="49"/>
      <c r="C1138" s="217"/>
    </row>
    <row r="1139" spans="1:3" x14ac:dyDescent="0.3">
      <c r="A1139" s="49"/>
      <c r="B1139" s="49"/>
      <c r="C1139" s="217"/>
    </row>
    <row r="1140" spans="1:3" x14ac:dyDescent="0.3">
      <c r="A1140" s="49"/>
      <c r="B1140" s="49"/>
      <c r="C1140" s="217"/>
    </row>
    <row r="1141" spans="1:3" x14ac:dyDescent="0.3">
      <c r="A1141" s="49"/>
      <c r="B1141" s="49"/>
      <c r="C1141" s="217"/>
    </row>
    <row r="1142" spans="1:3" x14ac:dyDescent="0.3">
      <c r="A1142" s="49"/>
      <c r="B1142" s="49"/>
      <c r="C1142" s="217"/>
    </row>
    <row r="1143" spans="1:3" x14ac:dyDescent="0.3">
      <c r="A1143" s="49"/>
      <c r="B1143" s="49"/>
      <c r="C1143" s="217"/>
    </row>
    <row r="1144" spans="1:3" x14ac:dyDescent="0.3">
      <c r="A1144" s="49"/>
      <c r="B1144" s="49"/>
      <c r="C1144" s="217"/>
    </row>
    <row r="1145" spans="1:3" x14ac:dyDescent="0.3">
      <c r="A1145" s="49"/>
      <c r="B1145" s="49"/>
      <c r="C1145" s="217"/>
    </row>
    <row r="1146" spans="1:3" x14ac:dyDescent="0.3">
      <c r="A1146" s="49"/>
      <c r="B1146" s="49"/>
      <c r="C1146" s="217"/>
    </row>
    <row r="1147" spans="1:3" x14ac:dyDescent="0.3">
      <c r="A1147" s="49"/>
      <c r="B1147" s="49"/>
      <c r="C1147" s="217"/>
    </row>
    <row r="1148" spans="1:3" x14ac:dyDescent="0.3">
      <c r="A1148" s="49"/>
      <c r="B1148" s="49"/>
      <c r="C1148" s="217"/>
    </row>
    <row r="1149" spans="1:3" x14ac:dyDescent="0.3">
      <c r="A1149" s="49"/>
      <c r="B1149" s="49"/>
      <c r="C1149" s="217"/>
    </row>
    <row r="1150" spans="1:3" x14ac:dyDescent="0.3">
      <c r="A1150" s="49"/>
      <c r="B1150" s="49"/>
      <c r="C1150" s="217"/>
    </row>
    <row r="1151" spans="1:3" x14ac:dyDescent="0.3">
      <c r="A1151" s="49"/>
      <c r="B1151" s="49"/>
      <c r="C1151" s="217"/>
    </row>
    <row r="1152" spans="1:3" x14ac:dyDescent="0.3">
      <c r="A1152" s="49"/>
      <c r="B1152" s="49"/>
      <c r="C1152" s="217"/>
    </row>
    <row r="1153" spans="1:3" x14ac:dyDescent="0.3">
      <c r="A1153" s="49"/>
      <c r="B1153" s="49"/>
      <c r="C1153" s="217"/>
    </row>
    <row r="1154" spans="1:3" x14ac:dyDescent="0.3">
      <c r="A1154" s="49"/>
      <c r="B1154" s="49"/>
      <c r="C1154" s="217"/>
    </row>
    <row r="1155" spans="1:3" x14ac:dyDescent="0.3">
      <c r="A1155" s="49"/>
      <c r="B1155" s="49"/>
      <c r="C1155" s="217"/>
    </row>
    <row r="1156" spans="1:3" x14ac:dyDescent="0.3">
      <c r="A1156" s="49"/>
      <c r="B1156" s="49"/>
      <c r="C1156" s="217"/>
    </row>
    <row r="1157" spans="1:3" x14ac:dyDescent="0.3">
      <c r="A1157" s="49"/>
      <c r="B1157" s="49"/>
      <c r="C1157" s="217"/>
    </row>
    <row r="1158" spans="1:3" x14ac:dyDescent="0.3">
      <c r="A1158" s="49"/>
      <c r="B1158" s="49"/>
      <c r="C1158" s="217"/>
    </row>
    <row r="1159" spans="1:3" x14ac:dyDescent="0.3">
      <c r="A1159" s="49"/>
      <c r="B1159" s="49"/>
      <c r="C1159" s="217"/>
    </row>
    <row r="1160" spans="1:3" x14ac:dyDescent="0.3">
      <c r="A1160" s="49"/>
      <c r="B1160" s="49"/>
      <c r="C1160" s="217"/>
    </row>
    <row r="1161" spans="1:3" x14ac:dyDescent="0.3">
      <c r="A1161" s="49"/>
      <c r="B1161" s="49"/>
      <c r="C1161" s="217"/>
    </row>
    <row r="1162" spans="1:3" x14ac:dyDescent="0.3">
      <c r="A1162" s="49"/>
      <c r="B1162" s="49"/>
      <c r="C1162" s="217"/>
    </row>
    <row r="1163" spans="1:3" x14ac:dyDescent="0.3">
      <c r="A1163" s="49"/>
      <c r="B1163" s="49"/>
      <c r="C1163" s="217"/>
    </row>
    <row r="1164" spans="1:3" x14ac:dyDescent="0.3">
      <c r="A1164" s="49"/>
      <c r="B1164" s="49"/>
      <c r="C1164" s="217"/>
    </row>
    <row r="1165" spans="1:3" x14ac:dyDescent="0.3">
      <c r="A1165" s="49"/>
      <c r="B1165" s="49"/>
      <c r="C1165" s="217"/>
    </row>
    <row r="1166" spans="1:3" x14ac:dyDescent="0.3">
      <c r="A1166" s="49"/>
      <c r="B1166" s="49"/>
      <c r="C1166" s="217"/>
    </row>
    <row r="1167" spans="1:3" x14ac:dyDescent="0.3">
      <c r="A1167" s="49"/>
      <c r="B1167" s="49"/>
      <c r="C1167" s="217"/>
    </row>
    <row r="1168" spans="1:3" x14ac:dyDescent="0.3">
      <c r="A1168" s="49"/>
      <c r="B1168" s="49"/>
      <c r="C1168" s="217"/>
    </row>
    <row r="1169" spans="1:3" x14ac:dyDescent="0.3">
      <c r="A1169" s="49"/>
      <c r="B1169" s="49"/>
      <c r="C1169" s="217"/>
    </row>
    <row r="1170" spans="1:3" x14ac:dyDescent="0.3">
      <c r="A1170" s="49"/>
      <c r="B1170" s="49"/>
      <c r="C1170" s="217"/>
    </row>
    <row r="1171" spans="1:3" x14ac:dyDescent="0.3">
      <c r="A1171" s="49"/>
      <c r="B1171" s="49"/>
      <c r="C1171" s="217"/>
    </row>
    <row r="1172" spans="1:3" x14ac:dyDescent="0.3">
      <c r="A1172" s="49"/>
      <c r="B1172" s="49"/>
      <c r="C1172" s="217"/>
    </row>
    <row r="1173" spans="1:3" x14ac:dyDescent="0.3">
      <c r="A1173" s="49"/>
      <c r="B1173" s="49"/>
      <c r="C1173" s="217"/>
    </row>
    <row r="1174" spans="1:3" x14ac:dyDescent="0.3">
      <c r="A1174" s="49"/>
      <c r="B1174" s="49"/>
      <c r="C1174" s="217"/>
    </row>
    <row r="1175" spans="1:3" x14ac:dyDescent="0.3">
      <c r="A1175" s="49"/>
      <c r="B1175" s="49"/>
      <c r="C1175" s="217"/>
    </row>
    <row r="1176" spans="1:3" x14ac:dyDescent="0.3">
      <c r="A1176" s="49"/>
      <c r="B1176" s="49"/>
      <c r="C1176" s="217"/>
    </row>
    <row r="1177" spans="1:3" x14ac:dyDescent="0.3">
      <c r="A1177" s="49"/>
      <c r="B1177" s="49"/>
      <c r="C1177" s="217"/>
    </row>
    <row r="1178" spans="1:3" x14ac:dyDescent="0.3">
      <c r="A1178" s="49"/>
      <c r="B1178" s="49"/>
      <c r="C1178" s="217"/>
    </row>
    <row r="1179" spans="1:3" x14ac:dyDescent="0.3">
      <c r="A1179" s="49"/>
      <c r="B1179" s="49"/>
      <c r="C1179" s="217"/>
    </row>
    <row r="1180" spans="1:3" x14ac:dyDescent="0.3">
      <c r="A1180" s="49"/>
      <c r="B1180" s="49"/>
      <c r="C1180" s="217"/>
    </row>
    <row r="1181" spans="1:3" x14ac:dyDescent="0.3">
      <c r="A1181" s="49"/>
      <c r="B1181" s="49"/>
      <c r="C1181" s="217"/>
    </row>
    <row r="1182" spans="1:3" x14ac:dyDescent="0.3">
      <c r="A1182" s="49"/>
      <c r="B1182" s="49"/>
      <c r="C1182" s="217"/>
    </row>
    <row r="1183" spans="1:3" x14ac:dyDescent="0.3">
      <c r="A1183" s="49"/>
      <c r="B1183" s="49"/>
      <c r="C1183" s="217"/>
    </row>
    <row r="1184" spans="1:3" x14ac:dyDescent="0.3">
      <c r="A1184" s="49"/>
      <c r="B1184" s="49"/>
      <c r="C1184" s="217"/>
    </row>
    <row r="1185" spans="1:3" x14ac:dyDescent="0.3">
      <c r="A1185" s="49"/>
      <c r="B1185" s="49"/>
      <c r="C1185" s="217"/>
    </row>
    <row r="1186" spans="1:3" x14ac:dyDescent="0.3">
      <c r="A1186" s="49"/>
      <c r="B1186" s="49"/>
      <c r="C1186" s="217"/>
    </row>
    <row r="1187" spans="1:3" x14ac:dyDescent="0.3">
      <c r="A1187" s="49"/>
      <c r="B1187" s="49"/>
      <c r="C1187" s="217"/>
    </row>
    <row r="1188" spans="1:3" x14ac:dyDescent="0.3">
      <c r="A1188" s="49"/>
      <c r="B1188" s="49"/>
      <c r="C1188" s="217"/>
    </row>
    <row r="1189" spans="1:3" x14ac:dyDescent="0.3">
      <c r="A1189" s="49"/>
      <c r="B1189" s="49"/>
      <c r="C1189" s="217"/>
    </row>
    <row r="1190" spans="1:3" x14ac:dyDescent="0.3">
      <c r="A1190" s="49"/>
      <c r="B1190" s="49"/>
      <c r="C1190" s="217"/>
    </row>
    <row r="1191" spans="1:3" x14ac:dyDescent="0.3">
      <c r="A1191" s="49"/>
      <c r="B1191" s="49"/>
      <c r="C1191" s="217"/>
    </row>
    <row r="1192" spans="1:3" x14ac:dyDescent="0.3">
      <c r="A1192" s="49"/>
      <c r="B1192" s="49"/>
      <c r="C1192" s="217"/>
    </row>
    <row r="1193" spans="1:3" x14ac:dyDescent="0.3">
      <c r="A1193" s="49"/>
      <c r="B1193" s="49"/>
      <c r="C1193" s="217"/>
    </row>
    <row r="1194" spans="1:3" x14ac:dyDescent="0.3">
      <c r="A1194" s="49"/>
      <c r="B1194" s="49"/>
      <c r="C1194" s="217"/>
    </row>
    <row r="1195" spans="1:3" x14ac:dyDescent="0.3">
      <c r="A1195" s="49"/>
      <c r="B1195" s="49"/>
      <c r="C1195" s="217"/>
    </row>
    <row r="1196" spans="1:3" x14ac:dyDescent="0.3">
      <c r="A1196" s="49"/>
      <c r="B1196" s="49"/>
      <c r="C1196" s="217"/>
    </row>
    <row r="1197" spans="1:3" x14ac:dyDescent="0.3">
      <c r="A1197" s="49"/>
      <c r="B1197" s="49"/>
      <c r="C1197" s="217"/>
    </row>
    <row r="1198" spans="1:3" x14ac:dyDescent="0.3">
      <c r="A1198" s="49"/>
      <c r="B1198" s="49"/>
      <c r="C1198" s="217"/>
    </row>
    <row r="1199" spans="1:3" x14ac:dyDescent="0.3">
      <c r="A1199" s="49"/>
      <c r="B1199" s="49"/>
      <c r="C1199" s="217"/>
    </row>
    <row r="1200" spans="1:3" x14ac:dyDescent="0.3">
      <c r="A1200" s="49"/>
      <c r="B1200" s="49"/>
      <c r="C1200" s="217"/>
    </row>
    <row r="1201" spans="1:3" x14ac:dyDescent="0.3">
      <c r="A1201" s="49"/>
      <c r="B1201" s="49"/>
      <c r="C1201" s="217"/>
    </row>
    <row r="1202" spans="1:3" x14ac:dyDescent="0.3">
      <c r="A1202" s="49"/>
      <c r="B1202" s="49"/>
      <c r="C1202" s="217"/>
    </row>
    <row r="1203" spans="1:3" x14ac:dyDescent="0.3">
      <c r="A1203" s="49"/>
      <c r="B1203" s="49"/>
      <c r="C1203" s="217"/>
    </row>
    <row r="1204" spans="1:3" x14ac:dyDescent="0.3">
      <c r="A1204" s="49"/>
      <c r="B1204" s="49"/>
      <c r="C1204" s="217"/>
    </row>
    <row r="1205" spans="1:3" x14ac:dyDescent="0.3">
      <c r="A1205" s="49"/>
      <c r="B1205" s="49"/>
      <c r="C1205" s="217"/>
    </row>
    <row r="1206" spans="1:3" x14ac:dyDescent="0.3">
      <c r="A1206" s="49"/>
      <c r="B1206" s="49"/>
      <c r="C1206" s="217"/>
    </row>
    <row r="1207" spans="1:3" x14ac:dyDescent="0.3">
      <c r="A1207" s="49"/>
      <c r="B1207" s="49"/>
      <c r="C1207" s="217"/>
    </row>
    <row r="1208" spans="1:3" x14ac:dyDescent="0.3">
      <c r="A1208" s="49"/>
      <c r="B1208" s="49"/>
      <c r="C1208" s="217"/>
    </row>
    <row r="1209" spans="1:3" x14ac:dyDescent="0.3">
      <c r="A1209" s="49"/>
      <c r="B1209" s="49"/>
      <c r="C1209" s="217"/>
    </row>
    <row r="1210" spans="1:3" x14ac:dyDescent="0.3">
      <c r="A1210" s="49"/>
      <c r="B1210" s="49"/>
      <c r="C1210" s="217"/>
    </row>
    <row r="1211" spans="1:3" x14ac:dyDescent="0.3">
      <c r="A1211" s="49"/>
      <c r="B1211" s="49"/>
      <c r="C1211" s="217"/>
    </row>
    <row r="1212" spans="1:3" x14ac:dyDescent="0.3">
      <c r="A1212" s="49"/>
      <c r="B1212" s="49"/>
      <c r="C1212" s="217"/>
    </row>
    <row r="1213" spans="1:3" x14ac:dyDescent="0.3">
      <c r="A1213" s="49"/>
      <c r="B1213" s="49"/>
      <c r="C1213" s="217"/>
    </row>
    <row r="1214" spans="1:3" x14ac:dyDescent="0.3">
      <c r="A1214" s="49"/>
      <c r="B1214" s="49"/>
      <c r="C1214" s="217"/>
    </row>
    <row r="1215" spans="1:3" x14ac:dyDescent="0.3">
      <c r="A1215" s="49"/>
      <c r="B1215" s="49"/>
      <c r="C1215" s="217"/>
    </row>
    <row r="1216" spans="1:3" x14ac:dyDescent="0.3">
      <c r="A1216" s="49"/>
      <c r="B1216" s="49"/>
      <c r="C1216" s="217"/>
    </row>
    <row r="1217" spans="1:3" x14ac:dyDescent="0.3">
      <c r="A1217" s="49"/>
      <c r="B1217" s="49"/>
      <c r="C1217" s="217"/>
    </row>
    <row r="1218" spans="1:3" x14ac:dyDescent="0.3">
      <c r="A1218" s="49"/>
      <c r="B1218" s="49"/>
      <c r="C1218" s="217"/>
    </row>
    <row r="1219" spans="1:3" x14ac:dyDescent="0.3">
      <c r="A1219" s="49"/>
      <c r="B1219" s="49"/>
      <c r="C1219" s="217"/>
    </row>
    <row r="1220" spans="1:3" x14ac:dyDescent="0.3">
      <c r="A1220" s="49"/>
      <c r="B1220" s="49"/>
      <c r="C1220" s="217"/>
    </row>
    <row r="1221" spans="1:3" x14ac:dyDescent="0.3">
      <c r="A1221" s="49"/>
      <c r="B1221" s="49"/>
      <c r="C1221" s="217"/>
    </row>
    <row r="1222" spans="1:3" x14ac:dyDescent="0.3">
      <c r="A1222" s="49"/>
      <c r="B1222" s="49"/>
      <c r="C1222" s="217"/>
    </row>
    <row r="1223" spans="1:3" x14ac:dyDescent="0.3">
      <c r="A1223" s="49"/>
      <c r="B1223" s="49"/>
      <c r="C1223" s="217"/>
    </row>
    <row r="1224" spans="1:3" x14ac:dyDescent="0.3">
      <c r="A1224" s="49"/>
      <c r="B1224" s="49"/>
      <c r="C1224" s="217"/>
    </row>
    <row r="1225" spans="1:3" x14ac:dyDescent="0.3">
      <c r="A1225" s="49"/>
      <c r="B1225" s="49"/>
      <c r="C1225" s="217"/>
    </row>
    <row r="1226" spans="1:3" x14ac:dyDescent="0.3">
      <c r="A1226" s="49"/>
      <c r="B1226" s="49"/>
      <c r="C1226" s="217"/>
    </row>
    <row r="1227" spans="1:3" x14ac:dyDescent="0.3">
      <c r="A1227" s="49"/>
      <c r="B1227" s="49"/>
      <c r="C1227" s="217"/>
    </row>
    <row r="1228" spans="1:3" x14ac:dyDescent="0.3">
      <c r="A1228" s="49"/>
      <c r="B1228" s="49"/>
      <c r="C1228" s="217"/>
    </row>
    <row r="1229" spans="1:3" x14ac:dyDescent="0.3">
      <c r="A1229" s="49"/>
      <c r="B1229" s="49"/>
      <c r="C1229" s="217"/>
    </row>
    <row r="1230" spans="1:3" x14ac:dyDescent="0.3">
      <c r="A1230" s="49"/>
      <c r="B1230" s="49"/>
      <c r="C1230" s="217"/>
    </row>
    <row r="1231" spans="1:3" x14ac:dyDescent="0.3">
      <c r="A1231" s="49"/>
      <c r="B1231" s="49"/>
      <c r="C1231" s="217"/>
    </row>
    <row r="1232" spans="1:3" x14ac:dyDescent="0.3">
      <c r="A1232" s="49"/>
      <c r="B1232" s="49"/>
      <c r="C1232" s="217"/>
    </row>
    <row r="1233" spans="1:3" x14ac:dyDescent="0.3">
      <c r="A1233" s="49"/>
      <c r="B1233" s="49"/>
      <c r="C1233" s="217"/>
    </row>
    <row r="1234" spans="1:3" x14ac:dyDescent="0.3">
      <c r="A1234" s="49"/>
      <c r="B1234" s="49"/>
      <c r="C1234" s="217"/>
    </row>
    <row r="1235" spans="1:3" x14ac:dyDescent="0.3">
      <c r="A1235" s="49"/>
      <c r="B1235" s="49"/>
      <c r="C1235" s="217"/>
    </row>
    <row r="1236" spans="1:3" x14ac:dyDescent="0.3">
      <c r="A1236" s="49"/>
      <c r="B1236" s="49"/>
      <c r="C1236" s="217"/>
    </row>
    <row r="1237" spans="1:3" x14ac:dyDescent="0.3">
      <c r="A1237" s="49"/>
      <c r="B1237" s="49"/>
      <c r="C1237" s="217"/>
    </row>
    <row r="1238" spans="1:3" x14ac:dyDescent="0.3">
      <c r="A1238" s="49"/>
      <c r="B1238" s="49"/>
      <c r="C1238" s="217"/>
    </row>
    <row r="1239" spans="1:3" x14ac:dyDescent="0.3">
      <c r="A1239" s="49"/>
      <c r="B1239" s="49"/>
      <c r="C1239" s="217"/>
    </row>
    <row r="1240" spans="1:3" x14ac:dyDescent="0.3">
      <c r="A1240" s="49"/>
      <c r="B1240" s="49"/>
      <c r="C1240" s="217"/>
    </row>
    <row r="1241" spans="1:3" x14ac:dyDescent="0.3">
      <c r="A1241" s="49"/>
      <c r="B1241" s="49"/>
      <c r="C1241" s="217"/>
    </row>
    <row r="1242" spans="1:3" x14ac:dyDescent="0.3">
      <c r="A1242" s="49"/>
      <c r="B1242" s="49"/>
      <c r="C1242" s="217"/>
    </row>
    <row r="1243" spans="1:3" x14ac:dyDescent="0.3">
      <c r="A1243" s="49"/>
      <c r="B1243" s="49"/>
      <c r="C1243" s="217"/>
    </row>
    <row r="1244" spans="1:3" x14ac:dyDescent="0.3">
      <c r="A1244" s="49"/>
      <c r="B1244" s="49"/>
      <c r="C1244" s="217"/>
    </row>
    <row r="1245" spans="1:3" x14ac:dyDescent="0.3">
      <c r="A1245" s="49"/>
      <c r="B1245" s="49"/>
      <c r="C1245" s="217"/>
    </row>
    <row r="1246" spans="1:3" x14ac:dyDescent="0.3">
      <c r="A1246" s="49"/>
      <c r="B1246" s="49"/>
      <c r="C1246" s="217"/>
    </row>
    <row r="1247" spans="1:3" x14ac:dyDescent="0.3">
      <c r="A1247" s="49"/>
      <c r="B1247" s="49"/>
      <c r="C1247" s="217"/>
    </row>
    <row r="1248" spans="1:3" x14ac:dyDescent="0.3">
      <c r="A1248" s="49"/>
      <c r="B1248" s="49"/>
      <c r="C1248" s="217"/>
    </row>
    <row r="1249" spans="1:3" x14ac:dyDescent="0.3">
      <c r="A1249" s="49"/>
      <c r="B1249" s="49"/>
      <c r="C1249" s="217"/>
    </row>
    <row r="1250" spans="1:3" x14ac:dyDescent="0.3">
      <c r="A1250" s="49"/>
      <c r="B1250" s="49"/>
      <c r="C1250" s="217"/>
    </row>
    <row r="1251" spans="1:3" x14ac:dyDescent="0.3">
      <c r="A1251" s="49"/>
      <c r="B1251" s="49"/>
      <c r="C1251" s="217"/>
    </row>
    <row r="1252" spans="1:3" x14ac:dyDescent="0.3">
      <c r="A1252" s="49"/>
      <c r="B1252" s="49"/>
      <c r="C1252" s="217"/>
    </row>
    <row r="1253" spans="1:3" x14ac:dyDescent="0.3">
      <c r="A1253" s="49"/>
      <c r="B1253" s="49"/>
      <c r="C1253" s="217"/>
    </row>
    <row r="1254" spans="1:3" x14ac:dyDescent="0.3">
      <c r="A1254" s="49"/>
      <c r="B1254" s="49"/>
      <c r="C1254" s="217"/>
    </row>
    <row r="1255" spans="1:3" x14ac:dyDescent="0.3">
      <c r="A1255" s="49"/>
      <c r="B1255" s="49"/>
      <c r="C1255" s="217"/>
    </row>
    <row r="1256" spans="1:3" x14ac:dyDescent="0.3">
      <c r="A1256" s="49"/>
      <c r="B1256" s="49"/>
      <c r="C1256" s="217"/>
    </row>
    <row r="1257" spans="1:3" x14ac:dyDescent="0.3">
      <c r="A1257" s="49"/>
      <c r="B1257" s="49"/>
      <c r="C1257" s="217"/>
    </row>
    <row r="1258" spans="1:3" x14ac:dyDescent="0.3">
      <c r="A1258" s="49"/>
      <c r="B1258" s="49"/>
      <c r="C1258" s="217"/>
    </row>
    <row r="1259" spans="1:3" x14ac:dyDescent="0.3">
      <c r="A1259" s="49"/>
      <c r="B1259" s="49"/>
      <c r="C1259" s="217"/>
    </row>
    <row r="1260" spans="1:3" x14ac:dyDescent="0.3">
      <c r="A1260" s="49"/>
      <c r="B1260" s="49"/>
      <c r="C1260" s="217"/>
    </row>
    <row r="1261" spans="1:3" x14ac:dyDescent="0.3">
      <c r="A1261" s="49"/>
      <c r="B1261" s="49"/>
      <c r="C1261" s="217"/>
    </row>
    <row r="1262" spans="1:3" x14ac:dyDescent="0.3">
      <c r="A1262" s="49"/>
      <c r="B1262" s="49"/>
      <c r="C1262" s="217"/>
    </row>
    <row r="1263" spans="1:3" x14ac:dyDescent="0.3">
      <c r="A1263" s="49"/>
      <c r="B1263" s="49"/>
      <c r="C1263" s="217"/>
    </row>
    <row r="1264" spans="1:3" x14ac:dyDescent="0.3">
      <c r="A1264" s="49"/>
      <c r="B1264" s="49"/>
      <c r="C1264" s="217"/>
    </row>
    <row r="1265" spans="1:3" x14ac:dyDescent="0.3">
      <c r="A1265" s="49"/>
      <c r="B1265" s="49"/>
      <c r="C1265" s="217"/>
    </row>
    <row r="1266" spans="1:3" x14ac:dyDescent="0.3">
      <c r="A1266" s="49"/>
      <c r="B1266" s="49"/>
      <c r="C1266" s="217"/>
    </row>
    <row r="1267" spans="1:3" x14ac:dyDescent="0.3">
      <c r="A1267" s="49"/>
      <c r="B1267" s="49"/>
      <c r="C1267" s="217"/>
    </row>
    <row r="1268" spans="1:3" x14ac:dyDescent="0.3">
      <c r="A1268" s="49"/>
      <c r="B1268" s="49"/>
      <c r="C1268" s="217"/>
    </row>
    <row r="1269" spans="1:3" x14ac:dyDescent="0.3">
      <c r="A1269" s="49"/>
      <c r="B1269" s="49"/>
      <c r="C1269" s="217"/>
    </row>
    <row r="1270" spans="1:3" x14ac:dyDescent="0.3">
      <c r="A1270" s="49"/>
      <c r="B1270" s="49"/>
      <c r="C1270" s="217"/>
    </row>
    <row r="1271" spans="1:3" x14ac:dyDescent="0.3">
      <c r="A1271" s="49"/>
      <c r="B1271" s="49"/>
      <c r="C1271" s="217"/>
    </row>
    <row r="1272" spans="1:3" x14ac:dyDescent="0.3">
      <c r="A1272" s="49"/>
      <c r="B1272" s="49"/>
      <c r="C1272" s="217"/>
    </row>
    <row r="1273" spans="1:3" x14ac:dyDescent="0.3">
      <c r="A1273" s="49"/>
      <c r="B1273" s="49"/>
      <c r="C1273" s="217"/>
    </row>
    <row r="1274" spans="1:3" x14ac:dyDescent="0.3">
      <c r="A1274" s="49"/>
      <c r="B1274" s="49"/>
      <c r="C1274" s="217"/>
    </row>
    <row r="1275" spans="1:3" x14ac:dyDescent="0.3">
      <c r="A1275" s="49"/>
      <c r="B1275" s="49"/>
      <c r="C1275" s="217"/>
    </row>
    <row r="1276" spans="1:3" x14ac:dyDescent="0.3">
      <c r="A1276" s="49"/>
      <c r="B1276" s="49"/>
      <c r="C1276" s="217"/>
    </row>
    <row r="1277" spans="1:3" x14ac:dyDescent="0.3">
      <c r="A1277" s="49"/>
      <c r="B1277" s="49"/>
      <c r="C1277" s="217"/>
    </row>
    <row r="1278" spans="1:3" x14ac:dyDescent="0.3">
      <c r="A1278" s="49"/>
      <c r="B1278" s="49"/>
      <c r="C1278" s="217"/>
    </row>
    <row r="1279" spans="1:3" x14ac:dyDescent="0.3">
      <c r="A1279" s="49"/>
      <c r="B1279" s="49"/>
      <c r="C1279" s="217"/>
    </row>
    <row r="1280" spans="1:3" x14ac:dyDescent="0.3">
      <c r="A1280" s="49"/>
      <c r="B1280" s="49"/>
      <c r="C1280" s="217"/>
    </row>
    <row r="1281" spans="1:3" x14ac:dyDescent="0.3">
      <c r="A1281" s="49"/>
      <c r="B1281" s="49"/>
      <c r="C1281" s="217"/>
    </row>
    <row r="1282" spans="1:3" x14ac:dyDescent="0.3">
      <c r="A1282" s="49"/>
      <c r="B1282" s="49"/>
      <c r="C1282" s="217"/>
    </row>
    <row r="1283" spans="1:3" x14ac:dyDescent="0.3">
      <c r="A1283" s="49"/>
      <c r="B1283" s="49"/>
      <c r="C1283" s="217"/>
    </row>
    <row r="1284" spans="1:3" x14ac:dyDescent="0.3">
      <c r="A1284" s="49"/>
      <c r="B1284" s="49"/>
      <c r="C1284" s="217"/>
    </row>
    <row r="1285" spans="1:3" x14ac:dyDescent="0.3">
      <c r="A1285" s="49"/>
      <c r="B1285" s="49"/>
      <c r="C1285" s="217"/>
    </row>
    <row r="1286" spans="1:3" x14ac:dyDescent="0.3">
      <c r="A1286" s="49"/>
      <c r="B1286" s="49"/>
      <c r="C1286" s="217"/>
    </row>
    <row r="1287" spans="1:3" x14ac:dyDescent="0.3">
      <c r="A1287" s="49"/>
      <c r="B1287" s="49"/>
      <c r="C1287" s="217"/>
    </row>
    <row r="1288" spans="1:3" x14ac:dyDescent="0.3">
      <c r="A1288" s="49"/>
      <c r="B1288" s="49"/>
      <c r="C1288" s="217"/>
    </row>
    <row r="1289" spans="1:3" x14ac:dyDescent="0.3">
      <c r="A1289" s="49"/>
      <c r="B1289" s="49"/>
      <c r="C1289" s="217"/>
    </row>
    <row r="1290" spans="1:3" x14ac:dyDescent="0.3">
      <c r="A1290" s="49"/>
      <c r="B1290" s="49"/>
      <c r="C1290" s="217"/>
    </row>
    <row r="1291" spans="1:3" x14ac:dyDescent="0.3">
      <c r="A1291" s="49"/>
      <c r="B1291" s="49"/>
      <c r="C1291" s="217"/>
    </row>
    <row r="1292" spans="1:3" x14ac:dyDescent="0.3">
      <c r="A1292" s="49"/>
      <c r="B1292" s="49"/>
      <c r="C1292" s="217"/>
    </row>
    <row r="1293" spans="1:3" x14ac:dyDescent="0.3">
      <c r="A1293" s="49"/>
      <c r="B1293" s="49"/>
      <c r="C1293" s="217"/>
    </row>
    <row r="1294" spans="1:3" x14ac:dyDescent="0.3">
      <c r="A1294" s="49"/>
      <c r="B1294" s="49"/>
      <c r="C1294" s="217"/>
    </row>
    <row r="1295" spans="1:3" x14ac:dyDescent="0.3">
      <c r="A1295" s="49"/>
      <c r="B1295" s="49"/>
      <c r="C1295" s="217"/>
    </row>
    <row r="1296" spans="1:3" x14ac:dyDescent="0.3">
      <c r="A1296" s="49"/>
      <c r="B1296" s="49"/>
      <c r="C1296" s="217"/>
    </row>
    <row r="1297" spans="1:3" x14ac:dyDescent="0.3">
      <c r="A1297" s="49"/>
      <c r="B1297" s="49"/>
      <c r="C1297" s="217"/>
    </row>
    <row r="1298" spans="1:3" x14ac:dyDescent="0.3">
      <c r="A1298" s="49"/>
      <c r="B1298" s="49"/>
      <c r="C1298" s="217"/>
    </row>
    <row r="1299" spans="1:3" x14ac:dyDescent="0.3">
      <c r="A1299" s="49"/>
      <c r="B1299" s="49"/>
      <c r="C1299" s="217"/>
    </row>
    <row r="1300" spans="1:3" x14ac:dyDescent="0.3">
      <c r="A1300" s="49"/>
      <c r="B1300" s="49"/>
      <c r="C1300" s="217"/>
    </row>
    <row r="1301" spans="1:3" x14ac:dyDescent="0.3">
      <c r="A1301" s="49"/>
      <c r="B1301" s="49"/>
      <c r="C1301" s="217"/>
    </row>
    <row r="1302" spans="1:3" x14ac:dyDescent="0.3">
      <c r="A1302" s="49"/>
      <c r="B1302" s="49"/>
      <c r="C1302" s="217"/>
    </row>
    <row r="1303" spans="1:3" x14ac:dyDescent="0.3">
      <c r="A1303" s="49"/>
      <c r="B1303" s="49"/>
      <c r="C1303" s="217"/>
    </row>
    <row r="1304" spans="1:3" x14ac:dyDescent="0.3">
      <c r="A1304" s="49"/>
      <c r="B1304" s="49"/>
      <c r="C1304" s="217"/>
    </row>
    <row r="1305" spans="1:3" x14ac:dyDescent="0.3">
      <c r="A1305" s="49"/>
      <c r="B1305" s="49"/>
      <c r="C1305" s="217"/>
    </row>
    <row r="1306" spans="1:3" x14ac:dyDescent="0.3">
      <c r="A1306" s="49"/>
      <c r="B1306" s="49"/>
      <c r="C1306" s="217"/>
    </row>
    <row r="1307" spans="1:3" x14ac:dyDescent="0.3">
      <c r="A1307" s="49"/>
      <c r="B1307" s="49"/>
      <c r="C1307" s="217"/>
    </row>
    <row r="1308" spans="1:3" x14ac:dyDescent="0.3">
      <c r="A1308" s="49"/>
      <c r="B1308" s="49"/>
      <c r="C1308" s="217"/>
    </row>
    <row r="1309" spans="1:3" x14ac:dyDescent="0.3">
      <c r="A1309" s="49"/>
      <c r="B1309" s="49"/>
      <c r="C1309" s="217"/>
    </row>
    <row r="1310" spans="1:3" x14ac:dyDescent="0.3">
      <c r="A1310" s="49"/>
      <c r="B1310" s="49"/>
      <c r="C1310" s="217"/>
    </row>
    <row r="1311" spans="1:3" x14ac:dyDescent="0.3">
      <c r="A1311" s="49"/>
      <c r="B1311" s="49"/>
      <c r="C1311" s="217"/>
    </row>
    <row r="1312" spans="1:3" x14ac:dyDescent="0.3">
      <c r="A1312" s="49"/>
      <c r="B1312" s="49"/>
      <c r="C1312" s="217"/>
    </row>
    <row r="1313" spans="1:3" x14ac:dyDescent="0.3">
      <c r="A1313" s="49"/>
      <c r="B1313" s="49"/>
      <c r="C1313" s="217"/>
    </row>
    <row r="1314" spans="1:3" x14ac:dyDescent="0.3">
      <c r="A1314" s="49"/>
      <c r="B1314" s="49"/>
      <c r="C1314" s="217"/>
    </row>
    <row r="1315" spans="1:3" x14ac:dyDescent="0.3">
      <c r="A1315" s="49"/>
      <c r="B1315" s="49"/>
      <c r="C1315" s="217"/>
    </row>
    <row r="1316" spans="1:3" x14ac:dyDescent="0.3">
      <c r="A1316" s="49"/>
      <c r="B1316" s="49"/>
      <c r="C1316" s="217"/>
    </row>
    <row r="1317" spans="1:3" x14ac:dyDescent="0.3">
      <c r="A1317" s="49"/>
      <c r="B1317" s="49"/>
      <c r="C1317" s="217"/>
    </row>
    <row r="1318" spans="1:3" x14ac:dyDescent="0.3">
      <c r="A1318" s="49"/>
      <c r="B1318" s="49"/>
      <c r="C1318" s="217"/>
    </row>
    <row r="1319" spans="1:3" x14ac:dyDescent="0.3">
      <c r="A1319" s="49"/>
      <c r="B1319" s="49"/>
      <c r="C1319" s="217"/>
    </row>
    <row r="1320" spans="1:3" x14ac:dyDescent="0.3">
      <c r="A1320" s="49"/>
      <c r="B1320" s="49"/>
      <c r="C1320" s="217"/>
    </row>
    <row r="1321" spans="1:3" x14ac:dyDescent="0.3">
      <c r="A1321" s="49"/>
      <c r="B1321" s="49"/>
      <c r="C1321" s="217"/>
    </row>
    <row r="1322" spans="1:3" x14ac:dyDescent="0.3">
      <c r="A1322" s="49"/>
      <c r="B1322" s="49"/>
      <c r="C1322" s="217"/>
    </row>
    <row r="1323" spans="1:3" x14ac:dyDescent="0.3">
      <c r="A1323" s="49"/>
      <c r="B1323" s="49"/>
      <c r="C1323" s="217"/>
    </row>
    <row r="1324" spans="1:3" x14ac:dyDescent="0.3">
      <c r="A1324" s="49"/>
      <c r="B1324" s="49"/>
      <c r="C1324" s="217"/>
    </row>
    <row r="1325" spans="1:3" x14ac:dyDescent="0.3">
      <c r="A1325" s="49"/>
      <c r="B1325" s="49"/>
      <c r="C1325" s="217"/>
    </row>
    <row r="1326" spans="1:3" x14ac:dyDescent="0.3">
      <c r="A1326" s="49"/>
      <c r="B1326" s="49"/>
      <c r="C1326" s="217"/>
    </row>
    <row r="1327" spans="1:3" x14ac:dyDescent="0.3">
      <c r="A1327" s="49"/>
      <c r="B1327" s="49"/>
      <c r="C1327" s="217"/>
    </row>
    <row r="1328" spans="1:3" x14ac:dyDescent="0.3">
      <c r="A1328" s="49"/>
      <c r="B1328" s="49"/>
      <c r="C1328" s="217"/>
    </row>
    <row r="1329" spans="1:3" x14ac:dyDescent="0.3">
      <c r="A1329" s="49"/>
      <c r="B1329" s="49"/>
      <c r="C1329" s="217"/>
    </row>
    <row r="1330" spans="1:3" x14ac:dyDescent="0.3">
      <c r="A1330" s="49"/>
      <c r="B1330" s="49"/>
      <c r="C1330" s="217"/>
    </row>
    <row r="1331" spans="1:3" x14ac:dyDescent="0.3">
      <c r="A1331" s="49"/>
      <c r="B1331" s="49"/>
      <c r="C1331" s="217"/>
    </row>
    <row r="1332" spans="1:3" x14ac:dyDescent="0.3">
      <c r="A1332" s="49"/>
      <c r="B1332" s="49"/>
      <c r="C1332" s="217"/>
    </row>
    <row r="1333" spans="1:3" x14ac:dyDescent="0.3">
      <c r="A1333" s="49"/>
      <c r="B1333" s="49"/>
      <c r="C1333" s="217"/>
    </row>
    <row r="1334" spans="1:3" x14ac:dyDescent="0.3">
      <c r="A1334" s="49"/>
      <c r="B1334" s="49"/>
      <c r="C1334" s="217"/>
    </row>
    <row r="1335" spans="1:3" x14ac:dyDescent="0.3">
      <c r="A1335" s="49"/>
      <c r="B1335" s="49"/>
      <c r="C1335" s="217"/>
    </row>
    <row r="1336" spans="1:3" x14ac:dyDescent="0.3">
      <c r="A1336" s="49"/>
      <c r="B1336" s="49"/>
      <c r="C1336" s="217"/>
    </row>
    <row r="1337" spans="1:3" x14ac:dyDescent="0.3">
      <c r="A1337" s="49"/>
      <c r="B1337" s="49"/>
      <c r="C1337" s="217"/>
    </row>
    <row r="1338" spans="1:3" x14ac:dyDescent="0.3">
      <c r="A1338" s="49"/>
      <c r="B1338" s="49"/>
      <c r="C1338" s="217"/>
    </row>
    <row r="1339" spans="1:3" x14ac:dyDescent="0.3">
      <c r="A1339" s="49"/>
      <c r="B1339" s="49"/>
      <c r="C1339" s="217"/>
    </row>
    <row r="1340" spans="1:3" x14ac:dyDescent="0.3">
      <c r="A1340" s="49"/>
      <c r="B1340" s="49"/>
      <c r="C1340" s="217"/>
    </row>
    <row r="1341" spans="1:3" x14ac:dyDescent="0.3">
      <c r="A1341" s="49"/>
      <c r="B1341" s="49"/>
      <c r="C1341" s="217"/>
    </row>
    <row r="1342" spans="1:3" x14ac:dyDescent="0.3">
      <c r="A1342" s="49"/>
      <c r="B1342" s="49"/>
      <c r="C1342" s="217"/>
    </row>
    <row r="1343" spans="1:3" x14ac:dyDescent="0.3">
      <c r="A1343" s="49"/>
      <c r="B1343" s="49"/>
      <c r="C1343" s="217"/>
    </row>
    <row r="1344" spans="1:3" x14ac:dyDescent="0.3">
      <c r="A1344" s="49"/>
      <c r="B1344" s="49"/>
      <c r="C1344" s="217"/>
    </row>
    <row r="1345" spans="1:3" x14ac:dyDescent="0.3">
      <c r="A1345" s="49"/>
      <c r="B1345" s="49"/>
      <c r="C1345" s="217"/>
    </row>
    <row r="1346" spans="1:3" x14ac:dyDescent="0.3">
      <c r="A1346" s="49"/>
      <c r="B1346" s="49"/>
      <c r="C1346" s="217"/>
    </row>
    <row r="1347" spans="1:3" x14ac:dyDescent="0.3">
      <c r="A1347" s="49"/>
      <c r="B1347" s="49"/>
      <c r="C1347" s="217"/>
    </row>
    <row r="1348" spans="1:3" x14ac:dyDescent="0.3">
      <c r="A1348" s="49"/>
      <c r="B1348" s="49"/>
      <c r="C1348" s="217"/>
    </row>
    <row r="1349" spans="1:3" x14ac:dyDescent="0.3">
      <c r="A1349" s="49"/>
      <c r="B1349" s="49"/>
      <c r="C1349" s="217"/>
    </row>
    <row r="1350" spans="1:3" x14ac:dyDescent="0.3">
      <c r="A1350" s="49"/>
      <c r="B1350" s="49"/>
      <c r="C1350" s="217"/>
    </row>
    <row r="1351" spans="1:3" x14ac:dyDescent="0.3">
      <c r="A1351" s="49"/>
      <c r="B1351" s="49"/>
      <c r="C1351" s="217"/>
    </row>
    <row r="1352" spans="1:3" x14ac:dyDescent="0.3">
      <c r="A1352" s="49"/>
      <c r="B1352" s="49"/>
      <c r="C1352" s="217"/>
    </row>
    <row r="1353" spans="1:3" x14ac:dyDescent="0.3">
      <c r="A1353" s="49"/>
      <c r="B1353" s="49"/>
      <c r="C1353" s="217"/>
    </row>
    <row r="1354" spans="1:3" x14ac:dyDescent="0.3">
      <c r="A1354" s="49"/>
      <c r="B1354" s="49"/>
      <c r="C1354" s="217"/>
    </row>
    <row r="1355" spans="1:3" x14ac:dyDescent="0.3">
      <c r="A1355" s="49"/>
      <c r="B1355" s="49"/>
      <c r="C1355" s="217"/>
    </row>
    <row r="1356" spans="1:3" x14ac:dyDescent="0.3">
      <c r="A1356" s="49"/>
      <c r="B1356" s="49"/>
      <c r="C1356" s="217"/>
    </row>
    <row r="1357" spans="1:3" x14ac:dyDescent="0.3">
      <c r="A1357" s="49"/>
      <c r="B1357" s="49"/>
      <c r="C1357" s="217"/>
    </row>
    <row r="1358" spans="1:3" x14ac:dyDescent="0.3">
      <c r="A1358" s="49"/>
      <c r="B1358" s="49"/>
      <c r="C1358" s="217"/>
    </row>
    <row r="1359" spans="1:3" x14ac:dyDescent="0.3">
      <c r="A1359" s="49"/>
      <c r="B1359" s="49"/>
      <c r="C1359" s="217"/>
    </row>
    <row r="1360" spans="1:3" x14ac:dyDescent="0.3">
      <c r="A1360" s="49"/>
      <c r="B1360" s="49"/>
      <c r="C1360" s="217"/>
    </row>
    <row r="1361" spans="1:3" x14ac:dyDescent="0.3">
      <c r="A1361" s="49"/>
      <c r="B1361" s="49"/>
      <c r="C1361" s="217"/>
    </row>
    <row r="1362" spans="1:3" x14ac:dyDescent="0.3">
      <c r="A1362" s="49"/>
      <c r="B1362" s="49"/>
      <c r="C1362" s="217"/>
    </row>
    <row r="1363" spans="1:3" x14ac:dyDescent="0.3">
      <c r="A1363" s="49"/>
      <c r="B1363" s="49"/>
      <c r="C1363" s="217"/>
    </row>
    <row r="1364" spans="1:3" x14ac:dyDescent="0.3">
      <c r="A1364" s="49"/>
      <c r="B1364" s="49"/>
      <c r="C1364" s="217"/>
    </row>
    <row r="1365" spans="1:3" x14ac:dyDescent="0.3">
      <c r="A1365" s="49"/>
      <c r="B1365" s="49"/>
      <c r="C1365" s="217"/>
    </row>
    <row r="1366" spans="1:3" x14ac:dyDescent="0.3">
      <c r="A1366" s="49"/>
      <c r="B1366" s="49"/>
      <c r="C1366" s="217"/>
    </row>
    <row r="1367" spans="1:3" x14ac:dyDescent="0.3">
      <c r="A1367" s="49"/>
      <c r="B1367" s="49"/>
      <c r="C1367" s="217"/>
    </row>
    <row r="1368" spans="1:3" x14ac:dyDescent="0.3">
      <c r="A1368" s="49"/>
      <c r="B1368" s="49"/>
      <c r="C1368" s="217"/>
    </row>
    <row r="1369" spans="1:3" x14ac:dyDescent="0.3">
      <c r="A1369" s="49"/>
      <c r="B1369" s="49"/>
      <c r="C1369" s="217"/>
    </row>
    <row r="1370" spans="1:3" x14ac:dyDescent="0.3">
      <c r="A1370" s="49"/>
      <c r="B1370" s="49"/>
      <c r="C1370" s="217"/>
    </row>
    <row r="1371" spans="1:3" x14ac:dyDescent="0.3">
      <c r="A1371" s="49"/>
      <c r="B1371" s="49"/>
      <c r="C1371" s="217"/>
    </row>
    <row r="1372" spans="1:3" x14ac:dyDescent="0.3">
      <c r="A1372" s="49"/>
      <c r="B1372" s="49"/>
      <c r="C1372" s="217"/>
    </row>
    <row r="1373" spans="1:3" x14ac:dyDescent="0.3">
      <c r="A1373" s="49"/>
      <c r="B1373" s="49"/>
      <c r="C1373" s="217"/>
    </row>
    <row r="1374" spans="1:3" x14ac:dyDescent="0.3">
      <c r="A1374" s="49"/>
      <c r="B1374" s="49"/>
      <c r="C1374" s="217"/>
    </row>
    <row r="1375" spans="1:3" x14ac:dyDescent="0.3">
      <c r="A1375" s="49"/>
      <c r="B1375" s="49"/>
      <c r="C1375" s="217"/>
    </row>
    <row r="1376" spans="1:3" x14ac:dyDescent="0.3">
      <c r="A1376" s="49"/>
      <c r="B1376" s="49"/>
      <c r="C1376" s="217"/>
    </row>
    <row r="1377" spans="1:3" x14ac:dyDescent="0.3">
      <c r="A1377" s="49"/>
      <c r="B1377" s="49"/>
      <c r="C1377" s="217"/>
    </row>
    <row r="1378" spans="1:3" x14ac:dyDescent="0.3">
      <c r="A1378" s="49"/>
      <c r="B1378" s="49"/>
      <c r="C1378" s="217"/>
    </row>
    <row r="1379" spans="1:3" x14ac:dyDescent="0.3">
      <c r="A1379" s="49"/>
      <c r="B1379" s="49"/>
      <c r="C1379" s="217"/>
    </row>
    <row r="1380" spans="1:3" x14ac:dyDescent="0.3">
      <c r="A1380" s="49"/>
      <c r="B1380" s="49"/>
      <c r="C1380" s="217"/>
    </row>
    <row r="1381" spans="1:3" x14ac:dyDescent="0.3">
      <c r="A1381" s="49"/>
      <c r="B1381" s="49"/>
      <c r="C1381" s="217"/>
    </row>
    <row r="1382" spans="1:3" x14ac:dyDescent="0.3">
      <c r="A1382" s="49"/>
      <c r="B1382" s="49"/>
      <c r="C1382" s="217"/>
    </row>
    <row r="1383" spans="1:3" x14ac:dyDescent="0.3">
      <c r="A1383" s="49"/>
      <c r="B1383" s="49"/>
      <c r="C1383" s="217"/>
    </row>
    <row r="1384" spans="1:3" x14ac:dyDescent="0.3">
      <c r="A1384" s="49"/>
      <c r="B1384" s="49"/>
      <c r="C1384" s="217"/>
    </row>
    <row r="1385" spans="1:3" x14ac:dyDescent="0.3">
      <c r="A1385" s="49"/>
      <c r="B1385" s="49"/>
      <c r="C1385" s="217"/>
    </row>
    <row r="1386" spans="1:3" x14ac:dyDescent="0.3">
      <c r="A1386" s="49"/>
      <c r="B1386" s="49"/>
      <c r="C1386" s="217"/>
    </row>
    <row r="1387" spans="1:3" x14ac:dyDescent="0.3">
      <c r="A1387" s="49"/>
      <c r="B1387" s="49"/>
      <c r="C1387" s="217"/>
    </row>
    <row r="1388" spans="1:3" x14ac:dyDescent="0.3">
      <c r="A1388" s="49"/>
      <c r="B1388" s="49"/>
      <c r="C1388" s="217"/>
    </row>
    <row r="1389" spans="1:3" x14ac:dyDescent="0.3">
      <c r="A1389" s="49"/>
      <c r="B1389" s="49"/>
      <c r="C1389" s="217"/>
    </row>
    <row r="1390" spans="1:3" x14ac:dyDescent="0.3">
      <c r="A1390" s="49"/>
      <c r="B1390" s="49"/>
      <c r="C1390" s="217"/>
    </row>
    <row r="1391" spans="1:3" x14ac:dyDescent="0.3">
      <c r="A1391" s="49"/>
      <c r="B1391" s="49"/>
      <c r="C1391" s="217"/>
    </row>
    <row r="1392" spans="1:3" x14ac:dyDescent="0.3">
      <c r="A1392" s="49"/>
      <c r="B1392" s="49"/>
      <c r="C1392" s="217"/>
    </row>
    <row r="1393" spans="1:3" x14ac:dyDescent="0.3">
      <c r="A1393" s="49"/>
      <c r="B1393" s="49"/>
      <c r="C1393" s="217"/>
    </row>
    <row r="1394" spans="1:3" x14ac:dyDescent="0.3">
      <c r="A1394" s="49"/>
      <c r="B1394" s="49"/>
      <c r="C1394" s="217"/>
    </row>
    <row r="1395" spans="1:3" x14ac:dyDescent="0.3">
      <c r="A1395" s="49"/>
      <c r="B1395" s="49"/>
      <c r="C1395" s="217"/>
    </row>
    <row r="1396" spans="1:3" x14ac:dyDescent="0.3">
      <c r="A1396" s="49"/>
      <c r="B1396" s="49"/>
      <c r="C1396" s="217"/>
    </row>
    <row r="1397" spans="1:3" x14ac:dyDescent="0.3">
      <c r="A1397" s="49"/>
      <c r="B1397" s="49"/>
      <c r="C1397" s="217"/>
    </row>
    <row r="1398" spans="1:3" x14ac:dyDescent="0.3">
      <c r="A1398" s="49"/>
      <c r="B1398" s="49"/>
      <c r="C1398" s="217"/>
    </row>
    <row r="1399" spans="1:3" x14ac:dyDescent="0.3">
      <c r="A1399" s="49"/>
      <c r="B1399" s="49"/>
      <c r="C1399" s="217"/>
    </row>
    <row r="1400" spans="1:3" x14ac:dyDescent="0.3">
      <c r="A1400" s="49"/>
      <c r="B1400" s="49"/>
      <c r="C1400" s="217"/>
    </row>
    <row r="1401" spans="1:3" x14ac:dyDescent="0.3">
      <c r="A1401" s="49"/>
      <c r="B1401" s="49"/>
      <c r="C1401" s="217"/>
    </row>
    <row r="1402" spans="1:3" x14ac:dyDescent="0.3">
      <c r="A1402" s="49"/>
      <c r="B1402" s="49"/>
      <c r="C1402" s="217"/>
    </row>
    <row r="1403" spans="1:3" x14ac:dyDescent="0.3">
      <c r="A1403" s="49"/>
      <c r="B1403" s="49"/>
      <c r="C1403" s="217"/>
    </row>
    <row r="1404" spans="1:3" x14ac:dyDescent="0.3">
      <c r="A1404" s="49"/>
      <c r="B1404" s="49"/>
      <c r="C1404" s="217"/>
    </row>
    <row r="1405" spans="1:3" x14ac:dyDescent="0.3">
      <c r="A1405" s="49"/>
      <c r="B1405" s="49"/>
      <c r="C1405" s="217"/>
    </row>
    <row r="1406" spans="1:3" x14ac:dyDescent="0.3">
      <c r="A1406" s="49"/>
      <c r="B1406" s="49"/>
      <c r="C1406" s="217"/>
    </row>
    <row r="1407" spans="1:3" x14ac:dyDescent="0.3">
      <c r="A1407" s="49"/>
      <c r="B1407" s="49"/>
      <c r="C1407" s="217"/>
    </row>
    <row r="1408" spans="1:3" x14ac:dyDescent="0.3">
      <c r="A1408" s="49"/>
      <c r="B1408" s="49"/>
      <c r="C1408" s="217"/>
    </row>
    <row r="1409" spans="1:3" x14ac:dyDescent="0.3">
      <c r="A1409" s="49"/>
      <c r="B1409" s="49"/>
      <c r="C1409" s="217"/>
    </row>
    <row r="1410" spans="1:3" x14ac:dyDescent="0.3">
      <c r="A1410" s="49"/>
      <c r="B1410" s="49"/>
      <c r="C1410" s="217"/>
    </row>
    <row r="1411" spans="1:3" x14ac:dyDescent="0.3">
      <c r="A1411" s="49"/>
      <c r="B1411" s="49"/>
      <c r="C1411" s="217"/>
    </row>
    <row r="1412" spans="1:3" x14ac:dyDescent="0.3">
      <c r="A1412" s="49"/>
      <c r="B1412" s="49"/>
      <c r="C1412" s="217"/>
    </row>
    <row r="1413" spans="1:3" x14ac:dyDescent="0.3">
      <c r="A1413" s="49"/>
      <c r="B1413" s="49"/>
      <c r="C1413" s="217"/>
    </row>
    <row r="1414" spans="1:3" x14ac:dyDescent="0.3">
      <c r="A1414" s="49"/>
      <c r="B1414" s="49"/>
      <c r="C1414" s="217"/>
    </row>
    <row r="1415" spans="1:3" x14ac:dyDescent="0.3">
      <c r="A1415" s="49"/>
      <c r="B1415" s="49"/>
      <c r="C1415" s="217"/>
    </row>
    <row r="1416" spans="1:3" x14ac:dyDescent="0.3">
      <c r="A1416" s="49"/>
      <c r="B1416" s="49"/>
      <c r="C1416" s="217"/>
    </row>
    <row r="1417" spans="1:3" x14ac:dyDescent="0.3">
      <c r="A1417" s="49"/>
      <c r="B1417" s="49"/>
      <c r="C1417" s="217"/>
    </row>
    <row r="1418" spans="1:3" x14ac:dyDescent="0.3">
      <c r="A1418" s="49"/>
      <c r="B1418" s="49"/>
      <c r="C1418" s="217"/>
    </row>
    <row r="1419" spans="1:3" x14ac:dyDescent="0.3">
      <c r="A1419" s="49"/>
      <c r="B1419" s="49"/>
      <c r="C1419" s="217"/>
    </row>
    <row r="1420" spans="1:3" x14ac:dyDescent="0.3">
      <c r="A1420" s="49"/>
      <c r="B1420" s="49"/>
      <c r="C1420" s="217"/>
    </row>
    <row r="1421" spans="1:3" x14ac:dyDescent="0.3">
      <c r="A1421" s="49"/>
      <c r="B1421" s="49"/>
      <c r="C1421" s="217"/>
    </row>
    <row r="1422" spans="1:3" x14ac:dyDescent="0.3">
      <c r="A1422" s="49"/>
      <c r="B1422" s="49"/>
      <c r="C1422" s="217"/>
    </row>
    <row r="1423" spans="1:3" x14ac:dyDescent="0.3">
      <c r="A1423" s="49"/>
      <c r="B1423" s="49"/>
      <c r="C1423" s="217"/>
    </row>
    <row r="1424" spans="1:3" x14ac:dyDescent="0.3">
      <c r="A1424" s="49"/>
      <c r="B1424" s="49"/>
      <c r="C1424" s="217"/>
    </row>
    <row r="1425" spans="1:3" x14ac:dyDescent="0.3">
      <c r="A1425" s="49"/>
      <c r="B1425" s="49"/>
      <c r="C1425" s="217"/>
    </row>
    <row r="1426" spans="1:3" x14ac:dyDescent="0.3">
      <c r="A1426" s="49"/>
      <c r="B1426" s="49"/>
      <c r="C1426" s="217"/>
    </row>
    <row r="1427" spans="1:3" x14ac:dyDescent="0.3">
      <c r="A1427" s="49"/>
      <c r="B1427" s="49"/>
      <c r="C1427" s="217"/>
    </row>
    <row r="1428" spans="1:3" x14ac:dyDescent="0.3">
      <c r="A1428" s="49"/>
      <c r="B1428" s="49"/>
      <c r="C1428" s="217"/>
    </row>
    <row r="1429" spans="1:3" x14ac:dyDescent="0.3">
      <c r="A1429" s="49"/>
      <c r="B1429" s="49"/>
      <c r="C1429" s="217"/>
    </row>
    <row r="1430" spans="1:3" x14ac:dyDescent="0.3">
      <c r="A1430" s="49"/>
      <c r="B1430" s="49"/>
      <c r="C1430" s="217"/>
    </row>
    <row r="1431" spans="1:3" x14ac:dyDescent="0.3">
      <c r="A1431" s="49"/>
      <c r="B1431" s="49"/>
      <c r="C1431" s="217"/>
    </row>
    <row r="1432" spans="1:3" x14ac:dyDescent="0.3">
      <c r="A1432" s="49"/>
      <c r="B1432" s="49"/>
      <c r="C1432" s="217"/>
    </row>
    <row r="1433" spans="1:3" x14ac:dyDescent="0.3">
      <c r="A1433" s="49"/>
      <c r="B1433" s="49"/>
      <c r="C1433" s="217"/>
    </row>
    <row r="1434" spans="1:3" x14ac:dyDescent="0.3">
      <c r="A1434" s="49"/>
      <c r="B1434" s="49"/>
      <c r="C1434" s="217"/>
    </row>
    <row r="1435" spans="1:3" x14ac:dyDescent="0.3">
      <c r="A1435" s="49"/>
      <c r="B1435" s="49"/>
      <c r="C1435" s="217"/>
    </row>
    <row r="1436" spans="1:3" x14ac:dyDescent="0.3">
      <c r="A1436" s="49"/>
      <c r="B1436" s="49"/>
      <c r="C1436" s="217"/>
    </row>
    <row r="1437" spans="1:3" x14ac:dyDescent="0.3">
      <c r="A1437" s="49"/>
      <c r="B1437" s="49"/>
      <c r="C1437" s="217"/>
    </row>
    <row r="1438" spans="1:3" x14ac:dyDescent="0.3">
      <c r="A1438" s="49"/>
      <c r="B1438" s="49"/>
      <c r="C1438" s="217"/>
    </row>
    <row r="1439" spans="1:3" x14ac:dyDescent="0.3">
      <c r="A1439" s="49"/>
      <c r="B1439" s="49"/>
      <c r="C1439" s="217"/>
    </row>
    <row r="1440" spans="1:3" x14ac:dyDescent="0.3">
      <c r="A1440" s="49"/>
      <c r="B1440" s="49"/>
      <c r="C1440" s="217"/>
    </row>
    <row r="1441" spans="1:3" x14ac:dyDescent="0.3">
      <c r="A1441" s="49"/>
      <c r="B1441" s="49"/>
      <c r="C1441" s="217"/>
    </row>
    <row r="1442" spans="1:3" x14ac:dyDescent="0.3">
      <c r="A1442" s="49"/>
      <c r="B1442" s="49"/>
      <c r="C1442" s="217"/>
    </row>
    <row r="1443" spans="1:3" x14ac:dyDescent="0.3">
      <c r="A1443" s="49"/>
      <c r="B1443" s="49"/>
      <c r="C1443" s="217"/>
    </row>
    <row r="1444" spans="1:3" x14ac:dyDescent="0.3">
      <c r="A1444" s="49"/>
      <c r="B1444" s="49"/>
      <c r="C1444" s="217"/>
    </row>
    <row r="1445" spans="1:3" x14ac:dyDescent="0.3">
      <c r="A1445" s="49"/>
      <c r="B1445" s="49"/>
      <c r="C1445" s="217"/>
    </row>
    <row r="1446" spans="1:3" x14ac:dyDescent="0.3">
      <c r="A1446" s="49"/>
      <c r="B1446" s="49"/>
      <c r="C1446" s="217"/>
    </row>
    <row r="1447" spans="1:3" x14ac:dyDescent="0.3">
      <c r="A1447" s="49"/>
      <c r="B1447" s="49"/>
      <c r="C1447" s="217"/>
    </row>
    <row r="1448" spans="1:3" x14ac:dyDescent="0.3">
      <c r="A1448" s="49"/>
      <c r="B1448" s="49"/>
      <c r="C1448" s="217"/>
    </row>
    <row r="1449" spans="1:3" x14ac:dyDescent="0.3">
      <c r="A1449" s="49"/>
      <c r="B1449" s="49"/>
      <c r="C1449" s="217"/>
    </row>
    <row r="1450" spans="1:3" x14ac:dyDescent="0.3">
      <c r="A1450" s="49"/>
      <c r="B1450" s="49"/>
      <c r="C1450" s="217"/>
    </row>
    <row r="1451" spans="1:3" x14ac:dyDescent="0.3">
      <c r="A1451" s="49"/>
      <c r="B1451" s="49"/>
      <c r="C1451" s="217"/>
    </row>
    <row r="1452" spans="1:3" x14ac:dyDescent="0.3">
      <c r="A1452" s="49"/>
      <c r="B1452" s="49"/>
      <c r="C1452" s="217"/>
    </row>
    <row r="1453" spans="1:3" x14ac:dyDescent="0.3">
      <c r="A1453" s="49"/>
      <c r="B1453" s="49"/>
      <c r="C1453" s="217"/>
    </row>
    <row r="1454" spans="1:3" x14ac:dyDescent="0.3">
      <c r="A1454" s="49"/>
      <c r="B1454" s="49"/>
      <c r="C1454" s="217"/>
    </row>
    <row r="1455" spans="1:3" x14ac:dyDescent="0.3">
      <c r="A1455" s="49"/>
      <c r="B1455" s="49"/>
      <c r="C1455" s="217"/>
    </row>
    <row r="1456" spans="1:3" x14ac:dyDescent="0.3">
      <c r="A1456" s="49"/>
      <c r="B1456" s="49"/>
      <c r="C1456" s="217"/>
    </row>
    <row r="1457" spans="1:3" x14ac:dyDescent="0.3">
      <c r="A1457" s="49"/>
      <c r="B1457" s="49"/>
      <c r="C1457" s="217"/>
    </row>
    <row r="1458" spans="1:3" x14ac:dyDescent="0.3">
      <c r="A1458" s="49"/>
      <c r="B1458" s="49"/>
      <c r="C1458" s="217"/>
    </row>
    <row r="1459" spans="1:3" x14ac:dyDescent="0.3">
      <c r="A1459" s="49"/>
      <c r="B1459" s="49"/>
      <c r="C1459" s="217"/>
    </row>
    <row r="1460" spans="1:3" x14ac:dyDescent="0.3">
      <c r="A1460" s="49"/>
      <c r="B1460" s="49"/>
      <c r="C1460" s="217"/>
    </row>
    <row r="1461" spans="1:3" x14ac:dyDescent="0.3">
      <c r="A1461" s="49"/>
      <c r="B1461" s="49"/>
      <c r="C1461" s="217"/>
    </row>
    <row r="1462" spans="1:3" x14ac:dyDescent="0.3">
      <c r="A1462" s="49"/>
      <c r="B1462" s="49"/>
      <c r="C1462" s="217"/>
    </row>
    <row r="1463" spans="1:3" x14ac:dyDescent="0.3">
      <c r="A1463" s="49"/>
      <c r="B1463" s="49"/>
      <c r="C1463" s="217"/>
    </row>
    <row r="1464" spans="1:3" x14ac:dyDescent="0.3">
      <c r="A1464" s="49"/>
      <c r="B1464" s="49"/>
      <c r="C1464" s="217"/>
    </row>
    <row r="1465" spans="1:3" x14ac:dyDescent="0.3">
      <c r="A1465" s="49"/>
      <c r="B1465" s="49"/>
      <c r="C1465" s="217"/>
    </row>
    <row r="1466" spans="1:3" x14ac:dyDescent="0.3">
      <c r="A1466" s="49"/>
      <c r="B1466" s="49"/>
      <c r="C1466" s="217"/>
    </row>
    <row r="1467" spans="1:3" x14ac:dyDescent="0.3">
      <c r="A1467" s="49"/>
      <c r="B1467" s="49"/>
      <c r="C1467" s="217"/>
    </row>
    <row r="1468" spans="1:3" x14ac:dyDescent="0.3">
      <c r="A1468" s="49"/>
      <c r="B1468" s="49"/>
      <c r="C1468" s="217"/>
    </row>
    <row r="1469" spans="1:3" x14ac:dyDescent="0.3">
      <c r="A1469" s="49"/>
      <c r="B1469" s="49"/>
      <c r="C1469" s="217"/>
    </row>
    <row r="1470" spans="1:3" x14ac:dyDescent="0.3">
      <c r="A1470" s="49"/>
      <c r="B1470" s="49"/>
      <c r="C1470" s="217"/>
    </row>
    <row r="1471" spans="1:3" x14ac:dyDescent="0.3">
      <c r="A1471" s="49"/>
      <c r="B1471" s="49"/>
      <c r="C1471" s="217"/>
    </row>
    <row r="1472" spans="1:3" x14ac:dyDescent="0.3">
      <c r="A1472" s="49"/>
      <c r="B1472" s="49"/>
      <c r="C1472" s="217"/>
    </row>
    <row r="1473" spans="1:3" x14ac:dyDescent="0.3">
      <c r="A1473" s="49"/>
      <c r="B1473" s="49"/>
      <c r="C1473" s="217"/>
    </row>
    <row r="1474" spans="1:3" x14ac:dyDescent="0.3">
      <c r="A1474" s="49"/>
      <c r="B1474" s="49"/>
      <c r="C1474" s="217"/>
    </row>
    <row r="1475" spans="1:3" x14ac:dyDescent="0.3">
      <c r="A1475" s="49"/>
      <c r="B1475" s="49"/>
      <c r="C1475" s="217"/>
    </row>
    <row r="1476" spans="1:3" x14ac:dyDescent="0.3">
      <c r="A1476" s="49"/>
      <c r="B1476" s="49"/>
      <c r="C1476" s="217"/>
    </row>
    <row r="1477" spans="1:3" x14ac:dyDescent="0.3">
      <c r="A1477" s="49"/>
      <c r="B1477" s="49"/>
      <c r="C1477" s="217"/>
    </row>
    <row r="1478" spans="1:3" x14ac:dyDescent="0.3">
      <c r="A1478" s="49"/>
      <c r="B1478" s="49"/>
      <c r="C1478" s="217"/>
    </row>
    <row r="1479" spans="1:3" x14ac:dyDescent="0.3">
      <c r="A1479" s="49"/>
      <c r="B1479" s="49"/>
      <c r="C1479" s="217"/>
    </row>
    <row r="1480" spans="1:3" x14ac:dyDescent="0.3">
      <c r="A1480" s="49"/>
      <c r="B1480" s="49"/>
      <c r="C1480" s="217"/>
    </row>
    <row r="1481" spans="1:3" x14ac:dyDescent="0.3">
      <c r="A1481" s="49"/>
      <c r="B1481" s="49"/>
      <c r="C1481" s="217"/>
    </row>
    <row r="1482" spans="1:3" x14ac:dyDescent="0.3">
      <c r="A1482" s="49"/>
      <c r="B1482" s="49"/>
      <c r="C1482" s="217"/>
    </row>
    <row r="1483" spans="1:3" x14ac:dyDescent="0.3">
      <c r="A1483" s="49"/>
      <c r="B1483" s="49"/>
      <c r="C1483" s="217"/>
    </row>
    <row r="1484" spans="1:3" x14ac:dyDescent="0.3">
      <c r="A1484" s="49"/>
      <c r="B1484" s="49"/>
      <c r="C1484" s="217"/>
    </row>
    <row r="1485" spans="1:3" x14ac:dyDescent="0.3">
      <c r="A1485" s="49"/>
      <c r="B1485" s="49"/>
      <c r="C1485" s="217"/>
    </row>
    <row r="1486" spans="1:3" x14ac:dyDescent="0.3">
      <c r="A1486" s="49"/>
      <c r="B1486" s="49"/>
      <c r="C1486" s="217"/>
    </row>
    <row r="1487" spans="1:3" x14ac:dyDescent="0.3">
      <c r="A1487" s="49"/>
      <c r="B1487" s="49"/>
      <c r="C1487" s="217"/>
    </row>
    <row r="1488" spans="1:3" x14ac:dyDescent="0.3">
      <c r="A1488" s="49"/>
      <c r="B1488" s="49"/>
      <c r="C1488" s="217"/>
    </row>
    <row r="1489" spans="1:3" x14ac:dyDescent="0.3">
      <c r="A1489" s="49"/>
      <c r="B1489" s="49"/>
      <c r="C1489" s="217"/>
    </row>
    <row r="1490" spans="1:3" x14ac:dyDescent="0.3">
      <c r="A1490" s="49"/>
      <c r="B1490" s="49"/>
      <c r="C1490" s="217"/>
    </row>
    <row r="1491" spans="1:3" x14ac:dyDescent="0.3">
      <c r="A1491" s="49"/>
      <c r="B1491" s="49"/>
      <c r="C1491" s="217"/>
    </row>
    <row r="1492" spans="1:3" x14ac:dyDescent="0.3">
      <c r="A1492" s="49"/>
      <c r="B1492" s="49"/>
      <c r="C1492" s="217"/>
    </row>
    <row r="1493" spans="1:3" x14ac:dyDescent="0.3">
      <c r="A1493" s="49"/>
      <c r="B1493" s="49"/>
      <c r="C1493" s="217"/>
    </row>
    <row r="1494" spans="1:3" x14ac:dyDescent="0.3">
      <c r="A1494" s="49"/>
      <c r="B1494" s="49"/>
      <c r="C1494" s="217"/>
    </row>
    <row r="1495" spans="1:3" x14ac:dyDescent="0.3">
      <c r="A1495" s="49"/>
      <c r="B1495" s="49"/>
      <c r="C1495" s="217"/>
    </row>
    <row r="1496" spans="1:3" x14ac:dyDescent="0.3">
      <c r="A1496" s="49"/>
      <c r="B1496" s="49"/>
      <c r="C1496" s="217"/>
    </row>
    <row r="1497" spans="1:3" x14ac:dyDescent="0.3">
      <c r="A1497" s="49"/>
      <c r="B1497" s="49"/>
      <c r="C1497" s="217"/>
    </row>
    <row r="1498" spans="1:3" x14ac:dyDescent="0.3">
      <c r="A1498" s="49"/>
      <c r="B1498" s="49"/>
      <c r="C1498" s="217"/>
    </row>
    <row r="1499" spans="1:3" x14ac:dyDescent="0.3">
      <c r="A1499" s="49"/>
      <c r="B1499" s="49"/>
      <c r="C1499" s="217"/>
    </row>
    <row r="1500" spans="1:3" x14ac:dyDescent="0.3">
      <c r="A1500" s="49"/>
      <c r="B1500" s="49"/>
      <c r="C1500" s="217"/>
    </row>
    <row r="1501" spans="1:3" x14ac:dyDescent="0.3">
      <c r="A1501" s="49"/>
      <c r="B1501" s="49"/>
      <c r="C1501" s="217"/>
    </row>
    <row r="1502" spans="1:3" x14ac:dyDescent="0.3">
      <c r="A1502" s="49"/>
      <c r="B1502" s="49"/>
      <c r="C1502" s="217"/>
    </row>
    <row r="1503" spans="1:3" x14ac:dyDescent="0.3">
      <c r="A1503" s="49"/>
      <c r="B1503" s="49"/>
      <c r="C1503" s="217"/>
    </row>
    <row r="1504" spans="1:3" x14ac:dyDescent="0.3">
      <c r="A1504" s="49"/>
      <c r="B1504" s="49"/>
      <c r="C1504" s="217"/>
    </row>
    <row r="1505" spans="1:3" x14ac:dyDescent="0.3">
      <c r="A1505" s="49"/>
      <c r="B1505" s="49"/>
      <c r="C1505" s="217"/>
    </row>
    <row r="1506" spans="1:3" x14ac:dyDescent="0.3">
      <c r="A1506" s="49"/>
      <c r="B1506" s="49"/>
      <c r="C1506" s="217"/>
    </row>
    <row r="1507" spans="1:3" x14ac:dyDescent="0.3">
      <c r="A1507" s="49"/>
      <c r="B1507" s="49"/>
      <c r="C1507" s="217"/>
    </row>
    <row r="1508" spans="1:3" x14ac:dyDescent="0.3">
      <c r="A1508" s="49"/>
      <c r="B1508" s="49"/>
      <c r="C1508" s="217"/>
    </row>
    <row r="1509" spans="1:3" x14ac:dyDescent="0.3">
      <c r="A1509" s="49"/>
      <c r="B1509" s="49"/>
      <c r="C1509" s="217"/>
    </row>
    <row r="1510" spans="1:3" x14ac:dyDescent="0.3">
      <c r="A1510" s="49"/>
      <c r="B1510" s="49"/>
      <c r="C1510" s="217"/>
    </row>
    <row r="1511" spans="1:3" x14ac:dyDescent="0.3">
      <c r="A1511" s="49"/>
      <c r="B1511" s="49"/>
      <c r="C1511" s="217"/>
    </row>
    <row r="1512" spans="1:3" x14ac:dyDescent="0.3">
      <c r="A1512" s="49"/>
      <c r="B1512" s="49"/>
      <c r="C1512" s="217"/>
    </row>
    <row r="1513" spans="1:3" x14ac:dyDescent="0.3">
      <c r="A1513" s="49"/>
      <c r="B1513" s="49"/>
      <c r="C1513" s="217"/>
    </row>
    <row r="1514" spans="1:3" x14ac:dyDescent="0.3">
      <c r="A1514" s="49"/>
      <c r="B1514" s="49"/>
      <c r="C1514" s="217"/>
    </row>
    <row r="1515" spans="1:3" x14ac:dyDescent="0.3">
      <c r="A1515" s="49"/>
      <c r="B1515" s="49"/>
      <c r="C1515" s="217"/>
    </row>
    <row r="1516" spans="1:3" x14ac:dyDescent="0.3">
      <c r="A1516" s="49"/>
      <c r="B1516" s="49"/>
      <c r="C1516" s="217"/>
    </row>
    <row r="1517" spans="1:3" x14ac:dyDescent="0.3">
      <c r="A1517" s="49"/>
      <c r="B1517" s="49"/>
      <c r="C1517" s="217"/>
    </row>
    <row r="1518" spans="1:3" x14ac:dyDescent="0.3">
      <c r="A1518" s="49"/>
      <c r="B1518" s="49"/>
      <c r="C1518" s="217"/>
    </row>
    <row r="1519" spans="1:3" x14ac:dyDescent="0.3">
      <c r="A1519" s="49"/>
      <c r="B1519" s="49"/>
      <c r="C1519" s="217"/>
    </row>
    <row r="1520" spans="1:3" x14ac:dyDescent="0.3">
      <c r="A1520" s="49"/>
      <c r="B1520" s="49"/>
      <c r="C1520" s="217"/>
    </row>
    <row r="1521" spans="1:3" x14ac:dyDescent="0.3">
      <c r="A1521" s="49"/>
      <c r="B1521" s="49"/>
      <c r="C1521" s="217"/>
    </row>
    <row r="1522" spans="1:3" x14ac:dyDescent="0.3">
      <c r="A1522" s="49"/>
      <c r="B1522" s="49"/>
      <c r="C1522" s="217"/>
    </row>
    <row r="1523" spans="1:3" x14ac:dyDescent="0.3">
      <c r="A1523" s="49"/>
      <c r="B1523" s="49"/>
      <c r="C1523" s="217"/>
    </row>
    <row r="1524" spans="1:3" x14ac:dyDescent="0.3">
      <c r="A1524" s="49"/>
      <c r="B1524" s="49"/>
      <c r="C1524" s="217"/>
    </row>
    <row r="1525" spans="1:3" x14ac:dyDescent="0.3">
      <c r="A1525" s="49"/>
      <c r="B1525" s="49"/>
      <c r="C1525" s="217"/>
    </row>
    <row r="1526" spans="1:3" x14ac:dyDescent="0.3">
      <c r="A1526" s="49"/>
      <c r="B1526" s="49"/>
      <c r="C1526" s="217"/>
    </row>
    <row r="1527" spans="1:3" x14ac:dyDescent="0.3">
      <c r="A1527" s="49"/>
      <c r="B1527" s="49"/>
      <c r="C1527" s="217"/>
    </row>
    <row r="1528" spans="1:3" x14ac:dyDescent="0.3">
      <c r="A1528" s="49"/>
      <c r="B1528" s="49"/>
      <c r="C1528" s="217"/>
    </row>
    <row r="1529" spans="1:3" x14ac:dyDescent="0.3">
      <c r="A1529" s="49"/>
      <c r="B1529" s="49"/>
      <c r="C1529" s="217"/>
    </row>
    <row r="1530" spans="1:3" x14ac:dyDescent="0.3">
      <c r="A1530" s="49"/>
      <c r="B1530" s="49"/>
      <c r="C1530" s="217"/>
    </row>
    <row r="1531" spans="1:3" x14ac:dyDescent="0.3">
      <c r="A1531" s="49"/>
      <c r="B1531" s="49"/>
      <c r="C1531" s="217"/>
    </row>
    <row r="1532" spans="1:3" x14ac:dyDescent="0.3">
      <c r="A1532" s="49"/>
      <c r="B1532" s="49"/>
      <c r="C1532" s="217"/>
    </row>
    <row r="1533" spans="1:3" x14ac:dyDescent="0.3">
      <c r="A1533" s="49"/>
      <c r="B1533" s="49"/>
      <c r="C1533" s="217"/>
    </row>
    <row r="1534" spans="1:3" x14ac:dyDescent="0.3">
      <c r="A1534" s="49"/>
      <c r="B1534" s="49"/>
      <c r="C1534" s="217"/>
    </row>
    <row r="1535" spans="1:3" x14ac:dyDescent="0.3">
      <c r="A1535" s="49"/>
      <c r="B1535" s="49"/>
      <c r="C1535" s="217"/>
    </row>
    <row r="1536" spans="1:3" x14ac:dyDescent="0.3">
      <c r="A1536" s="49"/>
      <c r="B1536" s="49"/>
      <c r="C1536" s="217"/>
    </row>
    <row r="1537" spans="1:3" x14ac:dyDescent="0.3">
      <c r="A1537" s="49"/>
      <c r="B1537" s="49"/>
      <c r="C1537" s="217"/>
    </row>
    <row r="1538" spans="1:3" x14ac:dyDescent="0.3">
      <c r="A1538" s="49"/>
      <c r="B1538" s="49"/>
      <c r="C1538" s="217"/>
    </row>
    <row r="1539" spans="1:3" x14ac:dyDescent="0.3">
      <c r="A1539" s="49"/>
      <c r="B1539" s="49"/>
      <c r="C1539" s="217"/>
    </row>
    <row r="1540" spans="1:3" x14ac:dyDescent="0.3">
      <c r="A1540" s="49"/>
      <c r="B1540" s="49"/>
      <c r="C1540" s="217"/>
    </row>
    <row r="1541" spans="1:3" x14ac:dyDescent="0.3">
      <c r="A1541" s="49"/>
      <c r="B1541" s="49"/>
      <c r="C1541" s="217"/>
    </row>
    <row r="1542" spans="1:3" x14ac:dyDescent="0.3">
      <c r="A1542" s="49"/>
      <c r="B1542" s="49"/>
      <c r="C1542" s="217"/>
    </row>
    <row r="1543" spans="1:3" x14ac:dyDescent="0.3">
      <c r="A1543" s="49"/>
      <c r="B1543" s="49"/>
      <c r="C1543" s="217"/>
    </row>
    <row r="1544" spans="1:3" x14ac:dyDescent="0.3">
      <c r="A1544" s="49"/>
      <c r="B1544" s="49"/>
      <c r="C1544" s="217"/>
    </row>
    <row r="1545" spans="1:3" x14ac:dyDescent="0.3">
      <c r="A1545" s="49"/>
      <c r="B1545" s="49"/>
      <c r="C1545" s="217"/>
    </row>
    <row r="1546" spans="1:3" x14ac:dyDescent="0.3">
      <c r="A1546" s="49"/>
      <c r="B1546" s="49"/>
      <c r="C1546" s="217"/>
    </row>
    <row r="1547" spans="1:3" x14ac:dyDescent="0.3">
      <c r="A1547" s="49"/>
      <c r="B1547" s="49"/>
      <c r="C1547" s="217"/>
    </row>
    <row r="1548" spans="1:3" x14ac:dyDescent="0.3">
      <c r="A1548" s="49"/>
      <c r="B1548" s="49"/>
      <c r="C1548" s="217"/>
    </row>
    <row r="1549" spans="1:3" x14ac:dyDescent="0.3">
      <c r="A1549" s="49"/>
      <c r="B1549" s="49"/>
      <c r="C1549" s="217"/>
    </row>
    <row r="1550" spans="1:3" x14ac:dyDescent="0.3">
      <c r="A1550" s="49"/>
      <c r="B1550" s="49"/>
      <c r="C1550" s="217"/>
    </row>
    <row r="1551" spans="1:3" x14ac:dyDescent="0.3">
      <c r="A1551" s="49"/>
      <c r="B1551" s="49"/>
      <c r="C1551" s="217"/>
    </row>
    <row r="1552" spans="1:3" x14ac:dyDescent="0.3">
      <c r="A1552" s="49"/>
      <c r="B1552" s="49"/>
      <c r="C1552" s="217"/>
    </row>
    <row r="1553" spans="1:3" x14ac:dyDescent="0.3">
      <c r="A1553" s="49"/>
      <c r="B1553" s="49"/>
      <c r="C1553" s="217"/>
    </row>
    <row r="1554" spans="1:3" x14ac:dyDescent="0.3">
      <c r="A1554" s="49"/>
      <c r="B1554" s="49"/>
      <c r="C1554" s="217"/>
    </row>
    <row r="1555" spans="1:3" x14ac:dyDescent="0.3">
      <c r="A1555" s="49"/>
      <c r="B1555" s="49"/>
      <c r="C1555" s="217"/>
    </row>
    <row r="1556" spans="1:3" x14ac:dyDescent="0.3">
      <c r="A1556" s="49"/>
      <c r="B1556" s="49"/>
      <c r="C1556" s="217"/>
    </row>
    <row r="1557" spans="1:3" x14ac:dyDescent="0.3">
      <c r="A1557" s="49"/>
      <c r="B1557" s="49"/>
      <c r="C1557" s="217"/>
    </row>
    <row r="1558" spans="1:3" x14ac:dyDescent="0.3">
      <c r="A1558" s="49"/>
      <c r="B1558" s="49"/>
      <c r="C1558" s="217"/>
    </row>
    <row r="1559" spans="1:3" x14ac:dyDescent="0.3">
      <c r="A1559" s="49"/>
      <c r="B1559" s="49"/>
      <c r="C1559" s="217"/>
    </row>
    <row r="1560" spans="1:3" x14ac:dyDescent="0.3">
      <c r="A1560" s="49"/>
      <c r="B1560" s="49"/>
      <c r="C1560" s="217"/>
    </row>
    <row r="1561" spans="1:3" x14ac:dyDescent="0.3">
      <c r="A1561" s="49"/>
      <c r="B1561" s="49"/>
      <c r="C1561" s="217"/>
    </row>
    <row r="1562" spans="1:3" x14ac:dyDescent="0.3">
      <c r="A1562" s="49"/>
      <c r="B1562" s="49"/>
      <c r="C1562" s="217"/>
    </row>
    <row r="1563" spans="1:3" x14ac:dyDescent="0.3">
      <c r="A1563" s="49"/>
      <c r="B1563" s="49"/>
      <c r="C1563" s="217"/>
    </row>
    <row r="1564" spans="1:3" x14ac:dyDescent="0.3">
      <c r="A1564" s="49"/>
      <c r="B1564" s="49"/>
      <c r="C1564" s="217"/>
    </row>
    <row r="1565" spans="1:3" x14ac:dyDescent="0.3">
      <c r="A1565" s="49"/>
      <c r="B1565" s="49"/>
      <c r="C1565" s="217"/>
    </row>
    <row r="1566" spans="1:3" x14ac:dyDescent="0.3">
      <c r="A1566" s="49"/>
      <c r="B1566" s="49"/>
      <c r="C1566" s="217"/>
    </row>
    <row r="1567" spans="1:3" x14ac:dyDescent="0.3">
      <c r="A1567" s="49"/>
      <c r="B1567" s="49"/>
      <c r="C1567" s="217"/>
    </row>
    <row r="1568" spans="1:3" x14ac:dyDescent="0.3">
      <c r="A1568" s="49"/>
      <c r="B1568" s="49"/>
      <c r="C1568" s="217"/>
    </row>
    <row r="1569" spans="1:3" x14ac:dyDescent="0.3">
      <c r="A1569" s="49"/>
      <c r="B1569" s="49"/>
      <c r="C1569" s="217"/>
    </row>
    <row r="1570" spans="1:3" x14ac:dyDescent="0.3">
      <c r="A1570" s="49"/>
      <c r="B1570" s="49"/>
      <c r="C1570" s="217"/>
    </row>
    <row r="1571" spans="1:3" x14ac:dyDescent="0.3">
      <c r="A1571" s="49"/>
      <c r="B1571" s="49"/>
      <c r="C1571" s="217"/>
    </row>
    <row r="1572" spans="1:3" x14ac:dyDescent="0.3">
      <c r="A1572" s="49"/>
      <c r="B1572" s="49"/>
      <c r="C1572" s="217"/>
    </row>
    <row r="1573" spans="1:3" x14ac:dyDescent="0.3">
      <c r="A1573" s="49"/>
      <c r="B1573" s="49"/>
      <c r="C1573" s="217"/>
    </row>
    <row r="1574" spans="1:3" x14ac:dyDescent="0.3">
      <c r="A1574" s="49"/>
      <c r="B1574" s="49"/>
      <c r="C1574" s="217"/>
    </row>
    <row r="1575" spans="1:3" x14ac:dyDescent="0.3">
      <c r="A1575" s="49"/>
      <c r="B1575" s="49"/>
      <c r="C1575" s="217"/>
    </row>
    <row r="1576" spans="1:3" x14ac:dyDescent="0.3">
      <c r="A1576" s="49"/>
      <c r="B1576" s="49"/>
      <c r="C1576" s="217"/>
    </row>
    <row r="1577" spans="1:3" x14ac:dyDescent="0.3">
      <c r="A1577" s="49"/>
      <c r="B1577" s="49"/>
      <c r="C1577" s="217"/>
    </row>
    <row r="1578" spans="1:3" x14ac:dyDescent="0.3">
      <c r="A1578" s="49"/>
      <c r="B1578" s="49"/>
      <c r="C1578" s="217"/>
    </row>
    <row r="1579" spans="1:3" x14ac:dyDescent="0.3">
      <c r="A1579" s="49"/>
      <c r="B1579" s="49"/>
      <c r="C1579" s="217"/>
    </row>
    <row r="1580" spans="1:3" x14ac:dyDescent="0.3">
      <c r="A1580" s="49"/>
      <c r="B1580" s="49"/>
      <c r="C1580" s="217"/>
    </row>
    <row r="1581" spans="1:3" x14ac:dyDescent="0.3">
      <c r="A1581" s="49"/>
      <c r="B1581" s="49"/>
      <c r="C1581" s="217"/>
    </row>
    <row r="1582" spans="1:3" x14ac:dyDescent="0.3">
      <c r="A1582" s="49"/>
      <c r="B1582" s="49"/>
      <c r="C1582" s="217"/>
    </row>
    <row r="1583" spans="1:3" x14ac:dyDescent="0.3">
      <c r="A1583" s="49"/>
      <c r="B1583" s="49"/>
      <c r="C1583" s="217"/>
    </row>
    <row r="1584" spans="1:3" x14ac:dyDescent="0.3">
      <c r="A1584" s="49"/>
      <c r="B1584" s="49"/>
      <c r="C1584" s="217"/>
    </row>
    <row r="1585" spans="1:3" x14ac:dyDescent="0.3">
      <c r="A1585" s="49"/>
      <c r="B1585" s="49"/>
      <c r="C1585" s="217"/>
    </row>
    <row r="1586" spans="1:3" x14ac:dyDescent="0.3">
      <c r="A1586" s="49"/>
      <c r="B1586" s="49"/>
      <c r="C1586" s="217"/>
    </row>
    <row r="1587" spans="1:3" x14ac:dyDescent="0.3">
      <c r="A1587" s="49"/>
      <c r="B1587" s="49"/>
      <c r="C1587" s="217"/>
    </row>
    <row r="1588" spans="1:3" x14ac:dyDescent="0.3">
      <c r="A1588" s="49"/>
      <c r="B1588" s="49"/>
      <c r="C1588" s="217"/>
    </row>
    <row r="1589" spans="1:3" x14ac:dyDescent="0.3">
      <c r="A1589" s="49"/>
      <c r="B1589" s="49"/>
      <c r="C1589" s="217"/>
    </row>
    <row r="1590" spans="1:3" x14ac:dyDescent="0.3">
      <c r="A1590" s="49"/>
      <c r="B1590" s="49"/>
      <c r="C1590" s="217"/>
    </row>
    <row r="1591" spans="1:3" x14ac:dyDescent="0.3">
      <c r="A1591" s="49"/>
      <c r="B1591" s="49"/>
      <c r="C1591" s="217"/>
    </row>
    <row r="1592" spans="1:3" x14ac:dyDescent="0.3">
      <c r="A1592" s="49"/>
      <c r="B1592" s="49"/>
      <c r="C1592" s="217"/>
    </row>
    <row r="1593" spans="1:3" x14ac:dyDescent="0.3">
      <c r="A1593" s="49"/>
      <c r="B1593" s="49"/>
      <c r="C1593" s="217"/>
    </row>
    <row r="1594" spans="1:3" x14ac:dyDescent="0.3">
      <c r="A1594" s="49"/>
      <c r="B1594" s="49"/>
      <c r="C1594" s="217"/>
    </row>
    <row r="1595" spans="1:3" x14ac:dyDescent="0.3">
      <c r="A1595" s="49"/>
      <c r="B1595" s="49"/>
      <c r="C1595" s="217"/>
    </row>
    <row r="1596" spans="1:3" x14ac:dyDescent="0.3">
      <c r="A1596" s="49"/>
      <c r="B1596" s="49"/>
      <c r="C1596" s="217"/>
    </row>
    <row r="1597" spans="1:3" x14ac:dyDescent="0.3">
      <c r="A1597" s="49"/>
      <c r="B1597" s="49"/>
      <c r="C1597" s="217"/>
    </row>
    <row r="1598" spans="1:3" x14ac:dyDescent="0.3">
      <c r="A1598" s="49"/>
      <c r="B1598" s="49"/>
      <c r="C1598" s="217"/>
    </row>
    <row r="1599" spans="1:3" x14ac:dyDescent="0.3">
      <c r="A1599" s="49"/>
      <c r="B1599" s="49"/>
      <c r="C1599" s="217"/>
    </row>
    <row r="1600" spans="1:3" x14ac:dyDescent="0.3">
      <c r="A1600" s="49"/>
      <c r="B1600" s="49"/>
      <c r="C1600" s="217"/>
    </row>
    <row r="1601" spans="1:3" x14ac:dyDescent="0.3">
      <c r="A1601" s="49"/>
      <c r="B1601" s="49"/>
      <c r="C1601" s="217"/>
    </row>
    <row r="1602" spans="1:3" x14ac:dyDescent="0.3">
      <c r="A1602" s="49"/>
      <c r="B1602" s="49"/>
      <c r="C1602" s="217"/>
    </row>
    <row r="1603" spans="1:3" x14ac:dyDescent="0.3">
      <c r="A1603" s="49"/>
      <c r="B1603" s="49"/>
      <c r="C1603" s="217"/>
    </row>
    <row r="1604" spans="1:3" x14ac:dyDescent="0.3">
      <c r="A1604" s="49"/>
      <c r="B1604" s="49"/>
      <c r="C1604" s="217"/>
    </row>
    <row r="1605" spans="1:3" x14ac:dyDescent="0.3">
      <c r="A1605" s="49"/>
      <c r="B1605" s="49"/>
      <c r="C1605" s="217"/>
    </row>
    <row r="1606" spans="1:3" x14ac:dyDescent="0.3">
      <c r="A1606" s="49"/>
      <c r="B1606" s="49"/>
      <c r="C1606" s="217"/>
    </row>
    <row r="1607" spans="1:3" x14ac:dyDescent="0.3">
      <c r="A1607" s="49"/>
      <c r="B1607" s="49"/>
      <c r="C1607" s="217"/>
    </row>
    <row r="1608" spans="1:3" x14ac:dyDescent="0.3">
      <c r="A1608" s="49"/>
      <c r="B1608" s="49"/>
      <c r="C1608" s="217"/>
    </row>
    <row r="1609" spans="1:3" x14ac:dyDescent="0.3">
      <c r="A1609" s="49"/>
      <c r="B1609" s="49"/>
      <c r="C1609" s="217"/>
    </row>
    <row r="1610" spans="1:3" x14ac:dyDescent="0.3">
      <c r="A1610" s="49"/>
      <c r="B1610" s="49"/>
      <c r="C1610" s="217"/>
    </row>
    <row r="1611" spans="1:3" x14ac:dyDescent="0.3">
      <c r="A1611" s="49"/>
      <c r="B1611" s="49"/>
      <c r="C1611" s="217"/>
    </row>
    <row r="1612" spans="1:3" x14ac:dyDescent="0.3">
      <c r="A1612" s="49"/>
      <c r="B1612" s="49"/>
      <c r="C1612" s="217"/>
    </row>
    <row r="1613" spans="1:3" x14ac:dyDescent="0.3">
      <c r="A1613" s="49"/>
      <c r="B1613" s="49"/>
      <c r="C1613" s="217"/>
    </row>
    <row r="1614" spans="1:3" x14ac:dyDescent="0.3">
      <c r="A1614" s="49"/>
      <c r="B1614" s="49"/>
      <c r="C1614" s="217"/>
    </row>
    <row r="1615" spans="1:3" x14ac:dyDescent="0.3">
      <c r="A1615" s="49"/>
      <c r="B1615" s="49"/>
      <c r="C1615" s="217"/>
    </row>
    <row r="1616" spans="1:3" x14ac:dyDescent="0.3">
      <c r="A1616" s="49"/>
      <c r="B1616" s="49"/>
      <c r="C1616" s="217"/>
    </row>
    <row r="1617" spans="1:3" x14ac:dyDescent="0.3">
      <c r="A1617" s="49"/>
      <c r="B1617" s="49"/>
      <c r="C1617" s="217"/>
    </row>
    <row r="1618" spans="1:3" x14ac:dyDescent="0.3">
      <c r="A1618" s="49"/>
      <c r="B1618" s="49"/>
      <c r="C1618" s="217"/>
    </row>
    <row r="1619" spans="1:3" x14ac:dyDescent="0.3">
      <c r="A1619" s="49"/>
      <c r="B1619" s="49"/>
      <c r="C1619" s="217"/>
    </row>
    <row r="1620" spans="1:3" x14ac:dyDescent="0.3">
      <c r="A1620" s="49"/>
      <c r="B1620" s="49"/>
      <c r="C1620" s="217"/>
    </row>
    <row r="1621" spans="1:3" x14ac:dyDescent="0.3">
      <c r="A1621" s="49"/>
      <c r="B1621" s="49"/>
      <c r="C1621" s="217"/>
    </row>
    <row r="1622" spans="1:3" x14ac:dyDescent="0.3">
      <c r="A1622" s="49"/>
      <c r="B1622" s="49"/>
      <c r="C1622" s="217"/>
    </row>
    <row r="1623" spans="1:3" x14ac:dyDescent="0.3">
      <c r="A1623" s="49"/>
      <c r="B1623" s="49"/>
      <c r="C1623" s="217"/>
    </row>
    <row r="1624" spans="1:3" x14ac:dyDescent="0.3">
      <c r="A1624" s="49"/>
      <c r="B1624" s="49"/>
      <c r="C1624" s="217"/>
    </row>
    <row r="1625" spans="1:3" x14ac:dyDescent="0.3">
      <c r="A1625" s="49"/>
      <c r="B1625" s="49"/>
      <c r="C1625" s="217"/>
    </row>
    <row r="1626" spans="1:3" x14ac:dyDescent="0.3">
      <c r="A1626" s="49"/>
      <c r="B1626" s="49"/>
      <c r="C1626" s="217"/>
    </row>
    <row r="1627" spans="1:3" x14ac:dyDescent="0.3">
      <c r="A1627" s="49"/>
      <c r="B1627" s="49"/>
      <c r="C1627" s="217"/>
    </row>
    <row r="1628" spans="1:3" x14ac:dyDescent="0.3">
      <c r="A1628" s="49"/>
      <c r="B1628" s="49"/>
      <c r="C1628" s="217"/>
    </row>
    <row r="1629" spans="1:3" x14ac:dyDescent="0.3">
      <c r="A1629" s="49"/>
      <c r="B1629" s="49"/>
      <c r="C1629" s="217"/>
    </row>
    <row r="1630" spans="1:3" x14ac:dyDescent="0.3">
      <c r="A1630" s="49"/>
      <c r="B1630" s="49"/>
      <c r="C1630" s="217"/>
    </row>
    <row r="1631" spans="1:3" x14ac:dyDescent="0.3">
      <c r="A1631" s="49"/>
      <c r="B1631" s="49"/>
      <c r="C1631" s="217"/>
    </row>
    <row r="1632" spans="1:3" x14ac:dyDescent="0.3">
      <c r="A1632" s="49"/>
      <c r="B1632" s="49"/>
      <c r="C1632" s="217"/>
    </row>
    <row r="1633" spans="1:3" x14ac:dyDescent="0.3">
      <c r="A1633" s="49"/>
      <c r="B1633" s="49"/>
      <c r="C1633" s="217"/>
    </row>
    <row r="1634" spans="1:3" x14ac:dyDescent="0.3">
      <c r="A1634" s="49"/>
      <c r="B1634" s="49"/>
      <c r="C1634" s="217"/>
    </row>
    <row r="1635" spans="1:3" x14ac:dyDescent="0.3">
      <c r="A1635" s="49"/>
      <c r="B1635" s="49"/>
      <c r="C1635" s="217"/>
    </row>
    <row r="1636" spans="1:3" x14ac:dyDescent="0.3">
      <c r="A1636" s="49"/>
      <c r="B1636" s="49"/>
      <c r="C1636" s="217"/>
    </row>
    <row r="1637" spans="1:3" x14ac:dyDescent="0.3">
      <c r="A1637" s="49"/>
      <c r="B1637" s="49"/>
      <c r="C1637" s="217"/>
    </row>
    <row r="1638" spans="1:3" x14ac:dyDescent="0.3">
      <c r="A1638" s="49"/>
      <c r="B1638" s="49"/>
      <c r="C1638" s="217"/>
    </row>
    <row r="1639" spans="1:3" x14ac:dyDescent="0.3">
      <c r="A1639" s="49"/>
      <c r="B1639" s="49"/>
      <c r="C1639" s="217"/>
    </row>
    <row r="1640" spans="1:3" x14ac:dyDescent="0.3">
      <c r="A1640" s="49"/>
      <c r="B1640" s="49"/>
      <c r="C1640" s="217"/>
    </row>
    <row r="1641" spans="1:3" x14ac:dyDescent="0.3">
      <c r="A1641" s="49"/>
      <c r="B1641" s="49"/>
      <c r="C1641" s="217"/>
    </row>
    <row r="1642" spans="1:3" x14ac:dyDescent="0.3">
      <c r="A1642" s="49"/>
      <c r="B1642" s="49"/>
      <c r="C1642" s="217"/>
    </row>
    <row r="1643" spans="1:3" x14ac:dyDescent="0.3">
      <c r="A1643" s="49"/>
      <c r="B1643" s="49"/>
      <c r="C1643" s="217"/>
    </row>
    <row r="1644" spans="1:3" x14ac:dyDescent="0.3">
      <c r="A1644" s="49"/>
      <c r="B1644" s="49"/>
      <c r="C1644" s="217"/>
    </row>
    <row r="1645" spans="1:3" x14ac:dyDescent="0.3">
      <c r="A1645" s="49"/>
      <c r="B1645" s="49"/>
      <c r="C1645" s="217"/>
    </row>
    <row r="1646" spans="1:3" x14ac:dyDescent="0.3">
      <c r="A1646" s="49"/>
      <c r="B1646" s="49"/>
      <c r="C1646" s="217"/>
    </row>
    <row r="1647" spans="1:3" x14ac:dyDescent="0.3">
      <c r="A1647" s="49"/>
      <c r="B1647" s="49"/>
      <c r="C1647" s="217"/>
    </row>
    <row r="1648" spans="1:3" x14ac:dyDescent="0.3">
      <c r="A1648" s="49"/>
      <c r="B1648" s="49"/>
      <c r="C1648" s="217"/>
    </row>
    <row r="1649" spans="1:3" x14ac:dyDescent="0.3">
      <c r="A1649" s="49"/>
      <c r="B1649" s="49"/>
      <c r="C1649" s="217"/>
    </row>
    <row r="1650" spans="1:3" x14ac:dyDescent="0.3">
      <c r="A1650" s="49"/>
      <c r="B1650" s="49"/>
      <c r="C1650" s="217"/>
    </row>
    <row r="1651" spans="1:3" x14ac:dyDescent="0.3">
      <c r="A1651" s="49"/>
      <c r="B1651" s="49"/>
      <c r="C1651" s="217"/>
    </row>
    <row r="1652" spans="1:3" x14ac:dyDescent="0.3">
      <c r="A1652" s="49"/>
      <c r="B1652" s="49"/>
      <c r="C1652" s="217"/>
    </row>
    <row r="1653" spans="1:3" x14ac:dyDescent="0.3">
      <c r="A1653" s="49"/>
      <c r="B1653" s="49"/>
      <c r="C1653" s="217"/>
    </row>
    <row r="1654" spans="1:3" x14ac:dyDescent="0.3">
      <c r="A1654" s="49"/>
      <c r="B1654" s="49"/>
      <c r="C1654" s="217"/>
    </row>
    <row r="1655" spans="1:3" x14ac:dyDescent="0.3">
      <c r="A1655" s="49"/>
      <c r="B1655" s="49"/>
      <c r="C1655" s="217"/>
    </row>
    <row r="1656" spans="1:3" x14ac:dyDescent="0.3">
      <c r="A1656" s="49"/>
      <c r="B1656" s="49"/>
      <c r="C1656" s="217"/>
    </row>
    <row r="1657" spans="1:3" x14ac:dyDescent="0.3">
      <c r="A1657" s="49"/>
      <c r="B1657" s="49"/>
      <c r="C1657" s="217"/>
    </row>
    <row r="1658" spans="1:3" x14ac:dyDescent="0.3">
      <c r="A1658" s="49"/>
      <c r="B1658" s="49"/>
      <c r="C1658" s="217"/>
    </row>
    <row r="1659" spans="1:3" x14ac:dyDescent="0.3">
      <c r="A1659" s="49"/>
      <c r="B1659" s="49"/>
      <c r="C1659" s="217"/>
    </row>
    <row r="1660" spans="1:3" x14ac:dyDescent="0.3">
      <c r="A1660" s="49"/>
      <c r="B1660" s="49"/>
      <c r="C1660" s="217"/>
    </row>
    <row r="1661" spans="1:3" x14ac:dyDescent="0.3">
      <c r="A1661" s="49"/>
      <c r="B1661" s="49"/>
      <c r="C1661" s="217"/>
    </row>
    <row r="1662" spans="1:3" x14ac:dyDescent="0.3">
      <c r="A1662" s="49"/>
      <c r="B1662" s="49"/>
      <c r="C1662" s="217"/>
    </row>
    <row r="1663" spans="1:3" x14ac:dyDescent="0.3">
      <c r="A1663" s="49"/>
      <c r="B1663" s="49"/>
      <c r="C1663" s="217"/>
    </row>
    <row r="1664" spans="1:3" x14ac:dyDescent="0.3">
      <c r="A1664" s="49"/>
      <c r="B1664" s="49"/>
      <c r="C1664" s="217"/>
    </row>
    <row r="1665" spans="1:3" x14ac:dyDescent="0.3">
      <c r="A1665" s="49"/>
      <c r="B1665" s="49"/>
      <c r="C1665" s="217"/>
    </row>
    <row r="1666" spans="1:3" x14ac:dyDescent="0.3">
      <c r="A1666" s="49"/>
      <c r="B1666" s="49"/>
      <c r="C1666" s="217"/>
    </row>
    <row r="1667" spans="1:3" x14ac:dyDescent="0.3">
      <c r="A1667" s="49"/>
      <c r="B1667" s="49"/>
      <c r="C1667" s="217"/>
    </row>
    <row r="1668" spans="1:3" x14ac:dyDescent="0.3">
      <c r="A1668" s="49"/>
      <c r="B1668" s="49"/>
      <c r="C1668" s="217"/>
    </row>
    <row r="1669" spans="1:3" x14ac:dyDescent="0.3">
      <c r="A1669" s="49"/>
      <c r="B1669" s="49"/>
      <c r="C1669" s="217"/>
    </row>
    <row r="1670" spans="1:3" x14ac:dyDescent="0.3">
      <c r="A1670" s="49"/>
      <c r="B1670" s="49"/>
      <c r="C1670" s="217"/>
    </row>
    <row r="1671" spans="1:3" x14ac:dyDescent="0.3">
      <c r="A1671" s="49"/>
      <c r="B1671" s="49"/>
      <c r="C1671" s="217"/>
    </row>
    <row r="1672" spans="1:3" x14ac:dyDescent="0.3">
      <c r="A1672" s="49"/>
      <c r="B1672" s="49"/>
      <c r="C1672" s="217"/>
    </row>
    <row r="1673" spans="1:3" x14ac:dyDescent="0.3">
      <c r="A1673" s="49"/>
      <c r="B1673" s="49"/>
      <c r="C1673" s="217"/>
    </row>
    <row r="1674" spans="1:3" x14ac:dyDescent="0.3">
      <c r="A1674" s="49"/>
      <c r="B1674" s="49"/>
      <c r="C1674" s="217"/>
    </row>
    <row r="1675" spans="1:3" x14ac:dyDescent="0.3">
      <c r="A1675" s="49"/>
      <c r="B1675" s="49"/>
      <c r="C1675" s="217"/>
    </row>
    <row r="1676" spans="1:3" x14ac:dyDescent="0.3">
      <c r="A1676" s="49"/>
      <c r="B1676" s="49"/>
      <c r="C1676" s="217"/>
    </row>
    <row r="1677" spans="1:3" x14ac:dyDescent="0.3">
      <c r="A1677" s="49"/>
      <c r="B1677" s="49"/>
      <c r="C1677" s="217"/>
    </row>
    <row r="1678" spans="1:3" x14ac:dyDescent="0.3">
      <c r="A1678" s="49"/>
      <c r="B1678" s="49"/>
      <c r="C1678" s="217"/>
    </row>
    <row r="1679" spans="1:3" x14ac:dyDescent="0.3">
      <c r="A1679" s="49"/>
      <c r="B1679" s="49"/>
      <c r="C1679" s="217"/>
    </row>
    <row r="1680" spans="1:3" x14ac:dyDescent="0.3">
      <c r="A1680" s="49"/>
      <c r="B1680" s="49"/>
      <c r="C1680" s="217"/>
    </row>
    <row r="1681" spans="1:3" x14ac:dyDescent="0.3">
      <c r="A1681" s="49"/>
      <c r="B1681" s="49"/>
      <c r="C1681" s="217"/>
    </row>
    <row r="1682" spans="1:3" x14ac:dyDescent="0.3">
      <c r="A1682" s="49"/>
      <c r="B1682" s="49"/>
      <c r="C1682" s="217"/>
    </row>
    <row r="1683" spans="1:3" x14ac:dyDescent="0.3">
      <c r="A1683" s="49"/>
      <c r="B1683" s="49"/>
      <c r="C1683" s="217"/>
    </row>
    <row r="1684" spans="1:3" x14ac:dyDescent="0.3">
      <c r="A1684" s="49"/>
      <c r="B1684" s="49"/>
      <c r="C1684" s="217"/>
    </row>
    <row r="1685" spans="1:3" x14ac:dyDescent="0.3">
      <c r="A1685" s="49"/>
      <c r="B1685" s="49"/>
      <c r="C1685" s="217"/>
    </row>
    <row r="1686" spans="1:3" x14ac:dyDescent="0.3">
      <c r="A1686" s="49"/>
      <c r="B1686" s="49"/>
      <c r="C1686" s="217"/>
    </row>
    <row r="1687" spans="1:3" x14ac:dyDescent="0.3">
      <c r="A1687" s="49"/>
      <c r="B1687" s="49"/>
      <c r="C1687" s="217"/>
    </row>
    <row r="1688" spans="1:3" x14ac:dyDescent="0.3">
      <c r="A1688" s="49"/>
      <c r="B1688" s="49"/>
      <c r="C1688" s="217"/>
    </row>
    <row r="1689" spans="1:3" x14ac:dyDescent="0.3">
      <c r="A1689" s="49"/>
      <c r="B1689" s="49"/>
      <c r="C1689" s="217"/>
    </row>
    <row r="1690" spans="1:3" x14ac:dyDescent="0.3">
      <c r="A1690" s="49"/>
      <c r="B1690" s="49"/>
      <c r="C1690" s="217"/>
    </row>
    <row r="1691" spans="1:3" x14ac:dyDescent="0.3">
      <c r="A1691" s="49"/>
      <c r="B1691" s="49"/>
      <c r="C1691" s="217"/>
    </row>
    <row r="1692" spans="1:3" x14ac:dyDescent="0.3">
      <c r="A1692" s="49"/>
      <c r="B1692" s="49"/>
      <c r="C1692" s="217"/>
    </row>
    <row r="1693" spans="1:3" x14ac:dyDescent="0.3">
      <c r="A1693" s="49"/>
      <c r="B1693" s="49"/>
      <c r="C1693" s="217"/>
    </row>
    <row r="1694" spans="1:3" x14ac:dyDescent="0.3">
      <c r="A1694" s="49"/>
      <c r="B1694" s="49"/>
      <c r="C1694" s="217"/>
    </row>
    <row r="1695" spans="1:3" x14ac:dyDescent="0.3">
      <c r="A1695" s="49"/>
      <c r="B1695" s="49"/>
      <c r="C1695" s="217"/>
    </row>
    <row r="1696" spans="1:3" x14ac:dyDescent="0.3">
      <c r="A1696" s="49"/>
      <c r="B1696" s="49"/>
      <c r="C1696" s="217"/>
    </row>
    <row r="1697" spans="1:3" x14ac:dyDescent="0.3">
      <c r="A1697" s="49"/>
      <c r="B1697" s="49"/>
      <c r="C1697" s="217"/>
    </row>
    <row r="1698" spans="1:3" x14ac:dyDescent="0.3">
      <c r="A1698" s="49"/>
      <c r="B1698" s="49"/>
      <c r="C1698" s="217"/>
    </row>
    <row r="1699" spans="1:3" x14ac:dyDescent="0.3">
      <c r="A1699" s="49"/>
      <c r="B1699" s="49"/>
      <c r="C1699" s="217"/>
    </row>
    <row r="1700" spans="1:3" x14ac:dyDescent="0.3">
      <c r="A1700" s="49"/>
      <c r="B1700" s="49"/>
      <c r="C1700" s="217"/>
    </row>
    <row r="1701" spans="1:3" x14ac:dyDescent="0.3">
      <c r="A1701" s="49"/>
      <c r="B1701" s="49"/>
      <c r="C1701" s="217"/>
    </row>
    <row r="1702" spans="1:3" x14ac:dyDescent="0.3">
      <c r="A1702" s="49"/>
      <c r="B1702" s="49"/>
      <c r="C1702" s="217"/>
    </row>
    <row r="1703" spans="1:3" x14ac:dyDescent="0.3">
      <c r="A1703" s="49"/>
      <c r="B1703" s="49"/>
      <c r="C1703" s="217"/>
    </row>
    <row r="1704" spans="1:3" x14ac:dyDescent="0.3">
      <c r="A1704" s="49"/>
      <c r="B1704" s="49"/>
      <c r="C1704" s="217"/>
    </row>
    <row r="1705" spans="1:3" x14ac:dyDescent="0.3">
      <c r="A1705" s="49"/>
      <c r="B1705" s="49"/>
      <c r="C1705" s="217"/>
    </row>
    <row r="1706" spans="1:3" x14ac:dyDescent="0.3">
      <c r="A1706" s="49"/>
      <c r="B1706" s="49"/>
      <c r="C1706" s="217"/>
    </row>
    <row r="1707" spans="1:3" x14ac:dyDescent="0.3">
      <c r="A1707" s="49"/>
      <c r="B1707" s="49"/>
      <c r="C1707" s="217"/>
    </row>
    <row r="1708" spans="1:3" x14ac:dyDescent="0.3">
      <c r="A1708" s="49"/>
      <c r="B1708" s="49"/>
      <c r="C1708" s="217"/>
    </row>
    <row r="1709" spans="1:3" x14ac:dyDescent="0.3">
      <c r="A1709" s="49"/>
      <c r="B1709" s="49"/>
      <c r="C1709" s="217"/>
    </row>
    <row r="1710" spans="1:3" x14ac:dyDescent="0.3">
      <c r="A1710" s="49"/>
      <c r="B1710" s="49"/>
      <c r="C1710" s="217"/>
    </row>
    <row r="1711" spans="1:3" x14ac:dyDescent="0.3">
      <c r="A1711" s="49"/>
      <c r="B1711" s="49"/>
      <c r="C1711" s="217"/>
    </row>
    <row r="1712" spans="1:3" x14ac:dyDescent="0.3">
      <c r="A1712" s="49"/>
      <c r="B1712" s="49"/>
      <c r="C1712" s="217"/>
    </row>
    <row r="1713" spans="1:3" x14ac:dyDescent="0.3">
      <c r="A1713" s="49"/>
      <c r="B1713" s="49"/>
      <c r="C1713" s="217"/>
    </row>
    <row r="1714" spans="1:3" x14ac:dyDescent="0.3">
      <c r="A1714" s="49"/>
      <c r="B1714" s="49"/>
      <c r="C1714" s="217"/>
    </row>
    <row r="1715" spans="1:3" x14ac:dyDescent="0.3">
      <c r="A1715" s="49"/>
      <c r="B1715" s="49"/>
      <c r="C1715" s="217"/>
    </row>
    <row r="1716" spans="1:3" x14ac:dyDescent="0.3">
      <c r="A1716" s="49"/>
      <c r="B1716" s="49"/>
      <c r="C1716" s="217"/>
    </row>
    <row r="1717" spans="1:3" x14ac:dyDescent="0.3">
      <c r="A1717" s="49"/>
      <c r="B1717" s="49"/>
      <c r="C1717" s="217"/>
    </row>
    <row r="1718" spans="1:3" x14ac:dyDescent="0.3">
      <c r="A1718" s="49"/>
      <c r="B1718" s="49"/>
      <c r="C1718" s="217"/>
    </row>
    <row r="1719" spans="1:3" x14ac:dyDescent="0.3">
      <c r="A1719" s="49"/>
      <c r="B1719" s="49"/>
      <c r="C1719" s="217"/>
    </row>
    <row r="1720" spans="1:3" x14ac:dyDescent="0.3">
      <c r="A1720" s="49"/>
      <c r="B1720" s="49"/>
      <c r="C1720" s="217"/>
    </row>
    <row r="1721" spans="1:3" x14ac:dyDescent="0.3">
      <c r="A1721" s="49"/>
      <c r="B1721" s="49"/>
      <c r="C1721" s="217"/>
    </row>
    <row r="1722" spans="1:3" x14ac:dyDescent="0.3">
      <c r="A1722" s="49"/>
      <c r="B1722" s="49"/>
      <c r="C1722" s="217"/>
    </row>
    <row r="1723" spans="1:3" x14ac:dyDescent="0.3">
      <c r="A1723" s="49"/>
      <c r="B1723" s="49"/>
      <c r="C1723" s="217"/>
    </row>
    <row r="1724" spans="1:3" x14ac:dyDescent="0.3">
      <c r="A1724" s="49"/>
      <c r="B1724" s="49"/>
      <c r="C1724" s="217"/>
    </row>
    <row r="1725" spans="1:3" x14ac:dyDescent="0.3">
      <c r="A1725" s="49"/>
      <c r="B1725" s="49"/>
      <c r="C1725" s="217"/>
    </row>
    <row r="1726" spans="1:3" x14ac:dyDescent="0.3">
      <c r="A1726" s="49"/>
      <c r="B1726" s="49"/>
      <c r="C1726" s="217"/>
    </row>
    <row r="1727" spans="1:3" x14ac:dyDescent="0.3">
      <c r="A1727" s="49"/>
      <c r="B1727" s="49"/>
      <c r="C1727" s="217"/>
    </row>
    <row r="1728" spans="1:3" x14ac:dyDescent="0.3">
      <c r="A1728" s="49"/>
      <c r="B1728" s="49"/>
      <c r="C1728" s="217"/>
    </row>
    <row r="1729" spans="1:3" x14ac:dyDescent="0.3">
      <c r="A1729" s="49"/>
      <c r="B1729" s="49"/>
      <c r="C1729" s="217"/>
    </row>
    <row r="1730" spans="1:3" x14ac:dyDescent="0.3">
      <c r="A1730" s="49"/>
      <c r="B1730" s="49"/>
      <c r="C1730" s="217"/>
    </row>
    <row r="1731" spans="1:3" x14ac:dyDescent="0.3">
      <c r="A1731" s="49"/>
      <c r="B1731" s="49"/>
      <c r="C1731" s="217"/>
    </row>
    <row r="1732" spans="1:3" x14ac:dyDescent="0.3">
      <c r="A1732" s="49"/>
      <c r="B1732" s="49"/>
      <c r="C1732" s="217"/>
    </row>
    <row r="1733" spans="1:3" x14ac:dyDescent="0.3">
      <c r="A1733" s="49"/>
      <c r="B1733" s="49"/>
      <c r="C1733" s="217"/>
    </row>
    <row r="1734" spans="1:3" x14ac:dyDescent="0.3">
      <c r="A1734" s="49"/>
      <c r="B1734" s="49"/>
      <c r="C1734" s="217"/>
    </row>
    <row r="1735" spans="1:3" x14ac:dyDescent="0.3">
      <c r="A1735" s="49"/>
      <c r="B1735" s="49"/>
      <c r="C1735" s="217"/>
    </row>
    <row r="1736" spans="1:3" x14ac:dyDescent="0.3">
      <c r="A1736" s="49"/>
      <c r="B1736" s="49"/>
      <c r="C1736" s="217"/>
    </row>
    <row r="1737" spans="1:3" x14ac:dyDescent="0.3">
      <c r="A1737" s="49"/>
      <c r="B1737" s="49"/>
      <c r="C1737" s="217"/>
    </row>
    <row r="1738" spans="1:3" x14ac:dyDescent="0.3">
      <c r="A1738" s="49"/>
      <c r="B1738" s="49"/>
      <c r="C1738" s="217"/>
    </row>
    <row r="1739" spans="1:3" x14ac:dyDescent="0.3">
      <c r="A1739" s="49"/>
      <c r="B1739" s="49"/>
      <c r="C1739" s="217"/>
    </row>
    <row r="1740" spans="1:3" x14ac:dyDescent="0.3">
      <c r="A1740" s="49"/>
      <c r="B1740" s="49"/>
      <c r="C1740" s="217"/>
    </row>
    <row r="1741" spans="1:3" x14ac:dyDescent="0.3">
      <c r="A1741" s="49"/>
      <c r="B1741" s="49"/>
      <c r="C1741" s="217"/>
    </row>
    <row r="1742" spans="1:3" x14ac:dyDescent="0.3">
      <c r="A1742" s="49"/>
      <c r="B1742" s="49"/>
      <c r="C1742" s="217"/>
    </row>
    <row r="1743" spans="1:3" x14ac:dyDescent="0.3">
      <c r="A1743" s="49"/>
      <c r="B1743" s="49"/>
      <c r="C1743" s="217"/>
    </row>
    <row r="1744" spans="1:3" x14ac:dyDescent="0.3">
      <c r="A1744" s="49"/>
      <c r="B1744" s="49"/>
      <c r="C1744" s="217"/>
    </row>
    <row r="1745" spans="1:3" x14ac:dyDescent="0.3">
      <c r="A1745" s="49"/>
      <c r="B1745" s="49"/>
      <c r="C1745" s="217"/>
    </row>
    <row r="1746" spans="1:3" x14ac:dyDescent="0.3">
      <c r="A1746" s="49"/>
      <c r="B1746" s="49"/>
      <c r="C1746" s="217"/>
    </row>
    <row r="1747" spans="1:3" x14ac:dyDescent="0.3">
      <c r="A1747" s="49"/>
      <c r="B1747" s="49"/>
      <c r="C1747" s="217"/>
    </row>
    <row r="1748" spans="1:3" x14ac:dyDescent="0.3">
      <c r="A1748" s="49"/>
      <c r="B1748" s="49"/>
      <c r="C1748" s="217"/>
    </row>
    <row r="1749" spans="1:3" x14ac:dyDescent="0.3">
      <c r="A1749" s="49"/>
      <c r="B1749" s="49"/>
      <c r="C1749" s="217"/>
    </row>
    <row r="1750" spans="1:3" x14ac:dyDescent="0.3">
      <c r="A1750" s="49"/>
      <c r="B1750" s="49"/>
      <c r="C1750" s="217"/>
    </row>
    <row r="1751" spans="1:3" x14ac:dyDescent="0.3">
      <c r="A1751" s="49"/>
      <c r="B1751" s="49"/>
      <c r="C1751" s="217"/>
    </row>
    <row r="1752" spans="1:3" x14ac:dyDescent="0.3">
      <c r="A1752" s="49"/>
      <c r="B1752" s="49"/>
      <c r="C1752" s="217"/>
    </row>
    <row r="1753" spans="1:3" x14ac:dyDescent="0.3">
      <c r="A1753" s="49"/>
      <c r="B1753" s="49"/>
      <c r="C1753" s="217"/>
    </row>
    <row r="1754" spans="1:3" x14ac:dyDescent="0.3">
      <c r="A1754" s="49"/>
      <c r="B1754" s="49"/>
      <c r="C1754" s="217"/>
    </row>
    <row r="1755" spans="1:3" x14ac:dyDescent="0.3">
      <c r="A1755" s="49"/>
      <c r="B1755" s="49"/>
      <c r="C1755" s="217"/>
    </row>
    <row r="1756" spans="1:3" x14ac:dyDescent="0.3">
      <c r="A1756" s="49"/>
      <c r="B1756" s="49"/>
      <c r="C1756" s="217"/>
    </row>
    <row r="1757" spans="1:3" x14ac:dyDescent="0.3">
      <c r="A1757" s="49"/>
      <c r="B1757" s="49"/>
      <c r="C1757" s="217"/>
    </row>
    <row r="1758" spans="1:3" x14ac:dyDescent="0.3">
      <c r="A1758" s="49"/>
      <c r="B1758" s="49"/>
      <c r="C1758" s="217"/>
    </row>
    <row r="1759" spans="1:3" x14ac:dyDescent="0.3">
      <c r="A1759" s="49"/>
      <c r="B1759" s="49"/>
      <c r="C1759" s="217"/>
    </row>
    <row r="1760" spans="1:3" x14ac:dyDescent="0.3">
      <c r="A1760" s="49"/>
      <c r="B1760" s="49"/>
      <c r="C1760" s="217"/>
    </row>
    <row r="1761" spans="1:3" x14ac:dyDescent="0.3">
      <c r="A1761" s="49"/>
      <c r="B1761" s="49"/>
      <c r="C1761" s="217"/>
    </row>
    <row r="1762" spans="1:3" x14ac:dyDescent="0.3">
      <c r="A1762" s="49"/>
      <c r="B1762" s="49"/>
      <c r="C1762" s="217"/>
    </row>
    <row r="1763" spans="1:3" x14ac:dyDescent="0.3">
      <c r="A1763" s="49"/>
      <c r="B1763" s="49"/>
      <c r="C1763" s="217"/>
    </row>
    <row r="1764" spans="1:3" x14ac:dyDescent="0.3">
      <c r="A1764" s="49"/>
      <c r="B1764" s="49"/>
      <c r="C1764" s="217"/>
    </row>
    <row r="1765" spans="1:3" x14ac:dyDescent="0.3">
      <c r="A1765" s="49"/>
      <c r="B1765" s="49"/>
      <c r="C1765" s="217"/>
    </row>
    <row r="1766" spans="1:3" x14ac:dyDescent="0.3">
      <c r="A1766" s="49"/>
      <c r="B1766" s="49"/>
      <c r="C1766" s="217"/>
    </row>
    <row r="1767" spans="1:3" x14ac:dyDescent="0.3">
      <c r="A1767" s="49"/>
      <c r="B1767" s="49"/>
      <c r="C1767" s="217"/>
    </row>
    <row r="1768" spans="1:3" x14ac:dyDescent="0.3">
      <c r="A1768" s="49"/>
      <c r="B1768" s="49"/>
      <c r="C1768" s="217"/>
    </row>
    <row r="1769" spans="1:3" x14ac:dyDescent="0.3">
      <c r="A1769" s="49"/>
      <c r="B1769" s="49"/>
      <c r="C1769" s="217"/>
    </row>
    <row r="1770" spans="1:3" x14ac:dyDescent="0.3">
      <c r="A1770" s="49"/>
      <c r="B1770" s="49"/>
      <c r="C1770" s="217"/>
    </row>
    <row r="1771" spans="1:3" x14ac:dyDescent="0.3">
      <c r="A1771" s="49"/>
      <c r="B1771" s="49"/>
      <c r="C1771" s="217"/>
    </row>
    <row r="1772" spans="1:3" x14ac:dyDescent="0.3">
      <c r="A1772" s="49"/>
      <c r="B1772" s="49"/>
      <c r="C1772" s="217"/>
    </row>
    <row r="1773" spans="1:3" x14ac:dyDescent="0.3">
      <c r="A1773" s="49"/>
      <c r="B1773" s="49"/>
      <c r="C1773" s="217"/>
    </row>
    <row r="1774" spans="1:3" x14ac:dyDescent="0.3">
      <c r="A1774" s="49"/>
      <c r="B1774" s="49"/>
      <c r="C1774" s="217"/>
    </row>
    <row r="1775" spans="1:3" x14ac:dyDescent="0.3">
      <c r="A1775" s="49"/>
      <c r="B1775" s="49"/>
      <c r="C1775" s="217"/>
    </row>
    <row r="1776" spans="1:3" x14ac:dyDescent="0.3">
      <c r="A1776" s="49"/>
      <c r="B1776" s="49"/>
      <c r="C1776" s="217"/>
    </row>
    <row r="1777" spans="1:3" x14ac:dyDescent="0.3">
      <c r="A1777" s="49"/>
      <c r="B1777" s="49"/>
      <c r="C1777" s="217"/>
    </row>
    <row r="1778" spans="1:3" x14ac:dyDescent="0.3">
      <c r="A1778" s="49"/>
      <c r="B1778" s="49"/>
      <c r="C1778" s="217"/>
    </row>
    <row r="1779" spans="1:3" x14ac:dyDescent="0.3">
      <c r="A1779" s="49"/>
      <c r="B1779" s="49"/>
      <c r="C1779" s="217"/>
    </row>
    <row r="1780" spans="1:3" x14ac:dyDescent="0.3">
      <c r="A1780" s="49"/>
      <c r="B1780" s="49"/>
      <c r="C1780" s="217"/>
    </row>
    <row r="1781" spans="1:3" x14ac:dyDescent="0.3">
      <c r="A1781" s="49"/>
      <c r="B1781" s="49"/>
      <c r="C1781" s="217"/>
    </row>
    <row r="1782" spans="1:3" x14ac:dyDescent="0.3">
      <c r="A1782" s="49"/>
      <c r="B1782" s="49"/>
      <c r="C1782" s="217"/>
    </row>
    <row r="1783" spans="1:3" x14ac:dyDescent="0.3">
      <c r="A1783" s="49"/>
      <c r="B1783" s="49"/>
      <c r="C1783" s="217"/>
    </row>
    <row r="1784" spans="1:3" x14ac:dyDescent="0.3">
      <c r="A1784" s="49"/>
      <c r="B1784" s="49"/>
      <c r="C1784" s="217"/>
    </row>
    <row r="1785" spans="1:3" x14ac:dyDescent="0.3">
      <c r="A1785" s="49"/>
      <c r="B1785" s="49"/>
      <c r="C1785" s="217"/>
    </row>
    <row r="1786" spans="1:3" x14ac:dyDescent="0.3">
      <c r="A1786" s="49"/>
      <c r="B1786" s="49"/>
      <c r="C1786" s="217"/>
    </row>
    <row r="1787" spans="1:3" x14ac:dyDescent="0.3">
      <c r="A1787" s="49"/>
      <c r="B1787" s="49"/>
      <c r="C1787" s="217"/>
    </row>
    <row r="1788" spans="1:3" x14ac:dyDescent="0.3">
      <c r="A1788" s="49"/>
      <c r="B1788" s="49"/>
      <c r="C1788" s="217"/>
    </row>
    <row r="1789" spans="1:3" x14ac:dyDescent="0.3">
      <c r="A1789" s="49"/>
      <c r="B1789" s="49"/>
      <c r="C1789" s="217"/>
    </row>
    <row r="1790" spans="1:3" x14ac:dyDescent="0.3">
      <c r="A1790" s="49"/>
      <c r="B1790" s="49"/>
      <c r="C1790" s="217"/>
    </row>
    <row r="1791" spans="1:3" x14ac:dyDescent="0.3">
      <c r="A1791" s="49"/>
      <c r="B1791" s="49"/>
      <c r="C1791" s="217"/>
    </row>
    <row r="1792" spans="1:3" x14ac:dyDescent="0.3">
      <c r="A1792" s="49"/>
      <c r="B1792" s="49"/>
      <c r="C1792" s="217"/>
    </row>
    <row r="1793" spans="1:3" x14ac:dyDescent="0.3">
      <c r="A1793" s="49"/>
      <c r="B1793" s="49"/>
      <c r="C1793" s="217"/>
    </row>
    <row r="1794" spans="1:3" x14ac:dyDescent="0.3">
      <c r="A1794" s="49"/>
      <c r="B1794" s="49"/>
      <c r="C1794" s="217"/>
    </row>
    <row r="1795" spans="1:3" x14ac:dyDescent="0.3">
      <c r="A1795" s="49"/>
      <c r="B1795" s="49"/>
      <c r="C1795" s="217"/>
    </row>
    <row r="1796" spans="1:3" x14ac:dyDescent="0.3">
      <c r="A1796" s="49"/>
      <c r="B1796" s="49"/>
      <c r="C1796" s="217"/>
    </row>
    <row r="1797" spans="1:3" x14ac:dyDescent="0.3">
      <c r="A1797" s="49"/>
      <c r="B1797" s="49"/>
      <c r="C1797" s="217"/>
    </row>
    <row r="1798" spans="1:3" x14ac:dyDescent="0.3">
      <c r="A1798" s="49"/>
      <c r="B1798" s="49"/>
      <c r="C1798" s="217"/>
    </row>
    <row r="1799" spans="1:3" x14ac:dyDescent="0.3">
      <c r="A1799" s="49"/>
      <c r="B1799" s="49"/>
      <c r="C1799" s="217"/>
    </row>
    <row r="1800" spans="1:3" x14ac:dyDescent="0.3">
      <c r="A1800" s="49"/>
      <c r="B1800" s="49"/>
      <c r="C1800" s="217"/>
    </row>
    <row r="1801" spans="1:3" x14ac:dyDescent="0.3">
      <c r="A1801" s="49"/>
      <c r="B1801" s="49"/>
      <c r="C1801" s="217"/>
    </row>
    <row r="1802" spans="1:3" x14ac:dyDescent="0.3">
      <c r="A1802" s="49"/>
      <c r="B1802" s="49"/>
      <c r="C1802" s="217"/>
    </row>
    <row r="1803" spans="1:3" x14ac:dyDescent="0.3">
      <c r="A1803" s="49"/>
      <c r="B1803" s="49"/>
      <c r="C1803" s="217"/>
    </row>
    <row r="1804" spans="1:3" x14ac:dyDescent="0.3">
      <c r="A1804" s="49"/>
      <c r="B1804" s="49"/>
      <c r="C1804" s="217"/>
    </row>
    <row r="1805" spans="1:3" x14ac:dyDescent="0.3">
      <c r="A1805" s="49"/>
      <c r="B1805" s="49"/>
      <c r="C1805" s="217"/>
    </row>
    <row r="1806" spans="1:3" x14ac:dyDescent="0.3">
      <c r="A1806" s="49"/>
      <c r="B1806" s="49"/>
      <c r="C1806" s="217"/>
    </row>
    <row r="1807" spans="1:3" x14ac:dyDescent="0.3">
      <c r="A1807" s="49"/>
      <c r="B1807" s="49"/>
      <c r="C1807" s="217"/>
    </row>
    <row r="1808" spans="1:3" x14ac:dyDescent="0.3">
      <c r="A1808" s="49"/>
      <c r="B1808" s="49"/>
      <c r="C1808" s="217"/>
    </row>
    <row r="1809" spans="1:3" x14ac:dyDescent="0.3">
      <c r="A1809" s="49"/>
      <c r="B1809" s="49"/>
      <c r="C1809" s="217"/>
    </row>
    <row r="1810" spans="1:3" x14ac:dyDescent="0.3">
      <c r="A1810" s="49"/>
      <c r="B1810" s="49"/>
      <c r="C1810" s="217"/>
    </row>
    <row r="1811" spans="1:3" x14ac:dyDescent="0.3">
      <c r="A1811" s="49"/>
      <c r="B1811" s="49"/>
      <c r="C1811" s="217"/>
    </row>
    <row r="1812" spans="1:3" x14ac:dyDescent="0.3">
      <c r="A1812" s="49"/>
      <c r="B1812" s="49"/>
      <c r="C1812" s="217"/>
    </row>
    <row r="1813" spans="1:3" x14ac:dyDescent="0.3">
      <c r="A1813" s="49"/>
      <c r="B1813" s="49"/>
      <c r="C1813" s="217"/>
    </row>
    <row r="1814" spans="1:3" x14ac:dyDescent="0.3">
      <c r="A1814" s="49"/>
      <c r="B1814" s="49"/>
      <c r="C1814" s="217"/>
    </row>
    <row r="1815" spans="1:3" x14ac:dyDescent="0.3">
      <c r="A1815" s="49"/>
      <c r="B1815" s="49"/>
      <c r="C1815" s="217"/>
    </row>
    <row r="1816" spans="1:3" x14ac:dyDescent="0.3">
      <c r="A1816" s="49"/>
      <c r="B1816" s="49"/>
      <c r="C1816" s="217"/>
    </row>
    <row r="1817" spans="1:3" x14ac:dyDescent="0.3">
      <c r="A1817" s="49"/>
      <c r="B1817" s="49"/>
      <c r="C1817" s="217"/>
    </row>
    <row r="1818" spans="1:3" x14ac:dyDescent="0.3">
      <c r="A1818" s="49"/>
      <c r="B1818" s="49"/>
      <c r="C1818" s="217"/>
    </row>
    <row r="1819" spans="1:3" x14ac:dyDescent="0.3">
      <c r="A1819" s="49"/>
      <c r="B1819" s="49"/>
      <c r="C1819" s="217"/>
    </row>
    <row r="1820" spans="1:3" x14ac:dyDescent="0.3">
      <c r="A1820" s="49"/>
      <c r="B1820" s="49"/>
      <c r="C1820" s="217"/>
    </row>
    <row r="1821" spans="1:3" x14ac:dyDescent="0.3">
      <c r="A1821" s="49"/>
      <c r="B1821" s="49"/>
      <c r="C1821" s="217"/>
    </row>
    <row r="1822" spans="1:3" x14ac:dyDescent="0.3">
      <c r="A1822" s="49"/>
      <c r="B1822" s="49"/>
      <c r="C1822" s="217"/>
    </row>
    <row r="1823" spans="1:3" x14ac:dyDescent="0.3">
      <c r="A1823" s="49"/>
      <c r="B1823" s="49"/>
      <c r="C1823" s="217"/>
    </row>
    <row r="1824" spans="1:3" x14ac:dyDescent="0.3">
      <c r="A1824" s="49"/>
      <c r="B1824" s="49"/>
      <c r="C1824" s="217"/>
    </row>
    <row r="1825" spans="1:3" x14ac:dyDescent="0.3">
      <c r="A1825" s="49"/>
      <c r="B1825" s="49"/>
      <c r="C1825" s="217"/>
    </row>
    <row r="1826" spans="1:3" x14ac:dyDescent="0.3">
      <c r="A1826" s="49"/>
      <c r="B1826" s="49"/>
      <c r="C1826" s="217"/>
    </row>
    <row r="1827" spans="1:3" x14ac:dyDescent="0.3">
      <c r="A1827" s="49"/>
      <c r="B1827" s="49"/>
      <c r="C1827" s="217"/>
    </row>
    <row r="1828" spans="1:3" x14ac:dyDescent="0.3">
      <c r="A1828" s="49"/>
      <c r="B1828" s="49"/>
      <c r="C1828" s="217"/>
    </row>
    <row r="1829" spans="1:3" x14ac:dyDescent="0.3">
      <c r="A1829" s="49"/>
      <c r="B1829" s="49"/>
      <c r="C1829" s="217"/>
    </row>
    <row r="1830" spans="1:3" x14ac:dyDescent="0.3">
      <c r="A1830" s="49"/>
      <c r="B1830" s="49"/>
      <c r="C1830" s="217"/>
    </row>
    <row r="1831" spans="1:3" x14ac:dyDescent="0.3">
      <c r="A1831" s="49"/>
      <c r="B1831" s="49"/>
      <c r="C1831" s="217"/>
    </row>
    <row r="1832" spans="1:3" x14ac:dyDescent="0.3">
      <c r="A1832" s="49"/>
      <c r="B1832" s="49"/>
      <c r="C1832" s="217"/>
    </row>
    <row r="1833" spans="1:3" x14ac:dyDescent="0.3">
      <c r="A1833" s="49"/>
      <c r="B1833" s="49"/>
      <c r="C1833" s="217"/>
    </row>
    <row r="1834" spans="1:3" x14ac:dyDescent="0.3">
      <c r="A1834" s="49"/>
      <c r="B1834" s="49"/>
      <c r="C1834" s="217"/>
    </row>
    <row r="1835" spans="1:3" x14ac:dyDescent="0.3">
      <c r="A1835" s="49"/>
      <c r="B1835" s="49"/>
      <c r="C1835" s="217"/>
    </row>
    <row r="1836" spans="1:3" x14ac:dyDescent="0.3">
      <c r="A1836" s="49"/>
      <c r="B1836" s="49"/>
      <c r="C1836" s="217"/>
    </row>
    <row r="1837" spans="1:3" x14ac:dyDescent="0.3">
      <c r="A1837" s="49"/>
      <c r="B1837" s="49"/>
      <c r="C1837" s="217"/>
    </row>
    <row r="1838" spans="1:3" x14ac:dyDescent="0.3">
      <c r="A1838" s="49"/>
      <c r="B1838" s="49"/>
      <c r="C1838" s="217"/>
    </row>
    <row r="1839" spans="1:3" x14ac:dyDescent="0.3">
      <c r="A1839" s="49"/>
      <c r="B1839" s="49"/>
      <c r="C1839" s="217"/>
    </row>
    <row r="1840" spans="1:3" x14ac:dyDescent="0.3">
      <c r="A1840" s="49"/>
      <c r="B1840" s="49"/>
      <c r="C1840" s="217"/>
    </row>
    <row r="1841" spans="1:3" x14ac:dyDescent="0.3">
      <c r="A1841" s="49"/>
      <c r="B1841" s="49"/>
      <c r="C1841" s="217"/>
    </row>
    <row r="1842" spans="1:3" x14ac:dyDescent="0.3">
      <c r="A1842" s="49"/>
      <c r="B1842" s="49"/>
      <c r="C1842" s="217"/>
    </row>
    <row r="1843" spans="1:3" x14ac:dyDescent="0.3">
      <c r="A1843" s="49"/>
      <c r="B1843" s="49"/>
      <c r="C1843" s="217"/>
    </row>
    <row r="1844" spans="1:3" x14ac:dyDescent="0.3">
      <c r="A1844" s="49"/>
      <c r="B1844" s="49"/>
      <c r="C1844" s="217"/>
    </row>
    <row r="1845" spans="1:3" x14ac:dyDescent="0.3">
      <c r="A1845" s="49"/>
      <c r="B1845" s="49"/>
      <c r="C1845" s="217"/>
    </row>
    <row r="1846" spans="1:3" x14ac:dyDescent="0.3">
      <c r="A1846" s="49"/>
      <c r="B1846" s="49"/>
      <c r="C1846" s="217"/>
    </row>
    <row r="1847" spans="1:3" x14ac:dyDescent="0.3">
      <c r="A1847" s="49"/>
      <c r="B1847" s="49"/>
      <c r="C1847" s="217"/>
    </row>
    <row r="1848" spans="1:3" x14ac:dyDescent="0.3">
      <c r="A1848" s="49"/>
      <c r="B1848" s="49"/>
      <c r="C1848" s="217"/>
    </row>
    <row r="1849" spans="1:3" x14ac:dyDescent="0.3">
      <c r="A1849" s="49"/>
      <c r="B1849" s="49"/>
      <c r="C1849" s="217"/>
    </row>
    <row r="1850" spans="1:3" x14ac:dyDescent="0.3">
      <c r="A1850" s="49"/>
      <c r="B1850" s="49"/>
      <c r="C1850" s="217"/>
    </row>
    <row r="1851" spans="1:3" x14ac:dyDescent="0.3">
      <c r="A1851" s="49"/>
      <c r="B1851" s="49"/>
      <c r="C1851" s="217"/>
    </row>
    <row r="1852" spans="1:3" x14ac:dyDescent="0.3">
      <c r="A1852" s="49"/>
      <c r="B1852" s="49"/>
      <c r="C1852" s="217"/>
    </row>
    <row r="1853" spans="1:3" x14ac:dyDescent="0.3">
      <c r="A1853" s="49"/>
      <c r="B1853" s="49"/>
      <c r="C1853" s="217"/>
    </row>
    <row r="1854" spans="1:3" x14ac:dyDescent="0.3">
      <c r="A1854" s="49"/>
      <c r="B1854" s="49"/>
      <c r="C1854" s="217"/>
    </row>
    <row r="1855" spans="1:3" x14ac:dyDescent="0.3">
      <c r="A1855" s="49"/>
      <c r="B1855" s="49"/>
      <c r="C1855" s="217"/>
    </row>
    <row r="1856" spans="1:3" x14ac:dyDescent="0.3">
      <c r="A1856" s="49"/>
      <c r="B1856" s="49"/>
      <c r="C1856" s="217"/>
    </row>
    <row r="1857" spans="1:3" x14ac:dyDescent="0.3">
      <c r="A1857" s="49"/>
      <c r="B1857" s="49"/>
      <c r="C1857" s="217"/>
    </row>
    <row r="1858" spans="1:3" x14ac:dyDescent="0.3">
      <c r="A1858" s="49"/>
      <c r="B1858" s="49"/>
      <c r="C1858" s="217"/>
    </row>
    <row r="1859" spans="1:3" x14ac:dyDescent="0.3">
      <c r="A1859" s="49"/>
      <c r="B1859" s="49"/>
      <c r="C1859" s="217"/>
    </row>
    <row r="1860" spans="1:3" x14ac:dyDescent="0.3">
      <c r="A1860" s="49"/>
      <c r="B1860" s="49"/>
      <c r="C1860" s="217"/>
    </row>
    <row r="1861" spans="1:3" x14ac:dyDescent="0.3">
      <c r="A1861" s="49"/>
      <c r="B1861" s="49"/>
      <c r="C1861" s="217"/>
    </row>
    <row r="1862" spans="1:3" x14ac:dyDescent="0.3">
      <c r="A1862" s="49"/>
      <c r="B1862" s="49"/>
      <c r="C1862" s="217"/>
    </row>
    <row r="1863" spans="1:3" x14ac:dyDescent="0.3">
      <c r="A1863" s="49"/>
      <c r="B1863" s="49"/>
      <c r="C1863" s="217"/>
    </row>
    <row r="1864" spans="1:3" x14ac:dyDescent="0.3">
      <c r="A1864" s="49"/>
      <c r="B1864" s="49"/>
      <c r="C1864" s="217"/>
    </row>
    <row r="1865" spans="1:3" x14ac:dyDescent="0.3">
      <c r="A1865" s="49"/>
      <c r="B1865" s="49"/>
      <c r="C1865" s="217"/>
    </row>
    <row r="1866" spans="1:3" x14ac:dyDescent="0.3">
      <c r="A1866" s="49"/>
      <c r="B1866" s="49"/>
      <c r="C1866" s="217"/>
    </row>
    <row r="1867" spans="1:3" x14ac:dyDescent="0.3">
      <c r="A1867" s="49"/>
      <c r="B1867" s="49"/>
      <c r="C1867" s="217"/>
    </row>
    <row r="1868" spans="1:3" x14ac:dyDescent="0.3">
      <c r="A1868" s="49"/>
      <c r="B1868" s="49"/>
      <c r="C1868" s="217"/>
    </row>
    <row r="1869" spans="1:3" x14ac:dyDescent="0.3">
      <c r="A1869" s="49"/>
      <c r="B1869" s="49"/>
      <c r="C1869" s="217"/>
    </row>
    <row r="1870" spans="1:3" x14ac:dyDescent="0.3">
      <c r="A1870" s="49"/>
      <c r="B1870" s="49"/>
      <c r="C1870" s="217"/>
    </row>
    <row r="1871" spans="1:3" x14ac:dyDescent="0.3">
      <c r="A1871" s="49"/>
      <c r="B1871" s="49"/>
      <c r="C1871" s="217"/>
    </row>
    <row r="1872" spans="1:3" x14ac:dyDescent="0.3">
      <c r="A1872" s="49"/>
      <c r="B1872" s="49"/>
      <c r="C1872" s="217"/>
    </row>
    <row r="1873" spans="1:3" x14ac:dyDescent="0.3">
      <c r="A1873" s="49"/>
      <c r="B1873" s="49"/>
      <c r="C1873" s="217"/>
    </row>
    <row r="1874" spans="1:3" x14ac:dyDescent="0.3">
      <c r="A1874" s="49"/>
      <c r="B1874" s="49"/>
      <c r="C1874" s="217"/>
    </row>
    <row r="1875" spans="1:3" x14ac:dyDescent="0.3">
      <c r="A1875" s="49"/>
      <c r="B1875" s="49"/>
      <c r="C1875" s="217"/>
    </row>
    <row r="1876" spans="1:3" x14ac:dyDescent="0.3">
      <c r="A1876" s="49"/>
      <c r="B1876" s="49"/>
      <c r="C1876" s="217"/>
    </row>
    <row r="1877" spans="1:3" x14ac:dyDescent="0.3">
      <c r="A1877" s="49"/>
      <c r="B1877" s="49"/>
      <c r="C1877" s="217"/>
    </row>
    <row r="1878" spans="1:3" x14ac:dyDescent="0.3">
      <c r="A1878" s="49"/>
      <c r="B1878" s="49"/>
      <c r="C1878" s="217"/>
    </row>
    <row r="1879" spans="1:3" x14ac:dyDescent="0.3">
      <c r="A1879" s="49"/>
      <c r="B1879" s="49"/>
      <c r="C1879" s="217"/>
    </row>
    <row r="1880" spans="1:3" x14ac:dyDescent="0.3">
      <c r="A1880" s="49"/>
      <c r="B1880" s="49"/>
      <c r="C1880" s="217"/>
    </row>
    <row r="1881" spans="1:3" x14ac:dyDescent="0.3">
      <c r="A1881" s="49"/>
      <c r="B1881" s="49"/>
      <c r="C1881" s="217"/>
    </row>
    <row r="1882" spans="1:3" x14ac:dyDescent="0.3">
      <c r="A1882" s="49"/>
      <c r="B1882" s="49"/>
      <c r="C1882" s="217"/>
    </row>
    <row r="1883" spans="1:3" x14ac:dyDescent="0.3">
      <c r="A1883" s="49"/>
      <c r="B1883" s="49"/>
      <c r="C1883" s="217"/>
    </row>
    <row r="1884" spans="1:3" x14ac:dyDescent="0.3">
      <c r="A1884" s="49"/>
      <c r="B1884" s="49"/>
      <c r="C1884" s="217"/>
    </row>
    <row r="1885" spans="1:3" x14ac:dyDescent="0.3">
      <c r="A1885" s="49"/>
      <c r="B1885" s="49"/>
      <c r="C1885" s="217"/>
    </row>
    <row r="1886" spans="1:3" x14ac:dyDescent="0.3">
      <c r="A1886" s="49"/>
      <c r="B1886" s="49"/>
      <c r="C1886" s="217"/>
    </row>
    <row r="1887" spans="1:3" x14ac:dyDescent="0.3">
      <c r="A1887" s="49"/>
      <c r="B1887" s="49"/>
      <c r="C1887" s="217"/>
    </row>
    <row r="1888" spans="1:3" x14ac:dyDescent="0.3">
      <c r="A1888" s="49"/>
      <c r="B1888" s="49"/>
      <c r="C1888" s="217"/>
    </row>
    <row r="1889" spans="1:3" x14ac:dyDescent="0.3">
      <c r="A1889" s="49"/>
      <c r="B1889" s="49"/>
      <c r="C1889" s="217"/>
    </row>
    <row r="1890" spans="1:3" x14ac:dyDescent="0.3">
      <c r="A1890" s="49"/>
      <c r="B1890" s="49"/>
      <c r="C1890" s="217"/>
    </row>
    <row r="1891" spans="1:3" x14ac:dyDescent="0.3">
      <c r="A1891" s="49"/>
      <c r="B1891" s="49"/>
      <c r="C1891" s="217"/>
    </row>
    <row r="1892" spans="1:3" x14ac:dyDescent="0.3">
      <c r="A1892" s="49"/>
      <c r="B1892" s="49"/>
      <c r="C1892" s="217"/>
    </row>
    <row r="1893" spans="1:3" x14ac:dyDescent="0.3">
      <c r="A1893" s="49"/>
      <c r="B1893" s="49"/>
      <c r="C1893" s="217"/>
    </row>
    <row r="1894" spans="1:3" x14ac:dyDescent="0.3">
      <c r="A1894" s="49"/>
      <c r="B1894" s="49"/>
      <c r="C1894" s="217"/>
    </row>
    <row r="1895" spans="1:3" x14ac:dyDescent="0.3">
      <c r="A1895" s="49"/>
      <c r="B1895" s="49"/>
      <c r="C1895" s="217"/>
    </row>
    <row r="1896" spans="1:3" x14ac:dyDescent="0.3">
      <c r="A1896" s="49"/>
      <c r="B1896" s="49"/>
      <c r="C1896" s="217"/>
    </row>
    <row r="1897" spans="1:3" x14ac:dyDescent="0.3">
      <c r="A1897" s="49"/>
      <c r="B1897" s="49"/>
      <c r="C1897" s="217"/>
    </row>
    <row r="1898" spans="1:3" x14ac:dyDescent="0.3">
      <c r="A1898" s="49"/>
      <c r="B1898" s="49"/>
      <c r="C1898" s="217"/>
    </row>
    <row r="1899" spans="1:3" x14ac:dyDescent="0.3">
      <c r="A1899" s="49"/>
      <c r="B1899" s="49"/>
      <c r="C1899" s="217"/>
    </row>
    <row r="1900" spans="1:3" x14ac:dyDescent="0.3">
      <c r="A1900" s="49"/>
      <c r="B1900" s="49"/>
      <c r="C1900" s="217"/>
    </row>
    <row r="1901" spans="1:3" x14ac:dyDescent="0.3">
      <c r="A1901" s="49"/>
      <c r="B1901" s="49"/>
      <c r="C1901" s="217"/>
    </row>
    <row r="1902" spans="1:3" x14ac:dyDescent="0.3">
      <c r="A1902" s="49"/>
      <c r="B1902" s="49"/>
      <c r="C1902" s="217"/>
    </row>
    <row r="1903" spans="1:3" x14ac:dyDescent="0.3">
      <c r="A1903" s="49"/>
      <c r="B1903" s="49"/>
      <c r="C1903" s="217"/>
    </row>
    <row r="1904" spans="1:3" x14ac:dyDescent="0.3">
      <c r="A1904" s="49"/>
      <c r="B1904" s="49"/>
      <c r="C1904" s="217"/>
    </row>
    <row r="1905" spans="1:3" x14ac:dyDescent="0.3">
      <c r="A1905" s="49"/>
      <c r="B1905" s="49"/>
      <c r="C1905" s="217"/>
    </row>
    <row r="1906" spans="1:3" x14ac:dyDescent="0.3">
      <c r="A1906" s="49"/>
      <c r="B1906" s="49"/>
      <c r="C1906" s="217"/>
    </row>
    <row r="1907" spans="1:3" x14ac:dyDescent="0.3">
      <c r="A1907" s="49"/>
      <c r="B1907" s="49"/>
      <c r="C1907" s="217"/>
    </row>
    <row r="1908" spans="1:3" x14ac:dyDescent="0.3">
      <c r="A1908" s="49"/>
      <c r="B1908" s="49"/>
      <c r="C1908" s="217"/>
    </row>
    <row r="1909" spans="1:3" x14ac:dyDescent="0.3">
      <c r="A1909" s="49"/>
      <c r="B1909" s="49"/>
      <c r="C1909" s="217"/>
    </row>
    <row r="1910" spans="1:3" x14ac:dyDescent="0.3">
      <c r="A1910" s="49"/>
      <c r="B1910" s="49"/>
      <c r="C1910" s="217"/>
    </row>
    <row r="1911" spans="1:3" x14ac:dyDescent="0.3">
      <c r="A1911" s="49"/>
      <c r="B1911" s="49"/>
      <c r="C1911" s="217"/>
    </row>
    <row r="1912" spans="1:3" x14ac:dyDescent="0.3">
      <c r="A1912" s="49"/>
      <c r="B1912" s="49"/>
      <c r="C1912" s="217"/>
    </row>
    <row r="1913" spans="1:3" x14ac:dyDescent="0.3">
      <c r="A1913" s="49"/>
      <c r="B1913" s="49"/>
      <c r="C1913" s="217"/>
    </row>
    <row r="1914" spans="1:3" x14ac:dyDescent="0.3">
      <c r="A1914" s="49"/>
      <c r="B1914" s="49"/>
      <c r="C1914" s="217"/>
    </row>
    <row r="1915" spans="1:3" x14ac:dyDescent="0.3">
      <c r="A1915" s="49"/>
      <c r="B1915" s="49"/>
      <c r="C1915" s="217"/>
    </row>
    <row r="1916" spans="1:3" x14ac:dyDescent="0.3">
      <c r="A1916" s="49"/>
      <c r="B1916" s="49"/>
      <c r="C1916" s="217"/>
    </row>
    <row r="1917" spans="1:3" x14ac:dyDescent="0.3">
      <c r="A1917" s="49"/>
      <c r="B1917" s="49"/>
      <c r="C1917" s="217"/>
    </row>
    <row r="1918" spans="1:3" x14ac:dyDescent="0.3">
      <c r="A1918" s="49"/>
      <c r="B1918" s="49"/>
      <c r="C1918" s="217"/>
    </row>
    <row r="1919" spans="1:3" x14ac:dyDescent="0.3">
      <c r="A1919" s="49"/>
      <c r="B1919" s="49"/>
      <c r="C1919" s="217"/>
    </row>
    <row r="1920" spans="1:3" x14ac:dyDescent="0.3">
      <c r="A1920" s="49"/>
      <c r="B1920" s="49"/>
      <c r="C1920" s="217"/>
    </row>
    <row r="1921" spans="1:3" x14ac:dyDescent="0.3">
      <c r="A1921" s="49"/>
      <c r="B1921" s="49"/>
      <c r="C1921" s="217"/>
    </row>
    <row r="1922" spans="1:3" x14ac:dyDescent="0.3">
      <c r="A1922" s="49"/>
      <c r="B1922" s="49"/>
      <c r="C1922" s="217"/>
    </row>
    <row r="1923" spans="1:3" x14ac:dyDescent="0.3">
      <c r="A1923" s="49"/>
      <c r="B1923" s="49"/>
      <c r="C1923" s="217"/>
    </row>
    <row r="1924" spans="1:3" x14ac:dyDescent="0.3">
      <c r="A1924" s="49"/>
      <c r="B1924" s="49"/>
      <c r="C1924" s="217"/>
    </row>
    <row r="1925" spans="1:3" x14ac:dyDescent="0.3">
      <c r="A1925" s="49"/>
      <c r="B1925" s="49"/>
      <c r="C1925" s="217"/>
    </row>
    <row r="1926" spans="1:3" x14ac:dyDescent="0.3">
      <c r="A1926" s="49"/>
      <c r="B1926" s="49"/>
      <c r="C1926" s="217"/>
    </row>
    <row r="1927" spans="1:3" x14ac:dyDescent="0.3">
      <c r="A1927" s="49"/>
      <c r="B1927" s="49"/>
      <c r="C1927" s="217"/>
    </row>
    <row r="1928" spans="1:3" x14ac:dyDescent="0.3">
      <c r="A1928" s="49"/>
      <c r="B1928" s="49"/>
      <c r="C1928" s="217"/>
    </row>
    <row r="1929" spans="1:3" x14ac:dyDescent="0.3">
      <c r="A1929" s="49"/>
      <c r="B1929" s="49"/>
      <c r="C1929" s="217"/>
    </row>
    <row r="1930" spans="1:3" x14ac:dyDescent="0.3">
      <c r="A1930" s="49"/>
      <c r="B1930" s="49"/>
      <c r="C1930" s="217"/>
    </row>
    <row r="1931" spans="1:3" x14ac:dyDescent="0.3">
      <c r="A1931" s="49"/>
      <c r="B1931" s="49"/>
      <c r="C1931" s="217"/>
    </row>
    <row r="1932" spans="1:3" x14ac:dyDescent="0.3">
      <c r="A1932" s="49"/>
      <c r="B1932" s="49"/>
      <c r="C1932" s="217"/>
    </row>
    <row r="1933" spans="1:3" x14ac:dyDescent="0.3">
      <c r="A1933" s="49"/>
      <c r="B1933" s="49"/>
      <c r="C1933" s="217"/>
    </row>
    <row r="1934" spans="1:3" x14ac:dyDescent="0.3">
      <c r="A1934" s="49"/>
      <c r="B1934" s="49"/>
      <c r="C1934" s="217"/>
    </row>
    <row r="1935" spans="1:3" x14ac:dyDescent="0.3">
      <c r="A1935" s="49"/>
      <c r="B1935" s="49"/>
      <c r="C1935" s="217"/>
    </row>
    <row r="1936" spans="1:3" x14ac:dyDescent="0.3">
      <c r="A1936" s="49"/>
      <c r="B1936" s="49"/>
      <c r="C1936" s="217"/>
    </row>
    <row r="1937" spans="1:3" x14ac:dyDescent="0.3">
      <c r="A1937" s="49"/>
      <c r="B1937" s="49"/>
      <c r="C1937" s="217"/>
    </row>
    <row r="1938" spans="1:3" x14ac:dyDescent="0.3">
      <c r="A1938" s="49"/>
      <c r="B1938" s="49"/>
      <c r="C1938" s="217"/>
    </row>
    <row r="1939" spans="1:3" x14ac:dyDescent="0.3">
      <c r="A1939" s="49"/>
      <c r="B1939" s="49"/>
      <c r="C1939" s="217"/>
    </row>
    <row r="1940" spans="1:3" x14ac:dyDescent="0.3">
      <c r="A1940" s="49"/>
      <c r="B1940" s="49"/>
      <c r="C1940" s="217"/>
    </row>
    <row r="1941" spans="1:3" x14ac:dyDescent="0.3">
      <c r="A1941" s="49"/>
      <c r="B1941" s="49"/>
      <c r="C1941" s="217"/>
    </row>
    <row r="1942" spans="1:3" x14ac:dyDescent="0.3">
      <c r="A1942" s="49"/>
      <c r="B1942" s="49"/>
      <c r="C1942" s="217"/>
    </row>
    <row r="1943" spans="1:3" x14ac:dyDescent="0.3">
      <c r="A1943" s="49"/>
      <c r="B1943" s="49"/>
      <c r="C1943" s="217"/>
    </row>
    <row r="1944" spans="1:3" x14ac:dyDescent="0.3">
      <c r="A1944" s="49"/>
      <c r="B1944" s="49"/>
      <c r="C1944" s="217"/>
    </row>
    <row r="1945" spans="1:3" x14ac:dyDescent="0.3">
      <c r="A1945" s="49"/>
      <c r="B1945" s="49"/>
      <c r="C1945" s="217"/>
    </row>
    <row r="1946" spans="1:3" x14ac:dyDescent="0.3">
      <c r="A1946" s="49"/>
      <c r="B1946" s="49"/>
      <c r="C1946" s="217"/>
    </row>
    <row r="1947" spans="1:3" x14ac:dyDescent="0.3">
      <c r="A1947" s="49"/>
      <c r="B1947" s="49"/>
      <c r="C1947" s="217"/>
    </row>
    <row r="1948" spans="1:3" x14ac:dyDescent="0.3">
      <c r="A1948" s="49"/>
      <c r="B1948" s="49"/>
      <c r="C1948" s="217"/>
    </row>
    <row r="1949" spans="1:3" x14ac:dyDescent="0.3">
      <c r="A1949" s="49"/>
      <c r="B1949" s="49"/>
      <c r="C1949" s="217"/>
    </row>
    <row r="1950" spans="1:3" x14ac:dyDescent="0.3">
      <c r="A1950" s="49"/>
      <c r="B1950" s="49"/>
      <c r="C1950" s="217"/>
    </row>
    <row r="1951" spans="1:3" x14ac:dyDescent="0.3">
      <c r="A1951" s="49"/>
      <c r="B1951" s="49"/>
      <c r="C1951" s="217"/>
    </row>
    <row r="1952" spans="1:3" x14ac:dyDescent="0.3">
      <c r="A1952" s="49"/>
      <c r="B1952" s="49"/>
      <c r="C1952" s="217"/>
    </row>
    <row r="1953" spans="1:3" x14ac:dyDescent="0.3">
      <c r="A1953" s="49"/>
      <c r="B1953" s="49"/>
      <c r="C1953" s="217"/>
    </row>
    <row r="1954" spans="1:3" x14ac:dyDescent="0.3">
      <c r="A1954" s="49"/>
      <c r="B1954" s="49"/>
      <c r="C1954" s="217"/>
    </row>
    <row r="1955" spans="1:3" x14ac:dyDescent="0.3">
      <c r="A1955" s="49"/>
      <c r="B1955" s="49"/>
      <c r="C1955" s="217"/>
    </row>
    <row r="1956" spans="1:3" x14ac:dyDescent="0.3">
      <c r="A1956" s="49"/>
      <c r="B1956" s="49"/>
      <c r="C1956" s="217"/>
    </row>
    <row r="1957" spans="1:3" x14ac:dyDescent="0.3">
      <c r="A1957" s="49"/>
      <c r="B1957" s="49"/>
      <c r="C1957" s="217"/>
    </row>
    <row r="1958" spans="1:3" x14ac:dyDescent="0.3">
      <c r="A1958" s="49"/>
      <c r="B1958" s="49"/>
      <c r="C1958" s="217"/>
    </row>
    <row r="1959" spans="1:3" x14ac:dyDescent="0.3">
      <c r="A1959" s="49"/>
      <c r="B1959" s="49"/>
      <c r="C1959" s="217"/>
    </row>
    <row r="1960" spans="1:3" x14ac:dyDescent="0.3">
      <c r="A1960" s="49"/>
      <c r="B1960" s="49"/>
      <c r="C1960" s="217"/>
    </row>
    <row r="1961" spans="1:3" x14ac:dyDescent="0.3">
      <c r="A1961" s="49"/>
      <c r="B1961" s="49"/>
      <c r="C1961" s="217"/>
    </row>
    <row r="1962" spans="1:3" x14ac:dyDescent="0.3">
      <c r="A1962" s="49"/>
      <c r="B1962" s="49"/>
      <c r="C1962" s="217"/>
    </row>
    <row r="1963" spans="1:3" x14ac:dyDescent="0.3">
      <c r="A1963" s="49"/>
      <c r="B1963" s="49"/>
      <c r="C1963" s="217"/>
    </row>
    <row r="1964" spans="1:3" x14ac:dyDescent="0.3">
      <c r="A1964" s="49"/>
      <c r="B1964" s="49"/>
      <c r="C1964" s="217"/>
    </row>
    <row r="1965" spans="1:3" x14ac:dyDescent="0.3">
      <c r="A1965" s="49"/>
      <c r="B1965" s="49"/>
      <c r="C1965" s="217"/>
    </row>
    <row r="1966" spans="1:3" x14ac:dyDescent="0.3">
      <c r="A1966" s="49"/>
      <c r="B1966" s="49"/>
      <c r="C1966" s="217"/>
    </row>
    <row r="1967" spans="1:3" x14ac:dyDescent="0.3">
      <c r="A1967" s="49"/>
      <c r="B1967" s="49"/>
      <c r="C1967" s="217"/>
    </row>
    <row r="1968" spans="1:3" x14ac:dyDescent="0.3">
      <c r="A1968" s="49"/>
      <c r="B1968" s="49"/>
      <c r="C1968" s="217"/>
    </row>
    <row r="1969" spans="1:3" x14ac:dyDescent="0.3">
      <c r="A1969" s="49"/>
      <c r="B1969" s="49"/>
      <c r="C1969" s="217"/>
    </row>
    <row r="1970" spans="1:3" x14ac:dyDescent="0.3">
      <c r="A1970" s="49"/>
      <c r="B1970" s="49"/>
      <c r="C1970" s="217"/>
    </row>
    <row r="1971" spans="1:3" x14ac:dyDescent="0.3">
      <c r="A1971" s="49"/>
      <c r="B1971" s="49"/>
      <c r="C1971" s="217"/>
    </row>
    <row r="1972" spans="1:3" x14ac:dyDescent="0.3">
      <c r="A1972" s="49"/>
      <c r="B1972" s="49"/>
      <c r="C1972" s="217"/>
    </row>
    <row r="1973" spans="1:3" x14ac:dyDescent="0.3">
      <c r="A1973" s="49"/>
      <c r="B1973" s="49"/>
      <c r="C1973" s="217"/>
    </row>
    <row r="1974" spans="1:3" x14ac:dyDescent="0.3">
      <c r="A1974" s="49"/>
      <c r="B1974" s="49"/>
      <c r="C1974" s="217"/>
    </row>
    <row r="1975" spans="1:3" x14ac:dyDescent="0.3">
      <c r="A1975" s="49"/>
      <c r="B1975" s="49"/>
      <c r="C1975" s="217"/>
    </row>
    <row r="1976" spans="1:3" x14ac:dyDescent="0.3">
      <c r="A1976" s="49"/>
      <c r="B1976" s="49"/>
      <c r="C1976" s="217"/>
    </row>
    <row r="1977" spans="1:3" x14ac:dyDescent="0.3">
      <c r="A1977" s="49"/>
      <c r="B1977" s="49"/>
      <c r="C1977" s="217"/>
    </row>
    <row r="1978" spans="1:3" x14ac:dyDescent="0.3">
      <c r="A1978" s="49"/>
      <c r="B1978" s="49"/>
      <c r="C1978" s="217"/>
    </row>
    <row r="1979" spans="1:3" x14ac:dyDescent="0.3">
      <c r="A1979" s="49"/>
      <c r="B1979" s="49"/>
      <c r="C1979" s="217"/>
    </row>
    <row r="1980" spans="1:3" x14ac:dyDescent="0.3">
      <c r="A1980" s="49"/>
      <c r="B1980" s="49"/>
      <c r="C1980" s="217"/>
    </row>
    <row r="1981" spans="1:3" x14ac:dyDescent="0.3">
      <c r="A1981" s="49"/>
      <c r="B1981" s="49"/>
      <c r="C1981" s="217"/>
    </row>
    <row r="1982" spans="1:3" x14ac:dyDescent="0.3">
      <c r="A1982" s="49"/>
      <c r="B1982" s="49"/>
      <c r="C1982" s="217"/>
    </row>
    <row r="1983" spans="1:3" x14ac:dyDescent="0.3">
      <c r="A1983" s="49"/>
      <c r="B1983" s="49"/>
      <c r="C1983" s="217"/>
    </row>
    <row r="1984" spans="1:3" x14ac:dyDescent="0.3">
      <c r="A1984" s="49"/>
      <c r="B1984" s="49"/>
      <c r="C1984" s="217"/>
    </row>
    <row r="1985" spans="1:3" x14ac:dyDescent="0.3">
      <c r="A1985" s="49"/>
      <c r="B1985" s="49"/>
      <c r="C1985" s="217"/>
    </row>
    <row r="1986" spans="1:3" x14ac:dyDescent="0.3">
      <c r="A1986" s="49"/>
      <c r="B1986" s="49"/>
      <c r="C1986" s="217"/>
    </row>
    <row r="1987" spans="1:3" x14ac:dyDescent="0.3">
      <c r="A1987" s="49"/>
      <c r="B1987" s="49"/>
      <c r="C1987" s="217"/>
    </row>
    <row r="1988" spans="1:3" x14ac:dyDescent="0.3">
      <c r="A1988" s="49"/>
      <c r="B1988" s="49"/>
      <c r="C1988" s="217"/>
    </row>
    <row r="1989" spans="1:3" x14ac:dyDescent="0.3">
      <c r="A1989" s="49"/>
      <c r="B1989" s="49"/>
      <c r="C1989" s="217"/>
    </row>
    <row r="1990" spans="1:3" x14ac:dyDescent="0.3">
      <c r="A1990" s="49"/>
      <c r="B1990" s="49"/>
      <c r="C1990" s="217"/>
    </row>
    <row r="1991" spans="1:3" x14ac:dyDescent="0.3">
      <c r="A1991" s="49"/>
      <c r="B1991" s="49"/>
      <c r="C1991" s="217"/>
    </row>
    <row r="1992" spans="1:3" x14ac:dyDescent="0.3">
      <c r="A1992" s="49"/>
      <c r="B1992" s="49"/>
      <c r="C1992" s="217"/>
    </row>
    <row r="1993" spans="1:3" x14ac:dyDescent="0.3">
      <c r="A1993" s="49"/>
      <c r="B1993" s="49"/>
      <c r="C1993" s="217"/>
    </row>
    <row r="1994" spans="1:3" x14ac:dyDescent="0.3">
      <c r="A1994" s="49"/>
      <c r="B1994" s="49"/>
      <c r="C1994" s="217"/>
    </row>
    <row r="1995" spans="1:3" x14ac:dyDescent="0.3">
      <c r="A1995" s="49"/>
      <c r="B1995" s="49"/>
      <c r="C1995" s="217"/>
    </row>
    <row r="1996" spans="1:3" x14ac:dyDescent="0.3">
      <c r="A1996" s="49"/>
      <c r="B1996" s="49"/>
      <c r="C1996" s="217"/>
    </row>
    <row r="1997" spans="1:3" x14ac:dyDescent="0.3">
      <c r="A1997" s="49"/>
      <c r="B1997" s="49"/>
      <c r="C1997" s="217"/>
    </row>
    <row r="1998" spans="1:3" x14ac:dyDescent="0.3">
      <c r="A1998" s="49"/>
      <c r="B1998" s="49"/>
      <c r="C1998" s="217"/>
    </row>
    <row r="1999" spans="1:3" x14ac:dyDescent="0.3">
      <c r="A1999" s="49"/>
      <c r="B1999" s="49"/>
      <c r="C1999" s="217"/>
    </row>
    <row r="2000" spans="1:3" x14ac:dyDescent="0.3">
      <c r="A2000" s="49"/>
      <c r="B2000" s="49"/>
      <c r="C2000" s="217"/>
    </row>
    <row r="2001" spans="1:3" x14ac:dyDescent="0.3">
      <c r="A2001" s="49"/>
      <c r="B2001" s="49"/>
      <c r="C2001" s="217"/>
    </row>
    <row r="2002" spans="1:3" x14ac:dyDescent="0.3">
      <c r="A2002" s="49"/>
      <c r="B2002" s="49"/>
      <c r="C2002" s="217"/>
    </row>
    <row r="2003" spans="1:3" x14ac:dyDescent="0.3">
      <c r="A2003" s="49"/>
      <c r="B2003" s="49"/>
      <c r="C2003" s="217"/>
    </row>
    <row r="2004" spans="1:3" x14ac:dyDescent="0.3">
      <c r="A2004" s="49"/>
      <c r="B2004" s="49"/>
      <c r="C2004" s="217"/>
    </row>
    <row r="2005" spans="1:3" x14ac:dyDescent="0.3">
      <c r="A2005" s="49"/>
      <c r="B2005" s="49"/>
      <c r="C2005" s="217"/>
    </row>
    <row r="2006" spans="1:3" x14ac:dyDescent="0.3">
      <c r="A2006" s="49"/>
      <c r="B2006" s="49"/>
      <c r="C2006" s="217"/>
    </row>
    <row r="2007" spans="1:3" x14ac:dyDescent="0.3">
      <c r="A2007" s="49"/>
      <c r="B2007" s="49"/>
      <c r="C2007" s="217"/>
    </row>
    <row r="2008" spans="1:3" x14ac:dyDescent="0.3">
      <c r="A2008" s="49"/>
      <c r="B2008" s="49"/>
      <c r="C2008" s="217"/>
    </row>
    <row r="2009" spans="1:3" x14ac:dyDescent="0.3">
      <c r="A2009" s="49"/>
      <c r="B2009" s="49"/>
      <c r="C2009" s="217"/>
    </row>
    <row r="2010" spans="1:3" x14ac:dyDescent="0.3">
      <c r="A2010" s="49"/>
      <c r="B2010" s="49"/>
      <c r="C2010" s="217"/>
    </row>
    <row r="2011" spans="1:3" x14ac:dyDescent="0.3">
      <c r="A2011" s="49"/>
      <c r="B2011" s="49"/>
      <c r="C2011" s="217"/>
    </row>
    <row r="2012" spans="1:3" x14ac:dyDescent="0.3">
      <c r="A2012" s="49"/>
      <c r="B2012" s="49"/>
      <c r="C2012" s="217"/>
    </row>
    <row r="2013" spans="1:3" x14ac:dyDescent="0.3">
      <c r="A2013" s="49"/>
      <c r="B2013" s="49"/>
      <c r="C2013" s="217"/>
    </row>
    <row r="2014" spans="1:3" x14ac:dyDescent="0.3">
      <c r="A2014" s="49"/>
      <c r="B2014" s="49"/>
      <c r="C2014" s="217"/>
    </row>
    <row r="2015" spans="1:3" x14ac:dyDescent="0.3">
      <c r="A2015" s="49"/>
      <c r="B2015" s="49"/>
      <c r="C2015" s="217"/>
    </row>
    <row r="2016" spans="1:3" x14ac:dyDescent="0.3">
      <c r="A2016" s="49"/>
      <c r="B2016" s="49"/>
      <c r="C2016" s="217"/>
    </row>
    <row r="2017" spans="1:3" x14ac:dyDescent="0.3">
      <c r="A2017" s="49"/>
      <c r="B2017" s="49"/>
      <c r="C2017" s="217"/>
    </row>
    <row r="2018" spans="1:3" x14ac:dyDescent="0.3">
      <c r="A2018" s="49"/>
      <c r="B2018" s="49"/>
      <c r="C2018" s="217"/>
    </row>
    <row r="2019" spans="1:3" x14ac:dyDescent="0.3">
      <c r="A2019" s="49"/>
      <c r="B2019" s="49"/>
      <c r="C2019" s="217"/>
    </row>
    <row r="2020" spans="1:3" x14ac:dyDescent="0.3">
      <c r="A2020" s="49"/>
      <c r="B2020" s="49"/>
      <c r="C2020" s="217"/>
    </row>
    <row r="2021" spans="1:3" x14ac:dyDescent="0.3">
      <c r="A2021" s="49"/>
      <c r="B2021" s="49"/>
      <c r="C2021" s="217"/>
    </row>
    <row r="2022" spans="1:3" x14ac:dyDescent="0.3">
      <c r="A2022" s="49"/>
      <c r="B2022" s="49"/>
      <c r="C2022" s="217"/>
    </row>
    <row r="2023" spans="1:3" x14ac:dyDescent="0.3">
      <c r="A2023" s="49"/>
      <c r="B2023" s="49"/>
      <c r="C2023" s="217"/>
    </row>
    <row r="2024" spans="1:3" x14ac:dyDescent="0.3">
      <c r="A2024" s="49"/>
      <c r="B2024" s="49"/>
      <c r="C2024" s="217"/>
    </row>
    <row r="2025" spans="1:3" x14ac:dyDescent="0.3">
      <c r="A2025" s="49"/>
      <c r="B2025" s="49"/>
      <c r="C2025" s="217"/>
    </row>
    <row r="2026" spans="1:3" x14ac:dyDescent="0.3">
      <c r="A2026" s="49"/>
      <c r="B2026" s="49"/>
      <c r="C2026" s="217"/>
    </row>
    <row r="2027" spans="1:3" x14ac:dyDescent="0.3">
      <c r="A2027" s="49"/>
      <c r="B2027" s="49"/>
      <c r="C2027" s="217"/>
    </row>
    <row r="2028" spans="1:3" x14ac:dyDescent="0.3">
      <c r="A2028" s="49"/>
      <c r="B2028" s="49"/>
      <c r="C2028" s="217"/>
    </row>
    <row r="2029" spans="1:3" x14ac:dyDescent="0.3">
      <c r="A2029" s="49"/>
      <c r="B2029" s="49"/>
      <c r="C2029" s="217"/>
    </row>
    <row r="2030" spans="1:3" x14ac:dyDescent="0.3">
      <c r="A2030" s="49"/>
      <c r="B2030" s="49"/>
      <c r="C2030" s="217"/>
    </row>
    <row r="2031" spans="1:3" x14ac:dyDescent="0.3">
      <c r="A2031" s="49"/>
      <c r="B2031" s="49"/>
      <c r="C2031" s="217"/>
    </row>
    <row r="2032" spans="1:3" x14ac:dyDescent="0.3">
      <c r="A2032" s="49"/>
      <c r="B2032" s="49"/>
      <c r="C2032" s="217"/>
    </row>
    <row r="2033" spans="1:3" x14ac:dyDescent="0.3">
      <c r="A2033" s="49"/>
      <c r="B2033" s="49"/>
      <c r="C2033" s="217"/>
    </row>
    <row r="2034" spans="1:3" x14ac:dyDescent="0.3">
      <c r="A2034" s="49"/>
      <c r="B2034" s="49"/>
      <c r="C2034" s="217"/>
    </row>
    <row r="2035" spans="1:3" x14ac:dyDescent="0.3">
      <c r="A2035" s="49"/>
      <c r="B2035" s="49"/>
      <c r="C2035" s="217"/>
    </row>
    <row r="2036" spans="1:3" x14ac:dyDescent="0.3">
      <c r="A2036" s="49"/>
      <c r="B2036" s="49"/>
      <c r="C2036" s="217"/>
    </row>
    <row r="2037" spans="1:3" x14ac:dyDescent="0.3">
      <c r="A2037" s="49"/>
      <c r="B2037" s="49"/>
      <c r="C2037" s="217"/>
    </row>
    <row r="2038" spans="1:3" x14ac:dyDescent="0.3">
      <c r="A2038" s="49"/>
      <c r="B2038" s="49"/>
      <c r="C2038" s="217"/>
    </row>
    <row r="2039" spans="1:3" x14ac:dyDescent="0.3">
      <c r="A2039" s="49"/>
      <c r="B2039" s="49"/>
      <c r="C2039" s="217"/>
    </row>
    <row r="2040" spans="1:3" x14ac:dyDescent="0.3">
      <c r="A2040" s="49"/>
      <c r="B2040" s="49"/>
      <c r="C2040" s="217"/>
    </row>
    <row r="2041" spans="1:3" x14ac:dyDescent="0.3">
      <c r="A2041" s="49"/>
      <c r="B2041" s="49"/>
      <c r="C2041" s="217"/>
    </row>
    <row r="2042" spans="1:3" x14ac:dyDescent="0.3">
      <c r="A2042" s="49"/>
      <c r="B2042" s="49"/>
      <c r="C2042" s="217"/>
    </row>
    <row r="2043" spans="1:3" x14ac:dyDescent="0.3">
      <c r="A2043" s="49"/>
      <c r="B2043" s="49"/>
      <c r="C2043" s="217"/>
    </row>
    <row r="2044" spans="1:3" x14ac:dyDescent="0.3">
      <c r="A2044" s="49"/>
      <c r="B2044" s="49"/>
      <c r="C2044" s="217"/>
    </row>
    <row r="2045" spans="1:3" x14ac:dyDescent="0.3">
      <c r="A2045" s="49"/>
      <c r="B2045" s="49"/>
      <c r="C2045" s="217"/>
    </row>
    <row r="2046" spans="1:3" x14ac:dyDescent="0.3">
      <c r="A2046" s="49"/>
      <c r="B2046" s="49"/>
      <c r="C2046" s="217"/>
    </row>
    <row r="2047" spans="1:3" x14ac:dyDescent="0.3">
      <c r="A2047" s="49"/>
      <c r="B2047" s="49"/>
      <c r="C2047" s="217"/>
    </row>
    <row r="2048" spans="1:3" x14ac:dyDescent="0.3">
      <c r="A2048" s="49"/>
      <c r="B2048" s="49"/>
      <c r="C2048" s="217"/>
    </row>
    <row r="2049" spans="1:3" x14ac:dyDescent="0.3">
      <c r="A2049" s="49"/>
      <c r="B2049" s="49"/>
      <c r="C2049" s="217"/>
    </row>
    <row r="2050" spans="1:3" x14ac:dyDescent="0.3">
      <c r="A2050" s="49"/>
      <c r="B2050" s="49"/>
      <c r="C2050" s="217"/>
    </row>
    <row r="2051" spans="1:3" x14ac:dyDescent="0.3">
      <c r="A2051" s="49"/>
      <c r="B2051" s="49"/>
      <c r="C2051" s="217"/>
    </row>
    <row r="2052" spans="1:3" x14ac:dyDescent="0.3">
      <c r="A2052" s="49"/>
      <c r="B2052" s="49"/>
      <c r="C2052" s="217"/>
    </row>
    <row r="2053" spans="1:3" x14ac:dyDescent="0.3">
      <c r="A2053" s="49"/>
      <c r="B2053" s="49"/>
      <c r="C2053" s="217"/>
    </row>
    <row r="2054" spans="1:3" x14ac:dyDescent="0.3">
      <c r="A2054" s="49"/>
      <c r="B2054" s="49"/>
      <c r="C2054" s="217"/>
    </row>
    <row r="2055" spans="1:3" x14ac:dyDescent="0.3">
      <c r="A2055" s="49"/>
      <c r="B2055" s="49"/>
      <c r="C2055" s="217"/>
    </row>
    <row r="2056" spans="1:3" x14ac:dyDescent="0.3">
      <c r="A2056" s="49"/>
      <c r="B2056" s="49"/>
      <c r="C2056" s="217"/>
    </row>
    <row r="2057" spans="1:3" x14ac:dyDescent="0.3">
      <c r="A2057" s="49"/>
      <c r="B2057" s="49"/>
      <c r="C2057" s="217"/>
    </row>
    <row r="2058" spans="1:3" x14ac:dyDescent="0.3">
      <c r="A2058" s="49"/>
      <c r="B2058" s="49"/>
      <c r="C2058" s="217"/>
    </row>
    <row r="2059" spans="1:3" x14ac:dyDescent="0.3">
      <c r="A2059" s="49"/>
      <c r="B2059" s="49"/>
      <c r="C2059" s="217"/>
    </row>
    <row r="2060" spans="1:3" x14ac:dyDescent="0.3">
      <c r="A2060" s="49"/>
      <c r="B2060" s="49"/>
      <c r="C2060" s="217"/>
    </row>
    <row r="2061" spans="1:3" x14ac:dyDescent="0.3">
      <c r="A2061" s="49"/>
      <c r="B2061" s="49"/>
      <c r="C2061" s="217"/>
    </row>
    <row r="2062" spans="1:3" x14ac:dyDescent="0.3">
      <c r="A2062" s="49"/>
      <c r="B2062" s="49"/>
      <c r="C2062" s="217"/>
    </row>
    <row r="2063" spans="1:3" x14ac:dyDescent="0.3">
      <c r="A2063" s="49"/>
      <c r="B2063" s="49"/>
      <c r="C2063" s="217"/>
    </row>
    <row r="2064" spans="1:3" x14ac:dyDescent="0.3">
      <c r="A2064" s="49"/>
      <c r="B2064" s="49"/>
      <c r="C2064" s="217"/>
    </row>
    <row r="2065" spans="1:3" x14ac:dyDescent="0.3">
      <c r="A2065" s="49"/>
      <c r="B2065" s="49"/>
      <c r="C2065" s="217"/>
    </row>
    <row r="2066" spans="1:3" x14ac:dyDescent="0.3">
      <c r="A2066" s="49"/>
      <c r="B2066" s="49"/>
      <c r="C2066" s="217"/>
    </row>
    <row r="2067" spans="1:3" x14ac:dyDescent="0.3">
      <c r="A2067" s="49"/>
      <c r="B2067" s="49"/>
      <c r="C2067" s="217"/>
    </row>
    <row r="2068" spans="1:3" x14ac:dyDescent="0.3">
      <c r="A2068" s="49"/>
      <c r="B2068" s="49"/>
      <c r="C2068" s="217"/>
    </row>
    <row r="2069" spans="1:3" x14ac:dyDescent="0.3">
      <c r="A2069" s="49"/>
      <c r="B2069" s="49"/>
      <c r="C2069" s="217"/>
    </row>
    <row r="2070" spans="1:3" x14ac:dyDescent="0.3">
      <c r="A2070" s="49"/>
      <c r="B2070" s="49"/>
      <c r="C2070" s="217"/>
    </row>
    <row r="2071" spans="1:3" x14ac:dyDescent="0.3">
      <c r="A2071" s="49"/>
      <c r="B2071" s="49"/>
      <c r="C2071" s="217"/>
    </row>
    <row r="2072" spans="1:3" x14ac:dyDescent="0.3">
      <c r="A2072" s="49"/>
      <c r="B2072" s="49"/>
      <c r="C2072" s="217"/>
    </row>
    <row r="2073" spans="1:3" x14ac:dyDescent="0.3">
      <c r="A2073" s="49"/>
      <c r="B2073" s="49"/>
      <c r="C2073" s="217"/>
    </row>
    <row r="2074" spans="1:3" x14ac:dyDescent="0.3">
      <c r="A2074" s="49"/>
      <c r="B2074" s="49"/>
      <c r="C2074" s="217"/>
    </row>
    <row r="2075" spans="1:3" x14ac:dyDescent="0.3">
      <c r="A2075" s="49"/>
      <c r="B2075" s="49"/>
      <c r="C2075" s="217"/>
    </row>
    <row r="2076" spans="1:3" x14ac:dyDescent="0.3">
      <c r="A2076" s="49"/>
      <c r="B2076" s="49"/>
      <c r="C2076" s="217"/>
    </row>
    <row r="2077" spans="1:3" x14ac:dyDescent="0.3">
      <c r="A2077" s="49"/>
      <c r="B2077" s="49"/>
      <c r="C2077" s="217"/>
    </row>
    <row r="2078" spans="1:3" x14ac:dyDescent="0.3">
      <c r="A2078" s="49"/>
      <c r="B2078" s="49"/>
      <c r="C2078" s="217"/>
    </row>
    <row r="2079" spans="1:3" x14ac:dyDescent="0.3">
      <c r="A2079" s="49"/>
      <c r="B2079" s="49"/>
      <c r="C2079" s="217"/>
    </row>
    <row r="2080" spans="1:3" x14ac:dyDescent="0.3">
      <c r="A2080" s="49"/>
      <c r="B2080" s="49"/>
      <c r="C2080" s="217"/>
    </row>
    <row r="2081" spans="1:3" x14ac:dyDescent="0.3">
      <c r="A2081" s="49"/>
      <c r="B2081" s="49"/>
      <c r="C2081" s="217"/>
    </row>
    <row r="2082" spans="1:3" x14ac:dyDescent="0.3">
      <c r="A2082" s="49"/>
      <c r="B2082" s="49"/>
      <c r="C2082" s="217"/>
    </row>
    <row r="2083" spans="1:3" x14ac:dyDescent="0.3">
      <c r="A2083" s="49"/>
      <c r="B2083" s="49"/>
      <c r="C2083" s="217"/>
    </row>
    <row r="2084" spans="1:3" x14ac:dyDescent="0.3">
      <c r="A2084" s="49"/>
      <c r="B2084" s="49"/>
      <c r="C2084" s="217"/>
    </row>
    <row r="2085" spans="1:3" x14ac:dyDescent="0.3">
      <c r="A2085" s="49"/>
      <c r="B2085" s="49"/>
      <c r="C2085" s="217"/>
    </row>
    <row r="2086" spans="1:3" x14ac:dyDescent="0.3">
      <c r="A2086" s="49"/>
      <c r="B2086" s="49"/>
      <c r="C2086" s="217"/>
    </row>
    <row r="2087" spans="1:3" x14ac:dyDescent="0.3">
      <c r="A2087" s="49"/>
      <c r="B2087" s="49"/>
      <c r="C2087" s="217"/>
    </row>
    <row r="2088" spans="1:3" x14ac:dyDescent="0.3">
      <c r="A2088" s="49"/>
      <c r="B2088" s="49"/>
      <c r="C2088" s="217"/>
    </row>
    <row r="2089" spans="1:3" x14ac:dyDescent="0.3">
      <c r="A2089" s="49"/>
      <c r="B2089" s="49"/>
      <c r="C2089" s="217"/>
    </row>
    <row r="2090" spans="1:3" x14ac:dyDescent="0.3">
      <c r="A2090" s="49"/>
      <c r="B2090" s="49"/>
      <c r="C2090" s="217"/>
    </row>
    <row r="2091" spans="1:3" x14ac:dyDescent="0.3">
      <c r="A2091" s="49"/>
      <c r="B2091" s="49"/>
      <c r="C2091" s="217"/>
    </row>
    <row r="2092" spans="1:3" x14ac:dyDescent="0.3">
      <c r="A2092" s="49"/>
      <c r="B2092" s="49"/>
      <c r="C2092" s="217"/>
    </row>
    <row r="2093" spans="1:3" x14ac:dyDescent="0.3">
      <c r="A2093" s="49"/>
      <c r="B2093" s="49"/>
      <c r="C2093" s="217"/>
    </row>
    <row r="2094" spans="1:3" x14ac:dyDescent="0.3">
      <c r="A2094" s="49"/>
      <c r="B2094" s="49"/>
      <c r="C2094" s="217"/>
    </row>
    <row r="2095" spans="1:3" x14ac:dyDescent="0.3">
      <c r="A2095" s="49"/>
      <c r="B2095" s="49"/>
      <c r="C2095" s="217"/>
    </row>
    <row r="2096" spans="1:3" x14ac:dyDescent="0.3">
      <c r="A2096" s="49"/>
      <c r="B2096" s="49"/>
      <c r="C2096" s="217"/>
    </row>
    <row r="2097" spans="1:3" x14ac:dyDescent="0.3">
      <c r="A2097" s="49"/>
      <c r="B2097" s="49"/>
      <c r="C2097" s="217"/>
    </row>
    <row r="2098" spans="1:3" x14ac:dyDescent="0.3">
      <c r="A2098" s="49"/>
      <c r="B2098" s="49"/>
      <c r="C2098" s="217"/>
    </row>
    <row r="2099" spans="1:3" x14ac:dyDescent="0.3">
      <c r="A2099" s="49"/>
      <c r="B2099" s="49"/>
      <c r="C2099" s="217"/>
    </row>
    <row r="2100" spans="1:3" x14ac:dyDescent="0.3">
      <c r="A2100" s="49"/>
      <c r="B2100" s="49"/>
      <c r="C2100" s="217"/>
    </row>
    <row r="2101" spans="1:3" x14ac:dyDescent="0.3">
      <c r="A2101" s="49"/>
      <c r="B2101" s="49"/>
      <c r="C2101" s="217"/>
    </row>
    <row r="2102" spans="1:3" x14ac:dyDescent="0.3">
      <c r="A2102" s="49"/>
      <c r="B2102" s="49"/>
      <c r="C2102" s="217"/>
    </row>
    <row r="2103" spans="1:3" x14ac:dyDescent="0.3">
      <c r="A2103" s="49"/>
      <c r="B2103" s="49"/>
      <c r="C2103" s="217"/>
    </row>
    <row r="2104" spans="1:3" x14ac:dyDescent="0.3">
      <c r="A2104" s="49"/>
      <c r="B2104" s="49"/>
      <c r="C2104" s="217"/>
    </row>
    <row r="2105" spans="1:3" x14ac:dyDescent="0.3">
      <c r="A2105" s="49"/>
      <c r="B2105" s="49"/>
      <c r="C2105" s="217"/>
    </row>
    <row r="2106" spans="1:3" x14ac:dyDescent="0.3">
      <c r="A2106" s="49"/>
      <c r="B2106" s="49"/>
      <c r="C2106" s="217"/>
    </row>
    <row r="2107" spans="1:3" x14ac:dyDescent="0.3">
      <c r="A2107" s="49"/>
      <c r="B2107" s="49"/>
      <c r="C2107" s="217"/>
    </row>
    <row r="2108" spans="1:3" x14ac:dyDescent="0.3">
      <c r="A2108" s="49"/>
      <c r="B2108" s="49"/>
      <c r="C2108" s="217"/>
    </row>
    <row r="2109" spans="1:3" x14ac:dyDescent="0.3">
      <c r="A2109" s="49"/>
      <c r="B2109" s="49"/>
      <c r="C2109" s="217"/>
    </row>
    <row r="2110" spans="1:3" x14ac:dyDescent="0.3">
      <c r="A2110" s="49"/>
      <c r="B2110" s="49"/>
      <c r="C2110" s="217"/>
    </row>
    <row r="2111" spans="1:3" x14ac:dyDescent="0.3">
      <c r="A2111" s="49"/>
      <c r="B2111" s="49"/>
      <c r="C2111" s="217"/>
    </row>
    <row r="2112" spans="1:3" x14ac:dyDescent="0.3">
      <c r="A2112" s="49"/>
      <c r="B2112" s="49"/>
      <c r="C2112" s="217"/>
    </row>
    <row r="2113" spans="1:3" x14ac:dyDescent="0.3">
      <c r="A2113" s="49"/>
      <c r="B2113" s="49"/>
      <c r="C2113" s="217"/>
    </row>
    <row r="2114" spans="1:3" x14ac:dyDescent="0.3">
      <c r="A2114" s="49"/>
      <c r="B2114" s="49"/>
      <c r="C2114" s="217"/>
    </row>
    <row r="2115" spans="1:3" x14ac:dyDescent="0.3">
      <c r="A2115" s="49"/>
      <c r="B2115" s="49"/>
      <c r="C2115" s="217"/>
    </row>
    <row r="2116" spans="1:3" x14ac:dyDescent="0.3">
      <c r="A2116" s="49"/>
      <c r="B2116" s="49"/>
      <c r="C2116" s="217"/>
    </row>
    <row r="2117" spans="1:3" x14ac:dyDescent="0.3">
      <c r="A2117" s="49"/>
      <c r="B2117" s="49"/>
      <c r="C2117" s="217"/>
    </row>
    <row r="2118" spans="1:3" x14ac:dyDescent="0.3">
      <c r="A2118" s="49"/>
      <c r="B2118" s="49"/>
      <c r="C2118" s="217"/>
    </row>
    <row r="2119" spans="1:3" x14ac:dyDescent="0.3">
      <c r="A2119" s="49"/>
      <c r="B2119" s="49"/>
      <c r="C2119" s="217"/>
    </row>
    <row r="2120" spans="1:3" x14ac:dyDescent="0.3">
      <c r="A2120" s="49"/>
      <c r="B2120" s="49"/>
      <c r="C2120" s="217"/>
    </row>
    <row r="2121" spans="1:3" x14ac:dyDescent="0.3">
      <c r="A2121" s="49"/>
      <c r="B2121" s="49"/>
      <c r="C2121" s="217"/>
    </row>
    <row r="2122" spans="1:3" x14ac:dyDescent="0.3">
      <c r="A2122" s="49"/>
      <c r="B2122" s="49"/>
      <c r="C2122" s="217"/>
    </row>
    <row r="2123" spans="1:3" x14ac:dyDescent="0.3">
      <c r="A2123" s="49"/>
      <c r="B2123" s="49"/>
      <c r="C2123" s="217"/>
    </row>
    <row r="2124" spans="1:3" x14ac:dyDescent="0.3">
      <c r="A2124" s="49"/>
      <c r="B2124" s="49"/>
      <c r="C2124" s="217"/>
    </row>
    <row r="2125" spans="1:3" x14ac:dyDescent="0.3">
      <c r="A2125" s="49"/>
      <c r="B2125" s="49"/>
      <c r="C2125" s="217"/>
    </row>
    <row r="2126" spans="1:3" x14ac:dyDescent="0.3">
      <c r="A2126" s="49"/>
      <c r="B2126" s="49"/>
      <c r="C2126" s="217"/>
    </row>
    <row r="2127" spans="1:3" x14ac:dyDescent="0.3">
      <c r="A2127" s="49"/>
      <c r="B2127" s="49"/>
      <c r="C2127" s="217"/>
    </row>
    <row r="2128" spans="1:3" x14ac:dyDescent="0.3">
      <c r="A2128" s="49"/>
      <c r="B2128" s="49"/>
      <c r="C2128" s="217"/>
    </row>
    <row r="2129" spans="1:3" x14ac:dyDescent="0.3">
      <c r="A2129" s="49"/>
      <c r="B2129" s="49"/>
      <c r="C2129" s="217"/>
    </row>
    <row r="2130" spans="1:3" x14ac:dyDescent="0.3">
      <c r="A2130" s="49"/>
      <c r="B2130" s="49"/>
      <c r="C2130" s="217"/>
    </row>
    <row r="2131" spans="1:3" x14ac:dyDescent="0.3">
      <c r="A2131" s="49"/>
      <c r="B2131" s="49"/>
      <c r="C2131" s="217"/>
    </row>
    <row r="2132" spans="1:3" x14ac:dyDescent="0.3">
      <c r="A2132" s="49"/>
      <c r="B2132" s="49"/>
      <c r="C2132" s="217"/>
    </row>
    <row r="2133" spans="1:3" x14ac:dyDescent="0.3">
      <c r="A2133" s="49"/>
      <c r="B2133" s="49"/>
      <c r="C2133" s="217"/>
    </row>
    <row r="2134" spans="1:3" x14ac:dyDescent="0.3">
      <c r="A2134" s="49"/>
      <c r="B2134" s="49"/>
      <c r="C2134" s="217"/>
    </row>
    <row r="2135" spans="1:3" x14ac:dyDescent="0.3">
      <c r="A2135" s="49"/>
      <c r="B2135" s="49"/>
      <c r="C2135" s="217"/>
    </row>
    <row r="2136" spans="1:3" x14ac:dyDescent="0.3">
      <c r="A2136" s="49"/>
      <c r="B2136" s="49"/>
      <c r="C2136" s="217"/>
    </row>
    <row r="2137" spans="1:3" x14ac:dyDescent="0.3">
      <c r="A2137" s="49"/>
      <c r="B2137" s="49"/>
      <c r="C2137" s="217"/>
    </row>
    <row r="2138" spans="1:3" x14ac:dyDescent="0.3">
      <c r="A2138" s="49"/>
      <c r="B2138" s="49"/>
      <c r="C2138" s="217"/>
    </row>
    <row r="2139" spans="1:3" x14ac:dyDescent="0.3">
      <c r="A2139" s="49"/>
      <c r="B2139" s="49"/>
      <c r="C2139" s="217"/>
    </row>
    <row r="2140" spans="1:3" x14ac:dyDescent="0.3">
      <c r="A2140" s="49"/>
      <c r="B2140" s="49"/>
      <c r="C2140" s="217"/>
    </row>
    <row r="2141" spans="1:3" x14ac:dyDescent="0.3">
      <c r="A2141" s="49"/>
      <c r="B2141" s="49"/>
      <c r="C2141" s="217"/>
    </row>
    <row r="2142" spans="1:3" x14ac:dyDescent="0.3">
      <c r="A2142" s="49"/>
      <c r="B2142" s="49"/>
      <c r="C2142" s="217"/>
    </row>
    <row r="2143" spans="1:3" x14ac:dyDescent="0.3">
      <c r="A2143" s="49"/>
      <c r="B2143" s="49"/>
      <c r="C2143" s="217"/>
    </row>
    <row r="2144" spans="1:3" x14ac:dyDescent="0.3">
      <c r="A2144" s="49"/>
      <c r="B2144" s="49"/>
      <c r="C2144" s="217"/>
    </row>
    <row r="2145" spans="1:3" x14ac:dyDescent="0.3">
      <c r="A2145" s="49"/>
      <c r="B2145" s="49"/>
      <c r="C2145" s="217"/>
    </row>
    <row r="2146" spans="1:3" x14ac:dyDescent="0.3">
      <c r="A2146" s="49"/>
      <c r="B2146" s="49"/>
      <c r="C2146" s="217"/>
    </row>
    <row r="2147" spans="1:3" x14ac:dyDescent="0.3">
      <c r="A2147" s="49"/>
      <c r="B2147" s="49"/>
      <c r="C2147" s="217"/>
    </row>
    <row r="2148" spans="1:3" x14ac:dyDescent="0.3">
      <c r="A2148" s="49"/>
      <c r="B2148" s="49"/>
      <c r="C2148" s="217"/>
    </row>
    <row r="2149" spans="1:3" x14ac:dyDescent="0.3">
      <c r="A2149" s="49"/>
      <c r="B2149" s="49"/>
      <c r="C2149" s="217"/>
    </row>
    <row r="2150" spans="1:3" x14ac:dyDescent="0.3">
      <c r="A2150" s="49"/>
      <c r="B2150" s="49"/>
      <c r="C2150" s="217"/>
    </row>
    <row r="2151" spans="1:3" x14ac:dyDescent="0.3">
      <c r="A2151" s="49"/>
      <c r="B2151" s="49"/>
      <c r="C2151" s="217"/>
    </row>
    <row r="2152" spans="1:3" x14ac:dyDescent="0.3">
      <c r="A2152" s="49"/>
      <c r="B2152" s="49"/>
      <c r="C2152" s="217"/>
    </row>
    <row r="2153" spans="1:3" x14ac:dyDescent="0.3">
      <c r="A2153" s="49"/>
      <c r="B2153" s="49"/>
      <c r="C2153" s="217"/>
    </row>
    <row r="2154" spans="1:3" x14ac:dyDescent="0.3">
      <c r="A2154" s="49"/>
      <c r="B2154" s="49"/>
      <c r="C2154" s="217"/>
    </row>
    <row r="2155" spans="1:3" x14ac:dyDescent="0.3">
      <c r="A2155" s="49"/>
      <c r="B2155" s="49"/>
      <c r="C2155" s="217"/>
    </row>
    <row r="2156" spans="1:3" x14ac:dyDescent="0.3">
      <c r="A2156" s="49"/>
      <c r="B2156" s="49"/>
      <c r="C2156" s="217"/>
    </row>
    <row r="2157" spans="1:3" x14ac:dyDescent="0.3">
      <c r="A2157" s="49"/>
      <c r="B2157" s="49"/>
      <c r="C2157" s="217"/>
    </row>
    <row r="2158" spans="1:3" x14ac:dyDescent="0.3">
      <c r="A2158" s="49"/>
      <c r="B2158" s="49"/>
      <c r="C2158" s="217"/>
    </row>
    <row r="2159" spans="1:3" x14ac:dyDescent="0.3">
      <c r="A2159" s="49"/>
      <c r="B2159" s="49"/>
      <c r="C2159" s="217"/>
    </row>
    <row r="2160" spans="1:3" x14ac:dyDescent="0.3">
      <c r="A2160" s="49"/>
      <c r="B2160" s="49"/>
      <c r="C2160" s="217"/>
    </row>
    <row r="2161" spans="1:3" x14ac:dyDescent="0.3">
      <c r="A2161" s="49"/>
      <c r="B2161" s="49"/>
      <c r="C2161" s="217"/>
    </row>
    <row r="2162" spans="1:3" x14ac:dyDescent="0.3">
      <c r="A2162" s="49"/>
      <c r="B2162" s="49"/>
      <c r="C2162" s="217"/>
    </row>
    <row r="2163" spans="1:3" x14ac:dyDescent="0.3">
      <c r="A2163" s="49"/>
      <c r="B2163" s="49"/>
      <c r="C2163" s="217"/>
    </row>
    <row r="2164" spans="1:3" x14ac:dyDescent="0.3">
      <c r="A2164" s="49"/>
      <c r="B2164" s="49"/>
      <c r="C2164" s="217"/>
    </row>
    <row r="2165" spans="1:3" x14ac:dyDescent="0.3">
      <c r="A2165" s="49"/>
      <c r="B2165" s="49"/>
      <c r="C2165" s="217"/>
    </row>
    <row r="2166" spans="1:3" x14ac:dyDescent="0.3">
      <c r="A2166" s="49"/>
      <c r="B2166" s="49"/>
      <c r="C2166" s="217"/>
    </row>
    <row r="2167" spans="1:3" x14ac:dyDescent="0.3">
      <c r="A2167" s="49"/>
      <c r="B2167" s="49"/>
      <c r="C2167" s="217"/>
    </row>
    <row r="2168" spans="1:3" x14ac:dyDescent="0.3">
      <c r="A2168" s="49"/>
      <c r="B2168" s="49"/>
      <c r="C2168" s="217"/>
    </row>
    <row r="2169" spans="1:3" x14ac:dyDescent="0.3">
      <c r="A2169" s="49"/>
      <c r="B2169" s="49"/>
      <c r="C2169" s="217"/>
    </row>
    <row r="2170" spans="1:3" x14ac:dyDescent="0.3">
      <c r="A2170" s="49"/>
      <c r="B2170" s="49"/>
      <c r="C2170" s="217"/>
    </row>
    <row r="2171" spans="1:3" x14ac:dyDescent="0.3">
      <c r="A2171" s="49"/>
      <c r="B2171" s="49"/>
      <c r="C2171" s="217"/>
    </row>
    <row r="2172" spans="1:3" x14ac:dyDescent="0.3">
      <c r="A2172" s="49"/>
      <c r="B2172" s="49"/>
      <c r="C2172" s="217"/>
    </row>
    <row r="2173" spans="1:3" x14ac:dyDescent="0.3">
      <c r="A2173" s="49"/>
      <c r="B2173" s="49"/>
      <c r="C2173" s="217"/>
    </row>
    <row r="2174" spans="1:3" x14ac:dyDescent="0.3">
      <c r="A2174" s="49"/>
      <c r="B2174" s="49"/>
      <c r="C2174" s="217"/>
    </row>
    <row r="2175" spans="1:3" x14ac:dyDescent="0.3">
      <c r="A2175" s="49"/>
      <c r="B2175" s="49"/>
      <c r="C2175" s="217"/>
    </row>
    <row r="2176" spans="1:3" x14ac:dyDescent="0.3">
      <c r="A2176" s="49"/>
      <c r="B2176" s="49"/>
      <c r="C2176" s="217"/>
    </row>
    <row r="2177" spans="1:3" x14ac:dyDescent="0.3">
      <c r="A2177" s="49"/>
      <c r="B2177" s="49"/>
      <c r="C2177" s="217"/>
    </row>
    <row r="2178" spans="1:3" x14ac:dyDescent="0.3">
      <c r="A2178" s="49"/>
      <c r="B2178" s="49"/>
      <c r="C2178" s="217"/>
    </row>
    <row r="2179" spans="1:3" x14ac:dyDescent="0.3">
      <c r="A2179" s="49"/>
      <c r="B2179" s="49"/>
      <c r="C2179" s="217"/>
    </row>
    <row r="2180" spans="1:3" x14ac:dyDescent="0.3">
      <c r="A2180" s="49"/>
      <c r="B2180" s="49"/>
      <c r="C2180" s="217"/>
    </row>
    <row r="2181" spans="1:3" x14ac:dyDescent="0.3">
      <c r="A2181" s="49"/>
      <c r="B2181" s="49"/>
      <c r="C2181" s="217"/>
    </row>
    <row r="2182" spans="1:3" x14ac:dyDescent="0.3">
      <c r="A2182" s="49"/>
      <c r="B2182" s="49"/>
      <c r="C2182" s="217"/>
    </row>
    <row r="2183" spans="1:3" x14ac:dyDescent="0.3">
      <c r="A2183" s="49"/>
      <c r="B2183" s="49"/>
      <c r="C2183" s="217"/>
    </row>
    <row r="2184" spans="1:3" x14ac:dyDescent="0.3">
      <c r="A2184" s="49"/>
      <c r="B2184" s="49"/>
      <c r="C2184" s="217"/>
    </row>
    <row r="2185" spans="1:3" x14ac:dyDescent="0.3">
      <c r="A2185" s="49"/>
      <c r="B2185" s="49"/>
      <c r="C2185" s="217"/>
    </row>
    <row r="2186" spans="1:3" x14ac:dyDescent="0.3">
      <c r="A2186" s="49"/>
      <c r="B2186" s="49"/>
      <c r="C2186" s="217"/>
    </row>
    <row r="2187" spans="1:3" x14ac:dyDescent="0.3">
      <c r="A2187" s="49"/>
      <c r="B2187" s="49"/>
      <c r="C2187" s="217"/>
    </row>
    <row r="2188" spans="1:3" x14ac:dyDescent="0.3">
      <c r="A2188" s="49"/>
      <c r="B2188" s="49"/>
      <c r="C2188" s="217"/>
    </row>
    <row r="2189" spans="1:3" x14ac:dyDescent="0.3">
      <c r="A2189" s="49"/>
      <c r="B2189" s="49"/>
      <c r="C2189" s="217"/>
    </row>
    <row r="2190" spans="1:3" x14ac:dyDescent="0.3">
      <c r="A2190" s="49"/>
      <c r="B2190" s="49"/>
      <c r="C2190" s="217"/>
    </row>
    <row r="2191" spans="1:3" x14ac:dyDescent="0.3">
      <c r="A2191" s="49"/>
      <c r="B2191" s="49"/>
      <c r="C2191" s="217"/>
    </row>
    <row r="2192" spans="1:3" x14ac:dyDescent="0.3">
      <c r="A2192" s="49"/>
      <c r="B2192" s="49"/>
      <c r="C2192" s="217"/>
    </row>
    <row r="2193" spans="1:3" x14ac:dyDescent="0.3">
      <c r="A2193" s="49"/>
      <c r="B2193" s="49"/>
      <c r="C2193" s="217"/>
    </row>
    <row r="2194" spans="1:3" x14ac:dyDescent="0.3">
      <c r="A2194" s="49"/>
      <c r="B2194" s="49"/>
      <c r="C2194" s="217"/>
    </row>
    <row r="2195" spans="1:3" x14ac:dyDescent="0.3">
      <c r="A2195" s="49"/>
      <c r="B2195" s="49"/>
      <c r="C2195" s="217"/>
    </row>
    <row r="2196" spans="1:3" x14ac:dyDescent="0.3">
      <c r="A2196" s="49"/>
      <c r="B2196" s="49"/>
      <c r="C2196" s="217"/>
    </row>
    <row r="2197" spans="1:3" x14ac:dyDescent="0.3">
      <c r="A2197" s="49"/>
      <c r="B2197" s="49"/>
      <c r="C2197" s="217"/>
    </row>
    <row r="2198" spans="1:3" x14ac:dyDescent="0.3">
      <c r="A2198" s="49"/>
      <c r="B2198" s="49"/>
      <c r="C2198" s="217"/>
    </row>
    <row r="2199" spans="1:3" x14ac:dyDescent="0.3">
      <c r="A2199" s="49"/>
      <c r="B2199" s="49"/>
      <c r="C2199" s="217"/>
    </row>
    <row r="2200" spans="1:3" x14ac:dyDescent="0.3">
      <c r="A2200" s="49"/>
      <c r="B2200" s="49"/>
      <c r="C2200" s="217"/>
    </row>
    <row r="2201" spans="1:3" x14ac:dyDescent="0.3">
      <c r="A2201" s="49"/>
      <c r="B2201" s="49"/>
      <c r="C2201" s="217"/>
    </row>
    <row r="2202" spans="1:3" x14ac:dyDescent="0.3">
      <c r="A2202" s="49"/>
      <c r="B2202" s="49"/>
      <c r="C2202" s="217"/>
    </row>
    <row r="2203" spans="1:3" x14ac:dyDescent="0.3">
      <c r="A2203" s="49"/>
      <c r="B2203" s="49"/>
      <c r="C2203" s="217"/>
    </row>
    <row r="2204" spans="1:3" x14ac:dyDescent="0.3">
      <c r="A2204" s="49"/>
      <c r="B2204" s="49"/>
      <c r="C2204" s="217"/>
    </row>
    <row r="2205" spans="1:3" x14ac:dyDescent="0.3">
      <c r="A2205" s="49"/>
      <c r="B2205" s="49"/>
      <c r="C2205" s="217"/>
    </row>
    <row r="2206" spans="1:3" x14ac:dyDescent="0.3">
      <c r="A2206" s="49"/>
      <c r="B2206" s="49"/>
      <c r="C2206" s="217"/>
    </row>
    <row r="2207" spans="1:3" x14ac:dyDescent="0.3">
      <c r="A2207" s="49"/>
      <c r="B2207" s="49"/>
      <c r="C2207" s="217"/>
    </row>
    <row r="2208" spans="1:3" x14ac:dyDescent="0.3">
      <c r="A2208" s="49"/>
      <c r="B2208" s="49"/>
      <c r="C2208" s="217"/>
    </row>
    <row r="2209" spans="1:3" x14ac:dyDescent="0.3">
      <c r="A2209" s="49"/>
      <c r="B2209" s="49"/>
      <c r="C2209" s="217"/>
    </row>
    <row r="2210" spans="1:3" x14ac:dyDescent="0.3">
      <c r="A2210" s="49"/>
      <c r="B2210" s="49"/>
      <c r="C2210" s="217"/>
    </row>
    <row r="2211" spans="1:3" x14ac:dyDescent="0.3">
      <c r="A2211" s="49"/>
      <c r="B2211" s="49"/>
      <c r="C2211" s="217"/>
    </row>
    <row r="2212" spans="1:3" x14ac:dyDescent="0.3">
      <c r="A2212" s="49"/>
      <c r="B2212" s="49"/>
      <c r="C2212" s="217"/>
    </row>
    <row r="2213" spans="1:3" x14ac:dyDescent="0.3">
      <c r="A2213" s="49"/>
      <c r="B2213" s="49"/>
      <c r="C2213" s="217"/>
    </row>
    <row r="2214" spans="1:3" x14ac:dyDescent="0.3">
      <c r="A2214" s="49"/>
      <c r="B2214" s="49"/>
      <c r="C2214" s="217"/>
    </row>
    <row r="2215" spans="1:3" x14ac:dyDescent="0.3">
      <c r="A2215" s="49"/>
      <c r="B2215" s="49"/>
      <c r="C2215" s="217"/>
    </row>
    <row r="2216" spans="1:3" x14ac:dyDescent="0.3">
      <c r="A2216" s="49"/>
      <c r="B2216" s="49"/>
      <c r="C2216" s="217"/>
    </row>
    <row r="2217" spans="1:3" x14ac:dyDescent="0.3">
      <c r="A2217" s="49"/>
      <c r="B2217" s="49"/>
      <c r="C2217" s="217"/>
    </row>
    <row r="2218" spans="1:3" x14ac:dyDescent="0.3">
      <c r="A2218" s="49"/>
      <c r="B2218" s="49"/>
      <c r="C2218" s="217"/>
    </row>
    <row r="2219" spans="1:3" x14ac:dyDescent="0.3">
      <c r="A2219" s="49"/>
      <c r="B2219" s="49"/>
      <c r="C2219" s="217"/>
    </row>
    <row r="2220" spans="1:3" x14ac:dyDescent="0.3">
      <c r="A2220" s="49"/>
      <c r="B2220" s="49"/>
      <c r="C2220" s="217"/>
    </row>
    <row r="2221" spans="1:3" x14ac:dyDescent="0.3">
      <c r="A2221" s="49"/>
      <c r="B2221" s="49"/>
      <c r="C2221" s="217"/>
    </row>
    <row r="2222" spans="1:3" x14ac:dyDescent="0.3">
      <c r="A2222" s="49"/>
      <c r="B2222" s="49"/>
      <c r="C2222" s="217"/>
    </row>
    <row r="2223" spans="1:3" x14ac:dyDescent="0.3">
      <c r="A2223" s="49"/>
      <c r="B2223" s="49"/>
      <c r="C2223" s="217"/>
    </row>
    <row r="2224" spans="1:3" x14ac:dyDescent="0.3">
      <c r="A2224" s="49"/>
      <c r="B2224" s="49"/>
      <c r="C2224" s="217"/>
    </row>
    <row r="2225" spans="1:3" x14ac:dyDescent="0.3">
      <c r="A2225" s="49"/>
      <c r="B2225" s="49"/>
      <c r="C2225" s="217"/>
    </row>
    <row r="2226" spans="1:3" x14ac:dyDescent="0.3">
      <c r="A2226" s="49"/>
      <c r="B2226" s="49"/>
      <c r="C2226" s="217"/>
    </row>
    <row r="2227" spans="1:3" x14ac:dyDescent="0.3">
      <c r="A2227" s="49"/>
      <c r="B2227" s="49"/>
      <c r="C2227" s="217"/>
    </row>
    <row r="2228" spans="1:3" x14ac:dyDescent="0.3">
      <c r="A2228" s="49"/>
      <c r="B2228" s="49"/>
      <c r="C2228" s="217"/>
    </row>
    <row r="2229" spans="1:3" x14ac:dyDescent="0.3">
      <c r="A2229" s="49"/>
      <c r="B2229" s="49"/>
      <c r="C2229" s="217"/>
    </row>
    <row r="2230" spans="1:3" x14ac:dyDescent="0.3">
      <c r="A2230" s="49"/>
      <c r="B2230" s="49"/>
      <c r="C2230" s="217"/>
    </row>
    <row r="2231" spans="1:3" x14ac:dyDescent="0.3">
      <c r="A2231" s="49"/>
      <c r="B2231" s="49"/>
      <c r="C2231" s="217"/>
    </row>
    <row r="2232" spans="1:3" x14ac:dyDescent="0.3">
      <c r="A2232" s="49"/>
      <c r="B2232" s="49"/>
      <c r="C2232" s="217"/>
    </row>
    <row r="2233" spans="1:3" x14ac:dyDescent="0.3">
      <c r="A2233" s="49"/>
      <c r="B2233" s="49"/>
      <c r="C2233" s="217"/>
    </row>
    <row r="2234" spans="1:3" x14ac:dyDescent="0.3">
      <c r="A2234" s="49"/>
      <c r="B2234" s="49"/>
      <c r="C2234" s="217"/>
    </row>
    <row r="2235" spans="1:3" x14ac:dyDescent="0.3">
      <c r="A2235" s="49"/>
      <c r="B2235" s="49"/>
      <c r="C2235" s="217"/>
    </row>
    <row r="2236" spans="1:3" x14ac:dyDescent="0.3">
      <c r="A2236" s="49"/>
      <c r="B2236" s="49"/>
      <c r="C2236" s="217"/>
    </row>
    <row r="2237" spans="1:3" x14ac:dyDescent="0.3">
      <c r="A2237" s="49"/>
      <c r="B2237" s="49"/>
      <c r="C2237" s="217"/>
    </row>
    <row r="2238" spans="1:3" x14ac:dyDescent="0.3">
      <c r="A2238" s="49"/>
      <c r="B2238" s="49"/>
      <c r="C2238" s="217"/>
    </row>
    <row r="2239" spans="1:3" x14ac:dyDescent="0.3">
      <c r="A2239" s="49"/>
      <c r="B2239" s="49"/>
      <c r="C2239" s="217"/>
    </row>
    <row r="2240" spans="1:3" x14ac:dyDescent="0.3">
      <c r="A2240" s="49"/>
      <c r="B2240" s="49"/>
      <c r="C2240" s="217"/>
    </row>
    <row r="2241" spans="1:3" x14ac:dyDescent="0.3">
      <c r="A2241" s="49"/>
      <c r="B2241" s="49"/>
      <c r="C2241" s="217"/>
    </row>
    <row r="2242" spans="1:3" x14ac:dyDescent="0.3">
      <c r="A2242" s="49"/>
      <c r="B2242" s="49"/>
      <c r="C2242" s="217"/>
    </row>
    <row r="2243" spans="1:3" x14ac:dyDescent="0.3">
      <c r="A2243" s="49"/>
      <c r="B2243" s="49"/>
      <c r="C2243" s="217"/>
    </row>
    <row r="2244" spans="1:3" x14ac:dyDescent="0.3">
      <c r="A2244" s="49"/>
      <c r="B2244" s="49"/>
      <c r="C2244" s="217"/>
    </row>
    <row r="2245" spans="1:3" x14ac:dyDescent="0.3">
      <c r="A2245" s="49"/>
      <c r="B2245" s="49"/>
      <c r="C2245" s="217"/>
    </row>
    <row r="2246" spans="1:3" x14ac:dyDescent="0.3">
      <c r="A2246" s="49"/>
      <c r="B2246" s="49"/>
      <c r="C2246" s="217"/>
    </row>
    <row r="2247" spans="1:3" x14ac:dyDescent="0.3">
      <c r="A2247" s="49"/>
      <c r="B2247" s="49"/>
      <c r="C2247" s="217"/>
    </row>
    <row r="2248" spans="1:3" x14ac:dyDescent="0.3">
      <c r="A2248" s="49"/>
      <c r="B2248" s="49"/>
      <c r="C2248" s="217"/>
    </row>
    <row r="2249" spans="1:3" x14ac:dyDescent="0.3">
      <c r="A2249" s="49"/>
      <c r="B2249" s="49"/>
      <c r="C2249" s="217"/>
    </row>
    <row r="2250" spans="1:3" x14ac:dyDescent="0.3">
      <c r="A2250" s="49"/>
      <c r="B2250" s="49"/>
      <c r="C2250" s="217"/>
    </row>
    <row r="2251" spans="1:3" x14ac:dyDescent="0.3">
      <c r="A2251" s="49"/>
      <c r="B2251" s="49"/>
      <c r="C2251" s="217"/>
    </row>
    <row r="2252" spans="1:3" x14ac:dyDescent="0.3">
      <c r="A2252" s="49"/>
      <c r="B2252" s="49"/>
      <c r="C2252" s="217"/>
    </row>
    <row r="2253" spans="1:3" x14ac:dyDescent="0.3">
      <c r="A2253" s="49"/>
      <c r="B2253" s="49"/>
      <c r="C2253" s="217"/>
    </row>
    <row r="2254" spans="1:3" x14ac:dyDescent="0.3">
      <c r="A2254" s="49"/>
      <c r="B2254" s="49"/>
      <c r="C2254" s="217"/>
    </row>
    <row r="2255" spans="1:3" x14ac:dyDescent="0.3">
      <c r="A2255" s="49"/>
      <c r="B2255" s="49"/>
      <c r="C2255" s="217"/>
    </row>
    <row r="2256" spans="1:3" x14ac:dyDescent="0.3">
      <c r="A2256" s="49"/>
      <c r="B2256" s="49"/>
      <c r="C2256" s="217"/>
    </row>
    <row r="2257" spans="1:3" x14ac:dyDescent="0.3">
      <c r="A2257" s="49"/>
      <c r="B2257" s="49"/>
      <c r="C2257" s="217"/>
    </row>
    <row r="2258" spans="1:3" x14ac:dyDescent="0.3">
      <c r="A2258" s="49"/>
      <c r="B2258" s="49"/>
      <c r="C2258" s="217"/>
    </row>
    <row r="2259" spans="1:3" x14ac:dyDescent="0.3">
      <c r="A2259" s="49"/>
      <c r="B2259" s="49"/>
      <c r="C2259" s="217"/>
    </row>
    <row r="2260" spans="1:3" x14ac:dyDescent="0.3">
      <c r="A2260" s="49"/>
      <c r="B2260" s="49"/>
      <c r="C2260" s="217"/>
    </row>
    <row r="2261" spans="1:3" x14ac:dyDescent="0.3">
      <c r="A2261" s="49"/>
      <c r="B2261" s="49"/>
      <c r="C2261" s="217"/>
    </row>
    <row r="2262" spans="1:3" x14ac:dyDescent="0.3">
      <c r="A2262" s="49"/>
      <c r="B2262" s="49"/>
      <c r="C2262" s="217"/>
    </row>
    <row r="2263" spans="1:3" x14ac:dyDescent="0.3">
      <c r="A2263" s="49"/>
      <c r="B2263" s="49"/>
      <c r="C2263" s="217"/>
    </row>
    <row r="2264" spans="1:3" x14ac:dyDescent="0.3">
      <c r="A2264" s="49"/>
      <c r="B2264" s="49"/>
      <c r="C2264" s="217"/>
    </row>
    <row r="2265" spans="1:3" x14ac:dyDescent="0.3">
      <c r="A2265" s="49"/>
      <c r="B2265" s="49"/>
      <c r="C2265" s="217"/>
    </row>
    <row r="2266" spans="1:3" x14ac:dyDescent="0.3">
      <c r="A2266" s="49"/>
      <c r="B2266" s="49"/>
      <c r="C2266" s="217"/>
    </row>
    <row r="2267" spans="1:3" x14ac:dyDescent="0.3">
      <c r="A2267" s="49"/>
      <c r="B2267" s="49"/>
      <c r="C2267" s="217"/>
    </row>
    <row r="2268" spans="1:3" x14ac:dyDescent="0.3">
      <c r="A2268" s="49"/>
      <c r="B2268" s="49"/>
      <c r="C2268" s="217"/>
    </row>
    <row r="2269" spans="1:3" x14ac:dyDescent="0.3">
      <c r="A2269" s="49"/>
      <c r="B2269" s="49"/>
      <c r="C2269" s="217"/>
    </row>
    <row r="2270" spans="1:3" x14ac:dyDescent="0.3">
      <c r="A2270" s="49"/>
      <c r="B2270" s="49"/>
      <c r="C2270" s="217"/>
    </row>
    <row r="2271" spans="1:3" x14ac:dyDescent="0.3">
      <c r="A2271" s="49"/>
      <c r="B2271" s="49"/>
      <c r="C2271" s="217"/>
    </row>
    <row r="2272" spans="1:3" x14ac:dyDescent="0.3">
      <c r="A2272" s="49"/>
      <c r="B2272" s="49"/>
      <c r="C2272" s="217"/>
    </row>
    <row r="2273" spans="1:3" x14ac:dyDescent="0.3">
      <c r="A2273" s="49"/>
      <c r="B2273" s="49"/>
      <c r="C2273" s="217"/>
    </row>
    <row r="2274" spans="1:3" x14ac:dyDescent="0.3">
      <c r="A2274" s="49"/>
      <c r="B2274" s="49"/>
      <c r="C2274" s="217"/>
    </row>
    <row r="2275" spans="1:3" x14ac:dyDescent="0.3">
      <c r="A2275" s="49"/>
      <c r="B2275" s="49"/>
      <c r="C2275" s="217"/>
    </row>
    <row r="2276" spans="1:3" x14ac:dyDescent="0.3">
      <c r="A2276" s="49"/>
      <c r="B2276" s="49"/>
      <c r="C2276" s="217"/>
    </row>
    <row r="2277" spans="1:3" x14ac:dyDescent="0.3">
      <c r="A2277" s="49"/>
      <c r="B2277" s="49"/>
      <c r="C2277" s="217"/>
    </row>
    <row r="2278" spans="1:3" x14ac:dyDescent="0.3">
      <c r="A2278" s="49"/>
      <c r="B2278" s="49"/>
      <c r="C2278" s="217"/>
    </row>
    <row r="2279" spans="1:3" x14ac:dyDescent="0.3">
      <c r="A2279" s="49"/>
      <c r="B2279" s="49"/>
      <c r="C2279" s="217"/>
    </row>
    <row r="2280" spans="1:3" x14ac:dyDescent="0.3">
      <c r="A2280" s="49"/>
      <c r="B2280" s="49"/>
      <c r="C2280" s="217"/>
    </row>
    <row r="2281" spans="1:3" x14ac:dyDescent="0.3">
      <c r="A2281" s="49"/>
      <c r="B2281" s="49"/>
      <c r="C2281" s="217"/>
    </row>
    <row r="2282" spans="1:3" x14ac:dyDescent="0.3">
      <c r="A2282" s="49"/>
      <c r="B2282" s="49"/>
      <c r="C2282" s="217"/>
    </row>
    <row r="2283" spans="1:3" x14ac:dyDescent="0.3">
      <c r="A2283" s="49"/>
      <c r="B2283" s="49"/>
      <c r="C2283" s="217"/>
    </row>
    <row r="2284" spans="1:3" x14ac:dyDescent="0.3">
      <c r="A2284" s="49"/>
      <c r="B2284" s="49"/>
      <c r="C2284" s="217"/>
    </row>
    <row r="2285" spans="1:3" x14ac:dyDescent="0.3">
      <c r="A2285" s="49"/>
      <c r="B2285" s="49"/>
      <c r="C2285" s="217"/>
    </row>
    <row r="2286" spans="1:3" x14ac:dyDescent="0.3">
      <c r="A2286" s="49"/>
      <c r="B2286" s="49"/>
      <c r="C2286" s="217"/>
    </row>
    <row r="2287" spans="1:3" x14ac:dyDescent="0.3">
      <c r="A2287" s="49"/>
      <c r="B2287" s="49"/>
      <c r="C2287" s="217"/>
    </row>
    <row r="2288" spans="1:3" x14ac:dyDescent="0.3">
      <c r="A2288" s="49"/>
      <c r="B2288" s="49"/>
      <c r="C2288" s="217"/>
    </row>
    <row r="2289" spans="1:3" x14ac:dyDescent="0.3">
      <c r="A2289" s="49"/>
      <c r="B2289" s="49"/>
      <c r="C2289" s="217"/>
    </row>
    <row r="2290" spans="1:3" x14ac:dyDescent="0.3">
      <c r="A2290" s="49"/>
      <c r="B2290" s="49"/>
      <c r="C2290" s="217"/>
    </row>
    <row r="2291" spans="1:3" x14ac:dyDescent="0.3">
      <c r="A2291" s="49"/>
      <c r="B2291" s="49"/>
      <c r="C2291" s="217"/>
    </row>
    <row r="2292" spans="1:3" x14ac:dyDescent="0.3">
      <c r="A2292" s="49"/>
      <c r="B2292" s="49"/>
      <c r="C2292" s="217"/>
    </row>
    <row r="2293" spans="1:3" x14ac:dyDescent="0.3">
      <c r="A2293" s="49"/>
      <c r="B2293" s="49"/>
      <c r="C2293" s="217"/>
    </row>
    <row r="2294" spans="1:3" x14ac:dyDescent="0.3">
      <c r="A2294" s="49"/>
      <c r="B2294" s="49"/>
      <c r="C2294" s="217"/>
    </row>
    <row r="2295" spans="1:3" x14ac:dyDescent="0.3">
      <c r="A2295" s="49"/>
      <c r="B2295" s="49"/>
      <c r="C2295" s="217"/>
    </row>
    <row r="2296" spans="1:3" x14ac:dyDescent="0.3">
      <c r="A2296" s="49"/>
      <c r="B2296" s="49"/>
      <c r="C2296" s="217"/>
    </row>
    <row r="2297" spans="1:3" x14ac:dyDescent="0.3">
      <c r="A2297" s="49"/>
      <c r="B2297" s="49"/>
      <c r="C2297" s="217"/>
    </row>
    <row r="2298" spans="1:3" x14ac:dyDescent="0.3">
      <c r="A2298" s="49"/>
      <c r="B2298" s="49"/>
      <c r="C2298" s="217"/>
    </row>
    <row r="2299" spans="1:3" x14ac:dyDescent="0.3">
      <c r="A2299" s="49"/>
      <c r="B2299" s="49"/>
      <c r="C2299" s="217"/>
    </row>
    <row r="2300" spans="1:3" x14ac:dyDescent="0.3">
      <c r="A2300" s="49"/>
      <c r="B2300" s="49"/>
      <c r="C2300" s="217"/>
    </row>
    <row r="2301" spans="1:3" x14ac:dyDescent="0.3">
      <c r="A2301" s="49"/>
      <c r="B2301" s="49"/>
      <c r="C2301" s="217"/>
    </row>
    <row r="2302" spans="1:3" x14ac:dyDescent="0.3">
      <c r="A2302" s="49"/>
      <c r="B2302" s="49"/>
      <c r="C2302" s="217"/>
    </row>
    <row r="2303" spans="1:3" x14ac:dyDescent="0.3">
      <c r="A2303" s="49"/>
      <c r="B2303" s="49"/>
      <c r="C2303" s="217"/>
    </row>
    <row r="2304" spans="1:3" x14ac:dyDescent="0.3">
      <c r="A2304" s="49"/>
      <c r="B2304" s="49"/>
      <c r="C2304" s="217"/>
    </row>
    <row r="2305" spans="1:3" x14ac:dyDescent="0.3">
      <c r="A2305" s="49"/>
      <c r="B2305" s="49"/>
      <c r="C2305" s="217"/>
    </row>
    <row r="2306" spans="1:3" x14ac:dyDescent="0.3">
      <c r="A2306" s="49"/>
      <c r="B2306" s="49"/>
      <c r="C2306" s="217"/>
    </row>
    <row r="2307" spans="1:3" x14ac:dyDescent="0.3">
      <c r="A2307" s="49"/>
      <c r="B2307" s="49"/>
      <c r="C2307" s="217"/>
    </row>
    <row r="2308" spans="1:3" x14ac:dyDescent="0.3">
      <c r="A2308" s="49"/>
      <c r="B2308" s="49"/>
      <c r="C2308" s="217"/>
    </row>
    <row r="2309" spans="1:3" x14ac:dyDescent="0.3">
      <c r="A2309" s="49"/>
      <c r="B2309" s="49"/>
      <c r="C2309" s="217"/>
    </row>
    <row r="2310" spans="1:3" x14ac:dyDescent="0.3">
      <c r="A2310" s="49"/>
      <c r="B2310" s="49"/>
      <c r="C2310" s="217"/>
    </row>
    <row r="2311" spans="1:3" x14ac:dyDescent="0.3">
      <c r="A2311" s="49"/>
      <c r="B2311" s="49"/>
      <c r="C2311" s="217"/>
    </row>
    <row r="2312" spans="1:3" x14ac:dyDescent="0.3">
      <c r="A2312" s="49"/>
      <c r="B2312" s="49"/>
      <c r="C2312" s="217"/>
    </row>
    <row r="2313" spans="1:3" x14ac:dyDescent="0.3">
      <c r="A2313" s="49"/>
      <c r="B2313" s="49"/>
      <c r="C2313" s="217"/>
    </row>
    <row r="2314" spans="1:3" x14ac:dyDescent="0.3">
      <c r="A2314" s="49"/>
      <c r="B2314" s="49"/>
      <c r="C2314" s="217"/>
    </row>
    <row r="2315" spans="1:3" x14ac:dyDescent="0.3">
      <c r="A2315" s="49"/>
      <c r="B2315" s="49"/>
      <c r="C2315" s="217"/>
    </row>
    <row r="2316" spans="1:3" x14ac:dyDescent="0.3">
      <c r="A2316" s="49"/>
      <c r="B2316" s="49"/>
      <c r="C2316" s="217"/>
    </row>
    <row r="2317" spans="1:3" x14ac:dyDescent="0.3">
      <c r="A2317" s="49"/>
      <c r="B2317" s="49"/>
      <c r="C2317" s="217"/>
    </row>
    <row r="2318" spans="1:3" x14ac:dyDescent="0.3">
      <c r="A2318" s="49"/>
      <c r="B2318" s="49"/>
      <c r="C2318" s="217"/>
    </row>
    <row r="2319" spans="1:3" x14ac:dyDescent="0.3">
      <c r="A2319" s="49"/>
      <c r="B2319" s="49"/>
      <c r="C2319" s="217"/>
    </row>
    <row r="2320" spans="1:3" x14ac:dyDescent="0.3">
      <c r="A2320" s="49"/>
      <c r="B2320" s="49"/>
      <c r="C2320" s="217"/>
    </row>
    <row r="2321" spans="1:3" x14ac:dyDescent="0.3">
      <c r="A2321" s="49"/>
      <c r="B2321" s="49"/>
      <c r="C2321" s="217"/>
    </row>
    <row r="2322" spans="1:3" x14ac:dyDescent="0.3">
      <c r="A2322" s="49"/>
      <c r="B2322" s="49"/>
      <c r="C2322" s="217"/>
    </row>
    <row r="2323" spans="1:3" x14ac:dyDescent="0.3">
      <c r="A2323" s="49"/>
      <c r="B2323" s="49"/>
      <c r="C2323" s="217"/>
    </row>
    <row r="2324" spans="1:3" x14ac:dyDescent="0.3">
      <c r="A2324" s="49"/>
      <c r="B2324" s="49"/>
      <c r="C2324" s="217"/>
    </row>
    <row r="2325" spans="1:3" x14ac:dyDescent="0.3">
      <c r="A2325" s="49"/>
      <c r="B2325" s="49"/>
      <c r="C2325" s="217"/>
    </row>
    <row r="2326" spans="1:3" x14ac:dyDescent="0.3">
      <c r="A2326" s="49"/>
      <c r="B2326" s="49"/>
      <c r="C2326" s="217"/>
    </row>
    <row r="2327" spans="1:3" x14ac:dyDescent="0.3">
      <c r="A2327" s="49"/>
      <c r="B2327" s="49"/>
      <c r="C2327" s="217"/>
    </row>
    <row r="2328" spans="1:3" x14ac:dyDescent="0.3">
      <c r="A2328" s="49"/>
      <c r="B2328" s="49"/>
      <c r="C2328" s="217"/>
    </row>
    <row r="2329" spans="1:3" x14ac:dyDescent="0.3">
      <c r="A2329" s="49"/>
      <c r="B2329" s="49"/>
      <c r="C2329" s="217"/>
    </row>
    <row r="2330" spans="1:3" x14ac:dyDescent="0.3">
      <c r="A2330" s="49"/>
      <c r="B2330" s="49"/>
      <c r="C2330" s="217"/>
    </row>
    <row r="2331" spans="1:3" x14ac:dyDescent="0.3">
      <c r="A2331" s="49"/>
      <c r="B2331" s="49"/>
      <c r="C2331" s="217"/>
    </row>
    <row r="2332" spans="1:3" x14ac:dyDescent="0.3">
      <c r="A2332" s="49"/>
      <c r="B2332" s="49"/>
      <c r="C2332" s="217"/>
    </row>
    <row r="2333" spans="1:3" x14ac:dyDescent="0.3">
      <c r="A2333" s="49"/>
      <c r="B2333" s="49"/>
      <c r="C2333" s="217"/>
    </row>
    <row r="2334" spans="1:3" x14ac:dyDescent="0.3">
      <c r="A2334" s="49"/>
      <c r="B2334" s="49"/>
      <c r="C2334" s="217"/>
    </row>
    <row r="2335" spans="1:3" x14ac:dyDescent="0.3">
      <c r="A2335" s="49"/>
      <c r="B2335" s="49"/>
      <c r="C2335" s="217"/>
    </row>
    <row r="2336" spans="1:3" x14ac:dyDescent="0.3">
      <c r="A2336" s="49"/>
      <c r="B2336" s="49"/>
      <c r="C2336" s="217"/>
    </row>
    <row r="2337" spans="1:3" x14ac:dyDescent="0.3">
      <c r="A2337" s="49"/>
      <c r="B2337" s="49"/>
      <c r="C2337" s="217"/>
    </row>
    <row r="2338" spans="1:3" x14ac:dyDescent="0.3">
      <c r="A2338" s="49"/>
      <c r="B2338" s="49"/>
      <c r="C2338" s="217"/>
    </row>
    <row r="2339" spans="1:3" x14ac:dyDescent="0.3">
      <c r="A2339" s="49"/>
      <c r="B2339" s="49"/>
      <c r="C2339" s="217"/>
    </row>
    <row r="2340" spans="1:3" x14ac:dyDescent="0.3">
      <c r="A2340" s="49"/>
      <c r="B2340" s="49"/>
      <c r="C2340" s="217"/>
    </row>
    <row r="2341" spans="1:3" x14ac:dyDescent="0.3">
      <c r="A2341" s="49"/>
      <c r="B2341" s="49"/>
      <c r="C2341" s="217"/>
    </row>
    <row r="2342" spans="1:3" x14ac:dyDescent="0.3">
      <c r="A2342" s="49"/>
      <c r="B2342" s="49"/>
      <c r="C2342" s="217"/>
    </row>
    <row r="2343" spans="1:3" x14ac:dyDescent="0.3">
      <c r="A2343" s="49"/>
      <c r="B2343" s="49"/>
      <c r="C2343" s="217"/>
    </row>
    <row r="2344" spans="1:3" x14ac:dyDescent="0.3">
      <c r="A2344" s="49"/>
      <c r="B2344" s="49"/>
      <c r="C2344" s="217"/>
    </row>
    <row r="2345" spans="1:3" x14ac:dyDescent="0.3">
      <c r="A2345" s="49"/>
      <c r="B2345" s="49"/>
      <c r="C2345" s="217"/>
    </row>
    <row r="2346" spans="1:3" x14ac:dyDescent="0.3">
      <c r="A2346" s="49"/>
      <c r="B2346" s="49"/>
      <c r="C2346" s="217"/>
    </row>
    <row r="2347" spans="1:3" x14ac:dyDescent="0.3">
      <c r="A2347" s="49"/>
      <c r="B2347" s="49"/>
      <c r="C2347" s="217"/>
    </row>
    <row r="2348" spans="1:3" x14ac:dyDescent="0.3">
      <c r="A2348" s="49"/>
      <c r="B2348" s="49"/>
      <c r="C2348" s="217"/>
    </row>
    <row r="2349" spans="1:3" x14ac:dyDescent="0.3">
      <c r="A2349" s="49"/>
      <c r="B2349" s="49"/>
      <c r="C2349" s="217"/>
    </row>
    <row r="2350" spans="1:3" x14ac:dyDescent="0.3">
      <c r="A2350" s="49"/>
      <c r="B2350" s="49"/>
      <c r="C2350" s="217"/>
    </row>
    <row r="2351" spans="1:3" x14ac:dyDescent="0.3">
      <c r="A2351" s="49"/>
      <c r="B2351" s="49"/>
      <c r="C2351" s="217"/>
    </row>
    <row r="2352" spans="1:3" x14ac:dyDescent="0.3">
      <c r="A2352" s="49"/>
      <c r="B2352" s="49"/>
      <c r="C2352" s="217"/>
    </row>
    <row r="2353" spans="1:3" x14ac:dyDescent="0.3">
      <c r="A2353" s="49"/>
      <c r="B2353" s="49"/>
      <c r="C2353" s="217"/>
    </row>
    <row r="2354" spans="1:3" x14ac:dyDescent="0.3">
      <c r="A2354" s="49"/>
      <c r="B2354" s="49"/>
      <c r="C2354" s="217"/>
    </row>
    <row r="2355" spans="1:3" x14ac:dyDescent="0.3">
      <c r="A2355" s="49"/>
      <c r="B2355" s="49"/>
      <c r="C2355" s="217"/>
    </row>
    <row r="2356" spans="1:3" x14ac:dyDescent="0.3">
      <c r="A2356" s="49"/>
      <c r="B2356" s="49"/>
      <c r="C2356" s="217"/>
    </row>
    <row r="2357" spans="1:3" x14ac:dyDescent="0.3">
      <c r="A2357" s="49"/>
      <c r="B2357" s="49"/>
      <c r="C2357" s="217"/>
    </row>
    <row r="2358" spans="1:3" x14ac:dyDescent="0.3">
      <c r="A2358" s="49"/>
      <c r="B2358" s="49"/>
      <c r="C2358" s="217"/>
    </row>
    <row r="2359" spans="1:3" x14ac:dyDescent="0.3">
      <c r="A2359" s="49"/>
      <c r="B2359" s="49"/>
      <c r="C2359" s="217"/>
    </row>
    <row r="2360" spans="1:3" x14ac:dyDescent="0.3">
      <c r="A2360" s="49"/>
      <c r="B2360" s="49"/>
      <c r="C2360" s="217"/>
    </row>
    <row r="2361" spans="1:3" x14ac:dyDescent="0.3">
      <c r="A2361" s="49"/>
      <c r="B2361" s="49"/>
      <c r="C2361" s="217"/>
    </row>
    <row r="2362" spans="1:3" x14ac:dyDescent="0.3">
      <c r="A2362" s="49"/>
      <c r="B2362" s="49"/>
      <c r="C2362" s="217"/>
    </row>
    <row r="2363" spans="1:3" x14ac:dyDescent="0.3">
      <c r="A2363" s="49"/>
      <c r="B2363" s="49"/>
      <c r="C2363" s="217"/>
    </row>
    <row r="2364" spans="1:3" x14ac:dyDescent="0.3">
      <c r="A2364" s="49"/>
      <c r="B2364" s="49"/>
      <c r="C2364" s="217"/>
    </row>
    <row r="2365" spans="1:3" x14ac:dyDescent="0.3">
      <c r="A2365" s="49"/>
      <c r="B2365" s="49"/>
      <c r="C2365" s="217"/>
    </row>
    <row r="2366" spans="1:3" x14ac:dyDescent="0.3">
      <c r="A2366" s="49"/>
      <c r="B2366" s="49"/>
      <c r="C2366" s="217"/>
    </row>
    <row r="2367" spans="1:3" x14ac:dyDescent="0.3">
      <c r="A2367" s="49"/>
      <c r="B2367" s="49"/>
      <c r="C2367" s="217"/>
    </row>
    <row r="2368" spans="1:3" x14ac:dyDescent="0.3">
      <c r="A2368" s="49"/>
      <c r="B2368" s="49"/>
      <c r="C2368" s="217"/>
    </row>
    <row r="2369" spans="1:3" x14ac:dyDescent="0.3">
      <c r="A2369" s="49"/>
      <c r="B2369" s="49"/>
      <c r="C2369" s="217"/>
    </row>
    <row r="2370" spans="1:3" x14ac:dyDescent="0.3">
      <c r="A2370" s="49"/>
      <c r="B2370" s="49"/>
      <c r="C2370" s="217"/>
    </row>
    <row r="2371" spans="1:3" x14ac:dyDescent="0.3">
      <c r="A2371" s="49"/>
      <c r="B2371" s="49"/>
      <c r="C2371" s="217"/>
    </row>
    <row r="2372" spans="1:3" x14ac:dyDescent="0.3">
      <c r="A2372" s="49"/>
      <c r="B2372" s="49"/>
      <c r="C2372" s="217"/>
    </row>
    <row r="2373" spans="1:3" x14ac:dyDescent="0.3">
      <c r="A2373" s="49"/>
      <c r="B2373" s="49"/>
      <c r="C2373" s="217"/>
    </row>
    <row r="2374" spans="1:3" x14ac:dyDescent="0.3">
      <c r="A2374" s="49"/>
      <c r="B2374" s="49"/>
      <c r="C2374" s="217"/>
    </row>
    <row r="2375" spans="1:3" x14ac:dyDescent="0.3">
      <c r="A2375" s="49"/>
      <c r="B2375" s="49"/>
      <c r="C2375" s="217"/>
    </row>
    <row r="2376" spans="1:3" x14ac:dyDescent="0.3">
      <c r="A2376" s="49"/>
      <c r="B2376" s="49"/>
      <c r="C2376" s="217"/>
    </row>
    <row r="2377" spans="1:3" x14ac:dyDescent="0.3">
      <c r="A2377" s="49"/>
      <c r="B2377" s="49"/>
      <c r="C2377" s="217"/>
    </row>
    <row r="2378" spans="1:3" x14ac:dyDescent="0.3">
      <c r="A2378" s="49"/>
      <c r="B2378" s="49"/>
      <c r="C2378" s="217"/>
    </row>
    <row r="2379" spans="1:3" x14ac:dyDescent="0.3">
      <c r="A2379" s="49"/>
      <c r="B2379" s="49"/>
      <c r="C2379" s="217"/>
    </row>
    <row r="2380" spans="1:3" x14ac:dyDescent="0.3">
      <c r="A2380" s="49"/>
      <c r="B2380" s="49"/>
      <c r="C2380" s="217"/>
    </row>
    <row r="2381" spans="1:3" x14ac:dyDescent="0.3">
      <c r="A2381" s="49"/>
      <c r="B2381" s="49"/>
      <c r="C2381" s="217"/>
    </row>
    <row r="2382" spans="1:3" x14ac:dyDescent="0.3">
      <c r="A2382" s="49"/>
      <c r="B2382" s="49"/>
      <c r="C2382" s="217"/>
    </row>
    <row r="2383" spans="1:3" x14ac:dyDescent="0.3">
      <c r="A2383" s="49"/>
      <c r="B2383" s="49"/>
      <c r="C2383" s="217"/>
    </row>
    <row r="2384" spans="1:3" x14ac:dyDescent="0.3">
      <c r="A2384" s="49"/>
      <c r="B2384" s="49"/>
      <c r="C2384" s="217"/>
    </row>
    <row r="2385" spans="1:4" x14ac:dyDescent="0.3">
      <c r="A2385" s="49"/>
      <c r="B2385" s="49"/>
      <c r="C2385" s="217"/>
    </row>
    <row r="2386" spans="1:4" x14ac:dyDescent="0.3">
      <c r="A2386" s="49"/>
      <c r="B2386" s="49"/>
      <c r="C2386" s="217"/>
    </row>
    <row r="2387" spans="1:4" x14ac:dyDescent="0.3">
      <c r="A2387" s="49"/>
      <c r="B2387" s="49"/>
      <c r="C2387" s="217"/>
    </row>
    <row r="2388" spans="1:4" x14ac:dyDescent="0.3">
      <c r="A2388" s="49"/>
      <c r="B2388" s="49"/>
      <c r="C2388" s="217"/>
    </row>
    <row r="2389" spans="1:4" x14ac:dyDescent="0.3">
      <c r="A2389" s="49"/>
      <c r="B2389" s="49"/>
      <c r="C2389" s="217"/>
    </row>
    <row r="2390" spans="1:4" x14ac:dyDescent="0.3">
      <c r="A2390" s="49"/>
      <c r="B2390" s="49"/>
      <c r="C2390" s="217"/>
    </row>
    <row r="2391" spans="1:4" x14ac:dyDescent="0.3">
      <c r="A2391" s="49"/>
      <c r="B2391" s="49"/>
      <c r="C2391" s="217"/>
    </row>
    <row r="2392" spans="1:4" x14ac:dyDescent="0.3">
      <c r="C2392" s="286"/>
      <c r="D2392" s="286"/>
    </row>
    <row r="2393" spans="1:4" x14ac:dyDescent="0.3">
      <c r="C2393" s="286"/>
      <c r="D2393" s="286"/>
    </row>
    <row r="2394" spans="1:4" x14ac:dyDescent="0.3">
      <c r="C2394" s="286"/>
      <c r="D2394" s="286"/>
    </row>
    <row r="2395" spans="1:4" x14ac:dyDescent="0.3">
      <c r="C2395" s="286"/>
      <c r="D2395" s="286"/>
    </row>
    <row r="2396" spans="1:4" x14ac:dyDescent="0.3">
      <c r="C2396" s="286"/>
      <c r="D2396" s="286"/>
    </row>
    <row r="2397" spans="1:4" x14ac:dyDescent="0.3">
      <c r="C2397" s="286"/>
      <c r="D2397" s="286"/>
    </row>
    <row r="2398" spans="1:4" x14ac:dyDescent="0.3">
      <c r="C2398" s="286"/>
      <c r="D2398" s="286"/>
    </row>
    <row r="2399" spans="1:4" x14ac:dyDescent="0.3">
      <c r="C2399" s="286"/>
      <c r="D2399" s="286"/>
    </row>
    <row r="2400" spans="1:4" x14ac:dyDescent="0.3">
      <c r="C2400" s="286"/>
      <c r="D2400" s="286"/>
    </row>
    <row r="2401" spans="3:4" x14ac:dyDescent="0.3">
      <c r="C2401" s="286"/>
      <c r="D2401" s="286"/>
    </row>
    <row r="2402" spans="3:4" x14ac:dyDescent="0.3">
      <c r="C2402" s="286"/>
      <c r="D2402" s="286"/>
    </row>
    <row r="2403" spans="3:4" x14ac:dyDescent="0.3">
      <c r="C2403" s="286"/>
      <c r="D2403" s="286"/>
    </row>
    <row r="2404" spans="3:4" x14ac:dyDescent="0.3">
      <c r="C2404" s="286"/>
      <c r="D2404" s="286"/>
    </row>
    <row r="2405" spans="3:4" x14ac:dyDescent="0.3">
      <c r="C2405" s="286"/>
      <c r="D2405" s="286"/>
    </row>
    <row r="2406" spans="3:4" x14ac:dyDescent="0.3">
      <c r="C2406" s="286"/>
      <c r="D2406" s="286"/>
    </row>
    <row r="2407" spans="3:4" x14ac:dyDescent="0.3">
      <c r="C2407" s="286"/>
      <c r="D2407" s="286"/>
    </row>
    <row r="2408" spans="3:4" x14ac:dyDescent="0.3">
      <c r="C2408" s="286"/>
      <c r="D2408" s="286"/>
    </row>
    <row r="2409" spans="3:4" x14ac:dyDescent="0.3">
      <c r="C2409" s="286"/>
      <c r="D2409" s="286"/>
    </row>
    <row r="2410" spans="3:4" x14ac:dyDescent="0.3">
      <c r="C2410" s="286"/>
      <c r="D2410" s="286"/>
    </row>
    <row r="2411" spans="3:4" x14ac:dyDescent="0.3">
      <c r="C2411" s="286"/>
      <c r="D2411" s="286"/>
    </row>
    <row r="2412" spans="3:4" x14ac:dyDescent="0.3">
      <c r="C2412" s="286"/>
      <c r="D2412" s="286"/>
    </row>
    <row r="2413" spans="3:4" x14ac:dyDescent="0.3">
      <c r="C2413" s="286"/>
      <c r="D2413" s="286"/>
    </row>
    <row r="2414" spans="3:4" x14ac:dyDescent="0.3">
      <c r="C2414" s="286"/>
      <c r="D2414" s="286"/>
    </row>
    <row r="2415" spans="3:4" x14ac:dyDescent="0.3">
      <c r="C2415" s="286"/>
      <c r="D2415" s="286"/>
    </row>
    <row r="2416" spans="3:4" x14ac:dyDescent="0.3">
      <c r="C2416" s="286"/>
      <c r="D2416" s="286"/>
    </row>
    <row r="2417" spans="3:4" x14ac:dyDescent="0.3">
      <c r="C2417" s="286"/>
      <c r="D2417" s="286"/>
    </row>
    <row r="2418" spans="3:4" x14ac:dyDescent="0.3">
      <c r="C2418" s="286"/>
      <c r="D2418" s="286"/>
    </row>
    <row r="2419" spans="3:4" x14ac:dyDescent="0.3">
      <c r="C2419" s="286"/>
      <c r="D2419" s="286"/>
    </row>
    <row r="2420" spans="3:4" x14ac:dyDescent="0.3">
      <c r="C2420" s="286"/>
      <c r="D2420" s="286"/>
    </row>
    <row r="2421" spans="3:4" x14ac:dyDescent="0.3">
      <c r="C2421" s="286"/>
      <c r="D2421" s="286"/>
    </row>
    <row r="2422" spans="3:4" x14ac:dyDescent="0.3">
      <c r="C2422" s="286"/>
      <c r="D2422" s="286"/>
    </row>
    <row r="2423" spans="3:4" x14ac:dyDescent="0.3">
      <c r="C2423" s="286"/>
      <c r="D2423" s="286"/>
    </row>
    <row r="2424" spans="3:4" x14ac:dyDescent="0.3">
      <c r="C2424" s="286"/>
      <c r="D2424" s="286"/>
    </row>
    <row r="2425" spans="3:4" x14ac:dyDescent="0.3">
      <c r="C2425" s="286"/>
      <c r="D2425" s="286"/>
    </row>
    <row r="2426" spans="3:4" x14ac:dyDescent="0.3">
      <c r="C2426" s="286"/>
      <c r="D2426" s="286"/>
    </row>
    <row r="2427" spans="3:4" x14ac:dyDescent="0.3">
      <c r="C2427" s="286"/>
      <c r="D2427" s="286"/>
    </row>
    <row r="2428" spans="3:4" x14ac:dyDescent="0.3">
      <c r="C2428" s="286"/>
      <c r="D2428" s="286"/>
    </row>
    <row r="2429" spans="3:4" x14ac:dyDescent="0.3">
      <c r="C2429" s="286"/>
      <c r="D2429" s="286"/>
    </row>
    <row r="2430" spans="3:4" x14ac:dyDescent="0.3">
      <c r="C2430" s="286"/>
      <c r="D2430" s="286"/>
    </row>
    <row r="2431" spans="3:4" x14ac:dyDescent="0.3">
      <c r="C2431" s="286"/>
      <c r="D2431" s="286"/>
    </row>
    <row r="2432" spans="3:4" x14ac:dyDescent="0.3">
      <c r="C2432" s="286"/>
      <c r="D2432" s="286"/>
    </row>
    <row r="2433" spans="3:4" x14ac:dyDescent="0.3">
      <c r="C2433" s="286"/>
      <c r="D2433" s="286"/>
    </row>
    <row r="2434" spans="3:4" x14ac:dyDescent="0.3">
      <c r="C2434" s="286"/>
      <c r="D2434" s="286"/>
    </row>
    <row r="2435" spans="3:4" x14ac:dyDescent="0.3">
      <c r="C2435" s="286"/>
      <c r="D2435" s="286"/>
    </row>
    <row r="2436" spans="3:4" x14ac:dyDescent="0.3">
      <c r="C2436" s="286"/>
      <c r="D2436" s="286"/>
    </row>
    <row r="2437" spans="3:4" x14ac:dyDescent="0.3">
      <c r="C2437" s="286"/>
      <c r="D2437" s="286"/>
    </row>
    <row r="2438" spans="3:4" x14ac:dyDescent="0.3">
      <c r="C2438" s="286"/>
      <c r="D2438" s="286"/>
    </row>
    <row r="2439" spans="3:4" x14ac:dyDescent="0.3">
      <c r="C2439" s="286"/>
      <c r="D2439" s="286"/>
    </row>
    <row r="2440" spans="3:4" x14ac:dyDescent="0.3">
      <c r="C2440" s="286"/>
      <c r="D2440" s="286"/>
    </row>
    <row r="2441" spans="3:4" x14ac:dyDescent="0.3">
      <c r="C2441" s="286"/>
      <c r="D2441" s="286"/>
    </row>
    <row r="2442" spans="3:4" x14ac:dyDescent="0.3">
      <c r="C2442" s="286"/>
      <c r="D2442" s="286"/>
    </row>
    <row r="2443" spans="3:4" x14ac:dyDescent="0.3">
      <c r="C2443" s="286"/>
      <c r="D2443" s="286"/>
    </row>
    <row r="2444" spans="3:4" x14ac:dyDescent="0.3">
      <c r="C2444" s="286"/>
      <c r="D2444" s="286"/>
    </row>
    <row r="2445" spans="3:4" x14ac:dyDescent="0.3">
      <c r="C2445" s="286"/>
      <c r="D2445" s="286"/>
    </row>
    <row r="2446" spans="3:4" x14ac:dyDescent="0.3">
      <c r="C2446" s="286"/>
      <c r="D2446" s="286"/>
    </row>
    <row r="2447" spans="3:4" x14ac:dyDescent="0.3">
      <c r="C2447" s="286"/>
      <c r="D2447" s="286"/>
    </row>
    <row r="2448" spans="3:4" x14ac:dyDescent="0.3">
      <c r="C2448" s="286"/>
      <c r="D2448" s="286"/>
    </row>
    <row r="2449" spans="3:4" x14ac:dyDescent="0.3">
      <c r="C2449" s="286"/>
      <c r="D2449" s="286"/>
    </row>
    <row r="2450" spans="3:4" x14ac:dyDescent="0.3">
      <c r="C2450" s="286"/>
      <c r="D2450" s="286"/>
    </row>
    <row r="2451" spans="3:4" x14ac:dyDescent="0.3">
      <c r="C2451" s="286"/>
      <c r="D2451" s="286"/>
    </row>
    <row r="2452" spans="3:4" x14ac:dyDescent="0.3">
      <c r="C2452" s="286"/>
      <c r="D2452" s="286"/>
    </row>
    <row r="2453" spans="3:4" x14ac:dyDescent="0.3">
      <c r="C2453" s="286"/>
      <c r="D2453" s="286"/>
    </row>
    <row r="2454" spans="3:4" x14ac:dyDescent="0.3">
      <c r="C2454" s="286"/>
      <c r="D2454" s="286"/>
    </row>
    <row r="2455" spans="3:4" x14ac:dyDescent="0.3">
      <c r="C2455" s="286"/>
      <c r="D2455" s="286"/>
    </row>
    <row r="2456" spans="3:4" x14ac:dyDescent="0.3">
      <c r="C2456" s="286"/>
      <c r="D2456" s="286"/>
    </row>
    <row r="2457" spans="3:4" x14ac:dyDescent="0.3">
      <c r="C2457" s="286"/>
      <c r="D2457" s="286"/>
    </row>
    <row r="2458" spans="3:4" x14ac:dyDescent="0.3">
      <c r="C2458" s="286"/>
      <c r="D2458" s="286"/>
    </row>
    <row r="2459" spans="3:4" x14ac:dyDescent="0.3">
      <c r="C2459" s="286"/>
      <c r="D2459" s="286"/>
    </row>
    <row r="2460" spans="3:4" x14ac:dyDescent="0.3">
      <c r="C2460" s="286"/>
      <c r="D2460" s="286"/>
    </row>
    <row r="2461" spans="3:4" x14ac:dyDescent="0.3">
      <c r="C2461" s="286"/>
      <c r="D2461" s="286"/>
    </row>
    <row r="2462" spans="3:4" x14ac:dyDescent="0.3">
      <c r="C2462" s="286"/>
      <c r="D2462" s="286"/>
    </row>
    <row r="2463" spans="3:4" x14ac:dyDescent="0.3">
      <c r="C2463" s="286"/>
      <c r="D2463" s="286"/>
    </row>
    <row r="2464" spans="3:4" x14ac:dyDescent="0.3">
      <c r="C2464" s="286"/>
      <c r="D2464" s="286"/>
    </row>
    <row r="2465" spans="3:4" x14ac:dyDescent="0.3">
      <c r="C2465" s="286"/>
      <c r="D2465" s="286"/>
    </row>
    <row r="2466" spans="3:4" x14ac:dyDescent="0.3">
      <c r="C2466" s="286"/>
      <c r="D2466" s="286"/>
    </row>
    <row r="2467" spans="3:4" x14ac:dyDescent="0.3">
      <c r="C2467" s="286"/>
      <c r="D2467" s="286"/>
    </row>
    <row r="2468" spans="3:4" x14ac:dyDescent="0.3">
      <c r="C2468" s="286"/>
      <c r="D2468" s="286"/>
    </row>
    <row r="2469" spans="3:4" x14ac:dyDescent="0.3">
      <c r="C2469" s="286"/>
      <c r="D2469" s="286"/>
    </row>
    <row r="2470" spans="3:4" x14ac:dyDescent="0.3">
      <c r="C2470" s="286"/>
      <c r="D2470" s="286"/>
    </row>
    <row r="2471" spans="3:4" x14ac:dyDescent="0.3">
      <c r="C2471" s="286"/>
      <c r="D2471" s="286"/>
    </row>
    <row r="2472" spans="3:4" x14ac:dyDescent="0.3">
      <c r="C2472" s="286"/>
      <c r="D2472" s="286"/>
    </row>
    <row r="2473" spans="3:4" x14ac:dyDescent="0.3">
      <c r="C2473" s="286"/>
      <c r="D2473" s="286"/>
    </row>
    <row r="2474" spans="3:4" x14ac:dyDescent="0.3">
      <c r="C2474" s="286"/>
      <c r="D2474" s="286"/>
    </row>
    <row r="2475" spans="3:4" x14ac:dyDescent="0.3">
      <c r="C2475" s="286"/>
      <c r="D2475" s="286"/>
    </row>
    <row r="2476" spans="3:4" x14ac:dyDescent="0.3">
      <c r="C2476" s="286"/>
      <c r="D2476" s="286"/>
    </row>
    <row r="2477" spans="3:4" x14ac:dyDescent="0.3">
      <c r="C2477" s="286"/>
      <c r="D2477" s="286"/>
    </row>
    <row r="2478" spans="3:4" x14ac:dyDescent="0.3">
      <c r="C2478" s="286"/>
      <c r="D2478" s="286"/>
    </row>
    <row r="2479" spans="3:4" x14ac:dyDescent="0.3">
      <c r="C2479" s="286"/>
      <c r="D2479" s="286"/>
    </row>
    <row r="2480" spans="3:4" x14ac:dyDescent="0.3">
      <c r="C2480" s="286"/>
      <c r="D2480" s="286"/>
    </row>
    <row r="2481" spans="3:4" x14ac:dyDescent="0.3">
      <c r="C2481" s="286"/>
      <c r="D2481" s="286"/>
    </row>
    <row r="2482" spans="3:4" x14ac:dyDescent="0.3">
      <c r="C2482" s="286"/>
      <c r="D2482" s="286"/>
    </row>
    <row r="2483" spans="3:4" x14ac:dyDescent="0.3">
      <c r="C2483" s="286"/>
      <c r="D2483" s="286"/>
    </row>
    <row r="2484" spans="3:4" x14ac:dyDescent="0.3">
      <c r="C2484" s="286"/>
      <c r="D2484" s="286"/>
    </row>
    <row r="2485" spans="3:4" x14ac:dyDescent="0.3">
      <c r="C2485" s="286"/>
      <c r="D2485" s="286"/>
    </row>
    <row r="2486" spans="3:4" x14ac:dyDescent="0.3">
      <c r="C2486" s="286"/>
      <c r="D2486" s="286"/>
    </row>
    <row r="2487" spans="3:4" x14ac:dyDescent="0.3">
      <c r="C2487" s="286"/>
      <c r="D2487" s="286"/>
    </row>
    <row r="2488" spans="3:4" x14ac:dyDescent="0.3">
      <c r="C2488" s="286"/>
      <c r="D2488" s="286"/>
    </row>
    <row r="2489" spans="3:4" x14ac:dyDescent="0.3">
      <c r="C2489" s="286"/>
      <c r="D2489" s="286"/>
    </row>
    <row r="2490" spans="3:4" x14ac:dyDescent="0.3">
      <c r="C2490" s="286"/>
      <c r="D2490" s="286"/>
    </row>
    <row r="2491" spans="3:4" x14ac:dyDescent="0.3">
      <c r="C2491" s="286"/>
      <c r="D2491" s="286"/>
    </row>
    <row r="2492" spans="3:4" x14ac:dyDescent="0.3">
      <c r="C2492" s="286"/>
      <c r="D2492" s="286"/>
    </row>
    <row r="2493" spans="3:4" x14ac:dyDescent="0.3">
      <c r="C2493" s="286"/>
      <c r="D2493" s="286"/>
    </row>
    <row r="2494" spans="3:4" x14ac:dyDescent="0.3">
      <c r="C2494" s="286"/>
      <c r="D2494" s="286"/>
    </row>
    <row r="2495" spans="3:4" x14ac:dyDescent="0.3">
      <c r="C2495" s="286"/>
      <c r="D2495" s="286"/>
    </row>
    <row r="2496" spans="3:4" x14ac:dyDescent="0.3">
      <c r="C2496" s="286"/>
      <c r="D2496" s="286"/>
    </row>
    <row r="2497" spans="3:4" x14ac:dyDescent="0.3">
      <c r="C2497" s="286"/>
      <c r="D2497" s="286"/>
    </row>
    <row r="2498" spans="3:4" x14ac:dyDescent="0.3">
      <c r="C2498" s="286"/>
      <c r="D2498" s="286"/>
    </row>
    <row r="2499" spans="3:4" x14ac:dyDescent="0.3">
      <c r="C2499" s="286"/>
      <c r="D2499" s="286"/>
    </row>
    <row r="2500" spans="3:4" x14ac:dyDescent="0.3">
      <c r="C2500" s="286"/>
      <c r="D2500" s="286"/>
    </row>
    <row r="2501" spans="3:4" x14ac:dyDescent="0.3">
      <c r="C2501" s="286"/>
      <c r="D2501" s="286"/>
    </row>
    <row r="2502" spans="3:4" x14ac:dyDescent="0.3">
      <c r="C2502" s="286"/>
      <c r="D2502" s="286"/>
    </row>
    <row r="2503" spans="3:4" x14ac:dyDescent="0.3">
      <c r="C2503" s="286"/>
      <c r="D2503" s="286"/>
    </row>
    <row r="2504" spans="3:4" x14ac:dyDescent="0.3">
      <c r="C2504" s="286"/>
      <c r="D2504" s="286"/>
    </row>
    <row r="2505" spans="3:4" x14ac:dyDescent="0.3">
      <c r="C2505" s="286"/>
      <c r="D2505" s="286"/>
    </row>
    <row r="2506" spans="3:4" x14ac:dyDescent="0.3">
      <c r="C2506" s="286"/>
      <c r="D2506" s="286"/>
    </row>
    <row r="2507" spans="3:4" x14ac:dyDescent="0.3">
      <c r="C2507" s="286"/>
      <c r="D2507" s="286"/>
    </row>
    <row r="2508" spans="3:4" x14ac:dyDescent="0.3">
      <c r="C2508" s="286"/>
      <c r="D2508" s="286"/>
    </row>
    <row r="2509" spans="3:4" x14ac:dyDescent="0.3">
      <c r="C2509" s="286"/>
      <c r="D2509" s="286"/>
    </row>
    <row r="2510" spans="3:4" x14ac:dyDescent="0.3">
      <c r="C2510" s="286"/>
      <c r="D2510" s="286"/>
    </row>
    <row r="2511" spans="3:4" x14ac:dyDescent="0.3">
      <c r="C2511" s="286"/>
      <c r="D2511" s="286"/>
    </row>
    <row r="2512" spans="3:4" x14ac:dyDescent="0.3">
      <c r="C2512" s="286"/>
      <c r="D2512" s="286"/>
    </row>
    <row r="2513" spans="3:4" x14ac:dyDescent="0.3">
      <c r="C2513" s="286"/>
      <c r="D2513" s="286"/>
    </row>
    <row r="2514" spans="3:4" x14ac:dyDescent="0.3">
      <c r="C2514" s="286"/>
      <c r="D2514" s="286"/>
    </row>
    <row r="2515" spans="3:4" x14ac:dyDescent="0.3">
      <c r="C2515" s="286"/>
      <c r="D2515" s="286"/>
    </row>
    <row r="2516" spans="3:4" x14ac:dyDescent="0.3">
      <c r="C2516" s="286"/>
      <c r="D2516" s="286"/>
    </row>
    <row r="2517" spans="3:4" x14ac:dyDescent="0.3">
      <c r="C2517" s="286"/>
      <c r="D2517" s="286"/>
    </row>
    <row r="2518" spans="3:4" x14ac:dyDescent="0.3">
      <c r="C2518" s="286"/>
      <c r="D2518" s="286"/>
    </row>
    <row r="2519" spans="3:4" x14ac:dyDescent="0.3">
      <c r="C2519" s="286"/>
      <c r="D2519" s="286"/>
    </row>
    <row r="2520" spans="3:4" x14ac:dyDescent="0.3">
      <c r="C2520" s="286"/>
      <c r="D2520" s="286"/>
    </row>
    <row r="2521" spans="3:4" x14ac:dyDescent="0.3">
      <c r="C2521" s="286"/>
      <c r="D2521" s="286"/>
    </row>
    <row r="2522" spans="3:4" x14ac:dyDescent="0.3">
      <c r="C2522" s="286"/>
      <c r="D2522" s="286"/>
    </row>
    <row r="2523" spans="3:4" x14ac:dyDescent="0.3">
      <c r="C2523" s="286"/>
      <c r="D2523" s="286"/>
    </row>
    <row r="2524" spans="3:4" x14ac:dyDescent="0.3">
      <c r="C2524" s="286"/>
      <c r="D2524" s="286"/>
    </row>
    <row r="2525" spans="3:4" x14ac:dyDescent="0.3">
      <c r="C2525" s="286"/>
      <c r="D2525" s="286"/>
    </row>
    <row r="2526" spans="3:4" x14ac:dyDescent="0.3">
      <c r="C2526" s="286"/>
      <c r="D2526" s="286"/>
    </row>
    <row r="2527" spans="3:4" x14ac:dyDescent="0.3">
      <c r="C2527" s="286"/>
      <c r="D2527" s="286"/>
    </row>
    <row r="2528" spans="3:4" x14ac:dyDescent="0.3">
      <c r="C2528" s="286"/>
      <c r="D2528" s="286"/>
    </row>
    <row r="2529" spans="3:4" x14ac:dyDescent="0.3">
      <c r="C2529" s="286"/>
      <c r="D2529" s="286"/>
    </row>
    <row r="2530" spans="3:4" x14ac:dyDescent="0.3">
      <c r="C2530" s="286"/>
      <c r="D2530" s="286"/>
    </row>
    <row r="2531" spans="3:4" x14ac:dyDescent="0.3">
      <c r="C2531" s="286"/>
      <c r="D2531" s="286"/>
    </row>
    <row r="2532" spans="3:4" x14ac:dyDescent="0.3">
      <c r="C2532" s="286"/>
      <c r="D2532" s="286"/>
    </row>
    <row r="2533" spans="3:4" x14ac:dyDescent="0.3">
      <c r="C2533" s="286"/>
      <c r="D2533" s="286"/>
    </row>
    <row r="2534" spans="3:4" x14ac:dyDescent="0.3">
      <c r="C2534" s="286"/>
      <c r="D2534" s="286"/>
    </row>
    <row r="2535" spans="3:4" x14ac:dyDescent="0.3">
      <c r="C2535" s="286"/>
      <c r="D2535" s="286"/>
    </row>
    <row r="2536" spans="3:4" x14ac:dyDescent="0.3">
      <c r="C2536" s="286"/>
      <c r="D2536" s="286"/>
    </row>
    <row r="2537" spans="3:4" x14ac:dyDescent="0.3">
      <c r="C2537" s="286"/>
      <c r="D2537" s="286"/>
    </row>
    <row r="2538" spans="3:4" x14ac:dyDescent="0.3">
      <c r="C2538" s="286"/>
      <c r="D2538" s="286"/>
    </row>
    <row r="2539" spans="3:4" x14ac:dyDescent="0.3">
      <c r="C2539" s="286"/>
      <c r="D2539" s="286"/>
    </row>
    <row r="2540" spans="3:4" x14ac:dyDescent="0.3">
      <c r="C2540" s="286"/>
      <c r="D2540" s="286"/>
    </row>
    <row r="2541" spans="3:4" x14ac:dyDescent="0.3">
      <c r="C2541" s="286"/>
      <c r="D2541" s="286"/>
    </row>
    <row r="2542" spans="3:4" x14ac:dyDescent="0.3">
      <c r="C2542" s="286"/>
      <c r="D2542" s="286"/>
    </row>
    <row r="2543" spans="3:4" x14ac:dyDescent="0.3">
      <c r="C2543" s="286"/>
      <c r="D2543" s="286"/>
    </row>
    <row r="2544" spans="3:4" x14ac:dyDescent="0.3">
      <c r="C2544" s="286"/>
      <c r="D2544" s="286"/>
    </row>
    <row r="2545" spans="3:4" x14ac:dyDescent="0.3">
      <c r="C2545" s="286"/>
      <c r="D2545" s="286"/>
    </row>
    <row r="2546" spans="3:4" x14ac:dyDescent="0.3">
      <c r="C2546" s="286"/>
      <c r="D2546" s="286"/>
    </row>
    <row r="2547" spans="3:4" x14ac:dyDescent="0.3">
      <c r="C2547" s="286"/>
      <c r="D2547" s="286"/>
    </row>
    <row r="2548" spans="3:4" x14ac:dyDescent="0.3">
      <c r="C2548" s="286"/>
      <c r="D2548" s="286"/>
    </row>
    <row r="2549" spans="3:4" x14ac:dyDescent="0.3">
      <c r="C2549" s="286"/>
      <c r="D2549" s="286"/>
    </row>
    <row r="2550" spans="3:4" x14ac:dyDescent="0.3">
      <c r="C2550" s="286"/>
      <c r="D2550" s="286"/>
    </row>
    <row r="2551" spans="3:4" x14ac:dyDescent="0.3">
      <c r="C2551" s="286"/>
      <c r="D2551" s="286"/>
    </row>
    <row r="2552" spans="3:4" x14ac:dyDescent="0.3">
      <c r="C2552" s="286"/>
      <c r="D2552" s="286"/>
    </row>
    <row r="2553" spans="3:4" x14ac:dyDescent="0.3">
      <c r="C2553" s="286"/>
      <c r="D2553" s="286"/>
    </row>
    <row r="2554" spans="3:4" x14ac:dyDescent="0.3">
      <c r="C2554" s="286"/>
      <c r="D2554" s="286"/>
    </row>
    <row r="2555" spans="3:4" x14ac:dyDescent="0.3">
      <c r="C2555" s="286"/>
      <c r="D2555" s="286"/>
    </row>
    <row r="2556" spans="3:4" x14ac:dyDescent="0.3">
      <c r="C2556" s="286"/>
      <c r="D2556" s="286"/>
    </row>
    <row r="2557" spans="3:4" x14ac:dyDescent="0.3">
      <c r="C2557" s="286"/>
      <c r="D2557" s="286"/>
    </row>
    <row r="2558" spans="3:4" x14ac:dyDescent="0.3">
      <c r="C2558" s="286"/>
      <c r="D2558" s="286"/>
    </row>
    <row r="2559" spans="3:4" x14ac:dyDescent="0.3">
      <c r="C2559" s="286"/>
      <c r="D2559" s="286"/>
    </row>
    <row r="2560" spans="3:4" x14ac:dyDescent="0.3">
      <c r="C2560" s="286"/>
      <c r="D2560" s="286"/>
    </row>
    <row r="2561" spans="3:4" x14ac:dyDescent="0.3">
      <c r="C2561" s="286"/>
      <c r="D2561" s="286"/>
    </row>
    <row r="2562" spans="3:4" x14ac:dyDescent="0.3">
      <c r="C2562" s="286"/>
      <c r="D2562" s="286"/>
    </row>
    <row r="2563" spans="3:4" x14ac:dyDescent="0.3">
      <c r="C2563" s="286"/>
      <c r="D2563" s="286"/>
    </row>
    <row r="2564" spans="3:4" x14ac:dyDescent="0.3">
      <c r="C2564" s="286"/>
      <c r="D2564" s="286"/>
    </row>
    <row r="2565" spans="3:4" x14ac:dyDescent="0.3">
      <c r="C2565" s="286"/>
      <c r="D2565" s="286"/>
    </row>
    <row r="2566" spans="3:4" x14ac:dyDescent="0.3">
      <c r="C2566" s="286"/>
      <c r="D2566" s="286"/>
    </row>
    <row r="2567" spans="3:4" x14ac:dyDescent="0.3">
      <c r="C2567" s="286"/>
      <c r="D2567" s="286"/>
    </row>
    <row r="2568" spans="3:4" x14ac:dyDescent="0.3">
      <c r="C2568" s="286"/>
      <c r="D2568" s="286"/>
    </row>
    <row r="2569" spans="3:4" x14ac:dyDescent="0.3">
      <c r="C2569" s="286"/>
      <c r="D2569" s="286"/>
    </row>
    <row r="2570" spans="3:4" x14ac:dyDescent="0.3">
      <c r="C2570" s="286"/>
      <c r="D2570" s="286"/>
    </row>
    <row r="2571" spans="3:4" x14ac:dyDescent="0.3">
      <c r="C2571" s="286"/>
      <c r="D2571" s="286"/>
    </row>
    <row r="2572" spans="3:4" x14ac:dyDescent="0.3">
      <c r="C2572" s="286"/>
      <c r="D2572" s="286"/>
    </row>
    <row r="2573" spans="3:4" x14ac:dyDescent="0.3">
      <c r="C2573" s="286"/>
      <c r="D2573" s="286"/>
    </row>
    <row r="2574" spans="3:4" x14ac:dyDescent="0.3">
      <c r="C2574" s="286"/>
      <c r="D2574" s="286"/>
    </row>
    <row r="2575" spans="3:4" x14ac:dyDescent="0.3">
      <c r="C2575" s="286"/>
      <c r="D2575" s="286"/>
    </row>
    <row r="2576" spans="3:4" x14ac:dyDescent="0.3">
      <c r="C2576" s="286"/>
      <c r="D2576" s="286"/>
    </row>
    <row r="2577" spans="3:4" x14ac:dyDescent="0.3">
      <c r="C2577" s="286"/>
      <c r="D2577" s="286"/>
    </row>
    <row r="2578" spans="3:4" x14ac:dyDescent="0.3">
      <c r="C2578" s="286"/>
      <c r="D2578" s="286"/>
    </row>
    <row r="2579" spans="3:4" x14ac:dyDescent="0.3">
      <c r="C2579" s="286"/>
      <c r="D2579" s="286"/>
    </row>
    <row r="2580" spans="3:4" x14ac:dyDescent="0.3">
      <c r="C2580" s="286"/>
      <c r="D2580" s="286"/>
    </row>
    <row r="2581" spans="3:4" x14ac:dyDescent="0.3">
      <c r="C2581" s="286"/>
      <c r="D2581" s="286"/>
    </row>
    <row r="2582" spans="3:4" x14ac:dyDescent="0.3">
      <c r="C2582" s="286"/>
      <c r="D2582" s="286"/>
    </row>
    <row r="2583" spans="3:4" x14ac:dyDescent="0.3">
      <c r="C2583" s="286"/>
      <c r="D2583" s="286"/>
    </row>
    <row r="2584" spans="3:4" x14ac:dyDescent="0.3">
      <c r="C2584" s="286"/>
      <c r="D2584" s="286"/>
    </row>
    <row r="2585" spans="3:4" x14ac:dyDescent="0.3">
      <c r="C2585" s="286"/>
      <c r="D2585" s="286"/>
    </row>
    <row r="2586" spans="3:4" x14ac:dyDescent="0.3">
      <c r="C2586" s="286"/>
      <c r="D2586" s="286"/>
    </row>
    <row r="2587" spans="3:4" x14ac:dyDescent="0.3">
      <c r="C2587" s="286"/>
      <c r="D2587" s="286"/>
    </row>
    <row r="2588" spans="3:4" x14ac:dyDescent="0.3">
      <c r="C2588" s="286"/>
      <c r="D2588" s="286"/>
    </row>
    <row r="2589" spans="3:4" x14ac:dyDescent="0.3">
      <c r="C2589" s="286"/>
      <c r="D2589" s="286"/>
    </row>
    <row r="2590" spans="3:4" x14ac:dyDescent="0.3">
      <c r="C2590" s="286"/>
      <c r="D2590" s="286"/>
    </row>
    <row r="2591" spans="3:4" x14ac:dyDescent="0.3">
      <c r="C2591" s="286"/>
      <c r="D2591" s="286"/>
    </row>
    <row r="2592" spans="3:4" x14ac:dyDescent="0.3">
      <c r="C2592" s="286"/>
      <c r="D2592" s="286"/>
    </row>
    <row r="2593" spans="3:4" x14ac:dyDescent="0.3">
      <c r="C2593" s="286"/>
      <c r="D2593" s="286"/>
    </row>
    <row r="2594" spans="3:4" x14ac:dyDescent="0.3">
      <c r="C2594" s="286"/>
      <c r="D2594" s="286"/>
    </row>
    <row r="2595" spans="3:4" x14ac:dyDescent="0.3">
      <c r="C2595" s="286"/>
      <c r="D2595" s="286"/>
    </row>
    <row r="2596" spans="3:4" x14ac:dyDescent="0.3">
      <c r="C2596" s="286"/>
      <c r="D2596" s="286"/>
    </row>
    <row r="2597" spans="3:4" x14ac:dyDescent="0.3">
      <c r="C2597" s="286"/>
      <c r="D2597" s="286"/>
    </row>
    <row r="2598" spans="3:4" x14ac:dyDescent="0.3">
      <c r="C2598" s="286"/>
      <c r="D2598" s="286"/>
    </row>
    <row r="2599" spans="3:4" x14ac:dyDescent="0.3">
      <c r="C2599" s="286"/>
      <c r="D2599" s="286"/>
    </row>
    <row r="2600" spans="3:4" x14ac:dyDescent="0.3">
      <c r="C2600" s="286"/>
      <c r="D2600" s="286"/>
    </row>
    <row r="2601" spans="3:4" x14ac:dyDescent="0.3">
      <c r="C2601" s="286"/>
      <c r="D2601" s="286"/>
    </row>
    <row r="2602" spans="3:4" x14ac:dyDescent="0.3">
      <c r="C2602" s="286"/>
      <c r="D2602" s="286"/>
    </row>
    <row r="2603" spans="3:4" x14ac:dyDescent="0.3">
      <c r="C2603" s="286"/>
      <c r="D2603" s="286"/>
    </row>
    <row r="2604" spans="3:4" x14ac:dyDescent="0.3">
      <c r="C2604" s="286"/>
      <c r="D2604" s="286"/>
    </row>
    <row r="2605" spans="3:4" x14ac:dyDescent="0.3">
      <c r="C2605" s="286"/>
      <c r="D2605" s="286"/>
    </row>
    <row r="2606" spans="3:4" x14ac:dyDescent="0.3">
      <c r="C2606" s="286"/>
      <c r="D2606" s="286"/>
    </row>
    <row r="2607" spans="3:4" x14ac:dyDescent="0.3">
      <c r="C2607" s="286"/>
      <c r="D2607" s="286"/>
    </row>
    <row r="2608" spans="3:4" x14ac:dyDescent="0.3">
      <c r="C2608" s="286"/>
      <c r="D2608" s="286"/>
    </row>
    <row r="2609" spans="3:4" x14ac:dyDescent="0.3">
      <c r="C2609" s="286"/>
      <c r="D2609" s="286"/>
    </row>
    <row r="2610" spans="3:4" x14ac:dyDescent="0.3">
      <c r="C2610" s="286"/>
      <c r="D2610" s="286"/>
    </row>
    <row r="2611" spans="3:4" x14ac:dyDescent="0.3">
      <c r="C2611" s="286"/>
      <c r="D2611" s="286"/>
    </row>
    <row r="2612" spans="3:4" x14ac:dyDescent="0.3">
      <c r="C2612" s="286"/>
      <c r="D2612" s="286"/>
    </row>
    <row r="2613" spans="3:4" x14ac:dyDescent="0.3">
      <c r="C2613" s="286"/>
      <c r="D2613" s="286"/>
    </row>
    <row r="2614" spans="3:4" x14ac:dyDescent="0.3">
      <c r="C2614" s="286"/>
      <c r="D2614" s="286"/>
    </row>
    <row r="2615" spans="3:4" x14ac:dyDescent="0.3">
      <c r="C2615" s="286"/>
      <c r="D2615" s="286"/>
    </row>
    <row r="2616" spans="3:4" x14ac:dyDescent="0.3">
      <c r="C2616" s="286"/>
      <c r="D2616" s="286"/>
    </row>
    <row r="2617" spans="3:4" x14ac:dyDescent="0.3">
      <c r="C2617" s="286"/>
      <c r="D2617" s="286"/>
    </row>
    <row r="2618" spans="3:4" x14ac:dyDescent="0.3">
      <c r="C2618" s="286"/>
      <c r="D2618" s="286"/>
    </row>
    <row r="2619" spans="3:4" x14ac:dyDescent="0.3">
      <c r="C2619" s="286"/>
      <c r="D2619" s="286"/>
    </row>
    <row r="2620" spans="3:4" x14ac:dyDescent="0.3">
      <c r="C2620" s="286"/>
      <c r="D2620" s="286"/>
    </row>
    <row r="2621" spans="3:4" x14ac:dyDescent="0.3">
      <c r="C2621" s="286"/>
      <c r="D2621" s="286"/>
    </row>
    <row r="2622" spans="3:4" x14ac:dyDescent="0.3">
      <c r="C2622" s="286"/>
      <c r="D2622" s="286"/>
    </row>
    <row r="2623" spans="3:4" x14ac:dyDescent="0.3">
      <c r="C2623" s="286"/>
      <c r="D2623" s="286"/>
    </row>
    <row r="2624" spans="3:4" x14ac:dyDescent="0.3">
      <c r="C2624" s="286"/>
      <c r="D2624" s="286"/>
    </row>
    <row r="2625" spans="3:4" x14ac:dyDescent="0.3">
      <c r="C2625" s="286"/>
      <c r="D2625" s="286"/>
    </row>
    <row r="2626" spans="3:4" x14ac:dyDescent="0.3">
      <c r="C2626" s="286"/>
      <c r="D2626" s="286"/>
    </row>
    <row r="2627" spans="3:4" x14ac:dyDescent="0.3">
      <c r="C2627" s="286"/>
      <c r="D2627" s="286"/>
    </row>
    <row r="2628" spans="3:4" x14ac:dyDescent="0.3">
      <c r="C2628" s="286"/>
      <c r="D2628" s="286"/>
    </row>
    <row r="2629" spans="3:4" x14ac:dyDescent="0.3">
      <c r="C2629" s="286"/>
      <c r="D2629" s="286"/>
    </row>
    <row r="2630" spans="3:4" x14ac:dyDescent="0.3">
      <c r="C2630" s="286"/>
      <c r="D2630" s="286"/>
    </row>
    <row r="2631" spans="3:4" x14ac:dyDescent="0.3">
      <c r="C2631" s="286"/>
      <c r="D2631" s="286"/>
    </row>
    <row r="2632" spans="3:4" x14ac:dyDescent="0.3">
      <c r="C2632" s="286"/>
      <c r="D2632" s="286"/>
    </row>
    <row r="2633" spans="3:4" x14ac:dyDescent="0.3">
      <c r="C2633" s="286"/>
      <c r="D2633" s="286"/>
    </row>
    <row r="2634" spans="3:4" x14ac:dyDescent="0.3">
      <c r="C2634" s="286"/>
      <c r="D2634" s="286"/>
    </row>
    <row r="2635" spans="3:4" x14ac:dyDescent="0.3">
      <c r="C2635" s="286"/>
      <c r="D2635" s="286"/>
    </row>
    <row r="2636" spans="3:4" x14ac:dyDescent="0.3">
      <c r="C2636" s="286"/>
      <c r="D2636" s="286"/>
    </row>
    <row r="2637" spans="3:4" x14ac:dyDescent="0.3">
      <c r="C2637" s="286"/>
      <c r="D2637" s="286"/>
    </row>
    <row r="2638" spans="3:4" x14ac:dyDescent="0.3">
      <c r="C2638" s="286"/>
      <c r="D2638" s="286"/>
    </row>
    <row r="2639" spans="3:4" x14ac:dyDescent="0.3">
      <c r="C2639" s="286"/>
      <c r="D2639" s="286"/>
    </row>
    <row r="2640" spans="3:4" x14ac:dyDescent="0.3">
      <c r="C2640" s="286"/>
      <c r="D2640" s="286"/>
    </row>
    <row r="2641" spans="3:4" x14ac:dyDescent="0.3">
      <c r="C2641" s="286"/>
      <c r="D2641" s="286"/>
    </row>
    <row r="2642" spans="3:4" x14ac:dyDescent="0.3">
      <c r="C2642" s="286"/>
      <c r="D2642" s="286"/>
    </row>
    <row r="2643" spans="3:4" x14ac:dyDescent="0.3">
      <c r="C2643" s="286"/>
      <c r="D2643" s="286"/>
    </row>
    <row r="2644" spans="3:4" x14ac:dyDescent="0.3">
      <c r="C2644" s="286"/>
      <c r="D2644" s="286"/>
    </row>
    <row r="2645" spans="3:4" x14ac:dyDescent="0.3">
      <c r="C2645" s="286"/>
      <c r="D2645" s="286"/>
    </row>
    <row r="2646" spans="3:4" x14ac:dyDescent="0.3">
      <c r="C2646" s="286"/>
      <c r="D2646" s="286"/>
    </row>
    <row r="2647" spans="3:4" x14ac:dyDescent="0.3">
      <c r="C2647" s="286"/>
      <c r="D2647" s="286"/>
    </row>
    <row r="2648" spans="3:4" x14ac:dyDescent="0.3">
      <c r="C2648" s="286"/>
      <c r="D2648" s="286"/>
    </row>
    <row r="2649" spans="3:4" x14ac:dyDescent="0.3">
      <c r="C2649" s="286"/>
      <c r="D2649" s="286"/>
    </row>
    <row r="2650" spans="3:4" x14ac:dyDescent="0.3">
      <c r="C2650" s="286"/>
      <c r="D2650" s="286"/>
    </row>
    <row r="2651" spans="3:4" x14ac:dyDescent="0.3">
      <c r="C2651" s="286"/>
      <c r="D2651" s="286"/>
    </row>
    <row r="2652" spans="3:4" x14ac:dyDescent="0.3">
      <c r="C2652" s="286"/>
      <c r="D2652" s="286"/>
    </row>
    <row r="2653" spans="3:4" x14ac:dyDescent="0.3">
      <c r="C2653" s="286"/>
      <c r="D2653" s="286"/>
    </row>
    <row r="2654" spans="3:4" x14ac:dyDescent="0.3">
      <c r="C2654" s="286"/>
      <c r="D2654" s="286"/>
    </row>
    <row r="2655" spans="3:4" x14ac:dyDescent="0.3">
      <c r="C2655" s="286"/>
      <c r="D2655" s="286"/>
    </row>
    <row r="2656" spans="3:4" x14ac:dyDescent="0.3">
      <c r="C2656" s="286"/>
      <c r="D2656" s="286"/>
    </row>
    <row r="2657" spans="3:4" x14ac:dyDescent="0.3">
      <c r="C2657" s="286"/>
      <c r="D2657" s="286"/>
    </row>
    <row r="2658" spans="3:4" x14ac:dyDescent="0.3">
      <c r="C2658" s="286"/>
      <c r="D2658" s="286"/>
    </row>
    <row r="2659" spans="3:4" x14ac:dyDescent="0.3">
      <c r="C2659" s="286"/>
      <c r="D2659" s="286"/>
    </row>
    <row r="2660" spans="3:4" x14ac:dyDescent="0.3">
      <c r="C2660" s="286"/>
      <c r="D2660" s="286"/>
    </row>
    <row r="2661" spans="3:4" x14ac:dyDescent="0.3">
      <c r="C2661" s="286"/>
      <c r="D2661" s="286"/>
    </row>
    <row r="2662" spans="3:4" x14ac:dyDescent="0.3">
      <c r="C2662" s="286"/>
      <c r="D2662" s="286"/>
    </row>
    <row r="2663" spans="3:4" x14ac:dyDescent="0.3">
      <c r="C2663" s="286"/>
      <c r="D2663" s="286"/>
    </row>
    <row r="2664" spans="3:4" x14ac:dyDescent="0.3">
      <c r="C2664" s="286"/>
      <c r="D2664" s="286"/>
    </row>
    <row r="2665" spans="3:4" x14ac:dyDescent="0.3">
      <c r="C2665" s="286"/>
      <c r="D2665" s="286"/>
    </row>
    <row r="2666" spans="3:4" x14ac:dyDescent="0.3">
      <c r="C2666" s="286"/>
      <c r="D2666" s="286"/>
    </row>
    <row r="2667" spans="3:4" x14ac:dyDescent="0.3">
      <c r="C2667" s="286"/>
      <c r="D2667" s="286"/>
    </row>
    <row r="2668" spans="3:4" x14ac:dyDescent="0.3">
      <c r="C2668" s="286"/>
      <c r="D2668" s="286"/>
    </row>
    <row r="2669" spans="3:4" x14ac:dyDescent="0.3">
      <c r="C2669" s="286"/>
      <c r="D2669" s="286"/>
    </row>
    <row r="2670" spans="3:4" x14ac:dyDescent="0.3">
      <c r="C2670" s="286"/>
      <c r="D2670" s="286"/>
    </row>
    <row r="2671" spans="3:4" x14ac:dyDescent="0.3">
      <c r="C2671" s="286"/>
      <c r="D2671" s="286"/>
    </row>
    <row r="2672" spans="3:4" x14ac:dyDescent="0.3">
      <c r="C2672" s="286"/>
      <c r="D2672" s="286"/>
    </row>
    <row r="2673" spans="3:4" x14ac:dyDescent="0.3">
      <c r="C2673" s="286"/>
      <c r="D2673" s="286"/>
    </row>
    <row r="2674" spans="3:4" x14ac:dyDescent="0.3">
      <c r="C2674" s="286"/>
      <c r="D2674" s="286"/>
    </row>
    <row r="2675" spans="3:4" x14ac:dyDescent="0.3">
      <c r="C2675" s="286"/>
      <c r="D2675" s="286"/>
    </row>
    <row r="2676" spans="3:4" x14ac:dyDescent="0.3">
      <c r="C2676" s="286"/>
      <c r="D2676" s="286"/>
    </row>
    <row r="2677" spans="3:4" x14ac:dyDescent="0.3">
      <c r="C2677" s="286"/>
      <c r="D2677" s="286"/>
    </row>
    <row r="2678" spans="3:4" x14ac:dyDescent="0.3">
      <c r="C2678" s="286"/>
      <c r="D2678" s="286"/>
    </row>
    <row r="2679" spans="3:4" x14ac:dyDescent="0.3">
      <c r="C2679" s="286"/>
      <c r="D2679" s="286"/>
    </row>
    <row r="2680" spans="3:4" x14ac:dyDescent="0.3">
      <c r="C2680" s="286"/>
      <c r="D2680" s="286"/>
    </row>
    <row r="2681" spans="3:4" x14ac:dyDescent="0.3">
      <c r="C2681" s="286"/>
      <c r="D2681" s="286"/>
    </row>
    <row r="2682" spans="3:4" x14ac:dyDescent="0.3">
      <c r="C2682" s="286"/>
      <c r="D2682" s="286"/>
    </row>
    <row r="2683" spans="3:4" x14ac:dyDescent="0.3">
      <c r="C2683" s="286"/>
      <c r="D2683" s="286"/>
    </row>
    <row r="2684" spans="3:4" x14ac:dyDescent="0.3">
      <c r="C2684" s="286"/>
      <c r="D2684" s="286"/>
    </row>
    <row r="2685" spans="3:4" x14ac:dyDescent="0.3">
      <c r="C2685" s="286"/>
      <c r="D2685" s="286"/>
    </row>
    <row r="2686" spans="3:4" x14ac:dyDescent="0.3">
      <c r="C2686" s="286"/>
      <c r="D2686" s="286"/>
    </row>
    <row r="2687" spans="3:4" x14ac:dyDescent="0.3">
      <c r="C2687" s="286"/>
      <c r="D2687" s="286"/>
    </row>
    <row r="2688" spans="3:4" x14ac:dyDescent="0.3">
      <c r="C2688" s="286"/>
      <c r="D2688" s="286"/>
    </row>
    <row r="2689" spans="3:4" x14ac:dyDescent="0.3">
      <c r="C2689" s="286"/>
      <c r="D2689" s="286"/>
    </row>
    <row r="2690" spans="3:4" x14ac:dyDescent="0.3">
      <c r="C2690" s="286"/>
      <c r="D2690" s="286"/>
    </row>
    <row r="2691" spans="3:4" x14ac:dyDescent="0.3">
      <c r="C2691" s="286"/>
      <c r="D2691" s="286"/>
    </row>
    <row r="2692" spans="3:4" x14ac:dyDescent="0.3">
      <c r="C2692" s="286"/>
      <c r="D2692" s="286"/>
    </row>
    <row r="2693" spans="3:4" x14ac:dyDescent="0.3">
      <c r="C2693" s="286"/>
      <c r="D2693" s="286"/>
    </row>
    <row r="2694" spans="3:4" x14ac:dyDescent="0.3">
      <c r="C2694" s="286"/>
      <c r="D2694" s="286"/>
    </row>
    <row r="2695" spans="3:4" x14ac:dyDescent="0.3">
      <c r="C2695" s="286"/>
      <c r="D2695" s="286"/>
    </row>
    <row r="2696" spans="3:4" x14ac:dyDescent="0.3">
      <c r="C2696" s="286"/>
      <c r="D2696" s="286"/>
    </row>
    <row r="2697" spans="3:4" x14ac:dyDescent="0.3">
      <c r="C2697" s="286"/>
      <c r="D2697" s="286"/>
    </row>
    <row r="2698" spans="3:4" x14ac:dyDescent="0.3">
      <c r="C2698" s="286"/>
      <c r="D2698" s="286"/>
    </row>
    <row r="2699" spans="3:4" x14ac:dyDescent="0.3">
      <c r="C2699" s="286"/>
      <c r="D2699" s="286"/>
    </row>
    <row r="2700" spans="3:4" x14ac:dyDescent="0.3">
      <c r="C2700" s="286"/>
      <c r="D2700" s="286"/>
    </row>
    <row r="2701" spans="3:4" x14ac:dyDescent="0.3">
      <c r="C2701" s="286"/>
      <c r="D2701" s="286"/>
    </row>
    <row r="2702" spans="3:4" x14ac:dyDescent="0.3">
      <c r="C2702" s="286"/>
      <c r="D2702" s="286"/>
    </row>
    <row r="2703" spans="3:4" x14ac:dyDescent="0.3">
      <c r="C2703" s="286"/>
      <c r="D2703" s="286"/>
    </row>
    <row r="2704" spans="3:4" x14ac:dyDescent="0.3">
      <c r="C2704" s="286"/>
      <c r="D2704" s="286"/>
    </row>
    <row r="2705" spans="3:4" x14ac:dyDescent="0.3">
      <c r="C2705" s="286"/>
      <c r="D2705" s="286"/>
    </row>
    <row r="2706" spans="3:4" x14ac:dyDescent="0.3">
      <c r="C2706" s="286"/>
      <c r="D2706" s="286"/>
    </row>
    <row r="2707" spans="3:4" x14ac:dyDescent="0.3">
      <c r="C2707" s="286"/>
      <c r="D2707" s="286"/>
    </row>
    <row r="2708" spans="3:4" x14ac:dyDescent="0.3">
      <c r="C2708" s="286"/>
      <c r="D2708" s="286"/>
    </row>
    <row r="2709" spans="3:4" x14ac:dyDescent="0.3">
      <c r="C2709" s="286"/>
      <c r="D2709" s="286"/>
    </row>
    <row r="2710" spans="3:4" x14ac:dyDescent="0.3">
      <c r="C2710" s="286"/>
      <c r="D2710" s="286"/>
    </row>
    <row r="2711" spans="3:4" x14ac:dyDescent="0.3">
      <c r="C2711" s="286"/>
      <c r="D2711" s="286"/>
    </row>
    <row r="2712" spans="3:4" x14ac:dyDescent="0.3">
      <c r="C2712" s="286"/>
      <c r="D2712" s="286"/>
    </row>
    <row r="2713" spans="3:4" x14ac:dyDescent="0.3">
      <c r="C2713" s="286"/>
      <c r="D2713" s="286"/>
    </row>
    <row r="2714" spans="3:4" x14ac:dyDescent="0.3">
      <c r="C2714" s="286"/>
      <c r="D2714" s="286"/>
    </row>
    <row r="2715" spans="3:4" x14ac:dyDescent="0.3">
      <c r="C2715" s="286"/>
      <c r="D2715" s="286"/>
    </row>
    <row r="2716" spans="3:4" x14ac:dyDescent="0.3">
      <c r="C2716" s="286"/>
      <c r="D2716" s="286"/>
    </row>
    <row r="2717" spans="3:4" x14ac:dyDescent="0.3">
      <c r="C2717" s="286"/>
      <c r="D2717" s="286"/>
    </row>
    <row r="2718" spans="3:4" x14ac:dyDescent="0.3">
      <c r="C2718" s="286"/>
      <c r="D2718" s="286"/>
    </row>
    <row r="2719" spans="3:4" x14ac:dyDescent="0.3">
      <c r="C2719" s="286"/>
      <c r="D2719" s="286"/>
    </row>
    <row r="2720" spans="3:4" x14ac:dyDescent="0.3">
      <c r="C2720" s="286"/>
      <c r="D2720" s="286"/>
    </row>
    <row r="2721" spans="3:4" x14ac:dyDescent="0.3">
      <c r="C2721" s="286"/>
      <c r="D2721" s="286"/>
    </row>
    <row r="2722" spans="3:4" x14ac:dyDescent="0.3">
      <c r="C2722" s="286"/>
      <c r="D2722" s="286"/>
    </row>
    <row r="2723" spans="3:4" x14ac:dyDescent="0.3">
      <c r="C2723" s="286"/>
      <c r="D2723" s="286"/>
    </row>
    <row r="2724" spans="3:4" x14ac:dyDescent="0.3">
      <c r="C2724" s="286"/>
      <c r="D2724" s="286"/>
    </row>
    <row r="2725" spans="3:4" x14ac:dyDescent="0.3">
      <c r="C2725" s="286"/>
      <c r="D2725" s="286"/>
    </row>
    <row r="2726" spans="3:4" x14ac:dyDescent="0.3">
      <c r="C2726" s="286"/>
      <c r="D2726" s="286"/>
    </row>
    <row r="2727" spans="3:4" x14ac:dyDescent="0.3">
      <c r="C2727" s="286"/>
      <c r="D2727" s="286"/>
    </row>
    <row r="2728" spans="3:4" x14ac:dyDescent="0.3">
      <c r="C2728" s="286"/>
      <c r="D2728" s="286"/>
    </row>
    <row r="2729" spans="3:4" x14ac:dyDescent="0.3">
      <c r="C2729" s="286"/>
      <c r="D2729" s="286"/>
    </row>
    <row r="2730" spans="3:4" x14ac:dyDescent="0.3">
      <c r="C2730" s="286"/>
      <c r="D2730" s="286"/>
    </row>
    <row r="2731" spans="3:4" x14ac:dyDescent="0.3">
      <c r="C2731" s="286"/>
      <c r="D2731" s="286"/>
    </row>
    <row r="2732" spans="3:4" x14ac:dyDescent="0.3">
      <c r="C2732" s="286"/>
      <c r="D2732" s="286"/>
    </row>
    <row r="2733" spans="3:4" x14ac:dyDescent="0.3">
      <c r="C2733" s="286"/>
      <c r="D2733" s="286"/>
    </row>
    <row r="2734" spans="3:4" x14ac:dyDescent="0.3">
      <c r="C2734" s="286"/>
      <c r="D2734" s="286"/>
    </row>
    <row r="2735" spans="3:4" x14ac:dyDescent="0.3">
      <c r="C2735" s="286"/>
      <c r="D2735" s="286"/>
    </row>
    <row r="2736" spans="3:4" x14ac:dyDescent="0.3">
      <c r="C2736" s="286"/>
      <c r="D2736" s="286"/>
    </row>
    <row r="2737" spans="3:4" x14ac:dyDescent="0.3">
      <c r="C2737" s="286"/>
      <c r="D2737" s="286"/>
    </row>
    <row r="2738" spans="3:4" x14ac:dyDescent="0.3">
      <c r="C2738" s="286"/>
      <c r="D2738" s="286"/>
    </row>
    <row r="2739" spans="3:4" x14ac:dyDescent="0.3">
      <c r="C2739" s="286"/>
      <c r="D2739" s="286"/>
    </row>
    <row r="2740" spans="3:4" x14ac:dyDescent="0.3">
      <c r="C2740" s="286"/>
      <c r="D2740" s="286"/>
    </row>
    <row r="2741" spans="3:4" x14ac:dyDescent="0.3">
      <c r="C2741" s="286"/>
      <c r="D2741" s="286"/>
    </row>
    <row r="2742" spans="3:4" x14ac:dyDescent="0.3">
      <c r="C2742" s="286"/>
      <c r="D2742" s="286"/>
    </row>
    <row r="2743" spans="3:4" x14ac:dyDescent="0.3">
      <c r="C2743" s="286"/>
      <c r="D2743" s="286"/>
    </row>
    <row r="2744" spans="3:4" x14ac:dyDescent="0.3">
      <c r="C2744" s="286"/>
      <c r="D2744" s="286"/>
    </row>
    <row r="2745" spans="3:4" x14ac:dyDescent="0.3">
      <c r="C2745" s="286"/>
      <c r="D2745" s="286"/>
    </row>
    <row r="2746" spans="3:4" x14ac:dyDescent="0.3">
      <c r="C2746" s="286"/>
      <c r="D2746" s="286"/>
    </row>
    <row r="2747" spans="3:4" x14ac:dyDescent="0.3">
      <c r="C2747" s="286"/>
      <c r="D2747" s="286"/>
    </row>
    <row r="2748" spans="3:4" x14ac:dyDescent="0.3">
      <c r="C2748" s="286"/>
      <c r="D2748" s="286"/>
    </row>
    <row r="2749" spans="3:4" x14ac:dyDescent="0.3">
      <c r="C2749" s="286"/>
      <c r="D2749" s="286"/>
    </row>
    <row r="2750" spans="3:4" x14ac:dyDescent="0.3">
      <c r="C2750" s="286"/>
      <c r="D2750" s="286"/>
    </row>
    <row r="2751" spans="3:4" x14ac:dyDescent="0.3">
      <c r="C2751" s="286"/>
      <c r="D2751" s="286"/>
    </row>
    <row r="2752" spans="3:4" x14ac:dyDescent="0.3">
      <c r="C2752" s="286"/>
      <c r="D2752" s="286"/>
    </row>
    <row r="2753" spans="3:4" x14ac:dyDescent="0.3">
      <c r="C2753" s="286"/>
      <c r="D2753" s="286"/>
    </row>
    <row r="2754" spans="3:4" x14ac:dyDescent="0.3">
      <c r="C2754" s="286"/>
      <c r="D2754" s="286"/>
    </row>
    <row r="2755" spans="3:4" x14ac:dyDescent="0.3">
      <c r="C2755" s="286"/>
      <c r="D2755" s="286"/>
    </row>
    <row r="2756" spans="3:4" x14ac:dyDescent="0.3">
      <c r="C2756" s="286"/>
      <c r="D2756" s="286"/>
    </row>
    <row r="2757" spans="3:4" x14ac:dyDescent="0.3">
      <c r="C2757" s="286"/>
      <c r="D2757" s="286"/>
    </row>
    <row r="2758" spans="3:4" x14ac:dyDescent="0.3">
      <c r="C2758" s="286"/>
      <c r="D2758" s="286"/>
    </row>
    <row r="2759" spans="3:4" x14ac:dyDescent="0.3">
      <c r="C2759" s="286"/>
      <c r="D2759" s="286"/>
    </row>
    <row r="2760" spans="3:4" x14ac:dyDescent="0.3">
      <c r="C2760" s="286"/>
      <c r="D2760" s="286"/>
    </row>
    <row r="2761" spans="3:4" x14ac:dyDescent="0.3">
      <c r="C2761" s="286"/>
      <c r="D2761" s="286"/>
    </row>
    <row r="2762" spans="3:4" x14ac:dyDescent="0.3">
      <c r="C2762" s="286"/>
      <c r="D2762" s="286"/>
    </row>
    <row r="2763" spans="3:4" x14ac:dyDescent="0.3">
      <c r="C2763" s="286"/>
      <c r="D2763" s="286"/>
    </row>
    <row r="2764" spans="3:4" x14ac:dyDescent="0.3">
      <c r="C2764" s="286"/>
      <c r="D2764" s="286"/>
    </row>
    <row r="2765" spans="3:4" x14ac:dyDescent="0.3">
      <c r="C2765" s="286"/>
      <c r="D2765" s="286"/>
    </row>
    <row r="2766" spans="3:4" x14ac:dyDescent="0.3">
      <c r="C2766" s="286"/>
      <c r="D2766" s="286"/>
    </row>
    <row r="2767" spans="3:4" x14ac:dyDescent="0.3">
      <c r="C2767" s="286"/>
      <c r="D2767" s="286"/>
    </row>
    <row r="2768" spans="3:4" x14ac:dyDescent="0.3">
      <c r="C2768" s="286"/>
      <c r="D2768" s="286"/>
    </row>
    <row r="2769" spans="3:4" x14ac:dyDescent="0.3">
      <c r="C2769" s="286"/>
      <c r="D2769" s="286"/>
    </row>
    <row r="2770" spans="3:4" x14ac:dyDescent="0.3">
      <c r="C2770" s="286"/>
      <c r="D2770" s="286"/>
    </row>
    <row r="2771" spans="3:4" x14ac:dyDescent="0.3">
      <c r="C2771" s="286"/>
      <c r="D2771" s="286"/>
    </row>
    <row r="2772" spans="3:4" x14ac:dyDescent="0.3">
      <c r="C2772" s="286"/>
      <c r="D2772" s="286"/>
    </row>
    <row r="2773" spans="3:4" x14ac:dyDescent="0.3">
      <c r="C2773" s="286"/>
      <c r="D2773" s="286"/>
    </row>
    <row r="2774" spans="3:4" x14ac:dyDescent="0.3">
      <c r="C2774" s="286"/>
      <c r="D2774" s="286"/>
    </row>
    <row r="2775" spans="3:4" x14ac:dyDescent="0.3">
      <c r="C2775" s="286"/>
      <c r="D2775" s="286"/>
    </row>
    <row r="2776" spans="3:4" x14ac:dyDescent="0.3">
      <c r="C2776" s="286"/>
      <c r="D2776" s="286"/>
    </row>
    <row r="2777" spans="3:4" x14ac:dyDescent="0.3">
      <c r="C2777" s="286"/>
      <c r="D2777" s="286"/>
    </row>
    <row r="2778" spans="3:4" x14ac:dyDescent="0.3">
      <c r="C2778" s="286"/>
      <c r="D2778" s="286"/>
    </row>
    <row r="2779" spans="3:4" x14ac:dyDescent="0.3">
      <c r="C2779" s="286"/>
      <c r="D2779" s="286"/>
    </row>
    <row r="2780" spans="3:4" x14ac:dyDescent="0.3">
      <c r="C2780" s="286"/>
      <c r="D2780" s="286"/>
    </row>
    <row r="2781" spans="3:4" x14ac:dyDescent="0.3">
      <c r="C2781" s="286"/>
      <c r="D2781" s="286"/>
    </row>
    <row r="2782" spans="3:4" x14ac:dyDescent="0.3">
      <c r="C2782" s="286"/>
      <c r="D2782" s="286"/>
    </row>
    <row r="2783" spans="3:4" x14ac:dyDescent="0.3">
      <c r="C2783" s="286"/>
      <c r="D2783" s="286"/>
    </row>
    <row r="2784" spans="3:4" x14ac:dyDescent="0.3">
      <c r="C2784" s="286"/>
      <c r="D2784" s="286"/>
    </row>
    <row r="2785" spans="3:4" x14ac:dyDescent="0.3">
      <c r="C2785" s="286"/>
      <c r="D2785" s="286"/>
    </row>
    <row r="2786" spans="3:4" x14ac:dyDescent="0.3">
      <c r="C2786" s="286"/>
      <c r="D2786" s="286"/>
    </row>
    <row r="2787" spans="3:4" x14ac:dyDescent="0.3">
      <c r="C2787" s="286"/>
      <c r="D2787" s="286"/>
    </row>
    <row r="2788" spans="3:4" x14ac:dyDescent="0.3">
      <c r="C2788" s="286"/>
      <c r="D2788" s="286"/>
    </row>
    <row r="2789" spans="3:4" x14ac:dyDescent="0.3">
      <c r="C2789" s="286"/>
      <c r="D2789" s="286"/>
    </row>
    <row r="2790" spans="3:4" x14ac:dyDescent="0.3">
      <c r="C2790" s="286"/>
      <c r="D2790" s="286"/>
    </row>
    <row r="2791" spans="3:4" x14ac:dyDescent="0.3">
      <c r="C2791" s="286"/>
      <c r="D2791" s="286"/>
    </row>
    <row r="2792" spans="3:4" x14ac:dyDescent="0.3">
      <c r="C2792" s="286"/>
      <c r="D2792" s="286"/>
    </row>
    <row r="2793" spans="3:4" x14ac:dyDescent="0.3">
      <c r="C2793" s="286"/>
      <c r="D2793" s="286"/>
    </row>
    <row r="2794" spans="3:4" x14ac:dyDescent="0.3">
      <c r="C2794" s="286"/>
      <c r="D2794" s="286"/>
    </row>
    <row r="2795" spans="3:4" x14ac:dyDescent="0.3">
      <c r="C2795" s="286"/>
      <c r="D2795" s="286"/>
    </row>
    <row r="2796" spans="3:4" x14ac:dyDescent="0.3">
      <c r="C2796" s="286"/>
      <c r="D2796" s="286"/>
    </row>
    <row r="2797" spans="3:4" x14ac:dyDescent="0.3">
      <c r="C2797" s="286"/>
      <c r="D2797" s="286"/>
    </row>
    <row r="2798" spans="3:4" x14ac:dyDescent="0.3">
      <c r="C2798" s="286"/>
      <c r="D2798" s="286"/>
    </row>
    <row r="2799" spans="3:4" x14ac:dyDescent="0.3">
      <c r="C2799" s="286"/>
      <c r="D2799" s="286"/>
    </row>
    <row r="2800" spans="3:4" x14ac:dyDescent="0.3">
      <c r="C2800" s="286"/>
      <c r="D2800" s="286"/>
    </row>
    <row r="2801" spans="3:4" x14ac:dyDescent="0.3">
      <c r="C2801" s="286"/>
      <c r="D2801" s="286"/>
    </row>
    <row r="2802" spans="3:4" x14ac:dyDescent="0.3">
      <c r="C2802" s="286"/>
      <c r="D2802" s="286"/>
    </row>
    <row r="2803" spans="3:4" x14ac:dyDescent="0.3">
      <c r="C2803" s="286"/>
      <c r="D2803" s="286"/>
    </row>
    <row r="2804" spans="3:4" x14ac:dyDescent="0.3">
      <c r="C2804" s="286"/>
      <c r="D2804" s="286"/>
    </row>
    <row r="2805" spans="3:4" x14ac:dyDescent="0.3">
      <c r="C2805" s="286"/>
      <c r="D2805" s="286"/>
    </row>
    <row r="2806" spans="3:4" x14ac:dyDescent="0.3">
      <c r="C2806" s="286"/>
      <c r="D2806" s="286"/>
    </row>
    <row r="2807" spans="3:4" x14ac:dyDescent="0.3">
      <c r="C2807" s="286"/>
      <c r="D2807" s="286"/>
    </row>
    <row r="2808" spans="3:4" x14ac:dyDescent="0.3">
      <c r="C2808" s="286"/>
      <c r="D2808" s="286"/>
    </row>
    <row r="2809" spans="3:4" x14ac:dyDescent="0.3">
      <c r="C2809" s="286"/>
      <c r="D2809" s="286"/>
    </row>
    <row r="2810" spans="3:4" x14ac:dyDescent="0.3">
      <c r="C2810" s="286"/>
      <c r="D2810" s="286"/>
    </row>
    <row r="2811" spans="3:4" x14ac:dyDescent="0.3">
      <c r="C2811" s="286"/>
      <c r="D2811" s="286"/>
    </row>
    <row r="2812" spans="3:4" x14ac:dyDescent="0.3">
      <c r="C2812" s="286"/>
      <c r="D2812" s="286"/>
    </row>
    <row r="2813" spans="3:4" x14ac:dyDescent="0.3">
      <c r="C2813" s="286"/>
      <c r="D2813" s="286"/>
    </row>
    <row r="2814" spans="3:4" x14ac:dyDescent="0.3">
      <c r="C2814" s="286"/>
      <c r="D2814" s="286"/>
    </row>
    <row r="2815" spans="3:4" x14ac:dyDescent="0.3">
      <c r="C2815" s="286"/>
      <c r="D2815" s="286"/>
    </row>
    <row r="2816" spans="3:4" x14ac:dyDescent="0.3">
      <c r="C2816" s="286"/>
      <c r="D2816" s="286"/>
    </row>
    <row r="2817" spans="3:4" x14ac:dyDescent="0.3">
      <c r="C2817" s="286"/>
      <c r="D2817" s="286"/>
    </row>
    <row r="2818" spans="3:4" x14ac:dyDescent="0.3">
      <c r="C2818" s="286"/>
      <c r="D2818" s="286"/>
    </row>
    <row r="2819" spans="3:4" x14ac:dyDescent="0.3">
      <c r="C2819" s="286"/>
      <c r="D2819" s="286"/>
    </row>
    <row r="2820" spans="3:4" x14ac:dyDescent="0.3">
      <c r="C2820" s="286"/>
      <c r="D2820" s="286"/>
    </row>
    <row r="2821" spans="3:4" x14ac:dyDescent="0.3">
      <c r="C2821" s="286"/>
      <c r="D2821" s="286"/>
    </row>
    <row r="2822" spans="3:4" x14ac:dyDescent="0.3">
      <c r="C2822" s="286"/>
      <c r="D2822" s="286"/>
    </row>
    <row r="2823" spans="3:4" x14ac:dyDescent="0.3">
      <c r="C2823" s="286"/>
      <c r="D2823" s="286"/>
    </row>
    <row r="2824" spans="3:4" x14ac:dyDescent="0.3">
      <c r="C2824" s="286"/>
      <c r="D2824" s="286"/>
    </row>
    <row r="2825" spans="3:4" x14ac:dyDescent="0.3">
      <c r="C2825" s="286"/>
      <c r="D2825" s="286"/>
    </row>
    <row r="2826" spans="3:4" x14ac:dyDescent="0.3">
      <c r="C2826" s="286"/>
      <c r="D2826" s="286"/>
    </row>
    <row r="2827" spans="3:4" x14ac:dyDescent="0.3">
      <c r="C2827" s="286"/>
      <c r="D2827" s="286"/>
    </row>
    <row r="2828" spans="3:4" x14ac:dyDescent="0.3">
      <c r="C2828" s="286"/>
      <c r="D2828" s="286"/>
    </row>
    <row r="2829" spans="3:4" x14ac:dyDescent="0.3">
      <c r="C2829" s="286"/>
      <c r="D2829" s="286"/>
    </row>
    <row r="2830" spans="3:4" x14ac:dyDescent="0.3">
      <c r="C2830" s="286"/>
      <c r="D2830" s="286"/>
    </row>
    <row r="2831" spans="3:4" x14ac:dyDescent="0.3">
      <c r="C2831" s="286"/>
      <c r="D2831" s="286"/>
    </row>
    <row r="2832" spans="3:4" x14ac:dyDescent="0.3">
      <c r="C2832" s="286"/>
      <c r="D2832" s="286"/>
    </row>
    <row r="2833" spans="3:4" x14ac:dyDescent="0.3">
      <c r="C2833" s="286"/>
      <c r="D2833" s="286"/>
    </row>
    <row r="2834" spans="3:4" x14ac:dyDescent="0.3">
      <c r="C2834" s="286"/>
      <c r="D2834" s="286"/>
    </row>
    <row r="2835" spans="3:4" x14ac:dyDescent="0.3">
      <c r="C2835" s="286"/>
      <c r="D2835" s="286"/>
    </row>
    <row r="2836" spans="3:4" x14ac:dyDescent="0.3">
      <c r="C2836" s="286"/>
      <c r="D2836" s="286"/>
    </row>
    <row r="2837" spans="3:4" x14ac:dyDescent="0.3">
      <c r="C2837" s="286"/>
      <c r="D2837" s="286"/>
    </row>
    <row r="2838" spans="3:4" x14ac:dyDescent="0.3">
      <c r="C2838" s="286"/>
      <c r="D2838" s="286"/>
    </row>
    <row r="2839" spans="3:4" x14ac:dyDescent="0.3">
      <c r="C2839" s="286"/>
      <c r="D2839" s="286"/>
    </row>
    <row r="2840" spans="3:4" x14ac:dyDescent="0.3">
      <c r="C2840" s="286"/>
      <c r="D2840" s="286"/>
    </row>
    <row r="2841" spans="3:4" x14ac:dyDescent="0.3">
      <c r="C2841" s="286"/>
      <c r="D2841" s="286"/>
    </row>
    <row r="2842" spans="3:4" x14ac:dyDescent="0.3">
      <c r="C2842" s="286"/>
      <c r="D2842" s="286"/>
    </row>
    <row r="2843" spans="3:4" x14ac:dyDescent="0.3">
      <c r="C2843" s="286"/>
      <c r="D2843" s="286"/>
    </row>
    <row r="2844" spans="3:4" x14ac:dyDescent="0.3">
      <c r="C2844" s="286"/>
      <c r="D2844" s="286"/>
    </row>
    <row r="2845" spans="3:4" x14ac:dyDescent="0.3">
      <c r="C2845" s="286"/>
      <c r="D2845" s="286"/>
    </row>
    <row r="2846" spans="3:4" x14ac:dyDescent="0.3">
      <c r="C2846" s="286"/>
      <c r="D2846" s="286"/>
    </row>
    <row r="2847" spans="3:4" x14ac:dyDescent="0.3">
      <c r="C2847" s="286"/>
      <c r="D2847" s="286"/>
    </row>
    <row r="2848" spans="3:4" x14ac:dyDescent="0.3">
      <c r="C2848" s="286"/>
      <c r="D2848" s="286"/>
    </row>
    <row r="2849" spans="3:4" x14ac:dyDescent="0.3">
      <c r="C2849" s="286"/>
      <c r="D2849" s="286"/>
    </row>
    <row r="2850" spans="3:4" x14ac:dyDescent="0.3">
      <c r="C2850" s="286"/>
      <c r="D2850" s="286"/>
    </row>
    <row r="2851" spans="3:4" x14ac:dyDescent="0.3">
      <c r="C2851" s="286"/>
      <c r="D2851" s="286"/>
    </row>
    <row r="2852" spans="3:4" x14ac:dyDescent="0.3">
      <c r="C2852" s="286"/>
      <c r="D2852" s="286"/>
    </row>
    <row r="2853" spans="3:4" x14ac:dyDescent="0.3">
      <c r="C2853" s="286"/>
      <c r="D2853" s="286"/>
    </row>
    <row r="2854" spans="3:4" x14ac:dyDescent="0.3">
      <c r="C2854" s="286"/>
      <c r="D2854" s="286"/>
    </row>
    <row r="2855" spans="3:4" x14ac:dyDescent="0.3">
      <c r="C2855" s="286"/>
      <c r="D2855" s="286"/>
    </row>
    <row r="2856" spans="3:4" x14ac:dyDescent="0.3">
      <c r="C2856" s="286"/>
      <c r="D2856" s="286"/>
    </row>
    <row r="2857" spans="3:4" x14ac:dyDescent="0.3">
      <c r="C2857" s="286"/>
      <c r="D2857" s="286"/>
    </row>
    <row r="2858" spans="3:4" x14ac:dyDescent="0.3">
      <c r="C2858" s="286"/>
      <c r="D2858" s="286"/>
    </row>
    <row r="2859" spans="3:4" x14ac:dyDescent="0.3">
      <c r="C2859" s="286"/>
      <c r="D2859" s="286"/>
    </row>
    <row r="2860" spans="3:4" x14ac:dyDescent="0.3">
      <c r="C2860" s="286"/>
      <c r="D2860" s="286"/>
    </row>
    <row r="2861" spans="3:4" x14ac:dyDescent="0.3">
      <c r="C2861" s="286"/>
      <c r="D2861" s="286"/>
    </row>
    <row r="2862" spans="3:4" x14ac:dyDescent="0.3">
      <c r="C2862" s="286"/>
      <c r="D2862" s="286"/>
    </row>
    <row r="2863" spans="3:4" x14ac:dyDescent="0.3">
      <c r="C2863" s="286"/>
      <c r="D2863" s="286"/>
    </row>
    <row r="2864" spans="3:4" x14ac:dyDescent="0.3">
      <c r="C2864" s="286"/>
      <c r="D2864" s="286"/>
    </row>
    <row r="2865" spans="3:4" x14ac:dyDescent="0.3">
      <c r="C2865" s="286"/>
      <c r="D2865" s="286"/>
    </row>
    <row r="2866" spans="3:4" x14ac:dyDescent="0.3">
      <c r="C2866" s="286"/>
      <c r="D2866" s="286"/>
    </row>
    <row r="2867" spans="3:4" x14ac:dyDescent="0.3">
      <c r="C2867" s="286"/>
      <c r="D2867" s="286"/>
    </row>
    <row r="2868" spans="3:4" x14ac:dyDescent="0.3">
      <c r="C2868" s="286"/>
      <c r="D2868" s="286"/>
    </row>
    <row r="2869" spans="3:4" x14ac:dyDescent="0.3">
      <c r="C2869" s="286"/>
      <c r="D2869" s="286"/>
    </row>
    <row r="2870" spans="3:4" x14ac:dyDescent="0.3">
      <c r="C2870" s="286"/>
      <c r="D2870" s="286"/>
    </row>
    <row r="2871" spans="3:4" x14ac:dyDescent="0.3">
      <c r="C2871" s="286"/>
      <c r="D2871" s="286"/>
    </row>
    <row r="2872" spans="3:4" x14ac:dyDescent="0.3">
      <c r="C2872" s="286"/>
      <c r="D2872" s="286"/>
    </row>
    <row r="2873" spans="3:4" x14ac:dyDescent="0.3">
      <c r="C2873" s="286"/>
      <c r="D2873" s="286"/>
    </row>
    <row r="2874" spans="3:4" x14ac:dyDescent="0.3">
      <c r="C2874" s="286"/>
      <c r="D2874" s="286"/>
    </row>
    <row r="2875" spans="3:4" x14ac:dyDescent="0.3">
      <c r="C2875" s="286"/>
      <c r="D2875" s="286"/>
    </row>
    <row r="2876" spans="3:4" x14ac:dyDescent="0.3">
      <c r="C2876" s="286"/>
      <c r="D2876" s="286"/>
    </row>
    <row r="2877" spans="3:4" x14ac:dyDescent="0.3">
      <c r="C2877" s="286"/>
      <c r="D2877" s="286"/>
    </row>
    <row r="2878" spans="3:4" x14ac:dyDescent="0.3">
      <c r="C2878" s="286"/>
      <c r="D2878" s="286"/>
    </row>
    <row r="2879" spans="3:4" x14ac:dyDescent="0.3">
      <c r="C2879" s="286"/>
      <c r="D2879" s="286"/>
    </row>
    <row r="2880" spans="3:4" x14ac:dyDescent="0.3">
      <c r="C2880" s="286"/>
      <c r="D2880" s="286"/>
    </row>
    <row r="2881" spans="3:4" x14ac:dyDescent="0.3">
      <c r="C2881" s="286"/>
      <c r="D2881" s="286"/>
    </row>
    <row r="2882" spans="3:4" x14ac:dyDescent="0.3">
      <c r="C2882" s="286"/>
      <c r="D2882" s="286"/>
    </row>
    <row r="2883" spans="3:4" x14ac:dyDescent="0.3">
      <c r="C2883" s="286"/>
      <c r="D2883" s="286"/>
    </row>
    <row r="2884" spans="3:4" x14ac:dyDescent="0.3">
      <c r="C2884" s="286"/>
      <c r="D2884" s="286"/>
    </row>
    <row r="2885" spans="3:4" x14ac:dyDescent="0.3">
      <c r="C2885" s="286"/>
      <c r="D2885" s="286"/>
    </row>
    <row r="2886" spans="3:4" x14ac:dyDescent="0.3">
      <c r="C2886" s="286"/>
      <c r="D2886" s="286"/>
    </row>
    <row r="2887" spans="3:4" x14ac:dyDescent="0.3">
      <c r="C2887" s="286"/>
      <c r="D2887" s="286"/>
    </row>
    <row r="2888" spans="3:4" x14ac:dyDescent="0.3">
      <c r="C2888" s="286"/>
      <c r="D2888" s="286"/>
    </row>
    <row r="2889" spans="3:4" x14ac:dyDescent="0.3">
      <c r="C2889" s="286"/>
      <c r="D2889" s="286"/>
    </row>
    <row r="2890" spans="3:4" x14ac:dyDescent="0.3">
      <c r="C2890" s="286"/>
      <c r="D2890" s="286"/>
    </row>
    <row r="2891" spans="3:4" x14ac:dyDescent="0.3">
      <c r="C2891" s="286"/>
      <c r="D2891" s="286"/>
    </row>
    <row r="2892" spans="3:4" x14ac:dyDescent="0.3">
      <c r="C2892" s="286"/>
      <c r="D2892" s="286"/>
    </row>
    <row r="2893" spans="3:4" x14ac:dyDescent="0.3">
      <c r="C2893" s="286"/>
      <c r="D2893" s="286"/>
    </row>
    <row r="2894" spans="3:4" x14ac:dyDescent="0.3">
      <c r="C2894" s="286"/>
      <c r="D2894" s="286"/>
    </row>
    <row r="2895" spans="3:4" x14ac:dyDescent="0.3">
      <c r="C2895" s="286"/>
      <c r="D2895" s="286"/>
    </row>
    <row r="2896" spans="3:4" x14ac:dyDescent="0.3">
      <c r="C2896" s="286"/>
      <c r="D2896" s="286"/>
    </row>
    <row r="2897" spans="3:4" x14ac:dyDescent="0.3">
      <c r="C2897" s="286"/>
      <c r="D2897" s="286"/>
    </row>
    <row r="2898" spans="3:4" x14ac:dyDescent="0.3">
      <c r="C2898" s="286"/>
      <c r="D2898" s="286"/>
    </row>
    <row r="2899" spans="3:4" x14ac:dyDescent="0.3">
      <c r="C2899" s="286"/>
      <c r="D2899" s="286"/>
    </row>
    <row r="2900" spans="3:4" x14ac:dyDescent="0.3">
      <c r="C2900" s="286"/>
      <c r="D2900" s="286"/>
    </row>
    <row r="2901" spans="3:4" x14ac:dyDescent="0.3">
      <c r="C2901" s="286"/>
      <c r="D2901" s="286"/>
    </row>
    <row r="2902" spans="3:4" x14ac:dyDescent="0.3">
      <c r="C2902" s="286"/>
      <c r="D2902" s="286"/>
    </row>
    <row r="2903" spans="3:4" x14ac:dyDescent="0.3">
      <c r="C2903" s="286"/>
      <c r="D2903" s="286"/>
    </row>
    <row r="2904" spans="3:4" x14ac:dyDescent="0.3">
      <c r="C2904" s="286"/>
      <c r="D2904" s="286"/>
    </row>
    <row r="2905" spans="3:4" x14ac:dyDescent="0.3">
      <c r="C2905" s="286"/>
      <c r="D2905" s="286"/>
    </row>
    <row r="2906" spans="3:4" x14ac:dyDescent="0.3">
      <c r="C2906" s="286"/>
      <c r="D2906" s="286"/>
    </row>
    <row r="2907" spans="3:4" x14ac:dyDescent="0.3">
      <c r="C2907" s="286"/>
      <c r="D2907" s="286"/>
    </row>
    <row r="2908" spans="3:4" x14ac:dyDescent="0.3">
      <c r="C2908" s="286"/>
      <c r="D2908" s="286"/>
    </row>
    <row r="2909" spans="3:4" x14ac:dyDescent="0.3">
      <c r="C2909" s="286"/>
      <c r="D2909" s="286"/>
    </row>
    <row r="2910" spans="3:4" x14ac:dyDescent="0.3">
      <c r="C2910" s="286"/>
      <c r="D2910" s="286"/>
    </row>
    <row r="2911" spans="3:4" x14ac:dyDescent="0.3">
      <c r="C2911" s="286"/>
      <c r="D2911" s="286"/>
    </row>
    <row r="2912" spans="3:4" x14ac:dyDescent="0.3">
      <c r="C2912" s="286"/>
      <c r="D2912" s="286"/>
    </row>
    <row r="2913" spans="3:4" x14ac:dyDescent="0.3">
      <c r="C2913" s="286"/>
      <c r="D2913" s="286"/>
    </row>
    <row r="2914" spans="3:4" x14ac:dyDescent="0.3">
      <c r="C2914" s="286"/>
      <c r="D2914" s="286"/>
    </row>
    <row r="2915" spans="3:4" x14ac:dyDescent="0.3">
      <c r="C2915" s="286"/>
      <c r="D2915" s="286"/>
    </row>
    <row r="2916" spans="3:4" x14ac:dyDescent="0.3">
      <c r="C2916" s="286"/>
      <c r="D2916" s="286"/>
    </row>
    <row r="2917" spans="3:4" x14ac:dyDescent="0.3">
      <c r="C2917" s="286"/>
      <c r="D2917" s="286"/>
    </row>
    <row r="2918" spans="3:4" x14ac:dyDescent="0.3">
      <c r="C2918" s="286"/>
      <c r="D2918" s="286"/>
    </row>
    <row r="2919" spans="3:4" x14ac:dyDescent="0.3">
      <c r="C2919" s="286"/>
      <c r="D2919" s="286"/>
    </row>
    <row r="2920" spans="3:4" x14ac:dyDescent="0.3">
      <c r="C2920" s="286"/>
      <c r="D2920" s="286"/>
    </row>
    <row r="2921" spans="3:4" x14ac:dyDescent="0.3">
      <c r="C2921" s="286"/>
      <c r="D2921" s="286"/>
    </row>
    <row r="2922" spans="3:4" x14ac:dyDescent="0.3">
      <c r="C2922" s="286"/>
      <c r="D2922" s="286"/>
    </row>
    <row r="2923" spans="3:4" x14ac:dyDescent="0.3">
      <c r="C2923" s="286"/>
      <c r="D2923" s="286"/>
    </row>
    <row r="2924" spans="3:4" x14ac:dyDescent="0.3">
      <c r="C2924" s="286"/>
      <c r="D2924" s="286"/>
    </row>
    <row r="2925" spans="3:4" x14ac:dyDescent="0.3">
      <c r="C2925" s="286"/>
      <c r="D2925" s="286"/>
    </row>
    <row r="2926" spans="3:4" x14ac:dyDescent="0.3">
      <c r="C2926" s="286"/>
      <c r="D2926" s="286"/>
    </row>
    <row r="2927" spans="3:4" x14ac:dyDescent="0.3">
      <c r="C2927" s="286"/>
      <c r="D2927" s="286"/>
    </row>
    <row r="2928" spans="3:4" x14ac:dyDescent="0.3">
      <c r="C2928" s="286"/>
      <c r="D2928" s="286"/>
    </row>
    <row r="2929" spans="3:4" x14ac:dyDescent="0.3">
      <c r="C2929" s="286"/>
      <c r="D2929" s="286"/>
    </row>
    <row r="2930" spans="3:4" x14ac:dyDescent="0.3">
      <c r="C2930" s="286"/>
      <c r="D2930" s="286"/>
    </row>
    <row r="2931" spans="3:4" x14ac:dyDescent="0.3">
      <c r="C2931" s="286"/>
      <c r="D2931" s="286"/>
    </row>
    <row r="2932" spans="3:4" x14ac:dyDescent="0.3">
      <c r="C2932" s="286"/>
      <c r="D2932" s="286"/>
    </row>
    <row r="2933" spans="3:4" x14ac:dyDescent="0.3">
      <c r="C2933" s="286"/>
      <c r="D2933" s="286"/>
    </row>
    <row r="2934" spans="3:4" x14ac:dyDescent="0.3">
      <c r="C2934" s="286"/>
      <c r="D2934" s="286"/>
    </row>
    <row r="2935" spans="3:4" x14ac:dyDescent="0.3">
      <c r="C2935" s="286"/>
      <c r="D2935" s="286"/>
    </row>
    <row r="2936" spans="3:4" x14ac:dyDescent="0.3">
      <c r="C2936" s="286"/>
      <c r="D2936" s="286"/>
    </row>
    <row r="2937" spans="3:4" x14ac:dyDescent="0.3">
      <c r="C2937" s="286"/>
      <c r="D2937" s="286"/>
    </row>
    <row r="2938" spans="3:4" x14ac:dyDescent="0.3">
      <c r="C2938" s="286"/>
      <c r="D2938" s="286"/>
    </row>
    <row r="2939" spans="3:4" x14ac:dyDescent="0.3">
      <c r="C2939" s="286"/>
      <c r="D2939" s="286"/>
    </row>
    <row r="2940" spans="3:4" x14ac:dyDescent="0.3">
      <c r="C2940" s="286"/>
      <c r="D2940" s="286"/>
    </row>
    <row r="2941" spans="3:4" x14ac:dyDescent="0.3">
      <c r="C2941" s="286"/>
      <c r="D2941" s="286"/>
    </row>
    <row r="2942" spans="3:4" x14ac:dyDescent="0.3">
      <c r="C2942" s="286"/>
      <c r="D2942" s="286"/>
    </row>
    <row r="2943" spans="3:4" x14ac:dyDescent="0.3">
      <c r="C2943" s="286"/>
      <c r="D2943" s="286"/>
    </row>
    <row r="2944" spans="3:4" x14ac:dyDescent="0.3">
      <c r="C2944" s="286"/>
      <c r="D2944" s="286"/>
    </row>
    <row r="2945" spans="3:4" x14ac:dyDescent="0.3">
      <c r="C2945" s="286"/>
      <c r="D2945" s="286"/>
    </row>
    <row r="2946" spans="3:4" x14ac:dyDescent="0.3">
      <c r="C2946" s="286"/>
      <c r="D2946" s="286"/>
    </row>
    <row r="2947" spans="3:4" x14ac:dyDescent="0.3">
      <c r="C2947" s="286"/>
      <c r="D2947" s="286"/>
    </row>
    <row r="2948" spans="3:4" x14ac:dyDescent="0.3">
      <c r="C2948" s="286"/>
      <c r="D2948" s="286"/>
    </row>
    <row r="2949" spans="3:4" x14ac:dyDescent="0.3">
      <c r="C2949" s="286"/>
      <c r="D2949" s="286"/>
    </row>
    <row r="2950" spans="3:4" x14ac:dyDescent="0.3">
      <c r="C2950" s="286"/>
      <c r="D2950" s="286"/>
    </row>
    <row r="2951" spans="3:4" x14ac:dyDescent="0.3">
      <c r="C2951" s="286"/>
      <c r="D2951" s="286"/>
    </row>
    <row r="2952" spans="3:4" x14ac:dyDescent="0.3">
      <c r="C2952" s="286"/>
      <c r="D2952" s="286"/>
    </row>
    <row r="2953" spans="3:4" x14ac:dyDescent="0.3">
      <c r="C2953" s="286"/>
      <c r="D2953" s="286"/>
    </row>
    <row r="2954" spans="3:4" x14ac:dyDescent="0.3">
      <c r="C2954" s="286"/>
      <c r="D2954" s="286"/>
    </row>
    <row r="2955" spans="3:4" x14ac:dyDescent="0.3">
      <c r="C2955" s="286"/>
      <c r="D2955" s="286"/>
    </row>
    <row r="2956" spans="3:4" x14ac:dyDescent="0.3">
      <c r="C2956" s="286"/>
      <c r="D2956" s="286"/>
    </row>
    <row r="2957" spans="3:4" x14ac:dyDescent="0.3">
      <c r="C2957" s="286"/>
      <c r="D2957" s="286"/>
    </row>
    <row r="2958" spans="3:4" x14ac:dyDescent="0.3">
      <c r="C2958" s="286"/>
      <c r="D2958" s="286"/>
    </row>
    <row r="2959" spans="3:4" x14ac:dyDescent="0.3">
      <c r="C2959" s="286"/>
      <c r="D2959" s="286"/>
    </row>
    <row r="2960" spans="3:4" x14ac:dyDescent="0.3">
      <c r="C2960" s="286"/>
      <c r="D2960" s="286"/>
    </row>
    <row r="2961" spans="3:4" x14ac:dyDescent="0.3">
      <c r="C2961" s="286"/>
      <c r="D2961" s="286"/>
    </row>
    <row r="2962" spans="3:4" x14ac:dyDescent="0.3">
      <c r="C2962" s="286"/>
      <c r="D2962" s="286"/>
    </row>
    <row r="2963" spans="3:4" x14ac:dyDescent="0.3">
      <c r="C2963" s="286"/>
      <c r="D2963" s="286"/>
    </row>
    <row r="2964" spans="3:4" x14ac:dyDescent="0.3">
      <c r="C2964" s="286"/>
      <c r="D2964" s="286"/>
    </row>
    <row r="2965" spans="3:4" x14ac:dyDescent="0.3">
      <c r="C2965" s="286"/>
      <c r="D2965" s="286"/>
    </row>
    <row r="2966" spans="3:4" x14ac:dyDescent="0.3">
      <c r="C2966" s="286"/>
      <c r="D2966" s="286"/>
    </row>
    <row r="2967" spans="3:4" x14ac:dyDescent="0.3">
      <c r="C2967" s="286"/>
      <c r="D2967" s="286"/>
    </row>
    <row r="2968" spans="3:4" x14ac:dyDescent="0.3">
      <c r="C2968" s="286"/>
      <c r="D2968" s="286"/>
    </row>
    <row r="2969" spans="3:4" x14ac:dyDescent="0.3">
      <c r="C2969" s="286"/>
      <c r="D2969" s="286"/>
    </row>
    <row r="2970" spans="3:4" x14ac:dyDescent="0.3">
      <c r="C2970" s="286"/>
      <c r="D2970" s="286"/>
    </row>
    <row r="2971" spans="3:4" x14ac:dyDescent="0.3">
      <c r="C2971" s="286"/>
      <c r="D2971" s="286"/>
    </row>
    <row r="2972" spans="3:4" x14ac:dyDescent="0.3">
      <c r="C2972" s="286"/>
      <c r="D2972" s="286"/>
    </row>
    <row r="2973" spans="3:4" x14ac:dyDescent="0.3">
      <c r="C2973" s="286"/>
      <c r="D2973" s="286"/>
    </row>
    <row r="2974" spans="3:4" x14ac:dyDescent="0.3">
      <c r="C2974" s="286"/>
      <c r="D2974" s="286"/>
    </row>
    <row r="2975" spans="3:4" x14ac:dyDescent="0.3">
      <c r="C2975" s="286"/>
      <c r="D2975" s="286"/>
    </row>
    <row r="2976" spans="3:4" x14ac:dyDescent="0.3">
      <c r="C2976" s="286"/>
      <c r="D2976" s="286"/>
    </row>
    <row r="2977" spans="3:4" x14ac:dyDescent="0.3">
      <c r="C2977" s="286"/>
      <c r="D2977" s="286"/>
    </row>
    <row r="2978" spans="3:4" x14ac:dyDescent="0.3">
      <c r="C2978" s="286"/>
      <c r="D2978" s="286"/>
    </row>
    <row r="2979" spans="3:4" x14ac:dyDescent="0.3">
      <c r="C2979" s="286"/>
      <c r="D2979" s="286"/>
    </row>
    <row r="2980" spans="3:4" x14ac:dyDescent="0.3">
      <c r="C2980" s="286"/>
      <c r="D2980" s="286"/>
    </row>
    <row r="2981" spans="3:4" x14ac:dyDescent="0.3">
      <c r="C2981" s="286"/>
      <c r="D2981" s="286"/>
    </row>
    <row r="2982" spans="3:4" x14ac:dyDescent="0.3">
      <c r="C2982" s="286"/>
      <c r="D2982" s="286"/>
    </row>
    <row r="2983" spans="3:4" x14ac:dyDescent="0.3">
      <c r="C2983" s="286"/>
      <c r="D2983" s="286"/>
    </row>
    <row r="2984" spans="3:4" x14ac:dyDescent="0.3">
      <c r="C2984" s="286"/>
      <c r="D2984" s="286"/>
    </row>
    <row r="2985" spans="3:4" x14ac:dyDescent="0.3">
      <c r="C2985" s="286"/>
      <c r="D2985" s="286"/>
    </row>
    <row r="2986" spans="3:4" x14ac:dyDescent="0.3">
      <c r="C2986" s="286"/>
      <c r="D2986" s="286"/>
    </row>
    <row r="2987" spans="3:4" x14ac:dyDescent="0.3">
      <c r="C2987" s="286"/>
      <c r="D2987" s="286"/>
    </row>
    <row r="2988" spans="3:4" x14ac:dyDescent="0.3">
      <c r="C2988" s="286"/>
      <c r="D2988" s="286"/>
    </row>
    <row r="2989" spans="3:4" x14ac:dyDescent="0.3">
      <c r="C2989" s="286"/>
      <c r="D2989" s="286"/>
    </row>
    <row r="2990" spans="3:4" x14ac:dyDescent="0.3">
      <c r="C2990" s="286"/>
      <c r="D2990" s="286"/>
    </row>
    <row r="2991" spans="3:4" x14ac:dyDescent="0.3">
      <c r="C2991" s="286"/>
      <c r="D2991" s="286"/>
    </row>
    <row r="2992" spans="3:4" x14ac:dyDescent="0.3">
      <c r="C2992" s="286"/>
      <c r="D2992" s="286"/>
    </row>
    <row r="2993" spans="3:4" x14ac:dyDescent="0.3">
      <c r="C2993" s="286"/>
      <c r="D2993" s="286"/>
    </row>
    <row r="2994" spans="3:4" x14ac:dyDescent="0.3">
      <c r="C2994" s="286"/>
      <c r="D2994" s="286"/>
    </row>
    <row r="2995" spans="3:4" x14ac:dyDescent="0.3">
      <c r="C2995" s="286"/>
      <c r="D2995" s="286"/>
    </row>
    <row r="2996" spans="3:4" x14ac:dyDescent="0.3">
      <c r="C2996" s="286"/>
      <c r="D2996" s="286"/>
    </row>
    <row r="2997" spans="3:4" x14ac:dyDescent="0.3">
      <c r="C2997" s="286"/>
      <c r="D2997" s="286"/>
    </row>
    <row r="2998" spans="3:4" x14ac:dyDescent="0.3">
      <c r="C2998" s="286"/>
      <c r="D2998" s="286"/>
    </row>
    <row r="2999" spans="3:4" x14ac:dyDescent="0.3">
      <c r="C2999" s="286"/>
      <c r="D2999" s="286"/>
    </row>
    <row r="3000" spans="3:4" x14ac:dyDescent="0.3">
      <c r="C3000" s="286"/>
      <c r="D3000" s="286"/>
    </row>
    <row r="3001" spans="3:4" x14ac:dyDescent="0.3">
      <c r="C3001" s="286"/>
      <c r="D3001" s="286"/>
    </row>
    <row r="3002" spans="3:4" x14ac:dyDescent="0.3">
      <c r="C3002" s="286"/>
      <c r="D3002" s="286"/>
    </row>
    <row r="3003" spans="3:4" x14ac:dyDescent="0.3">
      <c r="C3003" s="286"/>
      <c r="D3003" s="286"/>
    </row>
    <row r="3004" spans="3:4" x14ac:dyDescent="0.3">
      <c r="C3004" s="286"/>
      <c r="D3004" s="286"/>
    </row>
    <row r="3005" spans="3:4" x14ac:dyDescent="0.3">
      <c r="C3005" s="286"/>
      <c r="D3005" s="286"/>
    </row>
    <row r="3006" spans="3:4" x14ac:dyDescent="0.3">
      <c r="C3006" s="286"/>
      <c r="D3006" s="286"/>
    </row>
    <row r="3007" spans="3:4" x14ac:dyDescent="0.3">
      <c r="C3007" s="286"/>
      <c r="D3007" s="286"/>
    </row>
    <row r="3008" spans="3:4" x14ac:dyDescent="0.3">
      <c r="C3008" s="286"/>
      <c r="D3008" s="286"/>
    </row>
    <row r="3009" spans="3:4" x14ac:dyDescent="0.3">
      <c r="C3009" s="286"/>
      <c r="D3009" s="286"/>
    </row>
    <row r="3010" spans="3:4" x14ac:dyDescent="0.3">
      <c r="C3010" s="286"/>
      <c r="D3010" s="286"/>
    </row>
    <row r="3011" spans="3:4" x14ac:dyDescent="0.3">
      <c r="C3011" s="286"/>
      <c r="D3011" s="286"/>
    </row>
    <row r="3012" spans="3:4" x14ac:dyDescent="0.3">
      <c r="C3012" s="286"/>
      <c r="D3012" s="286"/>
    </row>
    <row r="3013" spans="3:4" x14ac:dyDescent="0.3">
      <c r="C3013" s="286"/>
      <c r="D3013" s="286"/>
    </row>
    <row r="3014" spans="3:4" x14ac:dyDescent="0.3">
      <c r="C3014" s="286"/>
      <c r="D3014" s="286"/>
    </row>
    <row r="3015" spans="3:4" x14ac:dyDescent="0.3">
      <c r="C3015" s="286"/>
      <c r="D3015" s="286"/>
    </row>
    <row r="3016" spans="3:4" x14ac:dyDescent="0.3">
      <c r="C3016" s="286"/>
      <c r="D3016" s="286"/>
    </row>
    <row r="3017" spans="3:4" x14ac:dyDescent="0.3">
      <c r="C3017" s="286"/>
      <c r="D3017" s="286"/>
    </row>
    <row r="3018" spans="3:4" x14ac:dyDescent="0.3">
      <c r="C3018" s="286"/>
      <c r="D3018" s="286"/>
    </row>
    <row r="3019" spans="3:4" x14ac:dyDescent="0.3">
      <c r="C3019" s="286"/>
      <c r="D3019" s="286"/>
    </row>
    <row r="3020" spans="3:4" x14ac:dyDescent="0.3">
      <c r="C3020" s="286"/>
      <c r="D3020" s="286"/>
    </row>
    <row r="3021" spans="3:4" x14ac:dyDescent="0.3">
      <c r="C3021" s="286"/>
      <c r="D3021" s="286"/>
    </row>
    <row r="3022" spans="3:4" x14ac:dyDescent="0.3">
      <c r="C3022" s="286"/>
      <c r="D3022" s="286"/>
    </row>
    <row r="3023" spans="3:4" x14ac:dyDescent="0.3">
      <c r="C3023" s="286"/>
      <c r="D3023" s="286"/>
    </row>
    <row r="3024" spans="3:4" x14ac:dyDescent="0.3">
      <c r="C3024" s="286"/>
      <c r="D3024" s="286"/>
    </row>
    <row r="3025" spans="3:4" x14ac:dyDescent="0.3">
      <c r="C3025" s="286"/>
      <c r="D3025" s="286"/>
    </row>
    <row r="3026" spans="3:4" x14ac:dyDescent="0.3">
      <c r="C3026" s="286"/>
      <c r="D3026" s="286"/>
    </row>
    <row r="3027" spans="3:4" x14ac:dyDescent="0.3">
      <c r="C3027" s="286"/>
      <c r="D3027" s="286"/>
    </row>
    <row r="3028" spans="3:4" x14ac:dyDescent="0.3">
      <c r="C3028" s="286"/>
      <c r="D3028" s="286"/>
    </row>
    <row r="3029" spans="3:4" x14ac:dyDescent="0.3">
      <c r="C3029" s="286"/>
      <c r="D3029" s="286"/>
    </row>
    <row r="3030" spans="3:4" x14ac:dyDescent="0.3">
      <c r="C3030" s="286"/>
      <c r="D3030" s="286"/>
    </row>
    <row r="3031" spans="3:4" x14ac:dyDescent="0.3">
      <c r="C3031" s="286"/>
      <c r="D3031" s="286"/>
    </row>
    <row r="3032" spans="3:4" x14ac:dyDescent="0.3">
      <c r="C3032" s="286"/>
      <c r="D3032" s="286"/>
    </row>
    <row r="3033" spans="3:4" x14ac:dyDescent="0.3">
      <c r="C3033" s="286"/>
      <c r="D3033" s="286"/>
    </row>
    <row r="3034" spans="3:4" x14ac:dyDescent="0.3">
      <c r="C3034" s="286"/>
      <c r="D3034" s="286"/>
    </row>
    <row r="3035" spans="3:4" x14ac:dyDescent="0.3">
      <c r="C3035" s="286"/>
      <c r="D3035" s="286"/>
    </row>
    <row r="3036" spans="3:4" x14ac:dyDescent="0.3">
      <c r="C3036" s="286"/>
      <c r="D3036" s="286"/>
    </row>
    <row r="3037" spans="3:4" x14ac:dyDescent="0.3">
      <c r="C3037" s="286"/>
      <c r="D3037" s="286"/>
    </row>
    <row r="3038" spans="3:4" x14ac:dyDescent="0.3">
      <c r="C3038" s="286"/>
      <c r="D3038" s="286"/>
    </row>
    <row r="3039" spans="3:4" x14ac:dyDescent="0.3">
      <c r="C3039" s="286"/>
      <c r="D3039" s="286"/>
    </row>
    <row r="3040" spans="3:4" x14ac:dyDescent="0.3">
      <c r="C3040" s="286"/>
      <c r="D3040" s="286"/>
    </row>
    <row r="3041" spans="3:4" x14ac:dyDescent="0.3">
      <c r="C3041" s="286"/>
      <c r="D3041" s="286"/>
    </row>
    <row r="3042" spans="3:4" x14ac:dyDescent="0.3">
      <c r="C3042" s="286"/>
      <c r="D3042" s="286"/>
    </row>
    <row r="3043" spans="3:4" x14ac:dyDescent="0.3">
      <c r="C3043" s="286"/>
      <c r="D3043" s="286"/>
    </row>
    <row r="3044" spans="3:4" x14ac:dyDescent="0.3">
      <c r="C3044" s="286"/>
      <c r="D3044" s="286"/>
    </row>
    <row r="3045" spans="3:4" x14ac:dyDescent="0.3">
      <c r="C3045" s="286"/>
      <c r="D3045" s="286"/>
    </row>
    <row r="3046" spans="3:4" x14ac:dyDescent="0.3">
      <c r="C3046" s="286"/>
      <c r="D3046" s="286"/>
    </row>
    <row r="3047" spans="3:4" x14ac:dyDescent="0.3">
      <c r="C3047" s="286"/>
      <c r="D3047" s="286"/>
    </row>
    <row r="3048" spans="3:4" x14ac:dyDescent="0.3">
      <c r="C3048" s="286"/>
      <c r="D3048" s="286"/>
    </row>
    <row r="3049" spans="3:4" x14ac:dyDescent="0.3">
      <c r="C3049" s="286"/>
      <c r="D3049" s="286"/>
    </row>
    <row r="3050" spans="3:4" x14ac:dyDescent="0.3">
      <c r="C3050" s="286"/>
      <c r="D3050" s="286"/>
    </row>
    <row r="3051" spans="3:4" x14ac:dyDescent="0.3">
      <c r="C3051" s="286"/>
      <c r="D3051" s="286"/>
    </row>
    <row r="3052" spans="3:4" x14ac:dyDescent="0.3">
      <c r="C3052" s="286"/>
      <c r="D3052" s="286"/>
    </row>
    <row r="3053" spans="3:4" x14ac:dyDescent="0.3">
      <c r="C3053" s="286"/>
      <c r="D3053" s="286"/>
    </row>
    <row r="3054" spans="3:4" x14ac:dyDescent="0.3">
      <c r="C3054" s="286"/>
      <c r="D3054" s="286"/>
    </row>
    <row r="3055" spans="3:4" x14ac:dyDescent="0.3">
      <c r="C3055" s="286"/>
      <c r="D3055" s="286"/>
    </row>
    <row r="3056" spans="3:4" x14ac:dyDescent="0.3">
      <c r="C3056" s="286"/>
      <c r="D3056" s="286"/>
    </row>
    <row r="3057" spans="3:4" x14ac:dyDescent="0.3">
      <c r="C3057" s="286"/>
      <c r="D3057" s="286"/>
    </row>
    <row r="3058" spans="3:4" x14ac:dyDescent="0.3">
      <c r="C3058" s="286"/>
      <c r="D3058" s="286"/>
    </row>
    <row r="3059" spans="3:4" x14ac:dyDescent="0.3">
      <c r="C3059" s="286"/>
      <c r="D3059" s="286"/>
    </row>
    <row r="3060" spans="3:4" x14ac:dyDescent="0.3">
      <c r="C3060" s="286"/>
      <c r="D3060" s="286"/>
    </row>
    <row r="3061" spans="3:4" x14ac:dyDescent="0.3">
      <c r="C3061" s="286"/>
      <c r="D3061" s="286"/>
    </row>
    <row r="3062" spans="3:4" x14ac:dyDescent="0.3">
      <c r="C3062" s="286"/>
      <c r="D3062" s="286"/>
    </row>
    <row r="3063" spans="3:4" x14ac:dyDescent="0.3">
      <c r="C3063" s="286"/>
      <c r="D3063" s="286"/>
    </row>
    <row r="3064" spans="3:4" x14ac:dyDescent="0.3">
      <c r="C3064" s="286"/>
      <c r="D3064" s="286"/>
    </row>
    <row r="3065" spans="3:4" x14ac:dyDescent="0.3">
      <c r="C3065" s="286"/>
      <c r="D3065" s="286"/>
    </row>
    <row r="3066" spans="3:4" x14ac:dyDescent="0.3">
      <c r="C3066" s="286"/>
      <c r="D3066" s="286"/>
    </row>
    <row r="3067" spans="3:4" x14ac:dyDescent="0.3">
      <c r="C3067" s="286"/>
      <c r="D3067" s="286"/>
    </row>
    <row r="3068" spans="3:4" x14ac:dyDescent="0.3">
      <c r="C3068" s="286"/>
      <c r="D3068" s="286"/>
    </row>
    <row r="3069" spans="3:4" x14ac:dyDescent="0.3">
      <c r="C3069" s="286"/>
      <c r="D3069" s="286"/>
    </row>
    <row r="3070" spans="3:4" x14ac:dyDescent="0.3">
      <c r="C3070" s="286"/>
      <c r="D3070" s="286"/>
    </row>
    <row r="3071" spans="3:4" x14ac:dyDescent="0.3">
      <c r="C3071" s="286"/>
      <c r="D3071" s="286"/>
    </row>
    <row r="3072" spans="3:4" x14ac:dyDescent="0.3">
      <c r="C3072" s="286"/>
      <c r="D3072" s="286"/>
    </row>
    <row r="3073" spans="3:4" x14ac:dyDescent="0.3">
      <c r="C3073" s="286"/>
      <c r="D3073" s="286"/>
    </row>
    <row r="3074" spans="3:4" x14ac:dyDescent="0.3">
      <c r="C3074" s="286"/>
      <c r="D3074" s="286"/>
    </row>
    <row r="3075" spans="3:4" x14ac:dyDescent="0.3">
      <c r="C3075" s="286"/>
      <c r="D3075" s="286"/>
    </row>
    <row r="3076" spans="3:4" x14ac:dyDescent="0.3">
      <c r="C3076" s="286"/>
      <c r="D3076" s="286"/>
    </row>
    <row r="3077" spans="3:4" x14ac:dyDescent="0.3">
      <c r="C3077" s="286"/>
      <c r="D3077" s="286"/>
    </row>
    <row r="3078" spans="3:4" x14ac:dyDescent="0.3">
      <c r="C3078" s="286"/>
      <c r="D3078" s="286"/>
    </row>
    <row r="3079" spans="3:4" x14ac:dyDescent="0.3">
      <c r="C3079" s="286"/>
      <c r="D3079" s="286"/>
    </row>
    <row r="3080" spans="3:4" x14ac:dyDescent="0.3">
      <c r="C3080" s="286"/>
      <c r="D3080" s="286"/>
    </row>
    <row r="3081" spans="3:4" x14ac:dyDescent="0.3">
      <c r="C3081" s="286"/>
      <c r="D3081" s="286"/>
    </row>
    <row r="3082" spans="3:4" x14ac:dyDescent="0.3">
      <c r="C3082" s="286"/>
      <c r="D3082" s="286"/>
    </row>
    <row r="3083" spans="3:4" x14ac:dyDescent="0.3">
      <c r="C3083" s="286"/>
      <c r="D3083" s="286"/>
    </row>
    <row r="3084" spans="3:4" x14ac:dyDescent="0.3">
      <c r="C3084" s="286"/>
      <c r="D3084" s="286"/>
    </row>
    <row r="3085" spans="3:4" x14ac:dyDescent="0.3">
      <c r="C3085" s="286"/>
      <c r="D3085" s="286"/>
    </row>
    <row r="3086" spans="3:4" x14ac:dyDescent="0.3">
      <c r="C3086" s="286"/>
      <c r="D3086" s="286"/>
    </row>
    <row r="3087" spans="3:4" x14ac:dyDescent="0.3">
      <c r="C3087" s="286"/>
      <c r="D3087" s="286"/>
    </row>
    <row r="3088" spans="3:4" x14ac:dyDescent="0.3">
      <c r="C3088" s="286"/>
      <c r="D3088" s="286"/>
    </row>
    <row r="3089" spans="3:4" x14ac:dyDescent="0.3">
      <c r="C3089" s="286"/>
      <c r="D3089" s="286"/>
    </row>
    <row r="3090" spans="3:4" x14ac:dyDescent="0.3">
      <c r="C3090" s="286"/>
      <c r="D3090" s="286"/>
    </row>
    <row r="3091" spans="3:4" x14ac:dyDescent="0.3">
      <c r="C3091" s="286"/>
      <c r="D3091" s="286"/>
    </row>
    <row r="3092" spans="3:4" x14ac:dyDescent="0.3">
      <c r="C3092" s="286"/>
      <c r="D3092" s="286"/>
    </row>
    <row r="3093" spans="3:4" x14ac:dyDescent="0.3">
      <c r="C3093" s="286"/>
      <c r="D3093" s="286"/>
    </row>
    <row r="3094" spans="3:4" x14ac:dyDescent="0.3">
      <c r="C3094" s="286"/>
      <c r="D3094" s="286"/>
    </row>
    <row r="3095" spans="3:4" x14ac:dyDescent="0.3">
      <c r="C3095" s="286"/>
      <c r="D3095" s="286"/>
    </row>
    <row r="3096" spans="3:4" x14ac:dyDescent="0.3">
      <c r="C3096" s="286"/>
      <c r="D3096" s="286"/>
    </row>
    <row r="3097" spans="3:4" x14ac:dyDescent="0.3">
      <c r="C3097" s="286"/>
      <c r="D3097" s="286"/>
    </row>
    <row r="3098" spans="3:4" x14ac:dyDescent="0.3">
      <c r="C3098" s="286"/>
      <c r="D3098" s="286"/>
    </row>
    <row r="3099" spans="3:4" x14ac:dyDescent="0.3">
      <c r="C3099" s="286"/>
      <c r="D3099" s="286"/>
    </row>
    <row r="3100" spans="3:4" x14ac:dyDescent="0.3">
      <c r="C3100" s="286"/>
      <c r="D3100" s="286"/>
    </row>
    <row r="3101" spans="3:4" x14ac:dyDescent="0.3">
      <c r="C3101" s="286"/>
      <c r="D3101" s="286"/>
    </row>
    <row r="3102" spans="3:4" x14ac:dyDescent="0.3">
      <c r="C3102" s="286"/>
      <c r="D3102" s="286"/>
    </row>
    <row r="3103" spans="3:4" x14ac:dyDescent="0.3">
      <c r="C3103" s="286"/>
      <c r="D3103" s="286"/>
    </row>
    <row r="3104" spans="3:4" x14ac:dyDescent="0.3">
      <c r="C3104" s="286"/>
      <c r="D3104" s="286"/>
    </row>
    <row r="3105" spans="3:4" x14ac:dyDescent="0.3">
      <c r="C3105" s="286"/>
      <c r="D3105" s="286"/>
    </row>
    <row r="3106" spans="3:4" x14ac:dyDescent="0.3">
      <c r="C3106" s="286"/>
      <c r="D3106" s="286"/>
    </row>
    <row r="3107" spans="3:4" x14ac:dyDescent="0.3">
      <c r="C3107" s="286"/>
      <c r="D3107" s="286"/>
    </row>
    <row r="3108" spans="3:4" x14ac:dyDescent="0.3">
      <c r="C3108" s="286"/>
      <c r="D3108" s="286"/>
    </row>
    <row r="3109" spans="3:4" x14ac:dyDescent="0.3">
      <c r="C3109" s="286"/>
      <c r="D3109" s="286"/>
    </row>
    <row r="3110" spans="3:4" x14ac:dyDescent="0.3">
      <c r="C3110" s="286"/>
      <c r="D3110" s="286"/>
    </row>
    <row r="3111" spans="3:4" x14ac:dyDescent="0.3">
      <c r="C3111" s="286"/>
      <c r="D3111" s="286"/>
    </row>
    <row r="3112" spans="3:4" x14ac:dyDescent="0.3">
      <c r="C3112" s="286"/>
      <c r="D3112" s="286"/>
    </row>
    <row r="3113" spans="3:4" x14ac:dyDescent="0.3">
      <c r="C3113" s="286"/>
      <c r="D3113" s="286"/>
    </row>
    <row r="3114" spans="3:4" x14ac:dyDescent="0.3">
      <c r="C3114" s="286"/>
      <c r="D3114" s="286"/>
    </row>
    <row r="3115" spans="3:4" x14ac:dyDescent="0.3">
      <c r="C3115" s="286"/>
      <c r="D3115" s="286"/>
    </row>
    <row r="3116" spans="3:4" x14ac:dyDescent="0.3">
      <c r="C3116" s="286"/>
      <c r="D3116" s="286"/>
    </row>
    <row r="3117" spans="3:4" x14ac:dyDescent="0.3">
      <c r="C3117" s="286"/>
      <c r="D3117" s="286"/>
    </row>
    <row r="3118" spans="3:4" x14ac:dyDescent="0.3">
      <c r="C3118" s="286"/>
      <c r="D3118" s="286"/>
    </row>
    <row r="3119" spans="3:4" x14ac:dyDescent="0.3">
      <c r="C3119" s="286"/>
      <c r="D3119" s="286"/>
    </row>
    <row r="3120" spans="3:4" x14ac:dyDescent="0.3">
      <c r="C3120" s="286"/>
      <c r="D3120" s="286"/>
    </row>
    <row r="3121" spans="3:4" x14ac:dyDescent="0.3">
      <c r="C3121" s="286"/>
      <c r="D3121" s="286"/>
    </row>
    <row r="3122" spans="3:4" x14ac:dyDescent="0.3">
      <c r="C3122" s="286"/>
      <c r="D3122" s="286"/>
    </row>
    <row r="3123" spans="3:4" x14ac:dyDescent="0.3">
      <c r="C3123" s="286"/>
      <c r="D3123" s="286"/>
    </row>
    <row r="3124" spans="3:4" x14ac:dyDescent="0.3">
      <c r="C3124" s="286"/>
      <c r="D3124" s="286"/>
    </row>
    <row r="3125" spans="3:4" x14ac:dyDescent="0.3">
      <c r="C3125" s="286"/>
      <c r="D3125" s="286"/>
    </row>
    <row r="3126" spans="3:4" x14ac:dyDescent="0.3">
      <c r="C3126" s="286"/>
      <c r="D3126" s="286"/>
    </row>
    <row r="3127" spans="3:4" x14ac:dyDescent="0.3">
      <c r="C3127" s="286"/>
      <c r="D3127" s="286"/>
    </row>
    <row r="3128" spans="3:4" x14ac:dyDescent="0.3">
      <c r="C3128" s="286"/>
      <c r="D3128" s="286"/>
    </row>
    <row r="3129" spans="3:4" x14ac:dyDescent="0.3">
      <c r="C3129" s="286"/>
      <c r="D3129" s="286"/>
    </row>
    <row r="3130" spans="3:4" x14ac:dyDescent="0.3">
      <c r="C3130" s="286"/>
      <c r="D3130" s="286"/>
    </row>
    <row r="3131" spans="3:4" x14ac:dyDescent="0.3">
      <c r="C3131" s="286"/>
      <c r="D3131" s="286"/>
    </row>
    <row r="3132" spans="3:4" x14ac:dyDescent="0.3">
      <c r="C3132" s="286"/>
      <c r="D3132" s="286"/>
    </row>
    <row r="3133" spans="3:4" x14ac:dyDescent="0.3">
      <c r="C3133" s="286"/>
      <c r="D3133" s="286"/>
    </row>
    <row r="3134" spans="3:4" x14ac:dyDescent="0.3">
      <c r="C3134" s="286"/>
      <c r="D3134" s="286"/>
    </row>
    <row r="3135" spans="3:4" x14ac:dyDescent="0.3">
      <c r="C3135" s="286"/>
      <c r="D3135" s="286"/>
    </row>
    <row r="3136" spans="3:4" x14ac:dyDescent="0.3">
      <c r="C3136" s="286"/>
      <c r="D3136" s="286"/>
    </row>
    <row r="3137" spans="3:4" x14ac:dyDescent="0.3">
      <c r="C3137" s="286"/>
      <c r="D3137" s="286"/>
    </row>
    <row r="3138" spans="3:4" x14ac:dyDescent="0.3">
      <c r="C3138" s="286"/>
      <c r="D3138" s="286"/>
    </row>
    <row r="3139" spans="3:4" x14ac:dyDescent="0.3">
      <c r="C3139" s="286"/>
      <c r="D3139" s="286"/>
    </row>
    <row r="3140" spans="3:4" x14ac:dyDescent="0.3">
      <c r="C3140" s="286"/>
      <c r="D3140" s="286"/>
    </row>
    <row r="3141" spans="3:4" x14ac:dyDescent="0.3">
      <c r="C3141" s="286"/>
      <c r="D3141" s="286"/>
    </row>
    <row r="3142" spans="3:4" x14ac:dyDescent="0.3">
      <c r="C3142" s="286"/>
      <c r="D3142" s="286"/>
    </row>
    <row r="3143" spans="3:4" x14ac:dyDescent="0.3">
      <c r="C3143" s="286"/>
      <c r="D3143" s="286"/>
    </row>
    <row r="3144" spans="3:4" x14ac:dyDescent="0.3">
      <c r="C3144" s="286"/>
      <c r="D3144" s="286"/>
    </row>
    <row r="3145" spans="3:4" x14ac:dyDescent="0.3">
      <c r="C3145" s="286"/>
      <c r="D3145" s="286"/>
    </row>
    <row r="3146" spans="3:4" x14ac:dyDescent="0.3">
      <c r="C3146" s="286"/>
      <c r="D3146" s="286"/>
    </row>
    <row r="3147" spans="3:4" x14ac:dyDescent="0.3">
      <c r="C3147" s="286"/>
      <c r="D3147" s="286"/>
    </row>
    <row r="3148" spans="3:4" x14ac:dyDescent="0.3">
      <c r="C3148" s="286"/>
      <c r="D3148" s="286"/>
    </row>
    <row r="3149" spans="3:4" x14ac:dyDescent="0.3">
      <c r="C3149" s="286"/>
      <c r="D3149" s="286"/>
    </row>
    <row r="3150" spans="3:4" x14ac:dyDescent="0.3">
      <c r="C3150" s="286"/>
      <c r="D3150" s="286"/>
    </row>
    <row r="3151" spans="3:4" x14ac:dyDescent="0.3">
      <c r="C3151" s="286"/>
      <c r="D3151" s="286"/>
    </row>
    <row r="3152" spans="3:4" x14ac:dyDescent="0.3">
      <c r="C3152" s="286"/>
      <c r="D3152" s="286"/>
    </row>
    <row r="3153" spans="3:4" x14ac:dyDescent="0.3">
      <c r="C3153" s="286"/>
      <c r="D3153" s="286"/>
    </row>
    <row r="3154" spans="3:4" x14ac:dyDescent="0.3">
      <c r="C3154" s="286"/>
      <c r="D3154" s="286"/>
    </row>
    <row r="3155" spans="3:4" x14ac:dyDescent="0.3">
      <c r="C3155" s="286"/>
      <c r="D3155" s="286"/>
    </row>
    <row r="3156" spans="3:4" x14ac:dyDescent="0.3">
      <c r="C3156" s="286"/>
      <c r="D3156" s="286"/>
    </row>
    <row r="3157" spans="3:4" x14ac:dyDescent="0.3">
      <c r="C3157" s="286"/>
      <c r="D3157" s="286"/>
    </row>
    <row r="3158" spans="3:4" x14ac:dyDescent="0.3">
      <c r="C3158" s="286"/>
      <c r="D3158" s="286"/>
    </row>
    <row r="3159" spans="3:4" x14ac:dyDescent="0.3">
      <c r="C3159" s="286"/>
      <c r="D3159" s="286"/>
    </row>
    <row r="3160" spans="3:4" x14ac:dyDescent="0.3">
      <c r="C3160" s="286"/>
      <c r="D3160" s="286"/>
    </row>
    <row r="3161" spans="3:4" x14ac:dyDescent="0.3">
      <c r="C3161" s="286"/>
      <c r="D3161" s="286"/>
    </row>
    <row r="3162" spans="3:4" x14ac:dyDescent="0.3">
      <c r="C3162" s="286"/>
      <c r="D3162" s="286"/>
    </row>
    <row r="3163" spans="3:4" x14ac:dyDescent="0.3">
      <c r="C3163" s="286"/>
      <c r="D3163" s="286"/>
    </row>
    <row r="3164" spans="3:4" x14ac:dyDescent="0.3">
      <c r="C3164" s="286"/>
      <c r="D3164" s="286"/>
    </row>
    <row r="3165" spans="3:4" x14ac:dyDescent="0.3">
      <c r="C3165" s="286"/>
      <c r="D3165" s="286"/>
    </row>
    <row r="3166" spans="3:4" x14ac:dyDescent="0.3">
      <c r="C3166" s="286"/>
      <c r="D3166" s="286"/>
    </row>
    <row r="3167" spans="3:4" x14ac:dyDescent="0.3">
      <c r="C3167" s="286"/>
      <c r="D3167" s="286"/>
    </row>
    <row r="3168" spans="3:4" x14ac:dyDescent="0.3">
      <c r="C3168" s="286"/>
      <c r="D3168" s="286"/>
    </row>
    <row r="3169" spans="3:4" x14ac:dyDescent="0.3">
      <c r="C3169" s="286"/>
      <c r="D3169" s="286"/>
    </row>
    <row r="3170" spans="3:4" x14ac:dyDescent="0.3">
      <c r="C3170" s="286"/>
      <c r="D3170" s="286"/>
    </row>
    <row r="3171" spans="3:4" x14ac:dyDescent="0.3">
      <c r="C3171" s="286"/>
      <c r="D3171" s="286"/>
    </row>
    <row r="3172" spans="3:4" x14ac:dyDescent="0.3">
      <c r="C3172" s="286"/>
      <c r="D3172" s="286"/>
    </row>
    <row r="3173" spans="3:4" x14ac:dyDescent="0.3">
      <c r="C3173" s="286"/>
      <c r="D3173" s="286"/>
    </row>
    <row r="3174" spans="3:4" x14ac:dyDescent="0.3">
      <c r="C3174" s="286"/>
      <c r="D3174" s="286"/>
    </row>
    <row r="3175" spans="3:4" x14ac:dyDescent="0.3">
      <c r="C3175" s="286"/>
      <c r="D3175" s="286"/>
    </row>
    <row r="3176" spans="3:4" x14ac:dyDescent="0.3">
      <c r="C3176" s="286"/>
      <c r="D3176" s="286"/>
    </row>
    <row r="3177" spans="3:4" x14ac:dyDescent="0.3">
      <c r="C3177" s="286"/>
      <c r="D3177" s="286"/>
    </row>
    <row r="3178" spans="3:4" x14ac:dyDescent="0.3">
      <c r="C3178" s="286"/>
      <c r="D3178" s="286"/>
    </row>
    <row r="3179" spans="3:4" x14ac:dyDescent="0.3">
      <c r="C3179" s="286"/>
      <c r="D3179" s="286"/>
    </row>
    <row r="3180" spans="3:4" x14ac:dyDescent="0.3">
      <c r="C3180" s="286"/>
      <c r="D3180" s="286"/>
    </row>
    <row r="3181" spans="3:4" x14ac:dyDescent="0.3">
      <c r="C3181" s="286"/>
      <c r="D3181" s="286"/>
    </row>
    <row r="3182" spans="3:4" x14ac:dyDescent="0.3">
      <c r="C3182" s="286"/>
      <c r="D3182" s="286"/>
    </row>
    <row r="3183" spans="3:4" x14ac:dyDescent="0.3">
      <c r="C3183" s="286"/>
      <c r="D3183" s="286"/>
    </row>
    <row r="3184" spans="3:4" x14ac:dyDescent="0.3">
      <c r="C3184" s="286"/>
      <c r="D3184" s="286"/>
    </row>
    <row r="3185" spans="3:4" x14ac:dyDescent="0.3">
      <c r="C3185" s="286"/>
      <c r="D3185" s="286"/>
    </row>
    <row r="3186" spans="3:4" x14ac:dyDescent="0.3">
      <c r="C3186" s="286"/>
      <c r="D3186" s="286"/>
    </row>
    <row r="3187" spans="3:4" x14ac:dyDescent="0.3">
      <c r="C3187" s="286"/>
      <c r="D3187" s="286"/>
    </row>
    <row r="3188" spans="3:4" x14ac:dyDescent="0.3">
      <c r="C3188" s="286"/>
      <c r="D3188" s="286"/>
    </row>
    <row r="3189" spans="3:4" x14ac:dyDescent="0.3">
      <c r="C3189" s="286"/>
      <c r="D3189" s="286"/>
    </row>
    <row r="3190" spans="3:4" x14ac:dyDescent="0.3">
      <c r="C3190" s="286"/>
      <c r="D3190" s="286"/>
    </row>
    <row r="3191" spans="3:4" x14ac:dyDescent="0.3">
      <c r="C3191" s="286"/>
      <c r="D3191" s="286"/>
    </row>
    <row r="3192" spans="3:4" x14ac:dyDescent="0.3">
      <c r="C3192" s="286"/>
      <c r="D3192" s="286"/>
    </row>
    <row r="3193" spans="3:4" x14ac:dyDescent="0.3">
      <c r="C3193" s="286"/>
      <c r="D3193" s="286"/>
    </row>
    <row r="3194" spans="3:4" x14ac:dyDescent="0.3">
      <c r="C3194" s="286"/>
      <c r="D3194" s="286"/>
    </row>
    <row r="3195" spans="3:4" x14ac:dyDescent="0.3">
      <c r="C3195" s="286"/>
      <c r="D3195" s="286"/>
    </row>
    <row r="3196" spans="3:4" x14ac:dyDescent="0.3">
      <c r="C3196" s="286"/>
      <c r="D3196" s="286"/>
    </row>
    <row r="3197" spans="3:4" x14ac:dyDescent="0.3">
      <c r="C3197" s="286"/>
      <c r="D3197" s="286"/>
    </row>
    <row r="3198" spans="3:4" x14ac:dyDescent="0.3">
      <c r="C3198" s="286"/>
      <c r="D3198" s="286"/>
    </row>
    <row r="3199" spans="3:4" x14ac:dyDescent="0.3">
      <c r="C3199" s="286"/>
      <c r="D3199" s="286"/>
    </row>
    <row r="3200" spans="3:4" x14ac:dyDescent="0.3">
      <c r="C3200" s="286"/>
      <c r="D3200" s="286"/>
    </row>
    <row r="3201" spans="3:4" x14ac:dyDescent="0.3">
      <c r="C3201" s="286"/>
      <c r="D3201" s="286"/>
    </row>
    <row r="3202" spans="3:4" x14ac:dyDescent="0.3">
      <c r="C3202" s="286"/>
      <c r="D3202" s="286"/>
    </row>
    <row r="3203" spans="3:4" x14ac:dyDescent="0.3">
      <c r="C3203" s="286"/>
      <c r="D3203" s="286"/>
    </row>
    <row r="3204" spans="3:4" x14ac:dyDescent="0.3">
      <c r="C3204" s="286"/>
      <c r="D3204" s="286"/>
    </row>
    <row r="3205" spans="3:4" x14ac:dyDescent="0.3">
      <c r="C3205" s="286"/>
      <c r="D3205" s="286"/>
    </row>
    <row r="3206" spans="3:4" x14ac:dyDescent="0.3">
      <c r="C3206" s="286"/>
      <c r="D3206" s="286"/>
    </row>
    <row r="3207" spans="3:4" x14ac:dyDescent="0.3">
      <c r="C3207" s="286"/>
      <c r="D3207" s="286"/>
    </row>
    <row r="3208" spans="3:4" x14ac:dyDescent="0.3">
      <c r="C3208" s="286"/>
      <c r="D3208" s="286"/>
    </row>
    <row r="3209" spans="3:4" x14ac:dyDescent="0.3">
      <c r="C3209" s="286"/>
      <c r="D3209" s="286"/>
    </row>
    <row r="3210" spans="3:4" x14ac:dyDescent="0.3">
      <c r="C3210" s="286"/>
      <c r="D3210" s="286"/>
    </row>
    <row r="3211" spans="3:4" x14ac:dyDescent="0.3">
      <c r="C3211" s="286"/>
      <c r="D3211" s="286"/>
    </row>
    <row r="3212" spans="3:4" x14ac:dyDescent="0.3">
      <c r="C3212" s="286"/>
      <c r="D3212" s="286"/>
    </row>
    <row r="3213" spans="3:4" x14ac:dyDescent="0.3">
      <c r="C3213" s="286"/>
      <c r="D3213" s="286"/>
    </row>
    <row r="3214" spans="3:4" x14ac:dyDescent="0.3">
      <c r="C3214" s="286"/>
      <c r="D3214" s="286"/>
    </row>
    <row r="3215" spans="3:4" x14ac:dyDescent="0.3">
      <c r="C3215" s="286"/>
      <c r="D3215" s="286"/>
    </row>
    <row r="3216" spans="3:4" x14ac:dyDescent="0.3">
      <c r="C3216" s="286"/>
      <c r="D3216" s="286"/>
    </row>
    <row r="3217" spans="3:4" x14ac:dyDescent="0.3">
      <c r="C3217" s="286"/>
      <c r="D3217" s="286"/>
    </row>
    <row r="3218" spans="3:4" x14ac:dyDescent="0.3">
      <c r="C3218" s="286"/>
      <c r="D3218" s="286"/>
    </row>
    <row r="3219" spans="3:4" x14ac:dyDescent="0.3">
      <c r="C3219" s="286"/>
      <c r="D3219" s="286"/>
    </row>
    <row r="3220" spans="3:4" x14ac:dyDescent="0.3">
      <c r="C3220" s="286"/>
      <c r="D3220" s="286"/>
    </row>
    <row r="3221" spans="3:4" x14ac:dyDescent="0.3">
      <c r="C3221" s="286"/>
      <c r="D3221" s="286"/>
    </row>
    <row r="3222" spans="3:4" x14ac:dyDescent="0.3">
      <c r="C3222" s="286"/>
      <c r="D3222" s="286"/>
    </row>
    <row r="3223" spans="3:4" x14ac:dyDescent="0.3">
      <c r="C3223" s="286"/>
      <c r="D3223" s="286"/>
    </row>
    <row r="3224" spans="3:4" x14ac:dyDescent="0.3">
      <c r="C3224" s="286"/>
      <c r="D3224" s="286"/>
    </row>
    <row r="3225" spans="3:4" x14ac:dyDescent="0.3">
      <c r="C3225" s="286"/>
      <c r="D3225" s="286"/>
    </row>
    <row r="3226" spans="3:4" x14ac:dyDescent="0.3">
      <c r="C3226" s="286"/>
      <c r="D3226" s="286"/>
    </row>
    <row r="3227" spans="3:4" x14ac:dyDescent="0.3">
      <c r="C3227" s="286"/>
      <c r="D3227" s="286"/>
    </row>
    <row r="3228" spans="3:4" x14ac:dyDescent="0.3">
      <c r="C3228" s="286"/>
      <c r="D3228" s="286"/>
    </row>
    <row r="3229" spans="3:4" x14ac:dyDescent="0.3">
      <c r="C3229" s="286"/>
      <c r="D3229" s="286"/>
    </row>
    <row r="3230" spans="3:4" x14ac:dyDescent="0.3">
      <c r="C3230" s="286"/>
      <c r="D3230" s="286"/>
    </row>
    <row r="3231" spans="3:4" x14ac:dyDescent="0.3">
      <c r="C3231" s="286"/>
      <c r="D3231" s="286"/>
    </row>
    <row r="3232" spans="3:4" x14ac:dyDescent="0.3">
      <c r="C3232" s="286"/>
      <c r="D3232" s="286"/>
    </row>
    <row r="3233" spans="3:4" x14ac:dyDescent="0.3">
      <c r="C3233" s="286"/>
      <c r="D3233" s="286"/>
    </row>
    <row r="3234" spans="3:4" x14ac:dyDescent="0.3">
      <c r="C3234" s="286"/>
      <c r="D3234" s="286"/>
    </row>
    <row r="3235" spans="3:4" x14ac:dyDescent="0.3">
      <c r="C3235" s="286"/>
      <c r="D3235" s="286"/>
    </row>
    <row r="3236" spans="3:4" x14ac:dyDescent="0.3">
      <c r="C3236" s="286"/>
      <c r="D3236" s="286"/>
    </row>
    <row r="3237" spans="3:4" x14ac:dyDescent="0.3">
      <c r="C3237" s="286"/>
      <c r="D3237" s="286"/>
    </row>
    <row r="3238" spans="3:4" x14ac:dyDescent="0.3">
      <c r="C3238" s="286"/>
      <c r="D3238" s="286"/>
    </row>
    <row r="3239" spans="3:4" x14ac:dyDescent="0.3">
      <c r="C3239" s="286"/>
      <c r="D3239" s="286"/>
    </row>
    <row r="3240" spans="3:4" x14ac:dyDescent="0.3">
      <c r="C3240" s="286"/>
      <c r="D3240" s="286"/>
    </row>
    <row r="3241" spans="3:4" x14ac:dyDescent="0.3">
      <c r="C3241" s="286"/>
      <c r="D3241" s="286"/>
    </row>
    <row r="3242" spans="3:4" x14ac:dyDescent="0.3">
      <c r="C3242" s="286"/>
      <c r="D3242" s="286"/>
    </row>
    <row r="3243" spans="3:4" x14ac:dyDescent="0.3">
      <c r="C3243" s="286"/>
      <c r="D3243" s="286"/>
    </row>
    <row r="3244" spans="3:4" x14ac:dyDescent="0.3">
      <c r="C3244" s="286"/>
      <c r="D3244" s="286"/>
    </row>
    <row r="3245" spans="3:4" x14ac:dyDescent="0.3">
      <c r="C3245" s="286"/>
      <c r="D3245" s="286"/>
    </row>
    <row r="3246" spans="3:4" x14ac:dyDescent="0.3">
      <c r="C3246" s="286"/>
      <c r="D3246" s="286"/>
    </row>
    <row r="3247" spans="3:4" x14ac:dyDescent="0.3">
      <c r="C3247" s="286"/>
      <c r="D3247" s="286"/>
    </row>
    <row r="3248" spans="3:4" x14ac:dyDescent="0.3">
      <c r="C3248" s="286"/>
      <c r="D3248" s="286"/>
    </row>
    <row r="3249" spans="3:4" x14ac:dyDescent="0.3">
      <c r="C3249" s="286"/>
      <c r="D3249" s="286"/>
    </row>
    <row r="3250" spans="3:4" x14ac:dyDescent="0.3">
      <c r="C3250" s="286"/>
      <c r="D3250" s="286"/>
    </row>
    <row r="3251" spans="3:4" x14ac:dyDescent="0.3">
      <c r="C3251" s="286"/>
      <c r="D3251" s="286"/>
    </row>
    <row r="3252" spans="3:4" x14ac:dyDescent="0.3">
      <c r="C3252" s="286"/>
      <c r="D3252" s="286"/>
    </row>
    <row r="3253" spans="3:4" x14ac:dyDescent="0.3">
      <c r="C3253" s="286"/>
      <c r="D3253" s="286"/>
    </row>
    <row r="3254" spans="3:4" x14ac:dyDescent="0.3">
      <c r="C3254" s="286"/>
      <c r="D3254" s="286"/>
    </row>
    <row r="3255" spans="3:4" x14ac:dyDescent="0.3">
      <c r="C3255" s="286"/>
      <c r="D3255" s="286"/>
    </row>
    <row r="3256" spans="3:4" x14ac:dyDescent="0.3">
      <c r="C3256" s="286"/>
      <c r="D3256" s="286"/>
    </row>
    <row r="3257" spans="3:4" x14ac:dyDescent="0.3">
      <c r="C3257" s="286"/>
      <c r="D3257" s="286"/>
    </row>
    <row r="3258" spans="3:4" x14ac:dyDescent="0.3">
      <c r="C3258" s="286"/>
      <c r="D3258" s="286"/>
    </row>
    <row r="3259" spans="3:4" x14ac:dyDescent="0.3">
      <c r="C3259" s="286"/>
      <c r="D3259" s="286"/>
    </row>
    <row r="3260" spans="3:4" x14ac:dyDescent="0.3">
      <c r="C3260" s="286"/>
      <c r="D3260" s="286"/>
    </row>
    <row r="3261" spans="3:4" x14ac:dyDescent="0.3">
      <c r="C3261" s="286"/>
      <c r="D3261" s="286"/>
    </row>
    <row r="3262" spans="3:4" x14ac:dyDescent="0.3">
      <c r="C3262" s="286"/>
      <c r="D3262" s="286"/>
    </row>
    <row r="3263" spans="3:4" x14ac:dyDescent="0.3">
      <c r="C3263" s="286"/>
      <c r="D3263" s="286"/>
    </row>
    <row r="3264" spans="3:4" x14ac:dyDescent="0.3">
      <c r="C3264" s="286"/>
      <c r="D3264" s="286"/>
    </row>
    <row r="3265" spans="3:4" x14ac:dyDescent="0.3">
      <c r="C3265" s="286"/>
      <c r="D3265" s="286"/>
    </row>
    <row r="3266" spans="3:4" x14ac:dyDescent="0.3">
      <c r="C3266" s="286"/>
      <c r="D3266" s="286"/>
    </row>
    <row r="3267" spans="3:4" x14ac:dyDescent="0.3">
      <c r="C3267" s="286"/>
      <c r="D3267" s="286"/>
    </row>
    <row r="3268" spans="3:4" x14ac:dyDescent="0.3">
      <c r="C3268" s="286"/>
      <c r="D3268" s="286"/>
    </row>
    <row r="3269" spans="3:4" x14ac:dyDescent="0.3">
      <c r="C3269" s="286"/>
      <c r="D3269" s="286"/>
    </row>
    <row r="3270" spans="3:4" x14ac:dyDescent="0.3">
      <c r="C3270" s="286"/>
      <c r="D3270" s="286"/>
    </row>
    <row r="3271" spans="3:4" x14ac:dyDescent="0.3">
      <c r="C3271" s="286"/>
      <c r="D3271" s="286"/>
    </row>
    <row r="3272" spans="3:4" x14ac:dyDescent="0.3">
      <c r="C3272" s="286"/>
      <c r="D3272" s="286"/>
    </row>
    <row r="3273" spans="3:4" x14ac:dyDescent="0.3">
      <c r="C3273" s="286"/>
      <c r="D3273" s="286"/>
    </row>
    <row r="3274" spans="3:4" x14ac:dyDescent="0.3">
      <c r="C3274" s="286"/>
      <c r="D3274" s="286"/>
    </row>
    <row r="3275" spans="3:4" x14ac:dyDescent="0.3">
      <c r="C3275" s="286"/>
      <c r="D3275" s="286"/>
    </row>
    <row r="3276" spans="3:4" x14ac:dyDescent="0.3">
      <c r="C3276" s="286"/>
      <c r="D3276" s="286"/>
    </row>
    <row r="3277" spans="3:4" x14ac:dyDescent="0.3">
      <c r="C3277" s="286"/>
      <c r="D3277" s="286"/>
    </row>
    <row r="3278" spans="3:4" x14ac:dyDescent="0.3">
      <c r="C3278" s="286"/>
      <c r="D3278" s="286"/>
    </row>
    <row r="3279" spans="3:4" x14ac:dyDescent="0.3">
      <c r="C3279" s="286"/>
      <c r="D3279" s="286"/>
    </row>
    <row r="3280" spans="3:4" x14ac:dyDescent="0.3">
      <c r="C3280" s="286"/>
      <c r="D3280" s="286"/>
    </row>
    <row r="3281" spans="3:4" x14ac:dyDescent="0.3">
      <c r="C3281" s="286"/>
      <c r="D3281" s="286"/>
    </row>
    <row r="3282" spans="3:4" x14ac:dyDescent="0.3">
      <c r="C3282" s="286"/>
      <c r="D3282" s="286"/>
    </row>
    <row r="3283" spans="3:4" x14ac:dyDescent="0.3">
      <c r="C3283" s="286"/>
      <c r="D3283" s="286"/>
    </row>
    <row r="3284" spans="3:4" x14ac:dyDescent="0.3">
      <c r="C3284" s="286"/>
      <c r="D3284" s="286"/>
    </row>
    <row r="3285" spans="3:4" x14ac:dyDescent="0.3">
      <c r="C3285" s="286"/>
      <c r="D3285" s="286"/>
    </row>
    <row r="3286" spans="3:4" x14ac:dyDescent="0.3">
      <c r="C3286" s="286"/>
      <c r="D3286" s="286"/>
    </row>
    <row r="3287" spans="3:4" x14ac:dyDescent="0.3">
      <c r="C3287" s="286"/>
      <c r="D3287" s="286"/>
    </row>
    <row r="3288" spans="3:4" x14ac:dyDescent="0.3">
      <c r="C3288" s="286"/>
      <c r="D3288" s="286"/>
    </row>
    <row r="3289" spans="3:4" x14ac:dyDescent="0.3">
      <c r="C3289" s="286"/>
      <c r="D3289" s="286"/>
    </row>
    <row r="3290" spans="3:4" x14ac:dyDescent="0.3">
      <c r="C3290" s="286"/>
      <c r="D3290" s="286"/>
    </row>
    <row r="3291" spans="3:4" x14ac:dyDescent="0.3">
      <c r="C3291" s="286"/>
      <c r="D3291" s="286"/>
    </row>
    <row r="3292" spans="3:4" x14ac:dyDescent="0.3">
      <c r="C3292" s="286"/>
      <c r="D3292" s="286"/>
    </row>
    <row r="3293" spans="3:4" x14ac:dyDescent="0.3">
      <c r="C3293" s="286"/>
      <c r="D3293" s="286"/>
    </row>
    <row r="3294" spans="3:4" x14ac:dyDescent="0.3">
      <c r="C3294" s="286"/>
      <c r="D3294" s="286"/>
    </row>
    <row r="3295" spans="3:4" x14ac:dyDescent="0.3">
      <c r="C3295" s="286"/>
      <c r="D3295" s="286"/>
    </row>
    <row r="3296" spans="3:4" x14ac:dyDescent="0.3">
      <c r="C3296" s="286"/>
      <c r="D3296" s="286"/>
    </row>
    <row r="3297" spans="3:4" x14ac:dyDescent="0.3">
      <c r="C3297" s="286"/>
      <c r="D3297" s="286"/>
    </row>
    <row r="3298" spans="3:4" x14ac:dyDescent="0.3">
      <c r="C3298" s="286"/>
      <c r="D3298" s="286"/>
    </row>
    <row r="3299" spans="3:4" x14ac:dyDescent="0.3">
      <c r="C3299" s="286"/>
      <c r="D3299" s="286"/>
    </row>
    <row r="3300" spans="3:4" x14ac:dyDescent="0.3">
      <c r="C3300" s="286"/>
      <c r="D3300" s="286"/>
    </row>
    <row r="3301" spans="3:4" x14ac:dyDescent="0.3">
      <c r="C3301" s="286"/>
      <c r="D3301" s="286"/>
    </row>
    <row r="3302" spans="3:4" x14ac:dyDescent="0.3">
      <c r="C3302" s="286"/>
      <c r="D3302" s="286"/>
    </row>
    <row r="3303" spans="3:4" x14ac:dyDescent="0.3">
      <c r="C3303" s="286"/>
      <c r="D3303" s="286"/>
    </row>
    <row r="3304" spans="3:4" x14ac:dyDescent="0.3">
      <c r="C3304" s="286"/>
      <c r="D3304" s="286"/>
    </row>
    <row r="3305" spans="3:4" x14ac:dyDescent="0.3">
      <c r="C3305" s="286"/>
      <c r="D3305" s="286"/>
    </row>
    <row r="3306" spans="3:4" x14ac:dyDescent="0.3">
      <c r="C3306" s="286"/>
      <c r="D3306" s="286"/>
    </row>
    <row r="3307" spans="3:4" x14ac:dyDescent="0.3">
      <c r="C3307" s="286"/>
      <c r="D3307" s="286"/>
    </row>
    <row r="3308" spans="3:4" x14ac:dyDescent="0.3">
      <c r="C3308" s="286"/>
      <c r="D3308" s="286"/>
    </row>
    <row r="3309" spans="3:4" x14ac:dyDescent="0.3">
      <c r="C3309" s="286"/>
      <c r="D3309" s="286"/>
    </row>
    <row r="3310" spans="3:4" x14ac:dyDescent="0.3">
      <c r="C3310" s="286"/>
      <c r="D3310" s="286"/>
    </row>
    <row r="3311" spans="3:4" x14ac:dyDescent="0.3">
      <c r="C3311" s="286"/>
      <c r="D3311" s="286"/>
    </row>
    <row r="3312" spans="3:4" x14ac:dyDescent="0.3">
      <c r="C3312" s="286"/>
      <c r="D3312" s="286"/>
    </row>
    <row r="3313" spans="3:4" x14ac:dyDescent="0.3">
      <c r="C3313" s="286"/>
      <c r="D3313" s="286"/>
    </row>
    <row r="3314" spans="3:4" x14ac:dyDescent="0.3">
      <c r="C3314" s="286"/>
      <c r="D3314" s="286"/>
    </row>
    <row r="3315" spans="3:4" x14ac:dyDescent="0.3">
      <c r="C3315" s="286"/>
      <c r="D3315" s="286"/>
    </row>
    <row r="3316" spans="3:4" x14ac:dyDescent="0.3">
      <c r="C3316" s="286"/>
      <c r="D3316" s="286"/>
    </row>
    <row r="3317" spans="3:4" x14ac:dyDescent="0.3">
      <c r="C3317" s="286"/>
      <c r="D3317" s="286"/>
    </row>
    <row r="3318" spans="3:4" x14ac:dyDescent="0.3">
      <c r="C3318" s="286"/>
      <c r="D3318" s="286"/>
    </row>
    <row r="3319" spans="3:4" x14ac:dyDescent="0.3">
      <c r="C3319" s="286"/>
      <c r="D3319" s="286"/>
    </row>
    <row r="3320" spans="3:4" x14ac:dyDescent="0.3">
      <c r="C3320" s="286"/>
      <c r="D3320" s="286"/>
    </row>
    <row r="3321" spans="3:4" x14ac:dyDescent="0.3">
      <c r="C3321" s="286"/>
      <c r="D3321" s="286"/>
    </row>
    <row r="3322" spans="3:4" x14ac:dyDescent="0.3">
      <c r="C3322" s="286"/>
      <c r="D3322" s="286"/>
    </row>
    <row r="3323" spans="3:4" x14ac:dyDescent="0.3">
      <c r="C3323" s="286"/>
      <c r="D3323" s="286"/>
    </row>
    <row r="3324" spans="3:4" x14ac:dyDescent="0.3">
      <c r="C3324" s="286"/>
      <c r="D3324" s="286"/>
    </row>
    <row r="3325" spans="3:4" x14ac:dyDescent="0.3">
      <c r="C3325" s="286"/>
      <c r="D3325" s="286"/>
    </row>
    <row r="3326" spans="3:4" x14ac:dyDescent="0.3">
      <c r="C3326" s="286"/>
      <c r="D3326" s="286"/>
    </row>
    <row r="3327" spans="3:4" x14ac:dyDescent="0.3">
      <c r="C3327" s="286"/>
      <c r="D3327" s="286"/>
    </row>
    <row r="3328" spans="3:4" x14ac:dyDescent="0.3">
      <c r="C3328" s="286"/>
      <c r="D3328" s="286"/>
    </row>
    <row r="3329" spans="3:4" x14ac:dyDescent="0.3">
      <c r="C3329" s="286"/>
      <c r="D3329" s="286"/>
    </row>
    <row r="3330" spans="3:4" x14ac:dyDescent="0.3">
      <c r="C3330" s="286"/>
      <c r="D3330" s="286"/>
    </row>
    <row r="3331" spans="3:4" x14ac:dyDescent="0.3">
      <c r="C3331" s="286"/>
      <c r="D3331" s="286"/>
    </row>
    <row r="3332" spans="3:4" x14ac:dyDescent="0.3">
      <c r="C3332" s="286"/>
      <c r="D3332" s="286"/>
    </row>
    <row r="3333" spans="3:4" x14ac:dyDescent="0.3">
      <c r="C3333" s="286"/>
      <c r="D3333" s="286"/>
    </row>
    <row r="3334" spans="3:4" x14ac:dyDescent="0.3">
      <c r="C3334" s="286"/>
      <c r="D3334" s="286"/>
    </row>
    <row r="3335" spans="3:4" x14ac:dyDescent="0.3">
      <c r="C3335" s="286"/>
      <c r="D3335" s="286"/>
    </row>
    <row r="3336" spans="3:4" x14ac:dyDescent="0.3">
      <c r="C3336" s="286"/>
      <c r="D3336" s="286"/>
    </row>
    <row r="3337" spans="3:4" x14ac:dyDescent="0.3">
      <c r="C3337" s="286"/>
      <c r="D3337" s="286"/>
    </row>
    <row r="3338" spans="3:4" x14ac:dyDescent="0.3">
      <c r="C3338" s="286"/>
      <c r="D3338" s="286"/>
    </row>
    <row r="3339" spans="3:4" x14ac:dyDescent="0.3">
      <c r="C3339" s="286"/>
      <c r="D3339" s="286"/>
    </row>
    <row r="3340" spans="3:4" x14ac:dyDescent="0.3">
      <c r="C3340" s="286"/>
      <c r="D3340" s="286"/>
    </row>
    <row r="3341" spans="3:4" x14ac:dyDescent="0.3">
      <c r="C3341" s="286"/>
      <c r="D3341" s="286"/>
    </row>
    <row r="3342" spans="3:4" x14ac:dyDescent="0.3">
      <c r="C3342" s="286"/>
      <c r="D3342" s="286"/>
    </row>
    <row r="3343" spans="3:4" x14ac:dyDescent="0.3">
      <c r="C3343" s="286"/>
      <c r="D3343" s="286"/>
    </row>
    <row r="3344" spans="3:4" x14ac:dyDescent="0.3">
      <c r="C3344" s="286"/>
      <c r="D3344" s="286"/>
    </row>
    <row r="3345" spans="3:4" x14ac:dyDescent="0.3">
      <c r="C3345" s="286"/>
      <c r="D3345" s="286"/>
    </row>
    <row r="3346" spans="3:4" x14ac:dyDescent="0.3">
      <c r="C3346" s="286"/>
      <c r="D3346" s="286"/>
    </row>
    <row r="3347" spans="3:4" x14ac:dyDescent="0.3">
      <c r="C3347" s="286"/>
      <c r="D3347" s="286"/>
    </row>
    <row r="3348" spans="3:4" x14ac:dyDescent="0.3">
      <c r="C3348" s="286"/>
      <c r="D3348" s="286"/>
    </row>
    <row r="3349" spans="3:4" x14ac:dyDescent="0.3">
      <c r="C3349" s="286"/>
      <c r="D3349" s="286"/>
    </row>
    <row r="3350" spans="3:4" x14ac:dyDescent="0.3">
      <c r="C3350" s="286"/>
      <c r="D3350" s="286"/>
    </row>
    <row r="3351" spans="3:4" x14ac:dyDescent="0.3">
      <c r="C3351" s="286"/>
      <c r="D3351" s="286"/>
    </row>
    <row r="3352" spans="3:4" x14ac:dyDescent="0.3">
      <c r="C3352" s="286"/>
      <c r="D3352" s="286"/>
    </row>
    <row r="3353" spans="3:4" x14ac:dyDescent="0.3">
      <c r="C3353" s="286"/>
      <c r="D3353" s="286"/>
    </row>
    <row r="3354" spans="3:4" x14ac:dyDescent="0.3">
      <c r="C3354" s="286"/>
      <c r="D3354" s="286"/>
    </row>
    <row r="3355" spans="3:4" x14ac:dyDescent="0.3">
      <c r="C3355" s="286"/>
      <c r="D3355" s="286"/>
    </row>
    <row r="3356" spans="3:4" x14ac:dyDescent="0.3">
      <c r="C3356" s="286"/>
      <c r="D3356" s="286"/>
    </row>
    <row r="3357" spans="3:4" x14ac:dyDescent="0.3">
      <c r="C3357" s="286"/>
      <c r="D3357" s="286"/>
    </row>
    <row r="3358" spans="3:4" x14ac:dyDescent="0.3">
      <c r="C3358" s="286"/>
      <c r="D3358" s="286"/>
    </row>
    <row r="3359" spans="3:4" x14ac:dyDescent="0.3">
      <c r="C3359" s="286"/>
      <c r="D3359" s="286"/>
    </row>
    <row r="3360" spans="3:4" x14ac:dyDescent="0.3">
      <c r="C3360" s="286"/>
      <c r="D3360" s="286"/>
    </row>
    <row r="3361" spans="3:4" x14ac:dyDescent="0.3">
      <c r="C3361" s="286"/>
      <c r="D3361" s="286"/>
    </row>
    <row r="3362" spans="3:4" x14ac:dyDescent="0.3">
      <c r="C3362" s="286"/>
      <c r="D3362" s="286"/>
    </row>
    <row r="3363" spans="3:4" x14ac:dyDescent="0.3">
      <c r="C3363" s="286"/>
      <c r="D3363" s="286"/>
    </row>
    <row r="3364" spans="3:4" x14ac:dyDescent="0.3">
      <c r="C3364" s="286"/>
      <c r="D3364" s="286"/>
    </row>
    <row r="3365" spans="3:4" x14ac:dyDescent="0.3">
      <c r="C3365" s="286"/>
      <c r="D3365" s="286"/>
    </row>
    <row r="3366" spans="3:4" x14ac:dyDescent="0.3">
      <c r="C3366" s="286"/>
      <c r="D3366" s="286"/>
    </row>
    <row r="3367" spans="3:4" x14ac:dyDescent="0.3">
      <c r="C3367" s="286"/>
      <c r="D3367" s="286"/>
    </row>
    <row r="3368" spans="3:4" x14ac:dyDescent="0.3">
      <c r="C3368" s="286"/>
      <c r="D3368" s="286"/>
    </row>
    <row r="3369" spans="3:4" x14ac:dyDescent="0.3">
      <c r="C3369" s="286"/>
      <c r="D3369" s="286"/>
    </row>
    <row r="3370" spans="3:4" x14ac:dyDescent="0.3">
      <c r="C3370" s="286"/>
      <c r="D3370" s="286"/>
    </row>
    <row r="3371" spans="3:4" x14ac:dyDescent="0.3">
      <c r="C3371" s="286"/>
      <c r="D3371" s="286"/>
    </row>
    <row r="3372" spans="3:4" x14ac:dyDescent="0.3">
      <c r="C3372" s="286"/>
      <c r="D3372" s="286"/>
    </row>
    <row r="3373" spans="3:4" x14ac:dyDescent="0.3">
      <c r="C3373" s="286"/>
      <c r="D3373" s="286"/>
    </row>
    <row r="3374" spans="3:4" x14ac:dyDescent="0.3">
      <c r="C3374" s="286"/>
      <c r="D3374" s="286"/>
    </row>
    <row r="3375" spans="3:4" x14ac:dyDescent="0.3">
      <c r="C3375" s="286"/>
      <c r="D3375" s="286"/>
    </row>
    <row r="3376" spans="3:4" x14ac:dyDescent="0.3">
      <c r="C3376" s="286"/>
      <c r="D3376" s="286"/>
    </row>
    <row r="3377" spans="3:4" x14ac:dyDescent="0.3">
      <c r="C3377" s="286"/>
      <c r="D3377" s="286"/>
    </row>
    <row r="3378" spans="3:4" x14ac:dyDescent="0.3">
      <c r="C3378" s="286"/>
      <c r="D3378" s="286"/>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
  <sheetViews>
    <sheetView workbookViewId="0">
      <selection activeCell="R27" sqref="R27"/>
    </sheetView>
  </sheetViews>
  <sheetFormatPr defaultRowHeight="14.4" x14ac:dyDescent="0.3"/>
  <cols>
    <col min="4" max="4" width="8.6640625" customWidth="1"/>
    <col min="5" max="9" width="14.6640625" customWidth="1"/>
    <col min="12" max="12" width="6.88671875" customWidth="1"/>
    <col min="14" max="14" width="9.44140625" customWidth="1"/>
    <col min="15" max="15" width="11" customWidth="1"/>
    <col min="17" max="17" width="5.6640625" customWidth="1"/>
    <col min="18" max="18" width="33.5546875" customWidth="1"/>
  </cols>
  <sheetData>
    <row r="1" spans="1:19" ht="26.25" x14ac:dyDescent="0.25">
      <c r="A1" s="562"/>
      <c r="B1" s="808" t="s">
        <v>1956</v>
      </c>
      <c r="C1" s="809"/>
      <c r="D1" s="809"/>
      <c r="E1" s="809"/>
      <c r="F1" s="809"/>
      <c r="G1" s="809"/>
      <c r="H1" s="809"/>
      <c r="I1" s="810"/>
    </row>
    <row r="2" spans="1:19" ht="15" x14ac:dyDescent="0.25">
      <c r="A2" s="562"/>
      <c r="B2" s="563"/>
      <c r="C2" s="564"/>
      <c r="D2" s="564"/>
      <c r="E2" s="564"/>
      <c r="F2" s="564"/>
      <c r="G2" s="564"/>
      <c r="H2" s="564"/>
      <c r="I2" s="565"/>
      <c r="K2" s="722"/>
    </row>
    <row r="3" spans="1:19" ht="18.75" x14ac:dyDescent="0.25">
      <c r="A3" s="562"/>
      <c r="B3" s="811" t="s">
        <v>1957</v>
      </c>
      <c r="C3" s="812"/>
      <c r="D3" s="813"/>
      <c r="E3" s="813"/>
      <c r="F3" s="813"/>
      <c r="G3" s="813"/>
      <c r="H3" s="813"/>
      <c r="I3" s="814"/>
    </row>
    <row r="4" spans="1:19" ht="15.75" x14ac:dyDescent="0.25">
      <c r="A4" s="562"/>
      <c r="B4" s="815"/>
      <c r="C4" s="816"/>
      <c r="D4" s="817" t="s">
        <v>1958</v>
      </c>
      <c r="E4" s="817"/>
      <c r="F4" s="817"/>
      <c r="G4" s="818" t="s">
        <v>1959</v>
      </c>
      <c r="H4" s="818"/>
      <c r="I4" s="818"/>
    </row>
    <row r="5" spans="1:19" ht="47.25" x14ac:dyDescent="0.25">
      <c r="A5" s="566"/>
      <c r="B5" s="804" t="s">
        <v>1960</v>
      </c>
      <c r="C5" s="805"/>
      <c r="D5" s="567" t="s">
        <v>723</v>
      </c>
      <c r="E5" s="567" t="s">
        <v>2252</v>
      </c>
      <c r="F5" s="567" t="s">
        <v>1289</v>
      </c>
      <c r="G5" s="569" t="s">
        <v>2137</v>
      </c>
      <c r="H5" s="569" t="s">
        <v>2253</v>
      </c>
      <c r="I5" s="568" t="s">
        <v>1961</v>
      </c>
    </row>
    <row r="6" spans="1:19" ht="15.75" x14ac:dyDescent="0.25">
      <c r="A6" s="562"/>
      <c r="B6" s="806" t="s">
        <v>3</v>
      </c>
      <c r="C6" s="807"/>
      <c r="D6" s="576">
        <f>'ALC Detail'!C757</f>
        <v>683</v>
      </c>
      <c r="E6" s="570">
        <f>'ALC Detail'!C755</f>
        <v>585</v>
      </c>
      <c r="F6" s="571">
        <f>E6/D6</f>
        <v>0.8565153733528551</v>
      </c>
      <c r="G6" s="572">
        <f>PAIR!I760</f>
        <v>4</v>
      </c>
      <c r="H6" s="570">
        <f>PAIR!I761</f>
        <v>38</v>
      </c>
      <c r="I6" s="622">
        <f>D6-(E6+G6+H6)</f>
        <v>56</v>
      </c>
      <c r="J6" s="282"/>
      <c r="K6" s="282"/>
    </row>
    <row r="7" spans="1:19" ht="15.75" x14ac:dyDescent="0.25">
      <c r="A7" s="562"/>
      <c r="B7" s="806" t="s">
        <v>710</v>
      </c>
      <c r="C7" s="807"/>
      <c r="D7" s="576">
        <f>'ALC Detail'!E757</f>
        <v>493</v>
      </c>
      <c r="E7" s="570">
        <f>'ALC Detail'!E755</f>
        <v>428</v>
      </c>
      <c r="F7" s="571">
        <f t="shared" ref="F7:F8" si="0">E7/D7</f>
        <v>0.86815415821501019</v>
      </c>
      <c r="G7" s="572">
        <f>PAIR!P760</f>
        <v>0</v>
      </c>
      <c r="H7" s="570">
        <f>PAIR!P761</f>
        <v>23</v>
      </c>
      <c r="I7" s="622">
        <f>D7-(E7+G7+H7)</f>
        <v>42</v>
      </c>
    </row>
    <row r="8" spans="1:19" ht="15.75" x14ac:dyDescent="0.25">
      <c r="A8" s="562"/>
      <c r="B8" s="806" t="s">
        <v>709</v>
      </c>
      <c r="C8" s="807"/>
      <c r="D8" s="576">
        <f>'ALC Detail'!D757</f>
        <v>563</v>
      </c>
      <c r="E8" s="570">
        <f>'ALC Detail'!D755</f>
        <v>434</v>
      </c>
      <c r="F8" s="571">
        <f t="shared" si="0"/>
        <v>0.77087033747779754</v>
      </c>
      <c r="G8" s="572">
        <f>PAIR!M760</f>
        <v>56</v>
      </c>
      <c r="H8" s="570">
        <f>PAIR!M761</f>
        <v>21</v>
      </c>
      <c r="I8" s="622">
        <f>D8-(E8+G8+H8)</f>
        <v>52</v>
      </c>
      <c r="J8" s="282"/>
    </row>
    <row r="9" spans="1:19" ht="15.75" thickBot="1" x14ac:dyDescent="0.3">
      <c r="K9" s="701"/>
      <c r="L9" s="618"/>
      <c r="M9" s="688"/>
      <c r="N9" s="690"/>
      <c r="O9" s="687"/>
      <c r="Q9" s="154"/>
      <c r="R9" s="154"/>
      <c r="S9" s="702"/>
    </row>
    <row r="10" spans="1:19" ht="20.25" thickTop="1" thickBot="1" x14ac:dyDescent="0.35">
      <c r="E10" s="562"/>
      <c r="L10" s="619"/>
      <c r="M10" s="620"/>
      <c r="N10" s="620"/>
      <c r="O10" s="154"/>
      <c r="Q10" s="703"/>
      <c r="R10" s="705" t="s">
        <v>2139</v>
      </c>
      <c r="S10" s="704">
        <v>42401</v>
      </c>
    </row>
    <row r="11" spans="1:19" ht="16.5" thickTop="1" thickBot="1" x14ac:dyDescent="0.3">
      <c r="F11" s="629"/>
      <c r="K11" s="686"/>
      <c r="L11" s="620"/>
      <c r="M11" s="620"/>
      <c r="N11" s="620"/>
      <c r="O11" s="686"/>
      <c r="Q11" s="80">
        <v>75</v>
      </c>
      <c r="R11" s="78" t="s">
        <v>1188</v>
      </c>
      <c r="S11" s="716">
        <v>1</v>
      </c>
    </row>
    <row r="12" spans="1:19" ht="15.75" thickTop="1" x14ac:dyDescent="0.25">
      <c r="B12" s="798" t="s">
        <v>1601</v>
      </c>
      <c r="C12" s="798"/>
      <c r="D12" s="624">
        <f>'ALC Transition Plans'!BL763</f>
        <v>586</v>
      </c>
      <c r="L12" s="623"/>
      <c r="Q12" s="80">
        <v>91</v>
      </c>
      <c r="R12" s="78" t="s">
        <v>1186</v>
      </c>
      <c r="S12" s="716">
        <v>1</v>
      </c>
    </row>
    <row r="13" spans="1:19" ht="15" thickBot="1" x14ac:dyDescent="0.35">
      <c r="B13" s="798" t="s">
        <v>1602</v>
      </c>
      <c r="C13" s="798"/>
      <c r="D13" s="624">
        <f>'ALC Transition Plans'!BL764</f>
        <v>20</v>
      </c>
      <c r="K13" s="701" t="s">
        <v>2088</v>
      </c>
      <c r="L13" s="220">
        <v>2016</v>
      </c>
      <c r="M13" s="688" t="s">
        <v>2077</v>
      </c>
      <c r="N13" s="160">
        <f>O30</f>
        <v>168</v>
      </c>
      <c r="O13" s="687"/>
      <c r="Q13" s="80"/>
      <c r="R13" s="78"/>
      <c r="S13" s="716"/>
    </row>
    <row r="14" spans="1:19" ht="15.6" thickTop="1" thickBot="1" x14ac:dyDescent="0.35">
      <c r="B14" s="798" t="s">
        <v>2059</v>
      </c>
      <c r="C14" s="798"/>
      <c r="D14" s="624">
        <f>'ALC Transition Plans'!BL765</f>
        <v>148</v>
      </c>
      <c r="L14" s="619" t="s">
        <v>3</v>
      </c>
      <c r="M14" s="620" t="s">
        <v>2057</v>
      </c>
      <c r="N14" s="620" t="s">
        <v>2058</v>
      </c>
      <c r="O14" s="154"/>
      <c r="P14" s="153"/>
      <c r="Q14" s="80"/>
      <c r="R14" s="78"/>
      <c r="S14" s="716"/>
    </row>
    <row r="15" spans="1:19" ht="16.8" thickTop="1" thickBot="1" x14ac:dyDescent="0.35">
      <c r="B15" s="803" t="s">
        <v>2074</v>
      </c>
      <c r="C15" s="803"/>
      <c r="D15" s="630">
        <f>'ALC Transition Plans'!BL768</f>
        <v>754</v>
      </c>
      <c r="K15" s="689"/>
      <c r="L15" s="621">
        <f>L30</f>
        <v>97</v>
      </c>
      <c r="M15" s="621">
        <f>M30</f>
        <v>128</v>
      </c>
      <c r="N15" s="621">
        <f>N30</f>
        <v>64</v>
      </c>
      <c r="O15" s="689"/>
      <c r="P15" s="154"/>
      <c r="Q15" s="80"/>
      <c r="R15" s="78"/>
      <c r="S15" s="716"/>
    </row>
    <row r="16" spans="1:19" ht="15.6" thickTop="1" thickBot="1" x14ac:dyDescent="0.35">
      <c r="Q16" s="80"/>
      <c r="R16" s="78"/>
      <c r="S16" s="716"/>
    </row>
    <row r="17" spans="2:19" ht="15.6" thickTop="1" thickBot="1" x14ac:dyDescent="0.35">
      <c r="C17" s="714">
        <v>42339</v>
      </c>
      <c r="D17" s="715">
        <f>'ALC Transition Plans'!BD758</f>
        <v>0</v>
      </c>
      <c r="L17" s="619" t="s">
        <v>3</v>
      </c>
      <c r="M17" s="620" t="s">
        <v>2057</v>
      </c>
      <c r="N17" s="620" t="s">
        <v>2058</v>
      </c>
      <c r="O17" s="620" t="s">
        <v>2075</v>
      </c>
      <c r="P17" s="691"/>
      <c r="Q17" s="80"/>
      <c r="R17" s="78"/>
      <c r="S17" s="716"/>
    </row>
    <row r="18" spans="2:19" ht="15" thickTop="1" x14ac:dyDescent="0.3">
      <c r="C18" s="714">
        <v>42370</v>
      </c>
      <c r="D18" s="715">
        <f>'ALC Transition Plans'!BE758</f>
        <v>0</v>
      </c>
      <c r="K18" s="714">
        <v>42370</v>
      </c>
      <c r="L18" s="729">
        <f>PAIR!I758</f>
        <v>0</v>
      </c>
      <c r="M18" s="729">
        <f>PAIR!M758</f>
        <v>0</v>
      </c>
      <c r="N18" s="729">
        <f>PAIR!P758</f>
        <v>0</v>
      </c>
      <c r="O18" s="730">
        <f>'ALC Transition Plans'!BE758</f>
        <v>0</v>
      </c>
      <c r="Q18" s="698"/>
      <c r="R18" s="699" t="s">
        <v>2124</v>
      </c>
      <c r="S18" s="697">
        <f>SUM(S11:S17)</f>
        <v>2</v>
      </c>
    </row>
    <row r="19" spans="2:19" ht="18" x14ac:dyDescent="0.35">
      <c r="C19" s="714">
        <v>42401</v>
      </c>
      <c r="D19" s="715">
        <f>'ALC Transition Plans'!BF758</f>
        <v>0</v>
      </c>
      <c r="K19" s="714">
        <v>42401</v>
      </c>
      <c r="L19" s="788">
        <f>PAIR!I759</f>
        <v>0</v>
      </c>
      <c r="M19" s="788">
        <f>PAIR!M759</f>
        <v>0</v>
      </c>
      <c r="N19" s="788">
        <f>PAIR!P759</f>
        <v>0</v>
      </c>
      <c r="O19" s="789">
        <f>'ALC Transition Plans'!BF758</f>
        <v>0</v>
      </c>
      <c r="Q19" s="154"/>
      <c r="R19" s="699"/>
      <c r="S19" s="700"/>
    </row>
    <row r="20" spans="2:19" x14ac:dyDescent="0.3">
      <c r="C20" s="618">
        <v>42430</v>
      </c>
      <c r="D20" s="220">
        <f>'ALC Transition Plans'!BG758</f>
        <v>59</v>
      </c>
      <c r="K20" s="618">
        <v>42430</v>
      </c>
      <c r="L20" s="647">
        <f>PAIR!I760</f>
        <v>4</v>
      </c>
      <c r="M20" s="647">
        <f>PAIR!M760</f>
        <v>56</v>
      </c>
      <c r="N20" s="647">
        <f>PAIR!P760</f>
        <v>0</v>
      </c>
      <c r="O20" s="648">
        <f>'ALC Transition Plans'!BG758</f>
        <v>59</v>
      </c>
      <c r="Q20" s="154"/>
      <c r="R20" s="154"/>
      <c r="S20" s="697"/>
    </row>
    <row r="21" spans="2:19" x14ac:dyDescent="0.3">
      <c r="C21" s="633">
        <v>42461</v>
      </c>
      <c r="D21">
        <f>'ALC Transition Plans'!BH758</f>
        <v>47</v>
      </c>
      <c r="K21" s="618">
        <v>42461</v>
      </c>
      <c r="L21" s="647">
        <f>PAIR!I761</f>
        <v>38</v>
      </c>
      <c r="M21" s="647">
        <f>PAIR!M761</f>
        <v>21</v>
      </c>
      <c r="N21" s="647">
        <f>PAIR!P761</f>
        <v>23</v>
      </c>
      <c r="O21" s="648">
        <f>'ALC Transition Plans'!BH758</f>
        <v>47</v>
      </c>
    </row>
    <row r="22" spans="2:19" x14ac:dyDescent="0.3">
      <c r="C22" s="618">
        <v>42491</v>
      </c>
      <c r="D22" s="220">
        <f>'ALC Transition Plans'!BI758</f>
        <v>1</v>
      </c>
      <c r="K22" s="618">
        <v>42491</v>
      </c>
      <c r="L22" s="647">
        <f>PAIR!I762</f>
        <v>1</v>
      </c>
      <c r="M22" s="647">
        <f>PAIR!M762</f>
        <v>1</v>
      </c>
      <c r="N22" s="647">
        <f>PAIR!P762</f>
        <v>1</v>
      </c>
      <c r="O22" s="648">
        <f>'ALC Transition Plans'!BI758</f>
        <v>1</v>
      </c>
    </row>
    <row r="23" spans="2:19" x14ac:dyDescent="0.3">
      <c r="C23" s="618">
        <v>42522</v>
      </c>
      <c r="D23">
        <f>'ALC Transition Plans'!BJ758</f>
        <v>1</v>
      </c>
      <c r="K23" s="618">
        <v>42522</v>
      </c>
      <c r="L23" s="647">
        <f>PAIR!I763</f>
        <v>1</v>
      </c>
      <c r="M23" s="647">
        <f>PAIR!M763</f>
        <v>1</v>
      </c>
      <c r="N23" s="647">
        <f>PAIR!P763</f>
        <v>0</v>
      </c>
      <c r="O23" s="648">
        <f>'ALC Transition Plans'!BJ758</f>
        <v>1</v>
      </c>
    </row>
    <row r="24" spans="2:19" x14ac:dyDescent="0.3">
      <c r="C24" s="618">
        <v>42552</v>
      </c>
      <c r="D24">
        <f>'ALC Transition Plans'!BK758</f>
        <v>3</v>
      </c>
      <c r="K24" s="618">
        <v>42552</v>
      </c>
      <c r="L24" s="647">
        <f>PAIR!I764</f>
        <v>3</v>
      </c>
      <c r="M24" s="647">
        <f>PAIR!M764</f>
        <v>2</v>
      </c>
      <c r="N24" s="647">
        <f>PAIR!P764</f>
        <v>0</v>
      </c>
      <c r="O24" s="648">
        <f>'ALC Transition Plans'!BK758</f>
        <v>3</v>
      </c>
    </row>
    <row r="25" spans="2:19" x14ac:dyDescent="0.3">
      <c r="C25" s="618">
        <v>42583</v>
      </c>
      <c r="D25">
        <f>'ALC Transition Plans'!BM758</f>
        <v>0</v>
      </c>
      <c r="K25" s="618">
        <v>42583</v>
      </c>
      <c r="L25" s="647">
        <f>PAIR!I765</f>
        <v>0</v>
      </c>
      <c r="M25" s="647">
        <f>PAIR!M765</f>
        <v>0</v>
      </c>
      <c r="N25" s="647">
        <f>PAIR!P765</f>
        <v>0</v>
      </c>
      <c r="O25" s="648">
        <f>'ALC Transition Plans'!BM758</f>
        <v>0</v>
      </c>
    </row>
    <row r="26" spans="2:19" x14ac:dyDescent="0.3">
      <c r="C26" s="618">
        <v>42614</v>
      </c>
      <c r="D26">
        <f>'ALC Transition Plans'!BN758</f>
        <v>1</v>
      </c>
      <c r="K26" s="618">
        <v>42614</v>
      </c>
      <c r="L26" s="647">
        <f>PAIR!I766</f>
        <v>0</v>
      </c>
      <c r="M26" s="647">
        <f>PAIR!M766</f>
        <v>1</v>
      </c>
      <c r="N26" s="647">
        <f>PAIR!P766</f>
        <v>0</v>
      </c>
      <c r="O26" s="648">
        <f>'ALC Transition Plans'!BN758</f>
        <v>1</v>
      </c>
    </row>
    <row r="27" spans="2:19" x14ac:dyDescent="0.3">
      <c r="C27" s="618">
        <v>42644</v>
      </c>
      <c r="D27">
        <f>'ALC Transition Plans'!BO758</f>
        <v>56</v>
      </c>
      <c r="K27" s="618">
        <v>42644</v>
      </c>
      <c r="L27" s="647">
        <f>PAIR!I767</f>
        <v>50</v>
      </c>
      <c r="M27" s="647">
        <f>PAIR!M767</f>
        <v>46</v>
      </c>
      <c r="N27" s="647">
        <f>PAIR!P767</f>
        <v>40</v>
      </c>
      <c r="O27" s="648">
        <f>'ALC Transition Plans'!BO758</f>
        <v>56</v>
      </c>
    </row>
    <row r="28" spans="2:19" x14ac:dyDescent="0.3">
      <c r="C28" s="618">
        <v>42675</v>
      </c>
      <c r="D28">
        <f>'ALC Transition Plans'!BP758</f>
        <v>0</v>
      </c>
      <c r="K28" s="618">
        <v>42675</v>
      </c>
      <c r="L28" s="647">
        <f>PAIR!I768</f>
        <v>0</v>
      </c>
      <c r="M28" s="647">
        <f>PAIR!M768</f>
        <v>0</v>
      </c>
      <c r="N28" s="647">
        <f>PAIR!P768</f>
        <v>0</v>
      </c>
      <c r="O28" s="648">
        <f>'ALC Transition Plans'!BP758</f>
        <v>0</v>
      </c>
    </row>
    <row r="29" spans="2:19" x14ac:dyDescent="0.3">
      <c r="C29" s="618">
        <v>42705</v>
      </c>
      <c r="D29">
        <f>'ALC Transition Plans'!BQ758</f>
        <v>0</v>
      </c>
      <c r="E29" s="220">
        <f>SUM(D20:D29)</f>
        <v>168</v>
      </c>
      <c r="F29" s="220" t="s">
        <v>2096</v>
      </c>
      <c r="K29" s="618">
        <v>42705</v>
      </c>
      <c r="L29" s="647">
        <f>PAIR!I769</f>
        <v>0</v>
      </c>
      <c r="M29" s="647">
        <f>PAIR!M769</f>
        <v>0</v>
      </c>
      <c r="N29" s="647">
        <f>PAIR!P769</f>
        <v>0</v>
      </c>
      <c r="O29" s="648">
        <f>'ALC Transition Plans'!BQ758</f>
        <v>0</v>
      </c>
    </row>
    <row r="30" spans="2:19" x14ac:dyDescent="0.3">
      <c r="K30" s="142"/>
      <c r="L30" s="142">
        <f>SUM(L18:L29)</f>
        <v>97</v>
      </c>
      <c r="M30" s="142">
        <f>SUM(M18:M29)</f>
        <v>128</v>
      </c>
      <c r="N30" s="142">
        <f>SUM(N18:N29)</f>
        <v>64</v>
      </c>
      <c r="O30" s="142">
        <f>SUM(O18:O29)</f>
        <v>168</v>
      </c>
    </row>
    <row r="31" spans="2:19" x14ac:dyDescent="0.3">
      <c r="B31" s="801"/>
      <c r="C31" s="802"/>
      <c r="D31" s="692"/>
    </row>
    <row r="32" spans="2:19" x14ac:dyDescent="0.3">
      <c r="B32" s="798"/>
      <c r="C32" s="798"/>
      <c r="D32" s="693"/>
      <c r="J32" s="220" t="s">
        <v>2096</v>
      </c>
      <c r="K32" s="220"/>
      <c r="L32" s="220">
        <f>SUM(L20:L29)</f>
        <v>97</v>
      </c>
      <c r="M32" s="220">
        <f>SUM(M20:M29)</f>
        <v>128</v>
      </c>
      <c r="N32" s="220">
        <f>SUM(N20:N29)</f>
        <v>64</v>
      </c>
      <c r="O32" s="220">
        <f>SUM(O20:O29)</f>
        <v>168</v>
      </c>
    </row>
    <row r="33" spans="2:6" x14ac:dyDescent="0.3">
      <c r="B33" s="798"/>
      <c r="C33" s="798"/>
      <c r="D33" s="693"/>
    </row>
    <row r="34" spans="2:6" x14ac:dyDescent="0.3">
      <c r="B34" s="799"/>
      <c r="C34" s="800"/>
      <c r="D34" s="694"/>
      <c r="E34" s="562"/>
    </row>
    <row r="36" spans="2:6" x14ac:dyDescent="0.3">
      <c r="F36" s="220"/>
    </row>
  </sheetData>
  <mergeCells count="17">
    <mergeCell ref="B5:C5"/>
    <mergeCell ref="B6:C6"/>
    <mergeCell ref="B7:C7"/>
    <mergeCell ref="B8:C8"/>
    <mergeCell ref="B1:I1"/>
    <mergeCell ref="B3:I3"/>
    <mergeCell ref="B4:C4"/>
    <mergeCell ref="D4:F4"/>
    <mergeCell ref="G4:I4"/>
    <mergeCell ref="B12:C12"/>
    <mergeCell ref="B13:C13"/>
    <mergeCell ref="B34:C34"/>
    <mergeCell ref="B31:C31"/>
    <mergeCell ref="B15:C15"/>
    <mergeCell ref="B14:C14"/>
    <mergeCell ref="B32:C32"/>
    <mergeCell ref="B33:C3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topLeftCell="A4" workbookViewId="0">
      <selection activeCell="A8" sqref="A8"/>
    </sheetView>
  </sheetViews>
  <sheetFormatPr defaultRowHeight="14.4" x14ac:dyDescent="0.3"/>
  <cols>
    <col min="1" max="1" width="59.109375" customWidth="1"/>
  </cols>
  <sheetData>
    <row r="1" spans="1:1" ht="15" x14ac:dyDescent="0.25">
      <c r="A1" s="733" t="s">
        <v>2146</v>
      </c>
    </row>
    <row r="2" spans="1:1" ht="30" x14ac:dyDescent="0.25">
      <c r="A2" s="749" t="s">
        <v>2170</v>
      </c>
    </row>
    <row r="3" spans="1:1" ht="90" x14ac:dyDescent="0.25">
      <c r="A3" s="749" t="s">
        <v>2171</v>
      </c>
    </row>
    <row r="4" spans="1:1" ht="30" x14ac:dyDescent="0.25">
      <c r="A4" s="749" t="s">
        <v>2206</v>
      </c>
    </row>
    <row r="5" spans="1:1" ht="90" x14ac:dyDescent="0.25">
      <c r="A5" s="749" t="s">
        <v>2219</v>
      </c>
    </row>
    <row r="6" spans="1:1" ht="86.4" x14ac:dyDescent="0.3">
      <c r="A6" s="749" t="s">
        <v>2220</v>
      </c>
    </row>
    <row r="7" spans="1:1" ht="60" x14ac:dyDescent="0.25">
      <c r="A7" s="749" t="s">
        <v>2243</v>
      </c>
    </row>
    <row r="8" spans="1:1" ht="57.6" x14ac:dyDescent="0.3">
      <c r="A8" s="749" t="s">
        <v>2242</v>
      </c>
    </row>
    <row r="9" spans="1:1" x14ac:dyDescent="0.3">
      <c r="A9" s="305"/>
    </row>
    <row r="10" spans="1:1" x14ac:dyDescent="0.3">
      <c r="A10" s="305"/>
    </row>
    <row r="11" spans="1:1" x14ac:dyDescent="0.3">
      <c r="A11" s="305"/>
    </row>
    <row r="12" spans="1:1" x14ac:dyDescent="0.3">
      <c r="A12" s="305"/>
    </row>
    <row r="13" spans="1:1" x14ac:dyDescent="0.3">
      <c r="A13" s="305"/>
    </row>
    <row r="14" spans="1:1" x14ac:dyDescent="0.3">
      <c r="A14" s="305"/>
    </row>
    <row r="15" spans="1:1" x14ac:dyDescent="0.3">
      <c r="A15" s="305"/>
    </row>
    <row r="16" spans="1:1" x14ac:dyDescent="0.3">
      <c r="A16" s="305"/>
    </row>
    <row r="17" spans="1:1" x14ac:dyDescent="0.3">
      <c r="A17" s="305"/>
    </row>
    <row r="18" spans="1:1" x14ac:dyDescent="0.3">
      <c r="A18" s="305"/>
    </row>
    <row r="19" spans="1:1" x14ac:dyDescent="0.3">
      <c r="A19" s="305"/>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
  <sheetViews>
    <sheetView workbookViewId="0">
      <selection activeCell="N32" sqref="N32"/>
    </sheetView>
  </sheetViews>
  <sheetFormatPr defaultRowHeight="14.4" x14ac:dyDescent="0.3"/>
  <cols>
    <col min="3" max="3" width="9.109375" style="217"/>
    <col min="11" max="11" width="41.109375" customWidth="1"/>
  </cols>
  <sheetData>
    <row r="1" spans="1:12" ht="18.75" x14ac:dyDescent="0.3">
      <c r="J1" s="703"/>
      <c r="K1" s="705" t="s">
        <v>2139</v>
      </c>
      <c r="L1" s="704">
        <v>42370</v>
      </c>
    </row>
    <row r="2" spans="1:12" ht="15" x14ac:dyDescent="0.25">
      <c r="A2" s="43" t="s">
        <v>9</v>
      </c>
      <c r="B2" s="123" t="s">
        <v>1728</v>
      </c>
      <c r="C2" s="731" t="s">
        <v>2142</v>
      </c>
      <c r="J2" s="80">
        <v>12</v>
      </c>
      <c r="K2" s="78" t="s">
        <v>1183</v>
      </c>
      <c r="L2" s="716">
        <v>1</v>
      </c>
    </row>
    <row r="3" spans="1:12" ht="15" x14ac:dyDescent="0.25">
      <c r="A3" s="43" t="s">
        <v>2</v>
      </c>
      <c r="B3" s="123" t="s">
        <v>313</v>
      </c>
      <c r="C3" s="731" t="s">
        <v>2142</v>
      </c>
      <c r="J3" s="80">
        <v>20</v>
      </c>
      <c r="K3" s="78" t="s">
        <v>1195</v>
      </c>
      <c r="L3" s="716">
        <v>5</v>
      </c>
    </row>
    <row r="4" spans="1:12" ht="15" x14ac:dyDescent="0.25">
      <c r="A4" s="43" t="s">
        <v>2</v>
      </c>
      <c r="B4" s="123" t="s">
        <v>2126</v>
      </c>
      <c r="C4" s="731" t="s">
        <v>2142</v>
      </c>
      <c r="J4" s="80">
        <v>89</v>
      </c>
      <c r="K4" s="78" t="s">
        <v>1187</v>
      </c>
      <c r="L4" s="716">
        <v>1</v>
      </c>
    </row>
    <row r="5" spans="1:12" ht="15" x14ac:dyDescent="0.25">
      <c r="A5" s="43" t="s">
        <v>2</v>
      </c>
      <c r="B5" s="123" t="s">
        <v>2131</v>
      </c>
      <c r="C5" s="731" t="s">
        <v>2142</v>
      </c>
      <c r="J5" s="80">
        <v>97</v>
      </c>
      <c r="K5" s="78" t="s">
        <v>1185</v>
      </c>
      <c r="L5" s="716">
        <v>11</v>
      </c>
    </row>
    <row r="6" spans="1:12" ht="15" x14ac:dyDescent="0.25">
      <c r="A6" s="43" t="s">
        <v>2</v>
      </c>
      <c r="B6" s="123" t="s">
        <v>2134</v>
      </c>
      <c r="C6" s="731" t="s">
        <v>2142</v>
      </c>
      <c r="J6" s="80"/>
      <c r="K6" s="78"/>
      <c r="L6" s="716"/>
    </row>
    <row r="7" spans="1:12" ht="15" x14ac:dyDescent="0.25">
      <c r="A7" s="43" t="s">
        <v>2</v>
      </c>
      <c r="B7" s="123" t="s">
        <v>2135</v>
      </c>
      <c r="C7" s="731" t="s">
        <v>2142</v>
      </c>
      <c r="J7" s="80"/>
      <c r="K7" s="78"/>
      <c r="L7" s="716"/>
    </row>
    <row r="8" spans="1:12" ht="15" x14ac:dyDescent="0.25">
      <c r="A8" s="43" t="s">
        <v>639</v>
      </c>
      <c r="B8" s="732" t="s">
        <v>638</v>
      </c>
      <c r="C8" s="731" t="s">
        <v>2142</v>
      </c>
      <c r="J8" s="80"/>
      <c r="K8" s="78"/>
      <c r="L8" s="716"/>
    </row>
    <row r="9" spans="1:12" ht="15" x14ac:dyDescent="0.25">
      <c r="A9" s="431" t="s">
        <v>697</v>
      </c>
      <c r="B9" s="735" t="s">
        <v>2069</v>
      </c>
      <c r="C9" s="731" t="s">
        <v>2142</v>
      </c>
      <c r="J9" s="698"/>
      <c r="K9" s="699" t="s">
        <v>2124</v>
      </c>
      <c r="L9" s="697">
        <f>SUM(L2:L8)</f>
        <v>18</v>
      </c>
    </row>
    <row r="10" spans="1:12" ht="15" x14ac:dyDescent="0.25">
      <c r="A10" s="431" t="s">
        <v>697</v>
      </c>
      <c r="B10" s="431" t="s">
        <v>2070</v>
      </c>
      <c r="C10" s="731" t="s">
        <v>2142</v>
      </c>
    </row>
    <row r="11" spans="1:12" ht="15" x14ac:dyDescent="0.25">
      <c r="A11" s="431" t="s">
        <v>697</v>
      </c>
      <c r="B11" s="431" t="s">
        <v>2121</v>
      </c>
      <c r="C11" s="731" t="s">
        <v>2142</v>
      </c>
    </row>
    <row r="12" spans="1:12" ht="15" x14ac:dyDescent="0.25">
      <c r="A12" s="431" t="s">
        <v>697</v>
      </c>
      <c r="B12" s="431" t="s">
        <v>2122</v>
      </c>
      <c r="C12" s="731" t="s">
        <v>2142</v>
      </c>
    </row>
    <row r="13" spans="1:12" ht="15" x14ac:dyDescent="0.25">
      <c r="A13" s="431" t="s">
        <v>697</v>
      </c>
      <c r="B13" s="431" t="s">
        <v>2123</v>
      </c>
      <c r="C13" s="731" t="s">
        <v>2142</v>
      </c>
    </row>
    <row r="14" spans="1:12" ht="15" x14ac:dyDescent="0.25">
      <c r="A14" s="431" t="s">
        <v>697</v>
      </c>
      <c r="B14" s="431" t="s">
        <v>2037</v>
      </c>
      <c r="C14" s="731" t="s">
        <v>2142</v>
      </c>
    </row>
    <row r="15" spans="1:12" ht="15" x14ac:dyDescent="0.25">
      <c r="A15" s="431" t="s">
        <v>697</v>
      </c>
      <c r="B15" s="431" t="s">
        <v>2038</v>
      </c>
      <c r="C15" s="731" t="s">
        <v>2142</v>
      </c>
    </row>
    <row r="16" spans="1:12" ht="15" x14ac:dyDescent="0.25">
      <c r="A16" s="431" t="s">
        <v>697</v>
      </c>
      <c r="B16" s="431" t="s">
        <v>2039</v>
      </c>
      <c r="C16" s="731" t="s">
        <v>2142</v>
      </c>
    </row>
    <row r="17" spans="1:3" x14ac:dyDescent="0.3">
      <c r="A17" s="431" t="s">
        <v>697</v>
      </c>
      <c r="B17" s="431" t="s">
        <v>2040</v>
      </c>
      <c r="C17" s="731" t="s">
        <v>2142</v>
      </c>
    </row>
    <row r="18" spans="1:3" x14ac:dyDescent="0.3">
      <c r="A18" s="431" t="s">
        <v>697</v>
      </c>
      <c r="B18" s="431" t="s">
        <v>2041</v>
      </c>
      <c r="C18" s="731" t="s">
        <v>2142</v>
      </c>
    </row>
    <row r="19" spans="1:3" x14ac:dyDescent="0.3">
      <c r="A19" s="431" t="s">
        <v>697</v>
      </c>
      <c r="B19" s="431" t="s">
        <v>2042</v>
      </c>
      <c r="C19" s="731" t="s">
        <v>2142</v>
      </c>
    </row>
    <row r="22" spans="1:3" ht="15" customHeight="1" x14ac:dyDescent="0.3"/>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5"/>
  <sheetViews>
    <sheetView workbookViewId="0">
      <selection activeCell="A24" sqref="A24:B24"/>
    </sheetView>
  </sheetViews>
  <sheetFormatPr defaultRowHeight="14.4" x14ac:dyDescent="0.3"/>
  <cols>
    <col min="2" max="2" width="9.109375" customWidth="1"/>
    <col min="3" max="3" width="46.109375" customWidth="1"/>
    <col min="4" max="4" width="13" style="428" customWidth="1"/>
    <col min="5" max="6" width="13.33203125" customWidth="1"/>
    <col min="7" max="7" width="5.5546875" customWidth="1"/>
    <col min="8" max="8" width="35" customWidth="1"/>
    <col min="9" max="9" width="3.88671875" customWidth="1"/>
    <col min="10" max="10" width="16.88671875" customWidth="1"/>
    <col min="11" max="11" width="14.6640625" customWidth="1"/>
  </cols>
  <sheetData>
    <row r="1" spans="1:10" ht="15" x14ac:dyDescent="0.25">
      <c r="A1" s="305"/>
      <c r="B1" s="305"/>
      <c r="C1" s="305"/>
      <c r="D1" s="367" t="s">
        <v>2183</v>
      </c>
      <c r="E1" s="768" t="s">
        <v>2184</v>
      </c>
    </row>
    <row r="2" spans="1:10" ht="15" x14ac:dyDescent="0.25">
      <c r="A2" s="758" t="s">
        <v>30</v>
      </c>
      <c r="B2" s="758" t="s">
        <v>29</v>
      </c>
      <c r="C2" s="765" t="s">
        <v>2194</v>
      </c>
      <c r="D2" s="753" t="s">
        <v>2185</v>
      </c>
      <c r="E2" s="766" t="s">
        <v>2187</v>
      </c>
    </row>
    <row r="3" spans="1:10" ht="15" x14ac:dyDescent="0.25">
      <c r="A3" s="762" t="s">
        <v>11</v>
      </c>
      <c r="B3" s="762" t="s">
        <v>274</v>
      </c>
      <c r="C3" s="753" t="s">
        <v>811</v>
      </c>
      <c r="D3" s="753" t="s">
        <v>2173</v>
      </c>
      <c r="E3" s="753" t="s">
        <v>2173</v>
      </c>
    </row>
    <row r="4" spans="1:10" ht="15" x14ac:dyDescent="0.25">
      <c r="A4" s="758" t="s">
        <v>355</v>
      </c>
      <c r="B4" s="758" t="s">
        <v>354</v>
      </c>
      <c r="C4" s="765" t="s">
        <v>2113</v>
      </c>
      <c r="D4" s="752">
        <v>42339</v>
      </c>
      <c r="E4" s="753" t="s">
        <v>2173</v>
      </c>
    </row>
    <row r="5" spans="1:10" ht="15" x14ac:dyDescent="0.25">
      <c r="A5" s="758" t="s">
        <v>402</v>
      </c>
      <c r="B5" s="758" t="s">
        <v>401</v>
      </c>
      <c r="C5" s="765" t="s">
        <v>2112</v>
      </c>
      <c r="D5" s="753" t="s">
        <v>2178</v>
      </c>
      <c r="E5" s="752">
        <v>42339</v>
      </c>
    </row>
    <row r="6" spans="1:10" ht="15" x14ac:dyDescent="0.25">
      <c r="A6" s="758" t="s">
        <v>410</v>
      </c>
      <c r="B6" s="758" t="s">
        <v>409</v>
      </c>
      <c r="C6" s="765" t="s">
        <v>2192</v>
      </c>
      <c r="D6" s="753" t="s">
        <v>2186</v>
      </c>
      <c r="E6" s="766" t="s">
        <v>2198</v>
      </c>
    </row>
    <row r="7" spans="1:10" ht="15" x14ac:dyDescent="0.25">
      <c r="A7" s="758" t="s">
        <v>410</v>
      </c>
      <c r="B7" s="758" t="s">
        <v>412</v>
      </c>
      <c r="C7" s="766" t="s">
        <v>2193</v>
      </c>
      <c r="D7" s="753" t="s">
        <v>2173</v>
      </c>
      <c r="E7" s="752">
        <v>42339</v>
      </c>
    </row>
    <row r="8" spans="1:10" ht="15" x14ac:dyDescent="0.25">
      <c r="A8" s="758" t="s">
        <v>417</v>
      </c>
      <c r="B8" s="758" t="s">
        <v>416</v>
      </c>
      <c r="C8" s="765" t="s">
        <v>2191</v>
      </c>
      <c r="D8" s="753" t="s">
        <v>2173</v>
      </c>
      <c r="E8" s="752">
        <v>42339</v>
      </c>
    </row>
    <row r="9" spans="1:10" ht="15" x14ac:dyDescent="0.25">
      <c r="A9" s="758" t="s">
        <v>7</v>
      </c>
      <c r="B9" s="758" t="s">
        <v>433</v>
      </c>
      <c r="C9" s="765" t="s">
        <v>2190</v>
      </c>
      <c r="D9" s="751" t="s">
        <v>2182</v>
      </c>
      <c r="E9" s="766" t="s">
        <v>2187</v>
      </c>
    </row>
    <row r="10" spans="1:10" ht="18" customHeight="1" x14ac:dyDescent="0.25">
      <c r="A10" s="758" t="s">
        <v>7</v>
      </c>
      <c r="B10" s="758" t="s">
        <v>434</v>
      </c>
      <c r="C10" s="765" t="s">
        <v>2190</v>
      </c>
      <c r="D10" s="751" t="s">
        <v>2174</v>
      </c>
      <c r="E10" s="766" t="s">
        <v>2175</v>
      </c>
    </row>
    <row r="11" spans="1:10" ht="15" x14ac:dyDescent="0.25">
      <c r="A11" s="758" t="s">
        <v>7</v>
      </c>
      <c r="B11" s="758" t="s">
        <v>435</v>
      </c>
      <c r="C11" s="765" t="s">
        <v>2190</v>
      </c>
      <c r="D11" s="752">
        <v>42339</v>
      </c>
      <c r="E11" s="766" t="s">
        <v>2196</v>
      </c>
    </row>
    <row r="12" spans="1:10" ht="15" x14ac:dyDescent="0.25">
      <c r="A12" s="758" t="s">
        <v>7</v>
      </c>
      <c r="B12" s="758" t="s">
        <v>436</v>
      </c>
      <c r="C12" s="765" t="s">
        <v>2190</v>
      </c>
      <c r="D12" s="751"/>
      <c r="E12" s="752">
        <v>42339</v>
      </c>
    </row>
    <row r="13" spans="1:10" ht="15" x14ac:dyDescent="0.25">
      <c r="A13" s="758" t="s">
        <v>7</v>
      </c>
      <c r="B13" s="758" t="s">
        <v>437</v>
      </c>
      <c r="C13" s="765" t="s">
        <v>2190</v>
      </c>
      <c r="D13" s="752">
        <v>42339</v>
      </c>
      <c r="E13" s="766" t="s">
        <v>2175</v>
      </c>
      <c r="H13" s="750"/>
      <c r="I13" s="750"/>
      <c r="J13" s="480"/>
    </row>
    <row r="14" spans="1:10" ht="15" x14ac:dyDescent="0.25">
      <c r="A14" s="758" t="s">
        <v>7</v>
      </c>
      <c r="B14" s="758" t="s">
        <v>438</v>
      </c>
      <c r="C14" s="765" t="s">
        <v>2190</v>
      </c>
      <c r="D14" s="751"/>
      <c r="E14" s="752">
        <v>42339</v>
      </c>
      <c r="H14" s="750"/>
      <c r="I14" s="750"/>
      <c r="J14" s="480"/>
    </row>
    <row r="15" spans="1:10" ht="15" x14ac:dyDescent="0.25">
      <c r="A15" s="758" t="s">
        <v>7</v>
      </c>
      <c r="B15" s="758" t="s">
        <v>439</v>
      </c>
      <c r="C15" s="765" t="s">
        <v>2190</v>
      </c>
      <c r="D15" s="752">
        <v>42339</v>
      </c>
      <c r="E15" s="766" t="s">
        <v>2174</v>
      </c>
      <c r="H15" s="750"/>
      <c r="I15" s="750"/>
      <c r="J15" s="480"/>
    </row>
    <row r="16" spans="1:10" ht="15" x14ac:dyDescent="0.25">
      <c r="A16" s="758" t="s">
        <v>7</v>
      </c>
      <c r="B16" s="758" t="s">
        <v>440</v>
      </c>
      <c r="C16" s="765" t="s">
        <v>2190</v>
      </c>
      <c r="D16" s="751"/>
      <c r="E16" s="766" t="s">
        <v>2174</v>
      </c>
      <c r="H16" s="750"/>
      <c r="I16" s="750"/>
      <c r="J16" s="480"/>
    </row>
    <row r="17" spans="1:11" ht="15" customHeight="1" x14ac:dyDescent="0.3">
      <c r="A17" s="758" t="s">
        <v>7</v>
      </c>
      <c r="B17" s="758" t="s">
        <v>441</v>
      </c>
      <c r="C17" s="765" t="s">
        <v>2190</v>
      </c>
      <c r="D17" s="751" t="s">
        <v>2180</v>
      </c>
      <c r="E17" s="766" t="s">
        <v>2196</v>
      </c>
    </row>
    <row r="18" spans="1:11" x14ac:dyDescent="0.3">
      <c r="A18" s="758" t="s">
        <v>7</v>
      </c>
      <c r="B18" s="758" t="s">
        <v>442</v>
      </c>
      <c r="C18" s="765" t="s">
        <v>2190</v>
      </c>
      <c r="D18" s="752">
        <v>42339</v>
      </c>
      <c r="E18" s="766" t="s">
        <v>2196</v>
      </c>
    </row>
    <row r="19" spans="1:11" x14ac:dyDescent="0.3">
      <c r="A19" s="758" t="s">
        <v>7</v>
      </c>
      <c r="B19" s="758" t="s">
        <v>443</v>
      </c>
      <c r="C19" s="765" t="s">
        <v>2190</v>
      </c>
      <c r="D19" s="752">
        <v>42339</v>
      </c>
      <c r="E19" s="752">
        <v>42339</v>
      </c>
    </row>
    <row r="20" spans="1:11" x14ac:dyDescent="0.3">
      <c r="A20" s="758" t="s">
        <v>7</v>
      </c>
      <c r="B20" s="758" t="s">
        <v>444</v>
      </c>
      <c r="C20" s="765" t="s">
        <v>2190</v>
      </c>
      <c r="D20" s="751" t="s">
        <v>2181</v>
      </c>
      <c r="E20" s="751" t="s">
        <v>2195</v>
      </c>
      <c r="I20" s="333"/>
    </row>
    <row r="21" spans="1:11" ht="18" customHeight="1" x14ac:dyDescent="0.3">
      <c r="A21" s="758" t="s">
        <v>7</v>
      </c>
      <c r="B21" s="758" t="s">
        <v>445</v>
      </c>
      <c r="C21" s="765" t="s">
        <v>2190</v>
      </c>
      <c r="D21" s="751" t="s">
        <v>2175</v>
      </c>
      <c r="E21" s="766" t="s">
        <v>2175</v>
      </c>
    </row>
    <row r="22" spans="1:11" ht="15" thickBot="1" x14ac:dyDescent="0.35">
      <c r="A22" s="758" t="s">
        <v>7</v>
      </c>
      <c r="B22" s="758" t="s">
        <v>446</v>
      </c>
      <c r="C22" s="765" t="s">
        <v>2190</v>
      </c>
      <c r="D22" s="752">
        <v>42339</v>
      </c>
      <c r="E22" s="766" t="s">
        <v>2196</v>
      </c>
    </row>
    <row r="23" spans="1:11" ht="15" thickBot="1" x14ac:dyDescent="0.35">
      <c r="A23" s="762" t="s">
        <v>448</v>
      </c>
      <c r="B23" s="762" t="s">
        <v>532</v>
      </c>
      <c r="C23" s="753" t="s">
        <v>1949</v>
      </c>
      <c r="D23" s="767" t="s">
        <v>2173</v>
      </c>
      <c r="E23" s="766" t="s">
        <v>2174</v>
      </c>
      <c r="G23" s="819" t="s">
        <v>2189</v>
      </c>
      <c r="H23" s="820"/>
      <c r="I23" s="820"/>
      <c r="J23" s="717" t="s">
        <v>2114</v>
      </c>
      <c r="K23" s="718" t="s">
        <v>2115</v>
      </c>
    </row>
    <row r="24" spans="1:11" x14ac:dyDescent="0.3">
      <c r="A24" s="758" t="s">
        <v>593</v>
      </c>
      <c r="B24" s="758" t="s">
        <v>611</v>
      </c>
      <c r="C24" s="480" t="s">
        <v>1315</v>
      </c>
      <c r="D24" s="480" t="s">
        <v>2178</v>
      </c>
      <c r="E24" s="766" t="s">
        <v>2197</v>
      </c>
      <c r="G24" s="754" t="s">
        <v>30</v>
      </c>
      <c r="H24" s="755" t="s">
        <v>2194</v>
      </c>
      <c r="I24" s="756">
        <v>1</v>
      </c>
      <c r="J24" s="757" t="s">
        <v>2176</v>
      </c>
      <c r="K24" s="757" t="s">
        <v>2199</v>
      </c>
    </row>
    <row r="25" spans="1:11" x14ac:dyDescent="0.3">
      <c r="A25" s="762" t="s">
        <v>649</v>
      </c>
      <c r="B25" s="762" t="s">
        <v>648</v>
      </c>
      <c r="C25" s="753" t="s">
        <v>1225</v>
      </c>
      <c r="D25" s="767" t="s">
        <v>2173</v>
      </c>
      <c r="E25" s="766" t="s">
        <v>2197</v>
      </c>
      <c r="G25" s="762" t="s">
        <v>11</v>
      </c>
      <c r="H25" s="753" t="s">
        <v>811</v>
      </c>
      <c r="I25" s="756">
        <v>1</v>
      </c>
      <c r="J25" s="753" t="s">
        <v>2173</v>
      </c>
      <c r="K25" s="753" t="s">
        <v>2173</v>
      </c>
    </row>
    <row r="26" spans="1:11" x14ac:dyDescent="0.3">
      <c r="A26" s="762" t="s">
        <v>669</v>
      </c>
      <c r="B26" s="762" t="s">
        <v>2021</v>
      </c>
      <c r="C26" s="753" t="s">
        <v>2025</v>
      </c>
      <c r="D26" s="767" t="s">
        <v>2173</v>
      </c>
      <c r="E26" s="766" t="s">
        <v>2197</v>
      </c>
      <c r="G26" s="758" t="s">
        <v>355</v>
      </c>
      <c r="H26" s="759" t="s">
        <v>2202</v>
      </c>
      <c r="I26" s="757">
        <v>1</v>
      </c>
      <c r="J26" s="760" t="s">
        <v>2177</v>
      </c>
      <c r="K26" s="757" t="s">
        <v>2173</v>
      </c>
    </row>
    <row r="27" spans="1:11" x14ac:dyDescent="0.3">
      <c r="A27" s="762" t="s">
        <v>669</v>
      </c>
      <c r="B27" s="762" t="s">
        <v>674</v>
      </c>
      <c r="C27" s="753" t="s">
        <v>1749</v>
      </c>
      <c r="D27" s="767" t="s">
        <v>2173</v>
      </c>
      <c r="E27" s="766" t="s">
        <v>2197</v>
      </c>
      <c r="G27" s="758" t="s">
        <v>402</v>
      </c>
      <c r="H27" s="759" t="s">
        <v>2203</v>
      </c>
      <c r="I27" s="757">
        <v>1</v>
      </c>
      <c r="J27" s="757" t="s">
        <v>2178</v>
      </c>
      <c r="K27" s="752">
        <v>42339</v>
      </c>
    </row>
    <row r="28" spans="1:11" x14ac:dyDescent="0.3">
      <c r="G28" s="758" t="s">
        <v>410</v>
      </c>
      <c r="H28" s="759" t="s">
        <v>2192</v>
      </c>
      <c r="I28" s="757">
        <v>2</v>
      </c>
      <c r="J28" s="757" t="s">
        <v>2179</v>
      </c>
      <c r="K28" s="757" t="s">
        <v>2200</v>
      </c>
    </row>
    <row r="29" spans="1:11" x14ac:dyDescent="0.3">
      <c r="G29" s="758" t="s">
        <v>417</v>
      </c>
      <c r="H29" s="759" t="s">
        <v>2204</v>
      </c>
      <c r="I29" s="757">
        <v>1</v>
      </c>
      <c r="J29" s="757" t="s">
        <v>2173</v>
      </c>
      <c r="K29" s="752">
        <v>42339</v>
      </c>
    </row>
    <row r="30" spans="1:11" x14ac:dyDescent="0.3">
      <c r="G30" s="758" t="s">
        <v>7</v>
      </c>
      <c r="H30" s="759" t="s">
        <v>2190</v>
      </c>
      <c r="I30" s="757">
        <v>14</v>
      </c>
      <c r="J30" s="757" t="s">
        <v>2188</v>
      </c>
      <c r="K30" s="761" t="s">
        <v>2188</v>
      </c>
    </row>
    <row r="31" spans="1:11" x14ac:dyDescent="0.3">
      <c r="G31" s="762" t="s">
        <v>448</v>
      </c>
      <c r="H31" s="480" t="s">
        <v>1949</v>
      </c>
      <c r="I31" s="763">
        <v>1</v>
      </c>
      <c r="J31" s="757" t="s">
        <v>2173</v>
      </c>
      <c r="K31" s="766" t="s">
        <v>2174</v>
      </c>
    </row>
    <row r="32" spans="1:11" x14ac:dyDescent="0.3">
      <c r="G32" s="762" t="s">
        <v>649</v>
      </c>
      <c r="H32" s="480" t="s">
        <v>1225</v>
      </c>
      <c r="I32" s="763">
        <v>1</v>
      </c>
      <c r="J32" s="757" t="s">
        <v>2173</v>
      </c>
      <c r="K32" s="757" t="s">
        <v>2173</v>
      </c>
    </row>
    <row r="33" spans="7:11" x14ac:dyDescent="0.3">
      <c r="G33" s="762" t="s">
        <v>669</v>
      </c>
      <c r="H33" s="480" t="s">
        <v>2025</v>
      </c>
      <c r="I33" s="763">
        <v>1</v>
      </c>
      <c r="J33" s="757" t="s">
        <v>2173</v>
      </c>
      <c r="K33" s="757" t="s">
        <v>2173</v>
      </c>
    </row>
    <row r="34" spans="7:11" ht="15" thickBot="1" x14ac:dyDescent="0.35">
      <c r="G34" s="762" t="s">
        <v>669</v>
      </c>
      <c r="H34" s="764" t="s">
        <v>2201</v>
      </c>
      <c r="I34" s="763">
        <v>1</v>
      </c>
      <c r="J34" s="757" t="s">
        <v>2173</v>
      </c>
      <c r="K34" s="757" t="s">
        <v>2173</v>
      </c>
    </row>
    <row r="35" spans="7:11" ht="15" thickBot="1" x14ac:dyDescent="0.35">
      <c r="H35" s="719" t="s">
        <v>2116</v>
      </c>
      <c r="I35" s="720">
        <f>SUM(I24:I34)</f>
        <v>25</v>
      </c>
    </row>
  </sheetData>
  <mergeCells count="1">
    <mergeCell ref="G23:I2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6</vt:i4>
      </vt:variant>
    </vt:vector>
  </HeadingPairs>
  <TitlesOfParts>
    <vt:vector size="19" baseType="lpstr">
      <vt:lpstr>STAR Query</vt:lpstr>
      <vt:lpstr>Pivot Table</vt:lpstr>
      <vt:lpstr>ALC Transition Plans</vt:lpstr>
      <vt:lpstr>Summary Info</vt:lpstr>
      <vt:lpstr>ALC Detail</vt:lpstr>
      <vt:lpstr>ALC POC</vt:lpstr>
      <vt:lpstr>PAIR</vt:lpstr>
      <vt:lpstr>CFO</vt:lpstr>
      <vt:lpstr>Website View</vt:lpstr>
      <vt:lpstr>CARS MSG Update Chart</vt:lpstr>
      <vt:lpstr>Notes</vt:lpstr>
      <vt:lpstr>Jan 2016</vt:lpstr>
      <vt:lpstr>Feb 2016</vt:lpstr>
      <vt:lpstr>'ALC Detail'!Print_Area</vt:lpstr>
      <vt:lpstr>'ALC Transition Plans'!Print_Area</vt:lpstr>
      <vt:lpstr>'Summary Info'!Print_Area</vt:lpstr>
      <vt:lpstr>'ALC Transition Plans'!Print_Titles</vt:lpstr>
      <vt:lpstr>'Summary Info'!Print_Titles</vt:lpstr>
      <vt:lpstr>'ALC POC'!skipnav</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Imani Kearse</dc:creator>
  <cp:lastModifiedBy>Shaquita Nicole Darby</cp:lastModifiedBy>
  <cp:lastPrinted>2015-01-16T20:40:01Z</cp:lastPrinted>
  <dcterms:created xsi:type="dcterms:W3CDTF">2013-03-18T14:56:09Z</dcterms:created>
  <dcterms:modified xsi:type="dcterms:W3CDTF">2016-02-03T20:56:12Z</dcterms:modified>
</cp:coreProperties>
</file>